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burg\Desktop\"/>
    </mc:Choice>
  </mc:AlternateContent>
  <xr:revisionPtr revIDLastSave="0" documentId="13_ncr:1_{91892763-1D8F-4B8B-8BFB-321F349375B9}" xr6:coauthVersionLast="47" xr6:coauthVersionMax="47" xr10:uidLastSave="{00000000-0000-0000-0000-000000000000}"/>
  <bookViews>
    <workbookView xWindow="-120" yWindow="-120" windowWidth="51840" windowHeight="21120" activeTab="2" xr2:uid="{82DDAB95-2661-41AE-A955-0B54156E70A9}"/>
  </bookViews>
  <sheets>
    <sheet name="Market Data" sheetId="2" r:id="rId1"/>
    <sheet name="Long or Short" sheetId="3" r:id="rId2"/>
    <sheet name="Trading Rule" sheetId="5" r:id="rId3"/>
  </sheets>
  <functionGroups builtInGroupCount="19"/>
  <definedNames>
    <definedName name="_xlnm._FilterDatabase" localSheetId="1" hidden="1">'Long or Short'!$L$272:$N$272</definedName>
    <definedName name="_xlnm._FilterDatabase" localSheetId="0" hidden="1">'Market Data'!$A$4:$AD$3315</definedName>
    <definedName name="_xlnm._FilterDatabase" localSheetId="2" hidden="1">'Trading Rule'!$B$18:$V$3329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1" i="5" l="1"/>
  <c r="AM11" i="5"/>
  <c r="B19" i="5"/>
  <c r="AT19" i="5" s="1"/>
  <c r="AS19" i="5" s="1"/>
  <c r="C19" i="5"/>
  <c r="D19" i="5"/>
  <c r="E19" i="5"/>
  <c r="F19" i="5"/>
  <c r="B20" i="5"/>
  <c r="AT20" i="5" s="1"/>
  <c r="AS20" i="5" s="1"/>
  <c r="C20" i="5"/>
  <c r="D20" i="5"/>
  <c r="E20" i="5"/>
  <c r="F20" i="5"/>
  <c r="B21" i="5"/>
  <c r="AT21" i="5" s="1"/>
  <c r="AS21" i="5" s="1"/>
  <c r="C21" i="5"/>
  <c r="D21" i="5"/>
  <c r="E21" i="5"/>
  <c r="F21" i="5"/>
  <c r="B22" i="5"/>
  <c r="AT22" i="5" s="1"/>
  <c r="AS22" i="5" s="1"/>
  <c r="C22" i="5"/>
  <c r="D22" i="5"/>
  <c r="E22" i="5"/>
  <c r="F22" i="5"/>
  <c r="B23" i="5"/>
  <c r="AT23" i="5" s="1"/>
  <c r="AS23" i="5" s="1"/>
  <c r="C23" i="5"/>
  <c r="D23" i="5"/>
  <c r="E23" i="5"/>
  <c r="F23" i="5"/>
  <c r="B24" i="5"/>
  <c r="AT24" i="5" s="1"/>
  <c r="AS24" i="5" s="1"/>
  <c r="C24" i="5"/>
  <c r="D24" i="5"/>
  <c r="E24" i="5"/>
  <c r="F24" i="5"/>
  <c r="B25" i="5"/>
  <c r="AT25" i="5" s="1"/>
  <c r="AS25" i="5" s="1"/>
  <c r="C25" i="5"/>
  <c r="D25" i="5"/>
  <c r="E25" i="5"/>
  <c r="F25" i="5"/>
  <c r="B26" i="5"/>
  <c r="AT26" i="5" s="1"/>
  <c r="AS26" i="5" s="1"/>
  <c r="C26" i="5"/>
  <c r="D26" i="5"/>
  <c r="E26" i="5"/>
  <c r="F26" i="5"/>
  <c r="B27" i="5"/>
  <c r="AT27" i="5" s="1"/>
  <c r="AS27" i="5" s="1"/>
  <c r="C27" i="5"/>
  <c r="D27" i="5"/>
  <c r="E27" i="5"/>
  <c r="F27" i="5"/>
  <c r="B28" i="5"/>
  <c r="AT28" i="5" s="1"/>
  <c r="AS28" i="5" s="1"/>
  <c r="C28" i="5"/>
  <c r="D28" i="5"/>
  <c r="E28" i="5"/>
  <c r="F28" i="5"/>
  <c r="B29" i="5"/>
  <c r="AT29" i="5" s="1"/>
  <c r="AS29" i="5" s="1"/>
  <c r="C29" i="5"/>
  <c r="D29" i="5"/>
  <c r="E29" i="5"/>
  <c r="F29" i="5"/>
  <c r="B30" i="5"/>
  <c r="AT30" i="5" s="1"/>
  <c r="AS30" i="5" s="1"/>
  <c r="C30" i="5"/>
  <c r="D30" i="5"/>
  <c r="E30" i="5"/>
  <c r="F30" i="5"/>
  <c r="B31" i="5"/>
  <c r="AT31" i="5" s="1"/>
  <c r="AS31" i="5" s="1"/>
  <c r="C31" i="5"/>
  <c r="D31" i="5"/>
  <c r="E31" i="5"/>
  <c r="F31" i="5"/>
  <c r="B32" i="5"/>
  <c r="AT32" i="5" s="1"/>
  <c r="AS32" i="5" s="1"/>
  <c r="C32" i="5"/>
  <c r="D32" i="5"/>
  <c r="E32" i="5"/>
  <c r="F32" i="5"/>
  <c r="B33" i="5"/>
  <c r="AT33" i="5" s="1"/>
  <c r="AS33" i="5" s="1"/>
  <c r="C33" i="5"/>
  <c r="D33" i="5"/>
  <c r="E33" i="5"/>
  <c r="F33" i="5"/>
  <c r="B34" i="5"/>
  <c r="AT34" i="5" s="1"/>
  <c r="AS34" i="5" s="1"/>
  <c r="C34" i="5"/>
  <c r="D34" i="5"/>
  <c r="E34" i="5"/>
  <c r="F34" i="5"/>
  <c r="B35" i="5"/>
  <c r="AT35" i="5" s="1"/>
  <c r="AS35" i="5" s="1"/>
  <c r="C35" i="5"/>
  <c r="D35" i="5"/>
  <c r="E35" i="5"/>
  <c r="F35" i="5"/>
  <c r="B36" i="5"/>
  <c r="AT36" i="5" s="1"/>
  <c r="AS36" i="5" s="1"/>
  <c r="C36" i="5"/>
  <c r="D36" i="5"/>
  <c r="E36" i="5"/>
  <c r="F36" i="5"/>
  <c r="B37" i="5"/>
  <c r="AT37" i="5" s="1"/>
  <c r="AS37" i="5" s="1"/>
  <c r="C37" i="5"/>
  <c r="D37" i="5"/>
  <c r="E37" i="5"/>
  <c r="F37" i="5"/>
  <c r="B38" i="5"/>
  <c r="AT38" i="5" s="1"/>
  <c r="AS38" i="5" s="1"/>
  <c r="C38" i="5"/>
  <c r="D38" i="5"/>
  <c r="E38" i="5"/>
  <c r="F38" i="5"/>
  <c r="B39" i="5"/>
  <c r="AT39" i="5" s="1"/>
  <c r="AS39" i="5" s="1"/>
  <c r="C39" i="5"/>
  <c r="D39" i="5"/>
  <c r="E39" i="5"/>
  <c r="F39" i="5"/>
  <c r="B40" i="5"/>
  <c r="AT40" i="5" s="1"/>
  <c r="AS40" i="5" s="1"/>
  <c r="C40" i="5"/>
  <c r="D40" i="5"/>
  <c r="E40" i="5"/>
  <c r="F40" i="5"/>
  <c r="B41" i="5"/>
  <c r="AT41" i="5" s="1"/>
  <c r="AS41" i="5" s="1"/>
  <c r="C41" i="5"/>
  <c r="D41" i="5"/>
  <c r="E41" i="5"/>
  <c r="F41" i="5"/>
  <c r="B42" i="5"/>
  <c r="AT42" i="5" s="1"/>
  <c r="AS42" i="5" s="1"/>
  <c r="C42" i="5"/>
  <c r="D42" i="5"/>
  <c r="E42" i="5"/>
  <c r="F42" i="5"/>
  <c r="B43" i="5"/>
  <c r="AT43" i="5" s="1"/>
  <c r="AS43" i="5" s="1"/>
  <c r="C43" i="5"/>
  <c r="D43" i="5"/>
  <c r="E43" i="5"/>
  <c r="F43" i="5"/>
  <c r="B44" i="5"/>
  <c r="AT44" i="5" s="1"/>
  <c r="AS44" i="5" s="1"/>
  <c r="C44" i="5"/>
  <c r="D44" i="5"/>
  <c r="E44" i="5"/>
  <c r="F44" i="5"/>
  <c r="B45" i="5"/>
  <c r="AT45" i="5" s="1"/>
  <c r="AS45" i="5" s="1"/>
  <c r="C45" i="5"/>
  <c r="D45" i="5"/>
  <c r="E45" i="5"/>
  <c r="F45" i="5"/>
  <c r="B46" i="5"/>
  <c r="AT46" i="5" s="1"/>
  <c r="AS46" i="5" s="1"/>
  <c r="C46" i="5"/>
  <c r="D46" i="5"/>
  <c r="E46" i="5"/>
  <c r="F46" i="5"/>
  <c r="B47" i="5"/>
  <c r="AT47" i="5" s="1"/>
  <c r="AS47" i="5" s="1"/>
  <c r="C47" i="5"/>
  <c r="D47" i="5"/>
  <c r="E47" i="5"/>
  <c r="F47" i="5"/>
  <c r="B48" i="5"/>
  <c r="AT48" i="5" s="1"/>
  <c r="AS48" i="5" s="1"/>
  <c r="C48" i="5"/>
  <c r="D48" i="5"/>
  <c r="E48" i="5"/>
  <c r="F48" i="5"/>
  <c r="B49" i="5"/>
  <c r="AT49" i="5" s="1"/>
  <c r="AS49" i="5" s="1"/>
  <c r="C49" i="5"/>
  <c r="D49" i="5"/>
  <c r="E49" i="5"/>
  <c r="F49" i="5"/>
  <c r="B50" i="5"/>
  <c r="AT50" i="5" s="1"/>
  <c r="AS50" i="5" s="1"/>
  <c r="C50" i="5"/>
  <c r="D50" i="5"/>
  <c r="E50" i="5"/>
  <c r="F50" i="5"/>
  <c r="B51" i="5"/>
  <c r="AT51" i="5" s="1"/>
  <c r="AS51" i="5" s="1"/>
  <c r="C51" i="5"/>
  <c r="D51" i="5"/>
  <c r="E51" i="5"/>
  <c r="F51" i="5"/>
  <c r="B52" i="5"/>
  <c r="AT52" i="5" s="1"/>
  <c r="AS52" i="5" s="1"/>
  <c r="C52" i="5"/>
  <c r="D52" i="5"/>
  <c r="E52" i="5"/>
  <c r="F52" i="5"/>
  <c r="B53" i="5"/>
  <c r="AT53" i="5" s="1"/>
  <c r="AS53" i="5" s="1"/>
  <c r="C53" i="5"/>
  <c r="D53" i="5"/>
  <c r="E53" i="5"/>
  <c r="F53" i="5"/>
  <c r="B54" i="5"/>
  <c r="AT54" i="5" s="1"/>
  <c r="AS54" i="5" s="1"/>
  <c r="C54" i="5"/>
  <c r="D54" i="5"/>
  <c r="E54" i="5"/>
  <c r="F54" i="5"/>
  <c r="B55" i="5"/>
  <c r="AT55" i="5" s="1"/>
  <c r="AS55" i="5" s="1"/>
  <c r="C55" i="5"/>
  <c r="D55" i="5"/>
  <c r="E55" i="5"/>
  <c r="F55" i="5"/>
  <c r="B56" i="5"/>
  <c r="AT56" i="5" s="1"/>
  <c r="AS56" i="5" s="1"/>
  <c r="C56" i="5"/>
  <c r="D56" i="5"/>
  <c r="E56" i="5"/>
  <c r="F56" i="5"/>
  <c r="B57" i="5"/>
  <c r="AT57" i="5" s="1"/>
  <c r="AS57" i="5" s="1"/>
  <c r="C57" i="5"/>
  <c r="D57" i="5"/>
  <c r="E57" i="5"/>
  <c r="F57" i="5"/>
  <c r="B58" i="5"/>
  <c r="AT58" i="5" s="1"/>
  <c r="AS58" i="5" s="1"/>
  <c r="C58" i="5"/>
  <c r="D58" i="5"/>
  <c r="E58" i="5"/>
  <c r="F58" i="5"/>
  <c r="B59" i="5"/>
  <c r="AT59" i="5" s="1"/>
  <c r="AS59" i="5" s="1"/>
  <c r="C59" i="5"/>
  <c r="D59" i="5"/>
  <c r="E59" i="5"/>
  <c r="F59" i="5"/>
  <c r="B60" i="5"/>
  <c r="AT60" i="5" s="1"/>
  <c r="AS60" i="5" s="1"/>
  <c r="C60" i="5"/>
  <c r="D60" i="5"/>
  <c r="E60" i="5"/>
  <c r="F60" i="5"/>
  <c r="B61" i="5"/>
  <c r="AT61" i="5" s="1"/>
  <c r="AS61" i="5" s="1"/>
  <c r="C61" i="5"/>
  <c r="D61" i="5"/>
  <c r="E61" i="5"/>
  <c r="F61" i="5"/>
  <c r="B62" i="5"/>
  <c r="AT62" i="5" s="1"/>
  <c r="AS62" i="5" s="1"/>
  <c r="C62" i="5"/>
  <c r="D62" i="5"/>
  <c r="E62" i="5"/>
  <c r="F62" i="5"/>
  <c r="B63" i="5"/>
  <c r="AT63" i="5" s="1"/>
  <c r="AS63" i="5" s="1"/>
  <c r="C63" i="5"/>
  <c r="D63" i="5"/>
  <c r="E63" i="5"/>
  <c r="F63" i="5"/>
  <c r="B64" i="5"/>
  <c r="AT64" i="5" s="1"/>
  <c r="AS64" i="5" s="1"/>
  <c r="C64" i="5"/>
  <c r="D64" i="5"/>
  <c r="E64" i="5"/>
  <c r="F64" i="5"/>
  <c r="B65" i="5"/>
  <c r="AT65" i="5" s="1"/>
  <c r="AS65" i="5" s="1"/>
  <c r="C65" i="5"/>
  <c r="D65" i="5"/>
  <c r="E65" i="5"/>
  <c r="F65" i="5"/>
  <c r="B66" i="5"/>
  <c r="AT66" i="5" s="1"/>
  <c r="AS66" i="5" s="1"/>
  <c r="C66" i="5"/>
  <c r="D66" i="5"/>
  <c r="E66" i="5"/>
  <c r="F66" i="5"/>
  <c r="B67" i="5"/>
  <c r="AT67" i="5" s="1"/>
  <c r="AS67" i="5" s="1"/>
  <c r="C67" i="5"/>
  <c r="D67" i="5"/>
  <c r="E67" i="5"/>
  <c r="F67" i="5"/>
  <c r="B68" i="5"/>
  <c r="AT68" i="5" s="1"/>
  <c r="AS68" i="5" s="1"/>
  <c r="C68" i="5"/>
  <c r="D68" i="5"/>
  <c r="E68" i="5"/>
  <c r="F68" i="5"/>
  <c r="B69" i="5"/>
  <c r="AT69" i="5" s="1"/>
  <c r="AS69" i="5" s="1"/>
  <c r="C69" i="5"/>
  <c r="D69" i="5"/>
  <c r="E69" i="5"/>
  <c r="F69" i="5"/>
  <c r="B70" i="5"/>
  <c r="AT70" i="5" s="1"/>
  <c r="AS70" i="5" s="1"/>
  <c r="C70" i="5"/>
  <c r="D70" i="5"/>
  <c r="E70" i="5"/>
  <c r="F70" i="5"/>
  <c r="B71" i="5"/>
  <c r="AT71" i="5" s="1"/>
  <c r="AS71" i="5" s="1"/>
  <c r="C71" i="5"/>
  <c r="D71" i="5"/>
  <c r="E71" i="5"/>
  <c r="F71" i="5"/>
  <c r="B72" i="5"/>
  <c r="AT72" i="5" s="1"/>
  <c r="AS72" i="5" s="1"/>
  <c r="C72" i="5"/>
  <c r="D72" i="5"/>
  <c r="E72" i="5"/>
  <c r="F72" i="5"/>
  <c r="B73" i="5"/>
  <c r="AT73" i="5" s="1"/>
  <c r="AS73" i="5" s="1"/>
  <c r="C73" i="5"/>
  <c r="D73" i="5"/>
  <c r="E73" i="5"/>
  <c r="F73" i="5"/>
  <c r="B74" i="5"/>
  <c r="AT74" i="5" s="1"/>
  <c r="AS74" i="5" s="1"/>
  <c r="C74" i="5"/>
  <c r="D74" i="5"/>
  <c r="E74" i="5"/>
  <c r="F74" i="5"/>
  <c r="B75" i="5"/>
  <c r="AT75" i="5" s="1"/>
  <c r="AS75" i="5" s="1"/>
  <c r="C75" i="5"/>
  <c r="D75" i="5"/>
  <c r="E75" i="5"/>
  <c r="F75" i="5"/>
  <c r="B76" i="5"/>
  <c r="AT76" i="5" s="1"/>
  <c r="AS76" i="5" s="1"/>
  <c r="C76" i="5"/>
  <c r="D76" i="5"/>
  <c r="E76" i="5"/>
  <c r="F76" i="5"/>
  <c r="B77" i="5"/>
  <c r="AT77" i="5" s="1"/>
  <c r="AS77" i="5" s="1"/>
  <c r="C77" i="5"/>
  <c r="D77" i="5"/>
  <c r="E77" i="5"/>
  <c r="F77" i="5"/>
  <c r="B78" i="5"/>
  <c r="AT78" i="5" s="1"/>
  <c r="AS78" i="5" s="1"/>
  <c r="C78" i="5"/>
  <c r="D78" i="5"/>
  <c r="E78" i="5"/>
  <c r="F78" i="5"/>
  <c r="B79" i="5"/>
  <c r="AT79" i="5" s="1"/>
  <c r="AS79" i="5" s="1"/>
  <c r="C79" i="5"/>
  <c r="D79" i="5"/>
  <c r="E79" i="5"/>
  <c r="F79" i="5"/>
  <c r="B80" i="5"/>
  <c r="AT80" i="5" s="1"/>
  <c r="AS80" i="5" s="1"/>
  <c r="C80" i="5"/>
  <c r="D80" i="5"/>
  <c r="E80" i="5"/>
  <c r="F80" i="5"/>
  <c r="B81" i="5"/>
  <c r="AT81" i="5" s="1"/>
  <c r="AS81" i="5" s="1"/>
  <c r="C81" i="5"/>
  <c r="D81" i="5"/>
  <c r="E81" i="5"/>
  <c r="F81" i="5"/>
  <c r="B82" i="5"/>
  <c r="AT82" i="5" s="1"/>
  <c r="AS82" i="5" s="1"/>
  <c r="C82" i="5"/>
  <c r="D82" i="5"/>
  <c r="E82" i="5"/>
  <c r="F82" i="5"/>
  <c r="B83" i="5"/>
  <c r="AT83" i="5" s="1"/>
  <c r="AS83" i="5" s="1"/>
  <c r="C83" i="5"/>
  <c r="D83" i="5"/>
  <c r="E83" i="5"/>
  <c r="F83" i="5"/>
  <c r="B84" i="5"/>
  <c r="AT84" i="5" s="1"/>
  <c r="AS84" i="5" s="1"/>
  <c r="C84" i="5"/>
  <c r="D84" i="5"/>
  <c r="E84" i="5"/>
  <c r="F84" i="5"/>
  <c r="B85" i="5"/>
  <c r="AT85" i="5" s="1"/>
  <c r="AS85" i="5" s="1"/>
  <c r="C85" i="5"/>
  <c r="D85" i="5"/>
  <c r="E85" i="5"/>
  <c r="F85" i="5"/>
  <c r="B86" i="5"/>
  <c r="AT86" i="5" s="1"/>
  <c r="AS86" i="5" s="1"/>
  <c r="C86" i="5"/>
  <c r="D86" i="5"/>
  <c r="E86" i="5"/>
  <c r="F86" i="5"/>
  <c r="B87" i="5"/>
  <c r="AT87" i="5" s="1"/>
  <c r="AS87" i="5" s="1"/>
  <c r="C87" i="5"/>
  <c r="D87" i="5"/>
  <c r="E87" i="5"/>
  <c r="F87" i="5"/>
  <c r="B88" i="5"/>
  <c r="AT88" i="5" s="1"/>
  <c r="AS88" i="5" s="1"/>
  <c r="C88" i="5"/>
  <c r="D88" i="5"/>
  <c r="E88" i="5"/>
  <c r="F88" i="5"/>
  <c r="B89" i="5"/>
  <c r="AT89" i="5" s="1"/>
  <c r="AS89" i="5" s="1"/>
  <c r="C89" i="5"/>
  <c r="D89" i="5"/>
  <c r="E89" i="5"/>
  <c r="F89" i="5"/>
  <c r="B90" i="5"/>
  <c r="AT90" i="5" s="1"/>
  <c r="AS90" i="5" s="1"/>
  <c r="C90" i="5"/>
  <c r="D90" i="5"/>
  <c r="E90" i="5"/>
  <c r="F90" i="5"/>
  <c r="B91" i="5"/>
  <c r="AT91" i="5" s="1"/>
  <c r="AS91" i="5" s="1"/>
  <c r="C91" i="5"/>
  <c r="D91" i="5"/>
  <c r="E91" i="5"/>
  <c r="F91" i="5"/>
  <c r="B92" i="5"/>
  <c r="AT92" i="5" s="1"/>
  <c r="AS92" i="5" s="1"/>
  <c r="C92" i="5"/>
  <c r="D92" i="5"/>
  <c r="E92" i="5"/>
  <c r="F92" i="5"/>
  <c r="B93" i="5"/>
  <c r="AT93" i="5" s="1"/>
  <c r="AS93" i="5" s="1"/>
  <c r="C93" i="5"/>
  <c r="D93" i="5"/>
  <c r="E93" i="5"/>
  <c r="F93" i="5"/>
  <c r="B94" i="5"/>
  <c r="AT94" i="5" s="1"/>
  <c r="AS94" i="5" s="1"/>
  <c r="C94" i="5"/>
  <c r="D94" i="5"/>
  <c r="E94" i="5"/>
  <c r="F94" i="5"/>
  <c r="B95" i="5"/>
  <c r="AT95" i="5" s="1"/>
  <c r="AS95" i="5" s="1"/>
  <c r="C95" i="5"/>
  <c r="D95" i="5"/>
  <c r="E95" i="5"/>
  <c r="F95" i="5"/>
  <c r="B96" i="5"/>
  <c r="AT96" i="5" s="1"/>
  <c r="AS96" i="5" s="1"/>
  <c r="C96" i="5"/>
  <c r="D96" i="5"/>
  <c r="E96" i="5"/>
  <c r="F96" i="5"/>
  <c r="B97" i="5"/>
  <c r="AT97" i="5" s="1"/>
  <c r="AS97" i="5" s="1"/>
  <c r="C97" i="5"/>
  <c r="D97" i="5"/>
  <c r="E97" i="5"/>
  <c r="F97" i="5"/>
  <c r="B98" i="5"/>
  <c r="AT98" i="5" s="1"/>
  <c r="AS98" i="5" s="1"/>
  <c r="C98" i="5"/>
  <c r="D98" i="5"/>
  <c r="E98" i="5"/>
  <c r="F98" i="5"/>
  <c r="B99" i="5"/>
  <c r="AT99" i="5" s="1"/>
  <c r="AS99" i="5" s="1"/>
  <c r="C99" i="5"/>
  <c r="D99" i="5"/>
  <c r="E99" i="5"/>
  <c r="F99" i="5"/>
  <c r="B100" i="5"/>
  <c r="AT100" i="5" s="1"/>
  <c r="AS100" i="5" s="1"/>
  <c r="C100" i="5"/>
  <c r="D100" i="5"/>
  <c r="E100" i="5"/>
  <c r="F100" i="5"/>
  <c r="B101" i="5"/>
  <c r="AT101" i="5" s="1"/>
  <c r="AS101" i="5" s="1"/>
  <c r="C101" i="5"/>
  <c r="D101" i="5"/>
  <c r="E101" i="5"/>
  <c r="F101" i="5"/>
  <c r="B102" i="5"/>
  <c r="AT102" i="5" s="1"/>
  <c r="AS102" i="5" s="1"/>
  <c r="C102" i="5"/>
  <c r="D102" i="5"/>
  <c r="E102" i="5"/>
  <c r="F102" i="5"/>
  <c r="B103" i="5"/>
  <c r="AT103" i="5" s="1"/>
  <c r="AS103" i="5" s="1"/>
  <c r="C103" i="5"/>
  <c r="D103" i="5"/>
  <c r="E103" i="5"/>
  <c r="F103" i="5"/>
  <c r="B104" i="5"/>
  <c r="AT104" i="5" s="1"/>
  <c r="AS104" i="5" s="1"/>
  <c r="C104" i="5"/>
  <c r="D104" i="5"/>
  <c r="E104" i="5"/>
  <c r="F104" i="5"/>
  <c r="B105" i="5"/>
  <c r="AT105" i="5" s="1"/>
  <c r="AS105" i="5" s="1"/>
  <c r="C105" i="5"/>
  <c r="D105" i="5"/>
  <c r="E105" i="5"/>
  <c r="F105" i="5"/>
  <c r="B106" i="5"/>
  <c r="AT106" i="5" s="1"/>
  <c r="AS106" i="5" s="1"/>
  <c r="C106" i="5"/>
  <c r="D106" i="5"/>
  <c r="E106" i="5"/>
  <c r="F106" i="5"/>
  <c r="B107" i="5"/>
  <c r="AT107" i="5" s="1"/>
  <c r="AS107" i="5" s="1"/>
  <c r="C107" i="5"/>
  <c r="D107" i="5"/>
  <c r="E107" i="5"/>
  <c r="F107" i="5"/>
  <c r="B108" i="5"/>
  <c r="AT108" i="5" s="1"/>
  <c r="AS108" i="5" s="1"/>
  <c r="C108" i="5"/>
  <c r="D108" i="5"/>
  <c r="E108" i="5"/>
  <c r="F108" i="5"/>
  <c r="B109" i="5"/>
  <c r="AT109" i="5" s="1"/>
  <c r="AS109" i="5" s="1"/>
  <c r="C109" i="5"/>
  <c r="D109" i="5"/>
  <c r="E109" i="5"/>
  <c r="F109" i="5"/>
  <c r="B110" i="5"/>
  <c r="AT110" i="5" s="1"/>
  <c r="AS110" i="5" s="1"/>
  <c r="C110" i="5"/>
  <c r="D110" i="5"/>
  <c r="E110" i="5"/>
  <c r="F110" i="5"/>
  <c r="B111" i="5"/>
  <c r="AT111" i="5" s="1"/>
  <c r="AS111" i="5" s="1"/>
  <c r="C111" i="5"/>
  <c r="D111" i="5"/>
  <c r="E111" i="5"/>
  <c r="F111" i="5"/>
  <c r="B112" i="5"/>
  <c r="AT112" i="5" s="1"/>
  <c r="AS112" i="5" s="1"/>
  <c r="C112" i="5"/>
  <c r="D112" i="5"/>
  <c r="E112" i="5"/>
  <c r="F112" i="5"/>
  <c r="B113" i="5"/>
  <c r="AT113" i="5" s="1"/>
  <c r="AS113" i="5" s="1"/>
  <c r="C113" i="5"/>
  <c r="D113" i="5"/>
  <c r="E113" i="5"/>
  <c r="F113" i="5"/>
  <c r="B114" i="5"/>
  <c r="AT114" i="5" s="1"/>
  <c r="AS114" i="5" s="1"/>
  <c r="C114" i="5"/>
  <c r="D114" i="5"/>
  <c r="E114" i="5"/>
  <c r="F114" i="5"/>
  <c r="B115" i="5"/>
  <c r="AT115" i="5" s="1"/>
  <c r="AS115" i="5" s="1"/>
  <c r="C115" i="5"/>
  <c r="D115" i="5"/>
  <c r="E115" i="5"/>
  <c r="F115" i="5"/>
  <c r="B116" i="5"/>
  <c r="AT116" i="5" s="1"/>
  <c r="AS116" i="5" s="1"/>
  <c r="C116" i="5"/>
  <c r="D116" i="5"/>
  <c r="E116" i="5"/>
  <c r="F116" i="5"/>
  <c r="B117" i="5"/>
  <c r="AT117" i="5" s="1"/>
  <c r="AS117" i="5" s="1"/>
  <c r="C117" i="5"/>
  <c r="D117" i="5"/>
  <c r="E117" i="5"/>
  <c r="F117" i="5"/>
  <c r="B118" i="5"/>
  <c r="AT118" i="5" s="1"/>
  <c r="AS118" i="5" s="1"/>
  <c r="C118" i="5"/>
  <c r="D118" i="5"/>
  <c r="E118" i="5"/>
  <c r="F118" i="5"/>
  <c r="B119" i="5"/>
  <c r="AT119" i="5" s="1"/>
  <c r="AS119" i="5" s="1"/>
  <c r="C119" i="5"/>
  <c r="D119" i="5"/>
  <c r="E119" i="5"/>
  <c r="F119" i="5"/>
  <c r="B120" i="5"/>
  <c r="AT120" i="5" s="1"/>
  <c r="AS120" i="5" s="1"/>
  <c r="C120" i="5"/>
  <c r="D120" i="5"/>
  <c r="E120" i="5"/>
  <c r="F120" i="5"/>
  <c r="B121" i="5"/>
  <c r="AT121" i="5" s="1"/>
  <c r="AS121" i="5" s="1"/>
  <c r="C121" i="5"/>
  <c r="D121" i="5"/>
  <c r="E121" i="5"/>
  <c r="F121" i="5"/>
  <c r="B122" i="5"/>
  <c r="AT122" i="5" s="1"/>
  <c r="AS122" i="5" s="1"/>
  <c r="C122" i="5"/>
  <c r="D122" i="5"/>
  <c r="E122" i="5"/>
  <c r="F122" i="5"/>
  <c r="B123" i="5"/>
  <c r="AT123" i="5" s="1"/>
  <c r="AS123" i="5" s="1"/>
  <c r="C123" i="5"/>
  <c r="D123" i="5"/>
  <c r="E123" i="5"/>
  <c r="F123" i="5"/>
  <c r="B124" i="5"/>
  <c r="AT124" i="5" s="1"/>
  <c r="AS124" i="5" s="1"/>
  <c r="C124" i="5"/>
  <c r="D124" i="5"/>
  <c r="E124" i="5"/>
  <c r="F124" i="5"/>
  <c r="B125" i="5"/>
  <c r="AT125" i="5" s="1"/>
  <c r="AS125" i="5" s="1"/>
  <c r="C125" i="5"/>
  <c r="D125" i="5"/>
  <c r="E125" i="5"/>
  <c r="F125" i="5"/>
  <c r="B126" i="5"/>
  <c r="AT126" i="5" s="1"/>
  <c r="AS126" i="5" s="1"/>
  <c r="C126" i="5"/>
  <c r="D126" i="5"/>
  <c r="E126" i="5"/>
  <c r="F126" i="5"/>
  <c r="B127" i="5"/>
  <c r="AT127" i="5" s="1"/>
  <c r="AS127" i="5" s="1"/>
  <c r="C127" i="5"/>
  <c r="D127" i="5"/>
  <c r="E127" i="5"/>
  <c r="F127" i="5"/>
  <c r="B128" i="5"/>
  <c r="AT128" i="5" s="1"/>
  <c r="AS128" i="5" s="1"/>
  <c r="C128" i="5"/>
  <c r="D128" i="5"/>
  <c r="E128" i="5"/>
  <c r="F128" i="5"/>
  <c r="B129" i="5"/>
  <c r="AT129" i="5" s="1"/>
  <c r="AS129" i="5" s="1"/>
  <c r="C129" i="5"/>
  <c r="D129" i="5"/>
  <c r="E129" i="5"/>
  <c r="F129" i="5"/>
  <c r="B130" i="5"/>
  <c r="AT130" i="5" s="1"/>
  <c r="AS130" i="5" s="1"/>
  <c r="C130" i="5"/>
  <c r="D130" i="5"/>
  <c r="E130" i="5"/>
  <c r="F130" i="5"/>
  <c r="B131" i="5"/>
  <c r="AT131" i="5" s="1"/>
  <c r="AS131" i="5" s="1"/>
  <c r="C131" i="5"/>
  <c r="D131" i="5"/>
  <c r="E131" i="5"/>
  <c r="F131" i="5"/>
  <c r="B132" i="5"/>
  <c r="AT132" i="5" s="1"/>
  <c r="AS132" i="5" s="1"/>
  <c r="C132" i="5"/>
  <c r="D132" i="5"/>
  <c r="E132" i="5"/>
  <c r="F132" i="5"/>
  <c r="B133" i="5"/>
  <c r="AT133" i="5" s="1"/>
  <c r="AS133" i="5" s="1"/>
  <c r="C133" i="5"/>
  <c r="D133" i="5"/>
  <c r="E133" i="5"/>
  <c r="F133" i="5"/>
  <c r="B134" i="5"/>
  <c r="AT134" i="5" s="1"/>
  <c r="AS134" i="5" s="1"/>
  <c r="C134" i="5"/>
  <c r="D134" i="5"/>
  <c r="E134" i="5"/>
  <c r="F134" i="5"/>
  <c r="B135" i="5"/>
  <c r="AT135" i="5" s="1"/>
  <c r="AS135" i="5" s="1"/>
  <c r="C135" i="5"/>
  <c r="D135" i="5"/>
  <c r="E135" i="5"/>
  <c r="F135" i="5"/>
  <c r="B136" i="5"/>
  <c r="AT136" i="5" s="1"/>
  <c r="AS136" i="5" s="1"/>
  <c r="C136" i="5"/>
  <c r="D136" i="5"/>
  <c r="E136" i="5"/>
  <c r="F136" i="5"/>
  <c r="B137" i="5"/>
  <c r="AT137" i="5" s="1"/>
  <c r="AS137" i="5" s="1"/>
  <c r="C137" i="5"/>
  <c r="D137" i="5"/>
  <c r="E137" i="5"/>
  <c r="F137" i="5"/>
  <c r="B138" i="5"/>
  <c r="AT138" i="5" s="1"/>
  <c r="AS138" i="5" s="1"/>
  <c r="C138" i="5"/>
  <c r="D138" i="5"/>
  <c r="E138" i="5"/>
  <c r="F138" i="5"/>
  <c r="B139" i="5"/>
  <c r="AT139" i="5" s="1"/>
  <c r="AS139" i="5" s="1"/>
  <c r="C139" i="5"/>
  <c r="D139" i="5"/>
  <c r="E139" i="5"/>
  <c r="F139" i="5"/>
  <c r="B140" i="5"/>
  <c r="AT140" i="5" s="1"/>
  <c r="AS140" i="5" s="1"/>
  <c r="C140" i="5"/>
  <c r="D140" i="5"/>
  <c r="E140" i="5"/>
  <c r="F140" i="5"/>
  <c r="B141" i="5"/>
  <c r="AT141" i="5" s="1"/>
  <c r="AS141" i="5" s="1"/>
  <c r="C141" i="5"/>
  <c r="D141" i="5"/>
  <c r="E141" i="5"/>
  <c r="F141" i="5"/>
  <c r="B142" i="5"/>
  <c r="AT142" i="5" s="1"/>
  <c r="AS142" i="5" s="1"/>
  <c r="C142" i="5"/>
  <c r="D142" i="5"/>
  <c r="E142" i="5"/>
  <c r="F142" i="5"/>
  <c r="B143" i="5"/>
  <c r="AT143" i="5" s="1"/>
  <c r="AS143" i="5" s="1"/>
  <c r="C143" i="5"/>
  <c r="D143" i="5"/>
  <c r="E143" i="5"/>
  <c r="F143" i="5"/>
  <c r="B144" i="5"/>
  <c r="AT144" i="5" s="1"/>
  <c r="AS144" i="5" s="1"/>
  <c r="C144" i="5"/>
  <c r="D144" i="5"/>
  <c r="E144" i="5"/>
  <c r="F144" i="5"/>
  <c r="B145" i="5"/>
  <c r="AT145" i="5" s="1"/>
  <c r="AS145" i="5" s="1"/>
  <c r="C145" i="5"/>
  <c r="D145" i="5"/>
  <c r="E145" i="5"/>
  <c r="F145" i="5"/>
  <c r="B146" i="5"/>
  <c r="AT146" i="5" s="1"/>
  <c r="AS146" i="5" s="1"/>
  <c r="C146" i="5"/>
  <c r="D146" i="5"/>
  <c r="E146" i="5"/>
  <c r="F146" i="5"/>
  <c r="B147" i="5"/>
  <c r="AT147" i="5" s="1"/>
  <c r="AS147" i="5" s="1"/>
  <c r="C147" i="5"/>
  <c r="D147" i="5"/>
  <c r="E147" i="5"/>
  <c r="F147" i="5"/>
  <c r="B148" i="5"/>
  <c r="AT148" i="5" s="1"/>
  <c r="AS148" i="5" s="1"/>
  <c r="C148" i="5"/>
  <c r="D148" i="5"/>
  <c r="E148" i="5"/>
  <c r="F148" i="5"/>
  <c r="B149" i="5"/>
  <c r="AT149" i="5" s="1"/>
  <c r="AS149" i="5" s="1"/>
  <c r="C149" i="5"/>
  <c r="D149" i="5"/>
  <c r="E149" i="5"/>
  <c r="F149" i="5"/>
  <c r="B150" i="5"/>
  <c r="AT150" i="5" s="1"/>
  <c r="AS150" i="5" s="1"/>
  <c r="C150" i="5"/>
  <c r="D150" i="5"/>
  <c r="E150" i="5"/>
  <c r="F150" i="5"/>
  <c r="B151" i="5"/>
  <c r="AT151" i="5" s="1"/>
  <c r="AS151" i="5" s="1"/>
  <c r="C151" i="5"/>
  <c r="D151" i="5"/>
  <c r="E151" i="5"/>
  <c r="F151" i="5"/>
  <c r="B152" i="5"/>
  <c r="AT152" i="5" s="1"/>
  <c r="AS152" i="5" s="1"/>
  <c r="C152" i="5"/>
  <c r="D152" i="5"/>
  <c r="E152" i="5"/>
  <c r="F152" i="5"/>
  <c r="B153" i="5"/>
  <c r="AT153" i="5" s="1"/>
  <c r="AS153" i="5" s="1"/>
  <c r="C153" i="5"/>
  <c r="D153" i="5"/>
  <c r="E153" i="5"/>
  <c r="F153" i="5"/>
  <c r="B154" i="5"/>
  <c r="AT154" i="5" s="1"/>
  <c r="AS154" i="5" s="1"/>
  <c r="C154" i="5"/>
  <c r="D154" i="5"/>
  <c r="E154" i="5"/>
  <c r="F154" i="5"/>
  <c r="B155" i="5"/>
  <c r="AT155" i="5" s="1"/>
  <c r="AS155" i="5" s="1"/>
  <c r="C155" i="5"/>
  <c r="D155" i="5"/>
  <c r="E155" i="5"/>
  <c r="F155" i="5"/>
  <c r="B156" i="5"/>
  <c r="AT156" i="5" s="1"/>
  <c r="AS156" i="5" s="1"/>
  <c r="C156" i="5"/>
  <c r="D156" i="5"/>
  <c r="E156" i="5"/>
  <c r="F156" i="5"/>
  <c r="B157" i="5"/>
  <c r="AT157" i="5" s="1"/>
  <c r="AS157" i="5" s="1"/>
  <c r="C157" i="5"/>
  <c r="D157" i="5"/>
  <c r="E157" i="5"/>
  <c r="F157" i="5"/>
  <c r="B158" i="5"/>
  <c r="AT158" i="5" s="1"/>
  <c r="AS158" i="5" s="1"/>
  <c r="C158" i="5"/>
  <c r="D158" i="5"/>
  <c r="E158" i="5"/>
  <c r="F158" i="5"/>
  <c r="B159" i="5"/>
  <c r="AT159" i="5" s="1"/>
  <c r="AS159" i="5" s="1"/>
  <c r="C159" i="5"/>
  <c r="D159" i="5"/>
  <c r="E159" i="5"/>
  <c r="F159" i="5"/>
  <c r="B160" i="5"/>
  <c r="AT160" i="5" s="1"/>
  <c r="AS160" i="5" s="1"/>
  <c r="C160" i="5"/>
  <c r="D160" i="5"/>
  <c r="E160" i="5"/>
  <c r="F160" i="5"/>
  <c r="B161" i="5"/>
  <c r="AT161" i="5" s="1"/>
  <c r="AS161" i="5" s="1"/>
  <c r="C161" i="5"/>
  <c r="D161" i="5"/>
  <c r="E161" i="5"/>
  <c r="F161" i="5"/>
  <c r="B162" i="5"/>
  <c r="AT162" i="5" s="1"/>
  <c r="AS162" i="5" s="1"/>
  <c r="C162" i="5"/>
  <c r="D162" i="5"/>
  <c r="E162" i="5"/>
  <c r="F162" i="5"/>
  <c r="B163" i="5"/>
  <c r="AT163" i="5" s="1"/>
  <c r="AS163" i="5" s="1"/>
  <c r="C163" i="5"/>
  <c r="D163" i="5"/>
  <c r="E163" i="5"/>
  <c r="F163" i="5"/>
  <c r="B164" i="5"/>
  <c r="AT164" i="5" s="1"/>
  <c r="AS164" i="5" s="1"/>
  <c r="C164" i="5"/>
  <c r="D164" i="5"/>
  <c r="E164" i="5"/>
  <c r="F164" i="5"/>
  <c r="B165" i="5"/>
  <c r="AT165" i="5" s="1"/>
  <c r="AS165" i="5" s="1"/>
  <c r="C165" i="5"/>
  <c r="D165" i="5"/>
  <c r="E165" i="5"/>
  <c r="F165" i="5"/>
  <c r="B166" i="5"/>
  <c r="AT166" i="5" s="1"/>
  <c r="AS166" i="5" s="1"/>
  <c r="C166" i="5"/>
  <c r="D166" i="5"/>
  <c r="E166" i="5"/>
  <c r="F166" i="5"/>
  <c r="B167" i="5"/>
  <c r="AT167" i="5" s="1"/>
  <c r="AS167" i="5" s="1"/>
  <c r="C167" i="5"/>
  <c r="D167" i="5"/>
  <c r="E167" i="5"/>
  <c r="F167" i="5"/>
  <c r="B168" i="5"/>
  <c r="AT168" i="5" s="1"/>
  <c r="AS168" i="5" s="1"/>
  <c r="C168" i="5"/>
  <c r="D168" i="5"/>
  <c r="E168" i="5"/>
  <c r="F168" i="5"/>
  <c r="B169" i="5"/>
  <c r="AT169" i="5" s="1"/>
  <c r="AS169" i="5" s="1"/>
  <c r="C169" i="5"/>
  <c r="D169" i="5"/>
  <c r="E169" i="5"/>
  <c r="F169" i="5"/>
  <c r="B170" i="5"/>
  <c r="AT170" i="5" s="1"/>
  <c r="AS170" i="5" s="1"/>
  <c r="C170" i="5"/>
  <c r="D170" i="5"/>
  <c r="E170" i="5"/>
  <c r="F170" i="5"/>
  <c r="B171" i="5"/>
  <c r="AT171" i="5" s="1"/>
  <c r="AS171" i="5" s="1"/>
  <c r="C171" i="5"/>
  <c r="D171" i="5"/>
  <c r="E171" i="5"/>
  <c r="F171" i="5"/>
  <c r="B172" i="5"/>
  <c r="AT172" i="5" s="1"/>
  <c r="AS172" i="5" s="1"/>
  <c r="C172" i="5"/>
  <c r="D172" i="5"/>
  <c r="E172" i="5"/>
  <c r="F172" i="5"/>
  <c r="B173" i="5"/>
  <c r="AT173" i="5" s="1"/>
  <c r="AS173" i="5" s="1"/>
  <c r="C173" i="5"/>
  <c r="D173" i="5"/>
  <c r="E173" i="5"/>
  <c r="F173" i="5"/>
  <c r="B174" i="5"/>
  <c r="AT174" i="5" s="1"/>
  <c r="AS174" i="5" s="1"/>
  <c r="C174" i="5"/>
  <c r="D174" i="5"/>
  <c r="E174" i="5"/>
  <c r="F174" i="5"/>
  <c r="B175" i="5"/>
  <c r="AT175" i="5" s="1"/>
  <c r="AS175" i="5" s="1"/>
  <c r="C175" i="5"/>
  <c r="D175" i="5"/>
  <c r="E175" i="5"/>
  <c r="F175" i="5"/>
  <c r="B176" i="5"/>
  <c r="AT176" i="5" s="1"/>
  <c r="AS176" i="5" s="1"/>
  <c r="C176" i="5"/>
  <c r="D176" i="5"/>
  <c r="E176" i="5"/>
  <c r="F176" i="5"/>
  <c r="B177" i="5"/>
  <c r="AT177" i="5" s="1"/>
  <c r="AS177" i="5" s="1"/>
  <c r="C177" i="5"/>
  <c r="D177" i="5"/>
  <c r="E177" i="5"/>
  <c r="F177" i="5"/>
  <c r="B178" i="5"/>
  <c r="AT178" i="5" s="1"/>
  <c r="AS178" i="5" s="1"/>
  <c r="C178" i="5"/>
  <c r="D178" i="5"/>
  <c r="E178" i="5"/>
  <c r="F178" i="5"/>
  <c r="B179" i="5"/>
  <c r="AT179" i="5" s="1"/>
  <c r="AS179" i="5" s="1"/>
  <c r="C179" i="5"/>
  <c r="D179" i="5"/>
  <c r="E179" i="5"/>
  <c r="F179" i="5"/>
  <c r="B180" i="5"/>
  <c r="AT180" i="5" s="1"/>
  <c r="AS180" i="5" s="1"/>
  <c r="C180" i="5"/>
  <c r="D180" i="5"/>
  <c r="E180" i="5"/>
  <c r="F180" i="5"/>
  <c r="B181" i="5"/>
  <c r="AT181" i="5" s="1"/>
  <c r="AS181" i="5" s="1"/>
  <c r="C181" i="5"/>
  <c r="D181" i="5"/>
  <c r="E181" i="5"/>
  <c r="F181" i="5"/>
  <c r="B182" i="5"/>
  <c r="AT182" i="5" s="1"/>
  <c r="AS182" i="5" s="1"/>
  <c r="C182" i="5"/>
  <c r="D182" i="5"/>
  <c r="E182" i="5"/>
  <c r="F182" i="5"/>
  <c r="B183" i="5"/>
  <c r="AT183" i="5" s="1"/>
  <c r="AS183" i="5" s="1"/>
  <c r="C183" i="5"/>
  <c r="D183" i="5"/>
  <c r="E183" i="5"/>
  <c r="F183" i="5"/>
  <c r="B184" i="5"/>
  <c r="AT184" i="5" s="1"/>
  <c r="AS184" i="5" s="1"/>
  <c r="C184" i="5"/>
  <c r="D184" i="5"/>
  <c r="E184" i="5"/>
  <c r="F184" i="5"/>
  <c r="B185" i="5"/>
  <c r="AT185" i="5" s="1"/>
  <c r="AS185" i="5" s="1"/>
  <c r="C185" i="5"/>
  <c r="D185" i="5"/>
  <c r="E185" i="5"/>
  <c r="F185" i="5"/>
  <c r="B186" i="5"/>
  <c r="AT186" i="5" s="1"/>
  <c r="AS186" i="5" s="1"/>
  <c r="C186" i="5"/>
  <c r="D186" i="5"/>
  <c r="E186" i="5"/>
  <c r="F186" i="5"/>
  <c r="B187" i="5"/>
  <c r="AT187" i="5" s="1"/>
  <c r="AS187" i="5" s="1"/>
  <c r="C187" i="5"/>
  <c r="D187" i="5"/>
  <c r="E187" i="5"/>
  <c r="F187" i="5"/>
  <c r="B188" i="5"/>
  <c r="AT188" i="5" s="1"/>
  <c r="AS188" i="5" s="1"/>
  <c r="C188" i="5"/>
  <c r="D188" i="5"/>
  <c r="E188" i="5"/>
  <c r="F188" i="5"/>
  <c r="B189" i="5"/>
  <c r="AT189" i="5" s="1"/>
  <c r="AS189" i="5" s="1"/>
  <c r="C189" i="5"/>
  <c r="D189" i="5"/>
  <c r="E189" i="5"/>
  <c r="F189" i="5"/>
  <c r="B190" i="5"/>
  <c r="AT190" i="5" s="1"/>
  <c r="AS190" i="5" s="1"/>
  <c r="C190" i="5"/>
  <c r="D190" i="5"/>
  <c r="E190" i="5"/>
  <c r="F190" i="5"/>
  <c r="B191" i="5"/>
  <c r="AT191" i="5" s="1"/>
  <c r="AS191" i="5" s="1"/>
  <c r="C191" i="5"/>
  <c r="D191" i="5"/>
  <c r="E191" i="5"/>
  <c r="F191" i="5"/>
  <c r="B192" i="5"/>
  <c r="AT192" i="5" s="1"/>
  <c r="AS192" i="5" s="1"/>
  <c r="C192" i="5"/>
  <c r="D192" i="5"/>
  <c r="E192" i="5"/>
  <c r="F192" i="5"/>
  <c r="B193" i="5"/>
  <c r="AT193" i="5" s="1"/>
  <c r="AS193" i="5" s="1"/>
  <c r="C193" i="5"/>
  <c r="D193" i="5"/>
  <c r="E193" i="5"/>
  <c r="F193" i="5"/>
  <c r="B194" i="5"/>
  <c r="AT194" i="5" s="1"/>
  <c r="AS194" i="5" s="1"/>
  <c r="C194" i="5"/>
  <c r="D194" i="5"/>
  <c r="E194" i="5"/>
  <c r="F194" i="5"/>
  <c r="B195" i="5"/>
  <c r="AT195" i="5" s="1"/>
  <c r="AS195" i="5" s="1"/>
  <c r="C195" i="5"/>
  <c r="D195" i="5"/>
  <c r="E195" i="5"/>
  <c r="F195" i="5"/>
  <c r="B196" i="5"/>
  <c r="AT196" i="5" s="1"/>
  <c r="AS196" i="5" s="1"/>
  <c r="C196" i="5"/>
  <c r="D196" i="5"/>
  <c r="E196" i="5"/>
  <c r="F196" i="5"/>
  <c r="B197" i="5"/>
  <c r="AT197" i="5" s="1"/>
  <c r="AS197" i="5" s="1"/>
  <c r="C197" i="5"/>
  <c r="D197" i="5"/>
  <c r="E197" i="5"/>
  <c r="F197" i="5"/>
  <c r="B198" i="5"/>
  <c r="AT198" i="5" s="1"/>
  <c r="AS198" i="5" s="1"/>
  <c r="C198" i="5"/>
  <c r="D198" i="5"/>
  <c r="E198" i="5"/>
  <c r="F198" i="5"/>
  <c r="B199" i="5"/>
  <c r="AT199" i="5" s="1"/>
  <c r="AS199" i="5" s="1"/>
  <c r="C199" i="5"/>
  <c r="D199" i="5"/>
  <c r="E199" i="5"/>
  <c r="F199" i="5"/>
  <c r="B200" i="5"/>
  <c r="AT200" i="5" s="1"/>
  <c r="AS200" i="5" s="1"/>
  <c r="C200" i="5"/>
  <c r="D200" i="5"/>
  <c r="E200" i="5"/>
  <c r="F200" i="5"/>
  <c r="B201" i="5"/>
  <c r="AT201" i="5" s="1"/>
  <c r="AS201" i="5" s="1"/>
  <c r="C201" i="5"/>
  <c r="D201" i="5"/>
  <c r="E201" i="5"/>
  <c r="F201" i="5"/>
  <c r="B202" i="5"/>
  <c r="AT202" i="5" s="1"/>
  <c r="AS202" i="5" s="1"/>
  <c r="C202" i="5"/>
  <c r="D202" i="5"/>
  <c r="E202" i="5"/>
  <c r="F202" i="5"/>
  <c r="B203" i="5"/>
  <c r="AT203" i="5" s="1"/>
  <c r="AS203" i="5" s="1"/>
  <c r="C203" i="5"/>
  <c r="D203" i="5"/>
  <c r="E203" i="5"/>
  <c r="F203" i="5"/>
  <c r="B204" i="5"/>
  <c r="AT204" i="5" s="1"/>
  <c r="AS204" i="5" s="1"/>
  <c r="C204" i="5"/>
  <c r="D204" i="5"/>
  <c r="E204" i="5"/>
  <c r="F204" i="5"/>
  <c r="B205" i="5"/>
  <c r="AT205" i="5" s="1"/>
  <c r="AS205" i="5" s="1"/>
  <c r="C205" i="5"/>
  <c r="D205" i="5"/>
  <c r="E205" i="5"/>
  <c r="F205" i="5"/>
  <c r="B206" i="5"/>
  <c r="AT206" i="5" s="1"/>
  <c r="AS206" i="5" s="1"/>
  <c r="C206" i="5"/>
  <c r="D206" i="5"/>
  <c r="E206" i="5"/>
  <c r="F206" i="5"/>
  <c r="B207" i="5"/>
  <c r="AT207" i="5" s="1"/>
  <c r="AS207" i="5" s="1"/>
  <c r="C207" i="5"/>
  <c r="D207" i="5"/>
  <c r="E207" i="5"/>
  <c r="F207" i="5"/>
  <c r="B208" i="5"/>
  <c r="AT208" i="5" s="1"/>
  <c r="AS208" i="5" s="1"/>
  <c r="C208" i="5"/>
  <c r="D208" i="5"/>
  <c r="E208" i="5"/>
  <c r="F208" i="5"/>
  <c r="B209" i="5"/>
  <c r="AT209" i="5" s="1"/>
  <c r="AS209" i="5" s="1"/>
  <c r="C209" i="5"/>
  <c r="D209" i="5"/>
  <c r="E209" i="5"/>
  <c r="F209" i="5"/>
  <c r="B210" i="5"/>
  <c r="AT210" i="5" s="1"/>
  <c r="AS210" i="5" s="1"/>
  <c r="C210" i="5"/>
  <c r="D210" i="5"/>
  <c r="E210" i="5"/>
  <c r="F210" i="5"/>
  <c r="B211" i="5"/>
  <c r="AT211" i="5" s="1"/>
  <c r="AS211" i="5" s="1"/>
  <c r="C211" i="5"/>
  <c r="D211" i="5"/>
  <c r="E211" i="5"/>
  <c r="F211" i="5"/>
  <c r="B212" i="5"/>
  <c r="AT212" i="5" s="1"/>
  <c r="AS212" i="5" s="1"/>
  <c r="C212" i="5"/>
  <c r="D212" i="5"/>
  <c r="E212" i="5"/>
  <c r="F212" i="5"/>
  <c r="B213" i="5"/>
  <c r="AT213" i="5" s="1"/>
  <c r="AS213" i="5" s="1"/>
  <c r="C213" i="5"/>
  <c r="D213" i="5"/>
  <c r="E213" i="5"/>
  <c r="F213" i="5"/>
  <c r="B214" i="5"/>
  <c r="AT214" i="5" s="1"/>
  <c r="AS214" i="5" s="1"/>
  <c r="C214" i="5"/>
  <c r="D214" i="5"/>
  <c r="E214" i="5"/>
  <c r="F214" i="5"/>
  <c r="B215" i="5"/>
  <c r="AT215" i="5" s="1"/>
  <c r="AS215" i="5" s="1"/>
  <c r="C215" i="5"/>
  <c r="D215" i="5"/>
  <c r="E215" i="5"/>
  <c r="F215" i="5"/>
  <c r="B216" i="5"/>
  <c r="AT216" i="5" s="1"/>
  <c r="AS216" i="5" s="1"/>
  <c r="C216" i="5"/>
  <c r="D216" i="5"/>
  <c r="E216" i="5"/>
  <c r="F216" i="5"/>
  <c r="B217" i="5"/>
  <c r="AT217" i="5" s="1"/>
  <c r="AS217" i="5" s="1"/>
  <c r="C217" i="5"/>
  <c r="D217" i="5"/>
  <c r="E217" i="5"/>
  <c r="F217" i="5"/>
  <c r="B218" i="5"/>
  <c r="AT218" i="5" s="1"/>
  <c r="AS218" i="5" s="1"/>
  <c r="C218" i="5"/>
  <c r="D218" i="5"/>
  <c r="E218" i="5"/>
  <c r="F218" i="5"/>
  <c r="B219" i="5"/>
  <c r="AT219" i="5" s="1"/>
  <c r="AS219" i="5" s="1"/>
  <c r="C219" i="5"/>
  <c r="D219" i="5"/>
  <c r="E219" i="5"/>
  <c r="F219" i="5"/>
  <c r="B220" i="5"/>
  <c r="AT220" i="5" s="1"/>
  <c r="AS220" i="5" s="1"/>
  <c r="C220" i="5"/>
  <c r="D220" i="5"/>
  <c r="E220" i="5"/>
  <c r="F220" i="5"/>
  <c r="B221" i="5"/>
  <c r="AT221" i="5" s="1"/>
  <c r="AS221" i="5" s="1"/>
  <c r="C221" i="5"/>
  <c r="D221" i="5"/>
  <c r="E221" i="5"/>
  <c r="F221" i="5"/>
  <c r="B222" i="5"/>
  <c r="AT222" i="5" s="1"/>
  <c r="AS222" i="5" s="1"/>
  <c r="C222" i="5"/>
  <c r="D222" i="5"/>
  <c r="E222" i="5"/>
  <c r="F222" i="5"/>
  <c r="B223" i="5"/>
  <c r="AT223" i="5" s="1"/>
  <c r="AS223" i="5" s="1"/>
  <c r="C223" i="5"/>
  <c r="D223" i="5"/>
  <c r="E223" i="5"/>
  <c r="F223" i="5"/>
  <c r="B224" i="5"/>
  <c r="AT224" i="5" s="1"/>
  <c r="AS224" i="5" s="1"/>
  <c r="C224" i="5"/>
  <c r="D224" i="5"/>
  <c r="E224" i="5"/>
  <c r="F224" i="5"/>
  <c r="B225" i="5"/>
  <c r="AT225" i="5" s="1"/>
  <c r="AS225" i="5" s="1"/>
  <c r="C225" i="5"/>
  <c r="D225" i="5"/>
  <c r="E225" i="5"/>
  <c r="F225" i="5"/>
  <c r="B226" i="5"/>
  <c r="AT226" i="5" s="1"/>
  <c r="AS226" i="5" s="1"/>
  <c r="C226" i="5"/>
  <c r="D226" i="5"/>
  <c r="E226" i="5"/>
  <c r="F226" i="5"/>
  <c r="B227" i="5"/>
  <c r="AT227" i="5" s="1"/>
  <c r="AS227" i="5" s="1"/>
  <c r="C227" i="5"/>
  <c r="D227" i="5"/>
  <c r="E227" i="5"/>
  <c r="F227" i="5"/>
  <c r="B228" i="5"/>
  <c r="AT228" i="5" s="1"/>
  <c r="AS228" i="5" s="1"/>
  <c r="C228" i="5"/>
  <c r="D228" i="5"/>
  <c r="E228" i="5"/>
  <c r="F228" i="5"/>
  <c r="B229" i="5"/>
  <c r="AT229" i="5" s="1"/>
  <c r="AS229" i="5" s="1"/>
  <c r="C229" i="5"/>
  <c r="D229" i="5"/>
  <c r="E229" i="5"/>
  <c r="F229" i="5"/>
  <c r="B230" i="5"/>
  <c r="AT230" i="5" s="1"/>
  <c r="AS230" i="5" s="1"/>
  <c r="C230" i="5"/>
  <c r="D230" i="5"/>
  <c r="E230" i="5"/>
  <c r="F230" i="5"/>
  <c r="B231" i="5"/>
  <c r="AT231" i="5" s="1"/>
  <c r="AS231" i="5" s="1"/>
  <c r="C231" i="5"/>
  <c r="D231" i="5"/>
  <c r="E231" i="5"/>
  <c r="F231" i="5"/>
  <c r="B232" i="5"/>
  <c r="AT232" i="5" s="1"/>
  <c r="AS232" i="5" s="1"/>
  <c r="C232" i="5"/>
  <c r="D232" i="5"/>
  <c r="E232" i="5"/>
  <c r="F232" i="5"/>
  <c r="B233" i="5"/>
  <c r="AT233" i="5" s="1"/>
  <c r="AS233" i="5" s="1"/>
  <c r="C233" i="5"/>
  <c r="D233" i="5"/>
  <c r="E233" i="5"/>
  <c r="F233" i="5"/>
  <c r="B234" i="5"/>
  <c r="AT234" i="5" s="1"/>
  <c r="AS234" i="5" s="1"/>
  <c r="C234" i="5"/>
  <c r="D234" i="5"/>
  <c r="E234" i="5"/>
  <c r="F234" i="5"/>
  <c r="B235" i="5"/>
  <c r="AT235" i="5" s="1"/>
  <c r="AS235" i="5" s="1"/>
  <c r="C235" i="5"/>
  <c r="D235" i="5"/>
  <c r="E235" i="5"/>
  <c r="F235" i="5"/>
  <c r="B236" i="5"/>
  <c r="AT236" i="5" s="1"/>
  <c r="AS236" i="5" s="1"/>
  <c r="C236" i="5"/>
  <c r="D236" i="5"/>
  <c r="E236" i="5"/>
  <c r="F236" i="5"/>
  <c r="B237" i="5"/>
  <c r="AT237" i="5" s="1"/>
  <c r="AS237" i="5" s="1"/>
  <c r="C237" i="5"/>
  <c r="D237" i="5"/>
  <c r="E237" i="5"/>
  <c r="F237" i="5"/>
  <c r="B238" i="5"/>
  <c r="AT238" i="5" s="1"/>
  <c r="AS238" i="5" s="1"/>
  <c r="C238" i="5"/>
  <c r="D238" i="5"/>
  <c r="E238" i="5"/>
  <c r="F238" i="5"/>
  <c r="B239" i="5"/>
  <c r="AT239" i="5" s="1"/>
  <c r="AS239" i="5" s="1"/>
  <c r="C239" i="5"/>
  <c r="D239" i="5"/>
  <c r="E239" i="5"/>
  <c r="F239" i="5"/>
  <c r="B240" i="5"/>
  <c r="AT240" i="5" s="1"/>
  <c r="AS240" i="5" s="1"/>
  <c r="C240" i="5"/>
  <c r="D240" i="5"/>
  <c r="E240" i="5"/>
  <c r="F240" i="5"/>
  <c r="B241" i="5"/>
  <c r="AT241" i="5" s="1"/>
  <c r="AS241" i="5" s="1"/>
  <c r="C241" i="5"/>
  <c r="D241" i="5"/>
  <c r="E241" i="5"/>
  <c r="F241" i="5"/>
  <c r="B242" i="5"/>
  <c r="AT242" i="5" s="1"/>
  <c r="AS242" i="5" s="1"/>
  <c r="C242" i="5"/>
  <c r="D242" i="5"/>
  <c r="E242" i="5"/>
  <c r="F242" i="5"/>
  <c r="B243" i="5"/>
  <c r="AT243" i="5" s="1"/>
  <c r="AS243" i="5" s="1"/>
  <c r="C243" i="5"/>
  <c r="D243" i="5"/>
  <c r="E243" i="5"/>
  <c r="F243" i="5"/>
  <c r="B244" i="5"/>
  <c r="AT244" i="5" s="1"/>
  <c r="AS244" i="5" s="1"/>
  <c r="C244" i="5"/>
  <c r="D244" i="5"/>
  <c r="E244" i="5"/>
  <c r="F244" i="5"/>
  <c r="B245" i="5"/>
  <c r="AT245" i="5" s="1"/>
  <c r="AS245" i="5" s="1"/>
  <c r="C245" i="5"/>
  <c r="D245" i="5"/>
  <c r="E245" i="5"/>
  <c r="F245" i="5"/>
  <c r="B246" i="5"/>
  <c r="AT246" i="5" s="1"/>
  <c r="AS246" i="5" s="1"/>
  <c r="C246" i="5"/>
  <c r="D246" i="5"/>
  <c r="E246" i="5"/>
  <c r="F246" i="5"/>
  <c r="B247" i="5"/>
  <c r="AT247" i="5" s="1"/>
  <c r="AS247" i="5" s="1"/>
  <c r="C247" i="5"/>
  <c r="D247" i="5"/>
  <c r="E247" i="5"/>
  <c r="F247" i="5"/>
  <c r="B248" i="5"/>
  <c r="AT248" i="5" s="1"/>
  <c r="AS248" i="5" s="1"/>
  <c r="C248" i="5"/>
  <c r="D248" i="5"/>
  <c r="E248" i="5"/>
  <c r="F248" i="5"/>
  <c r="B249" i="5"/>
  <c r="AT249" i="5" s="1"/>
  <c r="AS249" i="5" s="1"/>
  <c r="C249" i="5"/>
  <c r="D249" i="5"/>
  <c r="E249" i="5"/>
  <c r="F249" i="5"/>
  <c r="B250" i="5"/>
  <c r="AT250" i="5" s="1"/>
  <c r="AS250" i="5" s="1"/>
  <c r="C250" i="5"/>
  <c r="D250" i="5"/>
  <c r="E250" i="5"/>
  <c r="F250" i="5"/>
  <c r="B251" i="5"/>
  <c r="AT251" i="5" s="1"/>
  <c r="AS251" i="5" s="1"/>
  <c r="C251" i="5"/>
  <c r="D251" i="5"/>
  <c r="E251" i="5"/>
  <c r="F251" i="5"/>
  <c r="B252" i="5"/>
  <c r="AT252" i="5" s="1"/>
  <c r="AS252" i="5" s="1"/>
  <c r="C252" i="5"/>
  <c r="D252" i="5"/>
  <c r="E252" i="5"/>
  <c r="F252" i="5"/>
  <c r="B253" i="5"/>
  <c r="AT253" i="5" s="1"/>
  <c r="AS253" i="5" s="1"/>
  <c r="C253" i="5"/>
  <c r="D253" i="5"/>
  <c r="E253" i="5"/>
  <c r="F253" i="5"/>
  <c r="B254" i="5"/>
  <c r="AT254" i="5" s="1"/>
  <c r="AS254" i="5" s="1"/>
  <c r="C254" i="5"/>
  <c r="D254" i="5"/>
  <c r="E254" i="5"/>
  <c r="F254" i="5"/>
  <c r="B255" i="5"/>
  <c r="AT255" i="5" s="1"/>
  <c r="AS255" i="5" s="1"/>
  <c r="C255" i="5"/>
  <c r="D255" i="5"/>
  <c r="E255" i="5"/>
  <c r="F255" i="5"/>
  <c r="B256" i="5"/>
  <c r="AT256" i="5" s="1"/>
  <c r="AS256" i="5" s="1"/>
  <c r="C256" i="5"/>
  <c r="D256" i="5"/>
  <c r="E256" i="5"/>
  <c r="F256" i="5"/>
  <c r="B257" i="5"/>
  <c r="AT257" i="5" s="1"/>
  <c r="AS257" i="5" s="1"/>
  <c r="C257" i="5"/>
  <c r="D257" i="5"/>
  <c r="E257" i="5"/>
  <c r="F257" i="5"/>
  <c r="B258" i="5"/>
  <c r="AT258" i="5" s="1"/>
  <c r="AS258" i="5" s="1"/>
  <c r="C258" i="5"/>
  <c r="D258" i="5"/>
  <c r="E258" i="5"/>
  <c r="F258" i="5"/>
  <c r="B259" i="5"/>
  <c r="AT259" i="5" s="1"/>
  <c r="AS259" i="5" s="1"/>
  <c r="C259" i="5"/>
  <c r="D259" i="5"/>
  <c r="E259" i="5"/>
  <c r="F259" i="5"/>
  <c r="B260" i="5"/>
  <c r="AT260" i="5" s="1"/>
  <c r="AS260" i="5" s="1"/>
  <c r="C260" i="5"/>
  <c r="D260" i="5"/>
  <c r="E260" i="5"/>
  <c r="F260" i="5"/>
  <c r="B261" i="5"/>
  <c r="AT261" i="5" s="1"/>
  <c r="AS261" i="5" s="1"/>
  <c r="C261" i="5"/>
  <c r="D261" i="5"/>
  <c r="E261" i="5"/>
  <c r="F261" i="5"/>
  <c r="B262" i="5"/>
  <c r="AT262" i="5" s="1"/>
  <c r="AS262" i="5" s="1"/>
  <c r="C262" i="5"/>
  <c r="D262" i="5"/>
  <c r="E262" i="5"/>
  <c r="F262" i="5"/>
  <c r="B263" i="5"/>
  <c r="AT263" i="5" s="1"/>
  <c r="AS263" i="5" s="1"/>
  <c r="C263" i="5"/>
  <c r="D263" i="5"/>
  <c r="E263" i="5"/>
  <c r="F263" i="5"/>
  <c r="B264" i="5"/>
  <c r="AT264" i="5" s="1"/>
  <c r="AS264" i="5" s="1"/>
  <c r="C264" i="5"/>
  <c r="D264" i="5"/>
  <c r="E264" i="5"/>
  <c r="F264" i="5"/>
  <c r="B265" i="5"/>
  <c r="AT265" i="5" s="1"/>
  <c r="AS265" i="5" s="1"/>
  <c r="C265" i="5"/>
  <c r="D265" i="5"/>
  <c r="E265" i="5"/>
  <c r="F265" i="5"/>
  <c r="B266" i="5"/>
  <c r="AT266" i="5" s="1"/>
  <c r="AS266" i="5" s="1"/>
  <c r="C266" i="5"/>
  <c r="D266" i="5"/>
  <c r="E266" i="5"/>
  <c r="F266" i="5"/>
  <c r="B267" i="5"/>
  <c r="AT267" i="5" s="1"/>
  <c r="AS267" i="5" s="1"/>
  <c r="C267" i="5"/>
  <c r="D267" i="5"/>
  <c r="E267" i="5"/>
  <c r="F267" i="5"/>
  <c r="B268" i="5"/>
  <c r="AT268" i="5" s="1"/>
  <c r="AS268" i="5" s="1"/>
  <c r="C268" i="5"/>
  <c r="D268" i="5"/>
  <c r="E268" i="5"/>
  <c r="F268" i="5"/>
  <c r="B269" i="5"/>
  <c r="AT269" i="5" s="1"/>
  <c r="AS269" i="5" s="1"/>
  <c r="C269" i="5"/>
  <c r="D269" i="5"/>
  <c r="E269" i="5"/>
  <c r="F269" i="5"/>
  <c r="B270" i="5"/>
  <c r="AT270" i="5" s="1"/>
  <c r="AS270" i="5" s="1"/>
  <c r="C270" i="5"/>
  <c r="D270" i="5"/>
  <c r="E270" i="5"/>
  <c r="F270" i="5"/>
  <c r="B271" i="5"/>
  <c r="AT271" i="5" s="1"/>
  <c r="AS271" i="5" s="1"/>
  <c r="C271" i="5"/>
  <c r="D271" i="5"/>
  <c r="E271" i="5"/>
  <c r="F271" i="5"/>
  <c r="B272" i="5"/>
  <c r="AT272" i="5" s="1"/>
  <c r="AS272" i="5" s="1"/>
  <c r="C272" i="5"/>
  <c r="D272" i="5"/>
  <c r="E272" i="5"/>
  <c r="F272" i="5"/>
  <c r="B273" i="5"/>
  <c r="AT273" i="5" s="1"/>
  <c r="AS273" i="5" s="1"/>
  <c r="C273" i="5"/>
  <c r="D273" i="5"/>
  <c r="E273" i="5"/>
  <c r="F273" i="5"/>
  <c r="B274" i="5"/>
  <c r="AT274" i="5" s="1"/>
  <c r="AS274" i="5" s="1"/>
  <c r="C274" i="5"/>
  <c r="D274" i="5"/>
  <c r="E274" i="5"/>
  <c r="F274" i="5"/>
  <c r="B275" i="5"/>
  <c r="AT275" i="5" s="1"/>
  <c r="AS275" i="5" s="1"/>
  <c r="C275" i="5"/>
  <c r="D275" i="5"/>
  <c r="E275" i="5"/>
  <c r="F275" i="5"/>
  <c r="B276" i="5"/>
  <c r="AT276" i="5" s="1"/>
  <c r="AS276" i="5" s="1"/>
  <c r="C276" i="5"/>
  <c r="D276" i="5"/>
  <c r="E276" i="5"/>
  <c r="F276" i="5"/>
  <c r="B277" i="5"/>
  <c r="AT277" i="5" s="1"/>
  <c r="AS277" i="5" s="1"/>
  <c r="C277" i="5"/>
  <c r="D277" i="5"/>
  <c r="E277" i="5"/>
  <c r="F277" i="5"/>
  <c r="B278" i="5"/>
  <c r="AT278" i="5" s="1"/>
  <c r="AS278" i="5" s="1"/>
  <c r="C278" i="5"/>
  <c r="D278" i="5"/>
  <c r="E278" i="5"/>
  <c r="F278" i="5"/>
  <c r="B279" i="5"/>
  <c r="AT279" i="5" s="1"/>
  <c r="AS279" i="5" s="1"/>
  <c r="C279" i="5"/>
  <c r="D279" i="5"/>
  <c r="E279" i="5"/>
  <c r="F279" i="5"/>
  <c r="B280" i="5"/>
  <c r="AT280" i="5" s="1"/>
  <c r="AS280" i="5" s="1"/>
  <c r="C280" i="5"/>
  <c r="D280" i="5"/>
  <c r="E280" i="5"/>
  <c r="F280" i="5"/>
  <c r="B281" i="5"/>
  <c r="AT281" i="5" s="1"/>
  <c r="AS281" i="5" s="1"/>
  <c r="C281" i="5"/>
  <c r="D281" i="5"/>
  <c r="E281" i="5"/>
  <c r="F281" i="5"/>
  <c r="B282" i="5"/>
  <c r="AT282" i="5" s="1"/>
  <c r="AS282" i="5" s="1"/>
  <c r="C282" i="5"/>
  <c r="D282" i="5"/>
  <c r="E282" i="5"/>
  <c r="F282" i="5"/>
  <c r="B283" i="5"/>
  <c r="AT283" i="5" s="1"/>
  <c r="AS283" i="5" s="1"/>
  <c r="C283" i="5"/>
  <c r="D283" i="5"/>
  <c r="E283" i="5"/>
  <c r="F283" i="5"/>
  <c r="B284" i="5"/>
  <c r="AT284" i="5" s="1"/>
  <c r="AS284" i="5" s="1"/>
  <c r="C284" i="5"/>
  <c r="D284" i="5"/>
  <c r="E284" i="5"/>
  <c r="F284" i="5"/>
  <c r="B285" i="5"/>
  <c r="AT285" i="5" s="1"/>
  <c r="AS285" i="5" s="1"/>
  <c r="C285" i="5"/>
  <c r="D285" i="5"/>
  <c r="E285" i="5"/>
  <c r="F285" i="5"/>
  <c r="B286" i="5"/>
  <c r="AT286" i="5" s="1"/>
  <c r="AS286" i="5" s="1"/>
  <c r="C286" i="5"/>
  <c r="D286" i="5"/>
  <c r="E286" i="5"/>
  <c r="F286" i="5"/>
  <c r="B287" i="5"/>
  <c r="AT287" i="5" s="1"/>
  <c r="AS287" i="5" s="1"/>
  <c r="C287" i="5"/>
  <c r="D287" i="5"/>
  <c r="E287" i="5"/>
  <c r="F287" i="5"/>
  <c r="B288" i="5"/>
  <c r="AT288" i="5" s="1"/>
  <c r="AS288" i="5" s="1"/>
  <c r="C288" i="5"/>
  <c r="D288" i="5"/>
  <c r="E288" i="5"/>
  <c r="F288" i="5"/>
  <c r="B289" i="5"/>
  <c r="AT289" i="5" s="1"/>
  <c r="AS289" i="5" s="1"/>
  <c r="C289" i="5"/>
  <c r="D289" i="5"/>
  <c r="E289" i="5"/>
  <c r="F289" i="5"/>
  <c r="B290" i="5"/>
  <c r="AT290" i="5" s="1"/>
  <c r="AS290" i="5" s="1"/>
  <c r="C290" i="5"/>
  <c r="D290" i="5"/>
  <c r="E290" i="5"/>
  <c r="F290" i="5"/>
  <c r="B291" i="5"/>
  <c r="AT291" i="5" s="1"/>
  <c r="AS291" i="5" s="1"/>
  <c r="C291" i="5"/>
  <c r="D291" i="5"/>
  <c r="E291" i="5"/>
  <c r="F291" i="5"/>
  <c r="B292" i="5"/>
  <c r="AT292" i="5" s="1"/>
  <c r="AS292" i="5" s="1"/>
  <c r="C292" i="5"/>
  <c r="D292" i="5"/>
  <c r="E292" i="5"/>
  <c r="F292" i="5"/>
  <c r="B293" i="5"/>
  <c r="AT293" i="5" s="1"/>
  <c r="AS293" i="5" s="1"/>
  <c r="C293" i="5"/>
  <c r="D293" i="5"/>
  <c r="E293" i="5"/>
  <c r="F293" i="5"/>
  <c r="B294" i="5"/>
  <c r="AT294" i="5" s="1"/>
  <c r="AS294" i="5" s="1"/>
  <c r="C294" i="5"/>
  <c r="D294" i="5"/>
  <c r="E294" i="5"/>
  <c r="F294" i="5"/>
  <c r="B295" i="5"/>
  <c r="AT295" i="5" s="1"/>
  <c r="AS295" i="5" s="1"/>
  <c r="C295" i="5"/>
  <c r="D295" i="5"/>
  <c r="E295" i="5"/>
  <c r="F295" i="5"/>
  <c r="B296" i="5"/>
  <c r="AT296" i="5" s="1"/>
  <c r="AS296" i="5" s="1"/>
  <c r="C296" i="5"/>
  <c r="D296" i="5"/>
  <c r="E296" i="5"/>
  <c r="F296" i="5"/>
  <c r="B297" i="5"/>
  <c r="AT297" i="5" s="1"/>
  <c r="AS297" i="5" s="1"/>
  <c r="C297" i="5"/>
  <c r="D297" i="5"/>
  <c r="E297" i="5"/>
  <c r="F297" i="5"/>
  <c r="B298" i="5"/>
  <c r="AT298" i="5" s="1"/>
  <c r="AS298" i="5" s="1"/>
  <c r="C298" i="5"/>
  <c r="D298" i="5"/>
  <c r="E298" i="5"/>
  <c r="F298" i="5"/>
  <c r="B299" i="5"/>
  <c r="AT299" i="5" s="1"/>
  <c r="AS299" i="5" s="1"/>
  <c r="C299" i="5"/>
  <c r="D299" i="5"/>
  <c r="E299" i="5"/>
  <c r="F299" i="5"/>
  <c r="B300" i="5"/>
  <c r="AT300" i="5" s="1"/>
  <c r="AS300" i="5" s="1"/>
  <c r="C300" i="5"/>
  <c r="D300" i="5"/>
  <c r="E300" i="5"/>
  <c r="F300" i="5"/>
  <c r="B301" i="5"/>
  <c r="AT301" i="5" s="1"/>
  <c r="AS301" i="5" s="1"/>
  <c r="C301" i="5"/>
  <c r="D301" i="5"/>
  <c r="E301" i="5"/>
  <c r="F301" i="5"/>
  <c r="B302" i="5"/>
  <c r="AT302" i="5" s="1"/>
  <c r="AS302" i="5" s="1"/>
  <c r="C302" i="5"/>
  <c r="D302" i="5"/>
  <c r="E302" i="5"/>
  <c r="F302" i="5"/>
  <c r="B303" i="5"/>
  <c r="AT303" i="5" s="1"/>
  <c r="AS303" i="5" s="1"/>
  <c r="C303" i="5"/>
  <c r="D303" i="5"/>
  <c r="E303" i="5"/>
  <c r="F303" i="5"/>
  <c r="B304" i="5"/>
  <c r="AT304" i="5" s="1"/>
  <c r="AS304" i="5" s="1"/>
  <c r="C304" i="5"/>
  <c r="D304" i="5"/>
  <c r="E304" i="5"/>
  <c r="F304" i="5"/>
  <c r="B305" i="5"/>
  <c r="AT305" i="5" s="1"/>
  <c r="AS305" i="5" s="1"/>
  <c r="C305" i="5"/>
  <c r="D305" i="5"/>
  <c r="E305" i="5"/>
  <c r="F305" i="5"/>
  <c r="B306" i="5"/>
  <c r="AT306" i="5" s="1"/>
  <c r="AS306" i="5" s="1"/>
  <c r="C306" i="5"/>
  <c r="D306" i="5"/>
  <c r="E306" i="5"/>
  <c r="F306" i="5"/>
  <c r="B307" i="5"/>
  <c r="AT307" i="5" s="1"/>
  <c r="AS307" i="5" s="1"/>
  <c r="C307" i="5"/>
  <c r="D307" i="5"/>
  <c r="E307" i="5"/>
  <c r="F307" i="5"/>
  <c r="B308" i="5"/>
  <c r="AT308" i="5" s="1"/>
  <c r="AS308" i="5" s="1"/>
  <c r="C308" i="5"/>
  <c r="D308" i="5"/>
  <c r="E308" i="5"/>
  <c r="F308" i="5"/>
  <c r="B309" i="5"/>
  <c r="AT309" i="5" s="1"/>
  <c r="AS309" i="5" s="1"/>
  <c r="C309" i="5"/>
  <c r="D309" i="5"/>
  <c r="E309" i="5"/>
  <c r="F309" i="5"/>
  <c r="B310" i="5"/>
  <c r="AT310" i="5" s="1"/>
  <c r="AS310" i="5" s="1"/>
  <c r="C310" i="5"/>
  <c r="D310" i="5"/>
  <c r="E310" i="5"/>
  <c r="F310" i="5"/>
  <c r="B311" i="5"/>
  <c r="AT311" i="5" s="1"/>
  <c r="AS311" i="5" s="1"/>
  <c r="C311" i="5"/>
  <c r="D311" i="5"/>
  <c r="E311" i="5"/>
  <c r="F311" i="5"/>
  <c r="B312" i="5"/>
  <c r="AT312" i="5" s="1"/>
  <c r="AS312" i="5" s="1"/>
  <c r="C312" i="5"/>
  <c r="D312" i="5"/>
  <c r="E312" i="5"/>
  <c r="F312" i="5"/>
  <c r="B313" i="5"/>
  <c r="AT313" i="5" s="1"/>
  <c r="AS313" i="5" s="1"/>
  <c r="C313" i="5"/>
  <c r="D313" i="5"/>
  <c r="E313" i="5"/>
  <c r="F313" i="5"/>
  <c r="B314" i="5"/>
  <c r="AT314" i="5" s="1"/>
  <c r="AS314" i="5" s="1"/>
  <c r="C314" i="5"/>
  <c r="D314" i="5"/>
  <c r="E314" i="5"/>
  <c r="F314" i="5"/>
  <c r="B315" i="5"/>
  <c r="AT315" i="5" s="1"/>
  <c r="AS315" i="5" s="1"/>
  <c r="C315" i="5"/>
  <c r="D315" i="5"/>
  <c r="E315" i="5"/>
  <c r="F315" i="5"/>
  <c r="B316" i="5"/>
  <c r="AT316" i="5" s="1"/>
  <c r="AS316" i="5" s="1"/>
  <c r="C316" i="5"/>
  <c r="D316" i="5"/>
  <c r="E316" i="5"/>
  <c r="F316" i="5"/>
  <c r="B317" i="5"/>
  <c r="AT317" i="5" s="1"/>
  <c r="AS317" i="5" s="1"/>
  <c r="C317" i="5"/>
  <c r="D317" i="5"/>
  <c r="E317" i="5"/>
  <c r="F317" i="5"/>
  <c r="B318" i="5"/>
  <c r="AT318" i="5" s="1"/>
  <c r="AS318" i="5" s="1"/>
  <c r="C318" i="5"/>
  <c r="D318" i="5"/>
  <c r="E318" i="5"/>
  <c r="F318" i="5"/>
  <c r="B319" i="5"/>
  <c r="AT319" i="5" s="1"/>
  <c r="AS319" i="5" s="1"/>
  <c r="C319" i="5"/>
  <c r="D319" i="5"/>
  <c r="E319" i="5"/>
  <c r="F319" i="5"/>
  <c r="B320" i="5"/>
  <c r="AT320" i="5" s="1"/>
  <c r="AS320" i="5" s="1"/>
  <c r="C320" i="5"/>
  <c r="D320" i="5"/>
  <c r="E320" i="5"/>
  <c r="F320" i="5"/>
  <c r="B321" i="5"/>
  <c r="AT321" i="5" s="1"/>
  <c r="AS321" i="5" s="1"/>
  <c r="C321" i="5"/>
  <c r="D321" i="5"/>
  <c r="E321" i="5"/>
  <c r="F321" i="5"/>
  <c r="B322" i="5"/>
  <c r="AT322" i="5" s="1"/>
  <c r="AS322" i="5" s="1"/>
  <c r="C322" i="5"/>
  <c r="D322" i="5"/>
  <c r="E322" i="5"/>
  <c r="F322" i="5"/>
  <c r="B323" i="5"/>
  <c r="AT323" i="5" s="1"/>
  <c r="AS323" i="5" s="1"/>
  <c r="C323" i="5"/>
  <c r="D323" i="5"/>
  <c r="E323" i="5"/>
  <c r="F323" i="5"/>
  <c r="B324" i="5"/>
  <c r="AT324" i="5" s="1"/>
  <c r="AS324" i="5" s="1"/>
  <c r="C324" i="5"/>
  <c r="D324" i="5"/>
  <c r="E324" i="5"/>
  <c r="F324" i="5"/>
  <c r="B325" i="5"/>
  <c r="AT325" i="5" s="1"/>
  <c r="AS325" i="5" s="1"/>
  <c r="C325" i="5"/>
  <c r="D325" i="5"/>
  <c r="E325" i="5"/>
  <c r="F325" i="5"/>
  <c r="B326" i="5"/>
  <c r="AT326" i="5" s="1"/>
  <c r="AS326" i="5" s="1"/>
  <c r="C326" i="5"/>
  <c r="D326" i="5"/>
  <c r="E326" i="5"/>
  <c r="F326" i="5"/>
  <c r="B327" i="5"/>
  <c r="AT327" i="5" s="1"/>
  <c r="AS327" i="5" s="1"/>
  <c r="C327" i="5"/>
  <c r="D327" i="5"/>
  <c r="E327" i="5"/>
  <c r="F327" i="5"/>
  <c r="B328" i="5"/>
  <c r="AT328" i="5" s="1"/>
  <c r="AS328" i="5" s="1"/>
  <c r="C328" i="5"/>
  <c r="D328" i="5"/>
  <c r="E328" i="5"/>
  <c r="F328" i="5"/>
  <c r="B329" i="5"/>
  <c r="AT329" i="5" s="1"/>
  <c r="AS329" i="5" s="1"/>
  <c r="C329" i="5"/>
  <c r="D329" i="5"/>
  <c r="E329" i="5"/>
  <c r="F329" i="5"/>
  <c r="B330" i="5"/>
  <c r="AT330" i="5" s="1"/>
  <c r="AS330" i="5" s="1"/>
  <c r="C330" i="5"/>
  <c r="D330" i="5"/>
  <c r="E330" i="5"/>
  <c r="F330" i="5"/>
  <c r="B331" i="5"/>
  <c r="AT331" i="5" s="1"/>
  <c r="AS331" i="5" s="1"/>
  <c r="C331" i="5"/>
  <c r="D331" i="5"/>
  <c r="E331" i="5"/>
  <c r="F331" i="5"/>
  <c r="B332" i="5"/>
  <c r="AT332" i="5" s="1"/>
  <c r="AS332" i="5" s="1"/>
  <c r="C332" i="5"/>
  <c r="D332" i="5"/>
  <c r="E332" i="5"/>
  <c r="F332" i="5"/>
  <c r="B333" i="5"/>
  <c r="AT333" i="5" s="1"/>
  <c r="AS333" i="5" s="1"/>
  <c r="C333" i="5"/>
  <c r="D333" i="5"/>
  <c r="E333" i="5"/>
  <c r="F333" i="5"/>
  <c r="B334" i="5"/>
  <c r="AT334" i="5" s="1"/>
  <c r="AS334" i="5" s="1"/>
  <c r="C334" i="5"/>
  <c r="D334" i="5"/>
  <c r="E334" i="5"/>
  <c r="F334" i="5"/>
  <c r="B335" i="5"/>
  <c r="AT335" i="5" s="1"/>
  <c r="AS335" i="5" s="1"/>
  <c r="C335" i="5"/>
  <c r="D335" i="5"/>
  <c r="E335" i="5"/>
  <c r="F335" i="5"/>
  <c r="B336" i="5"/>
  <c r="AT336" i="5" s="1"/>
  <c r="AS336" i="5" s="1"/>
  <c r="C336" i="5"/>
  <c r="D336" i="5"/>
  <c r="E336" i="5"/>
  <c r="F336" i="5"/>
  <c r="B337" i="5"/>
  <c r="AT337" i="5" s="1"/>
  <c r="AS337" i="5" s="1"/>
  <c r="C337" i="5"/>
  <c r="D337" i="5"/>
  <c r="E337" i="5"/>
  <c r="F337" i="5"/>
  <c r="B338" i="5"/>
  <c r="AT338" i="5" s="1"/>
  <c r="AS338" i="5" s="1"/>
  <c r="C338" i="5"/>
  <c r="D338" i="5"/>
  <c r="E338" i="5"/>
  <c r="F338" i="5"/>
  <c r="B339" i="5"/>
  <c r="AT339" i="5" s="1"/>
  <c r="AS339" i="5" s="1"/>
  <c r="C339" i="5"/>
  <c r="D339" i="5"/>
  <c r="E339" i="5"/>
  <c r="F339" i="5"/>
  <c r="B340" i="5"/>
  <c r="AT340" i="5" s="1"/>
  <c r="AS340" i="5" s="1"/>
  <c r="C340" i="5"/>
  <c r="D340" i="5"/>
  <c r="E340" i="5"/>
  <c r="F340" i="5"/>
  <c r="B341" i="5"/>
  <c r="AT341" i="5" s="1"/>
  <c r="AS341" i="5" s="1"/>
  <c r="C341" i="5"/>
  <c r="D341" i="5"/>
  <c r="E341" i="5"/>
  <c r="F341" i="5"/>
  <c r="B342" i="5"/>
  <c r="AT342" i="5" s="1"/>
  <c r="AS342" i="5" s="1"/>
  <c r="C342" i="5"/>
  <c r="D342" i="5"/>
  <c r="E342" i="5"/>
  <c r="F342" i="5"/>
  <c r="B343" i="5"/>
  <c r="AT343" i="5" s="1"/>
  <c r="AS343" i="5" s="1"/>
  <c r="C343" i="5"/>
  <c r="D343" i="5"/>
  <c r="E343" i="5"/>
  <c r="F343" i="5"/>
  <c r="B344" i="5"/>
  <c r="AT344" i="5" s="1"/>
  <c r="AS344" i="5" s="1"/>
  <c r="C344" i="5"/>
  <c r="D344" i="5"/>
  <c r="E344" i="5"/>
  <c r="F344" i="5"/>
  <c r="B345" i="5"/>
  <c r="AT345" i="5" s="1"/>
  <c r="AS345" i="5" s="1"/>
  <c r="C345" i="5"/>
  <c r="D345" i="5"/>
  <c r="E345" i="5"/>
  <c r="F345" i="5"/>
  <c r="B346" i="5"/>
  <c r="AT346" i="5" s="1"/>
  <c r="AS346" i="5" s="1"/>
  <c r="C346" i="5"/>
  <c r="D346" i="5"/>
  <c r="E346" i="5"/>
  <c r="F346" i="5"/>
  <c r="B347" i="5"/>
  <c r="AT347" i="5" s="1"/>
  <c r="AS347" i="5" s="1"/>
  <c r="C347" i="5"/>
  <c r="D347" i="5"/>
  <c r="E347" i="5"/>
  <c r="F347" i="5"/>
  <c r="B348" i="5"/>
  <c r="AT348" i="5" s="1"/>
  <c r="AS348" i="5" s="1"/>
  <c r="C348" i="5"/>
  <c r="D348" i="5"/>
  <c r="E348" i="5"/>
  <c r="F348" i="5"/>
  <c r="B349" i="5"/>
  <c r="AT349" i="5" s="1"/>
  <c r="AS349" i="5" s="1"/>
  <c r="C349" i="5"/>
  <c r="D349" i="5"/>
  <c r="E349" i="5"/>
  <c r="F349" i="5"/>
  <c r="B350" i="5"/>
  <c r="AT350" i="5" s="1"/>
  <c r="AS350" i="5" s="1"/>
  <c r="C350" i="5"/>
  <c r="D350" i="5"/>
  <c r="E350" i="5"/>
  <c r="F350" i="5"/>
  <c r="B351" i="5"/>
  <c r="AT351" i="5" s="1"/>
  <c r="AS351" i="5" s="1"/>
  <c r="C351" i="5"/>
  <c r="D351" i="5"/>
  <c r="E351" i="5"/>
  <c r="F351" i="5"/>
  <c r="B352" i="5"/>
  <c r="AT352" i="5" s="1"/>
  <c r="AS352" i="5" s="1"/>
  <c r="C352" i="5"/>
  <c r="D352" i="5"/>
  <c r="E352" i="5"/>
  <c r="F352" i="5"/>
  <c r="B353" i="5"/>
  <c r="AT353" i="5" s="1"/>
  <c r="AS353" i="5" s="1"/>
  <c r="C353" i="5"/>
  <c r="D353" i="5"/>
  <c r="E353" i="5"/>
  <c r="F353" i="5"/>
  <c r="B354" i="5"/>
  <c r="AT354" i="5" s="1"/>
  <c r="AS354" i="5" s="1"/>
  <c r="C354" i="5"/>
  <c r="D354" i="5"/>
  <c r="E354" i="5"/>
  <c r="F354" i="5"/>
  <c r="B355" i="5"/>
  <c r="AT355" i="5" s="1"/>
  <c r="AS355" i="5" s="1"/>
  <c r="C355" i="5"/>
  <c r="D355" i="5"/>
  <c r="E355" i="5"/>
  <c r="F355" i="5"/>
  <c r="B356" i="5"/>
  <c r="AT356" i="5" s="1"/>
  <c r="AS356" i="5" s="1"/>
  <c r="C356" i="5"/>
  <c r="D356" i="5"/>
  <c r="E356" i="5"/>
  <c r="F356" i="5"/>
  <c r="B357" i="5"/>
  <c r="AT357" i="5" s="1"/>
  <c r="AS357" i="5" s="1"/>
  <c r="C357" i="5"/>
  <c r="D357" i="5"/>
  <c r="E357" i="5"/>
  <c r="F357" i="5"/>
  <c r="B358" i="5"/>
  <c r="AT358" i="5" s="1"/>
  <c r="AS358" i="5" s="1"/>
  <c r="C358" i="5"/>
  <c r="D358" i="5"/>
  <c r="E358" i="5"/>
  <c r="F358" i="5"/>
  <c r="B359" i="5"/>
  <c r="AT359" i="5" s="1"/>
  <c r="AS359" i="5" s="1"/>
  <c r="C359" i="5"/>
  <c r="D359" i="5"/>
  <c r="E359" i="5"/>
  <c r="F359" i="5"/>
  <c r="B360" i="5"/>
  <c r="AT360" i="5" s="1"/>
  <c r="AS360" i="5" s="1"/>
  <c r="C360" i="5"/>
  <c r="D360" i="5"/>
  <c r="E360" i="5"/>
  <c r="F360" i="5"/>
  <c r="B361" i="5"/>
  <c r="AT361" i="5" s="1"/>
  <c r="AS361" i="5" s="1"/>
  <c r="C361" i="5"/>
  <c r="D361" i="5"/>
  <c r="E361" i="5"/>
  <c r="F361" i="5"/>
  <c r="B362" i="5"/>
  <c r="AT362" i="5" s="1"/>
  <c r="AS362" i="5" s="1"/>
  <c r="C362" i="5"/>
  <c r="D362" i="5"/>
  <c r="E362" i="5"/>
  <c r="F362" i="5"/>
  <c r="B363" i="5"/>
  <c r="AT363" i="5" s="1"/>
  <c r="AS363" i="5" s="1"/>
  <c r="C363" i="5"/>
  <c r="D363" i="5"/>
  <c r="E363" i="5"/>
  <c r="F363" i="5"/>
  <c r="B364" i="5"/>
  <c r="AT364" i="5" s="1"/>
  <c r="AS364" i="5" s="1"/>
  <c r="C364" i="5"/>
  <c r="D364" i="5"/>
  <c r="E364" i="5"/>
  <c r="F364" i="5"/>
  <c r="B365" i="5"/>
  <c r="AT365" i="5" s="1"/>
  <c r="AS365" i="5" s="1"/>
  <c r="C365" i="5"/>
  <c r="D365" i="5"/>
  <c r="E365" i="5"/>
  <c r="F365" i="5"/>
  <c r="B366" i="5"/>
  <c r="AT366" i="5" s="1"/>
  <c r="AS366" i="5" s="1"/>
  <c r="C366" i="5"/>
  <c r="D366" i="5"/>
  <c r="E366" i="5"/>
  <c r="F366" i="5"/>
  <c r="B367" i="5"/>
  <c r="AT367" i="5" s="1"/>
  <c r="AS367" i="5" s="1"/>
  <c r="C367" i="5"/>
  <c r="D367" i="5"/>
  <c r="E367" i="5"/>
  <c r="F367" i="5"/>
  <c r="B368" i="5"/>
  <c r="AT368" i="5" s="1"/>
  <c r="AS368" i="5" s="1"/>
  <c r="C368" i="5"/>
  <c r="D368" i="5"/>
  <c r="E368" i="5"/>
  <c r="F368" i="5"/>
  <c r="B369" i="5"/>
  <c r="AT369" i="5" s="1"/>
  <c r="AS369" i="5" s="1"/>
  <c r="C369" i="5"/>
  <c r="D369" i="5"/>
  <c r="E369" i="5"/>
  <c r="F369" i="5"/>
  <c r="B370" i="5"/>
  <c r="AT370" i="5" s="1"/>
  <c r="AS370" i="5" s="1"/>
  <c r="C370" i="5"/>
  <c r="D370" i="5"/>
  <c r="E370" i="5"/>
  <c r="F370" i="5"/>
  <c r="B371" i="5"/>
  <c r="AT371" i="5" s="1"/>
  <c r="AS371" i="5" s="1"/>
  <c r="C371" i="5"/>
  <c r="D371" i="5"/>
  <c r="E371" i="5"/>
  <c r="F371" i="5"/>
  <c r="B372" i="5"/>
  <c r="AT372" i="5" s="1"/>
  <c r="AS372" i="5" s="1"/>
  <c r="C372" i="5"/>
  <c r="D372" i="5"/>
  <c r="E372" i="5"/>
  <c r="F372" i="5"/>
  <c r="B373" i="5"/>
  <c r="AT373" i="5" s="1"/>
  <c r="AS373" i="5" s="1"/>
  <c r="C373" i="5"/>
  <c r="D373" i="5"/>
  <c r="E373" i="5"/>
  <c r="F373" i="5"/>
  <c r="B374" i="5"/>
  <c r="AT374" i="5" s="1"/>
  <c r="AS374" i="5" s="1"/>
  <c r="C374" i="5"/>
  <c r="D374" i="5"/>
  <c r="E374" i="5"/>
  <c r="F374" i="5"/>
  <c r="B375" i="5"/>
  <c r="AT375" i="5" s="1"/>
  <c r="AS375" i="5" s="1"/>
  <c r="C375" i="5"/>
  <c r="D375" i="5"/>
  <c r="E375" i="5"/>
  <c r="F375" i="5"/>
  <c r="B376" i="5"/>
  <c r="AT376" i="5" s="1"/>
  <c r="AS376" i="5" s="1"/>
  <c r="C376" i="5"/>
  <c r="D376" i="5"/>
  <c r="E376" i="5"/>
  <c r="F376" i="5"/>
  <c r="B377" i="5"/>
  <c r="AT377" i="5" s="1"/>
  <c r="AS377" i="5" s="1"/>
  <c r="C377" i="5"/>
  <c r="D377" i="5"/>
  <c r="E377" i="5"/>
  <c r="F377" i="5"/>
  <c r="B378" i="5"/>
  <c r="AT378" i="5" s="1"/>
  <c r="AS378" i="5" s="1"/>
  <c r="C378" i="5"/>
  <c r="D378" i="5"/>
  <c r="E378" i="5"/>
  <c r="F378" i="5"/>
  <c r="B379" i="5"/>
  <c r="AT379" i="5" s="1"/>
  <c r="AS379" i="5" s="1"/>
  <c r="C379" i="5"/>
  <c r="D379" i="5"/>
  <c r="E379" i="5"/>
  <c r="F379" i="5"/>
  <c r="B380" i="5"/>
  <c r="AT380" i="5" s="1"/>
  <c r="AS380" i="5" s="1"/>
  <c r="C380" i="5"/>
  <c r="D380" i="5"/>
  <c r="E380" i="5"/>
  <c r="F380" i="5"/>
  <c r="B381" i="5"/>
  <c r="AT381" i="5" s="1"/>
  <c r="AS381" i="5" s="1"/>
  <c r="C381" i="5"/>
  <c r="D381" i="5"/>
  <c r="E381" i="5"/>
  <c r="F381" i="5"/>
  <c r="B382" i="5"/>
  <c r="AT382" i="5" s="1"/>
  <c r="AS382" i="5" s="1"/>
  <c r="C382" i="5"/>
  <c r="D382" i="5"/>
  <c r="E382" i="5"/>
  <c r="F382" i="5"/>
  <c r="B383" i="5"/>
  <c r="AT383" i="5" s="1"/>
  <c r="AS383" i="5" s="1"/>
  <c r="C383" i="5"/>
  <c r="D383" i="5"/>
  <c r="E383" i="5"/>
  <c r="F383" i="5"/>
  <c r="B384" i="5"/>
  <c r="AT384" i="5" s="1"/>
  <c r="AS384" i="5" s="1"/>
  <c r="C384" i="5"/>
  <c r="D384" i="5"/>
  <c r="E384" i="5"/>
  <c r="F384" i="5"/>
  <c r="B385" i="5"/>
  <c r="AT385" i="5" s="1"/>
  <c r="AS385" i="5" s="1"/>
  <c r="C385" i="5"/>
  <c r="D385" i="5"/>
  <c r="E385" i="5"/>
  <c r="F385" i="5"/>
  <c r="B386" i="5"/>
  <c r="AT386" i="5" s="1"/>
  <c r="AS386" i="5" s="1"/>
  <c r="C386" i="5"/>
  <c r="D386" i="5"/>
  <c r="E386" i="5"/>
  <c r="F386" i="5"/>
  <c r="B387" i="5"/>
  <c r="AT387" i="5" s="1"/>
  <c r="AS387" i="5" s="1"/>
  <c r="C387" i="5"/>
  <c r="D387" i="5"/>
  <c r="E387" i="5"/>
  <c r="F387" i="5"/>
  <c r="B388" i="5"/>
  <c r="AT388" i="5" s="1"/>
  <c r="AS388" i="5" s="1"/>
  <c r="C388" i="5"/>
  <c r="D388" i="5"/>
  <c r="E388" i="5"/>
  <c r="F388" i="5"/>
  <c r="B389" i="5"/>
  <c r="AT389" i="5" s="1"/>
  <c r="AS389" i="5" s="1"/>
  <c r="C389" i="5"/>
  <c r="D389" i="5"/>
  <c r="E389" i="5"/>
  <c r="F389" i="5"/>
  <c r="B390" i="5"/>
  <c r="AT390" i="5" s="1"/>
  <c r="AS390" i="5" s="1"/>
  <c r="C390" i="5"/>
  <c r="D390" i="5"/>
  <c r="E390" i="5"/>
  <c r="F390" i="5"/>
  <c r="B391" i="5"/>
  <c r="AT391" i="5" s="1"/>
  <c r="AS391" i="5" s="1"/>
  <c r="C391" i="5"/>
  <c r="D391" i="5"/>
  <c r="E391" i="5"/>
  <c r="F391" i="5"/>
  <c r="B392" i="5"/>
  <c r="AT392" i="5" s="1"/>
  <c r="AS392" i="5" s="1"/>
  <c r="C392" i="5"/>
  <c r="D392" i="5"/>
  <c r="E392" i="5"/>
  <c r="F392" i="5"/>
  <c r="B393" i="5"/>
  <c r="AT393" i="5" s="1"/>
  <c r="AS393" i="5" s="1"/>
  <c r="C393" i="5"/>
  <c r="D393" i="5"/>
  <c r="E393" i="5"/>
  <c r="F393" i="5"/>
  <c r="B394" i="5"/>
  <c r="AT394" i="5" s="1"/>
  <c r="AS394" i="5" s="1"/>
  <c r="C394" i="5"/>
  <c r="D394" i="5"/>
  <c r="E394" i="5"/>
  <c r="F394" i="5"/>
  <c r="B395" i="5"/>
  <c r="AT395" i="5" s="1"/>
  <c r="AS395" i="5" s="1"/>
  <c r="C395" i="5"/>
  <c r="D395" i="5"/>
  <c r="E395" i="5"/>
  <c r="F395" i="5"/>
  <c r="B396" i="5"/>
  <c r="AT396" i="5" s="1"/>
  <c r="AS396" i="5" s="1"/>
  <c r="C396" i="5"/>
  <c r="D396" i="5"/>
  <c r="E396" i="5"/>
  <c r="F396" i="5"/>
  <c r="B397" i="5"/>
  <c r="AT397" i="5" s="1"/>
  <c r="AS397" i="5" s="1"/>
  <c r="C397" i="5"/>
  <c r="D397" i="5"/>
  <c r="E397" i="5"/>
  <c r="F397" i="5"/>
  <c r="B398" i="5"/>
  <c r="AT398" i="5" s="1"/>
  <c r="AS398" i="5" s="1"/>
  <c r="C398" i="5"/>
  <c r="D398" i="5"/>
  <c r="E398" i="5"/>
  <c r="F398" i="5"/>
  <c r="B399" i="5"/>
  <c r="AT399" i="5" s="1"/>
  <c r="AS399" i="5" s="1"/>
  <c r="C399" i="5"/>
  <c r="D399" i="5"/>
  <c r="E399" i="5"/>
  <c r="F399" i="5"/>
  <c r="B400" i="5"/>
  <c r="AT400" i="5" s="1"/>
  <c r="AS400" i="5" s="1"/>
  <c r="C400" i="5"/>
  <c r="D400" i="5"/>
  <c r="E400" i="5"/>
  <c r="F400" i="5"/>
  <c r="B401" i="5"/>
  <c r="AT401" i="5" s="1"/>
  <c r="AS401" i="5" s="1"/>
  <c r="C401" i="5"/>
  <c r="D401" i="5"/>
  <c r="E401" i="5"/>
  <c r="F401" i="5"/>
  <c r="B402" i="5"/>
  <c r="AT402" i="5" s="1"/>
  <c r="AS402" i="5" s="1"/>
  <c r="C402" i="5"/>
  <c r="D402" i="5"/>
  <c r="E402" i="5"/>
  <c r="F402" i="5"/>
  <c r="B403" i="5"/>
  <c r="AT403" i="5" s="1"/>
  <c r="AS403" i="5" s="1"/>
  <c r="C403" i="5"/>
  <c r="D403" i="5"/>
  <c r="E403" i="5"/>
  <c r="F403" i="5"/>
  <c r="B404" i="5"/>
  <c r="AT404" i="5" s="1"/>
  <c r="AS404" i="5" s="1"/>
  <c r="C404" i="5"/>
  <c r="D404" i="5"/>
  <c r="E404" i="5"/>
  <c r="F404" i="5"/>
  <c r="B405" i="5"/>
  <c r="AT405" i="5" s="1"/>
  <c r="AS405" i="5" s="1"/>
  <c r="C405" i="5"/>
  <c r="D405" i="5"/>
  <c r="E405" i="5"/>
  <c r="F405" i="5"/>
  <c r="B406" i="5"/>
  <c r="AT406" i="5" s="1"/>
  <c r="AS406" i="5" s="1"/>
  <c r="C406" i="5"/>
  <c r="D406" i="5"/>
  <c r="E406" i="5"/>
  <c r="F406" i="5"/>
  <c r="B407" i="5"/>
  <c r="AT407" i="5" s="1"/>
  <c r="AS407" i="5" s="1"/>
  <c r="C407" i="5"/>
  <c r="D407" i="5"/>
  <c r="E407" i="5"/>
  <c r="F407" i="5"/>
  <c r="B408" i="5"/>
  <c r="AT408" i="5" s="1"/>
  <c r="AS408" i="5" s="1"/>
  <c r="C408" i="5"/>
  <c r="D408" i="5"/>
  <c r="E408" i="5"/>
  <c r="F408" i="5"/>
  <c r="B409" i="5"/>
  <c r="AT409" i="5" s="1"/>
  <c r="AS409" i="5" s="1"/>
  <c r="C409" i="5"/>
  <c r="D409" i="5"/>
  <c r="E409" i="5"/>
  <c r="F409" i="5"/>
  <c r="B410" i="5"/>
  <c r="AT410" i="5" s="1"/>
  <c r="AS410" i="5" s="1"/>
  <c r="C410" i="5"/>
  <c r="D410" i="5"/>
  <c r="E410" i="5"/>
  <c r="F410" i="5"/>
  <c r="B411" i="5"/>
  <c r="AT411" i="5" s="1"/>
  <c r="AS411" i="5" s="1"/>
  <c r="C411" i="5"/>
  <c r="D411" i="5"/>
  <c r="E411" i="5"/>
  <c r="F411" i="5"/>
  <c r="B412" i="5"/>
  <c r="AT412" i="5" s="1"/>
  <c r="AS412" i="5" s="1"/>
  <c r="C412" i="5"/>
  <c r="D412" i="5"/>
  <c r="E412" i="5"/>
  <c r="F412" i="5"/>
  <c r="B413" i="5"/>
  <c r="AT413" i="5" s="1"/>
  <c r="AS413" i="5" s="1"/>
  <c r="C413" i="5"/>
  <c r="D413" i="5"/>
  <c r="E413" i="5"/>
  <c r="F413" i="5"/>
  <c r="B414" i="5"/>
  <c r="AT414" i="5" s="1"/>
  <c r="AS414" i="5" s="1"/>
  <c r="C414" i="5"/>
  <c r="D414" i="5"/>
  <c r="E414" i="5"/>
  <c r="F414" i="5"/>
  <c r="B415" i="5"/>
  <c r="AT415" i="5" s="1"/>
  <c r="AS415" i="5" s="1"/>
  <c r="C415" i="5"/>
  <c r="D415" i="5"/>
  <c r="E415" i="5"/>
  <c r="F415" i="5"/>
  <c r="B416" i="5"/>
  <c r="AT416" i="5" s="1"/>
  <c r="AS416" i="5" s="1"/>
  <c r="C416" i="5"/>
  <c r="D416" i="5"/>
  <c r="E416" i="5"/>
  <c r="F416" i="5"/>
  <c r="B417" i="5"/>
  <c r="AT417" i="5" s="1"/>
  <c r="AS417" i="5" s="1"/>
  <c r="C417" i="5"/>
  <c r="D417" i="5"/>
  <c r="E417" i="5"/>
  <c r="F417" i="5"/>
  <c r="B418" i="5"/>
  <c r="AT418" i="5" s="1"/>
  <c r="AS418" i="5" s="1"/>
  <c r="C418" i="5"/>
  <c r="D418" i="5"/>
  <c r="E418" i="5"/>
  <c r="F418" i="5"/>
  <c r="B419" i="5"/>
  <c r="AT419" i="5" s="1"/>
  <c r="AS419" i="5" s="1"/>
  <c r="C419" i="5"/>
  <c r="D419" i="5"/>
  <c r="E419" i="5"/>
  <c r="F419" i="5"/>
  <c r="B420" i="5"/>
  <c r="AT420" i="5" s="1"/>
  <c r="AS420" i="5" s="1"/>
  <c r="C420" i="5"/>
  <c r="D420" i="5"/>
  <c r="E420" i="5"/>
  <c r="F420" i="5"/>
  <c r="B421" i="5"/>
  <c r="AT421" i="5" s="1"/>
  <c r="AS421" i="5" s="1"/>
  <c r="C421" i="5"/>
  <c r="D421" i="5"/>
  <c r="E421" i="5"/>
  <c r="F421" i="5"/>
  <c r="B422" i="5"/>
  <c r="AT422" i="5" s="1"/>
  <c r="AS422" i="5" s="1"/>
  <c r="C422" i="5"/>
  <c r="D422" i="5"/>
  <c r="E422" i="5"/>
  <c r="F422" i="5"/>
  <c r="B423" i="5"/>
  <c r="AT423" i="5" s="1"/>
  <c r="AS423" i="5" s="1"/>
  <c r="C423" i="5"/>
  <c r="D423" i="5"/>
  <c r="E423" i="5"/>
  <c r="F423" i="5"/>
  <c r="B424" i="5"/>
  <c r="AT424" i="5" s="1"/>
  <c r="AS424" i="5" s="1"/>
  <c r="C424" i="5"/>
  <c r="D424" i="5"/>
  <c r="E424" i="5"/>
  <c r="F424" i="5"/>
  <c r="B425" i="5"/>
  <c r="AT425" i="5" s="1"/>
  <c r="AS425" i="5" s="1"/>
  <c r="C425" i="5"/>
  <c r="D425" i="5"/>
  <c r="E425" i="5"/>
  <c r="F425" i="5"/>
  <c r="B426" i="5"/>
  <c r="AT426" i="5" s="1"/>
  <c r="AS426" i="5" s="1"/>
  <c r="C426" i="5"/>
  <c r="D426" i="5"/>
  <c r="E426" i="5"/>
  <c r="F426" i="5"/>
  <c r="B427" i="5"/>
  <c r="AT427" i="5" s="1"/>
  <c r="AS427" i="5" s="1"/>
  <c r="C427" i="5"/>
  <c r="D427" i="5"/>
  <c r="E427" i="5"/>
  <c r="F427" i="5"/>
  <c r="B428" i="5"/>
  <c r="AT428" i="5" s="1"/>
  <c r="AS428" i="5" s="1"/>
  <c r="C428" i="5"/>
  <c r="D428" i="5"/>
  <c r="E428" i="5"/>
  <c r="F428" i="5"/>
  <c r="B429" i="5"/>
  <c r="AT429" i="5" s="1"/>
  <c r="AS429" i="5" s="1"/>
  <c r="C429" i="5"/>
  <c r="D429" i="5"/>
  <c r="E429" i="5"/>
  <c r="F429" i="5"/>
  <c r="B430" i="5"/>
  <c r="AT430" i="5" s="1"/>
  <c r="AS430" i="5" s="1"/>
  <c r="C430" i="5"/>
  <c r="D430" i="5"/>
  <c r="E430" i="5"/>
  <c r="F430" i="5"/>
  <c r="B431" i="5"/>
  <c r="AT431" i="5" s="1"/>
  <c r="AS431" i="5" s="1"/>
  <c r="C431" i="5"/>
  <c r="D431" i="5"/>
  <c r="E431" i="5"/>
  <c r="F431" i="5"/>
  <c r="B432" i="5"/>
  <c r="AT432" i="5" s="1"/>
  <c r="AS432" i="5" s="1"/>
  <c r="C432" i="5"/>
  <c r="D432" i="5"/>
  <c r="E432" i="5"/>
  <c r="F432" i="5"/>
  <c r="B433" i="5"/>
  <c r="AT433" i="5" s="1"/>
  <c r="AS433" i="5" s="1"/>
  <c r="C433" i="5"/>
  <c r="D433" i="5"/>
  <c r="E433" i="5"/>
  <c r="F433" i="5"/>
  <c r="B434" i="5"/>
  <c r="AT434" i="5" s="1"/>
  <c r="AS434" i="5" s="1"/>
  <c r="C434" i="5"/>
  <c r="D434" i="5"/>
  <c r="E434" i="5"/>
  <c r="F434" i="5"/>
  <c r="B435" i="5"/>
  <c r="AT435" i="5" s="1"/>
  <c r="AS435" i="5" s="1"/>
  <c r="C435" i="5"/>
  <c r="D435" i="5"/>
  <c r="E435" i="5"/>
  <c r="F435" i="5"/>
  <c r="B436" i="5"/>
  <c r="AT436" i="5" s="1"/>
  <c r="AS436" i="5" s="1"/>
  <c r="C436" i="5"/>
  <c r="D436" i="5"/>
  <c r="E436" i="5"/>
  <c r="F436" i="5"/>
  <c r="B437" i="5"/>
  <c r="AT437" i="5" s="1"/>
  <c r="AS437" i="5" s="1"/>
  <c r="C437" i="5"/>
  <c r="D437" i="5"/>
  <c r="E437" i="5"/>
  <c r="F437" i="5"/>
  <c r="B438" i="5"/>
  <c r="AT438" i="5" s="1"/>
  <c r="AS438" i="5" s="1"/>
  <c r="C438" i="5"/>
  <c r="D438" i="5"/>
  <c r="E438" i="5"/>
  <c r="F438" i="5"/>
  <c r="B439" i="5"/>
  <c r="AT439" i="5" s="1"/>
  <c r="AS439" i="5" s="1"/>
  <c r="C439" i="5"/>
  <c r="D439" i="5"/>
  <c r="E439" i="5"/>
  <c r="F439" i="5"/>
  <c r="B440" i="5"/>
  <c r="AT440" i="5" s="1"/>
  <c r="AS440" i="5" s="1"/>
  <c r="C440" i="5"/>
  <c r="D440" i="5"/>
  <c r="E440" i="5"/>
  <c r="F440" i="5"/>
  <c r="B441" i="5"/>
  <c r="AT441" i="5" s="1"/>
  <c r="AS441" i="5" s="1"/>
  <c r="C441" i="5"/>
  <c r="D441" i="5"/>
  <c r="E441" i="5"/>
  <c r="F441" i="5"/>
  <c r="B442" i="5"/>
  <c r="AT442" i="5" s="1"/>
  <c r="AS442" i="5" s="1"/>
  <c r="C442" i="5"/>
  <c r="D442" i="5"/>
  <c r="E442" i="5"/>
  <c r="F442" i="5"/>
  <c r="B443" i="5"/>
  <c r="AT443" i="5" s="1"/>
  <c r="AS443" i="5" s="1"/>
  <c r="C443" i="5"/>
  <c r="D443" i="5"/>
  <c r="E443" i="5"/>
  <c r="F443" i="5"/>
  <c r="B444" i="5"/>
  <c r="AT444" i="5" s="1"/>
  <c r="AS444" i="5" s="1"/>
  <c r="C444" i="5"/>
  <c r="D444" i="5"/>
  <c r="E444" i="5"/>
  <c r="F444" i="5"/>
  <c r="B445" i="5"/>
  <c r="AT445" i="5" s="1"/>
  <c r="AS445" i="5" s="1"/>
  <c r="C445" i="5"/>
  <c r="D445" i="5"/>
  <c r="E445" i="5"/>
  <c r="F445" i="5"/>
  <c r="B446" i="5"/>
  <c r="AT446" i="5" s="1"/>
  <c r="AS446" i="5" s="1"/>
  <c r="C446" i="5"/>
  <c r="D446" i="5"/>
  <c r="E446" i="5"/>
  <c r="F446" i="5"/>
  <c r="B447" i="5"/>
  <c r="AT447" i="5" s="1"/>
  <c r="AS447" i="5" s="1"/>
  <c r="C447" i="5"/>
  <c r="D447" i="5"/>
  <c r="E447" i="5"/>
  <c r="F447" i="5"/>
  <c r="B448" i="5"/>
  <c r="AT448" i="5" s="1"/>
  <c r="AS448" i="5" s="1"/>
  <c r="C448" i="5"/>
  <c r="D448" i="5"/>
  <c r="E448" i="5"/>
  <c r="F448" i="5"/>
  <c r="B449" i="5"/>
  <c r="AT449" i="5" s="1"/>
  <c r="AS449" i="5" s="1"/>
  <c r="C449" i="5"/>
  <c r="D449" i="5"/>
  <c r="E449" i="5"/>
  <c r="F449" i="5"/>
  <c r="B450" i="5"/>
  <c r="AT450" i="5" s="1"/>
  <c r="AS450" i="5" s="1"/>
  <c r="C450" i="5"/>
  <c r="D450" i="5"/>
  <c r="E450" i="5"/>
  <c r="F450" i="5"/>
  <c r="B451" i="5"/>
  <c r="AT451" i="5" s="1"/>
  <c r="AS451" i="5" s="1"/>
  <c r="C451" i="5"/>
  <c r="D451" i="5"/>
  <c r="E451" i="5"/>
  <c r="F451" i="5"/>
  <c r="B452" i="5"/>
  <c r="AT452" i="5" s="1"/>
  <c r="AS452" i="5" s="1"/>
  <c r="C452" i="5"/>
  <c r="D452" i="5"/>
  <c r="E452" i="5"/>
  <c r="F452" i="5"/>
  <c r="B453" i="5"/>
  <c r="AT453" i="5" s="1"/>
  <c r="AS453" i="5" s="1"/>
  <c r="C453" i="5"/>
  <c r="D453" i="5"/>
  <c r="E453" i="5"/>
  <c r="F453" i="5"/>
  <c r="B454" i="5"/>
  <c r="AT454" i="5" s="1"/>
  <c r="AS454" i="5" s="1"/>
  <c r="C454" i="5"/>
  <c r="D454" i="5"/>
  <c r="E454" i="5"/>
  <c r="F454" i="5"/>
  <c r="B455" i="5"/>
  <c r="AT455" i="5" s="1"/>
  <c r="AS455" i="5" s="1"/>
  <c r="C455" i="5"/>
  <c r="D455" i="5"/>
  <c r="E455" i="5"/>
  <c r="F455" i="5"/>
  <c r="B456" i="5"/>
  <c r="AT456" i="5" s="1"/>
  <c r="AS456" i="5" s="1"/>
  <c r="C456" i="5"/>
  <c r="D456" i="5"/>
  <c r="E456" i="5"/>
  <c r="F456" i="5"/>
  <c r="B457" i="5"/>
  <c r="AT457" i="5" s="1"/>
  <c r="AS457" i="5" s="1"/>
  <c r="C457" i="5"/>
  <c r="D457" i="5"/>
  <c r="E457" i="5"/>
  <c r="F457" i="5"/>
  <c r="B458" i="5"/>
  <c r="AT458" i="5" s="1"/>
  <c r="AS458" i="5" s="1"/>
  <c r="C458" i="5"/>
  <c r="D458" i="5"/>
  <c r="E458" i="5"/>
  <c r="F458" i="5"/>
  <c r="B459" i="5"/>
  <c r="AT459" i="5" s="1"/>
  <c r="AS459" i="5" s="1"/>
  <c r="C459" i="5"/>
  <c r="D459" i="5"/>
  <c r="E459" i="5"/>
  <c r="F459" i="5"/>
  <c r="B460" i="5"/>
  <c r="AT460" i="5" s="1"/>
  <c r="AS460" i="5" s="1"/>
  <c r="C460" i="5"/>
  <c r="D460" i="5"/>
  <c r="E460" i="5"/>
  <c r="F460" i="5"/>
  <c r="B461" i="5"/>
  <c r="AT461" i="5" s="1"/>
  <c r="AS461" i="5" s="1"/>
  <c r="C461" i="5"/>
  <c r="D461" i="5"/>
  <c r="E461" i="5"/>
  <c r="F461" i="5"/>
  <c r="B462" i="5"/>
  <c r="AT462" i="5" s="1"/>
  <c r="AS462" i="5" s="1"/>
  <c r="C462" i="5"/>
  <c r="D462" i="5"/>
  <c r="E462" i="5"/>
  <c r="F462" i="5"/>
  <c r="B463" i="5"/>
  <c r="AT463" i="5" s="1"/>
  <c r="AS463" i="5" s="1"/>
  <c r="C463" i="5"/>
  <c r="D463" i="5"/>
  <c r="E463" i="5"/>
  <c r="F463" i="5"/>
  <c r="B464" i="5"/>
  <c r="AT464" i="5" s="1"/>
  <c r="AS464" i="5" s="1"/>
  <c r="C464" i="5"/>
  <c r="D464" i="5"/>
  <c r="E464" i="5"/>
  <c r="F464" i="5"/>
  <c r="B465" i="5"/>
  <c r="AT465" i="5" s="1"/>
  <c r="AS465" i="5" s="1"/>
  <c r="C465" i="5"/>
  <c r="D465" i="5"/>
  <c r="E465" i="5"/>
  <c r="F465" i="5"/>
  <c r="B466" i="5"/>
  <c r="AT466" i="5" s="1"/>
  <c r="AS466" i="5" s="1"/>
  <c r="C466" i="5"/>
  <c r="D466" i="5"/>
  <c r="E466" i="5"/>
  <c r="F466" i="5"/>
  <c r="B467" i="5"/>
  <c r="AT467" i="5" s="1"/>
  <c r="AS467" i="5" s="1"/>
  <c r="C467" i="5"/>
  <c r="D467" i="5"/>
  <c r="E467" i="5"/>
  <c r="F467" i="5"/>
  <c r="B468" i="5"/>
  <c r="AT468" i="5" s="1"/>
  <c r="AS468" i="5" s="1"/>
  <c r="C468" i="5"/>
  <c r="D468" i="5"/>
  <c r="E468" i="5"/>
  <c r="F468" i="5"/>
  <c r="B469" i="5"/>
  <c r="AT469" i="5" s="1"/>
  <c r="AS469" i="5" s="1"/>
  <c r="C469" i="5"/>
  <c r="D469" i="5"/>
  <c r="E469" i="5"/>
  <c r="F469" i="5"/>
  <c r="B470" i="5"/>
  <c r="AT470" i="5" s="1"/>
  <c r="AS470" i="5" s="1"/>
  <c r="C470" i="5"/>
  <c r="D470" i="5"/>
  <c r="E470" i="5"/>
  <c r="F470" i="5"/>
  <c r="B471" i="5"/>
  <c r="AT471" i="5" s="1"/>
  <c r="AS471" i="5" s="1"/>
  <c r="C471" i="5"/>
  <c r="D471" i="5"/>
  <c r="E471" i="5"/>
  <c r="F471" i="5"/>
  <c r="B472" i="5"/>
  <c r="AT472" i="5" s="1"/>
  <c r="AS472" i="5" s="1"/>
  <c r="C472" i="5"/>
  <c r="D472" i="5"/>
  <c r="E472" i="5"/>
  <c r="F472" i="5"/>
  <c r="B473" i="5"/>
  <c r="AT473" i="5" s="1"/>
  <c r="AS473" i="5" s="1"/>
  <c r="C473" i="5"/>
  <c r="D473" i="5"/>
  <c r="E473" i="5"/>
  <c r="F473" i="5"/>
  <c r="B474" i="5"/>
  <c r="AT474" i="5" s="1"/>
  <c r="AS474" i="5" s="1"/>
  <c r="C474" i="5"/>
  <c r="D474" i="5"/>
  <c r="E474" i="5"/>
  <c r="F474" i="5"/>
  <c r="B475" i="5"/>
  <c r="AT475" i="5" s="1"/>
  <c r="AS475" i="5" s="1"/>
  <c r="C475" i="5"/>
  <c r="D475" i="5"/>
  <c r="E475" i="5"/>
  <c r="F475" i="5"/>
  <c r="B476" i="5"/>
  <c r="AT476" i="5" s="1"/>
  <c r="AS476" i="5" s="1"/>
  <c r="C476" i="5"/>
  <c r="D476" i="5"/>
  <c r="E476" i="5"/>
  <c r="F476" i="5"/>
  <c r="B477" i="5"/>
  <c r="AT477" i="5" s="1"/>
  <c r="AS477" i="5" s="1"/>
  <c r="C477" i="5"/>
  <c r="D477" i="5"/>
  <c r="E477" i="5"/>
  <c r="F477" i="5"/>
  <c r="B478" i="5"/>
  <c r="AT478" i="5" s="1"/>
  <c r="AS478" i="5" s="1"/>
  <c r="C478" i="5"/>
  <c r="D478" i="5"/>
  <c r="E478" i="5"/>
  <c r="F478" i="5"/>
  <c r="B479" i="5"/>
  <c r="AT479" i="5" s="1"/>
  <c r="AS479" i="5" s="1"/>
  <c r="C479" i="5"/>
  <c r="D479" i="5"/>
  <c r="E479" i="5"/>
  <c r="F479" i="5"/>
  <c r="B480" i="5"/>
  <c r="AT480" i="5" s="1"/>
  <c r="AS480" i="5" s="1"/>
  <c r="C480" i="5"/>
  <c r="D480" i="5"/>
  <c r="E480" i="5"/>
  <c r="F480" i="5"/>
  <c r="B481" i="5"/>
  <c r="AT481" i="5" s="1"/>
  <c r="AS481" i="5" s="1"/>
  <c r="C481" i="5"/>
  <c r="D481" i="5"/>
  <c r="E481" i="5"/>
  <c r="F481" i="5"/>
  <c r="B482" i="5"/>
  <c r="AT482" i="5" s="1"/>
  <c r="AS482" i="5" s="1"/>
  <c r="C482" i="5"/>
  <c r="D482" i="5"/>
  <c r="E482" i="5"/>
  <c r="F482" i="5"/>
  <c r="B483" i="5"/>
  <c r="AT483" i="5" s="1"/>
  <c r="AS483" i="5" s="1"/>
  <c r="C483" i="5"/>
  <c r="D483" i="5"/>
  <c r="E483" i="5"/>
  <c r="F483" i="5"/>
  <c r="B484" i="5"/>
  <c r="AT484" i="5" s="1"/>
  <c r="AS484" i="5" s="1"/>
  <c r="C484" i="5"/>
  <c r="D484" i="5"/>
  <c r="E484" i="5"/>
  <c r="F484" i="5"/>
  <c r="B485" i="5"/>
  <c r="AT485" i="5" s="1"/>
  <c r="AS485" i="5" s="1"/>
  <c r="C485" i="5"/>
  <c r="D485" i="5"/>
  <c r="E485" i="5"/>
  <c r="F485" i="5"/>
  <c r="B486" i="5"/>
  <c r="AT486" i="5" s="1"/>
  <c r="AS486" i="5" s="1"/>
  <c r="C486" i="5"/>
  <c r="D486" i="5"/>
  <c r="E486" i="5"/>
  <c r="F486" i="5"/>
  <c r="B487" i="5"/>
  <c r="AT487" i="5" s="1"/>
  <c r="AS487" i="5" s="1"/>
  <c r="C487" i="5"/>
  <c r="D487" i="5"/>
  <c r="E487" i="5"/>
  <c r="F487" i="5"/>
  <c r="B488" i="5"/>
  <c r="AT488" i="5" s="1"/>
  <c r="AS488" i="5" s="1"/>
  <c r="C488" i="5"/>
  <c r="D488" i="5"/>
  <c r="E488" i="5"/>
  <c r="F488" i="5"/>
  <c r="B489" i="5"/>
  <c r="AT489" i="5" s="1"/>
  <c r="AS489" i="5" s="1"/>
  <c r="C489" i="5"/>
  <c r="D489" i="5"/>
  <c r="E489" i="5"/>
  <c r="F489" i="5"/>
  <c r="B490" i="5"/>
  <c r="AT490" i="5" s="1"/>
  <c r="AS490" i="5" s="1"/>
  <c r="C490" i="5"/>
  <c r="D490" i="5"/>
  <c r="E490" i="5"/>
  <c r="F490" i="5"/>
  <c r="B491" i="5"/>
  <c r="AT491" i="5" s="1"/>
  <c r="AS491" i="5" s="1"/>
  <c r="C491" i="5"/>
  <c r="D491" i="5"/>
  <c r="E491" i="5"/>
  <c r="F491" i="5"/>
  <c r="B492" i="5"/>
  <c r="AT492" i="5" s="1"/>
  <c r="AS492" i="5" s="1"/>
  <c r="C492" i="5"/>
  <c r="D492" i="5"/>
  <c r="E492" i="5"/>
  <c r="F492" i="5"/>
  <c r="B493" i="5"/>
  <c r="AT493" i="5" s="1"/>
  <c r="AS493" i="5" s="1"/>
  <c r="C493" i="5"/>
  <c r="D493" i="5"/>
  <c r="E493" i="5"/>
  <c r="F493" i="5"/>
  <c r="B494" i="5"/>
  <c r="AT494" i="5" s="1"/>
  <c r="AS494" i="5" s="1"/>
  <c r="C494" i="5"/>
  <c r="D494" i="5"/>
  <c r="E494" i="5"/>
  <c r="F494" i="5"/>
  <c r="B495" i="5"/>
  <c r="AT495" i="5" s="1"/>
  <c r="AS495" i="5" s="1"/>
  <c r="C495" i="5"/>
  <c r="D495" i="5"/>
  <c r="E495" i="5"/>
  <c r="F495" i="5"/>
  <c r="B496" i="5"/>
  <c r="AT496" i="5" s="1"/>
  <c r="AS496" i="5" s="1"/>
  <c r="C496" i="5"/>
  <c r="D496" i="5"/>
  <c r="E496" i="5"/>
  <c r="F496" i="5"/>
  <c r="B497" i="5"/>
  <c r="AT497" i="5" s="1"/>
  <c r="AS497" i="5" s="1"/>
  <c r="C497" i="5"/>
  <c r="D497" i="5"/>
  <c r="E497" i="5"/>
  <c r="F497" i="5"/>
  <c r="B498" i="5"/>
  <c r="AT498" i="5" s="1"/>
  <c r="AS498" i="5" s="1"/>
  <c r="C498" i="5"/>
  <c r="D498" i="5"/>
  <c r="E498" i="5"/>
  <c r="F498" i="5"/>
  <c r="B499" i="5"/>
  <c r="AT499" i="5" s="1"/>
  <c r="AS499" i="5" s="1"/>
  <c r="C499" i="5"/>
  <c r="D499" i="5"/>
  <c r="E499" i="5"/>
  <c r="F499" i="5"/>
  <c r="B500" i="5"/>
  <c r="AT500" i="5" s="1"/>
  <c r="AS500" i="5" s="1"/>
  <c r="C500" i="5"/>
  <c r="D500" i="5"/>
  <c r="E500" i="5"/>
  <c r="F500" i="5"/>
  <c r="B501" i="5"/>
  <c r="AT501" i="5" s="1"/>
  <c r="AS501" i="5" s="1"/>
  <c r="C501" i="5"/>
  <c r="D501" i="5"/>
  <c r="E501" i="5"/>
  <c r="F501" i="5"/>
  <c r="B502" i="5"/>
  <c r="AT502" i="5" s="1"/>
  <c r="AS502" i="5" s="1"/>
  <c r="C502" i="5"/>
  <c r="D502" i="5"/>
  <c r="E502" i="5"/>
  <c r="F502" i="5"/>
  <c r="B503" i="5"/>
  <c r="AT503" i="5" s="1"/>
  <c r="AS503" i="5" s="1"/>
  <c r="C503" i="5"/>
  <c r="D503" i="5"/>
  <c r="E503" i="5"/>
  <c r="F503" i="5"/>
  <c r="B504" i="5"/>
  <c r="AT504" i="5" s="1"/>
  <c r="AS504" i="5" s="1"/>
  <c r="C504" i="5"/>
  <c r="D504" i="5"/>
  <c r="E504" i="5"/>
  <c r="F504" i="5"/>
  <c r="B505" i="5"/>
  <c r="AT505" i="5" s="1"/>
  <c r="AS505" i="5" s="1"/>
  <c r="C505" i="5"/>
  <c r="D505" i="5"/>
  <c r="E505" i="5"/>
  <c r="F505" i="5"/>
  <c r="B506" i="5"/>
  <c r="AT506" i="5" s="1"/>
  <c r="AS506" i="5" s="1"/>
  <c r="C506" i="5"/>
  <c r="D506" i="5"/>
  <c r="E506" i="5"/>
  <c r="F506" i="5"/>
  <c r="B507" i="5"/>
  <c r="AT507" i="5" s="1"/>
  <c r="AS507" i="5" s="1"/>
  <c r="C507" i="5"/>
  <c r="D507" i="5"/>
  <c r="E507" i="5"/>
  <c r="F507" i="5"/>
  <c r="B508" i="5"/>
  <c r="AT508" i="5" s="1"/>
  <c r="AS508" i="5" s="1"/>
  <c r="C508" i="5"/>
  <c r="D508" i="5"/>
  <c r="E508" i="5"/>
  <c r="F508" i="5"/>
  <c r="B509" i="5"/>
  <c r="AT509" i="5" s="1"/>
  <c r="AS509" i="5" s="1"/>
  <c r="C509" i="5"/>
  <c r="D509" i="5"/>
  <c r="E509" i="5"/>
  <c r="F509" i="5"/>
  <c r="B510" i="5"/>
  <c r="AT510" i="5" s="1"/>
  <c r="AS510" i="5" s="1"/>
  <c r="C510" i="5"/>
  <c r="D510" i="5"/>
  <c r="E510" i="5"/>
  <c r="F510" i="5"/>
  <c r="B511" i="5"/>
  <c r="AT511" i="5" s="1"/>
  <c r="AS511" i="5" s="1"/>
  <c r="C511" i="5"/>
  <c r="D511" i="5"/>
  <c r="E511" i="5"/>
  <c r="F511" i="5"/>
  <c r="B512" i="5"/>
  <c r="AT512" i="5" s="1"/>
  <c r="AS512" i="5" s="1"/>
  <c r="C512" i="5"/>
  <c r="D512" i="5"/>
  <c r="E512" i="5"/>
  <c r="F512" i="5"/>
  <c r="B513" i="5"/>
  <c r="AT513" i="5" s="1"/>
  <c r="AS513" i="5" s="1"/>
  <c r="C513" i="5"/>
  <c r="D513" i="5"/>
  <c r="E513" i="5"/>
  <c r="F513" i="5"/>
  <c r="B514" i="5"/>
  <c r="AT514" i="5" s="1"/>
  <c r="AS514" i="5" s="1"/>
  <c r="C514" i="5"/>
  <c r="D514" i="5"/>
  <c r="E514" i="5"/>
  <c r="F514" i="5"/>
  <c r="B515" i="5"/>
  <c r="AT515" i="5" s="1"/>
  <c r="AS515" i="5" s="1"/>
  <c r="C515" i="5"/>
  <c r="D515" i="5"/>
  <c r="E515" i="5"/>
  <c r="F515" i="5"/>
  <c r="B516" i="5"/>
  <c r="AT516" i="5" s="1"/>
  <c r="AS516" i="5" s="1"/>
  <c r="C516" i="5"/>
  <c r="D516" i="5"/>
  <c r="E516" i="5"/>
  <c r="F516" i="5"/>
  <c r="B517" i="5"/>
  <c r="AT517" i="5" s="1"/>
  <c r="AS517" i="5" s="1"/>
  <c r="C517" i="5"/>
  <c r="D517" i="5"/>
  <c r="E517" i="5"/>
  <c r="F517" i="5"/>
  <c r="B518" i="5"/>
  <c r="AT518" i="5" s="1"/>
  <c r="AS518" i="5" s="1"/>
  <c r="C518" i="5"/>
  <c r="D518" i="5"/>
  <c r="E518" i="5"/>
  <c r="F518" i="5"/>
  <c r="B519" i="5"/>
  <c r="AT519" i="5" s="1"/>
  <c r="AS519" i="5" s="1"/>
  <c r="C519" i="5"/>
  <c r="D519" i="5"/>
  <c r="E519" i="5"/>
  <c r="F519" i="5"/>
  <c r="B520" i="5"/>
  <c r="AT520" i="5" s="1"/>
  <c r="AS520" i="5" s="1"/>
  <c r="C520" i="5"/>
  <c r="D520" i="5"/>
  <c r="E520" i="5"/>
  <c r="F520" i="5"/>
  <c r="B521" i="5"/>
  <c r="AT521" i="5" s="1"/>
  <c r="AS521" i="5" s="1"/>
  <c r="C521" i="5"/>
  <c r="D521" i="5"/>
  <c r="E521" i="5"/>
  <c r="F521" i="5"/>
  <c r="B522" i="5"/>
  <c r="AT522" i="5" s="1"/>
  <c r="AS522" i="5" s="1"/>
  <c r="C522" i="5"/>
  <c r="D522" i="5"/>
  <c r="E522" i="5"/>
  <c r="F522" i="5"/>
  <c r="B523" i="5"/>
  <c r="AT523" i="5" s="1"/>
  <c r="AS523" i="5" s="1"/>
  <c r="C523" i="5"/>
  <c r="D523" i="5"/>
  <c r="E523" i="5"/>
  <c r="F523" i="5"/>
  <c r="B524" i="5"/>
  <c r="AT524" i="5" s="1"/>
  <c r="AS524" i="5" s="1"/>
  <c r="C524" i="5"/>
  <c r="D524" i="5"/>
  <c r="E524" i="5"/>
  <c r="F524" i="5"/>
  <c r="B525" i="5"/>
  <c r="AT525" i="5" s="1"/>
  <c r="AS525" i="5" s="1"/>
  <c r="C525" i="5"/>
  <c r="D525" i="5"/>
  <c r="E525" i="5"/>
  <c r="F525" i="5"/>
  <c r="B526" i="5"/>
  <c r="AT526" i="5" s="1"/>
  <c r="AS526" i="5" s="1"/>
  <c r="C526" i="5"/>
  <c r="D526" i="5"/>
  <c r="E526" i="5"/>
  <c r="F526" i="5"/>
  <c r="B527" i="5"/>
  <c r="AT527" i="5" s="1"/>
  <c r="AS527" i="5" s="1"/>
  <c r="C527" i="5"/>
  <c r="D527" i="5"/>
  <c r="E527" i="5"/>
  <c r="F527" i="5"/>
  <c r="B528" i="5"/>
  <c r="AT528" i="5" s="1"/>
  <c r="AS528" i="5" s="1"/>
  <c r="C528" i="5"/>
  <c r="D528" i="5"/>
  <c r="E528" i="5"/>
  <c r="F528" i="5"/>
  <c r="B529" i="5"/>
  <c r="AT529" i="5" s="1"/>
  <c r="AS529" i="5" s="1"/>
  <c r="C529" i="5"/>
  <c r="D529" i="5"/>
  <c r="E529" i="5"/>
  <c r="F529" i="5"/>
  <c r="B530" i="5"/>
  <c r="AT530" i="5" s="1"/>
  <c r="AS530" i="5" s="1"/>
  <c r="C530" i="5"/>
  <c r="D530" i="5"/>
  <c r="E530" i="5"/>
  <c r="F530" i="5"/>
  <c r="B531" i="5"/>
  <c r="AT531" i="5" s="1"/>
  <c r="AS531" i="5" s="1"/>
  <c r="C531" i="5"/>
  <c r="D531" i="5"/>
  <c r="E531" i="5"/>
  <c r="F531" i="5"/>
  <c r="B532" i="5"/>
  <c r="AT532" i="5" s="1"/>
  <c r="AS532" i="5" s="1"/>
  <c r="C532" i="5"/>
  <c r="D532" i="5"/>
  <c r="E532" i="5"/>
  <c r="F532" i="5"/>
  <c r="B533" i="5"/>
  <c r="AT533" i="5" s="1"/>
  <c r="AS533" i="5" s="1"/>
  <c r="C533" i="5"/>
  <c r="D533" i="5"/>
  <c r="E533" i="5"/>
  <c r="F533" i="5"/>
  <c r="B534" i="5"/>
  <c r="AT534" i="5" s="1"/>
  <c r="AS534" i="5" s="1"/>
  <c r="C534" i="5"/>
  <c r="D534" i="5"/>
  <c r="E534" i="5"/>
  <c r="F534" i="5"/>
  <c r="B535" i="5"/>
  <c r="AT535" i="5" s="1"/>
  <c r="AS535" i="5" s="1"/>
  <c r="C535" i="5"/>
  <c r="D535" i="5"/>
  <c r="E535" i="5"/>
  <c r="F535" i="5"/>
  <c r="B536" i="5"/>
  <c r="AT536" i="5" s="1"/>
  <c r="AS536" i="5" s="1"/>
  <c r="C536" i="5"/>
  <c r="D536" i="5"/>
  <c r="E536" i="5"/>
  <c r="F536" i="5"/>
  <c r="B537" i="5"/>
  <c r="AT537" i="5" s="1"/>
  <c r="AS537" i="5" s="1"/>
  <c r="C537" i="5"/>
  <c r="D537" i="5"/>
  <c r="E537" i="5"/>
  <c r="F537" i="5"/>
  <c r="B538" i="5"/>
  <c r="AT538" i="5" s="1"/>
  <c r="AS538" i="5" s="1"/>
  <c r="C538" i="5"/>
  <c r="D538" i="5"/>
  <c r="E538" i="5"/>
  <c r="F538" i="5"/>
  <c r="B539" i="5"/>
  <c r="AT539" i="5" s="1"/>
  <c r="AS539" i="5" s="1"/>
  <c r="C539" i="5"/>
  <c r="D539" i="5"/>
  <c r="E539" i="5"/>
  <c r="F539" i="5"/>
  <c r="B540" i="5"/>
  <c r="AT540" i="5" s="1"/>
  <c r="AS540" i="5" s="1"/>
  <c r="C540" i="5"/>
  <c r="D540" i="5"/>
  <c r="E540" i="5"/>
  <c r="F540" i="5"/>
  <c r="B541" i="5"/>
  <c r="AT541" i="5" s="1"/>
  <c r="AS541" i="5" s="1"/>
  <c r="C541" i="5"/>
  <c r="D541" i="5"/>
  <c r="E541" i="5"/>
  <c r="F541" i="5"/>
  <c r="B542" i="5"/>
  <c r="AT542" i="5" s="1"/>
  <c r="AS542" i="5" s="1"/>
  <c r="C542" i="5"/>
  <c r="D542" i="5"/>
  <c r="E542" i="5"/>
  <c r="F542" i="5"/>
  <c r="B543" i="5"/>
  <c r="AT543" i="5" s="1"/>
  <c r="AS543" i="5" s="1"/>
  <c r="C543" i="5"/>
  <c r="D543" i="5"/>
  <c r="E543" i="5"/>
  <c r="F543" i="5"/>
  <c r="B544" i="5"/>
  <c r="AT544" i="5" s="1"/>
  <c r="AS544" i="5" s="1"/>
  <c r="C544" i="5"/>
  <c r="D544" i="5"/>
  <c r="E544" i="5"/>
  <c r="F544" i="5"/>
  <c r="B545" i="5"/>
  <c r="AT545" i="5" s="1"/>
  <c r="AS545" i="5" s="1"/>
  <c r="C545" i="5"/>
  <c r="D545" i="5"/>
  <c r="E545" i="5"/>
  <c r="F545" i="5"/>
  <c r="B546" i="5"/>
  <c r="AT546" i="5" s="1"/>
  <c r="AS546" i="5" s="1"/>
  <c r="C546" i="5"/>
  <c r="D546" i="5"/>
  <c r="E546" i="5"/>
  <c r="F546" i="5"/>
  <c r="B547" i="5"/>
  <c r="AT547" i="5" s="1"/>
  <c r="AS547" i="5" s="1"/>
  <c r="C547" i="5"/>
  <c r="D547" i="5"/>
  <c r="E547" i="5"/>
  <c r="F547" i="5"/>
  <c r="B548" i="5"/>
  <c r="AT548" i="5" s="1"/>
  <c r="AS548" i="5" s="1"/>
  <c r="C548" i="5"/>
  <c r="D548" i="5"/>
  <c r="E548" i="5"/>
  <c r="F548" i="5"/>
  <c r="B549" i="5"/>
  <c r="AT549" i="5" s="1"/>
  <c r="AS549" i="5" s="1"/>
  <c r="C549" i="5"/>
  <c r="D549" i="5"/>
  <c r="E549" i="5"/>
  <c r="F549" i="5"/>
  <c r="B550" i="5"/>
  <c r="AT550" i="5" s="1"/>
  <c r="AS550" i="5" s="1"/>
  <c r="C550" i="5"/>
  <c r="D550" i="5"/>
  <c r="E550" i="5"/>
  <c r="F550" i="5"/>
  <c r="B551" i="5"/>
  <c r="AT551" i="5" s="1"/>
  <c r="AS551" i="5" s="1"/>
  <c r="C551" i="5"/>
  <c r="D551" i="5"/>
  <c r="E551" i="5"/>
  <c r="F551" i="5"/>
  <c r="B552" i="5"/>
  <c r="AT552" i="5" s="1"/>
  <c r="AS552" i="5" s="1"/>
  <c r="C552" i="5"/>
  <c r="D552" i="5"/>
  <c r="E552" i="5"/>
  <c r="F552" i="5"/>
  <c r="B553" i="5"/>
  <c r="AT553" i="5" s="1"/>
  <c r="AS553" i="5" s="1"/>
  <c r="C553" i="5"/>
  <c r="D553" i="5"/>
  <c r="E553" i="5"/>
  <c r="F553" i="5"/>
  <c r="B554" i="5"/>
  <c r="AT554" i="5" s="1"/>
  <c r="AS554" i="5" s="1"/>
  <c r="C554" i="5"/>
  <c r="D554" i="5"/>
  <c r="E554" i="5"/>
  <c r="F554" i="5"/>
  <c r="B555" i="5"/>
  <c r="AT555" i="5" s="1"/>
  <c r="AS555" i="5" s="1"/>
  <c r="C555" i="5"/>
  <c r="D555" i="5"/>
  <c r="E555" i="5"/>
  <c r="F555" i="5"/>
  <c r="B556" i="5"/>
  <c r="AT556" i="5" s="1"/>
  <c r="AS556" i="5" s="1"/>
  <c r="C556" i="5"/>
  <c r="D556" i="5"/>
  <c r="E556" i="5"/>
  <c r="F556" i="5"/>
  <c r="B557" i="5"/>
  <c r="AT557" i="5" s="1"/>
  <c r="AS557" i="5" s="1"/>
  <c r="C557" i="5"/>
  <c r="D557" i="5"/>
  <c r="E557" i="5"/>
  <c r="F557" i="5"/>
  <c r="B558" i="5"/>
  <c r="AT558" i="5" s="1"/>
  <c r="AS558" i="5" s="1"/>
  <c r="C558" i="5"/>
  <c r="D558" i="5"/>
  <c r="E558" i="5"/>
  <c r="F558" i="5"/>
  <c r="B559" i="5"/>
  <c r="AT559" i="5" s="1"/>
  <c r="AS559" i="5" s="1"/>
  <c r="C559" i="5"/>
  <c r="D559" i="5"/>
  <c r="E559" i="5"/>
  <c r="F559" i="5"/>
  <c r="B560" i="5"/>
  <c r="AT560" i="5" s="1"/>
  <c r="AS560" i="5" s="1"/>
  <c r="C560" i="5"/>
  <c r="D560" i="5"/>
  <c r="E560" i="5"/>
  <c r="F560" i="5"/>
  <c r="B561" i="5"/>
  <c r="AT561" i="5" s="1"/>
  <c r="AS561" i="5" s="1"/>
  <c r="C561" i="5"/>
  <c r="D561" i="5"/>
  <c r="E561" i="5"/>
  <c r="F561" i="5"/>
  <c r="B562" i="5"/>
  <c r="AT562" i="5" s="1"/>
  <c r="AS562" i="5" s="1"/>
  <c r="C562" i="5"/>
  <c r="D562" i="5"/>
  <c r="E562" i="5"/>
  <c r="F562" i="5"/>
  <c r="B563" i="5"/>
  <c r="AT563" i="5" s="1"/>
  <c r="AS563" i="5" s="1"/>
  <c r="C563" i="5"/>
  <c r="D563" i="5"/>
  <c r="E563" i="5"/>
  <c r="F563" i="5"/>
  <c r="B564" i="5"/>
  <c r="AT564" i="5" s="1"/>
  <c r="AS564" i="5" s="1"/>
  <c r="C564" i="5"/>
  <c r="D564" i="5"/>
  <c r="E564" i="5"/>
  <c r="F564" i="5"/>
  <c r="B565" i="5"/>
  <c r="AT565" i="5" s="1"/>
  <c r="AS565" i="5" s="1"/>
  <c r="C565" i="5"/>
  <c r="D565" i="5"/>
  <c r="E565" i="5"/>
  <c r="F565" i="5"/>
  <c r="B566" i="5"/>
  <c r="AT566" i="5" s="1"/>
  <c r="AS566" i="5" s="1"/>
  <c r="C566" i="5"/>
  <c r="D566" i="5"/>
  <c r="E566" i="5"/>
  <c r="F566" i="5"/>
  <c r="B567" i="5"/>
  <c r="AT567" i="5" s="1"/>
  <c r="AS567" i="5" s="1"/>
  <c r="C567" i="5"/>
  <c r="D567" i="5"/>
  <c r="E567" i="5"/>
  <c r="F567" i="5"/>
  <c r="B568" i="5"/>
  <c r="AT568" i="5" s="1"/>
  <c r="AS568" i="5" s="1"/>
  <c r="C568" i="5"/>
  <c r="D568" i="5"/>
  <c r="E568" i="5"/>
  <c r="F568" i="5"/>
  <c r="B569" i="5"/>
  <c r="AT569" i="5" s="1"/>
  <c r="AS569" i="5" s="1"/>
  <c r="C569" i="5"/>
  <c r="D569" i="5"/>
  <c r="E569" i="5"/>
  <c r="F569" i="5"/>
  <c r="B570" i="5"/>
  <c r="AT570" i="5" s="1"/>
  <c r="AS570" i="5" s="1"/>
  <c r="C570" i="5"/>
  <c r="D570" i="5"/>
  <c r="E570" i="5"/>
  <c r="F570" i="5"/>
  <c r="B571" i="5"/>
  <c r="AT571" i="5" s="1"/>
  <c r="AS571" i="5" s="1"/>
  <c r="C571" i="5"/>
  <c r="D571" i="5"/>
  <c r="E571" i="5"/>
  <c r="F571" i="5"/>
  <c r="B572" i="5"/>
  <c r="AT572" i="5" s="1"/>
  <c r="AS572" i="5" s="1"/>
  <c r="C572" i="5"/>
  <c r="D572" i="5"/>
  <c r="E572" i="5"/>
  <c r="F572" i="5"/>
  <c r="B573" i="5"/>
  <c r="AT573" i="5" s="1"/>
  <c r="AS573" i="5" s="1"/>
  <c r="C573" i="5"/>
  <c r="D573" i="5"/>
  <c r="E573" i="5"/>
  <c r="F573" i="5"/>
  <c r="B574" i="5"/>
  <c r="AT574" i="5" s="1"/>
  <c r="AS574" i="5" s="1"/>
  <c r="C574" i="5"/>
  <c r="D574" i="5"/>
  <c r="E574" i="5"/>
  <c r="F574" i="5"/>
  <c r="B575" i="5"/>
  <c r="AT575" i="5" s="1"/>
  <c r="AS575" i="5" s="1"/>
  <c r="C575" i="5"/>
  <c r="D575" i="5"/>
  <c r="E575" i="5"/>
  <c r="F575" i="5"/>
  <c r="B576" i="5"/>
  <c r="AT576" i="5" s="1"/>
  <c r="AS576" i="5" s="1"/>
  <c r="C576" i="5"/>
  <c r="D576" i="5"/>
  <c r="E576" i="5"/>
  <c r="F576" i="5"/>
  <c r="B577" i="5"/>
  <c r="AT577" i="5" s="1"/>
  <c r="AS577" i="5" s="1"/>
  <c r="C577" i="5"/>
  <c r="D577" i="5"/>
  <c r="E577" i="5"/>
  <c r="F577" i="5"/>
  <c r="B578" i="5"/>
  <c r="AT578" i="5" s="1"/>
  <c r="AS578" i="5" s="1"/>
  <c r="C578" i="5"/>
  <c r="D578" i="5"/>
  <c r="E578" i="5"/>
  <c r="F578" i="5"/>
  <c r="B579" i="5"/>
  <c r="AT579" i="5" s="1"/>
  <c r="AS579" i="5" s="1"/>
  <c r="C579" i="5"/>
  <c r="D579" i="5"/>
  <c r="E579" i="5"/>
  <c r="F579" i="5"/>
  <c r="B580" i="5"/>
  <c r="AT580" i="5" s="1"/>
  <c r="AS580" i="5" s="1"/>
  <c r="C580" i="5"/>
  <c r="D580" i="5"/>
  <c r="E580" i="5"/>
  <c r="F580" i="5"/>
  <c r="B581" i="5"/>
  <c r="AT581" i="5" s="1"/>
  <c r="AS581" i="5" s="1"/>
  <c r="C581" i="5"/>
  <c r="D581" i="5"/>
  <c r="E581" i="5"/>
  <c r="F581" i="5"/>
  <c r="B582" i="5"/>
  <c r="AT582" i="5" s="1"/>
  <c r="AS582" i="5" s="1"/>
  <c r="C582" i="5"/>
  <c r="D582" i="5"/>
  <c r="E582" i="5"/>
  <c r="F582" i="5"/>
  <c r="B583" i="5"/>
  <c r="AT583" i="5" s="1"/>
  <c r="AS583" i="5" s="1"/>
  <c r="C583" i="5"/>
  <c r="D583" i="5"/>
  <c r="E583" i="5"/>
  <c r="F583" i="5"/>
  <c r="B584" i="5"/>
  <c r="AT584" i="5" s="1"/>
  <c r="AS584" i="5" s="1"/>
  <c r="C584" i="5"/>
  <c r="D584" i="5"/>
  <c r="E584" i="5"/>
  <c r="F584" i="5"/>
  <c r="B585" i="5"/>
  <c r="AT585" i="5" s="1"/>
  <c r="AS585" i="5" s="1"/>
  <c r="C585" i="5"/>
  <c r="D585" i="5"/>
  <c r="E585" i="5"/>
  <c r="F585" i="5"/>
  <c r="B586" i="5"/>
  <c r="AT586" i="5" s="1"/>
  <c r="AS586" i="5" s="1"/>
  <c r="C586" i="5"/>
  <c r="D586" i="5"/>
  <c r="E586" i="5"/>
  <c r="F586" i="5"/>
  <c r="B587" i="5"/>
  <c r="AT587" i="5" s="1"/>
  <c r="AS587" i="5" s="1"/>
  <c r="C587" i="5"/>
  <c r="D587" i="5"/>
  <c r="E587" i="5"/>
  <c r="F587" i="5"/>
  <c r="B588" i="5"/>
  <c r="AT588" i="5" s="1"/>
  <c r="AS588" i="5" s="1"/>
  <c r="C588" i="5"/>
  <c r="D588" i="5"/>
  <c r="E588" i="5"/>
  <c r="F588" i="5"/>
  <c r="B589" i="5"/>
  <c r="AT589" i="5" s="1"/>
  <c r="AS589" i="5" s="1"/>
  <c r="C589" i="5"/>
  <c r="D589" i="5"/>
  <c r="E589" i="5"/>
  <c r="F589" i="5"/>
  <c r="B590" i="5"/>
  <c r="AT590" i="5" s="1"/>
  <c r="AS590" i="5" s="1"/>
  <c r="C590" i="5"/>
  <c r="D590" i="5"/>
  <c r="E590" i="5"/>
  <c r="F590" i="5"/>
  <c r="B591" i="5"/>
  <c r="AT591" i="5" s="1"/>
  <c r="AS591" i="5" s="1"/>
  <c r="C591" i="5"/>
  <c r="D591" i="5"/>
  <c r="E591" i="5"/>
  <c r="F591" i="5"/>
  <c r="B592" i="5"/>
  <c r="AT592" i="5" s="1"/>
  <c r="AS592" i="5" s="1"/>
  <c r="C592" i="5"/>
  <c r="D592" i="5"/>
  <c r="E592" i="5"/>
  <c r="F592" i="5"/>
  <c r="B593" i="5"/>
  <c r="AT593" i="5" s="1"/>
  <c r="AS593" i="5" s="1"/>
  <c r="C593" i="5"/>
  <c r="D593" i="5"/>
  <c r="E593" i="5"/>
  <c r="F593" i="5"/>
  <c r="B594" i="5"/>
  <c r="AT594" i="5" s="1"/>
  <c r="AS594" i="5" s="1"/>
  <c r="C594" i="5"/>
  <c r="D594" i="5"/>
  <c r="E594" i="5"/>
  <c r="F594" i="5"/>
  <c r="B595" i="5"/>
  <c r="AT595" i="5" s="1"/>
  <c r="AS595" i="5" s="1"/>
  <c r="C595" i="5"/>
  <c r="D595" i="5"/>
  <c r="E595" i="5"/>
  <c r="F595" i="5"/>
  <c r="B596" i="5"/>
  <c r="AT596" i="5" s="1"/>
  <c r="AS596" i="5" s="1"/>
  <c r="C596" i="5"/>
  <c r="D596" i="5"/>
  <c r="E596" i="5"/>
  <c r="F596" i="5"/>
  <c r="B597" i="5"/>
  <c r="AT597" i="5" s="1"/>
  <c r="AS597" i="5" s="1"/>
  <c r="C597" i="5"/>
  <c r="D597" i="5"/>
  <c r="E597" i="5"/>
  <c r="F597" i="5"/>
  <c r="B598" i="5"/>
  <c r="AT598" i="5" s="1"/>
  <c r="AS598" i="5" s="1"/>
  <c r="C598" i="5"/>
  <c r="D598" i="5"/>
  <c r="E598" i="5"/>
  <c r="F598" i="5"/>
  <c r="B599" i="5"/>
  <c r="AT599" i="5" s="1"/>
  <c r="AS599" i="5" s="1"/>
  <c r="C599" i="5"/>
  <c r="D599" i="5"/>
  <c r="E599" i="5"/>
  <c r="F599" i="5"/>
  <c r="B600" i="5"/>
  <c r="AT600" i="5" s="1"/>
  <c r="AS600" i="5" s="1"/>
  <c r="C600" i="5"/>
  <c r="D600" i="5"/>
  <c r="E600" i="5"/>
  <c r="F600" i="5"/>
  <c r="B601" i="5"/>
  <c r="AT601" i="5" s="1"/>
  <c r="AS601" i="5" s="1"/>
  <c r="C601" i="5"/>
  <c r="D601" i="5"/>
  <c r="E601" i="5"/>
  <c r="F601" i="5"/>
  <c r="B602" i="5"/>
  <c r="AT602" i="5" s="1"/>
  <c r="AS602" i="5" s="1"/>
  <c r="C602" i="5"/>
  <c r="D602" i="5"/>
  <c r="E602" i="5"/>
  <c r="F602" i="5"/>
  <c r="B603" i="5"/>
  <c r="AT603" i="5" s="1"/>
  <c r="AS603" i="5" s="1"/>
  <c r="C603" i="5"/>
  <c r="D603" i="5"/>
  <c r="E603" i="5"/>
  <c r="F603" i="5"/>
  <c r="B604" i="5"/>
  <c r="AT604" i="5" s="1"/>
  <c r="AS604" i="5" s="1"/>
  <c r="C604" i="5"/>
  <c r="D604" i="5"/>
  <c r="E604" i="5"/>
  <c r="F604" i="5"/>
  <c r="B605" i="5"/>
  <c r="AT605" i="5" s="1"/>
  <c r="AS605" i="5" s="1"/>
  <c r="C605" i="5"/>
  <c r="D605" i="5"/>
  <c r="E605" i="5"/>
  <c r="F605" i="5"/>
  <c r="B606" i="5"/>
  <c r="AT606" i="5" s="1"/>
  <c r="AS606" i="5" s="1"/>
  <c r="C606" i="5"/>
  <c r="D606" i="5"/>
  <c r="E606" i="5"/>
  <c r="F606" i="5"/>
  <c r="B607" i="5"/>
  <c r="AT607" i="5" s="1"/>
  <c r="AS607" i="5" s="1"/>
  <c r="C607" i="5"/>
  <c r="D607" i="5"/>
  <c r="E607" i="5"/>
  <c r="F607" i="5"/>
  <c r="B608" i="5"/>
  <c r="AT608" i="5" s="1"/>
  <c r="AS608" i="5" s="1"/>
  <c r="C608" i="5"/>
  <c r="D608" i="5"/>
  <c r="E608" i="5"/>
  <c r="F608" i="5"/>
  <c r="B609" i="5"/>
  <c r="AT609" i="5" s="1"/>
  <c r="AS609" i="5" s="1"/>
  <c r="C609" i="5"/>
  <c r="D609" i="5"/>
  <c r="E609" i="5"/>
  <c r="F609" i="5"/>
  <c r="B610" i="5"/>
  <c r="AT610" i="5" s="1"/>
  <c r="AS610" i="5" s="1"/>
  <c r="C610" i="5"/>
  <c r="D610" i="5"/>
  <c r="E610" i="5"/>
  <c r="F610" i="5"/>
  <c r="B611" i="5"/>
  <c r="AT611" i="5" s="1"/>
  <c r="AS611" i="5" s="1"/>
  <c r="C611" i="5"/>
  <c r="D611" i="5"/>
  <c r="E611" i="5"/>
  <c r="F611" i="5"/>
  <c r="B612" i="5"/>
  <c r="AT612" i="5" s="1"/>
  <c r="AS612" i="5" s="1"/>
  <c r="C612" i="5"/>
  <c r="D612" i="5"/>
  <c r="E612" i="5"/>
  <c r="F612" i="5"/>
  <c r="B613" i="5"/>
  <c r="AT613" i="5" s="1"/>
  <c r="AS613" i="5" s="1"/>
  <c r="C613" i="5"/>
  <c r="D613" i="5"/>
  <c r="E613" i="5"/>
  <c r="F613" i="5"/>
  <c r="B614" i="5"/>
  <c r="AT614" i="5" s="1"/>
  <c r="AS614" i="5" s="1"/>
  <c r="C614" i="5"/>
  <c r="D614" i="5"/>
  <c r="E614" i="5"/>
  <c r="F614" i="5"/>
  <c r="B615" i="5"/>
  <c r="AT615" i="5" s="1"/>
  <c r="AS615" i="5" s="1"/>
  <c r="C615" i="5"/>
  <c r="D615" i="5"/>
  <c r="E615" i="5"/>
  <c r="F615" i="5"/>
  <c r="B616" i="5"/>
  <c r="AT616" i="5" s="1"/>
  <c r="AS616" i="5" s="1"/>
  <c r="C616" i="5"/>
  <c r="D616" i="5"/>
  <c r="E616" i="5"/>
  <c r="F616" i="5"/>
  <c r="B617" i="5"/>
  <c r="AT617" i="5" s="1"/>
  <c r="AS617" i="5" s="1"/>
  <c r="C617" i="5"/>
  <c r="D617" i="5"/>
  <c r="E617" i="5"/>
  <c r="F617" i="5"/>
  <c r="B618" i="5"/>
  <c r="AT618" i="5" s="1"/>
  <c r="AS618" i="5" s="1"/>
  <c r="C618" i="5"/>
  <c r="D618" i="5"/>
  <c r="E618" i="5"/>
  <c r="F618" i="5"/>
  <c r="B619" i="5"/>
  <c r="AT619" i="5" s="1"/>
  <c r="AS619" i="5" s="1"/>
  <c r="C619" i="5"/>
  <c r="D619" i="5"/>
  <c r="E619" i="5"/>
  <c r="F619" i="5"/>
  <c r="B620" i="5"/>
  <c r="AT620" i="5" s="1"/>
  <c r="AS620" i="5" s="1"/>
  <c r="C620" i="5"/>
  <c r="D620" i="5"/>
  <c r="E620" i="5"/>
  <c r="F620" i="5"/>
  <c r="B621" i="5"/>
  <c r="AT621" i="5" s="1"/>
  <c r="AS621" i="5" s="1"/>
  <c r="C621" i="5"/>
  <c r="D621" i="5"/>
  <c r="E621" i="5"/>
  <c r="F621" i="5"/>
  <c r="B622" i="5"/>
  <c r="AT622" i="5" s="1"/>
  <c r="AS622" i="5" s="1"/>
  <c r="C622" i="5"/>
  <c r="D622" i="5"/>
  <c r="E622" i="5"/>
  <c r="F622" i="5"/>
  <c r="B623" i="5"/>
  <c r="AT623" i="5" s="1"/>
  <c r="AS623" i="5" s="1"/>
  <c r="C623" i="5"/>
  <c r="D623" i="5"/>
  <c r="E623" i="5"/>
  <c r="F623" i="5"/>
  <c r="B624" i="5"/>
  <c r="AT624" i="5" s="1"/>
  <c r="AS624" i="5" s="1"/>
  <c r="C624" i="5"/>
  <c r="D624" i="5"/>
  <c r="E624" i="5"/>
  <c r="F624" i="5"/>
  <c r="B625" i="5"/>
  <c r="AT625" i="5" s="1"/>
  <c r="AS625" i="5" s="1"/>
  <c r="C625" i="5"/>
  <c r="D625" i="5"/>
  <c r="E625" i="5"/>
  <c r="F625" i="5"/>
  <c r="B626" i="5"/>
  <c r="AT626" i="5" s="1"/>
  <c r="AS626" i="5" s="1"/>
  <c r="C626" i="5"/>
  <c r="D626" i="5"/>
  <c r="E626" i="5"/>
  <c r="F626" i="5"/>
  <c r="B627" i="5"/>
  <c r="AT627" i="5" s="1"/>
  <c r="AS627" i="5" s="1"/>
  <c r="C627" i="5"/>
  <c r="D627" i="5"/>
  <c r="E627" i="5"/>
  <c r="F627" i="5"/>
  <c r="B628" i="5"/>
  <c r="AT628" i="5" s="1"/>
  <c r="AS628" i="5" s="1"/>
  <c r="C628" i="5"/>
  <c r="D628" i="5"/>
  <c r="E628" i="5"/>
  <c r="F628" i="5"/>
  <c r="B629" i="5"/>
  <c r="AT629" i="5" s="1"/>
  <c r="AS629" i="5" s="1"/>
  <c r="C629" i="5"/>
  <c r="D629" i="5"/>
  <c r="E629" i="5"/>
  <c r="F629" i="5"/>
  <c r="B630" i="5"/>
  <c r="AT630" i="5" s="1"/>
  <c r="AS630" i="5" s="1"/>
  <c r="C630" i="5"/>
  <c r="D630" i="5"/>
  <c r="E630" i="5"/>
  <c r="F630" i="5"/>
  <c r="B631" i="5"/>
  <c r="AT631" i="5" s="1"/>
  <c r="AS631" i="5" s="1"/>
  <c r="C631" i="5"/>
  <c r="D631" i="5"/>
  <c r="E631" i="5"/>
  <c r="F631" i="5"/>
  <c r="B632" i="5"/>
  <c r="AT632" i="5" s="1"/>
  <c r="AS632" i="5" s="1"/>
  <c r="C632" i="5"/>
  <c r="D632" i="5"/>
  <c r="E632" i="5"/>
  <c r="F632" i="5"/>
  <c r="B633" i="5"/>
  <c r="AT633" i="5" s="1"/>
  <c r="AS633" i="5" s="1"/>
  <c r="C633" i="5"/>
  <c r="D633" i="5"/>
  <c r="E633" i="5"/>
  <c r="F633" i="5"/>
  <c r="B634" i="5"/>
  <c r="AT634" i="5" s="1"/>
  <c r="AS634" i="5" s="1"/>
  <c r="C634" i="5"/>
  <c r="D634" i="5"/>
  <c r="E634" i="5"/>
  <c r="F634" i="5"/>
  <c r="B635" i="5"/>
  <c r="AT635" i="5" s="1"/>
  <c r="AS635" i="5" s="1"/>
  <c r="C635" i="5"/>
  <c r="D635" i="5"/>
  <c r="E635" i="5"/>
  <c r="F635" i="5"/>
  <c r="B636" i="5"/>
  <c r="AT636" i="5" s="1"/>
  <c r="AS636" i="5" s="1"/>
  <c r="C636" i="5"/>
  <c r="D636" i="5"/>
  <c r="E636" i="5"/>
  <c r="F636" i="5"/>
  <c r="B637" i="5"/>
  <c r="AT637" i="5" s="1"/>
  <c r="AS637" i="5" s="1"/>
  <c r="C637" i="5"/>
  <c r="D637" i="5"/>
  <c r="E637" i="5"/>
  <c r="F637" i="5"/>
  <c r="B638" i="5"/>
  <c r="AT638" i="5" s="1"/>
  <c r="AS638" i="5" s="1"/>
  <c r="C638" i="5"/>
  <c r="D638" i="5"/>
  <c r="E638" i="5"/>
  <c r="F638" i="5"/>
  <c r="B639" i="5"/>
  <c r="AT639" i="5" s="1"/>
  <c r="AS639" i="5" s="1"/>
  <c r="C639" i="5"/>
  <c r="D639" i="5"/>
  <c r="E639" i="5"/>
  <c r="F639" i="5"/>
  <c r="B640" i="5"/>
  <c r="AT640" i="5" s="1"/>
  <c r="AS640" i="5" s="1"/>
  <c r="C640" i="5"/>
  <c r="D640" i="5"/>
  <c r="E640" i="5"/>
  <c r="F640" i="5"/>
  <c r="B641" i="5"/>
  <c r="AT641" i="5" s="1"/>
  <c r="AS641" i="5" s="1"/>
  <c r="C641" i="5"/>
  <c r="D641" i="5"/>
  <c r="E641" i="5"/>
  <c r="F641" i="5"/>
  <c r="B642" i="5"/>
  <c r="AT642" i="5" s="1"/>
  <c r="AS642" i="5" s="1"/>
  <c r="C642" i="5"/>
  <c r="D642" i="5"/>
  <c r="E642" i="5"/>
  <c r="F642" i="5"/>
  <c r="B643" i="5"/>
  <c r="AT643" i="5" s="1"/>
  <c r="AS643" i="5" s="1"/>
  <c r="C643" i="5"/>
  <c r="D643" i="5"/>
  <c r="E643" i="5"/>
  <c r="F643" i="5"/>
  <c r="B644" i="5"/>
  <c r="AT644" i="5" s="1"/>
  <c r="AS644" i="5" s="1"/>
  <c r="C644" i="5"/>
  <c r="D644" i="5"/>
  <c r="E644" i="5"/>
  <c r="F644" i="5"/>
  <c r="B645" i="5"/>
  <c r="AT645" i="5" s="1"/>
  <c r="AS645" i="5" s="1"/>
  <c r="C645" i="5"/>
  <c r="D645" i="5"/>
  <c r="E645" i="5"/>
  <c r="F645" i="5"/>
  <c r="B646" i="5"/>
  <c r="AT646" i="5" s="1"/>
  <c r="AS646" i="5" s="1"/>
  <c r="C646" i="5"/>
  <c r="D646" i="5"/>
  <c r="E646" i="5"/>
  <c r="F646" i="5"/>
  <c r="B647" i="5"/>
  <c r="AT647" i="5" s="1"/>
  <c r="AS647" i="5" s="1"/>
  <c r="C647" i="5"/>
  <c r="D647" i="5"/>
  <c r="E647" i="5"/>
  <c r="F647" i="5"/>
  <c r="B648" i="5"/>
  <c r="AT648" i="5" s="1"/>
  <c r="AS648" i="5" s="1"/>
  <c r="C648" i="5"/>
  <c r="D648" i="5"/>
  <c r="E648" i="5"/>
  <c r="F648" i="5"/>
  <c r="B649" i="5"/>
  <c r="AT649" i="5" s="1"/>
  <c r="AS649" i="5" s="1"/>
  <c r="C649" i="5"/>
  <c r="D649" i="5"/>
  <c r="E649" i="5"/>
  <c r="F649" i="5"/>
  <c r="B650" i="5"/>
  <c r="AT650" i="5" s="1"/>
  <c r="AS650" i="5" s="1"/>
  <c r="C650" i="5"/>
  <c r="D650" i="5"/>
  <c r="E650" i="5"/>
  <c r="F650" i="5"/>
  <c r="B651" i="5"/>
  <c r="AT651" i="5" s="1"/>
  <c r="AS651" i="5" s="1"/>
  <c r="C651" i="5"/>
  <c r="D651" i="5"/>
  <c r="E651" i="5"/>
  <c r="F651" i="5"/>
  <c r="B652" i="5"/>
  <c r="AT652" i="5" s="1"/>
  <c r="AS652" i="5" s="1"/>
  <c r="C652" i="5"/>
  <c r="D652" i="5"/>
  <c r="E652" i="5"/>
  <c r="F652" i="5"/>
  <c r="B653" i="5"/>
  <c r="AT653" i="5" s="1"/>
  <c r="AS653" i="5" s="1"/>
  <c r="C653" i="5"/>
  <c r="D653" i="5"/>
  <c r="E653" i="5"/>
  <c r="F653" i="5"/>
  <c r="B654" i="5"/>
  <c r="AT654" i="5" s="1"/>
  <c r="AS654" i="5" s="1"/>
  <c r="C654" i="5"/>
  <c r="D654" i="5"/>
  <c r="E654" i="5"/>
  <c r="F654" i="5"/>
  <c r="B655" i="5"/>
  <c r="AT655" i="5" s="1"/>
  <c r="AS655" i="5" s="1"/>
  <c r="C655" i="5"/>
  <c r="D655" i="5"/>
  <c r="E655" i="5"/>
  <c r="F655" i="5"/>
  <c r="B656" i="5"/>
  <c r="AT656" i="5" s="1"/>
  <c r="AS656" i="5" s="1"/>
  <c r="C656" i="5"/>
  <c r="D656" i="5"/>
  <c r="E656" i="5"/>
  <c r="F656" i="5"/>
  <c r="B657" i="5"/>
  <c r="AT657" i="5" s="1"/>
  <c r="AS657" i="5" s="1"/>
  <c r="C657" i="5"/>
  <c r="D657" i="5"/>
  <c r="E657" i="5"/>
  <c r="F657" i="5"/>
  <c r="B658" i="5"/>
  <c r="AT658" i="5" s="1"/>
  <c r="AS658" i="5" s="1"/>
  <c r="C658" i="5"/>
  <c r="D658" i="5"/>
  <c r="E658" i="5"/>
  <c r="F658" i="5"/>
  <c r="B659" i="5"/>
  <c r="AT659" i="5" s="1"/>
  <c r="AS659" i="5" s="1"/>
  <c r="C659" i="5"/>
  <c r="D659" i="5"/>
  <c r="E659" i="5"/>
  <c r="F659" i="5"/>
  <c r="B660" i="5"/>
  <c r="AT660" i="5" s="1"/>
  <c r="AS660" i="5" s="1"/>
  <c r="C660" i="5"/>
  <c r="D660" i="5"/>
  <c r="E660" i="5"/>
  <c r="F660" i="5"/>
  <c r="B661" i="5"/>
  <c r="AT661" i="5" s="1"/>
  <c r="AS661" i="5" s="1"/>
  <c r="C661" i="5"/>
  <c r="D661" i="5"/>
  <c r="E661" i="5"/>
  <c r="F661" i="5"/>
  <c r="B662" i="5"/>
  <c r="AT662" i="5" s="1"/>
  <c r="AS662" i="5" s="1"/>
  <c r="C662" i="5"/>
  <c r="D662" i="5"/>
  <c r="E662" i="5"/>
  <c r="F662" i="5"/>
  <c r="B663" i="5"/>
  <c r="AT663" i="5" s="1"/>
  <c r="AS663" i="5" s="1"/>
  <c r="C663" i="5"/>
  <c r="D663" i="5"/>
  <c r="E663" i="5"/>
  <c r="F663" i="5"/>
  <c r="B664" i="5"/>
  <c r="AT664" i="5" s="1"/>
  <c r="AS664" i="5" s="1"/>
  <c r="C664" i="5"/>
  <c r="D664" i="5"/>
  <c r="E664" i="5"/>
  <c r="F664" i="5"/>
  <c r="B665" i="5"/>
  <c r="AT665" i="5" s="1"/>
  <c r="AS665" i="5" s="1"/>
  <c r="C665" i="5"/>
  <c r="D665" i="5"/>
  <c r="E665" i="5"/>
  <c r="F665" i="5"/>
  <c r="B666" i="5"/>
  <c r="AT666" i="5" s="1"/>
  <c r="AS666" i="5" s="1"/>
  <c r="C666" i="5"/>
  <c r="D666" i="5"/>
  <c r="E666" i="5"/>
  <c r="F666" i="5"/>
  <c r="B667" i="5"/>
  <c r="AT667" i="5" s="1"/>
  <c r="AS667" i="5" s="1"/>
  <c r="C667" i="5"/>
  <c r="D667" i="5"/>
  <c r="E667" i="5"/>
  <c r="F667" i="5"/>
  <c r="B668" i="5"/>
  <c r="AT668" i="5" s="1"/>
  <c r="AS668" i="5" s="1"/>
  <c r="C668" i="5"/>
  <c r="D668" i="5"/>
  <c r="E668" i="5"/>
  <c r="F668" i="5"/>
  <c r="B669" i="5"/>
  <c r="AT669" i="5" s="1"/>
  <c r="AS669" i="5" s="1"/>
  <c r="C669" i="5"/>
  <c r="D669" i="5"/>
  <c r="E669" i="5"/>
  <c r="F669" i="5"/>
  <c r="B670" i="5"/>
  <c r="AT670" i="5" s="1"/>
  <c r="AS670" i="5" s="1"/>
  <c r="C670" i="5"/>
  <c r="D670" i="5"/>
  <c r="E670" i="5"/>
  <c r="F670" i="5"/>
  <c r="B671" i="5"/>
  <c r="AT671" i="5" s="1"/>
  <c r="AS671" i="5" s="1"/>
  <c r="C671" i="5"/>
  <c r="D671" i="5"/>
  <c r="E671" i="5"/>
  <c r="F671" i="5"/>
  <c r="B672" i="5"/>
  <c r="AT672" i="5" s="1"/>
  <c r="AS672" i="5" s="1"/>
  <c r="C672" i="5"/>
  <c r="D672" i="5"/>
  <c r="E672" i="5"/>
  <c r="F672" i="5"/>
  <c r="B673" i="5"/>
  <c r="AT673" i="5" s="1"/>
  <c r="AS673" i="5" s="1"/>
  <c r="C673" i="5"/>
  <c r="D673" i="5"/>
  <c r="E673" i="5"/>
  <c r="F673" i="5"/>
  <c r="B674" i="5"/>
  <c r="AT674" i="5" s="1"/>
  <c r="AS674" i="5" s="1"/>
  <c r="C674" i="5"/>
  <c r="D674" i="5"/>
  <c r="E674" i="5"/>
  <c r="F674" i="5"/>
  <c r="B675" i="5"/>
  <c r="AT675" i="5" s="1"/>
  <c r="AS675" i="5" s="1"/>
  <c r="C675" i="5"/>
  <c r="D675" i="5"/>
  <c r="E675" i="5"/>
  <c r="F675" i="5"/>
  <c r="B676" i="5"/>
  <c r="AT676" i="5" s="1"/>
  <c r="AS676" i="5" s="1"/>
  <c r="C676" i="5"/>
  <c r="D676" i="5"/>
  <c r="E676" i="5"/>
  <c r="F676" i="5"/>
  <c r="B677" i="5"/>
  <c r="AT677" i="5" s="1"/>
  <c r="AS677" i="5" s="1"/>
  <c r="C677" i="5"/>
  <c r="D677" i="5"/>
  <c r="E677" i="5"/>
  <c r="F677" i="5"/>
  <c r="B678" i="5"/>
  <c r="AT678" i="5" s="1"/>
  <c r="AS678" i="5" s="1"/>
  <c r="C678" i="5"/>
  <c r="D678" i="5"/>
  <c r="E678" i="5"/>
  <c r="F678" i="5"/>
  <c r="B679" i="5"/>
  <c r="AT679" i="5" s="1"/>
  <c r="AS679" i="5" s="1"/>
  <c r="C679" i="5"/>
  <c r="D679" i="5"/>
  <c r="E679" i="5"/>
  <c r="F679" i="5"/>
  <c r="B680" i="5"/>
  <c r="AT680" i="5" s="1"/>
  <c r="AS680" i="5" s="1"/>
  <c r="C680" i="5"/>
  <c r="D680" i="5"/>
  <c r="E680" i="5"/>
  <c r="F680" i="5"/>
  <c r="B681" i="5"/>
  <c r="AT681" i="5" s="1"/>
  <c r="AS681" i="5" s="1"/>
  <c r="C681" i="5"/>
  <c r="D681" i="5"/>
  <c r="E681" i="5"/>
  <c r="F681" i="5"/>
  <c r="B682" i="5"/>
  <c r="AT682" i="5" s="1"/>
  <c r="AS682" i="5" s="1"/>
  <c r="C682" i="5"/>
  <c r="D682" i="5"/>
  <c r="E682" i="5"/>
  <c r="F682" i="5"/>
  <c r="B683" i="5"/>
  <c r="AT683" i="5" s="1"/>
  <c r="AS683" i="5" s="1"/>
  <c r="C683" i="5"/>
  <c r="D683" i="5"/>
  <c r="E683" i="5"/>
  <c r="F683" i="5"/>
  <c r="B684" i="5"/>
  <c r="AT684" i="5" s="1"/>
  <c r="AS684" i="5" s="1"/>
  <c r="C684" i="5"/>
  <c r="D684" i="5"/>
  <c r="E684" i="5"/>
  <c r="F684" i="5"/>
  <c r="B685" i="5"/>
  <c r="AT685" i="5" s="1"/>
  <c r="AS685" i="5" s="1"/>
  <c r="C685" i="5"/>
  <c r="D685" i="5"/>
  <c r="E685" i="5"/>
  <c r="F685" i="5"/>
  <c r="B686" i="5"/>
  <c r="AT686" i="5" s="1"/>
  <c r="AS686" i="5" s="1"/>
  <c r="C686" i="5"/>
  <c r="D686" i="5"/>
  <c r="E686" i="5"/>
  <c r="F686" i="5"/>
  <c r="B687" i="5"/>
  <c r="AT687" i="5" s="1"/>
  <c r="AS687" i="5" s="1"/>
  <c r="C687" i="5"/>
  <c r="D687" i="5"/>
  <c r="E687" i="5"/>
  <c r="F687" i="5"/>
  <c r="B688" i="5"/>
  <c r="AT688" i="5" s="1"/>
  <c r="AS688" i="5" s="1"/>
  <c r="C688" i="5"/>
  <c r="D688" i="5"/>
  <c r="E688" i="5"/>
  <c r="F688" i="5"/>
  <c r="B689" i="5"/>
  <c r="AT689" i="5" s="1"/>
  <c r="AS689" i="5" s="1"/>
  <c r="C689" i="5"/>
  <c r="D689" i="5"/>
  <c r="E689" i="5"/>
  <c r="F689" i="5"/>
  <c r="B690" i="5"/>
  <c r="AT690" i="5" s="1"/>
  <c r="AS690" i="5" s="1"/>
  <c r="C690" i="5"/>
  <c r="D690" i="5"/>
  <c r="E690" i="5"/>
  <c r="F690" i="5"/>
  <c r="B691" i="5"/>
  <c r="AT691" i="5" s="1"/>
  <c r="AS691" i="5" s="1"/>
  <c r="C691" i="5"/>
  <c r="D691" i="5"/>
  <c r="E691" i="5"/>
  <c r="F691" i="5"/>
  <c r="B692" i="5"/>
  <c r="AT692" i="5" s="1"/>
  <c r="AS692" i="5" s="1"/>
  <c r="C692" i="5"/>
  <c r="D692" i="5"/>
  <c r="E692" i="5"/>
  <c r="F692" i="5"/>
  <c r="B693" i="5"/>
  <c r="AT693" i="5" s="1"/>
  <c r="AS693" i="5" s="1"/>
  <c r="C693" i="5"/>
  <c r="D693" i="5"/>
  <c r="E693" i="5"/>
  <c r="F693" i="5"/>
  <c r="B694" i="5"/>
  <c r="AT694" i="5" s="1"/>
  <c r="AS694" i="5" s="1"/>
  <c r="C694" i="5"/>
  <c r="D694" i="5"/>
  <c r="E694" i="5"/>
  <c r="F694" i="5"/>
  <c r="B695" i="5"/>
  <c r="AT695" i="5" s="1"/>
  <c r="AS695" i="5" s="1"/>
  <c r="C695" i="5"/>
  <c r="D695" i="5"/>
  <c r="E695" i="5"/>
  <c r="F695" i="5"/>
  <c r="B696" i="5"/>
  <c r="AT696" i="5" s="1"/>
  <c r="AS696" i="5" s="1"/>
  <c r="C696" i="5"/>
  <c r="D696" i="5"/>
  <c r="E696" i="5"/>
  <c r="F696" i="5"/>
  <c r="B697" i="5"/>
  <c r="AT697" i="5" s="1"/>
  <c r="AS697" i="5" s="1"/>
  <c r="C697" i="5"/>
  <c r="D697" i="5"/>
  <c r="E697" i="5"/>
  <c r="F697" i="5"/>
  <c r="B698" i="5"/>
  <c r="AT698" i="5" s="1"/>
  <c r="AS698" i="5" s="1"/>
  <c r="C698" i="5"/>
  <c r="D698" i="5"/>
  <c r="E698" i="5"/>
  <c r="F698" i="5"/>
  <c r="B699" i="5"/>
  <c r="AT699" i="5" s="1"/>
  <c r="AS699" i="5" s="1"/>
  <c r="C699" i="5"/>
  <c r="D699" i="5"/>
  <c r="E699" i="5"/>
  <c r="F699" i="5"/>
  <c r="B700" i="5"/>
  <c r="AT700" i="5" s="1"/>
  <c r="AS700" i="5" s="1"/>
  <c r="C700" i="5"/>
  <c r="D700" i="5"/>
  <c r="E700" i="5"/>
  <c r="F700" i="5"/>
  <c r="B701" i="5"/>
  <c r="AT701" i="5" s="1"/>
  <c r="AS701" i="5" s="1"/>
  <c r="C701" i="5"/>
  <c r="D701" i="5"/>
  <c r="E701" i="5"/>
  <c r="F701" i="5"/>
  <c r="B702" i="5"/>
  <c r="AT702" i="5" s="1"/>
  <c r="AS702" i="5" s="1"/>
  <c r="C702" i="5"/>
  <c r="D702" i="5"/>
  <c r="E702" i="5"/>
  <c r="F702" i="5"/>
  <c r="B703" i="5"/>
  <c r="AT703" i="5" s="1"/>
  <c r="AS703" i="5" s="1"/>
  <c r="C703" i="5"/>
  <c r="D703" i="5"/>
  <c r="E703" i="5"/>
  <c r="F703" i="5"/>
  <c r="B704" i="5"/>
  <c r="AT704" i="5" s="1"/>
  <c r="AS704" i="5" s="1"/>
  <c r="C704" i="5"/>
  <c r="D704" i="5"/>
  <c r="E704" i="5"/>
  <c r="F704" i="5"/>
  <c r="B705" i="5"/>
  <c r="AT705" i="5" s="1"/>
  <c r="AS705" i="5" s="1"/>
  <c r="C705" i="5"/>
  <c r="D705" i="5"/>
  <c r="E705" i="5"/>
  <c r="F705" i="5"/>
  <c r="B706" i="5"/>
  <c r="AT706" i="5" s="1"/>
  <c r="AS706" i="5" s="1"/>
  <c r="C706" i="5"/>
  <c r="D706" i="5"/>
  <c r="E706" i="5"/>
  <c r="F706" i="5"/>
  <c r="B707" i="5"/>
  <c r="AT707" i="5" s="1"/>
  <c r="AS707" i="5" s="1"/>
  <c r="C707" i="5"/>
  <c r="D707" i="5"/>
  <c r="E707" i="5"/>
  <c r="F707" i="5"/>
  <c r="B708" i="5"/>
  <c r="AT708" i="5" s="1"/>
  <c r="AS708" i="5" s="1"/>
  <c r="C708" i="5"/>
  <c r="D708" i="5"/>
  <c r="E708" i="5"/>
  <c r="F708" i="5"/>
  <c r="B709" i="5"/>
  <c r="AT709" i="5" s="1"/>
  <c r="AS709" i="5" s="1"/>
  <c r="C709" i="5"/>
  <c r="D709" i="5"/>
  <c r="E709" i="5"/>
  <c r="F709" i="5"/>
  <c r="B710" i="5"/>
  <c r="AT710" i="5" s="1"/>
  <c r="AS710" i="5" s="1"/>
  <c r="C710" i="5"/>
  <c r="D710" i="5"/>
  <c r="E710" i="5"/>
  <c r="F710" i="5"/>
  <c r="B711" i="5"/>
  <c r="AT711" i="5" s="1"/>
  <c r="AS711" i="5" s="1"/>
  <c r="C711" i="5"/>
  <c r="D711" i="5"/>
  <c r="E711" i="5"/>
  <c r="F711" i="5"/>
  <c r="B712" i="5"/>
  <c r="AT712" i="5" s="1"/>
  <c r="AS712" i="5" s="1"/>
  <c r="C712" i="5"/>
  <c r="D712" i="5"/>
  <c r="E712" i="5"/>
  <c r="F712" i="5"/>
  <c r="B713" i="5"/>
  <c r="AT713" i="5" s="1"/>
  <c r="AS713" i="5" s="1"/>
  <c r="C713" i="5"/>
  <c r="D713" i="5"/>
  <c r="E713" i="5"/>
  <c r="F713" i="5"/>
  <c r="B714" i="5"/>
  <c r="AT714" i="5" s="1"/>
  <c r="AS714" i="5" s="1"/>
  <c r="C714" i="5"/>
  <c r="D714" i="5"/>
  <c r="E714" i="5"/>
  <c r="F714" i="5"/>
  <c r="B715" i="5"/>
  <c r="AT715" i="5" s="1"/>
  <c r="AS715" i="5" s="1"/>
  <c r="C715" i="5"/>
  <c r="D715" i="5"/>
  <c r="E715" i="5"/>
  <c r="F715" i="5"/>
  <c r="B716" i="5"/>
  <c r="AT716" i="5" s="1"/>
  <c r="AS716" i="5" s="1"/>
  <c r="C716" i="5"/>
  <c r="D716" i="5"/>
  <c r="E716" i="5"/>
  <c r="F716" i="5"/>
  <c r="B717" i="5"/>
  <c r="AT717" i="5" s="1"/>
  <c r="AS717" i="5" s="1"/>
  <c r="C717" i="5"/>
  <c r="D717" i="5"/>
  <c r="E717" i="5"/>
  <c r="F717" i="5"/>
  <c r="B718" i="5"/>
  <c r="AT718" i="5" s="1"/>
  <c r="AS718" i="5" s="1"/>
  <c r="C718" i="5"/>
  <c r="D718" i="5"/>
  <c r="E718" i="5"/>
  <c r="F718" i="5"/>
  <c r="B719" i="5"/>
  <c r="AT719" i="5" s="1"/>
  <c r="AS719" i="5" s="1"/>
  <c r="C719" i="5"/>
  <c r="D719" i="5"/>
  <c r="E719" i="5"/>
  <c r="F719" i="5"/>
  <c r="B720" i="5"/>
  <c r="AT720" i="5" s="1"/>
  <c r="AS720" i="5" s="1"/>
  <c r="C720" i="5"/>
  <c r="D720" i="5"/>
  <c r="E720" i="5"/>
  <c r="F720" i="5"/>
  <c r="B721" i="5"/>
  <c r="AT721" i="5" s="1"/>
  <c r="AS721" i="5" s="1"/>
  <c r="C721" i="5"/>
  <c r="D721" i="5"/>
  <c r="E721" i="5"/>
  <c r="F721" i="5"/>
  <c r="B722" i="5"/>
  <c r="AT722" i="5" s="1"/>
  <c r="AS722" i="5" s="1"/>
  <c r="C722" i="5"/>
  <c r="D722" i="5"/>
  <c r="E722" i="5"/>
  <c r="F722" i="5"/>
  <c r="B723" i="5"/>
  <c r="AT723" i="5" s="1"/>
  <c r="AS723" i="5" s="1"/>
  <c r="C723" i="5"/>
  <c r="D723" i="5"/>
  <c r="E723" i="5"/>
  <c r="F723" i="5"/>
  <c r="B724" i="5"/>
  <c r="AT724" i="5" s="1"/>
  <c r="AS724" i="5" s="1"/>
  <c r="C724" i="5"/>
  <c r="D724" i="5"/>
  <c r="E724" i="5"/>
  <c r="F724" i="5"/>
  <c r="B725" i="5"/>
  <c r="AT725" i="5" s="1"/>
  <c r="AS725" i="5" s="1"/>
  <c r="C725" i="5"/>
  <c r="D725" i="5"/>
  <c r="E725" i="5"/>
  <c r="F725" i="5"/>
  <c r="B726" i="5"/>
  <c r="AT726" i="5" s="1"/>
  <c r="AS726" i="5" s="1"/>
  <c r="C726" i="5"/>
  <c r="D726" i="5"/>
  <c r="E726" i="5"/>
  <c r="F726" i="5"/>
  <c r="B727" i="5"/>
  <c r="AT727" i="5" s="1"/>
  <c r="AS727" i="5" s="1"/>
  <c r="C727" i="5"/>
  <c r="D727" i="5"/>
  <c r="E727" i="5"/>
  <c r="F727" i="5"/>
  <c r="B728" i="5"/>
  <c r="AT728" i="5" s="1"/>
  <c r="AS728" i="5" s="1"/>
  <c r="C728" i="5"/>
  <c r="D728" i="5"/>
  <c r="E728" i="5"/>
  <c r="F728" i="5"/>
  <c r="B729" i="5"/>
  <c r="AT729" i="5" s="1"/>
  <c r="AS729" i="5" s="1"/>
  <c r="C729" i="5"/>
  <c r="D729" i="5"/>
  <c r="E729" i="5"/>
  <c r="F729" i="5"/>
  <c r="B730" i="5"/>
  <c r="AT730" i="5" s="1"/>
  <c r="AS730" i="5" s="1"/>
  <c r="C730" i="5"/>
  <c r="D730" i="5"/>
  <c r="E730" i="5"/>
  <c r="F730" i="5"/>
  <c r="B731" i="5"/>
  <c r="AT731" i="5" s="1"/>
  <c r="AS731" i="5" s="1"/>
  <c r="C731" i="5"/>
  <c r="D731" i="5"/>
  <c r="E731" i="5"/>
  <c r="F731" i="5"/>
  <c r="B732" i="5"/>
  <c r="AT732" i="5" s="1"/>
  <c r="AS732" i="5" s="1"/>
  <c r="C732" i="5"/>
  <c r="D732" i="5"/>
  <c r="E732" i="5"/>
  <c r="F732" i="5"/>
  <c r="B733" i="5"/>
  <c r="AT733" i="5" s="1"/>
  <c r="AS733" i="5" s="1"/>
  <c r="C733" i="5"/>
  <c r="D733" i="5"/>
  <c r="E733" i="5"/>
  <c r="F733" i="5"/>
  <c r="B734" i="5"/>
  <c r="AT734" i="5" s="1"/>
  <c r="AS734" i="5" s="1"/>
  <c r="C734" i="5"/>
  <c r="D734" i="5"/>
  <c r="E734" i="5"/>
  <c r="F734" i="5"/>
  <c r="B735" i="5"/>
  <c r="AT735" i="5" s="1"/>
  <c r="AS735" i="5" s="1"/>
  <c r="C735" i="5"/>
  <c r="D735" i="5"/>
  <c r="E735" i="5"/>
  <c r="F735" i="5"/>
  <c r="B736" i="5"/>
  <c r="AT736" i="5" s="1"/>
  <c r="AS736" i="5" s="1"/>
  <c r="C736" i="5"/>
  <c r="D736" i="5"/>
  <c r="E736" i="5"/>
  <c r="F736" i="5"/>
  <c r="B737" i="5"/>
  <c r="AT737" i="5" s="1"/>
  <c r="AS737" i="5" s="1"/>
  <c r="C737" i="5"/>
  <c r="D737" i="5"/>
  <c r="E737" i="5"/>
  <c r="F737" i="5"/>
  <c r="B738" i="5"/>
  <c r="AT738" i="5" s="1"/>
  <c r="AS738" i="5" s="1"/>
  <c r="C738" i="5"/>
  <c r="D738" i="5"/>
  <c r="E738" i="5"/>
  <c r="F738" i="5"/>
  <c r="B739" i="5"/>
  <c r="AT739" i="5" s="1"/>
  <c r="AS739" i="5" s="1"/>
  <c r="C739" i="5"/>
  <c r="D739" i="5"/>
  <c r="E739" i="5"/>
  <c r="F739" i="5"/>
  <c r="B740" i="5"/>
  <c r="AT740" i="5" s="1"/>
  <c r="AS740" i="5" s="1"/>
  <c r="C740" i="5"/>
  <c r="D740" i="5"/>
  <c r="E740" i="5"/>
  <c r="F740" i="5"/>
  <c r="B741" i="5"/>
  <c r="AT741" i="5" s="1"/>
  <c r="AS741" i="5" s="1"/>
  <c r="C741" i="5"/>
  <c r="D741" i="5"/>
  <c r="E741" i="5"/>
  <c r="F741" i="5"/>
  <c r="B742" i="5"/>
  <c r="AT742" i="5" s="1"/>
  <c r="AS742" i="5" s="1"/>
  <c r="C742" i="5"/>
  <c r="D742" i="5"/>
  <c r="E742" i="5"/>
  <c r="F742" i="5"/>
  <c r="B743" i="5"/>
  <c r="AT743" i="5" s="1"/>
  <c r="AS743" i="5" s="1"/>
  <c r="C743" i="5"/>
  <c r="D743" i="5"/>
  <c r="E743" i="5"/>
  <c r="F743" i="5"/>
  <c r="B744" i="5"/>
  <c r="AT744" i="5" s="1"/>
  <c r="AS744" i="5" s="1"/>
  <c r="C744" i="5"/>
  <c r="D744" i="5"/>
  <c r="E744" i="5"/>
  <c r="F744" i="5"/>
  <c r="B745" i="5"/>
  <c r="AT745" i="5" s="1"/>
  <c r="AS745" i="5" s="1"/>
  <c r="C745" i="5"/>
  <c r="D745" i="5"/>
  <c r="E745" i="5"/>
  <c r="F745" i="5"/>
  <c r="B746" i="5"/>
  <c r="AT746" i="5" s="1"/>
  <c r="AS746" i="5" s="1"/>
  <c r="C746" i="5"/>
  <c r="D746" i="5"/>
  <c r="E746" i="5"/>
  <c r="F746" i="5"/>
  <c r="B747" i="5"/>
  <c r="AT747" i="5" s="1"/>
  <c r="AS747" i="5" s="1"/>
  <c r="C747" i="5"/>
  <c r="D747" i="5"/>
  <c r="E747" i="5"/>
  <c r="F747" i="5"/>
  <c r="B748" i="5"/>
  <c r="AT748" i="5" s="1"/>
  <c r="AS748" i="5" s="1"/>
  <c r="C748" i="5"/>
  <c r="D748" i="5"/>
  <c r="E748" i="5"/>
  <c r="F748" i="5"/>
  <c r="B749" i="5"/>
  <c r="AT749" i="5" s="1"/>
  <c r="AS749" i="5" s="1"/>
  <c r="C749" i="5"/>
  <c r="D749" i="5"/>
  <c r="E749" i="5"/>
  <c r="F749" i="5"/>
  <c r="B750" i="5"/>
  <c r="AT750" i="5" s="1"/>
  <c r="AS750" i="5" s="1"/>
  <c r="C750" i="5"/>
  <c r="D750" i="5"/>
  <c r="E750" i="5"/>
  <c r="F750" i="5"/>
  <c r="B751" i="5"/>
  <c r="AT751" i="5" s="1"/>
  <c r="AS751" i="5" s="1"/>
  <c r="C751" i="5"/>
  <c r="D751" i="5"/>
  <c r="E751" i="5"/>
  <c r="F751" i="5"/>
  <c r="B752" i="5"/>
  <c r="AT752" i="5" s="1"/>
  <c r="AS752" i="5" s="1"/>
  <c r="C752" i="5"/>
  <c r="D752" i="5"/>
  <c r="E752" i="5"/>
  <c r="F752" i="5"/>
  <c r="B753" i="5"/>
  <c r="AT753" i="5" s="1"/>
  <c r="AS753" i="5" s="1"/>
  <c r="C753" i="5"/>
  <c r="D753" i="5"/>
  <c r="E753" i="5"/>
  <c r="F753" i="5"/>
  <c r="B754" i="5"/>
  <c r="AT754" i="5" s="1"/>
  <c r="AS754" i="5" s="1"/>
  <c r="C754" i="5"/>
  <c r="D754" i="5"/>
  <c r="E754" i="5"/>
  <c r="F754" i="5"/>
  <c r="B755" i="5"/>
  <c r="AT755" i="5" s="1"/>
  <c r="AS755" i="5" s="1"/>
  <c r="C755" i="5"/>
  <c r="D755" i="5"/>
  <c r="E755" i="5"/>
  <c r="F755" i="5"/>
  <c r="B756" i="5"/>
  <c r="AT756" i="5" s="1"/>
  <c r="AS756" i="5" s="1"/>
  <c r="C756" i="5"/>
  <c r="D756" i="5"/>
  <c r="E756" i="5"/>
  <c r="F756" i="5"/>
  <c r="B757" i="5"/>
  <c r="AT757" i="5" s="1"/>
  <c r="AS757" i="5" s="1"/>
  <c r="C757" i="5"/>
  <c r="D757" i="5"/>
  <c r="E757" i="5"/>
  <c r="F757" i="5"/>
  <c r="B758" i="5"/>
  <c r="AT758" i="5" s="1"/>
  <c r="AS758" i="5" s="1"/>
  <c r="C758" i="5"/>
  <c r="D758" i="5"/>
  <c r="E758" i="5"/>
  <c r="F758" i="5"/>
  <c r="B759" i="5"/>
  <c r="AT759" i="5" s="1"/>
  <c r="AS759" i="5" s="1"/>
  <c r="C759" i="5"/>
  <c r="D759" i="5"/>
  <c r="E759" i="5"/>
  <c r="F759" i="5"/>
  <c r="B760" i="5"/>
  <c r="AT760" i="5" s="1"/>
  <c r="AS760" i="5" s="1"/>
  <c r="C760" i="5"/>
  <c r="D760" i="5"/>
  <c r="E760" i="5"/>
  <c r="F760" i="5"/>
  <c r="B761" i="5"/>
  <c r="AT761" i="5" s="1"/>
  <c r="AS761" i="5" s="1"/>
  <c r="C761" i="5"/>
  <c r="D761" i="5"/>
  <c r="E761" i="5"/>
  <c r="F761" i="5"/>
  <c r="B762" i="5"/>
  <c r="AT762" i="5" s="1"/>
  <c r="AS762" i="5" s="1"/>
  <c r="C762" i="5"/>
  <c r="D762" i="5"/>
  <c r="E762" i="5"/>
  <c r="F762" i="5"/>
  <c r="B763" i="5"/>
  <c r="AT763" i="5" s="1"/>
  <c r="AS763" i="5" s="1"/>
  <c r="C763" i="5"/>
  <c r="D763" i="5"/>
  <c r="E763" i="5"/>
  <c r="F763" i="5"/>
  <c r="B764" i="5"/>
  <c r="AT764" i="5" s="1"/>
  <c r="AS764" i="5" s="1"/>
  <c r="C764" i="5"/>
  <c r="D764" i="5"/>
  <c r="E764" i="5"/>
  <c r="F764" i="5"/>
  <c r="B765" i="5"/>
  <c r="AT765" i="5" s="1"/>
  <c r="AS765" i="5" s="1"/>
  <c r="C765" i="5"/>
  <c r="D765" i="5"/>
  <c r="E765" i="5"/>
  <c r="F765" i="5"/>
  <c r="B766" i="5"/>
  <c r="AT766" i="5" s="1"/>
  <c r="AS766" i="5" s="1"/>
  <c r="C766" i="5"/>
  <c r="D766" i="5"/>
  <c r="E766" i="5"/>
  <c r="F766" i="5"/>
  <c r="B767" i="5"/>
  <c r="AT767" i="5" s="1"/>
  <c r="AS767" i="5" s="1"/>
  <c r="C767" i="5"/>
  <c r="D767" i="5"/>
  <c r="E767" i="5"/>
  <c r="F767" i="5"/>
  <c r="B768" i="5"/>
  <c r="AT768" i="5" s="1"/>
  <c r="AS768" i="5" s="1"/>
  <c r="C768" i="5"/>
  <c r="D768" i="5"/>
  <c r="E768" i="5"/>
  <c r="F768" i="5"/>
  <c r="B769" i="5"/>
  <c r="AT769" i="5" s="1"/>
  <c r="AS769" i="5" s="1"/>
  <c r="C769" i="5"/>
  <c r="D769" i="5"/>
  <c r="E769" i="5"/>
  <c r="F769" i="5"/>
  <c r="B770" i="5"/>
  <c r="AT770" i="5" s="1"/>
  <c r="AS770" i="5" s="1"/>
  <c r="C770" i="5"/>
  <c r="D770" i="5"/>
  <c r="E770" i="5"/>
  <c r="F770" i="5"/>
  <c r="B771" i="5"/>
  <c r="AT771" i="5" s="1"/>
  <c r="AS771" i="5" s="1"/>
  <c r="C771" i="5"/>
  <c r="D771" i="5"/>
  <c r="E771" i="5"/>
  <c r="F771" i="5"/>
  <c r="B772" i="5"/>
  <c r="AT772" i="5" s="1"/>
  <c r="AS772" i="5" s="1"/>
  <c r="C772" i="5"/>
  <c r="D772" i="5"/>
  <c r="E772" i="5"/>
  <c r="F772" i="5"/>
  <c r="B773" i="5"/>
  <c r="AT773" i="5" s="1"/>
  <c r="AS773" i="5" s="1"/>
  <c r="C773" i="5"/>
  <c r="D773" i="5"/>
  <c r="E773" i="5"/>
  <c r="F773" i="5"/>
  <c r="B774" i="5"/>
  <c r="AT774" i="5" s="1"/>
  <c r="AS774" i="5" s="1"/>
  <c r="C774" i="5"/>
  <c r="D774" i="5"/>
  <c r="E774" i="5"/>
  <c r="F774" i="5"/>
  <c r="B775" i="5"/>
  <c r="AT775" i="5" s="1"/>
  <c r="AS775" i="5" s="1"/>
  <c r="C775" i="5"/>
  <c r="D775" i="5"/>
  <c r="E775" i="5"/>
  <c r="F775" i="5"/>
  <c r="B776" i="5"/>
  <c r="AT776" i="5" s="1"/>
  <c r="AS776" i="5" s="1"/>
  <c r="C776" i="5"/>
  <c r="D776" i="5"/>
  <c r="E776" i="5"/>
  <c r="F776" i="5"/>
  <c r="B777" i="5"/>
  <c r="AT777" i="5" s="1"/>
  <c r="AS777" i="5" s="1"/>
  <c r="C777" i="5"/>
  <c r="D777" i="5"/>
  <c r="E777" i="5"/>
  <c r="F777" i="5"/>
  <c r="B778" i="5"/>
  <c r="AT778" i="5" s="1"/>
  <c r="AS778" i="5" s="1"/>
  <c r="C778" i="5"/>
  <c r="D778" i="5"/>
  <c r="E778" i="5"/>
  <c r="F778" i="5"/>
  <c r="B779" i="5"/>
  <c r="AT779" i="5" s="1"/>
  <c r="AS779" i="5" s="1"/>
  <c r="C779" i="5"/>
  <c r="D779" i="5"/>
  <c r="E779" i="5"/>
  <c r="F779" i="5"/>
  <c r="B780" i="5"/>
  <c r="AT780" i="5" s="1"/>
  <c r="AS780" i="5" s="1"/>
  <c r="C780" i="5"/>
  <c r="D780" i="5"/>
  <c r="E780" i="5"/>
  <c r="F780" i="5"/>
  <c r="B781" i="5"/>
  <c r="AT781" i="5" s="1"/>
  <c r="AS781" i="5" s="1"/>
  <c r="C781" i="5"/>
  <c r="D781" i="5"/>
  <c r="E781" i="5"/>
  <c r="F781" i="5"/>
  <c r="B782" i="5"/>
  <c r="AT782" i="5" s="1"/>
  <c r="AS782" i="5" s="1"/>
  <c r="C782" i="5"/>
  <c r="D782" i="5"/>
  <c r="E782" i="5"/>
  <c r="F782" i="5"/>
  <c r="B783" i="5"/>
  <c r="AT783" i="5" s="1"/>
  <c r="AS783" i="5" s="1"/>
  <c r="C783" i="5"/>
  <c r="D783" i="5"/>
  <c r="E783" i="5"/>
  <c r="F783" i="5"/>
  <c r="B784" i="5"/>
  <c r="AT784" i="5" s="1"/>
  <c r="AS784" i="5" s="1"/>
  <c r="C784" i="5"/>
  <c r="D784" i="5"/>
  <c r="E784" i="5"/>
  <c r="F784" i="5"/>
  <c r="B785" i="5"/>
  <c r="AT785" i="5" s="1"/>
  <c r="AS785" i="5" s="1"/>
  <c r="C785" i="5"/>
  <c r="D785" i="5"/>
  <c r="E785" i="5"/>
  <c r="F785" i="5"/>
  <c r="B786" i="5"/>
  <c r="AT786" i="5" s="1"/>
  <c r="AS786" i="5" s="1"/>
  <c r="C786" i="5"/>
  <c r="D786" i="5"/>
  <c r="E786" i="5"/>
  <c r="F786" i="5"/>
  <c r="B787" i="5"/>
  <c r="AT787" i="5" s="1"/>
  <c r="AS787" i="5" s="1"/>
  <c r="C787" i="5"/>
  <c r="D787" i="5"/>
  <c r="E787" i="5"/>
  <c r="F787" i="5"/>
  <c r="B788" i="5"/>
  <c r="AT788" i="5" s="1"/>
  <c r="AS788" i="5" s="1"/>
  <c r="C788" i="5"/>
  <c r="D788" i="5"/>
  <c r="E788" i="5"/>
  <c r="F788" i="5"/>
  <c r="B789" i="5"/>
  <c r="AT789" i="5" s="1"/>
  <c r="AS789" i="5" s="1"/>
  <c r="C789" i="5"/>
  <c r="D789" i="5"/>
  <c r="E789" i="5"/>
  <c r="F789" i="5"/>
  <c r="B790" i="5"/>
  <c r="AT790" i="5" s="1"/>
  <c r="AS790" i="5" s="1"/>
  <c r="C790" i="5"/>
  <c r="D790" i="5"/>
  <c r="E790" i="5"/>
  <c r="F790" i="5"/>
  <c r="B791" i="5"/>
  <c r="AT791" i="5" s="1"/>
  <c r="AS791" i="5" s="1"/>
  <c r="C791" i="5"/>
  <c r="D791" i="5"/>
  <c r="E791" i="5"/>
  <c r="F791" i="5"/>
  <c r="B792" i="5"/>
  <c r="AT792" i="5" s="1"/>
  <c r="AS792" i="5" s="1"/>
  <c r="C792" i="5"/>
  <c r="D792" i="5"/>
  <c r="E792" i="5"/>
  <c r="F792" i="5"/>
  <c r="B793" i="5"/>
  <c r="AT793" i="5" s="1"/>
  <c r="AS793" i="5" s="1"/>
  <c r="C793" i="5"/>
  <c r="D793" i="5"/>
  <c r="E793" i="5"/>
  <c r="F793" i="5"/>
  <c r="B794" i="5"/>
  <c r="AT794" i="5" s="1"/>
  <c r="AS794" i="5" s="1"/>
  <c r="C794" i="5"/>
  <c r="D794" i="5"/>
  <c r="E794" i="5"/>
  <c r="F794" i="5"/>
  <c r="B795" i="5"/>
  <c r="AT795" i="5" s="1"/>
  <c r="AS795" i="5" s="1"/>
  <c r="C795" i="5"/>
  <c r="D795" i="5"/>
  <c r="E795" i="5"/>
  <c r="F795" i="5"/>
  <c r="B796" i="5"/>
  <c r="AT796" i="5" s="1"/>
  <c r="AS796" i="5" s="1"/>
  <c r="C796" i="5"/>
  <c r="D796" i="5"/>
  <c r="E796" i="5"/>
  <c r="F796" i="5"/>
  <c r="B797" i="5"/>
  <c r="AT797" i="5" s="1"/>
  <c r="AS797" i="5" s="1"/>
  <c r="C797" i="5"/>
  <c r="D797" i="5"/>
  <c r="E797" i="5"/>
  <c r="F797" i="5"/>
  <c r="B798" i="5"/>
  <c r="AT798" i="5" s="1"/>
  <c r="AS798" i="5" s="1"/>
  <c r="C798" i="5"/>
  <c r="D798" i="5"/>
  <c r="E798" i="5"/>
  <c r="F798" i="5"/>
  <c r="B799" i="5"/>
  <c r="AT799" i="5" s="1"/>
  <c r="AS799" i="5" s="1"/>
  <c r="C799" i="5"/>
  <c r="D799" i="5"/>
  <c r="E799" i="5"/>
  <c r="F799" i="5"/>
  <c r="B800" i="5"/>
  <c r="AT800" i="5" s="1"/>
  <c r="AS800" i="5" s="1"/>
  <c r="C800" i="5"/>
  <c r="D800" i="5"/>
  <c r="E800" i="5"/>
  <c r="F800" i="5"/>
  <c r="B801" i="5"/>
  <c r="AT801" i="5" s="1"/>
  <c r="AS801" i="5" s="1"/>
  <c r="C801" i="5"/>
  <c r="D801" i="5"/>
  <c r="E801" i="5"/>
  <c r="F801" i="5"/>
  <c r="B802" i="5"/>
  <c r="AT802" i="5" s="1"/>
  <c r="AS802" i="5" s="1"/>
  <c r="C802" i="5"/>
  <c r="D802" i="5"/>
  <c r="E802" i="5"/>
  <c r="F802" i="5"/>
  <c r="B803" i="5"/>
  <c r="AT803" i="5" s="1"/>
  <c r="AS803" i="5" s="1"/>
  <c r="C803" i="5"/>
  <c r="D803" i="5"/>
  <c r="E803" i="5"/>
  <c r="F803" i="5"/>
  <c r="B804" i="5"/>
  <c r="AT804" i="5" s="1"/>
  <c r="AS804" i="5" s="1"/>
  <c r="C804" i="5"/>
  <c r="D804" i="5"/>
  <c r="E804" i="5"/>
  <c r="F804" i="5"/>
  <c r="B805" i="5"/>
  <c r="AT805" i="5" s="1"/>
  <c r="AS805" i="5" s="1"/>
  <c r="C805" i="5"/>
  <c r="D805" i="5"/>
  <c r="E805" i="5"/>
  <c r="F805" i="5"/>
  <c r="B806" i="5"/>
  <c r="AT806" i="5" s="1"/>
  <c r="AS806" i="5" s="1"/>
  <c r="C806" i="5"/>
  <c r="D806" i="5"/>
  <c r="E806" i="5"/>
  <c r="F806" i="5"/>
  <c r="B807" i="5"/>
  <c r="AT807" i="5" s="1"/>
  <c r="AS807" i="5" s="1"/>
  <c r="C807" i="5"/>
  <c r="D807" i="5"/>
  <c r="E807" i="5"/>
  <c r="F807" i="5"/>
  <c r="B808" i="5"/>
  <c r="AT808" i="5" s="1"/>
  <c r="AS808" i="5" s="1"/>
  <c r="C808" i="5"/>
  <c r="D808" i="5"/>
  <c r="E808" i="5"/>
  <c r="F808" i="5"/>
  <c r="B809" i="5"/>
  <c r="AT809" i="5" s="1"/>
  <c r="AS809" i="5" s="1"/>
  <c r="C809" i="5"/>
  <c r="D809" i="5"/>
  <c r="E809" i="5"/>
  <c r="F809" i="5"/>
  <c r="B810" i="5"/>
  <c r="AT810" i="5" s="1"/>
  <c r="AS810" i="5" s="1"/>
  <c r="C810" i="5"/>
  <c r="D810" i="5"/>
  <c r="E810" i="5"/>
  <c r="F810" i="5"/>
  <c r="B811" i="5"/>
  <c r="AT811" i="5" s="1"/>
  <c r="AS811" i="5" s="1"/>
  <c r="C811" i="5"/>
  <c r="D811" i="5"/>
  <c r="E811" i="5"/>
  <c r="F811" i="5"/>
  <c r="B812" i="5"/>
  <c r="AT812" i="5" s="1"/>
  <c r="AS812" i="5" s="1"/>
  <c r="C812" i="5"/>
  <c r="D812" i="5"/>
  <c r="E812" i="5"/>
  <c r="F812" i="5"/>
  <c r="B813" i="5"/>
  <c r="AT813" i="5" s="1"/>
  <c r="AS813" i="5" s="1"/>
  <c r="C813" i="5"/>
  <c r="D813" i="5"/>
  <c r="E813" i="5"/>
  <c r="F813" i="5"/>
  <c r="B814" i="5"/>
  <c r="AT814" i="5" s="1"/>
  <c r="AS814" i="5" s="1"/>
  <c r="C814" i="5"/>
  <c r="D814" i="5"/>
  <c r="E814" i="5"/>
  <c r="F814" i="5"/>
  <c r="B815" i="5"/>
  <c r="AT815" i="5" s="1"/>
  <c r="AS815" i="5" s="1"/>
  <c r="C815" i="5"/>
  <c r="D815" i="5"/>
  <c r="E815" i="5"/>
  <c r="F815" i="5"/>
  <c r="B816" i="5"/>
  <c r="AT816" i="5" s="1"/>
  <c r="AS816" i="5" s="1"/>
  <c r="C816" i="5"/>
  <c r="D816" i="5"/>
  <c r="E816" i="5"/>
  <c r="F816" i="5"/>
  <c r="B817" i="5"/>
  <c r="AT817" i="5" s="1"/>
  <c r="AS817" i="5" s="1"/>
  <c r="C817" i="5"/>
  <c r="D817" i="5"/>
  <c r="E817" i="5"/>
  <c r="F817" i="5"/>
  <c r="B818" i="5"/>
  <c r="AT818" i="5" s="1"/>
  <c r="AS818" i="5" s="1"/>
  <c r="C818" i="5"/>
  <c r="D818" i="5"/>
  <c r="E818" i="5"/>
  <c r="F818" i="5"/>
  <c r="B819" i="5"/>
  <c r="AT819" i="5" s="1"/>
  <c r="AS819" i="5" s="1"/>
  <c r="C819" i="5"/>
  <c r="D819" i="5"/>
  <c r="E819" i="5"/>
  <c r="F819" i="5"/>
  <c r="B820" i="5"/>
  <c r="AT820" i="5" s="1"/>
  <c r="AS820" i="5" s="1"/>
  <c r="C820" i="5"/>
  <c r="D820" i="5"/>
  <c r="E820" i="5"/>
  <c r="F820" i="5"/>
  <c r="B821" i="5"/>
  <c r="AT821" i="5" s="1"/>
  <c r="AS821" i="5" s="1"/>
  <c r="C821" i="5"/>
  <c r="D821" i="5"/>
  <c r="E821" i="5"/>
  <c r="F821" i="5"/>
  <c r="B822" i="5"/>
  <c r="AT822" i="5" s="1"/>
  <c r="AS822" i="5" s="1"/>
  <c r="C822" i="5"/>
  <c r="D822" i="5"/>
  <c r="E822" i="5"/>
  <c r="F822" i="5"/>
  <c r="B823" i="5"/>
  <c r="AT823" i="5" s="1"/>
  <c r="AS823" i="5" s="1"/>
  <c r="C823" i="5"/>
  <c r="D823" i="5"/>
  <c r="E823" i="5"/>
  <c r="F823" i="5"/>
  <c r="B824" i="5"/>
  <c r="AT824" i="5" s="1"/>
  <c r="AS824" i="5" s="1"/>
  <c r="C824" i="5"/>
  <c r="D824" i="5"/>
  <c r="E824" i="5"/>
  <c r="F824" i="5"/>
  <c r="B825" i="5"/>
  <c r="AT825" i="5" s="1"/>
  <c r="AS825" i="5" s="1"/>
  <c r="C825" i="5"/>
  <c r="D825" i="5"/>
  <c r="E825" i="5"/>
  <c r="F825" i="5"/>
  <c r="B826" i="5"/>
  <c r="AT826" i="5" s="1"/>
  <c r="AS826" i="5" s="1"/>
  <c r="C826" i="5"/>
  <c r="D826" i="5"/>
  <c r="E826" i="5"/>
  <c r="F826" i="5"/>
  <c r="B827" i="5"/>
  <c r="AT827" i="5" s="1"/>
  <c r="AS827" i="5" s="1"/>
  <c r="C827" i="5"/>
  <c r="D827" i="5"/>
  <c r="E827" i="5"/>
  <c r="F827" i="5"/>
  <c r="B828" i="5"/>
  <c r="AT828" i="5" s="1"/>
  <c r="AS828" i="5" s="1"/>
  <c r="C828" i="5"/>
  <c r="D828" i="5"/>
  <c r="E828" i="5"/>
  <c r="F828" i="5"/>
  <c r="B829" i="5"/>
  <c r="AT829" i="5" s="1"/>
  <c r="AS829" i="5" s="1"/>
  <c r="C829" i="5"/>
  <c r="D829" i="5"/>
  <c r="E829" i="5"/>
  <c r="F829" i="5"/>
  <c r="B830" i="5"/>
  <c r="AT830" i="5" s="1"/>
  <c r="AS830" i="5" s="1"/>
  <c r="C830" i="5"/>
  <c r="D830" i="5"/>
  <c r="E830" i="5"/>
  <c r="F830" i="5"/>
  <c r="B831" i="5"/>
  <c r="AT831" i="5" s="1"/>
  <c r="AS831" i="5" s="1"/>
  <c r="C831" i="5"/>
  <c r="D831" i="5"/>
  <c r="E831" i="5"/>
  <c r="F831" i="5"/>
  <c r="B832" i="5"/>
  <c r="AT832" i="5" s="1"/>
  <c r="AS832" i="5" s="1"/>
  <c r="C832" i="5"/>
  <c r="D832" i="5"/>
  <c r="E832" i="5"/>
  <c r="F832" i="5"/>
  <c r="B833" i="5"/>
  <c r="AT833" i="5" s="1"/>
  <c r="AS833" i="5" s="1"/>
  <c r="C833" i="5"/>
  <c r="D833" i="5"/>
  <c r="E833" i="5"/>
  <c r="F833" i="5"/>
  <c r="B834" i="5"/>
  <c r="AT834" i="5" s="1"/>
  <c r="AS834" i="5" s="1"/>
  <c r="C834" i="5"/>
  <c r="D834" i="5"/>
  <c r="E834" i="5"/>
  <c r="F834" i="5"/>
  <c r="B835" i="5"/>
  <c r="AT835" i="5" s="1"/>
  <c r="AS835" i="5" s="1"/>
  <c r="C835" i="5"/>
  <c r="D835" i="5"/>
  <c r="E835" i="5"/>
  <c r="F835" i="5"/>
  <c r="B836" i="5"/>
  <c r="AT836" i="5" s="1"/>
  <c r="AS836" i="5" s="1"/>
  <c r="C836" i="5"/>
  <c r="D836" i="5"/>
  <c r="E836" i="5"/>
  <c r="F836" i="5"/>
  <c r="B837" i="5"/>
  <c r="AT837" i="5" s="1"/>
  <c r="AS837" i="5" s="1"/>
  <c r="C837" i="5"/>
  <c r="D837" i="5"/>
  <c r="E837" i="5"/>
  <c r="F837" i="5"/>
  <c r="B838" i="5"/>
  <c r="AT838" i="5" s="1"/>
  <c r="AS838" i="5" s="1"/>
  <c r="C838" i="5"/>
  <c r="D838" i="5"/>
  <c r="E838" i="5"/>
  <c r="F838" i="5"/>
  <c r="B839" i="5"/>
  <c r="AT839" i="5" s="1"/>
  <c r="AS839" i="5" s="1"/>
  <c r="C839" i="5"/>
  <c r="D839" i="5"/>
  <c r="E839" i="5"/>
  <c r="F839" i="5"/>
  <c r="B840" i="5"/>
  <c r="AT840" i="5" s="1"/>
  <c r="AS840" i="5" s="1"/>
  <c r="C840" i="5"/>
  <c r="D840" i="5"/>
  <c r="E840" i="5"/>
  <c r="F840" i="5"/>
  <c r="B841" i="5"/>
  <c r="AT841" i="5" s="1"/>
  <c r="AS841" i="5" s="1"/>
  <c r="C841" i="5"/>
  <c r="D841" i="5"/>
  <c r="E841" i="5"/>
  <c r="F841" i="5"/>
  <c r="B842" i="5"/>
  <c r="AT842" i="5" s="1"/>
  <c r="AS842" i="5" s="1"/>
  <c r="C842" i="5"/>
  <c r="D842" i="5"/>
  <c r="E842" i="5"/>
  <c r="F842" i="5"/>
  <c r="B843" i="5"/>
  <c r="AT843" i="5" s="1"/>
  <c r="AS843" i="5" s="1"/>
  <c r="C843" i="5"/>
  <c r="D843" i="5"/>
  <c r="E843" i="5"/>
  <c r="F843" i="5"/>
  <c r="B844" i="5"/>
  <c r="AT844" i="5" s="1"/>
  <c r="AS844" i="5" s="1"/>
  <c r="C844" i="5"/>
  <c r="D844" i="5"/>
  <c r="E844" i="5"/>
  <c r="F844" i="5"/>
  <c r="B845" i="5"/>
  <c r="AT845" i="5" s="1"/>
  <c r="AS845" i="5" s="1"/>
  <c r="C845" i="5"/>
  <c r="D845" i="5"/>
  <c r="E845" i="5"/>
  <c r="F845" i="5"/>
  <c r="B846" i="5"/>
  <c r="AT846" i="5" s="1"/>
  <c r="AS846" i="5" s="1"/>
  <c r="C846" i="5"/>
  <c r="D846" i="5"/>
  <c r="E846" i="5"/>
  <c r="F846" i="5"/>
  <c r="B847" i="5"/>
  <c r="AT847" i="5" s="1"/>
  <c r="AS847" i="5" s="1"/>
  <c r="C847" i="5"/>
  <c r="D847" i="5"/>
  <c r="E847" i="5"/>
  <c r="F847" i="5"/>
  <c r="B848" i="5"/>
  <c r="AT848" i="5" s="1"/>
  <c r="AS848" i="5" s="1"/>
  <c r="C848" i="5"/>
  <c r="D848" i="5"/>
  <c r="E848" i="5"/>
  <c r="F848" i="5"/>
  <c r="B849" i="5"/>
  <c r="AT849" i="5" s="1"/>
  <c r="AS849" i="5" s="1"/>
  <c r="C849" i="5"/>
  <c r="D849" i="5"/>
  <c r="E849" i="5"/>
  <c r="F849" i="5"/>
  <c r="B850" i="5"/>
  <c r="AT850" i="5" s="1"/>
  <c r="AS850" i="5" s="1"/>
  <c r="C850" i="5"/>
  <c r="D850" i="5"/>
  <c r="E850" i="5"/>
  <c r="F850" i="5"/>
  <c r="B851" i="5"/>
  <c r="AT851" i="5" s="1"/>
  <c r="AS851" i="5" s="1"/>
  <c r="C851" i="5"/>
  <c r="D851" i="5"/>
  <c r="E851" i="5"/>
  <c r="F851" i="5"/>
  <c r="B852" i="5"/>
  <c r="AT852" i="5" s="1"/>
  <c r="AS852" i="5" s="1"/>
  <c r="C852" i="5"/>
  <c r="D852" i="5"/>
  <c r="E852" i="5"/>
  <c r="F852" i="5"/>
  <c r="B853" i="5"/>
  <c r="AT853" i="5" s="1"/>
  <c r="AS853" i="5" s="1"/>
  <c r="C853" i="5"/>
  <c r="D853" i="5"/>
  <c r="E853" i="5"/>
  <c r="F853" i="5"/>
  <c r="B854" i="5"/>
  <c r="AT854" i="5" s="1"/>
  <c r="AS854" i="5" s="1"/>
  <c r="C854" i="5"/>
  <c r="D854" i="5"/>
  <c r="E854" i="5"/>
  <c r="F854" i="5"/>
  <c r="B855" i="5"/>
  <c r="AT855" i="5" s="1"/>
  <c r="AS855" i="5" s="1"/>
  <c r="C855" i="5"/>
  <c r="D855" i="5"/>
  <c r="E855" i="5"/>
  <c r="F855" i="5"/>
  <c r="B856" i="5"/>
  <c r="AT856" i="5" s="1"/>
  <c r="AS856" i="5" s="1"/>
  <c r="C856" i="5"/>
  <c r="D856" i="5"/>
  <c r="E856" i="5"/>
  <c r="F856" i="5"/>
  <c r="B857" i="5"/>
  <c r="AT857" i="5" s="1"/>
  <c r="AS857" i="5" s="1"/>
  <c r="C857" i="5"/>
  <c r="D857" i="5"/>
  <c r="E857" i="5"/>
  <c r="F857" i="5"/>
  <c r="B858" i="5"/>
  <c r="AT858" i="5" s="1"/>
  <c r="AS858" i="5" s="1"/>
  <c r="C858" i="5"/>
  <c r="D858" i="5"/>
  <c r="E858" i="5"/>
  <c r="F858" i="5"/>
  <c r="B859" i="5"/>
  <c r="AT859" i="5" s="1"/>
  <c r="AS859" i="5" s="1"/>
  <c r="C859" i="5"/>
  <c r="D859" i="5"/>
  <c r="E859" i="5"/>
  <c r="F859" i="5"/>
  <c r="B860" i="5"/>
  <c r="AT860" i="5" s="1"/>
  <c r="AS860" i="5" s="1"/>
  <c r="C860" i="5"/>
  <c r="D860" i="5"/>
  <c r="E860" i="5"/>
  <c r="F860" i="5"/>
  <c r="B861" i="5"/>
  <c r="AT861" i="5" s="1"/>
  <c r="AS861" i="5" s="1"/>
  <c r="C861" i="5"/>
  <c r="D861" i="5"/>
  <c r="E861" i="5"/>
  <c r="F861" i="5"/>
  <c r="B862" i="5"/>
  <c r="AT862" i="5" s="1"/>
  <c r="AS862" i="5" s="1"/>
  <c r="C862" i="5"/>
  <c r="D862" i="5"/>
  <c r="E862" i="5"/>
  <c r="F862" i="5"/>
  <c r="B863" i="5"/>
  <c r="AT863" i="5" s="1"/>
  <c r="AS863" i="5" s="1"/>
  <c r="C863" i="5"/>
  <c r="D863" i="5"/>
  <c r="E863" i="5"/>
  <c r="F863" i="5"/>
  <c r="B864" i="5"/>
  <c r="AT864" i="5" s="1"/>
  <c r="AS864" i="5" s="1"/>
  <c r="C864" i="5"/>
  <c r="D864" i="5"/>
  <c r="E864" i="5"/>
  <c r="F864" i="5"/>
  <c r="B865" i="5"/>
  <c r="AT865" i="5" s="1"/>
  <c r="AS865" i="5" s="1"/>
  <c r="C865" i="5"/>
  <c r="D865" i="5"/>
  <c r="E865" i="5"/>
  <c r="F865" i="5"/>
  <c r="B866" i="5"/>
  <c r="AT866" i="5" s="1"/>
  <c r="AS866" i="5" s="1"/>
  <c r="C866" i="5"/>
  <c r="D866" i="5"/>
  <c r="E866" i="5"/>
  <c r="F866" i="5"/>
  <c r="B867" i="5"/>
  <c r="AT867" i="5" s="1"/>
  <c r="AS867" i="5" s="1"/>
  <c r="C867" i="5"/>
  <c r="D867" i="5"/>
  <c r="E867" i="5"/>
  <c r="F867" i="5"/>
  <c r="B868" i="5"/>
  <c r="AT868" i="5" s="1"/>
  <c r="AS868" i="5" s="1"/>
  <c r="C868" i="5"/>
  <c r="D868" i="5"/>
  <c r="E868" i="5"/>
  <c r="F868" i="5"/>
  <c r="B869" i="5"/>
  <c r="AT869" i="5" s="1"/>
  <c r="AS869" i="5" s="1"/>
  <c r="C869" i="5"/>
  <c r="D869" i="5"/>
  <c r="E869" i="5"/>
  <c r="F869" i="5"/>
  <c r="B870" i="5"/>
  <c r="AT870" i="5" s="1"/>
  <c r="AS870" i="5" s="1"/>
  <c r="C870" i="5"/>
  <c r="D870" i="5"/>
  <c r="E870" i="5"/>
  <c r="F870" i="5"/>
  <c r="B871" i="5"/>
  <c r="AT871" i="5" s="1"/>
  <c r="AS871" i="5" s="1"/>
  <c r="C871" i="5"/>
  <c r="D871" i="5"/>
  <c r="E871" i="5"/>
  <c r="F871" i="5"/>
  <c r="B872" i="5"/>
  <c r="AT872" i="5" s="1"/>
  <c r="AS872" i="5" s="1"/>
  <c r="C872" i="5"/>
  <c r="D872" i="5"/>
  <c r="E872" i="5"/>
  <c r="F872" i="5"/>
  <c r="B873" i="5"/>
  <c r="AT873" i="5" s="1"/>
  <c r="AS873" i="5" s="1"/>
  <c r="C873" i="5"/>
  <c r="D873" i="5"/>
  <c r="E873" i="5"/>
  <c r="F873" i="5"/>
  <c r="B874" i="5"/>
  <c r="AT874" i="5" s="1"/>
  <c r="AS874" i="5" s="1"/>
  <c r="C874" i="5"/>
  <c r="D874" i="5"/>
  <c r="E874" i="5"/>
  <c r="F874" i="5"/>
  <c r="B875" i="5"/>
  <c r="AT875" i="5" s="1"/>
  <c r="AS875" i="5" s="1"/>
  <c r="C875" i="5"/>
  <c r="D875" i="5"/>
  <c r="E875" i="5"/>
  <c r="F875" i="5"/>
  <c r="B876" i="5"/>
  <c r="AT876" i="5" s="1"/>
  <c r="AS876" i="5" s="1"/>
  <c r="C876" i="5"/>
  <c r="D876" i="5"/>
  <c r="E876" i="5"/>
  <c r="F876" i="5"/>
  <c r="B877" i="5"/>
  <c r="AT877" i="5" s="1"/>
  <c r="AS877" i="5" s="1"/>
  <c r="C877" i="5"/>
  <c r="D877" i="5"/>
  <c r="E877" i="5"/>
  <c r="F877" i="5"/>
  <c r="B878" i="5"/>
  <c r="AT878" i="5" s="1"/>
  <c r="AS878" i="5" s="1"/>
  <c r="C878" i="5"/>
  <c r="D878" i="5"/>
  <c r="E878" i="5"/>
  <c r="F878" i="5"/>
  <c r="B879" i="5"/>
  <c r="AT879" i="5" s="1"/>
  <c r="AS879" i="5" s="1"/>
  <c r="C879" i="5"/>
  <c r="D879" i="5"/>
  <c r="E879" i="5"/>
  <c r="F879" i="5"/>
  <c r="B880" i="5"/>
  <c r="AT880" i="5" s="1"/>
  <c r="AS880" i="5" s="1"/>
  <c r="C880" i="5"/>
  <c r="D880" i="5"/>
  <c r="E880" i="5"/>
  <c r="F880" i="5"/>
  <c r="B881" i="5"/>
  <c r="AT881" i="5" s="1"/>
  <c r="AS881" i="5" s="1"/>
  <c r="C881" i="5"/>
  <c r="D881" i="5"/>
  <c r="E881" i="5"/>
  <c r="F881" i="5"/>
  <c r="B882" i="5"/>
  <c r="AT882" i="5" s="1"/>
  <c r="AS882" i="5" s="1"/>
  <c r="C882" i="5"/>
  <c r="D882" i="5"/>
  <c r="E882" i="5"/>
  <c r="F882" i="5"/>
  <c r="B883" i="5"/>
  <c r="AT883" i="5" s="1"/>
  <c r="AS883" i="5" s="1"/>
  <c r="C883" i="5"/>
  <c r="D883" i="5"/>
  <c r="E883" i="5"/>
  <c r="F883" i="5"/>
  <c r="B884" i="5"/>
  <c r="AT884" i="5" s="1"/>
  <c r="AS884" i="5" s="1"/>
  <c r="C884" i="5"/>
  <c r="D884" i="5"/>
  <c r="E884" i="5"/>
  <c r="F884" i="5"/>
  <c r="B885" i="5"/>
  <c r="AT885" i="5" s="1"/>
  <c r="AS885" i="5" s="1"/>
  <c r="C885" i="5"/>
  <c r="D885" i="5"/>
  <c r="E885" i="5"/>
  <c r="F885" i="5"/>
  <c r="B886" i="5"/>
  <c r="AT886" i="5" s="1"/>
  <c r="AS886" i="5" s="1"/>
  <c r="C886" i="5"/>
  <c r="D886" i="5"/>
  <c r="E886" i="5"/>
  <c r="F886" i="5"/>
  <c r="B887" i="5"/>
  <c r="AT887" i="5" s="1"/>
  <c r="AS887" i="5" s="1"/>
  <c r="C887" i="5"/>
  <c r="D887" i="5"/>
  <c r="E887" i="5"/>
  <c r="F887" i="5"/>
  <c r="B888" i="5"/>
  <c r="AT888" i="5" s="1"/>
  <c r="AS888" i="5" s="1"/>
  <c r="C888" i="5"/>
  <c r="D888" i="5"/>
  <c r="E888" i="5"/>
  <c r="F888" i="5"/>
  <c r="B889" i="5"/>
  <c r="AT889" i="5" s="1"/>
  <c r="AS889" i="5" s="1"/>
  <c r="C889" i="5"/>
  <c r="D889" i="5"/>
  <c r="E889" i="5"/>
  <c r="F889" i="5"/>
  <c r="B890" i="5"/>
  <c r="AT890" i="5" s="1"/>
  <c r="AS890" i="5" s="1"/>
  <c r="C890" i="5"/>
  <c r="D890" i="5"/>
  <c r="E890" i="5"/>
  <c r="F890" i="5"/>
  <c r="B891" i="5"/>
  <c r="AT891" i="5" s="1"/>
  <c r="AS891" i="5" s="1"/>
  <c r="C891" i="5"/>
  <c r="D891" i="5"/>
  <c r="E891" i="5"/>
  <c r="F891" i="5"/>
  <c r="B892" i="5"/>
  <c r="AT892" i="5" s="1"/>
  <c r="AS892" i="5" s="1"/>
  <c r="C892" i="5"/>
  <c r="D892" i="5"/>
  <c r="E892" i="5"/>
  <c r="F892" i="5"/>
  <c r="B893" i="5"/>
  <c r="AT893" i="5" s="1"/>
  <c r="AS893" i="5" s="1"/>
  <c r="C893" i="5"/>
  <c r="D893" i="5"/>
  <c r="E893" i="5"/>
  <c r="F893" i="5"/>
  <c r="B894" i="5"/>
  <c r="AT894" i="5" s="1"/>
  <c r="AS894" i="5" s="1"/>
  <c r="C894" i="5"/>
  <c r="D894" i="5"/>
  <c r="E894" i="5"/>
  <c r="F894" i="5"/>
  <c r="B895" i="5"/>
  <c r="AT895" i="5" s="1"/>
  <c r="AS895" i="5" s="1"/>
  <c r="C895" i="5"/>
  <c r="D895" i="5"/>
  <c r="E895" i="5"/>
  <c r="F895" i="5"/>
  <c r="B896" i="5"/>
  <c r="AT896" i="5" s="1"/>
  <c r="AS896" i="5" s="1"/>
  <c r="C896" i="5"/>
  <c r="D896" i="5"/>
  <c r="E896" i="5"/>
  <c r="F896" i="5"/>
  <c r="B897" i="5"/>
  <c r="AT897" i="5" s="1"/>
  <c r="AS897" i="5" s="1"/>
  <c r="C897" i="5"/>
  <c r="D897" i="5"/>
  <c r="E897" i="5"/>
  <c r="F897" i="5"/>
  <c r="B898" i="5"/>
  <c r="AT898" i="5" s="1"/>
  <c r="AS898" i="5" s="1"/>
  <c r="C898" i="5"/>
  <c r="D898" i="5"/>
  <c r="E898" i="5"/>
  <c r="F898" i="5"/>
  <c r="B899" i="5"/>
  <c r="AT899" i="5" s="1"/>
  <c r="AS899" i="5" s="1"/>
  <c r="C899" i="5"/>
  <c r="D899" i="5"/>
  <c r="E899" i="5"/>
  <c r="F899" i="5"/>
  <c r="B900" i="5"/>
  <c r="AT900" i="5" s="1"/>
  <c r="AS900" i="5" s="1"/>
  <c r="C900" i="5"/>
  <c r="D900" i="5"/>
  <c r="E900" i="5"/>
  <c r="F900" i="5"/>
  <c r="B901" i="5"/>
  <c r="AT901" i="5" s="1"/>
  <c r="AS901" i="5" s="1"/>
  <c r="C901" i="5"/>
  <c r="D901" i="5"/>
  <c r="E901" i="5"/>
  <c r="F901" i="5"/>
  <c r="B902" i="5"/>
  <c r="AT902" i="5" s="1"/>
  <c r="AS902" i="5" s="1"/>
  <c r="C902" i="5"/>
  <c r="D902" i="5"/>
  <c r="E902" i="5"/>
  <c r="F902" i="5"/>
  <c r="B903" i="5"/>
  <c r="AT903" i="5" s="1"/>
  <c r="AS903" i="5" s="1"/>
  <c r="C903" i="5"/>
  <c r="D903" i="5"/>
  <c r="E903" i="5"/>
  <c r="F903" i="5"/>
  <c r="B904" i="5"/>
  <c r="AT904" i="5" s="1"/>
  <c r="AS904" i="5" s="1"/>
  <c r="C904" i="5"/>
  <c r="D904" i="5"/>
  <c r="E904" i="5"/>
  <c r="F904" i="5"/>
  <c r="B905" i="5"/>
  <c r="AT905" i="5" s="1"/>
  <c r="AS905" i="5" s="1"/>
  <c r="C905" i="5"/>
  <c r="D905" i="5"/>
  <c r="E905" i="5"/>
  <c r="F905" i="5"/>
  <c r="B906" i="5"/>
  <c r="AT906" i="5" s="1"/>
  <c r="AS906" i="5" s="1"/>
  <c r="C906" i="5"/>
  <c r="D906" i="5"/>
  <c r="E906" i="5"/>
  <c r="F906" i="5"/>
  <c r="B907" i="5"/>
  <c r="AT907" i="5" s="1"/>
  <c r="AS907" i="5" s="1"/>
  <c r="C907" i="5"/>
  <c r="D907" i="5"/>
  <c r="E907" i="5"/>
  <c r="F907" i="5"/>
  <c r="B908" i="5"/>
  <c r="AT908" i="5" s="1"/>
  <c r="AS908" i="5" s="1"/>
  <c r="C908" i="5"/>
  <c r="D908" i="5"/>
  <c r="E908" i="5"/>
  <c r="F908" i="5"/>
  <c r="B909" i="5"/>
  <c r="AT909" i="5" s="1"/>
  <c r="AS909" i="5" s="1"/>
  <c r="C909" i="5"/>
  <c r="D909" i="5"/>
  <c r="E909" i="5"/>
  <c r="F909" i="5"/>
  <c r="B910" i="5"/>
  <c r="AT910" i="5" s="1"/>
  <c r="AS910" i="5" s="1"/>
  <c r="C910" i="5"/>
  <c r="D910" i="5"/>
  <c r="E910" i="5"/>
  <c r="F910" i="5"/>
  <c r="B911" i="5"/>
  <c r="AT911" i="5" s="1"/>
  <c r="AS911" i="5" s="1"/>
  <c r="C911" i="5"/>
  <c r="D911" i="5"/>
  <c r="E911" i="5"/>
  <c r="F911" i="5"/>
  <c r="B912" i="5"/>
  <c r="AT912" i="5" s="1"/>
  <c r="AS912" i="5" s="1"/>
  <c r="C912" i="5"/>
  <c r="D912" i="5"/>
  <c r="E912" i="5"/>
  <c r="F912" i="5"/>
  <c r="B913" i="5"/>
  <c r="AT913" i="5" s="1"/>
  <c r="AS913" i="5" s="1"/>
  <c r="C913" i="5"/>
  <c r="D913" i="5"/>
  <c r="E913" i="5"/>
  <c r="F913" i="5"/>
  <c r="B914" i="5"/>
  <c r="AT914" i="5" s="1"/>
  <c r="AS914" i="5" s="1"/>
  <c r="C914" i="5"/>
  <c r="D914" i="5"/>
  <c r="E914" i="5"/>
  <c r="F914" i="5"/>
  <c r="B915" i="5"/>
  <c r="AT915" i="5" s="1"/>
  <c r="AS915" i="5" s="1"/>
  <c r="C915" i="5"/>
  <c r="D915" i="5"/>
  <c r="E915" i="5"/>
  <c r="F915" i="5"/>
  <c r="B916" i="5"/>
  <c r="AT916" i="5" s="1"/>
  <c r="AS916" i="5" s="1"/>
  <c r="C916" i="5"/>
  <c r="D916" i="5"/>
  <c r="E916" i="5"/>
  <c r="F916" i="5"/>
  <c r="B917" i="5"/>
  <c r="AT917" i="5" s="1"/>
  <c r="AS917" i="5" s="1"/>
  <c r="C917" i="5"/>
  <c r="D917" i="5"/>
  <c r="E917" i="5"/>
  <c r="F917" i="5"/>
  <c r="B918" i="5"/>
  <c r="AT918" i="5" s="1"/>
  <c r="AS918" i="5" s="1"/>
  <c r="C918" i="5"/>
  <c r="D918" i="5"/>
  <c r="E918" i="5"/>
  <c r="F918" i="5"/>
  <c r="B919" i="5"/>
  <c r="AT919" i="5" s="1"/>
  <c r="AS919" i="5" s="1"/>
  <c r="C919" i="5"/>
  <c r="D919" i="5"/>
  <c r="E919" i="5"/>
  <c r="F919" i="5"/>
  <c r="B920" i="5"/>
  <c r="AT920" i="5" s="1"/>
  <c r="AS920" i="5" s="1"/>
  <c r="C920" i="5"/>
  <c r="D920" i="5"/>
  <c r="E920" i="5"/>
  <c r="F920" i="5"/>
  <c r="B921" i="5"/>
  <c r="AT921" i="5" s="1"/>
  <c r="AS921" i="5" s="1"/>
  <c r="C921" i="5"/>
  <c r="D921" i="5"/>
  <c r="E921" i="5"/>
  <c r="F921" i="5"/>
  <c r="B922" i="5"/>
  <c r="AT922" i="5" s="1"/>
  <c r="AS922" i="5" s="1"/>
  <c r="C922" i="5"/>
  <c r="D922" i="5"/>
  <c r="E922" i="5"/>
  <c r="F922" i="5"/>
  <c r="B923" i="5"/>
  <c r="AT923" i="5" s="1"/>
  <c r="AS923" i="5" s="1"/>
  <c r="C923" i="5"/>
  <c r="D923" i="5"/>
  <c r="E923" i="5"/>
  <c r="F923" i="5"/>
  <c r="B924" i="5"/>
  <c r="AT924" i="5" s="1"/>
  <c r="AS924" i="5" s="1"/>
  <c r="C924" i="5"/>
  <c r="D924" i="5"/>
  <c r="E924" i="5"/>
  <c r="F924" i="5"/>
  <c r="B925" i="5"/>
  <c r="AT925" i="5" s="1"/>
  <c r="AS925" i="5" s="1"/>
  <c r="C925" i="5"/>
  <c r="D925" i="5"/>
  <c r="E925" i="5"/>
  <c r="F925" i="5"/>
  <c r="B926" i="5"/>
  <c r="AT926" i="5" s="1"/>
  <c r="AS926" i="5" s="1"/>
  <c r="C926" i="5"/>
  <c r="D926" i="5"/>
  <c r="E926" i="5"/>
  <c r="F926" i="5"/>
  <c r="B927" i="5"/>
  <c r="AT927" i="5" s="1"/>
  <c r="AS927" i="5" s="1"/>
  <c r="C927" i="5"/>
  <c r="D927" i="5"/>
  <c r="E927" i="5"/>
  <c r="F927" i="5"/>
  <c r="B928" i="5"/>
  <c r="AT928" i="5" s="1"/>
  <c r="AS928" i="5" s="1"/>
  <c r="C928" i="5"/>
  <c r="D928" i="5"/>
  <c r="E928" i="5"/>
  <c r="F928" i="5"/>
  <c r="B929" i="5"/>
  <c r="AT929" i="5" s="1"/>
  <c r="AS929" i="5" s="1"/>
  <c r="C929" i="5"/>
  <c r="D929" i="5"/>
  <c r="E929" i="5"/>
  <c r="F929" i="5"/>
  <c r="B930" i="5"/>
  <c r="AT930" i="5" s="1"/>
  <c r="AS930" i="5" s="1"/>
  <c r="C930" i="5"/>
  <c r="D930" i="5"/>
  <c r="E930" i="5"/>
  <c r="F930" i="5"/>
  <c r="B931" i="5"/>
  <c r="AT931" i="5" s="1"/>
  <c r="AS931" i="5" s="1"/>
  <c r="C931" i="5"/>
  <c r="D931" i="5"/>
  <c r="E931" i="5"/>
  <c r="F931" i="5"/>
  <c r="B932" i="5"/>
  <c r="AT932" i="5" s="1"/>
  <c r="AS932" i="5" s="1"/>
  <c r="C932" i="5"/>
  <c r="D932" i="5"/>
  <c r="E932" i="5"/>
  <c r="F932" i="5"/>
  <c r="B933" i="5"/>
  <c r="AT933" i="5" s="1"/>
  <c r="AS933" i="5" s="1"/>
  <c r="C933" i="5"/>
  <c r="D933" i="5"/>
  <c r="E933" i="5"/>
  <c r="F933" i="5"/>
  <c r="B934" i="5"/>
  <c r="AT934" i="5" s="1"/>
  <c r="AS934" i="5" s="1"/>
  <c r="C934" i="5"/>
  <c r="D934" i="5"/>
  <c r="E934" i="5"/>
  <c r="F934" i="5"/>
  <c r="B935" i="5"/>
  <c r="AT935" i="5" s="1"/>
  <c r="AS935" i="5" s="1"/>
  <c r="C935" i="5"/>
  <c r="D935" i="5"/>
  <c r="E935" i="5"/>
  <c r="F935" i="5"/>
  <c r="B936" i="5"/>
  <c r="AT936" i="5" s="1"/>
  <c r="AS936" i="5" s="1"/>
  <c r="C936" i="5"/>
  <c r="D936" i="5"/>
  <c r="E936" i="5"/>
  <c r="F936" i="5"/>
  <c r="B937" i="5"/>
  <c r="AT937" i="5" s="1"/>
  <c r="AS937" i="5" s="1"/>
  <c r="C937" i="5"/>
  <c r="D937" i="5"/>
  <c r="E937" i="5"/>
  <c r="F937" i="5"/>
  <c r="B938" i="5"/>
  <c r="AT938" i="5" s="1"/>
  <c r="AS938" i="5" s="1"/>
  <c r="C938" i="5"/>
  <c r="D938" i="5"/>
  <c r="E938" i="5"/>
  <c r="F938" i="5"/>
  <c r="B939" i="5"/>
  <c r="AT939" i="5" s="1"/>
  <c r="AS939" i="5" s="1"/>
  <c r="C939" i="5"/>
  <c r="D939" i="5"/>
  <c r="E939" i="5"/>
  <c r="F939" i="5"/>
  <c r="B940" i="5"/>
  <c r="AT940" i="5" s="1"/>
  <c r="AS940" i="5" s="1"/>
  <c r="C940" i="5"/>
  <c r="D940" i="5"/>
  <c r="E940" i="5"/>
  <c r="F940" i="5"/>
  <c r="B941" i="5"/>
  <c r="AT941" i="5" s="1"/>
  <c r="AS941" i="5" s="1"/>
  <c r="C941" i="5"/>
  <c r="D941" i="5"/>
  <c r="E941" i="5"/>
  <c r="F941" i="5"/>
  <c r="B942" i="5"/>
  <c r="AT942" i="5" s="1"/>
  <c r="AS942" i="5" s="1"/>
  <c r="C942" i="5"/>
  <c r="D942" i="5"/>
  <c r="E942" i="5"/>
  <c r="F942" i="5"/>
  <c r="B943" i="5"/>
  <c r="AT943" i="5" s="1"/>
  <c r="AS943" i="5" s="1"/>
  <c r="C943" i="5"/>
  <c r="D943" i="5"/>
  <c r="E943" i="5"/>
  <c r="F943" i="5"/>
  <c r="B944" i="5"/>
  <c r="AT944" i="5" s="1"/>
  <c r="AS944" i="5" s="1"/>
  <c r="C944" i="5"/>
  <c r="D944" i="5"/>
  <c r="E944" i="5"/>
  <c r="F944" i="5"/>
  <c r="B945" i="5"/>
  <c r="AT945" i="5" s="1"/>
  <c r="AS945" i="5" s="1"/>
  <c r="C945" i="5"/>
  <c r="D945" i="5"/>
  <c r="E945" i="5"/>
  <c r="F945" i="5"/>
  <c r="B946" i="5"/>
  <c r="AT946" i="5" s="1"/>
  <c r="AS946" i="5" s="1"/>
  <c r="C946" i="5"/>
  <c r="D946" i="5"/>
  <c r="E946" i="5"/>
  <c r="F946" i="5"/>
  <c r="B947" i="5"/>
  <c r="AT947" i="5" s="1"/>
  <c r="AS947" i="5" s="1"/>
  <c r="C947" i="5"/>
  <c r="D947" i="5"/>
  <c r="E947" i="5"/>
  <c r="F947" i="5"/>
  <c r="B948" i="5"/>
  <c r="AT948" i="5" s="1"/>
  <c r="AS948" i="5" s="1"/>
  <c r="C948" i="5"/>
  <c r="D948" i="5"/>
  <c r="E948" i="5"/>
  <c r="F948" i="5"/>
  <c r="B949" i="5"/>
  <c r="AT949" i="5" s="1"/>
  <c r="AS949" i="5" s="1"/>
  <c r="C949" i="5"/>
  <c r="D949" i="5"/>
  <c r="E949" i="5"/>
  <c r="F949" i="5"/>
  <c r="B950" i="5"/>
  <c r="AT950" i="5" s="1"/>
  <c r="AS950" i="5" s="1"/>
  <c r="C950" i="5"/>
  <c r="D950" i="5"/>
  <c r="E950" i="5"/>
  <c r="F950" i="5"/>
  <c r="B951" i="5"/>
  <c r="AT951" i="5" s="1"/>
  <c r="AS951" i="5" s="1"/>
  <c r="C951" i="5"/>
  <c r="D951" i="5"/>
  <c r="E951" i="5"/>
  <c r="F951" i="5"/>
  <c r="B952" i="5"/>
  <c r="AT952" i="5" s="1"/>
  <c r="AS952" i="5" s="1"/>
  <c r="C952" i="5"/>
  <c r="D952" i="5"/>
  <c r="E952" i="5"/>
  <c r="F952" i="5"/>
  <c r="B953" i="5"/>
  <c r="AT953" i="5" s="1"/>
  <c r="AS953" i="5" s="1"/>
  <c r="C953" i="5"/>
  <c r="D953" i="5"/>
  <c r="E953" i="5"/>
  <c r="F953" i="5"/>
  <c r="B954" i="5"/>
  <c r="AT954" i="5" s="1"/>
  <c r="AS954" i="5" s="1"/>
  <c r="C954" i="5"/>
  <c r="D954" i="5"/>
  <c r="E954" i="5"/>
  <c r="F954" i="5"/>
  <c r="B955" i="5"/>
  <c r="AT955" i="5" s="1"/>
  <c r="AS955" i="5" s="1"/>
  <c r="C955" i="5"/>
  <c r="D955" i="5"/>
  <c r="E955" i="5"/>
  <c r="F955" i="5"/>
  <c r="B956" i="5"/>
  <c r="AT956" i="5" s="1"/>
  <c r="AS956" i="5" s="1"/>
  <c r="C956" i="5"/>
  <c r="D956" i="5"/>
  <c r="E956" i="5"/>
  <c r="F956" i="5"/>
  <c r="B957" i="5"/>
  <c r="AT957" i="5" s="1"/>
  <c r="AS957" i="5" s="1"/>
  <c r="C957" i="5"/>
  <c r="D957" i="5"/>
  <c r="E957" i="5"/>
  <c r="F957" i="5"/>
  <c r="B958" i="5"/>
  <c r="AT958" i="5" s="1"/>
  <c r="AS958" i="5" s="1"/>
  <c r="C958" i="5"/>
  <c r="D958" i="5"/>
  <c r="E958" i="5"/>
  <c r="F958" i="5"/>
  <c r="B959" i="5"/>
  <c r="AT959" i="5" s="1"/>
  <c r="AS959" i="5" s="1"/>
  <c r="C959" i="5"/>
  <c r="D959" i="5"/>
  <c r="E959" i="5"/>
  <c r="F959" i="5"/>
  <c r="B960" i="5"/>
  <c r="AT960" i="5" s="1"/>
  <c r="AS960" i="5" s="1"/>
  <c r="C960" i="5"/>
  <c r="D960" i="5"/>
  <c r="E960" i="5"/>
  <c r="F960" i="5"/>
  <c r="B961" i="5"/>
  <c r="AT961" i="5" s="1"/>
  <c r="AS961" i="5" s="1"/>
  <c r="C961" i="5"/>
  <c r="D961" i="5"/>
  <c r="E961" i="5"/>
  <c r="F961" i="5"/>
  <c r="B962" i="5"/>
  <c r="AT962" i="5" s="1"/>
  <c r="AS962" i="5" s="1"/>
  <c r="C962" i="5"/>
  <c r="D962" i="5"/>
  <c r="E962" i="5"/>
  <c r="F962" i="5"/>
  <c r="B963" i="5"/>
  <c r="AT963" i="5" s="1"/>
  <c r="AS963" i="5" s="1"/>
  <c r="C963" i="5"/>
  <c r="D963" i="5"/>
  <c r="E963" i="5"/>
  <c r="F963" i="5"/>
  <c r="B964" i="5"/>
  <c r="AT964" i="5" s="1"/>
  <c r="AS964" i="5" s="1"/>
  <c r="C964" i="5"/>
  <c r="D964" i="5"/>
  <c r="E964" i="5"/>
  <c r="F964" i="5"/>
  <c r="B965" i="5"/>
  <c r="AT965" i="5" s="1"/>
  <c r="AS965" i="5" s="1"/>
  <c r="C965" i="5"/>
  <c r="D965" i="5"/>
  <c r="E965" i="5"/>
  <c r="F965" i="5"/>
  <c r="B966" i="5"/>
  <c r="AT966" i="5" s="1"/>
  <c r="AS966" i="5" s="1"/>
  <c r="C966" i="5"/>
  <c r="D966" i="5"/>
  <c r="E966" i="5"/>
  <c r="F966" i="5"/>
  <c r="B967" i="5"/>
  <c r="AT967" i="5" s="1"/>
  <c r="AS967" i="5" s="1"/>
  <c r="C967" i="5"/>
  <c r="D967" i="5"/>
  <c r="E967" i="5"/>
  <c r="F967" i="5"/>
  <c r="B968" i="5"/>
  <c r="AT968" i="5" s="1"/>
  <c r="AS968" i="5" s="1"/>
  <c r="C968" i="5"/>
  <c r="D968" i="5"/>
  <c r="E968" i="5"/>
  <c r="F968" i="5"/>
  <c r="B969" i="5"/>
  <c r="AT969" i="5" s="1"/>
  <c r="AS969" i="5" s="1"/>
  <c r="C969" i="5"/>
  <c r="D969" i="5"/>
  <c r="E969" i="5"/>
  <c r="F969" i="5"/>
  <c r="B970" i="5"/>
  <c r="AT970" i="5" s="1"/>
  <c r="AS970" i="5" s="1"/>
  <c r="C970" i="5"/>
  <c r="D970" i="5"/>
  <c r="E970" i="5"/>
  <c r="F970" i="5"/>
  <c r="B971" i="5"/>
  <c r="AT971" i="5" s="1"/>
  <c r="AS971" i="5" s="1"/>
  <c r="C971" i="5"/>
  <c r="D971" i="5"/>
  <c r="E971" i="5"/>
  <c r="F971" i="5"/>
  <c r="B972" i="5"/>
  <c r="AT972" i="5" s="1"/>
  <c r="AS972" i="5" s="1"/>
  <c r="C972" i="5"/>
  <c r="D972" i="5"/>
  <c r="E972" i="5"/>
  <c r="F972" i="5"/>
  <c r="B973" i="5"/>
  <c r="AT973" i="5" s="1"/>
  <c r="AS973" i="5" s="1"/>
  <c r="C973" i="5"/>
  <c r="D973" i="5"/>
  <c r="E973" i="5"/>
  <c r="F973" i="5"/>
  <c r="B974" i="5"/>
  <c r="AT974" i="5" s="1"/>
  <c r="AS974" i="5" s="1"/>
  <c r="C974" i="5"/>
  <c r="D974" i="5"/>
  <c r="E974" i="5"/>
  <c r="F974" i="5"/>
  <c r="B975" i="5"/>
  <c r="AT975" i="5" s="1"/>
  <c r="AS975" i="5" s="1"/>
  <c r="C975" i="5"/>
  <c r="D975" i="5"/>
  <c r="E975" i="5"/>
  <c r="F975" i="5"/>
  <c r="B976" i="5"/>
  <c r="AT976" i="5" s="1"/>
  <c r="AS976" i="5" s="1"/>
  <c r="C976" i="5"/>
  <c r="D976" i="5"/>
  <c r="E976" i="5"/>
  <c r="F976" i="5"/>
  <c r="B977" i="5"/>
  <c r="AT977" i="5" s="1"/>
  <c r="AS977" i="5" s="1"/>
  <c r="C977" i="5"/>
  <c r="D977" i="5"/>
  <c r="E977" i="5"/>
  <c r="F977" i="5"/>
  <c r="B978" i="5"/>
  <c r="AT978" i="5" s="1"/>
  <c r="AS978" i="5" s="1"/>
  <c r="C978" i="5"/>
  <c r="D978" i="5"/>
  <c r="E978" i="5"/>
  <c r="F978" i="5"/>
  <c r="B979" i="5"/>
  <c r="AT979" i="5" s="1"/>
  <c r="AS979" i="5" s="1"/>
  <c r="C979" i="5"/>
  <c r="D979" i="5"/>
  <c r="E979" i="5"/>
  <c r="F979" i="5"/>
  <c r="B980" i="5"/>
  <c r="AT980" i="5" s="1"/>
  <c r="AS980" i="5" s="1"/>
  <c r="C980" i="5"/>
  <c r="D980" i="5"/>
  <c r="E980" i="5"/>
  <c r="F980" i="5"/>
  <c r="B981" i="5"/>
  <c r="AT981" i="5" s="1"/>
  <c r="AS981" i="5" s="1"/>
  <c r="C981" i="5"/>
  <c r="D981" i="5"/>
  <c r="E981" i="5"/>
  <c r="F981" i="5"/>
  <c r="B982" i="5"/>
  <c r="AT982" i="5" s="1"/>
  <c r="AS982" i="5" s="1"/>
  <c r="C982" i="5"/>
  <c r="D982" i="5"/>
  <c r="E982" i="5"/>
  <c r="F982" i="5"/>
  <c r="B983" i="5"/>
  <c r="AT983" i="5" s="1"/>
  <c r="AS983" i="5" s="1"/>
  <c r="C983" i="5"/>
  <c r="D983" i="5"/>
  <c r="E983" i="5"/>
  <c r="F983" i="5"/>
  <c r="B984" i="5"/>
  <c r="AT984" i="5" s="1"/>
  <c r="AS984" i="5" s="1"/>
  <c r="C984" i="5"/>
  <c r="D984" i="5"/>
  <c r="E984" i="5"/>
  <c r="F984" i="5"/>
  <c r="B985" i="5"/>
  <c r="AT985" i="5" s="1"/>
  <c r="AS985" i="5" s="1"/>
  <c r="C985" i="5"/>
  <c r="D985" i="5"/>
  <c r="E985" i="5"/>
  <c r="F985" i="5"/>
  <c r="B986" i="5"/>
  <c r="AT986" i="5" s="1"/>
  <c r="AS986" i="5" s="1"/>
  <c r="C986" i="5"/>
  <c r="D986" i="5"/>
  <c r="E986" i="5"/>
  <c r="F986" i="5"/>
  <c r="B987" i="5"/>
  <c r="AT987" i="5" s="1"/>
  <c r="AS987" i="5" s="1"/>
  <c r="C987" i="5"/>
  <c r="D987" i="5"/>
  <c r="E987" i="5"/>
  <c r="F987" i="5"/>
  <c r="B988" i="5"/>
  <c r="AT988" i="5" s="1"/>
  <c r="AS988" i="5" s="1"/>
  <c r="C988" i="5"/>
  <c r="D988" i="5"/>
  <c r="E988" i="5"/>
  <c r="F988" i="5"/>
  <c r="B989" i="5"/>
  <c r="AT989" i="5" s="1"/>
  <c r="AS989" i="5" s="1"/>
  <c r="C989" i="5"/>
  <c r="D989" i="5"/>
  <c r="E989" i="5"/>
  <c r="F989" i="5"/>
  <c r="B990" i="5"/>
  <c r="AT990" i="5" s="1"/>
  <c r="AS990" i="5" s="1"/>
  <c r="C990" i="5"/>
  <c r="D990" i="5"/>
  <c r="E990" i="5"/>
  <c r="F990" i="5"/>
  <c r="B991" i="5"/>
  <c r="AT991" i="5" s="1"/>
  <c r="AS991" i="5" s="1"/>
  <c r="C991" i="5"/>
  <c r="D991" i="5"/>
  <c r="E991" i="5"/>
  <c r="F991" i="5"/>
  <c r="B992" i="5"/>
  <c r="AT992" i="5" s="1"/>
  <c r="AS992" i="5" s="1"/>
  <c r="C992" i="5"/>
  <c r="D992" i="5"/>
  <c r="E992" i="5"/>
  <c r="F992" i="5"/>
  <c r="B993" i="5"/>
  <c r="AT993" i="5" s="1"/>
  <c r="AS993" i="5" s="1"/>
  <c r="C993" i="5"/>
  <c r="D993" i="5"/>
  <c r="E993" i="5"/>
  <c r="F993" i="5"/>
  <c r="B994" i="5"/>
  <c r="AT994" i="5" s="1"/>
  <c r="AS994" i="5" s="1"/>
  <c r="C994" i="5"/>
  <c r="D994" i="5"/>
  <c r="E994" i="5"/>
  <c r="F994" i="5"/>
  <c r="B995" i="5"/>
  <c r="AT995" i="5" s="1"/>
  <c r="AS995" i="5" s="1"/>
  <c r="C995" i="5"/>
  <c r="D995" i="5"/>
  <c r="E995" i="5"/>
  <c r="F995" i="5"/>
  <c r="B996" i="5"/>
  <c r="AT996" i="5" s="1"/>
  <c r="AS996" i="5" s="1"/>
  <c r="C996" i="5"/>
  <c r="D996" i="5"/>
  <c r="E996" i="5"/>
  <c r="F996" i="5"/>
  <c r="B997" i="5"/>
  <c r="AT997" i="5" s="1"/>
  <c r="AS997" i="5" s="1"/>
  <c r="C997" i="5"/>
  <c r="D997" i="5"/>
  <c r="E997" i="5"/>
  <c r="F997" i="5"/>
  <c r="B998" i="5"/>
  <c r="AT998" i="5" s="1"/>
  <c r="AS998" i="5" s="1"/>
  <c r="C998" i="5"/>
  <c r="D998" i="5"/>
  <c r="E998" i="5"/>
  <c r="F998" i="5"/>
  <c r="B999" i="5"/>
  <c r="AT999" i="5" s="1"/>
  <c r="AS999" i="5" s="1"/>
  <c r="C999" i="5"/>
  <c r="D999" i="5"/>
  <c r="E999" i="5"/>
  <c r="F999" i="5"/>
  <c r="B1000" i="5"/>
  <c r="AT1000" i="5" s="1"/>
  <c r="AS1000" i="5" s="1"/>
  <c r="C1000" i="5"/>
  <c r="D1000" i="5"/>
  <c r="E1000" i="5"/>
  <c r="F1000" i="5"/>
  <c r="B1001" i="5"/>
  <c r="AT1001" i="5" s="1"/>
  <c r="AS1001" i="5" s="1"/>
  <c r="C1001" i="5"/>
  <c r="D1001" i="5"/>
  <c r="E1001" i="5"/>
  <c r="F1001" i="5"/>
  <c r="B1002" i="5"/>
  <c r="AT1002" i="5" s="1"/>
  <c r="AS1002" i="5" s="1"/>
  <c r="C1002" i="5"/>
  <c r="D1002" i="5"/>
  <c r="E1002" i="5"/>
  <c r="F1002" i="5"/>
  <c r="B1003" i="5"/>
  <c r="AT1003" i="5" s="1"/>
  <c r="AS1003" i="5" s="1"/>
  <c r="C1003" i="5"/>
  <c r="D1003" i="5"/>
  <c r="E1003" i="5"/>
  <c r="F1003" i="5"/>
  <c r="B1004" i="5"/>
  <c r="AT1004" i="5" s="1"/>
  <c r="AS1004" i="5" s="1"/>
  <c r="C1004" i="5"/>
  <c r="D1004" i="5"/>
  <c r="E1004" i="5"/>
  <c r="F1004" i="5"/>
  <c r="B1005" i="5"/>
  <c r="AT1005" i="5" s="1"/>
  <c r="AS1005" i="5" s="1"/>
  <c r="C1005" i="5"/>
  <c r="D1005" i="5"/>
  <c r="E1005" i="5"/>
  <c r="F1005" i="5"/>
  <c r="B1006" i="5"/>
  <c r="AT1006" i="5" s="1"/>
  <c r="AS1006" i="5" s="1"/>
  <c r="C1006" i="5"/>
  <c r="D1006" i="5"/>
  <c r="E1006" i="5"/>
  <c r="F1006" i="5"/>
  <c r="B1007" i="5"/>
  <c r="AT1007" i="5" s="1"/>
  <c r="AS1007" i="5" s="1"/>
  <c r="C1007" i="5"/>
  <c r="D1007" i="5"/>
  <c r="E1007" i="5"/>
  <c r="F1007" i="5"/>
  <c r="B1008" i="5"/>
  <c r="AT1008" i="5" s="1"/>
  <c r="AS1008" i="5" s="1"/>
  <c r="C1008" i="5"/>
  <c r="D1008" i="5"/>
  <c r="E1008" i="5"/>
  <c r="F1008" i="5"/>
  <c r="B1009" i="5"/>
  <c r="AT1009" i="5" s="1"/>
  <c r="AS1009" i="5" s="1"/>
  <c r="C1009" i="5"/>
  <c r="D1009" i="5"/>
  <c r="E1009" i="5"/>
  <c r="F1009" i="5"/>
  <c r="B1010" i="5"/>
  <c r="AT1010" i="5" s="1"/>
  <c r="AS1010" i="5" s="1"/>
  <c r="C1010" i="5"/>
  <c r="D1010" i="5"/>
  <c r="E1010" i="5"/>
  <c r="F1010" i="5"/>
  <c r="B1011" i="5"/>
  <c r="AT1011" i="5" s="1"/>
  <c r="AS1011" i="5" s="1"/>
  <c r="C1011" i="5"/>
  <c r="D1011" i="5"/>
  <c r="E1011" i="5"/>
  <c r="F1011" i="5"/>
  <c r="B1012" i="5"/>
  <c r="AT1012" i="5" s="1"/>
  <c r="AS1012" i="5" s="1"/>
  <c r="C1012" i="5"/>
  <c r="D1012" i="5"/>
  <c r="E1012" i="5"/>
  <c r="F1012" i="5"/>
  <c r="B1013" i="5"/>
  <c r="AT1013" i="5" s="1"/>
  <c r="AS1013" i="5" s="1"/>
  <c r="C1013" i="5"/>
  <c r="D1013" i="5"/>
  <c r="E1013" i="5"/>
  <c r="F1013" i="5"/>
  <c r="B1014" i="5"/>
  <c r="AT1014" i="5" s="1"/>
  <c r="AS1014" i="5" s="1"/>
  <c r="C1014" i="5"/>
  <c r="D1014" i="5"/>
  <c r="E1014" i="5"/>
  <c r="F1014" i="5"/>
  <c r="B1015" i="5"/>
  <c r="AT1015" i="5" s="1"/>
  <c r="AS1015" i="5" s="1"/>
  <c r="C1015" i="5"/>
  <c r="D1015" i="5"/>
  <c r="E1015" i="5"/>
  <c r="F1015" i="5"/>
  <c r="B1016" i="5"/>
  <c r="AT1016" i="5" s="1"/>
  <c r="AS1016" i="5" s="1"/>
  <c r="C1016" i="5"/>
  <c r="D1016" i="5"/>
  <c r="E1016" i="5"/>
  <c r="F1016" i="5"/>
  <c r="B1017" i="5"/>
  <c r="AT1017" i="5" s="1"/>
  <c r="AS1017" i="5" s="1"/>
  <c r="C1017" i="5"/>
  <c r="D1017" i="5"/>
  <c r="E1017" i="5"/>
  <c r="F1017" i="5"/>
  <c r="B1018" i="5"/>
  <c r="AT1018" i="5" s="1"/>
  <c r="AS1018" i="5" s="1"/>
  <c r="C1018" i="5"/>
  <c r="D1018" i="5"/>
  <c r="E1018" i="5"/>
  <c r="F1018" i="5"/>
  <c r="B1019" i="5"/>
  <c r="AT1019" i="5" s="1"/>
  <c r="AS1019" i="5" s="1"/>
  <c r="C1019" i="5"/>
  <c r="D1019" i="5"/>
  <c r="E1019" i="5"/>
  <c r="F1019" i="5"/>
  <c r="B1020" i="5"/>
  <c r="AT1020" i="5" s="1"/>
  <c r="AS1020" i="5" s="1"/>
  <c r="C1020" i="5"/>
  <c r="D1020" i="5"/>
  <c r="E1020" i="5"/>
  <c r="F1020" i="5"/>
  <c r="B1021" i="5"/>
  <c r="AT1021" i="5" s="1"/>
  <c r="AS1021" i="5" s="1"/>
  <c r="C1021" i="5"/>
  <c r="D1021" i="5"/>
  <c r="E1021" i="5"/>
  <c r="F1021" i="5"/>
  <c r="B1022" i="5"/>
  <c r="AT1022" i="5" s="1"/>
  <c r="AS1022" i="5" s="1"/>
  <c r="C1022" i="5"/>
  <c r="D1022" i="5"/>
  <c r="E1022" i="5"/>
  <c r="F1022" i="5"/>
  <c r="B1023" i="5"/>
  <c r="AT1023" i="5" s="1"/>
  <c r="AS1023" i="5" s="1"/>
  <c r="C1023" i="5"/>
  <c r="D1023" i="5"/>
  <c r="E1023" i="5"/>
  <c r="F1023" i="5"/>
  <c r="B1024" i="5"/>
  <c r="AT1024" i="5" s="1"/>
  <c r="AS1024" i="5" s="1"/>
  <c r="C1024" i="5"/>
  <c r="D1024" i="5"/>
  <c r="E1024" i="5"/>
  <c r="F1024" i="5"/>
  <c r="B1025" i="5"/>
  <c r="AT1025" i="5" s="1"/>
  <c r="AS1025" i="5" s="1"/>
  <c r="C1025" i="5"/>
  <c r="D1025" i="5"/>
  <c r="E1025" i="5"/>
  <c r="F1025" i="5"/>
  <c r="B1026" i="5"/>
  <c r="AT1026" i="5" s="1"/>
  <c r="AS1026" i="5" s="1"/>
  <c r="C1026" i="5"/>
  <c r="D1026" i="5"/>
  <c r="E1026" i="5"/>
  <c r="F1026" i="5"/>
  <c r="B1027" i="5"/>
  <c r="AT1027" i="5" s="1"/>
  <c r="AS1027" i="5" s="1"/>
  <c r="C1027" i="5"/>
  <c r="D1027" i="5"/>
  <c r="E1027" i="5"/>
  <c r="F1027" i="5"/>
  <c r="B1028" i="5"/>
  <c r="AT1028" i="5" s="1"/>
  <c r="AS1028" i="5" s="1"/>
  <c r="C1028" i="5"/>
  <c r="D1028" i="5"/>
  <c r="E1028" i="5"/>
  <c r="F1028" i="5"/>
  <c r="B1029" i="5"/>
  <c r="AT1029" i="5" s="1"/>
  <c r="AS1029" i="5" s="1"/>
  <c r="C1029" i="5"/>
  <c r="D1029" i="5"/>
  <c r="E1029" i="5"/>
  <c r="F1029" i="5"/>
  <c r="B1030" i="5"/>
  <c r="AT1030" i="5" s="1"/>
  <c r="AS1030" i="5" s="1"/>
  <c r="C1030" i="5"/>
  <c r="D1030" i="5"/>
  <c r="E1030" i="5"/>
  <c r="F1030" i="5"/>
  <c r="B1031" i="5"/>
  <c r="AT1031" i="5" s="1"/>
  <c r="AS1031" i="5" s="1"/>
  <c r="C1031" i="5"/>
  <c r="D1031" i="5"/>
  <c r="E1031" i="5"/>
  <c r="F1031" i="5"/>
  <c r="B1032" i="5"/>
  <c r="AT1032" i="5" s="1"/>
  <c r="AS1032" i="5" s="1"/>
  <c r="C1032" i="5"/>
  <c r="D1032" i="5"/>
  <c r="E1032" i="5"/>
  <c r="F1032" i="5"/>
  <c r="B1033" i="5"/>
  <c r="AT1033" i="5" s="1"/>
  <c r="AS1033" i="5" s="1"/>
  <c r="C1033" i="5"/>
  <c r="D1033" i="5"/>
  <c r="E1033" i="5"/>
  <c r="F1033" i="5"/>
  <c r="B1034" i="5"/>
  <c r="AT1034" i="5" s="1"/>
  <c r="AS1034" i="5" s="1"/>
  <c r="C1034" i="5"/>
  <c r="D1034" i="5"/>
  <c r="E1034" i="5"/>
  <c r="F1034" i="5"/>
  <c r="B1035" i="5"/>
  <c r="AT1035" i="5" s="1"/>
  <c r="AS1035" i="5" s="1"/>
  <c r="C1035" i="5"/>
  <c r="D1035" i="5"/>
  <c r="E1035" i="5"/>
  <c r="F1035" i="5"/>
  <c r="B1036" i="5"/>
  <c r="AT1036" i="5" s="1"/>
  <c r="AS1036" i="5" s="1"/>
  <c r="C1036" i="5"/>
  <c r="D1036" i="5"/>
  <c r="E1036" i="5"/>
  <c r="F1036" i="5"/>
  <c r="B1037" i="5"/>
  <c r="AT1037" i="5" s="1"/>
  <c r="AS1037" i="5" s="1"/>
  <c r="C1037" i="5"/>
  <c r="D1037" i="5"/>
  <c r="E1037" i="5"/>
  <c r="F1037" i="5"/>
  <c r="B1038" i="5"/>
  <c r="AT1038" i="5" s="1"/>
  <c r="AS1038" i="5" s="1"/>
  <c r="C1038" i="5"/>
  <c r="D1038" i="5"/>
  <c r="E1038" i="5"/>
  <c r="F1038" i="5"/>
  <c r="B1039" i="5"/>
  <c r="AT1039" i="5" s="1"/>
  <c r="AS1039" i="5" s="1"/>
  <c r="C1039" i="5"/>
  <c r="D1039" i="5"/>
  <c r="E1039" i="5"/>
  <c r="F1039" i="5"/>
  <c r="B1040" i="5"/>
  <c r="AT1040" i="5" s="1"/>
  <c r="AS1040" i="5" s="1"/>
  <c r="C1040" i="5"/>
  <c r="D1040" i="5"/>
  <c r="E1040" i="5"/>
  <c r="F1040" i="5"/>
  <c r="B1041" i="5"/>
  <c r="AT1041" i="5" s="1"/>
  <c r="AS1041" i="5" s="1"/>
  <c r="C1041" i="5"/>
  <c r="D1041" i="5"/>
  <c r="E1041" i="5"/>
  <c r="F1041" i="5"/>
  <c r="B1042" i="5"/>
  <c r="AT1042" i="5" s="1"/>
  <c r="AS1042" i="5" s="1"/>
  <c r="C1042" i="5"/>
  <c r="D1042" i="5"/>
  <c r="E1042" i="5"/>
  <c r="F1042" i="5"/>
  <c r="B1043" i="5"/>
  <c r="AT1043" i="5" s="1"/>
  <c r="AS1043" i="5" s="1"/>
  <c r="C1043" i="5"/>
  <c r="D1043" i="5"/>
  <c r="E1043" i="5"/>
  <c r="F1043" i="5"/>
  <c r="B1044" i="5"/>
  <c r="AT1044" i="5" s="1"/>
  <c r="AS1044" i="5" s="1"/>
  <c r="C1044" i="5"/>
  <c r="D1044" i="5"/>
  <c r="E1044" i="5"/>
  <c r="F1044" i="5"/>
  <c r="B1045" i="5"/>
  <c r="AT1045" i="5" s="1"/>
  <c r="AS1045" i="5" s="1"/>
  <c r="C1045" i="5"/>
  <c r="D1045" i="5"/>
  <c r="E1045" i="5"/>
  <c r="F1045" i="5"/>
  <c r="B1046" i="5"/>
  <c r="AT1046" i="5" s="1"/>
  <c r="AS1046" i="5" s="1"/>
  <c r="C1046" i="5"/>
  <c r="D1046" i="5"/>
  <c r="E1046" i="5"/>
  <c r="F1046" i="5"/>
  <c r="B1047" i="5"/>
  <c r="AT1047" i="5" s="1"/>
  <c r="AS1047" i="5" s="1"/>
  <c r="C1047" i="5"/>
  <c r="D1047" i="5"/>
  <c r="E1047" i="5"/>
  <c r="F1047" i="5"/>
  <c r="B1048" i="5"/>
  <c r="AT1048" i="5" s="1"/>
  <c r="AS1048" i="5" s="1"/>
  <c r="C1048" i="5"/>
  <c r="D1048" i="5"/>
  <c r="E1048" i="5"/>
  <c r="F1048" i="5"/>
  <c r="B1049" i="5"/>
  <c r="AT1049" i="5" s="1"/>
  <c r="AS1049" i="5" s="1"/>
  <c r="C1049" i="5"/>
  <c r="D1049" i="5"/>
  <c r="E1049" i="5"/>
  <c r="F1049" i="5"/>
  <c r="B1050" i="5"/>
  <c r="AT1050" i="5" s="1"/>
  <c r="AS1050" i="5" s="1"/>
  <c r="C1050" i="5"/>
  <c r="D1050" i="5"/>
  <c r="E1050" i="5"/>
  <c r="F1050" i="5"/>
  <c r="B1051" i="5"/>
  <c r="AT1051" i="5" s="1"/>
  <c r="AS1051" i="5" s="1"/>
  <c r="C1051" i="5"/>
  <c r="D1051" i="5"/>
  <c r="E1051" i="5"/>
  <c r="F1051" i="5"/>
  <c r="B1052" i="5"/>
  <c r="AT1052" i="5" s="1"/>
  <c r="AS1052" i="5" s="1"/>
  <c r="C1052" i="5"/>
  <c r="D1052" i="5"/>
  <c r="E1052" i="5"/>
  <c r="F1052" i="5"/>
  <c r="B1053" i="5"/>
  <c r="AT1053" i="5" s="1"/>
  <c r="AS1053" i="5" s="1"/>
  <c r="C1053" i="5"/>
  <c r="D1053" i="5"/>
  <c r="E1053" i="5"/>
  <c r="F1053" i="5"/>
  <c r="B1054" i="5"/>
  <c r="AT1054" i="5" s="1"/>
  <c r="AS1054" i="5" s="1"/>
  <c r="C1054" i="5"/>
  <c r="D1054" i="5"/>
  <c r="E1054" i="5"/>
  <c r="F1054" i="5"/>
  <c r="B1055" i="5"/>
  <c r="AT1055" i="5" s="1"/>
  <c r="AS1055" i="5" s="1"/>
  <c r="C1055" i="5"/>
  <c r="D1055" i="5"/>
  <c r="E1055" i="5"/>
  <c r="F1055" i="5"/>
  <c r="B1056" i="5"/>
  <c r="AT1056" i="5" s="1"/>
  <c r="AS1056" i="5" s="1"/>
  <c r="C1056" i="5"/>
  <c r="D1056" i="5"/>
  <c r="E1056" i="5"/>
  <c r="F1056" i="5"/>
  <c r="B1057" i="5"/>
  <c r="AT1057" i="5" s="1"/>
  <c r="AS1057" i="5" s="1"/>
  <c r="C1057" i="5"/>
  <c r="D1057" i="5"/>
  <c r="E1057" i="5"/>
  <c r="F1057" i="5"/>
  <c r="B1058" i="5"/>
  <c r="AT1058" i="5" s="1"/>
  <c r="AS1058" i="5" s="1"/>
  <c r="C1058" i="5"/>
  <c r="D1058" i="5"/>
  <c r="E1058" i="5"/>
  <c r="F1058" i="5"/>
  <c r="B1059" i="5"/>
  <c r="AT1059" i="5" s="1"/>
  <c r="AS1059" i="5" s="1"/>
  <c r="C1059" i="5"/>
  <c r="D1059" i="5"/>
  <c r="E1059" i="5"/>
  <c r="F1059" i="5"/>
  <c r="B1060" i="5"/>
  <c r="AT1060" i="5" s="1"/>
  <c r="AS1060" i="5" s="1"/>
  <c r="C1060" i="5"/>
  <c r="D1060" i="5"/>
  <c r="E1060" i="5"/>
  <c r="F1060" i="5"/>
  <c r="B1061" i="5"/>
  <c r="AT1061" i="5" s="1"/>
  <c r="AS1061" i="5" s="1"/>
  <c r="C1061" i="5"/>
  <c r="D1061" i="5"/>
  <c r="E1061" i="5"/>
  <c r="F1061" i="5"/>
  <c r="B1062" i="5"/>
  <c r="AT1062" i="5" s="1"/>
  <c r="AS1062" i="5" s="1"/>
  <c r="C1062" i="5"/>
  <c r="D1062" i="5"/>
  <c r="E1062" i="5"/>
  <c r="F1062" i="5"/>
  <c r="B1063" i="5"/>
  <c r="AT1063" i="5" s="1"/>
  <c r="AS1063" i="5" s="1"/>
  <c r="C1063" i="5"/>
  <c r="D1063" i="5"/>
  <c r="E1063" i="5"/>
  <c r="F1063" i="5"/>
  <c r="B1064" i="5"/>
  <c r="AT1064" i="5" s="1"/>
  <c r="AS1064" i="5" s="1"/>
  <c r="C1064" i="5"/>
  <c r="D1064" i="5"/>
  <c r="E1064" i="5"/>
  <c r="F1064" i="5"/>
  <c r="B1065" i="5"/>
  <c r="AT1065" i="5" s="1"/>
  <c r="AS1065" i="5" s="1"/>
  <c r="C1065" i="5"/>
  <c r="D1065" i="5"/>
  <c r="E1065" i="5"/>
  <c r="F1065" i="5"/>
  <c r="B1066" i="5"/>
  <c r="AT1066" i="5" s="1"/>
  <c r="AS1066" i="5" s="1"/>
  <c r="C1066" i="5"/>
  <c r="D1066" i="5"/>
  <c r="E1066" i="5"/>
  <c r="F1066" i="5"/>
  <c r="B1067" i="5"/>
  <c r="AT1067" i="5" s="1"/>
  <c r="AS1067" i="5" s="1"/>
  <c r="C1067" i="5"/>
  <c r="D1067" i="5"/>
  <c r="E1067" i="5"/>
  <c r="F1067" i="5"/>
  <c r="B1068" i="5"/>
  <c r="AT1068" i="5" s="1"/>
  <c r="AS1068" i="5" s="1"/>
  <c r="C1068" i="5"/>
  <c r="D1068" i="5"/>
  <c r="E1068" i="5"/>
  <c r="F1068" i="5"/>
  <c r="B1069" i="5"/>
  <c r="AT1069" i="5" s="1"/>
  <c r="AS1069" i="5" s="1"/>
  <c r="C1069" i="5"/>
  <c r="D1069" i="5"/>
  <c r="E1069" i="5"/>
  <c r="F1069" i="5"/>
  <c r="B1070" i="5"/>
  <c r="AT1070" i="5" s="1"/>
  <c r="AS1070" i="5" s="1"/>
  <c r="C1070" i="5"/>
  <c r="D1070" i="5"/>
  <c r="E1070" i="5"/>
  <c r="F1070" i="5"/>
  <c r="B1071" i="5"/>
  <c r="AT1071" i="5" s="1"/>
  <c r="AS1071" i="5" s="1"/>
  <c r="C1071" i="5"/>
  <c r="D1071" i="5"/>
  <c r="E1071" i="5"/>
  <c r="F1071" i="5"/>
  <c r="B1072" i="5"/>
  <c r="AT1072" i="5" s="1"/>
  <c r="AS1072" i="5" s="1"/>
  <c r="C1072" i="5"/>
  <c r="D1072" i="5"/>
  <c r="E1072" i="5"/>
  <c r="F1072" i="5"/>
  <c r="B1073" i="5"/>
  <c r="AT1073" i="5" s="1"/>
  <c r="AS1073" i="5" s="1"/>
  <c r="C1073" i="5"/>
  <c r="D1073" i="5"/>
  <c r="E1073" i="5"/>
  <c r="F1073" i="5"/>
  <c r="B1074" i="5"/>
  <c r="AT1074" i="5" s="1"/>
  <c r="AS1074" i="5" s="1"/>
  <c r="C1074" i="5"/>
  <c r="D1074" i="5"/>
  <c r="E1074" i="5"/>
  <c r="F1074" i="5"/>
  <c r="B1075" i="5"/>
  <c r="AT1075" i="5" s="1"/>
  <c r="AS1075" i="5" s="1"/>
  <c r="C1075" i="5"/>
  <c r="D1075" i="5"/>
  <c r="E1075" i="5"/>
  <c r="F1075" i="5"/>
  <c r="B1076" i="5"/>
  <c r="AT1076" i="5" s="1"/>
  <c r="AS1076" i="5" s="1"/>
  <c r="C1076" i="5"/>
  <c r="D1076" i="5"/>
  <c r="E1076" i="5"/>
  <c r="F1076" i="5"/>
  <c r="B1077" i="5"/>
  <c r="AT1077" i="5" s="1"/>
  <c r="AS1077" i="5" s="1"/>
  <c r="C1077" i="5"/>
  <c r="D1077" i="5"/>
  <c r="E1077" i="5"/>
  <c r="F1077" i="5"/>
  <c r="B1078" i="5"/>
  <c r="AT1078" i="5" s="1"/>
  <c r="AS1078" i="5" s="1"/>
  <c r="C1078" i="5"/>
  <c r="D1078" i="5"/>
  <c r="E1078" i="5"/>
  <c r="F1078" i="5"/>
  <c r="B1079" i="5"/>
  <c r="AT1079" i="5" s="1"/>
  <c r="AS1079" i="5" s="1"/>
  <c r="C1079" i="5"/>
  <c r="D1079" i="5"/>
  <c r="E1079" i="5"/>
  <c r="F1079" i="5"/>
  <c r="B1080" i="5"/>
  <c r="AT1080" i="5" s="1"/>
  <c r="AS1080" i="5" s="1"/>
  <c r="C1080" i="5"/>
  <c r="D1080" i="5"/>
  <c r="E1080" i="5"/>
  <c r="F1080" i="5"/>
  <c r="B1081" i="5"/>
  <c r="AT1081" i="5" s="1"/>
  <c r="AS1081" i="5" s="1"/>
  <c r="C1081" i="5"/>
  <c r="D1081" i="5"/>
  <c r="E1081" i="5"/>
  <c r="F1081" i="5"/>
  <c r="B1082" i="5"/>
  <c r="AT1082" i="5" s="1"/>
  <c r="AS1082" i="5" s="1"/>
  <c r="C1082" i="5"/>
  <c r="D1082" i="5"/>
  <c r="E1082" i="5"/>
  <c r="F1082" i="5"/>
  <c r="B1083" i="5"/>
  <c r="AT1083" i="5" s="1"/>
  <c r="AS1083" i="5" s="1"/>
  <c r="C1083" i="5"/>
  <c r="D1083" i="5"/>
  <c r="E1083" i="5"/>
  <c r="F1083" i="5"/>
  <c r="B1084" i="5"/>
  <c r="AT1084" i="5" s="1"/>
  <c r="AS1084" i="5" s="1"/>
  <c r="C1084" i="5"/>
  <c r="D1084" i="5"/>
  <c r="E1084" i="5"/>
  <c r="F1084" i="5"/>
  <c r="B1085" i="5"/>
  <c r="AT1085" i="5" s="1"/>
  <c r="AS1085" i="5" s="1"/>
  <c r="C1085" i="5"/>
  <c r="D1085" i="5"/>
  <c r="E1085" i="5"/>
  <c r="F1085" i="5"/>
  <c r="B1086" i="5"/>
  <c r="AT1086" i="5" s="1"/>
  <c r="AS1086" i="5" s="1"/>
  <c r="C1086" i="5"/>
  <c r="D1086" i="5"/>
  <c r="E1086" i="5"/>
  <c r="F1086" i="5"/>
  <c r="B1087" i="5"/>
  <c r="AT1087" i="5" s="1"/>
  <c r="AS1087" i="5" s="1"/>
  <c r="C1087" i="5"/>
  <c r="D1087" i="5"/>
  <c r="E1087" i="5"/>
  <c r="F1087" i="5"/>
  <c r="B1088" i="5"/>
  <c r="AT1088" i="5" s="1"/>
  <c r="AS1088" i="5" s="1"/>
  <c r="C1088" i="5"/>
  <c r="D1088" i="5"/>
  <c r="E1088" i="5"/>
  <c r="F1088" i="5"/>
  <c r="B1089" i="5"/>
  <c r="AT1089" i="5" s="1"/>
  <c r="AS1089" i="5" s="1"/>
  <c r="C1089" i="5"/>
  <c r="D1089" i="5"/>
  <c r="E1089" i="5"/>
  <c r="F1089" i="5"/>
  <c r="B1090" i="5"/>
  <c r="AT1090" i="5" s="1"/>
  <c r="AS1090" i="5" s="1"/>
  <c r="C1090" i="5"/>
  <c r="D1090" i="5"/>
  <c r="E1090" i="5"/>
  <c r="F1090" i="5"/>
  <c r="B1091" i="5"/>
  <c r="AT1091" i="5" s="1"/>
  <c r="AS1091" i="5" s="1"/>
  <c r="C1091" i="5"/>
  <c r="D1091" i="5"/>
  <c r="E1091" i="5"/>
  <c r="F1091" i="5"/>
  <c r="B1092" i="5"/>
  <c r="AT1092" i="5" s="1"/>
  <c r="AS1092" i="5" s="1"/>
  <c r="C1092" i="5"/>
  <c r="D1092" i="5"/>
  <c r="E1092" i="5"/>
  <c r="F1092" i="5"/>
  <c r="B1093" i="5"/>
  <c r="AT1093" i="5" s="1"/>
  <c r="AS1093" i="5" s="1"/>
  <c r="C1093" i="5"/>
  <c r="D1093" i="5"/>
  <c r="E1093" i="5"/>
  <c r="F1093" i="5"/>
  <c r="B1094" i="5"/>
  <c r="AT1094" i="5" s="1"/>
  <c r="AS1094" i="5" s="1"/>
  <c r="C1094" i="5"/>
  <c r="D1094" i="5"/>
  <c r="E1094" i="5"/>
  <c r="F1094" i="5"/>
  <c r="B1095" i="5"/>
  <c r="AT1095" i="5" s="1"/>
  <c r="AS1095" i="5" s="1"/>
  <c r="C1095" i="5"/>
  <c r="D1095" i="5"/>
  <c r="E1095" i="5"/>
  <c r="F1095" i="5"/>
  <c r="B1096" i="5"/>
  <c r="AT1096" i="5" s="1"/>
  <c r="AS1096" i="5" s="1"/>
  <c r="C1096" i="5"/>
  <c r="D1096" i="5"/>
  <c r="E1096" i="5"/>
  <c r="F1096" i="5"/>
  <c r="B1097" i="5"/>
  <c r="AT1097" i="5" s="1"/>
  <c r="AS1097" i="5" s="1"/>
  <c r="C1097" i="5"/>
  <c r="D1097" i="5"/>
  <c r="E1097" i="5"/>
  <c r="F1097" i="5"/>
  <c r="B1098" i="5"/>
  <c r="AT1098" i="5" s="1"/>
  <c r="AS1098" i="5" s="1"/>
  <c r="C1098" i="5"/>
  <c r="D1098" i="5"/>
  <c r="E1098" i="5"/>
  <c r="F1098" i="5"/>
  <c r="B1099" i="5"/>
  <c r="AT1099" i="5" s="1"/>
  <c r="AS1099" i="5" s="1"/>
  <c r="C1099" i="5"/>
  <c r="D1099" i="5"/>
  <c r="E1099" i="5"/>
  <c r="F1099" i="5"/>
  <c r="B1100" i="5"/>
  <c r="AT1100" i="5" s="1"/>
  <c r="AS1100" i="5" s="1"/>
  <c r="C1100" i="5"/>
  <c r="D1100" i="5"/>
  <c r="E1100" i="5"/>
  <c r="F1100" i="5"/>
  <c r="B1101" i="5"/>
  <c r="AT1101" i="5" s="1"/>
  <c r="AS1101" i="5" s="1"/>
  <c r="C1101" i="5"/>
  <c r="D1101" i="5"/>
  <c r="E1101" i="5"/>
  <c r="F1101" i="5"/>
  <c r="B1102" i="5"/>
  <c r="AT1102" i="5" s="1"/>
  <c r="AS1102" i="5" s="1"/>
  <c r="C1102" i="5"/>
  <c r="D1102" i="5"/>
  <c r="E1102" i="5"/>
  <c r="F1102" i="5"/>
  <c r="B1103" i="5"/>
  <c r="AT1103" i="5" s="1"/>
  <c r="AS1103" i="5" s="1"/>
  <c r="C1103" i="5"/>
  <c r="D1103" i="5"/>
  <c r="E1103" i="5"/>
  <c r="F1103" i="5"/>
  <c r="B1104" i="5"/>
  <c r="AT1104" i="5" s="1"/>
  <c r="AS1104" i="5" s="1"/>
  <c r="C1104" i="5"/>
  <c r="D1104" i="5"/>
  <c r="E1104" i="5"/>
  <c r="F1104" i="5"/>
  <c r="B1105" i="5"/>
  <c r="AT1105" i="5" s="1"/>
  <c r="AS1105" i="5" s="1"/>
  <c r="C1105" i="5"/>
  <c r="D1105" i="5"/>
  <c r="E1105" i="5"/>
  <c r="F1105" i="5"/>
  <c r="B1106" i="5"/>
  <c r="AT1106" i="5" s="1"/>
  <c r="AS1106" i="5" s="1"/>
  <c r="C1106" i="5"/>
  <c r="D1106" i="5"/>
  <c r="E1106" i="5"/>
  <c r="F1106" i="5"/>
  <c r="B1107" i="5"/>
  <c r="AT1107" i="5" s="1"/>
  <c r="AS1107" i="5" s="1"/>
  <c r="C1107" i="5"/>
  <c r="D1107" i="5"/>
  <c r="E1107" i="5"/>
  <c r="F1107" i="5"/>
  <c r="B1108" i="5"/>
  <c r="AT1108" i="5" s="1"/>
  <c r="AS1108" i="5" s="1"/>
  <c r="C1108" i="5"/>
  <c r="D1108" i="5"/>
  <c r="E1108" i="5"/>
  <c r="F1108" i="5"/>
  <c r="B1109" i="5"/>
  <c r="AT1109" i="5" s="1"/>
  <c r="AS1109" i="5" s="1"/>
  <c r="C1109" i="5"/>
  <c r="D1109" i="5"/>
  <c r="E1109" i="5"/>
  <c r="F1109" i="5"/>
  <c r="B1110" i="5"/>
  <c r="AT1110" i="5" s="1"/>
  <c r="AS1110" i="5" s="1"/>
  <c r="C1110" i="5"/>
  <c r="D1110" i="5"/>
  <c r="E1110" i="5"/>
  <c r="F1110" i="5"/>
  <c r="B1111" i="5"/>
  <c r="AT1111" i="5" s="1"/>
  <c r="AS1111" i="5" s="1"/>
  <c r="C1111" i="5"/>
  <c r="D1111" i="5"/>
  <c r="E1111" i="5"/>
  <c r="F1111" i="5"/>
  <c r="B1112" i="5"/>
  <c r="AT1112" i="5" s="1"/>
  <c r="AS1112" i="5" s="1"/>
  <c r="C1112" i="5"/>
  <c r="D1112" i="5"/>
  <c r="E1112" i="5"/>
  <c r="F1112" i="5"/>
  <c r="B1113" i="5"/>
  <c r="AT1113" i="5" s="1"/>
  <c r="AS1113" i="5" s="1"/>
  <c r="C1113" i="5"/>
  <c r="D1113" i="5"/>
  <c r="E1113" i="5"/>
  <c r="F1113" i="5"/>
  <c r="B1114" i="5"/>
  <c r="AT1114" i="5" s="1"/>
  <c r="AS1114" i="5" s="1"/>
  <c r="C1114" i="5"/>
  <c r="D1114" i="5"/>
  <c r="E1114" i="5"/>
  <c r="F1114" i="5"/>
  <c r="B1115" i="5"/>
  <c r="AT1115" i="5" s="1"/>
  <c r="AS1115" i="5" s="1"/>
  <c r="C1115" i="5"/>
  <c r="D1115" i="5"/>
  <c r="E1115" i="5"/>
  <c r="F1115" i="5"/>
  <c r="B1116" i="5"/>
  <c r="AT1116" i="5" s="1"/>
  <c r="AS1116" i="5" s="1"/>
  <c r="C1116" i="5"/>
  <c r="D1116" i="5"/>
  <c r="E1116" i="5"/>
  <c r="F1116" i="5"/>
  <c r="B1117" i="5"/>
  <c r="AT1117" i="5" s="1"/>
  <c r="AS1117" i="5" s="1"/>
  <c r="C1117" i="5"/>
  <c r="D1117" i="5"/>
  <c r="E1117" i="5"/>
  <c r="F1117" i="5"/>
  <c r="B1118" i="5"/>
  <c r="AT1118" i="5" s="1"/>
  <c r="AS1118" i="5" s="1"/>
  <c r="C1118" i="5"/>
  <c r="D1118" i="5"/>
  <c r="E1118" i="5"/>
  <c r="F1118" i="5"/>
  <c r="B1119" i="5"/>
  <c r="AT1119" i="5" s="1"/>
  <c r="AS1119" i="5" s="1"/>
  <c r="C1119" i="5"/>
  <c r="D1119" i="5"/>
  <c r="E1119" i="5"/>
  <c r="F1119" i="5"/>
  <c r="B1120" i="5"/>
  <c r="AT1120" i="5" s="1"/>
  <c r="AS1120" i="5" s="1"/>
  <c r="C1120" i="5"/>
  <c r="D1120" i="5"/>
  <c r="E1120" i="5"/>
  <c r="F1120" i="5"/>
  <c r="B1121" i="5"/>
  <c r="AT1121" i="5" s="1"/>
  <c r="AS1121" i="5" s="1"/>
  <c r="C1121" i="5"/>
  <c r="D1121" i="5"/>
  <c r="E1121" i="5"/>
  <c r="F1121" i="5"/>
  <c r="B1122" i="5"/>
  <c r="AT1122" i="5" s="1"/>
  <c r="AS1122" i="5" s="1"/>
  <c r="C1122" i="5"/>
  <c r="D1122" i="5"/>
  <c r="E1122" i="5"/>
  <c r="F1122" i="5"/>
  <c r="B1123" i="5"/>
  <c r="AT1123" i="5" s="1"/>
  <c r="AS1123" i="5" s="1"/>
  <c r="C1123" i="5"/>
  <c r="D1123" i="5"/>
  <c r="E1123" i="5"/>
  <c r="F1123" i="5"/>
  <c r="B1124" i="5"/>
  <c r="AT1124" i="5" s="1"/>
  <c r="AS1124" i="5" s="1"/>
  <c r="C1124" i="5"/>
  <c r="D1124" i="5"/>
  <c r="E1124" i="5"/>
  <c r="F1124" i="5"/>
  <c r="B1125" i="5"/>
  <c r="AT1125" i="5" s="1"/>
  <c r="AS1125" i="5" s="1"/>
  <c r="C1125" i="5"/>
  <c r="D1125" i="5"/>
  <c r="E1125" i="5"/>
  <c r="F1125" i="5"/>
  <c r="B1126" i="5"/>
  <c r="AT1126" i="5" s="1"/>
  <c r="AS1126" i="5" s="1"/>
  <c r="C1126" i="5"/>
  <c r="D1126" i="5"/>
  <c r="E1126" i="5"/>
  <c r="F1126" i="5"/>
  <c r="B1127" i="5"/>
  <c r="AT1127" i="5" s="1"/>
  <c r="AS1127" i="5" s="1"/>
  <c r="C1127" i="5"/>
  <c r="D1127" i="5"/>
  <c r="E1127" i="5"/>
  <c r="F1127" i="5"/>
  <c r="B1128" i="5"/>
  <c r="AT1128" i="5" s="1"/>
  <c r="AS1128" i="5" s="1"/>
  <c r="C1128" i="5"/>
  <c r="D1128" i="5"/>
  <c r="E1128" i="5"/>
  <c r="F1128" i="5"/>
  <c r="B1129" i="5"/>
  <c r="AT1129" i="5" s="1"/>
  <c r="AS1129" i="5" s="1"/>
  <c r="C1129" i="5"/>
  <c r="D1129" i="5"/>
  <c r="E1129" i="5"/>
  <c r="F1129" i="5"/>
  <c r="B1130" i="5"/>
  <c r="AT1130" i="5" s="1"/>
  <c r="AS1130" i="5" s="1"/>
  <c r="C1130" i="5"/>
  <c r="D1130" i="5"/>
  <c r="E1130" i="5"/>
  <c r="F1130" i="5"/>
  <c r="B1131" i="5"/>
  <c r="AT1131" i="5" s="1"/>
  <c r="AS1131" i="5" s="1"/>
  <c r="C1131" i="5"/>
  <c r="D1131" i="5"/>
  <c r="E1131" i="5"/>
  <c r="F1131" i="5"/>
  <c r="B1132" i="5"/>
  <c r="AT1132" i="5" s="1"/>
  <c r="AS1132" i="5" s="1"/>
  <c r="C1132" i="5"/>
  <c r="D1132" i="5"/>
  <c r="E1132" i="5"/>
  <c r="F1132" i="5"/>
  <c r="B1133" i="5"/>
  <c r="AT1133" i="5" s="1"/>
  <c r="AS1133" i="5" s="1"/>
  <c r="C1133" i="5"/>
  <c r="D1133" i="5"/>
  <c r="E1133" i="5"/>
  <c r="F1133" i="5"/>
  <c r="B1134" i="5"/>
  <c r="AT1134" i="5" s="1"/>
  <c r="AS1134" i="5" s="1"/>
  <c r="C1134" i="5"/>
  <c r="D1134" i="5"/>
  <c r="E1134" i="5"/>
  <c r="F1134" i="5"/>
  <c r="B1135" i="5"/>
  <c r="AT1135" i="5" s="1"/>
  <c r="AS1135" i="5" s="1"/>
  <c r="C1135" i="5"/>
  <c r="D1135" i="5"/>
  <c r="E1135" i="5"/>
  <c r="F1135" i="5"/>
  <c r="B1136" i="5"/>
  <c r="AT1136" i="5" s="1"/>
  <c r="AS1136" i="5" s="1"/>
  <c r="C1136" i="5"/>
  <c r="D1136" i="5"/>
  <c r="E1136" i="5"/>
  <c r="F1136" i="5"/>
  <c r="B1137" i="5"/>
  <c r="AT1137" i="5" s="1"/>
  <c r="AS1137" i="5" s="1"/>
  <c r="C1137" i="5"/>
  <c r="D1137" i="5"/>
  <c r="E1137" i="5"/>
  <c r="F1137" i="5"/>
  <c r="B1138" i="5"/>
  <c r="AT1138" i="5" s="1"/>
  <c r="AS1138" i="5" s="1"/>
  <c r="C1138" i="5"/>
  <c r="D1138" i="5"/>
  <c r="E1138" i="5"/>
  <c r="F1138" i="5"/>
  <c r="B1139" i="5"/>
  <c r="AT1139" i="5" s="1"/>
  <c r="AS1139" i="5" s="1"/>
  <c r="C1139" i="5"/>
  <c r="D1139" i="5"/>
  <c r="E1139" i="5"/>
  <c r="F1139" i="5"/>
  <c r="B1140" i="5"/>
  <c r="AT1140" i="5" s="1"/>
  <c r="AS1140" i="5" s="1"/>
  <c r="C1140" i="5"/>
  <c r="D1140" i="5"/>
  <c r="E1140" i="5"/>
  <c r="F1140" i="5"/>
  <c r="B1141" i="5"/>
  <c r="AT1141" i="5" s="1"/>
  <c r="AS1141" i="5" s="1"/>
  <c r="C1141" i="5"/>
  <c r="D1141" i="5"/>
  <c r="E1141" i="5"/>
  <c r="F1141" i="5"/>
  <c r="B1142" i="5"/>
  <c r="AT1142" i="5" s="1"/>
  <c r="AS1142" i="5" s="1"/>
  <c r="C1142" i="5"/>
  <c r="D1142" i="5"/>
  <c r="E1142" i="5"/>
  <c r="F1142" i="5"/>
  <c r="B1143" i="5"/>
  <c r="AT1143" i="5" s="1"/>
  <c r="AS1143" i="5" s="1"/>
  <c r="C1143" i="5"/>
  <c r="D1143" i="5"/>
  <c r="E1143" i="5"/>
  <c r="F1143" i="5"/>
  <c r="B1144" i="5"/>
  <c r="AT1144" i="5" s="1"/>
  <c r="AS1144" i="5" s="1"/>
  <c r="C1144" i="5"/>
  <c r="D1144" i="5"/>
  <c r="E1144" i="5"/>
  <c r="F1144" i="5"/>
  <c r="B1145" i="5"/>
  <c r="AT1145" i="5" s="1"/>
  <c r="AS1145" i="5" s="1"/>
  <c r="C1145" i="5"/>
  <c r="D1145" i="5"/>
  <c r="E1145" i="5"/>
  <c r="F1145" i="5"/>
  <c r="B1146" i="5"/>
  <c r="AT1146" i="5" s="1"/>
  <c r="AS1146" i="5" s="1"/>
  <c r="C1146" i="5"/>
  <c r="D1146" i="5"/>
  <c r="E1146" i="5"/>
  <c r="F1146" i="5"/>
  <c r="B1147" i="5"/>
  <c r="AT1147" i="5" s="1"/>
  <c r="AS1147" i="5" s="1"/>
  <c r="C1147" i="5"/>
  <c r="D1147" i="5"/>
  <c r="E1147" i="5"/>
  <c r="F1147" i="5"/>
  <c r="B1148" i="5"/>
  <c r="AT1148" i="5" s="1"/>
  <c r="AS1148" i="5" s="1"/>
  <c r="C1148" i="5"/>
  <c r="D1148" i="5"/>
  <c r="E1148" i="5"/>
  <c r="F1148" i="5"/>
  <c r="B1149" i="5"/>
  <c r="AT1149" i="5" s="1"/>
  <c r="AS1149" i="5" s="1"/>
  <c r="C1149" i="5"/>
  <c r="D1149" i="5"/>
  <c r="E1149" i="5"/>
  <c r="F1149" i="5"/>
  <c r="B1150" i="5"/>
  <c r="AT1150" i="5" s="1"/>
  <c r="AS1150" i="5" s="1"/>
  <c r="C1150" i="5"/>
  <c r="D1150" i="5"/>
  <c r="E1150" i="5"/>
  <c r="F1150" i="5"/>
  <c r="B1151" i="5"/>
  <c r="AT1151" i="5" s="1"/>
  <c r="AS1151" i="5" s="1"/>
  <c r="C1151" i="5"/>
  <c r="D1151" i="5"/>
  <c r="E1151" i="5"/>
  <c r="F1151" i="5"/>
  <c r="B1152" i="5"/>
  <c r="AT1152" i="5" s="1"/>
  <c r="AS1152" i="5" s="1"/>
  <c r="C1152" i="5"/>
  <c r="D1152" i="5"/>
  <c r="E1152" i="5"/>
  <c r="F1152" i="5"/>
  <c r="B1153" i="5"/>
  <c r="AT1153" i="5" s="1"/>
  <c r="AS1153" i="5" s="1"/>
  <c r="C1153" i="5"/>
  <c r="D1153" i="5"/>
  <c r="E1153" i="5"/>
  <c r="F1153" i="5"/>
  <c r="B1154" i="5"/>
  <c r="AT1154" i="5" s="1"/>
  <c r="AS1154" i="5" s="1"/>
  <c r="C1154" i="5"/>
  <c r="D1154" i="5"/>
  <c r="E1154" i="5"/>
  <c r="F1154" i="5"/>
  <c r="B1155" i="5"/>
  <c r="AT1155" i="5" s="1"/>
  <c r="AS1155" i="5" s="1"/>
  <c r="C1155" i="5"/>
  <c r="D1155" i="5"/>
  <c r="E1155" i="5"/>
  <c r="F1155" i="5"/>
  <c r="B1156" i="5"/>
  <c r="AT1156" i="5" s="1"/>
  <c r="AS1156" i="5" s="1"/>
  <c r="C1156" i="5"/>
  <c r="D1156" i="5"/>
  <c r="E1156" i="5"/>
  <c r="F1156" i="5"/>
  <c r="B1157" i="5"/>
  <c r="AT1157" i="5" s="1"/>
  <c r="AS1157" i="5" s="1"/>
  <c r="C1157" i="5"/>
  <c r="D1157" i="5"/>
  <c r="E1157" i="5"/>
  <c r="F1157" i="5"/>
  <c r="B1158" i="5"/>
  <c r="AT1158" i="5" s="1"/>
  <c r="AS1158" i="5" s="1"/>
  <c r="C1158" i="5"/>
  <c r="D1158" i="5"/>
  <c r="E1158" i="5"/>
  <c r="F1158" i="5"/>
  <c r="B1159" i="5"/>
  <c r="AT1159" i="5" s="1"/>
  <c r="AS1159" i="5" s="1"/>
  <c r="C1159" i="5"/>
  <c r="D1159" i="5"/>
  <c r="E1159" i="5"/>
  <c r="F1159" i="5"/>
  <c r="B1160" i="5"/>
  <c r="AT1160" i="5" s="1"/>
  <c r="AS1160" i="5" s="1"/>
  <c r="C1160" i="5"/>
  <c r="D1160" i="5"/>
  <c r="E1160" i="5"/>
  <c r="F1160" i="5"/>
  <c r="B1161" i="5"/>
  <c r="AT1161" i="5" s="1"/>
  <c r="AS1161" i="5" s="1"/>
  <c r="C1161" i="5"/>
  <c r="D1161" i="5"/>
  <c r="E1161" i="5"/>
  <c r="F1161" i="5"/>
  <c r="B1162" i="5"/>
  <c r="AT1162" i="5" s="1"/>
  <c r="AS1162" i="5" s="1"/>
  <c r="C1162" i="5"/>
  <c r="D1162" i="5"/>
  <c r="E1162" i="5"/>
  <c r="F1162" i="5"/>
  <c r="B1163" i="5"/>
  <c r="AT1163" i="5" s="1"/>
  <c r="AS1163" i="5" s="1"/>
  <c r="C1163" i="5"/>
  <c r="D1163" i="5"/>
  <c r="E1163" i="5"/>
  <c r="F1163" i="5"/>
  <c r="B1164" i="5"/>
  <c r="AT1164" i="5" s="1"/>
  <c r="AS1164" i="5" s="1"/>
  <c r="C1164" i="5"/>
  <c r="D1164" i="5"/>
  <c r="E1164" i="5"/>
  <c r="F1164" i="5"/>
  <c r="B1165" i="5"/>
  <c r="AT1165" i="5" s="1"/>
  <c r="AS1165" i="5" s="1"/>
  <c r="C1165" i="5"/>
  <c r="D1165" i="5"/>
  <c r="E1165" i="5"/>
  <c r="F1165" i="5"/>
  <c r="B1166" i="5"/>
  <c r="AT1166" i="5" s="1"/>
  <c r="AS1166" i="5" s="1"/>
  <c r="C1166" i="5"/>
  <c r="D1166" i="5"/>
  <c r="E1166" i="5"/>
  <c r="F1166" i="5"/>
  <c r="B1167" i="5"/>
  <c r="AT1167" i="5" s="1"/>
  <c r="AS1167" i="5" s="1"/>
  <c r="C1167" i="5"/>
  <c r="D1167" i="5"/>
  <c r="E1167" i="5"/>
  <c r="F1167" i="5"/>
  <c r="B1168" i="5"/>
  <c r="AT1168" i="5" s="1"/>
  <c r="AS1168" i="5" s="1"/>
  <c r="C1168" i="5"/>
  <c r="D1168" i="5"/>
  <c r="E1168" i="5"/>
  <c r="F1168" i="5"/>
  <c r="B1169" i="5"/>
  <c r="AT1169" i="5" s="1"/>
  <c r="AS1169" i="5" s="1"/>
  <c r="C1169" i="5"/>
  <c r="D1169" i="5"/>
  <c r="E1169" i="5"/>
  <c r="F1169" i="5"/>
  <c r="B1170" i="5"/>
  <c r="AT1170" i="5" s="1"/>
  <c r="AS1170" i="5" s="1"/>
  <c r="C1170" i="5"/>
  <c r="D1170" i="5"/>
  <c r="E1170" i="5"/>
  <c r="F1170" i="5"/>
  <c r="B1171" i="5"/>
  <c r="AT1171" i="5" s="1"/>
  <c r="AS1171" i="5" s="1"/>
  <c r="C1171" i="5"/>
  <c r="D1171" i="5"/>
  <c r="E1171" i="5"/>
  <c r="F1171" i="5"/>
  <c r="B1172" i="5"/>
  <c r="AT1172" i="5" s="1"/>
  <c r="AS1172" i="5" s="1"/>
  <c r="C1172" i="5"/>
  <c r="D1172" i="5"/>
  <c r="E1172" i="5"/>
  <c r="F1172" i="5"/>
  <c r="B1173" i="5"/>
  <c r="AT1173" i="5" s="1"/>
  <c r="AS1173" i="5" s="1"/>
  <c r="C1173" i="5"/>
  <c r="D1173" i="5"/>
  <c r="E1173" i="5"/>
  <c r="F1173" i="5"/>
  <c r="B1174" i="5"/>
  <c r="AT1174" i="5" s="1"/>
  <c r="AS1174" i="5" s="1"/>
  <c r="C1174" i="5"/>
  <c r="D1174" i="5"/>
  <c r="E1174" i="5"/>
  <c r="F1174" i="5"/>
  <c r="B1175" i="5"/>
  <c r="AT1175" i="5" s="1"/>
  <c r="AS1175" i="5" s="1"/>
  <c r="C1175" i="5"/>
  <c r="D1175" i="5"/>
  <c r="E1175" i="5"/>
  <c r="F1175" i="5"/>
  <c r="B1176" i="5"/>
  <c r="AT1176" i="5" s="1"/>
  <c r="AS1176" i="5" s="1"/>
  <c r="C1176" i="5"/>
  <c r="D1176" i="5"/>
  <c r="E1176" i="5"/>
  <c r="F1176" i="5"/>
  <c r="B1177" i="5"/>
  <c r="AT1177" i="5" s="1"/>
  <c r="AS1177" i="5" s="1"/>
  <c r="C1177" i="5"/>
  <c r="D1177" i="5"/>
  <c r="E1177" i="5"/>
  <c r="F1177" i="5"/>
  <c r="B1178" i="5"/>
  <c r="AT1178" i="5" s="1"/>
  <c r="AS1178" i="5" s="1"/>
  <c r="C1178" i="5"/>
  <c r="D1178" i="5"/>
  <c r="E1178" i="5"/>
  <c r="F1178" i="5"/>
  <c r="B1179" i="5"/>
  <c r="AT1179" i="5" s="1"/>
  <c r="AS1179" i="5" s="1"/>
  <c r="C1179" i="5"/>
  <c r="D1179" i="5"/>
  <c r="E1179" i="5"/>
  <c r="F1179" i="5"/>
  <c r="B1180" i="5"/>
  <c r="AT1180" i="5" s="1"/>
  <c r="AS1180" i="5" s="1"/>
  <c r="C1180" i="5"/>
  <c r="D1180" i="5"/>
  <c r="E1180" i="5"/>
  <c r="F1180" i="5"/>
  <c r="B1181" i="5"/>
  <c r="AT1181" i="5" s="1"/>
  <c r="AS1181" i="5" s="1"/>
  <c r="C1181" i="5"/>
  <c r="D1181" i="5"/>
  <c r="E1181" i="5"/>
  <c r="F1181" i="5"/>
  <c r="B1182" i="5"/>
  <c r="AT1182" i="5" s="1"/>
  <c r="AS1182" i="5" s="1"/>
  <c r="C1182" i="5"/>
  <c r="D1182" i="5"/>
  <c r="E1182" i="5"/>
  <c r="F1182" i="5"/>
  <c r="B1183" i="5"/>
  <c r="AT1183" i="5" s="1"/>
  <c r="AS1183" i="5" s="1"/>
  <c r="C1183" i="5"/>
  <c r="D1183" i="5"/>
  <c r="E1183" i="5"/>
  <c r="F1183" i="5"/>
  <c r="B1184" i="5"/>
  <c r="AT1184" i="5" s="1"/>
  <c r="AS1184" i="5" s="1"/>
  <c r="C1184" i="5"/>
  <c r="D1184" i="5"/>
  <c r="E1184" i="5"/>
  <c r="F1184" i="5"/>
  <c r="B1185" i="5"/>
  <c r="AT1185" i="5" s="1"/>
  <c r="AS1185" i="5" s="1"/>
  <c r="C1185" i="5"/>
  <c r="D1185" i="5"/>
  <c r="E1185" i="5"/>
  <c r="F1185" i="5"/>
  <c r="B1186" i="5"/>
  <c r="AT1186" i="5" s="1"/>
  <c r="AS1186" i="5" s="1"/>
  <c r="C1186" i="5"/>
  <c r="D1186" i="5"/>
  <c r="E1186" i="5"/>
  <c r="F1186" i="5"/>
  <c r="B1187" i="5"/>
  <c r="AT1187" i="5" s="1"/>
  <c r="AS1187" i="5" s="1"/>
  <c r="C1187" i="5"/>
  <c r="D1187" i="5"/>
  <c r="E1187" i="5"/>
  <c r="F1187" i="5"/>
  <c r="B1188" i="5"/>
  <c r="AT1188" i="5" s="1"/>
  <c r="AS1188" i="5" s="1"/>
  <c r="C1188" i="5"/>
  <c r="D1188" i="5"/>
  <c r="E1188" i="5"/>
  <c r="F1188" i="5"/>
  <c r="B1189" i="5"/>
  <c r="AT1189" i="5" s="1"/>
  <c r="AS1189" i="5" s="1"/>
  <c r="C1189" i="5"/>
  <c r="D1189" i="5"/>
  <c r="E1189" i="5"/>
  <c r="F1189" i="5"/>
  <c r="B1190" i="5"/>
  <c r="AT1190" i="5" s="1"/>
  <c r="AS1190" i="5" s="1"/>
  <c r="C1190" i="5"/>
  <c r="D1190" i="5"/>
  <c r="E1190" i="5"/>
  <c r="F1190" i="5"/>
  <c r="B1191" i="5"/>
  <c r="AT1191" i="5" s="1"/>
  <c r="AS1191" i="5" s="1"/>
  <c r="C1191" i="5"/>
  <c r="D1191" i="5"/>
  <c r="E1191" i="5"/>
  <c r="F1191" i="5"/>
  <c r="B1192" i="5"/>
  <c r="AT1192" i="5" s="1"/>
  <c r="AS1192" i="5" s="1"/>
  <c r="C1192" i="5"/>
  <c r="D1192" i="5"/>
  <c r="E1192" i="5"/>
  <c r="F1192" i="5"/>
  <c r="B1193" i="5"/>
  <c r="AT1193" i="5" s="1"/>
  <c r="AS1193" i="5" s="1"/>
  <c r="C1193" i="5"/>
  <c r="D1193" i="5"/>
  <c r="E1193" i="5"/>
  <c r="F1193" i="5"/>
  <c r="B1194" i="5"/>
  <c r="AT1194" i="5" s="1"/>
  <c r="AS1194" i="5" s="1"/>
  <c r="C1194" i="5"/>
  <c r="D1194" i="5"/>
  <c r="E1194" i="5"/>
  <c r="F1194" i="5"/>
  <c r="B1195" i="5"/>
  <c r="AT1195" i="5" s="1"/>
  <c r="AS1195" i="5" s="1"/>
  <c r="C1195" i="5"/>
  <c r="D1195" i="5"/>
  <c r="E1195" i="5"/>
  <c r="F1195" i="5"/>
  <c r="B1196" i="5"/>
  <c r="AT1196" i="5" s="1"/>
  <c r="AS1196" i="5" s="1"/>
  <c r="C1196" i="5"/>
  <c r="D1196" i="5"/>
  <c r="E1196" i="5"/>
  <c r="F1196" i="5"/>
  <c r="B1197" i="5"/>
  <c r="AT1197" i="5" s="1"/>
  <c r="AS1197" i="5" s="1"/>
  <c r="C1197" i="5"/>
  <c r="D1197" i="5"/>
  <c r="E1197" i="5"/>
  <c r="F1197" i="5"/>
  <c r="B1198" i="5"/>
  <c r="AT1198" i="5" s="1"/>
  <c r="AS1198" i="5" s="1"/>
  <c r="C1198" i="5"/>
  <c r="D1198" i="5"/>
  <c r="E1198" i="5"/>
  <c r="F1198" i="5"/>
  <c r="B1199" i="5"/>
  <c r="AT1199" i="5" s="1"/>
  <c r="AS1199" i="5" s="1"/>
  <c r="C1199" i="5"/>
  <c r="D1199" i="5"/>
  <c r="E1199" i="5"/>
  <c r="F1199" i="5"/>
  <c r="B1200" i="5"/>
  <c r="AT1200" i="5" s="1"/>
  <c r="AS1200" i="5" s="1"/>
  <c r="C1200" i="5"/>
  <c r="D1200" i="5"/>
  <c r="E1200" i="5"/>
  <c r="F1200" i="5"/>
  <c r="B1201" i="5"/>
  <c r="AT1201" i="5" s="1"/>
  <c r="AS1201" i="5" s="1"/>
  <c r="C1201" i="5"/>
  <c r="D1201" i="5"/>
  <c r="E1201" i="5"/>
  <c r="F1201" i="5"/>
  <c r="B1202" i="5"/>
  <c r="AT1202" i="5" s="1"/>
  <c r="AS1202" i="5" s="1"/>
  <c r="C1202" i="5"/>
  <c r="D1202" i="5"/>
  <c r="E1202" i="5"/>
  <c r="F1202" i="5"/>
  <c r="B1203" i="5"/>
  <c r="AT1203" i="5" s="1"/>
  <c r="AS1203" i="5" s="1"/>
  <c r="C1203" i="5"/>
  <c r="D1203" i="5"/>
  <c r="E1203" i="5"/>
  <c r="F1203" i="5"/>
  <c r="B1204" i="5"/>
  <c r="AT1204" i="5" s="1"/>
  <c r="AS1204" i="5" s="1"/>
  <c r="C1204" i="5"/>
  <c r="D1204" i="5"/>
  <c r="E1204" i="5"/>
  <c r="F1204" i="5"/>
  <c r="B1205" i="5"/>
  <c r="AT1205" i="5" s="1"/>
  <c r="AS1205" i="5" s="1"/>
  <c r="C1205" i="5"/>
  <c r="D1205" i="5"/>
  <c r="E1205" i="5"/>
  <c r="F1205" i="5"/>
  <c r="B1206" i="5"/>
  <c r="AT1206" i="5" s="1"/>
  <c r="AS1206" i="5" s="1"/>
  <c r="C1206" i="5"/>
  <c r="D1206" i="5"/>
  <c r="E1206" i="5"/>
  <c r="F1206" i="5"/>
  <c r="B1207" i="5"/>
  <c r="AT1207" i="5" s="1"/>
  <c r="AS1207" i="5" s="1"/>
  <c r="C1207" i="5"/>
  <c r="D1207" i="5"/>
  <c r="E1207" i="5"/>
  <c r="F1207" i="5"/>
  <c r="B1208" i="5"/>
  <c r="AT1208" i="5" s="1"/>
  <c r="AS1208" i="5" s="1"/>
  <c r="C1208" i="5"/>
  <c r="D1208" i="5"/>
  <c r="E1208" i="5"/>
  <c r="F1208" i="5"/>
  <c r="B1209" i="5"/>
  <c r="AT1209" i="5" s="1"/>
  <c r="AS1209" i="5" s="1"/>
  <c r="C1209" i="5"/>
  <c r="D1209" i="5"/>
  <c r="E1209" i="5"/>
  <c r="F1209" i="5"/>
  <c r="B1210" i="5"/>
  <c r="AT1210" i="5" s="1"/>
  <c r="AS1210" i="5" s="1"/>
  <c r="C1210" i="5"/>
  <c r="D1210" i="5"/>
  <c r="E1210" i="5"/>
  <c r="F1210" i="5"/>
  <c r="B1211" i="5"/>
  <c r="AT1211" i="5" s="1"/>
  <c r="AS1211" i="5" s="1"/>
  <c r="C1211" i="5"/>
  <c r="D1211" i="5"/>
  <c r="E1211" i="5"/>
  <c r="F1211" i="5"/>
  <c r="B1212" i="5"/>
  <c r="AT1212" i="5" s="1"/>
  <c r="AS1212" i="5" s="1"/>
  <c r="C1212" i="5"/>
  <c r="D1212" i="5"/>
  <c r="E1212" i="5"/>
  <c r="F1212" i="5"/>
  <c r="B1213" i="5"/>
  <c r="AT1213" i="5" s="1"/>
  <c r="AS1213" i="5" s="1"/>
  <c r="C1213" i="5"/>
  <c r="D1213" i="5"/>
  <c r="E1213" i="5"/>
  <c r="F1213" i="5"/>
  <c r="B1214" i="5"/>
  <c r="AT1214" i="5" s="1"/>
  <c r="AS1214" i="5" s="1"/>
  <c r="C1214" i="5"/>
  <c r="D1214" i="5"/>
  <c r="E1214" i="5"/>
  <c r="F1214" i="5"/>
  <c r="B1215" i="5"/>
  <c r="AT1215" i="5" s="1"/>
  <c r="AS1215" i="5" s="1"/>
  <c r="C1215" i="5"/>
  <c r="D1215" i="5"/>
  <c r="E1215" i="5"/>
  <c r="F1215" i="5"/>
  <c r="B1216" i="5"/>
  <c r="AT1216" i="5" s="1"/>
  <c r="AS1216" i="5" s="1"/>
  <c r="C1216" i="5"/>
  <c r="D1216" i="5"/>
  <c r="E1216" i="5"/>
  <c r="F1216" i="5"/>
  <c r="B1217" i="5"/>
  <c r="AT1217" i="5" s="1"/>
  <c r="AS1217" i="5" s="1"/>
  <c r="C1217" i="5"/>
  <c r="D1217" i="5"/>
  <c r="E1217" i="5"/>
  <c r="F1217" i="5"/>
  <c r="B1218" i="5"/>
  <c r="AT1218" i="5" s="1"/>
  <c r="AS1218" i="5" s="1"/>
  <c r="C1218" i="5"/>
  <c r="D1218" i="5"/>
  <c r="E1218" i="5"/>
  <c r="F1218" i="5"/>
  <c r="B1219" i="5"/>
  <c r="AT1219" i="5" s="1"/>
  <c r="AS1219" i="5" s="1"/>
  <c r="C1219" i="5"/>
  <c r="D1219" i="5"/>
  <c r="E1219" i="5"/>
  <c r="F1219" i="5"/>
  <c r="B1220" i="5"/>
  <c r="AT1220" i="5" s="1"/>
  <c r="AS1220" i="5" s="1"/>
  <c r="C1220" i="5"/>
  <c r="D1220" i="5"/>
  <c r="E1220" i="5"/>
  <c r="F1220" i="5"/>
  <c r="B1221" i="5"/>
  <c r="AT1221" i="5" s="1"/>
  <c r="AS1221" i="5" s="1"/>
  <c r="C1221" i="5"/>
  <c r="D1221" i="5"/>
  <c r="E1221" i="5"/>
  <c r="F1221" i="5"/>
  <c r="B1222" i="5"/>
  <c r="AT1222" i="5" s="1"/>
  <c r="AS1222" i="5" s="1"/>
  <c r="C1222" i="5"/>
  <c r="D1222" i="5"/>
  <c r="E1222" i="5"/>
  <c r="F1222" i="5"/>
  <c r="B1223" i="5"/>
  <c r="AT1223" i="5" s="1"/>
  <c r="AS1223" i="5" s="1"/>
  <c r="C1223" i="5"/>
  <c r="D1223" i="5"/>
  <c r="E1223" i="5"/>
  <c r="F1223" i="5"/>
  <c r="B1224" i="5"/>
  <c r="AT1224" i="5" s="1"/>
  <c r="AS1224" i="5" s="1"/>
  <c r="C1224" i="5"/>
  <c r="D1224" i="5"/>
  <c r="E1224" i="5"/>
  <c r="F1224" i="5"/>
  <c r="B1225" i="5"/>
  <c r="AT1225" i="5" s="1"/>
  <c r="AS1225" i="5" s="1"/>
  <c r="C1225" i="5"/>
  <c r="D1225" i="5"/>
  <c r="E1225" i="5"/>
  <c r="F1225" i="5"/>
  <c r="B1226" i="5"/>
  <c r="AT1226" i="5" s="1"/>
  <c r="AS1226" i="5" s="1"/>
  <c r="C1226" i="5"/>
  <c r="D1226" i="5"/>
  <c r="E1226" i="5"/>
  <c r="F1226" i="5"/>
  <c r="B1227" i="5"/>
  <c r="AT1227" i="5" s="1"/>
  <c r="AS1227" i="5" s="1"/>
  <c r="C1227" i="5"/>
  <c r="D1227" i="5"/>
  <c r="E1227" i="5"/>
  <c r="F1227" i="5"/>
  <c r="B1228" i="5"/>
  <c r="AT1228" i="5" s="1"/>
  <c r="AS1228" i="5" s="1"/>
  <c r="C1228" i="5"/>
  <c r="D1228" i="5"/>
  <c r="E1228" i="5"/>
  <c r="F1228" i="5"/>
  <c r="B1229" i="5"/>
  <c r="AT1229" i="5" s="1"/>
  <c r="AS1229" i="5" s="1"/>
  <c r="C1229" i="5"/>
  <c r="D1229" i="5"/>
  <c r="E1229" i="5"/>
  <c r="F1229" i="5"/>
  <c r="B1230" i="5"/>
  <c r="AT1230" i="5" s="1"/>
  <c r="AS1230" i="5" s="1"/>
  <c r="C1230" i="5"/>
  <c r="D1230" i="5"/>
  <c r="E1230" i="5"/>
  <c r="F1230" i="5"/>
  <c r="B1231" i="5"/>
  <c r="AT1231" i="5" s="1"/>
  <c r="AS1231" i="5" s="1"/>
  <c r="C1231" i="5"/>
  <c r="D1231" i="5"/>
  <c r="E1231" i="5"/>
  <c r="F1231" i="5"/>
  <c r="B1232" i="5"/>
  <c r="AT1232" i="5" s="1"/>
  <c r="AS1232" i="5" s="1"/>
  <c r="C1232" i="5"/>
  <c r="D1232" i="5"/>
  <c r="E1232" i="5"/>
  <c r="F1232" i="5"/>
  <c r="B1233" i="5"/>
  <c r="AT1233" i="5" s="1"/>
  <c r="AS1233" i="5" s="1"/>
  <c r="C1233" i="5"/>
  <c r="D1233" i="5"/>
  <c r="E1233" i="5"/>
  <c r="F1233" i="5"/>
  <c r="B1234" i="5"/>
  <c r="AT1234" i="5" s="1"/>
  <c r="AS1234" i="5" s="1"/>
  <c r="C1234" i="5"/>
  <c r="D1234" i="5"/>
  <c r="E1234" i="5"/>
  <c r="F1234" i="5"/>
  <c r="B1235" i="5"/>
  <c r="AT1235" i="5" s="1"/>
  <c r="AS1235" i="5" s="1"/>
  <c r="C1235" i="5"/>
  <c r="D1235" i="5"/>
  <c r="E1235" i="5"/>
  <c r="F1235" i="5"/>
  <c r="B1236" i="5"/>
  <c r="AT1236" i="5" s="1"/>
  <c r="AS1236" i="5" s="1"/>
  <c r="C1236" i="5"/>
  <c r="D1236" i="5"/>
  <c r="E1236" i="5"/>
  <c r="F1236" i="5"/>
  <c r="B1237" i="5"/>
  <c r="AT1237" i="5" s="1"/>
  <c r="AS1237" i="5" s="1"/>
  <c r="C1237" i="5"/>
  <c r="D1237" i="5"/>
  <c r="E1237" i="5"/>
  <c r="F1237" i="5"/>
  <c r="B1238" i="5"/>
  <c r="AT1238" i="5" s="1"/>
  <c r="AS1238" i="5" s="1"/>
  <c r="C1238" i="5"/>
  <c r="D1238" i="5"/>
  <c r="E1238" i="5"/>
  <c r="F1238" i="5"/>
  <c r="B1239" i="5"/>
  <c r="AT1239" i="5" s="1"/>
  <c r="AS1239" i="5" s="1"/>
  <c r="C1239" i="5"/>
  <c r="D1239" i="5"/>
  <c r="E1239" i="5"/>
  <c r="F1239" i="5"/>
  <c r="B1240" i="5"/>
  <c r="AT1240" i="5" s="1"/>
  <c r="AS1240" i="5" s="1"/>
  <c r="C1240" i="5"/>
  <c r="D1240" i="5"/>
  <c r="E1240" i="5"/>
  <c r="F1240" i="5"/>
  <c r="B1241" i="5"/>
  <c r="AT1241" i="5" s="1"/>
  <c r="AS1241" i="5" s="1"/>
  <c r="C1241" i="5"/>
  <c r="D1241" i="5"/>
  <c r="E1241" i="5"/>
  <c r="F1241" i="5"/>
  <c r="B1242" i="5"/>
  <c r="AT1242" i="5" s="1"/>
  <c r="AS1242" i="5" s="1"/>
  <c r="C1242" i="5"/>
  <c r="D1242" i="5"/>
  <c r="E1242" i="5"/>
  <c r="F1242" i="5"/>
  <c r="B1243" i="5"/>
  <c r="AT1243" i="5" s="1"/>
  <c r="AS1243" i="5" s="1"/>
  <c r="C1243" i="5"/>
  <c r="D1243" i="5"/>
  <c r="E1243" i="5"/>
  <c r="F1243" i="5"/>
  <c r="B1244" i="5"/>
  <c r="AT1244" i="5" s="1"/>
  <c r="AS1244" i="5" s="1"/>
  <c r="C1244" i="5"/>
  <c r="D1244" i="5"/>
  <c r="E1244" i="5"/>
  <c r="F1244" i="5"/>
  <c r="B1245" i="5"/>
  <c r="AT1245" i="5" s="1"/>
  <c r="AS1245" i="5" s="1"/>
  <c r="C1245" i="5"/>
  <c r="D1245" i="5"/>
  <c r="E1245" i="5"/>
  <c r="F1245" i="5"/>
  <c r="B1246" i="5"/>
  <c r="AT1246" i="5" s="1"/>
  <c r="AS1246" i="5" s="1"/>
  <c r="C1246" i="5"/>
  <c r="D1246" i="5"/>
  <c r="E1246" i="5"/>
  <c r="F1246" i="5"/>
  <c r="B1247" i="5"/>
  <c r="AT1247" i="5" s="1"/>
  <c r="AS1247" i="5" s="1"/>
  <c r="C1247" i="5"/>
  <c r="D1247" i="5"/>
  <c r="E1247" i="5"/>
  <c r="F1247" i="5"/>
  <c r="B1248" i="5"/>
  <c r="AT1248" i="5" s="1"/>
  <c r="AS1248" i="5" s="1"/>
  <c r="C1248" i="5"/>
  <c r="D1248" i="5"/>
  <c r="E1248" i="5"/>
  <c r="F1248" i="5"/>
  <c r="B1249" i="5"/>
  <c r="AT1249" i="5" s="1"/>
  <c r="AS1249" i="5" s="1"/>
  <c r="C1249" i="5"/>
  <c r="D1249" i="5"/>
  <c r="E1249" i="5"/>
  <c r="F1249" i="5"/>
  <c r="B1250" i="5"/>
  <c r="AT1250" i="5" s="1"/>
  <c r="AS1250" i="5" s="1"/>
  <c r="C1250" i="5"/>
  <c r="D1250" i="5"/>
  <c r="E1250" i="5"/>
  <c r="F1250" i="5"/>
  <c r="B1251" i="5"/>
  <c r="AT1251" i="5" s="1"/>
  <c r="AS1251" i="5" s="1"/>
  <c r="C1251" i="5"/>
  <c r="D1251" i="5"/>
  <c r="E1251" i="5"/>
  <c r="F1251" i="5"/>
  <c r="B1252" i="5"/>
  <c r="AT1252" i="5" s="1"/>
  <c r="AS1252" i="5" s="1"/>
  <c r="C1252" i="5"/>
  <c r="D1252" i="5"/>
  <c r="E1252" i="5"/>
  <c r="F1252" i="5"/>
  <c r="B1253" i="5"/>
  <c r="AT1253" i="5" s="1"/>
  <c r="AS1253" i="5" s="1"/>
  <c r="C1253" i="5"/>
  <c r="D1253" i="5"/>
  <c r="E1253" i="5"/>
  <c r="F1253" i="5"/>
  <c r="B1254" i="5"/>
  <c r="AT1254" i="5" s="1"/>
  <c r="AS1254" i="5" s="1"/>
  <c r="C1254" i="5"/>
  <c r="D1254" i="5"/>
  <c r="E1254" i="5"/>
  <c r="F1254" i="5"/>
  <c r="B1255" i="5"/>
  <c r="AT1255" i="5" s="1"/>
  <c r="AS1255" i="5" s="1"/>
  <c r="C1255" i="5"/>
  <c r="D1255" i="5"/>
  <c r="E1255" i="5"/>
  <c r="F1255" i="5"/>
  <c r="B1256" i="5"/>
  <c r="AT1256" i="5" s="1"/>
  <c r="AS1256" i="5" s="1"/>
  <c r="C1256" i="5"/>
  <c r="D1256" i="5"/>
  <c r="E1256" i="5"/>
  <c r="F1256" i="5"/>
  <c r="B1257" i="5"/>
  <c r="AT1257" i="5" s="1"/>
  <c r="AS1257" i="5" s="1"/>
  <c r="C1257" i="5"/>
  <c r="D1257" i="5"/>
  <c r="E1257" i="5"/>
  <c r="F1257" i="5"/>
  <c r="B1258" i="5"/>
  <c r="AT1258" i="5" s="1"/>
  <c r="AS1258" i="5" s="1"/>
  <c r="C1258" i="5"/>
  <c r="D1258" i="5"/>
  <c r="E1258" i="5"/>
  <c r="F1258" i="5"/>
  <c r="B1259" i="5"/>
  <c r="AT1259" i="5" s="1"/>
  <c r="AS1259" i="5" s="1"/>
  <c r="C1259" i="5"/>
  <c r="D1259" i="5"/>
  <c r="E1259" i="5"/>
  <c r="F1259" i="5"/>
  <c r="B1260" i="5"/>
  <c r="AT1260" i="5" s="1"/>
  <c r="AS1260" i="5" s="1"/>
  <c r="C1260" i="5"/>
  <c r="D1260" i="5"/>
  <c r="E1260" i="5"/>
  <c r="F1260" i="5"/>
  <c r="B1261" i="5"/>
  <c r="AT1261" i="5" s="1"/>
  <c r="AS1261" i="5" s="1"/>
  <c r="C1261" i="5"/>
  <c r="D1261" i="5"/>
  <c r="E1261" i="5"/>
  <c r="F1261" i="5"/>
  <c r="B1262" i="5"/>
  <c r="AT1262" i="5" s="1"/>
  <c r="AS1262" i="5" s="1"/>
  <c r="C1262" i="5"/>
  <c r="D1262" i="5"/>
  <c r="E1262" i="5"/>
  <c r="F1262" i="5"/>
  <c r="B1263" i="5"/>
  <c r="AT1263" i="5" s="1"/>
  <c r="AS1263" i="5" s="1"/>
  <c r="C1263" i="5"/>
  <c r="D1263" i="5"/>
  <c r="E1263" i="5"/>
  <c r="F1263" i="5"/>
  <c r="B1264" i="5"/>
  <c r="AT1264" i="5" s="1"/>
  <c r="AS1264" i="5" s="1"/>
  <c r="C1264" i="5"/>
  <c r="D1264" i="5"/>
  <c r="E1264" i="5"/>
  <c r="F1264" i="5"/>
  <c r="B1265" i="5"/>
  <c r="AT1265" i="5" s="1"/>
  <c r="AS1265" i="5" s="1"/>
  <c r="C1265" i="5"/>
  <c r="D1265" i="5"/>
  <c r="E1265" i="5"/>
  <c r="F1265" i="5"/>
  <c r="B1266" i="5"/>
  <c r="AT1266" i="5" s="1"/>
  <c r="AS1266" i="5" s="1"/>
  <c r="C1266" i="5"/>
  <c r="D1266" i="5"/>
  <c r="E1266" i="5"/>
  <c r="F1266" i="5"/>
  <c r="B1267" i="5"/>
  <c r="AT1267" i="5" s="1"/>
  <c r="AS1267" i="5" s="1"/>
  <c r="C1267" i="5"/>
  <c r="D1267" i="5"/>
  <c r="E1267" i="5"/>
  <c r="F1267" i="5"/>
  <c r="B1268" i="5"/>
  <c r="AT1268" i="5" s="1"/>
  <c r="AS1268" i="5" s="1"/>
  <c r="C1268" i="5"/>
  <c r="D1268" i="5"/>
  <c r="E1268" i="5"/>
  <c r="F1268" i="5"/>
  <c r="B1269" i="5"/>
  <c r="AT1269" i="5" s="1"/>
  <c r="AS1269" i="5" s="1"/>
  <c r="C1269" i="5"/>
  <c r="D1269" i="5"/>
  <c r="E1269" i="5"/>
  <c r="F1269" i="5"/>
  <c r="B1270" i="5"/>
  <c r="AT1270" i="5" s="1"/>
  <c r="AS1270" i="5" s="1"/>
  <c r="C1270" i="5"/>
  <c r="D1270" i="5"/>
  <c r="E1270" i="5"/>
  <c r="F1270" i="5"/>
  <c r="B1271" i="5"/>
  <c r="AT1271" i="5" s="1"/>
  <c r="AS1271" i="5" s="1"/>
  <c r="C1271" i="5"/>
  <c r="D1271" i="5"/>
  <c r="E1271" i="5"/>
  <c r="F1271" i="5"/>
  <c r="B1272" i="5"/>
  <c r="AT1272" i="5" s="1"/>
  <c r="AS1272" i="5" s="1"/>
  <c r="C1272" i="5"/>
  <c r="D1272" i="5"/>
  <c r="E1272" i="5"/>
  <c r="F1272" i="5"/>
  <c r="B1273" i="5"/>
  <c r="AT1273" i="5" s="1"/>
  <c r="AS1273" i="5" s="1"/>
  <c r="C1273" i="5"/>
  <c r="D1273" i="5"/>
  <c r="E1273" i="5"/>
  <c r="F1273" i="5"/>
  <c r="B1274" i="5"/>
  <c r="AT1274" i="5" s="1"/>
  <c r="AS1274" i="5" s="1"/>
  <c r="C1274" i="5"/>
  <c r="D1274" i="5"/>
  <c r="E1274" i="5"/>
  <c r="F1274" i="5"/>
  <c r="B1275" i="5"/>
  <c r="AT1275" i="5" s="1"/>
  <c r="AS1275" i="5" s="1"/>
  <c r="C1275" i="5"/>
  <c r="D1275" i="5"/>
  <c r="E1275" i="5"/>
  <c r="F1275" i="5"/>
  <c r="B1276" i="5"/>
  <c r="AT1276" i="5" s="1"/>
  <c r="AS1276" i="5" s="1"/>
  <c r="C1276" i="5"/>
  <c r="D1276" i="5"/>
  <c r="E1276" i="5"/>
  <c r="F1276" i="5"/>
  <c r="B1277" i="5"/>
  <c r="AT1277" i="5" s="1"/>
  <c r="AS1277" i="5" s="1"/>
  <c r="C1277" i="5"/>
  <c r="D1277" i="5"/>
  <c r="E1277" i="5"/>
  <c r="F1277" i="5"/>
  <c r="B1278" i="5"/>
  <c r="AT1278" i="5" s="1"/>
  <c r="AS1278" i="5" s="1"/>
  <c r="C1278" i="5"/>
  <c r="D1278" i="5"/>
  <c r="E1278" i="5"/>
  <c r="F1278" i="5"/>
  <c r="B1279" i="5"/>
  <c r="AT1279" i="5" s="1"/>
  <c r="AS1279" i="5" s="1"/>
  <c r="C1279" i="5"/>
  <c r="D1279" i="5"/>
  <c r="E1279" i="5"/>
  <c r="F1279" i="5"/>
  <c r="B1280" i="5"/>
  <c r="AT1280" i="5" s="1"/>
  <c r="AS1280" i="5" s="1"/>
  <c r="C1280" i="5"/>
  <c r="D1280" i="5"/>
  <c r="E1280" i="5"/>
  <c r="F1280" i="5"/>
  <c r="B1281" i="5"/>
  <c r="AT1281" i="5" s="1"/>
  <c r="AS1281" i="5" s="1"/>
  <c r="C1281" i="5"/>
  <c r="D1281" i="5"/>
  <c r="E1281" i="5"/>
  <c r="F1281" i="5"/>
  <c r="B1282" i="5"/>
  <c r="AT1282" i="5" s="1"/>
  <c r="AS1282" i="5" s="1"/>
  <c r="C1282" i="5"/>
  <c r="D1282" i="5"/>
  <c r="E1282" i="5"/>
  <c r="F1282" i="5"/>
  <c r="B1283" i="5"/>
  <c r="AT1283" i="5" s="1"/>
  <c r="AS1283" i="5" s="1"/>
  <c r="C1283" i="5"/>
  <c r="D1283" i="5"/>
  <c r="E1283" i="5"/>
  <c r="F1283" i="5"/>
  <c r="B1284" i="5"/>
  <c r="AT1284" i="5" s="1"/>
  <c r="AS1284" i="5" s="1"/>
  <c r="C1284" i="5"/>
  <c r="D1284" i="5"/>
  <c r="E1284" i="5"/>
  <c r="F1284" i="5"/>
  <c r="B1285" i="5"/>
  <c r="AT1285" i="5" s="1"/>
  <c r="AS1285" i="5" s="1"/>
  <c r="C1285" i="5"/>
  <c r="D1285" i="5"/>
  <c r="E1285" i="5"/>
  <c r="F1285" i="5"/>
  <c r="B1286" i="5"/>
  <c r="AT1286" i="5" s="1"/>
  <c r="AS1286" i="5" s="1"/>
  <c r="C1286" i="5"/>
  <c r="D1286" i="5"/>
  <c r="E1286" i="5"/>
  <c r="F1286" i="5"/>
  <c r="B1287" i="5"/>
  <c r="AT1287" i="5" s="1"/>
  <c r="AS1287" i="5" s="1"/>
  <c r="C1287" i="5"/>
  <c r="D1287" i="5"/>
  <c r="E1287" i="5"/>
  <c r="F1287" i="5"/>
  <c r="B1288" i="5"/>
  <c r="AT1288" i="5" s="1"/>
  <c r="AS1288" i="5" s="1"/>
  <c r="C1288" i="5"/>
  <c r="D1288" i="5"/>
  <c r="E1288" i="5"/>
  <c r="F1288" i="5"/>
  <c r="B1289" i="5"/>
  <c r="AT1289" i="5" s="1"/>
  <c r="AS1289" i="5" s="1"/>
  <c r="C1289" i="5"/>
  <c r="D1289" i="5"/>
  <c r="E1289" i="5"/>
  <c r="F1289" i="5"/>
  <c r="B1290" i="5"/>
  <c r="AT1290" i="5" s="1"/>
  <c r="AS1290" i="5" s="1"/>
  <c r="C1290" i="5"/>
  <c r="D1290" i="5"/>
  <c r="E1290" i="5"/>
  <c r="F1290" i="5"/>
  <c r="B1291" i="5"/>
  <c r="AT1291" i="5" s="1"/>
  <c r="AS1291" i="5" s="1"/>
  <c r="C1291" i="5"/>
  <c r="D1291" i="5"/>
  <c r="E1291" i="5"/>
  <c r="F1291" i="5"/>
  <c r="B1292" i="5"/>
  <c r="AT1292" i="5" s="1"/>
  <c r="AS1292" i="5" s="1"/>
  <c r="C1292" i="5"/>
  <c r="D1292" i="5"/>
  <c r="E1292" i="5"/>
  <c r="F1292" i="5"/>
  <c r="B1293" i="5"/>
  <c r="AT1293" i="5" s="1"/>
  <c r="AS1293" i="5" s="1"/>
  <c r="C1293" i="5"/>
  <c r="D1293" i="5"/>
  <c r="E1293" i="5"/>
  <c r="F1293" i="5"/>
  <c r="B1294" i="5"/>
  <c r="AT1294" i="5" s="1"/>
  <c r="AS1294" i="5" s="1"/>
  <c r="C1294" i="5"/>
  <c r="D1294" i="5"/>
  <c r="E1294" i="5"/>
  <c r="F1294" i="5"/>
  <c r="B1295" i="5"/>
  <c r="AT1295" i="5" s="1"/>
  <c r="AS1295" i="5" s="1"/>
  <c r="C1295" i="5"/>
  <c r="D1295" i="5"/>
  <c r="E1295" i="5"/>
  <c r="F1295" i="5"/>
  <c r="B1296" i="5"/>
  <c r="AT1296" i="5" s="1"/>
  <c r="AS1296" i="5" s="1"/>
  <c r="C1296" i="5"/>
  <c r="D1296" i="5"/>
  <c r="E1296" i="5"/>
  <c r="F1296" i="5"/>
  <c r="B1297" i="5"/>
  <c r="AT1297" i="5" s="1"/>
  <c r="AS1297" i="5" s="1"/>
  <c r="C1297" i="5"/>
  <c r="D1297" i="5"/>
  <c r="E1297" i="5"/>
  <c r="F1297" i="5"/>
  <c r="B1298" i="5"/>
  <c r="AT1298" i="5" s="1"/>
  <c r="AS1298" i="5" s="1"/>
  <c r="C1298" i="5"/>
  <c r="D1298" i="5"/>
  <c r="E1298" i="5"/>
  <c r="F1298" i="5"/>
  <c r="B1299" i="5"/>
  <c r="AT1299" i="5" s="1"/>
  <c r="AS1299" i="5" s="1"/>
  <c r="C1299" i="5"/>
  <c r="D1299" i="5"/>
  <c r="E1299" i="5"/>
  <c r="F1299" i="5"/>
  <c r="B1300" i="5"/>
  <c r="AT1300" i="5" s="1"/>
  <c r="AS1300" i="5" s="1"/>
  <c r="C1300" i="5"/>
  <c r="D1300" i="5"/>
  <c r="E1300" i="5"/>
  <c r="F1300" i="5"/>
  <c r="B1301" i="5"/>
  <c r="AT1301" i="5" s="1"/>
  <c r="AS1301" i="5" s="1"/>
  <c r="C1301" i="5"/>
  <c r="D1301" i="5"/>
  <c r="E1301" i="5"/>
  <c r="F1301" i="5"/>
  <c r="B1302" i="5"/>
  <c r="AT1302" i="5" s="1"/>
  <c r="AS1302" i="5" s="1"/>
  <c r="C1302" i="5"/>
  <c r="D1302" i="5"/>
  <c r="E1302" i="5"/>
  <c r="F1302" i="5"/>
  <c r="B1303" i="5"/>
  <c r="AT1303" i="5" s="1"/>
  <c r="AS1303" i="5" s="1"/>
  <c r="C1303" i="5"/>
  <c r="D1303" i="5"/>
  <c r="E1303" i="5"/>
  <c r="F1303" i="5"/>
  <c r="B1304" i="5"/>
  <c r="AT1304" i="5" s="1"/>
  <c r="AS1304" i="5" s="1"/>
  <c r="C1304" i="5"/>
  <c r="D1304" i="5"/>
  <c r="E1304" i="5"/>
  <c r="F1304" i="5"/>
  <c r="B1305" i="5"/>
  <c r="AT1305" i="5" s="1"/>
  <c r="AS1305" i="5" s="1"/>
  <c r="C1305" i="5"/>
  <c r="D1305" i="5"/>
  <c r="E1305" i="5"/>
  <c r="F1305" i="5"/>
  <c r="B1306" i="5"/>
  <c r="AT1306" i="5" s="1"/>
  <c r="AS1306" i="5" s="1"/>
  <c r="C1306" i="5"/>
  <c r="D1306" i="5"/>
  <c r="E1306" i="5"/>
  <c r="F1306" i="5"/>
  <c r="B1307" i="5"/>
  <c r="AT1307" i="5" s="1"/>
  <c r="AS1307" i="5" s="1"/>
  <c r="C1307" i="5"/>
  <c r="D1307" i="5"/>
  <c r="E1307" i="5"/>
  <c r="F1307" i="5"/>
  <c r="B1308" i="5"/>
  <c r="AT1308" i="5" s="1"/>
  <c r="AS1308" i="5" s="1"/>
  <c r="C1308" i="5"/>
  <c r="D1308" i="5"/>
  <c r="E1308" i="5"/>
  <c r="F1308" i="5"/>
  <c r="B1309" i="5"/>
  <c r="AT1309" i="5" s="1"/>
  <c r="AS1309" i="5" s="1"/>
  <c r="C1309" i="5"/>
  <c r="D1309" i="5"/>
  <c r="E1309" i="5"/>
  <c r="F1309" i="5"/>
  <c r="B1310" i="5"/>
  <c r="AT1310" i="5" s="1"/>
  <c r="AS1310" i="5" s="1"/>
  <c r="C1310" i="5"/>
  <c r="D1310" i="5"/>
  <c r="E1310" i="5"/>
  <c r="F1310" i="5"/>
  <c r="B1311" i="5"/>
  <c r="AT1311" i="5" s="1"/>
  <c r="AS1311" i="5" s="1"/>
  <c r="C1311" i="5"/>
  <c r="D1311" i="5"/>
  <c r="E1311" i="5"/>
  <c r="F1311" i="5"/>
  <c r="B1312" i="5"/>
  <c r="AT1312" i="5" s="1"/>
  <c r="AS1312" i="5" s="1"/>
  <c r="C1312" i="5"/>
  <c r="D1312" i="5"/>
  <c r="E1312" i="5"/>
  <c r="F1312" i="5"/>
  <c r="B1313" i="5"/>
  <c r="AT1313" i="5" s="1"/>
  <c r="AS1313" i="5" s="1"/>
  <c r="C1313" i="5"/>
  <c r="D1313" i="5"/>
  <c r="E1313" i="5"/>
  <c r="F1313" i="5"/>
  <c r="B1314" i="5"/>
  <c r="AT1314" i="5" s="1"/>
  <c r="AS1314" i="5" s="1"/>
  <c r="C1314" i="5"/>
  <c r="D1314" i="5"/>
  <c r="E1314" i="5"/>
  <c r="F1314" i="5"/>
  <c r="B1315" i="5"/>
  <c r="AT1315" i="5" s="1"/>
  <c r="AS1315" i="5" s="1"/>
  <c r="C1315" i="5"/>
  <c r="D1315" i="5"/>
  <c r="E1315" i="5"/>
  <c r="F1315" i="5"/>
  <c r="B1316" i="5"/>
  <c r="AT1316" i="5" s="1"/>
  <c r="AS1316" i="5" s="1"/>
  <c r="C1316" i="5"/>
  <c r="D1316" i="5"/>
  <c r="E1316" i="5"/>
  <c r="F1316" i="5"/>
  <c r="B1317" i="5"/>
  <c r="AT1317" i="5" s="1"/>
  <c r="AS1317" i="5" s="1"/>
  <c r="C1317" i="5"/>
  <c r="D1317" i="5"/>
  <c r="E1317" i="5"/>
  <c r="F1317" i="5"/>
  <c r="B1318" i="5"/>
  <c r="AT1318" i="5" s="1"/>
  <c r="AS1318" i="5" s="1"/>
  <c r="C1318" i="5"/>
  <c r="D1318" i="5"/>
  <c r="E1318" i="5"/>
  <c r="F1318" i="5"/>
  <c r="B1319" i="5"/>
  <c r="AT1319" i="5" s="1"/>
  <c r="AS1319" i="5" s="1"/>
  <c r="C1319" i="5"/>
  <c r="D1319" i="5"/>
  <c r="E1319" i="5"/>
  <c r="F1319" i="5"/>
  <c r="B1320" i="5"/>
  <c r="AT1320" i="5" s="1"/>
  <c r="AS1320" i="5" s="1"/>
  <c r="C1320" i="5"/>
  <c r="D1320" i="5"/>
  <c r="E1320" i="5"/>
  <c r="F1320" i="5"/>
  <c r="B1321" i="5"/>
  <c r="AT1321" i="5" s="1"/>
  <c r="AS1321" i="5" s="1"/>
  <c r="C1321" i="5"/>
  <c r="D1321" i="5"/>
  <c r="E1321" i="5"/>
  <c r="F1321" i="5"/>
  <c r="B1322" i="5"/>
  <c r="AT1322" i="5" s="1"/>
  <c r="AS1322" i="5" s="1"/>
  <c r="C1322" i="5"/>
  <c r="D1322" i="5"/>
  <c r="E1322" i="5"/>
  <c r="F1322" i="5"/>
  <c r="B1323" i="5"/>
  <c r="AT1323" i="5" s="1"/>
  <c r="AS1323" i="5" s="1"/>
  <c r="C1323" i="5"/>
  <c r="D1323" i="5"/>
  <c r="E1323" i="5"/>
  <c r="F1323" i="5"/>
  <c r="B1324" i="5"/>
  <c r="AT1324" i="5" s="1"/>
  <c r="AS1324" i="5" s="1"/>
  <c r="C1324" i="5"/>
  <c r="D1324" i="5"/>
  <c r="E1324" i="5"/>
  <c r="F1324" i="5"/>
  <c r="B1325" i="5"/>
  <c r="AT1325" i="5" s="1"/>
  <c r="AS1325" i="5" s="1"/>
  <c r="C1325" i="5"/>
  <c r="D1325" i="5"/>
  <c r="E1325" i="5"/>
  <c r="F1325" i="5"/>
  <c r="B1326" i="5"/>
  <c r="AT1326" i="5" s="1"/>
  <c r="AS1326" i="5" s="1"/>
  <c r="C1326" i="5"/>
  <c r="D1326" i="5"/>
  <c r="E1326" i="5"/>
  <c r="F1326" i="5"/>
  <c r="B1327" i="5"/>
  <c r="AT1327" i="5" s="1"/>
  <c r="AS1327" i="5" s="1"/>
  <c r="C1327" i="5"/>
  <c r="D1327" i="5"/>
  <c r="E1327" i="5"/>
  <c r="F1327" i="5"/>
  <c r="B1328" i="5"/>
  <c r="AT1328" i="5" s="1"/>
  <c r="AS1328" i="5" s="1"/>
  <c r="C1328" i="5"/>
  <c r="D1328" i="5"/>
  <c r="E1328" i="5"/>
  <c r="F1328" i="5"/>
  <c r="B1329" i="5"/>
  <c r="AT1329" i="5" s="1"/>
  <c r="AS1329" i="5" s="1"/>
  <c r="C1329" i="5"/>
  <c r="D1329" i="5"/>
  <c r="E1329" i="5"/>
  <c r="F1329" i="5"/>
  <c r="B1330" i="5"/>
  <c r="AT1330" i="5" s="1"/>
  <c r="AS1330" i="5" s="1"/>
  <c r="C1330" i="5"/>
  <c r="D1330" i="5"/>
  <c r="E1330" i="5"/>
  <c r="F1330" i="5"/>
  <c r="B1331" i="5"/>
  <c r="AT1331" i="5" s="1"/>
  <c r="AS1331" i="5" s="1"/>
  <c r="C1331" i="5"/>
  <c r="D1331" i="5"/>
  <c r="E1331" i="5"/>
  <c r="F1331" i="5"/>
  <c r="B1332" i="5"/>
  <c r="AT1332" i="5" s="1"/>
  <c r="AS1332" i="5" s="1"/>
  <c r="C1332" i="5"/>
  <c r="D1332" i="5"/>
  <c r="E1332" i="5"/>
  <c r="F1332" i="5"/>
  <c r="B1333" i="5"/>
  <c r="AT1333" i="5" s="1"/>
  <c r="AS1333" i="5" s="1"/>
  <c r="C1333" i="5"/>
  <c r="D1333" i="5"/>
  <c r="E1333" i="5"/>
  <c r="F1333" i="5"/>
  <c r="B1334" i="5"/>
  <c r="AT1334" i="5" s="1"/>
  <c r="AS1334" i="5" s="1"/>
  <c r="C1334" i="5"/>
  <c r="D1334" i="5"/>
  <c r="E1334" i="5"/>
  <c r="F1334" i="5"/>
  <c r="B1335" i="5"/>
  <c r="AT1335" i="5" s="1"/>
  <c r="AS1335" i="5" s="1"/>
  <c r="C1335" i="5"/>
  <c r="D1335" i="5"/>
  <c r="E1335" i="5"/>
  <c r="F1335" i="5"/>
  <c r="B1336" i="5"/>
  <c r="AT1336" i="5" s="1"/>
  <c r="AS1336" i="5" s="1"/>
  <c r="C1336" i="5"/>
  <c r="D1336" i="5"/>
  <c r="E1336" i="5"/>
  <c r="F1336" i="5"/>
  <c r="B1337" i="5"/>
  <c r="AT1337" i="5" s="1"/>
  <c r="AS1337" i="5" s="1"/>
  <c r="C1337" i="5"/>
  <c r="D1337" i="5"/>
  <c r="E1337" i="5"/>
  <c r="F1337" i="5"/>
  <c r="B1338" i="5"/>
  <c r="AT1338" i="5" s="1"/>
  <c r="AS1338" i="5" s="1"/>
  <c r="C1338" i="5"/>
  <c r="D1338" i="5"/>
  <c r="E1338" i="5"/>
  <c r="F1338" i="5"/>
  <c r="B1339" i="5"/>
  <c r="AT1339" i="5" s="1"/>
  <c r="AS1339" i="5" s="1"/>
  <c r="C1339" i="5"/>
  <c r="D1339" i="5"/>
  <c r="E1339" i="5"/>
  <c r="F1339" i="5"/>
  <c r="B1340" i="5"/>
  <c r="AT1340" i="5" s="1"/>
  <c r="AS1340" i="5" s="1"/>
  <c r="C1340" i="5"/>
  <c r="D1340" i="5"/>
  <c r="E1340" i="5"/>
  <c r="F1340" i="5"/>
  <c r="B1341" i="5"/>
  <c r="AT1341" i="5" s="1"/>
  <c r="AS1341" i="5" s="1"/>
  <c r="C1341" i="5"/>
  <c r="D1341" i="5"/>
  <c r="E1341" i="5"/>
  <c r="F1341" i="5"/>
  <c r="B1342" i="5"/>
  <c r="AT1342" i="5" s="1"/>
  <c r="AS1342" i="5" s="1"/>
  <c r="C1342" i="5"/>
  <c r="D1342" i="5"/>
  <c r="E1342" i="5"/>
  <c r="F1342" i="5"/>
  <c r="B1343" i="5"/>
  <c r="AT1343" i="5" s="1"/>
  <c r="AS1343" i="5" s="1"/>
  <c r="C1343" i="5"/>
  <c r="D1343" i="5"/>
  <c r="E1343" i="5"/>
  <c r="F1343" i="5"/>
  <c r="B1344" i="5"/>
  <c r="AT1344" i="5" s="1"/>
  <c r="AS1344" i="5" s="1"/>
  <c r="C1344" i="5"/>
  <c r="D1344" i="5"/>
  <c r="E1344" i="5"/>
  <c r="F1344" i="5"/>
  <c r="B1345" i="5"/>
  <c r="AT1345" i="5" s="1"/>
  <c r="AS1345" i="5" s="1"/>
  <c r="C1345" i="5"/>
  <c r="D1345" i="5"/>
  <c r="E1345" i="5"/>
  <c r="F1345" i="5"/>
  <c r="B1346" i="5"/>
  <c r="AT1346" i="5" s="1"/>
  <c r="AS1346" i="5" s="1"/>
  <c r="C1346" i="5"/>
  <c r="D1346" i="5"/>
  <c r="E1346" i="5"/>
  <c r="F1346" i="5"/>
  <c r="B1347" i="5"/>
  <c r="AT1347" i="5" s="1"/>
  <c r="AS1347" i="5" s="1"/>
  <c r="C1347" i="5"/>
  <c r="D1347" i="5"/>
  <c r="E1347" i="5"/>
  <c r="F1347" i="5"/>
  <c r="B1348" i="5"/>
  <c r="AT1348" i="5" s="1"/>
  <c r="AS1348" i="5" s="1"/>
  <c r="C1348" i="5"/>
  <c r="D1348" i="5"/>
  <c r="E1348" i="5"/>
  <c r="F1348" i="5"/>
  <c r="B1349" i="5"/>
  <c r="AT1349" i="5" s="1"/>
  <c r="AS1349" i="5" s="1"/>
  <c r="C1349" i="5"/>
  <c r="D1349" i="5"/>
  <c r="E1349" i="5"/>
  <c r="F1349" i="5"/>
  <c r="B1350" i="5"/>
  <c r="AT1350" i="5" s="1"/>
  <c r="AS1350" i="5" s="1"/>
  <c r="C1350" i="5"/>
  <c r="D1350" i="5"/>
  <c r="E1350" i="5"/>
  <c r="F1350" i="5"/>
  <c r="B1351" i="5"/>
  <c r="AT1351" i="5" s="1"/>
  <c r="AS1351" i="5" s="1"/>
  <c r="C1351" i="5"/>
  <c r="D1351" i="5"/>
  <c r="E1351" i="5"/>
  <c r="F1351" i="5"/>
  <c r="B1352" i="5"/>
  <c r="AT1352" i="5" s="1"/>
  <c r="AS1352" i="5" s="1"/>
  <c r="C1352" i="5"/>
  <c r="D1352" i="5"/>
  <c r="E1352" i="5"/>
  <c r="F1352" i="5"/>
  <c r="B1353" i="5"/>
  <c r="AT1353" i="5" s="1"/>
  <c r="AS1353" i="5" s="1"/>
  <c r="C1353" i="5"/>
  <c r="D1353" i="5"/>
  <c r="E1353" i="5"/>
  <c r="F1353" i="5"/>
  <c r="B1354" i="5"/>
  <c r="AT1354" i="5" s="1"/>
  <c r="AS1354" i="5" s="1"/>
  <c r="C1354" i="5"/>
  <c r="D1354" i="5"/>
  <c r="E1354" i="5"/>
  <c r="F1354" i="5"/>
  <c r="B1355" i="5"/>
  <c r="AT1355" i="5" s="1"/>
  <c r="AS1355" i="5" s="1"/>
  <c r="C1355" i="5"/>
  <c r="D1355" i="5"/>
  <c r="E1355" i="5"/>
  <c r="F1355" i="5"/>
  <c r="B1356" i="5"/>
  <c r="AT1356" i="5" s="1"/>
  <c r="AS1356" i="5" s="1"/>
  <c r="C1356" i="5"/>
  <c r="D1356" i="5"/>
  <c r="E1356" i="5"/>
  <c r="F1356" i="5"/>
  <c r="B1357" i="5"/>
  <c r="AT1357" i="5" s="1"/>
  <c r="AS1357" i="5" s="1"/>
  <c r="C1357" i="5"/>
  <c r="D1357" i="5"/>
  <c r="E1357" i="5"/>
  <c r="F1357" i="5"/>
  <c r="B1358" i="5"/>
  <c r="AT1358" i="5" s="1"/>
  <c r="AS1358" i="5" s="1"/>
  <c r="C1358" i="5"/>
  <c r="D1358" i="5"/>
  <c r="E1358" i="5"/>
  <c r="F1358" i="5"/>
  <c r="B1359" i="5"/>
  <c r="AT1359" i="5" s="1"/>
  <c r="AS1359" i="5" s="1"/>
  <c r="C1359" i="5"/>
  <c r="D1359" i="5"/>
  <c r="E1359" i="5"/>
  <c r="F1359" i="5"/>
  <c r="B1360" i="5"/>
  <c r="AT1360" i="5" s="1"/>
  <c r="AS1360" i="5" s="1"/>
  <c r="C1360" i="5"/>
  <c r="D1360" i="5"/>
  <c r="E1360" i="5"/>
  <c r="F1360" i="5"/>
  <c r="B1361" i="5"/>
  <c r="AT1361" i="5" s="1"/>
  <c r="AS1361" i="5" s="1"/>
  <c r="C1361" i="5"/>
  <c r="D1361" i="5"/>
  <c r="E1361" i="5"/>
  <c r="F1361" i="5"/>
  <c r="B1362" i="5"/>
  <c r="AT1362" i="5" s="1"/>
  <c r="AS1362" i="5" s="1"/>
  <c r="C1362" i="5"/>
  <c r="D1362" i="5"/>
  <c r="E1362" i="5"/>
  <c r="F1362" i="5"/>
  <c r="B1363" i="5"/>
  <c r="AT1363" i="5" s="1"/>
  <c r="AS1363" i="5" s="1"/>
  <c r="C1363" i="5"/>
  <c r="D1363" i="5"/>
  <c r="E1363" i="5"/>
  <c r="F1363" i="5"/>
  <c r="B1364" i="5"/>
  <c r="AT1364" i="5" s="1"/>
  <c r="AS1364" i="5" s="1"/>
  <c r="C1364" i="5"/>
  <c r="D1364" i="5"/>
  <c r="E1364" i="5"/>
  <c r="F1364" i="5"/>
  <c r="B1365" i="5"/>
  <c r="AT1365" i="5" s="1"/>
  <c r="AS1365" i="5" s="1"/>
  <c r="C1365" i="5"/>
  <c r="D1365" i="5"/>
  <c r="E1365" i="5"/>
  <c r="F1365" i="5"/>
  <c r="B1366" i="5"/>
  <c r="AT1366" i="5" s="1"/>
  <c r="AS1366" i="5" s="1"/>
  <c r="C1366" i="5"/>
  <c r="D1366" i="5"/>
  <c r="E1366" i="5"/>
  <c r="F1366" i="5"/>
  <c r="B1367" i="5"/>
  <c r="AT1367" i="5" s="1"/>
  <c r="AS1367" i="5" s="1"/>
  <c r="C1367" i="5"/>
  <c r="D1367" i="5"/>
  <c r="E1367" i="5"/>
  <c r="F1367" i="5"/>
  <c r="B1368" i="5"/>
  <c r="AT1368" i="5" s="1"/>
  <c r="AS1368" i="5" s="1"/>
  <c r="C1368" i="5"/>
  <c r="D1368" i="5"/>
  <c r="E1368" i="5"/>
  <c r="F1368" i="5"/>
  <c r="B1369" i="5"/>
  <c r="AT1369" i="5" s="1"/>
  <c r="AS1369" i="5" s="1"/>
  <c r="C1369" i="5"/>
  <c r="D1369" i="5"/>
  <c r="E1369" i="5"/>
  <c r="F1369" i="5"/>
  <c r="B1370" i="5"/>
  <c r="AT1370" i="5" s="1"/>
  <c r="AS1370" i="5" s="1"/>
  <c r="C1370" i="5"/>
  <c r="D1370" i="5"/>
  <c r="E1370" i="5"/>
  <c r="F1370" i="5"/>
  <c r="B1371" i="5"/>
  <c r="AT1371" i="5" s="1"/>
  <c r="AS1371" i="5" s="1"/>
  <c r="C1371" i="5"/>
  <c r="D1371" i="5"/>
  <c r="E1371" i="5"/>
  <c r="F1371" i="5"/>
  <c r="B1372" i="5"/>
  <c r="AT1372" i="5" s="1"/>
  <c r="AS1372" i="5" s="1"/>
  <c r="C1372" i="5"/>
  <c r="D1372" i="5"/>
  <c r="E1372" i="5"/>
  <c r="F1372" i="5"/>
  <c r="B1373" i="5"/>
  <c r="AT1373" i="5" s="1"/>
  <c r="AS1373" i="5" s="1"/>
  <c r="C1373" i="5"/>
  <c r="D1373" i="5"/>
  <c r="E1373" i="5"/>
  <c r="F1373" i="5"/>
  <c r="B1374" i="5"/>
  <c r="AT1374" i="5" s="1"/>
  <c r="AS1374" i="5" s="1"/>
  <c r="C1374" i="5"/>
  <c r="D1374" i="5"/>
  <c r="E1374" i="5"/>
  <c r="F1374" i="5"/>
  <c r="B1375" i="5"/>
  <c r="AT1375" i="5" s="1"/>
  <c r="AS1375" i="5" s="1"/>
  <c r="C1375" i="5"/>
  <c r="D1375" i="5"/>
  <c r="E1375" i="5"/>
  <c r="F1375" i="5"/>
  <c r="B1376" i="5"/>
  <c r="AT1376" i="5" s="1"/>
  <c r="AS1376" i="5" s="1"/>
  <c r="C1376" i="5"/>
  <c r="D1376" i="5"/>
  <c r="E1376" i="5"/>
  <c r="F1376" i="5"/>
  <c r="B1377" i="5"/>
  <c r="AT1377" i="5" s="1"/>
  <c r="AS1377" i="5" s="1"/>
  <c r="C1377" i="5"/>
  <c r="D1377" i="5"/>
  <c r="E1377" i="5"/>
  <c r="F1377" i="5"/>
  <c r="B1378" i="5"/>
  <c r="AT1378" i="5" s="1"/>
  <c r="AS1378" i="5" s="1"/>
  <c r="C1378" i="5"/>
  <c r="D1378" i="5"/>
  <c r="E1378" i="5"/>
  <c r="F1378" i="5"/>
  <c r="B1379" i="5"/>
  <c r="AT1379" i="5" s="1"/>
  <c r="AS1379" i="5" s="1"/>
  <c r="C1379" i="5"/>
  <c r="D1379" i="5"/>
  <c r="E1379" i="5"/>
  <c r="F1379" i="5"/>
  <c r="B1380" i="5"/>
  <c r="AT1380" i="5" s="1"/>
  <c r="AS1380" i="5" s="1"/>
  <c r="C1380" i="5"/>
  <c r="D1380" i="5"/>
  <c r="E1380" i="5"/>
  <c r="F1380" i="5"/>
  <c r="B1381" i="5"/>
  <c r="AT1381" i="5" s="1"/>
  <c r="AS1381" i="5" s="1"/>
  <c r="C1381" i="5"/>
  <c r="D1381" i="5"/>
  <c r="E1381" i="5"/>
  <c r="F1381" i="5"/>
  <c r="B1382" i="5"/>
  <c r="AT1382" i="5" s="1"/>
  <c r="AS1382" i="5" s="1"/>
  <c r="C1382" i="5"/>
  <c r="D1382" i="5"/>
  <c r="E1382" i="5"/>
  <c r="F1382" i="5"/>
  <c r="B1383" i="5"/>
  <c r="AT1383" i="5" s="1"/>
  <c r="AS1383" i="5" s="1"/>
  <c r="C1383" i="5"/>
  <c r="D1383" i="5"/>
  <c r="E1383" i="5"/>
  <c r="F1383" i="5"/>
  <c r="B1384" i="5"/>
  <c r="AT1384" i="5" s="1"/>
  <c r="AS1384" i="5" s="1"/>
  <c r="C1384" i="5"/>
  <c r="D1384" i="5"/>
  <c r="E1384" i="5"/>
  <c r="F1384" i="5"/>
  <c r="B1385" i="5"/>
  <c r="AT1385" i="5" s="1"/>
  <c r="AS1385" i="5" s="1"/>
  <c r="C1385" i="5"/>
  <c r="D1385" i="5"/>
  <c r="E1385" i="5"/>
  <c r="F1385" i="5"/>
  <c r="B1386" i="5"/>
  <c r="AT1386" i="5" s="1"/>
  <c r="AS1386" i="5" s="1"/>
  <c r="C1386" i="5"/>
  <c r="D1386" i="5"/>
  <c r="E1386" i="5"/>
  <c r="F1386" i="5"/>
  <c r="B1387" i="5"/>
  <c r="AT1387" i="5" s="1"/>
  <c r="AS1387" i="5" s="1"/>
  <c r="C1387" i="5"/>
  <c r="D1387" i="5"/>
  <c r="E1387" i="5"/>
  <c r="F1387" i="5"/>
  <c r="B1388" i="5"/>
  <c r="AT1388" i="5" s="1"/>
  <c r="AS1388" i="5" s="1"/>
  <c r="C1388" i="5"/>
  <c r="D1388" i="5"/>
  <c r="E1388" i="5"/>
  <c r="F1388" i="5"/>
  <c r="B1389" i="5"/>
  <c r="AT1389" i="5" s="1"/>
  <c r="AS1389" i="5" s="1"/>
  <c r="C1389" i="5"/>
  <c r="D1389" i="5"/>
  <c r="E1389" i="5"/>
  <c r="F1389" i="5"/>
  <c r="B1390" i="5"/>
  <c r="AT1390" i="5" s="1"/>
  <c r="AS1390" i="5" s="1"/>
  <c r="C1390" i="5"/>
  <c r="D1390" i="5"/>
  <c r="E1390" i="5"/>
  <c r="F1390" i="5"/>
  <c r="B1391" i="5"/>
  <c r="AT1391" i="5" s="1"/>
  <c r="AS1391" i="5" s="1"/>
  <c r="C1391" i="5"/>
  <c r="D1391" i="5"/>
  <c r="E1391" i="5"/>
  <c r="F1391" i="5"/>
  <c r="B1392" i="5"/>
  <c r="AT1392" i="5" s="1"/>
  <c r="AS1392" i="5" s="1"/>
  <c r="C1392" i="5"/>
  <c r="D1392" i="5"/>
  <c r="E1392" i="5"/>
  <c r="F1392" i="5"/>
  <c r="B1393" i="5"/>
  <c r="AT1393" i="5" s="1"/>
  <c r="AS1393" i="5" s="1"/>
  <c r="C1393" i="5"/>
  <c r="D1393" i="5"/>
  <c r="E1393" i="5"/>
  <c r="F1393" i="5"/>
  <c r="B1394" i="5"/>
  <c r="AT1394" i="5" s="1"/>
  <c r="AS1394" i="5" s="1"/>
  <c r="C1394" i="5"/>
  <c r="D1394" i="5"/>
  <c r="E1394" i="5"/>
  <c r="F1394" i="5"/>
  <c r="B1395" i="5"/>
  <c r="AT1395" i="5" s="1"/>
  <c r="AS1395" i="5" s="1"/>
  <c r="C1395" i="5"/>
  <c r="D1395" i="5"/>
  <c r="E1395" i="5"/>
  <c r="F1395" i="5"/>
  <c r="B1396" i="5"/>
  <c r="AT1396" i="5" s="1"/>
  <c r="AS1396" i="5" s="1"/>
  <c r="C1396" i="5"/>
  <c r="D1396" i="5"/>
  <c r="E1396" i="5"/>
  <c r="F1396" i="5"/>
  <c r="B1397" i="5"/>
  <c r="AT1397" i="5" s="1"/>
  <c r="AS1397" i="5" s="1"/>
  <c r="C1397" i="5"/>
  <c r="D1397" i="5"/>
  <c r="E1397" i="5"/>
  <c r="F1397" i="5"/>
  <c r="B1398" i="5"/>
  <c r="AT1398" i="5" s="1"/>
  <c r="AS1398" i="5" s="1"/>
  <c r="C1398" i="5"/>
  <c r="D1398" i="5"/>
  <c r="E1398" i="5"/>
  <c r="F1398" i="5"/>
  <c r="B1399" i="5"/>
  <c r="AT1399" i="5" s="1"/>
  <c r="AS1399" i="5" s="1"/>
  <c r="C1399" i="5"/>
  <c r="D1399" i="5"/>
  <c r="E1399" i="5"/>
  <c r="F1399" i="5"/>
  <c r="B1400" i="5"/>
  <c r="AT1400" i="5" s="1"/>
  <c r="AS1400" i="5" s="1"/>
  <c r="C1400" i="5"/>
  <c r="D1400" i="5"/>
  <c r="E1400" i="5"/>
  <c r="F1400" i="5"/>
  <c r="B1401" i="5"/>
  <c r="AT1401" i="5" s="1"/>
  <c r="AS1401" i="5" s="1"/>
  <c r="C1401" i="5"/>
  <c r="D1401" i="5"/>
  <c r="E1401" i="5"/>
  <c r="F1401" i="5"/>
  <c r="B1402" i="5"/>
  <c r="AT1402" i="5" s="1"/>
  <c r="AS1402" i="5" s="1"/>
  <c r="C1402" i="5"/>
  <c r="D1402" i="5"/>
  <c r="E1402" i="5"/>
  <c r="F1402" i="5"/>
  <c r="B1403" i="5"/>
  <c r="AT1403" i="5" s="1"/>
  <c r="AS1403" i="5" s="1"/>
  <c r="C1403" i="5"/>
  <c r="D1403" i="5"/>
  <c r="E1403" i="5"/>
  <c r="F1403" i="5"/>
  <c r="B1404" i="5"/>
  <c r="AT1404" i="5" s="1"/>
  <c r="AS1404" i="5" s="1"/>
  <c r="C1404" i="5"/>
  <c r="D1404" i="5"/>
  <c r="E1404" i="5"/>
  <c r="F1404" i="5"/>
  <c r="B1405" i="5"/>
  <c r="AT1405" i="5" s="1"/>
  <c r="AS1405" i="5" s="1"/>
  <c r="C1405" i="5"/>
  <c r="D1405" i="5"/>
  <c r="E1405" i="5"/>
  <c r="F1405" i="5"/>
  <c r="B1406" i="5"/>
  <c r="AT1406" i="5" s="1"/>
  <c r="AS1406" i="5" s="1"/>
  <c r="C1406" i="5"/>
  <c r="D1406" i="5"/>
  <c r="E1406" i="5"/>
  <c r="F1406" i="5"/>
  <c r="B1407" i="5"/>
  <c r="AT1407" i="5" s="1"/>
  <c r="AS1407" i="5" s="1"/>
  <c r="C1407" i="5"/>
  <c r="D1407" i="5"/>
  <c r="E1407" i="5"/>
  <c r="F1407" i="5"/>
  <c r="B1408" i="5"/>
  <c r="AT1408" i="5" s="1"/>
  <c r="AS1408" i="5" s="1"/>
  <c r="C1408" i="5"/>
  <c r="D1408" i="5"/>
  <c r="E1408" i="5"/>
  <c r="F1408" i="5"/>
  <c r="B1409" i="5"/>
  <c r="AT1409" i="5" s="1"/>
  <c r="AS1409" i="5" s="1"/>
  <c r="C1409" i="5"/>
  <c r="D1409" i="5"/>
  <c r="E1409" i="5"/>
  <c r="F1409" i="5"/>
  <c r="B1410" i="5"/>
  <c r="AT1410" i="5" s="1"/>
  <c r="AS1410" i="5" s="1"/>
  <c r="C1410" i="5"/>
  <c r="D1410" i="5"/>
  <c r="E1410" i="5"/>
  <c r="F1410" i="5"/>
  <c r="B1411" i="5"/>
  <c r="AT1411" i="5" s="1"/>
  <c r="AS1411" i="5" s="1"/>
  <c r="C1411" i="5"/>
  <c r="D1411" i="5"/>
  <c r="E1411" i="5"/>
  <c r="F1411" i="5"/>
  <c r="B1412" i="5"/>
  <c r="AT1412" i="5" s="1"/>
  <c r="AS1412" i="5" s="1"/>
  <c r="C1412" i="5"/>
  <c r="D1412" i="5"/>
  <c r="E1412" i="5"/>
  <c r="F1412" i="5"/>
  <c r="B1413" i="5"/>
  <c r="AT1413" i="5" s="1"/>
  <c r="AS1413" i="5" s="1"/>
  <c r="C1413" i="5"/>
  <c r="D1413" i="5"/>
  <c r="E1413" i="5"/>
  <c r="F1413" i="5"/>
  <c r="B1414" i="5"/>
  <c r="AT1414" i="5" s="1"/>
  <c r="AS1414" i="5" s="1"/>
  <c r="C1414" i="5"/>
  <c r="D1414" i="5"/>
  <c r="E1414" i="5"/>
  <c r="F1414" i="5"/>
  <c r="B1415" i="5"/>
  <c r="AT1415" i="5" s="1"/>
  <c r="AS1415" i="5" s="1"/>
  <c r="C1415" i="5"/>
  <c r="D1415" i="5"/>
  <c r="E1415" i="5"/>
  <c r="F1415" i="5"/>
  <c r="B1416" i="5"/>
  <c r="AT1416" i="5" s="1"/>
  <c r="AS1416" i="5" s="1"/>
  <c r="C1416" i="5"/>
  <c r="D1416" i="5"/>
  <c r="E1416" i="5"/>
  <c r="F1416" i="5"/>
  <c r="B1417" i="5"/>
  <c r="AT1417" i="5" s="1"/>
  <c r="AS1417" i="5" s="1"/>
  <c r="C1417" i="5"/>
  <c r="D1417" i="5"/>
  <c r="E1417" i="5"/>
  <c r="F1417" i="5"/>
  <c r="B1418" i="5"/>
  <c r="AT1418" i="5" s="1"/>
  <c r="AS1418" i="5" s="1"/>
  <c r="C1418" i="5"/>
  <c r="D1418" i="5"/>
  <c r="E1418" i="5"/>
  <c r="F1418" i="5"/>
  <c r="B1419" i="5"/>
  <c r="AT1419" i="5" s="1"/>
  <c r="AS1419" i="5" s="1"/>
  <c r="C1419" i="5"/>
  <c r="D1419" i="5"/>
  <c r="E1419" i="5"/>
  <c r="F1419" i="5"/>
  <c r="B1420" i="5"/>
  <c r="AT1420" i="5" s="1"/>
  <c r="AS1420" i="5" s="1"/>
  <c r="C1420" i="5"/>
  <c r="D1420" i="5"/>
  <c r="E1420" i="5"/>
  <c r="F1420" i="5"/>
  <c r="B1421" i="5"/>
  <c r="AT1421" i="5" s="1"/>
  <c r="AS1421" i="5" s="1"/>
  <c r="C1421" i="5"/>
  <c r="D1421" i="5"/>
  <c r="E1421" i="5"/>
  <c r="F1421" i="5"/>
  <c r="B1422" i="5"/>
  <c r="AT1422" i="5" s="1"/>
  <c r="AS1422" i="5" s="1"/>
  <c r="C1422" i="5"/>
  <c r="D1422" i="5"/>
  <c r="E1422" i="5"/>
  <c r="F1422" i="5"/>
  <c r="B1423" i="5"/>
  <c r="AT1423" i="5" s="1"/>
  <c r="AS1423" i="5" s="1"/>
  <c r="C1423" i="5"/>
  <c r="D1423" i="5"/>
  <c r="E1423" i="5"/>
  <c r="F1423" i="5"/>
  <c r="B1424" i="5"/>
  <c r="AT1424" i="5" s="1"/>
  <c r="AS1424" i="5" s="1"/>
  <c r="C1424" i="5"/>
  <c r="D1424" i="5"/>
  <c r="E1424" i="5"/>
  <c r="F1424" i="5"/>
  <c r="B1425" i="5"/>
  <c r="AT1425" i="5" s="1"/>
  <c r="AS1425" i="5" s="1"/>
  <c r="C1425" i="5"/>
  <c r="D1425" i="5"/>
  <c r="E1425" i="5"/>
  <c r="F1425" i="5"/>
  <c r="B1426" i="5"/>
  <c r="AT1426" i="5" s="1"/>
  <c r="AS1426" i="5" s="1"/>
  <c r="C1426" i="5"/>
  <c r="D1426" i="5"/>
  <c r="E1426" i="5"/>
  <c r="F1426" i="5"/>
  <c r="B1427" i="5"/>
  <c r="AT1427" i="5" s="1"/>
  <c r="AS1427" i="5" s="1"/>
  <c r="C1427" i="5"/>
  <c r="D1427" i="5"/>
  <c r="E1427" i="5"/>
  <c r="F1427" i="5"/>
  <c r="B1428" i="5"/>
  <c r="AT1428" i="5" s="1"/>
  <c r="AS1428" i="5" s="1"/>
  <c r="C1428" i="5"/>
  <c r="D1428" i="5"/>
  <c r="E1428" i="5"/>
  <c r="F1428" i="5"/>
  <c r="B1429" i="5"/>
  <c r="AT1429" i="5" s="1"/>
  <c r="AS1429" i="5" s="1"/>
  <c r="C1429" i="5"/>
  <c r="D1429" i="5"/>
  <c r="E1429" i="5"/>
  <c r="F1429" i="5"/>
  <c r="B1430" i="5"/>
  <c r="AT1430" i="5" s="1"/>
  <c r="AS1430" i="5" s="1"/>
  <c r="C1430" i="5"/>
  <c r="D1430" i="5"/>
  <c r="E1430" i="5"/>
  <c r="F1430" i="5"/>
  <c r="B1431" i="5"/>
  <c r="AT1431" i="5" s="1"/>
  <c r="AS1431" i="5" s="1"/>
  <c r="C1431" i="5"/>
  <c r="D1431" i="5"/>
  <c r="E1431" i="5"/>
  <c r="F1431" i="5"/>
  <c r="B1432" i="5"/>
  <c r="AT1432" i="5" s="1"/>
  <c r="AS1432" i="5" s="1"/>
  <c r="C1432" i="5"/>
  <c r="D1432" i="5"/>
  <c r="E1432" i="5"/>
  <c r="F1432" i="5"/>
  <c r="B1433" i="5"/>
  <c r="AT1433" i="5" s="1"/>
  <c r="AS1433" i="5" s="1"/>
  <c r="C1433" i="5"/>
  <c r="D1433" i="5"/>
  <c r="E1433" i="5"/>
  <c r="F1433" i="5"/>
  <c r="B1434" i="5"/>
  <c r="AT1434" i="5" s="1"/>
  <c r="AS1434" i="5" s="1"/>
  <c r="C1434" i="5"/>
  <c r="D1434" i="5"/>
  <c r="E1434" i="5"/>
  <c r="F1434" i="5"/>
  <c r="B1435" i="5"/>
  <c r="AT1435" i="5" s="1"/>
  <c r="AS1435" i="5" s="1"/>
  <c r="C1435" i="5"/>
  <c r="D1435" i="5"/>
  <c r="E1435" i="5"/>
  <c r="F1435" i="5"/>
  <c r="B1436" i="5"/>
  <c r="AT1436" i="5" s="1"/>
  <c r="AS1436" i="5" s="1"/>
  <c r="C1436" i="5"/>
  <c r="D1436" i="5"/>
  <c r="E1436" i="5"/>
  <c r="F1436" i="5"/>
  <c r="B1437" i="5"/>
  <c r="AT1437" i="5" s="1"/>
  <c r="AS1437" i="5" s="1"/>
  <c r="C1437" i="5"/>
  <c r="D1437" i="5"/>
  <c r="E1437" i="5"/>
  <c r="F1437" i="5"/>
  <c r="B1438" i="5"/>
  <c r="AT1438" i="5" s="1"/>
  <c r="AS1438" i="5" s="1"/>
  <c r="C1438" i="5"/>
  <c r="D1438" i="5"/>
  <c r="E1438" i="5"/>
  <c r="F1438" i="5"/>
  <c r="B1439" i="5"/>
  <c r="AT1439" i="5" s="1"/>
  <c r="AS1439" i="5" s="1"/>
  <c r="C1439" i="5"/>
  <c r="D1439" i="5"/>
  <c r="E1439" i="5"/>
  <c r="F1439" i="5"/>
  <c r="B1440" i="5"/>
  <c r="AT1440" i="5" s="1"/>
  <c r="AS1440" i="5" s="1"/>
  <c r="C1440" i="5"/>
  <c r="D1440" i="5"/>
  <c r="E1440" i="5"/>
  <c r="F1440" i="5"/>
  <c r="B1441" i="5"/>
  <c r="AT1441" i="5" s="1"/>
  <c r="AS1441" i="5" s="1"/>
  <c r="C1441" i="5"/>
  <c r="D1441" i="5"/>
  <c r="E1441" i="5"/>
  <c r="F1441" i="5"/>
  <c r="B1442" i="5"/>
  <c r="AT1442" i="5" s="1"/>
  <c r="AS1442" i="5" s="1"/>
  <c r="C1442" i="5"/>
  <c r="D1442" i="5"/>
  <c r="E1442" i="5"/>
  <c r="F1442" i="5"/>
  <c r="B1443" i="5"/>
  <c r="AT1443" i="5" s="1"/>
  <c r="AS1443" i="5" s="1"/>
  <c r="C1443" i="5"/>
  <c r="D1443" i="5"/>
  <c r="E1443" i="5"/>
  <c r="F1443" i="5"/>
  <c r="B1444" i="5"/>
  <c r="AT1444" i="5" s="1"/>
  <c r="AS1444" i="5" s="1"/>
  <c r="C1444" i="5"/>
  <c r="D1444" i="5"/>
  <c r="E1444" i="5"/>
  <c r="F1444" i="5"/>
  <c r="B1445" i="5"/>
  <c r="AT1445" i="5" s="1"/>
  <c r="AS1445" i="5" s="1"/>
  <c r="C1445" i="5"/>
  <c r="D1445" i="5"/>
  <c r="E1445" i="5"/>
  <c r="F1445" i="5"/>
  <c r="B1446" i="5"/>
  <c r="AT1446" i="5" s="1"/>
  <c r="AS1446" i="5" s="1"/>
  <c r="C1446" i="5"/>
  <c r="D1446" i="5"/>
  <c r="E1446" i="5"/>
  <c r="F1446" i="5"/>
  <c r="B1447" i="5"/>
  <c r="AT1447" i="5" s="1"/>
  <c r="AS1447" i="5" s="1"/>
  <c r="C1447" i="5"/>
  <c r="D1447" i="5"/>
  <c r="E1447" i="5"/>
  <c r="F1447" i="5"/>
  <c r="B1448" i="5"/>
  <c r="AT1448" i="5" s="1"/>
  <c r="AS1448" i="5" s="1"/>
  <c r="C1448" i="5"/>
  <c r="D1448" i="5"/>
  <c r="E1448" i="5"/>
  <c r="F1448" i="5"/>
  <c r="B1449" i="5"/>
  <c r="AT1449" i="5" s="1"/>
  <c r="AS1449" i="5" s="1"/>
  <c r="C1449" i="5"/>
  <c r="D1449" i="5"/>
  <c r="E1449" i="5"/>
  <c r="F1449" i="5"/>
  <c r="B1450" i="5"/>
  <c r="AT1450" i="5" s="1"/>
  <c r="AS1450" i="5" s="1"/>
  <c r="C1450" i="5"/>
  <c r="D1450" i="5"/>
  <c r="E1450" i="5"/>
  <c r="F1450" i="5"/>
  <c r="B1451" i="5"/>
  <c r="AT1451" i="5" s="1"/>
  <c r="AS1451" i="5" s="1"/>
  <c r="C1451" i="5"/>
  <c r="D1451" i="5"/>
  <c r="E1451" i="5"/>
  <c r="F1451" i="5"/>
  <c r="B1452" i="5"/>
  <c r="AT1452" i="5" s="1"/>
  <c r="AS1452" i="5" s="1"/>
  <c r="C1452" i="5"/>
  <c r="D1452" i="5"/>
  <c r="E1452" i="5"/>
  <c r="F1452" i="5"/>
  <c r="B1453" i="5"/>
  <c r="AT1453" i="5" s="1"/>
  <c r="AS1453" i="5" s="1"/>
  <c r="C1453" i="5"/>
  <c r="D1453" i="5"/>
  <c r="E1453" i="5"/>
  <c r="F1453" i="5"/>
  <c r="B1454" i="5"/>
  <c r="AT1454" i="5" s="1"/>
  <c r="AS1454" i="5" s="1"/>
  <c r="C1454" i="5"/>
  <c r="D1454" i="5"/>
  <c r="E1454" i="5"/>
  <c r="F1454" i="5"/>
  <c r="B1455" i="5"/>
  <c r="AT1455" i="5" s="1"/>
  <c r="AS1455" i="5" s="1"/>
  <c r="C1455" i="5"/>
  <c r="D1455" i="5"/>
  <c r="E1455" i="5"/>
  <c r="F1455" i="5"/>
  <c r="B1456" i="5"/>
  <c r="AT1456" i="5" s="1"/>
  <c r="AS1456" i="5" s="1"/>
  <c r="C1456" i="5"/>
  <c r="D1456" i="5"/>
  <c r="E1456" i="5"/>
  <c r="F1456" i="5"/>
  <c r="B1457" i="5"/>
  <c r="AT1457" i="5" s="1"/>
  <c r="AS1457" i="5" s="1"/>
  <c r="C1457" i="5"/>
  <c r="D1457" i="5"/>
  <c r="E1457" i="5"/>
  <c r="F1457" i="5"/>
  <c r="B1458" i="5"/>
  <c r="AT1458" i="5" s="1"/>
  <c r="AS1458" i="5" s="1"/>
  <c r="C1458" i="5"/>
  <c r="D1458" i="5"/>
  <c r="E1458" i="5"/>
  <c r="F1458" i="5"/>
  <c r="B1459" i="5"/>
  <c r="AT1459" i="5" s="1"/>
  <c r="AS1459" i="5" s="1"/>
  <c r="C1459" i="5"/>
  <c r="D1459" i="5"/>
  <c r="E1459" i="5"/>
  <c r="F1459" i="5"/>
  <c r="B1460" i="5"/>
  <c r="AT1460" i="5" s="1"/>
  <c r="AS1460" i="5" s="1"/>
  <c r="C1460" i="5"/>
  <c r="D1460" i="5"/>
  <c r="E1460" i="5"/>
  <c r="F1460" i="5"/>
  <c r="B1461" i="5"/>
  <c r="AT1461" i="5" s="1"/>
  <c r="AS1461" i="5" s="1"/>
  <c r="C1461" i="5"/>
  <c r="D1461" i="5"/>
  <c r="E1461" i="5"/>
  <c r="F1461" i="5"/>
  <c r="B1462" i="5"/>
  <c r="AT1462" i="5" s="1"/>
  <c r="AS1462" i="5" s="1"/>
  <c r="C1462" i="5"/>
  <c r="D1462" i="5"/>
  <c r="E1462" i="5"/>
  <c r="F1462" i="5"/>
  <c r="B1463" i="5"/>
  <c r="AT1463" i="5" s="1"/>
  <c r="AS1463" i="5" s="1"/>
  <c r="C1463" i="5"/>
  <c r="D1463" i="5"/>
  <c r="E1463" i="5"/>
  <c r="F1463" i="5"/>
  <c r="B1464" i="5"/>
  <c r="AT1464" i="5" s="1"/>
  <c r="AS1464" i="5" s="1"/>
  <c r="C1464" i="5"/>
  <c r="D1464" i="5"/>
  <c r="E1464" i="5"/>
  <c r="F1464" i="5"/>
  <c r="B1465" i="5"/>
  <c r="AT1465" i="5" s="1"/>
  <c r="AS1465" i="5" s="1"/>
  <c r="C1465" i="5"/>
  <c r="D1465" i="5"/>
  <c r="E1465" i="5"/>
  <c r="F1465" i="5"/>
  <c r="B1466" i="5"/>
  <c r="AT1466" i="5" s="1"/>
  <c r="AS1466" i="5" s="1"/>
  <c r="C1466" i="5"/>
  <c r="D1466" i="5"/>
  <c r="E1466" i="5"/>
  <c r="F1466" i="5"/>
  <c r="B1467" i="5"/>
  <c r="AT1467" i="5" s="1"/>
  <c r="AS1467" i="5" s="1"/>
  <c r="C1467" i="5"/>
  <c r="D1467" i="5"/>
  <c r="E1467" i="5"/>
  <c r="F1467" i="5"/>
  <c r="B1468" i="5"/>
  <c r="AT1468" i="5" s="1"/>
  <c r="AS1468" i="5" s="1"/>
  <c r="C1468" i="5"/>
  <c r="D1468" i="5"/>
  <c r="E1468" i="5"/>
  <c r="F1468" i="5"/>
  <c r="B1469" i="5"/>
  <c r="AT1469" i="5" s="1"/>
  <c r="AS1469" i="5" s="1"/>
  <c r="C1469" i="5"/>
  <c r="D1469" i="5"/>
  <c r="E1469" i="5"/>
  <c r="F1469" i="5"/>
  <c r="B1470" i="5"/>
  <c r="AT1470" i="5" s="1"/>
  <c r="AS1470" i="5" s="1"/>
  <c r="C1470" i="5"/>
  <c r="D1470" i="5"/>
  <c r="E1470" i="5"/>
  <c r="F1470" i="5"/>
  <c r="B1471" i="5"/>
  <c r="AT1471" i="5" s="1"/>
  <c r="AS1471" i="5" s="1"/>
  <c r="C1471" i="5"/>
  <c r="D1471" i="5"/>
  <c r="E1471" i="5"/>
  <c r="F1471" i="5"/>
  <c r="B1472" i="5"/>
  <c r="AT1472" i="5" s="1"/>
  <c r="AS1472" i="5" s="1"/>
  <c r="C1472" i="5"/>
  <c r="D1472" i="5"/>
  <c r="E1472" i="5"/>
  <c r="F1472" i="5"/>
  <c r="B1473" i="5"/>
  <c r="AT1473" i="5" s="1"/>
  <c r="AS1473" i="5" s="1"/>
  <c r="C1473" i="5"/>
  <c r="D1473" i="5"/>
  <c r="E1473" i="5"/>
  <c r="F1473" i="5"/>
  <c r="B1474" i="5"/>
  <c r="AT1474" i="5" s="1"/>
  <c r="AS1474" i="5" s="1"/>
  <c r="C1474" i="5"/>
  <c r="D1474" i="5"/>
  <c r="E1474" i="5"/>
  <c r="F1474" i="5"/>
  <c r="B1475" i="5"/>
  <c r="AT1475" i="5" s="1"/>
  <c r="AS1475" i="5" s="1"/>
  <c r="C1475" i="5"/>
  <c r="D1475" i="5"/>
  <c r="E1475" i="5"/>
  <c r="F1475" i="5"/>
  <c r="B1476" i="5"/>
  <c r="AT1476" i="5" s="1"/>
  <c r="AS1476" i="5" s="1"/>
  <c r="C1476" i="5"/>
  <c r="D1476" i="5"/>
  <c r="E1476" i="5"/>
  <c r="F1476" i="5"/>
  <c r="B1477" i="5"/>
  <c r="AT1477" i="5" s="1"/>
  <c r="AS1477" i="5" s="1"/>
  <c r="C1477" i="5"/>
  <c r="D1477" i="5"/>
  <c r="E1477" i="5"/>
  <c r="F1477" i="5"/>
  <c r="B1478" i="5"/>
  <c r="AT1478" i="5" s="1"/>
  <c r="AS1478" i="5" s="1"/>
  <c r="C1478" i="5"/>
  <c r="D1478" i="5"/>
  <c r="E1478" i="5"/>
  <c r="F1478" i="5"/>
  <c r="B1479" i="5"/>
  <c r="AT1479" i="5" s="1"/>
  <c r="AS1479" i="5" s="1"/>
  <c r="C1479" i="5"/>
  <c r="D1479" i="5"/>
  <c r="E1479" i="5"/>
  <c r="F1479" i="5"/>
  <c r="B1480" i="5"/>
  <c r="AT1480" i="5" s="1"/>
  <c r="AS1480" i="5" s="1"/>
  <c r="C1480" i="5"/>
  <c r="D1480" i="5"/>
  <c r="E1480" i="5"/>
  <c r="F1480" i="5"/>
  <c r="B1481" i="5"/>
  <c r="AT1481" i="5" s="1"/>
  <c r="AS1481" i="5" s="1"/>
  <c r="C1481" i="5"/>
  <c r="D1481" i="5"/>
  <c r="E1481" i="5"/>
  <c r="F1481" i="5"/>
  <c r="B1482" i="5"/>
  <c r="AT1482" i="5" s="1"/>
  <c r="AS1482" i="5" s="1"/>
  <c r="C1482" i="5"/>
  <c r="D1482" i="5"/>
  <c r="E1482" i="5"/>
  <c r="F1482" i="5"/>
  <c r="B1483" i="5"/>
  <c r="AT1483" i="5" s="1"/>
  <c r="AS1483" i="5" s="1"/>
  <c r="C1483" i="5"/>
  <c r="D1483" i="5"/>
  <c r="E1483" i="5"/>
  <c r="F1483" i="5"/>
  <c r="B1484" i="5"/>
  <c r="AT1484" i="5" s="1"/>
  <c r="AS1484" i="5" s="1"/>
  <c r="C1484" i="5"/>
  <c r="D1484" i="5"/>
  <c r="E1484" i="5"/>
  <c r="F1484" i="5"/>
  <c r="B1485" i="5"/>
  <c r="AT1485" i="5" s="1"/>
  <c r="AS1485" i="5" s="1"/>
  <c r="C1485" i="5"/>
  <c r="D1485" i="5"/>
  <c r="E1485" i="5"/>
  <c r="F1485" i="5"/>
  <c r="B1486" i="5"/>
  <c r="AT1486" i="5" s="1"/>
  <c r="AS1486" i="5" s="1"/>
  <c r="C1486" i="5"/>
  <c r="D1486" i="5"/>
  <c r="E1486" i="5"/>
  <c r="F1486" i="5"/>
  <c r="B1487" i="5"/>
  <c r="AT1487" i="5" s="1"/>
  <c r="AS1487" i="5" s="1"/>
  <c r="C1487" i="5"/>
  <c r="D1487" i="5"/>
  <c r="E1487" i="5"/>
  <c r="F1487" i="5"/>
  <c r="B1488" i="5"/>
  <c r="AT1488" i="5" s="1"/>
  <c r="AS1488" i="5" s="1"/>
  <c r="C1488" i="5"/>
  <c r="D1488" i="5"/>
  <c r="E1488" i="5"/>
  <c r="F1488" i="5"/>
  <c r="B1489" i="5"/>
  <c r="AT1489" i="5" s="1"/>
  <c r="AS1489" i="5" s="1"/>
  <c r="C1489" i="5"/>
  <c r="D1489" i="5"/>
  <c r="E1489" i="5"/>
  <c r="F1489" i="5"/>
  <c r="B1490" i="5"/>
  <c r="AT1490" i="5" s="1"/>
  <c r="AS1490" i="5" s="1"/>
  <c r="C1490" i="5"/>
  <c r="D1490" i="5"/>
  <c r="E1490" i="5"/>
  <c r="F1490" i="5"/>
  <c r="B1491" i="5"/>
  <c r="AT1491" i="5" s="1"/>
  <c r="AS1491" i="5" s="1"/>
  <c r="C1491" i="5"/>
  <c r="D1491" i="5"/>
  <c r="E1491" i="5"/>
  <c r="F1491" i="5"/>
  <c r="B1492" i="5"/>
  <c r="AT1492" i="5" s="1"/>
  <c r="AS1492" i="5" s="1"/>
  <c r="C1492" i="5"/>
  <c r="D1492" i="5"/>
  <c r="E1492" i="5"/>
  <c r="F1492" i="5"/>
  <c r="B1493" i="5"/>
  <c r="AT1493" i="5" s="1"/>
  <c r="AS1493" i="5" s="1"/>
  <c r="C1493" i="5"/>
  <c r="D1493" i="5"/>
  <c r="E1493" i="5"/>
  <c r="F1493" i="5"/>
  <c r="B1494" i="5"/>
  <c r="AT1494" i="5" s="1"/>
  <c r="AS1494" i="5" s="1"/>
  <c r="C1494" i="5"/>
  <c r="D1494" i="5"/>
  <c r="E1494" i="5"/>
  <c r="F1494" i="5"/>
  <c r="B1495" i="5"/>
  <c r="AT1495" i="5" s="1"/>
  <c r="AS1495" i="5" s="1"/>
  <c r="C1495" i="5"/>
  <c r="D1495" i="5"/>
  <c r="E1495" i="5"/>
  <c r="F1495" i="5"/>
  <c r="B1496" i="5"/>
  <c r="AT1496" i="5" s="1"/>
  <c r="AS1496" i="5" s="1"/>
  <c r="C1496" i="5"/>
  <c r="D1496" i="5"/>
  <c r="E1496" i="5"/>
  <c r="F1496" i="5"/>
  <c r="B1497" i="5"/>
  <c r="AT1497" i="5" s="1"/>
  <c r="AS1497" i="5" s="1"/>
  <c r="C1497" i="5"/>
  <c r="D1497" i="5"/>
  <c r="E1497" i="5"/>
  <c r="F1497" i="5"/>
  <c r="B1498" i="5"/>
  <c r="AT1498" i="5" s="1"/>
  <c r="AS1498" i="5" s="1"/>
  <c r="C1498" i="5"/>
  <c r="D1498" i="5"/>
  <c r="E1498" i="5"/>
  <c r="F1498" i="5"/>
  <c r="B1499" i="5"/>
  <c r="AT1499" i="5" s="1"/>
  <c r="AS1499" i="5" s="1"/>
  <c r="C1499" i="5"/>
  <c r="D1499" i="5"/>
  <c r="E1499" i="5"/>
  <c r="F1499" i="5"/>
  <c r="B1500" i="5"/>
  <c r="AT1500" i="5" s="1"/>
  <c r="AS1500" i="5" s="1"/>
  <c r="C1500" i="5"/>
  <c r="D1500" i="5"/>
  <c r="E1500" i="5"/>
  <c r="F1500" i="5"/>
  <c r="B1501" i="5"/>
  <c r="AT1501" i="5" s="1"/>
  <c r="AS1501" i="5" s="1"/>
  <c r="C1501" i="5"/>
  <c r="D1501" i="5"/>
  <c r="E1501" i="5"/>
  <c r="F1501" i="5"/>
  <c r="B1502" i="5"/>
  <c r="AT1502" i="5" s="1"/>
  <c r="AS1502" i="5" s="1"/>
  <c r="C1502" i="5"/>
  <c r="D1502" i="5"/>
  <c r="E1502" i="5"/>
  <c r="F1502" i="5"/>
  <c r="B1503" i="5"/>
  <c r="AT1503" i="5" s="1"/>
  <c r="AS1503" i="5" s="1"/>
  <c r="C1503" i="5"/>
  <c r="D1503" i="5"/>
  <c r="E1503" i="5"/>
  <c r="F1503" i="5"/>
  <c r="B1504" i="5"/>
  <c r="AT1504" i="5" s="1"/>
  <c r="AS1504" i="5" s="1"/>
  <c r="C1504" i="5"/>
  <c r="D1504" i="5"/>
  <c r="E1504" i="5"/>
  <c r="F1504" i="5"/>
  <c r="B1505" i="5"/>
  <c r="AT1505" i="5" s="1"/>
  <c r="AS1505" i="5" s="1"/>
  <c r="C1505" i="5"/>
  <c r="D1505" i="5"/>
  <c r="E1505" i="5"/>
  <c r="F1505" i="5"/>
  <c r="B1506" i="5"/>
  <c r="AT1506" i="5" s="1"/>
  <c r="AS1506" i="5" s="1"/>
  <c r="C1506" i="5"/>
  <c r="D1506" i="5"/>
  <c r="E1506" i="5"/>
  <c r="F1506" i="5"/>
  <c r="B1507" i="5"/>
  <c r="AT1507" i="5" s="1"/>
  <c r="AS1507" i="5" s="1"/>
  <c r="C1507" i="5"/>
  <c r="D1507" i="5"/>
  <c r="E1507" i="5"/>
  <c r="F1507" i="5"/>
  <c r="B1508" i="5"/>
  <c r="AT1508" i="5" s="1"/>
  <c r="AS1508" i="5" s="1"/>
  <c r="C1508" i="5"/>
  <c r="D1508" i="5"/>
  <c r="E1508" i="5"/>
  <c r="F1508" i="5"/>
  <c r="B1509" i="5"/>
  <c r="AT1509" i="5" s="1"/>
  <c r="AS1509" i="5" s="1"/>
  <c r="C1509" i="5"/>
  <c r="D1509" i="5"/>
  <c r="E1509" i="5"/>
  <c r="F1509" i="5"/>
  <c r="B1510" i="5"/>
  <c r="AT1510" i="5" s="1"/>
  <c r="AS1510" i="5" s="1"/>
  <c r="C1510" i="5"/>
  <c r="D1510" i="5"/>
  <c r="E1510" i="5"/>
  <c r="F1510" i="5"/>
  <c r="B1511" i="5"/>
  <c r="AT1511" i="5" s="1"/>
  <c r="AS1511" i="5" s="1"/>
  <c r="C1511" i="5"/>
  <c r="D1511" i="5"/>
  <c r="E1511" i="5"/>
  <c r="F1511" i="5"/>
  <c r="B1512" i="5"/>
  <c r="AT1512" i="5" s="1"/>
  <c r="AS1512" i="5" s="1"/>
  <c r="C1512" i="5"/>
  <c r="D1512" i="5"/>
  <c r="E1512" i="5"/>
  <c r="F1512" i="5"/>
  <c r="B1513" i="5"/>
  <c r="AT1513" i="5" s="1"/>
  <c r="AS1513" i="5" s="1"/>
  <c r="C1513" i="5"/>
  <c r="D1513" i="5"/>
  <c r="E1513" i="5"/>
  <c r="F1513" i="5"/>
  <c r="B1514" i="5"/>
  <c r="AT1514" i="5" s="1"/>
  <c r="AS1514" i="5" s="1"/>
  <c r="C1514" i="5"/>
  <c r="D1514" i="5"/>
  <c r="E1514" i="5"/>
  <c r="F1514" i="5"/>
  <c r="B1515" i="5"/>
  <c r="AT1515" i="5" s="1"/>
  <c r="AS1515" i="5" s="1"/>
  <c r="C1515" i="5"/>
  <c r="D1515" i="5"/>
  <c r="E1515" i="5"/>
  <c r="F1515" i="5"/>
  <c r="B1516" i="5"/>
  <c r="AT1516" i="5" s="1"/>
  <c r="AS1516" i="5" s="1"/>
  <c r="C1516" i="5"/>
  <c r="D1516" i="5"/>
  <c r="E1516" i="5"/>
  <c r="F1516" i="5"/>
  <c r="B1517" i="5"/>
  <c r="AT1517" i="5" s="1"/>
  <c r="AS1517" i="5" s="1"/>
  <c r="C1517" i="5"/>
  <c r="D1517" i="5"/>
  <c r="E1517" i="5"/>
  <c r="F1517" i="5"/>
  <c r="B1518" i="5"/>
  <c r="AT1518" i="5" s="1"/>
  <c r="AS1518" i="5" s="1"/>
  <c r="C1518" i="5"/>
  <c r="D1518" i="5"/>
  <c r="E1518" i="5"/>
  <c r="F1518" i="5"/>
  <c r="B1519" i="5"/>
  <c r="AT1519" i="5" s="1"/>
  <c r="AS1519" i="5" s="1"/>
  <c r="C1519" i="5"/>
  <c r="D1519" i="5"/>
  <c r="E1519" i="5"/>
  <c r="F1519" i="5"/>
  <c r="B1520" i="5"/>
  <c r="AT1520" i="5" s="1"/>
  <c r="AS1520" i="5" s="1"/>
  <c r="C1520" i="5"/>
  <c r="D1520" i="5"/>
  <c r="E1520" i="5"/>
  <c r="F1520" i="5"/>
  <c r="B1521" i="5"/>
  <c r="AT1521" i="5" s="1"/>
  <c r="AS1521" i="5" s="1"/>
  <c r="C1521" i="5"/>
  <c r="D1521" i="5"/>
  <c r="E1521" i="5"/>
  <c r="F1521" i="5"/>
  <c r="B1522" i="5"/>
  <c r="AT1522" i="5" s="1"/>
  <c r="AS1522" i="5" s="1"/>
  <c r="C1522" i="5"/>
  <c r="D1522" i="5"/>
  <c r="E1522" i="5"/>
  <c r="F1522" i="5"/>
  <c r="B1523" i="5"/>
  <c r="AT1523" i="5" s="1"/>
  <c r="AS1523" i="5" s="1"/>
  <c r="C1523" i="5"/>
  <c r="D1523" i="5"/>
  <c r="E1523" i="5"/>
  <c r="F1523" i="5"/>
  <c r="B1524" i="5"/>
  <c r="AT1524" i="5" s="1"/>
  <c r="AS1524" i="5" s="1"/>
  <c r="C1524" i="5"/>
  <c r="D1524" i="5"/>
  <c r="E1524" i="5"/>
  <c r="F1524" i="5"/>
  <c r="B1525" i="5"/>
  <c r="AT1525" i="5" s="1"/>
  <c r="AS1525" i="5" s="1"/>
  <c r="C1525" i="5"/>
  <c r="D1525" i="5"/>
  <c r="E1525" i="5"/>
  <c r="F1525" i="5"/>
  <c r="B1526" i="5"/>
  <c r="AT1526" i="5" s="1"/>
  <c r="AS1526" i="5" s="1"/>
  <c r="C1526" i="5"/>
  <c r="D1526" i="5"/>
  <c r="E1526" i="5"/>
  <c r="F1526" i="5"/>
  <c r="B1527" i="5"/>
  <c r="AT1527" i="5" s="1"/>
  <c r="AS1527" i="5" s="1"/>
  <c r="C1527" i="5"/>
  <c r="D1527" i="5"/>
  <c r="E1527" i="5"/>
  <c r="F1527" i="5"/>
  <c r="B1528" i="5"/>
  <c r="AT1528" i="5" s="1"/>
  <c r="AS1528" i="5" s="1"/>
  <c r="C1528" i="5"/>
  <c r="D1528" i="5"/>
  <c r="E1528" i="5"/>
  <c r="F1528" i="5"/>
  <c r="B1529" i="5"/>
  <c r="AT1529" i="5" s="1"/>
  <c r="AS1529" i="5" s="1"/>
  <c r="C1529" i="5"/>
  <c r="D1529" i="5"/>
  <c r="E1529" i="5"/>
  <c r="F1529" i="5"/>
  <c r="B1530" i="5"/>
  <c r="AT1530" i="5" s="1"/>
  <c r="AS1530" i="5" s="1"/>
  <c r="C1530" i="5"/>
  <c r="D1530" i="5"/>
  <c r="E1530" i="5"/>
  <c r="F1530" i="5"/>
  <c r="B1531" i="5"/>
  <c r="AT1531" i="5" s="1"/>
  <c r="AS1531" i="5" s="1"/>
  <c r="C1531" i="5"/>
  <c r="D1531" i="5"/>
  <c r="E1531" i="5"/>
  <c r="F1531" i="5"/>
  <c r="B1532" i="5"/>
  <c r="AT1532" i="5" s="1"/>
  <c r="AS1532" i="5" s="1"/>
  <c r="C1532" i="5"/>
  <c r="D1532" i="5"/>
  <c r="E1532" i="5"/>
  <c r="F1532" i="5"/>
  <c r="B1533" i="5"/>
  <c r="AT1533" i="5" s="1"/>
  <c r="AS1533" i="5" s="1"/>
  <c r="C1533" i="5"/>
  <c r="D1533" i="5"/>
  <c r="E1533" i="5"/>
  <c r="F1533" i="5"/>
  <c r="B1534" i="5"/>
  <c r="AT1534" i="5" s="1"/>
  <c r="AS1534" i="5" s="1"/>
  <c r="C1534" i="5"/>
  <c r="D1534" i="5"/>
  <c r="E1534" i="5"/>
  <c r="F1534" i="5"/>
  <c r="B1535" i="5"/>
  <c r="AT1535" i="5" s="1"/>
  <c r="AS1535" i="5" s="1"/>
  <c r="C1535" i="5"/>
  <c r="D1535" i="5"/>
  <c r="E1535" i="5"/>
  <c r="F1535" i="5"/>
  <c r="B1536" i="5"/>
  <c r="AT1536" i="5" s="1"/>
  <c r="AS1536" i="5" s="1"/>
  <c r="C1536" i="5"/>
  <c r="D1536" i="5"/>
  <c r="E1536" i="5"/>
  <c r="F1536" i="5"/>
  <c r="B1537" i="5"/>
  <c r="AT1537" i="5" s="1"/>
  <c r="AS1537" i="5" s="1"/>
  <c r="C1537" i="5"/>
  <c r="D1537" i="5"/>
  <c r="E1537" i="5"/>
  <c r="F1537" i="5"/>
  <c r="B1538" i="5"/>
  <c r="AT1538" i="5" s="1"/>
  <c r="AS1538" i="5" s="1"/>
  <c r="C1538" i="5"/>
  <c r="D1538" i="5"/>
  <c r="E1538" i="5"/>
  <c r="F1538" i="5"/>
  <c r="B1539" i="5"/>
  <c r="AT1539" i="5" s="1"/>
  <c r="AS1539" i="5" s="1"/>
  <c r="C1539" i="5"/>
  <c r="D1539" i="5"/>
  <c r="E1539" i="5"/>
  <c r="F1539" i="5"/>
  <c r="B1540" i="5"/>
  <c r="AT1540" i="5" s="1"/>
  <c r="AS1540" i="5" s="1"/>
  <c r="C1540" i="5"/>
  <c r="D1540" i="5"/>
  <c r="E1540" i="5"/>
  <c r="F1540" i="5"/>
  <c r="B1541" i="5"/>
  <c r="AT1541" i="5" s="1"/>
  <c r="AS1541" i="5" s="1"/>
  <c r="C1541" i="5"/>
  <c r="D1541" i="5"/>
  <c r="E1541" i="5"/>
  <c r="F1541" i="5"/>
  <c r="B1542" i="5"/>
  <c r="AT1542" i="5" s="1"/>
  <c r="AS1542" i="5" s="1"/>
  <c r="C1542" i="5"/>
  <c r="D1542" i="5"/>
  <c r="E1542" i="5"/>
  <c r="F1542" i="5"/>
  <c r="B1543" i="5"/>
  <c r="AT1543" i="5" s="1"/>
  <c r="AS1543" i="5" s="1"/>
  <c r="C1543" i="5"/>
  <c r="D1543" i="5"/>
  <c r="E1543" i="5"/>
  <c r="F1543" i="5"/>
  <c r="B1544" i="5"/>
  <c r="AT1544" i="5" s="1"/>
  <c r="AS1544" i="5" s="1"/>
  <c r="C1544" i="5"/>
  <c r="D1544" i="5"/>
  <c r="E1544" i="5"/>
  <c r="F1544" i="5"/>
  <c r="B1545" i="5"/>
  <c r="AT1545" i="5" s="1"/>
  <c r="AS1545" i="5" s="1"/>
  <c r="C1545" i="5"/>
  <c r="D1545" i="5"/>
  <c r="E1545" i="5"/>
  <c r="F1545" i="5"/>
  <c r="B1546" i="5"/>
  <c r="AT1546" i="5" s="1"/>
  <c r="AS1546" i="5" s="1"/>
  <c r="C1546" i="5"/>
  <c r="D1546" i="5"/>
  <c r="E1546" i="5"/>
  <c r="F1546" i="5"/>
  <c r="B1547" i="5"/>
  <c r="AT1547" i="5" s="1"/>
  <c r="AS1547" i="5" s="1"/>
  <c r="C1547" i="5"/>
  <c r="D1547" i="5"/>
  <c r="E1547" i="5"/>
  <c r="F1547" i="5"/>
  <c r="B1548" i="5"/>
  <c r="AT1548" i="5" s="1"/>
  <c r="AS1548" i="5" s="1"/>
  <c r="C1548" i="5"/>
  <c r="D1548" i="5"/>
  <c r="E1548" i="5"/>
  <c r="F1548" i="5"/>
  <c r="B1549" i="5"/>
  <c r="AT1549" i="5" s="1"/>
  <c r="AS1549" i="5" s="1"/>
  <c r="C1549" i="5"/>
  <c r="D1549" i="5"/>
  <c r="E1549" i="5"/>
  <c r="F1549" i="5"/>
  <c r="B1550" i="5"/>
  <c r="AT1550" i="5" s="1"/>
  <c r="AS1550" i="5" s="1"/>
  <c r="C1550" i="5"/>
  <c r="D1550" i="5"/>
  <c r="E1550" i="5"/>
  <c r="F1550" i="5"/>
  <c r="B1551" i="5"/>
  <c r="AT1551" i="5" s="1"/>
  <c r="AS1551" i="5" s="1"/>
  <c r="C1551" i="5"/>
  <c r="D1551" i="5"/>
  <c r="E1551" i="5"/>
  <c r="F1551" i="5"/>
  <c r="B1552" i="5"/>
  <c r="AT1552" i="5" s="1"/>
  <c r="AS1552" i="5" s="1"/>
  <c r="C1552" i="5"/>
  <c r="D1552" i="5"/>
  <c r="E1552" i="5"/>
  <c r="F1552" i="5"/>
  <c r="B1553" i="5"/>
  <c r="AT1553" i="5" s="1"/>
  <c r="AS1553" i="5" s="1"/>
  <c r="C1553" i="5"/>
  <c r="D1553" i="5"/>
  <c r="E1553" i="5"/>
  <c r="F1553" i="5"/>
  <c r="B1554" i="5"/>
  <c r="AT1554" i="5" s="1"/>
  <c r="AS1554" i="5" s="1"/>
  <c r="C1554" i="5"/>
  <c r="D1554" i="5"/>
  <c r="E1554" i="5"/>
  <c r="F1554" i="5"/>
  <c r="B1555" i="5"/>
  <c r="AT1555" i="5" s="1"/>
  <c r="AS1555" i="5" s="1"/>
  <c r="C1555" i="5"/>
  <c r="D1555" i="5"/>
  <c r="E1555" i="5"/>
  <c r="F1555" i="5"/>
  <c r="B1556" i="5"/>
  <c r="AT1556" i="5" s="1"/>
  <c r="AS1556" i="5" s="1"/>
  <c r="C1556" i="5"/>
  <c r="D1556" i="5"/>
  <c r="E1556" i="5"/>
  <c r="F1556" i="5"/>
  <c r="B1557" i="5"/>
  <c r="AT1557" i="5" s="1"/>
  <c r="AS1557" i="5" s="1"/>
  <c r="C1557" i="5"/>
  <c r="D1557" i="5"/>
  <c r="E1557" i="5"/>
  <c r="F1557" i="5"/>
  <c r="B1558" i="5"/>
  <c r="AT1558" i="5" s="1"/>
  <c r="AS1558" i="5" s="1"/>
  <c r="C1558" i="5"/>
  <c r="D1558" i="5"/>
  <c r="E1558" i="5"/>
  <c r="F1558" i="5"/>
  <c r="B1559" i="5"/>
  <c r="AT1559" i="5" s="1"/>
  <c r="AS1559" i="5" s="1"/>
  <c r="C1559" i="5"/>
  <c r="D1559" i="5"/>
  <c r="E1559" i="5"/>
  <c r="F1559" i="5"/>
  <c r="B1560" i="5"/>
  <c r="AT1560" i="5" s="1"/>
  <c r="AS1560" i="5" s="1"/>
  <c r="C1560" i="5"/>
  <c r="D1560" i="5"/>
  <c r="E1560" i="5"/>
  <c r="F1560" i="5"/>
  <c r="B1561" i="5"/>
  <c r="AT1561" i="5" s="1"/>
  <c r="AS1561" i="5" s="1"/>
  <c r="C1561" i="5"/>
  <c r="D1561" i="5"/>
  <c r="E1561" i="5"/>
  <c r="F1561" i="5"/>
  <c r="B1562" i="5"/>
  <c r="AT1562" i="5" s="1"/>
  <c r="AS1562" i="5" s="1"/>
  <c r="C1562" i="5"/>
  <c r="D1562" i="5"/>
  <c r="E1562" i="5"/>
  <c r="F1562" i="5"/>
  <c r="B1563" i="5"/>
  <c r="AT1563" i="5" s="1"/>
  <c r="AS1563" i="5" s="1"/>
  <c r="C1563" i="5"/>
  <c r="D1563" i="5"/>
  <c r="E1563" i="5"/>
  <c r="F1563" i="5"/>
  <c r="B1564" i="5"/>
  <c r="AT1564" i="5" s="1"/>
  <c r="AS1564" i="5" s="1"/>
  <c r="C1564" i="5"/>
  <c r="D1564" i="5"/>
  <c r="E1564" i="5"/>
  <c r="F1564" i="5"/>
  <c r="B1565" i="5"/>
  <c r="AT1565" i="5" s="1"/>
  <c r="AS1565" i="5" s="1"/>
  <c r="C1565" i="5"/>
  <c r="D1565" i="5"/>
  <c r="E1565" i="5"/>
  <c r="F1565" i="5"/>
  <c r="B1566" i="5"/>
  <c r="AT1566" i="5" s="1"/>
  <c r="AS1566" i="5" s="1"/>
  <c r="C1566" i="5"/>
  <c r="D1566" i="5"/>
  <c r="E1566" i="5"/>
  <c r="F1566" i="5"/>
  <c r="B1567" i="5"/>
  <c r="AT1567" i="5" s="1"/>
  <c r="AS1567" i="5" s="1"/>
  <c r="C1567" i="5"/>
  <c r="D1567" i="5"/>
  <c r="E1567" i="5"/>
  <c r="F1567" i="5"/>
  <c r="B1568" i="5"/>
  <c r="AT1568" i="5" s="1"/>
  <c r="AS1568" i="5" s="1"/>
  <c r="C1568" i="5"/>
  <c r="D1568" i="5"/>
  <c r="E1568" i="5"/>
  <c r="F1568" i="5"/>
  <c r="B1569" i="5"/>
  <c r="AT1569" i="5" s="1"/>
  <c r="AS1569" i="5" s="1"/>
  <c r="C1569" i="5"/>
  <c r="D1569" i="5"/>
  <c r="E1569" i="5"/>
  <c r="F1569" i="5"/>
  <c r="B1570" i="5"/>
  <c r="AT1570" i="5" s="1"/>
  <c r="AS1570" i="5" s="1"/>
  <c r="C1570" i="5"/>
  <c r="D1570" i="5"/>
  <c r="E1570" i="5"/>
  <c r="F1570" i="5"/>
  <c r="B1571" i="5"/>
  <c r="AT1571" i="5" s="1"/>
  <c r="AS1571" i="5" s="1"/>
  <c r="C1571" i="5"/>
  <c r="D1571" i="5"/>
  <c r="E1571" i="5"/>
  <c r="F1571" i="5"/>
  <c r="B1572" i="5"/>
  <c r="AT1572" i="5" s="1"/>
  <c r="AS1572" i="5" s="1"/>
  <c r="C1572" i="5"/>
  <c r="D1572" i="5"/>
  <c r="E1572" i="5"/>
  <c r="F1572" i="5"/>
  <c r="B1573" i="5"/>
  <c r="AT1573" i="5" s="1"/>
  <c r="AS1573" i="5" s="1"/>
  <c r="C1573" i="5"/>
  <c r="D1573" i="5"/>
  <c r="E1573" i="5"/>
  <c r="F1573" i="5"/>
  <c r="B1574" i="5"/>
  <c r="AT1574" i="5" s="1"/>
  <c r="AS1574" i="5" s="1"/>
  <c r="C1574" i="5"/>
  <c r="D1574" i="5"/>
  <c r="E1574" i="5"/>
  <c r="F1574" i="5"/>
  <c r="B1575" i="5"/>
  <c r="AT1575" i="5" s="1"/>
  <c r="AS1575" i="5" s="1"/>
  <c r="C1575" i="5"/>
  <c r="D1575" i="5"/>
  <c r="E1575" i="5"/>
  <c r="F1575" i="5"/>
  <c r="B1576" i="5"/>
  <c r="AT1576" i="5" s="1"/>
  <c r="AS1576" i="5" s="1"/>
  <c r="C1576" i="5"/>
  <c r="D1576" i="5"/>
  <c r="E1576" i="5"/>
  <c r="F1576" i="5"/>
  <c r="B1577" i="5"/>
  <c r="AT1577" i="5" s="1"/>
  <c r="AS1577" i="5" s="1"/>
  <c r="C1577" i="5"/>
  <c r="D1577" i="5"/>
  <c r="E1577" i="5"/>
  <c r="F1577" i="5"/>
  <c r="B1578" i="5"/>
  <c r="AT1578" i="5" s="1"/>
  <c r="AS1578" i="5" s="1"/>
  <c r="C1578" i="5"/>
  <c r="D1578" i="5"/>
  <c r="E1578" i="5"/>
  <c r="F1578" i="5"/>
  <c r="B1579" i="5"/>
  <c r="AT1579" i="5" s="1"/>
  <c r="AS1579" i="5" s="1"/>
  <c r="C1579" i="5"/>
  <c r="D1579" i="5"/>
  <c r="E1579" i="5"/>
  <c r="F1579" i="5"/>
  <c r="B1580" i="5"/>
  <c r="AT1580" i="5" s="1"/>
  <c r="AS1580" i="5" s="1"/>
  <c r="C1580" i="5"/>
  <c r="D1580" i="5"/>
  <c r="E1580" i="5"/>
  <c r="F1580" i="5"/>
  <c r="B1581" i="5"/>
  <c r="AT1581" i="5" s="1"/>
  <c r="AS1581" i="5" s="1"/>
  <c r="C1581" i="5"/>
  <c r="D1581" i="5"/>
  <c r="E1581" i="5"/>
  <c r="F1581" i="5"/>
  <c r="B1582" i="5"/>
  <c r="AT1582" i="5" s="1"/>
  <c r="AS1582" i="5" s="1"/>
  <c r="C1582" i="5"/>
  <c r="D1582" i="5"/>
  <c r="E1582" i="5"/>
  <c r="F1582" i="5"/>
  <c r="B1583" i="5"/>
  <c r="AT1583" i="5" s="1"/>
  <c r="AS1583" i="5" s="1"/>
  <c r="C1583" i="5"/>
  <c r="D1583" i="5"/>
  <c r="E1583" i="5"/>
  <c r="F1583" i="5"/>
  <c r="B1584" i="5"/>
  <c r="AT1584" i="5" s="1"/>
  <c r="AS1584" i="5" s="1"/>
  <c r="C1584" i="5"/>
  <c r="D1584" i="5"/>
  <c r="E1584" i="5"/>
  <c r="F1584" i="5"/>
  <c r="B1585" i="5"/>
  <c r="AT1585" i="5" s="1"/>
  <c r="AS1585" i="5" s="1"/>
  <c r="C1585" i="5"/>
  <c r="D1585" i="5"/>
  <c r="E1585" i="5"/>
  <c r="F1585" i="5"/>
  <c r="B1586" i="5"/>
  <c r="AT1586" i="5" s="1"/>
  <c r="AS1586" i="5" s="1"/>
  <c r="C1586" i="5"/>
  <c r="D1586" i="5"/>
  <c r="E1586" i="5"/>
  <c r="F1586" i="5"/>
  <c r="B1587" i="5"/>
  <c r="AT1587" i="5" s="1"/>
  <c r="AS1587" i="5" s="1"/>
  <c r="C1587" i="5"/>
  <c r="D1587" i="5"/>
  <c r="E1587" i="5"/>
  <c r="F1587" i="5"/>
  <c r="B1588" i="5"/>
  <c r="AT1588" i="5" s="1"/>
  <c r="AS1588" i="5" s="1"/>
  <c r="C1588" i="5"/>
  <c r="D1588" i="5"/>
  <c r="E1588" i="5"/>
  <c r="F1588" i="5"/>
  <c r="B1589" i="5"/>
  <c r="AT1589" i="5" s="1"/>
  <c r="AS1589" i="5" s="1"/>
  <c r="C1589" i="5"/>
  <c r="D1589" i="5"/>
  <c r="E1589" i="5"/>
  <c r="F1589" i="5"/>
  <c r="B1590" i="5"/>
  <c r="AT1590" i="5" s="1"/>
  <c r="AS1590" i="5" s="1"/>
  <c r="C1590" i="5"/>
  <c r="D1590" i="5"/>
  <c r="E1590" i="5"/>
  <c r="F1590" i="5"/>
  <c r="B1591" i="5"/>
  <c r="AT1591" i="5" s="1"/>
  <c r="AS1591" i="5" s="1"/>
  <c r="C1591" i="5"/>
  <c r="D1591" i="5"/>
  <c r="E1591" i="5"/>
  <c r="F1591" i="5"/>
  <c r="B1592" i="5"/>
  <c r="AT1592" i="5" s="1"/>
  <c r="AS1592" i="5" s="1"/>
  <c r="C1592" i="5"/>
  <c r="D1592" i="5"/>
  <c r="E1592" i="5"/>
  <c r="F1592" i="5"/>
  <c r="B1593" i="5"/>
  <c r="AT1593" i="5" s="1"/>
  <c r="AS1593" i="5" s="1"/>
  <c r="C1593" i="5"/>
  <c r="D1593" i="5"/>
  <c r="E1593" i="5"/>
  <c r="F1593" i="5"/>
  <c r="B1594" i="5"/>
  <c r="AT1594" i="5" s="1"/>
  <c r="AS1594" i="5" s="1"/>
  <c r="C1594" i="5"/>
  <c r="D1594" i="5"/>
  <c r="E1594" i="5"/>
  <c r="F1594" i="5"/>
  <c r="B1595" i="5"/>
  <c r="AT1595" i="5" s="1"/>
  <c r="AS1595" i="5" s="1"/>
  <c r="C1595" i="5"/>
  <c r="D1595" i="5"/>
  <c r="E1595" i="5"/>
  <c r="F1595" i="5"/>
  <c r="B1596" i="5"/>
  <c r="AT1596" i="5" s="1"/>
  <c r="AS1596" i="5" s="1"/>
  <c r="C1596" i="5"/>
  <c r="D1596" i="5"/>
  <c r="E1596" i="5"/>
  <c r="F1596" i="5"/>
  <c r="B1597" i="5"/>
  <c r="AT1597" i="5" s="1"/>
  <c r="AS1597" i="5" s="1"/>
  <c r="C1597" i="5"/>
  <c r="D1597" i="5"/>
  <c r="E1597" i="5"/>
  <c r="F1597" i="5"/>
  <c r="B1598" i="5"/>
  <c r="AT1598" i="5" s="1"/>
  <c r="AS1598" i="5" s="1"/>
  <c r="C1598" i="5"/>
  <c r="D1598" i="5"/>
  <c r="E1598" i="5"/>
  <c r="F1598" i="5"/>
  <c r="B1599" i="5"/>
  <c r="AT1599" i="5" s="1"/>
  <c r="AS1599" i="5" s="1"/>
  <c r="C1599" i="5"/>
  <c r="D1599" i="5"/>
  <c r="E1599" i="5"/>
  <c r="F1599" i="5"/>
  <c r="B1600" i="5"/>
  <c r="AT1600" i="5" s="1"/>
  <c r="AS1600" i="5" s="1"/>
  <c r="C1600" i="5"/>
  <c r="D1600" i="5"/>
  <c r="E1600" i="5"/>
  <c r="F1600" i="5"/>
  <c r="B1601" i="5"/>
  <c r="AT1601" i="5" s="1"/>
  <c r="AS1601" i="5" s="1"/>
  <c r="C1601" i="5"/>
  <c r="D1601" i="5"/>
  <c r="E1601" i="5"/>
  <c r="F1601" i="5"/>
  <c r="B1602" i="5"/>
  <c r="AT1602" i="5" s="1"/>
  <c r="AS1602" i="5" s="1"/>
  <c r="C1602" i="5"/>
  <c r="D1602" i="5"/>
  <c r="E1602" i="5"/>
  <c r="F1602" i="5"/>
  <c r="B1603" i="5"/>
  <c r="AT1603" i="5" s="1"/>
  <c r="AS1603" i="5" s="1"/>
  <c r="C1603" i="5"/>
  <c r="D1603" i="5"/>
  <c r="E1603" i="5"/>
  <c r="F1603" i="5"/>
  <c r="B1604" i="5"/>
  <c r="AT1604" i="5" s="1"/>
  <c r="AS1604" i="5" s="1"/>
  <c r="C1604" i="5"/>
  <c r="D1604" i="5"/>
  <c r="E1604" i="5"/>
  <c r="F1604" i="5"/>
  <c r="B1605" i="5"/>
  <c r="AT1605" i="5" s="1"/>
  <c r="AS1605" i="5" s="1"/>
  <c r="C1605" i="5"/>
  <c r="D1605" i="5"/>
  <c r="E1605" i="5"/>
  <c r="F1605" i="5"/>
  <c r="B1606" i="5"/>
  <c r="AT1606" i="5" s="1"/>
  <c r="AS1606" i="5" s="1"/>
  <c r="C1606" i="5"/>
  <c r="D1606" i="5"/>
  <c r="E1606" i="5"/>
  <c r="F1606" i="5"/>
  <c r="B1607" i="5"/>
  <c r="AT1607" i="5" s="1"/>
  <c r="AS1607" i="5" s="1"/>
  <c r="C1607" i="5"/>
  <c r="D1607" i="5"/>
  <c r="E1607" i="5"/>
  <c r="F1607" i="5"/>
  <c r="B1608" i="5"/>
  <c r="AT1608" i="5" s="1"/>
  <c r="AS1608" i="5" s="1"/>
  <c r="C1608" i="5"/>
  <c r="D1608" i="5"/>
  <c r="E1608" i="5"/>
  <c r="F1608" i="5"/>
  <c r="B1609" i="5"/>
  <c r="AT1609" i="5" s="1"/>
  <c r="AS1609" i="5" s="1"/>
  <c r="C1609" i="5"/>
  <c r="D1609" i="5"/>
  <c r="E1609" i="5"/>
  <c r="F1609" i="5"/>
  <c r="B1610" i="5"/>
  <c r="AT1610" i="5" s="1"/>
  <c r="AS1610" i="5" s="1"/>
  <c r="C1610" i="5"/>
  <c r="D1610" i="5"/>
  <c r="E1610" i="5"/>
  <c r="F1610" i="5"/>
  <c r="B1611" i="5"/>
  <c r="AT1611" i="5" s="1"/>
  <c r="AS1611" i="5" s="1"/>
  <c r="C1611" i="5"/>
  <c r="D1611" i="5"/>
  <c r="E1611" i="5"/>
  <c r="F1611" i="5"/>
  <c r="B1612" i="5"/>
  <c r="AT1612" i="5" s="1"/>
  <c r="AS1612" i="5" s="1"/>
  <c r="C1612" i="5"/>
  <c r="D1612" i="5"/>
  <c r="E1612" i="5"/>
  <c r="F1612" i="5"/>
  <c r="B1613" i="5"/>
  <c r="AT1613" i="5" s="1"/>
  <c r="AS1613" i="5" s="1"/>
  <c r="C1613" i="5"/>
  <c r="D1613" i="5"/>
  <c r="E1613" i="5"/>
  <c r="F1613" i="5"/>
  <c r="B1614" i="5"/>
  <c r="AT1614" i="5" s="1"/>
  <c r="AS1614" i="5" s="1"/>
  <c r="C1614" i="5"/>
  <c r="D1614" i="5"/>
  <c r="E1614" i="5"/>
  <c r="F1614" i="5"/>
  <c r="B1615" i="5"/>
  <c r="AT1615" i="5" s="1"/>
  <c r="AS1615" i="5" s="1"/>
  <c r="C1615" i="5"/>
  <c r="D1615" i="5"/>
  <c r="E1615" i="5"/>
  <c r="F1615" i="5"/>
  <c r="B1616" i="5"/>
  <c r="AT1616" i="5" s="1"/>
  <c r="AS1616" i="5" s="1"/>
  <c r="C1616" i="5"/>
  <c r="D1616" i="5"/>
  <c r="E1616" i="5"/>
  <c r="F1616" i="5"/>
  <c r="B1617" i="5"/>
  <c r="AT1617" i="5" s="1"/>
  <c r="AS1617" i="5" s="1"/>
  <c r="C1617" i="5"/>
  <c r="D1617" i="5"/>
  <c r="E1617" i="5"/>
  <c r="F1617" i="5"/>
  <c r="B1618" i="5"/>
  <c r="AT1618" i="5" s="1"/>
  <c r="AS1618" i="5" s="1"/>
  <c r="C1618" i="5"/>
  <c r="D1618" i="5"/>
  <c r="E1618" i="5"/>
  <c r="F1618" i="5"/>
  <c r="B1619" i="5"/>
  <c r="AT1619" i="5" s="1"/>
  <c r="AS1619" i="5" s="1"/>
  <c r="C1619" i="5"/>
  <c r="D1619" i="5"/>
  <c r="E1619" i="5"/>
  <c r="F1619" i="5"/>
  <c r="B1620" i="5"/>
  <c r="AT1620" i="5" s="1"/>
  <c r="AS1620" i="5" s="1"/>
  <c r="C1620" i="5"/>
  <c r="D1620" i="5"/>
  <c r="E1620" i="5"/>
  <c r="F1620" i="5"/>
  <c r="B1621" i="5"/>
  <c r="AT1621" i="5" s="1"/>
  <c r="AS1621" i="5" s="1"/>
  <c r="C1621" i="5"/>
  <c r="D1621" i="5"/>
  <c r="E1621" i="5"/>
  <c r="F1621" i="5"/>
  <c r="B1622" i="5"/>
  <c r="AT1622" i="5" s="1"/>
  <c r="AS1622" i="5" s="1"/>
  <c r="C1622" i="5"/>
  <c r="D1622" i="5"/>
  <c r="E1622" i="5"/>
  <c r="F1622" i="5"/>
  <c r="B1623" i="5"/>
  <c r="AT1623" i="5" s="1"/>
  <c r="AS1623" i="5" s="1"/>
  <c r="C1623" i="5"/>
  <c r="D1623" i="5"/>
  <c r="E1623" i="5"/>
  <c r="F1623" i="5"/>
  <c r="B1624" i="5"/>
  <c r="AT1624" i="5" s="1"/>
  <c r="AS1624" i="5" s="1"/>
  <c r="C1624" i="5"/>
  <c r="D1624" i="5"/>
  <c r="E1624" i="5"/>
  <c r="F1624" i="5"/>
  <c r="B1625" i="5"/>
  <c r="AT1625" i="5" s="1"/>
  <c r="AS1625" i="5" s="1"/>
  <c r="C1625" i="5"/>
  <c r="D1625" i="5"/>
  <c r="E1625" i="5"/>
  <c r="F1625" i="5"/>
  <c r="B1626" i="5"/>
  <c r="AT1626" i="5" s="1"/>
  <c r="AS1626" i="5" s="1"/>
  <c r="C1626" i="5"/>
  <c r="D1626" i="5"/>
  <c r="E1626" i="5"/>
  <c r="F1626" i="5"/>
  <c r="B1627" i="5"/>
  <c r="AT1627" i="5" s="1"/>
  <c r="AS1627" i="5" s="1"/>
  <c r="C1627" i="5"/>
  <c r="D1627" i="5"/>
  <c r="E1627" i="5"/>
  <c r="F1627" i="5"/>
  <c r="B1628" i="5"/>
  <c r="AT1628" i="5" s="1"/>
  <c r="AS1628" i="5" s="1"/>
  <c r="C1628" i="5"/>
  <c r="D1628" i="5"/>
  <c r="E1628" i="5"/>
  <c r="F1628" i="5"/>
  <c r="B1629" i="5"/>
  <c r="AT1629" i="5" s="1"/>
  <c r="AS1629" i="5" s="1"/>
  <c r="C1629" i="5"/>
  <c r="D1629" i="5"/>
  <c r="E1629" i="5"/>
  <c r="F1629" i="5"/>
  <c r="B1630" i="5"/>
  <c r="AT1630" i="5" s="1"/>
  <c r="AS1630" i="5" s="1"/>
  <c r="C1630" i="5"/>
  <c r="D1630" i="5"/>
  <c r="E1630" i="5"/>
  <c r="F1630" i="5"/>
  <c r="B1631" i="5"/>
  <c r="AT1631" i="5" s="1"/>
  <c r="AS1631" i="5" s="1"/>
  <c r="C1631" i="5"/>
  <c r="D1631" i="5"/>
  <c r="E1631" i="5"/>
  <c r="F1631" i="5"/>
  <c r="B1632" i="5"/>
  <c r="AT1632" i="5" s="1"/>
  <c r="AS1632" i="5" s="1"/>
  <c r="C1632" i="5"/>
  <c r="D1632" i="5"/>
  <c r="E1632" i="5"/>
  <c r="F1632" i="5"/>
  <c r="B1633" i="5"/>
  <c r="AT1633" i="5" s="1"/>
  <c r="AS1633" i="5" s="1"/>
  <c r="C1633" i="5"/>
  <c r="D1633" i="5"/>
  <c r="E1633" i="5"/>
  <c r="F1633" i="5"/>
  <c r="B1634" i="5"/>
  <c r="AT1634" i="5" s="1"/>
  <c r="AS1634" i="5" s="1"/>
  <c r="C1634" i="5"/>
  <c r="D1634" i="5"/>
  <c r="E1634" i="5"/>
  <c r="F1634" i="5"/>
  <c r="B1635" i="5"/>
  <c r="AT1635" i="5" s="1"/>
  <c r="AS1635" i="5" s="1"/>
  <c r="C1635" i="5"/>
  <c r="D1635" i="5"/>
  <c r="E1635" i="5"/>
  <c r="F1635" i="5"/>
  <c r="B1636" i="5"/>
  <c r="AT1636" i="5" s="1"/>
  <c r="AS1636" i="5" s="1"/>
  <c r="C1636" i="5"/>
  <c r="D1636" i="5"/>
  <c r="E1636" i="5"/>
  <c r="F1636" i="5"/>
  <c r="B1637" i="5"/>
  <c r="AT1637" i="5" s="1"/>
  <c r="AS1637" i="5" s="1"/>
  <c r="C1637" i="5"/>
  <c r="D1637" i="5"/>
  <c r="E1637" i="5"/>
  <c r="F1637" i="5"/>
  <c r="B1638" i="5"/>
  <c r="AT1638" i="5" s="1"/>
  <c r="AS1638" i="5" s="1"/>
  <c r="C1638" i="5"/>
  <c r="D1638" i="5"/>
  <c r="E1638" i="5"/>
  <c r="F1638" i="5"/>
  <c r="B1639" i="5"/>
  <c r="AT1639" i="5" s="1"/>
  <c r="AS1639" i="5" s="1"/>
  <c r="C1639" i="5"/>
  <c r="D1639" i="5"/>
  <c r="E1639" i="5"/>
  <c r="F1639" i="5"/>
  <c r="B1640" i="5"/>
  <c r="AT1640" i="5" s="1"/>
  <c r="AS1640" i="5" s="1"/>
  <c r="C1640" i="5"/>
  <c r="D1640" i="5"/>
  <c r="E1640" i="5"/>
  <c r="F1640" i="5"/>
  <c r="B1641" i="5"/>
  <c r="AT1641" i="5" s="1"/>
  <c r="AS1641" i="5" s="1"/>
  <c r="C1641" i="5"/>
  <c r="D1641" i="5"/>
  <c r="E1641" i="5"/>
  <c r="F1641" i="5"/>
  <c r="B1642" i="5"/>
  <c r="AT1642" i="5" s="1"/>
  <c r="AS1642" i="5" s="1"/>
  <c r="C1642" i="5"/>
  <c r="D1642" i="5"/>
  <c r="E1642" i="5"/>
  <c r="F1642" i="5"/>
  <c r="B1643" i="5"/>
  <c r="AT1643" i="5" s="1"/>
  <c r="AS1643" i="5" s="1"/>
  <c r="C1643" i="5"/>
  <c r="D1643" i="5"/>
  <c r="E1643" i="5"/>
  <c r="F1643" i="5"/>
  <c r="B1644" i="5"/>
  <c r="AT1644" i="5" s="1"/>
  <c r="AS1644" i="5" s="1"/>
  <c r="C1644" i="5"/>
  <c r="D1644" i="5"/>
  <c r="E1644" i="5"/>
  <c r="F1644" i="5"/>
  <c r="B1645" i="5"/>
  <c r="AT1645" i="5" s="1"/>
  <c r="AS1645" i="5" s="1"/>
  <c r="C1645" i="5"/>
  <c r="D1645" i="5"/>
  <c r="E1645" i="5"/>
  <c r="F1645" i="5"/>
  <c r="B1646" i="5"/>
  <c r="AT1646" i="5" s="1"/>
  <c r="AS1646" i="5" s="1"/>
  <c r="C1646" i="5"/>
  <c r="D1646" i="5"/>
  <c r="E1646" i="5"/>
  <c r="F1646" i="5"/>
  <c r="B1647" i="5"/>
  <c r="AT1647" i="5" s="1"/>
  <c r="AS1647" i="5" s="1"/>
  <c r="C1647" i="5"/>
  <c r="D1647" i="5"/>
  <c r="E1647" i="5"/>
  <c r="F1647" i="5"/>
  <c r="B1648" i="5"/>
  <c r="AT1648" i="5" s="1"/>
  <c r="AS1648" i="5" s="1"/>
  <c r="C1648" i="5"/>
  <c r="D1648" i="5"/>
  <c r="E1648" i="5"/>
  <c r="F1648" i="5"/>
  <c r="B1649" i="5"/>
  <c r="AT1649" i="5" s="1"/>
  <c r="AS1649" i="5" s="1"/>
  <c r="C1649" i="5"/>
  <c r="D1649" i="5"/>
  <c r="E1649" i="5"/>
  <c r="F1649" i="5"/>
  <c r="B1650" i="5"/>
  <c r="AT1650" i="5" s="1"/>
  <c r="AS1650" i="5" s="1"/>
  <c r="C1650" i="5"/>
  <c r="D1650" i="5"/>
  <c r="E1650" i="5"/>
  <c r="F1650" i="5"/>
  <c r="B1651" i="5"/>
  <c r="AT1651" i="5" s="1"/>
  <c r="AS1651" i="5" s="1"/>
  <c r="C1651" i="5"/>
  <c r="D1651" i="5"/>
  <c r="E1651" i="5"/>
  <c r="F1651" i="5"/>
  <c r="B1652" i="5"/>
  <c r="AT1652" i="5" s="1"/>
  <c r="AS1652" i="5" s="1"/>
  <c r="C1652" i="5"/>
  <c r="D1652" i="5"/>
  <c r="E1652" i="5"/>
  <c r="F1652" i="5"/>
  <c r="B1653" i="5"/>
  <c r="AT1653" i="5" s="1"/>
  <c r="AS1653" i="5" s="1"/>
  <c r="C1653" i="5"/>
  <c r="D1653" i="5"/>
  <c r="E1653" i="5"/>
  <c r="F1653" i="5"/>
  <c r="B1654" i="5"/>
  <c r="AT1654" i="5" s="1"/>
  <c r="AS1654" i="5" s="1"/>
  <c r="C1654" i="5"/>
  <c r="D1654" i="5"/>
  <c r="E1654" i="5"/>
  <c r="F1654" i="5"/>
  <c r="B1655" i="5"/>
  <c r="AT1655" i="5" s="1"/>
  <c r="AS1655" i="5" s="1"/>
  <c r="C1655" i="5"/>
  <c r="D1655" i="5"/>
  <c r="E1655" i="5"/>
  <c r="F1655" i="5"/>
  <c r="B1656" i="5"/>
  <c r="AT1656" i="5" s="1"/>
  <c r="AS1656" i="5" s="1"/>
  <c r="C1656" i="5"/>
  <c r="D1656" i="5"/>
  <c r="E1656" i="5"/>
  <c r="F1656" i="5"/>
  <c r="B1657" i="5"/>
  <c r="AT1657" i="5" s="1"/>
  <c r="AS1657" i="5" s="1"/>
  <c r="C1657" i="5"/>
  <c r="D1657" i="5"/>
  <c r="E1657" i="5"/>
  <c r="F1657" i="5"/>
  <c r="B1658" i="5"/>
  <c r="AT1658" i="5" s="1"/>
  <c r="AS1658" i="5" s="1"/>
  <c r="C1658" i="5"/>
  <c r="D1658" i="5"/>
  <c r="E1658" i="5"/>
  <c r="F1658" i="5"/>
  <c r="B1659" i="5"/>
  <c r="AT1659" i="5" s="1"/>
  <c r="AS1659" i="5" s="1"/>
  <c r="C1659" i="5"/>
  <c r="D1659" i="5"/>
  <c r="E1659" i="5"/>
  <c r="F1659" i="5"/>
  <c r="B1660" i="5"/>
  <c r="AT1660" i="5" s="1"/>
  <c r="AS1660" i="5" s="1"/>
  <c r="C1660" i="5"/>
  <c r="D1660" i="5"/>
  <c r="E1660" i="5"/>
  <c r="F1660" i="5"/>
  <c r="B1661" i="5"/>
  <c r="AT1661" i="5" s="1"/>
  <c r="AS1661" i="5" s="1"/>
  <c r="C1661" i="5"/>
  <c r="D1661" i="5"/>
  <c r="E1661" i="5"/>
  <c r="F1661" i="5"/>
  <c r="B1662" i="5"/>
  <c r="AT1662" i="5" s="1"/>
  <c r="AS1662" i="5" s="1"/>
  <c r="C1662" i="5"/>
  <c r="D1662" i="5"/>
  <c r="E1662" i="5"/>
  <c r="F1662" i="5"/>
  <c r="B1663" i="5"/>
  <c r="AT1663" i="5" s="1"/>
  <c r="AS1663" i="5" s="1"/>
  <c r="C1663" i="5"/>
  <c r="D1663" i="5"/>
  <c r="E1663" i="5"/>
  <c r="F1663" i="5"/>
  <c r="B1664" i="5"/>
  <c r="AT1664" i="5" s="1"/>
  <c r="AS1664" i="5" s="1"/>
  <c r="C1664" i="5"/>
  <c r="D1664" i="5"/>
  <c r="E1664" i="5"/>
  <c r="F1664" i="5"/>
  <c r="B1665" i="5"/>
  <c r="AT1665" i="5" s="1"/>
  <c r="AS1665" i="5" s="1"/>
  <c r="C1665" i="5"/>
  <c r="D1665" i="5"/>
  <c r="E1665" i="5"/>
  <c r="F1665" i="5"/>
  <c r="B1666" i="5"/>
  <c r="AT1666" i="5" s="1"/>
  <c r="AS1666" i="5" s="1"/>
  <c r="C1666" i="5"/>
  <c r="D1666" i="5"/>
  <c r="E1666" i="5"/>
  <c r="F1666" i="5"/>
  <c r="B1667" i="5"/>
  <c r="AT1667" i="5" s="1"/>
  <c r="AS1667" i="5" s="1"/>
  <c r="C1667" i="5"/>
  <c r="D1667" i="5"/>
  <c r="E1667" i="5"/>
  <c r="F1667" i="5"/>
  <c r="B1668" i="5"/>
  <c r="AT1668" i="5" s="1"/>
  <c r="AS1668" i="5" s="1"/>
  <c r="C1668" i="5"/>
  <c r="D1668" i="5"/>
  <c r="E1668" i="5"/>
  <c r="F1668" i="5"/>
  <c r="B1669" i="5"/>
  <c r="AT1669" i="5" s="1"/>
  <c r="AS1669" i="5" s="1"/>
  <c r="C1669" i="5"/>
  <c r="D1669" i="5"/>
  <c r="E1669" i="5"/>
  <c r="F1669" i="5"/>
  <c r="B1670" i="5"/>
  <c r="AT1670" i="5" s="1"/>
  <c r="AS1670" i="5" s="1"/>
  <c r="C1670" i="5"/>
  <c r="D1670" i="5"/>
  <c r="E1670" i="5"/>
  <c r="F1670" i="5"/>
  <c r="B1671" i="5"/>
  <c r="AT1671" i="5" s="1"/>
  <c r="AS1671" i="5" s="1"/>
  <c r="C1671" i="5"/>
  <c r="D1671" i="5"/>
  <c r="E1671" i="5"/>
  <c r="F1671" i="5"/>
  <c r="B1672" i="5"/>
  <c r="AT1672" i="5" s="1"/>
  <c r="AS1672" i="5" s="1"/>
  <c r="C1672" i="5"/>
  <c r="D1672" i="5"/>
  <c r="E1672" i="5"/>
  <c r="F1672" i="5"/>
  <c r="B1673" i="5"/>
  <c r="AT1673" i="5" s="1"/>
  <c r="AS1673" i="5" s="1"/>
  <c r="C1673" i="5"/>
  <c r="D1673" i="5"/>
  <c r="E1673" i="5"/>
  <c r="F1673" i="5"/>
  <c r="B1674" i="5"/>
  <c r="AT1674" i="5" s="1"/>
  <c r="AS1674" i="5" s="1"/>
  <c r="C1674" i="5"/>
  <c r="D1674" i="5"/>
  <c r="E1674" i="5"/>
  <c r="F1674" i="5"/>
  <c r="B1675" i="5"/>
  <c r="AT1675" i="5" s="1"/>
  <c r="AS1675" i="5" s="1"/>
  <c r="C1675" i="5"/>
  <c r="D1675" i="5"/>
  <c r="E1675" i="5"/>
  <c r="F1675" i="5"/>
  <c r="B1676" i="5"/>
  <c r="AT1676" i="5" s="1"/>
  <c r="AS1676" i="5" s="1"/>
  <c r="C1676" i="5"/>
  <c r="D1676" i="5"/>
  <c r="E1676" i="5"/>
  <c r="F1676" i="5"/>
  <c r="B1677" i="5"/>
  <c r="AT1677" i="5" s="1"/>
  <c r="AS1677" i="5" s="1"/>
  <c r="C1677" i="5"/>
  <c r="D1677" i="5"/>
  <c r="E1677" i="5"/>
  <c r="F1677" i="5"/>
  <c r="B1678" i="5"/>
  <c r="AT1678" i="5" s="1"/>
  <c r="AS1678" i="5" s="1"/>
  <c r="C1678" i="5"/>
  <c r="D1678" i="5"/>
  <c r="E1678" i="5"/>
  <c r="F1678" i="5"/>
  <c r="B1679" i="5"/>
  <c r="AT1679" i="5" s="1"/>
  <c r="AS1679" i="5" s="1"/>
  <c r="C1679" i="5"/>
  <c r="D1679" i="5"/>
  <c r="E1679" i="5"/>
  <c r="F1679" i="5"/>
  <c r="B1680" i="5"/>
  <c r="AT1680" i="5" s="1"/>
  <c r="AS1680" i="5" s="1"/>
  <c r="C1680" i="5"/>
  <c r="D1680" i="5"/>
  <c r="E1680" i="5"/>
  <c r="F1680" i="5"/>
  <c r="B1681" i="5"/>
  <c r="AT1681" i="5" s="1"/>
  <c r="AS1681" i="5" s="1"/>
  <c r="C1681" i="5"/>
  <c r="D1681" i="5"/>
  <c r="E1681" i="5"/>
  <c r="F1681" i="5"/>
  <c r="B1682" i="5"/>
  <c r="AT1682" i="5" s="1"/>
  <c r="AS1682" i="5" s="1"/>
  <c r="C1682" i="5"/>
  <c r="D1682" i="5"/>
  <c r="E1682" i="5"/>
  <c r="F1682" i="5"/>
  <c r="B1683" i="5"/>
  <c r="AT1683" i="5" s="1"/>
  <c r="AS1683" i="5" s="1"/>
  <c r="C1683" i="5"/>
  <c r="D1683" i="5"/>
  <c r="E1683" i="5"/>
  <c r="F1683" i="5"/>
  <c r="B1684" i="5"/>
  <c r="AT1684" i="5" s="1"/>
  <c r="AS1684" i="5" s="1"/>
  <c r="C1684" i="5"/>
  <c r="D1684" i="5"/>
  <c r="E1684" i="5"/>
  <c r="F1684" i="5"/>
  <c r="B1685" i="5"/>
  <c r="AT1685" i="5" s="1"/>
  <c r="AS1685" i="5" s="1"/>
  <c r="C1685" i="5"/>
  <c r="D1685" i="5"/>
  <c r="E1685" i="5"/>
  <c r="F1685" i="5"/>
  <c r="B1686" i="5"/>
  <c r="AT1686" i="5" s="1"/>
  <c r="AS1686" i="5" s="1"/>
  <c r="C1686" i="5"/>
  <c r="D1686" i="5"/>
  <c r="E1686" i="5"/>
  <c r="F1686" i="5"/>
  <c r="B1687" i="5"/>
  <c r="AT1687" i="5" s="1"/>
  <c r="AS1687" i="5" s="1"/>
  <c r="C1687" i="5"/>
  <c r="D1687" i="5"/>
  <c r="E1687" i="5"/>
  <c r="F1687" i="5"/>
  <c r="B1688" i="5"/>
  <c r="AT1688" i="5" s="1"/>
  <c r="AS1688" i="5" s="1"/>
  <c r="C1688" i="5"/>
  <c r="D1688" i="5"/>
  <c r="E1688" i="5"/>
  <c r="F1688" i="5"/>
  <c r="B1689" i="5"/>
  <c r="AT1689" i="5" s="1"/>
  <c r="AS1689" i="5" s="1"/>
  <c r="C1689" i="5"/>
  <c r="D1689" i="5"/>
  <c r="E1689" i="5"/>
  <c r="F1689" i="5"/>
  <c r="B1690" i="5"/>
  <c r="AT1690" i="5" s="1"/>
  <c r="AS1690" i="5" s="1"/>
  <c r="C1690" i="5"/>
  <c r="D1690" i="5"/>
  <c r="E1690" i="5"/>
  <c r="F1690" i="5"/>
  <c r="B1691" i="5"/>
  <c r="AT1691" i="5" s="1"/>
  <c r="AS1691" i="5" s="1"/>
  <c r="C1691" i="5"/>
  <c r="D1691" i="5"/>
  <c r="E1691" i="5"/>
  <c r="F1691" i="5"/>
  <c r="B1692" i="5"/>
  <c r="AT1692" i="5" s="1"/>
  <c r="AS1692" i="5" s="1"/>
  <c r="C1692" i="5"/>
  <c r="D1692" i="5"/>
  <c r="E1692" i="5"/>
  <c r="F1692" i="5"/>
  <c r="B1693" i="5"/>
  <c r="AT1693" i="5" s="1"/>
  <c r="AS1693" i="5" s="1"/>
  <c r="C1693" i="5"/>
  <c r="D1693" i="5"/>
  <c r="E1693" i="5"/>
  <c r="F1693" i="5"/>
  <c r="B1694" i="5"/>
  <c r="AT1694" i="5" s="1"/>
  <c r="AS1694" i="5" s="1"/>
  <c r="C1694" i="5"/>
  <c r="D1694" i="5"/>
  <c r="E1694" i="5"/>
  <c r="F1694" i="5"/>
  <c r="B1695" i="5"/>
  <c r="AT1695" i="5" s="1"/>
  <c r="AS1695" i="5" s="1"/>
  <c r="C1695" i="5"/>
  <c r="D1695" i="5"/>
  <c r="E1695" i="5"/>
  <c r="F1695" i="5"/>
  <c r="B1696" i="5"/>
  <c r="AT1696" i="5" s="1"/>
  <c r="AS1696" i="5" s="1"/>
  <c r="C1696" i="5"/>
  <c r="D1696" i="5"/>
  <c r="E1696" i="5"/>
  <c r="F1696" i="5"/>
  <c r="B1697" i="5"/>
  <c r="AT1697" i="5" s="1"/>
  <c r="AS1697" i="5" s="1"/>
  <c r="C1697" i="5"/>
  <c r="D1697" i="5"/>
  <c r="E1697" i="5"/>
  <c r="F1697" i="5"/>
  <c r="B1698" i="5"/>
  <c r="AT1698" i="5" s="1"/>
  <c r="AS1698" i="5" s="1"/>
  <c r="C1698" i="5"/>
  <c r="D1698" i="5"/>
  <c r="E1698" i="5"/>
  <c r="F1698" i="5"/>
  <c r="B1699" i="5"/>
  <c r="AT1699" i="5" s="1"/>
  <c r="AS1699" i="5" s="1"/>
  <c r="C1699" i="5"/>
  <c r="D1699" i="5"/>
  <c r="E1699" i="5"/>
  <c r="F1699" i="5"/>
  <c r="B1700" i="5"/>
  <c r="AT1700" i="5" s="1"/>
  <c r="AS1700" i="5" s="1"/>
  <c r="C1700" i="5"/>
  <c r="D1700" i="5"/>
  <c r="E1700" i="5"/>
  <c r="F1700" i="5"/>
  <c r="B1701" i="5"/>
  <c r="AT1701" i="5" s="1"/>
  <c r="AS1701" i="5" s="1"/>
  <c r="C1701" i="5"/>
  <c r="D1701" i="5"/>
  <c r="E1701" i="5"/>
  <c r="F1701" i="5"/>
  <c r="B1702" i="5"/>
  <c r="AT1702" i="5" s="1"/>
  <c r="AS1702" i="5" s="1"/>
  <c r="C1702" i="5"/>
  <c r="D1702" i="5"/>
  <c r="E1702" i="5"/>
  <c r="F1702" i="5"/>
  <c r="B1703" i="5"/>
  <c r="AT1703" i="5" s="1"/>
  <c r="AS1703" i="5" s="1"/>
  <c r="C1703" i="5"/>
  <c r="D1703" i="5"/>
  <c r="E1703" i="5"/>
  <c r="F1703" i="5"/>
  <c r="B1704" i="5"/>
  <c r="AT1704" i="5" s="1"/>
  <c r="AS1704" i="5" s="1"/>
  <c r="C1704" i="5"/>
  <c r="D1704" i="5"/>
  <c r="E1704" i="5"/>
  <c r="F1704" i="5"/>
  <c r="B1705" i="5"/>
  <c r="AT1705" i="5" s="1"/>
  <c r="AS1705" i="5" s="1"/>
  <c r="C1705" i="5"/>
  <c r="D1705" i="5"/>
  <c r="E1705" i="5"/>
  <c r="F1705" i="5"/>
  <c r="B1706" i="5"/>
  <c r="AT1706" i="5" s="1"/>
  <c r="AS1706" i="5" s="1"/>
  <c r="C1706" i="5"/>
  <c r="D1706" i="5"/>
  <c r="E1706" i="5"/>
  <c r="F1706" i="5"/>
  <c r="B1707" i="5"/>
  <c r="AT1707" i="5" s="1"/>
  <c r="AS1707" i="5" s="1"/>
  <c r="C1707" i="5"/>
  <c r="D1707" i="5"/>
  <c r="E1707" i="5"/>
  <c r="F1707" i="5"/>
  <c r="B1708" i="5"/>
  <c r="AT1708" i="5" s="1"/>
  <c r="AS1708" i="5" s="1"/>
  <c r="C1708" i="5"/>
  <c r="D1708" i="5"/>
  <c r="E1708" i="5"/>
  <c r="F1708" i="5"/>
  <c r="B1709" i="5"/>
  <c r="AT1709" i="5" s="1"/>
  <c r="AS1709" i="5" s="1"/>
  <c r="C1709" i="5"/>
  <c r="D1709" i="5"/>
  <c r="E1709" i="5"/>
  <c r="F1709" i="5"/>
  <c r="B1710" i="5"/>
  <c r="AT1710" i="5" s="1"/>
  <c r="AS1710" i="5" s="1"/>
  <c r="C1710" i="5"/>
  <c r="D1710" i="5"/>
  <c r="E1710" i="5"/>
  <c r="F1710" i="5"/>
  <c r="B1711" i="5"/>
  <c r="AT1711" i="5" s="1"/>
  <c r="AS1711" i="5" s="1"/>
  <c r="C1711" i="5"/>
  <c r="D1711" i="5"/>
  <c r="E1711" i="5"/>
  <c r="F1711" i="5"/>
  <c r="B1712" i="5"/>
  <c r="AT1712" i="5" s="1"/>
  <c r="AS1712" i="5" s="1"/>
  <c r="C1712" i="5"/>
  <c r="D1712" i="5"/>
  <c r="E1712" i="5"/>
  <c r="F1712" i="5"/>
  <c r="B1713" i="5"/>
  <c r="AT1713" i="5" s="1"/>
  <c r="AS1713" i="5" s="1"/>
  <c r="C1713" i="5"/>
  <c r="D1713" i="5"/>
  <c r="E1713" i="5"/>
  <c r="F1713" i="5"/>
  <c r="B1714" i="5"/>
  <c r="AT1714" i="5" s="1"/>
  <c r="AS1714" i="5" s="1"/>
  <c r="C1714" i="5"/>
  <c r="D1714" i="5"/>
  <c r="E1714" i="5"/>
  <c r="F1714" i="5"/>
  <c r="B1715" i="5"/>
  <c r="AT1715" i="5" s="1"/>
  <c r="AS1715" i="5" s="1"/>
  <c r="C1715" i="5"/>
  <c r="D1715" i="5"/>
  <c r="E1715" i="5"/>
  <c r="F1715" i="5"/>
  <c r="B1716" i="5"/>
  <c r="AT1716" i="5" s="1"/>
  <c r="AS1716" i="5" s="1"/>
  <c r="C1716" i="5"/>
  <c r="D1716" i="5"/>
  <c r="E1716" i="5"/>
  <c r="F1716" i="5"/>
  <c r="B1717" i="5"/>
  <c r="AT1717" i="5" s="1"/>
  <c r="AS1717" i="5" s="1"/>
  <c r="C1717" i="5"/>
  <c r="D1717" i="5"/>
  <c r="E1717" i="5"/>
  <c r="F1717" i="5"/>
  <c r="B1718" i="5"/>
  <c r="AT1718" i="5" s="1"/>
  <c r="AS1718" i="5" s="1"/>
  <c r="C1718" i="5"/>
  <c r="D1718" i="5"/>
  <c r="E1718" i="5"/>
  <c r="F1718" i="5"/>
  <c r="B1719" i="5"/>
  <c r="AT1719" i="5" s="1"/>
  <c r="AS1719" i="5" s="1"/>
  <c r="C1719" i="5"/>
  <c r="D1719" i="5"/>
  <c r="E1719" i="5"/>
  <c r="F1719" i="5"/>
  <c r="B1720" i="5"/>
  <c r="AT1720" i="5" s="1"/>
  <c r="AS1720" i="5" s="1"/>
  <c r="C1720" i="5"/>
  <c r="D1720" i="5"/>
  <c r="E1720" i="5"/>
  <c r="F1720" i="5"/>
  <c r="B1721" i="5"/>
  <c r="AT1721" i="5" s="1"/>
  <c r="AS1721" i="5" s="1"/>
  <c r="C1721" i="5"/>
  <c r="D1721" i="5"/>
  <c r="E1721" i="5"/>
  <c r="F1721" i="5"/>
  <c r="B1722" i="5"/>
  <c r="AT1722" i="5" s="1"/>
  <c r="AS1722" i="5" s="1"/>
  <c r="C1722" i="5"/>
  <c r="D1722" i="5"/>
  <c r="E1722" i="5"/>
  <c r="F1722" i="5"/>
  <c r="B1723" i="5"/>
  <c r="AT1723" i="5" s="1"/>
  <c r="AS1723" i="5" s="1"/>
  <c r="C1723" i="5"/>
  <c r="D1723" i="5"/>
  <c r="E1723" i="5"/>
  <c r="F1723" i="5"/>
  <c r="B1724" i="5"/>
  <c r="AT1724" i="5" s="1"/>
  <c r="AS1724" i="5" s="1"/>
  <c r="C1724" i="5"/>
  <c r="D1724" i="5"/>
  <c r="E1724" i="5"/>
  <c r="F1724" i="5"/>
  <c r="B1725" i="5"/>
  <c r="AT1725" i="5" s="1"/>
  <c r="AS1725" i="5" s="1"/>
  <c r="C1725" i="5"/>
  <c r="D1725" i="5"/>
  <c r="E1725" i="5"/>
  <c r="F1725" i="5"/>
  <c r="B1726" i="5"/>
  <c r="AT1726" i="5" s="1"/>
  <c r="AS1726" i="5" s="1"/>
  <c r="C1726" i="5"/>
  <c r="D1726" i="5"/>
  <c r="E1726" i="5"/>
  <c r="F1726" i="5"/>
  <c r="B1727" i="5"/>
  <c r="AT1727" i="5" s="1"/>
  <c r="AS1727" i="5" s="1"/>
  <c r="C1727" i="5"/>
  <c r="D1727" i="5"/>
  <c r="E1727" i="5"/>
  <c r="F1727" i="5"/>
  <c r="B1728" i="5"/>
  <c r="AT1728" i="5" s="1"/>
  <c r="AS1728" i="5" s="1"/>
  <c r="C1728" i="5"/>
  <c r="D1728" i="5"/>
  <c r="E1728" i="5"/>
  <c r="F1728" i="5"/>
  <c r="B1729" i="5"/>
  <c r="AT1729" i="5" s="1"/>
  <c r="AS1729" i="5" s="1"/>
  <c r="C1729" i="5"/>
  <c r="D1729" i="5"/>
  <c r="E1729" i="5"/>
  <c r="F1729" i="5"/>
  <c r="B1730" i="5"/>
  <c r="AT1730" i="5" s="1"/>
  <c r="AS1730" i="5" s="1"/>
  <c r="C1730" i="5"/>
  <c r="D1730" i="5"/>
  <c r="E1730" i="5"/>
  <c r="F1730" i="5"/>
  <c r="B1731" i="5"/>
  <c r="AT1731" i="5" s="1"/>
  <c r="AS1731" i="5" s="1"/>
  <c r="C1731" i="5"/>
  <c r="D1731" i="5"/>
  <c r="E1731" i="5"/>
  <c r="F1731" i="5"/>
  <c r="B1732" i="5"/>
  <c r="AT1732" i="5" s="1"/>
  <c r="AS1732" i="5" s="1"/>
  <c r="C1732" i="5"/>
  <c r="D1732" i="5"/>
  <c r="E1732" i="5"/>
  <c r="F1732" i="5"/>
  <c r="B1733" i="5"/>
  <c r="AT1733" i="5" s="1"/>
  <c r="AS1733" i="5" s="1"/>
  <c r="C1733" i="5"/>
  <c r="D1733" i="5"/>
  <c r="E1733" i="5"/>
  <c r="F1733" i="5"/>
  <c r="B1734" i="5"/>
  <c r="AT1734" i="5" s="1"/>
  <c r="AS1734" i="5" s="1"/>
  <c r="C1734" i="5"/>
  <c r="D1734" i="5"/>
  <c r="E1734" i="5"/>
  <c r="F1734" i="5"/>
  <c r="B1735" i="5"/>
  <c r="AT1735" i="5" s="1"/>
  <c r="AS1735" i="5" s="1"/>
  <c r="C1735" i="5"/>
  <c r="D1735" i="5"/>
  <c r="E1735" i="5"/>
  <c r="F1735" i="5"/>
  <c r="B1736" i="5"/>
  <c r="AT1736" i="5" s="1"/>
  <c r="AS1736" i="5" s="1"/>
  <c r="C1736" i="5"/>
  <c r="D1736" i="5"/>
  <c r="E1736" i="5"/>
  <c r="F1736" i="5"/>
  <c r="B1737" i="5"/>
  <c r="AT1737" i="5" s="1"/>
  <c r="AS1737" i="5" s="1"/>
  <c r="C1737" i="5"/>
  <c r="D1737" i="5"/>
  <c r="E1737" i="5"/>
  <c r="F1737" i="5"/>
  <c r="B1738" i="5"/>
  <c r="AT1738" i="5" s="1"/>
  <c r="AS1738" i="5" s="1"/>
  <c r="C1738" i="5"/>
  <c r="D1738" i="5"/>
  <c r="E1738" i="5"/>
  <c r="F1738" i="5"/>
  <c r="B1739" i="5"/>
  <c r="AT1739" i="5" s="1"/>
  <c r="AS1739" i="5" s="1"/>
  <c r="C1739" i="5"/>
  <c r="D1739" i="5"/>
  <c r="E1739" i="5"/>
  <c r="F1739" i="5"/>
  <c r="B1740" i="5"/>
  <c r="AT1740" i="5" s="1"/>
  <c r="AS1740" i="5" s="1"/>
  <c r="C1740" i="5"/>
  <c r="D1740" i="5"/>
  <c r="E1740" i="5"/>
  <c r="F1740" i="5"/>
  <c r="B1741" i="5"/>
  <c r="AT1741" i="5" s="1"/>
  <c r="AS1741" i="5" s="1"/>
  <c r="C1741" i="5"/>
  <c r="D1741" i="5"/>
  <c r="E1741" i="5"/>
  <c r="F1741" i="5"/>
  <c r="B1742" i="5"/>
  <c r="AT1742" i="5" s="1"/>
  <c r="AS1742" i="5" s="1"/>
  <c r="C1742" i="5"/>
  <c r="D1742" i="5"/>
  <c r="E1742" i="5"/>
  <c r="F1742" i="5"/>
  <c r="B1743" i="5"/>
  <c r="AT1743" i="5" s="1"/>
  <c r="AS1743" i="5" s="1"/>
  <c r="C1743" i="5"/>
  <c r="D1743" i="5"/>
  <c r="E1743" i="5"/>
  <c r="F1743" i="5"/>
  <c r="B1744" i="5"/>
  <c r="AT1744" i="5" s="1"/>
  <c r="AS1744" i="5" s="1"/>
  <c r="C1744" i="5"/>
  <c r="D1744" i="5"/>
  <c r="E1744" i="5"/>
  <c r="F1744" i="5"/>
  <c r="B1745" i="5"/>
  <c r="AT1745" i="5" s="1"/>
  <c r="AS1745" i="5" s="1"/>
  <c r="C1745" i="5"/>
  <c r="D1745" i="5"/>
  <c r="E1745" i="5"/>
  <c r="F1745" i="5"/>
  <c r="B1746" i="5"/>
  <c r="AT1746" i="5" s="1"/>
  <c r="AS1746" i="5" s="1"/>
  <c r="C1746" i="5"/>
  <c r="D1746" i="5"/>
  <c r="E1746" i="5"/>
  <c r="F1746" i="5"/>
  <c r="B1747" i="5"/>
  <c r="AT1747" i="5" s="1"/>
  <c r="AS1747" i="5" s="1"/>
  <c r="C1747" i="5"/>
  <c r="D1747" i="5"/>
  <c r="E1747" i="5"/>
  <c r="F1747" i="5"/>
  <c r="B1748" i="5"/>
  <c r="AT1748" i="5" s="1"/>
  <c r="AS1748" i="5" s="1"/>
  <c r="C1748" i="5"/>
  <c r="D1748" i="5"/>
  <c r="E1748" i="5"/>
  <c r="F1748" i="5"/>
  <c r="B1749" i="5"/>
  <c r="AT1749" i="5" s="1"/>
  <c r="AS1749" i="5" s="1"/>
  <c r="C1749" i="5"/>
  <c r="D1749" i="5"/>
  <c r="E1749" i="5"/>
  <c r="F1749" i="5"/>
  <c r="B1750" i="5"/>
  <c r="AT1750" i="5" s="1"/>
  <c r="AS1750" i="5" s="1"/>
  <c r="C1750" i="5"/>
  <c r="D1750" i="5"/>
  <c r="E1750" i="5"/>
  <c r="F1750" i="5"/>
  <c r="B1751" i="5"/>
  <c r="AT1751" i="5" s="1"/>
  <c r="AS1751" i="5" s="1"/>
  <c r="C1751" i="5"/>
  <c r="D1751" i="5"/>
  <c r="E1751" i="5"/>
  <c r="F1751" i="5"/>
  <c r="B1752" i="5"/>
  <c r="AT1752" i="5" s="1"/>
  <c r="AS1752" i="5" s="1"/>
  <c r="C1752" i="5"/>
  <c r="D1752" i="5"/>
  <c r="E1752" i="5"/>
  <c r="F1752" i="5"/>
  <c r="B1753" i="5"/>
  <c r="AT1753" i="5" s="1"/>
  <c r="AS1753" i="5" s="1"/>
  <c r="C1753" i="5"/>
  <c r="D1753" i="5"/>
  <c r="E1753" i="5"/>
  <c r="F1753" i="5"/>
  <c r="B1754" i="5"/>
  <c r="AT1754" i="5" s="1"/>
  <c r="AS1754" i="5" s="1"/>
  <c r="C1754" i="5"/>
  <c r="D1754" i="5"/>
  <c r="E1754" i="5"/>
  <c r="F1754" i="5"/>
  <c r="B1755" i="5"/>
  <c r="AT1755" i="5" s="1"/>
  <c r="AS1755" i="5" s="1"/>
  <c r="C1755" i="5"/>
  <c r="D1755" i="5"/>
  <c r="E1755" i="5"/>
  <c r="F1755" i="5"/>
  <c r="B1756" i="5"/>
  <c r="AT1756" i="5" s="1"/>
  <c r="AS1756" i="5" s="1"/>
  <c r="C1756" i="5"/>
  <c r="D1756" i="5"/>
  <c r="E1756" i="5"/>
  <c r="F1756" i="5"/>
  <c r="B1757" i="5"/>
  <c r="AT1757" i="5" s="1"/>
  <c r="AS1757" i="5" s="1"/>
  <c r="C1757" i="5"/>
  <c r="D1757" i="5"/>
  <c r="E1757" i="5"/>
  <c r="F1757" i="5"/>
  <c r="B1758" i="5"/>
  <c r="AT1758" i="5" s="1"/>
  <c r="AS1758" i="5" s="1"/>
  <c r="C1758" i="5"/>
  <c r="D1758" i="5"/>
  <c r="E1758" i="5"/>
  <c r="F1758" i="5"/>
  <c r="B1759" i="5"/>
  <c r="AT1759" i="5" s="1"/>
  <c r="AS1759" i="5" s="1"/>
  <c r="C1759" i="5"/>
  <c r="D1759" i="5"/>
  <c r="E1759" i="5"/>
  <c r="F1759" i="5"/>
  <c r="B1760" i="5"/>
  <c r="AT1760" i="5" s="1"/>
  <c r="AS1760" i="5" s="1"/>
  <c r="C1760" i="5"/>
  <c r="D1760" i="5"/>
  <c r="E1760" i="5"/>
  <c r="F1760" i="5"/>
  <c r="B1761" i="5"/>
  <c r="AT1761" i="5" s="1"/>
  <c r="AS1761" i="5" s="1"/>
  <c r="C1761" i="5"/>
  <c r="D1761" i="5"/>
  <c r="E1761" i="5"/>
  <c r="F1761" i="5"/>
  <c r="B1762" i="5"/>
  <c r="AT1762" i="5" s="1"/>
  <c r="AS1762" i="5" s="1"/>
  <c r="C1762" i="5"/>
  <c r="D1762" i="5"/>
  <c r="E1762" i="5"/>
  <c r="F1762" i="5"/>
  <c r="B1763" i="5"/>
  <c r="AT1763" i="5" s="1"/>
  <c r="AS1763" i="5" s="1"/>
  <c r="C1763" i="5"/>
  <c r="D1763" i="5"/>
  <c r="E1763" i="5"/>
  <c r="F1763" i="5"/>
  <c r="B1764" i="5"/>
  <c r="AT1764" i="5" s="1"/>
  <c r="AS1764" i="5" s="1"/>
  <c r="C1764" i="5"/>
  <c r="D1764" i="5"/>
  <c r="E1764" i="5"/>
  <c r="F1764" i="5"/>
  <c r="B1765" i="5"/>
  <c r="AT1765" i="5" s="1"/>
  <c r="AS1765" i="5" s="1"/>
  <c r="C1765" i="5"/>
  <c r="D1765" i="5"/>
  <c r="E1765" i="5"/>
  <c r="F1765" i="5"/>
  <c r="B1766" i="5"/>
  <c r="AT1766" i="5" s="1"/>
  <c r="AS1766" i="5" s="1"/>
  <c r="C1766" i="5"/>
  <c r="D1766" i="5"/>
  <c r="E1766" i="5"/>
  <c r="F1766" i="5"/>
  <c r="B1767" i="5"/>
  <c r="AT1767" i="5" s="1"/>
  <c r="AS1767" i="5" s="1"/>
  <c r="C1767" i="5"/>
  <c r="D1767" i="5"/>
  <c r="E1767" i="5"/>
  <c r="F1767" i="5"/>
  <c r="B1768" i="5"/>
  <c r="AT1768" i="5" s="1"/>
  <c r="AS1768" i="5" s="1"/>
  <c r="C1768" i="5"/>
  <c r="D1768" i="5"/>
  <c r="E1768" i="5"/>
  <c r="F1768" i="5"/>
  <c r="B1769" i="5"/>
  <c r="AT1769" i="5" s="1"/>
  <c r="AS1769" i="5" s="1"/>
  <c r="C1769" i="5"/>
  <c r="D1769" i="5"/>
  <c r="E1769" i="5"/>
  <c r="F1769" i="5"/>
  <c r="B1770" i="5"/>
  <c r="AT1770" i="5" s="1"/>
  <c r="AS1770" i="5" s="1"/>
  <c r="C1770" i="5"/>
  <c r="D1770" i="5"/>
  <c r="E1770" i="5"/>
  <c r="F1770" i="5"/>
  <c r="B1771" i="5"/>
  <c r="AT1771" i="5" s="1"/>
  <c r="AS1771" i="5" s="1"/>
  <c r="C1771" i="5"/>
  <c r="D1771" i="5"/>
  <c r="E1771" i="5"/>
  <c r="F1771" i="5"/>
  <c r="B1772" i="5"/>
  <c r="AT1772" i="5" s="1"/>
  <c r="AS1772" i="5" s="1"/>
  <c r="C1772" i="5"/>
  <c r="D1772" i="5"/>
  <c r="E1772" i="5"/>
  <c r="F1772" i="5"/>
  <c r="B1773" i="5"/>
  <c r="AT1773" i="5" s="1"/>
  <c r="AS1773" i="5" s="1"/>
  <c r="C1773" i="5"/>
  <c r="D1773" i="5"/>
  <c r="E1773" i="5"/>
  <c r="F1773" i="5"/>
  <c r="B1774" i="5"/>
  <c r="AT1774" i="5" s="1"/>
  <c r="AS1774" i="5" s="1"/>
  <c r="C1774" i="5"/>
  <c r="D1774" i="5"/>
  <c r="E1774" i="5"/>
  <c r="F1774" i="5"/>
  <c r="B1775" i="5"/>
  <c r="AT1775" i="5" s="1"/>
  <c r="AS1775" i="5" s="1"/>
  <c r="C1775" i="5"/>
  <c r="D1775" i="5"/>
  <c r="E1775" i="5"/>
  <c r="F1775" i="5"/>
  <c r="B1776" i="5"/>
  <c r="AT1776" i="5" s="1"/>
  <c r="AS1776" i="5" s="1"/>
  <c r="C1776" i="5"/>
  <c r="D1776" i="5"/>
  <c r="E1776" i="5"/>
  <c r="F1776" i="5"/>
  <c r="B1777" i="5"/>
  <c r="AT1777" i="5" s="1"/>
  <c r="AS1777" i="5" s="1"/>
  <c r="C1777" i="5"/>
  <c r="D1777" i="5"/>
  <c r="E1777" i="5"/>
  <c r="F1777" i="5"/>
  <c r="B1778" i="5"/>
  <c r="AT1778" i="5" s="1"/>
  <c r="AS1778" i="5" s="1"/>
  <c r="C1778" i="5"/>
  <c r="D1778" i="5"/>
  <c r="E1778" i="5"/>
  <c r="F1778" i="5"/>
  <c r="B1779" i="5"/>
  <c r="AT1779" i="5" s="1"/>
  <c r="AS1779" i="5" s="1"/>
  <c r="C1779" i="5"/>
  <c r="D1779" i="5"/>
  <c r="E1779" i="5"/>
  <c r="F1779" i="5"/>
  <c r="B1780" i="5"/>
  <c r="AT1780" i="5" s="1"/>
  <c r="AS1780" i="5" s="1"/>
  <c r="C1780" i="5"/>
  <c r="D1780" i="5"/>
  <c r="E1780" i="5"/>
  <c r="F1780" i="5"/>
  <c r="B1781" i="5"/>
  <c r="AT1781" i="5" s="1"/>
  <c r="AS1781" i="5" s="1"/>
  <c r="C1781" i="5"/>
  <c r="D1781" i="5"/>
  <c r="E1781" i="5"/>
  <c r="F1781" i="5"/>
  <c r="B1782" i="5"/>
  <c r="AT1782" i="5" s="1"/>
  <c r="AS1782" i="5" s="1"/>
  <c r="C1782" i="5"/>
  <c r="D1782" i="5"/>
  <c r="E1782" i="5"/>
  <c r="F1782" i="5"/>
  <c r="B1783" i="5"/>
  <c r="AT1783" i="5" s="1"/>
  <c r="AS1783" i="5" s="1"/>
  <c r="C1783" i="5"/>
  <c r="D1783" i="5"/>
  <c r="E1783" i="5"/>
  <c r="F1783" i="5"/>
  <c r="B1784" i="5"/>
  <c r="AT1784" i="5" s="1"/>
  <c r="AS1784" i="5" s="1"/>
  <c r="C1784" i="5"/>
  <c r="D1784" i="5"/>
  <c r="E1784" i="5"/>
  <c r="F1784" i="5"/>
  <c r="B1785" i="5"/>
  <c r="AT1785" i="5" s="1"/>
  <c r="AS1785" i="5" s="1"/>
  <c r="C1785" i="5"/>
  <c r="D1785" i="5"/>
  <c r="E1785" i="5"/>
  <c r="F1785" i="5"/>
  <c r="B1786" i="5"/>
  <c r="AT1786" i="5" s="1"/>
  <c r="AS1786" i="5" s="1"/>
  <c r="C1786" i="5"/>
  <c r="D1786" i="5"/>
  <c r="E1786" i="5"/>
  <c r="F1786" i="5"/>
  <c r="B1787" i="5"/>
  <c r="AT1787" i="5" s="1"/>
  <c r="AS1787" i="5" s="1"/>
  <c r="C1787" i="5"/>
  <c r="D1787" i="5"/>
  <c r="E1787" i="5"/>
  <c r="F1787" i="5"/>
  <c r="B1788" i="5"/>
  <c r="AT1788" i="5" s="1"/>
  <c r="AS1788" i="5" s="1"/>
  <c r="C1788" i="5"/>
  <c r="D1788" i="5"/>
  <c r="E1788" i="5"/>
  <c r="F1788" i="5"/>
  <c r="B1789" i="5"/>
  <c r="AT1789" i="5" s="1"/>
  <c r="AS1789" i="5" s="1"/>
  <c r="C1789" i="5"/>
  <c r="D1789" i="5"/>
  <c r="E1789" i="5"/>
  <c r="F1789" i="5"/>
  <c r="B1790" i="5"/>
  <c r="AT1790" i="5" s="1"/>
  <c r="AS1790" i="5" s="1"/>
  <c r="C1790" i="5"/>
  <c r="D1790" i="5"/>
  <c r="E1790" i="5"/>
  <c r="F1790" i="5"/>
  <c r="B1791" i="5"/>
  <c r="AT1791" i="5" s="1"/>
  <c r="AS1791" i="5" s="1"/>
  <c r="C1791" i="5"/>
  <c r="D1791" i="5"/>
  <c r="E1791" i="5"/>
  <c r="F1791" i="5"/>
  <c r="B1792" i="5"/>
  <c r="AT1792" i="5" s="1"/>
  <c r="AS1792" i="5" s="1"/>
  <c r="C1792" i="5"/>
  <c r="D1792" i="5"/>
  <c r="E1792" i="5"/>
  <c r="F1792" i="5"/>
  <c r="B1793" i="5"/>
  <c r="AT1793" i="5" s="1"/>
  <c r="AS1793" i="5" s="1"/>
  <c r="C1793" i="5"/>
  <c r="D1793" i="5"/>
  <c r="E1793" i="5"/>
  <c r="F1793" i="5"/>
  <c r="B1794" i="5"/>
  <c r="AT1794" i="5" s="1"/>
  <c r="AS1794" i="5" s="1"/>
  <c r="C1794" i="5"/>
  <c r="D1794" i="5"/>
  <c r="E1794" i="5"/>
  <c r="F1794" i="5"/>
  <c r="B1795" i="5"/>
  <c r="AT1795" i="5" s="1"/>
  <c r="AS1795" i="5" s="1"/>
  <c r="C1795" i="5"/>
  <c r="D1795" i="5"/>
  <c r="E1795" i="5"/>
  <c r="F1795" i="5"/>
  <c r="B1796" i="5"/>
  <c r="AT1796" i="5" s="1"/>
  <c r="AS1796" i="5" s="1"/>
  <c r="C1796" i="5"/>
  <c r="D1796" i="5"/>
  <c r="E1796" i="5"/>
  <c r="F1796" i="5"/>
  <c r="B1797" i="5"/>
  <c r="AT1797" i="5" s="1"/>
  <c r="AS1797" i="5" s="1"/>
  <c r="C1797" i="5"/>
  <c r="D1797" i="5"/>
  <c r="E1797" i="5"/>
  <c r="F1797" i="5"/>
  <c r="B1798" i="5"/>
  <c r="AT1798" i="5" s="1"/>
  <c r="AS1798" i="5" s="1"/>
  <c r="C1798" i="5"/>
  <c r="D1798" i="5"/>
  <c r="E1798" i="5"/>
  <c r="F1798" i="5"/>
  <c r="B1799" i="5"/>
  <c r="AT1799" i="5" s="1"/>
  <c r="AS1799" i="5" s="1"/>
  <c r="C1799" i="5"/>
  <c r="D1799" i="5"/>
  <c r="E1799" i="5"/>
  <c r="F1799" i="5"/>
  <c r="B1800" i="5"/>
  <c r="AT1800" i="5" s="1"/>
  <c r="AS1800" i="5" s="1"/>
  <c r="C1800" i="5"/>
  <c r="D1800" i="5"/>
  <c r="E1800" i="5"/>
  <c r="F1800" i="5"/>
  <c r="B1801" i="5"/>
  <c r="AT1801" i="5" s="1"/>
  <c r="AS1801" i="5" s="1"/>
  <c r="C1801" i="5"/>
  <c r="D1801" i="5"/>
  <c r="E1801" i="5"/>
  <c r="F1801" i="5"/>
  <c r="B1802" i="5"/>
  <c r="AT1802" i="5" s="1"/>
  <c r="AS1802" i="5" s="1"/>
  <c r="C1802" i="5"/>
  <c r="D1802" i="5"/>
  <c r="E1802" i="5"/>
  <c r="F1802" i="5"/>
  <c r="B1803" i="5"/>
  <c r="AT1803" i="5" s="1"/>
  <c r="AS1803" i="5" s="1"/>
  <c r="C1803" i="5"/>
  <c r="D1803" i="5"/>
  <c r="E1803" i="5"/>
  <c r="F1803" i="5"/>
  <c r="B1804" i="5"/>
  <c r="AT1804" i="5" s="1"/>
  <c r="AS1804" i="5" s="1"/>
  <c r="C1804" i="5"/>
  <c r="D1804" i="5"/>
  <c r="E1804" i="5"/>
  <c r="F1804" i="5"/>
  <c r="B1805" i="5"/>
  <c r="AT1805" i="5" s="1"/>
  <c r="AS1805" i="5" s="1"/>
  <c r="C1805" i="5"/>
  <c r="D1805" i="5"/>
  <c r="E1805" i="5"/>
  <c r="F1805" i="5"/>
  <c r="B1806" i="5"/>
  <c r="AT1806" i="5" s="1"/>
  <c r="AS1806" i="5" s="1"/>
  <c r="C1806" i="5"/>
  <c r="D1806" i="5"/>
  <c r="E1806" i="5"/>
  <c r="F1806" i="5"/>
  <c r="B1807" i="5"/>
  <c r="AT1807" i="5" s="1"/>
  <c r="AS1807" i="5" s="1"/>
  <c r="C1807" i="5"/>
  <c r="D1807" i="5"/>
  <c r="E1807" i="5"/>
  <c r="F1807" i="5"/>
  <c r="B1808" i="5"/>
  <c r="AT1808" i="5" s="1"/>
  <c r="AS1808" i="5" s="1"/>
  <c r="C1808" i="5"/>
  <c r="D1808" i="5"/>
  <c r="E1808" i="5"/>
  <c r="F1808" i="5"/>
  <c r="B1809" i="5"/>
  <c r="AT1809" i="5" s="1"/>
  <c r="AS1809" i="5" s="1"/>
  <c r="C1809" i="5"/>
  <c r="D1809" i="5"/>
  <c r="E1809" i="5"/>
  <c r="F1809" i="5"/>
  <c r="B1810" i="5"/>
  <c r="AT1810" i="5" s="1"/>
  <c r="AS1810" i="5" s="1"/>
  <c r="C1810" i="5"/>
  <c r="D1810" i="5"/>
  <c r="E1810" i="5"/>
  <c r="F1810" i="5"/>
  <c r="B1811" i="5"/>
  <c r="AT1811" i="5" s="1"/>
  <c r="AS1811" i="5" s="1"/>
  <c r="C1811" i="5"/>
  <c r="D1811" i="5"/>
  <c r="E1811" i="5"/>
  <c r="F1811" i="5"/>
  <c r="B1812" i="5"/>
  <c r="AT1812" i="5" s="1"/>
  <c r="AS1812" i="5" s="1"/>
  <c r="C1812" i="5"/>
  <c r="D1812" i="5"/>
  <c r="E1812" i="5"/>
  <c r="F1812" i="5"/>
  <c r="B1813" i="5"/>
  <c r="AT1813" i="5" s="1"/>
  <c r="AS1813" i="5" s="1"/>
  <c r="C1813" i="5"/>
  <c r="D1813" i="5"/>
  <c r="E1813" i="5"/>
  <c r="F1813" i="5"/>
  <c r="B1814" i="5"/>
  <c r="AT1814" i="5" s="1"/>
  <c r="AS1814" i="5" s="1"/>
  <c r="C1814" i="5"/>
  <c r="D1814" i="5"/>
  <c r="E1814" i="5"/>
  <c r="F1814" i="5"/>
  <c r="B1815" i="5"/>
  <c r="AT1815" i="5" s="1"/>
  <c r="AS1815" i="5" s="1"/>
  <c r="C1815" i="5"/>
  <c r="D1815" i="5"/>
  <c r="E1815" i="5"/>
  <c r="F1815" i="5"/>
  <c r="B1816" i="5"/>
  <c r="AT1816" i="5" s="1"/>
  <c r="AS1816" i="5" s="1"/>
  <c r="C1816" i="5"/>
  <c r="D1816" i="5"/>
  <c r="E1816" i="5"/>
  <c r="F1816" i="5"/>
  <c r="B1817" i="5"/>
  <c r="AT1817" i="5" s="1"/>
  <c r="AS1817" i="5" s="1"/>
  <c r="C1817" i="5"/>
  <c r="D1817" i="5"/>
  <c r="E1817" i="5"/>
  <c r="F1817" i="5"/>
  <c r="B1818" i="5"/>
  <c r="AT1818" i="5" s="1"/>
  <c r="AS1818" i="5" s="1"/>
  <c r="C1818" i="5"/>
  <c r="D1818" i="5"/>
  <c r="E1818" i="5"/>
  <c r="F1818" i="5"/>
  <c r="B1819" i="5"/>
  <c r="AT1819" i="5" s="1"/>
  <c r="AS1819" i="5" s="1"/>
  <c r="C1819" i="5"/>
  <c r="D1819" i="5"/>
  <c r="E1819" i="5"/>
  <c r="F1819" i="5"/>
  <c r="B1820" i="5"/>
  <c r="AT1820" i="5" s="1"/>
  <c r="AS1820" i="5" s="1"/>
  <c r="C1820" i="5"/>
  <c r="D1820" i="5"/>
  <c r="E1820" i="5"/>
  <c r="F1820" i="5"/>
  <c r="B1821" i="5"/>
  <c r="AT1821" i="5" s="1"/>
  <c r="AS1821" i="5" s="1"/>
  <c r="C1821" i="5"/>
  <c r="D1821" i="5"/>
  <c r="E1821" i="5"/>
  <c r="F1821" i="5"/>
  <c r="B1822" i="5"/>
  <c r="AT1822" i="5" s="1"/>
  <c r="AS1822" i="5" s="1"/>
  <c r="C1822" i="5"/>
  <c r="D1822" i="5"/>
  <c r="E1822" i="5"/>
  <c r="F1822" i="5"/>
  <c r="B1823" i="5"/>
  <c r="AT1823" i="5" s="1"/>
  <c r="AS1823" i="5" s="1"/>
  <c r="C1823" i="5"/>
  <c r="D1823" i="5"/>
  <c r="E1823" i="5"/>
  <c r="F1823" i="5"/>
  <c r="B1824" i="5"/>
  <c r="AT1824" i="5" s="1"/>
  <c r="AS1824" i="5" s="1"/>
  <c r="C1824" i="5"/>
  <c r="D1824" i="5"/>
  <c r="E1824" i="5"/>
  <c r="F1824" i="5"/>
  <c r="B1825" i="5"/>
  <c r="AT1825" i="5" s="1"/>
  <c r="AS1825" i="5" s="1"/>
  <c r="C1825" i="5"/>
  <c r="D1825" i="5"/>
  <c r="E1825" i="5"/>
  <c r="F1825" i="5"/>
  <c r="B1826" i="5"/>
  <c r="AT1826" i="5" s="1"/>
  <c r="AS1826" i="5" s="1"/>
  <c r="C1826" i="5"/>
  <c r="D1826" i="5"/>
  <c r="E1826" i="5"/>
  <c r="F1826" i="5"/>
  <c r="B1827" i="5"/>
  <c r="AT1827" i="5" s="1"/>
  <c r="AS1827" i="5" s="1"/>
  <c r="C1827" i="5"/>
  <c r="D1827" i="5"/>
  <c r="E1827" i="5"/>
  <c r="F1827" i="5"/>
  <c r="B1828" i="5"/>
  <c r="AT1828" i="5" s="1"/>
  <c r="AS1828" i="5" s="1"/>
  <c r="C1828" i="5"/>
  <c r="D1828" i="5"/>
  <c r="E1828" i="5"/>
  <c r="F1828" i="5"/>
  <c r="B1829" i="5"/>
  <c r="AT1829" i="5" s="1"/>
  <c r="AS1829" i="5" s="1"/>
  <c r="C1829" i="5"/>
  <c r="D1829" i="5"/>
  <c r="E1829" i="5"/>
  <c r="F1829" i="5"/>
  <c r="B1830" i="5"/>
  <c r="AT1830" i="5" s="1"/>
  <c r="AS1830" i="5" s="1"/>
  <c r="C1830" i="5"/>
  <c r="D1830" i="5"/>
  <c r="E1830" i="5"/>
  <c r="F1830" i="5"/>
  <c r="B1831" i="5"/>
  <c r="AT1831" i="5" s="1"/>
  <c r="AS1831" i="5" s="1"/>
  <c r="C1831" i="5"/>
  <c r="D1831" i="5"/>
  <c r="E1831" i="5"/>
  <c r="F1831" i="5"/>
  <c r="B1832" i="5"/>
  <c r="AT1832" i="5" s="1"/>
  <c r="AS1832" i="5" s="1"/>
  <c r="C1832" i="5"/>
  <c r="D1832" i="5"/>
  <c r="E1832" i="5"/>
  <c r="F1832" i="5"/>
  <c r="B1833" i="5"/>
  <c r="AT1833" i="5" s="1"/>
  <c r="AS1833" i="5" s="1"/>
  <c r="C1833" i="5"/>
  <c r="D1833" i="5"/>
  <c r="E1833" i="5"/>
  <c r="F1833" i="5"/>
  <c r="B1834" i="5"/>
  <c r="AT1834" i="5" s="1"/>
  <c r="AS1834" i="5" s="1"/>
  <c r="C1834" i="5"/>
  <c r="D1834" i="5"/>
  <c r="E1834" i="5"/>
  <c r="F1834" i="5"/>
  <c r="B1835" i="5"/>
  <c r="AT1835" i="5" s="1"/>
  <c r="AS1835" i="5" s="1"/>
  <c r="C1835" i="5"/>
  <c r="D1835" i="5"/>
  <c r="E1835" i="5"/>
  <c r="F1835" i="5"/>
  <c r="B1836" i="5"/>
  <c r="AT1836" i="5" s="1"/>
  <c r="AS1836" i="5" s="1"/>
  <c r="C1836" i="5"/>
  <c r="D1836" i="5"/>
  <c r="E1836" i="5"/>
  <c r="F1836" i="5"/>
  <c r="B1837" i="5"/>
  <c r="AT1837" i="5" s="1"/>
  <c r="AS1837" i="5" s="1"/>
  <c r="C1837" i="5"/>
  <c r="D1837" i="5"/>
  <c r="E1837" i="5"/>
  <c r="F1837" i="5"/>
  <c r="B1838" i="5"/>
  <c r="AT1838" i="5" s="1"/>
  <c r="AS1838" i="5" s="1"/>
  <c r="C1838" i="5"/>
  <c r="D1838" i="5"/>
  <c r="E1838" i="5"/>
  <c r="F1838" i="5"/>
  <c r="B1839" i="5"/>
  <c r="AT1839" i="5" s="1"/>
  <c r="AS1839" i="5" s="1"/>
  <c r="C1839" i="5"/>
  <c r="D1839" i="5"/>
  <c r="E1839" i="5"/>
  <c r="F1839" i="5"/>
  <c r="B1840" i="5"/>
  <c r="AT1840" i="5" s="1"/>
  <c r="AS1840" i="5" s="1"/>
  <c r="C1840" i="5"/>
  <c r="D1840" i="5"/>
  <c r="E1840" i="5"/>
  <c r="F1840" i="5"/>
  <c r="B1841" i="5"/>
  <c r="AT1841" i="5" s="1"/>
  <c r="AS1841" i="5" s="1"/>
  <c r="C1841" i="5"/>
  <c r="D1841" i="5"/>
  <c r="E1841" i="5"/>
  <c r="F1841" i="5"/>
  <c r="B1842" i="5"/>
  <c r="AT1842" i="5" s="1"/>
  <c r="AS1842" i="5" s="1"/>
  <c r="C1842" i="5"/>
  <c r="D1842" i="5"/>
  <c r="E1842" i="5"/>
  <c r="F1842" i="5"/>
  <c r="B1843" i="5"/>
  <c r="AT1843" i="5" s="1"/>
  <c r="AS1843" i="5" s="1"/>
  <c r="C1843" i="5"/>
  <c r="D1843" i="5"/>
  <c r="E1843" i="5"/>
  <c r="F1843" i="5"/>
  <c r="B1844" i="5"/>
  <c r="AT1844" i="5" s="1"/>
  <c r="AS1844" i="5" s="1"/>
  <c r="C1844" i="5"/>
  <c r="D1844" i="5"/>
  <c r="E1844" i="5"/>
  <c r="F1844" i="5"/>
  <c r="B1845" i="5"/>
  <c r="AT1845" i="5" s="1"/>
  <c r="AS1845" i="5" s="1"/>
  <c r="C1845" i="5"/>
  <c r="D1845" i="5"/>
  <c r="E1845" i="5"/>
  <c r="F1845" i="5"/>
  <c r="B1846" i="5"/>
  <c r="AT1846" i="5" s="1"/>
  <c r="AS1846" i="5" s="1"/>
  <c r="C1846" i="5"/>
  <c r="D1846" i="5"/>
  <c r="E1846" i="5"/>
  <c r="F1846" i="5"/>
  <c r="B1847" i="5"/>
  <c r="AT1847" i="5" s="1"/>
  <c r="AS1847" i="5" s="1"/>
  <c r="C1847" i="5"/>
  <c r="D1847" i="5"/>
  <c r="E1847" i="5"/>
  <c r="F1847" i="5"/>
  <c r="B1848" i="5"/>
  <c r="AT1848" i="5" s="1"/>
  <c r="AS1848" i="5" s="1"/>
  <c r="C1848" i="5"/>
  <c r="D1848" i="5"/>
  <c r="E1848" i="5"/>
  <c r="F1848" i="5"/>
  <c r="B1849" i="5"/>
  <c r="AT1849" i="5" s="1"/>
  <c r="AS1849" i="5" s="1"/>
  <c r="C1849" i="5"/>
  <c r="D1849" i="5"/>
  <c r="E1849" i="5"/>
  <c r="F1849" i="5"/>
  <c r="B1850" i="5"/>
  <c r="AT1850" i="5" s="1"/>
  <c r="AS1850" i="5" s="1"/>
  <c r="C1850" i="5"/>
  <c r="D1850" i="5"/>
  <c r="E1850" i="5"/>
  <c r="F1850" i="5"/>
  <c r="B1851" i="5"/>
  <c r="AT1851" i="5" s="1"/>
  <c r="AS1851" i="5" s="1"/>
  <c r="C1851" i="5"/>
  <c r="D1851" i="5"/>
  <c r="E1851" i="5"/>
  <c r="F1851" i="5"/>
  <c r="B1852" i="5"/>
  <c r="AT1852" i="5" s="1"/>
  <c r="AS1852" i="5" s="1"/>
  <c r="C1852" i="5"/>
  <c r="D1852" i="5"/>
  <c r="E1852" i="5"/>
  <c r="F1852" i="5"/>
  <c r="B1853" i="5"/>
  <c r="AT1853" i="5" s="1"/>
  <c r="AS1853" i="5" s="1"/>
  <c r="C1853" i="5"/>
  <c r="D1853" i="5"/>
  <c r="E1853" i="5"/>
  <c r="F1853" i="5"/>
  <c r="B1854" i="5"/>
  <c r="AT1854" i="5" s="1"/>
  <c r="AS1854" i="5" s="1"/>
  <c r="C1854" i="5"/>
  <c r="D1854" i="5"/>
  <c r="E1854" i="5"/>
  <c r="F1854" i="5"/>
  <c r="B1855" i="5"/>
  <c r="AT1855" i="5" s="1"/>
  <c r="AS1855" i="5" s="1"/>
  <c r="C1855" i="5"/>
  <c r="D1855" i="5"/>
  <c r="E1855" i="5"/>
  <c r="F1855" i="5"/>
  <c r="B1856" i="5"/>
  <c r="AT1856" i="5" s="1"/>
  <c r="AS1856" i="5" s="1"/>
  <c r="C1856" i="5"/>
  <c r="D1856" i="5"/>
  <c r="E1856" i="5"/>
  <c r="F1856" i="5"/>
  <c r="B1857" i="5"/>
  <c r="AT1857" i="5" s="1"/>
  <c r="AS1857" i="5" s="1"/>
  <c r="C1857" i="5"/>
  <c r="D1857" i="5"/>
  <c r="E1857" i="5"/>
  <c r="F1857" i="5"/>
  <c r="B1858" i="5"/>
  <c r="AT1858" i="5" s="1"/>
  <c r="AS1858" i="5" s="1"/>
  <c r="C1858" i="5"/>
  <c r="D1858" i="5"/>
  <c r="E1858" i="5"/>
  <c r="F1858" i="5"/>
  <c r="B1859" i="5"/>
  <c r="AT1859" i="5" s="1"/>
  <c r="AS1859" i="5" s="1"/>
  <c r="C1859" i="5"/>
  <c r="D1859" i="5"/>
  <c r="E1859" i="5"/>
  <c r="F1859" i="5"/>
  <c r="B1860" i="5"/>
  <c r="AT1860" i="5" s="1"/>
  <c r="AS1860" i="5" s="1"/>
  <c r="C1860" i="5"/>
  <c r="D1860" i="5"/>
  <c r="E1860" i="5"/>
  <c r="F1860" i="5"/>
  <c r="B1861" i="5"/>
  <c r="AT1861" i="5" s="1"/>
  <c r="AS1861" i="5" s="1"/>
  <c r="C1861" i="5"/>
  <c r="D1861" i="5"/>
  <c r="E1861" i="5"/>
  <c r="F1861" i="5"/>
  <c r="B1862" i="5"/>
  <c r="AT1862" i="5" s="1"/>
  <c r="AS1862" i="5" s="1"/>
  <c r="C1862" i="5"/>
  <c r="D1862" i="5"/>
  <c r="E1862" i="5"/>
  <c r="F1862" i="5"/>
  <c r="B1863" i="5"/>
  <c r="AT1863" i="5" s="1"/>
  <c r="AS1863" i="5" s="1"/>
  <c r="C1863" i="5"/>
  <c r="D1863" i="5"/>
  <c r="E1863" i="5"/>
  <c r="F1863" i="5"/>
  <c r="B1864" i="5"/>
  <c r="AT1864" i="5" s="1"/>
  <c r="AS1864" i="5" s="1"/>
  <c r="C1864" i="5"/>
  <c r="D1864" i="5"/>
  <c r="E1864" i="5"/>
  <c r="F1864" i="5"/>
  <c r="B1865" i="5"/>
  <c r="AT1865" i="5" s="1"/>
  <c r="AS1865" i="5" s="1"/>
  <c r="C1865" i="5"/>
  <c r="D1865" i="5"/>
  <c r="E1865" i="5"/>
  <c r="F1865" i="5"/>
  <c r="B1866" i="5"/>
  <c r="AT1866" i="5" s="1"/>
  <c r="AS1866" i="5" s="1"/>
  <c r="C1866" i="5"/>
  <c r="D1866" i="5"/>
  <c r="E1866" i="5"/>
  <c r="F1866" i="5"/>
  <c r="B1867" i="5"/>
  <c r="AT1867" i="5" s="1"/>
  <c r="AS1867" i="5" s="1"/>
  <c r="C1867" i="5"/>
  <c r="D1867" i="5"/>
  <c r="E1867" i="5"/>
  <c r="F1867" i="5"/>
  <c r="B1868" i="5"/>
  <c r="AT1868" i="5" s="1"/>
  <c r="AS1868" i="5" s="1"/>
  <c r="C1868" i="5"/>
  <c r="D1868" i="5"/>
  <c r="E1868" i="5"/>
  <c r="F1868" i="5"/>
  <c r="B1869" i="5"/>
  <c r="AT1869" i="5" s="1"/>
  <c r="AS1869" i="5" s="1"/>
  <c r="C1869" i="5"/>
  <c r="D1869" i="5"/>
  <c r="E1869" i="5"/>
  <c r="F1869" i="5"/>
  <c r="B1870" i="5"/>
  <c r="AT1870" i="5" s="1"/>
  <c r="AS1870" i="5" s="1"/>
  <c r="C1870" i="5"/>
  <c r="D1870" i="5"/>
  <c r="E1870" i="5"/>
  <c r="F1870" i="5"/>
  <c r="B1871" i="5"/>
  <c r="AT1871" i="5" s="1"/>
  <c r="AS1871" i="5" s="1"/>
  <c r="C1871" i="5"/>
  <c r="D1871" i="5"/>
  <c r="E1871" i="5"/>
  <c r="F1871" i="5"/>
  <c r="B1872" i="5"/>
  <c r="AT1872" i="5" s="1"/>
  <c r="AS1872" i="5" s="1"/>
  <c r="C1872" i="5"/>
  <c r="D1872" i="5"/>
  <c r="E1872" i="5"/>
  <c r="F1872" i="5"/>
  <c r="B1873" i="5"/>
  <c r="AT1873" i="5" s="1"/>
  <c r="AS1873" i="5" s="1"/>
  <c r="C1873" i="5"/>
  <c r="D1873" i="5"/>
  <c r="E1873" i="5"/>
  <c r="F1873" i="5"/>
  <c r="B1874" i="5"/>
  <c r="AT1874" i="5" s="1"/>
  <c r="AS1874" i="5" s="1"/>
  <c r="C1874" i="5"/>
  <c r="D1874" i="5"/>
  <c r="E1874" i="5"/>
  <c r="F1874" i="5"/>
  <c r="B1875" i="5"/>
  <c r="AT1875" i="5" s="1"/>
  <c r="AS1875" i="5" s="1"/>
  <c r="C1875" i="5"/>
  <c r="D1875" i="5"/>
  <c r="E1875" i="5"/>
  <c r="F1875" i="5"/>
  <c r="B1876" i="5"/>
  <c r="AT1876" i="5" s="1"/>
  <c r="AS1876" i="5" s="1"/>
  <c r="C1876" i="5"/>
  <c r="D1876" i="5"/>
  <c r="E1876" i="5"/>
  <c r="F1876" i="5"/>
  <c r="B1877" i="5"/>
  <c r="AT1877" i="5" s="1"/>
  <c r="AS1877" i="5" s="1"/>
  <c r="C1877" i="5"/>
  <c r="D1877" i="5"/>
  <c r="E1877" i="5"/>
  <c r="F1877" i="5"/>
  <c r="B1878" i="5"/>
  <c r="AT1878" i="5" s="1"/>
  <c r="AS1878" i="5" s="1"/>
  <c r="C1878" i="5"/>
  <c r="D1878" i="5"/>
  <c r="E1878" i="5"/>
  <c r="F1878" i="5"/>
  <c r="B1879" i="5"/>
  <c r="AT1879" i="5" s="1"/>
  <c r="AS1879" i="5" s="1"/>
  <c r="C1879" i="5"/>
  <c r="D1879" i="5"/>
  <c r="E1879" i="5"/>
  <c r="F1879" i="5"/>
  <c r="B1880" i="5"/>
  <c r="AT1880" i="5" s="1"/>
  <c r="AS1880" i="5" s="1"/>
  <c r="C1880" i="5"/>
  <c r="D1880" i="5"/>
  <c r="E1880" i="5"/>
  <c r="F1880" i="5"/>
  <c r="B1881" i="5"/>
  <c r="AT1881" i="5" s="1"/>
  <c r="AS1881" i="5" s="1"/>
  <c r="C1881" i="5"/>
  <c r="D1881" i="5"/>
  <c r="E1881" i="5"/>
  <c r="F1881" i="5"/>
  <c r="B1882" i="5"/>
  <c r="AT1882" i="5" s="1"/>
  <c r="AS1882" i="5" s="1"/>
  <c r="C1882" i="5"/>
  <c r="D1882" i="5"/>
  <c r="E1882" i="5"/>
  <c r="F1882" i="5"/>
  <c r="B1883" i="5"/>
  <c r="AT1883" i="5" s="1"/>
  <c r="AS1883" i="5" s="1"/>
  <c r="C1883" i="5"/>
  <c r="D1883" i="5"/>
  <c r="E1883" i="5"/>
  <c r="F1883" i="5"/>
  <c r="B1884" i="5"/>
  <c r="AT1884" i="5" s="1"/>
  <c r="AS1884" i="5" s="1"/>
  <c r="C1884" i="5"/>
  <c r="D1884" i="5"/>
  <c r="E1884" i="5"/>
  <c r="F1884" i="5"/>
  <c r="B1885" i="5"/>
  <c r="AT1885" i="5" s="1"/>
  <c r="AS1885" i="5" s="1"/>
  <c r="C1885" i="5"/>
  <c r="D1885" i="5"/>
  <c r="E1885" i="5"/>
  <c r="F1885" i="5"/>
  <c r="B1886" i="5"/>
  <c r="AT1886" i="5" s="1"/>
  <c r="AS1886" i="5" s="1"/>
  <c r="C1886" i="5"/>
  <c r="D1886" i="5"/>
  <c r="E1886" i="5"/>
  <c r="F1886" i="5"/>
  <c r="B1887" i="5"/>
  <c r="AT1887" i="5" s="1"/>
  <c r="AS1887" i="5" s="1"/>
  <c r="C1887" i="5"/>
  <c r="D1887" i="5"/>
  <c r="E1887" i="5"/>
  <c r="F1887" i="5"/>
  <c r="B1888" i="5"/>
  <c r="AT1888" i="5" s="1"/>
  <c r="AS1888" i="5" s="1"/>
  <c r="C1888" i="5"/>
  <c r="D1888" i="5"/>
  <c r="E1888" i="5"/>
  <c r="F1888" i="5"/>
  <c r="B1889" i="5"/>
  <c r="AT1889" i="5" s="1"/>
  <c r="AS1889" i="5" s="1"/>
  <c r="C1889" i="5"/>
  <c r="D1889" i="5"/>
  <c r="E1889" i="5"/>
  <c r="F1889" i="5"/>
  <c r="B1890" i="5"/>
  <c r="AT1890" i="5" s="1"/>
  <c r="AS1890" i="5" s="1"/>
  <c r="C1890" i="5"/>
  <c r="D1890" i="5"/>
  <c r="E1890" i="5"/>
  <c r="F1890" i="5"/>
  <c r="B1891" i="5"/>
  <c r="AT1891" i="5" s="1"/>
  <c r="AS1891" i="5" s="1"/>
  <c r="C1891" i="5"/>
  <c r="D1891" i="5"/>
  <c r="E1891" i="5"/>
  <c r="F1891" i="5"/>
  <c r="B1892" i="5"/>
  <c r="AT1892" i="5" s="1"/>
  <c r="AS1892" i="5" s="1"/>
  <c r="C1892" i="5"/>
  <c r="D1892" i="5"/>
  <c r="E1892" i="5"/>
  <c r="F1892" i="5"/>
  <c r="B1893" i="5"/>
  <c r="AT1893" i="5" s="1"/>
  <c r="AS1893" i="5" s="1"/>
  <c r="C1893" i="5"/>
  <c r="D1893" i="5"/>
  <c r="E1893" i="5"/>
  <c r="F1893" i="5"/>
  <c r="B1894" i="5"/>
  <c r="AT1894" i="5" s="1"/>
  <c r="AS1894" i="5" s="1"/>
  <c r="C1894" i="5"/>
  <c r="D1894" i="5"/>
  <c r="E1894" i="5"/>
  <c r="F1894" i="5"/>
  <c r="B1895" i="5"/>
  <c r="AT1895" i="5" s="1"/>
  <c r="AS1895" i="5" s="1"/>
  <c r="C1895" i="5"/>
  <c r="D1895" i="5"/>
  <c r="E1895" i="5"/>
  <c r="F1895" i="5"/>
  <c r="B1896" i="5"/>
  <c r="AT1896" i="5" s="1"/>
  <c r="AS1896" i="5" s="1"/>
  <c r="C1896" i="5"/>
  <c r="D1896" i="5"/>
  <c r="E1896" i="5"/>
  <c r="F1896" i="5"/>
  <c r="B1897" i="5"/>
  <c r="AT1897" i="5" s="1"/>
  <c r="AS1897" i="5" s="1"/>
  <c r="C1897" i="5"/>
  <c r="D1897" i="5"/>
  <c r="E1897" i="5"/>
  <c r="F1897" i="5"/>
  <c r="B1898" i="5"/>
  <c r="AT1898" i="5" s="1"/>
  <c r="AS1898" i="5" s="1"/>
  <c r="C1898" i="5"/>
  <c r="D1898" i="5"/>
  <c r="E1898" i="5"/>
  <c r="F1898" i="5"/>
  <c r="B1899" i="5"/>
  <c r="AT1899" i="5" s="1"/>
  <c r="AS1899" i="5" s="1"/>
  <c r="C1899" i="5"/>
  <c r="D1899" i="5"/>
  <c r="E1899" i="5"/>
  <c r="F1899" i="5"/>
  <c r="B1900" i="5"/>
  <c r="AT1900" i="5" s="1"/>
  <c r="AS1900" i="5" s="1"/>
  <c r="C1900" i="5"/>
  <c r="D1900" i="5"/>
  <c r="E1900" i="5"/>
  <c r="F1900" i="5"/>
  <c r="B1901" i="5"/>
  <c r="AT1901" i="5" s="1"/>
  <c r="AS1901" i="5" s="1"/>
  <c r="C1901" i="5"/>
  <c r="D1901" i="5"/>
  <c r="E1901" i="5"/>
  <c r="F1901" i="5"/>
  <c r="B1902" i="5"/>
  <c r="AT1902" i="5" s="1"/>
  <c r="AS1902" i="5" s="1"/>
  <c r="C1902" i="5"/>
  <c r="D1902" i="5"/>
  <c r="E1902" i="5"/>
  <c r="F1902" i="5"/>
  <c r="B1903" i="5"/>
  <c r="AT1903" i="5" s="1"/>
  <c r="AS1903" i="5" s="1"/>
  <c r="C1903" i="5"/>
  <c r="D1903" i="5"/>
  <c r="E1903" i="5"/>
  <c r="F1903" i="5"/>
  <c r="B1904" i="5"/>
  <c r="AT1904" i="5" s="1"/>
  <c r="AS1904" i="5" s="1"/>
  <c r="C1904" i="5"/>
  <c r="D1904" i="5"/>
  <c r="E1904" i="5"/>
  <c r="F1904" i="5"/>
  <c r="B1905" i="5"/>
  <c r="AT1905" i="5" s="1"/>
  <c r="AS1905" i="5" s="1"/>
  <c r="C1905" i="5"/>
  <c r="D1905" i="5"/>
  <c r="E1905" i="5"/>
  <c r="F1905" i="5"/>
  <c r="B1906" i="5"/>
  <c r="AT1906" i="5" s="1"/>
  <c r="AS1906" i="5" s="1"/>
  <c r="C1906" i="5"/>
  <c r="D1906" i="5"/>
  <c r="E1906" i="5"/>
  <c r="F1906" i="5"/>
  <c r="B1907" i="5"/>
  <c r="AT1907" i="5" s="1"/>
  <c r="AS1907" i="5" s="1"/>
  <c r="C1907" i="5"/>
  <c r="D1907" i="5"/>
  <c r="E1907" i="5"/>
  <c r="F1907" i="5"/>
  <c r="B1908" i="5"/>
  <c r="AT1908" i="5" s="1"/>
  <c r="AS1908" i="5" s="1"/>
  <c r="C1908" i="5"/>
  <c r="D1908" i="5"/>
  <c r="E1908" i="5"/>
  <c r="F1908" i="5"/>
  <c r="B1909" i="5"/>
  <c r="AT1909" i="5" s="1"/>
  <c r="AS1909" i="5" s="1"/>
  <c r="C1909" i="5"/>
  <c r="D1909" i="5"/>
  <c r="E1909" i="5"/>
  <c r="F1909" i="5"/>
  <c r="B1910" i="5"/>
  <c r="AT1910" i="5" s="1"/>
  <c r="AS1910" i="5" s="1"/>
  <c r="C1910" i="5"/>
  <c r="D1910" i="5"/>
  <c r="E1910" i="5"/>
  <c r="F1910" i="5"/>
  <c r="B1911" i="5"/>
  <c r="AT1911" i="5" s="1"/>
  <c r="AS1911" i="5" s="1"/>
  <c r="C1911" i="5"/>
  <c r="D1911" i="5"/>
  <c r="E1911" i="5"/>
  <c r="F1911" i="5"/>
  <c r="B1912" i="5"/>
  <c r="AT1912" i="5" s="1"/>
  <c r="AS1912" i="5" s="1"/>
  <c r="C1912" i="5"/>
  <c r="D1912" i="5"/>
  <c r="E1912" i="5"/>
  <c r="F1912" i="5"/>
  <c r="B1913" i="5"/>
  <c r="AT1913" i="5" s="1"/>
  <c r="AS1913" i="5" s="1"/>
  <c r="C1913" i="5"/>
  <c r="D1913" i="5"/>
  <c r="E1913" i="5"/>
  <c r="F1913" i="5"/>
  <c r="B1914" i="5"/>
  <c r="AT1914" i="5" s="1"/>
  <c r="AS1914" i="5" s="1"/>
  <c r="C1914" i="5"/>
  <c r="D1914" i="5"/>
  <c r="E1914" i="5"/>
  <c r="F1914" i="5"/>
  <c r="B1915" i="5"/>
  <c r="AT1915" i="5" s="1"/>
  <c r="AS1915" i="5" s="1"/>
  <c r="C1915" i="5"/>
  <c r="D1915" i="5"/>
  <c r="E1915" i="5"/>
  <c r="F1915" i="5"/>
  <c r="B1916" i="5"/>
  <c r="AT1916" i="5" s="1"/>
  <c r="AS1916" i="5" s="1"/>
  <c r="C1916" i="5"/>
  <c r="D1916" i="5"/>
  <c r="E1916" i="5"/>
  <c r="F1916" i="5"/>
  <c r="B1917" i="5"/>
  <c r="AT1917" i="5" s="1"/>
  <c r="AS1917" i="5" s="1"/>
  <c r="C1917" i="5"/>
  <c r="D1917" i="5"/>
  <c r="E1917" i="5"/>
  <c r="F1917" i="5"/>
  <c r="B1918" i="5"/>
  <c r="AT1918" i="5" s="1"/>
  <c r="AS1918" i="5" s="1"/>
  <c r="C1918" i="5"/>
  <c r="D1918" i="5"/>
  <c r="E1918" i="5"/>
  <c r="F1918" i="5"/>
  <c r="B1919" i="5"/>
  <c r="AT1919" i="5" s="1"/>
  <c r="AS1919" i="5" s="1"/>
  <c r="C1919" i="5"/>
  <c r="D1919" i="5"/>
  <c r="E1919" i="5"/>
  <c r="F1919" i="5"/>
  <c r="B1920" i="5"/>
  <c r="AT1920" i="5" s="1"/>
  <c r="AS1920" i="5" s="1"/>
  <c r="C1920" i="5"/>
  <c r="D1920" i="5"/>
  <c r="E1920" i="5"/>
  <c r="F1920" i="5"/>
  <c r="B1921" i="5"/>
  <c r="AT1921" i="5" s="1"/>
  <c r="AS1921" i="5" s="1"/>
  <c r="C1921" i="5"/>
  <c r="D1921" i="5"/>
  <c r="E1921" i="5"/>
  <c r="F1921" i="5"/>
  <c r="B1922" i="5"/>
  <c r="AT1922" i="5" s="1"/>
  <c r="AS1922" i="5" s="1"/>
  <c r="C1922" i="5"/>
  <c r="D1922" i="5"/>
  <c r="E1922" i="5"/>
  <c r="F1922" i="5"/>
  <c r="B1923" i="5"/>
  <c r="AT1923" i="5" s="1"/>
  <c r="AS1923" i="5" s="1"/>
  <c r="C1923" i="5"/>
  <c r="D1923" i="5"/>
  <c r="E1923" i="5"/>
  <c r="F1923" i="5"/>
  <c r="B1924" i="5"/>
  <c r="AT1924" i="5" s="1"/>
  <c r="AS1924" i="5" s="1"/>
  <c r="C1924" i="5"/>
  <c r="D1924" i="5"/>
  <c r="E1924" i="5"/>
  <c r="F1924" i="5"/>
  <c r="B1925" i="5"/>
  <c r="AT1925" i="5" s="1"/>
  <c r="AS1925" i="5" s="1"/>
  <c r="C1925" i="5"/>
  <c r="D1925" i="5"/>
  <c r="E1925" i="5"/>
  <c r="F1925" i="5"/>
  <c r="B1926" i="5"/>
  <c r="AT1926" i="5" s="1"/>
  <c r="AS1926" i="5" s="1"/>
  <c r="C1926" i="5"/>
  <c r="D1926" i="5"/>
  <c r="E1926" i="5"/>
  <c r="F1926" i="5"/>
  <c r="B1927" i="5"/>
  <c r="AT1927" i="5" s="1"/>
  <c r="AS1927" i="5" s="1"/>
  <c r="C1927" i="5"/>
  <c r="D1927" i="5"/>
  <c r="E1927" i="5"/>
  <c r="F1927" i="5"/>
  <c r="B1928" i="5"/>
  <c r="AT1928" i="5" s="1"/>
  <c r="AS1928" i="5" s="1"/>
  <c r="C1928" i="5"/>
  <c r="D1928" i="5"/>
  <c r="E1928" i="5"/>
  <c r="F1928" i="5"/>
  <c r="B1929" i="5"/>
  <c r="AT1929" i="5" s="1"/>
  <c r="AS1929" i="5" s="1"/>
  <c r="C1929" i="5"/>
  <c r="D1929" i="5"/>
  <c r="E1929" i="5"/>
  <c r="F1929" i="5"/>
  <c r="B1930" i="5"/>
  <c r="AT1930" i="5" s="1"/>
  <c r="AS1930" i="5" s="1"/>
  <c r="C1930" i="5"/>
  <c r="D1930" i="5"/>
  <c r="E1930" i="5"/>
  <c r="F1930" i="5"/>
  <c r="B1931" i="5"/>
  <c r="AT1931" i="5" s="1"/>
  <c r="AS1931" i="5" s="1"/>
  <c r="C1931" i="5"/>
  <c r="D1931" i="5"/>
  <c r="E1931" i="5"/>
  <c r="F1931" i="5"/>
  <c r="B1932" i="5"/>
  <c r="AT1932" i="5" s="1"/>
  <c r="AS1932" i="5" s="1"/>
  <c r="C1932" i="5"/>
  <c r="D1932" i="5"/>
  <c r="E1932" i="5"/>
  <c r="F1932" i="5"/>
  <c r="B1933" i="5"/>
  <c r="AT1933" i="5" s="1"/>
  <c r="AS1933" i="5" s="1"/>
  <c r="C1933" i="5"/>
  <c r="D1933" i="5"/>
  <c r="E1933" i="5"/>
  <c r="F1933" i="5"/>
  <c r="B1934" i="5"/>
  <c r="AT1934" i="5" s="1"/>
  <c r="AS1934" i="5" s="1"/>
  <c r="C1934" i="5"/>
  <c r="D1934" i="5"/>
  <c r="E1934" i="5"/>
  <c r="F1934" i="5"/>
  <c r="B1935" i="5"/>
  <c r="AT1935" i="5" s="1"/>
  <c r="AS1935" i="5" s="1"/>
  <c r="C1935" i="5"/>
  <c r="D1935" i="5"/>
  <c r="E1935" i="5"/>
  <c r="F1935" i="5"/>
  <c r="B1936" i="5"/>
  <c r="AT1936" i="5" s="1"/>
  <c r="AS1936" i="5" s="1"/>
  <c r="C1936" i="5"/>
  <c r="D1936" i="5"/>
  <c r="E1936" i="5"/>
  <c r="F1936" i="5"/>
  <c r="B1937" i="5"/>
  <c r="AT1937" i="5" s="1"/>
  <c r="AS1937" i="5" s="1"/>
  <c r="C1937" i="5"/>
  <c r="D1937" i="5"/>
  <c r="E1937" i="5"/>
  <c r="F1937" i="5"/>
  <c r="B1938" i="5"/>
  <c r="AT1938" i="5" s="1"/>
  <c r="AS1938" i="5" s="1"/>
  <c r="C1938" i="5"/>
  <c r="D1938" i="5"/>
  <c r="E1938" i="5"/>
  <c r="F1938" i="5"/>
  <c r="B1939" i="5"/>
  <c r="AT1939" i="5" s="1"/>
  <c r="AS1939" i="5" s="1"/>
  <c r="C1939" i="5"/>
  <c r="D1939" i="5"/>
  <c r="E1939" i="5"/>
  <c r="F1939" i="5"/>
  <c r="B1940" i="5"/>
  <c r="AT1940" i="5" s="1"/>
  <c r="AS1940" i="5" s="1"/>
  <c r="C1940" i="5"/>
  <c r="D1940" i="5"/>
  <c r="E1940" i="5"/>
  <c r="F1940" i="5"/>
  <c r="B1941" i="5"/>
  <c r="AT1941" i="5" s="1"/>
  <c r="AS1941" i="5" s="1"/>
  <c r="C1941" i="5"/>
  <c r="D1941" i="5"/>
  <c r="E1941" i="5"/>
  <c r="F1941" i="5"/>
  <c r="B1942" i="5"/>
  <c r="AT1942" i="5" s="1"/>
  <c r="AS1942" i="5" s="1"/>
  <c r="C1942" i="5"/>
  <c r="D1942" i="5"/>
  <c r="E1942" i="5"/>
  <c r="F1942" i="5"/>
  <c r="B1943" i="5"/>
  <c r="AT1943" i="5" s="1"/>
  <c r="AS1943" i="5" s="1"/>
  <c r="C1943" i="5"/>
  <c r="D1943" i="5"/>
  <c r="E1943" i="5"/>
  <c r="F1943" i="5"/>
  <c r="B1944" i="5"/>
  <c r="AT1944" i="5" s="1"/>
  <c r="AS1944" i="5" s="1"/>
  <c r="C1944" i="5"/>
  <c r="D1944" i="5"/>
  <c r="E1944" i="5"/>
  <c r="F1944" i="5"/>
  <c r="B1945" i="5"/>
  <c r="AT1945" i="5" s="1"/>
  <c r="AS1945" i="5" s="1"/>
  <c r="C1945" i="5"/>
  <c r="D1945" i="5"/>
  <c r="E1945" i="5"/>
  <c r="F1945" i="5"/>
  <c r="B1946" i="5"/>
  <c r="AT1946" i="5" s="1"/>
  <c r="AS1946" i="5" s="1"/>
  <c r="C1946" i="5"/>
  <c r="D1946" i="5"/>
  <c r="E1946" i="5"/>
  <c r="F1946" i="5"/>
  <c r="B1947" i="5"/>
  <c r="AT1947" i="5" s="1"/>
  <c r="AS1947" i="5" s="1"/>
  <c r="C1947" i="5"/>
  <c r="D1947" i="5"/>
  <c r="E1947" i="5"/>
  <c r="F1947" i="5"/>
  <c r="B1948" i="5"/>
  <c r="AT1948" i="5" s="1"/>
  <c r="AS1948" i="5" s="1"/>
  <c r="C1948" i="5"/>
  <c r="D1948" i="5"/>
  <c r="E1948" i="5"/>
  <c r="F1948" i="5"/>
  <c r="B1949" i="5"/>
  <c r="AT1949" i="5" s="1"/>
  <c r="AS1949" i="5" s="1"/>
  <c r="C1949" i="5"/>
  <c r="D1949" i="5"/>
  <c r="E1949" i="5"/>
  <c r="F1949" i="5"/>
  <c r="B1950" i="5"/>
  <c r="AT1950" i="5" s="1"/>
  <c r="AS1950" i="5" s="1"/>
  <c r="C1950" i="5"/>
  <c r="D1950" i="5"/>
  <c r="E1950" i="5"/>
  <c r="F1950" i="5"/>
  <c r="B1951" i="5"/>
  <c r="AT1951" i="5" s="1"/>
  <c r="AS1951" i="5" s="1"/>
  <c r="C1951" i="5"/>
  <c r="D1951" i="5"/>
  <c r="E1951" i="5"/>
  <c r="F1951" i="5"/>
  <c r="B1952" i="5"/>
  <c r="AT1952" i="5" s="1"/>
  <c r="AS1952" i="5" s="1"/>
  <c r="C1952" i="5"/>
  <c r="D1952" i="5"/>
  <c r="E1952" i="5"/>
  <c r="F1952" i="5"/>
  <c r="B1953" i="5"/>
  <c r="AT1953" i="5" s="1"/>
  <c r="AS1953" i="5" s="1"/>
  <c r="C1953" i="5"/>
  <c r="D1953" i="5"/>
  <c r="E1953" i="5"/>
  <c r="F1953" i="5"/>
  <c r="B1954" i="5"/>
  <c r="AT1954" i="5" s="1"/>
  <c r="AS1954" i="5" s="1"/>
  <c r="C1954" i="5"/>
  <c r="D1954" i="5"/>
  <c r="E1954" i="5"/>
  <c r="F1954" i="5"/>
  <c r="B1955" i="5"/>
  <c r="AT1955" i="5" s="1"/>
  <c r="AS1955" i="5" s="1"/>
  <c r="C1955" i="5"/>
  <c r="D1955" i="5"/>
  <c r="E1955" i="5"/>
  <c r="F1955" i="5"/>
  <c r="B1956" i="5"/>
  <c r="AT1956" i="5" s="1"/>
  <c r="AS1956" i="5" s="1"/>
  <c r="C1956" i="5"/>
  <c r="D1956" i="5"/>
  <c r="E1956" i="5"/>
  <c r="F1956" i="5"/>
  <c r="B1957" i="5"/>
  <c r="AT1957" i="5" s="1"/>
  <c r="AS1957" i="5" s="1"/>
  <c r="C1957" i="5"/>
  <c r="D1957" i="5"/>
  <c r="E1957" i="5"/>
  <c r="F1957" i="5"/>
  <c r="B1958" i="5"/>
  <c r="AT1958" i="5" s="1"/>
  <c r="AS1958" i="5" s="1"/>
  <c r="C1958" i="5"/>
  <c r="D1958" i="5"/>
  <c r="E1958" i="5"/>
  <c r="F1958" i="5"/>
  <c r="B1959" i="5"/>
  <c r="AT1959" i="5" s="1"/>
  <c r="AS1959" i="5" s="1"/>
  <c r="C1959" i="5"/>
  <c r="D1959" i="5"/>
  <c r="E1959" i="5"/>
  <c r="F1959" i="5"/>
  <c r="B1960" i="5"/>
  <c r="AT1960" i="5" s="1"/>
  <c r="AS1960" i="5" s="1"/>
  <c r="C1960" i="5"/>
  <c r="D1960" i="5"/>
  <c r="E1960" i="5"/>
  <c r="F1960" i="5"/>
  <c r="B1961" i="5"/>
  <c r="AT1961" i="5" s="1"/>
  <c r="AS1961" i="5" s="1"/>
  <c r="C1961" i="5"/>
  <c r="D1961" i="5"/>
  <c r="E1961" i="5"/>
  <c r="F1961" i="5"/>
  <c r="B1962" i="5"/>
  <c r="AT1962" i="5" s="1"/>
  <c r="AS1962" i="5" s="1"/>
  <c r="C1962" i="5"/>
  <c r="D1962" i="5"/>
  <c r="E1962" i="5"/>
  <c r="F1962" i="5"/>
  <c r="B1963" i="5"/>
  <c r="AT1963" i="5" s="1"/>
  <c r="AS1963" i="5" s="1"/>
  <c r="C1963" i="5"/>
  <c r="D1963" i="5"/>
  <c r="E1963" i="5"/>
  <c r="F1963" i="5"/>
  <c r="B1964" i="5"/>
  <c r="AT1964" i="5" s="1"/>
  <c r="AS1964" i="5" s="1"/>
  <c r="C1964" i="5"/>
  <c r="D1964" i="5"/>
  <c r="E1964" i="5"/>
  <c r="F1964" i="5"/>
  <c r="B1965" i="5"/>
  <c r="AT1965" i="5" s="1"/>
  <c r="AS1965" i="5" s="1"/>
  <c r="C1965" i="5"/>
  <c r="D1965" i="5"/>
  <c r="E1965" i="5"/>
  <c r="F1965" i="5"/>
  <c r="B1966" i="5"/>
  <c r="AT1966" i="5" s="1"/>
  <c r="AS1966" i="5" s="1"/>
  <c r="C1966" i="5"/>
  <c r="D1966" i="5"/>
  <c r="E1966" i="5"/>
  <c r="F1966" i="5"/>
  <c r="B1967" i="5"/>
  <c r="AT1967" i="5" s="1"/>
  <c r="AS1967" i="5" s="1"/>
  <c r="C1967" i="5"/>
  <c r="D1967" i="5"/>
  <c r="E1967" i="5"/>
  <c r="F1967" i="5"/>
  <c r="B1968" i="5"/>
  <c r="AT1968" i="5" s="1"/>
  <c r="AS1968" i="5" s="1"/>
  <c r="C1968" i="5"/>
  <c r="D1968" i="5"/>
  <c r="E1968" i="5"/>
  <c r="F1968" i="5"/>
  <c r="B1969" i="5"/>
  <c r="AT1969" i="5" s="1"/>
  <c r="AS1969" i="5" s="1"/>
  <c r="C1969" i="5"/>
  <c r="D1969" i="5"/>
  <c r="E1969" i="5"/>
  <c r="F1969" i="5"/>
  <c r="B1970" i="5"/>
  <c r="AT1970" i="5" s="1"/>
  <c r="AS1970" i="5" s="1"/>
  <c r="C1970" i="5"/>
  <c r="D1970" i="5"/>
  <c r="E1970" i="5"/>
  <c r="F1970" i="5"/>
  <c r="B1971" i="5"/>
  <c r="AT1971" i="5" s="1"/>
  <c r="AS1971" i="5" s="1"/>
  <c r="C1971" i="5"/>
  <c r="D1971" i="5"/>
  <c r="E1971" i="5"/>
  <c r="F1971" i="5"/>
  <c r="B1972" i="5"/>
  <c r="AT1972" i="5" s="1"/>
  <c r="AS1972" i="5" s="1"/>
  <c r="C1972" i="5"/>
  <c r="D1972" i="5"/>
  <c r="E1972" i="5"/>
  <c r="F1972" i="5"/>
  <c r="B1973" i="5"/>
  <c r="AT1973" i="5" s="1"/>
  <c r="AS1973" i="5" s="1"/>
  <c r="C1973" i="5"/>
  <c r="D1973" i="5"/>
  <c r="E1973" i="5"/>
  <c r="F1973" i="5"/>
  <c r="B1974" i="5"/>
  <c r="AT1974" i="5" s="1"/>
  <c r="AS1974" i="5" s="1"/>
  <c r="C1974" i="5"/>
  <c r="D1974" i="5"/>
  <c r="E1974" i="5"/>
  <c r="F1974" i="5"/>
  <c r="B1975" i="5"/>
  <c r="AT1975" i="5" s="1"/>
  <c r="AS1975" i="5" s="1"/>
  <c r="C1975" i="5"/>
  <c r="D1975" i="5"/>
  <c r="E1975" i="5"/>
  <c r="F1975" i="5"/>
  <c r="B1976" i="5"/>
  <c r="AT1976" i="5" s="1"/>
  <c r="AS1976" i="5" s="1"/>
  <c r="C1976" i="5"/>
  <c r="D1976" i="5"/>
  <c r="E1976" i="5"/>
  <c r="F1976" i="5"/>
  <c r="B1977" i="5"/>
  <c r="AT1977" i="5" s="1"/>
  <c r="AS1977" i="5" s="1"/>
  <c r="C1977" i="5"/>
  <c r="D1977" i="5"/>
  <c r="E1977" i="5"/>
  <c r="F1977" i="5"/>
  <c r="B1978" i="5"/>
  <c r="AT1978" i="5" s="1"/>
  <c r="AS1978" i="5" s="1"/>
  <c r="C1978" i="5"/>
  <c r="D1978" i="5"/>
  <c r="E1978" i="5"/>
  <c r="F1978" i="5"/>
  <c r="B1979" i="5"/>
  <c r="AT1979" i="5" s="1"/>
  <c r="AS1979" i="5" s="1"/>
  <c r="C1979" i="5"/>
  <c r="D1979" i="5"/>
  <c r="E1979" i="5"/>
  <c r="F1979" i="5"/>
  <c r="B1980" i="5"/>
  <c r="AT1980" i="5" s="1"/>
  <c r="AS1980" i="5" s="1"/>
  <c r="C1980" i="5"/>
  <c r="D1980" i="5"/>
  <c r="E1980" i="5"/>
  <c r="F1980" i="5"/>
  <c r="B1981" i="5"/>
  <c r="AT1981" i="5" s="1"/>
  <c r="AS1981" i="5" s="1"/>
  <c r="C1981" i="5"/>
  <c r="D1981" i="5"/>
  <c r="E1981" i="5"/>
  <c r="F1981" i="5"/>
  <c r="B1982" i="5"/>
  <c r="AT1982" i="5" s="1"/>
  <c r="AS1982" i="5" s="1"/>
  <c r="C1982" i="5"/>
  <c r="D1982" i="5"/>
  <c r="E1982" i="5"/>
  <c r="F1982" i="5"/>
  <c r="B1983" i="5"/>
  <c r="AT1983" i="5" s="1"/>
  <c r="AS1983" i="5" s="1"/>
  <c r="C1983" i="5"/>
  <c r="D1983" i="5"/>
  <c r="E1983" i="5"/>
  <c r="F1983" i="5"/>
  <c r="B1984" i="5"/>
  <c r="AT1984" i="5" s="1"/>
  <c r="AS1984" i="5" s="1"/>
  <c r="C1984" i="5"/>
  <c r="D1984" i="5"/>
  <c r="E1984" i="5"/>
  <c r="F1984" i="5"/>
  <c r="B1985" i="5"/>
  <c r="AT1985" i="5" s="1"/>
  <c r="AS1985" i="5" s="1"/>
  <c r="C1985" i="5"/>
  <c r="D1985" i="5"/>
  <c r="E1985" i="5"/>
  <c r="F1985" i="5"/>
  <c r="B1986" i="5"/>
  <c r="AT1986" i="5" s="1"/>
  <c r="AS1986" i="5" s="1"/>
  <c r="C1986" i="5"/>
  <c r="D1986" i="5"/>
  <c r="E1986" i="5"/>
  <c r="F1986" i="5"/>
  <c r="B1987" i="5"/>
  <c r="AT1987" i="5" s="1"/>
  <c r="AS1987" i="5" s="1"/>
  <c r="C1987" i="5"/>
  <c r="D1987" i="5"/>
  <c r="E1987" i="5"/>
  <c r="F1987" i="5"/>
  <c r="B1988" i="5"/>
  <c r="AT1988" i="5" s="1"/>
  <c r="AS1988" i="5" s="1"/>
  <c r="C1988" i="5"/>
  <c r="D1988" i="5"/>
  <c r="E1988" i="5"/>
  <c r="F1988" i="5"/>
  <c r="B1989" i="5"/>
  <c r="AT1989" i="5" s="1"/>
  <c r="AS1989" i="5" s="1"/>
  <c r="C1989" i="5"/>
  <c r="D1989" i="5"/>
  <c r="E1989" i="5"/>
  <c r="F1989" i="5"/>
  <c r="B1990" i="5"/>
  <c r="AT1990" i="5" s="1"/>
  <c r="AS1990" i="5" s="1"/>
  <c r="C1990" i="5"/>
  <c r="D1990" i="5"/>
  <c r="E1990" i="5"/>
  <c r="F1990" i="5"/>
  <c r="B1991" i="5"/>
  <c r="AT1991" i="5" s="1"/>
  <c r="AS1991" i="5" s="1"/>
  <c r="C1991" i="5"/>
  <c r="D1991" i="5"/>
  <c r="E1991" i="5"/>
  <c r="F1991" i="5"/>
  <c r="B1992" i="5"/>
  <c r="AT1992" i="5" s="1"/>
  <c r="AS1992" i="5" s="1"/>
  <c r="C1992" i="5"/>
  <c r="D1992" i="5"/>
  <c r="E1992" i="5"/>
  <c r="F1992" i="5"/>
  <c r="B1993" i="5"/>
  <c r="AT1993" i="5" s="1"/>
  <c r="AS1993" i="5" s="1"/>
  <c r="C1993" i="5"/>
  <c r="D1993" i="5"/>
  <c r="E1993" i="5"/>
  <c r="F1993" i="5"/>
  <c r="B1994" i="5"/>
  <c r="AT1994" i="5" s="1"/>
  <c r="AS1994" i="5" s="1"/>
  <c r="C1994" i="5"/>
  <c r="D1994" i="5"/>
  <c r="E1994" i="5"/>
  <c r="F1994" i="5"/>
  <c r="B1995" i="5"/>
  <c r="AT1995" i="5" s="1"/>
  <c r="AS1995" i="5" s="1"/>
  <c r="C1995" i="5"/>
  <c r="D1995" i="5"/>
  <c r="E1995" i="5"/>
  <c r="F1995" i="5"/>
  <c r="B1996" i="5"/>
  <c r="AT1996" i="5" s="1"/>
  <c r="AS1996" i="5" s="1"/>
  <c r="C1996" i="5"/>
  <c r="D1996" i="5"/>
  <c r="E1996" i="5"/>
  <c r="F1996" i="5"/>
  <c r="B1997" i="5"/>
  <c r="AT1997" i="5" s="1"/>
  <c r="AS1997" i="5" s="1"/>
  <c r="C1997" i="5"/>
  <c r="D1997" i="5"/>
  <c r="E1997" i="5"/>
  <c r="F1997" i="5"/>
  <c r="B1998" i="5"/>
  <c r="AT1998" i="5" s="1"/>
  <c r="AS1998" i="5" s="1"/>
  <c r="C1998" i="5"/>
  <c r="D1998" i="5"/>
  <c r="E1998" i="5"/>
  <c r="F1998" i="5"/>
  <c r="B1999" i="5"/>
  <c r="AT1999" i="5" s="1"/>
  <c r="AS1999" i="5" s="1"/>
  <c r="C1999" i="5"/>
  <c r="D1999" i="5"/>
  <c r="E1999" i="5"/>
  <c r="F1999" i="5"/>
  <c r="B2000" i="5"/>
  <c r="AT2000" i="5" s="1"/>
  <c r="AS2000" i="5" s="1"/>
  <c r="C2000" i="5"/>
  <c r="D2000" i="5"/>
  <c r="E2000" i="5"/>
  <c r="F2000" i="5"/>
  <c r="B2001" i="5"/>
  <c r="AT2001" i="5" s="1"/>
  <c r="AS2001" i="5" s="1"/>
  <c r="C2001" i="5"/>
  <c r="D2001" i="5"/>
  <c r="E2001" i="5"/>
  <c r="F2001" i="5"/>
  <c r="B2002" i="5"/>
  <c r="AT2002" i="5" s="1"/>
  <c r="AS2002" i="5" s="1"/>
  <c r="C2002" i="5"/>
  <c r="D2002" i="5"/>
  <c r="E2002" i="5"/>
  <c r="F2002" i="5"/>
  <c r="B2003" i="5"/>
  <c r="AT2003" i="5" s="1"/>
  <c r="AS2003" i="5" s="1"/>
  <c r="C2003" i="5"/>
  <c r="D2003" i="5"/>
  <c r="E2003" i="5"/>
  <c r="F2003" i="5"/>
  <c r="B2004" i="5"/>
  <c r="AT2004" i="5" s="1"/>
  <c r="AS2004" i="5" s="1"/>
  <c r="C2004" i="5"/>
  <c r="D2004" i="5"/>
  <c r="E2004" i="5"/>
  <c r="F2004" i="5"/>
  <c r="B2005" i="5"/>
  <c r="AT2005" i="5" s="1"/>
  <c r="AS2005" i="5" s="1"/>
  <c r="C2005" i="5"/>
  <c r="D2005" i="5"/>
  <c r="E2005" i="5"/>
  <c r="F2005" i="5"/>
  <c r="B2006" i="5"/>
  <c r="AT2006" i="5" s="1"/>
  <c r="AS2006" i="5" s="1"/>
  <c r="C2006" i="5"/>
  <c r="D2006" i="5"/>
  <c r="E2006" i="5"/>
  <c r="F2006" i="5"/>
  <c r="B2007" i="5"/>
  <c r="AT2007" i="5" s="1"/>
  <c r="AS2007" i="5" s="1"/>
  <c r="C2007" i="5"/>
  <c r="D2007" i="5"/>
  <c r="E2007" i="5"/>
  <c r="F2007" i="5"/>
  <c r="B2008" i="5"/>
  <c r="AT2008" i="5" s="1"/>
  <c r="AS2008" i="5" s="1"/>
  <c r="C2008" i="5"/>
  <c r="D2008" i="5"/>
  <c r="E2008" i="5"/>
  <c r="F2008" i="5"/>
  <c r="B2009" i="5"/>
  <c r="AT2009" i="5" s="1"/>
  <c r="AS2009" i="5" s="1"/>
  <c r="C2009" i="5"/>
  <c r="D2009" i="5"/>
  <c r="E2009" i="5"/>
  <c r="F2009" i="5"/>
  <c r="B2010" i="5"/>
  <c r="AT2010" i="5" s="1"/>
  <c r="AS2010" i="5" s="1"/>
  <c r="C2010" i="5"/>
  <c r="D2010" i="5"/>
  <c r="E2010" i="5"/>
  <c r="F2010" i="5"/>
  <c r="B2011" i="5"/>
  <c r="AT2011" i="5" s="1"/>
  <c r="AS2011" i="5" s="1"/>
  <c r="C2011" i="5"/>
  <c r="D2011" i="5"/>
  <c r="E2011" i="5"/>
  <c r="F2011" i="5"/>
  <c r="B2012" i="5"/>
  <c r="AT2012" i="5" s="1"/>
  <c r="AS2012" i="5" s="1"/>
  <c r="C2012" i="5"/>
  <c r="D2012" i="5"/>
  <c r="E2012" i="5"/>
  <c r="F2012" i="5"/>
  <c r="B2013" i="5"/>
  <c r="AT2013" i="5" s="1"/>
  <c r="AS2013" i="5" s="1"/>
  <c r="C2013" i="5"/>
  <c r="D2013" i="5"/>
  <c r="E2013" i="5"/>
  <c r="F2013" i="5"/>
  <c r="B2014" i="5"/>
  <c r="AT2014" i="5" s="1"/>
  <c r="AS2014" i="5" s="1"/>
  <c r="C2014" i="5"/>
  <c r="D2014" i="5"/>
  <c r="E2014" i="5"/>
  <c r="F2014" i="5"/>
  <c r="B2015" i="5"/>
  <c r="AT2015" i="5" s="1"/>
  <c r="AS2015" i="5" s="1"/>
  <c r="C2015" i="5"/>
  <c r="D2015" i="5"/>
  <c r="E2015" i="5"/>
  <c r="F2015" i="5"/>
  <c r="B2016" i="5"/>
  <c r="AT2016" i="5" s="1"/>
  <c r="AS2016" i="5" s="1"/>
  <c r="C2016" i="5"/>
  <c r="D2016" i="5"/>
  <c r="E2016" i="5"/>
  <c r="F2016" i="5"/>
  <c r="B2017" i="5"/>
  <c r="AT2017" i="5" s="1"/>
  <c r="AS2017" i="5" s="1"/>
  <c r="C2017" i="5"/>
  <c r="D2017" i="5"/>
  <c r="E2017" i="5"/>
  <c r="F2017" i="5"/>
  <c r="B2018" i="5"/>
  <c r="AT2018" i="5" s="1"/>
  <c r="AS2018" i="5" s="1"/>
  <c r="C2018" i="5"/>
  <c r="D2018" i="5"/>
  <c r="E2018" i="5"/>
  <c r="F2018" i="5"/>
  <c r="B2019" i="5"/>
  <c r="AT2019" i="5" s="1"/>
  <c r="AS2019" i="5" s="1"/>
  <c r="C2019" i="5"/>
  <c r="D2019" i="5"/>
  <c r="E2019" i="5"/>
  <c r="F2019" i="5"/>
  <c r="B2020" i="5"/>
  <c r="AT2020" i="5" s="1"/>
  <c r="AS2020" i="5" s="1"/>
  <c r="C2020" i="5"/>
  <c r="D2020" i="5"/>
  <c r="E2020" i="5"/>
  <c r="F2020" i="5"/>
  <c r="B2021" i="5"/>
  <c r="AT2021" i="5" s="1"/>
  <c r="AS2021" i="5" s="1"/>
  <c r="C2021" i="5"/>
  <c r="D2021" i="5"/>
  <c r="E2021" i="5"/>
  <c r="F2021" i="5"/>
  <c r="B2022" i="5"/>
  <c r="AT2022" i="5" s="1"/>
  <c r="AS2022" i="5" s="1"/>
  <c r="C2022" i="5"/>
  <c r="D2022" i="5"/>
  <c r="E2022" i="5"/>
  <c r="F2022" i="5"/>
  <c r="B2023" i="5"/>
  <c r="AT2023" i="5" s="1"/>
  <c r="AS2023" i="5" s="1"/>
  <c r="C2023" i="5"/>
  <c r="D2023" i="5"/>
  <c r="E2023" i="5"/>
  <c r="F2023" i="5"/>
  <c r="B2024" i="5"/>
  <c r="AT2024" i="5" s="1"/>
  <c r="AS2024" i="5" s="1"/>
  <c r="C2024" i="5"/>
  <c r="D2024" i="5"/>
  <c r="E2024" i="5"/>
  <c r="F2024" i="5"/>
  <c r="B2025" i="5"/>
  <c r="AT2025" i="5" s="1"/>
  <c r="AS2025" i="5" s="1"/>
  <c r="C2025" i="5"/>
  <c r="D2025" i="5"/>
  <c r="E2025" i="5"/>
  <c r="F2025" i="5"/>
  <c r="B2026" i="5"/>
  <c r="AT2026" i="5" s="1"/>
  <c r="AS2026" i="5" s="1"/>
  <c r="C2026" i="5"/>
  <c r="D2026" i="5"/>
  <c r="E2026" i="5"/>
  <c r="F2026" i="5"/>
  <c r="B2027" i="5"/>
  <c r="AT2027" i="5" s="1"/>
  <c r="AS2027" i="5" s="1"/>
  <c r="C2027" i="5"/>
  <c r="D2027" i="5"/>
  <c r="E2027" i="5"/>
  <c r="F2027" i="5"/>
  <c r="B2028" i="5"/>
  <c r="AT2028" i="5" s="1"/>
  <c r="AS2028" i="5" s="1"/>
  <c r="C2028" i="5"/>
  <c r="D2028" i="5"/>
  <c r="E2028" i="5"/>
  <c r="F2028" i="5"/>
  <c r="B2029" i="5"/>
  <c r="AT2029" i="5" s="1"/>
  <c r="AS2029" i="5" s="1"/>
  <c r="C2029" i="5"/>
  <c r="D2029" i="5"/>
  <c r="E2029" i="5"/>
  <c r="F2029" i="5"/>
  <c r="B2030" i="5"/>
  <c r="AT2030" i="5" s="1"/>
  <c r="AS2030" i="5" s="1"/>
  <c r="C2030" i="5"/>
  <c r="D2030" i="5"/>
  <c r="E2030" i="5"/>
  <c r="F2030" i="5"/>
  <c r="B2031" i="5"/>
  <c r="AT2031" i="5" s="1"/>
  <c r="AS2031" i="5" s="1"/>
  <c r="C2031" i="5"/>
  <c r="D2031" i="5"/>
  <c r="E2031" i="5"/>
  <c r="F2031" i="5"/>
  <c r="B2032" i="5"/>
  <c r="AT2032" i="5" s="1"/>
  <c r="AS2032" i="5" s="1"/>
  <c r="C2032" i="5"/>
  <c r="D2032" i="5"/>
  <c r="E2032" i="5"/>
  <c r="F2032" i="5"/>
  <c r="B2033" i="5"/>
  <c r="AT2033" i="5" s="1"/>
  <c r="AS2033" i="5" s="1"/>
  <c r="C2033" i="5"/>
  <c r="D2033" i="5"/>
  <c r="E2033" i="5"/>
  <c r="F2033" i="5"/>
  <c r="B2034" i="5"/>
  <c r="AT2034" i="5" s="1"/>
  <c r="AS2034" i="5" s="1"/>
  <c r="C2034" i="5"/>
  <c r="D2034" i="5"/>
  <c r="E2034" i="5"/>
  <c r="F2034" i="5"/>
  <c r="B2035" i="5"/>
  <c r="AT2035" i="5" s="1"/>
  <c r="AS2035" i="5" s="1"/>
  <c r="C2035" i="5"/>
  <c r="D2035" i="5"/>
  <c r="E2035" i="5"/>
  <c r="F2035" i="5"/>
  <c r="B2036" i="5"/>
  <c r="AT2036" i="5" s="1"/>
  <c r="AS2036" i="5" s="1"/>
  <c r="C2036" i="5"/>
  <c r="D2036" i="5"/>
  <c r="E2036" i="5"/>
  <c r="F2036" i="5"/>
  <c r="B2037" i="5"/>
  <c r="AT2037" i="5" s="1"/>
  <c r="AS2037" i="5" s="1"/>
  <c r="C2037" i="5"/>
  <c r="D2037" i="5"/>
  <c r="E2037" i="5"/>
  <c r="F2037" i="5"/>
  <c r="B2038" i="5"/>
  <c r="AT2038" i="5" s="1"/>
  <c r="AS2038" i="5" s="1"/>
  <c r="C2038" i="5"/>
  <c r="D2038" i="5"/>
  <c r="E2038" i="5"/>
  <c r="F2038" i="5"/>
  <c r="B2039" i="5"/>
  <c r="AT2039" i="5" s="1"/>
  <c r="AS2039" i="5" s="1"/>
  <c r="C2039" i="5"/>
  <c r="D2039" i="5"/>
  <c r="E2039" i="5"/>
  <c r="F2039" i="5"/>
  <c r="B2040" i="5"/>
  <c r="AT2040" i="5" s="1"/>
  <c r="AS2040" i="5" s="1"/>
  <c r="C2040" i="5"/>
  <c r="D2040" i="5"/>
  <c r="E2040" i="5"/>
  <c r="F2040" i="5"/>
  <c r="B2041" i="5"/>
  <c r="AT2041" i="5" s="1"/>
  <c r="AS2041" i="5" s="1"/>
  <c r="C2041" i="5"/>
  <c r="D2041" i="5"/>
  <c r="E2041" i="5"/>
  <c r="F2041" i="5"/>
  <c r="B2042" i="5"/>
  <c r="AT2042" i="5" s="1"/>
  <c r="AS2042" i="5" s="1"/>
  <c r="C2042" i="5"/>
  <c r="D2042" i="5"/>
  <c r="E2042" i="5"/>
  <c r="F2042" i="5"/>
  <c r="B2043" i="5"/>
  <c r="AT2043" i="5" s="1"/>
  <c r="AS2043" i="5" s="1"/>
  <c r="C2043" i="5"/>
  <c r="D2043" i="5"/>
  <c r="E2043" i="5"/>
  <c r="F2043" i="5"/>
  <c r="B2044" i="5"/>
  <c r="AT2044" i="5" s="1"/>
  <c r="AS2044" i="5" s="1"/>
  <c r="C2044" i="5"/>
  <c r="D2044" i="5"/>
  <c r="E2044" i="5"/>
  <c r="F2044" i="5"/>
  <c r="B2045" i="5"/>
  <c r="AT2045" i="5" s="1"/>
  <c r="AS2045" i="5" s="1"/>
  <c r="C2045" i="5"/>
  <c r="D2045" i="5"/>
  <c r="E2045" i="5"/>
  <c r="F2045" i="5"/>
  <c r="B2046" i="5"/>
  <c r="AT2046" i="5" s="1"/>
  <c r="AS2046" i="5" s="1"/>
  <c r="C2046" i="5"/>
  <c r="D2046" i="5"/>
  <c r="E2046" i="5"/>
  <c r="F2046" i="5"/>
  <c r="B2047" i="5"/>
  <c r="AT2047" i="5" s="1"/>
  <c r="AS2047" i="5" s="1"/>
  <c r="C2047" i="5"/>
  <c r="D2047" i="5"/>
  <c r="E2047" i="5"/>
  <c r="F2047" i="5"/>
  <c r="B2048" i="5"/>
  <c r="AT2048" i="5" s="1"/>
  <c r="AS2048" i="5" s="1"/>
  <c r="C2048" i="5"/>
  <c r="D2048" i="5"/>
  <c r="E2048" i="5"/>
  <c r="F2048" i="5"/>
  <c r="B2049" i="5"/>
  <c r="AT2049" i="5" s="1"/>
  <c r="AS2049" i="5" s="1"/>
  <c r="C2049" i="5"/>
  <c r="D2049" i="5"/>
  <c r="E2049" i="5"/>
  <c r="F2049" i="5"/>
  <c r="B2050" i="5"/>
  <c r="AT2050" i="5" s="1"/>
  <c r="AS2050" i="5" s="1"/>
  <c r="C2050" i="5"/>
  <c r="D2050" i="5"/>
  <c r="E2050" i="5"/>
  <c r="F2050" i="5"/>
  <c r="B2051" i="5"/>
  <c r="AT2051" i="5" s="1"/>
  <c r="AS2051" i="5" s="1"/>
  <c r="C2051" i="5"/>
  <c r="D2051" i="5"/>
  <c r="E2051" i="5"/>
  <c r="F2051" i="5"/>
  <c r="B2052" i="5"/>
  <c r="AT2052" i="5" s="1"/>
  <c r="AS2052" i="5" s="1"/>
  <c r="C2052" i="5"/>
  <c r="D2052" i="5"/>
  <c r="E2052" i="5"/>
  <c r="F2052" i="5"/>
  <c r="B2053" i="5"/>
  <c r="AT2053" i="5" s="1"/>
  <c r="AS2053" i="5" s="1"/>
  <c r="C2053" i="5"/>
  <c r="D2053" i="5"/>
  <c r="E2053" i="5"/>
  <c r="F2053" i="5"/>
  <c r="B2054" i="5"/>
  <c r="AT2054" i="5" s="1"/>
  <c r="AS2054" i="5" s="1"/>
  <c r="C2054" i="5"/>
  <c r="D2054" i="5"/>
  <c r="E2054" i="5"/>
  <c r="F2054" i="5"/>
  <c r="B2055" i="5"/>
  <c r="AT2055" i="5" s="1"/>
  <c r="AS2055" i="5" s="1"/>
  <c r="C2055" i="5"/>
  <c r="D2055" i="5"/>
  <c r="E2055" i="5"/>
  <c r="F2055" i="5"/>
  <c r="B2056" i="5"/>
  <c r="AT2056" i="5" s="1"/>
  <c r="AS2056" i="5" s="1"/>
  <c r="C2056" i="5"/>
  <c r="D2056" i="5"/>
  <c r="E2056" i="5"/>
  <c r="F2056" i="5"/>
  <c r="B2057" i="5"/>
  <c r="AT2057" i="5" s="1"/>
  <c r="AS2057" i="5" s="1"/>
  <c r="C2057" i="5"/>
  <c r="D2057" i="5"/>
  <c r="E2057" i="5"/>
  <c r="F2057" i="5"/>
  <c r="B2058" i="5"/>
  <c r="AT2058" i="5" s="1"/>
  <c r="AS2058" i="5" s="1"/>
  <c r="C2058" i="5"/>
  <c r="D2058" i="5"/>
  <c r="E2058" i="5"/>
  <c r="F2058" i="5"/>
  <c r="B2059" i="5"/>
  <c r="AT2059" i="5" s="1"/>
  <c r="AS2059" i="5" s="1"/>
  <c r="C2059" i="5"/>
  <c r="D2059" i="5"/>
  <c r="E2059" i="5"/>
  <c r="F2059" i="5"/>
  <c r="B2060" i="5"/>
  <c r="AT2060" i="5" s="1"/>
  <c r="AS2060" i="5" s="1"/>
  <c r="C2060" i="5"/>
  <c r="D2060" i="5"/>
  <c r="E2060" i="5"/>
  <c r="F2060" i="5"/>
  <c r="B2061" i="5"/>
  <c r="AT2061" i="5" s="1"/>
  <c r="AS2061" i="5" s="1"/>
  <c r="C2061" i="5"/>
  <c r="D2061" i="5"/>
  <c r="E2061" i="5"/>
  <c r="F2061" i="5"/>
  <c r="B2062" i="5"/>
  <c r="AT2062" i="5" s="1"/>
  <c r="AS2062" i="5" s="1"/>
  <c r="C2062" i="5"/>
  <c r="D2062" i="5"/>
  <c r="E2062" i="5"/>
  <c r="F2062" i="5"/>
  <c r="B2063" i="5"/>
  <c r="AT2063" i="5" s="1"/>
  <c r="AS2063" i="5" s="1"/>
  <c r="C2063" i="5"/>
  <c r="D2063" i="5"/>
  <c r="E2063" i="5"/>
  <c r="F2063" i="5"/>
  <c r="B2064" i="5"/>
  <c r="AT2064" i="5" s="1"/>
  <c r="AS2064" i="5" s="1"/>
  <c r="C2064" i="5"/>
  <c r="D2064" i="5"/>
  <c r="E2064" i="5"/>
  <c r="F2064" i="5"/>
  <c r="B2065" i="5"/>
  <c r="AT2065" i="5" s="1"/>
  <c r="AS2065" i="5" s="1"/>
  <c r="C2065" i="5"/>
  <c r="D2065" i="5"/>
  <c r="E2065" i="5"/>
  <c r="F2065" i="5"/>
  <c r="B2066" i="5"/>
  <c r="AT2066" i="5" s="1"/>
  <c r="AS2066" i="5" s="1"/>
  <c r="C2066" i="5"/>
  <c r="D2066" i="5"/>
  <c r="E2066" i="5"/>
  <c r="F2066" i="5"/>
  <c r="B2067" i="5"/>
  <c r="AT2067" i="5" s="1"/>
  <c r="AS2067" i="5" s="1"/>
  <c r="C2067" i="5"/>
  <c r="D2067" i="5"/>
  <c r="E2067" i="5"/>
  <c r="F2067" i="5"/>
  <c r="B2068" i="5"/>
  <c r="AT2068" i="5" s="1"/>
  <c r="AS2068" i="5" s="1"/>
  <c r="C2068" i="5"/>
  <c r="D2068" i="5"/>
  <c r="E2068" i="5"/>
  <c r="F2068" i="5"/>
  <c r="B2069" i="5"/>
  <c r="AT2069" i="5" s="1"/>
  <c r="AS2069" i="5" s="1"/>
  <c r="C2069" i="5"/>
  <c r="D2069" i="5"/>
  <c r="E2069" i="5"/>
  <c r="F2069" i="5"/>
  <c r="B2070" i="5"/>
  <c r="AT2070" i="5" s="1"/>
  <c r="AS2070" i="5" s="1"/>
  <c r="C2070" i="5"/>
  <c r="D2070" i="5"/>
  <c r="E2070" i="5"/>
  <c r="F2070" i="5"/>
  <c r="B2071" i="5"/>
  <c r="AT2071" i="5" s="1"/>
  <c r="AS2071" i="5" s="1"/>
  <c r="C2071" i="5"/>
  <c r="D2071" i="5"/>
  <c r="E2071" i="5"/>
  <c r="F2071" i="5"/>
  <c r="B2072" i="5"/>
  <c r="AT2072" i="5" s="1"/>
  <c r="AS2072" i="5" s="1"/>
  <c r="C2072" i="5"/>
  <c r="D2072" i="5"/>
  <c r="E2072" i="5"/>
  <c r="F2072" i="5"/>
  <c r="B2073" i="5"/>
  <c r="AT2073" i="5" s="1"/>
  <c r="AS2073" i="5" s="1"/>
  <c r="C2073" i="5"/>
  <c r="D2073" i="5"/>
  <c r="E2073" i="5"/>
  <c r="F2073" i="5"/>
  <c r="B2074" i="5"/>
  <c r="AT2074" i="5" s="1"/>
  <c r="AS2074" i="5" s="1"/>
  <c r="C2074" i="5"/>
  <c r="D2074" i="5"/>
  <c r="E2074" i="5"/>
  <c r="F2074" i="5"/>
  <c r="B2075" i="5"/>
  <c r="AT2075" i="5" s="1"/>
  <c r="AS2075" i="5" s="1"/>
  <c r="C2075" i="5"/>
  <c r="D2075" i="5"/>
  <c r="E2075" i="5"/>
  <c r="F2075" i="5"/>
  <c r="B2076" i="5"/>
  <c r="AT2076" i="5" s="1"/>
  <c r="AS2076" i="5" s="1"/>
  <c r="C2076" i="5"/>
  <c r="D2076" i="5"/>
  <c r="E2076" i="5"/>
  <c r="F2076" i="5"/>
  <c r="B2077" i="5"/>
  <c r="AT2077" i="5" s="1"/>
  <c r="AS2077" i="5" s="1"/>
  <c r="C2077" i="5"/>
  <c r="D2077" i="5"/>
  <c r="E2077" i="5"/>
  <c r="F2077" i="5"/>
  <c r="B2078" i="5"/>
  <c r="AT2078" i="5" s="1"/>
  <c r="AS2078" i="5" s="1"/>
  <c r="C2078" i="5"/>
  <c r="D2078" i="5"/>
  <c r="E2078" i="5"/>
  <c r="F2078" i="5"/>
  <c r="B2079" i="5"/>
  <c r="AT2079" i="5" s="1"/>
  <c r="AS2079" i="5" s="1"/>
  <c r="C2079" i="5"/>
  <c r="D2079" i="5"/>
  <c r="E2079" i="5"/>
  <c r="F2079" i="5"/>
  <c r="B2080" i="5"/>
  <c r="AT2080" i="5" s="1"/>
  <c r="AS2080" i="5" s="1"/>
  <c r="C2080" i="5"/>
  <c r="D2080" i="5"/>
  <c r="E2080" i="5"/>
  <c r="F2080" i="5"/>
  <c r="B2081" i="5"/>
  <c r="AT2081" i="5" s="1"/>
  <c r="AS2081" i="5" s="1"/>
  <c r="C2081" i="5"/>
  <c r="D2081" i="5"/>
  <c r="E2081" i="5"/>
  <c r="F2081" i="5"/>
  <c r="B2082" i="5"/>
  <c r="AT2082" i="5" s="1"/>
  <c r="AS2082" i="5" s="1"/>
  <c r="C2082" i="5"/>
  <c r="D2082" i="5"/>
  <c r="E2082" i="5"/>
  <c r="F2082" i="5"/>
  <c r="B2083" i="5"/>
  <c r="AT2083" i="5" s="1"/>
  <c r="AS2083" i="5" s="1"/>
  <c r="C2083" i="5"/>
  <c r="D2083" i="5"/>
  <c r="E2083" i="5"/>
  <c r="F2083" i="5"/>
  <c r="B2084" i="5"/>
  <c r="AT2084" i="5" s="1"/>
  <c r="AS2084" i="5" s="1"/>
  <c r="C2084" i="5"/>
  <c r="D2084" i="5"/>
  <c r="E2084" i="5"/>
  <c r="F2084" i="5"/>
  <c r="B2085" i="5"/>
  <c r="AT2085" i="5" s="1"/>
  <c r="AS2085" i="5" s="1"/>
  <c r="C2085" i="5"/>
  <c r="D2085" i="5"/>
  <c r="E2085" i="5"/>
  <c r="F2085" i="5"/>
  <c r="B2086" i="5"/>
  <c r="AT2086" i="5" s="1"/>
  <c r="AS2086" i="5" s="1"/>
  <c r="C2086" i="5"/>
  <c r="D2086" i="5"/>
  <c r="E2086" i="5"/>
  <c r="F2086" i="5"/>
  <c r="B2087" i="5"/>
  <c r="AT2087" i="5" s="1"/>
  <c r="AS2087" i="5" s="1"/>
  <c r="C2087" i="5"/>
  <c r="D2087" i="5"/>
  <c r="E2087" i="5"/>
  <c r="F2087" i="5"/>
  <c r="B2088" i="5"/>
  <c r="AT2088" i="5" s="1"/>
  <c r="AS2088" i="5" s="1"/>
  <c r="C2088" i="5"/>
  <c r="D2088" i="5"/>
  <c r="E2088" i="5"/>
  <c r="F2088" i="5"/>
  <c r="B2089" i="5"/>
  <c r="AT2089" i="5" s="1"/>
  <c r="AS2089" i="5" s="1"/>
  <c r="C2089" i="5"/>
  <c r="D2089" i="5"/>
  <c r="E2089" i="5"/>
  <c r="F2089" i="5"/>
  <c r="B2090" i="5"/>
  <c r="AT2090" i="5" s="1"/>
  <c r="AS2090" i="5" s="1"/>
  <c r="C2090" i="5"/>
  <c r="D2090" i="5"/>
  <c r="E2090" i="5"/>
  <c r="F2090" i="5"/>
  <c r="B2091" i="5"/>
  <c r="AT2091" i="5" s="1"/>
  <c r="AS2091" i="5" s="1"/>
  <c r="C2091" i="5"/>
  <c r="D2091" i="5"/>
  <c r="E2091" i="5"/>
  <c r="F2091" i="5"/>
  <c r="B2092" i="5"/>
  <c r="AT2092" i="5" s="1"/>
  <c r="AS2092" i="5" s="1"/>
  <c r="C2092" i="5"/>
  <c r="D2092" i="5"/>
  <c r="E2092" i="5"/>
  <c r="F2092" i="5"/>
  <c r="B2093" i="5"/>
  <c r="AT2093" i="5" s="1"/>
  <c r="AS2093" i="5" s="1"/>
  <c r="C2093" i="5"/>
  <c r="D2093" i="5"/>
  <c r="E2093" i="5"/>
  <c r="F2093" i="5"/>
  <c r="B2094" i="5"/>
  <c r="AT2094" i="5" s="1"/>
  <c r="AS2094" i="5" s="1"/>
  <c r="C2094" i="5"/>
  <c r="D2094" i="5"/>
  <c r="E2094" i="5"/>
  <c r="F2094" i="5"/>
  <c r="B2095" i="5"/>
  <c r="AT2095" i="5" s="1"/>
  <c r="AS2095" i="5" s="1"/>
  <c r="C2095" i="5"/>
  <c r="D2095" i="5"/>
  <c r="E2095" i="5"/>
  <c r="F2095" i="5"/>
  <c r="B2096" i="5"/>
  <c r="AT2096" i="5" s="1"/>
  <c r="AS2096" i="5" s="1"/>
  <c r="C2096" i="5"/>
  <c r="D2096" i="5"/>
  <c r="E2096" i="5"/>
  <c r="F2096" i="5"/>
  <c r="B2097" i="5"/>
  <c r="AT2097" i="5" s="1"/>
  <c r="AS2097" i="5" s="1"/>
  <c r="C2097" i="5"/>
  <c r="D2097" i="5"/>
  <c r="E2097" i="5"/>
  <c r="F2097" i="5"/>
  <c r="B2098" i="5"/>
  <c r="AT2098" i="5" s="1"/>
  <c r="AS2098" i="5" s="1"/>
  <c r="C2098" i="5"/>
  <c r="D2098" i="5"/>
  <c r="E2098" i="5"/>
  <c r="F2098" i="5"/>
  <c r="B2099" i="5"/>
  <c r="AT2099" i="5" s="1"/>
  <c r="AS2099" i="5" s="1"/>
  <c r="C2099" i="5"/>
  <c r="D2099" i="5"/>
  <c r="E2099" i="5"/>
  <c r="F2099" i="5"/>
  <c r="B2100" i="5"/>
  <c r="AT2100" i="5" s="1"/>
  <c r="AS2100" i="5" s="1"/>
  <c r="C2100" i="5"/>
  <c r="D2100" i="5"/>
  <c r="E2100" i="5"/>
  <c r="F2100" i="5"/>
  <c r="B2101" i="5"/>
  <c r="AT2101" i="5" s="1"/>
  <c r="AS2101" i="5" s="1"/>
  <c r="C2101" i="5"/>
  <c r="D2101" i="5"/>
  <c r="E2101" i="5"/>
  <c r="F2101" i="5"/>
  <c r="B2102" i="5"/>
  <c r="AT2102" i="5" s="1"/>
  <c r="AS2102" i="5" s="1"/>
  <c r="C2102" i="5"/>
  <c r="D2102" i="5"/>
  <c r="E2102" i="5"/>
  <c r="F2102" i="5"/>
  <c r="B2103" i="5"/>
  <c r="AT2103" i="5" s="1"/>
  <c r="AS2103" i="5" s="1"/>
  <c r="C2103" i="5"/>
  <c r="D2103" i="5"/>
  <c r="E2103" i="5"/>
  <c r="F2103" i="5"/>
  <c r="B2104" i="5"/>
  <c r="AT2104" i="5" s="1"/>
  <c r="AS2104" i="5" s="1"/>
  <c r="C2104" i="5"/>
  <c r="D2104" i="5"/>
  <c r="E2104" i="5"/>
  <c r="F2104" i="5"/>
  <c r="B2105" i="5"/>
  <c r="AT2105" i="5" s="1"/>
  <c r="AS2105" i="5" s="1"/>
  <c r="C2105" i="5"/>
  <c r="D2105" i="5"/>
  <c r="E2105" i="5"/>
  <c r="F2105" i="5"/>
  <c r="B2106" i="5"/>
  <c r="AT2106" i="5" s="1"/>
  <c r="AS2106" i="5" s="1"/>
  <c r="C2106" i="5"/>
  <c r="D2106" i="5"/>
  <c r="E2106" i="5"/>
  <c r="F2106" i="5"/>
  <c r="B2107" i="5"/>
  <c r="AT2107" i="5" s="1"/>
  <c r="AS2107" i="5" s="1"/>
  <c r="C2107" i="5"/>
  <c r="D2107" i="5"/>
  <c r="E2107" i="5"/>
  <c r="F2107" i="5"/>
  <c r="B2108" i="5"/>
  <c r="AT2108" i="5" s="1"/>
  <c r="AS2108" i="5" s="1"/>
  <c r="C2108" i="5"/>
  <c r="D2108" i="5"/>
  <c r="E2108" i="5"/>
  <c r="F2108" i="5"/>
  <c r="B2109" i="5"/>
  <c r="AT2109" i="5" s="1"/>
  <c r="AS2109" i="5" s="1"/>
  <c r="C2109" i="5"/>
  <c r="D2109" i="5"/>
  <c r="E2109" i="5"/>
  <c r="F2109" i="5"/>
  <c r="B2110" i="5"/>
  <c r="AT2110" i="5" s="1"/>
  <c r="AS2110" i="5" s="1"/>
  <c r="C2110" i="5"/>
  <c r="D2110" i="5"/>
  <c r="E2110" i="5"/>
  <c r="F2110" i="5"/>
  <c r="B2111" i="5"/>
  <c r="AT2111" i="5" s="1"/>
  <c r="AS2111" i="5" s="1"/>
  <c r="C2111" i="5"/>
  <c r="D2111" i="5"/>
  <c r="E2111" i="5"/>
  <c r="F2111" i="5"/>
  <c r="B2112" i="5"/>
  <c r="AT2112" i="5" s="1"/>
  <c r="AS2112" i="5" s="1"/>
  <c r="C2112" i="5"/>
  <c r="D2112" i="5"/>
  <c r="E2112" i="5"/>
  <c r="F2112" i="5"/>
  <c r="B2113" i="5"/>
  <c r="AT2113" i="5" s="1"/>
  <c r="AS2113" i="5" s="1"/>
  <c r="C2113" i="5"/>
  <c r="D2113" i="5"/>
  <c r="E2113" i="5"/>
  <c r="F2113" i="5"/>
  <c r="B2114" i="5"/>
  <c r="AT2114" i="5" s="1"/>
  <c r="AS2114" i="5" s="1"/>
  <c r="C2114" i="5"/>
  <c r="D2114" i="5"/>
  <c r="E2114" i="5"/>
  <c r="F2114" i="5"/>
  <c r="B2115" i="5"/>
  <c r="AT2115" i="5" s="1"/>
  <c r="AS2115" i="5" s="1"/>
  <c r="C2115" i="5"/>
  <c r="D2115" i="5"/>
  <c r="E2115" i="5"/>
  <c r="F2115" i="5"/>
  <c r="B2116" i="5"/>
  <c r="AT2116" i="5" s="1"/>
  <c r="AS2116" i="5" s="1"/>
  <c r="C2116" i="5"/>
  <c r="D2116" i="5"/>
  <c r="E2116" i="5"/>
  <c r="F2116" i="5"/>
  <c r="B2117" i="5"/>
  <c r="AT2117" i="5" s="1"/>
  <c r="AS2117" i="5" s="1"/>
  <c r="C2117" i="5"/>
  <c r="D2117" i="5"/>
  <c r="E2117" i="5"/>
  <c r="F2117" i="5"/>
  <c r="B2118" i="5"/>
  <c r="AT2118" i="5" s="1"/>
  <c r="AS2118" i="5" s="1"/>
  <c r="C2118" i="5"/>
  <c r="D2118" i="5"/>
  <c r="E2118" i="5"/>
  <c r="F2118" i="5"/>
  <c r="B2119" i="5"/>
  <c r="AT2119" i="5" s="1"/>
  <c r="AS2119" i="5" s="1"/>
  <c r="C2119" i="5"/>
  <c r="D2119" i="5"/>
  <c r="E2119" i="5"/>
  <c r="F2119" i="5"/>
  <c r="B2120" i="5"/>
  <c r="AT2120" i="5" s="1"/>
  <c r="AS2120" i="5" s="1"/>
  <c r="C2120" i="5"/>
  <c r="D2120" i="5"/>
  <c r="E2120" i="5"/>
  <c r="F2120" i="5"/>
  <c r="B2121" i="5"/>
  <c r="AT2121" i="5" s="1"/>
  <c r="AS2121" i="5" s="1"/>
  <c r="C2121" i="5"/>
  <c r="D2121" i="5"/>
  <c r="E2121" i="5"/>
  <c r="F2121" i="5"/>
  <c r="B2122" i="5"/>
  <c r="AT2122" i="5" s="1"/>
  <c r="AS2122" i="5" s="1"/>
  <c r="C2122" i="5"/>
  <c r="D2122" i="5"/>
  <c r="E2122" i="5"/>
  <c r="F2122" i="5"/>
  <c r="B2123" i="5"/>
  <c r="AT2123" i="5" s="1"/>
  <c r="AS2123" i="5" s="1"/>
  <c r="C2123" i="5"/>
  <c r="D2123" i="5"/>
  <c r="E2123" i="5"/>
  <c r="F2123" i="5"/>
  <c r="B2124" i="5"/>
  <c r="AT2124" i="5" s="1"/>
  <c r="AS2124" i="5" s="1"/>
  <c r="C2124" i="5"/>
  <c r="D2124" i="5"/>
  <c r="E2124" i="5"/>
  <c r="F2124" i="5"/>
  <c r="B2125" i="5"/>
  <c r="AT2125" i="5" s="1"/>
  <c r="AS2125" i="5" s="1"/>
  <c r="C2125" i="5"/>
  <c r="D2125" i="5"/>
  <c r="E2125" i="5"/>
  <c r="F2125" i="5"/>
  <c r="B2126" i="5"/>
  <c r="AT2126" i="5" s="1"/>
  <c r="AS2126" i="5" s="1"/>
  <c r="C2126" i="5"/>
  <c r="D2126" i="5"/>
  <c r="E2126" i="5"/>
  <c r="F2126" i="5"/>
  <c r="B2127" i="5"/>
  <c r="AT2127" i="5" s="1"/>
  <c r="AS2127" i="5" s="1"/>
  <c r="C2127" i="5"/>
  <c r="D2127" i="5"/>
  <c r="E2127" i="5"/>
  <c r="F2127" i="5"/>
  <c r="B2128" i="5"/>
  <c r="AT2128" i="5" s="1"/>
  <c r="AS2128" i="5" s="1"/>
  <c r="C2128" i="5"/>
  <c r="D2128" i="5"/>
  <c r="E2128" i="5"/>
  <c r="F2128" i="5"/>
  <c r="B2129" i="5"/>
  <c r="AT2129" i="5" s="1"/>
  <c r="AS2129" i="5" s="1"/>
  <c r="C2129" i="5"/>
  <c r="D2129" i="5"/>
  <c r="E2129" i="5"/>
  <c r="F2129" i="5"/>
  <c r="B2130" i="5"/>
  <c r="AT2130" i="5" s="1"/>
  <c r="AS2130" i="5" s="1"/>
  <c r="C2130" i="5"/>
  <c r="D2130" i="5"/>
  <c r="E2130" i="5"/>
  <c r="F2130" i="5"/>
  <c r="B2131" i="5"/>
  <c r="AT2131" i="5" s="1"/>
  <c r="AS2131" i="5" s="1"/>
  <c r="C2131" i="5"/>
  <c r="D2131" i="5"/>
  <c r="E2131" i="5"/>
  <c r="F2131" i="5"/>
  <c r="B2132" i="5"/>
  <c r="AT2132" i="5" s="1"/>
  <c r="AS2132" i="5" s="1"/>
  <c r="C2132" i="5"/>
  <c r="D2132" i="5"/>
  <c r="E2132" i="5"/>
  <c r="F2132" i="5"/>
  <c r="B2133" i="5"/>
  <c r="AT2133" i="5" s="1"/>
  <c r="AS2133" i="5" s="1"/>
  <c r="C2133" i="5"/>
  <c r="D2133" i="5"/>
  <c r="E2133" i="5"/>
  <c r="F2133" i="5"/>
  <c r="B2134" i="5"/>
  <c r="AT2134" i="5" s="1"/>
  <c r="AS2134" i="5" s="1"/>
  <c r="C2134" i="5"/>
  <c r="D2134" i="5"/>
  <c r="E2134" i="5"/>
  <c r="F2134" i="5"/>
  <c r="B2135" i="5"/>
  <c r="AT2135" i="5" s="1"/>
  <c r="AS2135" i="5" s="1"/>
  <c r="C2135" i="5"/>
  <c r="D2135" i="5"/>
  <c r="E2135" i="5"/>
  <c r="F2135" i="5"/>
  <c r="B2136" i="5"/>
  <c r="AT2136" i="5" s="1"/>
  <c r="AS2136" i="5" s="1"/>
  <c r="C2136" i="5"/>
  <c r="D2136" i="5"/>
  <c r="E2136" i="5"/>
  <c r="F2136" i="5"/>
  <c r="B2137" i="5"/>
  <c r="AT2137" i="5" s="1"/>
  <c r="AS2137" i="5" s="1"/>
  <c r="C2137" i="5"/>
  <c r="D2137" i="5"/>
  <c r="E2137" i="5"/>
  <c r="F2137" i="5"/>
  <c r="B2138" i="5"/>
  <c r="AT2138" i="5" s="1"/>
  <c r="AS2138" i="5" s="1"/>
  <c r="C2138" i="5"/>
  <c r="D2138" i="5"/>
  <c r="E2138" i="5"/>
  <c r="F2138" i="5"/>
  <c r="B2139" i="5"/>
  <c r="AT2139" i="5" s="1"/>
  <c r="AS2139" i="5" s="1"/>
  <c r="C2139" i="5"/>
  <c r="D2139" i="5"/>
  <c r="E2139" i="5"/>
  <c r="F2139" i="5"/>
  <c r="B2140" i="5"/>
  <c r="AT2140" i="5" s="1"/>
  <c r="AS2140" i="5" s="1"/>
  <c r="C2140" i="5"/>
  <c r="D2140" i="5"/>
  <c r="E2140" i="5"/>
  <c r="F2140" i="5"/>
  <c r="B2141" i="5"/>
  <c r="AT2141" i="5" s="1"/>
  <c r="AS2141" i="5" s="1"/>
  <c r="C2141" i="5"/>
  <c r="D2141" i="5"/>
  <c r="E2141" i="5"/>
  <c r="F2141" i="5"/>
  <c r="B2142" i="5"/>
  <c r="AT2142" i="5" s="1"/>
  <c r="AS2142" i="5" s="1"/>
  <c r="C2142" i="5"/>
  <c r="D2142" i="5"/>
  <c r="E2142" i="5"/>
  <c r="F2142" i="5"/>
  <c r="B2143" i="5"/>
  <c r="AT2143" i="5" s="1"/>
  <c r="AS2143" i="5" s="1"/>
  <c r="C2143" i="5"/>
  <c r="D2143" i="5"/>
  <c r="E2143" i="5"/>
  <c r="F2143" i="5"/>
  <c r="B2144" i="5"/>
  <c r="AT2144" i="5" s="1"/>
  <c r="AS2144" i="5" s="1"/>
  <c r="C2144" i="5"/>
  <c r="D2144" i="5"/>
  <c r="E2144" i="5"/>
  <c r="F2144" i="5"/>
  <c r="B2145" i="5"/>
  <c r="AT2145" i="5" s="1"/>
  <c r="AS2145" i="5" s="1"/>
  <c r="C2145" i="5"/>
  <c r="D2145" i="5"/>
  <c r="E2145" i="5"/>
  <c r="F2145" i="5"/>
  <c r="B2146" i="5"/>
  <c r="AT2146" i="5" s="1"/>
  <c r="AS2146" i="5" s="1"/>
  <c r="C2146" i="5"/>
  <c r="D2146" i="5"/>
  <c r="E2146" i="5"/>
  <c r="F2146" i="5"/>
  <c r="B2147" i="5"/>
  <c r="AT2147" i="5" s="1"/>
  <c r="AS2147" i="5" s="1"/>
  <c r="C2147" i="5"/>
  <c r="D2147" i="5"/>
  <c r="E2147" i="5"/>
  <c r="F2147" i="5"/>
  <c r="B2148" i="5"/>
  <c r="AT2148" i="5" s="1"/>
  <c r="AS2148" i="5" s="1"/>
  <c r="C2148" i="5"/>
  <c r="D2148" i="5"/>
  <c r="E2148" i="5"/>
  <c r="F2148" i="5"/>
  <c r="B2149" i="5"/>
  <c r="AT2149" i="5" s="1"/>
  <c r="AS2149" i="5" s="1"/>
  <c r="C2149" i="5"/>
  <c r="D2149" i="5"/>
  <c r="E2149" i="5"/>
  <c r="F2149" i="5"/>
  <c r="B2150" i="5"/>
  <c r="AT2150" i="5" s="1"/>
  <c r="AS2150" i="5" s="1"/>
  <c r="C2150" i="5"/>
  <c r="D2150" i="5"/>
  <c r="E2150" i="5"/>
  <c r="F2150" i="5"/>
  <c r="B2151" i="5"/>
  <c r="AT2151" i="5" s="1"/>
  <c r="AS2151" i="5" s="1"/>
  <c r="C2151" i="5"/>
  <c r="D2151" i="5"/>
  <c r="E2151" i="5"/>
  <c r="F2151" i="5"/>
  <c r="B2152" i="5"/>
  <c r="AT2152" i="5" s="1"/>
  <c r="AS2152" i="5" s="1"/>
  <c r="C2152" i="5"/>
  <c r="D2152" i="5"/>
  <c r="E2152" i="5"/>
  <c r="F2152" i="5"/>
  <c r="B2153" i="5"/>
  <c r="AT2153" i="5" s="1"/>
  <c r="AS2153" i="5" s="1"/>
  <c r="C2153" i="5"/>
  <c r="D2153" i="5"/>
  <c r="E2153" i="5"/>
  <c r="F2153" i="5"/>
  <c r="B2154" i="5"/>
  <c r="AT2154" i="5" s="1"/>
  <c r="AS2154" i="5" s="1"/>
  <c r="C2154" i="5"/>
  <c r="D2154" i="5"/>
  <c r="E2154" i="5"/>
  <c r="F2154" i="5"/>
  <c r="B2155" i="5"/>
  <c r="AT2155" i="5" s="1"/>
  <c r="AS2155" i="5" s="1"/>
  <c r="C2155" i="5"/>
  <c r="D2155" i="5"/>
  <c r="E2155" i="5"/>
  <c r="F2155" i="5"/>
  <c r="B2156" i="5"/>
  <c r="AT2156" i="5" s="1"/>
  <c r="AS2156" i="5" s="1"/>
  <c r="C2156" i="5"/>
  <c r="D2156" i="5"/>
  <c r="E2156" i="5"/>
  <c r="F2156" i="5"/>
  <c r="B2157" i="5"/>
  <c r="AT2157" i="5" s="1"/>
  <c r="AS2157" i="5" s="1"/>
  <c r="C2157" i="5"/>
  <c r="D2157" i="5"/>
  <c r="E2157" i="5"/>
  <c r="F2157" i="5"/>
  <c r="B2158" i="5"/>
  <c r="AT2158" i="5" s="1"/>
  <c r="AS2158" i="5" s="1"/>
  <c r="C2158" i="5"/>
  <c r="D2158" i="5"/>
  <c r="E2158" i="5"/>
  <c r="F2158" i="5"/>
  <c r="B2159" i="5"/>
  <c r="AT2159" i="5" s="1"/>
  <c r="AS2159" i="5" s="1"/>
  <c r="C2159" i="5"/>
  <c r="D2159" i="5"/>
  <c r="E2159" i="5"/>
  <c r="F2159" i="5"/>
  <c r="B2160" i="5"/>
  <c r="AT2160" i="5" s="1"/>
  <c r="AS2160" i="5" s="1"/>
  <c r="C2160" i="5"/>
  <c r="D2160" i="5"/>
  <c r="E2160" i="5"/>
  <c r="F2160" i="5"/>
  <c r="B2161" i="5"/>
  <c r="AT2161" i="5" s="1"/>
  <c r="AS2161" i="5" s="1"/>
  <c r="C2161" i="5"/>
  <c r="D2161" i="5"/>
  <c r="E2161" i="5"/>
  <c r="F2161" i="5"/>
  <c r="B2162" i="5"/>
  <c r="AT2162" i="5" s="1"/>
  <c r="AS2162" i="5" s="1"/>
  <c r="C2162" i="5"/>
  <c r="D2162" i="5"/>
  <c r="E2162" i="5"/>
  <c r="F2162" i="5"/>
  <c r="B2163" i="5"/>
  <c r="AT2163" i="5" s="1"/>
  <c r="AS2163" i="5" s="1"/>
  <c r="C2163" i="5"/>
  <c r="D2163" i="5"/>
  <c r="E2163" i="5"/>
  <c r="F2163" i="5"/>
  <c r="B2164" i="5"/>
  <c r="AT2164" i="5" s="1"/>
  <c r="AS2164" i="5" s="1"/>
  <c r="C2164" i="5"/>
  <c r="D2164" i="5"/>
  <c r="E2164" i="5"/>
  <c r="F2164" i="5"/>
  <c r="B2165" i="5"/>
  <c r="AT2165" i="5" s="1"/>
  <c r="AS2165" i="5" s="1"/>
  <c r="C2165" i="5"/>
  <c r="D2165" i="5"/>
  <c r="E2165" i="5"/>
  <c r="F2165" i="5"/>
  <c r="B2166" i="5"/>
  <c r="AT2166" i="5" s="1"/>
  <c r="AS2166" i="5" s="1"/>
  <c r="C2166" i="5"/>
  <c r="D2166" i="5"/>
  <c r="E2166" i="5"/>
  <c r="F2166" i="5"/>
  <c r="B2167" i="5"/>
  <c r="AT2167" i="5" s="1"/>
  <c r="AS2167" i="5" s="1"/>
  <c r="C2167" i="5"/>
  <c r="D2167" i="5"/>
  <c r="E2167" i="5"/>
  <c r="F2167" i="5"/>
  <c r="B2168" i="5"/>
  <c r="AT2168" i="5" s="1"/>
  <c r="AS2168" i="5" s="1"/>
  <c r="C2168" i="5"/>
  <c r="D2168" i="5"/>
  <c r="E2168" i="5"/>
  <c r="F2168" i="5"/>
  <c r="B2169" i="5"/>
  <c r="AT2169" i="5" s="1"/>
  <c r="AS2169" i="5" s="1"/>
  <c r="C2169" i="5"/>
  <c r="D2169" i="5"/>
  <c r="E2169" i="5"/>
  <c r="F2169" i="5"/>
  <c r="B2170" i="5"/>
  <c r="AT2170" i="5" s="1"/>
  <c r="AS2170" i="5" s="1"/>
  <c r="C2170" i="5"/>
  <c r="D2170" i="5"/>
  <c r="E2170" i="5"/>
  <c r="F2170" i="5"/>
  <c r="B2171" i="5"/>
  <c r="AT2171" i="5" s="1"/>
  <c r="AS2171" i="5" s="1"/>
  <c r="C2171" i="5"/>
  <c r="D2171" i="5"/>
  <c r="E2171" i="5"/>
  <c r="F2171" i="5"/>
  <c r="B2172" i="5"/>
  <c r="AT2172" i="5" s="1"/>
  <c r="AS2172" i="5" s="1"/>
  <c r="C2172" i="5"/>
  <c r="D2172" i="5"/>
  <c r="E2172" i="5"/>
  <c r="F2172" i="5"/>
  <c r="B2173" i="5"/>
  <c r="AT2173" i="5" s="1"/>
  <c r="AS2173" i="5" s="1"/>
  <c r="C2173" i="5"/>
  <c r="D2173" i="5"/>
  <c r="E2173" i="5"/>
  <c r="F2173" i="5"/>
  <c r="B2174" i="5"/>
  <c r="AT2174" i="5" s="1"/>
  <c r="AS2174" i="5" s="1"/>
  <c r="C2174" i="5"/>
  <c r="D2174" i="5"/>
  <c r="E2174" i="5"/>
  <c r="F2174" i="5"/>
  <c r="B2175" i="5"/>
  <c r="AT2175" i="5" s="1"/>
  <c r="AS2175" i="5" s="1"/>
  <c r="C2175" i="5"/>
  <c r="D2175" i="5"/>
  <c r="E2175" i="5"/>
  <c r="F2175" i="5"/>
  <c r="B2176" i="5"/>
  <c r="AT2176" i="5" s="1"/>
  <c r="AS2176" i="5" s="1"/>
  <c r="C2176" i="5"/>
  <c r="D2176" i="5"/>
  <c r="E2176" i="5"/>
  <c r="F2176" i="5"/>
  <c r="B2177" i="5"/>
  <c r="AT2177" i="5" s="1"/>
  <c r="AS2177" i="5" s="1"/>
  <c r="C2177" i="5"/>
  <c r="D2177" i="5"/>
  <c r="E2177" i="5"/>
  <c r="F2177" i="5"/>
  <c r="B2178" i="5"/>
  <c r="AT2178" i="5" s="1"/>
  <c r="AS2178" i="5" s="1"/>
  <c r="C2178" i="5"/>
  <c r="D2178" i="5"/>
  <c r="E2178" i="5"/>
  <c r="F2178" i="5"/>
  <c r="B2179" i="5"/>
  <c r="AT2179" i="5" s="1"/>
  <c r="AS2179" i="5" s="1"/>
  <c r="C2179" i="5"/>
  <c r="D2179" i="5"/>
  <c r="E2179" i="5"/>
  <c r="F2179" i="5"/>
  <c r="B2180" i="5"/>
  <c r="AT2180" i="5" s="1"/>
  <c r="AS2180" i="5" s="1"/>
  <c r="C2180" i="5"/>
  <c r="D2180" i="5"/>
  <c r="E2180" i="5"/>
  <c r="F2180" i="5"/>
  <c r="B2181" i="5"/>
  <c r="AT2181" i="5" s="1"/>
  <c r="AS2181" i="5" s="1"/>
  <c r="C2181" i="5"/>
  <c r="D2181" i="5"/>
  <c r="E2181" i="5"/>
  <c r="F2181" i="5"/>
  <c r="B2182" i="5"/>
  <c r="AT2182" i="5" s="1"/>
  <c r="AS2182" i="5" s="1"/>
  <c r="C2182" i="5"/>
  <c r="D2182" i="5"/>
  <c r="E2182" i="5"/>
  <c r="F2182" i="5"/>
  <c r="B2183" i="5"/>
  <c r="AT2183" i="5" s="1"/>
  <c r="AS2183" i="5" s="1"/>
  <c r="C2183" i="5"/>
  <c r="D2183" i="5"/>
  <c r="E2183" i="5"/>
  <c r="F2183" i="5"/>
  <c r="B2184" i="5"/>
  <c r="AT2184" i="5" s="1"/>
  <c r="AS2184" i="5" s="1"/>
  <c r="C2184" i="5"/>
  <c r="D2184" i="5"/>
  <c r="E2184" i="5"/>
  <c r="F2184" i="5"/>
  <c r="B2185" i="5"/>
  <c r="AT2185" i="5" s="1"/>
  <c r="AS2185" i="5" s="1"/>
  <c r="C2185" i="5"/>
  <c r="D2185" i="5"/>
  <c r="E2185" i="5"/>
  <c r="F2185" i="5"/>
  <c r="B2186" i="5"/>
  <c r="AT2186" i="5" s="1"/>
  <c r="AS2186" i="5" s="1"/>
  <c r="C2186" i="5"/>
  <c r="D2186" i="5"/>
  <c r="E2186" i="5"/>
  <c r="F2186" i="5"/>
  <c r="B2187" i="5"/>
  <c r="AT2187" i="5" s="1"/>
  <c r="AS2187" i="5" s="1"/>
  <c r="C2187" i="5"/>
  <c r="D2187" i="5"/>
  <c r="E2187" i="5"/>
  <c r="F2187" i="5"/>
  <c r="B2188" i="5"/>
  <c r="AT2188" i="5" s="1"/>
  <c r="AS2188" i="5" s="1"/>
  <c r="C2188" i="5"/>
  <c r="D2188" i="5"/>
  <c r="E2188" i="5"/>
  <c r="F2188" i="5"/>
  <c r="B2189" i="5"/>
  <c r="AT2189" i="5" s="1"/>
  <c r="AS2189" i="5" s="1"/>
  <c r="C2189" i="5"/>
  <c r="D2189" i="5"/>
  <c r="E2189" i="5"/>
  <c r="F2189" i="5"/>
  <c r="B2190" i="5"/>
  <c r="AT2190" i="5" s="1"/>
  <c r="AS2190" i="5" s="1"/>
  <c r="C2190" i="5"/>
  <c r="D2190" i="5"/>
  <c r="E2190" i="5"/>
  <c r="F2190" i="5"/>
  <c r="B2191" i="5"/>
  <c r="AT2191" i="5" s="1"/>
  <c r="AS2191" i="5" s="1"/>
  <c r="C2191" i="5"/>
  <c r="D2191" i="5"/>
  <c r="E2191" i="5"/>
  <c r="F2191" i="5"/>
  <c r="B2192" i="5"/>
  <c r="AT2192" i="5" s="1"/>
  <c r="AS2192" i="5" s="1"/>
  <c r="C2192" i="5"/>
  <c r="D2192" i="5"/>
  <c r="E2192" i="5"/>
  <c r="F2192" i="5"/>
  <c r="B2193" i="5"/>
  <c r="AT2193" i="5" s="1"/>
  <c r="AS2193" i="5" s="1"/>
  <c r="C2193" i="5"/>
  <c r="D2193" i="5"/>
  <c r="E2193" i="5"/>
  <c r="F2193" i="5"/>
  <c r="B2194" i="5"/>
  <c r="AT2194" i="5" s="1"/>
  <c r="AS2194" i="5" s="1"/>
  <c r="C2194" i="5"/>
  <c r="D2194" i="5"/>
  <c r="E2194" i="5"/>
  <c r="F2194" i="5"/>
  <c r="B2195" i="5"/>
  <c r="AT2195" i="5" s="1"/>
  <c r="AS2195" i="5" s="1"/>
  <c r="C2195" i="5"/>
  <c r="D2195" i="5"/>
  <c r="E2195" i="5"/>
  <c r="F2195" i="5"/>
  <c r="B2196" i="5"/>
  <c r="AT2196" i="5" s="1"/>
  <c r="AS2196" i="5" s="1"/>
  <c r="C2196" i="5"/>
  <c r="D2196" i="5"/>
  <c r="E2196" i="5"/>
  <c r="F2196" i="5"/>
  <c r="B2197" i="5"/>
  <c r="AT2197" i="5" s="1"/>
  <c r="AS2197" i="5" s="1"/>
  <c r="C2197" i="5"/>
  <c r="D2197" i="5"/>
  <c r="E2197" i="5"/>
  <c r="F2197" i="5"/>
  <c r="B2198" i="5"/>
  <c r="AT2198" i="5" s="1"/>
  <c r="AS2198" i="5" s="1"/>
  <c r="C2198" i="5"/>
  <c r="D2198" i="5"/>
  <c r="E2198" i="5"/>
  <c r="F2198" i="5"/>
  <c r="B2199" i="5"/>
  <c r="AT2199" i="5" s="1"/>
  <c r="AS2199" i="5" s="1"/>
  <c r="C2199" i="5"/>
  <c r="D2199" i="5"/>
  <c r="E2199" i="5"/>
  <c r="F2199" i="5"/>
  <c r="B2200" i="5"/>
  <c r="AT2200" i="5" s="1"/>
  <c r="AS2200" i="5" s="1"/>
  <c r="C2200" i="5"/>
  <c r="D2200" i="5"/>
  <c r="E2200" i="5"/>
  <c r="F2200" i="5"/>
  <c r="B2201" i="5"/>
  <c r="AT2201" i="5" s="1"/>
  <c r="AS2201" i="5" s="1"/>
  <c r="C2201" i="5"/>
  <c r="D2201" i="5"/>
  <c r="E2201" i="5"/>
  <c r="F2201" i="5"/>
  <c r="B2202" i="5"/>
  <c r="AT2202" i="5" s="1"/>
  <c r="AS2202" i="5" s="1"/>
  <c r="C2202" i="5"/>
  <c r="D2202" i="5"/>
  <c r="E2202" i="5"/>
  <c r="F2202" i="5"/>
  <c r="B2203" i="5"/>
  <c r="AT2203" i="5" s="1"/>
  <c r="AS2203" i="5" s="1"/>
  <c r="C2203" i="5"/>
  <c r="D2203" i="5"/>
  <c r="E2203" i="5"/>
  <c r="F2203" i="5"/>
  <c r="B2204" i="5"/>
  <c r="AT2204" i="5" s="1"/>
  <c r="AS2204" i="5" s="1"/>
  <c r="C2204" i="5"/>
  <c r="D2204" i="5"/>
  <c r="E2204" i="5"/>
  <c r="F2204" i="5"/>
  <c r="B2205" i="5"/>
  <c r="AT2205" i="5" s="1"/>
  <c r="AS2205" i="5" s="1"/>
  <c r="C2205" i="5"/>
  <c r="D2205" i="5"/>
  <c r="E2205" i="5"/>
  <c r="F2205" i="5"/>
  <c r="B2206" i="5"/>
  <c r="AT2206" i="5" s="1"/>
  <c r="AS2206" i="5" s="1"/>
  <c r="C2206" i="5"/>
  <c r="D2206" i="5"/>
  <c r="E2206" i="5"/>
  <c r="F2206" i="5"/>
  <c r="B2207" i="5"/>
  <c r="AT2207" i="5" s="1"/>
  <c r="AS2207" i="5" s="1"/>
  <c r="C2207" i="5"/>
  <c r="D2207" i="5"/>
  <c r="E2207" i="5"/>
  <c r="F2207" i="5"/>
  <c r="B2208" i="5"/>
  <c r="AT2208" i="5" s="1"/>
  <c r="AS2208" i="5" s="1"/>
  <c r="C2208" i="5"/>
  <c r="D2208" i="5"/>
  <c r="E2208" i="5"/>
  <c r="F2208" i="5"/>
  <c r="B2209" i="5"/>
  <c r="AT2209" i="5" s="1"/>
  <c r="AS2209" i="5" s="1"/>
  <c r="C2209" i="5"/>
  <c r="D2209" i="5"/>
  <c r="E2209" i="5"/>
  <c r="F2209" i="5"/>
  <c r="B2210" i="5"/>
  <c r="AT2210" i="5" s="1"/>
  <c r="AS2210" i="5" s="1"/>
  <c r="C2210" i="5"/>
  <c r="D2210" i="5"/>
  <c r="E2210" i="5"/>
  <c r="F2210" i="5"/>
  <c r="B2211" i="5"/>
  <c r="AT2211" i="5" s="1"/>
  <c r="AS2211" i="5" s="1"/>
  <c r="C2211" i="5"/>
  <c r="D2211" i="5"/>
  <c r="E2211" i="5"/>
  <c r="F2211" i="5"/>
  <c r="B2212" i="5"/>
  <c r="AT2212" i="5" s="1"/>
  <c r="AS2212" i="5" s="1"/>
  <c r="C2212" i="5"/>
  <c r="D2212" i="5"/>
  <c r="E2212" i="5"/>
  <c r="F2212" i="5"/>
  <c r="B2213" i="5"/>
  <c r="AT2213" i="5" s="1"/>
  <c r="AS2213" i="5" s="1"/>
  <c r="C2213" i="5"/>
  <c r="D2213" i="5"/>
  <c r="E2213" i="5"/>
  <c r="F2213" i="5"/>
  <c r="B2214" i="5"/>
  <c r="AT2214" i="5" s="1"/>
  <c r="AS2214" i="5" s="1"/>
  <c r="C2214" i="5"/>
  <c r="D2214" i="5"/>
  <c r="E2214" i="5"/>
  <c r="F2214" i="5"/>
  <c r="B2215" i="5"/>
  <c r="AT2215" i="5" s="1"/>
  <c r="AS2215" i="5" s="1"/>
  <c r="C2215" i="5"/>
  <c r="D2215" i="5"/>
  <c r="E2215" i="5"/>
  <c r="F2215" i="5"/>
  <c r="B2216" i="5"/>
  <c r="AT2216" i="5" s="1"/>
  <c r="AS2216" i="5" s="1"/>
  <c r="C2216" i="5"/>
  <c r="D2216" i="5"/>
  <c r="E2216" i="5"/>
  <c r="F2216" i="5"/>
  <c r="B2217" i="5"/>
  <c r="AT2217" i="5" s="1"/>
  <c r="AS2217" i="5" s="1"/>
  <c r="C2217" i="5"/>
  <c r="D2217" i="5"/>
  <c r="E2217" i="5"/>
  <c r="F2217" i="5"/>
  <c r="B2218" i="5"/>
  <c r="AT2218" i="5" s="1"/>
  <c r="AS2218" i="5" s="1"/>
  <c r="C2218" i="5"/>
  <c r="D2218" i="5"/>
  <c r="E2218" i="5"/>
  <c r="F2218" i="5"/>
  <c r="B2219" i="5"/>
  <c r="AT2219" i="5" s="1"/>
  <c r="AS2219" i="5" s="1"/>
  <c r="C2219" i="5"/>
  <c r="D2219" i="5"/>
  <c r="E2219" i="5"/>
  <c r="F2219" i="5"/>
  <c r="B2220" i="5"/>
  <c r="AT2220" i="5" s="1"/>
  <c r="AS2220" i="5" s="1"/>
  <c r="C2220" i="5"/>
  <c r="D2220" i="5"/>
  <c r="E2220" i="5"/>
  <c r="F2220" i="5"/>
  <c r="B2221" i="5"/>
  <c r="AT2221" i="5" s="1"/>
  <c r="AS2221" i="5" s="1"/>
  <c r="C2221" i="5"/>
  <c r="D2221" i="5"/>
  <c r="E2221" i="5"/>
  <c r="F2221" i="5"/>
  <c r="B2222" i="5"/>
  <c r="AT2222" i="5" s="1"/>
  <c r="AS2222" i="5" s="1"/>
  <c r="C2222" i="5"/>
  <c r="D2222" i="5"/>
  <c r="E2222" i="5"/>
  <c r="F2222" i="5"/>
  <c r="B2223" i="5"/>
  <c r="AT2223" i="5" s="1"/>
  <c r="AS2223" i="5" s="1"/>
  <c r="C2223" i="5"/>
  <c r="D2223" i="5"/>
  <c r="E2223" i="5"/>
  <c r="F2223" i="5"/>
  <c r="B2224" i="5"/>
  <c r="AT2224" i="5" s="1"/>
  <c r="AS2224" i="5" s="1"/>
  <c r="C2224" i="5"/>
  <c r="D2224" i="5"/>
  <c r="E2224" i="5"/>
  <c r="F2224" i="5"/>
  <c r="B2225" i="5"/>
  <c r="AT2225" i="5" s="1"/>
  <c r="AS2225" i="5" s="1"/>
  <c r="C2225" i="5"/>
  <c r="D2225" i="5"/>
  <c r="E2225" i="5"/>
  <c r="F2225" i="5"/>
  <c r="B2226" i="5"/>
  <c r="AT2226" i="5" s="1"/>
  <c r="AS2226" i="5" s="1"/>
  <c r="C2226" i="5"/>
  <c r="D2226" i="5"/>
  <c r="E2226" i="5"/>
  <c r="F2226" i="5"/>
  <c r="B2227" i="5"/>
  <c r="AT2227" i="5" s="1"/>
  <c r="AS2227" i="5" s="1"/>
  <c r="C2227" i="5"/>
  <c r="D2227" i="5"/>
  <c r="E2227" i="5"/>
  <c r="F2227" i="5"/>
  <c r="B2228" i="5"/>
  <c r="AT2228" i="5" s="1"/>
  <c r="AS2228" i="5" s="1"/>
  <c r="C2228" i="5"/>
  <c r="D2228" i="5"/>
  <c r="E2228" i="5"/>
  <c r="F2228" i="5"/>
  <c r="B2229" i="5"/>
  <c r="AT2229" i="5" s="1"/>
  <c r="AS2229" i="5" s="1"/>
  <c r="C2229" i="5"/>
  <c r="D2229" i="5"/>
  <c r="E2229" i="5"/>
  <c r="F2229" i="5"/>
  <c r="B2230" i="5"/>
  <c r="AT2230" i="5" s="1"/>
  <c r="AS2230" i="5" s="1"/>
  <c r="C2230" i="5"/>
  <c r="D2230" i="5"/>
  <c r="E2230" i="5"/>
  <c r="F2230" i="5"/>
  <c r="B2231" i="5"/>
  <c r="AT2231" i="5" s="1"/>
  <c r="AS2231" i="5" s="1"/>
  <c r="C2231" i="5"/>
  <c r="D2231" i="5"/>
  <c r="E2231" i="5"/>
  <c r="F2231" i="5"/>
  <c r="B2232" i="5"/>
  <c r="AT2232" i="5" s="1"/>
  <c r="AS2232" i="5" s="1"/>
  <c r="C2232" i="5"/>
  <c r="D2232" i="5"/>
  <c r="E2232" i="5"/>
  <c r="F2232" i="5"/>
  <c r="B2233" i="5"/>
  <c r="AT2233" i="5" s="1"/>
  <c r="AS2233" i="5" s="1"/>
  <c r="C2233" i="5"/>
  <c r="D2233" i="5"/>
  <c r="E2233" i="5"/>
  <c r="F2233" i="5"/>
  <c r="B2234" i="5"/>
  <c r="AT2234" i="5" s="1"/>
  <c r="AS2234" i="5" s="1"/>
  <c r="C2234" i="5"/>
  <c r="D2234" i="5"/>
  <c r="E2234" i="5"/>
  <c r="F2234" i="5"/>
  <c r="B2235" i="5"/>
  <c r="AT2235" i="5" s="1"/>
  <c r="AS2235" i="5" s="1"/>
  <c r="C2235" i="5"/>
  <c r="D2235" i="5"/>
  <c r="E2235" i="5"/>
  <c r="F2235" i="5"/>
  <c r="B2236" i="5"/>
  <c r="AT2236" i="5" s="1"/>
  <c r="AS2236" i="5" s="1"/>
  <c r="C2236" i="5"/>
  <c r="D2236" i="5"/>
  <c r="E2236" i="5"/>
  <c r="F2236" i="5"/>
  <c r="B2237" i="5"/>
  <c r="AT2237" i="5" s="1"/>
  <c r="AS2237" i="5" s="1"/>
  <c r="C2237" i="5"/>
  <c r="D2237" i="5"/>
  <c r="E2237" i="5"/>
  <c r="F2237" i="5"/>
  <c r="B2238" i="5"/>
  <c r="AT2238" i="5" s="1"/>
  <c r="AS2238" i="5" s="1"/>
  <c r="C2238" i="5"/>
  <c r="D2238" i="5"/>
  <c r="E2238" i="5"/>
  <c r="F2238" i="5"/>
  <c r="B2239" i="5"/>
  <c r="AT2239" i="5" s="1"/>
  <c r="AS2239" i="5" s="1"/>
  <c r="C2239" i="5"/>
  <c r="D2239" i="5"/>
  <c r="E2239" i="5"/>
  <c r="F2239" i="5"/>
  <c r="B2240" i="5"/>
  <c r="AT2240" i="5" s="1"/>
  <c r="AS2240" i="5" s="1"/>
  <c r="C2240" i="5"/>
  <c r="D2240" i="5"/>
  <c r="E2240" i="5"/>
  <c r="F2240" i="5"/>
  <c r="B2241" i="5"/>
  <c r="AT2241" i="5" s="1"/>
  <c r="AS2241" i="5" s="1"/>
  <c r="C2241" i="5"/>
  <c r="D2241" i="5"/>
  <c r="E2241" i="5"/>
  <c r="F2241" i="5"/>
  <c r="B2242" i="5"/>
  <c r="AT2242" i="5" s="1"/>
  <c r="AS2242" i="5" s="1"/>
  <c r="C2242" i="5"/>
  <c r="D2242" i="5"/>
  <c r="E2242" i="5"/>
  <c r="F2242" i="5"/>
  <c r="B2243" i="5"/>
  <c r="AT2243" i="5" s="1"/>
  <c r="AS2243" i="5" s="1"/>
  <c r="C2243" i="5"/>
  <c r="D2243" i="5"/>
  <c r="E2243" i="5"/>
  <c r="F2243" i="5"/>
  <c r="B2244" i="5"/>
  <c r="AT2244" i="5" s="1"/>
  <c r="AS2244" i="5" s="1"/>
  <c r="C2244" i="5"/>
  <c r="D2244" i="5"/>
  <c r="E2244" i="5"/>
  <c r="F2244" i="5"/>
  <c r="B2245" i="5"/>
  <c r="AT2245" i="5" s="1"/>
  <c r="AS2245" i="5" s="1"/>
  <c r="C2245" i="5"/>
  <c r="D2245" i="5"/>
  <c r="E2245" i="5"/>
  <c r="F2245" i="5"/>
  <c r="B2246" i="5"/>
  <c r="AT2246" i="5" s="1"/>
  <c r="AS2246" i="5" s="1"/>
  <c r="C2246" i="5"/>
  <c r="D2246" i="5"/>
  <c r="E2246" i="5"/>
  <c r="F2246" i="5"/>
  <c r="B2247" i="5"/>
  <c r="AT2247" i="5" s="1"/>
  <c r="AS2247" i="5" s="1"/>
  <c r="C2247" i="5"/>
  <c r="D2247" i="5"/>
  <c r="E2247" i="5"/>
  <c r="F2247" i="5"/>
  <c r="B2248" i="5"/>
  <c r="AT2248" i="5" s="1"/>
  <c r="AS2248" i="5" s="1"/>
  <c r="C2248" i="5"/>
  <c r="D2248" i="5"/>
  <c r="E2248" i="5"/>
  <c r="F2248" i="5"/>
  <c r="B2249" i="5"/>
  <c r="AT2249" i="5" s="1"/>
  <c r="AS2249" i="5" s="1"/>
  <c r="C2249" i="5"/>
  <c r="D2249" i="5"/>
  <c r="E2249" i="5"/>
  <c r="F2249" i="5"/>
  <c r="B2250" i="5"/>
  <c r="AT2250" i="5" s="1"/>
  <c r="AS2250" i="5" s="1"/>
  <c r="C2250" i="5"/>
  <c r="D2250" i="5"/>
  <c r="E2250" i="5"/>
  <c r="F2250" i="5"/>
  <c r="B2251" i="5"/>
  <c r="AT2251" i="5" s="1"/>
  <c r="AS2251" i="5" s="1"/>
  <c r="C2251" i="5"/>
  <c r="D2251" i="5"/>
  <c r="E2251" i="5"/>
  <c r="F2251" i="5"/>
  <c r="B2252" i="5"/>
  <c r="AT2252" i="5" s="1"/>
  <c r="AS2252" i="5" s="1"/>
  <c r="C2252" i="5"/>
  <c r="D2252" i="5"/>
  <c r="E2252" i="5"/>
  <c r="F2252" i="5"/>
  <c r="B2253" i="5"/>
  <c r="AT2253" i="5" s="1"/>
  <c r="AS2253" i="5" s="1"/>
  <c r="C2253" i="5"/>
  <c r="D2253" i="5"/>
  <c r="E2253" i="5"/>
  <c r="F2253" i="5"/>
  <c r="B2254" i="5"/>
  <c r="AT2254" i="5" s="1"/>
  <c r="AS2254" i="5" s="1"/>
  <c r="C2254" i="5"/>
  <c r="D2254" i="5"/>
  <c r="E2254" i="5"/>
  <c r="F2254" i="5"/>
  <c r="B2255" i="5"/>
  <c r="AT2255" i="5" s="1"/>
  <c r="AS2255" i="5" s="1"/>
  <c r="C2255" i="5"/>
  <c r="D2255" i="5"/>
  <c r="E2255" i="5"/>
  <c r="F2255" i="5"/>
  <c r="B2256" i="5"/>
  <c r="AT2256" i="5" s="1"/>
  <c r="AS2256" i="5" s="1"/>
  <c r="C2256" i="5"/>
  <c r="D2256" i="5"/>
  <c r="E2256" i="5"/>
  <c r="F2256" i="5"/>
  <c r="B2257" i="5"/>
  <c r="AT2257" i="5" s="1"/>
  <c r="AS2257" i="5" s="1"/>
  <c r="C2257" i="5"/>
  <c r="D2257" i="5"/>
  <c r="E2257" i="5"/>
  <c r="F2257" i="5"/>
  <c r="B2258" i="5"/>
  <c r="AT2258" i="5" s="1"/>
  <c r="AS2258" i="5" s="1"/>
  <c r="C2258" i="5"/>
  <c r="D2258" i="5"/>
  <c r="E2258" i="5"/>
  <c r="F2258" i="5"/>
  <c r="B2259" i="5"/>
  <c r="AT2259" i="5" s="1"/>
  <c r="AS2259" i="5" s="1"/>
  <c r="C2259" i="5"/>
  <c r="D2259" i="5"/>
  <c r="E2259" i="5"/>
  <c r="F2259" i="5"/>
  <c r="B2260" i="5"/>
  <c r="AT2260" i="5" s="1"/>
  <c r="AS2260" i="5" s="1"/>
  <c r="C2260" i="5"/>
  <c r="D2260" i="5"/>
  <c r="E2260" i="5"/>
  <c r="F2260" i="5"/>
  <c r="B2261" i="5"/>
  <c r="AT2261" i="5" s="1"/>
  <c r="AS2261" i="5" s="1"/>
  <c r="C2261" i="5"/>
  <c r="D2261" i="5"/>
  <c r="E2261" i="5"/>
  <c r="F2261" i="5"/>
  <c r="B2262" i="5"/>
  <c r="AT2262" i="5" s="1"/>
  <c r="AS2262" i="5" s="1"/>
  <c r="C2262" i="5"/>
  <c r="D2262" i="5"/>
  <c r="E2262" i="5"/>
  <c r="F2262" i="5"/>
  <c r="B2263" i="5"/>
  <c r="AT2263" i="5" s="1"/>
  <c r="AS2263" i="5" s="1"/>
  <c r="C2263" i="5"/>
  <c r="D2263" i="5"/>
  <c r="E2263" i="5"/>
  <c r="F2263" i="5"/>
  <c r="B2264" i="5"/>
  <c r="AT2264" i="5" s="1"/>
  <c r="AS2264" i="5" s="1"/>
  <c r="C2264" i="5"/>
  <c r="D2264" i="5"/>
  <c r="E2264" i="5"/>
  <c r="F2264" i="5"/>
  <c r="B2265" i="5"/>
  <c r="AT2265" i="5" s="1"/>
  <c r="AS2265" i="5" s="1"/>
  <c r="C2265" i="5"/>
  <c r="D2265" i="5"/>
  <c r="E2265" i="5"/>
  <c r="F2265" i="5"/>
  <c r="B2266" i="5"/>
  <c r="AT2266" i="5" s="1"/>
  <c r="AS2266" i="5" s="1"/>
  <c r="C2266" i="5"/>
  <c r="D2266" i="5"/>
  <c r="E2266" i="5"/>
  <c r="F2266" i="5"/>
  <c r="B2267" i="5"/>
  <c r="AT2267" i="5" s="1"/>
  <c r="AS2267" i="5" s="1"/>
  <c r="C2267" i="5"/>
  <c r="D2267" i="5"/>
  <c r="E2267" i="5"/>
  <c r="F2267" i="5"/>
  <c r="B2268" i="5"/>
  <c r="AT2268" i="5" s="1"/>
  <c r="AS2268" i="5" s="1"/>
  <c r="C2268" i="5"/>
  <c r="D2268" i="5"/>
  <c r="E2268" i="5"/>
  <c r="F2268" i="5"/>
  <c r="B2269" i="5"/>
  <c r="AT2269" i="5" s="1"/>
  <c r="AS2269" i="5" s="1"/>
  <c r="C2269" i="5"/>
  <c r="D2269" i="5"/>
  <c r="E2269" i="5"/>
  <c r="F2269" i="5"/>
  <c r="B2270" i="5"/>
  <c r="AT2270" i="5" s="1"/>
  <c r="AS2270" i="5" s="1"/>
  <c r="C2270" i="5"/>
  <c r="D2270" i="5"/>
  <c r="E2270" i="5"/>
  <c r="F2270" i="5"/>
  <c r="B2271" i="5"/>
  <c r="AT2271" i="5" s="1"/>
  <c r="AS2271" i="5" s="1"/>
  <c r="C2271" i="5"/>
  <c r="D2271" i="5"/>
  <c r="E2271" i="5"/>
  <c r="F2271" i="5"/>
  <c r="B2272" i="5"/>
  <c r="AT2272" i="5" s="1"/>
  <c r="AS2272" i="5" s="1"/>
  <c r="C2272" i="5"/>
  <c r="D2272" i="5"/>
  <c r="E2272" i="5"/>
  <c r="F2272" i="5"/>
  <c r="B2273" i="5"/>
  <c r="AT2273" i="5" s="1"/>
  <c r="AS2273" i="5" s="1"/>
  <c r="C2273" i="5"/>
  <c r="D2273" i="5"/>
  <c r="E2273" i="5"/>
  <c r="F2273" i="5"/>
  <c r="B2274" i="5"/>
  <c r="AT2274" i="5" s="1"/>
  <c r="AS2274" i="5" s="1"/>
  <c r="C2274" i="5"/>
  <c r="D2274" i="5"/>
  <c r="E2274" i="5"/>
  <c r="F2274" i="5"/>
  <c r="B2275" i="5"/>
  <c r="AT2275" i="5" s="1"/>
  <c r="AS2275" i="5" s="1"/>
  <c r="C2275" i="5"/>
  <c r="D2275" i="5"/>
  <c r="E2275" i="5"/>
  <c r="F2275" i="5"/>
  <c r="B2276" i="5"/>
  <c r="AT2276" i="5" s="1"/>
  <c r="AS2276" i="5" s="1"/>
  <c r="C2276" i="5"/>
  <c r="D2276" i="5"/>
  <c r="E2276" i="5"/>
  <c r="F2276" i="5"/>
  <c r="B2277" i="5"/>
  <c r="AT2277" i="5" s="1"/>
  <c r="AS2277" i="5" s="1"/>
  <c r="C2277" i="5"/>
  <c r="D2277" i="5"/>
  <c r="E2277" i="5"/>
  <c r="F2277" i="5"/>
  <c r="B2278" i="5"/>
  <c r="AT2278" i="5" s="1"/>
  <c r="AS2278" i="5" s="1"/>
  <c r="C2278" i="5"/>
  <c r="D2278" i="5"/>
  <c r="E2278" i="5"/>
  <c r="F2278" i="5"/>
  <c r="B2279" i="5"/>
  <c r="AT2279" i="5" s="1"/>
  <c r="AS2279" i="5" s="1"/>
  <c r="C2279" i="5"/>
  <c r="D2279" i="5"/>
  <c r="E2279" i="5"/>
  <c r="F2279" i="5"/>
  <c r="B2280" i="5"/>
  <c r="AT2280" i="5" s="1"/>
  <c r="AS2280" i="5" s="1"/>
  <c r="C2280" i="5"/>
  <c r="D2280" i="5"/>
  <c r="E2280" i="5"/>
  <c r="F2280" i="5"/>
  <c r="B2281" i="5"/>
  <c r="AT2281" i="5" s="1"/>
  <c r="AS2281" i="5" s="1"/>
  <c r="C2281" i="5"/>
  <c r="D2281" i="5"/>
  <c r="E2281" i="5"/>
  <c r="F2281" i="5"/>
  <c r="B2282" i="5"/>
  <c r="AT2282" i="5" s="1"/>
  <c r="AS2282" i="5" s="1"/>
  <c r="C2282" i="5"/>
  <c r="D2282" i="5"/>
  <c r="E2282" i="5"/>
  <c r="F2282" i="5"/>
  <c r="B2283" i="5"/>
  <c r="AT2283" i="5" s="1"/>
  <c r="AS2283" i="5" s="1"/>
  <c r="C2283" i="5"/>
  <c r="D2283" i="5"/>
  <c r="E2283" i="5"/>
  <c r="F2283" i="5"/>
  <c r="B2284" i="5"/>
  <c r="AT2284" i="5" s="1"/>
  <c r="AS2284" i="5" s="1"/>
  <c r="C2284" i="5"/>
  <c r="D2284" i="5"/>
  <c r="E2284" i="5"/>
  <c r="F2284" i="5"/>
  <c r="B2285" i="5"/>
  <c r="AT2285" i="5" s="1"/>
  <c r="AS2285" i="5" s="1"/>
  <c r="C2285" i="5"/>
  <c r="D2285" i="5"/>
  <c r="E2285" i="5"/>
  <c r="F2285" i="5"/>
  <c r="B2286" i="5"/>
  <c r="AT2286" i="5" s="1"/>
  <c r="AS2286" i="5" s="1"/>
  <c r="C2286" i="5"/>
  <c r="D2286" i="5"/>
  <c r="E2286" i="5"/>
  <c r="F2286" i="5"/>
  <c r="B2287" i="5"/>
  <c r="AT2287" i="5" s="1"/>
  <c r="AS2287" i="5" s="1"/>
  <c r="C2287" i="5"/>
  <c r="D2287" i="5"/>
  <c r="E2287" i="5"/>
  <c r="F2287" i="5"/>
  <c r="B2288" i="5"/>
  <c r="AT2288" i="5" s="1"/>
  <c r="AS2288" i="5" s="1"/>
  <c r="C2288" i="5"/>
  <c r="D2288" i="5"/>
  <c r="E2288" i="5"/>
  <c r="F2288" i="5"/>
  <c r="B2289" i="5"/>
  <c r="AT2289" i="5" s="1"/>
  <c r="AS2289" i="5" s="1"/>
  <c r="C2289" i="5"/>
  <c r="D2289" i="5"/>
  <c r="E2289" i="5"/>
  <c r="F2289" i="5"/>
  <c r="B2290" i="5"/>
  <c r="AT2290" i="5" s="1"/>
  <c r="AS2290" i="5" s="1"/>
  <c r="C2290" i="5"/>
  <c r="D2290" i="5"/>
  <c r="E2290" i="5"/>
  <c r="F2290" i="5"/>
  <c r="B2291" i="5"/>
  <c r="AT2291" i="5" s="1"/>
  <c r="AS2291" i="5" s="1"/>
  <c r="C2291" i="5"/>
  <c r="D2291" i="5"/>
  <c r="E2291" i="5"/>
  <c r="F2291" i="5"/>
  <c r="B2292" i="5"/>
  <c r="AT2292" i="5" s="1"/>
  <c r="AS2292" i="5" s="1"/>
  <c r="C2292" i="5"/>
  <c r="D2292" i="5"/>
  <c r="E2292" i="5"/>
  <c r="F2292" i="5"/>
  <c r="B2293" i="5"/>
  <c r="AT2293" i="5" s="1"/>
  <c r="AS2293" i="5" s="1"/>
  <c r="C2293" i="5"/>
  <c r="D2293" i="5"/>
  <c r="E2293" i="5"/>
  <c r="F2293" i="5"/>
  <c r="B2294" i="5"/>
  <c r="AT2294" i="5" s="1"/>
  <c r="AS2294" i="5" s="1"/>
  <c r="C2294" i="5"/>
  <c r="D2294" i="5"/>
  <c r="E2294" i="5"/>
  <c r="F2294" i="5"/>
  <c r="B2295" i="5"/>
  <c r="AT2295" i="5" s="1"/>
  <c r="AS2295" i="5" s="1"/>
  <c r="C2295" i="5"/>
  <c r="D2295" i="5"/>
  <c r="E2295" i="5"/>
  <c r="F2295" i="5"/>
  <c r="B2296" i="5"/>
  <c r="AT2296" i="5" s="1"/>
  <c r="AS2296" i="5" s="1"/>
  <c r="C2296" i="5"/>
  <c r="D2296" i="5"/>
  <c r="E2296" i="5"/>
  <c r="F2296" i="5"/>
  <c r="B2297" i="5"/>
  <c r="AT2297" i="5" s="1"/>
  <c r="AS2297" i="5" s="1"/>
  <c r="C2297" i="5"/>
  <c r="D2297" i="5"/>
  <c r="E2297" i="5"/>
  <c r="F2297" i="5"/>
  <c r="B2298" i="5"/>
  <c r="AT2298" i="5" s="1"/>
  <c r="AS2298" i="5" s="1"/>
  <c r="C2298" i="5"/>
  <c r="D2298" i="5"/>
  <c r="E2298" i="5"/>
  <c r="F2298" i="5"/>
  <c r="B2299" i="5"/>
  <c r="AT2299" i="5" s="1"/>
  <c r="AS2299" i="5" s="1"/>
  <c r="C2299" i="5"/>
  <c r="D2299" i="5"/>
  <c r="E2299" i="5"/>
  <c r="F2299" i="5"/>
  <c r="B2300" i="5"/>
  <c r="AT2300" i="5" s="1"/>
  <c r="AS2300" i="5" s="1"/>
  <c r="C2300" i="5"/>
  <c r="D2300" i="5"/>
  <c r="E2300" i="5"/>
  <c r="F2300" i="5"/>
  <c r="B2301" i="5"/>
  <c r="AT2301" i="5" s="1"/>
  <c r="AS2301" i="5" s="1"/>
  <c r="C2301" i="5"/>
  <c r="D2301" i="5"/>
  <c r="E2301" i="5"/>
  <c r="F2301" i="5"/>
  <c r="B2302" i="5"/>
  <c r="AT2302" i="5" s="1"/>
  <c r="AS2302" i="5" s="1"/>
  <c r="C2302" i="5"/>
  <c r="D2302" i="5"/>
  <c r="E2302" i="5"/>
  <c r="F2302" i="5"/>
  <c r="B2303" i="5"/>
  <c r="AT2303" i="5" s="1"/>
  <c r="AS2303" i="5" s="1"/>
  <c r="C2303" i="5"/>
  <c r="D2303" i="5"/>
  <c r="E2303" i="5"/>
  <c r="F2303" i="5"/>
  <c r="B2304" i="5"/>
  <c r="AT2304" i="5" s="1"/>
  <c r="AS2304" i="5" s="1"/>
  <c r="C2304" i="5"/>
  <c r="D2304" i="5"/>
  <c r="E2304" i="5"/>
  <c r="F2304" i="5"/>
  <c r="B2305" i="5"/>
  <c r="AT2305" i="5" s="1"/>
  <c r="AS2305" i="5" s="1"/>
  <c r="C2305" i="5"/>
  <c r="D2305" i="5"/>
  <c r="E2305" i="5"/>
  <c r="F2305" i="5"/>
  <c r="B2306" i="5"/>
  <c r="AT2306" i="5" s="1"/>
  <c r="AS2306" i="5" s="1"/>
  <c r="C2306" i="5"/>
  <c r="D2306" i="5"/>
  <c r="E2306" i="5"/>
  <c r="F2306" i="5"/>
  <c r="B2307" i="5"/>
  <c r="AT2307" i="5" s="1"/>
  <c r="AS2307" i="5" s="1"/>
  <c r="C2307" i="5"/>
  <c r="D2307" i="5"/>
  <c r="E2307" i="5"/>
  <c r="F2307" i="5"/>
  <c r="B2308" i="5"/>
  <c r="AT2308" i="5" s="1"/>
  <c r="AS2308" i="5" s="1"/>
  <c r="C2308" i="5"/>
  <c r="D2308" i="5"/>
  <c r="E2308" i="5"/>
  <c r="F2308" i="5"/>
  <c r="B2309" i="5"/>
  <c r="AT2309" i="5" s="1"/>
  <c r="AS2309" i="5" s="1"/>
  <c r="C2309" i="5"/>
  <c r="D2309" i="5"/>
  <c r="E2309" i="5"/>
  <c r="F2309" i="5"/>
  <c r="B2310" i="5"/>
  <c r="AT2310" i="5" s="1"/>
  <c r="AS2310" i="5" s="1"/>
  <c r="C2310" i="5"/>
  <c r="D2310" i="5"/>
  <c r="E2310" i="5"/>
  <c r="F2310" i="5"/>
  <c r="B2311" i="5"/>
  <c r="AT2311" i="5" s="1"/>
  <c r="AS2311" i="5" s="1"/>
  <c r="C2311" i="5"/>
  <c r="D2311" i="5"/>
  <c r="E2311" i="5"/>
  <c r="F2311" i="5"/>
  <c r="B2312" i="5"/>
  <c r="AT2312" i="5" s="1"/>
  <c r="AS2312" i="5" s="1"/>
  <c r="C2312" i="5"/>
  <c r="D2312" i="5"/>
  <c r="E2312" i="5"/>
  <c r="F2312" i="5"/>
  <c r="B2313" i="5"/>
  <c r="AT2313" i="5" s="1"/>
  <c r="AS2313" i="5" s="1"/>
  <c r="C2313" i="5"/>
  <c r="D2313" i="5"/>
  <c r="E2313" i="5"/>
  <c r="F2313" i="5"/>
  <c r="B2314" i="5"/>
  <c r="AT2314" i="5" s="1"/>
  <c r="AS2314" i="5" s="1"/>
  <c r="C2314" i="5"/>
  <c r="D2314" i="5"/>
  <c r="E2314" i="5"/>
  <c r="F2314" i="5"/>
  <c r="B2315" i="5"/>
  <c r="AT2315" i="5" s="1"/>
  <c r="AS2315" i="5" s="1"/>
  <c r="C2315" i="5"/>
  <c r="D2315" i="5"/>
  <c r="E2315" i="5"/>
  <c r="F2315" i="5"/>
  <c r="B2316" i="5"/>
  <c r="AT2316" i="5" s="1"/>
  <c r="AS2316" i="5" s="1"/>
  <c r="C2316" i="5"/>
  <c r="D2316" i="5"/>
  <c r="E2316" i="5"/>
  <c r="F2316" i="5"/>
  <c r="B2317" i="5"/>
  <c r="AT2317" i="5" s="1"/>
  <c r="AS2317" i="5" s="1"/>
  <c r="C2317" i="5"/>
  <c r="D2317" i="5"/>
  <c r="E2317" i="5"/>
  <c r="F2317" i="5"/>
  <c r="B2318" i="5"/>
  <c r="AT2318" i="5" s="1"/>
  <c r="AS2318" i="5" s="1"/>
  <c r="C2318" i="5"/>
  <c r="D2318" i="5"/>
  <c r="E2318" i="5"/>
  <c r="F2318" i="5"/>
  <c r="B2319" i="5"/>
  <c r="AT2319" i="5" s="1"/>
  <c r="AS2319" i="5" s="1"/>
  <c r="C2319" i="5"/>
  <c r="D2319" i="5"/>
  <c r="E2319" i="5"/>
  <c r="F2319" i="5"/>
  <c r="B2320" i="5"/>
  <c r="AT2320" i="5" s="1"/>
  <c r="AS2320" i="5" s="1"/>
  <c r="C2320" i="5"/>
  <c r="D2320" i="5"/>
  <c r="E2320" i="5"/>
  <c r="F2320" i="5"/>
  <c r="B2321" i="5"/>
  <c r="AT2321" i="5" s="1"/>
  <c r="AS2321" i="5" s="1"/>
  <c r="C2321" i="5"/>
  <c r="D2321" i="5"/>
  <c r="E2321" i="5"/>
  <c r="F2321" i="5"/>
  <c r="B2322" i="5"/>
  <c r="AT2322" i="5" s="1"/>
  <c r="AS2322" i="5" s="1"/>
  <c r="C2322" i="5"/>
  <c r="D2322" i="5"/>
  <c r="E2322" i="5"/>
  <c r="F2322" i="5"/>
  <c r="B2323" i="5"/>
  <c r="AT2323" i="5" s="1"/>
  <c r="AS2323" i="5" s="1"/>
  <c r="C2323" i="5"/>
  <c r="D2323" i="5"/>
  <c r="E2323" i="5"/>
  <c r="F2323" i="5"/>
  <c r="B2324" i="5"/>
  <c r="AT2324" i="5" s="1"/>
  <c r="AS2324" i="5" s="1"/>
  <c r="C2324" i="5"/>
  <c r="D2324" i="5"/>
  <c r="E2324" i="5"/>
  <c r="F2324" i="5"/>
  <c r="B2325" i="5"/>
  <c r="AT2325" i="5" s="1"/>
  <c r="AS2325" i="5" s="1"/>
  <c r="C2325" i="5"/>
  <c r="D2325" i="5"/>
  <c r="E2325" i="5"/>
  <c r="F2325" i="5"/>
  <c r="B2326" i="5"/>
  <c r="AT2326" i="5" s="1"/>
  <c r="AS2326" i="5" s="1"/>
  <c r="C2326" i="5"/>
  <c r="D2326" i="5"/>
  <c r="E2326" i="5"/>
  <c r="F2326" i="5"/>
  <c r="B2327" i="5"/>
  <c r="AT2327" i="5" s="1"/>
  <c r="AS2327" i="5" s="1"/>
  <c r="C2327" i="5"/>
  <c r="D2327" i="5"/>
  <c r="E2327" i="5"/>
  <c r="F2327" i="5"/>
  <c r="B2328" i="5"/>
  <c r="AT2328" i="5" s="1"/>
  <c r="AS2328" i="5" s="1"/>
  <c r="C2328" i="5"/>
  <c r="D2328" i="5"/>
  <c r="E2328" i="5"/>
  <c r="F2328" i="5"/>
  <c r="B2329" i="5"/>
  <c r="AT2329" i="5" s="1"/>
  <c r="AS2329" i="5" s="1"/>
  <c r="C2329" i="5"/>
  <c r="D2329" i="5"/>
  <c r="E2329" i="5"/>
  <c r="F2329" i="5"/>
  <c r="B2330" i="5"/>
  <c r="AT2330" i="5" s="1"/>
  <c r="AS2330" i="5" s="1"/>
  <c r="C2330" i="5"/>
  <c r="D2330" i="5"/>
  <c r="E2330" i="5"/>
  <c r="F2330" i="5"/>
  <c r="B2331" i="5"/>
  <c r="AT2331" i="5" s="1"/>
  <c r="AS2331" i="5" s="1"/>
  <c r="C2331" i="5"/>
  <c r="D2331" i="5"/>
  <c r="E2331" i="5"/>
  <c r="F2331" i="5"/>
  <c r="B2332" i="5"/>
  <c r="AT2332" i="5" s="1"/>
  <c r="AS2332" i="5" s="1"/>
  <c r="C2332" i="5"/>
  <c r="D2332" i="5"/>
  <c r="E2332" i="5"/>
  <c r="F2332" i="5"/>
  <c r="B2333" i="5"/>
  <c r="AT2333" i="5" s="1"/>
  <c r="AS2333" i="5" s="1"/>
  <c r="C2333" i="5"/>
  <c r="D2333" i="5"/>
  <c r="E2333" i="5"/>
  <c r="F2333" i="5"/>
  <c r="B2334" i="5"/>
  <c r="AT2334" i="5" s="1"/>
  <c r="AS2334" i="5" s="1"/>
  <c r="C2334" i="5"/>
  <c r="D2334" i="5"/>
  <c r="E2334" i="5"/>
  <c r="F2334" i="5"/>
  <c r="B2335" i="5"/>
  <c r="AT2335" i="5" s="1"/>
  <c r="AS2335" i="5" s="1"/>
  <c r="C2335" i="5"/>
  <c r="D2335" i="5"/>
  <c r="E2335" i="5"/>
  <c r="F2335" i="5"/>
  <c r="B2336" i="5"/>
  <c r="AT2336" i="5" s="1"/>
  <c r="AS2336" i="5" s="1"/>
  <c r="C2336" i="5"/>
  <c r="D2336" i="5"/>
  <c r="E2336" i="5"/>
  <c r="F2336" i="5"/>
  <c r="B2337" i="5"/>
  <c r="AT2337" i="5" s="1"/>
  <c r="AS2337" i="5" s="1"/>
  <c r="C2337" i="5"/>
  <c r="D2337" i="5"/>
  <c r="E2337" i="5"/>
  <c r="F2337" i="5"/>
  <c r="B2338" i="5"/>
  <c r="AT2338" i="5" s="1"/>
  <c r="AS2338" i="5" s="1"/>
  <c r="C2338" i="5"/>
  <c r="D2338" i="5"/>
  <c r="E2338" i="5"/>
  <c r="F2338" i="5"/>
  <c r="B2339" i="5"/>
  <c r="AT2339" i="5" s="1"/>
  <c r="AS2339" i="5" s="1"/>
  <c r="C2339" i="5"/>
  <c r="D2339" i="5"/>
  <c r="E2339" i="5"/>
  <c r="F2339" i="5"/>
  <c r="B2340" i="5"/>
  <c r="AT2340" i="5" s="1"/>
  <c r="AS2340" i="5" s="1"/>
  <c r="C2340" i="5"/>
  <c r="D2340" i="5"/>
  <c r="E2340" i="5"/>
  <c r="F2340" i="5"/>
  <c r="B2341" i="5"/>
  <c r="AT2341" i="5" s="1"/>
  <c r="AS2341" i="5" s="1"/>
  <c r="C2341" i="5"/>
  <c r="D2341" i="5"/>
  <c r="E2341" i="5"/>
  <c r="F2341" i="5"/>
  <c r="B2342" i="5"/>
  <c r="AT2342" i="5" s="1"/>
  <c r="AS2342" i="5" s="1"/>
  <c r="C2342" i="5"/>
  <c r="D2342" i="5"/>
  <c r="E2342" i="5"/>
  <c r="F2342" i="5"/>
  <c r="B2343" i="5"/>
  <c r="AT2343" i="5" s="1"/>
  <c r="AS2343" i="5" s="1"/>
  <c r="C2343" i="5"/>
  <c r="D2343" i="5"/>
  <c r="E2343" i="5"/>
  <c r="F2343" i="5"/>
  <c r="B2344" i="5"/>
  <c r="AT2344" i="5" s="1"/>
  <c r="AS2344" i="5" s="1"/>
  <c r="C2344" i="5"/>
  <c r="D2344" i="5"/>
  <c r="E2344" i="5"/>
  <c r="F2344" i="5"/>
  <c r="B2345" i="5"/>
  <c r="AT2345" i="5" s="1"/>
  <c r="AS2345" i="5" s="1"/>
  <c r="C2345" i="5"/>
  <c r="D2345" i="5"/>
  <c r="E2345" i="5"/>
  <c r="F2345" i="5"/>
  <c r="B2346" i="5"/>
  <c r="AT2346" i="5" s="1"/>
  <c r="AS2346" i="5" s="1"/>
  <c r="C2346" i="5"/>
  <c r="D2346" i="5"/>
  <c r="E2346" i="5"/>
  <c r="F2346" i="5"/>
  <c r="B2347" i="5"/>
  <c r="AT2347" i="5" s="1"/>
  <c r="AS2347" i="5" s="1"/>
  <c r="C2347" i="5"/>
  <c r="D2347" i="5"/>
  <c r="E2347" i="5"/>
  <c r="F2347" i="5"/>
  <c r="B2348" i="5"/>
  <c r="AT2348" i="5" s="1"/>
  <c r="AS2348" i="5" s="1"/>
  <c r="C2348" i="5"/>
  <c r="D2348" i="5"/>
  <c r="E2348" i="5"/>
  <c r="F2348" i="5"/>
  <c r="B2349" i="5"/>
  <c r="AT2349" i="5" s="1"/>
  <c r="AS2349" i="5" s="1"/>
  <c r="C2349" i="5"/>
  <c r="D2349" i="5"/>
  <c r="E2349" i="5"/>
  <c r="F2349" i="5"/>
  <c r="B2350" i="5"/>
  <c r="AT2350" i="5" s="1"/>
  <c r="AS2350" i="5" s="1"/>
  <c r="C2350" i="5"/>
  <c r="D2350" i="5"/>
  <c r="E2350" i="5"/>
  <c r="F2350" i="5"/>
  <c r="B2351" i="5"/>
  <c r="AT2351" i="5" s="1"/>
  <c r="AS2351" i="5" s="1"/>
  <c r="C2351" i="5"/>
  <c r="D2351" i="5"/>
  <c r="E2351" i="5"/>
  <c r="F2351" i="5"/>
  <c r="B2352" i="5"/>
  <c r="AT2352" i="5" s="1"/>
  <c r="AS2352" i="5" s="1"/>
  <c r="C2352" i="5"/>
  <c r="D2352" i="5"/>
  <c r="E2352" i="5"/>
  <c r="F2352" i="5"/>
  <c r="B2353" i="5"/>
  <c r="AT2353" i="5" s="1"/>
  <c r="AS2353" i="5" s="1"/>
  <c r="C2353" i="5"/>
  <c r="D2353" i="5"/>
  <c r="E2353" i="5"/>
  <c r="F2353" i="5"/>
  <c r="B2354" i="5"/>
  <c r="AT2354" i="5" s="1"/>
  <c r="AS2354" i="5" s="1"/>
  <c r="C2354" i="5"/>
  <c r="D2354" i="5"/>
  <c r="E2354" i="5"/>
  <c r="F2354" i="5"/>
  <c r="B2355" i="5"/>
  <c r="AT2355" i="5" s="1"/>
  <c r="AS2355" i="5" s="1"/>
  <c r="C2355" i="5"/>
  <c r="D2355" i="5"/>
  <c r="E2355" i="5"/>
  <c r="F2355" i="5"/>
  <c r="B2356" i="5"/>
  <c r="AT2356" i="5" s="1"/>
  <c r="AS2356" i="5" s="1"/>
  <c r="C2356" i="5"/>
  <c r="D2356" i="5"/>
  <c r="E2356" i="5"/>
  <c r="F2356" i="5"/>
  <c r="B2357" i="5"/>
  <c r="AT2357" i="5" s="1"/>
  <c r="AS2357" i="5" s="1"/>
  <c r="C2357" i="5"/>
  <c r="D2357" i="5"/>
  <c r="E2357" i="5"/>
  <c r="F2357" i="5"/>
  <c r="B2358" i="5"/>
  <c r="AT2358" i="5" s="1"/>
  <c r="AS2358" i="5" s="1"/>
  <c r="C2358" i="5"/>
  <c r="D2358" i="5"/>
  <c r="E2358" i="5"/>
  <c r="F2358" i="5"/>
  <c r="B2359" i="5"/>
  <c r="AT2359" i="5" s="1"/>
  <c r="AS2359" i="5" s="1"/>
  <c r="C2359" i="5"/>
  <c r="D2359" i="5"/>
  <c r="E2359" i="5"/>
  <c r="F2359" i="5"/>
  <c r="B2360" i="5"/>
  <c r="AT2360" i="5" s="1"/>
  <c r="AS2360" i="5" s="1"/>
  <c r="C2360" i="5"/>
  <c r="D2360" i="5"/>
  <c r="E2360" i="5"/>
  <c r="F2360" i="5"/>
  <c r="B2361" i="5"/>
  <c r="AT2361" i="5" s="1"/>
  <c r="AS2361" i="5" s="1"/>
  <c r="C2361" i="5"/>
  <c r="D2361" i="5"/>
  <c r="E2361" i="5"/>
  <c r="F2361" i="5"/>
  <c r="B2362" i="5"/>
  <c r="AT2362" i="5" s="1"/>
  <c r="AS2362" i="5" s="1"/>
  <c r="C2362" i="5"/>
  <c r="D2362" i="5"/>
  <c r="E2362" i="5"/>
  <c r="F2362" i="5"/>
  <c r="B2363" i="5"/>
  <c r="AT2363" i="5" s="1"/>
  <c r="AS2363" i="5" s="1"/>
  <c r="C2363" i="5"/>
  <c r="D2363" i="5"/>
  <c r="E2363" i="5"/>
  <c r="F2363" i="5"/>
  <c r="B2364" i="5"/>
  <c r="AT2364" i="5" s="1"/>
  <c r="AS2364" i="5" s="1"/>
  <c r="C2364" i="5"/>
  <c r="D2364" i="5"/>
  <c r="E2364" i="5"/>
  <c r="F2364" i="5"/>
  <c r="B2365" i="5"/>
  <c r="AT2365" i="5" s="1"/>
  <c r="AS2365" i="5" s="1"/>
  <c r="C2365" i="5"/>
  <c r="D2365" i="5"/>
  <c r="E2365" i="5"/>
  <c r="F2365" i="5"/>
  <c r="B2366" i="5"/>
  <c r="AT2366" i="5" s="1"/>
  <c r="AS2366" i="5" s="1"/>
  <c r="C2366" i="5"/>
  <c r="D2366" i="5"/>
  <c r="E2366" i="5"/>
  <c r="F2366" i="5"/>
  <c r="B2367" i="5"/>
  <c r="AT2367" i="5" s="1"/>
  <c r="AS2367" i="5" s="1"/>
  <c r="C2367" i="5"/>
  <c r="D2367" i="5"/>
  <c r="E2367" i="5"/>
  <c r="F2367" i="5"/>
  <c r="B2368" i="5"/>
  <c r="AT2368" i="5" s="1"/>
  <c r="AS2368" i="5" s="1"/>
  <c r="C2368" i="5"/>
  <c r="D2368" i="5"/>
  <c r="E2368" i="5"/>
  <c r="F2368" i="5"/>
  <c r="B2369" i="5"/>
  <c r="AT2369" i="5" s="1"/>
  <c r="AS2369" i="5" s="1"/>
  <c r="C2369" i="5"/>
  <c r="D2369" i="5"/>
  <c r="E2369" i="5"/>
  <c r="F2369" i="5"/>
  <c r="B2370" i="5"/>
  <c r="AT2370" i="5" s="1"/>
  <c r="AS2370" i="5" s="1"/>
  <c r="C2370" i="5"/>
  <c r="D2370" i="5"/>
  <c r="E2370" i="5"/>
  <c r="F2370" i="5"/>
  <c r="B2371" i="5"/>
  <c r="AT2371" i="5" s="1"/>
  <c r="AS2371" i="5" s="1"/>
  <c r="C2371" i="5"/>
  <c r="D2371" i="5"/>
  <c r="E2371" i="5"/>
  <c r="F2371" i="5"/>
  <c r="B2372" i="5"/>
  <c r="AT2372" i="5" s="1"/>
  <c r="AS2372" i="5" s="1"/>
  <c r="C2372" i="5"/>
  <c r="D2372" i="5"/>
  <c r="E2372" i="5"/>
  <c r="F2372" i="5"/>
  <c r="B2373" i="5"/>
  <c r="AT2373" i="5" s="1"/>
  <c r="AS2373" i="5" s="1"/>
  <c r="C2373" i="5"/>
  <c r="D2373" i="5"/>
  <c r="E2373" i="5"/>
  <c r="F2373" i="5"/>
  <c r="B2374" i="5"/>
  <c r="AT2374" i="5" s="1"/>
  <c r="AS2374" i="5" s="1"/>
  <c r="C2374" i="5"/>
  <c r="D2374" i="5"/>
  <c r="E2374" i="5"/>
  <c r="F2374" i="5"/>
  <c r="B2375" i="5"/>
  <c r="AT2375" i="5" s="1"/>
  <c r="AS2375" i="5" s="1"/>
  <c r="C2375" i="5"/>
  <c r="D2375" i="5"/>
  <c r="E2375" i="5"/>
  <c r="F2375" i="5"/>
  <c r="B2376" i="5"/>
  <c r="AT2376" i="5" s="1"/>
  <c r="AS2376" i="5" s="1"/>
  <c r="C2376" i="5"/>
  <c r="D2376" i="5"/>
  <c r="E2376" i="5"/>
  <c r="F2376" i="5"/>
  <c r="B2377" i="5"/>
  <c r="AT2377" i="5" s="1"/>
  <c r="AS2377" i="5" s="1"/>
  <c r="C2377" i="5"/>
  <c r="D2377" i="5"/>
  <c r="E2377" i="5"/>
  <c r="F2377" i="5"/>
  <c r="B2378" i="5"/>
  <c r="AT2378" i="5" s="1"/>
  <c r="AS2378" i="5" s="1"/>
  <c r="C2378" i="5"/>
  <c r="D2378" i="5"/>
  <c r="E2378" i="5"/>
  <c r="F2378" i="5"/>
  <c r="B2379" i="5"/>
  <c r="AT2379" i="5" s="1"/>
  <c r="AS2379" i="5" s="1"/>
  <c r="C2379" i="5"/>
  <c r="D2379" i="5"/>
  <c r="E2379" i="5"/>
  <c r="F2379" i="5"/>
  <c r="B2380" i="5"/>
  <c r="AT2380" i="5" s="1"/>
  <c r="AS2380" i="5" s="1"/>
  <c r="C2380" i="5"/>
  <c r="D2380" i="5"/>
  <c r="E2380" i="5"/>
  <c r="F2380" i="5"/>
  <c r="B2381" i="5"/>
  <c r="AT2381" i="5" s="1"/>
  <c r="AS2381" i="5" s="1"/>
  <c r="C2381" i="5"/>
  <c r="D2381" i="5"/>
  <c r="E2381" i="5"/>
  <c r="F2381" i="5"/>
  <c r="B2382" i="5"/>
  <c r="AT2382" i="5" s="1"/>
  <c r="AS2382" i="5" s="1"/>
  <c r="C2382" i="5"/>
  <c r="D2382" i="5"/>
  <c r="E2382" i="5"/>
  <c r="F2382" i="5"/>
  <c r="B2383" i="5"/>
  <c r="AT2383" i="5" s="1"/>
  <c r="AS2383" i="5" s="1"/>
  <c r="C2383" i="5"/>
  <c r="D2383" i="5"/>
  <c r="E2383" i="5"/>
  <c r="F2383" i="5"/>
  <c r="B2384" i="5"/>
  <c r="AT2384" i="5" s="1"/>
  <c r="AS2384" i="5" s="1"/>
  <c r="C2384" i="5"/>
  <c r="D2384" i="5"/>
  <c r="E2384" i="5"/>
  <c r="F2384" i="5"/>
  <c r="B2385" i="5"/>
  <c r="AT2385" i="5" s="1"/>
  <c r="AS2385" i="5" s="1"/>
  <c r="C2385" i="5"/>
  <c r="D2385" i="5"/>
  <c r="E2385" i="5"/>
  <c r="F2385" i="5"/>
  <c r="B2386" i="5"/>
  <c r="AT2386" i="5" s="1"/>
  <c r="AS2386" i="5" s="1"/>
  <c r="C2386" i="5"/>
  <c r="D2386" i="5"/>
  <c r="E2386" i="5"/>
  <c r="F2386" i="5"/>
  <c r="B2387" i="5"/>
  <c r="AT2387" i="5" s="1"/>
  <c r="AS2387" i="5" s="1"/>
  <c r="C2387" i="5"/>
  <c r="D2387" i="5"/>
  <c r="E2387" i="5"/>
  <c r="F2387" i="5"/>
  <c r="B2388" i="5"/>
  <c r="AT2388" i="5" s="1"/>
  <c r="AS2388" i="5" s="1"/>
  <c r="C2388" i="5"/>
  <c r="D2388" i="5"/>
  <c r="E2388" i="5"/>
  <c r="F2388" i="5"/>
  <c r="B2389" i="5"/>
  <c r="AT2389" i="5" s="1"/>
  <c r="AS2389" i="5" s="1"/>
  <c r="C2389" i="5"/>
  <c r="D2389" i="5"/>
  <c r="E2389" i="5"/>
  <c r="F2389" i="5"/>
  <c r="B2390" i="5"/>
  <c r="AT2390" i="5" s="1"/>
  <c r="AS2390" i="5" s="1"/>
  <c r="C2390" i="5"/>
  <c r="D2390" i="5"/>
  <c r="E2390" i="5"/>
  <c r="F2390" i="5"/>
  <c r="B2391" i="5"/>
  <c r="AT2391" i="5" s="1"/>
  <c r="AS2391" i="5" s="1"/>
  <c r="C2391" i="5"/>
  <c r="D2391" i="5"/>
  <c r="E2391" i="5"/>
  <c r="F2391" i="5"/>
  <c r="B2392" i="5"/>
  <c r="AT2392" i="5" s="1"/>
  <c r="AS2392" i="5" s="1"/>
  <c r="C2392" i="5"/>
  <c r="D2392" i="5"/>
  <c r="E2392" i="5"/>
  <c r="F2392" i="5"/>
  <c r="B2393" i="5"/>
  <c r="AT2393" i="5" s="1"/>
  <c r="AS2393" i="5" s="1"/>
  <c r="C2393" i="5"/>
  <c r="D2393" i="5"/>
  <c r="E2393" i="5"/>
  <c r="F2393" i="5"/>
  <c r="B2394" i="5"/>
  <c r="AT2394" i="5" s="1"/>
  <c r="AS2394" i="5" s="1"/>
  <c r="C2394" i="5"/>
  <c r="D2394" i="5"/>
  <c r="E2394" i="5"/>
  <c r="F2394" i="5"/>
  <c r="B2395" i="5"/>
  <c r="AT2395" i="5" s="1"/>
  <c r="AS2395" i="5" s="1"/>
  <c r="C2395" i="5"/>
  <c r="D2395" i="5"/>
  <c r="E2395" i="5"/>
  <c r="F2395" i="5"/>
  <c r="B2396" i="5"/>
  <c r="AT2396" i="5" s="1"/>
  <c r="AS2396" i="5" s="1"/>
  <c r="C2396" i="5"/>
  <c r="D2396" i="5"/>
  <c r="E2396" i="5"/>
  <c r="F2396" i="5"/>
  <c r="B2397" i="5"/>
  <c r="AT2397" i="5" s="1"/>
  <c r="AS2397" i="5" s="1"/>
  <c r="C2397" i="5"/>
  <c r="D2397" i="5"/>
  <c r="E2397" i="5"/>
  <c r="F2397" i="5"/>
  <c r="B2398" i="5"/>
  <c r="AT2398" i="5" s="1"/>
  <c r="AS2398" i="5" s="1"/>
  <c r="C2398" i="5"/>
  <c r="D2398" i="5"/>
  <c r="E2398" i="5"/>
  <c r="F2398" i="5"/>
  <c r="B2399" i="5"/>
  <c r="AT2399" i="5" s="1"/>
  <c r="AS2399" i="5" s="1"/>
  <c r="C2399" i="5"/>
  <c r="D2399" i="5"/>
  <c r="E2399" i="5"/>
  <c r="F2399" i="5"/>
  <c r="B2400" i="5"/>
  <c r="AT2400" i="5" s="1"/>
  <c r="AS2400" i="5" s="1"/>
  <c r="C2400" i="5"/>
  <c r="D2400" i="5"/>
  <c r="E2400" i="5"/>
  <c r="F2400" i="5"/>
  <c r="B2401" i="5"/>
  <c r="AT2401" i="5" s="1"/>
  <c r="AS2401" i="5" s="1"/>
  <c r="C2401" i="5"/>
  <c r="D2401" i="5"/>
  <c r="E2401" i="5"/>
  <c r="F2401" i="5"/>
  <c r="B2402" i="5"/>
  <c r="AT2402" i="5" s="1"/>
  <c r="AS2402" i="5" s="1"/>
  <c r="C2402" i="5"/>
  <c r="D2402" i="5"/>
  <c r="E2402" i="5"/>
  <c r="F2402" i="5"/>
  <c r="B2403" i="5"/>
  <c r="AT2403" i="5" s="1"/>
  <c r="AS2403" i="5" s="1"/>
  <c r="C2403" i="5"/>
  <c r="D2403" i="5"/>
  <c r="E2403" i="5"/>
  <c r="F2403" i="5"/>
  <c r="B2404" i="5"/>
  <c r="AT2404" i="5" s="1"/>
  <c r="AS2404" i="5" s="1"/>
  <c r="C2404" i="5"/>
  <c r="D2404" i="5"/>
  <c r="E2404" i="5"/>
  <c r="F2404" i="5"/>
  <c r="B2405" i="5"/>
  <c r="AT2405" i="5" s="1"/>
  <c r="AS2405" i="5" s="1"/>
  <c r="C2405" i="5"/>
  <c r="D2405" i="5"/>
  <c r="E2405" i="5"/>
  <c r="F2405" i="5"/>
  <c r="B2406" i="5"/>
  <c r="AT2406" i="5" s="1"/>
  <c r="AS2406" i="5" s="1"/>
  <c r="C2406" i="5"/>
  <c r="D2406" i="5"/>
  <c r="E2406" i="5"/>
  <c r="F2406" i="5"/>
  <c r="B2407" i="5"/>
  <c r="AT2407" i="5" s="1"/>
  <c r="AS2407" i="5" s="1"/>
  <c r="C2407" i="5"/>
  <c r="D2407" i="5"/>
  <c r="E2407" i="5"/>
  <c r="F2407" i="5"/>
  <c r="B2408" i="5"/>
  <c r="AT2408" i="5" s="1"/>
  <c r="AS2408" i="5" s="1"/>
  <c r="C2408" i="5"/>
  <c r="D2408" i="5"/>
  <c r="E2408" i="5"/>
  <c r="F2408" i="5"/>
  <c r="B2409" i="5"/>
  <c r="AT2409" i="5" s="1"/>
  <c r="AS2409" i="5" s="1"/>
  <c r="C2409" i="5"/>
  <c r="D2409" i="5"/>
  <c r="E2409" i="5"/>
  <c r="F2409" i="5"/>
  <c r="B2410" i="5"/>
  <c r="AT2410" i="5" s="1"/>
  <c r="AS2410" i="5" s="1"/>
  <c r="C2410" i="5"/>
  <c r="D2410" i="5"/>
  <c r="E2410" i="5"/>
  <c r="F2410" i="5"/>
  <c r="B2411" i="5"/>
  <c r="AT2411" i="5" s="1"/>
  <c r="AS2411" i="5" s="1"/>
  <c r="C2411" i="5"/>
  <c r="D2411" i="5"/>
  <c r="E2411" i="5"/>
  <c r="F2411" i="5"/>
  <c r="B2412" i="5"/>
  <c r="AT2412" i="5" s="1"/>
  <c r="AS2412" i="5" s="1"/>
  <c r="C2412" i="5"/>
  <c r="D2412" i="5"/>
  <c r="E2412" i="5"/>
  <c r="F2412" i="5"/>
  <c r="B2413" i="5"/>
  <c r="AT2413" i="5" s="1"/>
  <c r="AS2413" i="5" s="1"/>
  <c r="C2413" i="5"/>
  <c r="D2413" i="5"/>
  <c r="E2413" i="5"/>
  <c r="F2413" i="5"/>
  <c r="B2414" i="5"/>
  <c r="AT2414" i="5" s="1"/>
  <c r="AS2414" i="5" s="1"/>
  <c r="C2414" i="5"/>
  <c r="D2414" i="5"/>
  <c r="E2414" i="5"/>
  <c r="F2414" i="5"/>
  <c r="B2415" i="5"/>
  <c r="AT2415" i="5" s="1"/>
  <c r="AS2415" i="5" s="1"/>
  <c r="C2415" i="5"/>
  <c r="D2415" i="5"/>
  <c r="E2415" i="5"/>
  <c r="F2415" i="5"/>
  <c r="B2416" i="5"/>
  <c r="AT2416" i="5" s="1"/>
  <c r="AS2416" i="5" s="1"/>
  <c r="C2416" i="5"/>
  <c r="D2416" i="5"/>
  <c r="E2416" i="5"/>
  <c r="F2416" i="5"/>
  <c r="B2417" i="5"/>
  <c r="AT2417" i="5" s="1"/>
  <c r="AS2417" i="5" s="1"/>
  <c r="C2417" i="5"/>
  <c r="D2417" i="5"/>
  <c r="E2417" i="5"/>
  <c r="F2417" i="5"/>
  <c r="B2418" i="5"/>
  <c r="AT2418" i="5" s="1"/>
  <c r="AS2418" i="5" s="1"/>
  <c r="C2418" i="5"/>
  <c r="D2418" i="5"/>
  <c r="E2418" i="5"/>
  <c r="F2418" i="5"/>
  <c r="B2419" i="5"/>
  <c r="AT2419" i="5" s="1"/>
  <c r="AS2419" i="5" s="1"/>
  <c r="C2419" i="5"/>
  <c r="D2419" i="5"/>
  <c r="E2419" i="5"/>
  <c r="F2419" i="5"/>
  <c r="B2420" i="5"/>
  <c r="AT2420" i="5" s="1"/>
  <c r="AS2420" i="5" s="1"/>
  <c r="C2420" i="5"/>
  <c r="D2420" i="5"/>
  <c r="E2420" i="5"/>
  <c r="F2420" i="5"/>
  <c r="B2421" i="5"/>
  <c r="AT2421" i="5" s="1"/>
  <c r="AS2421" i="5" s="1"/>
  <c r="C2421" i="5"/>
  <c r="D2421" i="5"/>
  <c r="E2421" i="5"/>
  <c r="F2421" i="5"/>
  <c r="B2422" i="5"/>
  <c r="AT2422" i="5" s="1"/>
  <c r="AS2422" i="5" s="1"/>
  <c r="C2422" i="5"/>
  <c r="D2422" i="5"/>
  <c r="E2422" i="5"/>
  <c r="F2422" i="5"/>
  <c r="B2423" i="5"/>
  <c r="AT2423" i="5" s="1"/>
  <c r="AS2423" i="5" s="1"/>
  <c r="C2423" i="5"/>
  <c r="D2423" i="5"/>
  <c r="E2423" i="5"/>
  <c r="F2423" i="5"/>
  <c r="B2424" i="5"/>
  <c r="AT2424" i="5" s="1"/>
  <c r="AS2424" i="5" s="1"/>
  <c r="C2424" i="5"/>
  <c r="D2424" i="5"/>
  <c r="E2424" i="5"/>
  <c r="F2424" i="5"/>
  <c r="B2425" i="5"/>
  <c r="AT2425" i="5" s="1"/>
  <c r="AS2425" i="5" s="1"/>
  <c r="C2425" i="5"/>
  <c r="D2425" i="5"/>
  <c r="E2425" i="5"/>
  <c r="F2425" i="5"/>
  <c r="B2426" i="5"/>
  <c r="AT2426" i="5" s="1"/>
  <c r="AS2426" i="5" s="1"/>
  <c r="C2426" i="5"/>
  <c r="D2426" i="5"/>
  <c r="E2426" i="5"/>
  <c r="F2426" i="5"/>
  <c r="B2427" i="5"/>
  <c r="AT2427" i="5" s="1"/>
  <c r="AS2427" i="5" s="1"/>
  <c r="C2427" i="5"/>
  <c r="D2427" i="5"/>
  <c r="E2427" i="5"/>
  <c r="F2427" i="5"/>
  <c r="B2428" i="5"/>
  <c r="AT2428" i="5" s="1"/>
  <c r="AS2428" i="5" s="1"/>
  <c r="C2428" i="5"/>
  <c r="D2428" i="5"/>
  <c r="E2428" i="5"/>
  <c r="F2428" i="5"/>
  <c r="B2429" i="5"/>
  <c r="AT2429" i="5" s="1"/>
  <c r="AS2429" i="5" s="1"/>
  <c r="C2429" i="5"/>
  <c r="D2429" i="5"/>
  <c r="E2429" i="5"/>
  <c r="F2429" i="5"/>
  <c r="B2430" i="5"/>
  <c r="AT2430" i="5" s="1"/>
  <c r="AS2430" i="5" s="1"/>
  <c r="C2430" i="5"/>
  <c r="D2430" i="5"/>
  <c r="E2430" i="5"/>
  <c r="F2430" i="5"/>
  <c r="B2431" i="5"/>
  <c r="AT2431" i="5" s="1"/>
  <c r="AS2431" i="5" s="1"/>
  <c r="C2431" i="5"/>
  <c r="D2431" i="5"/>
  <c r="E2431" i="5"/>
  <c r="F2431" i="5"/>
  <c r="B2432" i="5"/>
  <c r="AT2432" i="5" s="1"/>
  <c r="AS2432" i="5" s="1"/>
  <c r="C2432" i="5"/>
  <c r="D2432" i="5"/>
  <c r="E2432" i="5"/>
  <c r="F2432" i="5"/>
  <c r="B2433" i="5"/>
  <c r="AT2433" i="5" s="1"/>
  <c r="AS2433" i="5" s="1"/>
  <c r="C2433" i="5"/>
  <c r="D2433" i="5"/>
  <c r="E2433" i="5"/>
  <c r="F2433" i="5"/>
  <c r="B2434" i="5"/>
  <c r="AT2434" i="5" s="1"/>
  <c r="AS2434" i="5" s="1"/>
  <c r="C2434" i="5"/>
  <c r="D2434" i="5"/>
  <c r="E2434" i="5"/>
  <c r="F2434" i="5"/>
  <c r="B2435" i="5"/>
  <c r="AT2435" i="5" s="1"/>
  <c r="AS2435" i="5" s="1"/>
  <c r="C2435" i="5"/>
  <c r="D2435" i="5"/>
  <c r="E2435" i="5"/>
  <c r="F2435" i="5"/>
  <c r="B2436" i="5"/>
  <c r="AT2436" i="5" s="1"/>
  <c r="AS2436" i="5" s="1"/>
  <c r="C2436" i="5"/>
  <c r="D2436" i="5"/>
  <c r="E2436" i="5"/>
  <c r="F2436" i="5"/>
  <c r="B2437" i="5"/>
  <c r="AT2437" i="5" s="1"/>
  <c r="AS2437" i="5" s="1"/>
  <c r="C2437" i="5"/>
  <c r="D2437" i="5"/>
  <c r="E2437" i="5"/>
  <c r="F2437" i="5"/>
  <c r="B2438" i="5"/>
  <c r="AT2438" i="5" s="1"/>
  <c r="AS2438" i="5" s="1"/>
  <c r="C2438" i="5"/>
  <c r="D2438" i="5"/>
  <c r="E2438" i="5"/>
  <c r="F2438" i="5"/>
  <c r="B2439" i="5"/>
  <c r="AT2439" i="5" s="1"/>
  <c r="AS2439" i="5" s="1"/>
  <c r="C2439" i="5"/>
  <c r="D2439" i="5"/>
  <c r="E2439" i="5"/>
  <c r="F2439" i="5"/>
  <c r="B2440" i="5"/>
  <c r="AT2440" i="5" s="1"/>
  <c r="AS2440" i="5" s="1"/>
  <c r="C2440" i="5"/>
  <c r="D2440" i="5"/>
  <c r="E2440" i="5"/>
  <c r="F2440" i="5"/>
  <c r="B2441" i="5"/>
  <c r="AT2441" i="5" s="1"/>
  <c r="AS2441" i="5" s="1"/>
  <c r="C2441" i="5"/>
  <c r="D2441" i="5"/>
  <c r="E2441" i="5"/>
  <c r="F2441" i="5"/>
  <c r="B2442" i="5"/>
  <c r="AT2442" i="5" s="1"/>
  <c r="AS2442" i="5" s="1"/>
  <c r="C2442" i="5"/>
  <c r="D2442" i="5"/>
  <c r="E2442" i="5"/>
  <c r="F2442" i="5"/>
  <c r="B2443" i="5"/>
  <c r="AT2443" i="5" s="1"/>
  <c r="AS2443" i="5" s="1"/>
  <c r="C2443" i="5"/>
  <c r="D2443" i="5"/>
  <c r="E2443" i="5"/>
  <c r="F2443" i="5"/>
  <c r="B2444" i="5"/>
  <c r="AT2444" i="5" s="1"/>
  <c r="AS2444" i="5" s="1"/>
  <c r="C2444" i="5"/>
  <c r="D2444" i="5"/>
  <c r="E2444" i="5"/>
  <c r="F2444" i="5"/>
  <c r="B2445" i="5"/>
  <c r="AT2445" i="5" s="1"/>
  <c r="AS2445" i="5" s="1"/>
  <c r="C2445" i="5"/>
  <c r="D2445" i="5"/>
  <c r="E2445" i="5"/>
  <c r="F2445" i="5"/>
  <c r="B2446" i="5"/>
  <c r="AT2446" i="5" s="1"/>
  <c r="AS2446" i="5" s="1"/>
  <c r="C2446" i="5"/>
  <c r="D2446" i="5"/>
  <c r="E2446" i="5"/>
  <c r="F2446" i="5"/>
  <c r="B2447" i="5"/>
  <c r="AT2447" i="5" s="1"/>
  <c r="AS2447" i="5" s="1"/>
  <c r="C2447" i="5"/>
  <c r="D2447" i="5"/>
  <c r="E2447" i="5"/>
  <c r="F2447" i="5"/>
  <c r="B2448" i="5"/>
  <c r="AT2448" i="5" s="1"/>
  <c r="AS2448" i="5" s="1"/>
  <c r="C2448" i="5"/>
  <c r="D2448" i="5"/>
  <c r="E2448" i="5"/>
  <c r="F2448" i="5"/>
  <c r="B2449" i="5"/>
  <c r="AT2449" i="5" s="1"/>
  <c r="AS2449" i="5" s="1"/>
  <c r="C2449" i="5"/>
  <c r="D2449" i="5"/>
  <c r="E2449" i="5"/>
  <c r="F2449" i="5"/>
  <c r="B2450" i="5"/>
  <c r="AT2450" i="5" s="1"/>
  <c r="AS2450" i="5" s="1"/>
  <c r="C2450" i="5"/>
  <c r="D2450" i="5"/>
  <c r="E2450" i="5"/>
  <c r="F2450" i="5"/>
  <c r="B2451" i="5"/>
  <c r="AT2451" i="5" s="1"/>
  <c r="AS2451" i="5" s="1"/>
  <c r="C2451" i="5"/>
  <c r="D2451" i="5"/>
  <c r="E2451" i="5"/>
  <c r="F2451" i="5"/>
  <c r="B2452" i="5"/>
  <c r="AT2452" i="5" s="1"/>
  <c r="AS2452" i="5" s="1"/>
  <c r="C2452" i="5"/>
  <c r="D2452" i="5"/>
  <c r="E2452" i="5"/>
  <c r="F2452" i="5"/>
  <c r="B2453" i="5"/>
  <c r="AT2453" i="5" s="1"/>
  <c r="AS2453" i="5" s="1"/>
  <c r="C2453" i="5"/>
  <c r="D2453" i="5"/>
  <c r="E2453" i="5"/>
  <c r="F2453" i="5"/>
  <c r="B2454" i="5"/>
  <c r="AT2454" i="5" s="1"/>
  <c r="AS2454" i="5" s="1"/>
  <c r="C2454" i="5"/>
  <c r="D2454" i="5"/>
  <c r="E2454" i="5"/>
  <c r="F2454" i="5"/>
  <c r="B2455" i="5"/>
  <c r="AT2455" i="5" s="1"/>
  <c r="AS2455" i="5" s="1"/>
  <c r="C2455" i="5"/>
  <c r="D2455" i="5"/>
  <c r="E2455" i="5"/>
  <c r="F2455" i="5"/>
  <c r="B2456" i="5"/>
  <c r="AT2456" i="5" s="1"/>
  <c r="AS2456" i="5" s="1"/>
  <c r="C2456" i="5"/>
  <c r="D2456" i="5"/>
  <c r="E2456" i="5"/>
  <c r="F2456" i="5"/>
  <c r="B2457" i="5"/>
  <c r="AT2457" i="5" s="1"/>
  <c r="AS2457" i="5" s="1"/>
  <c r="C2457" i="5"/>
  <c r="D2457" i="5"/>
  <c r="E2457" i="5"/>
  <c r="F2457" i="5"/>
  <c r="B2458" i="5"/>
  <c r="AT2458" i="5" s="1"/>
  <c r="AS2458" i="5" s="1"/>
  <c r="C2458" i="5"/>
  <c r="D2458" i="5"/>
  <c r="E2458" i="5"/>
  <c r="F2458" i="5"/>
  <c r="B2459" i="5"/>
  <c r="AT2459" i="5" s="1"/>
  <c r="AS2459" i="5" s="1"/>
  <c r="C2459" i="5"/>
  <c r="D2459" i="5"/>
  <c r="E2459" i="5"/>
  <c r="F2459" i="5"/>
  <c r="B2460" i="5"/>
  <c r="AT2460" i="5" s="1"/>
  <c r="AS2460" i="5" s="1"/>
  <c r="C2460" i="5"/>
  <c r="D2460" i="5"/>
  <c r="E2460" i="5"/>
  <c r="F2460" i="5"/>
  <c r="B2461" i="5"/>
  <c r="AT2461" i="5" s="1"/>
  <c r="AS2461" i="5" s="1"/>
  <c r="C2461" i="5"/>
  <c r="D2461" i="5"/>
  <c r="E2461" i="5"/>
  <c r="F2461" i="5"/>
  <c r="B2462" i="5"/>
  <c r="AT2462" i="5" s="1"/>
  <c r="AS2462" i="5" s="1"/>
  <c r="C2462" i="5"/>
  <c r="D2462" i="5"/>
  <c r="E2462" i="5"/>
  <c r="F2462" i="5"/>
  <c r="B2463" i="5"/>
  <c r="AT2463" i="5" s="1"/>
  <c r="AS2463" i="5" s="1"/>
  <c r="C2463" i="5"/>
  <c r="D2463" i="5"/>
  <c r="E2463" i="5"/>
  <c r="F2463" i="5"/>
  <c r="B2464" i="5"/>
  <c r="AT2464" i="5" s="1"/>
  <c r="AS2464" i="5" s="1"/>
  <c r="C2464" i="5"/>
  <c r="D2464" i="5"/>
  <c r="E2464" i="5"/>
  <c r="F2464" i="5"/>
  <c r="B2465" i="5"/>
  <c r="AT2465" i="5" s="1"/>
  <c r="AS2465" i="5" s="1"/>
  <c r="C2465" i="5"/>
  <c r="D2465" i="5"/>
  <c r="E2465" i="5"/>
  <c r="F2465" i="5"/>
  <c r="B2466" i="5"/>
  <c r="AT2466" i="5" s="1"/>
  <c r="AS2466" i="5" s="1"/>
  <c r="C2466" i="5"/>
  <c r="D2466" i="5"/>
  <c r="E2466" i="5"/>
  <c r="F2466" i="5"/>
  <c r="B2467" i="5"/>
  <c r="AT2467" i="5" s="1"/>
  <c r="AS2467" i="5" s="1"/>
  <c r="C2467" i="5"/>
  <c r="D2467" i="5"/>
  <c r="E2467" i="5"/>
  <c r="F2467" i="5"/>
  <c r="B2468" i="5"/>
  <c r="AT2468" i="5" s="1"/>
  <c r="AS2468" i="5" s="1"/>
  <c r="C2468" i="5"/>
  <c r="D2468" i="5"/>
  <c r="E2468" i="5"/>
  <c r="F2468" i="5"/>
  <c r="B2469" i="5"/>
  <c r="AT2469" i="5" s="1"/>
  <c r="AS2469" i="5" s="1"/>
  <c r="C2469" i="5"/>
  <c r="D2469" i="5"/>
  <c r="E2469" i="5"/>
  <c r="F2469" i="5"/>
  <c r="B2470" i="5"/>
  <c r="AT2470" i="5" s="1"/>
  <c r="AS2470" i="5" s="1"/>
  <c r="C2470" i="5"/>
  <c r="D2470" i="5"/>
  <c r="E2470" i="5"/>
  <c r="F2470" i="5"/>
  <c r="B2471" i="5"/>
  <c r="AT2471" i="5" s="1"/>
  <c r="AS2471" i="5" s="1"/>
  <c r="C2471" i="5"/>
  <c r="D2471" i="5"/>
  <c r="E2471" i="5"/>
  <c r="F2471" i="5"/>
  <c r="B2472" i="5"/>
  <c r="AT2472" i="5" s="1"/>
  <c r="AS2472" i="5" s="1"/>
  <c r="C2472" i="5"/>
  <c r="D2472" i="5"/>
  <c r="E2472" i="5"/>
  <c r="F2472" i="5"/>
  <c r="B2473" i="5"/>
  <c r="AT2473" i="5" s="1"/>
  <c r="AS2473" i="5" s="1"/>
  <c r="C2473" i="5"/>
  <c r="D2473" i="5"/>
  <c r="E2473" i="5"/>
  <c r="F2473" i="5"/>
  <c r="B2474" i="5"/>
  <c r="AT2474" i="5" s="1"/>
  <c r="AS2474" i="5" s="1"/>
  <c r="C2474" i="5"/>
  <c r="D2474" i="5"/>
  <c r="E2474" i="5"/>
  <c r="F2474" i="5"/>
  <c r="B2475" i="5"/>
  <c r="AT2475" i="5" s="1"/>
  <c r="AS2475" i="5" s="1"/>
  <c r="C2475" i="5"/>
  <c r="D2475" i="5"/>
  <c r="E2475" i="5"/>
  <c r="F2475" i="5"/>
  <c r="B2476" i="5"/>
  <c r="AT2476" i="5" s="1"/>
  <c r="AS2476" i="5" s="1"/>
  <c r="C2476" i="5"/>
  <c r="D2476" i="5"/>
  <c r="E2476" i="5"/>
  <c r="F2476" i="5"/>
  <c r="B2477" i="5"/>
  <c r="AT2477" i="5" s="1"/>
  <c r="AS2477" i="5" s="1"/>
  <c r="C2477" i="5"/>
  <c r="D2477" i="5"/>
  <c r="E2477" i="5"/>
  <c r="F2477" i="5"/>
  <c r="B2478" i="5"/>
  <c r="AT2478" i="5" s="1"/>
  <c r="AS2478" i="5" s="1"/>
  <c r="C2478" i="5"/>
  <c r="D2478" i="5"/>
  <c r="E2478" i="5"/>
  <c r="F2478" i="5"/>
  <c r="B2479" i="5"/>
  <c r="AT2479" i="5" s="1"/>
  <c r="AS2479" i="5" s="1"/>
  <c r="C2479" i="5"/>
  <c r="D2479" i="5"/>
  <c r="E2479" i="5"/>
  <c r="F2479" i="5"/>
  <c r="B2480" i="5"/>
  <c r="AT2480" i="5" s="1"/>
  <c r="AS2480" i="5" s="1"/>
  <c r="C2480" i="5"/>
  <c r="D2480" i="5"/>
  <c r="E2480" i="5"/>
  <c r="F2480" i="5"/>
  <c r="B2481" i="5"/>
  <c r="AT2481" i="5" s="1"/>
  <c r="AS2481" i="5" s="1"/>
  <c r="C2481" i="5"/>
  <c r="D2481" i="5"/>
  <c r="E2481" i="5"/>
  <c r="F2481" i="5"/>
  <c r="B2482" i="5"/>
  <c r="AT2482" i="5" s="1"/>
  <c r="AS2482" i="5" s="1"/>
  <c r="C2482" i="5"/>
  <c r="D2482" i="5"/>
  <c r="E2482" i="5"/>
  <c r="F2482" i="5"/>
  <c r="B2483" i="5"/>
  <c r="AT2483" i="5" s="1"/>
  <c r="AS2483" i="5" s="1"/>
  <c r="C2483" i="5"/>
  <c r="D2483" i="5"/>
  <c r="E2483" i="5"/>
  <c r="F2483" i="5"/>
  <c r="B2484" i="5"/>
  <c r="AT2484" i="5" s="1"/>
  <c r="AS2484" i="5" s="1"/>
  <c r="C2484" i="5"/>
  <c r="D2484" i="5"/>
  <c r="E2484" i="5"/>
  <c r="F2484" i="5"/>
  <c r="B2485" i="5"/>
  <c r="AT2485" i="5" s="1"/>
  <c r="AS2485" i="5" s="1"/>
  <c r="C2485" i="5"/>
  <c r="D2485" i="5"/>
  <c r="E2485" i="5"/>
  <c r="F2485" i="5"/>
  <c r="B2486" i="5"/>
  <c r="AT2486" i="5" s="1"/>
  <c r="AS2486" i="5" s="1"/>
  <c r="C2486" i="5"/>
  <c r="D2486" i="5"/>
  <c r="E2486" i="5"/>
  <c r="F2486" i="5"/>
  <c r="B2487" i="5"/>
  <c r="AT2487" i="5" s="1"/>
  <c r="AS2487" i="5" s="1"/>
  <c r="C2487" i="5"/>
  <c r="D2487" i="5"/>
  <c r="E2487" i="5"/>
  <c r="F2487" i="5"/>
  <c r="B2488" i="5"/>
  <c r="AT2488" i="5" s="1"/>
  <c r="AS2488" i="5" s="1"/>
  <c r="C2488" i="5"/>
  <c r="D2488" i="5"/>
  <c r="E2488" i="5"/>
  <c r="F2488" i="5"/>
  <c r="B2489" i="5"/>
  <c r="AT2489" i="5" s="1"/>
  <c r="AS2489" i="5" s="1"/>
  <c r="C2489" i="5"/>
  <c r="D2489" i="5"/>
  <c r="E2489" i="5"/>
  <c r="F2489" i="5"/>
  <c r="B2490" i="5"/>
  <c r="AT2490" i="5" s="1"/>
  <c r="AS2490" i="5" s="1"/>
  <c r="C2490" i="5"/>
  <c r="D2490" i="5"/>
  <c r="E2490" i="5"/>
  <c r="F2490" i="5"/>
  <c r="B2491" i="5"/>
  <c r="AT2491" i="5" s="1"/>
  <c r="AS2491" i="5" s="1"/>
  <c r="C2491" i="5"/>
  <c r="D2491" i="5"/>
  <c r="E2491" i="5"/>
  <c r="F2491" i="5"/>
  <c r="B2492" i="5"/>
  <c r="AT2492" i="5" s="1"/>
  <c r="AS2492" i="5" s="1"/>
  <c r="C2492" i="5"/>
  <c r="D2492" i="5"/>
  <c r="E2492" i="5"/>
  <c r="F2492" i="5"/>
  <c r="B2493" i="5"/>
  <c r="AT2493" i="5" s="1"/>
  <c r="AS2493" i="5" s="1"/>
  <c r="C2493" i="5"/>
  <c r="D2493" i="5"/>
  <c r="E2493" i="5"/>
  <c r="F2493" i="5"/>
  <c r="B2494" i="5"/>
  <c r="AT2494" i="5" s="1"/>
  <c r="AS2494" i="5" s="1"/>
  <c r="C2494" i="5"/>
  <c r="D2494" i="5"/>
  <c r="E2494" i="5"/>
  <c r="F2494" i="5"/>
  <c r="B2495" i="5"/>
  <c r="AT2495" i="5" s="1"/>
  <c r="AS2495" i="5" s="1"/>
  <c r="C2495" i="5"/>
  <c r="D2495" i="5"/>
  <c r="E2495" i="5"/>
  <c r="F2495" i="5"/>
  <c r="B2496" i="5"/>
  <c r="AT2496" i="5" s="1"/>
  <c r="AS2496" i="5" s="1"/>
  <c r="C2496" i="5"/>
  <c r="D2496" i="5"/>
  <c r="E2496" i="5"/>
  <c r="F2496" i="5"/>
  <c r="B2497" i="5"/>
  <c r="AT2497" i="5" s="1"/>
  <c r="AS2497" i="5" s="1"/>
  <c r="C2497" i="5"/>
  <c r="D2497" i="5"/>
  <c r="E2497" i="5"/>
  <c r="F2497" i="5"/>
  <c r="B2498" i="5"/>
  <c r="AT2498" i="5" s="1"/>
  <c r="AS2498" i="5" s="1"/>
  <c r="C2498" i="5"/>
  <c r="D2498" i="5"/>
  <c r="E2498" i="5"/>
  <c r="F2498" i="5"/>
  <c r="B2499" i="5"/>
  <c r="AT2499" i="5" s="1"/>
  <c r="AS2499" i="5" s="1"/>
  <c r="C2499" i="5"/>
  <c r="D2499" i="5"/>
  <c r="E2499" i="5"/>
  <c r="F2499" i="5"/>
  <c r="B2500" i="5"/>
  <c r="AT2500" i="5" s="1"/>
  <c r="AS2500" i="5" s="1"/>
  <c r="C2500" i="5"/>
  <c r="D2500" i="5"/>
  <c r="E2500" i="5"/>
  <c r="F2500" i="5"/>
  <c r="B2501" i="5"/>
  <c r="AT2501" i="5" s="1"/>
  <c r="AS2501" i="5" s="1"/>
  <c r="C2501" i="5"/>
  <c r="D2501" i="5"/>
  <c r="E2501" i="5"/>
  <c r="F2501" i="5"/>
  <c r="B2502" i="5"/>
  <c r="AT2502" i="5" s="1"/>
  <c r="AS2502" i="5" s="1"/>
  <c r="C2502" i="5"/>
  <c r="D2502" i="5"/>
  <c r="E2502" i="5"/>
  <c r="F2502" i="5"/>
  <c r="B2503" i="5"/>
  <c r="AT2503" i="5" s="1"/>
  <c r="AS2503" i="5" s="1"/>
  <c r="C2503" i="5"/>
  <c r="D2503" i="5"/>
  <c r="E2503" i="5"/>
  <c r="F2503" i="5"/>
  <c r="B2504" i="5"/>
  <c r="AT2504" i="5" s="1"/>
  <c r="AS2504" i="5" s="1"/>
  <c r="C2504" i="5"/>
  <c r="D2504" i="5"/>
  <c r="E2504" i="5"/>
  <c r="F2504" i="5"/>
  <c r="B2505" i="5"/>
  <c r="AT2505" i="5" s="1"/>
  <c r="AS2505" i="5" s="1"/>
  <c r="C2505" i="5"/>
  <c r="D2505" i="5"/>
  <c r="E2505" i="5"/>
  <c r="F2505" i="5"/>
  <c r="B2506" i="5"/>
  <c r="AT2506" i="5" s="1"/>
  <c r="AS2506" i="5" s="1"/>
  <c r="C2506" i="5"/>
  <c r="D2506" i="5"/>
  <c r="E2506" i="5"/>
  <c r="F2506" i="5"/>
  <c r="B2507" i="5"/>
  <c r="AT2507" i="5" s="1"/>
  <c r="AS2507" i="5" s="1"/>
  <c r="C2507" i="5"/>
  <c r="D2507" i="5"/>
  <c r="E2507" i="5"/>
  <c r="F2507" i="5"/>
  <c r="B2508" i="5"/>
  <c r="AT2508" i="5" s="1"/>
  <c r="AS2508" i="5" s="1"/>
  <c r="C2508" i="5"/>
  <c r="D2508" i="5"/>
  <c r="E2508" i="5"/>
  <c r="F2508" i="5"/>
  <c r="B2509" i="5"/>
  <c r="AT2509" i="5" s="1"/>
  <c r="AS2509" i="5" s="1"/>
  <c r="C2509" i="5"/>
  <c r="D2509" i="5"/>
  <c r="E2509" i="5"/>
  <c r="F2509" i="5"/>
  <c r="B2510" i="5"/>
  <c r="AT2510" i="5" s="1"/>
  <c r="AS2510" i="5" s="1"/>
  <c r="C2510" i="5"/>
  <c r="D2510" i="5"/>
  <c r="E2510" i="5"/>
  <c r="F2510" i="5"/>
  <c r="B2511" i="5"/>
  <c r="AT2511" i="5" s="1"/>
  <c r="AS2511" i="5" s="1"/>
  <c r="C2511" i="5"/>
  <c r="D2511" i="5"/>
  <c r="E2511" i="5"/>
  <c r="F2511" i="5"/>
  <c r="B2512" i="5"/>
  <c r="AT2512" i="5" s="1"/>
  <c r="AS2512" i="5" s="1"/>
  <c r="C2512" i="5"/>
  <c r="D2512" i="5"/>
  <c r="E2512" i="5"/>
  <c r="F2512" i="5"/>
  <c r="B2513" i="5"/>
  <c r="AT2513" i="5" s="1"/>
  <c r="AS2513" i="5" s="1"/>
  <c r="C2513" i="5"/>
  <c r="D2513" i="5"/>
  <c r="E2513" i="5"/>
  <c r="F2513" i="5"/>
  <c r="B2514" i="5"/>
  <c r="AT2514" i="5" s="1"/>
  <c r="AS2514" i="5" s="1"/>
  <c r="C2514" i="5"/>
  <c r="D2514" i="5"/>
  <c r="E2514" i="5"/>
  <c r="F2514" i="5"/>
  <c r="B2515" i="5"/>
  <c r="AT2515" i="5" s="1"/>
  <c r="AS2515" i="5" s="1"/>
  <c r="C2515" i="5"/>
  <c r="D2515" i="5"/>
  <c r="E2515" i="5"/>
  <c r="F2515" i="5"/>
  <c r="B2516" i="5"/>
  <c r="AT2516" i="5" s="1"/>
  <c r="AS2516" i="5" s="1"/>
  <c r="C2516" i="5"/>
  <c r="D2516" i="5"/>
  <c r="E2516" i="5"/>
  <c r="F2516" i="5"/>
  <c r="B2517" i="5"/>
  <c r="AT2517" i="5" s="1"/>
  <c r="AS2517" i="5" s="1"/>
  <c r="C2517" i="5"/>
  <c r="D2517" i="5"/>
  <c r="E2517" i="5"/>
  <c r="F2517" i="5"/>
  <c r="B2518" i="5"/>
  <c r="AT2518" i="5" s="1"/>
  <c r="AS2518" i="5" s="1"/>
  <c r="C2518" i="5"/>
  <c r="D2518" i="5"/>
  <c r="E2518" i="5"/>
  <c r="F2518" i="5"/>
  <c r="B2519" i="5"/>
  <c r="AT2519" i="5" s="1"/>
  <c r="AS2519" i="5" s="1"/>
  <c r="C2519" i="5"/>
  <c r="D2519" i="5"/>
  <c r="E2519" i="5"/>
  <c r="F2519" i="5"/>
  <c r="B2520" i="5"/>
  <c r="AT2520" i="5" s="1"/>
  <c r="AS2520" i="5" s="1"/>
  <c r="C2520" i="5"/>
  <c r="D2520" i="5"/>
  <c r="E2520" i="5"/>
  <c r="F2520" i="5"/>
  <c r="B2521" i="5"/>
  <c r="AT2521" i="5" s="1"/>
  <c r="AS2521" i="5" s="1"/>
  <c r="C2521" i="5"/>
  <c r="D2521" i="5"/>
  <c r="E2521" i="5"/>
  <c r="F2521" i="5"/>
  <c r="B2522" i="5"/>
  <c r="AT2522" i="5" s="1"/>
  <c r="AS2522" i="5" s="1"/>
  <c r="C2522" i="5"/>
  <c r="D2522" i="5"/>
  <c r="E2522" i="5"/>
  <c r="F2522" i="5"/>
  <c r="B2523" i="5"/>
  <c r="AT2523" i="5" s="1"/>
  <c r="AS2523" i="5" s="1"/>
  <c r="C2523" i="5"/>
  <c r="D2523" i="5"/>
  <c r="E2523" i="5"/>
  <c r="F2523" i="5"/>
  <c r="B2524" i="5"/>
  <c r="AT2524" i="5" s="1"/>
  <c r="AS2524" i="5" s="1"/>
  <c r="C2524" i="5"/>
  <c r="D2524" i="5"/>
  <c r="E2524" i="5"/>
  <c r="F2524" i="5"/>
  <c r="B2525" i="5"/>
  <c r="AT2525" i="5" s="1"/>
  <c r="AS2525" i="5" s="1"/>
  <c r="C2525" i="5"/>
  <c r="D2525" i="5"/>
  <c r="E2525" i="5"/>
  <c r="F2525" i="5"/>
  <c r="B2526" i="5"/>
  <c r="AT2526" i="5" s="1"/>
  <c r="AS2526" i="5" s="1"/>
  <c r="C2526" i="5"/>
  <c r="D2526" i="5"/>
  <c r="E2526" i="5"/>
  <c r="F2526" i="5"/>
  <c r="B2527" i="5"/>
  <c r="AT2527" i="5" s="1"/>
  <c r="AS2527" i="5" s="1"/>
  <c r="C2527" i="5"/>
  <c r="D2527" i="5"/>
  <c r="E2527" i="5"/>
  <c r="F2527" i="5"/>
  <c r="B2528" i="5"/>
  <c r="AT2528" i="5" s="1"/>
  <c r="AS2528" i="5" s="1"/>
  <c r="C2528" i="5"/>
  <c r="D2528" i="5"/>
  <c r="E2528" i="5"/>
  <c r="F2528" i="5"/>
  <c r="B2529" i="5"/>
  <c r="AT2529" i="5" s="1"/>
  <c r="AS2529" i="5" s="1"/>
  <c r="C2529" i="5"/>
  <c r="D2529" i="5"/>
  <c r="E2529" i="5"/>
  <c r="F2529" i="5"/>
  <c r="B2530" i="5"/>
  <c r="AT2530" i="5" s="1"/>
  <c r="AS2530" i="5" s="1"/>
  <c r="C2530" i="5"/>
  <c r="D2530" i="5"/>
  <c r="E2530" i="5"/>
  <c r="F2530" i="5"/>
  <c r="B2531" i="5"/>
  <c r="AT2531" i="5" s="1"/>
  <c r="AS2531" i="5" s="1"/>
  <c r="C2531" i="5"/>
  <c r="D2531" i="5"/>
  <c r="E2531" i="5"/>
  <c r="F2531" i="5"/>
  <c r="B2532" i="5"/>
  <c r="AT2532" i="5" s="1"/>
  <c r="AS2532" i="5" s="1"/>
  <c r="C2532" i="5"/>
  <c r="D2532" i="5"/>
  <c r="E2532" i="5"/>
  <c r="F2532" i="5"/>
  <c r="B2533" i="5"/>
  <c r="AT2533" i="5" s="1"/>
  <c r="AS2533" i="5" s="1"/>
  <c r="C2533" i="5"/>
  <c r="D2533" i="5"/>
  <c r="E2533" i="5"/>
  <c r="F2533" i="5"/>
  <c r="B2534" i="5"/>
  <c r="AT2534" i="5" s="1"/>
  <c r="AS2534" i="5" s="1"/>
  <c r="C2534" i="5"/>
  <c r="D2534" i="5"/>
  <c r="E2534" i="5"/>
  <c r="F2534" i="5"/>
  <c r="B2535" i="5"/>
  <c r="AT2535" i="5" s="1"/>
  <c r="AS2535" i="5" s="1"/>
  <c r="C2535" i="5"/>
  <c r="D2535" i="5"/>
  <c r="E2535" i="5"/>
  <c r="F2535" i="5"/>
  <c r="B2536" i="5"/>
  <c r="AT2536" i="5" s="1"/>
  <c r="AS2536" i="5" s="1"/>
  <c r="C2536" i="5"/>
  <c r="D2536" i="5"/>
  <c r="E2536" i="5"/>
  <c r="F2536" i="5"/>
  <c r="B2537" i="5"/>
  <c r="AT2537" i="5" s="1"/>
  <c r="AS2537" i="5" s="1"/>
  <c r="C2537" i="5"/>
  <c r="D2537" i="5"/>
  <c r="E2537" i="5"/>
  <c r="F2537" i="5"/>
  <c r="B2538" i="5"/>
  <c r="AT2538" i="5" s="1"/>
  <c r="AS2538" i="5" s="1"/>
  <c r="C2538" i="5"/>
  <c r="D2538" i="5"/>
  <c r="E2538" i="5"/>
  <c r="F2538" i="5"/>
  <c r="B2539" i="5"/>
  <c r="AT2539" i="5" s="1"/>
  <c r="AS2539" i="5" s="1"/>
  <c r="C2539" i="5"/>
  <c r="D2539" i="5"/>
  <c r="E2539" i="5"/>
  <c r="F2539" i="5"/>
  <c r="B2540" i="5"/>
  <c r="AT2540" i="5" s="1"/>
  <c r="AS2540" i="5" s="1"/>
  <c r="C2540" i="5"/>
  <c r="D2540" i="5"/>
  <c r="E2540" i="5"/>
  <c r="F2540" i="5"/>
  <c r="B2541" i="5"/>
  <c r="AT2541" i="5" s="1"/>
  <c r="AS2541" i="5" s="1"/>
  <c r="C2541" i="5"/>
  <c r="D2541" i="5"/>
  <c r="E2541" i="5"/>
  <c r="F2541" i="5"/>
  <c r="B2542" i="5"/>
  <c r="AT2542" i="5" s="1"/>
  <c r="AS2542" i="5" s="1"/>
  <c r="C2542" i="5"/>
  <c r="D2542" i="5"/>
  <c r="E2542" i="5"/>
  <c r="F2542" i="5"/>
  <c r="B2543" i="5"/>
  <c r="AT2543" i="5" s="1"/>
  <c r="AS2543" i="5" s="1"/>
  <c r="C2543" i="5"/>
  <c r="D2543" i="5"/>
  <c r="E2543" i="5"/>
  <c r="F2543" i="5"/>
  <c r="B2544" i="5"/>
  <c r="AT2544" i="5" s="1"/>
  <c r="AS2544" i="5" s="1"/>
  <c r="C2544" i="5"/>
  <c r="D2544" i="5"/>
  <c r="E2544" i="5"/>
  <c r="F2544" i="5"/>
  <c r="B2545" i="5"/>
  <c r="AT2545" i="5" s="1"/>
  <c r="AS2545" i="5" s="1"/>
  <c r="C2545" i="5"/>
  <c r="D2545" i="5"/>
  <c r="E2545" i="5"/>
  <c r="F2545" i="5"/>
  <c r="B2546" i="5"/>
  <c r="AT2546" i="5" s="1"/>
  <c r="AS2546" i="5" s="1"/>
  <c r="C2546" i="5"/>
  <c r="D2546" i="5"/>
  <c r="E2546" i="5"/>
  <c r="F2546" i="5"/>
  <c r="B2547" i="5"/>
  <c r="AT2547" i="5" s="1"/>
  <c r="AS2547" i="5" s="1"/>
  <c r="C2547" i="5"/>
  <c r="D2547" i="5"/>
  <c r="E2547" i="5"/>
  <c r="F2547" i="5"/>
  <c r="B2548" i="5"/>
  <c r="AT2548" i="5" s="1"/>
  <c r="AS2548" i="5" s="1"/>
  <c r="C2548" i="5"/>
  <c r="D2548" i="5"/>
  <c r="E2548" i="5"/>
  <c r="F2548" i="5"/>
  <c r="B2549" i="5"/>
  <c r="AT2549" i="5" s="1"/>
  <c r="AS2549" i="5" s="1"/>
  <c r="C2549" i="5"/>
  <c r="D2549" i="5"/>
  <c r="E2549" i="5"/>
  <c r="F2549" i="5"/>
  <c r="B2550" i="5"/>
  <c r="AT2550" i="5" s="1"/>
  <c r="AS2550" i="5" s="1"/>
  <c r="C2550" i="5"/>
  <c r="D2550" i="5"/>
  <c r="E2550" i="5"/>
  <c r="F2550" i="5"/>
  <c r="B2551" i="5"/>
  <c r="AT2551" i="5" s="1"/>
  <c r="AS2551" i="5" s="1"/>
  <c r="C2551" i="5"/>
  <c r="D2551" i="5"/>
  <c r="E2551" i="5"/>
  <c r="F2551" i="5"/>
  <c r="B2552" i="5"/>
  <c r="AT2552" i="5" s="1"/>
  <c r="AS2552" i="5" s="1"/>
  <c r="C2552" i="5"/>
  <c r="D2552" i="5"/>
  <c r="E2552" i="5"/>
  <c r="F2552" i="5"/>
  <c r="B2553" i="5"/>
  <c r="AT2553" i="5" s="1"/>
  <c r="AS2553" i="5" s="1"/>
  <c r="C2553" i="5"/>
  <c r="D2553" i="5"/>
  <c r="E2553" i="5"/>
  <c r="F2553" i="5"/>
  <c r="B2554" i="5"/>
  <c r="AT2554" i="5" s="1"/>
  <c r="AS2554" i="5" s="1"/>
  <c r="C2554" i="5"/>
  <c r="D2554" i="5"/>
  <c r="E2554" i="5"/>
  <c r="F2554" i="5"/>
  <c r="B2555" i="5"/>
  <c r="AT2555" i="5" s="1"/>
  <c r="AS2555" i="5" s="1"/>
  <c r="C2555" i="5"/>
  <c r="D2555" i="5"/>
  <c r="E2555" i="5"/>
  <c r="F2555" i="5"/>
  <c r="B2556" i="5"/>
  <c r="AT2556" i="5" s="1"/>
  <c r="AS2556" i="5" s="1"/>
  <c r="C2556" i="5"/>
  <c r="D2556" i="5"/>
  <c r="E2556" i="5"/>
  <c r="F2556" i="5"/>
  <c r="B2557" i="5"/>
  <c r="AT2557" i="5" s="1"/>
  <c r="AS2557" i="5" s="1"/>
  <c r="C2557" i="5"/>
  <c r="D2557" i="5"/>
  <c r="E2557" i="5"/>
  <c r="F2557" i="5"/>
  <c r="B2558" i="5"/>
  <c r="AT2558" i="5" s="1"/>
  <c r="AS2558" i="5" s="1"/>
  <c r="C2558" i="5"/>
  <c r="D2558" i="5"/>
  <c r="E2558" i="5"/>
  <c r="F2558" i="5"/>
  <c r="B2559" i="5"/>
  <c r="AT2559" i="5" s="1"/>
  <c r="AS2559" i="5" s="1"/>
  <c r="C2559" i="5"/>
  <c r="D2559" i="5"/>
  <c r="E2559" i="5"/>
  <c r="F2559" i="5"/>
  <c r="B2560" i="5"/>
  <c r="AT2560" i="5" s="1"/>
  <c r="AS2560" i="5" s="1"/>
  <c r="C2560" i="5"/>
  <c r="D2560" i="5"/>
  <c r="E2560" i="5"/>
  <c r="F2560" i="5"/>
  <c r="B2561" i="5"/>
  <c r="AT2561" i="5" s="1"/>
  <c r="AS2561" i="5" s="1"/>
  <c r="C2561" i="5"/>
  <c r="D2561" i="5"/>
  <c r="E2561" i="5"/>
  <c r="F2561" i="5"/>
  <c r="B2562" i="5"/>
  <c r="AT2562" i="5" s="1"/>
  <c r="AS2562" i="5" s="1"/>
  <c r="C2562" i="5"/>
  <c r="D2562" i="5"/>
  <c r="E2562" i="5"/>
  <c r="F2562" i="5"/>
  <c r="B2563" i="5"/>
  <c r="AT2563" i="5" s="1"/>
  <c r="AS2563" i="5" s="1"/>
  <c r="C2563" i="5"/>
  <c r="D2563" i="5"/>
  <c r="E2563" i="5"/>
  <c r="F2563" i="5"/>
  <c r="B2564" i="5"/>
  <c r="AT2564" i="5" s="1"/>
  <c r="AS2564" i="5" s="1"/>
  <c r="C2564" i="5"/>
  <c r="D2564" i="5"/>
  <c r="E2564" i="5"/>
  <c r="F2564" i="5"/>
  <c r="B2565" i="5"/>
  <c r="AT2565" i="5" s="1"/>
  <c r="AS2565" i="5" s="1"/>
  <c r="C2565" i="5"/>
  <c r="D2565" i="5"/>
  <c r="E2565" i="5"/>
  <c r="F2565" i="5"/>
  <c r="B2566" i="5"/>
  <c r="AT2566" i="5" s="1"/>
  <c r="AS2566" i="5" s="1"/>
  <c r="C2566" i="5"/>
  <c r="D2566" i="5"/>
  <c r="E2566" i="5"/>
  <c r="F2566" i="5"/>
  <c r="B2567" i="5"/>
  <c r="AT2567" i="5" s="1"/>
  <c r="AS2567" i="5" s="1"/>
  <c r="C2567" i="5"/>
  <c r="D2567" i="5"/>
  <c r="E2567" i="5"/>
  <c r="F2567" i="5"/>
  <c r="B2568" i="5"/>
  <c r="AT2568" i="5" s="1"/>
  <c r="AS2568" i="5" s="1"/>
  <c r="C2568" i="5"/>
  <c r="D2568" i="5"/>
  <c r="E2568" i="5"/>
  <c r="F2568" i="5"/>
  <c r="B2569" i="5"/>
  <c r="AT2569" i="5" s="1"/>
  <c r="AS2569" i="5" s="1"/>
  <c r="C2569" i="5"/>
  <c r="D2569" i="5"/>
  <c r="E2569" i="5"/>
  <c r="F2569" i="5"/>
  <c r="B2570" i="5"/>
  <c r="AT2570" i="5" s="1"/>
  <c r="AS2570" i="5" s="1"/>
  <c r="C2570" i="5"/>
  <c r="D2570" i="5"/>
  <c r="E2570" i="5"/>
  <c r="F2570" i="5"/>
  <c r="B2571" i="5"/>
  <c r="AT2571" i="5" s="1"/>
  <c r="AS2571" i="5" s="1"/>
  <c r="C2571" i="5"/>
  <c r="D2571" i="5"/>
  <c r="E2571" i="5"/>
  <c r="F2571" i="5"/>
  <c r="B2572" i="5"/>
  <c r="AT2572" i="5" s="1"/>
  <c r="AS2572" i="5" s="1"/>
  <c r="C2572" i="5"/>
  <c r="D2572" i="5"/>
  <c r="E2572" i="5"/>
  <c r="F2572" i="5"/>
  <c r="B2573" i="5"/>
  <c r="AT2573" i="5" s="1"/>
  <c r="AS2573" i="5" s="1"/>
  <c r="C2573" i="5"/>
  <c r="D2573" i="5"/>
  <c r="E2573" i="5"/>
  <c r="F2573" i="5"/>
  <c r="B2574" i="5"/>
  <c r="AT2574" i="5" s="1"/>
  <c r="AS2574" i="5" s="1"/>
  <c r="C2574" i="5"/>
  <c r="D2574" i="5"/>
  <c r="E2574" i="5"/>
  <c r="F2574" i="5"/>
  <c r="B2575" i="5"/>
  <c r="AT2575" i="5" s="1"/>
  <c r="AS2575" i="5" s="1"/>
  <c r="C2575" i="5"/>
  <c r="D2575" i="5"/>
  <c r="E2575" i="5"/>
  <c r="F2575" i="5"/>
  <c r="B2576" i="5"/>
  <c r="AT2576" i="5" s="1"/>
  <c r="AS2576" i="5" s="1"/>
  <c r="C2576" i="5"/>
  <c r="D2576" i="5"/>
  <c r="E2576" i="5"/>
  <c r="F2576" i="5"/>
  <c r="B2577" i="5"/>
  <c r="AT2577" i="5" s="1"/>
  <c r="AS2577" i="5" s="1"/>
  <c r="C2577" i="5"/>
  <c r="D2577" i="5"/>
  <c r="E2577" i="5"/>
  <c r="F2577" i="5"/>
  <c r="B2578" i="5"/>
  <c r="AT2578" i="5" s="1"/>
  <c r="AS2578" i="5" s="1"/>
  <c r="C2578" i="5"/>
  <c r="D2578" i="5"/>
  <c r="E2578" i="5"/>
  <c r="F2578" i="5"/>
  <c r="B2579" i="5"/>
  <c r="AT2579" i="5" s="1"/>
  <c r="AS2579" i="5" s="1"/>
  <c r="C2579" i="5"/>
  <c r="D2579" i="5"/>
  <c r="E2579" i="5"/>
  <c r="F2579" i="5"/>
  <c r="B2580" i="5"/>
  <c r="AT2580" i="5" s="1"/>
  <c r="AS2580" i="5" s="1"/>
  <c r="C2580" i="5"/>
  <c r="D2580" i="5"/>
  <c r="E2580" i="5"/>
  <c r="F2580" i="5"/>
  <c r="B2581" i="5"/>
  <c r="AT2581" i="5" s="1"/>
  <c r="AS2581" i="5" s="1"/>
  <c r="C2581" i="5"/>
  <c r="D2581" i="5"/>
  <c r="E2581" i="5"/>
  <c r="F2581" i="5"/>
  <c r="B2582" i="5"/>
  <c r="AT2582" i="5" s="1"/>
  <c r="AS2582" i="5" s="1"/>
  <c r="C2582" i="5"/>
  <c r="D2582" i="5"/>
  <c r="E2582" i="5"/>
  <c r="F2582" i="5"/>
  <c r="B2583" i="5"/>
  <c r="AT2583" i="5" s="1"/>
  <c r="AS2583" i="5" s="1"/>
  <c r="C2583" i="5"/>
  <c r="D2583" i="5"/>
  <c r="E2583" i="5"/>
  <c r="F2583" i="5"/>
  <c r="B2584" i="5"/>
  <c r="AT2584" i="5" s="1"/>
  <c r="AS2584" i="5" s="1"/>
  <c r="C2584" i="5"/>
  <c r="D2584" i="5"/>
  <c r="E2584" i="5"/>
  <c r="F2584" i="5"/>
  <c r="B2585" i="5"/>
  <c r="AT2585" i="5" s="1"/>
  <c r="AS2585" i="5" s="1"/>
  <c r="C2585" i="5"/>
  <c r="D2585" i="5"/>
  <c r="E2585" i="5"/>
  <c r="F2585" i="5"/>
  <c r="B2586" i="5"/>
  <c r="AT2586" i="5" s="1"/>
  <c r="AS2586" i="5" s="1"/>
  <c r="C2586" i="5"/>
  <c r="D2586" i="5"/>
  <c r="E2586" i="5"/>
  <c r="F2586" i="5"/>
  <c r="B2587" i="5"/>
  <c r="AT2587" i="5" s="1"/>
  <c r="AS2587" i="5" s="1"/>
  <c r="C2587" i="5"/>
  <c r="D2587" i="5"/>
  <c r="E2587" i="5"/>
  <c r="F2587" i="5"/>
  <c r="B2588" i="5"/>
  <c r="AT2588" i="5" s="1"/>
  <c r="AS2588" i="5" s="1"/>
  <c r="C2588" i="5"/>
  <c r="D2588" i="5"/>
  <c r="E2588" i="5"/>
  <c r="F2588" i="5"/>
  <c r="B2589" i="5"/>
  <c r="AT2589" i="5" s="1"/>
  <c r="AS2589" i="5" s="1"/>
  <c r="C2589" i="5"/>
  <c r="D2589" i="5"/>
  <c r="E2589" i="5"/>
  <c r="F2589" i="5"/>
  <c r="B2590" i="5"/>
  <c r="AT2590" i="5" s="1"/>
  <c r="AS2590" i="5" s="1"/>
  <c r="C2590" i="5"/>
  <c r="D2590" i="5"/>
  <c r="E2590" i="5"/>
  <c r="F2590" i="5"/>
  <c r="B2591" i="5"/>
  <c r="AT2591" i="5" s="1"/>
  <c r="AS2591" i="5" s="1"/>
  <c r="C2591" i="5"/>
  <c r="D2591" i="5"/>
  <c r="E2591" i="5"/>
  <c r="F2591" i="5"/>
  <c r="B2592" i="5"/>
  <c r="AT2592" i="5" s="1"/>
  <c r="AS2592" i="5" s="1"/>
  <c r="C2592" i="5"/>
  <c r="D2592" i="5"/>
  <c r="E2592" i="5"/>
  <c r="F2592" i="5"/>
  <c r="B2593" i="5"/>
  <c r="AT2593" i="5" s="1"/>
  <c r="AS2593" i="5" s="1"/>
  <c r="C2593" i="5"/>
  <c r="D2593" i="5"/>
  <c r="E2593" i="5"/>
  <c r="F2593" i="5"/>
  <c r="B2594" i="5"/>
  <c r="AT2594" i="5" s="1"/>
  <c r="AS2594" i="5" s="1"/>
  <c r="C2594" i="5"/>
  <c r="D2594" i="5"/>
  <c r="E2594" i="5"/>
  <c r="F2594" i="5"/>
  <c r="B2595" i="5"/>
  <c r="AT2595" i="5" s="1"/>
  <c r="AS2595" i="5" s="1"/>
  <c r="C2595" i="5"/>
  <c r="D2595" i="5"/>
  <c r="E2595" i="5"/>
  <c r="F2595" i="5"/>
  <c r="B2596" i="5"/>
  <c r="AT2596" i="5" s="1"/>
  <c r="AS2596" i="5" s="1"/>
  <c r="C2596" i="5"/>
  <c r="D2596" i="5"/>
  <c r="E2596" i="5"/>
  <c r="F2596" i="5"/>
  <c r="B2597" i="5"/>
  <c r="AT2597" i="5" s="1"/>
  <c r="AS2597" i="5" s="1"/>
  <c r="C2597" i="5"/>
  <c r="D2597" i="5"/>
  <c r="E2597" i="5"/>
  <c r="F2597" i="5"/>
  <c r="B2598" i="5"/>
  <c r="AT2598" i="5" s="1"/>
  <c r="AS2598" i="5" s="1"/>
  <c r="C2598" i="5"/>
  <c r="D2598" i="5"/>
  <c r="E2598" i="5"/>
  <c r="F2598" i="5"/>
  <c r="B2599" i="5"/>
  <c r="AT2599" i="5" s="1"/>
  <c r="AS2599" i="5" s="1"/>
  <c r="C2599" i="5"/>
  <c r="D2599" i="5"/>
  <c r="E2599" i="5"/>
  <c r="F2599" i="5"/>
  <c r="B2600" i="5"/>
  <c r="AT2600" i="5" s="1"/>
  <c r="AS2600" i="5" s="1"/>
  <c r="C2600" i="5"/>
  <c r="D2600" i="5"/>
  <c r="E2600" i="5"/>
  <c r="F2600" i="5"/>
  <c r="B2601" i="5"/>
  <c r="AT2601" i="5" s="1"/>
  <c r="AS2601" i="5" s="1"/>
  <c r="C2601" i="5"/>
  <c r="D2601" i="5"/>
  <c r="E2601" i="5"/>
  <c r="F2601" i="5"/>
  <c r="B2602" i="5"/>
  <c r="AT2602" i="5" s="1"/>
  <c r="AS2602" i="5" s="1"/>
  <c r="C2602" i="5"/>
  <c r="D2602" i="5"/>
  <c r="E2602" i="5"/>
  <c r="F2602" i="5"/>
  <c r="B2603" i="5"/>
  <c r="AT2603" i="5" s="1"/>
  <c r="AS2603" i="5" s="1"/>
  <c r="C2603" i="5"/>
  <c r="D2603" i="5"/>
  <c r="E2603" i="5"/>
  <c r="F2603" i="5"/>
  <c r="B2604" i="5"/>
  <c r="AT2604" i="5" s="1"/>
  <c r="AS2604" i="5" s="1"/>
  <c r="C2604" i="5"/>
  <c r="D2604" i="5"/>
  <c r="E2604" i="5"/>
  <c r="F2604" i="5"/>
  <c r="B2605" i="5"/>
  <c r="AT2605" i="5" s="1"/>
  <c r="AS2605" i="5" s="1"/>
  <c r="C2605" i="5"/>
  <c r="D2605" i="5"/>
  <c r="E2605" i="5"/>
  <c r="F2605" i="5"/>
  <c r="B2606" i="5"/>
  <c r="AT2606" i="5" s="1"/>
  <c r="AS2606" i="5" s="1"/>
  <c r="C2606" i="5"/>
  <c r="D2606" i="5"/>
  <c r="E2606" i="5"/>
  <c r="F2606" i="5"/>
  <c r="B2607" i="5"/>
  <c r="AT2607" i="5" s="1"/>
  <c r="AS2607" i="5" s="1"/>
  <c r="C2607" i="5"/>
  <c r="D2607" i="5"/>
  <c r="E2607" i="5"/>
  <c r="F2607" i="5"/>
  <c r="B2608" i="5"/>
  <c r="AT2608" i="5" s="1"/>
  <c r="AS2608" i="5" s="1"/>
  <c r="C2608" i="5"/>
  <c r="D2608" i="5"/>
  <c r="E2608" i="5"/>
  <c r="F2608" i="5"/>
  <c r="B2609" i="5"/>
  <c r="AT2609" i="5" s="1"/>
  <c r="AS2609" i="5" s="1"/>
  <c r="C2609" i="5"/>
  <c r="D2609" i="5"/>
  <c r="E2609" i="5"/>
  <c r="F2609" i="5"/>
  <c r="B2610" i="5"/>
  <c r="AT2610" i="5" s="1"/>
  <c r="AS2610" i="5" s="1"/>
  <c r="C2610" i="5"/>
  <c r="D2610" i="5"/>
  <c r="E2610" i="5"/>
  <c r="F2610" i="5"/>
  <c r="B2611" i="5"/>
  <c r="AT2611" i="5" s="1"/>
  <c r="AS2611" i="5" s="1"/>
  <c r="C2611" i="5"/>
  <c r="D2611" i="5"/>
  <c r="E2611" i="5"/>
  <c r="F2611" i="5"/>
  <c r="B2612" i="5"/>
  <c r="AT2612" i="5" s="1"/>
  <c r="AS2612" i="5" s="1"/>
  <c r="C2612" i="5"/>
  <c r="D2612" i="5"/>
  <c r="E2612" i="5"/>
  <c r="F2612" i="5"/>
  <c r="B2613" i="5"/>
  <c r="AT2613" i="5" s="1"/>
  <c r="AS2613" i="5" s="1"/>
  <c r="C2613" i="5"/>
  <c r="D2613" i="5"/>
  <c r="E2613" i="5"/>
  <c r="F2613" i="5"/>
  <c r="B2614" i="5"/>
  <c r="AT2614" i="5" s="1"/>
  <c r="AS2614" i="5" s="1"/>
  <c r="C2614" i="5"/>
  <c r="D2614" i="5"/>
  <c r="E2614" i="5"/>
  <c r="F2614" i="5"/>
  <c r="B2615" i="5"/>
  <c r="AT2615" i="5" s="1"/>
  <c r="AS2615" i="5" s="1"/>
  <c r="C2615" i="5"/>
  <c r="D2615" i="5"/>
  <c r="E2615" i="5"/>
  <c r="F2615" i="5"/>
  <c r="B2616" i="5"/>
  <c r="AT2616" i="5" s="1"/>
  <c r="AS2616" i="5" s="1"/>
  <c r="C2616" i="5"/>
  <c r="D2616" i="5"/>
  <c r="E2616" i="5"/>
  <c r="F2616" i="5"/>
  <c r="B2617" i="5"/>
  <c r="AT2617" i="5" s="1"/>
  <c r="AS2617" i="5" s="1"/>
  <c r="C2617" i="5"/>
  <c r="D2617" i="5"/>
  <c r="E2617" i="5"/>
  <c r="F2617" i="5"/>
  <c r="B2618" i="5"/>
  <c r="AT2618" i="5" s="1"/>
  <c r="AS2618" i="5" s="1"/>
  <c r="C2618" i="5"/>
  <c r="D2618" i="5"/>
  <c r="E2618" i="5"/>
  <c r="F2618" i="5"/>
  <c r="B2619" i="5"/>
  <c r="AT2619" i="5" s="1"/>
  <c r="AS2619" i="5" s="1"/>
  <c r="C2619" i="5"/>
  <c r="D2619" i="5"/>
  <c r="E2619" i="5"/>
  <c r="F2619" i="5"/>
  <c r="B2620" i="5"/>
  <c r="AT2620" i="5" s="1"/>
  <c r="AS2620" i="5" s="1"/>
  <c r="C2620" i="5"/>
  <c r="D2620" i="5"/>
  <c r="E2620" i="5"/>
  <c r="F2620" i="5"/>
  <c r="B2621" i="5"/>
  <c r="AT2621" i="5" s="1"/>
  <c r="AS2621" i="5" s="1"/>
  <c r="C2621" i="5"/>
  <c r="D2621" i="5"/>
  <c r="E2621" i="5"/>
  <c r="F2621" i="5"/>
  <c r="B2622" i="5"/>
  <c r="AT2622" i="5" s="1"/>
  <c r="AS2622" i="5" s="1"/>
  <c r="C2622" i="5"/>
  <c r="D2622" i="5"/>
  <c r="E2622" i="5"/>
  <c r="F2622" i="5"/>
  <c r="B2623" i="5"/>
  <c r="AT2623" i="5" s="1"/>
  <c r="AS2623" i="5" s="1"/>
  <c r="C2623" i="5"/>
  <c r="D2623" i="5"/>
  <c r="E2623" i="5"/>
  <c r="F2623" i="5"/>
  <c r="B2624" i="5"/>
  <c r="AT2624" i="5" s="1"/>
  <c r="AS2624" i="5" s="1"/>
  <c r="C2624" i="5"/>
  <c r="D2624" i="5"/>
  <c r="E2624" i="5"/>
  <c r="F2624" i="5"/>
  <c r="B2625" i="5"/>
  <c r="AT2625" i="5" s="1"/>
  <c r="AS2625" i="5" s="1"/>
  <c r="C2625" i="5"/>
  <c r="D2625" i="5"/>
  <c r="E2625" i="5"/>
  <c r="F2625" i="5"/>
  <c r="B2626" i="5"/>
  <c r="AT2626" i="5" s="1"/>
  <c r="AS2626" i="5" s="1"/>
  <c r="C2626" i="5"/>
  <c r="D2626" i="5"/>
  <c r="E2626" i="5"/>
  <c r="F2626" i="5"/>
  <c r="B2627" i="5"/>
  <c r="AT2627" i="5" s="1"/>
  <c r="AS2627" i="5" s="1"/>
  <c r="C2627" i="5"/>
  <c r="D2627" i="5"/>
  <c r="E2627" i="5"/>
  <c r="F2627" i="5"/>
  <c r="B2628" i="5"/>
  <c r="AT2628" i="5" s="1"/>
  <c r="AS2628" i="5" s="1"/>
  <c r="C2628" i="5"/>
  <c r="D2628" i="5"/>
  <c r="E2628" i="5"/>
  <c r="F2628" i="5"/>
  <c r="B2629" i="5"/>
  <c r="AT2629" i="5" s="1"/>
  <c r="AS2629" i="5" s="1"/>
  <c r="C2629" i="5"/>
  <c r="D2629" i="5"/>
  <c r="E2629" i="5"/>
  <c r="F2629" i="5"/>
  <c r="B2630" i="5"/>
  <c r="AT2630" i="5" s="1"/>
  <c r="AS2630" i="5" s="1"/>
  <c r="C2630" i="5"/>
  <c r="D2630" i="5"/>
  <c r="E2630" i="5"/>
  <c r="F2630" i="5"/>
  <c r="B2631" i="5"/>
  <c r="AT2631" i="5" s="1"/>
  <c r="AS2631" i="5" s="1"/>
  <c r="C2631" i="5"/>
  <c r="D2631" i="5"/>
  <c r="E2631" i="5"/>
  <c r="F2631" i="5"/>
  <c r="B2632" i="5"/>
  <c r="AT2632" i="5" s="1"/>
  <c r="AS2632" i="5" s="1"/>
  <c r="C2632" i="5"/>
  <c r="D2632" i="5"/>
  <c r="E2632" i="5"/>
  <c r="F2632" i="5"/>
  <c r="B2633" i="5"/>
  <c r="AT2633" i="5" s="1"/>
  <c r="AS2633" i="5" s="1"/>
  <c r="C2633" i="5"/>
  <c r="D2633" i="5"/>
  <c r="E2633" i="5"/>
  <c r="F2633" i="5"/>
  <c r="B2634" i="5"/>
  <c r="AT2634" i="5" s="1"/>
  <c r="AS2634" i="5" s="1"/>
  <c r="C2634" i="5"/>
  <c r="D2634" i="5"/>
  <c r="E2634" i="5"/>
  <c r="F2634" i="5"/>
  <c r="B2635" i="5"/>
  <c r="AT2635" i="5" s="1"/>
  <c r="AS2635" i="5" s="1"/>
  <c r="C2635" i="5"/>
  <c r="D2635" i="5"/>
  <c r="E2635" i="5"/>
  <c r="F2635" i="5"/>
  <c r="B2636" i="5"/>
  <c r="AT2636" i="5" s="1"/>
  <c r="AS2636" i="5" s="1"/>
  <c r="C2636" i="5"/>
  <c r="D2636" i="5"/>
  <c r="E2636" i="5"/>
  <c r="F2636" i="5"/>
  <c r="B2637" i="5"/>
  <c r="AT2637" i="5" s="1"/>
  <c r="AS2637" i="5" s="1"/>
  <c r="C2637" i="5"/>
  <c r="D2637" i="5"/>
  <c r="E2637" i="5"/>
  <c r="F2637" i="5"/>
  <c r="B2638" i="5"/>
  <c r="AT2638" i="5" s="1"/>
  <c r="AS2638" i="5" s="1"/>
  <c r="C2638" i="5"/>
  <c r="D2638" i="5"/>
  <c r="E2638" i="5"/>
  <c r="F2638" i="5"/>
  <c r="B2639" i="5"/>
  <c r="AT2639" i="5" s="1"/>
  <c r="AS2639" i="5" s="1"/>
  <c r="C2639" i="5"/>
  <c r="D2639" i="5"/>
  <c r="E2639" i="5"/>
  <c r="F2639" i="5"/>
  <c r="B2640" i="5"/>
  <c r="AT2640" i="5" s="1"/>
  <c r="AS2640" i="5" s="1"/>
  <c r="C2640" i="5"/>
  <c r="D2640" i="5"/>
  <c r="E2640" i="5"/>
  <c r="F2640" i="5"/>
  <c r="B2641" i="5"/>
  <c r="AT2641" i="5" s="1"/>
  <c r="AS2641" i="5" s="1"/>
  <c r="C2641" i="5"/>
  <c r="D2641" i="5"/>
  <c r="E2641" i="5"/>
  <c r="F2641" i="5"/>
  <c r="B2642" i="5"/>
  <c r="AT2642" i="5" s="1"/>
  <c r="AS2642" i="5" s="1"/>
  <c r="C2642" i="5"/>
  <c r="D2642" i="5"/>
  <c r="E2642" i="5"/>
  <c r="F2642" i="5"/>
  <c r="B2643" i="5"/>
  <c r="AT2643" i="5" s="1"/>
  <c r="AS2643" i="5" s="1"/>
  <c r="C2643" i="5"/>
  <c r="D2643" i="5"/>
  <c r="E2643" i="5"/>
  <c r="F2643" i="5"/>
  <c r="B2644" i="5"/>
  <c r="AT2644" i="5" s="1"/>
  <c r="AS2644" i="5" s="1"/>
  <c r="C2644" i="5"/>
  <c r="D2644" i="5"/>
  <c r="E2644" i="5"/>
  <c r="F2644" i="5"/>
  <c r="B2645" i="5"/>
  <c r="AT2645" i="5" s="1"/>
  <c r="AS2645" i="5" s="1"/>
  <c r="C2645" i="5"/>
  <c r="D2645" i="5"/>
  <c r="E2645" i="5"/>
  <c r="F2645" i="5"/>
  <c r="B2646" i="5"/>
  <c r="AT2646" i="5" s="1"/>
  <c r="AS2646" i="5" s="1"/>
  <c r="C2646" i="5"/>
  <c r="D2646" i="5"/>
  <c r="E2646" i="5"/>
  <c r="F2646" i="5"/>
  <c r="B2647" i="5"/>
  <c r="AT2647" i="5" s="1"/>
  <c r="AS2647" i="5" s="1"/>
  <c r="C2647" i="5"/>
  <c r="D2647" i="5"/>
  <c r="E2647" i="5"/>
  <c r="F2647" i="5"/>
  <c r="B2648" i="5"/>
  <c r="AT2648" i="5" s="1"/>
  <c r="AS2648" i="5" s="1"/>
  <c r="C2648" i="5"/>
  <c r="D2648" i="5"/>
  <c r="E2648" i="5"/>
  <c r="F2648" i="5"/>
  <c r="B2649" i="5"/>
  <c r="AT2649" i="5" s="1"/>
  <c r="AS2649" i="5" s="1"/>
  <c r="C2649" i="5"/>
  <c r="D2649" i="5"/>
  <c r="E2649" i="5"/>
  <c r="F2649" i="5"/>
  <c r="B2650" i="5"/>
  <c r="AT2650" i="5" s="1"/>
  <c r="AS2650" i="5" s="1"/>
  <c r="C2650" i="5"/>
  <c r="D2650" i="5"/>
  <c r="E2650" i="5"/>
  <c r="F2650" i="5"/>
  <c r="B2651" i="5"/>
  <c r="AT2651" i="5" s="1"/>
  <c r="AS2651" i="5" s="1"/>
  <c r="C2651" i="5"/>
  <c r="D2651" i="5"/>
  <c r="E2651" i="5"/>
  <c r="F2651" i="5"/>
  <c r="B2652" i="5"/>
  <c r="AT2652" i="5" s="1"/>
  <c r="AS2652" i="5" s="1"/>
  <c r="C2652" i="5"/>
  <c r="D2652" i="5"/>
  <c r="E2652" i="5"/>
  <c r="F2652" i="5"/>
  <c r="B2653" i="5"/>
  <c r="AT2653" i="5" s="1"/>
  <c r="AS2653" i="5" s="1"/>
  <c r="C2653" i="5"/>
  <c r="D2653" i="5"/>
  <c r="E2653" i="5"/>
  <c r="F2653" i="5"/>
  <c r="B2654" i="5"/>
  <c r="AT2654" i="5" s="1"/>
  <c r="AS2654" i="5" s="1"/>
  <c r="C2654" i="5"/>
  <c r="D2654" i="5"/>
  <c r="E2654" i="5"/>
  <c r="F2654" i="5"/>
  <c r="B2655" i="5"/>
  <c r="AT2655" i="5" s="1"/>
  <c r="AS2655" i="5" s="1"/>
  <c r="C2655" i="5"/>
  <c r="D2655" i="5"/>
  <c r="E2655" i="5"/>
  <c r="F2655" i="5"/>
  <c r="B2656" i="5"/>
  <c r="AT2656" i="5" s="1"/>
  <c r="AS2656" i="5" s="1"/>
  <c r="C2656" i="5"/>
  <c r="D2656" i="5"/>
  <c r="E2656" i="5"/>
  <c r="F2656" i="5"/>
  <c r="B2657" i="5"/>
  <c r="AT2657" i="5" s="1"/>
  <c r="AS2657" i="5" s="1"/>
  <c r="C2657" i="5"/>
  <c r="D2657" i="5"/>
  <c r="E2657" i="5"/>
  <c r="F2657" i="5"/>
  <c r="B2658" i="5"/>
  <c r="AT2658" i="5" s="1"/>
  <c r="AS2658" i="5" s="1"/>
  <c r="C2658" i="5"/>
  <c r="D2658" i="5"/>
  <c r="E2658" i="5"/>
  <c r="F2658" i="5"/>
  <c r="B2659" i="5"/>
  <c r="AT2659" i="5" s="1"/>
  <c r="AS2659" i="5" s="1"/>
  <c r="C2659" i="5"/>
  <c r="D2659" i="5"/>
  <c r="E2659" i="5"/>
  <c r="F2659" i="5"/>
  <c r="B2660" i="5"/>
  <c r="AT2660" i="5" s="1"/>
  <c r="AS2660" i="5" s="1"/>
  <c r="C2660" i="5"/>
  <c r="D2660" i="5"/>
  <c r="E2660" i="5"/>
  <c r="F2660" i="5"/>
  <c r="B2661" i="5"/>
  <c r="AT2661" i="5" s="1"/>
  <c r="AS2661" i="5" s="1"/>
  <c r="C2661" i="5"/>
  <c r="D2661" i="5"/>
  <c r="E2661" i="5"/>
  <c r="F2661" i="5"/>
  <c r="B2662" i="5"/>
  <c r="AT2662" i="5" s="1"/>
  <c r="AS2662" i="5" s="1"/>
  <c r="C2662" i="5"/>
  <c r="D2662" i="5"/>
  <c r="E2662" i="5"/>
  <c r="F2662" i="5"/>
  <c r="B2663" i="5"/>
  <c r="AT2663" i="5" s="1"/>
  <c r="AS2663" i="5" s="1"/>
  <c r="C2663" i="5"/>
  <c r="D2663" i="5"/>
  <c r="E2663" i="5"/>
  <c r="F2663" i="5"/>
  <c r="B2664" i="5"/>
  <c r="AT2664" i="5" s="1"/>
  <c r="AS2664" i="5" s="1"/>
  <c r="C2664" i="5"/>
  <c r="D2664" i="5"/>
  <c r="E2664" i="5"/>
  <c r="F2664" i="5"/>
  <c r="B2665" i="5"/>
  <c r="AT2665" i="5" s="1"/>
  <c r="AS2665" i="5" s="1"/>
  <c r="C2665" i="5"/>
  <c r="D2665" i="5"/>
  <c r="E2665" i="5"/>
  <c r="F2665" i="5"/>
  <c r="B2666" i="5"/>
  <c r="AT2666" i="5" s="1"/>
  <c r="AS2666" i="5" s="1"/>
  <c r="C2666" i="5"/>
  <c r="D2666" i="5"/>
  <c r="E2666" i="5"/>
  <c r="F2666" i="5"/>
  <c r="B2667" i="5"/>
  <c r="AT2667" i="5" s="1"/>
  <c r="AS2667" i="5" s="1"/>
  <c r="C2667" i="5"/>
  <c r="D2667" i="5"/>
  <c r="E2667" i="5"/>
  <c r="F2667" i="5"/>
  <c r="B2668" i="5"/>
  <c r="AT2668" i="5" s="1"/>
  <c r="AS2668" i="5" s="1"/>
  <c r="C2668" i="5"/>
  <c r="D2668" i="5"/>
  <c r="E2668" i="5"/>
  <c r="F2668" i="5"/>
  <c r="B2669" i="5"/>
  <c r="AT2669" i="5" s="1"/>
  <c r="AS2669" i="5" s="1"/>
  <c r="C2669" i="5"/>
  <c r="D2669" i="5"/>
  <c r="E2669" i="5"/>
  <c r="F2669" i="5"/>
  <c r="B2670" i="5"/>
  <c r="AT2670" i="5" s="1"/>
  <c r="AS2670" i="5" s="1"/>
  <c r="C2670" i="5"/>
  <c r="D2670" i="5"/>
  <c r="E2670" i="5"/>
  <c r="F2670" i="5"/>
  <c r="B2671" i="5"/>
  <c r="AT2671" i="5" s="1"/>
  <c r="AS2671" i="5" s="1"/>
  <c r="C2671" i="5"/>
  <c r="D2671" i="5"/>
  <c r="E2671" i="5"/>
  <c r="F2671" i="5"/>
  <c r="B2672" i="5"/>
  <c r="AT2672" i="5" s="1"/>
  <c r="AS2672" i="5" s="1"/>
  <c r="C2672" i="5"/>
  <c r="D2672" i="5"/>
  <c r="E2672" i="5"/>
  <c r="F2672" i="5"/>
  <c r="B2673" i="5"/>
  <c r="AT2673" i="5" s="1"/>
  <c r="AS2673" i="5" s="1"/>
  <c r="C2673" i="5"/>
  <c r="D2673" i="5"/>
  <c r="E2673" i="5"/>
  <c r="F2673" i="5"/>
  <c r="B2674" i="5"/>
  <c r="AT2674" i="5" s="1"/>
  <c r="AS2674" i="5" s="1"/>
  <c r="C2674" i="5"/>
  <c r="D2674" i="5"/>
  <c r="E2674" i="5"/>
  <c r="F2674" i="5"/>
  <c r="B2675" i="5"/>
  <c r="AT2675" i="5" s="1"/>
  <c r="AS2675" i="5" s="1"/>
  <c r="C2675" i="5"/>
  <c r="D2675" i="5"/>
  <c r="E2675" i="5"/>
  <c r="F2675" i="5"/>
  <c r="B2676" i="5"/>
  <c r="AT2676" i="5" s="1"/>
  <c r="AS2676" i="5" s="1"/>
  <c r="C2676" i="5"/>
  <c r="D2676" i="5"/>
  <c r="E2676" i="5"/>
  <c r="F2676" i="5"/>
  <c r="B2677" i="5"/>
  <c r="AT2677" i="5" s="1"/>
  <c r="AS2677" i="5" s="1"/>
  <c r="C2677" i="5"/>
  <c r="D2677" i="5"/>
  <c r="E2677" i="5"/>
  <c r="F2677" i="5"/>
  <c r="B2678" i="5"/>
  <c r="AT2678" i="5" s="1"/>
  <c r="AS2678" i="5" s="1"/>
  <c r="C2678" i="5"/>
  <c r="D2678" i="5"/>
  <c r="E2678" i="5"/>
  <c r="F2678" i="5"/>
  <c r="B2679" i="5"/>
  <c r="AT2679" i="5" s="1"/>
  <c r="AS2679" i="5" s="1"/>
  <c r="C2679" i="5"/>
  <c r="D2679" i="5"/>
  <c r="E2679" i="5"/>
  <c r="F2679" i="5"/>
  <c r="B2680" i="5"/>
  <c r="AT2680" i="5" s="1"/>
  <c r="AS2680" i="5" s="1"/>
  <c r="C2680" i="5"/>
  <c r="D2680" i="5"/>
  <c r="E2680" i="5"/>
  <c r="F2680" i="5"/>
  <c r="B2681" i="5"/>
  <c r="AT2681" i="5" s="1"/>
  <c r="AS2681" i="5" s="1"/>
  <c r="C2681" i="5"/>
  <c r="D2681" i="5"/>
  <c r="E2681" i="5"/>
  <c r="F2681" i="5"/>
  <c r="B2682" i="5"/>
  <c r="AT2682" i="5" s="1"/>
  <c r="AS2682" i="5" s="1"/>
  <c r="C2682" i="5"/>
  <c r="D2682" i="5"/>
  <c r="E2682" i="5"/>
  <c r="F2682" i="5"/>
  <c r="B2683" i="5"/>
  <c r="AT2683" i="5" s="1"/>
  <c r="AS2683" i="5" s="1"/>
  <c r="C2683" i="5"/>
  <c r="D2683" i="5"/>
  <c r="E2683" i="5"/>
  <c r="F2683" i="5"/>
  <c r="B2684" i="5"/>
  <c r="AT2684" i="5" s="1"/>
  <c r="AS2684" i="5" s="1"/>
  <c r="C2684" i="5"/>
  <c r="D2684" i="5"/>
  <c r="E2684" i="5"/>
  <c r="F2684" i="5"/>
  <c r="B2685" i="5"/>
  <c r="AT2685" i="5" s="1"/>
  <c r="AS2685" i="5" s="1"/>
  <c r="C2685" i="5"/>
  <c r="D2685" i="5"/>
  <c r="E2685" i="5"/>
  <c r="F2685" i="5"/>
  <c r="B2686" i="5"/>
  <c r="AT2686" i="5" s="1"/>
  <c r="AS2686" i="5" s="1"/>
  <c r="C2686" i="5"/>
  <c r="D2686" i="5"/>
  <c r="E2686" i="5"/>
  <c r="F2686" i="5"/>
  <c r="B2687" i="5"/>
  <c r="AT2687" i="5" s="1"/>
  <c r="AS2687" i="5" s="1"/>
  <c r="C2687" i="5"/>
  <c r="D2687" i="5"/>
  <c r="E2687" i="5"/>
  <c r="F2687" i="5"/>
  <c r="B2688" i="5"/>
  <c r="AT2688" i="5" s="1"/>
  <c r="AS2688" i="5" s="1"/>
  <c r="C2688" i="5"/>
  <c r="D2688" i="5"/>
  <c r="E2688" i="5"/>
  <c r="F2688" i="5"/>
  <c r="B2689" i="5"/>
  <c r="AT2689" i="5" s="1"/>
  <c r="AS2689" i="5" s="1"/>
  <c r="C2689" i="5"/>
  <c r="D2689" i="5"/>
  <c r="E2689" i="5"/>
  <c r="F2689" i="5"/>
  <c r="B2690" i="5"/>
  <c r="AT2690" i="5" s="1"/>
  <c r="AS2690" i="5" s="1"/>
  <c r="C2690" i="5"/>
  <c r="D2690" i="5"/>
  <c r="E2690" i="5"/>
  <c r="F2690" i="5"/>
  <c r="B2691" i="5"/>
  <c r="AT2691" i="5" s="1"/>
  <c r="AS2691" i="5" s="1"/>
  <c r="C2691" i="5"/>
  <c r="D2691" i="5"/>
  <c r="E2691" i="5"/>
  <c r="F2691" i="5"/>
  <c r="B2692" i="5"/>
  <c r="AT2692" i="5" s="1"/>
  <c r="AS2692" i="5" s="1"/>
  <c r="C2692" i="5"/>
  <c r="D2692" i="5"/>
  <c r="E2692" i="5"/>
  <c r="F2692" i="5"/>
  <c r="B2693" i="5"/>
  <c r="AT2693" i="5" s="1"/>
  <c r="AS2693" i="5" s="1"/>
  <c r="C2693" i="5"/>
  <c r="D2693" i="5"/>
  <c r="E2693" i="5"/>
  <c r="F2693" i="5"/>
  <c r="B2694" i="5"/>
  <c r="AT2694" i="5" s="1"/>
  <c r="AS2694" i="5" s="1"/>
  <c r="C2694" i="5"/>
  <c r="D2694" i="5"/>
  <c r="E2694" i="5"/>
  <c r="F2694" i="5"/>
  <c r="B2695" i="5"/>
  <c r="AT2695" i="5" s="1"/>
  <c r="AS2695" i="5" s="1"/>
  <c r="C2695" i="5"/>
  <c r="D2695" i="5"/>
  <c r="E2695" i="5"/>
  <c r="F2695" i="5"/>
  <c r="B2696" i="5"/>
  <c r="AT2696" i="5" s="1"/>
  <c r="AS2696" i="5" s="1"/>
  <c r="C2696" i="5"/>
  <c r="D2696" i="5"/>
  <c r="E2696" i="5"/>
  <c r="F2696" i="5"/>
  <c r="B2697" i="5"/>
  <c r="AT2697" i="5" s="1"/>
  <c r="AS2697" i="5" s="1"/>
  <c r="C2697" i="5"/>
  <c r="D2697" i="5"/>
  <c r="E2697" i="5"/>
  <c r="F2697" i="5"/>
  <c r="B2698" i="5"/>
  <c r="AT2698" i="5" s="1"/>
  <c r="AS2698" i="5" s="1"/>
  <c r="C2698" i="5"/>
  <c r="D2698" i="5"/>
  <c r="E2698" i="5"/>
  <c r="F2698" i="5"/>
  <c r="B2699" i="5"/>
  <c r="AT2699" i="5" s="1"/>
  <c r="AS2699" i="5" s="1"/>
  <c r="C2699" i="5"/>
  <c r="D2699" i="5"/>
  <c r="E2699" i="5"/>
  <c r="F2699" i="5"/>
  <c r="B2700" i="5"/>
  <c r="AT2700" i="5" s="1"/>
  <c r="AS2700" i="5" s="1"/>
  <c r="C2700" i="5"/>
  <c r="D2700" i="5"/>
  <c r="E2700" i="5"/>
  <c r="F2700" i="5"/>
  <c r="B2701" i="5"/>
  <c r="AT2701" i="5" s="1"/>
  <c r="AS2701" i="5" s="1"/>
  <c r="C2701" i="5"/>
  <c r="D2701" i="5"/>
  <c r="E2701" i="5"/>
  <c r="F2701" i="5"/>
  <c r="B2702" i="5"/>
  <c r="AT2702" i="5" s="1"/>
  <c r="AS2702" i="5" s="1"/>
  <c r="C2702" i="5"/>
  <c r="D2702" i="5"/>
  <c r="E2702" i="5"/>
  <c r="F2702" i="5"/>
  <c r="B2703" i="5"/>
  <c r="AT2703" i="5" s="1"/>
  <c r="AS2703" i="5" s="1"/>
  <c r="C2703" i="5"/>
  <c r="D2703" i="5"/>
  <c r="E2703" i="5"/>
  <c r="F2703" i="5"/>
  <c r="B2704" i="5"/>
  <c r="AT2704" i="5" s="1"/>
  <c r="AS2704" i="5" s="1"/>
  <c r="C2704" i="5"/>
  <c r="D2704" i="5"/>
  <c r="E2704" i="5"/>
  <c r="F2704" i="5"/>
  <c r="B2705" i="5"/>
  <c r="AT2705" i="5" s="1"/>
  <c r="AS2705" i="5" s="1"/>
  <c r="C2705" i="5"/>
  <c r="D2705" i="5"/>
  <c r="E2705" i="5"/>
  <c r="F2705" i="5"/>
  <c r="B2706" i="5"/>
  <c r="AT2706" i="5" s="1"/>
  <c r="AS2706" i="5" s="1"/>
  <c r="C2706" i="5"/>
  <c r="D2706" i="5"/>
  <c r="E2706" i="5"/>
  <c r="F2706" i="5"/>
  <c r="B2707" i="5"/>
  <c r="AT2707" i="5" s="1"/>
  <c r="AS2707" i="5" s="1"/>
  <c r="C2707" i="5"/>
  <c r="D2707" i="5"/>
  <c r="E2707" i="5"/>
  <c r="F2707" i="5"/>
  <c r="B2708" i="5"/>
  <c r="AT2708" i="5" s="1"/>
  <c r="AS2708" i="5" s="1"/>
  <c r="C2708" i="5"/>
  <c r="D2708" i="5"/>
  <c r="E2708" i="5"/>
  <c r="F2708" i="5"/>
  <c r="B2709" i="5"/>
  <c r="AT2709" i="5" s="1"/>
  <c r="AS2709" i="5" s="1"/>
  <c r="C2709" i="5"/>
  <c r="D2709" i="5"/>
  <c r="E2709" i="5"/>
  <c r="F2709" i="5"/>
  <c r="B2710" i="5"/>
  <c r="AT2710" i="5" s="1"/>
  <c r="AS2710" i="5" s="1"/>
  <c r="C2710" i="5"/>
  <c r="D2710" i="5"/>
  <c r="E2710" i="5"/>
  <c r="F2710" i="5"/>
  <c r="B2711" i="5"/>
  <c r="AT2711" i="5" s="1"/>
  <c r="AS2711" i="5" s="1"/>
  <c r="C2711" i="5"/>
  <c r="D2711" i="5"/>
  <c r="E2711" i="5"/>
  <c r="F2711" i="5"/>
  <c r="B2712" i="5"/>
  <c r="AT2712" i="5" s="1"/>
  <c r="AS2712" i="5" s="1"/>
  <c r="C2712" i="5"/>
  <c r="D2712" i="5"/>
  <c r="E2712" i="5"/>
  <c r="F2712" i="5"/>
  <c r="B2713" i="5"/>
  <c r="AT2713" i="5" s="1"/>
  <c r="AS2713" i="5" s="1"/>
  <c r="C2713" i="5"/>
  <c r="D2713" i="5"/>
  <c r="E2713" i="5"/>
  <c r="F2713" i="5"/>
  <c r="B2714" i="5"/>
  <c r="AT2714" i="5" s="1"/>
  <c r="AS2714" i="5" s="1"/>
  <c r="C2714" i="5"/>
  <c r="D2714" i="5"/>
  <c r="E2714" i="5"/>
  <c r="F2714" i="5"/>
  <c r="B2715" i="5"/>
  <c r="AT2715" i="5" s="1"/>
  <c r="AS2715" i="5" s="1"/>
  <c r="C2715" i="5"/>
  <c r="D2715" i="5"/>
  <c r="E2715" i="5"/>
  <c r="F2715" i="5"/>
  <c r="B2716" i="5"/>
  <c r="AT2716" i="5" s="1"/>
  <c r="AS2716" i="5" s="1"/>
  <c r="C2716" i="5"/>
  <c r="D2716" i="5"/>
  <c r="E2716" i="5"/>
  <c r="F2716" i="5"/>
  <c r="B2717" i="5"/>
  <c r="AT2717" i="5" s="1"/>
  <c r="AS2717" i="5" s="1"/>
  <c r="C2717" i="5"/>
  <c r="D2717" i="5"/>
  <c r="E2717" i="5"/>
  <c r="F2717" i="5"/>
  <c r="B2718" i="5"/>
  <c r="AT2718" i="5" s="1"/>
  <c r="AS2718" i="5" s="1"/>
  <c r="C2718" i="5"/>
  <c r="D2718" i="5"/>
  <c r="E2718" i="5"/>
  <c r="F2718" i="5"/>
  <c r="B2719" i="5"/>
  <c r="AT2719" i="5" s="1"/>
  <c r="AS2719" i="5" s="1"/>
  <c r="C2719" i="5"/>
  <c r="D2719" i="5"/>
  <c r="E2719" i="5"/>
  <c r="F2719" i="5"/>
  <c r="B2720" i="5"/>
  <c r="AT2720" i="5" s="1"/>
  <c r="AS2720" i="5" s="1"/>
  <c r="C2720" i="5"/>
  <c r="D2720" i="5"/>
  <c r="E2720" i="5"/>
  <c r="F2720" i="5"/>
  <c r="B2721" i="5"/>
  <c r="AT2721" i="5" s="1"/>
  <c r="AS2721" i="5" s="1"/>
  <c r="C2721" i="5"/>
  <c r="D2721" i="5"/>
  <c r="E2721" i="5"/>
  <c r="F2721" i="5"/>
  <c r="B2722" i="5"/>
  <c r="AT2722" i="5" s="1"/>
  <c r="AS2722" i="5" s="1"/>
  <c r="C2722" i="5"/>
  <c r="D2722" i="5"/>
  <c r="E2722" i="5"/>
  <c r="F2722" i="5"/>
  <c r="B2723" i="5"/>
  <c r="AT2723" i="5" s="1"/>
  <c r="AS2723" i="5" s="1"/>
  <c r="C2723" i="5"/>
  <c r="D2723" i="5"/>
  <c r="E2723" i="5"/>
  <c r="F2723" i="5"/>
  <c r="B2724" i="5"/>
  <c r="AT2724" i="5" s="1"/>
  <c r="AS2724" i="5" s="1"/>
  <c r="C2724" i="5"/>
  <c r="D2724" i="5"/>
  <c r="E2724" i="5"/>
  <c r="F2724" i="5"/>
  <c r="B2725" i="5"/>
  <c r="AT2725" i="5" s="1"/>
  <c r="AS2725" i="5" s="1"/>
  <c r="C2725" i="5"/>
  <c r="D2725" i="5"/>
  <c r="E2725" i="5"/>
  <c r="F2725" i="5"/>
  <c r="B2726" i="5"/>
  <c r="AT2726" i="5" s="1"/>
  <c r="AS2726" i="5" s="1"/>
  <c r="C2726" i="5"/>
  <c r="D2726" i="5"/>
  <c r="E2726" i="5"/>
  <c r="F2726" i="5"/>
  <c r="B2727" i="5"/>
  <c r="AT2727" i="5" s="1"/>
  <c r="AS2727" i="5" s="1"/>
  <c r="C2727" i="5"/>
  <c r="D2727" i="5"/>
  <c r="E2727" i="5"/>
  <c r="F2727" i="5"/>
  <c r="B2728" i="5"/>
  <c r="AT2728" i="5" s="1"/>
  <c r="AS2728" i="5" s="1"/>
  <c r="C2728" i="5"/>
  <c r="D2728" i="5"/>
  <c r="E2728" i="5"/>
  <c r="F2728" i="5"/>
  <c r="B2729" i="5"/>
  <c r="AT2729" i="5" s="1"/>
  <c r="AS2729" i="5" s="1"/>
  <c r="C2729" i="5"/>
  <c r="D2729" i="5"/>
  <c r="E2729" i="5"/>
  <c r="F2729" i="5"/>
  <c r="B2730" i="5"/>
  <c r="AT2730" i="5" s="1"/>
  <c r="AS2730" i="5" s="1"/>
  <c r="C2730" i="5"/>
  <c r="D2730" i="5"/>
  <c r="E2730" i="5"/>
  <c r="F2730" i="5"/>
  <c r="B2731" i="5"/>
  <c r="AT2731" i="5" s="1"/>
  <c r="AS2731" i="5" s="1"/>
  <c r="C2731" i="5"/>
  <c r="D2731" i="5"/>
  <c r="E2731" i="5"/>
  <c r="F2731" i="5"/>
  <c r="B2732" i="5"/>
  <c r="AT2732" i="5" s="1"/>
  <c r="AS2732" i="5" s="1"/>
  <c r="C2732" i="5"/>
  <c r="D2732" i="5"/>
  <c r="E2732" i="5"/>
  <c r="F2732" i="5"/>
  <c r="B2733" i="5"/>
  <c r="AT2733" i="5" s="1"/>
  <c r="AS2733" i="5" s="1"/>
  <c r="C2733" i="5"/>
  <c r="D2733" i="5"/>
  <c r="E2733" i="5"/>
  <c r="F2733" i="5"/>
  <c r="B2734" i="5"/>
  <c r="AT2734" i="5" s="1"/>
  <c r="AS2734" i="5" s="1"/>
  <c r="C2734" i="5"/>
  <c r="D2734" i="5"/>
  <c r="E2734" i="5"/>
  <c r="F2734" i="5"/>
  <c r="B2735" i="5"/>
  <c r="AT2735" i="5" s="1"/>
  <c r="AS2735" i="5" s="1"/>
  <c r="C2735" i="5"/>
  <c r="D2735" i="5"/>
  <c r="E2735" i="5"/>
  <c r="F2735" i="5"/>
  <c r="B2736" i="5"/>
  <c r="AT2736" i="5" s="1"/>
  <c r="AS2736" i="5" s="1"/>
  <c r="C2736" i="5"/>
  <c r="D2736" i="5"/>
  <c r="E2736" i="5"/>
  <c r="F2736" i="5"/>
  <c r="B2737" i="5"/>
  <c r="AT2737" i="5" s="1"/>
  <c r="AS2737" i="5" s="1"/>
  <c r="C2737" i="5"/>
  <c r="D2737" i="5"/>
  <c r="E2737" i="5"/>
  <c r="F2737" i="5"/>
  <c r="B2738" i="5"/>
  <c r="AT2738" i="5" s="1"/>
  <c r="AS2738" i="5" s="1"/>
  <c r="C2738" i="5"/>
  <c r="D2738" i="5"/>
  <c r="E2738" i="5"/>
  <c r="F2738" i="5"/>
  <c r="B2739" i="5"/>
  <c r="AT2739" i="5" s="1"/>
  <c r="AS2739" i="5" s="1"/>
  <c r="C2739" i="5"/>
  <c r="D2739" i="5"/>
  <c r="E2739" i="5"/>
  <c r="F2739" i="5"/>
  <c r="B2740" i="5"/>
  <c r="AT2740" i="5" s="1"/>
  <c r="AS2740" i="5" s="1"/>
  <c r="C2740" i="5"/>
  <c r="D2740" i="5"/>
  <c r="E2740" i="5"/>
  <c r="F2740" i="5"/>
  <c r="B2741" i="5"/>
  <c r="AT2741" i="5" s="1"/>
  <c r="AS2741" i="5" s="1"/>
  <c r="C2741" i="5"/>
  <c r="D2741" i="5"/>
  <c r="E2741" i="5"/>
  <c r="F2741" i="5"/>
  <c r="B2742" i="5"/>
  <c r="AT2742" i="5" s="1"/>
  <c r="AS2742" i="5" s="1"/>
  <c r="C2742" i="5"/>
  <c r="D2742" i="5"/>
  <c r="E2742" i="5"/>
  <c r="F2742" i="5"/>
  <c r="B2743" i="5"/>
  <c r="AT2743" i="5" s="1"/>
  <c r="AS2743" i="5" s="1"/>
  <c r="C2743" i="5"/>
  <c r="D2743" i="5"/>
  <c r="E2743" i="5"/>
  <c r="F2743" i="5"/>
  <c r="B2744" i="5"/>
  <c r="AT2744" i="5" s="1"/>
  <c r="AS2744" i="5" s="1"/>
  <c r="C2744" i="5"/>
  <c r="D2744" i="5"/>
  <c r="E2744" i="5"/>
  <c r="F2744" i="5"/>
  <c r="B2745" i="5"/>
  <c r="AT2745" i="5" s="1"/>
  <c r="AS2745" i="5" s="1"/>
  <c r="C2745" i="5"/>
  <c r="D2745" i="5"/>
  <c r="E2745" i="5"/>
  <c r="F2745" i="5"/>
  <c r="B2746" i="5"/>
  <c r="AT2746" i="5" s="1"/>
  <c r="AS2746" i="5" s="1"/>
  <c r="C2746" i="5"/>
  <c r="D2746" i="5"/>
  <c r="E2746" i="5"/>
  <c r="F2746" i="5"/>
  <c r="B2747" i="5"/>
  <c r="AT2747" i="5" s="1"/>
  <c r="AS2747" i="5" s="1"/>
  <c r="C2747" i="5"/>
  <c r="D2747" i="5"/>
  <c r="E2747" i="5"/>
  <c r="F2747" i="5"/>
  <c r="B2748" i="5"/>
  <c r="AT2748" i="5" s="1"/>
  <c r="AS2748" i="5" s="1"/>
  <c r="C2748" i="5"/>
  <c r="D2748" i="5"/>
  <c r="E2748" i="5"/>
  <c r="F2748" i="5"/>
  <c r="B2749" i="5"/>
  <c r="AT2749" i="5" s="1"/>
  <c r="AS2749" i="5" s="1"/>
  <c r="C2749" i="5"/>
  <c r="D2749" i="5"/>
  <c r="E2749" i="5"/>
  <c r="F2749" i="5"/>
  <c r="B2750" i="5"/>
  <c r="AT2750" i="5" s="1"/>
  <c r="AS2750" i="5" s="1"/>
  <c r="C2750" i="5"/>
  <c r="D2750" i="5"/>
  <c r="E2750" i="5"/>
  <c r="F2750" i="5"/>
  <c r="B2751" i="5"/>
  <c r="AT2751" i="5" s="1"/>
  <c r="AS2751" i="5" s="1"/>
  <c r="C2751" i="5"/>
  <c r="D2751" i="5"/>
  <c r="E2751" i="5"/>
  <c r="F2751" i="5"/>
  <c r="B2752" i="5"/>
  <c r="AT2752" i="5" s="1"/>
  <c r="AS2752" i="5" s="1"/>
  <c r="C2752" i="5"/>
  <c r="D2752" i="5"/>
  <c r="E2752" i="5"/>
  <c r="F2752" i="5"/>
  <c r="B2753" i="5"/>
  <c r="AT2753" i="5" s="1"/>
  <c r="AS2753" i="5" s="1"/>
  <c r="C2753" i="5"/>
  <c r="D2753" i="5"/>
  <c r="E2753" i="5"/>
  <c r="F2753" i="5"/>
  <c r="B2754" i="5"/>
  <c r="AT2754" i="5" s="1"/>
  <c r="AS2754" i="5" s="1"/>
  <c r="C2754" i="5"/>
  <c r="D2754" i="5"/>
  <c r="E2754" i="5"/>
  <c r="F2754" i="5"/>
  <c r="B2755" i="5"/>
  <c r="AT2755" i="5" s="1"/>
  <c r="AS2755" i="5" s="1"/>
  <c r="C2755" i="5"/>
  <c r="D2755" i="5"/>
  <c r="E2755" i="5"/>
  <c r="F2755" i="5"/>
  <c r="B2756" i="5"/>
  <c r="AT2756" i="5" s="1"/>
  <c r="AS2756" i="5" s="1"/>
  <c r="C2756" i="5"/>
  <c r="D2756" i="5"/>
  <c r="E2756" i="5"/>
  <c r="F2756" i="5"/>
  <c r="B2757" i="5"/>
  <c r="AT2757" i="5" s="1"/>
  <c r="AS2757" i="5" s="1"/>
  <c r="C2757" i="5"/>
  <c r="D2757" i="5"/>
  <c r="E2757" i="5"/>
  <c r="F2757" i="5"/>
  <c r="B2758" i="5"/>
  <c r="AT2758" i="5" s="1"/>
  <c r="AS2758" i="5" s="1"/>
  <c r="C2758" i="5"/>
  <c r="D2758" i="5"/>
  <c r="E2758" i="5"/>
  <c r="F2758" i="5"/>
  <c r="B2759" i="5"/>
  <c r="AT2759" i="5" s="1"/>
  <c r="AS2759" i="5" s="1"/>
  <c r="C2759" i="5"/>
  <c r="D2759" i="5"/>
  <c r="E2759" i="5"/>
  <c r="F2759" i="5"/>
  <c r="B2760" i="5"/>
  <c r="AT2760" i="5" s="1"/>
  <c r="AS2760" i="5" s="1"/>
  <c r="C2760" i="5"/>
  <c r="D2760" i="5"/>
  <c r="E2760" i="5"/>
  <c r="F2760" i="5"/>
  <c r="B2761" i="5"/>
  <c r="AT2761" i="5" s="1"/>
  <c r="AS2761" i="5" s="1"/>
  <c r="C2761" i="5"/>
  <c r="D2761" i="5"/>
  <c r="E2761" i="5"/>
  <c r="F2761" i="5"/>
  <c r="B2762" i="5"/>
  <c r="AT2762" i="5" s="1"/>
  <c r="AS2762" i="5" s="1"/>
  <c r="C2762" i="5"/>
  <c r="D2762" i="5"/>
  <c r="E2762" i="5"/>
  <c r="F2762" i="5"/>
  <c r="B2763" i="5"/>
  <c r="AT2763" i="5" s="1"/>
  <c r="AS2763" i="5" s="1"/>
  <c r="C2763" i="5"/>
  <c r="D2763" i="5"/>
  <c r="E2763" i="5"/>
  <c r="F2763" i="5"/>
  <c r="B2764" i="5"/>
  <c r="AT2764" i="5" s="1"/>
  <c r="AS2764" i="5" s="1"/>
  <c r="C2764" i="5"/>
  <c r="D2764" i="5"/>
  <c r="E2764" i="5"/>
  <c r="F2764" i="5"/>
  <c r="B2765" i="5"/>
  <c r="AT2765" i="5" s="1"/>
  <c r="AS2765" i="5" s="1"/>
  <c r="C2765" i="5"/>
  <c r="D2765" i="5"/>
  <c r="E2765" i="5"/>
  <c r="F2765" i="5"/>
  <c r="B2766" i="5"/>
  <c r="AT2766" i="5" s="1"/>
  <c r="AS2766" i="5" s="1"/>
  <c r="C2766" i="5"/>
  <c r="D2766" i="5"/>
  <c r="E2766" i="5"/>
  <c r="F2766" i="5"/>
  <c r="B2767" i="5"/>
  <c r="AT2767" i="5" s="1"/>
  <c r="AS2767" i="5" s="1"/>
  <c r="C2767" i="5"/>
  <c r="D2767" i="5"/>
  <c r="E2767" i="5"/>
  <c r="F2767" i="5"/>
  <c r="B2768" i="5"/>
  <c r="AT2768" i="5" s="1"/>
  <c r="AS2768" i="5" s="1"/>
  <c r="C2768" i="5"/>
  <c r="D2768" i="5"/>
  <c r="E2768" i="5"/>
  <c r="F2768" i="5"/>
  <c r="B2769" i="5"/>
  <c r="AT2769" i="5" s="1"/>
  <c r="AS2769" i="5" s="1"/>
  <c r="C2769" i="5"/>
  <c r="D2769" i="5"/>
  <c r="E2769" i="5"/>
  <c r="F2769" i="5"/>
  <c r="B2770" i="5"/>
  <c r="AT2770" i="5" s="1"/>
  <c r="AS2770" i="5" s="1"/>
  <c r="C2770" i="5"/>
  <c r="D2770" i="5"/>
  <c r="E2770" i="5"/>
  <c r="F2770" i="5"/>
  <c r="B2771" i="5"/>
  <c r="AT2771" i="5" s="1"/>
  <c r="AS2771" i="5" s="1"/>
  <c r="C2771" i="5"/>
  <c r="D2771" i="5"/>
  <c r="E2771" i="5"/>
  <c r="F2771" i="5"/>
  <c r="B2772" i="5"/>
  <c r="AT2772" i="5" s="1"/>
  <c r="AS2772" i="5" s="1"/>
  <c r="C2772" i="5"/>
  <c r="D2772" i="5"/>
  <c r="E2772" i="5"/>
  <c r="F2772" i="5"/>
  <c r="B2773" i="5"/>
  <c r="AT2773" i="5" s="1"/>
  <c r="AS2773" i="5" s="1"/>
  <c r="C2773" i="5"/>
  <c r="D2773" i="5"/>
  <c r="E2773" i="5"/>
  <c r="F2773" i="5"/>
  <c r="B2774" i="5"/>
  <c r="AT2774" i="5" s="1"/>
  <c r="AS2774" i="5" s="1"/>
  <c r="C2774" i="5"/>
  <c r="D2774" i="5"/>
  <c r="E2774" i="5"/>
  <c r="F2774" i="5"/>
  <c r="B2775" i="5"/>
  <c r="AT2775" i="5" s="1"/>
  <c r="AS2775" i="5" s="1"/>
  <c r="C2775" i="5"/>
  <c r="D2775" i="5"/>
  <c r="E2775" i="5"/>
  <c r="F2775" i="5"/>
  <c r="B2776" i="5"/>
  <c r="AT2776" i="5" s="1"/>
  <c r="AS2776" i="5" s="1"/>
  <c r="C2776" i="5"/>
  <c r="D2776" i="5"/>
  <c r="E2776" i="5"/>
  <c r="F2776" i="5"/>
  <c r="B2777" i="5"/>
  <c r="AT2777" i="5" s="1"/>
  <c r="AS2777" i="5" s="1"/>
  <c r="C2777" i="5"/>
  <c r="D2777" i="5"/>
  <c r="E2777" i="5"/>
  <c r="F2777" i="5"/>
  <c r="B2778" i="5"/>
  <c r="AT2778" i="5" s="1"/>
  <c r="AS2778" i="5" s="1"/>
  <c r="C2778" i="5"/>
  <c r="D2778" i="5"/>
  <c r="E2778" i="5"/>
  <c r="F2778" i="5"/>
  <c r="B2779" i="5"/>
  <c r="AT2779" i="5" s="1"/>
  <c r="AS2779" i="5" s="1"/>
  <c r="C2779" i="5"/>
  <c r="D2779" i="5"/>
  <c r="E2779" i="5"/>
  <c r="F2779" i="5"/>
  <c r="B2780" i="5"/>
  <c r="AT2780" i="5" s="1"/>
  <c r="AS2780" i="5" s="1"/>
  <c r="C2780" i="5"/>
  <c r="D2780" i="5"/>
  <c r="E2780" i="5"/>
  <c r="F2780" i="5"/>
  <c r="B2781" i="5"/>
  <c r="AT2781" i="5" s="1"/>
  <c r="AS2781" i="5" s="1"/>
  <c r="C2781" i="5"/>
  <c r="D2781" i="5"/>
  <c r="E2781" i="5"/>
  <c r="F2781" i="5"/>
  <c r="B2782" i="5"/>
  <c r="AT2782" i="5" s="1"/>
  <c r="AS2782" i="5" s="1"/>
  <c r="C2782" i="5"/>
  <c r="D2782" i="5"/>
  <c r="E2782" i="5"/>
  <c r="F2782" i="5"/>
  <c r="B2783" i="5"/>
  <c r="AT2783" i="5" s="1"/>
  <c r="AS2783" i="5" s="1"/>
  <c r="C2783" i="5"/>
  <c r="D2783" i="5"/>
  <c r="E2783" i="5"/>
  <c r="F2783" i="5"/>
  <c r="B2784" i="5"/>
  <c r="AT2784" i="5" s="1"/>
  <c r="AS2784" i="5" s="1"/>
  <c r="C2784" i="5"/>
  <c r="D2784" i="5"/>
  <c r="E2784" i="5"/>
  <c r="F2784" i="5"/>
  <c r="B2785" i="5"/>
  <c r="AT2785" i="5" s="1"/>
  <c r="AS2785" i="5" s="1"/>
  <c r="C2785" i="5"/>
  <c r="D2785" i="5"/>
  <c r="E2785" i="5"/>
  <c r="F2785" i="5"/>
  <c r="B2786" i="5"/>
  <c r="AT2786" i="5" s="1"/>
  <c r="AS2786" i="5" s="1"/>
  <c r="C2786" i="5"/>
  <c r="D2786" i="5"/>
  <c r="E2786" i="5"/>
  <c r="F2786" i="5"/>
  <c r="B2787" i="5"/>
  <c r="AT2787" i="5" s="1"/>
  <c r="AS2787" i="5" s="1"/>
  <c r="C2787" i="5"/>
  <c r="D2787" i="5"/>
  <c r="E2787" i="5"/>
  <c r="F2787" i="5"/>
  <c r="B2788" i="5"/>
  <c r="AT2788" i="5" s="1"/>
  <c r="AS2788" i="5" s="1"/>
  <c r="C2788" i="5"/>
  <c r="D2788" i="5"/>
  <c r="E2788" i="5"/>
  <c r="F2788" i="5"/>
  <c r="B2789" i="5"/>
  <c r="AT2789" i="5" s="1"/>
  <c r="AS2789" i="5" s="1"/>
  <c r="C2789" i="5"/>
  <c r="D2789" i="5"/>
  <c r="E2789" i="5"/>
  <c r="F2789" i="5"/>
  <c r="B2790" i="5"/>
  <c r="AT2790" i="5" s="1"/>
  <c r="AS2790" i="5" s="1"/>
  <c r="C2790" i="5"/>
  <c r="D2790" i="5"/>
  <c r="E2790" i="5"/>
  <c r="F2790" i="5"/>
  <c r="B2791" i="5"/>
  <c r="AT2791" i="5" s="1"/>
  <c r="AS2791" i="5" s="1"/>
  <c r="C2791" i="5"/>
  <c r="D2791" i="5"/>
  <c r="E2791" i="5"/>
  <c r="F2791" i="5"/>
  <c r="B2792" i="5"/>
  <c r="AT2792" i="5" s="1"/>
  <c r="AS2792" i="5" s="1"/>
  <c r="C2792" i="5"/>
  <c r="D2792" i="5"/>
  <c r="E2792" i="5"/>
  <c r="F2792" i="5"/>
  <c r="B2793" i="5"/>
  <c r="AT2793" i="5" s="1"/>
  <c r="AS2793" i="5" s="1"/>
  <c r="C2793" i="5"/>
  <c r="D2793" i="5"/>
  <c r="E2793" i="5"/>
  <c r="F2793" i="5"/>
  <c r="B2794" i="5"/>
  <c r="AT2794" i="5" s="1"/>
  <c r="AS2794" i="5" s="1"/>
  <c r="C2794" i="5"/>
  <c r="D2794" i="5"/>
  <c r="E2794" i="5"/>
  <c r="F2794" i="5"/>
  <c r="B2795" i="5"/>
  <c r="AT2795" i="5" s="1"/>
  <c r="AS2795" i="5" s="1"/>
  <c r="C2795" i="5"/>
  <c r="D2795" i="5"/>
  <c r="E2795" i="5"/>
  <c r="F2795" i="5"/>
  <c r="B2796" i="5"/>
  <c r="AT2796" i="5" s="1"/>
  <c r="AS2796" i="5" s="1"/>
  <c r="C2796" i="5"/>
  <c r="D2796" i="5"/>
  <c r="E2796" i="5"/>
  <c r="F2796" i="5"/>
  <c r="B2797" i="5"/>
  <c r="AT2797" i="5" s="1"/>
  <c r="AS2797" i="5" s="1"/>
  <c r="C2797" i="5"/>
  <c r="D2797" i="5"/>
  <c r="E2797" i="5"/>
  <c r="F2797" i="5"/>
  <c r="B2798" i="5"/>
  <c r="AT2798" i="5" s="1"/>
  <c r="AS2798" i="5" s="1"/>
  <c r="C2798" i="5"/>
  <c r="D2798" i="5"/>
  <c r="E2798" i="5"/>
  <c r="F2798" i="5"/>
  <c r="B2799" i="5"/>
  <c r="AT2799" i="5" s="1"/>
  <c r="AS2799" i="5" s="1"/>
  <c r="C2799" i="5"/>
  <c r="D2799" i="5"/>
  <c r="E2799" i="5"/>
  <c r="F2799" i="5"/>
  <c r="B2800" i="5"/>
  <c r="AT2800" i="5" s="1"/>
  <c r="AS2800" i="5" s="1"/>
  <c r="C2800" i="5"/>
  <c r="D2800" i="5"/>
  <c r="E2800" i="5"/>
  <c r="F2800" i="5"/>
  <c r="B2801" i="5"/>
  <c r="AT2801" i="5" s="1"/>
  <c r="AS2801" i="5" s="1"/>
  <c r="C2801" i="5"/>
  <c r="D2801" i="5"/>
  <c r="E2801" i="5"/>
  <c r="F2801" i="5"/>
  <c r="B2802" i="5"/>
  <c r="AT2802" i="5" s="1"/>
  <c r="AS2802" i="5" s="1"/>
  <c r="C2802" i="5"/>
  <c r="D2802" i="5"/>
  <c r="E2802" i="5"/>
  <c r="F2802" i="5"/>
  <c r="B2803" i="5"/>
  <c r="AT2803" i="5" s="1"/>
  <c r="AS2803" i="5" s="1"/>
  <c r="C2803" i="5"/>
  <c r="D2803" i="5"/>
  <c r="E2803" i="5"/>
  <c r="F2803" i="5"/>
  <c r="B2804" i="5"/>
  <c r="AT2804" i="5" s="1"/>
  <c r="AS2804" i="5" s="1"/>
  <c r="C2804" i="5"/>
  <c r="D2804" i="5"/>
  <c r="E2804" i="5"/>
  <c r="F2804" i="5"/>
  <c r="B2805" i="5"/>
  <c r="AT2805" i="5" s="1"/>
  <c r="AS2805" i="5" s="1"/>
  <c r="C2805" i="5"/>
  <c r="D2805" i="5"/>
  <c r="E2805" i="5"/>
  <c r="F2805" i="5"/>
  <c r="B2806" i="5"/>
  <c r="AT2806" i="5" s="1"/>
  <c r="AS2806" i="5" s="1"/>
  <c r="C2806" i="5"/>
  <c r="D2806" i="5"/>
  <c r="E2806" i="5"/>
  <c r="F2806" i="5"/>
  <c r="B2807" i="5"/>
  <c r="AT2807" i="5" s="1"/>
  <c r="AS2807" i="5" s="1"/>
  <c r="C2807" i="5"/>
  <c r="D2807" i="5"/>
  <c r="E2807" i="5"/>
  <c r="F2807" i="5"/>
  <c r="B2808" i="5"/>
  <c r="AT2808" i="5" s="1"/>
  <c r="AS2808" i="5" s="1"/>
  <c r="C2808" i="5"/>
  <c r="D2808" i="5"/>
  <c r="E2808" i="5"/>
  <c r="F2808" i="5"/>
  <c r="B2809" i="5"/>
  <c r="AT2809" i="5" s="1"/>
  <c r="AS2809" i="5" s="1"/>
  <c r="C2809" i="5"/>
  <c r="D2809" i="5"/>
  <c r="E2809" i="5"/>
  <c r="F2809" i="5"/>
  <c r="B2810" i="5"/>
  <c r="AT2810" i="5" s="1"/>
  <c r="AS2810" i="5" s="1"/>
  <c r="C2810" i="5"/>
  <c r="D2810" i="5"/>
  <c r="E2810" i="5"/>
  <c r="F2810" i="5"/>
  <c r="B2811" i="5"/>
  <c r="AT2811" i="5" s="1"/>
  <c r="AS2811" i="5" s="1"/>
  <c r="C2811" i="5"/>
  <c r="D2811" i="5"/>
  <c r="E2811" i="5"/>
  <c r="F2811" i="5"/>
  <c r="B2812" i="5"/>
  <c r="AT2812" i="5" s="1"/>
  <c r="AS2812" i="5" s="1"/>
  <c r="C2812" i="5"/>
  <c r="D2812" i="5"/>
  <c r="E2812" i="5"/>
  <c r="F2812" i="5"/>
  <c r="B2813" i="5"/>
  <c r="AT2813" i="5" s="1"/>
  <c r="AS2813" i="5" s="1"/>
  <c r="C2813" i="5"/>
  <c r="D2813" i="5"/>
  <c r="E2813" i="5"/>
  <c r="F2813" i="5"/>
  <c r="B2814" i="5"/>
  <c r="AT2814" i="5" s="1"/>
  <c r="AS2814" i="5" s="1"/>
  <c r="C2814" i="5"/>
  <c r="D2814" i="5"/>
  <c r="E2814" i="5"/>
  <c r="F2814" i="5"/>
  <c r="B2815" i="5"/>
  <c r="AT2815" i="5" s="1"/>
  <c r="AS2815" i="5" s="1"/>
  <c r="C2815" i="5"/>
  <c r="D2815" i="5"/>
  <c r="E2815" i="5"/>
  <c r="F2815" i="5"/>
  <c r="B2816" i="5"/>
  <c r="AT2816" i="5" s="1"/>
  <c r="AS2816" i="5" s="1"/>
  <c r="C2816" i="5"/>
  <c r="D2816" i="5"/>
  <c r="E2816" i="5"/>
  <c r="F2816" i="5"/>
  <c r="B2817" i="5"/>
  <c r="AT2817" i="5" s="1"/>
  <c r="AS2817" i="5" s="1"/>
  <c r="C2817" i="5"/>
  <c r="D2817" i="5"/>
  <c r="E2817" i="5"/>
  <c r="F2817" i="5"/>
  <c r="B2818" i="5"/>
  <c r="AT2818" i="5" s="1"/>
  <c r="AS2818" i="5" s="1"/>
  <c r="C2818" i="5"/>
  <c r="D2818" i="5"/>
  <c r="E2818" i="5"/>
  <c r="F2818" i="5"/>
  <c r="B2819" i="5"/>
  <c r="AT2819" i="5" s="1"/>
  <c r="AS2819" i="5" s="1"/>
  <c r="C2819" i="5"/>
  <c r="D2819" i="5"/>
  <c r="E2819" i="5"/>
  <c r="F2819" i="5"/>
  <c r="B2820" i="5"/>
  <c r="AT2820" i="5" s="1"/>
  <c r="AS2820" i="5" s="1"/>
  <c r="C2820" i="5"/>
  <c r="D2820" i="5"/>
  <c r="E2820" i="5"/>
  <c r="F2820" i="5"/>
  <c r="B2821" i="5"/>
  <c r="AT2821" i="5" s="1"/>
  <c r="AS2821" i="5" s="1"/>
  <c r="C2821" i="5"/>
  <c r="D2821" i="5"/>
  <c r="E2821" i="5"/>
  <c r="F2821" i="5"/>
  <c r="B2822" i="5"/>
  <c r="AT2822" i="5" s="1"/>
  <c r="AS2822" i="5" s="1"/>
  <c r="C2822" i="5"/>
  <c r="D2822" i="5"/>
  <c r="E2822" i="5"/>
  <c r="F2822" i="5"/>
  <c r="B2823" i="5"/>
  <c r="AT2823" i="5" s="1"/>
  <c r="AS2823" i="5" s="1"/>
  <c r="C2823" i="5"/>
  <c r="D2823" i="5"/>
  <c r="E2823" i="5"/>
  <c r="F2823" i="5"/>
  <c r="B2824" i="5"/>
  <c r="AT2824" i="5" s="1"/>
  <c r="AS2824" i="5" s="1"/>
  <c r="C2824" i="5"/>
  <c r="D2824" i="5"/>
  <c r="E2824" i="5"/>
  <c r="F2824" i="5"/>
  <c r="B2825" i="5"/>
  <c r="AT2825" i="5" s="1"/>
  <c r="AS2825" i="5" s="1"/>
  <c r="C2825" i="5"/>
  <c r="D2825" i="5"/>
  <c r="E2825" i="5"/>
  <c r="F2825" i="5"/>
  <c r="B2826" i="5"/>
  <c r="AT2826" i="5" s="1"/>
  <c r="AS2826" i="5" s="1"/>
  <c r="C2826" i="5"/>
  <c r="D2826" i="5"/>
  <c r="E2826" i="5"/>
  <c r="F2826" i="5"/>
  <c r="B2827" i="5"/>
  <c r="AT2827" i="5" s="1"/>
  <c r="AS2827" i="5" s="1"/>
  <c r="C2827" i="5"/>
  <c r="D2827" i="5"/>
  <c r="E2827" i="5"/>
  <c r="F2827" i="5"/>
  <c r="B2828" i="5"/>
  <c r="AT2828" i="5" s="1"/>
  <c r="AS2828" i="5" s="1"/>
  <c r="C2828" i="5"/>
  <c r="D2828" i="5"/>
  <c r="E2828" i="5"/>
  <c r="F2828" i="5"/>
  <c r="B2829" i="5"/>
  <c r="AT2829" i="5" s="1"/>
  <c r="AS2829" i="5" s="1"/>
  <c r="C2829" i="5"/>
  <c r="D2829" i="5"/>
  <c r="E2829" i="5"/>
  <c r="F2829" i="5"/>
  <c r="B2830" i="5"/>
  <c r="AT2830" i="5" s="1"/>
  <c r="AS2830" i="5" s="1"/>
  <c r="C2830" i="5"/>
  <c r="D2830" i="5"/>
  <c r="E2830" i="5"/>
  <c r="F2830" i="5"/>
  <c r="B2831" i="5"/>
  <c r="AT2831" i="5" s="1"/>
  <c r="AS2831" i="5" s="1"/>
  <c r="C2831" i="5"/>
  <c r="D2831" i="5"/>
  <c r="E2831" i="5"/>
  <c r="F2831" i="5"/>
  <c r="B2832" i="5"/>
  <c r="AT2832" i="5" s="1"/>
  <c r="AS2832" i="5" s="1"/>
  <c r="C2832" i="5"/>
  <c r="D2832" i="5"/>
  <c r="E2832" i="5"/>
  <c r="F2832" i="5"/>
  <c r="B2833" i="5"/>
  <c r="AT2833" i="5" s="1"/>
  <c r="AS2833" i="5" s="1"/>
  <c r="C2833" i="5"/>
  <c r="D2833" i="5"/>
  <c r="E2833" i="5"/>
  <c r="F2833" i="5"/>
  <c r="B2834" i="5"/>
  <c r="AT2834" i="5" s="1"/>
  <c r="AS2834" i="5" s="1"/>
  <c r="C2834" i="5"/>
  <c r="D2834" i="5"/>
  <c r="E2834" i="5"/>
  <c r="F2834" i="5"/>
  <c r="B2835" i="5"/>
  <c r="AT2835" i="5" s="1"/>
  <c r="AS2835" i="5" s="1"/>
  <c r="C2835" i="5"/>
  <c r="D2835" i="5"/>
  <c r="E2835" i="5"/>
  <c r="F2835" i="5"/>
  <c r="B2836" i="5"/>
  <c r="AT2836" i="5" s="1"/>
  <c r="AS2836" i="5" s="1"/>
  <c r="C2836" i="5"/>
  <c r="D2836" i="5"/>
  <c r="E2836" i="5"/>
  <c r="F2836" i="5"/>
  <c r="B2837" i="5"/>
  <c r="AT2837" i="5" s="1"/>
  <c r="AS2837" i="5" s="1"/>
  <c r="C2837" i="5"/>
  <c r="D2837" i="5"/>
  <c r="E2837" i="5"/>
  <c r="F2837" i="5"/>
  <c r="B2838" i="5"/>
  <c r="AT2838" i="5" s="1"/>
  <c r="AS2838" i="5" s="1"/>
  <c r="C2838" i="5"/>
  <c r="D2838" i="5"/>
  <c r="E2838" i="5"/>
  <c r="F2838" i="5"/>
  <c r="B2839" i="5"/>
  <c r="AT2839" i="5" s="1"/>
  <c r="AS2839" i="5" s="1"/>
  <c r="C2839" i="5"/>
  <c r="D2839" i="5"/>
  <c r="E2839" i="5"/>
  <c r="F2839" i="5"/>
  <c r="B2840" i="5"/>
  <c r="AT2840" i="5" s="1"/>
  <c r="AS2840" i="5" s="1"/>
  <c r="C2840" i="5"/>
  <c r="D2840" i="5"/>
  <c r="E2840" i="5"/>
  <c r="F2840" i="5"/>
  <c r="B2841" i="5"/>
  <c r="AT2841" i="5" s="1"/>
  <c r="AS2841" i="5" s="1"/>
  <c r="C2841" i="5"/>
  <c r="D2841" i="5"/>
  <c r="E2841" i="5"/>
  <c r="F2841" i="5"/>
  <c r="B2842" i="5"/>
  <c r="AT2842" i="5" s="1"/>
  <c r="AS2842" i="5" s="1"/>
  <c r="C2842" i="5"/>
  <c r="D2842" i="5"/>
  <c r="E2842" i="5"/>
  <c r="F2842" i="5"/>
  <c r="B2843" i="5"/>
  <c r="AT2843" i="5" s="1"/>
  <c r="AS2843" i="5" s="1"/>
  <c r="C2843" i="5"/>
  <c r="D2843" i="5"/>
  <c r="E2843" i="5"/>
  <c r="F2843" i="5"/>
  <c r="B2844" i="5"/>
  <c r="AT2844" i="5" s="1"/>
  <c r="AS2844" i="5" s="1"/>
  <c r="C2844" i="5"/>
  <c r="D2844" i="5"/>
  <c r="E2844" i="5"/>
  <c r="F2844" i="5"/>
  <c r="B2845" i="5"/>
  <c r="AT2845" i="5" s="1"/>
  <c r="AS2845" i="5" s="1"/>
  <c r="C2845" i="5"/>
  <c r="D2845" i="5"/>
  <c r="E2845" i="5"/>
  <c r="F2845" i="5"/>
  <c r="B2846" i="5"/>
  <c r="AT2846" i="5" s="1"/>
  <c r="AS2846" i="5" s="1"/>
  <c r="C2846" i="5"/>
  <c r="D2846" i="5"/>
  <c r="E2846" i="5"/>
  <c r="F2846" i="5"/>
  <c r="B2847" i="5"/>
  <c r="AT2847" i="5" s="1"/>
  <c r="AS2847" i="5" s="1"/>
  <c r="C2847" i="5"/>
  <c r="D2847" i="5"/>
  <c r="E2847" i="5"/>
  <c r="F2847" i="5"/>
  <c r="B2848" i="5"/>
  <c r="AT2848" i="5" s="1"/>
  <c r="AS2848" i="5" s="1"/>
  <c r="C2848" i="5"/>
  <c r="D2848" i="5"/>
  <c r="E2848" i="5"/>
  <c r="F2848" i="5"/>
  <c r="B2849" i="5"/>
  <c r="AT2849" i="5" s="1"/>
  <c r="AS2849" i="5" s="1"/>
  <c r="C2849" i="5"/>
  <c r="D2849" i="5"/>
  <c r="E2849" i="5"/>
  <c r="F2849" i="5"/>
  <c r="B2850" i="5"/>
  <c r="AT2850" i="5" s="1"/>
  <c r="AS2850" i="5" s="1"/>
  <c r="C2850" i="5"/>
  <c r="D2850" i="5"/>
  <c r="E2850" i="5"/>
  <c r="F2850" i="5"/>
  <c r="B2851" i="5"/>
  <c r="AT2851" i="5" s="1"/>
  <c r="AS2851" i="5" s="1"/>
  <c r="C2851" i="5"/>
  <c r="D2851" i="5"/>
  <c r="E2851" i="5"/>
  <c r="F2851" i="5"/>
  <c r="B2852" i="5"/>
  <c r="AT2852" i="5" s="1"/>
  <c r="AS2852" i="5" s="1"/>
  <c r="C2852" i="5"/>
  <c r="D2852" i="5"/>
  <c r="E2852" i="5"/>
  <c r="F2852" i="5"/>
  <c r="B2853" i="5"/>
  <c r="AT2853" i="5" s="1"/>
  <c r="AS2853" i="5" s="1"/>
  <c r="C2853" i="5"/>
  <c r="D2853" i="5"/>
  <c r="E2853" i="5"/>
  <c r="F2853" i="5"/>
  <c r="B2854" i="5"/>
  <c r="AT2854" i="5" s="1"/>
  <c r="AS2854" i="5" s="1"/>
  <c r="C2854" i="5"/>
  <c r="D2854" i="5"/>
  <c r="E2854" i="5"/>
  <c r="F2854" i="5"/>
  <c r="B2855" i="5"/>
  <c r="AT2855" i="5" s="1"/>
  <c r="AS2855" i="5" s="1"/>
  <c r="C2855" i="5"/>
  <c r="D2855" i="5"/>
  <c r="E2855" i="5"/>
  <c r="F2855" i="5"/>
  <c r="B2856" i="5"/>
  <c r="AT2856" i="5" s="1"/>
  <c r="AS2856" i="5" s="1"/>
  <c r="C2856" i="5"/>
  <c r="D2856" i="5"/>
  <c r="E2856" i="5"/>
  <c r="F2856" i="5"/>
  <c r="B2857" i="5"/>
  <c r="AT2857" i="5" s="1"/>
  <c r="AS2857" i="5" s="1"/>
  <c r="C2857" i="5"/>
  <c r="D2857" i="5"/>
  <c r="E2857" i="5"/>
  <c r="F2857" i="5"/>
  <c r="B2858" i="5"/>
  <c r="AT2858" i="5" s="1"/>
  <c r="AS2858" i="5" s="1"/>
  <c r="C2858" i="5"/>
  <c r="D2858" i="5"/>
  <c r="E2858" i="5"/>
  <c r="F2858" i="5"/>
  <c r="B2859" i="5"/>
  <c r="AT2859" i="5" s="1"/>
  <c r="AS2859" i="5" s="1"/>
  <c r="C2859" i="5"/>
  <c r="D2859" i="5"/>
  <c r="E2859" i="5"/>
  <c r="F2859" i="5"/>
  <c r="B2860" i="5"/>
  <c r="AT2860" i="5" s="1"/>
  <c r="AS2860" i="5" s="1"/>
  <c r="C2860" i="5"/>
  <c r="D2860" i="5"/>
  <c r="E2860" i="5"/>
  <c r="F2860" i="5"/>
  <c r="B2861" i="5"/>
  <c r="AT2861" i="5" s="1"/>
  <c r="AS2861" i="5" s="1"/>
  <c r="C2861" i="5"/>
  <c r="D2861" i="5"/>
  <c r="E2861" i="5"/>
  <c r="F2861" i="5"/>
  <c r="B2862" i="5"/>
  <c r="AT2862" i="5" s="1"/>
  <c r="AS2862" i="5" s="1"/>
  <c r="C2862" i="5"/>
  <c r="D2862" i="5"/>
  <c r="E2862" i="5"/>
  <c r="F2862" i="5"/>
  <c r="B2863" i="5"/>
  <c r="AT2863" i="5" s="1"/>
  <c r="AS2863" i="5" s="1"/>
  <c r="C2863" i="5"/>
  <c r="D2863" i="5"/>
  <c r="E2863" i="5"/>
  <c r="F2863" i="5"/>
  <c r="B2864" i="5"/>
  <c r="AT2864" i="5" s="1"/>
  <c r="AS2864" i="5" s="1"/>
  <c r="C2864" i="5"/>
  <c r="D2864" i="5"/>
  <c r="E2864" i="5"/>
  <c r="F2864" i="5"/>
  <c r="B2865" i="5"/>
  <c r="AT2865" i="5" s="1"/>
  <c r="AS2865" i="5" s="1"/>
  <c r="C2865" i="5"/>
  <c r="D2865" i="5"/>
  <c r="E2865" i="5"/>
  <c r="F2865" i="5"/>
  <c r="B2866" i="5"/>
  <c r="AT2866" i="5" s="1"/>
  <c r="AS2866" i="5" s="1"/>
  <c r="C2866" i="5"/>
  <c r="D2866" i="5"/>
  <c r="E2866" i="5"/>
  <c r="F2866" i="5"/>
  <c r="B2867" i="5"/>
  <c r="AT2867" i="5" s="1"/>
  <c r="AS2867" i="5" s="1"/>
  <c r="C2867" i="5"/>
  <c r="D2867" i="5"/>
  <c r="E2867" i="5"/>
  <c r="F2867" i="5"/>
  <c r="B2868" i="5"/>
  <c r="AT2868" i="5" s="1"/>
  <c r="AS2868" i="5" s="1"/>
  <c r="C2868" i="5"/>
  <c r="D2868" i="5"/>
  <c r="E2868" i="5"/>
  <c r="F2868" i="5"/>
  <c r="B2869" i="5"/>
  <c r="AT2869" i="5" s="1"/>
  <c r="AS2869" i="5" s="1"/>
  <c r="C2869" i="5"/>
  <c r="D2869" i="5"/>
  <c r="E2869" i="5"/>
  <c r="F2869" i="5"/>
  <c r="B2870" i="5"/>
  <c r="AT2870" i="5" s="1"/>
  <c r="AS2870" i="5" s="1"/>
  <c r="C2870" i="5"/>
  <c r="D2870" i="5"/>
  <c r="E2870" i="5"/>
  <c r="F2870" i="5"/>
  <c r="B2871" i="5"/>
  <c r="AT2871" i="5" s="1"/>
  <c r="AS2871" i="5" s="1"/>
  <c r="C2871" i="5"/>
  <c r="D2871" i="5"/>
  <c r="E2871" i="5"/>
  <c r="F2871" i="5"/>
  <c r="B2872" i="5"/>
  <c r="AT2872" i="5" s="1"/>
  <c r="AS2872" i="5" s="1"/>
  <c r="C2872" i="5"/>
  <c r="D2872" i="5"/>
  <c r="E2872" i="5"/>
  <c r="F2872" i="5"/>
  <c r="B2873" i="5"/>
  <c r="AT2873" i="5" s="1"/>
  <c r="AS2873" i="5" s="1"/>
  <c r="C2873" i="5"/>
  <c r="D2873" i="5"/>
  <c r="E2873" i="5"/>
  <c r="F2873" i="5"/>
  <c r="B2874" i="5"/>
  <c r="AT2874" i="5" s="1"/>
  <c r="AS2874" i="5" s="1"/>
  <c r="C2874" i="5"/>
  <c r="D2874" i="5"/>
  <c r="E2874" i="5"/>
  <c r="F2874" i="5"/>
  <c r="B2875" i="5"/>
  <c r="AT2875" i="5" s="1"/>
  <c r="AS2875" i="5" s="1"/>
  <c r="C2875" i="5"/>
  <c r="D2875" i="5"/>
  <c r="E2875" i="5"/>
  <c r="F2875" i="5"/>
  <c r="B2876" i="5"/>
  <c r="AT2876" i="5" s="1"/>
  <c r="AS2876" i="5" s="1"/>
  <c r="C2876" i="5"/>
  <c r="D2876" i="5"/>
  <c r="E2876" i="5"/>
  <c r="F2876" i="5"/>
  <c r="B2877" i="5"/>
  <c r="AT2877" i="5" s="1"/>
  <c r="AS2877" i="5" s="1"/>
  <c r="C2877" i="5"/>
  <c r="D2877" i="5"/>
  <c r="E2877" i="5"/>
  <c r="F2877" i="5"/>
  <c r="B2878" i="5"/>
  <c r="AT2878" i="5" s="1"/>
  <c r="AS2878" i="5" s="1"/>
  <c r="C2878" i="5"/>
  <c r="D2878" i="5"/>
  <c r="E2878" i="5"/>
  <c r="F2878" i="5"/>
  <c r="B2879" i="5"/>
  <c r="AT2879" i="5" s="1"/>
  <c r="AS2879" i="5" s="1"/>
  <c r="C2879" i="5"/>
  <c r="D2879" i="5"/>
  <c r="E2879" i="5"/>
  <c r="F2879" i="5"/>
  <c r="B2880" i="5"/>
  <c r="AT2880" i="5" s="1"/>
  <c r="AS2880" i="5" s="1"/>
  <c r="C2880" i="5"/>
  <c r="D2880" i="5"/>
  <c r="E2880" i="5"/>
  <c r="F2880" i="5"/>
  <c r="B2881" i="5"/>
  <c r="AT2881" i="5" s="1"/>
  <c r="AS2881" i="5" s="1"/>
  <c r="C2881" i="5"/>
  <c r="D2881" i="5"/>
  <c r="E2881" i="5"/>
  <c r="F2881" i="5"/>
  <c r="B2882" i="5"/>
  <c r="AT2882" i="5" s="1"/>
  <c r="AS2882" i="5" s="1"/>
  <c r="C2882" i="5"/>
  <c r="D2882" i="5"/>
  <c r="E2882" i="5"/>
  <c r="F2882" i="5"/>
  <c r="B2883" i="5"/>
  <c r="AT2883" i="5" s="1"/>
  <c r="AS2883" i="5" s="1"/>
  <c r="C2883" i="5"/>
  <c r="D2883" i="5"/>
  <c r="E2883" i="5"/>
  <c r="F2883" i="5"/>
  <c r="B2884" i="5"/>
  <c r="AT2884" i="5" s="1"/>
  <c r="AS2884" i="5" s="1"/>
  <c r="C2884" i="5"/>
  <c r="D2884" i="5"/>
  <c r="E2884" i="5"/>
  <c r="F2884" i="5"/>
  <c r="B2885" i="5"/>
  <c r="AT2885" i="5" s="1"/>
  <c r="AS2885" i="5" s="1"/>
  <c r="C2885" i="5"/>
  <c r="D2885" i="5"/>
  <c r="E2885" i="5"/>
  <c r="F2885" i="5"/>
  <c r="B2886" i="5"/>
  <c r="AT2886" i="5" s="1"/>
  <c r="AS2886" i="5" s="1"/>
  <c r="C2886" i="5"/>
  <c r="D2886" i="5"/>
  <c r="E2886" i="5"/>
  <c r="F2886" i="5"/>
  <c r="B2887" i="5"/>
  <c r="AT2887" i="5" s="1"/>
  <c r="AS2887" i="5" s="1"/>
  <c r="C2887" i="5"/>
  <c r="D2887" i="5"/>
  <c r="E2887" i="5"/>
  <c r="F2887" i="5"/>
  <c r="B2888" i="5"/>
  <c r="AT2888" i="5" s="1"/>
  <c r="AS2888" i="5" s="1"/>
  <c r="C2888" i="5"/>
  <c r="D2888" i="5"/>
  <c r="E2888" i="5"/>
  <c r="F2888" i="5"/>
  <c r="B2889" i="5"/>
  <c r="AT2889" i="5" s="1"/>
  <c r="AS2889" i="5" s="1"/>
  <c r="C2889" i="5"/>
  <c r="D2889" i="5"/>
  <c r="E2889" i="5"/>
  <c r="F2889" i="5"/>
  <c r="B2890" i="5"/>
  <c r="AT2890" i="5" s="1"/>
  <c r="AS2890" i="5" s="1"/>
  <c r="C2890" i="5"/>
  <c r="D2890" i="5"/>
  <c r="E2890" i="5"/>
  <c r="F2890" i="5"/>
  <c r="B2891" i="5"/>
  <c r="AT2891" i="5" s="1"/>
  <c r="AS2891" i="5" s="1"/>
  <c r="C2891" i="5"/>
  <c r="D2891" i="5"/>
  <c r="E2891" i="5"/>
  <c r="F2891" i="5"/>
  <c r="B2892" i="5"/>
  <c r="AT2892" i="5" s="1"/>
  <c r="AS2892" i="5" s="1"/>
  <c r="C2892" i="5"/>
  <c r="D2892" i="5"/>
  <c r="E2892" i="5"/>
  <c r="F2892" i="5"/>
  <c r="B2893" i="5"/>
  <c r="AT2893" i="5" s="1"/>
  <c r="AS2893" i="5" s="1"/>
  <c r="C2893" i="5"/>
  <c r="D2893" i="5"/>
  <c r="E2893" i="5"/>
  <c r="F2893" i="5"/>
  <c r="B2894" i="5"/>
  <c r="AT2894" i="5" s="1"/>
  <c r="AS2894" i="5" s="1"/>
  <c r="C2894" i="5"/>
  <c r="D2894" i="5"/>
  <c r="E2894" i="5"/>
  <c r="F2894" i="5"/>
  <c r="B2895" i="5"/>
  <c r="AT2895" i="5" s="1"/>
  <c r="AS2895" i="5" s="1"/>
  <c r="C2895" i="5"/>
  <c r="D2895" i="5"/>
  <c r="E2895" i="5"/>
  <c r="F2895" i="5"/>
  <c r="B2896" i="5"/>
  <c r="AT2896" i="5" s="1"/>
  <c r="AS2896" i="5" s="1"/>
  <c r="C2896" i="5"/>
  <c r="D2896" i="5"/>
  <c r="E2896" i="5"/>
  <c r="F2896" i="5"/>
  <c r="B2897" i="5"/>
  <c r="AT2897" i="5" s="1"/>
  <c r="AS2897" i="5" s="1"/>
  <c r="C2897" i="5"/>
  <c r="D2897" i="5"/>
  <c r="E2897" i="5"/>
  <c r="F2897" i="5"/>
  <c r="B2898" i="5"/>
  <c r="AT2898" i="5" s="1"/>
  <c r="AS2898" i="5" s="1"/>
  <c r="C2898" i="5"/>
  <c r="D2898" i="5"/>
  <c r="E2898" i="5"/>
  <c r="F2898" i="5"/>
  <c r="B2899" i="5"/>
  <c r="AT2899" i="5" s="1"/>
  <c r="AS2899" i="5" s="1"/>
  <c r="C2899" i="5"/>
  <c r="D2899" i="5"/>
  <c r="E2899" i="5"/>
  <c r="F2899" i="5"/>
  <c r="B2900" i="5"/>
  <c r="AT2900" i="5" s="1"/>
  <c r="AS2900" i="5" s="1"/>
  <c r="C2900" i="5"/>
  <c r="D2900" i="5"/>
  <c r="E2900" i="5"/>
  <c r="F2900" i="5"/>
  <c r="B2901" i="5"/>
  <c r="AT2901" i="5" s="1"/>
  <c r="AS2901" i="5" s="1"/>
  <c r="C2901" i="5"/>
  <c r="D2901" i="5"/>
  <c r="E2901" i="5"/>
  <c r="F2901" i="5"/>
  <c r="B2902" i="5"/>
  <c r="AT2902" i="5" s="1"/>
  <c r="AS2902" i="5" s="1"/>
  <c r="C2902" i="5"/>
  <c r="D2902" i="5"/>
  <c r="E2902" i="5"/>
  <c r="F2902" i="5"/>
  <c r="B2903" i="5"/>
  <c r="AT2903" i="5" s="1"/>
  <c r="AS2903" i="5" s="1"/>
  <c r="C2903" i="5"/>
  <c r="D2903" i="5"/>
  <c r="E2903" i="5"/>
  <c r="F2903" i="5"/>
  <c r="B2904" i="5"/>
  <c r="AT2904" i="5" s="1"/>
  <c r="AS2904" i="5" s="1"/>
  <c r="C2904" i="5"/>
  <c r="D2904" i="5"/>
  <c r="E2904" i="5"/>
  <c r="F2904" i="5"/>
  <c r="B2905" i="5"/>
  <c r="AT2905" i="5" s="1"/>
  <c r="AS2905" i="5" s="1"/>
  <c r="C2905" i="5"/>
  <c r="D2905" i="5"/>
  <c r="E2905" i="5"/>
  <c r="F2905" i="5"/>
  <c r="B2906" i="5"/>
  <c r="AT2906" i="5" s="1"/>
  <c r="AS2906" i="5" s="1"/>
  <c r="C2906" i="5"/>
  <c r="D2906" i="5"/>
  <c r="E2906" i="5"/>
  <c r="F2906" i="5"/>
  <c r="B2907" i="5"/>
  <c r="AT2907" i="5" s="1"/>
  <c r="AS2907" i="5" s="1"/>
  <c r="C2907" i="5"/>
  <c r="D2907" i="5"/>
  <c r="E2907" i="5"/>
  <c r="F2907" i="5"/>
  <c r="B2908" i="5"/>
  <c r="AT2908" i="5" s="1"/>
  <c r="AS2908" i="5" s="1"/>
  <c r="C2908" i="5"/>
  <c r="D2908" i="5"/>
  <c r="E2908" i="5"/>
  <c r="F2908" i="5"/>
  <c r="B2909" i="5"/>
  <c r="AT2909" i="5" s="1"/>
  <c r="AS2909" i="5" s="1"/>
  <c r="C2909" i="5"/>
  <c r="D2909" i="5"/>
  <c r="E2909" i="5"/>
  <c r="F2909" i="5"/>
  <c r="B2910" i="5"/>
  <c r="AT2910" i="5" s="1"/>
  <c r="AS2910" i="5" s="1"/>
  <c r="C2910" i="5"/>
  <c r="D2910" i="5"/>
  <c r="E2910" i="5"/>
  <c r="F2910" i="5"/>
  <c r="B2911" i="5"/>
  <c r="AT2911" i="5" s="1"/>
  <c r="AS2911" i="5" s="1"/>
  <c r="C2911" i="5"/>
  <c r="D2911" i="5"/>
  <c r="E2911" i="5"/>
  <c r="F2911" i="5"/>
  <c r="B2912" i="5"/>
  <c r="AT2912" i="5" s="1"/>
  <c r="AS2912" i="5" s="1"/>
  <c r="C2912" i="5"/>
  <c r="D2912" i="5"/>
  <c r="E2912" i="5"/>
  <c r="F2912" i="5"/>
  <c r="B2913" i="5"/>
  <c r="AT2913" i="5" s="1"/>
  <c r="AS2913" i="5" s="1"/>
  <c r="C2913" i="5"/>
  <c r="D2913" i="5"/>
  <c r="E2913" i="5"/>
  <c r="F2913" i="5"/>
  <c r="B2914" i="5"/>
  <c r="AT2914" i="5" s="1"/>
  <c r="AS2914" i="5" s="1"/>
  <c r="C2914" i="5"/>
  <c r="D2914" i="5"/>
  <c r="E2914" i="5"/>
  <c r="F2914" i="5"/>
  <c r="B2915" i="5"/>
  <c r="AT2915" i="5" s="1"/>
  <c r="AS2915" i="5" s="1"/>
  <c r="C2915" i="5"/>
  <c r="D2915" i="5"/>
  <c r="E2915" i="5"/>
  <c r="F2915" i="5"/>
  <c r="B2916" i="5"/>
  <c r="AT2916" i="5" s="1"/>
  <c r="AS2916" i="5" s="1"/>
  <c r="C2916" i="5"/>
  <c r="D2916" i="5"/>
  <c r="E2916" i="5"/>
  <c r="F2916" i="5"/>
  <c r="B2917" i="5"/>
  <c r="AT2917" i="5" s="1"/>
  <c r="AS2917" i="5" s="1"/>
  <c r="C2917" i="5"/>
  <c r="D2917" i="5"/>
  <c r="E2917" i="5"/>
  <c r="F2917" i="5"/>
  <c r="B2918" i="5"/>
  <c r="AT2918" i="5" s="1"/>
  <c r="AS2918" i="5" s="1"/>
  <c r="C2918" i="5"/>
  <c r="D2918" i="5"/>
  <c r="E2918" i="5"/>
  <c r="F2918" i="5"/>
  <c r="B2919" i="5"/>
  <c r="AT2919" i="5" s="1"/>
  <c r="AS2919" i="5" s="1"/>
  <c r="C2919" i="5"/>
  <c r="D2919" i="5"/>
  <c r="E2919" i="5"/>
  <c r="F2919" i="5"/>
  <c r="B2920" i="5"/>
  <c r="AT2920" i="5" s="1"/>
  <c r="AS2920" i="5" s="1"/>
  <c r="C2920" i="5"/>
  <c r="D2920" i="5"/>
  <c r="E2920" i="5"/>
  <c r="F2920" i="5"/>
  <c r="B2921" i="5"/>
  <c r="AT2921" i="5" s="1"/>
  <c r="AS2921" i="5" s="1"/>
  <c r="C2921" i="5"/>
  <c r="D2921" i="5"/>
  <c r="E2921" i="5"/>
  <c r="F2921" i="5"/>
  <c r="B2922" i="5"/>
  <c r="AT2922" i="5" s="1"/>
  <c r="AS2922" i="5" s="1"/>
  <c r="C2922" i="5"/>
  <c r="D2922" i="5"/>
  <c r="E2922" i="5"/>
  <c r="F2922" i="5"/>
  <c r="B2923" i="5"/>
  <c r="AT2923" i="5" s="1"/>
  <c r="AS2923" i="5" s="1"/>
  <c r="C2923" i="5"/>
  <c r="D2923" i="5"/>
  <c r="E2923" i="5"/>
  <c r="F2923" i="5"/>
  <c r="B2924" i="5"/>
  <c r="AT2924" i="5" s="1"/>
  <c r="AS2924" i="5" s="1"/>
  <c r="C2924" i="5"/>
  <c r="D2924" i="5"/>
  <c r="E2924" i="5"/>
  <c r="F2924" i="5"/>
  <c r="B2925" i="5"/>
  <c r="AT2925" i="5" s="1"/>
  <c r="AS2925" i="5" s="1"/>
  <c r="C2925" i="5"/>
  <c r="D2925" i="5"/>
  <c r="E2925" i="5"/>
  <c r="F2925" i="5"/>
  <c r="B2926" i="5"/>
  <c r="AT2926" i="5" s="1"/>
  <c r="AS2926" i="5" s="1"/>
  <c r="C2926" i="5"/>
  <c r="D2926" i="5"/>
  <c r="E2926" i="5"/>
  <c r="F2926" i="5"/>
  <c r="B2927" i="5"/>
  <c r="AT2927" i="5" s="1"/>
  <c r="AS2927" i="5" s="1"/>
  <c r="C2927" i="5"/>
  <c r="D2927" i="5"/>
  <c r="E2927" i="5"/>
  <c r="F2927" i="5"/>
  <c r="B2928" i="5"/>
  <c r="AT2928" i="5" s="1"/>
  <c r="AS2928" i="5" s="1"/>
  <c r="C2928" i="5"/>
  <c r="D2928" i="5"/>
  <c r="E2928" i="5"/>
  <c r="F2928" i="5"/>
  <c r="B2929" i="5"/>
  <c r="AT2929" i="5" s="1"/>
  <c r="AS2929" i="5" s="1"/>
  <c r="C2929" i="5"/>
  <c r="D2929" i="5"/>
  <c r="E2929" i="5"/>
  <c r="F2929" i="5"/>
  <c r="B2930" i="5"/>
  <c r="AT2930" i="5" s="1"/>
  <c r="AS2930" i="5" s="1"/>
  <c r="C2930" i="5"/>
  <c r="D2930" i="5"/>
  <c r="E2930" i="5"/>
  <c r="F2930" i="5"/>
  <c r="B2931" i="5"/>
  <c r="AT2931" i="5" s="1"/>
  <c r="AS2931" i="5" s="1"/>
  <c r="C2931" i="5"/>
  <c r="D2931" i="5"/>
  <c r="E2931" i="5"/>
  <c r="F2931" i="5"/>
  <c r="B2932" i="5"/>
  <c r="AT2932" i="5" s="1"/>
  <c r="AS2932" i="5" s="1"/>
  <c r="C2932" i="5"/>
  <c r="D2932" i="5"/>
  <c r="E2932" i="5"/>
  <c r="F2932" i="5"/>
  <c r="B2933" i="5"/>
  <c r="AT2933" i="5" s="1"/>
  <c r="AS2933" i="5" s="1"/>
  <c r="C2933" i="5"/>
  <c r="D2933" i="5"/>
  <c r="E2933" i="5"/>
  <c r="F2933" i="5"/>
  <c r="B2934" i="5"/>
  <c r="AT2934" i="5" s="1"/>
  <c r="AS2934" i="5" s="1"/>
  <c r="C2934" i="5"/>
  <c r="D2934" i="5"/>
  <c r="E2934" i="5"/>
  <c r="F2934" i="5"/>
  <c r="B2935" i="5"/>
  <c r="AT2935" i="5" s="1"/>
  <c r="AS2935" i="5" s="1"/>
  <c r="C2935" i="5"/>
  <c r="D2935" i="5"/>
  <c r="E2935" i="5"/>
  <c r="F2935" i="5"/>
  <c r="B2936" i="5"/>
  <c r="AT2936" i="5" s="1"/>
  <c r="AS2936" i="5" s="1"/>
  <c r="C2936" i="5"/>
  <c r="D2936" i="5"/>
  <c r="E2936" i="5"/>
  <c r="F2936" i="5"/>
  <c r="B2937" i="5"/>
  <c r="AT2937" i="5" s="1"/>
  <c r="AS2937" i="5" s="1"/>
  <c r="C2937" i="5"/>
  <c r="D2937" i="5"/>
  <c r="E2937" i="5"/>
  <c r="F2937" i="5"/>
  <c r="B2938" i="5"/>
  <c r="AT2938" i="5" s="1"/>
  <c r="AS2938" i="5" s="1"/>
  <c r="C2938" i="5"/>
  <c r="D2938" i="5"/>
  <c r="E2938" i="5"/>
  <c r="F2938" i="5"/>
  <c r="B2939" i="5"/>
  <c r="AT2939" i="5" s="1"/>
  <c r="AS2939" i="5" s="1"/>
  <c r="C2939" i="5"/>
  <c r="D2939" i="5"/>
  <c r="E2939" i="5"/>
  <c r="F2939" i="5"/>
  <c r="B2940" i="5"/>
  <c r="AT2940" i="5" s="1"/>
  <c r="AS2940" i="5" s="1"/>
  <c r="C2940" i="5"/>
  <c r="D2940" i="5"/>
  <c r="E2940" i="5"/>
  <c r="F2940" i="5"/>
  <c r="B2941" i="5"/>
  <c r="AT2941" i="5" s="1"/>
  <c r="AS2941" i="5" s="1"/>
  <c r="C2941" i="5"/>
  <c r="D2941" i="5"/>
  <c r="E2941" i="5"/>
  <c r="F2941" i="5"/>
  <c r="B2942" i="5"/>
  <c r="AT2942" i="5" s="1"/>
  <c r="AS2942" i="5" s="1"/>
  <c r="C2942" i="5"/>
  <c r="D2942" i="5"/>
  <c r="E2942" i="5"/>
  <c r="F2942" i="5"/>
  <c r="B2943" i="5"/>
  <c r="AT2943" i="5" s="1"/>
  <c r="AS2943" i="5" s="1"/>
  <c r="C2943" i="5"/>
  <c r="D2943" i="5"/>
  <c r="E2943" i="5"/>
  <c r="F2943" i="5"/>
  <c r="B2944" i="5"/>
  <c r="AT2944" i="5" s="1"/>
  <c r="AS2944" i="5" s="1"/>
  <c r="C2944" i="5"/>
  <c r="D2944" i="5"/>
  <c r="E2944" i="5"/>
  <c r="F2944" i="5"/>
  <c r="B2945" i="5"/>
  <c r="AT2945" i="5" s="1"/>
  <c r="AS2945" i="5" s="1"/>
  <c r="C2945" i="5"/>
  <c r="D2945" i="5"/>
  <c r="E2945" i="5"/>
  <c r="F2945" i="5"/>
  <c r="B2946" i="5"/>
  <c r="AT2946" i="5" s="1"/>
  <c r="AS2946" i="5" s="1"/>
  <c r="C2946" i="5"/>
  <c r="D2946" i="5"/>
  <c r="E2946" i="5"/>
  <c r="F2946" i="5"/>
  <c r="B2947" i="5"/>
  <c r="AT2947" i="5" s="1"/>
  <c r="AS2947" i="5" s="1"/>
  <c r="C2947" i="5"/>
  <c r="D2947" i="5"/>
  <c r="E2947" i="5"/>
  <c r="F2947" i="5"/>
  <c r="B2948" i="5"/>
  <c r="AT2948" i="5" s="1"/>
  <c r="AS2948" i="5" s="1"/>
  <c r="C2948" i="5"/>
  <c r="D2948" i="5"/>
  <c r="E2948" i="5"/>
  <c r="F2948" i="5"/>
  <c r="B2949" i="5"/>
  <c r="AT2949" i="5" s="1"/>
  <c r="AS2949" i="5" s="1"/>
  <c r="C2949" i="5"/>
  <c r="D2949" i="5"/>
  <c r="E2949" i="5"/>
  <c r="F2949" i="5"/>
  <c r="B2950" i="5"/>
  <c r="AT2950" i="5" s="1"/>
  <c r="AS2950" i="5" s="1"/>
  <c r="C2950" i="5"/>
  <c r="D2950" i="5"/>
  <c r="E2950" i="5"/>
  <c r="F2950" i="5"/>
  <c r="B2951" i="5"/>
  <c r="AT2951" i="5" s="1"/>
  <c r="AS2951" i="5" s="1"/>
  <c r="C2951" i="5"/>
  <c r="D2951" i="5"/>
  <c r="E2951" i="5"/>
  <c r="F2951" i="5"/>
  <c r="B2952" i="5"/>
  <c r="AT2952" i="5" s="1"/>
  <c r="AS2952" i="5" s="1"/>
  <c r="C2952" i="5"/>
  <c r="D2952" i="5"/>
  <c r="E2952" i="5"/>
  <c r="F2952" i="5"/>
  <c r="B2953" i="5"/>
  <c r="AT2953" i="5" s="1"/>
  <c r="AS2953" i="5" s="1"/>
  <c r="C2953" i="5"/>
  <c r="D2953" i="5"/>
  <c r="E2953" i="5"/>
  <c r="F2953" i="5"/>
  <c r="B2954" i="5"/>
  <c r="AT2954" i="5" s="1"/>
  <c r="AS2954" i="5" s="1"/>
  <c r="C2954" i="5"/>
  <c r="D2954" i="5"/>
  <c r="E2954" i="5"/>
  <c r="F2954" i="5"/>
  <c r="B2955" i="5"/>
  <c r="AT2955" i="5" s="1"/>
  <c r="AS2955" i="5" s="1"/>
  <c r="C2955" i="5"/>
  <c r="D2955" i="5"/>
  <c r="E2955" i="5"/>
  <c r="F2955" i="5"/>
  <c r="B2956" i="5"/>
  <c r="AT2956" i="5" s="1"/>
  <c r="AS2956" i="5" s="1"/>
  <c r="C2956" i="5"/>
  <c r="D2956" i="5"/>
  <c r="E2956" i="5"/>
  <c r="F2956" i="5"/>
  <c r="B2957" i="5"/>
  <c r="AT2957" i="5" s="1"/>
  <c r="AS2957" i="5" s="1"/>
  <c r="C2957" i="5"/>
  <c r="D2957" i="5"/>
  <c r="E2957" i="5"/>
  <c r="F2957" i="5"/>
  <c r="B2958" i="5"/>
  <c r="AT2958" i="5" s="1"/>
  <c r="AS2958" i="5" s="1"/>
  <c r="C2958" i="5"/>
  <c r="D2958" i="5"/>
  <c r="E2958" i="5"/>
  <c r="F2958" i="5"/>
  <c r="B2959" i="5"/>
  <c r="AT2959" i="5" s="1"/>
  <c r="AS2959" i="5" s="1"/>
  <c r="C2959" i="5"/>
  <c r="D2959" i="5"/>
  <c r="E2959" i="5"/>
  <c r="F2959" i="5"/>
  <c r="B2960" i="5"/>
  <c r="AT2960" i="5" s="1"/>
  <c r="AS2960" i="5" s="1"/>
  <c r="C2960" i="5"/>
  <c r="D2960" i="5"/>
  <c r="E2960" i="5"/>
  <c r="F2960" i="5"/>
  <c r="B2961" i="5"/>
  <c r="AT2961" i="5" s="1"/>
  <c r="AS2961" i="5" s="1"/>
  <c r="C2961" i="5"/>
  <c r="D2961" i="5"/>
  <c r="E2961" i="5"/>
  <c r="F2961" i="5"/>
  <c r="B2962" i="5"/>
  <c r="AT2962" i="5" s="1"/>
  <c r="AS2962" i="5" s="1"/>
  <c r="C2962" i="5"/>
  <c r="D2962" i="5"/>
  <c r="E2962" i="5"/>
  <c r="F2962" i="5"/>
  <c r="B2963" i="5"/>
  <c r="AT2963" i="5" s="1"/>
  <c r="AS2963" i="5" s="1"/>
  <c r="C2963" i="5"/>
  <c r="D2963" i="5"/>
  <c r="E2963" i="5"/>
  <c r="F2963" i="5"/>
  <c r="B2964" i="5"/>
  <c r="AT2964" i="5" s="1"/>
  <c r="AS2964" i="5" s="1"/>
  <c r="C2964" i="5"/>
  <c r="D2964" i="5"/>
  <c r="E2964" i="5"/>
  <c r="F2964" i="5"/>
  <c r="B2965" i="5"/>
  <c r="AT2965" i="5" s="1"/>
  <c r="AS2965" i="5" s="1"/>
  <c r="C2965" i="5"/>
  <c r="D2965" i="5"/>
  <c r="E2965" i="5"/>
  <c r="F2965" i="5"/>
  <c r="B2966" i="5"/>
  <c r="AT2966" i="5" s="1"/>
  <c r="AS2966" i="5" s="1"/>
  <c r="C2966" i="5"/>
  <c r="D2966" i="5"/>
  <c r="E2966" i="5"/>
  <c r="F2966" i="5"/>
  <c r="B2967" i="5"/>
  <c r="AT2967" i="5" s="1"/>
  <c r="AS2967" i="5" s="1"/>
  <c r="C2967" i="5"/>
  <c r="D2967" i="5"/>
  <c r="E2967" i="5"/>
  <c r="F2967" i="5"/>
  <c r="B2968" i="5"/>
  <c r="AT2968" i="5" s="1"/>
  <c r="AS2968" i="5" s="1"/>
  <c r="C2968" i="5"/>
  <c r="D2968" i="5"/>
  <c r="E2968" i="5"/>
  <c r="F2968" i="5"/>
  <c r="B2969" i="5"/>
  <c r="AT2969" i="5" s="1"/>
  <c r="AS2969" i="5" s="1"/>
  <c r="C2969" i="5"/>
  <c r="D2969" i="5"/>
  <c r="E2969" i="5"/>
  <c r="F2969" i="5"/>
  <c r="B2970" i="5"/>
  <c r="AT2970" i="5" s="1"/>
  <c r="AS2970" i="5" s="1"/>
  <c r="C2970" i="5"/>
  <c r="D2970" i="5"/>
  <c r="E2970" i="5"/>
  <c r="F2970" i="5"/>
  <c r="B2971" i="5"/>
  <c r="AT2971" i="5" s="1"/>
  <c r="AS2971" i="5" s="1"/>
  <c r="C2971" i="5"/>
  <c r="D2971" i="5"/>
  <c r="E2971" i="5"/>
  <c r="F2971" i="5"/>
  <c r="B2972" i="5"/>
  <c r="AT2972" i="5" s="1"/>
  <c r="AS2972" i="5" s="1"/>
  <c r="C2972" i="5"/>
  <c r="D2972" i="5"/>
  <c r="E2972" i="5"/>
  <c r="F2972" i="5"/>
  <c r="B2973" i="5"/>
  <c r="AT2973" i="5" s="1"/>
  <c r="AS2973" i="5" s="1"/>
  <c r="C2973" i="5"/>
  <c r="D2973" i="5"/>
  <c r="E2973" i="5"/>
  <c r="F2973" i="5"/>
  <c r="B2974" i="5"/>
  <c r="AT2974" i="5" s="1"/>
  <c r="AS2974" i="5" s="1"/>
  <c r="C2974" i="5"/>
  <c r="D2974" i="5"/>
  <c r="E2974" i="5"/>
  <c r="F2974" i="5"/>
  <c r="B2975" i="5"/>
  <c r="AT2975" i="5" s="1"/>
  <c r="AS2975" i="5" s="1"/>
  <c r="C2975" i="5"/>
  <c r="D2975" i="5"/>
  <c r="E2975" i="5"/>
  <c r="F2975" i="5"/>
  <c r="B2976" i="5"/>
  <c r="AT2976" i="5" s="1"/>
  <c r="AS2976" i="5" s="1"/>
  <c r="C2976" i="5"/>
  <c r="D2976" i="5"/>
  <c r="E2976" i="5"/>
  <c r="F2976" i="5"/>
  <c r="B2977" i="5"/>
  <c r="AT2977" i="5" s="1"/>
  <c r="AS2977" i="5" s="1"/>
  <c r="C2977" i="5"/>
  <c r="D2977" i="5"/>
  <c r="E2977" i="5"/>
  <c r="F2977" i="5"/>
  <c r="B2978" i="5"/>
  <c r="AT2978" i="5" s="1"/>
  <c r="AS2978" i="5" s="1"/>
  <c r="C2978" i="5"/>
  <c r="D2978" i="5"/>
  <c r="E2978" i="5"/>
  <c r="F2978" i="5"/>
  <c r="B2979" i="5"/>
  <c r="AT2979" i="5" s="1"/>
  <c r="AS2979" i="5" s="1"/>
  <c r="C2979" i="5"/>
  <c r="D2979" i="5"/>
  <c r="E2979" i="5"/>
  <c r="F2979" i="5"/>
  <c r="B2980" i="5"/>
  <c r="AT2980" i="5" s="1"/>
  <c r="AS2980" i="5" s="1"/>
  <c r="C2980" i="5"/>
  <c r="D2980" i="5"/>
  <c r="E2980" i="5"/>
  <c r="F2980" i="5"/>
  <c r="B2981" i="5"/>
  <c r="AT2981" i="5" s="1"/>
  <c r="AS2981" i="5" s="1"/>
  <c r="C2981" i="5"/>
  <c r="D2981" i="5"/>
  <c r="E2981" i="5"/>
  <c r="F2981" i="5"/>
  <c r="B2982" i="5"/>
  <c r="AT2982" i="5" s="1"/>
  <c r="AS2982" i="5" s="1"/>
  <c r="C2982" i="5"/>
  <c r="D2982" i="5"/>
  <c r="E2982" i="5"/>
  <c r="F2982" i="5"/>
  <c r="B2983" i="5"/>
  <c r="AT2983" i="5" s="1"/>
  <c r="AS2983" i="5" s="1"/>
  <c r="C2983" i="5"/>
  <c r="D2983" i="5"/>
  <c r="E2983" i="5"/>
  <c r="F2983" i="5"/>
  <c r="B2984" i="5"/>
  <c r="AT2984" i="5" s="1"/>
  <c r="AS2984" i="5" s="1"/>
  <c r="C2984" i="5"/>
  <c r="D2984" i="5"/>
  <c r="E2984" i="5"/>
  <c r="F2984" i="5"/>
  <c r="B2985" i="5"/>
  <c r="AT2985" i="5" s="1"/>
  <c r="AS2985" i="5" s="1"/>
  <c r="C2985" i="5"/>
  <c r="D2985" i="5"/>
  <c r="E2985" i="5"/>
  <c r="F2985" i="5"/>
  <c r="B2986" i="5"/>
  <c r="AT2986" i="5" s="1"/>
  <c r="AS2986" i="5" s="1"/>
  <c r="C2986" i="5"/>
  <c r="D2986" i="5"/>
  <c r="E2986" i="5"/>
  <c r="F2986" i="5"/>
  <c r="B2987" i="5"/>
  <c r="AT2987" i="5" s="1"/>
  <c r="AS2987" i="5" s="1"/>
  <c r="C2987" i="5"/>
  <c r="D2987" i="5"/>
  <c r="E2987" i="5"/>
  <c r="F2987" i="5"/>
  <c r="B2988" i="5"/>
  <c r="AT2988" i="5" s="1"/>
  <c r="AS2988" i="5" s="1"/>
  <c r="C2988" i="5"/>
  <c r="D2988" i="5"/>
  <c r="E2988" i="5"/>
  <c r="F2988" i="5"/>
  <c r="B2989" i="5"/>
  <c r="AT2989" i="5" s="1"/>
  <c r="AS2989" i="5" s="1"/>
  <c r="C2989" i="5"/>
  <c r="D2989" i="5"/>
  <c r="E2989" i="5"/>
  <c r="F2989" i="5"/>
  <c r="B2990" i="5"/>
  <c r="AT2990" i="5" s="1"/>
  <c r="AS2990" i="5" s="1"/>
  <c r="C2990" i="5"/>
  <c r="D2990" i="5"/>
  <c r="E2990" i="5"/>
  <c r="F2990" i="5"/>
  <c r="B2991" i="5"/>
  <c r="AT2991" i="5" s="1"/>
  <c r="AS2991" i="5" s="1"/>
  <c r="C2991" i="5"/>
  <c r="D2991" i="5"/>
  <c r="E2991" i="5"/>
  <c r="F2991" i="5"/>
  <c r="B2992" i="5"/>
  <c r="AT2992" i="5" s="1"/>
  <c r="AS2992" i="5" s="1"/>
  <c r="C2992" i="5"/>
  <c r="D2992" i="5"/>
  <c r="E2992" i="5"/>
  <c r="F2992" i="5"/>
  <c r="B2993" i="5"/>
  <c r="AT2993" i="5" s="1"/>
  <c r="AS2993" i="5" s="1"/>
  <c r="C2993" i="5"/>
  <c r="D2993" i="5"/>
  <c r="E2993" i="5"/>
  <c r="F2993" i="5"/>
  <c r="B2994" i="5"/>
  <c r="AT2994" i="5" s="1"/>
  <c r="AS2994" i="5" s="1"/>
  <c r="C2994" i="5"/>
  <c r="D2994" i="5"/>
  <c r="E2994" i="5"/>
  <c r="F2994" i="5"/>
  <c r="B2995" i="5"/>
  <c r="AT2995" i="5" s="1"/>
  <c r="AS2995" i="5" s="1"/>
  <c r="C2995" i="5"/>
  <c r="D2995" i="5"/>
  <c r="E2995" i="5"/>
  <c r="F2995" i="5"/>
  <c r="B2996" i="5"/>
  <c r="AT2996" i="5" s="1"/>
  <c r="AS2996" i="5" s="1"/>
  <c r="C2996" i="5"/>
  <c r="D2996" i="5"/>
  <c r="E2996" i="5"/>
  <c r="F2996" i="5"/>
  <c r="B2997" i="5"/>
  <c r="AT2997" i="5" s="1"/>
  <c r="AS2997" i="5" s="1"/>
  <c r="C2997" i="5"/>
  <c r="D2997" i="5"/>
  <c r="E2997" i="5"/>
  <c r="F2997" i="5"/>
  <c r="B2998" i="5"/>
  <c r="AT2998" i="5" s="1"/>
  <c r="AS2998" i="5" s="1"/>
  <c r="C2998" i="5"/>
  <c r="D2998" i="5"/>
  <c r="E2998" i="5"/>
  <c r="F2998" i="5"/>
  <c r="B2999" i="5"/>
  <c r="AT2999" i="5" s="1"/>
  <c r="AS2999" i="5" s="1"/>
  <c r="C2999" i="5"/>
  <c r="D2999" i="5"/>
  <c r="E2999" i="5"/>
  <c r="F2999" i="5"/>
  <c r="B3000" i="5"/>
  <c r="AT3000" i="5" s="1"/>
  <c r="AS3000" i="5" s="1"/>
  <c r="C3000" i="5"/>
  <c r="D3000" i="5"/>
  <c r="E3000" i="5"/>
  <c r="F3000" i="5"/>
  <c r="B3001" i="5"/>
  <c r="AT3001" i="5" s="1"/>
  <c r="AS3001" i="5" s="1"/>
  <c r="C3001" i="5"/>
  <c r="D3001" i="5"/>
  <c r="E3001" i="5"/>
  <c r="F3001" i="5"/>
  <c r="B3002" i="5"/>
  <c r="AT3002" i="5" s="1"/>
  <c r="AS3002" i="5" s="1"/>
  <c r="C3002" i="5"/>
  <c r="D3002" i="5"/>
  <c r="E3002" i="5"/>
  <c r="F3002" i="5"/>
  <c r="B3003" i="5"/>
  <c r="AT3003" i="5" s="1"/>
  <c r="AS3003" i="5" s="1"/>
  <c r="C3003" i="5"/>
  <c r="D3003" i="5"/>
  <c r="E3003" i="5"/>
  <c r="F3003" i="5"/>
  <c r="B3004" i="5"/>
  <c r="AT3004" i="5" s="1"/>
  <c r="AS3004" i="5" s="1"/>
  <c r="C3004" i="5"/>
  <c r="D3004" i="5"/>
  <c r="E3004" i="5"/>
  <c r="F3004" i="5"/>
  <c r="B3005" i="5"/>
  <c r="AT3005" i="5" s="1"/>
  <c r="AS3005" i="5" s="1"/>
  <c r="C3005" i="5"/>
  <c r="D3005" i="5"/>
  <c r="E3005" i="5"/>
  <c r="F3005" i="5"/>
  <c r="B3006" i="5"/>
  <c r="AT3006" i="5" s="1"/>
  <c r="AS3006" i="5" s="1"/>
  <c r="C3006" i="5"/>
  <c r="D3006" i="5"/>
  <c r="E3006" i="5"/>
  <c r="F3006" i="5"/>
  <c r="B3007" i="5"/>
  <c r="AT3007" i="5" s="1"/>
  <c r="AS3007" i="5" s="1"/>
  <c r="C3007" i="5"/>
  <c r="D3007" i="5"/>
  <c r="E3007" i="5"/>
  <c r="F3007" i="5"/>
  <c r="B3008" i="5"/>
  <c r="AT3008" i="5" s="1"/>
  <c r="AS3008" i="5" s="1"/>
  <c r="C3008" i="5"/>
  <c r="D3008" i="5"/>
  <c r="E3008" i="5"/>
  <c r="F3008" i="5"/>
  <c r="B3009" i="5"/>
  <c r="AT3009" i="5" s="1"/>
  <c r="AS3009" i="5" s="1"/>
  <c r="C3009" i="5"/>
  <c r="D3009" i="5"/>
  <c r="E3009" i="5"/>
  <c r="F3009" i="5"/>
  <c r="B3010" i="5"/>
  <c r="AT3010" i="5" s="1"/>
  <c r="AS3010" i="5" s="1"/>
  <c r="C3010" i="5"/>
  <c r="D3010" i="5"/>
  <c r="E3010" i="5"/>
  <c r="F3010" i="5"/>
  <c r="B3011" i="5"/>
  <c r="AT3011" i="5" s="1"/>
  <c r="AS3011" i="5" s="1"/>
  <c r="C3011" i="5"/>
  <c r="D3011" i="5"/>
  <c r="E3011" i="5"/>
  <c r="F3011" i="5"/>
  <c r="B3012" i="5"/>
  <c r="AT3012" i="5" s="1"/>
  <c r="AS3012" i="5" s="1"/>
  <c r="C3012" i="5"/>
  <c r="D3012" i="5"/>
  <c r="E3012" i="5"/>
  <c r="F3012" i="5"/>
  <c r="B3013" i="5"/>
  <c r="AT3013" i="5" s="1"/>
  <c r="AS3013" i="5" s="1"/>
  <c r="C3013" i="5"/>
  <c r="D3013" i="5"/>
  <c r="E3013" i="5"/>
  <c r="F3013" i="5"/>
  <c r="B3014" i="5"/>
  <c r="AT3014" i="5" s="1"/>
  <c r="AS3014" i="5" s="1"/>
  <c r="C3014" i="5"/>
  <c r="D3014" i="5"/>
  <c r="E3014" i="5"/>
  <c r="F3014" i="5"/>
  <c r="B3015" i="5"/>
  <c r="AT3015" i="5" s="1"/>
  <c r="AS3015" i="5" s="1"/>
  <c r="C3015" i="5"/>
  <c r="D3015" i="5"/>
  <c r="E3015" i="5"/>
  <c r="F3015" i="5"/>
  <c r="B3016" i="5"/>
  <c r="AT3016" i="5" s="1"/>
  <c r="AS3016" i="5" s="1"/>
  <c r="C3016" i="5"/>
  <c r="D3016" i="5"/>
  <c r="E3016" i="5"/>
  <c r="F3016" i="5"/>
  <c r="B3017" i="5"/>
  <c r="AT3017" i="5" s="1"/>
  <c r="AS3017" i="5" s="1"/>
  <c r="C3017" i="5"/>
  <c r="D3017" i="5"/>
  <c r="E3017" i="5"/>
  <c r="F3017" i="5"/>
  <c r="B3018" i="5"/>
  <c r="AT3018" i="5" s="1"/>
  <c r="AS3018" i="5" s="1"/>
  <c r="C3018" i="5"/>
  <c r="D3018" i="5"/>
  <c r="E3018" i="5"/>
  <c r="F3018" i="5"/>
  <c r="B3019" i="5"/>
  <c r="AT3019" i="5" s="1"/>
  <c r="AS3019" i="5" s="1"/>
  <c r="C3019" i="5"/>
  <c r="D3019" i="5"/>
  <c r="E3019" i="5"/>
  <c r="F3019" i="5"/>
  <c r="B3020" i="5"/>
  <c r="AT3020" i="5" s="1"/>
  <c r="AS3020" i="5" s="1"/>
  <c r="C3020" i="5"/>
  <c r="D3020" i="5"/>
  <c r="E3020" i="5"/>
  <c r="F3020" i="5"/>
  <c r="B3021" i="5"/>
  <c r="AT3021" i="5" s="1"/>
  <c r="AS3021" i="5" s="1"/>
  <c r="C3021" i="5"/>
  <c r="D3021" i="5"/>
  <c r="E3021" i="5"/>
  <c r="F3021" i="5"/>
  <c r="B3022" i="5"/>
  <c r="AT3022" i="5" s="1"/>
  <c r="AS3022" i="5" s="1"/>
  <c r="C3022" i="5"/>
  <c r="D3022" i="5"/>
  <c r="E3022" i="5"/>
  <c r="F3022" i="5"/>
  <c r="B3023" i="5"/>
  <c r="AT3023" i="5" s="1"/>
  <c r="AS3023" i="5" s="1"/>
  <c r="C3023" i="5"/>
  <c r="D3023" i="5"/>
  <c r="E3023" i="5"/>
  <c r="F3023" i="5"/>
  <c r="B3024" i="5"/>
  <c r="AT3024" i="5" s="1"/>
  <c r="AS3024" i="5" s="1"/>
  <c r="C3024" i="5"/>
  <c r="D3024" i="5"/>
  <c r="E3024" i="5"/>
  <c r="F3024" i="5"/>
  <c r="B3025" i="5"/>
  <c r="AT3025" i="5" s="1"/>
  <c r="AS3025" i="5" s="1"/>
  <c r="C3025" i="5"/>
  <c r="D3025" i="5"/>
  <c r="E3025" i="5"/>
  <c r="F3025" i="5"/>
  <c r="B3026" i="5"/>
  <c r="AT3026" i="5" s="1"/>
  <c r="AS3026" i="5" s="1"/>
  <c r="C3026" i="5"/>
  <c r="D3026" i="5"/>
  <c r="E3026" i="5"/>
  <c r="F3026" i="5"/>
  <c r="B3027" i="5"/>
  <c r="AT3027" i="5" s="1"/>
  <c r="AS3027" i="5" s="1"/>
  <c r="C3027" i="5"/>
  <c r="D3027" i="5"/>
  <c r="E3027" i="5"/>
  <c r="F3027" i="5"/>
  <c r="B3028" i="5"/>
  <c r="AT3028" i="5" s="1"/>
  <c r="AS3028" i="5" s="1"/>
  <c r="C3028" i="5"/>
  <c r="D3028" i="5"/>
  <c r="E3028" i="5"/>
  <c r="F3028" i="5"/>
  <c r="B3029" i="5"/>
  <c r="AT3029" i="5" s="1"/>
  <c r="AS3029" i="5" s="1"/>
  <c r="C3029" i="5"/>
  <c r="D3029" i="5"/>
  <c r="E3029" i="5"/>
  <c r="F3029" i="5"/>
  <c r="B3030" i="5"/>
  <c r="AT3030" i="5" s="1"/>
  <c r="AS3030" i="5" s="1"/>
  <c r="C3030" i="5"/>
  <c r="D3030" i="5"/>
  <c r="E3030" i="5"/>
  <c r="F3030" i="5"/>
  <c r="B3031" i="5"/>
  <c r="AT3031" i="5" s="1"/>
  <c r="AS3031" i="5" s="1"/>
  <c r="C3031" i="5"/>
  <c r="D3031" i="5"/>
  <c r="E3031" i="5"/>
  <c r="F3031" i="5"/>
  <c r="B3032" i="5"/>
  <c r="AT3032" i="5" s="1"/>
  <c r="AS3032" i="5" s="1"/>
  <c r="C3032" i="5"/>
  <c r="D3032" i="5"/>
  <c r="E3032" i="5"/>
  <c r="F3032" i="5"/>
  <c r="B3033" i="5"/>
  <c r="AT3033" i="5" s="1"/>
  <c r="AS3033" i="5" s="1"/>
  <c r="C3033" i="5"/>
  <c r="D3033" i="5"/>
  <c r="E3033" i="5"/>
  <c r="F3033" i="5"/>
  <c r="B3034" i="5"/>
  <c r="AT3034" i="5" s="1"/>
  <c r="AS3034" i="5" s="1"/>
  <c r="C3034" i="5"/>
  <c r="D3034" i="5"/>
  <c r="E3034" i="5"/>
  <c r="F3034" i="5"/>
  <c r="B3035" i="5"/>
  <c r="AT3035" i="5" s="1"/>
  <c r="AS3035" i="5" s="1"/>
  <c r="C3035" i="5"/>
  <c r="D3035" i="5"/>
  <c r="E3035" i="5"/>
  <c r="F3035" i="5"/>
  <c r="B3036" i="5"/>
  <c r="AT3036" i="5" s="1"/>
  <c r="AS3036" i="5" s="1"/>
  <c r="C3036" i="5"/>
  <c r="D3036" i="5"/>
  <c r="E3036" i="5"/>
  <c r="F3036" i="5"/>
  <c r="B3037" i="5"/>
  <c r="AT3037" i="5" s="1"/>
  <c r="AS3037" i="5" s="1"/>
  <c r="C3037" i="5"/>
  <c r="D3037" i="5"/>
  <c r="E3037" i="5"/>
  <c r="F3037" i="5"/>
  <c r="B3038" i="5"/>
  <c r="AT3038" i="5" s="1"/>
  <c r="AS3038" i="5" s="1"/>
  <c r="C3038" i="5"/>
  <c r="D3038" i="5"/>
  <c r="E3038" i="5"/>
  <c r="F3038" i="5"/>
  <c r="B3039" i="5"/>
  <c r="AT3039" i="5" s="1"/>
  <c r="AS3039" i="5" s="1"/>
  <c r="C3039" i="5"/>
  <c r="D3039" i="5"/>
  <c r="E3039" i="5"/>
  <c r="F3039" i="5"/>
  <c r="B3040" i="5"/>
  <c r="AT3040" i="5" s="1"/>
  <c r="AS3040" i="5" s="1"/>
  <c r="C3040" i="5"/>
  <c r="D3040" i="5"/>
  <c r="E3040" i="5"/>
  <c r="F3040" i="5"/>
  <c r="B3041" i="5"/>
  <c r="AT3041" i="5" s="1"/>
  <c r="AS3041" i="5" s="1"/>
  <c r="C3041" i="5"/>
  <c r="D3041" i="5"/>
  <c r="E3041" i="5"/>
  <c r="F3041" i="5"/>
  <c r="B3042" i="5"/>
  <c r="AT3042" i="5" s="1"/>
  <c r="AS3042" i="5" s="1"/>
  <c r="C3042" i="5"/>
  <c r="D3042" i="5"/>
  <c r="E3042" i="5"/>
  <c r="F3042" i="5"/>
  <c r="B3043" i="5"/>
  <c r="AT3043" i="5" s="1"/>
  <c r="AS3043" i="5" s="1"/>
  <c r="C3043" i="5"/>
  <c r="D3043" i="5"/>
  <c r="E3043" i="5"/>
  <c r="F3043" i="5"/>
  <c r="B3044" i="5"/>
  <c r="AT3044" i="5" s="1"/>
  <c r="AS3044" i="5" s="1"/>
  <c r="C3044" i="5"/>
  <c r="D3044" i="5"/>
  <c r="E3044" i="5"/>
  <c r="F3044" i="5"/>
  <c r="B3045" i="5"/>
  <c r="AT3045" i="5" s="1"/>
  <c r="AS3045" i="5" s="1"/>
  <c r="C3045" i="5"/>
  <c r="D3045" i="5"/>
  <c r="E3045" i="5"/>
  <c r="F3045" i="5"/>
  <c r="B3046" i="5"/>
  <c r="AT3046" i="5" s="1"/>
  <c r="AS3046" i="5" s="1"/>
  <c r="C3046" i="5"/>
  <c r="D3046" i="5"/>
  <c r="E3046" i="5"/>
  <c r="F3046" i="5"/>
  <c r="B3047" i="5"/>
  <c r="AT3047" i="5" s="1"/>
  <c r="AS3047" i="5" s="1"/>
  <c r="C3047" i="5"/>
  <c r="D3047" i="5"/>
  <c r="E3047" i="5"/>
  <c r="F3047" i="5"/>
  <c r="B3048" i="5"/>
  <c r="AT3048" i="5" s="1"/>
  <c r="AS3048" i="5" s="1"/>
  <c r="C3048" i="5"/>
  <c r="D3048" i="5"/>
  <c r="E3048" i="5"/>
  <c r="F3048" i="5"/>
  <c r="B3049" i="5"/>
  <c r="AT3049" i="5" s="1"/>
  <c r="AS3049" i="5" s="1"/>
  <c r="C3049" i="5"/>
  <c r="D3049" i="5"/>
  <c r="E3049" i="5"/>
  <c r="F3049" i="5"/>
  <c r="B3050" i="5"/>
  <c r="AT3050" i="5" s="1"/>
  <c r="AS3050" i="5" s="1"/>
  <c r="C3050" i="5"/>
  <c r="D3050" i="5"/>
  <c r="E3050" i="5"/>
  <c r="F3050" i="5"/>
  <c r="B3051" i="5"/>
  <c r="AT3051" i="5" s="1"/>
  <c r="AS3051" i="5" s="1"/>
  <c r="C3051" i="5"/>
  <c r="D3051" i="5"/>
  <c r="E3051" i="5"/>
  <c r="F3051" i="5"/>
  <c r="B3052" i="5"/>
  <c r="AT3052" i="5" s="1"/>
  <c r="AS3052" i="5" s="1"/>
  <c r="C3052" i="5"/>
  <c r="D3052" i="5"/>
  <c r="E3052" i="5"/>
  <c r="F3052" i="5"/>
  <c r="B3053" i="5"/>
  <c r="AT3053" i="5" s="1"/>
  <c r="AS3053" i="5" s="1"/>
  <c r="C3053" i="5"/>
  <c r="D3053" i="5"/>
  <c r="E3053" i="5"/>
  <c r="F3053" i="5"/>
  <c r="B3054" i="5"/>
  <c r="AT3054" i="5" s="1"/>
  <c r="AS3054" i="5" s="1"/>
  <c r="C3054" i="5"/>
  <c r="D3054" i="5"/>
  <c r="E3054" i="5"/>
  <c r="F3054" i="5"/>
  <c r="B3055" i="5"/>
  <c r="AT3055" i="5" s="1"/>
  <c r="AS3055" i="5" s="1"/>
  <c r="C3055" i="5"/>
  <c r="D3055" i="5"/>
  <c r="E3055" i="5"/>
  <c r="F3055" i="5"/>
  <c r="B3056" i="5"/>
  <c r="AT3056" i="5" s="1"/>
  <c r="AS3056" i="5" s="1"/>
  <c r="C3056" i="5"/>
  <c r="D3056" i="5"/>
  <c r="E3056" i="5"/>
  <c r="F3056" i="5"/>
  <c r="B3057" i="5"/>
  <c r="AT3057" i="5" s="1"/>
  <c r="AS3057" i="5" s="1"/>
  <c r="C3057" i="5"/>
  <c r="D3057" i="5"/>
  <c r="E3057" i="5"/>
  <c r="F3057" i="5"/>
  <c r="B3058" i="5"/>
  <c r="AT3058" i="5" s="1"/>
  <c r="AS3058" i="5" s="1"/>
  <c r="C3058" i="5"/>
  <c r="D3058" i="5"/>
  <c r="E3058" i="5"/>
  <c r="F3058" i="5"/>
  <c r="B3059" i="5"/>
  <c r="AT3059" i="5" s="1"/>
  <c r="AS3059" i="5" s="1"/>
  <c r="C3059" i="5"/>
  <c r="D3059" i="5"/>
  <c r="E3059" i="5"/>
  <c r="F3059" i="5"/>
  <c r="B3060" i="5"/>
  <c r="AT3060" i="5" s="1"/>
  <c r="AS3060" i="5" s="1"/>
  <c r="C3060" i="5"/>
  <c r="D3060" i="5"/>
  <c r="E3060" i="5"/>
  <c r="F3060" i="5"/>
  <c r="B3061" i="5"/>
  <c r="AT3061" i="5" s="1"/>
  <c r="AS3061" i="5" s="1"/>
  <c r="C3061" i="5"/>
  <c r="D3061" i="5"/>
  <c r="E3061" i="5"/>
  <c r="F3061" i="5"/>
  <c r="B3062" i="5"/>
  <c r="AT3062" i="5" s="1"/>
  <c r="AS3062" i="5" s="1"/>
  <c r="C3062" i="5"/>
  <c r="D3062" i="5"/>
  <c r="E3062" i="5"/>
  <c r="F3062" i="5"/>
  <c r="B3063" i="5"/>
  <c r="AT3063" i="5" s="1"/>
  <c r="AS3063" i="5" s="1"/>
  <c r="C3063" i="5"/>
  <c r="D3063" i="5"/>
  <c r="E3063" i="5"/>
  <c r="F3063" i="5"/>
  <c r="B3064" i="5"/>
  <c r="AT3064" i="5" s="1"/>
  <c r="AS3064" i="5" s="1"/>
  <c r="C3064" i="5"/>
  <c r="D3064" i="5"/>
  <c r="E3064" i="5"/>
  <c r="F3064" i="5"/>
  <c r="B3065" i="5"/>
  <c r="AT3065" i="5" s="1"/>
  <c r="AS3065" i="5" s="1"/>
  <c r="C3065" i="5"/>
  <c r="D3065" i="5"/>
  <c r="E3065" i="5"/>
  <c r="F3065" i="5"/>
  <c r="B3066" i="5"/>
  <c r="AT3066" i="5" s="1"/>
  <c r="AS3066" i="5" s="1"/>
  <c r="C3066" i="5"/>
  <c r="D3066" i="5"/>
  <c r="E3066" i="5"/>
  <c r="F3066" i="5"/>
  <c r="B3067" i="5"/>
  <c r="AT3067" i="5" s="1"/>
  <c r="AS3067" i="5" s="1"/>
  <c r="C3067" i="5"/>
  <c r="D3067" i="5"/>
  <c r="E3067" i="5"/>
  <c r="F3067" i="5"/>
  <c r="B3068" i="5"/>
  <c r="AT3068" i="5" s="1"/>
  <c r="AS3068" i="5" s="1"/>
  <c r="C3068" i="5"/>
  <c r="D3068" i="5"/>
  <c r="E3068" i="5"/>
  <c r="F3068" i="5"/>
  <c r="B3069" i="5"/>
  <c r="AT3069" i="5" s="1"/>
  <c r="AS3069" i="5" s="1"/>
  <c r="C3069" i="5"/>
  <c r="D3069" i="5"/>
  <c r="E3069" i="5"/>
  <c r="F3069" i="5"/>
  <c r="B3070" i="5"/>
  <c r="AT3070" i="5" s="1"/>
  <c r="AS3070" i="5" s="1"/>
  <c r="C3070" i="5"/>
  <c r="D3070" i="5"/>
  <c r="E3070" i="5"/>
  <c r="F3070" i="5"/>
  <c r="B3071" i="5"/>
  <c r="AT3071" i="5" s="1"/>
  <c r="AS3071" i="5" s="1"/>
  <c r="C3071" i="5"/>
  <c r="D3071" i="5"/>
  <c r="E3071" i="5"/>
  <c r="F3071" i="5"/>
  <c r="B3072" i="5"/>
  <c r="AT3072" i="5" s="1"/>
  <c r="AS3072" i="5" s="1"/>
  <c r="C3072" i="5"/>
  <c r="D3072" i="5"/>
  <c r="E3072" i="5"/>
  <c r="F3072" i="5"/>
  <c r="B3073" i="5"/>
  <c r="AT3073" i="5" s="1"/>
  <c r="AS3073" i="5" s="1"/>
  <c r="C3073" i="5"/>
  <c r="D3073" i="5"/>
  <c r="E3073" i="5"/>
  <c r="F3073" i="5"/>
  <c r="B3074" i="5"/>
  <c r="AT3074" i="5" s="1"/>
  <c r="AS3074" i="5" s="1"/>
  <c r="C3074" i="5"/>
  <c r="D3074" i="5"/>
  <c r="E3074" i="5"/>
  <c r="F3074" i="5"/>
  <c r="B3075" i="5"/>
  <c r="AT3075" i="5" s="1"/>
  <c r="AS3075" i="5" s="1"/>
  <c r="C3075" i="5"/>
  <c r="D3075" i="5"/>
  <c r="E3075" i="5"/>
  <c r="F3075" i="5"/>
  <c r="B3076" i="5"/>
  <c r="AT3076" i="5" s="1"/>
  <c r="AS3076" i="5" s="1"/>
  <c r="C3076" i="5"/>
  <c r="D3076" i="5"/>
  <c r="E3076" i="5"/>
  <c r="F3076" i="5"/>
  <c r="B3077" i="5"/>
  <c r="AT3077" i="5" s="1"/>
  <c r="AS3077" i="5" s="1"/>
  <c r="C3077" i="5"/>
  <c r="D3077" i="5"/>
  <c r="E3077" i="5"/>
  <c r="F3077" i="5"/>
  <c r="B3078" i="5"/>
  <c r="AT3078" i="5" s="1"/>
  <c r="AS3078" i="5" s="1"/>
  <c r="C3078" i="5"/>
  <c r="D3078" i="5"/>
  <c r="E3078" i="5"/>
  <c r="F3078" i="5"/>
  <c r="B3079" i="5"/>
  <c r="AT3079" i="5" s="1"/>
  <c r="AS3079" i="5" s="1"/>
  <c r="C3079" i="5"/>
  <c r="D3079" i="5"/>
  <c r="E3079" i="5"/>
  <c r="F3079" i="5"/>
  <c r="B3080" i="5"/>
  <c r="AT3080" i="5" s="1"/>
  <c r="AS3080" i="5" s="1"/>
  <c r="C3080" i="5"/>
  <c r="D3080" i="5"/>
  <c r="E3080" i="5"/>
  <c r="F3080" i="5"/>
  <c r="B3081" i="5"/>
  <c r="AT3081" i="5" s="1"/>
  <c r="AS3081" i="5" s="1"/>
  <c r="C3081" i="5"/>
  <c r="D3081" i="5"/>
  <c r="E3081" i="5"/>
  <c r="F3081" i="5"/>
  <c r="B3082" i="5"/>
  <c r="AT3082" i="5" s="1"/>
  <c r="AS3082" i="5" s="1"/>
  <c r="C3082" i="5"/>
  <c r="D3082" i="5"/>
  <c r="E3082" i="5"/>
  <c r="F3082" i="5"/>
  <c r="B3083" i="5"/>
  <c r="AT3083" i="5" s="1"/>
  <c r="AS3083" i="5" s="1"/>
  <c r="C3083" i="5"/>
  <c r="D3083" i="5"/>
  <c r="E3083" i="5"/>
  <c r="F3083" i="5"/>
  <c r="B3084" i="5"/>
  <c r="AT3084" i="5" s="1"/>
  <c r="AS3084" i="5" s="1"/>
  <c r="C3084" i="5"/>
  <c r="D3084" i="5"/>
  <c r="E3084" i="5"/>
  <c r="F3084" i="5"/>
  <c r="B3085" i="5"/>
  <c r="AT3085" i="5" s="1"/>
  <c r="AS3085" i="5" s="1"/>
  <c r="C3085" i="5"/>
  <c r="D3085" i="5"/>
  <c r="E3085" i="5"/>
  <c r="F3085" i="5"/>
  <c r="B3086" i="5"/>
  <c r="AT3086" i="5" s="1"/>
  <c r="AS3086" i="5" s="1"/>
  <c r="C3086" i="5"/>
  <c r="D3086" i="5"/>
  <c r="E3086" i="5"/>
  <c r="F3086" i="5"/>
  <c r="B3087" i="5"/>
  <c r="AT3087" i="5" s="1"/>
  <c r="AS3087" i="5" s="1"/>
  <c r="C3087" i="5"/>
  <c r="D3087" i="5"/>
  <c r="E3087" i="5"/>
  <c r="F3087" i="5"/>
  <c r="B3088" i="5"/>
  <c r="AT3088" i="5" s="1"/>
  <c r="AS3088" i="5" s="1"/>
  <c r="C3088" i="5"/>
  <c r="D3088" i="5"/>
  <c r="E3088" i="5"/>
  <c r="F3088" i="5"/>
  <c r="B3089" i="5"/>
  <c r="AT3089" i="5" s="1"/>
  <c r="AS3089" i="5" s="1"/>
  <c r="C3089" i="5"/>
  <c r="D3089" i="5"/>
  <c r="E3089" i="5"/>
  <c r="F3089" i="5"/>
  <c r="B3090" i="5"/>
  <c r="AT3090" i="5" s="1"/>
  <c r="AS3090" i="5" s="1"/>
  <c r="C3090" i="5"/>
  <c r="D3090" i="5"/>
  <c r="E3090" i="5"/>
  <c r="F3090" i="5"/>
  <c r="B3091" i="5"/>
  <c r="AT3091" i="5" s="1"/>
  <c r="AS3091" i="5" s="1"/>
  <c r="C3091" i="5"/>
  <c r="D3091" i="5"/>
  <c r="E3091" i="5"/>
  <c r="F3091" i="5"/>
  <c r="B3092" i="5"/>
  <c r="AT3092" i="5" s="1"/>
  <c r="AS3092" i="5" s="1"/>
  <c r="C3092" i="5"/>
  <c r="D3092" i="5"/>
  <c r="E3092" i="5"/>
  <c r="F3092" i="5"/>
  <c r="B3093" i="5"/>
  <c r="AT3093" i="5" s="1"/>
  <c r="AS3093" i="5" s="1"/>
  <c r="C3093" i="5"/>
  <c r="D3093" i="5"/>
  <c r="E3093" i="5"/>
  <c r="F3093" i="5"/>
  <c r="B3094" i="5"/>
  <c r="AT3094" i="5" s="1"/>
  <c r="AS3094" i="5" s="1"/>
  <c r="C3094" i="5"/>
  <c r="D3094" i="5"/>
  <c r="E3094" i="5"/>
  <c r="F3094" i="5"/>
  <c r="B3095" i="5"/>
  <c r="AT3095" i="5" s="1"/>
  <c r="AS3095" i="5" s="1"/>
  <c r="C3095" i="5"/>
  <c r="D3095" i="5"/>
  <c r="E3095" i="5"/>
  <c r="F3095" i="5"/>
  <c r="B3096" i="5"/>
  <c r="AT3096" i="5" s="1"/>
  <c r="AS3096" i="5" s="1"/>
  <c r="C3096" i="5"/>
  <c r="D3096" i="5"/>
  <c r="E3096" i="5"/>
  <c r="F3096" i="5"/>
  <c r="B3097" i="5"/>
  <c r="AT3097" i="5" s="1"/>
  <c r="AS3097" i="5" s="1"/>
  <c r="C3097" i="5"/>
  <c r="D3097" i="5"/>
  <c r="E3097" i="5"/>
  <c r="F3097" i="5"/>
  <c r="B3098" i="5"/>
  <c r="AT3098" i="5" s="1"/>
  <c r="AS3098" i="5" s="1"/>
  <c r="C3098" i="5"/>
  <c r="D3098" i="5"/>
  <c r="E3098" i="5"/>
  <c r="F3098" i="5"/>
  <c r="B3099" i="5"/>
  <c r="AT3099" i="5" s="1"/>
  <c r="AS3099" i="5" s="1"/>
  <c r="C3099" i="5"/>
  <c r="D3099" i="5"/>
  <c r="E3099" i="5"/>
  <c r="F3099" i="5"/>
  <c r="B3100" i="5"/>
  <c r="AT3100" i="5" s="1"/>
  <c r="AS3100" i="5" s="1"/>
  <c r="C3100" i="5"/>
  <c r="D3100" i="5"/>
  <c r="E3100" i="5"/>
  <c r="F3100" i="5"/>
  <c r="B3101" i="5"/>
  <c r="AT3101" i="5" s="1"/>
  <c r="AS3101" i="5" s="1"/>
  <c r="C3101" i="5"/>
  <c r="D3101" i="5"/>
  <c r="E3101" i="5"/>
  <c r="F3101" i="5"/>
  <c r="B3102" i="5"/>
  <c r="AT3102" i="5" s="1"/>
  <c r="AS3102" i="5" s="1"/>
  <c r="C3102" i="5"/>
  <c r="D3102" i="5"/>
  <c r="E3102" i="5"/>
  <c r="F3102" i="5"/>
  <c r="B3103" i="5"/>
  <c r="AT3103" i="5" s="1"/>
  <c r="AS3103" i="5" s="1"/>
  <c r="C3103" i="5"/>
  <c r="D3103" i="5"/>
  <c r="E3103" i="5"/>
  <c r="F3103" i="5"/>
  <c r="B3104" i="5"/>
  <c r="AT3104" i="5" s="1"/>
  <c r="AS3104" i="5" s="1"/>
  <c r="C3104" i="5"/>
  <c r="D3104" i="5"/>
  <c r="E3104" i="5"/>
  <c r="F3104" i="5"/>
  <c r="B3105" i="5"/>
  <c r="AT3105" i="5" s="1"/>
  <c r="AS3105" i="5" s="1"/>
  <c r="C3105" i="5"/>
  <c r="D3105" i="5"/>
  <c r="E3105" i="5"/>
  <c r="F3105" i="5"/>
  <c r="B3106" i="5"/>
  <c r="AT3106" i="5" s="1"/>
  <c r="AS3106" i="5" s="1"/>
  <c r="C3106" i="5"/>
  <c r="D3106" i="5"/>
  <c r="E3106" i="5"/>
  <c r="F3106" i="5"/>
  <c r="B3107" i="5"/>
  <c r="AT3107" i="5" s="1"/>
  <c r="AS3107" i="5" s="1"/>
  <c r="C3107" i="5"/>
  <c r="D3107" i="5"/>
  <c r="E3107" i="5"/>
  <c r="F3107" i="5"/>
  <c r="B3108" i="5"/>
  <c r="AT3108" i="5" s="1"/>
  <c r="AS3108" i="5" s="1"/>
  <c r="C3108" i="5"/>
  <c r="D3108" i="5"/>
  <c r="E3108" i="5"/>
  <c r="F3108" i="5"/>
  <c r="B3109" i="5"/>
  <c r="AT3109" i="5" s="1"/>
  <c r="AS3109" i="5" s="1"/>
  <c r="C3109" i="5"/>
  <c r="D3109" i="5"/>
  <c r="E3109" i="5"/>
  <c r="F3109" i="5"/>
  <c r="B3110" i="5"/>
  <c r="AT3110" i="5" s="1"/>
  <c r="AS3110" i="5" s="1"/>
  <c r="C3110" i="5"/>
  <c r="D3110" i="5"/>
  <c r="E3110" i="5"/>
  <c r="F3110" i="5"/>
  <c r="B3111" i="5"/>
  <c r="AT3111" i="5" s="1"/>
  <c r="AS3111" i="5" s="1"/>
  <c r="C3111" i="5"/>
  <c r="D3111" i="5"/>
  <c r="E3111" i="5"/>
  <c r="F3111" i="5"/>
  <c r="B3112" i="5"/>
  <c r="AT3112" i="5" s="1"/>
  <c r="AS3112" i="5" s="1"/>
  <c r="C3112" i="5"/>
  <c r="D3112" i="5"/>
  <c r="E3112" i="5"/>
  <c r="F3112" i="5"/>
  <c r="B3113" i="5"/>
  <c r="AT3113" i="5" s="1"/>
  <c r="AS3113" i="5" s="1"/>
  <c r="C3113" i="5"/>
  <c r="D3113" i="5"/>
  <c r="E3113" i="5"/>
  <c r="F3113" i="5"/>
  <c r="B3114" i="5"/>
  <c r="AT3114" i="5" s="1"/>
  <c r="AS3114" i="5" s="1"/>
  <c r="C3114" i="5"/>
  <c r="D3114" i="5"/>
  <c r="E3114" i="5"/>
  <c r="F3114" i="5"/>
  <c r="B3115" i="5"/>
  <c r="AT3115" i="5" s="1"/>
  <c r="AS3115" i="5" s="1"/>
  <c r="C3115" i="5"/>
  <c r="D3115" i="5"/>
  <c r="E3115" i="5"/>
  <c r="F3115" i="5"/>
  <c r="B3116" i="5"/>
  <c r="AT3116" i="5" s="1"/>
  <c r="AS3116" i="5" s="1"/>
  <c r="C3116" i="5"/>
  <c r="D3116" i="5"/>
  <c r="E3116" i="5"/>
  <c r="F3116" i="5"/>
  <c r="B3117" i="5"/>
  <c r="AT3117" i="5" s="1"/>
  <c r="AS3117" i="5" s="1"/>
  <c r="C3117" i="5"/>
  <c r="D3117" i="5"/>
  <c r="E3117" i="5"/>
  <c r="F3117" i="5"/>
  <c r="B3118" i="5"/>
  <c r="AT3118" i="5" s="1"/>
  <c r="AS3118" i="5" s="1"/>
  <c r="C3118" i="5"/>
  <c r="D3118" i="5"/>
  <c r="E3118" i="5"/>
  <c r="F3118" i="5"/>
  <c r="B3119" i="5"/>
  <c r="AT3119" i="5" s="1"/>
  <c r="AS3119" i="5" s="1"/>
  <c r="C3119" i="5"/>
  <c r="D3119" i="5"/>
  <c r="E3119" i="5"/>
  <c r="F3119" i="5"/>
  <c r="B3120" i="5"/>
  <c r="AT3120" i="5" s="1"/>
  <c r="AS3120" i="5" s="1"/>
  <c r="C3120" i="5"/>
  <c r="D3120" i="5"/>
  <c r="E3120" i="5"/>
  <c r="F3120" i="5"/>
  <c r="B3121" i="5"/>
  <c r="AT3121" i="5" s="1"/>
  <c r="AS3121" i="5" s="1"/>
  <c r="C3121" i="5"/>
  <c r="D3121" i="5"/>
  <c r="E3121" i="5"/>
  <c r="F3121" i="5"/>
  <c r="B3122" i="5"/>
  <c r="AT3122" i="5" s="1"/>
  <c r="AS3122" i="5" s="1"/>
  <c r="C3122" i="5"/>
  <c r="D3122" i="5"/>
  <c r="E3122" i="5"/>
  <c r="F3122" i="5"/>
  <c r="B3123" i="5"/>
  <c r="AT3123" i="5" s="1"/>
  <c r="AS3123" i="5" s="1"/>
  <c r="C3123" i="5"/>
  <c r="D3123" i="5"/>
  <c r="E3123" i="5"/>
  <c r="F3123" i="5"/>
  <c r="B3124" i="5"/>
  <c r="AT3124" i="5" s="1"/>
  <c r="AS3124" i="5" s="1"/>
  <c r="C3124" i="5"/>
  <c r="D3124" i="5"/>
  <c r="E3124" i="5"/>
  <c r="F3124" i="5"/>
  <c r="B3125" i="5"/>
  <c r="AT3125" i="5" s="1"/>
  <c r="AS3125" i="5" s="1"/>
  <c r="C3125" i="5"/>
  <c r="D3125" i="5"/>
  <c r="E3125" i="5"/>
  <c r="F3125" i="5"/>
  <c r="B3126" i="5"/>
  <c r="AT3126" i="5" s="1"/>
  <c r="AS3126" i="5" s="1"/>
  <c r="C3126" i="5"/>
  <c r="D3126" i="5"/>
  <c r="E3126" i="5"/>
  <c r="F3126" i="5"/>
  <c r="B3127" i="5"/>
  <c r="AT3127" i="5" s="1"/>
  <c r="AS3127" i="5" s="1"/>
  <c r="C3127" i="5"/>
  <c r="D3127" i="5"/>
  <c r="E3127" i="5"/>
  <c r="F3127" i="5"/>
  <c r="B3128" i="5"/>
  <c r="AT3128" i="5" s="1"/>
  <c r="AS3128" i="5" s="1"/>
  <c r="C3128" i="5"/>
  <c r="D3128" i="5"/>
  <c r="E3128" i="5"/>
  <c r="F3128" i="5"/>
  <c r="B3129" i="5"/>
  <c r="AT3129" i="5" s="1"/>
  <c r="AS3129" i="5" s="1"/>
  <c r="C3129" i="5"/>
  <c r="D3129" i="5"/>
  <c r="E3129" i="5"/>
  <c r="F3129" i="5"/>
  <c r="B3130" i="5"/>
  <c r="AT3130" i="5" s="1"/>
  <c r="AS3130" i="5" s="1"/>
  <c r="C3130" i="5"/>
  <c r="D3130" i="5"/>
  <c r="E3130" i="5"/>
  <c r="F3130" i="5"/>
  <c r="B3131" i="5"/>
  <c r="AT3131" i="5" s="1"/>
  <c r="AS3131" i="5" s="1"/>
  <c r="C3131" i="5"/>
  <c r="D3131" i="5"/>
  <c r="E3131" i="5"/>
  <c r="F3131" i="5"/>
  <c r="B3132" i="5"/>
  <c r="AT3132" i="5" s="1"/>
  <c r="AS3132" i="5" s="1"/>
  <c r="C3132" i="5"/>
  <c r="D3132" i="5"/>
  <c r="E3132" i="5"/>
  <c r="F3132" i="5"/>
  <c r="B3133" i="5"/>
  <c r="AT3133" i="5" s="1"/>
  <c r="AS3133" i="5" s="1"/>
  <c r="C3133" i="5"/>
  <c r="D3133" i="5"/>
  <c r="E3133" i="5"/>
  <c r="F3133" i="5"/>
  <c r="B3134" i="5"/>
  <c r="AT3134" i="5" s="1"/>
  <c r="AS3134" i="5" s="1"/>
  <c r="C3134" i="5"/>
  <c r="D3134" i="5"/>
  <c r="E3134" i="5"/>
  <c r="F3134" i="5"/>
  <c r="B3135" i="5"/>
  <c r="AT3135" i="5" s="1"/>
  <c r="AS3135" i="5" s="1"/>
  <c r="C3135" i="5"/>
  <c r="D3135" i="5"/>
  <c r="E3135" i="5"/>
  <c r="F3135" i="5"/>
  <c r="B3136" i="5"/>
  <c r="AT3136" i="5" s="1"/>
  <c r="AS3136" i="5" s="1"/>
  <c r="C3136" i="5"/>
  <c r="D3136" i="5"/>
  <c r="E3136" i="5"/>
  <c r="F3136" i="5"/>
  <c r="B3137" i="5"/>
  <c r="AT3137" i="5" s="1"/>
  <c r="AS3137" i="5" s="1"/>
  <c r="C3137" i="5"/>
  <c r="D3137" i="5"/>
  <c r="E3137" i="5"/>
  <c r="F3137" i="5"/>
  <c r="B3138" i="5"/>
  <c r="AT3138" i="5" s="1"/>
  <c r="AS3138" i="5" s="1"/>
  <c r="C3138" i="5"/>
  <c r="D3138" i="5"/>
  <c r="E3138" i="5"/>
  <c r="F3138" i="5"/>
  <c r="B3139" i="5"/>
  <c r="AT3139" i="5" s="1"/>
  <c r="AS3139" i="5" s="1"/>
  <c r="C3139" i="5"/>
  <c r="D3139" i="5"/>
  <c r="E3139" i="5"/>
  <c r="F3139" i="5"/>
  <c r="B3140" i="5"/>
  <c r="AT3140" i="5" s="1"/>
  <c r="AS3140" i="5" s="1"/>
  <c r="C3140" i="5"/>
  <c r="D3140" i="5"/>
  <c r="E3140" i="5"/>
  <c r="F3140" i="5"/>
  <c r="B3141" i="5"/>
  <c r="AT3141" i="5" s="1"/>
  <c r="AS3141" i="5" s="1"/>
  <c r="C3141" i="5"/>
  <c r="D3141" i="5"/>
  <c r="E3141" i="5"/>
  <c r="F3141" i="5"/>
  <c r="B3142" i="5"/>
  <c r="AT3142" i="5" s="1"/>
  <c r="AS3142" i="5" s="1"/>
  <c r="C3142" i="5"/>
  <c r="D3142" i="5"/>
  <c r="E3142" i="5"/>
  <c r="F3142" i="5"/>
  <c r="B3143" i="5"/>
  <c r="AT3143" i="5" s="1"/>
  <c r="AS3143" i="5" s="1"/>
  <c r="C3143" i="5"/>
  <c r="D3143" i="5"/>
  <c r="E3143" i="5"/>
  <c r="F3143" i="5"/>
  <c r="B3144" i="5"/>
  <c r="AT3144" i="5" s="1"/>
  <c r="AS3144" i="5" s="1"/>
  <c r="C3144" i="5"/>
  <c r="D3144" i="5"/>
  <c r="E3144" i="5"/>
  <c r="F3144" i="5"/>
  <c r="B3145" i="5"/>
  <c r="AT3145" i="5" s="1"/>
  <c r="AS3145" i="5" s="1"/>
  <c r="C3145" i="5"/>
  <c r="D3145" i="5"/>
  <c r="E3145" i="5"/>
  <c r="F3145" i="5"/>
  <c r="B3146" i="5"/>
  <c r="AT3146" i="5" s="1"/>
  <c r="AS3146" i="5" s="1"/>
  <c r="C3146" i="5"/>
  <c r="D3146" i="5"/>
  <c r="E3146" i="5"/>
  <c r="F3146" i="5"/>
  <c r="B3147" i="5"/>
  <c r="AT3147" i="5" s="1"/>
  <c r="AS3147" i="5" s="1"/>
  <c r="C3147" i="5"/>
  <c r="D3147" i="5"/>
  <c r="E3147" i="5"/>
  <c r="F3147" i="5"/>
  <c r="B3148" i="5"/>
  <c r="AT3148" i="5" s="1"/>
  <c r="AS3148" i="5" s="1"/>
  <c r="C3148" i="5"/>
  <c r="D3148" i="5"/>
  <c r="E3148" i="5"/>
  <c r="F3148" i="5"/>
  <c r="B3149" i="5"/>
  <c r="AT3149" i="5" s="1"/>
  <c r="AS3149" i="5" s="1"/>
  <c r="C3149" i="5"/>
  <c r="D3149" i="5"/>
  <c r="E3149" i="5"/>
  <c r="F3149" i="5"/>
  <c r="B3150" i="5"/>
  <c r="AT3150" i="5" s="1"/>
  <c r="AS3150" i="5" s="1"/>
  <c r="C3150" i="5"/>
  <c r="D3150" i="5"/>
  <c r="E3150" i="5"/>
  <c r="F3150" i="5"/>
  <c r="B3151" i="5"/>
  <c r="AT3151" i="5" s="1"/>
  <c r="AS3151" i="5" s="1"/>
  <c r="C3151" i="5"/>
  <c r="D3151" i="5"/>
  <c r="E3151" i="5"/>
  <c r="F3151" i="5"/>
  <c r="B3152" i="5"/>
  <c r="AT3152" i="5" s="1"/>
  <c r="AS3152" i="5" s="1"/>
  <c r="C3152" i="5"/>
  <c r="D3152" i="5"/>
  <c r="E3152" i="5"/>
  <c r="F3152" i="5"/>
  <c r="B3153" i="5"/>
  <c r="AT3153" i="5" s="1"/>
  <c r="AS3153" i="5" s="1"/>
  <c r="C3153" i="5"/>
  <c r="D3153" i="5"/>
  <c r="E3153" i="5"/>
  <c r="F3153" i="5"/>
  <c r="B3154" i="5"/>
  <c r="AT3154" i="5" s="1"/>
  <c r="AS3154" i="5" s="1"/>
  <c r="C3154" i="5"/>
  <c r="D3154" i="5"/>
  <c r="E3154" i="5"/>
  <c r="F3154" i="5"/>
  <c r="B3155" i="5"/>
  <c r="AT3155" i="5" s="1"/>
  <c r="AS3155" i="5" s="1"/>
  <c r="C3155" i="5"/>
  <c r="D3155" i="5"/>
  <c r="E3155" i="5"/>
  <c r="F3155" i="5"/>
  <c r="B3156" i="5"/>
  <c r="AT3156" i="5" s="1"/>
  <c r="AS3156" i="5" s="1"/>
  <c r="C3156" i="5"/>
  <c r="D3156" i="5"/>
  <c r="E3156" i="5"/>
  <c r="F3156" i="5"/>
  <c r="B3157" i="5"/>
  <c r="AT3157" i="5" s="1"/>
  <c r="AS3157" i="5" s="1"/>
  <c r="C3157" i="5"/>
  <c r="D3157" i="5"/>
  <c r="E3157" i="5"/>
  <c r="F3157" i="5"/>
  <c r="B3158" i="5"/>
  <c r="AT3158" i="5" s="1"/>
  <c r="AS3158" i="5" s="1"/>
  <c r="C3158" i="5"/>
  <c r="D3158" i="5"/>
  <c r="E3158" i="5"/>
  <c r="F3158" i="5"/>
  <c r="B3159" i="5"/>
  <c r="AT3159" i="5" s="1"/>
  <c r="AS3159" i="5" s="1"/>
  <c r="C3159" i="5"/>
  <c r="D3159" i="5"/>
  <c r="E3159" i="5"/>
  <c r="F3159" i="5"/>
  <c r="B3160" i="5"/>
  <c r="AT3160" i="5" s="1"/>
  <c r="AS3160" i="5" s="1"/>
  <c r="C3160" i="5"/>
  <c r="D3160" i="5"/>
  <c r="E3160" i="5"/>
  <c r="F3160" i="5"/>
  <c r="B3161" i="5"/>
  <c r="AT3161" i="5" s="1"/>
  <c r="AS3161" i="5" s="1"/>
  <c r="C3161" i="5"/>
  <c r="D3161" i="5"/>
  <c r="E3161" i="5"/>
  <c r="F3161" i="5"/>
  <c r="B3162" i="5"/>
  <c r="AT3162" i="5" s="1"/>
  <c r="AS3162" i="5" s="1"/>
  <c r="C3162" i="5"/>
  <c r="D3162" i="5"/>
  <c r="E3162" i="5"/>
  <c r="F3162" i="5"/>
  <c r="B3163" i="5"/>
  <c r="AT3163" i="5" s="1"/>
  <c r="AS3163" i="5" s="1"/>
  <c r="C3163" i="5"/>
  <c r="D3163" i="5"/>
  <c r="E3163" i="5"/>
  <c r="F3163" i="5"/>
  <c r="B3164" i="5"/>
  <c r="AT3164" i="5" s="1"/>
  <c r="AS3164" i="5" s="1"/>
  <c r="C3164" i="5"/>
  <c r="D3164" i="5"/>
  <c r="E3164" i="5"/>
  <c r="F3164" i="5"/>
  <c r="B3165" i="5"/>
  <c r="AT3165" i="5" s="1"/>
  <c r="AS3165" i="5" s="1"/>
  <c r="C3165" i="5"/>
  <c r="D3165" i="5"/>
  <c r="E3165" i="5"/>
  <c r="F3165" i="5"/>
  <c r="B3166" i="5"/>
  <c r="AT3166" i="5" s="1"/>
  <c r="AS3166" i="5" s="1"/>
  <c r="C3166" i="5"/>
  <c r="D3166" i="5"/>
  <c r="E3166" i="5"/>
  <c r="F3166" i="5"/>
  <c r="B3167" i="5"/>
  <c r="AT3167" i="5" s="1"/>
  <c r="AS3167" i="5" s="1"/>
  <c r="C3167" i="5"/>
  <c r="D3167" i="5"/>
  <c r="E3167" i="5"/>
  <c r="F3167" i="5"/>
  <c r="B3168" i="5"/>
  <c r="AT3168" i="5" s="1"/>
  <c r="AS3168" i="5" s="1"/>
  <c r="C3168" i="5"/>
  <c r="D3168" i="5"/>
  <c r="E3168" i="5"/>
  <c r="F3168" i="5"/>
  <c r="B3169" i="5"/>
  <c r="AT3169" i="5" s="1"/>
  <c r="AS3169" i="5" s="1"/>
  <c r="C3169" i="5"/>
  <c r="D3169" i="5"/>
  <c r="E3169" i="5"/>
  <c r="F3169" i="5"/>
  <c r="B3170" i="5"/>
  <c r="AT3170" i="5" s="1"/>
  <c r="AS3170" i="5" s="1"/>
  <c r="C3170" i="5"/>
  <c r="D3170" i="5"/>
  <c r="E3170" i="5"/>
  <c r="F3170" i="5"/>
  <c r="B3171" i="5"/>
  <c r="AT3171" i="5" s="1"/>
  <c r="AS3171" i="5" s="1"/>
  <c r="C3171" i="5"/>
  <c r="D3171" i="5"/>
  <c r="E3171" i="5"/>
  <c r="F3171" i="5"/>
  <c r="B3172" i="5"/>
  <c r="AT3172" i="5" s="1"/>
  <c r="AS3172" i="5" s="1"/>
  <c r="C3172" i="5"/>
  <c r="D3172" i="5"/>
  <c r="E3172" i="5"/>
  <c r="F3172" i="5"/>
  <c r="B3173" i="5"/>
  <c r="AT3173" i="5" s="1"/>
  <c r="AS3173" i="5" s="1"/>
  <c r="C3173" i="5"/>
  <c r="D3173" i="5"/>
  <c r="E3173" i="5"/>
  <c r="F3173" i="5"/>
  <c r="B3174" i="5"/>
  <c r="AT3174" i="5" s="1"/>
  <c r="AS3174" i="5" s="1"/>
  <c r="C3174" i="5"/>
  <c r="D3174" i="5"/>
  <c r="E3174" i="5"/>
  <c r="F3174" i="5"/>
  <c r="B3175" i="5"/>
  <c r="AT3175" i="5" s="1"/>
  <c r="AS3175" i="5" s="1"/>
  <c r="C3175" i="5"/>
  <c r="D3175" i="5"/>
  <c r="E3175" i="5"/>
  <c r="F3175" i="5"/>
  <c r="B3176" i="5"/>
  <c r="AT3176" i="5" s="1"/>
  <c r="AS3176" i="5" s="1"/>
  <c r="C3176" i="5"/>
  <c r="D3176" i="5"/>
  <c r="E3176" i="5"/>
  <c r="F3176" i="5"/>
  <c r="B3177" i="5"/>
  <c r="AT3177" i="5" s="1"/>
  <c r="AS3177" i="5" s="1"/>
  <c r="C3177" i="5"/>
  <c r="D3177" i="5"/>
  <c r="E3177" i="5"/>
  <c r="F3177" i="5"/>
  <c r="B3178" i="5"/>
  <c r="AT3178" i="5" s="1"/>
  <c r="AS3178" i="5" s="1"/>
  <c r="C3178" i="5"/>
  <c r="D3178" i="5"/>
  <c r="E3178" i="5"/>
  <c r="F3178" i="5"/>
  <c r="B3179" i="5"/>
  <c r="AT3179" i="5" s="1"/>
  <c r="AS3179" i="5" s="1"/>
  <c r="C3179" i="5"/>
  <c r="D3179" i="5"/>
  <c r="E3179" i="5"/>
  <c r="F3179" i="5"/>
  <c r="B3180" i="5"/>
  <c r="AT3180" i="5" s="1"/>
  <c r="AS3180" i="5" s="1"/>
  <c r="C3180" i="5"/>
  <c r="D3180" i="5"/>
  <c r="E3180" i="5"/>
  <c r="F3180" i="5"/>
  <c r="B3181" i="5"/>
  <c r="AT3181" i="5" s="1"/>
  <c r="AS3181" i="5" s="1"/>
  <c r="C3181" i="5"/>
  <c r="D3181" i="5"/>
  <c r="E3181" i="5"/>
  <c r="F3181" i="5"/>
  <c r="B3182" i="5"/>
  <c r="AT3182" i="5" s="1"/>
  <c r="AS3182" i="5" s="1"/>
  <c r="C3182" i="5"/>
  <c r="D3182" i="5"/>
  <c r="E3182" i="5"/>
  <c r="F3182" i="5"/>
  <c r="B3183" i="5"/>
  <c r="AT3183" i="5" s="1"/>
  <c r="AS3183" i="5" s="1"/>
  <c r="C3183" i="5"/>
  <c r="D3183" i="5"/>
  <c r="E3183" i="5"/>
  <c r="F3183" i="5"/>
  <c r="B3184" i="5"/>
  <c r="AT3184" i="5" s="1"/>
  <c r="AS3184" i="5" s="1"/>
  <c r="C3184" i="5"/>
  <c r="D3184" i="5"/>
  <c r="E3184" i="5"/>
  <c r="F3184" i="5"/>
  <c r="B3185" i="5"/>
  <c r="AT3185" i="5" s="1"/>
  <c r="AS3185" i="5" s="1"/>
  <c r="C3185" i="5"/>
  <c r="D3185" i="5"/>
  <c r="E3185" i="5"/>
  <c r="F3185" i="5"/>
  <c r="B3186" i="5"/>
  <c r="AT3186" i="5" s="1"/>
  <c r="AS3186" i="5" s="1"/>
  <c r="C3186" i="5"/>
  <c r="D3186" i="5"/>
  <c r="E3186" i="5"/>
  <c r="F3186" i="5"/>
  <c r="B3187" i="5"/>
  <c r="AT3187" i="5" s="1"/>
  <c r="AS3187" i="5" s="1"/>
  <c r="C3187" i="5"/>
  <c r="D3187" i="5"/>
  <c r="E3187" i="5"/>
  <c r="F3187" i="5"/>
  <c r="B3188" i="5"/>
  <c r="AT3188" i="5" s="1"/>
  <c r="AS3188" i="5" s="1"/>
  <c r="C3188" i="5"/>
  <c r="D3188" i="5"/>
  <c r="E3188" i="5"/>
  <c r="F3188" i="5"/>
  <c r="B3189" i="5"/>
  <c r="AT3189" i="5" s="1"/>
  <c r="AS3189" i="5" s="1"/>
  <c r="C3189" i="5"/>
  <c r="D3189" i="5"/>
  <c r="E3189" i="5"/>
  <c r="F3189" i="5"/>
  <c r="B3190" i="5"/>
  <c r="AT3190" i="5" s="1"/>
  <c r="AS3190" i="5" s="1"/>
  <c r="C3190" i="5"/>
  <c r="D3190" i="5"/>
  <c r="E3190" i="5"/>
  <c r="F3190" i="5"/>
  <c r="B3191" i="5"/>
  <c r="AT3191" i="5" s="1"/>
  <c r="AS3191" i="5" s="1"/>
  <c r="C3191" i="5"/>
  <c r="D3191" i="5"/>
  <c r="E3191" i="5"/>
  <c r="F3191" i="5"/>
  <c r="B3192" i="5"/>
  <c r="AT3192" i="5" s="1"/>
  <c r="AS3192" i="5" s="1"/>
  <c r="C3192" i="5"/>
  <c r="D3192" i="5"/>
  <c r="E3192" i="5"/>
  <c r="F3192" i="5"/>
  <c r="B3193" i="5"/>
  <c r="AT3193" i="5" s="1"/>
  <c r="AS3193" i="5" s="1"/>
  <c r="C3193" i="5"/>
  <c r="D3193" i="5"/>
  <c r="E3193" i="5"/>
  <c r="F3193" i="5"/>
  <c r="B3194" i="5"/>
  <c r="AT3194" i="5" s="1"/>
  <c r="AS3194" i="5" s="1"/>
  <c r="C3194" i="5"/>
  <c r="D3194" i="5"/>
  <c r="E3194" i="5"/>
  <c r="F3194" i="5"/>
  <c r="B3195" i="5"/>
  <c r="AT3195" i="5" s="1"/>
  <c r="AS3195" i="5" s="1"/>
  <c r="C3195" i="5"/>
  <c r="D3195" i="5"/>
  <c r="E3195" i="5"/>
  <c r="F3195" i="5"/>
  <c r="B3196" i="5"/>
  <c r="AT3196" i="5" s="1"/>
  <c r="AS3196" i="5" s="1"/>
  <c r="C3196" i="5"/>
  <c r="D3196" i="5"/>
  <c r="E3196" i="5"/>
  <c r="F3196" i="5"/>
  <c r="B3197" i="5"/>
  <c r="AT3197" i="5" s="1"/>
  <c r="AS3197" i="5" s="1"/>
  <c r="C3197" i="5"/>
  <c r="D3197" i="5"/>
  <c r="E3197" i="5"/>
  <c r="F3197" i="5"/>
  <c r="B3198" i="5"/>
  <c r="AT3198" i="5" s="1"/>
  <c r="AS3198" i="5" s="1"/>
  <c r="C3198" i="5"/>
  <c r="D3198" i="5"/>
  <c r="E3198" i="5"/>
  <c r="F3198" i="5"/>
  <c r="B3199" i="5"/>
  <c r="AT3199" i="5" s="1"/>
  <c r="AS3199" i="5" s="1"/>
  <c r="C3199" i="5"/>
  <c r="D3199" i="5"/>
  <c r="E3199" i="5"/>
  <c r="F3199" i="5"/>
  <c r="B3200" i="5"/>
  <c r="AT3200" i="5" s="1"/>
  <c r="AS3200" i="5" s="1"/>
  <c r="C3200" i="5"/>
  <c r="D3200" i="5"/>
  <c r="E3200" i="5"/>
  <c r="F3200" i="5"/>
  <c r="B3201" i="5"/>
  <c r="AT3201" i="5" s="1"/>
  <c r="AS3201" i="5" s="1"/>
  <c r="C3201" i="5"/>
  <c r="D3201" i="5"/>
  <c r="E3201" i="5"/>
  <c r="F3201" i="5"/>
  <c r="B3202" i="5"/>
  <c r="AT3202" i="5" s="1"/>
  <c r="AS3202" i="5" s="1"/>
  <c r="C3202" i="5"/>
  <c r="D3202" i="5"/>
  <c r="E3202" i="5"/>
  <c r="F3202" i="5"/>
  <c r="B3203" i="5"/>
  <c r="AT3203" i="5" s="1"/>
  <c r="AS3203" i="5" s="1"/>
  <c r="C3203" i="5"/>
  <c r="D3203" i="5"/>
  <c r="E3203" i="5"/>
  <c r="F3203" i="5"/>
  <c r="B3204" i="5"/>
  <c r="AT3204" i="5" s="1"/>
  <c r="AS3204" i="5" s="1"/>
  <c r="C3204" i="5"/>
  <c r="D3204" i="5"/>
  <c r="E3204" i="5"/>
  <c r="F3204" i="5"/>
  <c r="B3205" i="5"/>
  <c r="AT3205" i="5" s="1"/>
  <c r="AS3205" i="5" s="1"/>
  <c r="C3205" i="5"/>
  <c r="D3205" i="5"/>
  <c r="E3205" i="5"/>
  <c r="F3205" i="5"/>
  <c r="B3206" i="5"/>
  <c r="AT3206" i="5" s="1"/>
  <c r="AS3206" i="5" s="1"/>
  <c r="C3206" i="5"/>
  <c r="D3206" i="5"/>
  <c r="E3206" i="5"/>
  <c r="F3206" i="5"/>
  <c r="B3207" i="5"/>
  <c r="AT3207" i="5" s="1"/>
  <c r="AS3207" i="5" s="1"/>
  <c r="C3207" i="5"/>
  <c r="D3207" i="5"/>
  <c r="E3207" i="5"/>
  <c r="F3207" i="5"/>
  <c r="B3208" i="5"/>
  <c r="AT3208" i="5" s="1"/>
  <c r="AS3208" i="5" s="1"/>
  <c r="C3208" i="5"/>
  <c r="D3208" i="5"/>
  <c r="E3208" i="5"/>
  <c r="F3208" i="5"/>
  <c r="B3209" i="5"/>
  <c r="AT3209" i="5" s="1"/>
  <c r="AS3209" i="5" s="1"/>
  <c r="C3209" i="5"/>
  <c r="D3209" i="5"/>
  <c r="E3209" i="5"/>
  <c r="F3209" i="5"/>
  <c r="B3210" i="5"/>
  <c r="AT3210" i="5" s="1"/>
  <c r="AS3210" i="5" s="1"/>
  <c r="C3210" i="5"/>
  <c r="D3210" i="5"/>
  <c r="E3210" i="5"/>
  <c r="F3210" i="5"/>
  <c r="B3211" i="5"/>
  <c r="AT3211" i="5" s="1"/>
  <c r="AS3211" i="5" s="1"/>
  <c r="C3211" i="5"/>
  <c r="D3211" i="5"/>
  <c r="E3211" i="5"/>
  <c r="F3211" i="5"/>
  <c r="B3212" i="5"/>
  <c r="AT3212" i="5" s="1"/>
  <c r="AS3212" i="5" s="1"/>
  <c r="C3212" i="5"/>
  <c r="D3212" i="5"/>
  <c r="E3212" i="5"/>
  <c r="F3212" i="5"/>
  <c r="B3213" i="5"/>
  <c r="AT3213" i="5" s="1"/>
  <c r="AS3213" i="5" s="1"/>
  <c r="C3213" i="5"/>
  <c r="D3213" i="5"/>
  <c r="E3213" i="5"/>
  <c r="F3213" i="5"/>
  <c r="B3214" i="5"/>
  <c r="AT3214" i="5" s="1"/>
  <c r="AS3214" i="5" s="1"/>
  <c r="C3214" i="5"/>
  <c r="D3214" i="5"/>
  <c r="E3214" i="5"/>
  <c r="F3214" i="5"/>
  <c r="B3215" i="5"/>
  <c r="AT3215" i="5" s="1"/>
  <c r="AS3215" i="5" s="1"/>
  <c r="C3215" i="5"/>
  <c r="D3215" i="5"/>
  <c r="E3215" i="5"/>
  <c r="F3215" i="5"/>
  <c r="B3216" i="5"/>
  <c r="AT3216" i="5" s="1"/>
  <c r="AS3216" i="5" s="1"/>
  <c r="C3216" i="5"/>
  <c r="D3216" i="5"/>
  <c r="E3216" i="5"/>
  <c r="F3216" i="5"/>
  <c r="B3217" i="5"/>
  <c r="AT3217" i="5" s="1"/>
  <c r="AS3217" i="5" s="1"/>
  <c r="C3217" i="5"/>
  <c r="D3217" i="5"/>
  <c r="E3217" i="5"/>
  <c r="F3217" i="5"/>
  <c r="B3218" i="5"/>
  <c r="AT3218" i="5" s="1"/>
  <c r="AS3218" i="5" s="1"/>
  <c r="C3218" i="5"/>
  <c r="D3218" i="5"/>
  <c r="E3218" i="5"/>
  <c r="F3218" i="5"/>
  <c r="B3219" i="5"/>
  <c r="AT3219" i="5" s="1"/>
  <c r="AS3219" i="5" s="1"/>
  <c r="C3219" i="5"/>
  <c r="D3219" i="5"/>
  <c r="E3219" i="5"/>
  <c r="F3219" i="5"/>
  <c r="B3220" i="5"/>
  <c r="AT3220" i="5" s="1"/>
  <c r="AS3220" i="5" s="1"/>
  <c r="C3220" i="5"/>
  <c r="D3220" i="5"/>
  <c r="E3220" i="5"/>
  <c r="F3220" i="5"/>
  <c r="B3221" i="5"/>
  <c r="AT3221" i="5" s="1"/>
  <c r="AS3221" i="5" s="1"/>
  <c r="C3221" i="5"/>
  <c r="D3221" i="5"/>
  <c r="E3221" i="5"/>
  <c r="F3221" i="5"/>
  <c r="B3222" i="5"/>
  <c r="AT3222" i="5" s="1"/>
  <c r="AS3222" i="5" s="1"/>
  <c r="C3222" i="5"/>
  <c r="D3222" i="5"/>
  <c r="E3222" i="5"/>
  <c r="F3222" i="5"/>
  <c r="B3223" i="5"/>
  <c r="AT3223" i="5" s="1"/>
  <c r="AS3223" i="5" s="1"/>
  <c r="C3223" i="5"/>
  <c r="D3223" i="5"/>
  <c r="E3223" i="5"/>
  <c r="F3223" i="5"/>
  <c r="B3224" i="5"/>
  <c r="AT3224" i="5" s="1"/>
  <c r="AS3224" i="5" s="1"/>
  <c r="C3224" i="5"/>
  <c r="D3224" i="5"/>
  <c r="E3224" i="5"/>
  <c r="F3224" i="5"/>
  <c r="B3225" i="5"/>
  <c r="AT3225" i="5" s="1"/>
  <c r="AS3225" i="5" s="1"/>
  <c r="C3225" i="5"/>
  <c r="D3225" i="5"/>
  <c r="E3225" i="5"/>
  <c r="F3225" i="5"/>
  <c r="B3226" i="5"/>
  <c r="AT3226" i="5" s="1"/>
  <c r="AS3226" i="5" s="1"/>
  <c r="C3226" i="5"/>
  <c r="D3226" i="5"/>
  <c r="E3226" i="5"/>
  <c r="F3226" i="5"/>
  <c r="B3227" i="5"/>
  <c r="AT3227" i="5" s="1"/>
  <c r="AS3227" i="5" s="1"/>
  <c r="C3227" i="5"/>
  <c r="D3227" i="5"/>
  <c r="E3227" i="5"/>
  <c r="F3227" i="5"/>
  <c r="B3228" i="5"/>
  <c r="AT3228" i="5" s="1"/>
  <c r="AS3228" i="5" s="1"/>
  <c r="C3228" i="5"/>
  <c r="D3228" i="5"/>
  <c r="E3228" i="5"/>
  <c r="F3228" i="5"/>
  <c r="B3229" i="5"/>
  <c r="AT3229" i="5" s="1"/>
  <c r="AS3229" i="5" s="1"/>
  <c r="C3229" i="5"/>
  <c r="D3229" i="5"/>
  <c r="E3229" i="5"/>
  <c r="F3229" i="5"/>
  <c r="B3230" i="5"/>
  <c r="AT3230" i="5" s="1"/>
  <c r="AS3230" i="5" s="1"/>
  <c r="C3230" i="5"/>
  <c r="D3230" i="5"/>
  <c r="E3230" i="5"/>
  <c r="F3230" i="5"/>
  <c r="B3231" i="5"/>
  <c r="AT3231" i="5" s="1"/>
  <c r="AS3231" i="5" s="1"/>
  <c r="C3231" i="5"/>
  <c r="D3231" i="5"/>
  <c r="E3231" i="5"/>
  <c r="F3231" i="5"/>
  <c r="B3232" i="5"/>
  <c r="AT3232" i="5" s="1"/>
  <c r="AS3232" i="5" s="1"/>
  <c r="C3232" i="5"/>
  <c r="D3232" i="5"/>
  <c r="E3232" i="5"/>
  <c r="F3232" i="5"/>
  <c r="B3233" i="5"/>
  <c r="AT3233" i="5" s="1"/>
  <c r="AS3233" i="5" s="1"/>
  <c r="C3233" i="5"/>
  <c r="D3233" i="5"/>
  <c r="E3233" i="5"/>
  <c r="F3233" i="5"/>
  <c r="B3234" i="5"/>
  <c r="AT3234" i="5" s="1"/>
  <c r="AS3234" i="5" s="1"/>
  <c r="C3234" i="5"/>
  <c r="D3234" i="5"/>
  <c r="E3234" i="5"/>
  <c r="F3234" i="5"/>
  <c r="B3235" i="5"/>
  <c r="AT3235" i="5" s="1"/>
  <c r="AS3235" i="5" s="1"/>
  <c r="C3235" i="5"/>
  <c r="D3235" i="5"/>
  <c r="E3235" i="5"/>
  <c r="F3235" i="5"/>
  <c r="B3236" i="5"/>
  <c r="AT3236" i="5" s="1"/>
  <c r="AS3236" i="5" s="1"/>
  <c r="C3236" i="5"/>
  <c r="D3236" i="5"/>
  <c r="E3236" i="5"/>
  <c r="F3236" i="5"/>
  <c r="B3237" i="5"/>
  <c r="AT3237" i="5" s="1"/>
  <c r="AS3237" i="5" s="1"/>
  <c r="C3237" i="5"/>
  <c r="D3237" i="5"/>
  <c r="E3237" i="5"/>
  <c r="F3237" i="5"/>
  <c r="B3238" i="5"/>
  <c r="AT3238" i="5" s="1"/>
  <c r="AS3238" i="5" s="1"/>
  <c r="C3238" i="5"/>
  <c r="D3238" i="5"/>
  <c r="E3238" i="5"/>
  <c r="F3238" i="5"/>
  <c r="B3239" i="5"/>
  <c r="AT3239" i="5" s="1"/>
  <c r="AS3239" i="5" s="1"/>
  <c r="C3239" i="5"/>
  <c r="D3239" i="5"/>
  <c r="E3239" i="5"/>
  <c r="F3239" i="5"/>
  <c r="B3240" i="5"/>
  <c r="AT3240" i="5" s="1"/>
  <c r="AS3240" i="5" s="1"/>
  <c r="C3240" i="5"/>
  <c r="D3240" i="5"/>
  <c r="E3240" i="5"/>
  <c r="F3240" i="5"/>
  <c r="B3241" i="5"/>
  <c r="AT3241" i="5" s="1"/>
  <c r="AS3241" i="5" s="1"/>
  <c r="C3241" i="5"/>
  <c r="D3241" i="5"/>
  <c r="E3241" i="5"/>
  <c r="F3241" i="5"/>
  <c r="B3242" i="5"/>
  <c r="AT3242" i="5" s="1"/>
  <c r="AS3242" i="5" s="1"/>
  <c r="C3242" i="5"/>
  <c r="D3242" i="5"/>
  <c r="E3242" i="5"/>
  <c r="F3242" i="5"/>
  <c r="B3243" i="5"/>
  <c r="AT3243" i="5" s="1"/>
  <c r="AS3243" i="5" s="1"/>
  <c r="C3243" i="5"/>
  <c r="D3243" i="5"/>
  <c r="E3243" i="5"/>
  <c r="F3243" i="5"/>
  <c r="B3244" i="5"/>
  <c r="AT3244" i="5" s="1"/>
  <c r="AS3244" i="5" s="1"/>
  <c r="C3244" i="5"/>
  <c r="D3244" i="5"/>
  <c r="E3244" i="5"/>
  <c r="F3244" i="5"/>
  <c r="B3245" i="5"/>
  <c r="AT3245" i="5" s="1"/>
  <c r="AS3245" i="5" s="1"/>
  <c r="C3245" i="5"/>
  <c r="D3245" i="5"/>
  <c r="E3245" i="5"/>
  <c r="F3245" i="5"/>
  <c r="B3246" i="5"/>
  <c r="AT3246" i="5" s="1"/>
  <c r="AS3246" i="5" s="1"/>
  <c r="C3246" i="5"/>
  <c r="D3246" i="5"/>
  <c r="E3246" i="5"/>
  <c r="F3246" i="5"/>
  <c r="B3247" i="5"/>
  <c r="AT3247" i="5" s="1"/>
  <c r="AS3247" i="5" s="1"/>
  <c r="C3247" i="5"/>
  <c r="D3247" i="5"/>
  <c r="E3247" i="5"/>
  <c r="F3247" i="5"/>
  <c r="B3248" i="5"/>
  <c r="AT3248" i="5" s="1"/>
  <c r="AS3248" i="5" s="1"/>
  <c r="C3248" i="5"/>
  <c r="D3248" i="5"/>
  <c r="E3248" i="5"/>
  <c r="F3248" i="5"/>
  <c r="B3249" i="5"/>
  <c r="AT3249" i="5" s="1"/>
  <c r="AS3249" i="5" s="1"/>
  <c r="C3249" i="5"/>
  <c r="D3249" i="5"/>
  <c r="E3249" i="5"/>
  <c r="F3249" i="5"/>
  <c r="B3250" i="5"/>
  <c r="AT3250" i="5" s="1"/>
  <c r="AS3250" i="5" s="1"/>
  <c r="C3250" i="5"/>
  <c r="D3250" i="5"/>
  <c r="E3250" i="5"/>
  <c r="F3250" i="5"/>
  <c r="B3251" i="5"/>
  <c r="AT3251" i="5" s="1"/>
  <c r="AS3251" i="5" s="1"/>
  <c r="C3251" i="5"/>
  <c r="D3251" i="5"/>
  <c r="E3251" i="5"/>
  <c r="F3251" i="5"/>
  <c r="B3252" i="5"/>
  <c r="AT3252" i="5" s="1"/>
  <c r="AS3252" i="5" s="1"/>
  <c r="C3252" i="5"/>
  <c r="D3252" i="5"/>
  <c r="E3252" i="5"/>
  <c r="F3252" i="5"/>
  <c r="B3253" i="5"/>
  <c r="AT3253" i="5" s="1"/>
  <c r="AS3253" i="5" s="1"/>
  <c r="C3253" i="5"/>
  <c r="D3253" i="5"/>
  <c r="E3253" i="5"/>
  <c r="F3253" i="5"/>
  <c r="B3254" i="5"/>
  <c r="AT3254" i="5" s="1"/>
  <c r="AS3254" i="5" s="1"/>
  <c r="C3254" i="5"/>
  <c r="D3254" i="5"/>
  <c r="E3254" i="5"/>
  <c r="F3254" i="5"/>
  <c r="B3255" i="5"/>
  <c r="AT3255" i="5" s="1"/>
  <c r="AS3255" i="5" s="1"/>
  <c r="C3255" i="5"/>
  <c r="D3255" i="5"/>
  <c r="E3255" i="5"/>
  <c r="F3255" i="5"/>
  <c r="B3256" i="5"/>
  <c r="AT3256" i="5" s="1"/>
  <c r="AS3256" i="5" s="1"/>
  <c r="C3256" i="5"/>
  <c r="D3256" i="5"/>
  <c r="E3256" i="5"/>
  <c r="F3256" i="5"/>
  <c r="B3257" i="5"/>
  <c r="AT3257" i="5" s="1"/>
  <c r="AS3257" i="5" s="1"/>
  <c r="C3257" i="5"/>
  <c r="D3257" i="5"/>
  <c r="E3257" i="5"/>
  <c r="F3257" i="5"/>
  <c r="B3258" i="5"/>
  <c r="AT3258" i="5" s="1"/>
  <c r="AS3258" i="5" s="1"/>
  <c r="C3258" i="5"/>
  <c r="D3258" i="5"/>
  <c r="E3258" i="5"/>
  <c r="F3258" i="5"/>
  <c r="B3259" i="5"/>
  <c r="AT3259" i="5" s="1"/>
  <c r="AS3259" i="5" s="1"/>
  <c r="C3259" i="5"/>
  <c r="D3259" i="5"/>
  <c r="E3259" i="5"/>
  <c r="F3259" i="5"/>
  <c r="B3260" i="5"/>
  <c r="AT3260" i="5" s="1"/>
  <c r="AS3260" i="5" s="1"/>
  <c r="C3260" i="5"/>
  <c r="D3260" i="5"/>
  <c r="E3260" i="5"/>
  <c r="F3260" i="5"/>
  <c r="B3261" i="5"/>
  <c r="AT3261" i="5" s="1"/>
  <c r="AS3261" i="5" s="1"/>
  <c r="C3261" i="5"/>
  <c r="D3261" i="5"/>
  <c r="E3261" i="5"/>
  <c r="F3261" i="5"/>
  <c r="B3262" i="5"/>
  <c r="AT3262" i="5" s="1"/>
  <c r="AS3262" i="5" s="1"/>
  <c r="C3262" i="5"/>
  <c r="D3262" i="5"/>
  <c r="E3262" i="5"/>
  <c r="F3262" i="5"/>
  <c r="B3263" i="5"/>
  <c r="AT3263" i="5" s="1"/>
  <c r="AS3263" i="5" s="1"/>
  <c r="C3263" i="5"/>
  <c r="D3263" i="5"/>
  <c r="E3263" i="5"/>
  <c r="F3263" i="5"/>
  <c r="B3264" i="5"/>
  <c r="AT3264" i="5" s="1"/>
  <c r="AS3264" i="5" s="1"/>
  <c r="C3264" i="5"/>
  <c r="D3264" i="5"/>
  <c r="E3264" i="5"/>
  <c r="F3264" i="5"/>
  <c r="B3265" i="5"/>
  <c r="AT3265" i="5" s="1"/>
  <c r="AS3265" i="5" s="1"/>
  <c r="C3265" i="5"/>
  <c r="D3265" i="5"/>
  <c r="E3265" i="5"/>
  <c r="F3265" i="5"/>
  <c r="B3266" i="5"/>
  <c r="AT3266" i="5" s="1"/>
  <c r="AS3266" i="5" s="1"/>
  <c r="C3266" i="5"/>
  <c r="D3266" i="5"/>
  <c r="E3266" i="5"/>
  <c r="F3266" i="5"/>
  <c r="B3267" i="5"/>
  <c r="AT3267" i="5" s="1"/>
  <c r="AS3267" i="5" s="1"/>
  <c r="C3267" i="5"/>
  <c r="D3267" i="5"/>
  <c r="E3267" i="5"/>
  <c r="F3267" i="5"/>
  <c r="B3268" i="5"/>
  <c r="AT3268" i="5" s="1"/>
  <c r="AS3268" i="5" s="1"/>
  <c r="C3268" i="5"/>
  <c r="D3268" i="5"/>
  <c r="E3268" i="5"/>
  <c r="F3268" i="5"/>
  <c r="B3269" i="5"/>
  <c r="AT3269" i="5" s="1"/>
  <c r="AS3269" i="5" s="1"/>
  <c r="C3269" i="5"/>
  <c r="D3269" i="5"/>
  <c r="E3269" i="5"/>
  <c r="F3269" i="5"/>
  <c r="B3270" i="5"/>
  <c r="AT3270" i="5" s="1"/>
  <c r="AS3270" i="5" s="1"/>
  <c r="C3270" i="5"/>
  <c r="D3270" i="5"/>
  <c r="E3270" i="5"/>
  <c r="F3270" i="5"/>
  <c r="B3271" i="5"/>
  <c r="AT3271" i="5" s="1"/>
  <c r="AS3271" i="5" s="1"/>
  <c r="C3271" i="5"/>
  <c r="D3271" i="5"/>
  <c r="E3271" i="5"/>
  <c r="F3271" i="5"/>
  <c r="B3272" i="5"/>
  <c r="AT3272" i="5" s="1"/>
  <c r="AS3272" i="5" s="1"/>
  <c r="C3272" i="5"/>
  <c r="D3272" i="5"/>
  <c r="E3272" i="5"/>
  <c r="F3272" i="5"/>
  <c r="B3273" i="5"/>
  <c r="AT3273" i="5" s="1"/>
  <c r="AS3273" i="5" s="1"/>
  <c r="C3273" i="5"/>
  <c r="D3273" i="5"/>
  <c r="E3273" i="5"/>
  <c r="F3273" i="5"/>
  <c r="B3274" i="5"/>
  <c r="AT3274" i="5" s="1"/>
  <c r="AS3274" i="5" s="1"/>
  <c r="C3274" i="5"/>
  <c r="D3274" i="5"/>
  <c r="E3274" i="5"/>
  <c r="F3274" i="5"/>
  <c r="B3275" i="5"/>
  <c r="AT3275" i="5" s="1"/>
  <c r="AS3275" i="5" s="1"/>
  <c r="C3275" i="5"/>
  <c r="D3275" i="5"/>
  <c r="E3275" i="5"/>
  <c r="F3275" i="5"/>
  <c r="B3276" i="5"/>
  <c r="AT3276" i="5" s="1"/>
  <c r="AS3276" i="5" s="1"/>
  <c r="C3276" i="5"/>
  <c r="D3276" i="5"/>
  <c r="E3276" i="5"/>
  <c r="F3276" i="5"/>
  <c r="B3277" i="5"/>
  <c r="AT3277" i="5" s="1"/>
  <c r="AS3277" i="5" s="1"/>
  <c r="C3277" i="5"/>
  <c r="D3277" i="5"/>
  <c r="E3277" i="5"/>
  <c r="F3277" i="5"/>
  <c r="B3278" i="5"/>
  <c r="AT3278" i="5" s="1"/>
  <c r="AS3278" i="5" s="1"/>
  <c r="C3278" i="5"/>
  <c r="D3278" i="5"/>
  <c r="E3278" i="5"/>
  <c r="F3278" i="5"/>
  <c r="B3279" i="5"/>
  <c r="AT3279" i="5" s="1"/>
  <c r="AS3279" i="5" s="1"/>
  <c r="C3279" i="5"/>
  <c r="D3279" i="5"/>
  <c r="E3279" i="5"/>
  <c r="F3279" i="5"/>
  <c r="B3280" i="5"/>
  <c r="AT3280" i="5" s="1"/>
  <c r="AS3280" i="5" s="1"/>
  <c r="C3280" i="5"/>
  <c r="D3280" i="5"/>
  <c r="E3280" i="5"/>
  <c r="F3280" i="5"/>
  <c r="B3281" i="5"/>
  <c r="AT3281" i="5" s="1"/>
  <c r="AS3281" i="5" s="1"/>
  <c r="C3281" i="5"/>
  <c r="D3281" i="5"/>
  <c r="E3281" i="5"/>
  <c r="F3281" i="5"/>
  <c r="B3282" i="5"/>
  <c r="AT3282" i="5" s="1"/>
  <c r="AS3282" i="5" s="1"/>
  <c r="C3282" i="5"/>
  <c r="D3282" i="5"/>
  <c r="E3282" i="5"/>
  <c r="F3282" i="5"/>
  <c r="B3283" i="5"/>
  <c r="AT3283" i="5" s="1"/>
  <c r="AS3283" i="5" s="1"/>
  <c r="C3283" i="5"/>
  <c r="D3283" i="5"/>
  <c r="E3283" i="5"/>
  <c r="F3283" i="5"/>
  <c r="B3284" i="5"/>
  <c r="AT3284" i="5" s="1"/>
  <c r="AS3284" i="5" s="1"/>
  <c r="C3284" i="5"/>
  <c r="D3284" i="5"/>
  <c r="E3284" i="5"/>
  <c r="F3284" i="5"/>
  <c r="B3285" i="5"/>
  <c r="C3285" i="5"/>
  <c r="D3285" i="5"/>
  <c r="E3285" i="5"/>
  <c r="F3285" i="5"/>
  <c r="B3286" i="5"/>
  <c r="AT3286" i="5" s="1"/>
  <c r="AS3286" i="5" s="1"/>
  <c r="C3286" i="5"/>
  <c r="D3286" i="5"/>
  <c r="E3286" i="5"/>
  <c r="F3286" i="5"/>
  <c r="B3287" i="5"/>
  <c r="AT3287" i="5" s="1"/>
  <c r="AS3287" i="5" s="1"/>
  <c r="C3287" i="5"/>
  <c r="D3287" i="5"/>
  <c r="E3287" i="5"/>
  <c r="F3287" i="5"/>
  <c r="B3288" i="5"/>
  <c r="AT3288" i="5" s="1"/>
  <c r="AS3288" i="5" s="1"/>
  <c r="C3288" i="5"/>
  <c r="D3288" i="5"/>
  <c r="E3288" i="5"/>
  <c r="F3288" i="5"/>
  <c r="B3289" i="5"/>
  <c r="AT3289" i="5" s="1"/>
  <c r="AS3289" i="5" s="1"/>
  <c r="C3289" i="5"/>
  <c r="D3289" i="5"/>
  <c r="E3289" i="5"/>
  <c r="F3289" i="5"/>
  <c r="B3290" i="5"/>
  <c r="AT3290" i="5" s="1"/>
  <c r="AS3290" i="5" s="1"/>
  <c r="C3290" i="5"/>
  <c r="D3290" i="5"/>
  <c r="E3290" i="5"/>
  <c r="F3290" i="5"/>
  <c r="B3291" i="5"/>
  <c r="AT3291" i="5" s="1"/>
  <c r="AS3291" i="5" s="1"/>
  <c r="C3291" i="5"/>
  <c r="D3291" i="5"/>
  <c r="E3291" i="5"/>
  <c r="F3291" i="5"/>
  <c r="B3292" i="5"/>
  <c r="AT3292" i="5" s="1"/>
  <c r="AS3292" i="5" s="1"/>
  <c r="C3292" i="5"/>
  <c r="D3292" i="5"/>
  <c r="E3292" i="5"/>
  <c r="F3292" i="5"/>
  <c r="B3293" i="5"/>
  <c r="AT3293" i="5" s="1"/>
  <c r="AS3293" i="5" s="1"/>
  <c r="C3293" i="5"/>
  <c r="D3293" i="5"/>
  <c r="E3293" i="5"/>
  <c r="F3293" i="5"/>
  <c r="B3294" i="5"/>
  <c r="AT3294" i="5" s="1"/>
  <c r="AS3294" i="5" s="1"/>
  <c r="C3294" i="5"/>
  <c r="D3294" i="5"/>
  <c r="E3294" i="5"/>
  <c r="F3294" i="5"/>
  <c r="B3295" i="5"/>
  <c r="AT3295" i="5" s="1"/>
  <c r="AS3295" i="5" s="1"/>
  <c r="C3295" i="5"/>
  <c r="D3295" i="5"/>
  <c r="E3295" i="5"/>
  <c r="F3295" i="5"/>
  <c r="B3296" i="5"/>
  <c r="AT3296" i="5" s="1"/>
  <c r="AS3296" i="5" s="1"/>
  <c r="C3296" i="5"/>
  <c r="D3296" i="5"/>
  <c r="E3296" i="5"/>
  <c r="F3296" i="5"/>
  <c r="B3297" i="5"/>
  <c r="AT3297" i="5" s="1"/>
  <c r="AS3297" i="5" s="1"/>
  <c r="C3297" i="5"/>
  <c r="D3297" i="5"/>
  <c r="E3297" i="5"/>
  <c r="F3297" i="5"/>
  <c r="B3298" i="5"/>
  <c r="AT3298" i="5" s="1"/>
  <c r="AS3298" i="5" s="1"/>
  <c r="C3298" i="5"/>
  <c r="D3298" i="5"/>
  <c r="E3298" i="5"/>
  <c r="F3298" i="5"/>
  <c r="B3299" i="5"/>
  <c r="AT3299" i="5" s="1"/>
  <c r="AS3299" i="5" s="1"/>
  <c r="C3299" i="5"/>
  <c r="D3299" i="5"/>
  <c r="E3299" i="5"/>
  <c r="F3299" i="5"/>
  <c r="B3300" i="5"/>
  <c r="AT3300" i="5" s="1"/>
  <c r="AS3300" i="5" s="1"/>
  <c r="C3300" i="5"/>
  <c r="D3300" i="5"/>
  <c r="E3300" i="5"/>
  <c r="F3300" i="5"/>
  <c r="B3301" i="5"/>
  <c r="AT3301" i="5" s="1"/>
  <c r="AS3301" i="5" s="1"/>
  <c r="C3301" i="5"/>
  <c r="D3301" i="5"/>
  <c r="E3301" i="5"/>
  <c r="F3301" i="5"/>
  <c r="B3302" i="5"/>
  <c r="AT3302" i="5" s="1"/>
  <c r="AS3302" i="5" s="1"/>
  <c r="C3302" i="5"/>
  <c r="D3302" i="5"/>
  <c r="E3302" i="5"/>
  <c r="F3302" i="5"/>
  <c r="B3303" i="5"/>
  <c r="AT3303" i="5" s="1"/>
  <c r="AS3303" i="5" s="1"/>
  <c r="C3303" i="5"/>
  <c r="D3303" i="5"/>
  <c r="E3303" i="5"/>
  <c r="F3303" i="5"/>
  <c r="B3304" i="5"/>
  <c r="AT3304" i="5" s="1"/>
  <c r="AS3304" i="5" s="1"/>
  <c r="C3304" i="5"/>
  <c r="D3304" i="5"/>
  <c r="E3304" i="5"/>
  <c r="F3304" i="5"/>
  <c r="B3305" i="5"/>
  <c r="AT3305" i="5" s="1"/>
  <c r="AS3305" i="5" s="1"/>
  <c r="C3305" i="5"/>
  <c r="D3305" i="5"/>
  <c r="E3305" i="5"/>
  <c r="F3305" i="5"/>
  <c r="B3306" i="5"/>
  <c r="AT3306" i="5" s="1"/>
  <c r="AS3306" i="5" s="1"/>
  <c r="C3306" i="5"/>
  <c r="D3306" i="5"/>
  <c r="E3306" i="5"/>
  <c r="F3306" i="5"/>
  <c r="B3307" i="5"/>
  <c r="AT3307" i="5" s="1"/>
  <c r="AS3307" i="5" s="1"/>
  <c r="C3307" i="5"/>
  <c r="D3307" i="5"/>
  <c r="E3307" i="5"/>
  <c r="F3307" i="5"/>
  <c r="B3308" i="5"/>
  <c r="AT3308" i="5" s="1"/>
  <c r="AS3308" i="5" s="1"/>
  <c r="C3308" i="5"/>
  <c r="D3308" i="5"/>
  <c r="E3308" i="5"/>
  <c r="F3308" i="5"/>
  <c r="B3309" i="5"/>
  <c r="AT3309" i="5" s="1"/>
  <c r="AS3309" i="5" s="1"/>
  <c r="C3309" i="5"/>
  <c r="D3309" i="5"/>
  <c r="E3309" i="5"/>
  <c r="F3309" i="5"/>
  <c r="B3310" i="5"/>
  <c r="AT3310" i="5" s="1"/>
  <c r="AS3310" i="5" s="1"/>
  <c r="C3310" i="5"/>
  <c r="D3310" i="5"/>
  <c r="E3310" i="5"/>
  <c r="F3310" i="5"/>
  <c r="B3311" i="5"/>
  <c r="AT3311" i="5" s="1"/>
  <c r="AS3311" i="5" s="1"/>
  <c r="C3311" i="5"/>
  <c r="D3311" i="5"/>
  <c r="E3311" i="5"/>
  <c r="F3311" i="5"/>
  <c r="B3312" i="5"/>
  <c r="AT3312" i="5" s="1"/>
  <c r="AS3312" i="5" s="1"/>
  <c r="C3312" i="5"/>
  <c r="D3312" i="5"/>
  <c r="E3312" i="5"/>
  <c r="F3312" i="5"/>
  <c r="B3313" i="5"/>
  <c r="AT3313" i="5" s="1"/>
  <c r="AS3313" i="5" s="1"/>
  <c r="C3313" i="5"/>
  <c r="D3313" i="5"/>
  <c r="E3313" i="5"/>
  <c r="F3313" i="5"/>
  <c r="B3314" i="5"/>
  <c r="AT3314" i="5" s="1"/>
  <c r="AS3314" i="5" s="1"/>
  <c r="C3314" i="5"/>
  <c r="D3314" i="5"/>
  <c r="E3314" i="5"/>
  <c r="F3314" i="5"/>
  <c r="B3315" i="5"/>
  <c r="AT3315" i="5" s="1"/>
  <c r="AS3315" i="5" s="1"/>
  <c r="C3315" i="5"/>
  <c r="D3315" i="5"/>
  <c r="E3315" i="5"/>
  <c r="F3315" i="5"/>
  <c r="B3316" i="5"/>
  <c r="AT3316" i="5" s="1"/>
  <c r="AS3316" i="5" s="1"/>
  <c r="C3316" i="5"/>
  <c r="D3316" i="5"/>
  <c r="E3316" i="5"/>
  <c r="F3316" i="5"/>
  <c r="B3317" i="5"/>
  <c r="AT3317" i="5" s="1"/>
  <c r="AS3317" i="5" s="1"/>
  <c r="C3317" i="5"/>
  <c r="D3317" i="5"/>
  <c r="E3317" i="5"/>
  <c r="F3317" i="5"/>
  <c r="B3318" i="5"/>
  <c r="AT3318" i="5" s="1"/>
  <c r="AS3318" i="5" s="1"/>
  <c r="C3318" i="5"/>
  <c r="D3318" i="5"/>
  <c r="E3318" i="5"/>
  <c r="F3318" i="5"/>
  <c r="B3319" i="5"/>
  <c r="AT3319" i="5" s="1"/>
  <c r="AS3319" i="5" s="1"/>
  <c r="C3319" i="5"/>
  <c r="D3319" i="5"/>
  <c r="E3319" i="5"/>
  <c r="F3319" i="5"/>
  <c r="B3320" i="5"/>
  <c r="AT3320" i="5" s="1"/>
  <c r="AS3320" i="5" s="1"/>
  <c r="C3320" i="5"/>
  <c r="D3320" i="5"/>
  <c r="E3320" i="5"/>
  <c r="F3320" i="5"/>
  <c r="B3321" i="5"/>
  <c r="AT3321" i="5" s="1"/>
  <c r="AS3321" i="5" s="1"/>
  <c r="C3321" i="5"/>
  <c r="D3321" i="5"/>
  <c r="E3321" i="5"/>
  <c r="F3321" i="5"/>
  <c r="B3322" i="5"/>
  <c r="AT3322" i="5" s="1"/>
  <c r="AS3322" i="5" s="1"/>
  <c r="C3322" i="5"/>
  <c r="D3322" i="5"/>
  <c r="E3322" i="5"/>
  <c r="F3322" i="5"/>
  <c r="B3323" i="5"/>
  <c r="AT3323" i="5" s="1"/>
  <c r="AS3323" i="5" s="1"/>
  <c r="C3323" i="5"/>
  <c r="D3323" i="5"/>
  <c r="E3323" i="5"/>
  <c r="F3323" i="5"/>
  <c r="B3324" i="5"/>
  <c r="AT3324" i="5" s="1"/>
  <c r="AS3324" i="5" s="1"/>
  <c r="C3324" i="5"/>
  <c r="D3324" i="5"/>
  <c r="E3324" i="5"/>
  <c r="F3324" i="5"/>
  <c r="B3325" i="5"/>
  <c r="AT3325" i="5" s="1"/>
  <c r="AS3325" i="5" s="1"/>
  <c r="C3325" i="5"/>
  <c r="D3325" i="5"/>
  <c r="E3325" i="5"/>
  <c r="F3325" i="5"/>
  <c r="B3326" i="5"/>
  <c r="AT3326" i="5" s="1"/>
  <c r="AS3326" i="5" s="1"/>
  <c r="C3326" i="5"/>
  <c r="D3326" i="5"/>
  <c r="E3326" i="5"/>
  <c r="F3326" i="5"/>
  <c r="B3327" i="5"/>
  <c r="AT3327" i="5" s="1"/>
  <c r="AS3327" i="5" s="1"/>
  <c r="C3327" i="5"/>
  <c r="D3327" i="5"/>
  <c r="E3327" i="5"/>
  <c r="F3327" i="5"/>
  <c r="B3328" i="5"/>
  <c r="AT3328" i="5" s="1"/>
  <c r="AS3328" i="5" s="1"/>
  <c r="C3328" i="5"/>
  <c r="D3328" i="5"/>
  <c r="E3328" i="5"/>
  <c r="F3328" i="5"/>
  <c r="B3329" i="5"/>
  <c r="AT3329" i="5" s="1"/>
  <c r="AS3329" i="5" s="1"/>
  <c r="C3329" i="5"/>
  <c r="D3329" i="5"/>
  <c r="E3329" i="5"/>
  <c r="F3329" i="5"/>
  <c r="H3329" i="5"/>
  <c r="H3328" i="5"/>
  <c r="H3327" i="5"/>
  <c r="H3326" i="5"/>
  <c r="H3325" i="5"/>
  <c r="H3324" i="5"/>
  <c r="H3323" i="5"/>
  <c r="H3322" i="5"/>
  <c r="H3321" i="5"/>
  <c r="H3320" i="5"/>
  <c r="H3319" i="5"/>
  <c r="H3318" i="5"/>
  <c r="H3317" i="5"/>
  <c r="H3316" i="5"/>
  <c r="H3315" i="5"/>
  <c r="H3314" i="5"/>
  <c r="H3313" i="5"/>
  <c r="H3312" i="5"/>
  <c r="H3311" i="5"/>
  <c r="H3310" i="5"/>
  <c r="H3309" i="5"/>
  <c r="H3308" i="5"/>
  <c r="H3307" i="5"/>
  <c r="H3306" i="5"/>
  <c r="H3305" i="5"/>
  <c r="H3304" i="5"/>
  <c r="H3303" i="5"/>
  <c r="H3302" i="5"/>
  <c r="H3301" i="5"/>
  <c r="H3300" i="5"/>
  <c r="H3299" i="5"/>
  <c r="H3298" i="5"/>
  <c r="H3297" i="5"/>
  <c r="H3296" i="5"/>
  <c r="H3295" i="5"/>
  <c r="H3294" i="5"/>
  <c r="H3293" i="5"/>
  <c r="H3292" i="5"/>
  <c r="H3291" i="5"/>
  <c r="H3290" i="5"/>
  <c r="H3289" i="5"/>
  <c r="H3288" i="5"/>
  <c r="H3287" i="5"/>
  <c r="H3286" i="5"/>
  <c r="H3285" i="5"/>
  <c r="H3284" i="5"/>
  <c r="H3283" i="5"/>
  <c r="H3282" i="5"/>
  <c r="H3281" i="5"/>
  <c r="H3280" i="5"/>
  <c r="H3279" i="5"/>
  <c r="H3278" i="5"/>
  <c r="H3277" i="5"/>
  <c r="H3276" i="5"/>
  <c r="H3275" i="5"/>
  <c r="H3274" i="5"/>
  <c r="H3273" i="5"/>
  <c r="H3272" i="5"/>
  <c r="H3271" i="5"/>
  <c r="H3270" i="5"/>
  <c r="H3269" i="5"/>
  <c r="H3268" i="5"/>
  <c r="H3267" i="5"/>
  <c r="H3266" i="5"/>
  <c r="H3265" i="5"/>
  <c r="H3264" i="5"/>
  <c r="H3263" i="5"/>
  <c r="H3262" i="5"/>
  <c r="H3261" i="5"/>
  <c r="H3260" i="5"/>
  <c r="H3259" i="5"/>
  <c r="H3258" i="5"/>
  <c r="H3257" i="5"/>
  <c r="H3256" i="5"/>
  <c r="H3255" i="5"/>
  <c r="H3254" i="5"/>
  <c r="H3253" i="5"/>
  <c r="H3252" i="5"/>
  <c r="H3251" i="5"/>
  <c r="H3250" i="5"/>
  <c r="H3249" i="5"/>
  <c r="H3248" i="5"/>
  <c r="H3247" i="5"/>
  <c r="H3246" i="5"/>
  <c r="H3245" i="5"/>
  <c r="H3244" i="5"/>
  <c r="H3243" i="5"/>
  <c r="H3242" i="5"/>
  <c r="H3241" i="5"/>
  <c r="H3240" i="5"/>
  <c r="H3239" i="5"/>
  <c r="H3238" i="5"/>
  <c r="H3237" i="5"/>
  <c r="H3236" i="5"/>
  <c r="H3235" i="5"/>
  <c r="H3234" i="5"/>
  <c r="H3233" i="5"/>
  <c r="H3232" i="5"/>
  <c r="H3231" i="5"/>
  <c r="H3230" i="5"/>
  <c r="H3229" i="5"/>
  <c r="H3228" i="5"/>
  <c r="H3227" i="5"/>
  <c r="H3226" i="5"/>
  <c r="H3225" i="5"/>
  <c r="H3224" i="5"/>
  <c r="H3223" i="5"/>
  <c r="H3222" i="5"/>
  <c r="H3221" i="5"/>
  <c r="H3220" i="5"/>
  <c r="H3219" i="5"/>
  <c r="H3218" i="5"/>
  <c r="H3217" i="5"/>
  <c r="H3216" i="5"/>
  <c r="H3215" i="5"/>
  <c r="H3214" i="5"/>
  <c r="H3213" i="5"/>
  <c r="H3212" i="5"/>
  <c r="H3211" i="5"/>
  <c r="H3210" i="5"/>
  <c r="H3209" i="5"/>
  <c r="H3208" i="5"/>
  <c r="H3207" i="5"/>
  <c r="H3206" i="5"/>
  <c r="H3205" i="5"/>
  <c r="H3204" i="5"/>
  <c r="H3203" i="5"/>
  <c r="H3202" i="5"/>
  <c r="H3201" i="5"/>
  <c r="H3200" i="5"/>
  <c r="H3199" i="5"/>
  <c r="H3198" i="5"/>
  <c r="H3197" i="5"/>
  <c r="H3196" i="5"/>
  <c r="H3195" i="5"/>
  <c r="H3194" i="5"/>
  <c r="H3193" i="5"/>
  <c r="H3192" i="5"/>
  <c r="H3191" i="5"/>
  <c r="H3190" i="5"/>
  <c r="H3189" i="5"/>
  <c r="H3188" i="5"/>
  <c r="H3187" i="5"/>
  <c r="H3186" i="5"/>
  <c r="H3185" i="5"/>
  <c r="H3184" i="5"/>
  <c r="H3183" i="5"/>
  <c r="H3182" i="5"/>
  <c r="H3181" i="5"/>
  <c r="H3180" i="5"/>
  <c r="H3179" i="5"/>
  <c r="H3178" i="5"/>
  <c r="H3177" i="5"/>
  <c r="H3176" i="5"/>
  <c r="H3175" i="5"/>
  <c r="H3174" i="5"/>
  <c r="H3173" i="5"/>
  <c r="H3172" i="5"/>
  <c r="H3171" i="5"/>
  <c r="H3170" i="5"/>
  <c r="H3169" i="5"/>
  <c r="H3168" i="5"/>
  <c r="H3167" i="5"/>
  <c r="H3166" i="5"/>
  <c r="H3165" i="5"/>
  <c r="H3164" i="5"/>
  <c r="H3163" i="5"/>
  <c r="H3162" i="5"/>
  <c r="H3161" i="5"/>
  <c r="H3160" i="5"/>
  <c r="H3159" i="5"/>
  <c r="H3158" i="5"/>
  <c r="H3157" i="5"/>
  <c r="H3156" i="5"/>
  <c r="H3155" i="5"/>
  <c r="H3154" i="5"/>
  <c r="H3153" i="5"/>
  <c r="H3152" i="5"/>
  <c r="H3151" i="5"/>
  <c r="H3150" i="5"/>
  <c r="H3149" i="5"/>
  <c r="H3148" i="5"/>
  <c r="H3147" i="5"/>
  <c r="H3146" i="5"/>
  <c r="H3145" i="5"/>
  <c r="H3144" i="5"/>
  <c r="H3143" i="5"/>
  <c r="H3142" i="5"/>
  <c r="H3141" i="5"/>
  <c r="H3140" i="5"/>
  <c r="H3139" i="5"/>
  <c r="H3138" i="5"/>
  <c r="H3137" i="5"/>
  <c r="H3136" i="5"/>
  <c r="H3135" i="5"/>
  <c r="H3134" i="5"/>
  <c r="H3133" i="5"/>
  <c r="H3132" i="5"/>
  <c r="H3131" i="5"/>
  <c r="H3130" i="5"/>
  <c r="H3129" i="5"/>
  <c r="H3128" i="5"/>
  <c r="H3127" i="5"/>
  <c r="H3126" i="5"/>
  <c r="H3125" i="5"/>
  <c r="H3124" i="5"/>
  <c r="H3123" i="5"/>
  <c r="H3122" i="5"/>
  <c r="H3121" i="5"/>
  <c r="H3120" i="5"/>
  <c r="H3119" i="5"/>
  <c r="H3118" i="5"/>
  <c r="H3117" i="5"/>
  <c r="H3116" i="5"/>
  <c r="H3115" i="5"/>
  <c r="H3114" i="5"/>
  <c r="H3113" i="5"/>
  <c r="H3112" i="5"/>
  <c r="H3111" i="5"/>
  <c r="H3110" i="5"/>
  <c r="H3109" i="5"/>
  <c r="H3108" i="5"/>
  <c r="H3107" i="5"/>
  <c r="H3106" i="5"/>
  <c r="H3105" i="5"/>
  <c r="H3104" i="5"/>
  <c r="H3103" i="5"/>
  <c r="H3102" i="5"/>
  <c r="H3101" i="5"/>
  <c r="H3100" i="5"/>
  <c r="H3099" i="5"/>
  <c r="H3098" i="5"/>
  <c r="H3097" i="5"/>
  <c r="H3096" i="5"/>
  <c r="H3095" i="5"/>
  <c r="H3094" i="5"/>
  <c r="H3093" i="5"/>
  <c r="H3092" i="5"/>
  <c r="H3091" i="5"/>
  <c r="H3090" i="5"/>
  <c r="H3089" i="5"/>
  <c r="H3088" i="5"/>
  <c r="H3087" i="5"/>
  <c r="H3086" i="5"/>
  <c r="H3085" i="5"/>
  <c r="H3084" i="5"/>
  <c r="H3083" i="5"/>
  <c r="H3082" i="5"/>
  <c r="H3081" i="5"/>
  <c r="H3080" i="5"/>
  <c r="H3079" i="5"/>
  <c r="H3078" i="5"/>
  <c r="H3077" i="5"/>
  <c r="H3076" i="5"/>
  <c r="H3075" i="5"/>
  <c r="H3074" i="5"/>
  <c r="H3073" i="5"/>
  <c r="H3072" i="5"/>
  <c r="H3071" i="5"/>
  <c r="H3070" i="5"/>
  <c r="H3069" i="5"/>
  <c r="H3068" i="5"/>
  <c r="H3067" i="5"/>
  <c r="H3066" i="5"/>
  <c r="H3065" i="5"/>
  <c r="H3064" i="5"/>
  <c r="H3063" i="5"/>
  <c r="H3062" i="5"/>
  <c r="H3061" i="5"/>
  <c r="H3060" i="5"/>
  <c r="H3059" i="5"/>
  <c r="H3058" i="5"/>
  <c r="H3057" i="5"/>
  <c r="H3056" i="5"/>
  <c r="H3055" i="5"/>
  <c r="H3054" i="5"/>
  <c r="H3053" i="5"/>
  <c r="H3052" i="5"/>
  <c r="H3051" i="5"/>
  <c r="H3050" i="5"/>
  <c r="H3049" i="5"/>
  <c r="H3048" i="5"/>
  <c r="H3047" i="5"/>
  <c r="H3046" i="5"/>
  <c r="H3045" i="5"/>
  <c r="H3044" i="5"/>
  <c r="H3043" i="5"/>
  <c r="H3042" i="5"/>
  <c r="H3041" i="5"/>
  <c r="H3040" i="5"/>
  <c r="H3039" i="5"/>
  <c r="H3038" i="5"/>
  <c r="H3037" i="5"/>
  <c r="H3036" i="5"/>
  <c r="H3035" i="5"/>
  <c r="H3034" i="5"/>
  <c r="H3033" i="5"/>
  <c r="H3032" i="5"/>
  <c r="H3031" i="5"/>
  <c r="H3030" i="5"/>
  <c r="H3029" i="5"/>
  <c r="H3028" i="5"/>
  <c r="H3027" i="5"/>
  <c r="H3026" i="5"/>
  <c r="H3025" i="5"/>
  <c r="H3024" i="5"/>
  <c r="H3023" i="5"/>
  <c r="H3022" i="5"/>
  <c r="H3021" i="5"/>
  <c r="H3020" i="5"/>
  <c r="H3019" i="5"/>
  <c r="H3018" i="5"/>
  <c r="H3017" i="5"/>
  <c r="H3016" i="5"/>
  <c r="H3015" i="5"/>
  <c r="H3014" i="5"/>
  <c r="H3013" i="5"/>
  <c r="H3012" i="5"/>
  <c r="H3011" i="5"/>
  <c r="H3010" i="5"/>
  <c r="H3009" i="5"/>
  <c r="H3008" i="5"/>
  <c r="H3007" i="5"/>
  <c r="H3006" i="5"/>
  <c r="H3005" i="5"/>
  <c r="H3004" i="5"/>
  <c r="H3003" i="5"/>
  <c r="H3002" i="5"/>
  <c r="H3001" i="5"/>
  <c r="H3000" i="5"/>
  <c r="H2999" i="5"/>
  <c r="H2998" i="5"/>
  <c r="H2997" i="5"/>
  <c r="H2996" i="5"/>
  <c r="H2995" i="5"/>
  <c r="H2994" i="5"/>
  <c r="H2993" i="5"/>
  <c r="H2992" i="5"/>
  <c r="H2991" i="5"/>
  <c r="H2990" i="5"/>
  <c r="H2989" i="5"/>
  <c r="H2988" i="5"/>
  <c r="H2987" i="5"/>
  <c r="H2986" i="5"/>
  <c r="H2985" i="5"/>
  <c r="H2984" i="5"/>
  <c r="H2983" i="5"/>
  <c r="H2982" i="5"/>
  <c r="H2981" i="5"/>
  <c r="H2980" i="5"/>
  <c r="H2979" i="5"/>
  <c r="H2978" i="5"/>
  <c r="H2977" i="5"/>
  <c r="H2976" i="5"/>
  <c r="H2975" i="5"/>
  <c r="H2974" i="5"/>
  <c r="H2973" i="5"/>
  <c r="H2972" i="5"/>
  <c r="H2971" i="5"/>
  <c r="H2970" i="5"/>
  <c r="H2969" i="5"/>
  <c r="H2968" i="5"/>
  <c r="H2967" i="5"/>
  <c r="H2966" i="5"/>
  <c r="H2965" i="5"/>
  <c r="H2964" i="5"/>
  <c r="H2963" i="5"/>
  <c r="H2962" i="5"/>
  <c r="H2961" i="5"/>
  <c r="H2960" i="5"/>
  <c r="H2959" i="5"/>
  <c r="H2958" i="5"/>
  <c r="H2957" i="5"/>
  <c r="H2956" i="5"/>
  <c r="H2955" i="5"/>
  <c r="H2954" i="5"/>
  <c r="H2953" i="5"/>
  <c r="H2952" i="5"/>
  <c r="H2951" i="5"/>
  <c r="H2950" i="5"/>
  <c r="H2949" i="5"/>
  <c r="H2948" i="5"/>
  <c r="H2947" i="5"/>
  <c r="H2946" i="5"/>
  <c r="H2945" i="5"/>
  <c r="H2944" i="5"/>
  <c r="H2943" i="5"/>
  <c r="H2942" i="5"/>
  <c r="H2941" i="5"/>
  <c r="H2940" i="5"/>
  <c r="H2939" i="5"/>
  <c r="H2938" i="5"/>
  <c r="H2937" i="5"/>
  <c r="H2936" i="5"/>
  <c r="H2935" i="5"/>
  <c r="H2934" i="5"/>
  <c r="H2933" i="5"/>
  <c r="H2932" i="5"/>
  <c r="H2931" i="5"/>
  <c r="H2930" i="5"/>
  <c r="H2929" i="5"/>
  <c r="H2928" i="5"/>
  <c r="H2927" i="5"/>
  <c r="H2926" i="5"/>
  <c r="H2925" i="5"/>
  <c r="H2924" i="5"/>
  <c r="H2923" i="5"/>
  <c r="H2922" i="5"/>
  <c r="H2921" i="5"/>
  <c r="H2920" i="5"/>
  <c r="H2919" i="5"/>
  <c r="H2918" i="5"/>
  <c r="H2917" i="5"/>
  <c r="H2916" i="5"/>
  <c r="H2915" i="5"/>
  <c r="H2914" i="5"/>
  <c r="H2913" i="5"/>
  <c r="H2912" i="5"/>
  <c r="H2911" i="5"/>
  <c r="H2910" i="5"/>
  <c r="H2909" i="5"/>
  <c r="H2908" i="5"/>
  <c r="H2907" i="5"/>
  <c r="H2906" i="5"/>
  <c r="H2905" i="5"/>
  <c r="H2904" i="5"/>
  <c r="H2903" i="5"/>
  <c r="H2902" i="5"/>
  <c r="H2901" i="5"/>
  <c r="H2900" i="5"/>
  <c r="H2899" i="5"/>
  <c r="H2898" i="5"/>
  <c r="H2897" i="5"/>
  <c r="H2896" i="5"/>
  <c r="H2895" i="5"/>
  <c r="H2894" i="5"/>
  <c r="H2893" i="5"/>
  <c r="H2892" i="5"/>
  <c r="H2891" i="5"/>
  <c r="H2890" i="5"/>
  <c r="H2889" i="5"/>
  <c r="H2888" i="5"/>
  <c r="H2887" i="5"/>
  <c r="H2886" i="5"/>
  <c r="H2885" i="5"/>
  <c r="H2884" i="5"/>
  <c r="H2883" i="5"/>
  <c r="H2882" i="5"/>
  <c r="H2881" i="5"/>
  <c r="H2880" i="5"/>
  <c r="H2879" i="5"/>
  <c r="H2878" i="5"/>
  <c r="H2877" i="5"/>
  <c r="H2876" i="5"/>
  <c r="H2875" i="5"/>
  <c r="H2874" i="5"/>
  <c r="H2873" i="5"/>
  <c r="H2872" i="5"/>
  <c r="H2871" i="5"/>
  <c r="H2870" i="5"/>
  <c r="H2869" i="5"/>
  <c r="H2868" i="5"/>
  <c r="H2867" i="5"/>
  <c r="H2866" i="5"/>
  <c r="H2865" i="5"/>
  <c r="H2864" i="5"/>
  <c r="H2863" i="5"/>
  <c r="H2862" i="5"/>
  <c r="H2861" i="5"/>
  <c r="H2860" i="5"/>
  <c r="H2859" i="5"/>
  <c r="H2858" i="5"/>
  <c r="H2857" i="5"/>
  <c r="H2856" i="5"/>
  <c r="H2855" i="5"/>
  <c r="H2854" i="5"/>
  <c r="H2853" i="5"/>
  <c r="H2852" i="5"/>
  <c r="H2851" i="5"/>
  <c r="H2850" i="5"/>
  <c r="H2849" i="5"/>
  <c r="H2848" i="5"/>
  <c r="H2847" i="5"/>
  <c r="H2846" i="5"/>
  <c r="H2845" i="5"/>
  <c r="H2844" i="5"/>
  <c r="H2843" i="5"/>
  <c r="H2842" i="5"/>
  <c r="H2841" i="5"/>
  <c r="H2840" i="5"/>
  <c r="H2839" i="5"/>
  <c r="H2838" i="5"/>
  <c r="H2837" i="5"/>
  <c r="H2836" i="5"/>
  <c r="H2835" i="5"/>
  <c r="H2834" i="5"/>
  <c r="H2833" i="5"/>
  <c r="H2832" i="5"/>
  <c r="H2831" i="5"/>
  <c r="H2830" i="5"/>
  <c r="H2829" i="5"/>
  <c r="H2828" i="5"/>
  <c r="H2827" i="5"/>
  <c r="H2826" i="5"/>
  <c r="H2825" i="5"/>
  <c r="H2824" i="5"/>
  <c r="H2823" i="5"/>
  <c r="H2822" i="5"/>
  <c r="H2821" i="5"/>
  <c r="H2820" i="5"/>
  <c r="H2819" i="5"/>
  <c r="H2818" i="5"/>
  <c r="H2817" i="5"/>
  <c r="H2816" i="5"/>
  <c r="H2815" i="5"/>
  <c r="H2814" i="5"/>
  <c r="H2813" i="5"/>
  <c r="H2812" i="5"/>
  <c r="H2811" i="5"/>
  <c r="H2810" i="5"/>
  <c r="H2809" i="5"/>
  <c r="H2808" i="5"/>
  <c r="H2807" i="5"/>
  <c r="H2806" i="5"/>
  <c r="H2805" i="5"/>
  <c r="H2804" i="5"/>
  <c r="H2803" i="5"/>
  <c r="H2802" i="5"/>
  <c r="H2801" i="5"/>
  <c r="H2800" i="5"/>
  <c r="H2799" i="5"/>
  <c r="H2798" i="5"/>
  <c r="H2797" i="5"/>
  <c r="H2796" i="5"/>
  <c r="H2795" i="5"/>
  <c r="H2794" i="5"/>
  <c r="H2793" i="5"/>
  <c r="H2792" i="5"/>
  <c r="H2791" i="5"/>
  <c r="H2790" i="5"/>
  <c r="H2789" i="5"/>
  <c r="H2788" i="5"/>
  <c r="H2787" i="5"/>
  <c r="H2786" i="5"/>
  <c r="H2785" i="5"/>
  <c r="H2784" i="5"/>
  <c r="H2783" i="5"/>
  <c r="H2782" i="5"/>
  <c r="H2781" i="5"/>
  <c r="H2780" i="5"/>
  <c r="H2779" i="5"/>
  <c r="H2778" i="5"/>
  <c r="H2777" i="5"/>
  <c r="H2776" i="5"/>
  <c r="H2775" i="5"/>
  <c r="H2774" i="5"/>
  <c r="H2773" i="5"/>
  <c r="H2772" i="5"/>
  <c r="H2771" i="5"/>
  <c r="H2770" i="5"/>
  <c r="H2769" i="5"/>
  <c r="H2768" i="5"/>
  <c r="H2767" i="5"/>
  <c r="H2766" i="5"/>
  <c r="H2765" i="5"/>
  <c r="H2764" i="5"/>
  <c r="H2763" i="5"/>
  <c r="H2762" i="5"/>
  <c r="H2761" i="5"/>
  <c r="H2760" i="5"/>
  <c r="H2759" i="5"/>
  <c r="H2758" i="5"/>
  <c r="H2757" i="5"/>
  <c r="H2756" i="5"/>
  <c r="H2755" i="5"/>
  <c r="H2754" i="5"/>
  <c r="H2753" i="5"/>
  <c r="H2752" i="5"/>
  <c r="H2751" i="5"/>
  <c r="H2750" i="5"/>
  <c r="H2749" i="5"/>
  <c r="H2748" i="5"/>
  <c r="H2747" i="5"/>
  <c r="H2746" i="5"/>
  <c r="H2745" i="5"/>
  <c r="H2744" i="5"/>
  <c r="H2743" i="5"/>
  <c r="H2742" i="5"/>
  <c r="H2741" i="5"/>
  <c r="H2740" i="5"/>
  <c r="H2739" i="5"/>
  <c r="H2738" i="5"/>
  <c r="H2737" i="5"/>
  <c r="H2736" i="5"/>
  <c r="H2735" i="5"/>
  <c r="H2734" i="5"/>
  <c r="H2733" i="5"/>
  <c r="H2732" i="5"/>
  <c r="H2731" i="5"/>
  <c r="H2730" i="5"/>
  <c r="H2729" i="5"/>
  <c r="H2728" i="5"/>
  <c r="H2727" i="5"/>
  <c r="H2726" i="5"/>
  <c r="H2725" i="5"/>
  <c r="H2724" i="5"/>
  <c r="H2723" i="5"/>
  <c r="H2722" i="5"/>
  <c r="H2721" i="5"/>
  <c r="H2720" i="5"/>
  <c r="H2719" i="5"/>
  <c r="H2718" i="5"/>
  <c r="H2717" i="5"/>
  <c r="H2716" i="5"/>
  <c r="H2715" i="5"/>
  <c r="H2714" i="5"/>
  <c r="H2713" i="5"/>
  <c r="H2712" i="5"/>
  <c r="H2711" i="5"/>
  <c r="H2710" i="5"/>
  <c r="H2709" i="5"/>
  <c r="H2708" i="5"/>
  <c r="H2707" i="5"/>
  <c r="H2706" i="5"/>
  <c r="H2705" i="5"/>
  <c r="H2704" i="5"/>
  <c r="H2703" i="5"/>
  <c r="H2702" i="5"/>
  <c r="H2701" i="5"/>
  <c r="H2700" i="5"/>
  <c r="H2699" i="5"/>
  <c r="H2698" i="5"/>
  <c r="H2697" i="5"/>
  <c r="H2696" i="5"/>
  <c r="H2695" i="5"/>
  <c r="H2694" i="5"/>
  <c r="H2693" i="5"/>
  <c r="H2692" i="5"/>
  <c r="H2691" i="5"/>
  <c r="H2690" i="5"/>
  <c r="H2689" i="5"/>
  <c r="H2688" i="5"/>
  <c r="H2687" i="5"/>
  <c r="H2686" i="5"/>
  <c r="H2685" i="5"/>
  <c r="H2684" i="5"/>
  <c r="H2683" i="5"/>
  <c r="H2682" i="5"/>
  <c r="H2681" i="5"/>
  <c r="H2680" i="5"/>
  <c r="H2679" i="5"/>
  <c r="H2678" i="5"/>
  <c r="H2677" i="5"/>
  <c r="H2676" i="5"/>
  <c r="H2675" i="5"/>
  <c r="H2674" i="5"/>
  <c r="H2673" i="5"/>
  <c r="H2672" i="5"/>
  <c r="H2671" i="5"/>
  <c r="H2670" i="5"/>
  <c r="H2669" i="5"/>
  <c r="H2668" i="5"/>
  <c r="H2667" i="5"/>
  <c r="H2666" i="5"/>
  <c r="H2665" i="5"/>
  <c r="H2664" i="5"/>
  <c r="H2663" i="5"/>
  <c r="H2662" i="5"/>
  <c r="H2661" i="5"/>
  <c r="H2660" i="5"/>
  <c r="H2659" i="5"/>
  <c r="H2658" i="5"/>
  <c r="H2657" i="5"/>
  <c r="H2656" i="5"/>
  <c r="H2655" i="5"/>
  <c r="H2654" i="5"/>
  <c r="H2653" i="5"/>
  <c r="H2652" i="5"/>
  <c r="H2651" i="5"/>
  <c r="H2650" i="5"/>
  <c r="H2649" i="5"/>
  <c r="H2648" i="5"/>
  <c r="H2647" i="5"/>
  <c r="H2646" i="5"/>
  <c r="H2645" i="5"/>
  <c r="H2644" i="5"/>
  <c r="H2643" i="5"/>
  <c r="H2642" i="5"/>
  <c r="H2641" i="5"/>
  <c r="H2640" i="5"/>
  <c r="H2639" i="5"/>
  <c r="H2638" i="5"/>
  <c r="H2637" i="5"/>
  <c r="H2636" i="5"/>
  <c r="H2635" i="5"/>
  <c r="H2634" i="5"/>
  <c r="H2633" i="5"/>
  <c r="H2632" i="5"/>
  <c r="H2631" i="5"/>
  <c r="H2630" i="5"/>
  <c r="H2629" i="5"/>
  <c r="H2628" i="5"/>
  <c r="H2627" i="5"/>
  <c r="H2626" i="5"/>
  <c r="H2625" i="5"/>
  <c r="H2624" i="5"/>
  <c r="H2623" i="5"/>
  <c r="H2622" i="5"/>
  <c r="H2621" i="5"/>
  <c r="H2620" i="5"/>
  <c r="H2619" i="5"/>
  <c r="H2618" i="5"/>
  <c r="H2617" i="5"/>
  <c r="H2616" i="5"/>
  <c r="H2615" i="5"/>
  <c r="H2614" i="5"/>
  <c r="H2613" i="5"/>
  <c r="H2612" i="5"/>
  <c r="H2611" i="5"/>
  <c r="H2610" i="5"/>
  <c r="H2609" i="5"/>
  <c r="H2608" i="5"/>
  <c r="H2607" i="5"/>
  <c r="H2606" i="5"/>
  <c r="H2605" i="5"/>
  <c r="H2604" i="5"/>
  <c r="H2603" i="5"/>
  <c r="H2602" i="5"/>
  <c r="H2601" i="5"/>
  <c r="H2600" i="5"/>
  <c r="H2599" i="5"/>
  <c r="H2598" i="5"/>
  <c r="H2597" i="5"/>
  <c r="H2596" i="5"/>
  <c r="H2595" i="5"/>
  <c r="H2594" i="5"/>
  <c r="H2593" i="5"/>
  <c r="H2592" i="5"/>
  <c r="H2591" i="5"/>
  <c r="H2590" i="5"/>
  <c r="H2589" i="5"/>
  <c r="H2588" i="5"/>
  <c r="H2587" i="5"/>
  <c r="H2586" i="5"/>
  <c r="H2585" i="5"/>
  <c r="H2584" i="5"/>
  <c r="H2583" i="5"/>
  <c r="H2582" i="5"/>
  <c r="H2581" i="5"/>
  <c r="H2580" i="5"/>
  <c r="H2579" i="5"/>
  <c r="H2578" i="5"/>
  <c r="H2577" i="5"/>
  <c r="H2576" i="5"/>
  <c r="H2575" i="5"/>
  <c r="H2574" i="5"/>
  <c r="H2573" i="5"/>
  <c r="H2572" i="5"/>
  <c r="H2571" i="5"/>
  <c r="H2570" i="5"/>
  <c r="H2569" i="5"/>
  <c r="H2568" i="5"/>
  <c r="H2567" i="5"/>
  <c r="H2566" i="5"/>
  <c r="H2565" i="5"/>
  <c r="H2564" i="5"/>
  <c r="H2563" i="5"/>
  <c r="H2562" i="5"/>
  <c r="H2561" i="5"/>
  <c r="H2560" i="5"/>
  <c r="H2559" i="5"/>
  <c r="H2558" i="5"/>
  <c r="H2557" i="5"/>
  <c r="H2556" i="5"/>
  <c r="H2555" i="5"/>
  <c r="H2554" i="5"/>
  <c r="H2553" i="5"/>
  <c r="H2552" i="5"/>
  <c r="H2551" i="5"/>
  <c r="H2550" i="5"/>
  <c r="H2549" i="5"/>
  <c r="H2548" i="5"/>
  <c r="H2547" i="5"/>
  <c r="H2546" i="5"/>
  <c r="H2545" i="5"/>
  <c r="H2544" i="5"/>
  <c r="H2543" i="5"/>
  <c r="H2542" i="5"/>
  <c r="H2541" i="5"/>
  <c r="H2540" i="5"/>
  <c r="H2539" i="5"/>
  <c r="H2538" i="5"/>
  <c r="H2537" i="5"/>
  <c r="H2536" i="5"/>
  <c r="H2535" i="5"/>
  <c r="H2534" i="5"/>
  <c r="H2533" i="5"/>
  <c r="H2532" i="5"/>
  <c r="H2531" i="5"/>
  <c r="H2530" i="5"/>
  <c r="H2529" i="5"/>
  <c r="H2528" i="5"/>
  <c r="H2527" i="5"/>
  <c r="H2526" i="5"/>
  <c r="H2525" i="5"/>
  <c r="H2524" i="5"/>
  <c r="H2523" i="5"/>
  <c r="H2522" i="5"/>
  <c r="H2521" i="5"/>
  <c r="H2520" i="5"/>
  <c r="H2519" i="5"/>
  <c r="H2518" i="5"/>
  <c r="H2517" i="5"/>
  <c r="H2516" i="5"/>
  <c r="H2515" i="5"/>
  <c r="H2514" i="5"/>
  <c r="H2513" i="5"/>
  <c r="H2512" i="5"/>
  <c r="H2511" i="5"/>
  <c r="H2510" i="5"/>
  <c r="H2509" i="5"/>
  <c r="H2508" i="5"/>
  <c r="H2507" i="5"/>
  <c r="H2506" i="5"/>
  <c r="H2505" i="5"/>
  <c r="H2504" i="5"/>
  <c r="H2503" i="5"/>
  <c r="H2502" i="5"/>
  <c r="H2501" i="5"/>
  <c r="H2500" i="5"/>
  <c r="H2499" i="5"/>
  <c r="H2498" i="5"/>
  <c r="H2497" i="5"/>
  <c r="H2496" i="5"/>
  <c r="H2495" i="5"/>
  <c r="H2494" i="5"/>
  <c r="H2493" i="5"/>
  <c r="H2492" i="5"/>
  <c r="H2491" i="5"/>
  <c r="H2490" i="5"/>
  <c r="H2489" i="5"/>
  <c r="H2488" i="5"/>
  <c r="H2487" i="5"/>
  <c r="H2486" i="5"/>
  <c r="H2485" i="5"/>
  <c r="H2484" i="5"/>
  <c r="H2483" i="5"/>
  <c r="H2482" i="5"/>
  <c r="H2481" i="5"/>
  <c r="H2480" i="5"/>
  <c r="H2479" i="5"/>
  <c r="H2478" i="5"/>
  <c r="H2477" i="5"/>
  <c r="H2476" i="5"/>
  <c r="H2475" i="5"/>
  <c r="H2474" i="5"/>
  <c r="H2473" i="5"/>
  <c r="H2472" i="5"/>
  <c r="H2471" i="5"/>
  <c r="H2470" i="5"/>
  <c r="H2469" i="5"/>
  <c r="H2468" i="5"/>
  <c r="H2467" i="5"/>
  <c r="H2466" i="5"/>
  <c r="H2465" i="5"/>
  <c r="H2464" i="5"/>
  <c r="H2463" i="5"/>
  <c r="H2462" i="5"/>
  <c r="H2461" i="5"/>
  <c r="H2460" i="5"/>
  <c r="H2459" i="5"/>
  <c r="H2458" i="5"/>
  <c r="H2457" i="5"/>
  <c r="H2456" i="5"/>
  <c r="H2455" i="5"/>
  <c r="H2454" i="5"/>
  <c r="H2453" i="5"/>
  <c r="H2452" i="5"/>
  <c r="H2451" i="5"/>
  <c r="H2450" i="5"/>
  <c r="H2449" i="5"/>
  <c r="H2448" i="5"/>
  <c r="H2447" i="5"/>
  <c r="H2446" i="5"/>
  <c r="H2445" i="5"/>
  <c r="H2444" i="5"/>
  <c r="H2443" i="5"/>
  <c r="H2442" i="5"/>
  <c r="H2441" i="5"/>
  <c r="H2440" i="5"/>
  <c r="H2439" i="5"/>
  <c r="H2438" i="5"/>
  <c r="H2437" i="5"/>
  <c r="H2436" i="5"/>
  <c r="H2435" i="5"/>
  <c r="H2434" i="5"/>
  <c r="H2433" i="5"/>
  <c r="H2432" i="5"/>
  <c r="H2431" i="5"/>
  <c r="H2430" i="5"/>
  <c r="H2429" i="5"/>
  <c r="H2428" i="5"/>
  <c r="H2427" i="5"/>
  <c r="H2426" i="5"/>
  <c r="H2425" i="5"/>
  <c r="H2424" i="5"/>
  <c r="H2423" i="5"/>
  <c r="H2422" i="5"/>
  <c r="H2421" i="5"/>
  <c r="H2420" i="5"/>
  <c r="H2419" i="5"/>
  <c r="H2418" i="5"/>
  <c r="H2417" i="5"/>
  <c r="H2416" i="5"/>
  <c r="H2415" i="5"/>
  <c r="H2414" i="5"/>
  <c r="H2413" i="5"/>
  <c r="H2412" i="5"/>
  <c r="H2411" i="5"/>
  <c r="H2410" i="5"/>
  <c r="H2409" i="5"/>
  <c r="H2408" i="5"/>
  <c r="H2407" i="5"/>
  <c r="H2406" i="5"/>
  <c r="H2405" i="5"/>
  <c r="H2404" i="5"/>
  <c r="H2403" i="5"/>
  <c r="H2402" i="5"/>
  <c r="H2401" i="5"/>
  <c r="H2400" i="5"/>
  <c r="H2399" i="5"/>
  <c r="H2398" i="5"/>
  <c r="H2397" i="5"/>
  <c r="H2396" i="5"/>
  <c r="H2395" i="5"/>
  <c r="H2394" i="5"/>
  <c r="H2393" i="5"/>
  <c r="H2392" i="5"/>
  <c r="H2391" i="5"/>
  <c r="H2390" i="5"/>
  <c r="H2389" i="5"/>
  <c r="H2388" i="5"/>
  <c r="H2387" i="5"/>
  <c r="H2386" i="5"/>
  <c r="H2385" i="5"/>
  <c r="H2384" i="5"/>
  <c r="H2383" i="5"/>
  <c r="H2382" i="5"/>
  <c r="H2381" i="5"/>
  <c r="H2380" i="5"/>
  <c r="H2379" i="5"/>
  <c r="H2378" i="5"/>
  <c r="H2377" i="5"/>
  <c r="H2376" i="5"/>
  <c r="H2375" i="5"/>
  <c r="H2374" i="5"/>
  <c r="H2373" i="5"/>
  <c r="H2372" i="5"/>
  <c r="H2371" i="5"/>
  <c r="H2370" i="5"/>
  <c r="H2369" i="5"/>
  <c r="H2368" i="5"/>
  <c r="H2367" i="5"/>
  <c r="H2366" i="5"/>
  <c r="H2365" i="5"/>
  <c r="H2364" i="5"/>
  <c r="H2363" i="5"/>
  <c r="H2362" i="5"/>
  <c r="H2361" i="5"/>
  <c r="H2360" i="5"/>
  <c r="H2359" i="5"/>
  <c r="H2358" i="5"/>
  <c r="H2357" i="5"/>
  <c r="H2356" i="5"/>
  <c r="H2355" i="5"/>
  <c r="H2354" i="5"/>
  <c r="H2353" i="5"/>
  <c r="H2352" i="5"/>
  <c r="H2351" i="5"/>
  <c r="H2350" i="5"/>
  <c r="H2349" i="5"/>
  <c r="H2348" i="5"/>
  <c r="H2347" i="5"/>
  <c r="H2346" i="5"/>
  <c r="H2345" i="5"/>
  <c r="H2344" i="5"/>
  <c r="H2343" i="5"/>
  <c r="H2342" i="5"/>
  <c r="H2341" i="5"/>
  <c r="H2340" i="5"/>
  <c r="H2339" i="5"/>
  <c r="H2338" i="5"/>
  <c r="H2337" i="5"/>
  <c r="H2336" i="5"/>
  <c r="H2335" i="5"/>
  <c r="H2334" i="5"/>
  <c r="H2333" i="5"/>
  <c r="H2332" i="5"/>
  <c r="H2331" i="5"/>
  <c r="H2330" i="5"/>
  <c r="H2329" i="5"/>
  <c r="H2328" i="5"/>
  <c r="H2327" i="5"/>
  <c r="H2326" i="5"/>
  <c r="H2325" i="5"/>
  <c r="H2324" i="5"/>
  <c r="H2323" i="5"/>
  <c r="H2322" i="5"/>
  <c r="H2321" i="5"/>
  <c r="H2320" i="5"/>
  <c r="H2319" i="5"/>
  <c r="H2318" i="5"/>
  <c r="H2317" i="5"/>
  <c r="H2316" i="5"/>
  <c r="H2315" i="5"/>
  <c r="H2314" i="5"/>
  <c r="H2313" i="5"/>
  <c r="H2312" i="5"/>
  <c r="H2311" i="5"/>
  <c r="H2310" i="5"/>
  <c r="H2309" i="5"/>
  <c r="H2308" i="5"/>
  <c r="H2307" i="5"/>
  <c r="H2306" i="5"/>
  <c r="H2305" i="5"/>
  <c r="H2304" i="5"/>
  <c r="H2303" i="5"/>
  <c r="H2302" i="5"/>
  <c r="H2301" i="5"/>
  <c r="H2300" i="5"/>
  <c r="H2299" i="5"/>
  <c r="H2298" i="5"/>
  <c r="H2297" i="5"/>
  <c r="H2296" i="5"/>
  <c r="H2295" i="5"/>
  <c r="H2294" i="5"/>
  <c r="H2293" i="5"/>
  <c r="H2292" i="5"/>
  <c r="H2291" i="5"/>
  <c r="H2290" i="5"/>
  <c r="H2289" i="5"/>
  <c r="H2288" i="5"/>
  <c r="H2287" i="5"/>
  <c r="H2286" i="5"/>
  <c r="H2285" i="5"/>
  <c r="H2284" i="5"/>
  <c r="H2283" i="5"/>
  <c r="H2282" i="5"/>
  <c r="H2281" i="5"/>
  <c r="H2280" i="5"/>
  <c r="H2279" i="5"/>
  <c r="H2278" i="5"/>
  <c r="H2277" i="5"/>
  <c r="H2276" i="5"/>
  <c r="H2275" i="5"/>
  <c r="H2274" i="5"/>
  <c r="H2273" i="5"/>
  <c r="H2272" i="5"/>
  <c r="H2271" i="5"/>
  <c r="H2270" i="5"/>
  <c r="H2269" i="5"/>
  <c r="H2268" i="5"/>
  <c r="H2267" i="5"/>
  <c r="H2266" i="5"/>
  <c r="H2265" i="5"/>
  <c r="H2264" i="5"/>
  <c r="H2263" i="5"/>
  <c r="H2262" i="5"/>
  <c r="H2261" i="5"/>
  <c r="H2260" i="5"/>
  <c r="H2259" i="5"/>
  <c r="H2258" i="5"/>
  <c r="H2257" i="5"/>
  <c r="H2256" i="5"/>
  <c r="H2255" i="5"/>
  <c r="H2254" i="5"/>
  <c r="H2253" i="5"/>
  <c r="H2252" i="5"/>
  <c r="H2251" i="5"/>
  <c r="H2250" i="5"/>
  <c r="H2249" i="5"/>
  <c r="H2248" i="5"/>
  <c r="H2247" i="5"/>
  <c r="H2246" i="5"/>
  <c r="H2245" i="5"/>
  <c r="H2244" i="5"/>
  <c r="H2243" i="5"/>
  <c r="H2242" i="5"/>
  <c r="H2241" i="5"/>
  <c r="H2240" i="5"/>
  <c r="H2239" i="5"/>
  <c r="H2238" i="5"/>
  <c r="H2237" i="5"/>
  <c r="H2236" i="5"/>
  <c r="H2235" i="5"/>
  <c r="H2234" i="5"/>
  <c r="H2233" i="5"/>
  <c r="H2232" i="5"/>
  <c r="H2231" i="5"/>
  <c r="H2230" i="5"/>
  <c r="H2229" i="5"/>
  <c r="H2228" i="5"/>
  <c r="H2227" i="5"/>
  <c r="H2226" i="5"/>
  <c r="H2225" i="5"/>
  <c r="H2224" i="5"/>
  <c r="H2223" i="5"/>
  <c r="H2222" i="5"/>
  <c r="H2221" i="5"/>
  <c r="H2220" i="5"/>
  <c r="H2219" i="5"/>
  <c r="H2218" i="5"/>
  <c r="H2217" i="5"/>
  <c r="H2216" i="5"/>
  <c r="H2215" i="5"/>
  <c r="H2214" i="5"/>
  <c r="H2213" i="5"/>
  <c r="H2212" i="5"/>
  <c r="H2211" i="5"/>
  <c r="H2210" i="5"/>
  <c r="H2209" i="5"/>
  <c r="H2208" i="5"/>
  <c r="H2207" i="5"/>
  <c r="H2206" i="5"/>
  <c r="H2205" i="5"/>
  <c r="H2204" i="5"/>
  <c r="H2203" i="5"/>
  <c r="H2202" i="5"/>
  <c r="H2201" i="5"/>
  <c r="H2200" i="5"/>
  <c r="H2199" i="5"/>
  <c r="H2198" i="5"/>
  <c r="H2197" i="5"/>
  <c r="H2196" i="5"/>
  <c r="H2195" i="5"/>
  <c r="H2194" i="5"/>
  <c r="H2193" i="5"/>
  <c r="H2192" i="5"/>
  <c r="H2191" i="5"/>
  <c r="H2190" i="5"/>
  <c r="H2189" i="5"/>
  <c r="H2188" i="5"/>
  <c r="H2187" i="5"/>
  <c r="H2186" i="5"/>
  <c r="H2185" i="5"/>
  <c r="H2184" i="5"/>
  <c r="H2183" i="5"/>
  <c r="H2182" i="5"/>
  <c r="H2181" i="5"/>
  <c r="H2180" i="5"/>
  <c r="H2179" i="5"/>
  <c r="H2178" i="5"/>
  <c r="H2177" i="5"/>
  <c r="H2176" i="5"/>
  <c r="H2175" i="5"/>
  <c r="H2174" i="5"/>
  <c r="H2173" i="5"/>
  <c r="H2172" i="5"/>
  <c r="H2171" i="5"/>
  <c r="H2170" i="5"/>
  <c r="H2169" i="5"/>
  <c r="H2168" i="5"/>
  <c r="H2167" i="5"/>
  <c r="H2166" i="5"/>
  <c r="H2165" i="5"/>
  <c r="H2164" i="5"/>
  <c r="H2163" i="5"/>
  <c r="H2162" i="5"/>
  <c r="H2161" i="5"/>
  <c r="H2160" i="5"/>
  <c r="H2159" i="5"/>
  <c r="H2158" i="5"/>
  <c r="H2157" i="5"/>
  <c r="H2156" i="5"/>
  <c r="H2155" i="5"/>
  <c r="H2154" i="5"/>
  <c r="H2153" i="5"/>
  <c r="H2152" i="5"/>
  <c r="H2151" i="5"/>
  <c r="H2150" i="5"/>
  <c r="H2149" i="5"/>
  <c r="H2148" i="5"/>
  <c r="H2147" i="5"/>
  <c r="H2146" i="5"/>
  <c r="H2145" i="5"/>
  <c r="H2144" i="5"/>
  <c r="H2143" i="5"/>
  <c r="H2142" i="5"/>
  <c r="H2141" i="5"/>
  <c r="H2140" i="5"/>
  <c r="H2139" i="5"/>
  <c r="H2138" i="5"/>
  <c r="H2137" i="5"/>
  <c r="H2136" i="5"/>
  <c r="H2135" i="5"/>
  <c r="H2134" i="5"/>
  <c r="H2133" i="5"/>
  <c r="H2132" i="5"/>
  <c r="H2131" i="5"/>
  <c r="H2130" i="5"/>
  <c r="H2129" i="5"/>
  <c r="H2128" i="5"/>
  <c r="H2127" i="5"/>
  <c r="H2126" i="5"/>
  <c r="H2125" i="5"/>
  <c r="H2124" i="5"/>
  <c r="H2123" i="5"/>
  <c r="H2122" i="5"/>
  <c r="H2121" i="5"/>
  <c r="H2120" i="5"/>
  <c r="H2119" i="5"/>
  <c r="H2118" i="5"/>
  <c r="H2117" i="5"/>
  <c r="H2116" i="5"/>
  <c r="H2115" i="5"/>
  <c r="H2114" i="5"/>
  <c r="H2113" i="5"/>
  <c r="H2112" i="5"/>
  <c r="H2111" i="5"/>
  <c r="H2110" i="5"/>
  <c r="H2109" i="5"/>
  <c r="H2108" i="5"/>
  <c r="H2107" i="5"/>
  <c r="H2106" i="5"/>
  <c r="H2105" i="5"/>
  <c r="H2104" i="5"/>
  <c r="H2103" i="5"/>
  <c r="H2102" i="5"/>
  <c r="H2101" i="5"/>
  <c r="H2100" i="5"/>
  <c r="H2099" i="5"/>
  <c r="H2098" i="5"/>
  <c r="H2097" i="5"/>
  <c r="H2096" i="5"/>
  <c r="H2095" i="5"/>
  <c r="H2094" i="5"/>
  <c r="H2093" i="5"/>
  <c r="H2092" i="5"/>
  <c r="H2091" i="5"/>
  <c r="H2090" i="5"/>
  <c r="H2089" i="5"/>
  <c r="H2088" i="5"/>
  <c r="H2087" i="5"/>
  <c r="H2086" i="5"/>
  <c r="H2085" i="5"/>
  <c r="H2084" i="5"/>
  <c r="H2083" i="5"/>
  <c r="H2082" i="5"/>
  <c r="H2081" i="5"/>
  <c r="H2080" i="5"/>
  <c r="H2079" i="5"/>
  <c r="H2078" i="5"/>
  <c r="H2077" i="5"/>
  <c r="H2076" i="5"/>
  <c r="H2075" i="5"/>
  <c r="H2074" i="5"/>
  <c r="H2073" i="5"/>
  <c r="H2072" i="5"/>
  <c r="H2071" i="5"/>
  <c r="H2070" i="5"/>
  <c r="H2069" i="5"/>
  <c r="H2068" i="5"/>
  <c r="H2067" i="5"/>
  <c r="H2066" i="5"/>
  <c r="H2065" i="5"/>
  <c r="H2064" i="5"/>
  <c r="H2063" i="5"/>
  <c r="H2062" i="5"/>
  <c r="H2061" i="5"/>
  <c r="H2060" i="5"/>
  <c r="H2059" i="5"/>
  <c r="H2058" i="5"/>
  <c r="H2057" i="5"/>
  <c r="H2056" i="5"/>
  <c r="H2055" i="5"/>
  <c r="H2054" i="5"/>
  <c r="H2053" i="5"/>
  <c r="H2052" i="5"/>
  <c r="H2051" i="5"/>
  <c r="H2050" i="5"/>
  <c r="H2049" i="5"/>
  <c r="H2048" i="5"/>
  <c r="H2047" i="5"/>
  <c r="H2046" i="5"/>
  <c r="H2045" i="5"/>
  <c r="H2044" i="5"/>
  <c r="H2043" i="5"/>
  <c r="H2042" i="5"/>
  <c r="H2041" i="5"/>
  <c r="H2040" i="5"/>
  <c r="H2039" i="5"/>
  <c r="H2038" i="5"/>
  <c r="H2037" i="5"/>
  <c r="H2036" i="5"/>
  <c r="H2035" i="5"/>
  <c r="H2034" i="5"/>
  <c r="H2033" i="5"/>
  <c r="H2032" i="5"/>
  <c r="H2031" i="5"/>
  <c r="H2030" i="5"/>
  <c r="H2029" i="5"/>
  <c r="H2028" i="5"/>
  <c r="H2027" i="5"/>
  <c r="H2026" i="5"/>
  <c r="H2025" i="5"/>
  <c r="H2024" i="5"/>
  <c r="H2023" i="5"/>
  <c r="H2022" i="5"/>
  <c r="H2021" i="5"/>
  <c r="H2020" i="5"/>
  <c r="H2019" i="5"/>
  <c r="H2018" i="5"/>
  <c r="H2017" i="5"/>
  <c r="H2016" i="5"/>
  <c r="H2015" i="5"/>
  <c r="H2014" i="5"/>
  <c r="H2013" i="5"/>
  <c r="H2012" i="5"/>
  <c r="H2011" i="5"/>
  <c r="H2010" i="5"/>
  <c r="H2009" i="5"/>
  <c r="H2008" i="5"/>
  <c r="H2007" i="5"/>
  <c r="H2006" i="5"/>
  <c r="H2005" i="5"/>
  <c r="H2004" i="5"/>
  <c r="H2003" i="5"/>
  <c r="H2002" i="5"/>
  <c r="H2001" i="5"/>
  <c r="H2000" i="5"/>
  <c r="H1999" i="5"/>
  <c r="H1998" i="5"/>
  <c r="H1997" i="5"/>
  <c r="H1996" i="5"/>
  <c r="H1995" i="5"/>
  <c r="H1994" i="5"/>
  <c r="H1993" i="5"/>
  <c r="H1992" i="5"/>
  <c r="H1991" i="5"/>
  <c r="H1990" i="5"/>
  <c r="H1989" i="5"/>
  <c r="H1988" i="5"/>
  <c r="H1987" i="5"/>
  <c r="H1986" i="5"/>
  <c r="H1985" i="5"/>
  <c r="H1984" i="5"/>
  <c r="H1983" i="5"/>
  <c r="H1982" i="5"/>
  <c r="H1981" i="5"/>
  <c r="H1980" i="5"/>
  <c r="H1979" i="5"/>
  <c r="H1978" i="5"/>
  <c r="H1977" i="5"/>
  <c r="H1976" i="5"/>
  <c r="H1975" i="5"/>
  <c r="H1974" i="5"/>
  <c r="H1973" i="5"/>
  <c r="H1972" i="5"/>
  <c r="H1971" i="5"/>
  <c r="H1970" i="5"/>
  <c r="H1969" i="5"/>
  <c r="H1968" i="5"/>
  <c r="H1967" i="5"/>
  <c r="H1966" i="5"/>
  <c r="H1965" i="5"/>
  <c r="H1964" i="5"/>
  <c r="H1963" i="5"/>
  <c r="H1962" i="5"/>
  <c r="H1961" i="5"/>
  <c r="H1960" i="5"/>
  <c r="H1959" i="5"/>
  <c r="H1958" i="5"/>
  <c r="H1957" i="5"/>
  <c r="H1956" i="5"/>
  <c r="H1955" i="5"/>
  <c r="H1954" i="5"/>
  <c r="H1953" i="5"/>
  <c r="H1952" i="5"/>
  <c r="H1951" i="5"/>
  <c r="H1950" i="5"/>
  <c r="H1949" i="5"/>
  <c r="H1948" i="5"/>
  <c r="H1947" i="5"/>
  <c r="H1946" i="5"/>
  <c r="H1945" i="5"/>
  <c r="H1944" i="5"/>
  <c r="H1943" i="5"/>
  <c r="H1942" i="5"/>
  <c r="H1941" i="5"/>
  <c r="H1940" i="5"/>
  <c r="H1939" i="5"/>
  <c r="H1938" i="5"/>
  <c r="H1937" i="5"/>
  <c r="H1936" i="5"/>
  <c r="H1935" i="5"/>
  <c r="H1934" i="5"/>
  <c r="H1933" i="5"/>
  <c r="H1932" i="5"/>
  <c r="H1931" i="5"/>
  <c r="H1930" i="5"/>
  <c r="H1929" i="5"/>
  <c r="H1928" i="5"/>
  <c r="H1927" i="5"/>
  <c r="H1926" i="5"/>
  <c r="H1925" i="5"/>
  <c r="H1924" i="5"/>
  <c r="H1923" i="5"/>
  <c r="H1922" i="5"/>
  <c r="H1921" i="5"/>
  <c r="H1920" i="5"/>
  <c r="H1919" i="5"/>
  <c r="H1918" i="5"/>
  <c r="H1917" i="5"/>
  <c r="H1916" i="5"/>
  <c r="H1915" i="5"/>
  <c r="H1914" i="5"/>
  <c r="H1913" i="5"/>
  <c r="H1912" i="5"/>
  <c r="H1911" i="5"/>
  <c r="H1910" i="5"/>
  <c r="H1909" i="5"/>
  <c r="H1908" i="5"/>
  <c r="H1907" i="5"/>
  <c r="H1906" i="5"/>
  <c r="H1905" i="5"/>
  <c r="H1904" i="5"/>
  <c r="H1903" i="5"/>
  <c r="H1902" i="5"/>
  <c r="H1901" i="5"/>
  <c r="H1900" i="5"/>
  <c r="H1899" i="5"/>
  <c r="H1898" i="5"/>
  <c r="H1897" i="5"/>
  <c r="H1896" i="5"/>
  <c r="H1895" i="5"/>
  <c r="H1894" i="5"/>
  <c r="H1893" i="5"/>
  <c r="H1892" i="5"/>
  <c r="H1891" i="5"/>
  <c r="H1890" i="5"/>
  <c r="H1889" i="5"/>
  <c r="H1888" i="5"/>
  <c r="H1887" i="5"/>
  <c r="H1886" i="5"/>
  <c r="H1885" i="5"/>
  <c r="H1884" i="5"/>
  <c r="H1883" i="5"/>
  <c r="H1882" i="5"/>
  <c r="H1881" i="5"/>
  <c r="H1880" i="5"/>
  <c r="H1879" i="5"/>
  <c r="H1878" i="5"/>
  <c r="H1877" i="5"/>
  <c r="H1876" i="5"/>
  <c r="H1875" i="5"/>
  <c r="H1874" i="5"/>
  <c r="H1873" i="5"/>
  <c r="H1872" i="5"/>
  <c r="H1871" i="5"/>
  <c r="H1870" i="5"/>
  <c r="H1869" i="5"/>
  <c r="H1868" i="5"/>
  <c r="H1867" i="5"/>
  <c r="H1866" i="5"/>
  <c r="H1865" i="5"/>
  <c r="H1864" i="5"/>
  <c r="H1863" i="5"/>
  <c r="H1862" i="5"/>
  <c r="H1861" i="5"/>
  <c r="H1860" i="5"/>
  <c r="H1859" i="5"/>
  <c r="H1858" i="5"/>
  <c r="H1857" i="5"/>
  <c r="H1856" i="5"/>
  <c r="H1855" i="5"/>
  <c r="H1854" i="5"/>
  <c r="H1853" i="5"/>
  <c r="H1852" i="5"/>
  <c r="H1851" i="5"/>
  <c r="H1850" i="5"/>
  <c r="H1849" i="5"/>
  <c r="H1848" i="5"/>
  <c r="H1847" i="5"/>
  <c r="H1846" i="5"/>
  <c r="H1845" i="5"/>
  <c r="H1844" i="5"/>
  <c r="H1843" i="5"/>
  <c r="H1842" i="5"/>
  <c r="H1841" i="5"/>
  <c r="H1840" i="5"/>
  <c r="H1839" i="5"/>
  <c r="H1838" i="5"/>
  <c r="H1837" i="5"/>
  <c r="H1836" i="5"/>
  <c r="H1835" i="5"/>
  <c r="H1834" i="5"/>
  <c r="H1833" i="5"/>
  <c r="H1832" i="5"/>
  <c r="H1831" i="5"/>
  <c r="H1830" i="5"/>
  <c r="H1829" i="5"/>
  <c r="H1828" i="5"/>
  <c r="H1827" i="5"/>
  <c r="H1826" i="5"/>
  <c r="H1825" i="5"/>
  <c r="H1824" i="5"/>
  <c r="H1823" i="5"/>
  <c r="H1822" i="5"/>
  <c r="H1821" i="5"/>
  <c r="H1820" i="5"/>
  <c r="H1819" i="5"/>
  <c r="H1818" i="5"/>
  <c r="H1817" i="5"/>
  <c r="H1816" i="5"/>
  <c r="H1815" i="5"/>
  <c r="H1814" i="5"/>
  <c r="H1813" i="5"/>
  <c r="H1812" i="5"/>
  <c r="H1811" i="5"/>
  <c r="H1810" i="5"/>
  <c r="H1809" i="5"/>
  <c r="H1808" i="5"/>
  <c r="H1807" i="5"/>
  <c r="H1806" i="5"/>
  <c r="H1805" i="5"/>
  <c r="H1804" i="5"/>
  <c r="H1803" i="5"/>
  <c r="H1802" i="5"/>
  <c r="H1801" i="5"/>
  <c r="H1800" i="5"/>
  <c r="H1799" i="5"/>
  <c r="H1798" i="5"/>
  <c r="H1797" i="5"/>
  <c r="H1796" i="5"/>
  <c r="H1795" i="5"/>
  <c r="H1794" i="5"/>
  <c r="H1793" i="5"/>
  <c r="H1792" i="5"/>
  <c r="H1791" i="5"/>
  <c r="H1790" i="5"/>
  <c r="H1789" i="5"/>
  <c r="H1788" i="5"/>
  <c r="H1787" i="5"/>
  <c r="H1786" i="5"/>
  <c r="H1785" i="5"/>
  <c r="H1784" i="5"/>
  <c r="H1783" i="5"/>
  <c r="H1782" i="5"/>
  <c r="H1781" i="5"/>
  <c r="H1780" i="5"/>
  <c r="H1779" i="5"/>
  <c r="H1778" i="5"/>
  <c r="H1777" i="5"/>
  <c r="H1776" i="5"/>
  <c r="H1775" i="5"/>
  <c r="H1774" i="5"/>
  <c r="H1773" i="5"/>
  <c r="H1772" i="5"/>
  <c r="H1771" i="5"/>
  <c r="H1770" i="5"/>
  <c r="H1769" i="5"/>
  <c r="H1768" i="5"/>
  <c r="H1767" i="5"/>
  <c r="H1766" i="5"/>
  <c r="H1765" i="5"/>
  <c r="H1764" i="5"/>
  <c r="H1763" i="5"/>
  <c r="H1762" i="5"/>
  <c r="H1761" i="5"/>
  <c r="H1760" i="5"/>
  <c r="H1759" i="5"/>
  <c r="H1758" i="5"/>
  <c r="H1757" i="5"/>
  <c r="H1756" i="5"/>
  <c r="H1755" i="5"/>
  <c r="H1754" i="5"/>
  <c r="H1753" i="5"/>
  <c r="H1752" i="5"/>
  <c r="H1751" i="5"/>
  <c r="H1750" i="5"/>
  <c r="H1749" i="5"/>
  <c r="H1748" i="5"/>
  <c r="H1747" i="5"/>
  <c r="H1746" i="5"/>
  <c r="H1745" i="5"/>
  <c r="H1744" i="5"/>
  <c r="H1743" i="5"/>
  <c r="H1742" i="5"/>
  <c r="H1741" i="5"/>
  <c r="H1740" i="5"/>
  <c r="H1739" i="5"/>
  <c r="H1738" i="5"/>
  <c r="H1737" i="5"/>
  <c r="H1736" i="5"/>
  <c r="H1735" i="5"/>
  <c r="H1734" i="5"/>
  <c r="H1733" i="5"/>
  <c r="H1732" i="5"/>
  <c r="H1731" i="5"/>
  <c r="H1730" i="5"/>
  <c r="H1729" i="5"/>
  <c r="H1728" i="5"/>
  <c r="H1727" i="5"/>
  <c r="H1726" i="5"/>
  <c r="H1725" i="5"/>
  <c r="H1724" i="5"/>
  <c r="H1723" i="5"/>
  <c r="H1722" i="5"/>
  <c r="H1721" i="5"/>
  <c r="H1720" i="5"/>
  <c r="H1719" i="5"/>
  <c r="H1718" i="5"/>
  <c r="H1717" i="5"/>
  <c r="H1716" i="5"/>
  <c r="H1715" i="5"/>
  <c r="H1714" i="5"/>
  <c r="H1713" i="5"/>
  <c r="H1712" i="5"/>
  <c r="H1711" i="5"/>
  <c r="H1710" i="5"/>
  <c r="H1709" i="5"/>
  <c r="H1708" i="5"/>
  <c r="H1707" i="5"/>
  <c r="H1706" i="5"/>
  <c r="H1705" i="5"/>
  <c r="H1704" i="5"/>
  <c r="H1703" i="5"/>
  <c r="H1702" i="5"/>
  <c r="H1701" i="5"/>
  <c r="H1700" i="5"/>
  <c r="H1699" i="5"/>
  <c r="H1698" i="5"/>
  <c r="H1697" i="5"/>
  <c r="H1696" i="5"/>
  <c r="H1695" i="5"/>
  <c r="H1694" i="5"/>
  <c r="H1693" i="5"/>
  <c r="H1692" i="5"/>
  <c r="H1691" i="5"/>
  <c r="H1690" i="5"/>
  <c r="H1689" i="5"/>
  <c r="H1688" i="5"/>
  <c r="H1687" i="5"/>
  <c r="H1686" i="5"/>
  <c r="H1685" i="5"/>
  <c r="H1684" i="5"/>
  <c r="H1683" i="5"/>
  <c r="H1682" i="5"/>
  <c r="H1681" i="5"/>
  <c r="H1680" i="5"/>
  <c r="H1679" i="5"/>
  <c r="H1678" i="5"/>
  <c r="H1677" i="5"/>
  <c r="H1676" i="5"/>
  <c r="H1675" i="5"/>
  <c r="H1674" i="5"/>
  <c r="H1673" i="5"/>
  <c r="H1672" i="5"/>
  <c r="H1671" i="5"/>
  <c r="H1670" i="5"/>
  <c r="H1669" i="5"/>
  <c r="H1668" i="5"/>
  <c r="H1667" i="5"/>
  <c r="H1666" i="5"/>
  <c r="H1665" i="5"/>
  <c r="H1664" i="5"/>
  <c r="H1663" i="5"/>
  <c r="H1662" i="5"/>
  <c r="H1661" i="5"/>
  <c r="H1660" i="5"/>
  <c r="H1659" i="5"/>
  <c r="H1658" i="5"/>
  <c r="H1657" i="5"/>
  <c r="H1656" i="5"/>
  <c r="H1655" i="5"/>
  <c r="H1654" i="5"/>
  <c r="H1653" i="5"/>
  <c r="H1652" i="5"/>
  <c r="H1651" i="5"/>
  <c r="H1650" i="5"/>
  <c r="H1649" i="5"/>
  <c r="H1648" i="5"/>
  <c r="H1647" i="5"/>
  <c r="H1646" i="5"/>
  <c r="H1645" i="5"/>
  <c r="H1644" i="5"/>
  <c r="H1643" i="5"/>
  <c r="H1642" i="5"/>
  <c r="H1641" i="5"/>
  <c r="H1640" i="5"/>
  <c r="H1639" i="5"/>
  <c r="H1638" i="5"/>
  <c r="H1637" i="5"/>
  <c r="H1636" i="5"/>
  <c r="H1635" i="5"/>
  <c r="H1634" i="5"/>
  <c r="H1633" i="5"/>
  <c r="H1632" i="5"/>
  <c r="H1631" i="5"/>
  <c r="H1630" i="5"/>
  <c r="H1629" i="5"/>
  <c r="H1628" i="5"/>
  <c r="H1627" i="5"/>
  <c r="H1626" i="5"/>
  <c r="H1625" i="5"/>
  <c r="H1624" i="5"/>
  <c r="H1623" i="5"/>
  <c r="H1622" i="5"/>
  <c r="H1621" i="5"/>
  <c r="H1620" i="5"/>
  <c r="H1619" i="5"/>
  <c r="H1618" i="5"/>
  <c r="H1617" i="5"/>
  <c r="H1616" i="5"/>
  <c r="H1615" i="5"/>
  <c r="H1614" i="5"/>
  <c r="H1613" i="5"/>
  <c r="H1612" i="5"/>
  <c r="H1611" i="5"/>
  <c r="H1610" i="5"/>
  <c r="H1609" i="5"/>
  <c r="H1608" i="5"/>
  <c r="H1607" i="5"/>
  <c r="H1606" i="5"/>
  <c r="H1605" i="5"/>
  <c r="H1604" i="5"/>
  <c r="H1603" i="5"/>
  <c r="H1602" i="5"/>
  <c r="H1601" i="5"/>
  <c r="H1600" i="5"/>
  <c r="H1599" i="5"/>
  <c r="H1598" i="5"/>
  <c r="H1597" i="5"/>
  <c r="H1596" i="5"/>
  <c r="H1595" i="5"/>
  <c r="H1594" i="5"/>
  <c r="H1593" i="5"/>
  <c r="H1592" i="5"/>
  <c r="H1591" i="5"/>
  <c r="H1590" i="5"/>
  <c r="H1589" i="5"/>
  <c r="H1588" i="5"/>
  <c r="H1587" i="5"/>
  <c r="H1586" i="5"/>
  <c r="H1585" i="5"/>
  <c r="H1584" i="5"/>
  <c r="H1583" i="5"/>
  <c r="H1582" i="5"/>
  <c r="H1581" i="5"/>
  <c r="H1580" i="5"/>
  <c r="H1579" i="5"/>
  <c r="H1578" i="5"/>
  <c r="H1577" i="5"/>
  <c r="H1576" i="5"/>
  <c r="H1575" i="5"/>
  <c r="H1574" i="5"/>
  <c r="H1573" i="5"/>
  <c r="H1572" i="5"/>
  <c r="H1571" i="5"/>
  <c r="H1570" i="5"/>
  <c r="H1569" i="5"/>
  <c r="H1568" i="5"/>
  <c r="H1567" i="5"/>
  <c r="H1566" i="5"/>
  <c r="H1565" i="5"/>
  <c r="H1564" i="5"/>
  <c r="H1563" i="5"/>
  <c r="H1562" i="5"/>
  <c r="H1561" i="5"/>
  <c r="H1560" i="5"/>
  <c r="H1559" i="5"/>
  <c r="H1558" i="5"/>
  <c r="H1557" i="5"/>
  <c r="H1556" i="5"/>
  <c r="H1555" i="5"/>
  <c r="H1554" i="5"/>
  <c r="H1553" i="5"/>
  <c r="H1552" i="5"/>
  <c r="H1551" i="5"/>
  <c r="H1550" i="5"/>
  <c r="H1549" i="5"/>
  <c r="H1548" i="5"/>
  <c r="H1547" i="5"/>
  <c r="H1546" i="5"/>
  <c r="H1545" i="5"/>
  <c r="H1544" i="5"/>
  <c r="H1543" i="5"/>
  <c r="H1542" i="5"/>
  <c r="H1541" i="5"/>
  <c r="H1540" i="5"/>
  <c r="H1539" i="5"/>
  <c r="H1538" i="5"/>
  <c r="H1537" i="5"/>
  <c r="H1536" i="5"/>
  <c r="H1535" i="5"/>
  <c r="H1534" i="5"/>
  <c r="H1533" i="5"/>
  <c r="H1532" i="5"/>
  <c r="H1531" i="5"/>
  <c r="H1530" i="5"/>
  <c r="H1529" i="5"/>
  <c r="H1528" i="5"/>
  <c r="H1527" i="5"/>
  <c r="H1526" i="5"/>
  <c r="H1525" i="5"/>
  <c r="H1524" i="5"/>
  <c r="H1523" i="5"/>
  <c r="H1522" i="5"/>
  <c r="H1521" i="5"/>
  <c r="H1520" i="5"/>
  <c r="H1519" i="5"/>
  <c r="H1518" i="5"/>
  <c r="H1517" i="5"/>
  <c r="H1516" i="5"/>
  <c r="H1515" i="5"/>
  <c r="H1514" i="5"/>
  <c r="H1513" i="5"/>
  <c r="H1512" i="5"/>
  <c r="H1511" i="5"/>
  <c r="H1510" i="5"/>
  <c r="H1509" i="5"/>
  <c r="H1508" i="5"/>
  <c r="H1507" i="5"/>
  <c r="H1506" i="5"/>
  <c r="H1505" i="5"/>
  <c r="H1504" i="5"/>
  <c r="H1503" i="5"/>
  <c r="H1502" i="5"/>
  <c r="H1501" i="5"/>
  <c r="H1500" i="5"/>
  <c r="H1499" i="5"/>
  <c r="H1498" i="5"/>
  <c r="H1497" i="5"/>
  <c r="H1496" i="5"/>
  <c r="H1495" i="5"/>
  <c r="H1494" i="5"/>
  <c r="H1493" i="5"/>
  <c r="H1492" i="5"/>
  <c r="H1491" i="5"/>
  <c r="H1490" i="5"/>
  <c r="H1489" i="5"/>
  <c r="H1488" i="5"/>
  <c r="H1487" i="5"/>
  <c r="H1486" i="5"/>
  <c r="H1485" i="5"/>
  <c r="H1484" i="5"/>
  <c r="H1483" i="5"/>
  <c r="H1482" i="5"/>
  <c r="H1481" i="5"/>
  <c r="H1480" i="5"/>
  <c r="H1479" i="5"/>
  <c r="H1478" i="5"/>
  <c r="H1477" i="5"/>
  <c r="H1476" i="5"/>
  <c r="H1475" i="5"/>
  <c r="H1474" i="5"/>
  <c r="H1473" i="5"/>
  <c r="H1472" i="5"/>
  <c r="H1471" i="5"/>
  <c r="H1470" i="5"/>
  <c r="H1469" i="5"/>
  <c r="H1468" i="5"/>
  <c r="H1467" i="5"/>
  <c r="H1466" i="5"/>
  <c r="H1465" i="5"/>
  <c r="H1464" i="5"/>
  <c r="H1463" i="5"/>
  <c r="H1462" i="5"/>
  <c r="H1461" i="5"/>
  <c r="H1460" i="5"/>
  <c r="H1459" i="5"/>
  <c r="H1458" i="5"/>
  <c r="H1457" i="5"/>
  <c r="H1456" i="5"/>
  <c r="H1455" i="5"/>
  <c r="H1454" i="5"/>
  <c r="H1453" i="5"/>
  <c r="H1452" i="5"/>
  <c r="H1451" i="5"/>
  <c r="H1450" i="5"/>
  <c r="H1449" i="5"/>
  <c r="H1448" i="5"/>
  <c r="H1447" i="5"/>
  <c r="H1446" i="5"/>
  <c r="H1445" i="5"/>
  <c r="H1444" i="5"/>
  <c r="H1443" i="5"/>
  <c r="H1442" i="5"/>
  <c r="H1441" i="5"/>
  <c r="H1440" i="5"/>
  <c r="H1439" i="5"/>
  <c r="H1438" i="5"/>
  <c r="H1437" i="5"/>
  <c r="H1436" i="5"/>
  <c r="H1435" i="5"/>
  <c r="H1434" i="5"/>
  <c r="H1433" i="5"/>
  <c r="H1432" i="5"/>
  <c r="H1431" i="5"/>
  <c r="H1430" i="5"/>
  <c r="H1429" i="5"/>
  <c r="H1428" i="5"/>
  <c r="H1427" i="5"/>
  <c r="H1426" i="5"/>
  <c r="H1425" i="5"/>
  <c r="H1424" i="5"/>
  <c r="H1423" i="5"/>
  <c r="H1422" i="5"/>
  <c r="H1421" i="5"/>
  <c r="H1420" i="5"/>
  <c r="H1419" i="5"/>
  <c r="H1418" i="5"/>
  <c r="H1417" i="5"/>
  <c r="H1416" i="5"/>
  <c r="H1415" i="5"/>
  <c r="H1414" i="5"/>
  <c r="H1413" i="5"/>
  <c r="H1412" i="5"/>
  <c r="H1411" i="5"/>
  <c r="H1410" i="5"/>
  <c r="H1409" i="5"/>
  <c r="H1408" i="5"/>
  <c r="H1407" i="5"/>
  <c r="H1406" i="5"/>
  <c r="H1405" i="5"/>
  <c r="H1404" i="5"/>
  <c r="H1403" i="5"/>
  <c r="H1402" i="5"/>
  <c r="H1401" i="5"/>
  <c r="H1400" i="5"/>
  <c r="H1399" i="5"/>
  <c r="H1398" i="5"/>
  <c r="H1397" i="5"/>
  <c r="H1396" i="5"/>
  <c r="H1395" i="5"/>
  <c r="H1394" i="5"/>
  <c r="H1393" i="5"/>
  <c r="H1392" i="5"/>
  <c r="H1391" i="5"/>
  <c r="H1390" i="5"/>
  <c r="H1389" i="5"/>
  <c r="H1388" i="5"/>
  <c r="H1387" i="5"/>
  <c r="H1386" i="5"/>
  <c r="H1385" i="5"/>
  <c r="H1384" i="5"/>
  <c r="H1383" i="5"/>
  <c r="H1382" i="5"/>
  <c r="H1381" i="5"/>
  <c r="H1380" i="5"/>
  <c r="H1379" i="5"/>
  <c r="H1378" i="5"/>
  <c r="H1377" i="5"/>
  <c r="H1376" i="5"/>
  <c r="H1375" i="5"/>
  <c r="H1374" i="5"/>
  <c r="H1373" i="5"/>
  <c r="H1372" i="5"/>
  <c r="H1371" i="5"/>
  <c r="H1370" i="5"/>
  <c r="H1369" i="5"/>
  <c r="H1368" i="5"/>
  <c r="H1367" i="5"/>
  <c r="H1366" i="5"/>
  <c r="H1365" i="5"/>
  <c r="H1364" i="5"/>
  <c r="H1363" i="5"/>
  <c r="H1362" i="5"/>
  <c r="H1361" i="5"/>
  <c r="H1360" i="5"/>
  <c r="H1359" i="5"/>
  <c r="H1358" i="5"/>
  <c r="H1357" i="5"/>
  <c r="H1356" i="5"/>
  <c r="H1355" i="5"/>
  <c r="H1354" i="5"/>
  <c r="H1353" i="5"/>
  <c r="H1352" i="5"/>
  <c r="H1351" i="5"/>
  <c r="H1350" i="5"/>
  <c r="H1349" i="5"/>
  <c r="H1348" i="5"/>
  <c r="H1347" i="5"/>
  <c r="H1346" i="5"/>
  <c r="H1345" i="5"/>
  <c r="H1344" i="5"/>
  <c r="H1343" i="5"/>
  <c r="H1342" i="5"/>
  <c r="H1341" i="5"/>
  <c r="H1340" i="5"/>
  <c r="H1339" i="5"/>
  <c r="H1338" i="5"/>
  <c r="H1337" i="5"/>
  <c r="H1336" i="5"/>
  <c r="H1335" i="5"/>
  <c r="H1334" i="5"/>
  <c r="H1333" i="5"/>
  <c r="H1332" i="5"/>
  <c r="H1331" i="5"/>
  <c r="H1330" i="5"/>
  <c r="H1329" i="5"/>
  <c r="H1328" i="5"/>
  <c r="H1327" i="5"/>
  <c r="H1326" i="5"/>
  <c r="H1325" i="5"/>
  <c r="H1324" i="5"/>
  <c r="H1323" i="5"/>
  <c r="H1322" i="5"/>
  <c r="H1321" i="5"/>
  <c r="H1320" i="5"/>
  <c r="H1319" i="5"/>
  <c r="H1318" i="5"/>
  <c r="H1317" i="5"/>
  <c r="H1316" i="5"/>
  <c r="H1315" i="5"/>
  <c r="H1314" i="5"/>
  <c r="H1313" i="5"/>
  <c r="H1312" i="5"/>
  <c r="H1311" i="5"/>
  <c r="H1310" i="5"/>
  <c r="H1309" i="5"/>
  <c r="H1308" i="5"/>
  <c r="H1307" i="5"/>
  <c r="H1306" i="5"/>
  <c r="H1305" i="5"/>
  <c r="H1304" i="5"/>
  <c r="H1303" i="5"/>
  <c r="H1302" i="5"/>
  <c r="H1301" i="5"/>
  <c r="H1300" i="5"/>
  <c r="H1299" i="5"/>
  <c r="H1298" i="5"/>
  <c r="H1297" i="5"/>
  <c r="H1296" i="5"/>
  <c r="H1295" i="5"/>
  <c r="H1294" i="5"/>
  <c r="H1293" i="5"/>
  <c r="H1292" i="5"/>
  <c r="H1291" i="5"/>
  <c r="H1290" i="5"/>
  <c r="H1289" i="5"/>
  <c r="H1288" i="5"/>
  <c r="H1287" i="5"/>
  <c r="H1286" i="5"/>
  <c r="H1285" i="5"/>
  <c r="H1284" i="5"/>
  <c r="H1283" i="5"/>
  <c r="H1282" i="5"/>
  <c r="H1281" i="5"/>
  <c r="H1280" i="5"/>
  <c r="H1279" i="5"/>
  <c r="H1278" i="5"/>
  <c r="H1277" i="5"/>
  <c r="H1276" i="5"/>
  <c r="H1275" i="5"/>
  <c r="H1274" i="5"/>
  <c r="H1273" i="5"/>
  <c r="H1272" i="5"/>
  <c r="H1271" i="5"/>
  <c r="H1270" i="5"/>
  <c r="H1269" i="5"/>
  <c r="H1268" i="5"/>
  <c r="H1267" i="5"/>
  <c r="H1266" i="5"/>
  <c r="H1265" i="5"/>
  <c r="H1264" i="5"/>
  <c r="H1263" i="5"/>
  <c r="H1262" i="5"/>
  <c r="H1261" i="5"/>
  <c r="H1260" i="5"/>
  <c r="H1259" i="5"/>
  <c r="H1258" i="5"/>
  <c r="H1257" i="5"/>
  <c r="H1256" i="5"/>
  <c r="H1255" i="5"/>
  <c r="H1254" i="5"/>
  <c r="H1253" i="5"/>
  <c r="H1252" i="5"/>
  <c r="H1251" i="5"/>
  <c r="H1250" i="5"/>
  <c r="H1249" i="5"/>
  <c r="H1248" i="5"/>
  <c r="H1247" i="5"/>
  <c r="H1246" i="5"/>
  <c r="H1245" i="5"/>
  <c r="H1244" i="5"/>
  <c r="H1243" i="5"/>
  <c r="H1242" i="5"/>
  <c r="H1241" i="5"/>
  <c r="H1240" i="5"/>
  <c r="H1239" i="5"/>
  <c r="H1238" i="5"/>
  <c r="H1237" i="5"/>
  <c r="H1236" i="5"/>
  <c r="H1235" i="5"/>
  <c r="H1234" i="5"/>
  <c r="H1233" i="5"/>
  <c r="H1232" i="5"/>
  <c r="H1231" i="5"/>
  <c r="H1230" i="5"/>
  <c r="H1229" i="5"/>
  <c r="H1228" i="5"/>
  <c r="H1227" i="5"/>
  <c r="H1226" i="5"/>
  <c r="H1225" i="5"/>
  <c r="H1224" i="5"/>
  <c r="H1223" i="5"/>
  <c r="H1222" i="5"/>
  <c r="H1221" i="5"/>
  <c r="H1220" i="5"/>
  <c r="H1219" i="5"/>
  <c r="H1218" i="5"/>
  <c r="H1217" i="5"/>
  <c r="H1216" i="5"/>
  <c r="H1215" i="5"/>
  <c r="H1214" i="5"/>
  <c r="H1213" i="5"/>
  <c r="H1212" i="5"/>
  <c r="H1211" i="5"/>
  <c r="H1210" i="5"/>
  <c r="H1209" i="5"/>
  <c r="H1208" i="5"/>
  <c r="H1207" i="5"/>
  <c r="H1206" i="5"/>
  <c r="H1205" i="5"/>
  <c r="H1204" i="5"/>
  <c r="H1203" i="5"/>
  <c r="H1202" i="5"/>
  <c r="H1201" i="5"/>
  <c r="H1200" i="5"/>
  <c r="H1199" i="5"/>
  <c r="H1198" i="5"/>
  <c r="H1197" i="5"/>
  <c r="H1196" i="5"/>
  <c r="H1195" i="5"/>
  <c r="H1194" i="5"/>
  <c r="H1193" i="5"/>
  <c r="H1192" i="5"/>
  <c r="H1191" i="5"/>
  <c r="H1190" i="5"/>
  <c r="H1189" i="5"/>
  <c r="H1188" i="5"/>
  <c r="H1187" i="5"/>
  <c r="H1186" i="5"/>
  <c r="H1185" i="5"/>
  <c r="H1184" i="5"/>
  <c r="H1183" i="5"/>
  <c r="H1182" i="5"/>
  <c r="H1181" i="5"/>
  <c r="H1180" i="5"/>
  <c r="H1179" i="5"/>
  <c r="H1178" i="5"/>
  <c r="H1177" i="5"/>
  <c r="H1176" i="5"/>
  <c r="H1175" i="5"/>
  <c r="H1174" i="5"/>
  <c r="H1173" i="5"/>
  <c r="H1172" i="5"/>
  <c r="H1171" i="5"/>
  <c r="H1170" i="5"/>
  <c r="H1169" i="5"/>
  <c r="H1168" i="5"/>
  <c r="H1167" i="5"/>
  <c r="H1166" i="5"/>
  <c r="H1165" i="5"/>
  <c r="H1164" i="5"/>
  <c r="H1163" i="5"/>
  <c r="H1162" i="5"/>
  <c r="H1161" i="5"/>
  <c r="H1160" i="5"/>
  <c r="H1159" i="5"/>
  <c r="H1158" i="5"/>
  <c r="H1157" i="5"/>
  <c r="H1156" i="5"/>
  <c r="H1155" i="5"/>
  <c r="H1154" i="5"/>
  <c r="H1153" i="5"/>
  <c r="H1152" i="5"/>
  <c r="H1151" i="5"/>
  <c r="H1150" i="5"/>
  <c r="H1149" i="5"/>
  <c r="H1148" i="5"/>
  <c r="H1147" i="5"/>
  <c r="H1146" i="5"/>
  <c r="H1145" i="5"/>
  <c r="H1144" i="5"/>
  <c r="H1143" i="5"/>
  <c r="H1142" i="5"/>
  <c r="H1141" i="5"/>
  <c r="H1140" i="5"/>
  <c r="H1139" i="5"/>
  <c r="H1138" i="5"/>
  <c r="H1137" i="5"/>
  <c r="H1136" i="5"/>
  <c r="H1135" i="5"/>
  <c r="H1134" i="5"/>
  <c r="H1133" i="5"/>
  <c r="H1132" i="5"/>
  <c r="H1131" i="5"/>
  <c r="H1130" i="5"/>
  <c r="H1129" i="5"/>
  <c r="H1128" i="5"/>
  <c r="H1127" i="5"/>
  <c r="H1126" i="5"/>
  <c r="H1125" i="5"/>
  <c r="H1124" i="5"/>
  <c r="H1123" i="5"/>
  <c r="H1122" i="5"/>
  <c r="H1121" i="5"/>
  <c r="H1120" i="5"/>
  <c r="H1119" i="5"/>
  <c r="H1118" i="5"/>
  <c r="H1117" i="5"/>
  <c r="H1116" i="5"/>
  <c r="H1115" i="5"/>
  <c r="H1114" i="5"/>
  <c r="H1113" i="5"/>
  <c r="H1112" i="5"/>
  <c r="H1111" i="5"/>
  <c r="H1110" i="5"/>
  <c r="H1109" i="5"/>
  <c r="H1108" i="5"/>
  <c r="H1107" i="5"/>
  <c r="H1106" i="5"/>
  <c r="H1105" i="5"/>
  <c r="H1104" i="5"/>
  <c r="H1103" i="5"/>
  <c r="H1102" i="5"/>
  <c r="H1101" i="5"/>
  <c r="H1100" i="5"/>
  <c r="H1099" i="5"/>
  <c r="H1098" i="5"/>
  <c r="H1097" i="5"/>
  <c r="H1096" i="5"/>
  <c r="H1095" i="5"/>
  <c r="H1094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H812" i="5"/>
  <c r="H811" i="5"/>
  <c r="H810" i="5"/>
  <c r="H809" i="5"/>
  <c r="H808" i="5"/>
  <c r="H807" i="5"/>
  <c r="H806" i="5"/>
  <c r="H805" i="5"/>
  <c r="H804" i="5"/>
  <c r="H803" i="5"/>
  <c r="H802" i="5"/>
  <c r="H801" i="5"/>
  <c r="H800" i="5"/>
  <c r="H799" i="5"/>
  <c r="H798" i="5"/>
  <c r="H797" i="5"/>
  <c r="H796" i="5"/>
  <c r="H795" i="5"/>
  <c r="H794" i="5"/>
  <c r="H793" i="5"/>
  <c r="H792" i="5"/>
  <c r="H791" i="5"/>
  <c r="H790" i="5"/>
  <c r="H789" i="5"/>
  <c r="H788" i="5"/>
  <c r="H787" i="5"/>
  <c r="H786" i="5"/>
  <c r="H785" i="5"/>
  <c r="H784" i="5"/>
  <c r="H783" i="5"/>
  <c r="H782" i="5"/>
  <c r="H781" i="5"/>
  <c r="H780" i="5"/>
  <c r="H779" i="5"/>
  <c r="H778" i="5"/>
  <c r="H777" i="5"/>
  <c r="H776" i="5"/>
  <c r="H775" i="5"/>
  <c r="H774" i="5"/>
  <c r="H773" i="5"/>
  <c r="H772" i="5"/>
  <c r="H771" i="5"/>
  <c r="H770" i="5"/>
  <c r="H769" i="5"/>
  <c r="H768" i="5"/>
  <c r="H767" i="5"/>
  <c r="H766" i="5"/>
  <c r="H765" i="5"/>
  <c r="H764" i="5"/>
  <c r="H763" i="5"/>
  <c r="H762" i="5"/>
  <c r="H761" i="5"/>
  <c r="H760" i="5"/>
  <c r="H759" i="5"/>
  <c r="H758" i="5"/>
  <c r="H757" i="5"/>
  <c r="H756" i="5"/>
  <c r="H755" i="5"/>
  <c r="H754" i="5"/>
  <c r="H753" i="5"/>
  <c r="H752" i="5"/>
  <c r="H751" i="5"/>
  <c r="H750" i="5"/>
  <c r="H749" i="5"/>
  <c r="H748" i="5"/>
  <c r="H747" i="5"/>
  <c r="H746" i="5"/>
  <c r="H745" i="5"/>
  <c r="H744" i="5"/>
  <c r="H743" i="5"/>
  <c r="H742" i="5"/>
  <c r="H741" i="5"/>
  <c r="H740" i="5"/>
  <c r="H739" i="5"/>
  <c r="H738" i="5"/>
  <c r="H737" i="5"/>
  <c r="H736" i="5"/>
  <c r="H735" i="5"/>
  <c r="H734" i="5"/>
  <c r="H733" i="5"/>
  <c r="H732" i="5"/>
  <c r="H731" i="5"/>
  <c r="H730" i="5"/>
  <c r="H729" i="5"/>
  <c r="H728" i="5"/>
  <c r="H727" i="5"/>
  <c r="H726" i="5"/>
  <c r="H725" i="5"/>
  <c r="H724" i="5"/>
  <c r="H723" i="5"/>
  <c r="H722" i="5"/>
  <c r="H721" i="5"/>
  <c r="H720" i="5"/>
  <c r="H719" i="5"/>
  <c r="H718" i="5"/>
  <c r="H717" i="5"/>
  <c r="H716" i="5"/>
  <c r="H715" i="5"/>
  <c r="H714" i="5"/>
  <c r="H713" i="5"/>
  <c r="H712" i="5"/>
  <c r="H711" i="5"/>
  <c r="H710" i="5"/>
  <c r="H709" i="5"/>
  <c r="H708" i="5"/>
  <c r="H707" i="5"/>
  <c r="H706" i="5"/>
  <c r="H705" i="5"/>
  <c r="H704" i="5"/>
  <c r="H703" i="5"/>
  <c r="H702" i="5"/>
  <c r="H701" i="5"/>
  <c r="H700" i="5"/>
  <c r="H699" i="5"/>
  <c r="H698" i="5"/>
  <c r="H697" i="5"/>
  <c r="H696" i="5"/>
  <c r="H695" i="5"/>
  <c r="H694" i="5"/>
  <c r="H693" i="5"/>
  <c r="H692" i="5"/>
  <c r="H691" i="5"/>
  <c r="H690" i="5"/>
  <c r="H689" i="5"/>
  <c r="H688" i="5"/>
  <c r="H687" i="5"/>
  <c r="H686" i="5"/>
  <c r="H685" i="5"/>
  <c r="H684" i="5"/>
  <c r="H683" i="5"/>
  <c r="H682" i="5"/>
  <c r="H681" i="5"/>
  <c r="H680" i="5"/>
  <c r="H679" i="5"/>
  <c r="H678" i="5"/>
  <c r="H677" i="5"/>
  <c r="H676" i="5"/>
  <c r="H675" i="5"/>
  <c r="H674" i="5"/>
  <c r="H673" i="5"/>
  <c r="H672" i="5"/>
  <c r="H671" i="5"/>
  <c r="H670" i="5"/>
  <c r="H669" i="5"/>
  <c r="H668" i="5"/>
  <c r="H667" i="5"/>
  <c r="H666" i="5"/>
  <c r="H665" i="5"/>
  <c r="H664" i="5"/>
  <c r="H663" i="5"/>
  <c r="H662" i="5"/>
  <c r="H661" i="5"/>
  <c r="H660" i="5"/>
  <c r="H659" i="5"/>
  <c r="H658" i="5"/>
  <c r="H657" i="5"/>
  <c r="H656" i="5"/>
  <c r="H655" i="5"/>
  <c r="H654" i="5"/>
  <c r="H653" i="5"/>
  <c r="H652" i="5"/>
  <c r="H651" i="5"/>
  <c r="H650" i="5"/>
  <c r="H649" i="5"/>
  <c r="H648" i="5"/>
  <c r="H647" i="5"/>
  <c r="H646" i="5"/>
  <c r="H645" i="5"/>
  <c r="H644" i="5"/>
  <c r="H643" i="5"/>
  <c r="H642" i="5"/>
  <c r="H641" i="5"/>
  <c r="H640" i="5"/>
  <c r="H639" i="5"/>
  <c r="H638" i="5"/>
  <c r="H637" i="5"/>
  <c r="H636" i="5"/>
  <c r="H635" i="5"/>
  <c r="H634" i="5"/>
  <c r="H633" i="5"/>
  <c r="H632" i="5"/>
  <c r="H631" i="5"/>
  <c r="H630" i="5"/>
  <c r="H629" i="5"/>
  <c r="H628" i="5"/>
  <c r="H627" i="5"/>
  <c r="H626" i="5"/>
  <c r="H625" i="5"/>
  <c r="H624" i="5"/>
  <c r="H623" i="5"/>
  <c r="H622" i="5"/>
  <c r="H621" i="5"/>
  <c r="H620" i="5"/>
  <c r="H619" i="5"/>
  <c r="H618" i="5"/>
  <c r="H617" i="5"/>
  <c r="H616" i="5"/>
  <c r="H615" i="5"/>
  <c r="H614" i="5"/>
  <c r="H613" i="5"/>
  <c r="H612" i="5"/>
  <c r="H611" i="5"/>
  <c r="H610" i="5"/>
  <c r="H609" i="5"/>
  <c r="H608" i="5"/>
  <c r="H607" i="5"/>
  <c r="H606" i="5"/>
  <c r="H605" i="5"/>
  <c r="H604" i="5"/>
  <c r="H603" i="5"/>
  <c r="H602" i="5"/>
  <c r="H601" i="5"/>
  <c r="H600" i="5"/>
  <c r="H599" i="5"/>
  <c r="H598" i="5"/>
  <c r="H597" i="5"/>
  <c r="H596" i="5"/>
  <c r="H595" i="5"/>
  <c r="H594" i="5"/>
  <c r="H593" i="5"/>
  <c r="H592" i="5"/>
  <c r="H591" i="5"/>
  <c r="H590" i="5"/>
  <c r="H589" i="5"/>
  <c r="H588" i="5"/>
  <c r="H587" i="5"/>
  <c r="H586" i="5"/>
  <c r="H585" i="5"/>
  <c r="H584" i="5"/>
  <c r="H583" i="5"/>
  <c r="H582" i="5"/>
  <c r="H581" i="5"/>
  <c r="H580" i="5"/>
  <c r="H579" i="5"/>
  <c r="H578" i="5"/>
  <c r="H577" i="5"/>
  <c r="H576" i="5"/>
  <c r="H575" i="5"/>
  <c r="H574" i="5"/>
  <c r="H573" i="5"/>
  <c r="H572" i="5"/>
  <c r="H571" i="5"/>
  <c r="H570" i="5"/>
  <c r="H569" i="5"/>
  <c r="H568" i="5"/>
  <c r="H567" i="5"/>
  <c r="H566" i="5"/>
  <c r="H565" i="5"/>
  <c r="H564" i="5"/>
  <c r="H563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40" i="5"/>
  <c r="H539" i="5"/>
  <c r="H538" i="5"/>
  <c r="H537" i="5"/>
  <c r="H536" i="5"/>
  <c r="H535" i="5"/>
  <c r="H534" i="5"/>
  <c r="H533" i="5"/>
  <c r="H532" i="5"/>
  <c r="H531" i="5"/>
  <c r="H530" i="5"/>
  <c r="H529" i="5"/>
  <c r="H528" i="5"/>
  <c r="H527" i="5"/>
  <c r="H526" i="5"/>
  <c r="H525" i="5"/>
  <c r="H524" i="5"/>
  <c r="H523" i="5"/>
  <c r="H522" i="5"/>
  <c r="H521" i="5"/>
  <c r="H520" i="5"/>
  <c r="H519" i="5"/>
  <c r="H518" i="5"/>
  <c r="H517" i="5"/>
  <c r="H516" i="5"/>
  <c r="H515" i="5"/>
  <c r="H514" i="5"/>
  <c r="H513" i="5"/>
  <c r="H512" i="5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H128" i="5"/>
  <c r="H127" i="5"/>
  <c r="H126" i="5"/>
  <c r="H125" i="5"/>
  <c r="H124" i="5"/>
  <c r="H123" i="5"/>
  <c r="H122" i="5"/>
  <c r="H121" i="5"/>
  <c r="H120" i="5"/>
  <c r="H119" i="5"/>
  <c r="H118" i="5"/>
  <c r="H117" i="5"/>
  <c r="H116" i="5"/>
  <c r="H115" i="5"/>
  <c r="H114" i="5"/>
  <c r="H113" i="5"/>
  <c r="H112" i="5"/>
  <c r="H111" i="5"/>
  <c r="H110" i="5"/>
  <c r="H109" i="5"/>
  <c r="H108" i="5"/>
  <c r="H107" i="5"/>
  <c r="H106" i="5"/>
  <c r="H105" i="5"/>
  <c r="H104" i="5"/>
  <c r="H103" i="5"/>
  <c r="H102" i="5"/>
  <c r="H101" i="5"/>
  <c r="H100" i="5"/>
  <c r="H99" i="5"/>
  <c r="H98" i="5"/>
  <c r="H97" i="5"/>
  <c r="H96" i="5"/>
  <c r="H95" i="5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AL11" i="5"/>
  <c r="AK11" i="5"/>
  <c r="AJ11" i="5"/>
  <c r="AI11" i="5"/>
  <c r="AH11" i="5"/>
  <c r="AG11" i="5"/>
  <c r="AF11" i="5"/>
  <c r="AE11" i="5"/>
  <c r="AD11" i="5"/>
  <c r="AC11" i="5"/>
  <c r="AB11" i="5"/>
  <c r="B18" i="3"/>
  <c r="C18" i="3"/>
  <c r="D18" i="3"/>
  <c r="E18" i="3"/>
  <c r="F18" i="3"/>
  <c r="B19" i="3"/>
  <c r="C19" i="3"/>
  <c r="D19" i="3"/>
  <c r="E19" i="3"/>
  <c r="F19" i="3"/>
  <c r="B20" i="3"/>
  <c r="C20" i="3"/>
  <c r="D20" i="3"/>
  <c r="E20" i="3"/>
  <c r="F20" i="3"/>
  <c r="B21" i="3"/>
  <c r="C21" i="3"/>
  <c r="D21" i="3"/>
  <c r="E21" i="3"/>
  <c r="F21" i="3"/>
  <c r="B22" i="3"/>
  <c r="C22" i="3"/>
  <c r="D22" i="3"/>
  <c r="E22" i="3"/>
  <c r="F22" i="3"/>
  <c r="B23" i="3"/>
  <c r="C23" i="3"/>
  <c r="D23" i="3"/>
  <c r="E23" i="3"/>
  <c r="F23" i="3"/>
  <c r="B24" i="3"/>
  <c r="C24" i="3"/>
  <c r="D24" i="3"/>
  <c r="E24" i="3"/>
  <c r="F24" i="3"/>
  <c r="B25" i="3"/>
  <c r="C25" i="3"/>
  <c r="D25" i="3"/>
  <c r="E25" i="3"/>
  <c r="F25" i="3"/>
  <c r="B26" i="3"/>
  <c r="C26" i="3"/>
  <c r="D26" i="3"/>
  <c r="E26" i="3"/>
  <c r="F26" i="3"/>
  <c r="B27" i="3"/>
  <c r="C27" i="3"/>
  <c r="D27" i="3"/>
  <c r="E27" i="3"/>
  <c r="F27" i="3"/>
  <c r="B28" i="3"/>
  <c r="C28" i="3"/>
  <c r="D28" i="3"/>
  <c r="E28" i="3"/>
  <c r="F28" i="3"/>
  <c r="B29" i="3"/>
  <c r="C29" i="3"/>
  <c r="D29" i="3"/>
  <c r="E29" i="3"/>
  <c r="F29" i="3"/>
  <c r="B30" i="3"/>
  <c r="C30" i="3"/>
  <c r="D30" i="3"/>
  <c r="E30" i="3"/>
  <c r="F30" i="3"/>
  <c r="B31" i="3"/>
  <c r="C31" i="3"/>
  <c r="D31" i="3"/>
  <c r="E31" i="3"/>
  <c r="F31" i="3"/>
  <c r="B32" i="3"/>
  <c r="C32" i="3"/>
  <c r="D32" i="3"/>
  <c r="E32" i="3"/>
  <c r="F32" i="3"/>
  <c r="B33" i="3"/>
  <c r="C33" i="3"/>
  <c r="D33" i="3"/>
  <c r="E33" i="3"/>
  <c r="F33" i="3"/>
  <c r="B34" i="3"/>
  <c r="C34" i="3"/>
  <c r="D34" i="3"/>
  <c r="E34" i="3"/>
  <c r="F34" i="3"/>
  <c r="B35" i="3"/>
  <c r="C35" i="3"/>
  <c r="D35" i="3"/>
  <c r="E35" i="3"/>
  <c r="F35" i="3"/>
  <c r="B36" i="3"/>
  <c r="C36" i="3"/>
  <c r="D36" i="3"/>
  <c r="E36" i="3"/>
  <c r="F36" i="3"/>
  <c r="B37" i="3"/>
  <c r="C37" i="3"/>
  <c r="D37" i="3"/>
  <c r="E37" i="3"/>
  <c r="F37" i="3"/>
  <c r="B38" i="3"/>
  <c r="C38" i="3"/>
  <c r="D38" i="3"/>
  <c r="E38" i="3"/>
  <c r="F38" i="3"/>
  <c r="B39" i="3"/>
  <c r="C39" i="3"/>
  <c r="D39" i="3"/>
  <c r="E39" i="3"/>
  <c r="F39" i="3"/>
  <c r="B40" i="3"/>
  <c r="C40" i="3"/>
  <c r="D40" i="3"/>
  <c r="E40" i="3"/>
  <c r="F40" i="3"/>
  <c r="B41" i="3"/>
  <c r="C41" i="3"/>
  <c r="D41" i="3"/>
  <c r="E41" i="3"/>
  <c r="F41" i="3"/>
  <c r="B42" i="3"/>
  <c r="C42" i="3"/>
  <c r="D42" i="3"/>
  <c r="E42" i="3"/>
  <c r="F42" i="3"/>
  <c r="B43" i="3"/>
  <c r="C43" i="3"/>
  <c r="D43" i="3"/>
  <c r="E43" i="3"/>
  <c r="F43" i="3"/>
  <c r="B44" i="3"/>
  <c r="C44" i="3"/>
  <c r="D44" i="3"/>
  <c r="E44" i="3"/>
  <c r="F44" i="3"/>
  <c r="B45" i="3"/>
  <c r="C45" i="3"/>
  <c r="D45" i="3"/>
  <c r="E45" i="3"/>
  <c r="F45" i="3"/>
  <c r="B46" i="3"/>
  <c r="C46" i="3"/>
  <c r="D46" i="3"/>
  <c r="E46" i="3"/>
  <c r="F46" i="3"/>
  <c r="B47" i="3"/>
  <c r="C47" i="3"/>
  <c r="D47" i="3"/>
  <c r="E47" i="3"/>
  <c r="F47" i="3"/>
  <c r="B48" i="3"/>
  <c r="C48" i="3"/>
  <c r="D48" i="3"/>
  <c r="E48" i="3"/>
  <c r="F48" i="3"/>
  <c r="B49" i="3"/>
  <c r="C49" i="3"/>
  <c r="D49" i="3"/>
  <c r="E49" i="3"/>
  <c r="F49" i="3"/>
  <c r="B50" i="3"/>
  <c r="C50" i="3"/>
  <c r="D50" i="3"/>
  <c r="E50" i="3"/>
  <c r="F50" i="3"/>
  <c r="B51" i="3"/>
  <c r="C51" i="3"/>
  <c r="D51" i="3"/>
  <c r="E51" i="3"/>
  <c r="F51" i="3"/>
  <c r="B52" i="3"/>
  <c r="C52" i="3"/>
  <c r="D52" i="3"/>
  <c r="E52" i="3"/>
  <c r="F52" i="3"/>
  <c r="B53" i="3"/>
  <c r="C53" i="3"/>
  <c r="D53" i="3"/>
  <c r="E53" i="3"/>
  <c r="F53" i="3"/>
  <c r="B54" i="3"/>
  <c r="C54" i="3"/>
  <c r="D54" i="3"/>
  <c r="E54" i="3"/>
  <c r="F54" i="3"/>
  <c r="B55" i="3"/>
  <c r="C55" i="3"/>
  <c r="D55" i="3"/>
  <c r="E55" i="3"/>
  <c r="F55" i="3"/>
  <c r="B56" i="3"/>
  <c r="C56" i="3"/>
  <c r="D56" i="3"/>
  <c r="E56" i="3"/>
  <c r="F56" i="3"/>
  <c r="B57" i="3"/>
  <c r="C57" i="3"/>
  <c r="D57" i="3"/>
  <c r="E57" i="3"/>
  <c r="F57" i="3"/>
  <c r="B58" i="3"/>
  <c r="C58" i="3"/>
  <c r="D58" i="3"/>
  <c r="E58" i="3"/>
  <c r="F58" i="3"/>
  <c r="B59" i="3"/>
  <c r="C59" i="3"/>
  <c r="D59" i="3"/>
  <c r="E59" i="3"/>
  <c r="F59" i="3"/>
  <c r="B60" i="3"/>
  <c r="C60" i="3"/>
  <c r="D60" i="3"/>
  <c r="E60" i="3"/>
  <c r="F60" i="3"/>
  <c r="B61" i="3"/>
  <c r="C61" i="3"/>
  <c r="D61" i="3"/>
  <c r="E61" i="3"/>
  <c r="F61" i="3"/>
  <c r="B62" i="3"/>
  <c r="C62" i="3"/>
  <c r="D62" i="3"/>
  <c r="E62" i="3"/>
  <c r="F62" i="3"/>
  <c r="B63" i="3"/>
  <c r="C63" i="3"/>
  <c r="D63" i="3"/>
  <c r="E63" i="3"/>
  <c r="F63" i="3"/>
  <c r="B64" i="3"/>
  <c r="C64" i="3"/>
  <c r="D64" i="3"/>
  <c r="E64" i="3"/>
  <c r="F64" i="3"/>
  <c r="B65" i="3"/>
  <c r="C65" i="3"/>
  <c r="D65" i="3"/>
  <c r="E65" i="3"/>
  <c r="F65" i="3"/>
  <c r="B66" i="3"/>
  <c r="C66" i="3"/>
  <c r="D66" i="3"/>
  <c r="E66" i="3"/>
  <c r="F66" i="3"/>
  <c r="B67" i="3"/>
  <c r="C67" i="3"/>
  <c r="D67" i="3"/>
  <c r="E67" i="3"/>
  <c r="F67" i="3"/>
  <c r="B68" i="3"/>
  <c r="C68" i="3"/>
  <c r="D68" i="3"/>
  <c r="E68" i="3"/>
  <c r="F68" i="3"/>
  <c r="B69" i="3"/>
  <c r="C69" i="3"/>
  <c r="D69" i="3"/>
  <c r="E69" i="3"/>
  <c r="F69" i="3"/>
  <c r="B70" i="3"/>
  <c r="C70" i="3"/>
  <c r="D70" i="3"/>
  <c r="E70" i="3"/>
  <c r="F70" i="3"/>
  <c r="B71" i="3"/>
  <c r="C71" i="3"/>
  <c r="D71" i="3"/>
  <c r="E71" i="3"/>
  <c r="F71" i="3"/>
  <c r="B72" i="3"/>
  <c r="C72" i="3"/>
  <c r="D72" i="3"/>
  <c r="E72" i="3"/>
  <c r="F72" i="3"/>
  <c r="B73" i="3"/>
  <c r="C73" i="3"/>
  <c r="D73" i="3"/>
  <c r="E73" i="3"/>
  <c r="F73" i="3"/>
  <c r="B74" i="3"/>
  <c r="C74" i="3"/>
  <c r="D74" i="3"/>
  <c r="E74" i="3"/>
  <c r="F74" i="3"/>
  <c r="B75" i="3"/>
  <c r="C75" i="3"/>
  <c r="D75" i="3"/>
  <c r="E75" i="3"/>
  <c r="F75" i="3"/>
  <c r="B76" i="3"/>
  <c r="C76" i="3"/>
  <c r="D76" i="3"/>
  <c r="E76" i="3"/>
  <c r="F76" i="3"/>
  <c r="B77" i="3"/>
  <c r="C77" i="3"/>
  <c r="D77" i="3"/>
  <c r="E77" i="3"/>
  <c r="F77" i="3"/>
  <c r="B78" i="3"/>
  <c r="C78" i="3"/>
  <c r="D78" i="3"/>
  <c r="E78" i="3"/>
  <c r="F78" i="3"/>
  <c r="B79" i="3"/>
  <c r="C79" i="3"/>
  <c r="D79" i="3"/>
  <c r="E79" i="3"/>
  <c r="F79" i="3"/>
  <c r="B80" i="3"/>
  <c r="C80" i="3"/>
  <c r="D80" i="3"/>
  <c r="E80" i="3"/>
  <c r="F80" i="3"/>
  <c r="B81" i="3"/>
  <c r="C81" i="3"/>
  <c r="D81" i="3"/>
  <c r="E81" i="3"/>
  <c r="F81" i="3"/>
  <c r="B82" i="3"/>
  <c r="C82" i="3"/>
  <c r="D82" i="3"/>
  <c r="E82" i="3"/>
  <c r="F82" i="3"/>
  <c r="B83" i="3"/>
  <c r="C83" i="3"/>
  <c r="D83" i="3"/>
  <c r="E83" i="3"/>
  <c r="F83" i="3"/>
  <c r="B84" i="3"/>
  <c r="C84" i="3"/>
  <c r="D84" i="3"/>
  <c r="E84" i="3"/>
  <c r="F84" i="3"/>
  <c r="B85" i="3"/>
  <c r="C85" i="3"/>
  <c r="D85" i="3"/>
  <c r="E85" i="3"/>
  <c r="F85" i="3"/>
  <c r="B86" i="3"/>
  <c r="C86" i="3"/>
  <c r="D86" i="3"/>
  <c r="E86" i="3"/>
  <c r="F86" i="3"/>
  <c r="B87" i="3"/>
  <c r="C87" i="3"/>
  <c r="D87" i="3"/>
  <c r="E87" i="3"/>
  <c r="F87" i="3"/>
  <c r="B88" i="3"/>
  <c r="C88" i="3"/>
  <c r="D88" i="3"/>
  <c r="E88" i="3"/>
  <c r="F88" i="3"/>
  <c r="B89" i="3"/>
  <c r="C89" i="3"/>
  <c r="D89" i="3"/>
  <c r="E89" i="3"/>
  <c r="F89" i="3"/>
  <c r="B90" i="3"/>
  <c r="C90" i="3"/>
  <c r="D90" i="3"/>
  <c r="E90" i="3"/>
  <c r="F90" i="3"/>
  <c r="B91" i="3"/>
  <c r="C91" i="3"/>
  <c r="D91" i="3"/>
  <c r="E91" i="3"/>
  <c r="F91" i="3"/>
  <c r="B92" i="3"/>
  <c r="C92" i="3"/>
  <c r="D92" i="3"/>
  <c r="E92" i="3"/>
  <c r="F92" i="3"/>
  <c r="B93" i="3"/>
  <c r="C93" i="3"/>
  <c r="D93" i="3"/>
  <c r="E93" i="3"/>
  <c r="F93" i="3"/>
  <c r="B94" i="3"/>
  <c r="C94" i="3"/>
  <c r="D94" i="3"/>
  <c r="E94" i="3"/>
  <c r="F94" i="3"/>
  <c r="B95" i="3"/>
  <c r="C95" i="3"/>
  <c r="D95" i="3"/>
  <c r="E95" i="3"/>
  <c r="F95" i="3"/>
  <c r="B96" i="3"/>
  <c r="C96" i="3"/>
  <c r="D96" i="3"/>
  <c r="E96" i="3"/>
  <c r="F96" i="3"/>
  <c r="B97" i="3"/>
  <c r="C97" i="3"/>
  <c r="D97" i="3"/>
  <c r="E97" i="3"/>
  <c r="F97" i="3"/>
  <c r="B98" i="3"/>
  <c r="C98" i="3"/>
  <c r="D98" i="3"/>
  <c r="E98" i="3"/>
  <c r="F98" i="3"/>
  <c r="B99" i="3"/>
  <c r="C99" i="3"/>
  <c r="D99" i="3"/>
  <c r="E99" i="3"/>
  <c r="F99" i="3"/>
  <c r="B100" i="3"/>
  <c r="C100" i="3"/>
  <c r="D100" i="3"/>
  <c r="E100" i="3"/>
  <c r="F100" i="3"/>
  <c r="B101" i="3"/>
  <c r="C101" i="3"/>
  <c r="D101" i="3"/>
  <c r="E101" i="3"/>
  <c r="F101" i="3"/>
  <c r="B102" i="3"/>
  <c r="C102" i="3"/>
  <c r="D102" i="3"/>
  <c r="E102" i="3"/>
  <c r="F102" i="3"/>
  <c r="B103" i="3"/>
  <c r="C103" i="3"/>
  <c r="D103" i="3"/>
  <c r="E103" i="3"/>
  <c r="F103" i="3"/>
  <c r="B104" i="3"/>
  <c r="C104" i="3"/>
  <c r="D104" i="3"/>
  <c r="E104" i="3"/>
  <c r="F104" i="3"/>
  <c r="B105" i="3"/>
  <c r="C105" i="3"/>
  <c r="D105" i="3"/>
  <c r="E105" i="3"/>
  <c r="F105" i="3"/>
  <c r="B106" i="3"/>
  <c r="C106" i="3"/>
  <c r="D106" i="3"/>
  <c r="E106" i="3"/>
  <c r="F106" i="3"/>
  <c r="B107" i="3"/>
  <c r="C107" i="3"/>
  <c r="D107" i="3"/>
  <c r="E107" i="3"/>
  <c r="F107" i="3"/>
  <c r="B108" i="3"/>
  <c r="C108" i="3"/>
  <c r="D108" i="3"/>
  <c r="E108" i="3"/>
  <c r="F108" i="3"/>
  <c r="B109" i="3"/>
  <c r="C109" i="3"/>
  <c r="D109" i="3"/>
  <c r="E109" i="3"/>
  <c r="F109" i="3"/>
  <c r="B110" i="3"/>
  <c r="C110" i="3"/>
  <c r="D110" i="3"/>
  <c r="E110" i="3"/>
  <c r="F110" i="3"/>
  <c r="B111" i="3"/>
  <c r="C111" i="3"/>
  <c r="D111" i="3"/>
  <c r="E111" i="3"/>
  <c r="F111" i="3"/>
  <c r="B112" i="3"/>
  <c r="C112" i="3"/>
  <c r="D112" i="3"/>
  <c r="E112" i="3"/>
  <c r="F112" i="3"/>
  <c r="B113" i="3"/>
  <c r="C113" i="3"/>
  <c r="D113" i="3"/>
  <c r="E113" i="3"/>
  <c r="F113" i="3"/>
  <c r="B114" i="3"/>
  <c r="C114" i="3"/>
  <c r="D114" i="3"/>
  <c r="E114" i="3"/>
  <c r="F114" i="3"/>
  <c r="B115" i="3"/>
  <c r="C115" i="3"/>
  <c r="D115" i="3"/>
  <c r="E115" i="3"/>
  <c r="F115" i="3"/>
  <c r="B116" i="3"/>
  <c r="C116" i="3"/>
  <c r="D116" i="3"/>
  <c r="E116" i="3"/>
  <c r="F116" i="3"/>
  <c r="B117" i="3"/>
  <c r="C117" i="3"/>
  <c r="D117" i="3"/>
  <c r="E117" i="3"/>
  <c r="F117" i="3"/>
  <c r="B118" i="3"/>
  <c r="C118" i="3"/>
  <c r="D118" i="3"/>
  <c r="E118" i="3"/>
  <c r="F118" i="3"/>
  <c r="B119" i="3"/>
  <c r="C119" i="3"/>
  <c r="D119" i="3"/>
  <c r="E119" i="3"/>
  <c r="F119" i="3"/>
  <c r="B120" i="3"/>
  <c r="C120" i="3"/>
  <c r="D120" i="3"/>
  <c r="E120" i="3"/>
  <c r="F120" i="3"/>
  <c r="B121" i="3"/>
  <c r="C121" i="3"/>
  <c r="D121" i="3"/>
  <c r="E121" i="3"/>
  <c r="F121" i="3"/>
  <c r="B122" i="3"/>
  <c r="C122" i="3"/>
  <c r="D122" i="3"/>
  <c r="E122" i="3"/>
  <c r="F122" i="3"/>
  <c r="B123" i="3"/>
  <c r="C123" i="3"/>
  <c r="D123" i="3"/>
  <c r="E123" i="3"/>
  <c r="F123" i="3"/>
  <c r="B124" i="3"/>
  <c r="C124" i="3"/>
  <c r="D124" i="3"/>
  <c r="E124" i="3"/>
  <c r="F124" i="3"/>
  <c r="B125" i="3"/>
  <c r="C125" i="3"/>
  <c r="D125" i="3"/>
  <c r="E125" i="3"/>
  <c r="F125" i="3"/>
  <c r="B126" i="3"/>
  <c r="C126" i="3"/>
  <c r="D126" i="3"/>
  <c r="E126" i="3"/>
  <c r="F126" i="3"/>
  <c r="B127" i="3"/>
  <c r="C127" i="3"/>
  <c r="D127" i="3"/>
  <c r="E127" i="3"/>
  <c r="F127" i="3"/>
  <c r="B128" i="3"/>
  <c r="C128" i="3"/>
  <c r="D128" i="3"/>
  <c r="E128" i="3"/>
  <c r="F128" i="3"/>
  <c r="B129" i="3"/>
  <c r="C129" i="3"/>
  <c r="D129" i="3"/>
  <c r="E129" i="3"/>
  <c r="F129" i="3"/>
  <c r="B130" i="3"/>
  <c r="C130" i="3"/>
  <c r="D130" i="3"/>
  <c r="E130" i="3"/>
  <c r="F130" i="3"/>
  <c r="B131" i="3"/>
  <c r="C131" i="3"/>
  <c r="D131" i="3"/>
  <c r="E131" i="3"/>
  <c r="F131" i="3"/>
  <c r="B132" i="3"/>
  <c r="C132" i="3"/>
  <c r="D132" i="3"/>
  <c r="E132" i="3"/>
  <c r="F132" i="3"/>
  <c r="B133" i="3"/>
  <c r="C133" i="3"/>
  <c r="D133" i="3"/>
  <c r="E133" i="3"/>
  <c r="F133" i="3"/>
  <c r="B134" i="3"/>
  <c r="C134" i="3"/>
  <c r="D134" i="3"/>
  <c r="E134" i="3"/>
  <c r="F134" i="3"/>
  <c r="B135" i="3"/>
  <c r="C135" i="3"/>
  <c r="D135" i="3"/>
  <c r="E135" i="3"/>
  <c r="F135" i="3"/>
  <c r="B136" i="3"/>
  <c r="C136" i="3"/>
  <c r="D136" i="3"/>
  <c r="E136" i="3"/>
  <c r="F136" i="3"/>
  <c r="B137" i="3"/>
  <c r="C137" i="3"/>
  <c r="D137" i="3"/>
  <c r="E137" i="3"/>
  <c r="F137" i="3"/>
  <c r="B138" i="3"/>
  <c r="C138" i="3"/>
  <c r="D138" i="3"/>
  <c r="E138" i="3"/>
  <c r="F138" i="3"/>
  <c r="B139" i="3"/>
  <c r="C139" i="3"/>
  <c r="D139" i="3"/>
  <c r="E139" i="3"/>
  <c r="F139" i="3"/>
  <c r="B140" i="3"/>
  <c r="C140" i="3"/>
  <c r="D140" i="3"/>
  <c r="E140" i="3"/>
  <c r="F140" i="3"/>
  <c r="B141" i="3"/>
  <c r="C141" i="3"/>
  <c r="D141" i="3"/>
  <c r="E141" i="3"/>
  <c r="F141" i="3"/>
  <c r="B142" i="3"/>
  <c r="C142" i="3"/>
  <c r="D142" i="3"/>
  <c r="E142" i="3"/>
  <c r="F142" i="3"/>
  <c r="B143" i="3"/>
  <c r="C143" i="3"/>
  <c r="D143" i="3"/>
  <c r="E143" i="3"/>
  <c r="F143" i="3"/>
  <c r="B144" i="3"/>
  <c r="C144" i="3"/>
  <c r="D144" i="3"/>
  <c r="E144" i="3"/>
  <c r="F144" i="3"/>
  <c r="B145" i="3"/>
  <c r="C145" i="3"/>
  <c r="D145" i="3"/>
  <c r="E145" i="3"/>
  <c r="F145" i="3"/>
  <c r="B146" i="3"/>
  <c r="C146" i="3"/>
  <c r="D146" i="3"/>
  <c r="E146" i="3"/>
  <c r="F146" i="3"/>
  <c r="B147" i="3"/>
  <c r="C147" i="3"/>
  <c r="D147" i="3"/>
  <c r="E147" i="3"/>
  <c r="F147" i="3"/>
  <c r="B148" i="3"/>
  <c r="C148" i="3"/>
  <c r="D148" i="3"/>
  <c r="E148" i="3"/>
  <c r="F148" i="3"/>
  <c r="B149" i="3"/>
  <c r="C149" i="3"/>
  <c r="D149" i="3"/>
  <c r="E149" i="3"/>
  <c r="F149" i="3"/>
  <c r="B150" i="3"/>
  <c r="C150" i="3"/>
  <c r="D150" i="3"/>
  <c r="E150" i="3"/>
  <c r="F150" i="3"/>
  <c r="B151" i="3"/>
  <c r="C151" i="3"/>
  <c r="D151" i="3"/>
  <c r="E151" i="3"/>
  <c r="F151" i="3"/>
  <c r="B152" i="3"/>
  <c r="C152" i="3"/>
  <c r="D152" i="3"/>
  <c r="E152" i="3"/>
  <c r="F152" i="3"/>
  <c r="B153" i="3"/>
  <c r="C153" i="3"/>
  <c r="D153" i="3"/>
  <c r="E153" i="3"/>
  <c r="F153" i="3"/>
  <c r="B154" i="3"/>
  <c r="C154" i="3"/>
  <c r="D154" i="3"/>
  <c r="E154" i="3"/>
  <c r="F154" i="3"/>
  <c r="B155" i="3"/>
  <c r="C155" i="3"/>
  <c r="D155" i="3"/>
  <c r="E155" i="3"/>
  <c r="F155" i="3"/>
  <c r="B156" i="3"/>
  <c r="C156" i="3"/>
  <c r="D156" i="3"/>
  <c r="E156" i="3"/>
  <c r="F156" i="3"/>
  <c r="B157" i="3"/>
  <c r="C157" i="3"/>
  <c r="D157" i="3"/>
  <c r="E157" i="3"/>
  <c r="F157" i="3"/>
  <c r="B158" i="3"/>
  <c r="C158" i="3"/>
  <c r="D158" i="3"/>
  <c r="E158" i="3"/>
  <c r="F158" i="3"/>
  <c r="B159" i="3"/>
  <c r="C159" i="3"/>
  <c r="D159" i="3"/>
  <c r="E159" i="3"/>
  <c r="F159" i="3"/>
  <c r="B160" i="3"/>
  <c r="C160" i="3"/>
  <c r="D160" i="3"/>
  <c r="E160" i="3"/>
  <c r="F160" i="3"/>
  <c r="B161" i="3"/>
  <c r="C161" i="3"/>
  <c r="D161" i="3"/>
  <c r="E161" i="3"/>
  <c r="F161" i="3"/>
  <c r="B162" i="3"/>
  <c r="C162" i="3"/>
  <c r="D162" i="3"/>
  <c r="E162" i="3"/>
  <c r="F162" i="3"/>
  <c r="B163" i="3"/>
  <c r="C163" i="3"/>
  <c r="D163" i="3"/>
  <c r="E163" i="3"/>
  <c r="F163" i="3"/>
  <c r="B164" i="3"/>
  <c r="C164" i="3"/>
  <c r="D164" i="3"/>
  <c r="E164" i="3"/>
  <c r="F164" i="3"/>
  <c r="B165" i="3"/>
  <c r="C165" i="3"/>
  <c r="D165" i="3"/>
  <c r="E165" i="3"/>
  <c r="F165" i="3"/>
  <c r="B166" i="3"/>
  <c r="C166" i="3"/>
  <c r="D166" i="3"/>
  <c r="E166" i="3"/>
  <c r="F166" i="3"/>
  <c r="B167" i="3"/>
  <c r="C167" i="3"/>
  <c r="D167" i="3"/>
  <c r="E167" i="3"/>
  <c r="F167" i="3"/>
  <c r="B168" i="3"/>
  <c r="C168" i="3"/>
  <c r="D168" i="3"/>
  <c r="E168" i="3"/>
  <c r="F168" i="3"/>
  <c r="B169" i="3"/>
  <c r="C169" i="3"/>
  <c r="D169" i="3"/>
  <c r="E169" i="3"/>
  <c r="F169" i="3"/>
  <c r="B170" i="3"/>
  <c r="C170" i="3"/>
  <c r="D170" i="3"/>
  <c r="E170" i="3"/>
  <c r="F170" i="3"/>
  <c r="B171" i="3"/>
  <c r="C171" i="3"/>
  <c r="D171" i="3"/>
  <c r="E171" i="3"/>
  <c r="F171" i="3"/>
  <c r="B172" i="3"/>
  <c r="C172" i="3"/>
  <c r="D172" i="3"/>
  <c r="E172" i="3"/>
  <c r="F172" i="3"/>
  <c r="B173" i="3"/>
  <c r="C173" i="3"/>
  <c r="D173" i="3"/>
  <c r="E173" i="3"/>
  <c r="F173" i="3"/>
  <c r="B174" i="3"/>
  <c r="C174" i="3"/>
  <c r="D174" i="3"/>
  <c r="E174" i="3"/>
  <c r="F174" i="3"/>
  <c r="B175" i="3"/>
  <c r="C175" i="3"/>
  <c r="D175" i="3"/>
  <c r="E175" i="3"/>
  <c r="F175" i="3"/>
  <c r="B176" i="3"/>
  <c r="C176" i="3"/>
  <c r="D176" i="3"/>
  <c r="E176" i="3"/>
  <c r="F176" i="3"/>
  <c r="B177" i="3"/>
  <c r="C177" i="3"/>
  <c r="D177" i="3"/>
  <c r="E177" i="3"/>
  <c r="F177" i="3"/>
  <c r="B178" i="3"/>
  <c r="C178" i="3"/>
  <c r="D178" i="3"/>
  <c r="E178" i="3"/>
  <c r="F178" i="3"/>
  <c r="B179" i="3"/>
  <c r="C179" i="3"/>
  <c r="D179" i="3"/>
  <c r="E179" i="3"/>
  <c r="F179" i="3"/>
  <c r="B180" i="3"/>
  <c r="C180" i="3"/>
  <c r="D180" i="3"/>
  <c r="E180" i="3"/>
  <c r="F180" i="3"/>
  <c r="B181" i="3"/>
  <c r="C181" i="3"/>
  <c r="D181" i="3"/>
  <c r="E181" i="3"/>
  <c r="F181" i="3"/>
  <c r="B182" i="3"/>
  <c r="C182" i="3"/>
  <c r="D182" i="3"/>
  <c r="E182" i="3"/>
  <c r="F182" i="3"/>
  <c r="B183" i="3"/>
  <c r="C183" i="3"/>
  <c r="D183" i="3"/>
  <c r="E183" i="3"/>
  <c r="F183" i="3"/>
  <c r="B184" i="3"/>
  <c r="C184" i="3"/>
  <c r="D184" i="3"/>
  <c r="E184" i="3"/>
  <c r="F184" i="3"/>
  <c r="B185" i="3"/>
  <c r="C185" i="3"/>
  <c r="D185" i="3"/>
  <c r="E185" i="3"/>
  <c r="F185" i="3"/>
  <c r="B186" i="3"/>
  <c r="C186" i="3"/>
  <c r="D186" i="3"/>
  <c r="E186" i="3"/>
  <c r="F186" i="3"/>
  <c r="B187" i="3"/>
  <c r="C187" i="3"/>
  <c r="D187" i="3"/>
  <c r="E187" i="3"/>
  <c r="F187" i="3"/>
  <c r="B188" i="3"/>
  <c r="C188" i="3"/>
  <c r="D188" i="3"/>
  <c r="E188" i="3"/>
  <c r="F188" i="3"/>
  <c r="B189" i="3"/>
  <c r="C189" i="3"/>
  <c r="D189" i="3"/>
  <c r="E189" i="3"/>
  <c r="F189" i="3"/>
  <c r="B190" i="3"/>
  <c r="C190" i="3"/>
  <c r="D190" i="3"/>
  <c r="E190" i="3"/>
  <c r="F190" i="3"/>
  <c r="B191" i="3"/>
  <c r="C191" i="3"/>
  <c r="D191" i="3"/>
  <c r="E191" i="3"/>
  <c r="F191" i="3"/>
  <c r="B192" i="3"/>
  <c r="C192" i="3"/>
  <c r="D192" i="3"/>
  <c r="E192" i="3"/>
  <c r="F192" i="3"/>
  <c r="B193" i="3"/>
  <c r="C193" i="3"/>
  <c r="D193" i="3"/>
  <c r="E193" i="3"/>
  <c r="F193" i="3"/>
  <c r="B194" i="3"/>
  <c r="C194" i="3"/>
  <c r="D194" i="3"/>
  <c r="E194" i="3"/>
  <c r="F194" i="3"/>
  <c r="B195" i="3"/>
  <c r="C195" i="3"/>
  <c r="D195" i="3"/>
  <c r="E195" i="3"/>
  <c r="F195" i="3"/>
  <c r="B196" i="3"/>
  <c r="C196" i="3"/>
  <c r="D196" i="3"/>
  <c r="E196" i="3"/>
  <c r="F196" i="3"/>
  <c r="B197" i="3"/>
  <c r="C197" i="3"/>
  <c r="D197" i="3"/>
  <c r="E197" i="3"/>
  <c r="F197" i="3"/>
  <c r="B198" i="3"/>
  <c r="C198" i="3"/>
  <c r="D198" i="3"/>
  <c r="E198" i="3"/>
  <c r="F198" i="3"/>
  <c r="B199" i="3"/>
  <c r="C199" i="3"/>
  <c r="D199" i="3"/>
  <c r="E199" i="3"/>
  <c r="F199" i="3"/>
  <c r="B200" i="3"/>
  <c r="C200" i="3"/>
  <c r="D200" i="3"/>
  <c r="E200" i="3"/>
  <c r="F200" i="3"/>
  <c r="B201" i="3"/>
  <c r="C201" i="3"/>
  <c r="D201" i="3"/>
  <c r="E201" i="3"/>
  <c r="F201" i="3"/>
  <c r="B202" i="3"/>
  <c r="C202" i="3"/>
  <c r="D202" i="3"/>
  <c r="E202" i="3"/>
  <c r="F202" i="3"/>
  <c r="B203" i="3"/>
  <c r="C203" i="3"/>
  <c r="D203" i="3"/>
  <c r="E203" i="3"/>
  <c r="F203" i="3"/>
  <c r="B204" i="3"/>
  <c r="C204" i="3"/>
  <c r="D204" i="3"/>
  <c r="E204" i="3"/>
  <c r="F204" i="3"/>
  <c r="B205" i="3"/>
  <c r="C205" i="3"/>
  <c r="D205" i="3"/>
  <c r="E205" i="3"/>
  <c r="F205" i="3"/>
  <c r="B206" i="3"/>
  <c r="C206" i="3"/>
  <c r="D206" i="3"/>
  <c r="E206" i="3"/>
  <c r="F206" i="3"/>
  <c r="B207" i="3"/>
  <c r="C207" i="3"/>
  <c r="D207" i="3"/>
  <c r="E207" i="3"/>
  <c r="F207" i="3"/>
  <c r="B208" i="3"/>
  <c r="C208" i="3"/>
  <c r="D208" i="3"/>
  <c r="E208" i="3"/>
  <c r="F208" i="3"/>
  <c r="B209" i="3"/>
  <c r="C209" i="3"/>
  <c r="D209" i="3"/>
  <c r="E209" i="3"/>
  <c r="F209" i="3"/>
  <c r="B210" i="3"/>
  <c r="C210" i="3"/>
  <c r="D210" i="3"/>
  <c r="E210" i="3"/>
  <c r="F210" i="3"/>
  <c r="B211" i="3"/>
  <c r="C211" i="3"/>
  <c r="D211" i="3"/>
  <c r="E211" i="3"/>
  <c r="F211" i="3"/>
  <c r="B212" i="3"/>
  <c r="C212" i="3"/>
  <c r="D212" i="3"/>
  <c r="E212" i="3"/>
  <c r="F212" i="3"/>
  <c r="B213" i="3"/>
  <c r="C213" i="3"/>
  <c r="D213" i="3"/>
  <c r="E213" i="3"/>
  <c r="F213" i="3"/>
  <c r="B214" i="3"/>
  <c r="C214" i="3"/>
  <c r="D214" i="3"/>
  <c r="E214" i="3"/>
  <c r="F214" i="3"/>
  <c r="B215" i="3"/>
  <c r="C215" i="3"/>
  <c r="D215" i="3"/>
  <c r="E215" i="3"/>
  <c r="F215" i="3"/>
  <c r="B216" i="3"/>
  <c r="C216" i="3"/>
  <c r="D216" i="3"/>
  <c r="E216" i="3"/>
  <c r="F216" i="3"/>
  <c r="B217" i="3"/>
  <c r="C217" i="3"/>
  <c r="D217" i="3"/>
  <c r="E217" i="3"/>
  <c r="F217" i="3"/>
  <c r="B218" i="3"/>
  <c r="C218" i="3"/>
  <c r="D218" i="3"/>
  <c r="E218" i="3"/>
  <c r="F218" i="3"/>
  <c r="B219" i="3"/>
  <c r="C219" i="3"/>
  <c r="D219" i="3"/>
  <c r="E219" i="3"/>
  <c r="F219" i="3"/>
  <c r="B220" i="3"/>
  <c r="C220" i="3"/>
  <c r="D220" i="3"/>
  <c r="E220" i="3"/>
  <c r="F220" i="3"/>
  <c r="B221" i="3"/>
  <c r="C221" i="3"/>
  <c r="D221" i="3"/>
  <c r="E221" i="3"/>
  <c r="F221" i="3"/>
  <c r="B222" i="3"/>
  <c r="C222" i="3"/>
  <c r="D222" i="3"/>
  <c r="E222" i="3"/>
  <c r="F222" i="3"/>
  <c r="B223" i="3"/>
  <c r="C223" i="3"/>
  <c r="D223" i="3"/>
  <c r="E223" i="3"/>
  <c r="F223" i="3"/>
  <c r="B224" i="3"/>
  <c r="C224" i="3"/>
  <c r="D224" i="3"/>
  <c r="E224" i="3"/>
  <c r="F224" i="3"/>
  <c r="B225" i="3"/>
  <c r="C225" i="3"/>
  <c r="D225" i="3"/>
  <c r="E225" i="3"/>
  <c r="F225" i="3"/>
  <c r="B226" i="3"/>
  <c r="C226" i="3"/>
  <c r="D226" i="3"/>
  <c r="E226" i="3"/>
  <c r="F226" i="3"/>
  <c r="B227" i="3"/>
  <c r="C227" i="3"/>
  <c r="D227" i="3"/>
  <c r="E227" i="3"/>
  <c r="F227" i="3"/>
  <c r="B228" i="3"/>
  <c r="C228" i="3"/>
  <c r="D228" i="3"/>
  <c r="E228" i="3"/>
  <c r="F228" i="3"/>
  <c r="B229" i="3"/>
  <c r="C229" i="3"/>
  <c r="D229" i="3"/>
  <c r="E229" i="3"/>
  <c r="F229" i="3"/>
  <c r="B230" i="3"/>
  <c r="C230" i="3"/>
  <c r="D230" i="3"/>
  <c r="E230" i="3"/>
  <c r="F230" i="3"/>
  <c r="B231" i="3"/>
  <c r="C231" i="3"/>
  <c r="D231" i="3"/>
  <c r="E231" i="3"/>
  <c r="F231" i="3"/>
  <c r="B232" i="3"/>
  <c r="C232" i="3"/>
  <c r="D232" i="3"/>
  <c r="E232" i="3"/>
  <c r="F232" i="3"/>
  <c r="B233" i="3"/>
  <c r="C233" i="3"/>
  <c r="D233" i="3"/>
  <c r="E233" i="3"/>
  <c r="F233" i="3"/>
  <c r="B234" i="3"/>
  <c r="C234" i="3"/>
  <c r="D234" i="3"/>
  <c r="E234" i="3"/>
  <c r="F234" i="3"/>
  <c r="B235" i="3"/>
  <c r="C235" i="3"/>
  <c r="D235" i="3"/>
  <c r="E235" i="3"/>
  <c r="F235" i="3"/>
  <c r="B236" i="3"/>
  <c r="C236" i="3"/>
  <c r="D236" i="3"/>
  <c r="E236" i="3"/>
  <c r="F236" i="3"/>
  <c r="B237" i="3"/>
  <c r="C237" i="3"/>
  <c r="D237" i="3"/>
  <c r="E237" i="3"/>
  <c r="F237" i="3"/>
  <c r="B238" i="3"/>
  <c r="C238" i="3"/>
  <c r="D238" i="3"/>
  <c r="E238" i="3"/>
  <c r="F238" i="3"/>
  <c r="B239" i="3"/>
  <c r="C239" i="3"/>
  <c r="D239" i="3"/>
  <c r="E239" i="3"/>
  <c r="F239" i="3"/>
  <c r="B240" i="3"/>
  <c r="C240" i="3"/>
  <c r="D240" i="3"/>
  <c r="E240" i="3"/>
  <c r="F240" i="3"/>
  <c r="B241" i="3"/>
  <c r="C241" i="3"/>
  <c r="D241" i="3"/>
  <c r="E241" i="3"/>
  <c r="F241" i="3"/>
  <c r="B242" i="3"/>
  <c r="C242" i="3"/>
  <c r="D242" i="3"/>
  <c r="E242" i="3"/>
  <c r="F242" i="3"/>
  <c r="B243" i="3"/>
  <c r="C243" i="3"/>
  <c r="D243" i="3"/>
  <c r="E243" i="3"/>
  <c r="F243" i="3"/>
  <c r="B244" i="3"/>
  <c r="C244" i="3"/>
  <c r="D244" i="3"/>
  <c r="E244" i="3"/>
  <c r="F244" i="3"/>
  <c r="B245" i="3"/>
  <c r="C245" i="3"/>
  <c r="D245" i="3"/>
  <c r="E245" i="3"/>
  <c r="F245" i="3"/>
  <c r="B246" i="3"/>
  <c r="C246" i="3"/>
  <c r="D246" i="3"/>
  <c r="E246" i="3"/>
  <c r="F246" i="3"/>
  <c r="B247" i="3"/>
  <c r="C247" i="3"/>
  <c r="D247" i="3"/>
  <c r="E247" i="3"/>
  <c r="F247" i="3"/>
  <c r="B248" i="3"/>
  <c r="C248" i="3"/>
  <c r="D248" i="3"/>
  <c r="E248" i="3"/>
  <c r="F248" i="3"/>
  <c r="B249" i="3"/>
  <c r="C249" i="3"/>
  <c r="D249" i="3"/>
  <c r="E249" i="3"/>
  <c r="F249" i="3"/>
  <c r="B250" i="3"/>
  <c r="C250" i="3"/>
  <c r="D250" i="3"/>
  <c r="E250" i="3"/>
  <c r="F250" i="3"/>
  <c r="B251" i="3"/>
  <c r="C251" i="3"/>
  <c r="D251" i="3"/>
  <c r="E251" i="3"/>
  <c r="F251" i="3"/>
  <c r="B252" i="3"/>
  <c r="C252" i="3"/>
  <c r="D252" i="3"/>
  <c r="E252" i="3"/>
  <c r="F252" i="3"/>
  <c r="B253" i="3"/>
  <c r="C253" i="3"/>
  <c r="D253" i="3"/>
  <c r="E253" i="3"/>
  <c r="F253" i="3"/>
  <c r="B254" i="3"/>
  <c r="C254" i="3"/>
  <c r="D254" i="3"/>
  <c r="E254" i="3"/>
  <c r="F254" i="3"/>
  <c r="B255" i="3"/>
  <c r="C255" i="3"/>
  <c r="D255" i="3"/>
  <c r="E255" i="3"/>
  <c r="F255" i="3"/>
  <c r="B256" i="3"/>
  <c r="C256" i="3"/>
  <c r="D256" i="3"/>
  <c r="E256" i="3"/>
  <c r="F256" i="3"/>
  <c r="B257" i="3"/>
  <c r="C257" i="3"/>
  <c r="D257" i="3"/>
  <c r="E257" i="3"/>
  <c r="F257" i="3"/>
  <c r="B258" i="3"/>
  <c r="C258" i="3"/>
  <c r="D258" i="3"/>
  <c r="E258" i="3"/>
  <c r="F258" i="3"/>
  <c r="B259" i="3"/>
  <c r="C259" i="3"/>
  <c r="D259" i="3"/>
  <c r="E259" i="3"/>
  <c r="F259" i="3"/>
  <c r="B260" i="3"/>
  <c r="C260" i="3"/>
  <c r="D260" i="3"/>
  <c r="E260" i="3"/>
  <c r="F260" i="3"/>
  <c r="B261" i="3"/>
  <c r="C261" i="3"/>
  <c r="D261" i="3"/>
  <c r="E261" i="3"/>
  <c r="F261" i="3"/>
  <c r="B262" i="3"/>
  <c r="C262" i="3"/>
  <c r="D262" i="3"/>
  <c r="E262" i="3"/>
  <c r="F262" i="3"/>
  <c r="B263" i="3"/>
  <c r="C263" i="3"/>
  <c r="D263" i="3"/>
  <c r="E263" i="3"/>
  <c r="F263" i="3"/>
  <c r="B264" i="3"/>
  <c r="C264" i="3"/>
  <c r="D264" i="3"/>
  <c r="E264" i="3"/>
  <c r="F264" i="3"/>
  <c r="B265" i="3"/>
  <c r="C265" i="3"/>
  <c r="D265" i="3"/>
  <c r="E265" i="3"/>
  <c r="F265" i="3"/>
  <c r="B266" i="3"/>
  <c r="C266" i="3"/>
  <c r="D266" i="3"/>
  <c r="E266" i="3"/>
  <c r="F266" i="3"/>
  <c r="B267" i="3"/>
  <c r="C267" i="3"/>
  <c r="D267" i="3"/>
  <c r="E267" i="3"/>
  <c r="F267" i="3"/>
  <c r="B268" i="3"/>
  <c r="C268" i="3"/>
  <c r="D268" i="3"/>
  <c r="E268" i="3"/>
  <c r="F268" i="3"/>
  <c r="B269" i="3"/>
  <c r="C269" i="3"/>
  <c r="D269" i="3"/>
  <c r="E269" i="3"/>
  <c r="F269" i="3"/>
  <c r="B270" i="3"/>
  <c r="C270" i="3"/>
  <c r="D270" i="3"/>
  <c r="E270" i="3"/>
  <c r="F270" i="3"/>
  <c r="B271" i="3"/>
  <c r="C271" i="3"/>
  <c r="D271" i="3"/>
  <c r="E271" i="3"/>
  <c r="F271" i="3"/>
  <c r="B272" i="3"/>
  <c r="C272" i="3"/>
  <c r="D272" i="3"/>
  <c r="E272" i="3"/>
  <c r="F272" i="3"/>
  <c r="B273" i="3"/>
  <c r="C273" i="3"/>
  <c r="D273" i="3"/>
  <c r="E273" i="3"/>
  <c r="F273" i="3"/>
  <c r="B274" i="3"/>
  <c r="C274" i="3"/>
  <c r="D274" i="3"/>
  <c r="E274" i="3"/>
  <c r="F274" i="3"/>
  <c r="B275" i="3"/>
  <c r="C275" i="3"/>
  <c r="D275" i="3"/>
  <c r="E275" i="3"/>
  <c r="F275" i="3"/>
  <c r="B276" i="3"/>
  <c r="C276" i="3"/>
  <c r="D276" i="3"/>
  <c r="E276" i="3"/>
  <c r="F276" i="3"/>
  <c r="B277" i="3"/>
  <c r="C277" i="3"/>
  <c r="D277" i="3"/>
  <c r="E277" i="3"/>
  <c r="F277" i="3"/>
  <c r="B278" i="3"/>
  <c r="C278" i="3"/>
  <c r="D278" i="3"/>
  <c r="E278" i="3"/>
  <c r="F278" i="3"/>
  <c r="B279" i="3"/>
  <c r="C279" i="3"/>
  <c r="D279" i="3"/>
  <c r="E279" i="3"/>
  <c r="F279" i="3"/>
  <c r="B280" i="3"/>
  <c r="C280" i="3"/>
  <c r="D280" i="3"/>
  <c r="E280" i="3"/>
  <c r="F280" i="3"/>
  <c r="B281" i="3"/>
  <c r="C281" i="3"/>
  <c r="D281" i="3"/>
  <c r="E281" i="3"/>
  <c r="F281" i="3"/>
  <c r="B282" i="3"/>
  <c r="C282" i="3"/>
  <c r="D282" i="3"/>
  <c r="E282" i="3"/>
  <c r="F282" i="3"/>
  <c r="B283" i="3"/>
  <c r="C283" i="3"/>
  <c r="D283" i="3"/>
  <c r="E283" i="3"/>
  <c r="F283" i="3"/>
  <c r="B284" i="3"/>
  <c r="C284" i="3"/>
  <c r="D284" i="3"/>
  <c r="E284" i="3"/>
  <c r="F284" i="3"/>
  <c r="B285" i="3"/>
  <c r="C285" i="3"/>
  <c r="D285" i="3"/>
  <c r="E285" i="3"/>
  <c r="F285" i="3"/>
  <c r="B286" i="3"/>
  <c r="C286" i="3"/>
  <c r="D286" i="3"/>
  <c r="E286" i="3"/>
  <c r="F286" i="3"/>
  <c r="B287" i="3"/>
  <c r="C287" i="3"/>
  <c r="D287" i="3"/>
  <c r="E287" i="3"/>
  <c r="F287" i="3"/>
  <c r="B288" i="3"/>
  <c r="C288" i="3"/>
  <c r="D288" i="3"/>
  <c r="E288" i="3"/>
  <c r="F288" i="3"/>
  <c r="B289" i="3"/>
  <c r="C289" i="3"/>
  <c r="D289" i="3"/>
  <c r="E289" i="3"/>
  <c r="F289" i="3"/>
  <c r="B290" i="3"/>
  <c r="C290" i="3"/>
  <c r="D290" i="3"/>
  <c r="E290" i="3"/>
  <c r="F290" i="3"/>
  <c r="B291" i="3"/>
  <c r="C291" i="3"/>
  <c r="D291" i="3"/>
  <c r="E291" i="3"/>
  <c r="F291" i="3"/>
  <c r="B292" i="3"/>
  <c r="C292" i="3"/>
  <c r="D292" i="3"/>
  <c r="E292" i="3"/>
  <c r="F292" i="3"/>
  <c r="B293" i="3"/>
  <c r="C293" i="3"/>
  <c r="D293" i="3"/>
  <c r="E293" i="3"/>
  <c r="F293" i="3"/>
  <c r="B294" i="3"/>
  <c r="C294" i="3"/>
  <c r="D294" i="3"/>
  <c r="E294" i="3"/>
  <c r="F294" i="3"/>
  <c r="B295" i="3"/>
  <c r="C295" i="3"/>
  <c r="D295" i="3"/>
  <c r="E295" i="3"/>
  <c r="F295" i="3"/>
  <c r="B296" i="3"/>
  <c r="C296" i="3"/>
  <c r="D296" i="3"/>
  <c r="E296" i="3"/>
  <c r="F296" i="3"/>
  <c r="B297" i="3"/>
  <c r="C297" i="3"/>
  <c r="D297" i="3"/>
  <c r="E297" i="3"/>
  <c r="F297" i="3"/>
  <c r="B298" i="3"/>
  <c r="C298" i="3"/>
  <c r="D298" i="3"/>
  <c r="E298" i="3"/>
  <c r="F298" i="3"/>
  <c r="B299" i="3"/>
  <c r="C299" i="3"/>
  <c r="D299" i="3"/>
  <c r="E299" i="3"/>
  <c r="F299" i="3"/>
  <c r="B300" i="3"/>
  <c r="C300" i="3"/>
  <c r="D300" i="3"/>
  <c r="E300" i="3"/>
  <c r="F300" i="3"/>
  <c r="B301" i="3"/>
  <c r="C301" i="3"/>
  <c r="D301" i="3"/>
  <c r="E301" i="3"/>
  <c r="F301" i="3"/>
  <c r="B302" i="3"/>
  <c r="C302" i="3"/>
  <c r="D302" i="3"/>
  <c r="E302" i="3"/>
  <c r="F302" i="3"/>
  <c r="B303" i="3"/>
  <c r="C303" i="3"/>
  <c r="D303" i="3"/>
  <c r="E303" i="3"/>
  <c r="F303" i="3"/>
  <c r="B304" i="3"/>
  <c r="C304" i="3"/>
  <c r="D304" i="3"/>
  <c r="E304" i="3"/>
  <c r="F304" i="3"/>
  <c r="B305" i="3"/>
  <c r="C305" i="3"/>
  <c r="D305" i="3"/>
  <c r="E305" i="3"/>
  <c r="F305" i="3"/>
  <c r="B306" i="3"/>
  <c r="C306" i="3"/>
  <c r="D306" i="3"/>
  <c r="E306" i="3"/>
  <c r="F306" i="3"/>
  <c r="B307" i="3"/>
  <c r="C307" i="3"/>
  <c r="D307" i="3"/>
  <c r="E307" i="3"/>
  <c r="F307" i="3"/>
  <c r="B308" i="3"/>
  <c r="C308" i="3"/>
  <c r="D308" i="3"/>
  <c r="E308" i="3"/>
  <c r="F308" i="3"/>
  <c r="B309" i="3"/>
  <c r="C309" i="3"/>
  <c r="D309" i="3"/>
  <c r="E309" i="3"/>
  <c r="F309" i="3"/>
  <c r="B310" i="3"/>
  <c r="C310" i="3"/>
  <c r="D310" i="3"/>
  <c r="E310" i="3"/>
  <c r="F310" i="3"/>
  <c r="B311" i="3"/>
  <c r="C311" i="3"/>
  <c r="D311" i="3"/>
  <c r="E311" i="3"/>
  <c r="F311" i="3"/>
  <c r="B312" i="3"/>
  <c r="C312" i="3"/>
  <c r="D312" i="3"/>
  <c r="E312" i="3"/>
  <c r="F312" i="3"/>
  <c r="B313" i="3"/>
  <c r="C313" i="3"/>
  <c r="D313" i="3"/>
  <c r="E313" i="3"/>
  <c r="F313" i="3"/>
  <c r="B314" i="3"/>
  <c r="C314" i="3"/>
  <c r="D314" i="3"/>
  <c r="E314" i="3"/>
  <c r="F314" i="3"/>
  <c r="B315" i="3"/>
  <c r="C315" i="3"/>
  <c r="D315" i="3"/>
  <c r="E315" i="3"/>
  <c r="F315" i="3"/>
  <c r="B316" i="3"/>
  <c r="C316" i="3"/>
  <c r="D316" i="3"/>
  <c r="E316" i="3"/>
  <c r="F316" i="3"/>
  <c r="B317" i="3"/>
  <c r="C317" i="3"/>
  <c r="D317" i="3"/>
  <c r="E317" i="3"/>
  <c r="F317" i="3"/>
  <c r="B318" i="3"/>
  <c r="C318" i="3"/>
  <c r="D318" i="3"/>
  <c r="E318" i="3"/>
  <c r="F318" i="3"/>
  <c r="B319" i="3"/>
  <c r="C319" i="3"/>
  <c r="D319" i="3"/>
  <c r="E319" i="3"/>
  <c r="F319" i="3"/>
  <c r="B320" i="3"/>
  <c r="C320" i="3"/>
  <c r="D320" i="3"/>
  <c r="E320" i="3"/>
  <c r="F320" i="3"/>
  <c r="B321" i="3"/>
  <c r="C321" i="3"/>
  <c r="D321" i="3"/>
  <c r="E321" i="3"/>
  <c r="F321" i="3"/>
  <c r="B322" i="3"/>
  <c r="C322" i="3"/>
  <c r="D322" i="3"/>
  <c r="E322" i="3"/>
  <c r="F322" i="3"/>
  <c r="B323" i="3"/>
  <c r="C323" i="3"/>
  <c r="D323" i="3"/>
  <c r="E323" i="3"/>
  <c r="F323" i="3"/>
  <c r="B324" i="3"/>
  <c r="C324" i="3"/>
  <c r="D324" i="3"/>
  <c r="E324" i="3"/>
  <c r="F324" i="3"/>
  <c r="B325" i="3"/>
  <c r="C325" i="3"/>
  <c r="D325" i="3"/>
  <c r="E325" i="3"/>
  <c r="F325" i="3"/>
  <c r="B326" i="3"/>
  <c r="C326" i="3"/>
  <c r="D326" i="3"/>
  <c r="E326" i="3"/>
  <c r="F326" i="3"/>
  <c r="B327" i="3"/>
  <c r="C327" i="3"/>
  <c r="D327" i="3"/>
  <c r="E327" i="3"/>
  <c r="F327" i="3"/>
  <c r="B328" i="3"/>
  <c r="C328" i="3"/>
  <c r="D328" i="3"/>
  <c r="E328" i="3"/>
  <c r="F328" i="3"/>
  <c r="B329" i="3"/>
  <c r="C329" i="3"/>
  <c r="D329" i="3"/>
  <c r="E329" i="3"/>
  <c r="F329" i="3"/>
  <c r="B330" i="3"/>
  <c r="C330" i="3"/>
  <c r="D330" i="3"/>
  <c r="E330" i="3"/>
  <c r="F330" i="3"/>
  <c r="B331" i="3"/>
  <c r="C331" i="3"/>
  <c r="D331" i="3"/>
  <c r="E331" i="3"/>
  <c r="F331" i="3"/>
  <c r="B332" i="3"/>
  <c r="C332" i="3"/>
  <c r="D332" i="3"/>
  <c r="E332" i="3"/>
  <c r="F332" i="3"/>
  <c r="B333" i="3"/>
  <c r="C333" i="3"/>
  <c r="D333" i="3"/>
  <c r="E333" i="3"/>
  <c r="F333" i="3"/>
  <c r="B334" i="3"/>
  <c r="C334" i="3"/>
  <c r="D334" i="3"/>
  <c r="E334" i="3"/>
  <c r="F334" i="3"/>
  <c r="B335" i="3"/>
  <c r="C335" i="3"/>
  <c r="D335" i="3"/>
  <c r="E335" i="3"/>
  <c r="F335" i="3"/>
  <c r="B336" i="3"/>
  <c r="C336" i="3"/>
  <c r="D336" i="3"/>
  <c r="E336" i="3"/>
  <c r="F336" i="3"/>
  <c r="B337" i="3"/>
  <c r="C337" i="3"/>
  <c r="D337" i="3"/>
  <c r="E337" i="3"/>
  <c r="F337" i="3"/>
  <c r="B338" i="3"/>
  <c r="C338" i="3"/>
  <c r="D338" i="3"/>
  <c r="E338" i="3"/>
  <c r="F338" i="3"/>
  <c r="B339" i="3"/>
  <c r="C339" i="3"/>
  <c r="D339" i="3"/>
  <c r="E339" i="3"/>
  <c r="F339" i="3"/>
  <c r="B340" i="3"/>
  <c r="C340" i="3"/>
  <c r="D340" i="3"/>
  <c r="E340" i="3"/>
  <c r="F340" i="3"/>
  <c r="B341" i="3"/>
  <c r="C341" i="3"/>
  <c r="D341" i="3"/>
  <c r="E341" i="3"/>
  <c r="F341" i="3"/>
  <c r="B342" i="3"/>
  <c r="C342" i="3"/>
  <c r="D342" i="3"/>
  <c r="E342" i="3"/>
  <c r="F342" i="3"/>
  <c r="B343" i="3"/>
  <c r="C343" i="3"/>
  <c r="D343" i="3"/>
  <c r="E343" i="3"/>
  <c r="F343" i="3"/>
  <c r="B344" i="3"/>
  <c r="C344" i="3"/>
  <c r="D344" i="3"/>
  <c r="E344" i="3"/>
  <c r="F344" i="3"/>
  <c r="B345" i="3"/>
  <c r="C345" i="3"/>
  <c r="D345" i="3"/>
  <c r="E345" i="3"/>
  <c r="F345" i="3"/>
  <c r="B346" i="3"/>
  <c r="C346" i="3"/>
  <c r="D346" i="3"/>
  <c r="E346" i="3"/>
  <c r="F346" i="3"/>
  <c r="B347" i="3"/>
  <c r="C347" i="3"/>
  <c r="D347" i="3"/>
  <c r="E347" i="3"/>
  <c r="F347" i="3"/>
  <c r="B348" i="3"/>
  <c r="C348" i="3"/>
  <c r="D348" i="3"/>
  <c r="E348" i="3"/>
  <c r="F348" i="3"/>
  <c r="B349" i="3"/>
  <c r="C349" i="3"/>
  <c r="D349" i="3"/>
  <c r="E349" i="3"/>
  <c r="F349" i="3"/>
  <c r="B350" i="3"/>
  <c r="C350" i="3"/>
  <c r="D350" i="3"/>
  <c r="E350" i="3"/>
  <c r="F350" i="3"/>
  <c r="B351" i="3"/>
  <c r="C351" i="3"/>
  <c r="D351" i="3"/>
  <c r="E351" i="3"/>
  <c r="F351" i="3"/>
  <c r="B352" i="3"/>
  <c r="C352" i="3"/>
  <c r="D352" i="3"/>
  <c r="E352" i="3"/>
  <c r="F352" i="3"/>
  <c r="B353" i="3"/>
  <c r="C353" i="3"/>
  <c r="D353" i="3"/>
  <c r="E353" i="3"/>
  <c r="F353" i="3"/>
  <c r="B354" i="3"/>
  <c r="C354" i="3"/>
  <c r="D354" i="3"/>
  <c r="E354" i="3"/>
  <c r="F354" i="3"/>
  <c r="B355" i="3"/>
  <c r="C355" i="3"/>
  <c r="D355" i="3"/>
  <c r="E355" i="3"/>
  <c r="F355" i="3"/>
  <c r="B356" i="3"/>
  <c r="C356" i="3"/>
  <c r="D356" i="3"/>
  <c r="E356" i="3"/>
  <c r="F356" i="3"/>
  <c r="B357" i="3"/>
  <c r="C357" i="3"/>
  <c r="D357" i="3"/>
  <c r="E357" i="3"/>
  <c r="F357" i="3"/>
  <c r="B358" i="3"/>
  <c r="C358" i="3"/>
  <c r="D358" i="3"/>
  <c r="E358" i="3"/>
  <c r="F358" i="3"/>
  <c r="B359" i="3"/>
  <c r="C359" i="3"/>
  <c r="D359" i="3"/>
  <c r="E359" i="3"/>
  <c r="F359" i="3"/>
  <c r="B360" i="3"/>
  <c r="C360" i="3"/>
  <c r="D360" i="3"/>
  <c r="E360" i="3"/>
  <c r="F360" i="3"/>
  <c r="B361" i="3"/>
  <c r="C361" i="3"/>
  <c r="D361" i="3"/>
  <c r="E361" i="3"/>
  <c r="F361" i="3"/>
  <c r="B362" i="3"/>
  <c r="C362" i="3"/>
  <c r="D362" i="3"/>
  <c r="E362" i="3"/>
  <c r="F362" i="3"/>
  <c r="B363" i="3"/>
  <c r="C363" i="3"/>
  <c r="D363" i="3"/>
  <c r="E363" i="3"/>
  <c r="F363" i="3"/>
  <c r="B364" i="3"/>
  <c r="C364" i="3"/>
  <c r="D364" i="3"/>
  <c r="E364" i="3"/>
  <c r="F364" i="3"/>
  <c r="B365" i="3"/>
  <c r="C365" i="3"/>
  <c r="D365" i="3"/>
  <c r="E365" i="3"/>
  <c r="F365" i="3"/>
  <c r="B366" i="3"/>
  <c r="C366" i="3"/>
  <c r="D366" i="3"/>
  <c r="E366" i="3"/>
  <c r="F366" i="3"/>
  <c r="B367" i="3"/>
  <c r="C367" i="3"/>
  <c r="D367" i="3"/>
  <c r="E367" i="3"/>
  <c r="F367" i="3"/>
  <c r="B368" i="3"/>
  <c r="C368" i="3"/>
  <c r="D368" i="3"/>
  <c r="E368" i="3"/>
  <c r="F368" i="3"/>
  <c r="B369" i="3"/>
  <c r="C369" i="3"/>
  <c r="D369" i="3"/>
  <c r="E369" i="3"/>
  <c r="F369" i="3"/>
  <c r="B370" i="3"/>
  <c r="C370" i="3"/>
  <c r="D370" i="3"/>
  <c r="E370" i="3"/>
  <c r="F370" i="3"/>
  <c r="B371" i="3"/>
  <c r="C371" i="3"/>
  <c r="D371" i="3"/>
  <c r="E371" i="3"/>
  <c r="F371" i="3"/>
  <c r="B372" i="3"/>
  <c r="C372" i="3"/>
  <c r="D372" i="3"/>
  <c r="E372" i="3"/>
  <c r="F372" i="3"/>
  <c r="B373" i="3"/>
  <c r="C373" i="3"/>
  <c r="D373" i="3"/>
  <c r="E373" i="3"/>
  <c r="F373" i="3"/>
  <c r="B374" i="3"/>
  <c r="C374" i="3"/>
  <c r="D374" i="3"/>
  <c r="E374" i="3"/>
  <c r="F374" i="3"/>
  <c r="B375" i="3"/>
  <c r="C375" i="3"/>
  <c r="D375" i="3"/>
  <c r="E375" i="3"/>
  <c r="F375" i="3"/>
  <c r="B376" i="3"/>
  <c r="C376" i="3"/>
  <c r="D376" i="3"/>
  <c r="E376" i="3"/>
  <c r="F376" i="3"/>
  <c r="B377" i="3"/>
  <c r="C377" i="3"/>
  <c r="D377" i="3"/>
  <c r="E377" i="3"/>
  <c r="F377" i="3"/>
  <c r="B378" i="3"/>
  <c r="C378" i="3"/>
  <c r="D378" i="3"/>
  <c r="E378" i="3"/>
  <c r="F378" i="3"/>
  <c r="B379" i="3"/>
  <c r="C379" i="3"/>
  <c r="D379" i="3"/>
  <c r="E379" i="3"/>
  <c r="F379" i="3"/>
  <c r="B380" i="3"/>
  <c r="C380" i="3"/>
  <c r="D380" i="3"/>
  <c r="E380" i="3"/>
  <c r="F380" i="3"/>
  <c r="B381" i="3"/>
  <c r="C381" i="3"/>
  <c r="D381" i="3"/>
  <c r="E381" i="3"/>
  <c r="F381" i="3"/>
  <c r="B382" i="3"/>
  <c r="C382" i="3"/>
  <c r="D382" i="3"/>
  <c r="E382" i="3"/>
  <c r="F382" i="3"/>
  <c r="B383" i="3"/>
  <c r="C383" i="3"/>
  <c r="D383" i="3"/>
  <c r="E383" i="3"/>
  <c r="F383" i="3"/>
  <c r="B384" i="3"/>
  <c r="C384" i="3"/>
  <c r="D384" i="3"/>
  <c r="E384" i="3"/>
  <c r="F384" i="3"/>
  <c r="B385" i="3"/>
  <c r="C385" i="3"/>
  <c r="D385" i="3"/>
  <c r="E385" i="3"/>
  <c r="F385" i="3"/>
  <c r="B386" i="3"/>
  <c r="C386" i="3"/>
  <c r="D386" i="3"/>
  <c r="E386" i="3"/>
  <c r="F386" i="3"/>
  <c r="B387" i="3"/>
  <c r="C387" i="3"/>
  <c r="D387" i="3"/>
  <c r="E387" i="3"/>
  <c r="F387" i="3"/>
  <c r="B388" i="3"/>
  <c r="C388" i="3"/>
  <c r="D388" i="3"/>
  <c r="E388" i="3"/>
  <c r="F388" i="3"/>
  <c r="B389" i="3"/>
  <c r="C389" i="3"/>
  <c r="D389" i="3"/>
  <c r="E389" i="3"/>
  <c r="F389" i="3"/>
  <c r="B390" i="3"/>
  <c r="C390" i="3"/>
  <c r="D390" i="3"/>
  <c r="E390" i="3"/>
  <c r="F390" i="3"/>
  <c r="B391" i="3"/>
  <c r="C391" i="3"/>
  <c r="D391" i="3"/>
  <c r="E391" i="3"/>
  <c r="F391" i="3"/>
  <c r="B392" i="3"/>
  <c r="C392" i="3"/>
  <c r="D392" i="3"/>
  <c r="E392" i="3"/>
  <c r="F392" i="3"/>
  <c r="B393" i="3"/>
  <c r="C393" i="3"/>
  <c r="D393" i="3"/>
  <c r="E393" i="3"/>
  <c r="F393" i="3"/>
  <c r="B394" i="3"/>
  <c r="C394" i="3"/>
  <c r="D394" i="3"/>
  <c r="E394" i="3"/>
  <c r="F394" i="3"/>
  <c r="B395" i="3"/>
  <c r="C395" i="3"/>
  <c r="D395" i="3"/>
  <c r="E395" i="3"/>
  <c r="F395" i="3"/>
  <c r="B396" i="3"/>
  <c r="C396" i="3"/>
  <c r="D396" i="3"/>
  <c r="E396" i="3"/>
  <c r="F396" i="3"/>
  <c r="B397" i="3"/>
  <c r="C397" i="3"/>
  <c r="D397" i="3"/>
  <c r="E397" i="3"/>
  <c r="F397" i="3"/>
  <c r="B398" i="3"/>
  <c r="C398" i="3"/>
  <c r="D398" i="3"/>
  <c r="E398" i="3"/>
  <c r="F398" i="3"/>
  <c r="B399" i="3"/>
  <c r="C399" i="3"/>
  <c r="D399" i="3"/>
  <c r="E399" i="3"/>
  <c r="F399" i="3"/>
  <c r="B400" i="3"/>
  <c r="C400" i="3"/>
  <c r="D400" i="3"/>
  <c r="E400" i="3"/>
  <c r="F400" i="3"/>
  <c r="B401" i="3"/>
  <c r="C401" i="3"/>
  <c r="D401" i="3"/>
  <c r="E401" i="3"/>
  <c r="F401" i="3"/>
  <c r="B402" i="3"/>
  <c r="C402" i="3"/>
  <c r="D402" i="3"/>
  <c r="E402" i="3"/>
  <c r="F402" i="3"/>
  <c r="B403" i="3"/>
  <c r="C403" i="3"/>
  <c r="D403" i="3"/>
  <c r="E403" i="3"/>
  <c r="F403" i="3"/>
  <c r="B404" i="3"/>
  <c r="C404" i="3"/>
  <c r="D404" i="3"/>
  <c r="E404" i="3"/>
  <c r="F404" i="3"/>
  <c r="B405" i="3"/>
  <c r="C405" i="3"/>
  <c r="D405" i="3"/>
  <c r="E405" i="3"/>
  <c r="F405" i="3"/>
  <c r="B406" i="3"/>
  <c r="C406" i="3"/>
  <c r="D406" i="3"/>
  <c r="E406" i="3"/>
  <c r="F406" i="3"/>
  <c r="B407" i="3"/>
  <c r="C407" i="3"/>
  <c r="D407" i="3"/>
  <c r="E407" i="3"/>
  <c r="F407" i="3"/>
  <c r="B408" i="3"/>
  <c r="C408" i="3"/>
  <c r="D408" i="3"/>
  <c r="E408" i="3"/>
  <c r="F408" i="3"/>
  <c r="B409" i="3"/>
  <c r="C409" i="3"/>
  <c r="D409" i="3"/>
  <c r="E409" i="3"/>
  <c r="F409" i="3"/>
  <c r="B410" i="3"/>
  <c r="C410" i="3"/>
  <c r="D410" i="3"/>
  <c r="E410" i="3"/>
  <c r="F410" i="3"/>
  <c r="B411" i="3"/>
  <c r="C411" i="3"/>
  <c r="D411" i="3"/>
  <c r="E411" i="3"/>
  <c r="F411" i="3"/>
  <c r="B412" i="3"/>
  <c r="C412" i="3"/>
  <c r="D412" i="3"/>
  <c r="E412" i="3"/>
  <c r="F412" i="3"/>
  <c r="B413" i="3"/>
  <c r="C413" i="3"/>
  <c r="D413" i="3"/>
  <c r="E413" i="3"/>
  <c r="F413" i="3"/>
  <c r="B414" i="3"/>
  <c r="C414" i="3"/>
  <c r="D414" i="3"/>
  <c r="E414" i="3"/>
  <c r="F414" i="3"/>
  <c r="B415" i="3"/>
  <c r="C415" i="3"/>
  <c r="D415" i="3"/>
  <c r="E415" i="3"/>
  <c r="F415" i="3"/>
  <c r="B416" i="3"/>
  <c r="C416" i="3"/>
  <c r="D416" i="3"/>
  <c r="E416" i="3"/>
  <c r="F416" i="3"/>
  <c r="B417" i="3"/>
  <c r="C417" i="3"/>
  <c r="D417" i="3"/>
  <c r="E417" i="3"/>
  <c r="F417" i="3"/>
  <c r="B418" i="3"/>
  <c r="C418" i="3"/>
  <c r="D418" i="3"/>
  <c r="E418" i="3"/>
  <c r="F418" i="3"/>
  <c r="B419" i="3"/>
  <c r="C419" i="3"/>
  <c r="D419" i="3"/>
  <c r="E419" i="3"/>
  <c r="F419" i="3"/>
  <c r="B420" i="3"/>
  <c r="C420" i="3"/>
  <c r="D420" i="3"/>
  <c r="E420" i="3"/>
  <c r="F420" i="3"/>
  <c r="B421" i="3"/>
  <c r="C421" i="3"/>
  <c r="D421" i="3"/>
  <c r="E421" i="3"/>
  <c r="F421" i="3"/>
  <c r="B422" i="3"/>
  <c r="C422" i="3"/>
  <c r="D422" i="3"/>
  <c r="E422" i="3"/>
  <c r="F422" i="3"/>
  <c r="B423" i="3"/>
  <c r="C423" i="3"/>
  <c r="D423" i="3"/>
  <c r="E423" i="3"/>
  <c r="F423" i="3"/>
  <c r="B424" i="3"/>
  <c r="C424" i="3"/>
  <c r="D424" i="3"/>
  <c r="E424" i="3"/>
  <c r="F424" i="3"/>
  <c r="B425" i="3"/>
  <c r="C425" i="3"/>
  <c r="D425" i="3"/>
  <c r="E425" i="3"/>
  <c r="F425" i="3"/>
  <c r="B426" i="3"/>
  <c r="C426" i="3"/>
  <c r="D426" i="3"/>
  <c r="E426" i="3"/>
  <c r="F426" i="3"/>
  <c r="B427" i="3"/>
  <c r="C427" i="3"/>
  <c r="D427" i="3"/>
  <c r="E427" i="3"/>
  <c r="F427" i="3"/>
  <c r="B428" i="3"/>
  <c r="C428" i="3"/>
  <c r="D428" i="3"/>
  <c r="E428" i="3"/>
  <c r="F428" i="3"/>
  <c r="B429" i="3"/>
  <c r="C429" i="3"/>
  <c r="D429" i="3"/>
  <c r="E429" i="3"/>
  <c r="F429" i="3"/>
  <c r="B430" i="3"/>
  <c r="C430" i="3"/>
  <c r="D430" i="3"/>
  <c r="E430" i="3"/>
  <c r="F430" i="3"/>
  <c r="B431" i="3"/>
  <c r="C431" i="3"/>
  <c r="D431" i="3"/>
  <c r="E431" i="3"/>
  <c r="F431" i="3"/>
  <c r="B432" i="3"/>
  <c r="C432" i="3"/>
  <c r="D432" i="3"/>
  <c r="E432" i="3"/>
  <c r="F432" i="3"/>
  <c r="B433" i="3"/>
  <c r="C433" i="3"/>
  <c r="D433" i="3"/>
  <c r="E433" i="3"/>
  <c r="F433" i="3"/>
  <c r="B434" i="3"/>
  <c r="C434" i="3"/>
  <c r="D434" i="3"/>
  <c r="E434" i="3"/>
  <c r="F434" i="3"/>
  <c r="B435" i="3"/>
  <c r="C435" i="3"/>
  <c r="D435" i="3"/>
  <c r="E435" i="3"/>
  <c r="F435" i="3"/>
  <c r="B436" i="3"/>
  <c r="C436" i="3"/>
  <c r="D436" i="3"/>
  <c r="E436" i="3"/>
  <c r="F436" i="3"/>
  <c r="B437" i="3"/>
  <c r="C437" i="3"/>
  <c r="D437" i="3"/>
  <c r="E437" i="3"/>
  <c r="F437" i="3"/>
  <c r="B438" i="3"/>
  <c r="C438" i="3"/>
  <c r="D438" i="3"/>
  <c r="E438" i="3"/>
  <c r="F438" i="3"/>
  <c r="B439" i="3"/>
  <c r="C439" i="3"/>
  <c r="D439" i="3"/>
  <c r="E439" i="3"/>
  <c r="F439" i="3"/>
  <c r="B440" i="3"/>
  <c r="C440" i="3"/>
  <c r="D440" i="3"/>
  <c r="E440" i="3"/>
  <c r="F440" i="3"/>
  <c r="B441" i="3"/>
  <c r="C441" i="3"/>
  <c r="D441" i="3"/>
  <c r="E441" i="3"/>
  <c r="F441" i="3"/>
  <c r="B442" i="3"/>
  <c r="C442" i="3"/>
  <c r="D442" i="3"/>
  <c r="E442" i="3"/>
  <c r="F442" i="3"/>
  <c r="B443" i="3"/>
  <c r="C443" i="3"/>
  <c r="D443" i="3"/>
  <c r="E443" i="3"/>
  <c r="F443" i="3"/>
  <c r="B444" i="3"/>
  <c r="C444" i="3"/>
  <c r="D444" i="3"/>
  <c r="E444" i="3"/>
  <c r="F444" i="3"/>
  <c r="B445" i="3"/>
  <c r="C445" i="3"/>
  <c r="D445" i="3"/>
  <c r="E445" i="3"/>
  <c r="F445" i="3"/>
  <c r="B446" i="3"/>
  <c r="C446" i="3"/>
  <c r="D446" i="3"/>
  <c r="E446" i="3"/>
  <c r="F446" i="3"/>
  <c r="B447" i="3"/>
  <c r="C447" i="3"/>
  <c r="D447" i="3"/>
  <c r="E447" i="3"/>
  <c r="F447" i="3"/>
  <c r="B448" i="3"/>
  <c r="C448" i="3"/>
  <c r="D448" i="3"/>
  <c r="E448" i="3"/>
  <c r="F448" i="3"/>
  <c r="B449" i="3"/>
  <c r="C449" i="3"/>
  <c r="D449" i="3"/>
  <c r="E449" i="3"/>
  <c r="F449" i="3"/>
  <c r="B450" i="3"/>
  <c r="C450" i="3"/>
  <c r="D450" i="3"/>
  <c r="E450" i="3"/>
  <c r="F450" i="3"/>
  <c r="B451" i="3"/>
  <c r="C451" i="3"/>
  <c r="D451" i="3"/>
  <c r="E451" i="3"/>
  <c r="F451" i="3"/>
  <c r="B452" i="3"/>
  <c r="C452" i="3"/>
  <c r="D452" i="3"/>
  <c r="E452" i="3"/>
  <c r="F452" i="3"/>
  <c r="B453" i="3"/>
  <c r="C453" i="3"/>
  <c r="D453" i="3"/>
  <c r="E453" i="3"/>
  <c r="F453" i="3"/>
  <c r="B454" i="3"/>
  <c r="C454" i="3"/>
  <c r="D454" i="3"/>
  <c r="E454" i="3"/>
  <c r="F454" i="3"/>
  <c r="B455" i="3"/>
  <c r="C455" i="3"/>
  <c r="D455" i="3"/>
  <c r="E455" i="3"/>
  <c r="F455" i="3"/>
  <c r="B456" i="3"/>
  <c r="C456" i="3"/>
  <c r="D456" i="3"/>
  <c r="E456" i="3"/>
  <c r="F456" i="3"/>
  <c r="B457" i="3"/>
  <c r="C457" i="3"/>
  <c r="D457" i="3"/>
  <c r="E457" i="3"/>
  <c r="F457" i="3"/>
  <c r="B458" i="3"/>
  <c r="C458" i="3"/>
  <c r="D458" i="3"/>
  <c r="E458" i="3"/>
  <c r="F458" i="3"/>
  <c r="B459" i="3"/>
  <c r="C459" i="3"/>
  <c r="D459" i="3"/>
  <c r="E459" i="3"/>
  <c r="F459" i="3"/>
  <c r="B460" i="3"/>
  <c r="C460" i="3"/>
  <c r="D460" i="3"/>
  <c r="E460" i="3"/>
  <c r="F460" i="3"/>
  <c r="B461" i="3"/>
  <c r="C461" i="3"/>
  <c r="D461" i="3"/>
  <c r="E461" i="3"/>
  <c r="F461" i="3"/>
  <c r="B462" i="3"/>
  <c r="C462" i="3"/>
  <c r="D462" i="3"/>
  <c r="E462" i="3"/>
  <c r="F462" i="3"/>
  <c r="B463" i="3"/>
  <c r="C463" i="3"/>
  <c r="D463" i="3"/>
  <c r="E463" i="3"/>
  <c r="F463" i="3"/>
  <c r="B464" i="3"/>
  <c r="C464" i="3"/>
  <c r="D464" i="3"/>
  <c r="E464" i="3"/>
  <c r="F464" i="3"/>
  <c r="B465" i="3"/>
  <c r="C465" i="3"/>
  <c r="D465" i="3"/>
  <c r="E465" i="3"/>
  <c r="F465" i="3"/>
  <c r="B466" i="3"/>
  <c r="C466" i="3"/>
  <c r="D466" i="3"/>
  <c r="E466" i="3"/>
  <c r="F466" i="3"/>
  <c r="B467" i="3"/>
  <c r="C467" i="3"/>
  <c r="D467" i="3"/>
  <c r="E467" i="3"/>
  <c r="F467" i="3"/>
  <c r="B468" i="3"/>
  <c r="C468" i="3"/>
  <c r="D468" i="3"/>
  <c r="E468" i="3"/>
  <c r="F468" i="3"/>
  <c r="B469" i="3"/>
  <c r="C469" i="3"/>
  <c r="D469" i="3"/>
  <c r="E469" i="3"/>
  <c r="F469" i="3"/>
  <c r="B470" i="3"/>
  <c r="C470" i="3"/>
  <c r="D470" i="3"/>
  <c r="E470" i="3"/>
  <c r="F470" i="3"/>
  <c r="B471" i="3"/>
  <c r="C471" i="3"/>
  <c r="D471" i="3"/>
  <c r="E471" i="3"/>
  <c r="F471" i="3"/>
  <c r="B472" i="3"/>
  <c r="C472" i="3"/>
  <c r="D472" i="3"/>
  <c r="E472" i="3"/>
  <c r="F472" i="3"/>
  <c r="B473" i="3"/>
  <c r="C473" i="3"/>
  <c r="D473" i="3"/>
  <c r="E473" i="3"/>
  <c r="F473" i="3"/>
  <c r="B474" i="3"/>
  <c r="C474" i="3"/>
  <c r="D474" i="3"/>
  <c r="E474" i="3"/>
  <c r="F474" i="3"/>
  <c r="B475" i="3"/>
  <c r="C475" i="3"/>
  <c r="D475" i="3"/>
  <c r="E475" i="3"/>
  <c r="F475" i="3"/>
  <c r="B476" i="3"/>
  <c r="C476" i="3"/>
  <c r="D476" i="3"/>
  <c r="E476" i="3"/>
  <c r="F476" i="3"/>
  <c r="B477" i="3"/>
  <c r="C477" i="3"/>
  <c r="D477" i="3"/>
  <c r="E477" i="3"/>
  <c r="F477" i="3"/>
  <c r="B478" i="3"/>
  <c r="C478" i="3"/>
  <c r="D478" i="3"/>
  <c r="E478" i="3"/>
  <c r="F478" i="3"/>
  <c r="B479" i="3"/>
  <c r="C479" i="3"/>
  <c r="D479" i="3"/>
  <c r="E479" i="3"/>
  <c r="F479" i="3"/>
  <c r="B480" i="3"/>
  <c r="C480" i="3"/>
  <c r="D480" i="3"/>
  <c r="E480" i="3"/>
  <c r="F480" i="3"/>
  <c r="B481" i="3"/>
  <c r="C481" i="3"/>
  <c r="D481" i="3"/>
  <c r="E481" i="3"/>
  <c r="F481" i="3"/>
  <c r="B482" i="3"/>
  <c r="C482" i="3"/>
  <c r="D482" i="3"/>
  <c r="E482" i="3"/>
  <c r="F482" i="3"/>
  <c r="B483" i="3"/>
  <c r="C483" i="3"/>
  <c r="D483" i="3"/>
  <c r="E483" i="3"/>
  <c r="F483" i="3"/>
  <c r="B484" i="3"/>
  <c r="C484" i="3"/>
  <c r="D484" i="3"/>
  <c r="E484" i="3"/>
  <c r="F484" i="3"/>
  <c r="B485" i="3"/>
  <c r="C485" i="3"/>
  <c r="D485" i="3"/>
  <c r="E485" i="3"/>
  <c r="F485" i="3"/>
  <c r="B486" i="3"/>
  <c r="C486" i="3"/>
  <c r="D486" i="3"/>
  <c r="E486" i="3"/>
  <c r="F486" i="3"/>
  <c r="B487" i="3"/>
  <c r="C487" i="3"/>
  <c r="D487" i="3"/>
  <c r="E487" i="3"/>
  <c r="F487" i="3"/>
  <c r="B488" i="3"/>
  <c r="C488" i="3"/>
  <c r="D488" i="3"/>
  <c r="E488" i="3"/>
  <c r="F488" i="3"/>
  <c r="B489" i="3"/>
  <c r="C489" i="3"/>
  <c r="D489" i="3"/>
  <c r="E489" i="3"/>
  <c r="F489" i="3"/>
  <c r="B490" i="3"/>
  <c r="C490" i="3"/>
  <c r="D490" i="3"/>
  <c r="E490" i="3"/>
  <c r="F490" i="3"/>
  <c r="B491" i="3"/>
  <c r="C491" i="3"/>
  <c r="D491" i="3"/>
  <c r="E491" i="3"/>
  <c r="F491" i="3"/>
  <c r="B492" i="3"/>
  <c r="C492" i="3"/>
  <c r="D492" i="3"/>
  <c r="E492" i="3"/>
  <c r="F492" i="3"/>
  <c r="B493" i="3"/>
  <c r="C493" i="3"/>
  <c r="D493" i="3"/>
  <c r="E493" i="3"/>
  <c r="F493" i="3"/>
  <c r="B494" i="3"/>
  <c r="C494" i="3"/>
  <c r="D494" i="3"/>
  <c r="E494" i="3"/>
  <c r="F494" i="3"/>
  <c r="B495" i="3"/>
  <c r="C495" i="3"/>
  <c r="D495" i="3"/>
  <c r="E495" i="3"/>
  <c r="F495" i="3"/>
  <c r="B496" i="3"/>
  <c r="C496" i="3"/>
  <c r="D496" i="3"/>
  <c r="E496" i="3"/>
  <c r="F496" i="3"/>
  <c r="B497" i="3"/>
  <c r="C497" i="3"/>
  <c r="D497" i="3"/>
  <c r="E497" i="3"/>
  <c r="F497" i="3"/>
  <c r="B498" i="3"/>
  <c r="C498" i="3"/>
  <c r="D498" i="3"/>
  <c r="E498" i="3"/>
  <c r="F498" i="3"/>
  <c r="B499" i="3"/>
  <c r="C499" i="3"/>
  <c r="D499" i="3"/>
  <c r="E499" i="3"/>
  <c r="F499" i="3"/>
  <c r="B500" i="3"/>
  <c r="C500" i="3"/>
  <c r="D500" i="3"/>
  <c r="E500" i="3"/>
  <c r="F500" i="3"/>
  <c r="B501" i="3"/>
  <c r="C501" i="3"/>
  <c r="D501" i="3"/>
  <c r="E501" i="3"/>
  <c r="F501" i="3"/>
  <c r="B502" i="3"/>
  <c r="C502" i="3"/>
  <c r="D502" i="3"/>
  <c r="E502" i="3"/>
  <c r="F502" i="3"/>
  <c r="B503" i="3"/>
  <c r="C503" i="3"/>
  <c r="D503" i="3"/>
  <c r="E503" i="3"/>
  <c r="F503" i="3"/>
  <c r="B504" i="3"/>
  <c r="C504" i="3"/>
  <c r="D504" i="3"/>
  <c r="E504" i="3"/>
  <c r="F504" i="3"/>
  <c r="B505" i="3"/>
  <c r="C505" i="3"/>
  <c r="D505" i="3"/>
  <c r="E505" i="3"/>
  <c r="F505" i="3"/>
  <c r="B506" i="3"/>
  <c r="C506" i="3"/>
  <c r="D506" i="3"/>
  <c r="E506" i="3"/>
  <c r="F506" i="3"/>
  <c r="B507" i="3"/>
  <c r="C507" i="3"/>
  <c r="D507" i="3"/>
  <c r="E507" i="3"/>
  <c r="F507" i="3"/>
  <c r="B508" i="3"/>
  <c r="C508" i="3"/>
  <c r="D508" i="3"/>
  <c r="E508" i="3"/>
  <c r="F508" i="3"/>
  <c r="B509" i="3"/>
  <c r="C509" i="3"/>
  <c r="D509" i="3"/>
  <c r="E509" i="3"/>
  <c r="F509" i="3"/>
  <c r="B510" i="3"/>
  <c r="C510" i="3"/>
  <c r="D510" i="3"/>
  <c r="E510" i="3"/>
  <c r="F510" i="3"/>
  <c r="B511" i="3"/>
  <c r="C511" i="3"/>
  <c r="D511" i="3"/>
  <c r="E511" i="3"/>
  <c r="F511" i="3"/>
  <c r="B512" i="3"/>
  <c r="C512" i="3"/>
  <c r="D512" i="3"/>
  <c r="E512" i="3"/>
  <c r="F512" i="3"/>
  <c r="B513" i="3"/>
  <c r="C513" i="3"/>
  <c r="D513" i="3"/>
  <c r="E513" i="3"/>
  <c r="F513" i="3"/>
  <c r="B514" i="3"/>
  <c r="C514" i="3"/>
  <c r="D514" i="3"/>
  <c r="E514" i="3"/>
  <c r="F514" i="3"/>
  <c r="B515" i="3"/>
  <c r="C515" i="3"/>
  <c r="D515" i="3"/>
  <c r="E515" i="3"/>
  <c r="F515" i="3"/>
  <c r="B516" i="3"/>
  <c r="C516" i="3"/>
  <c r="D516" i="3"/>
  <c r="E516" i="3"/>
  <c r="F516" i="3"/>
  <c r="B517" i="3"/>
  <c r="C517" i="3"/>
  <c r="D517" i="3"/>
  <c r="E517" i="3"/>
  <c r="F517" i="3"/>
  <c r="B518" i="3"/>
  <c r="C518" i="3"/>
  <c r="D518" i="3"/>
  <c r="E518" i="3"/>
  <c r="F518" i="3"/>
  <c r="B519" i="3"/>
  <c r="C519" i="3"/>
  <c r="D519" i="3"/>
  <c r="E519" i="3"/>
  <c r="F519" i="3"/>
  <c r="B520" i="3"/>
  <c r="C520" i="3"/>
  <c r="D520" i="3"/>
  <c r="E520" i="3"/>
  <c r="F520" i="3"/>
  <c r="B521" i="3"/>
  <c r="C521" i="3"/>
  <c r="D521" i="3"/>
  <c r="E521" i="3"/>
  <c r="F521" i="3"/>
  <c r="B522" i="3"/>
  <c r="C522" i="3"/>
  <c r="D522" i="3"/>
  <c r="E522" i="3"/>
  <c r="F522" i="3"/>
  <c r="B523" i="3"/>
  <c r="C523" i="3"/>
  <c r="D523" i="3"/>
  <c r="E523" i="3"/>
  <c r="F523" i="3"/>
  <c r="B524" i="3"/>
  <c r="C524" i="3"/>
  <c r="D524" i="3"/>
  <c r="E524" i="3"/>
  <c r="F524" i="3"/>
  <c r="B525" i="3"/>
  <c r="C525" i="3"/>
  <c r="D525" i="3"/>
  <c r="E525" i="3"/>
  <c r="F525" i="3"/>
  <c r="B526" i="3"/>
  <c r="C526" i="3"/>
  <c r="D526" i="3"/>
  <c r="E526" i="3"/>
  <c r="F526" i="3"/>
  <c r="B527" i="3"/>
  <c r="C527" i="3"/>
  <c r="D527" i="3"/>
  <c r="E527" i="3"/>
  <c r="F527" i="3"/>
  <c r="B528" i="3"/>
  <c r="C528" i="3"/>
  <c r="D528" i="3"/>
  <c r="E528" i="3"/>
  <c r="F528" i="3"/>
  <c r="B529" i="3"/>
  <c r="C529" i="3"/>
  <c r="D529" i="3"/>
  <c r="E529" i="3"/>
  <c r="F529" i="3"/>
  <c r="B530" i="3"/>
  <c r="C530" i="3"/>
  <c r="D530" i="3"/>
  <c r="E530" i="3"/>
  <c r="F530" i="3"/>
  <c r="B531" i="3"/>
  <c r="C531" i="3"/>
  <c r="D531" i="3"/>
  <c r="E531" i="3"/>
  <c r="F531" i="3"/>
  <c r="B532" i="3"/>
  <c r="C532" i="3"/>
  <c r="D532" i="3"/>
  <c r="E532" i="3"/>
  <c r="F532" i="3"/>
  <c r="B533" i="3"/>
  <c r="C533" i="3"/>
  <c r="D533" i="3"/>
  <c r="E533" i="3"/>
  <c r="F533" i="3"/>
  <c r="B534" i="3"/>
  <c r="C534" i="3"/>
  <c r="D534" i="3"/>
  <c r="E534" i="3"/>
  <c r="F534" i="3"/>
  <c r="B535" i="3"/>
  <c r="C535" i="3"/>
  <c r="D535" i="3"/>
  <c r="E535" i="3"/>
  <c r="F535" i="3"/>
  <c r="B536" i="3"/>
  <c r="C536" i="3"/>
  <c r="D536" i="3"/>
  <c r="E536" i="3"/>
  <c r="F536" i="3"/>
  <c r="B537" i="3"/>
  <c r="C537" i="3"/>
  <c r="D537" i="3"/>
  <c r="E537" i="3"/>
  <c r="F537" i="3"/>
  <c r="B538" i="3"/>
  <c r="C538" i="3"/>
  <c r="D538" i="3"/>
  <c r="E538" i="3"/>
  <c r="F538" i="3"/>
  <c r="B539" i="3"/>
  <c r="C539" i="3"/>
  <c r="D539" i="3"/>
  <c r="E539" i="3"/>
  <c r="F539" i="3"/>
  <c r="B540" i="3"/>
  <c r="C540" i="3"/>
  <c r="D540" i="3"/>
  <c r="E540" i="3"/>
  <c r="F540" i="3"/>
  <c r="B541" i="3"/>
  <c r="C541" i="3"/>
  <c r="D541" i="3"/>
  <c r="E541" i="3"/>
  <c r="F541" i="3"/>
  <c r="B542" i="3"/>
  <c r="C542" i="3"/>
  <c r="D542" i="3"/>
  <c r="E542" i="3"/>
  <c r="F542" i="3"/>
  <c r="B543" i="3"/>
  <c r="C543" i="3"/>
  <c r="D543" i="3"/>
  <c r="E543" i="3"/>
  <c r="F543" i="3"/>
  <c r="B544" i="3"/>
  <c r="C544" i="3"/>
  <c r="D544" i="3"/>
  <c r="E544" i="3"/>
  <c r="F544" i="3"/>
  <c r="B545" i="3"/>
  <c r="C545" i="3"/>
  <c r="D545" i="3"/>
  <c r="E545" i="3"/>
  <c r="F545" i="3"/>
  <c r="B546" i="3"/>
  <c r="C546" i="3"/>
  <c r="D546" i="3"/>
  <c r="E546" i="3"/>
  <c r="F546" i="3"/>
  <c r="B547" i="3"/>
  <c r="C547" i="3"/>
  <c r="D547" i="3"/>
  <c r="E547" i="3"/>
  <c r="F547" i="3"/>
  <c r="B548" i="3"/>
  <c r="C548" i="3"/>
  <c r="D548" i="3"/>
  <c r="E548" i="3"/>
  <c r="F548" i="3"/>
  <c r="B549" i="3"/>
  <c r="C549" i="3"/>
  <c r="D549" i="3"/>
  <c r="E549" i="3"/>
  <c r="F549" i="3"/>
  <c r="B550" i="3"/>
  <c r="C550" i="3"/>
  <c r="D550" i="3"/>
  <c r="E550" i="3"/>
  <c r="F550" i="3"/>
  <c r="B551" i="3"/>
  <c r="C551" i="3"/>
  <c r="D551" i="3"/>
  <c r="E551" i="3"/>
  <c r="F551" i="3"/>
  <c r="B552" i="3"/>
  <c r="C552" i="3"/>
  <c r="D552" i="3"/>
  <c r="E552" i="3"/>
  <c r="F552" i="3"/>
  <c r="B553" i="3"/>
  <c r="C553" i="3"/>
  <c r="D553" i="3"/>
  <c r="E553" i="3"/>
  <c r="F553" i="3"/>
  <c r="B554" i="3"/>
  <c r="C554" i="3"/>
  <c r="D554" i="3"/>
  <c r="E554" i="3"/>
  <c r="F554" i="3"/>
  <c r="B555" i="3"/>
  <c r="C555" i="3"/>
  <c r="D555" i="3"/>
  <c r="E555" i="3"/>
  <c r="F555" i="3"/>
  <c r="B556" i="3"/>
  <c r="C556" i="3"/>
  <c r="D556" i="3"/>
  <c r="E556" i="3"/>
  <c r="F556" i="3"/>
  <c r="B557" i="3"/>
  <c r="C557" i="3"/>
  <c r="D557" i="3"/>
  <c r="E557" i="3"/>
  <c r="F557" i="3"/>
  <c r="B558" i="3"/>
  <c r="C558" i="3"/>
  <c r="D558" i="3"/>
  <c r="E558" i="3"/>
  <c r="F558" i="3"/>
  <c r="B559" i="3"/>
  <c r="C559" i="3"/>
  <c r="D559" i="3"/>
  <c r="E559" i="3"/>
  <c r="F559" i="3"/>
  <c r="B560" i="3"/>
  <c r="C560" i="3"/>
  <c r="D560" i="3"/>
  <c r="E560" i="3"/>
  <c r="F560" i="3"/>
  <c r="B561" i="3"/>
  <c r="C561" i="3"/>
  <c r="D561" i="3"/>
  <c r="E561" i="3"/>
  <c r="F561" i="3"/>
  <c r="B562" i="3"/>
  <c r="C562" i="3"/>
  <c r="D562" i="3"/>
  <c r="E562" i="3"/>
  <c r="F562" i="3"/>
  <c r="B563" i="3"/>
  <c r="C563" i="3"/>
  <c r="D563" i="3"/>
  <c r="E563" i="3"/>
  <c r="F563" i="3"/>
  <c r="B564" i="3"/>
  <c r="C564" i="3"/>
  <c r="D564" i="3"/>
  <c r="E564" i="3"/>
  <c r="F564" i="3"/>
  <c r="B565" i="3"/>
  <c r="C565" i="3"/>
  <c r="D565" i="3"/>
  <c r="E565" i="3"/>
  <c r="F565" i="3"/>
  <c r="B566" i="3"/>
  <c r="C566" i="3"/>
  <c r="D566" i="3"/>
  <c r="E566" i="3"/>
  <c r="F566" i="3"/>
  <c r="B567" i="3"/>
  <c r="C567" i="3"/>
  <c r="D567" i="3"/>
  <c r="E567" i="3"/>
  <c r="F567" i="3"/>
  <c r="B568" i="3"/>
  <c r="C568" i="3"/>
  <c r="D568" i="3"/>
  <c r="E568" i="3"/>
  <c r="F568" i="3"/>
  <c r="B569" i="3"/>
  <c r="C569" i="3"/>
  <c r="D569" i="3"/>
  <c r="E569" i="3"/>
  <c r="F569" i="3"/>
  <c r="B570" i="3"/>
  <c r="C570" i="3"/>
  <c r="D570" i="3"/>
  <c r="E570" i="3"/>
  <c r="F570" i="3"/>
  <c r="B571" i="3"/>
  <c r="C571" i="3"/>
  <c r="D571" i="3"/>
  <c r="E571" i="3"/>
  <c r="F571" i="3"/>
  <c r="B572" i="3"/>
  <c r="C572" i="3"/>
  <c r="D572" i="3"/>
  <c r="E572" i="3"/>
  <c r="F572" i="3"/>
  <c r="B573" i="3"/>
  <c r="C573" i="3"/>
  <c r="D573" i="3"/>
  <c r="E573" i="3"/>
  <c r="F573" i="3"/>
  <c r="B574" i="3"/>
  <c r="C574" i="3"/>
  <c r="D574" i="3"/>
  <c r="E574" i="3"/>
  <c r="F574" i="3"/>
  <c r="B575" i="3"/>
  <c r="C575" i="3"/>
  <c r="D575" i="3"/>
  <c r="E575" i="3"/>
  <c r="F575" i="3"/>
  <c r="B576" i="3"/>
  <c r="C576" i="3"/>
  <c r="D576" i="3"/>
  <c r="E576" i="3"/>
  <c r="F576" i="3"/>
  <c r="B577" i="3"/>
  <c r="C577" i="3"/>
  <c r="D577" i="3"/>
  <c r="E577" i="3"/>
  <c r="F577" i="3"/>
  <c r="B578" i="3"/>
  <c r="C578" i="3"/>
  <c r="D578" i="3"/>
  <c r="E578" i="3"/>
  <c r="F578" i="3"/>
  <c r="B579" i="3"/>
  <c r="C579" i="3"/>
  <c r="D579" i="3"/>
  <c r="E579" i="3"/>
  <c r="F579" i="3"/>
  <c r="B580" i="3"/>
  <c r="C580" i="3"/>
  <c r="D580" i="3"/>
  <c r="E580" i="3"/>
  <c r="F580" i="3"/>
  <c r="B581" i="3"/>
  <c r="C581" i="3"/>
  <c r="D581" i="3"/>
  <c r="E581" i="3"/>
  <c r="F581" i="3"/>
  <c r="B582" i="3"/>
  <c r="C582" i="3"/>
  <c r="D582" i="3"/>
  <c r="E582" i="3"/>
  <c r="F582" i="3"/>
  <c r="B583" i="3"/>
  <c r="C583" i="3"/>
  <c r="D583" i="3"/>
  <c r="E583" i="3"/>
  <c r="F583" i="3"/>
  <c r="B584" i="3"/>
  <c r="C584" i="3"/>
  <c r="D584" i="3"/>
  <c r="E584" i="3"/>
  <c r="F584" i="3"/>
  <c r="B585" i="3"/>
  <c r="C585" i="3"/>
  <c r="D585" i="3"/>
  <c r="E585" i="3"/>
  <c r="F585" i="3"/>
  <c r="B586" i="3"/>
  <c r="C586" i="3"/>
  <c r="D586" i="3"/>
  <c r="E586" i="3"/>
  <c r="F586" i="3"/>
  <c r="B587" i="3"/>
  <c r="C587" i="3"/>
  <c r="D587" i="3"/>
  <c r="E587" i="3"/>
  <c r="F587" i="3"/>
  <c r="B588" i="3"/>
  <c r="C588" i="3"/>
  <c r="D588" i="3"/>
  <c r="E588" i="3"/>
  <c r="F588" i="3"/>
  <c r="B589" i="3"/>
  <c r="C589" i="3"/>
  <c r="D589" i="3"/>
  <c r="E589" i="3"/>
  <c r="F589" i="3"/>
  <c r="B590" i="3"/>
  <c r="C590" i="3"/>
  <c r="D590" i="3"/>
  <c r="E590" i="3"/>
  <c r="F590" i="3"/>
  <c r="B591" i="3"/>
  <c r="C591" i="3"/>
  <c r="D591" i="3"/>
  <c r="E591" i="3"/>
  <c r="F591" i="3"/>
  <c r="B592" i="3"/>
  <c r="C592" i="3"/>
  <c r="D592" i="3"/>
  <c r="E592" i="3"/>
  <c r="F592" i="3"/>
  <c r="B593" i="3"/>
  <c r="C593" i="3"/>
  <c r="D593" i="3"/>
  <c r="E593" i="3"/>
  <c r="F593" i="3"/>
  <c r="B594" i="3"/>
  <c r="C594" i="3"/>
  <c r="D594" i="3"/>
  <c r="E594" i="3"/>
  <c r="F594" i="3"/>
  <c r="B595" i="3"/>
  <c r="C595" i="3"/>
  <c r="D595" i="3"/>
  <c r="E595" i="3"/>
  <c r="F595" i="3"/>
  <c r="B596" i="3"/>
  <c r="C596" i="3"/>
  <c r="D596" i="3"/>
  <c r="E596" i="3"/>
  <c r="F596" i="3"/>
  <c r="B597" i="3"/>
  <c r="C597" i="3"/>
  <c r="D597" i="3"/>
  <c r="E597" i="3"/>
  <c r="F597" i="3"/>
  <c r="B598" i="3"/>
  <c r="C598" i="3"/>
  <c r="D598" i="3"/>
  <c r="E598" i="3"/>
  <c r="F598" i="3"/>
  <c r="B599" i="3"/>
  <c r="C599" i="3"/>
  <c r="D599" i="3"/>
  <c r="E599" i="3"/>
  <c r="F599" i="3"/>
  <c r="B600" i="3"/>
  <c r="C600" i="3"/>
  <c r="D600" i="3"/>
  <c r="E600" i="3"/>
  <c r="F600" i="3"/>
  <c r="B601" i="3"/>
  <c r="C601" i="3"/>
  <c r="D601" i="3"/>
  <c r="E601" i="3"/>
  <c r="F601" i="3"/>
  <c r="B602" i="3"/>
  <c r="C602" i="3"/>
  <c r="D602" i="3"/>
  <c r="E602" i="3"/>
  <c r="F602" i="3"/>
  <c r="B603" i="3"/>
  <c r="C603" i="3"/>
  <c r="D603" i="3"/>
  <c r="E603" i="3"/>
  <c r="F603" i="3"/>
  <c r="B604" i="3"/>
  <c r="C604" i="3"/>
  <c r="D604" i="3"/>
  <c r="E604" i="3"/>
  <c r="F604" i="3"/>
  <c r="B605" i="3"/>
  <c r="C605" i="3"/>
  <c r="D605" i="3"/>
  <c r="E605" i="3"/>
  <c r="F605" i="3"/>
  <c r="B606" i="3"/>
  <c r="C606" i="3"/>
  <c r="D606" i="3"/>
  <c r="E606" i="3"/>
  <c r="F606" i="3"/>
  <c r="B607" i="3"/>
  <c r="C607" i="3"/>
  <c r="D607" i="3"/>
  <c r="E607" i="3"/>
  <c r="F607" i="3"/>
  <c r="B608" i="3"/>
  <c r="C608" i="3"/>
  <c r="D608" i="3"/>
  <c r="E608" i="3"/>
  <c r="F608" i="3"/>
  <c r="B609" i="3"/>
  <c r="C609" i="3"/>
  <c r="D609" i="3"/>
  <c r="E609" i="3"/>
  <c r="F609" i="3"/>
  <c r="B610" i="3"/>
  <c r="C610" i="3"/>
  <c r="D610" i="3"/>
  <c r="E610" i="3"/>
  <c r="F610" i="3"/>
  <c r="B611" i="3"/>
  <c r="C611" i="3"/>
  <c r="D611" i="3"/>
  <c r="E611" i="3"/>
  <c r="F611" i="3"/>
  <c r="B612" i="3"/>
  <c r="C612" i="3"/>
  <c r="D612" i="3"/>
  <c r="E612" i="3"/>
  <c r="F612" i="3"/>
  <c r="B613" i="3"/>
  <c r="C613" i="3"/>
  <c r="D613" i="3"/>
  <c r="E613" i="3"/>
  <c r="F613" i="3"/>
  <c r="B614" i="3"/>
  <c r="C614" i="3"/>
  <c r="D614" i="3"/>
  <c r="E614" i="3"/>
  <c r="F614" i="3"/>
  <c r="B615" i="3"/>
  <c r="C615" i="3"/>
  <c r="D615" i="3"/>
  <c r="E615" i="3"/>
  <c r="F615" i="3"/>
  <c r="B616" i="3"/>
  <c r="C616" i="3"/>
  <c r="D616" i="3"/>
  <c r="E616" i="3"/>
  <c r="F616" i="3"/>
  <c r="B617" i="3"/>
  <c r="C617" i="3"/>
  <c r="D617" i="3"/>
  <c r="E617" i="3"/>
  <c r="F617" i="3"/>
  <c r="B618" i="3"/>
  <c r="C618" i="3"/>
  <c r="D618" i="3"/>
  <c r="E618" i="3"/>
  <c r="F618" i="3"/>
  <c r="B619" i="3"/>
  <c r="C619" i="3"/>
  <c r="D619" i="3"/>
  <c r="E619" i="3"/>
  <c r="F619" i="3"/>
  <c r="B620" i="3"/>
  <c r="C620" i="3"/>
  <c r="D620" i="3"/>
  <c r="E620" i="3"/>
  <c r="F620" i="3"/>
  <c r="B621" i="3"/>
  <c r="C621" i="3"/>
  <c r="D621" i="3"/>
  <c r="E621" i="3"/>
  <c r="F621" i="3"/>
  <c r="B622" i="3"/>
  <c r="C622" i="3"/>
  <c r="D622" i="3"/>
  <c r="E622" i="3"/>
  <c r="F622" i="3"/>
  <c r="B623" i="3"/>
  <c r="C623" i="3"/>
  <c r="D623" i="3"/>
  <c r="E623" i="3"/>
  <c r="F623" i="3"/>
  <c r="B624" i="3"/>
  <c r="C624" i="3"/>
  <c r="D624" i="3"/>
  <c r="E624" i="3"/>
  <c r="F624" i="3"/>
  <c r="B625" i="3"/>
  <c r="C625" i="3"/>
  <c r="D625" i="3"/>
  <c r="E625" i="3"/>
  <c r="F625" i="3"/>
  <c r="B626" i="3"/>
  <c r="C626" i="3"/>
  <c r="D626" i="3"/>
  <c r="E626" i="3"/>
  <c r="F626" i="3"/>
  <c r="B627" i="3"/>
  <c r="C627" i="3"/>
  <c r="D627" i="3"/>
  <c r="E627" i="3"/>
  <c r="F627" i="3"/>
  <c r="B628" i="3"/>
  <c r="C628" i="3"/>
  <c r="D628" i="3"/>
  <c r="E628" i="3"/>
  <c r="F628" i="3"/>
  <c r="B629" i="3"/>
  <c r="C629" i="3"/>
  <c r="D629" i="3"/>
  <c r="E629" i="3"/>
  <c r="F629" i="3"/>
  <c r="B630" i="3"/>
  <c r="C630" i="3"/>
  <c r="D630" i="3"/>
  <c r="E630" i="3"/>
  <c r="F630" i="3"/>
  <c r="B631" i="3"/>
  <c r="C631" i="3"/>
  <c r="D631" i="3"/>
  <c r="E631" i="3"/>
  <c r="F631" i="3"/>
  <c r="B632" i="3"/>
  <c r="C632" i="3"/>
  <c r="D632" i="3"/>
  <c r="E632" i="3"/>
  <c r="F632" i="3"/>
  <c r="B633" i="3"/>
  <c r="C633" i="3"/>
  <c r="D633" i="3"/>
  <c r="E633" i="3"/>
  <c r="F633" i="3"/>
  <c r="B634" i="3"/>
  <c r="C634" i="3"/>
  <c r="D634" i="3"/>
  <c r="E634" i="3"/>
  <c r="F634" i="3"/>
  <c r="B635" i="3"/>
  <c r="C635" i="3"/>
  <c r="D635" i="3"/>
  <c r="E635" i="3"/>
  <c r="F635" i="3"/>
  <c r="B636" i="3"/>
  <c r="C636" i="3"/>
  <c r="D636" i="3"/>
  <c r="E636" i="3"/>
  <c r="F636" i="3"/>
  <c r="B637" i="3"/>
  <c r="C637" i="3"/>
  <c r="D637" i="3"/>
  <c r="E637" i="3"/>
  <c r="F637" i="3"/>
  <c r="B638" i="3"/>
  <c r="C638" i="3"/>
  <c r="D638" i="3"/>
  <c r="E638" i="3"/>
  <c r="F638" i="3"/>
  <c r="B639" i="3"/>
  <c r="C639" i="3"/>
  <c r="D639" i="3"/>
  <c r="E639" i="3"/>
  <c r="F639" i="3"/>
  <c r="B640" i="3"/>
  <c r="C640" i="3"/>
  <c r="D640" i="3"/>
  <c r="E640" i="3"/>
  <c r="F640" i="3"/>
  <c r="B641" i="3"/>
  <c r="C641" i="3"/>
  <c r="D641" i="3"/>
  <c r="E641" i="3"/>
  <c r="F641" i="3"/>
  <c r="B642" i="3"/>
  <c r="C642" i="3"/>
  <c r="D642" i="3"/>
  <c r="E642" i="3"/>
  <c r="F642" i="3"/>
  <c r="B643" i="3"/>
  <c r="C643" i="3"/>
  <c r="D643" i="3"/>
  <c r="E643" i="3"/>
  <c r="F643" i="3"/>
  <c r="B644" i="3"/>
  <c r="C644" i="3"/>
  <c r="D644" i="3"/>
  <c r="E644" i="3"/>
  <c r="F644" i="3"/>
  <c r="B645" i="3"/>
  <c r="C645" i="3"/>
  <c r="D645" i="3"/>
  <c r="E645" i="3"/>
  <c r="F645" i="3"/>
  <c r="B646" i="3"/>
  <c r="C646" i="3"/>
  <c r="D646" i="3"/>
  <c r="E646" i="3"/>
  <c r="F646" i="3"/>
  <c r="B647" i="3"/>
  <c r="C647" i="3"/>
  <c r="D647" i="3"/>
  <c r="E647" i="3"/>
  <c r="F647" i="3"/>
  <c r="B648" i="3"/>
  <c r="C648" i="3"/>
  <c r="D648" i="3"/>
  <c r="E648" i="3"/>
  <c r="F648" i="3"/>
  <c r="B649" i="3"/>
  <c r="C649" i="3"/>
  <c r="D649" i="3"/>
  <c r="E649" i="3"/>
  <c r="F649" i="3"/>
  <c r="B650" i="3"/>
  <c r="C650" i="3"/>
  <c r="D650" i="3"/>
  <c r="E650" i="3"/>
  <c r="F650" i="3"/>
  <c r="B651" i="3"/>
  <c r="C651" i="3"/>
  <c r="D651" i="3"/>
  <c r="E651" i="3"/>
  <c r="F651" i="3"/>
  <c r="B652" i="3"/>
  <c r="C652" i="3"/>
  <c r="D652" i="3"/>
  <c r="E652" i="3"/>
  <c r="F652" i="3"/>
  <c r="B653" i="3"/>
  <c r="C653" i="3"/>
  <c r="D653" i="3"/>
  <c r="E653" i="3"/>
  <c r="F653" i="3"/>
  <c r="B654" i="3"/>
  <c r="C654" i="3"/>
  <c r="D654" i="3"/>
  <c r="E654" i="3"/>
  <c r="F654" i="3"/>
  <c r="B655" i="3"/>
  <c r="C655" i="3"/>
  <c r="D655" i="3"/>
  <c r="E655" i="3"/>
  <c r="F655" i="3"/>
  <c r="B656" i="3"/>
  <c r="C656" i="3"/>
  <c r="D656" i="3"/>
  <c r="E656" i="3"/>
  <c r="F656" i="3"/>
  <c r="B657" i="3"/>
  <c r="C657" i="3"/>
  <c r="D657" i="3"/>
  <c r="E657" i="3"/>
  <c r="F657" i="3"/>
  <c r="B658" i="3"/>
  <c r="C658" i="3"/>
  <c r="D658" i="3"/>
  <c r="E658" i="3"/>
  <c r="F658" i="3"/>
  <c r="B659" i="3"/>
  <c r="C659" i="3"/>
  <c r="D659" i="3"/>
  <c r="E659" i="3"/>
  <c r="F659" i="3"/>
  <c r="B660" i="3"/>
  <c r="C660" i="3"/>
  <c r="D660" i="3"/>
  <c r="E660" i="3"/>
  <c r="F660" i="3"/>
  <c r="B661" i="3"/>
  <c r="C661" i="3"/>
  <c r="D661" i="3"/>
  <c r="E661" i="3"/>
  <c r="F661" i="3"/>
  <c r="B662" i="3"/>
  <c r="C662" i="3"/>
  <c r="D662" i="3"/>
  <c r="E662" i="3"/>
  <c r="F662" i="3"/>
  <c r="B663" i="3"/>
  <c r="C663" i="3"/>
  <c r="D663" i="3"/>
  <c r="E663" i="3"/>
  <c r="F663" i="3"/>
  <c r="B664" i="3"/>
  <c r="C664" i="3"/>
  <c r="D664" i="3"/>
  <c r="E664" i="3"/>
  <c r="F664" i="3"/>
  <c r="B665" i="3"/>
  <c r="C665" i="3"/>
  <c r="D665" i="3"/>
  <c r="E665" i="3"/>
  <c r="F665" i="3"/>
  <c r="B666" i="3"/>
  <c r="C666" i="3"/>
  <c r="D666" i="3"/>
  <c r="E666" i="3"/>
  <c r="F666" i="3"/>
  <c r="B667" i="3"/>
  <c r="C667" i="3"/>
  <c r="D667" i="3"/>
  <c r="E667" i="3"/>
  <c r="F667" i="3"/>
  <c r="B668" i="3"/>
  <c r="C668" i="3"/>
  <c r="D668" i="3"/>
  <c r="E668" i="3"/>
  <c r="F668" i="3"/>
  <c r="B669" i="3"/>
  <c r="C669" i="3"/>
  <c r="D669" i="3"/>
  <c r="E669" i="3"/>
  <c r="F669" i="3"/>
  <c r="B670" i="3"/>
  <c r="C670" i="3"/>
  <c r="D670" i="3"/>
  <c r="E670" i="3"/>
  <c r="F670" i="3"/>
  <c r="B671" i="3"/>
  <c r="C671" i="3"/>
  <c r="D671" i="3"/>
  <c r="E671" i="3"/>
  <c r="F671" i="3"/>
  <c r="B672" i="3"/>
  <c r="C672" i="3"/>
  <c r="D672" i="3"/>
  <c r="E672" i="3"/>
  <c r="F672" i="3"/>
  <c r="B673" i="3"/>
  <c r="C673" i="3"/>
  <c r="D673" i="3"/>
  <c r="E673" i="3"/>
  <c r="F673" i="3"/>
  <c r="B674" i="3"/>
  <c r="C674" i="3"/>
  <c r="D674" i="3"/>
  <c r="E674" i="3"/>
  <c r="F674" i="3"/>
  <c r="B675" i="3"/>
  <c r="C675" i="3"/>
  <c r="D675" i="3"/>
  <c r="E675" i="3"/>
  <c r="F675" i="3"/>
  <c r="B676" i="3"/>
  <c r="C676" i="3"/>
  <c r="D676" i="3"/>
  <c r="E676" i="3"/>
  <c r="F676" i="3"/>
  <c r="B677" i="3"/>
  <c r="C677" i="3"/>
  <c r="D677" i="3"/>
  <c r="E677" i="3"/>
  <c r="F677" i="3"/>
  <c r="B678" i="3"/>
  <c r="C678" i="3"/>
  <c r="D678" i="3"/>
  <c r="E678" i="3"/>
  <c r="F678" i="3"/>
  <c r="B679" i="3"/>
  <c r="C679" i="3"/>
  <c r="D679" i="3"/>
  <c r="E679" i="3"/>
  <c r="F679" i="3"/>
  <c r="B680" i="3"/>
  <c r="C680" i="3"/>
  <c r="D680" i="3"/>
  <c r="E680" i="3"/>
  <c r="F680" i="3"/>
  <c r="B681" i="3"/>
  <c r="C681" i="3"/>
  <c r="D681" i="3"/>
  <c r="E681" i="3"/>
  <c r="F681" i="3"/>
  <c r="B682" i="3"/>
  <c r="C682" i="3"/>
  <c r="D682" i="3"/>
  <c r="E682" i="3"/>
  <c r="F682" i="3"/>
  <c r="B683" i="3"/>
  <c r="C683" i="3"/>
  <c r="D683" i="3"/>
  <c r="E683" i="3"/>
  <c r="F683" i="3"/>
  <c r="B684" i="3"/>
  <c r="C684" i="3"/>
  <c r="D684" i="3"/>
  <c r="E684" i="3"/>
  <c r="F684" i="3"/>
  <c r="B685" i="3"/>
  <c r="C685" i="3"/>
  <c r="D685" i="3"/>
  <c r="E685" i="3"/>
  <c r="F685" i="3"/>
  <c r="B686" i="3"/>
  <c r="C686" i="3"/>
  <c r="D686" i="3"/>
  <c r="E686" i="3"/>
  <c r="F686" i="3"/>
  <c r="B687" i="3"/>
  <c r="C687" i="3"/>
  <c r="D687" i="3"/>
  <c r="E687" i="3"/>
  <c r="F687" i="3"/>
  <c r="B688" i="3"/>
  <c r="C688" i="3"/>
  <c r="D688" i="3"/>
  <c r="E688" i="3"/>
  <c r="F688" i="3"/>
  <c r="B689" i="3"/>
  <c r="C689" i="3"/>
  <c r="D689" i="3"/>
  <c r="E689" i="3"/>
  <c r="F689" i="3"/>
  <c r="B690" i="3"/>
  <c r="C690" i="3"/>
  <c r="D690" i="3"/>
  <c r="E690" i="3"/>
  <c r="F690" i="3"/>
  <c r="B691" i="3"/>
  <c r="C691" i="3"/>
  <c r="D691" i="3"/>
  <c r="E691" i="3"/>
  <c r="F691" i="3"/>
  <c r="B692" i="3"/>
  <c r="C692" i="3"/>
  <c r="D692" i="3"/>
  <c r="E692" i="3"/>
  <c r="F692" i="3"/>
  <c r="B693" i="3"/>
  <c r="C693" i="3"/>
  <c r="D693" i="3"/>
  <c r="E693" i="3"/>
  <c r="F693" i="3"/>
  <c r="B694" i="3"/>
  <c r="C694" i="3"/>
  <c r="D694" i="3"/>
  <c r="E694" i="3"/>
  <c r="F694" i="3"/>
  <c r="B695" i="3"/>
  <c r="C695" i="3"/>
  <c r="D695" i="3"/>
  <c r="E695" i="3"/>
  <c r="F695" i="3"/>
  <c r="B696" i="3"/>
  <c r="C696" i="3"/>
  <c r="D696" i="3"/>
  <c r="E696" i="3"/>
  <c r="F696" i="3"/>
  <c r="B697" i="3"/>
  <c r="C697" i="3"/>
  <c r="D697" i="3"/>
  <c r="E697" i="3"/>
  <c r="F697" i="3"/>
  <c r="B698" i="3"/>
  <c r="C698" i="3"/>
  <c r="D698" i="3"/>
  <c r="E698" i="3"/>
  <c r="F698" i="3"/>
  <c r="B699" i="3"/>
  <c r="C699" i="3"/>
  <c r="D699" i="3"/>
  <c r="E699" i="3"/>
  <c r="F699" i="3"/>
  <c r="B700" i="3"/>
  <c r="C700" i="3"/>
  <c r="D700" i="3"/>
  <c r="E700" i="3"/>
  <c r="F700" i="3"/>
  <c r="B701" i="3"/>
  <c r="C701" i="3"/>
  <c r="D701" i="3"/>
  <c r="E701" i="3"/>
  <c r="F701" i="3"/>
  <c r="B702" i="3"/>
  <c r="C702" i="3"/>
  <c r="D702" i="3"/>
  <c r="E702" i="3"/>
  <c r="F702" i="3"/>
  <c r="B703" i="3"/>
  <c r="C703" i="3"/>
  <c r="D703" i="3"/>
  <c r="E703" i="3"/>
  <c r="F703" i="3"/>
  <c r="B704" i="3"/>
  <c r="C704" i="3"/>
  <c r="D704" i="3"/>
  <c r="E704" i="3"/>
  <c r="F704" i="3"/>
  <c r="B705" i="3"/>
  <c r="C705" i="3"/>
  <c r="D705" i="3"/>
  <c r="E705" i="3"/>
  <c r="F705" i="3"/>
  <c r="B706" i="3"/>
  <c r="C706" i="3"/>
  <c r="D706" i="3"/>
  <c r="E706" i="3"/>
  <c r="F706" i="3"/>
  <c r="B707" i="3"/>
  <c r="C707" i="3"/>
  <c r="D707" i="3"/>
  <c r="E707" i="3"/>
  <c r="F707" i="3"/>
  <c r="B708" i="3"/>
  <c r="C708" i="3"/>
  <c r="D708" i="3"/>
  <c r="E708" i="3"/>
  <c r="F708" i="3"/>
  <c r="B709" i="3"/>
  <c r="C709" i="3"/>
  <c r="D709" i="3"/>
  <c r="E709" i="3"/>
  <c r="F709" i="3"/>
  <c r="B710" i="3"/>
  <c r="C710" i="3"/>
  <c r="D710" i="3"/>
  <c r="E710" i="3"/>
  <c r="F710" i="3"/>
  <c r="B711" i="3"/>
  <c r="C711" i="3"/>
  <c r="D711" i="3"/>
  <c r="E711" i="3"/>
  <c r="F711" i="3"/>
  <c r="B712" i="3"/>
  <c r="C712" i="3"/>
  <c r="D712" i="3"/>
  <c r="E712" i="3"/>
  <c r="F712" i="3"/>
  <c r="B713" i="3"/>
  <c r="C713" i="3"/>
  <c r="D713" i="3"/>
  <c r="E713" i="3"/>
  <c r="F713" i="3"/>
  <c r="B714" i="3"/>
  <c r="C714" i="3"/>
  <c r="D714" i="3"/>
  <c r="E714" i="3"/>
  <c r="F714" i="3"/>
  <c r="B715" i="3"/>
  <c r="C715" i="3"/>
  <c r="D715" i="3"/>
  <c r="E715" i="3"/>
  <c r="F715" i="3"/>
  <c r="B716" i="3"/>
  <c r="C716" i="3"/>
  <c r="D716" i="3"/>
  <c r="E716" i="3"/>
  <c r="F716" i="3"/>
  <c r="B717" i="3"/>
  <c r="C717" i="3"/>
  <c r="D717" i="3"/>
  <c r="E717" i="3"/>
  <c r="F717" i="3"/>
  <c r="B718" i="3"/>
  <c r="C718" i="3"/>
  <c r="D718" i="3"/>
  <c r="E718" i="3"/>
  <c r="F718" i="3"/>
  <c r="B719" i="3"/>
  <c r="C719" i="3"/>
  <c r="D719" i="3"/>
  <c r="E719" i="3"/>
  <c r="F719" i="3"/>
  <c r="B720" i="3"/>
  <c r="C720" i="3"/>
  <c r="D720" i="3"/>
  <c r="E720" i="3"/>
  <c r="F720" i="3"/>
  <c r="B721" i="3"/>
  <c r="C721" i="3"/>
  <c r="D721" i="3"/>
  <c r="E721" i="3"/>
  <c r="F721" i="3"/>
  <c r="B722" i="3"/>
  <c r="C722" i="3"/>
  <c r="D722" i="3"/>
  <c r="E722" i="3"/>
  <c r="F722" i="3"/>
  <c r="B723" i="3"/>
  <c r="C723" i="3"/>
  <c r="D723" i="3"/>
  <c r="E723" i="3"/>
  <c r="F723" i="3"/>
  <c r="B724" i="3"/>
  <c r="C724" i="3"/>
  <c r="D724" i="3"/>
  <c r="E724" i="3"/>
  <c r="F724" i="3"/>
  <c r="B725" i="3"/>
  <c r="C725" i="3"/>
  <c r="D725" i="3"/>
  <c r="E725" i="3"/>
  <c r="F725" i="3"/>
  <c r="B726" i="3"/>
  <c r="C726" i="3"/>
  <c r="D726" i="3"/>
  <c r="E726" i="3"/>
  <c r="F726" i="3"/>
  <c r="B727" i="3"/>
  <c r="C727" i="3"/>
  <c r="D727" i="3"/>
  <c r="E727" i="3"/>
  <c r="F727" i="3"/>
  <c r="B728" i="3"/>
  <c r="C728" i="3"/>
  <c r="D728" i="3"/>
  <c r="E728" i="3"/>
  <c r="F728" i="3"/>
  <c r="B729" i="3"/>
  <c r="C729" i="3"/>
  <c r="D729" i="3"/>
  <c r="E729" i="3"/>
  <c r="F729" i="3"/>
  <c r="B730" i="3"/>
  <c r="C730" i="3"/>
  <c r="D730" i="3"/>
  <c r="E730" i="3"/>
  <c r="F730" i="3"/>
  <c r="B731" i="3"/>
  <c r="C731" i="3"/>
  <c r="D731" i="3"/>
  <c r="E731" i="3"/>
  <c r="F731" i="3"/>
  <c r="B732" i="3"/>
  <c r="C732" i="3"/>
  <c r="D732" i="3"/>
  <c r="E732" i="3"/>
  <c r="F732" i="3"/>
  <c r="B733" i="3"/>
  <c r="C733" i="3"/>
  <c r="D733" i="3"/>
  <c r="E733" i="3"/>
  <c r="F733" i="3"/>
  <c r="B734" i="3"/>
  <c r="C734" i="3"/>
  <c r="D734" i="3"/>
  <c r="E734" i="3"/>
  <c r="F734" i="3"/>
  <c r="B735" i="3"/>
  <c r="C735" i="3"/>
  <c r="D735" i="3"/>
  <c r="E735" i="3"/>
  <c r="F735" i="3"/>
  <c r="B736" i="3"/>
  <c r="C736" i="3"/>
  <c r="D736" i="3"/>
  <c r="E736" i="3"/>
  <c r="F736" i="3"/>
  <c r="B737" i="3"/>
  <c r="C737" i="3"/>
  <c r="D737" i="3"/>
  <c r="E737" i="3"/>
  <c r="F737" i="3"/>
  <c r="B738" i="3"/>
  <c r="C738" i="3"/>
  <c r="D738" i="3"/>
  <c r="E738" i="3"/>
  <c r="F738" i="3"/>
  <c r="B739" i="3"/>
  <c r="C739" i="3"/>
  <c r="D739" i="3"/>
  <c r="E739" i="3"/>
  <c r="F739" i="3"/>
  <c r="B740" i="3"/>
  <c r="C740" i="3"/>
  <c r="D740" i="3"/>
  <c r="E740" i="3"/>
  <c r="F740" i="3"/>
  <c r="B741" i="3"/>
  <c r="C741" i="3"/>
  <c r="D741" i="3"/>
  <c r="E741" i="3"/>
  <c r="F741" i="3"/>
  <c r="B742" i="3"/>
  <c r="C742" i="3"/>
  <c r="D742" i="3"/>
  <c r="E742" i="3"/>
  <c r="F742" i="3"/>
  <c r="B743" i="3"/>
  <c r="C743" i="3"/>
  <c r="D743" i="3"/>
  <c r="E743" i="3"/>
  <c r="F743" i="3"/>
  <c r="B744" i="3"/>
  <c r="C744" i="3"/>
  <c r="D744" i="3"/>
  <c r="E744" i="3"/>
  <c r="F744" i="3"/>
  <c r="B745" i="3"/>
  <c r="C745" i="3"/>
  <c r="D745" i="3"/>
  <c r="E745" i="3"/>
  <c r="F745" i="3"/>
  <c r="B746" i="3"/>
  <c r="C746" i="3"/>
  <c r="D746" i="3"/>
  <c r="E746" i="3"/>
  <c r="F746" i="3"/>
  <c r="B747" i="3"/>
  <c r="C747" i="3"/>
  <c r="D747" i="3"/>
  <c r="E747" i="3"/>
  <c r="F747" i="3"/>
  <c r="B748" i="3"/>
  <c r="C748" i="3"/>
  <c r="D748" i="3"/>
  <c r="E748" i="3"/>
  <c r="F748" i="3"/>
  <c r="B749" i="3"/>
  <c r="C749" i="3"/>
  <c r="D749" i="3"/>
  <c r="E749" i="3"/>
  <c r="F749" i="3"/>
  <c r="B750" i="3"/>
  <c r="C750" i="3"/>
  <c r="D750" i="3"/>
  <c r="E750" i="3"/>
  <c r="F750" i="3"/>
  <c r="B751" i="3"/>
  <c r="C751" i="3"/>
  <c r="D751" i="3"/>
  <c r="E751" i="3"/>
  <c r="F751" i="3"/>
  <c r="B752" i="3"/>
  <c r="C752" i="3"/>
  <c r="D752" i="3"/>
  <c r="E752" i="3"/>
  <c r="F752" i="3"/>
  <c r="B753" i="3"/>
  <c r="C753" i="3"/>
  <c r="D753" i="3"/>
  <c r="E753" i="3"/>
  <c r="F753" i="3"/>
  <c r="B754" i="3"/>
  <c r="C754" i="3"/>
  <c r="D754" i="3"/>
  <c r="E754" i="3"/>
  <c r="F754" i="3"/>
  <c r="B755" i="3"/>
  <c r="C755" i="3"/>
  <c r="D755" i="3"/>
  <c r="E755" i="3"/>
  <c r="F755" i="3"/>
  <c r="B756" i="3"/>
  <c r="C756" i="3"/>
  <c r="D756" i="3"/>
  <c r="E756" i="3"/>
  <c r="F756" i="3"/>
  <c r="B757" i="3"/>
  <c r="C757" i="3"/>
  <c r="D757" i="3"/>
  <c r="E757" i="3"/>
  <c r="F757" i="3"/>
  <c r="B758" i="3"/>
  <c r="C758" i="3"/>
  <c r="D758" i="3"/>
  <c r="E758" i="3"/>
  <c r="F758" i="3"/>
  <c r="B759" i="3"/>
  <c r="C759" i="3"/>
  <c r="D759" i="3"/>
  <c r="E759" i="3"/>
  <c r="F759" i="3"/>
  <c r="B760" i="3"/>
  <c r="C760" i="3"/>
  <c r="D760" i="3"/>
  <c r="E760" i="3"/>
  <c r="F760" i="3"/>
  <c r="B761" i="3"/>
  <c r="C761" i="3"/>
  <c r="D761" i="3"/>
  <c r="E761" i="3"/>
  <c r="F761" i="3"/>
  <c r="B762" i="3"/>
  <c r="C762" i="3"/>
  <c r="D762" i="3"/>
  <c r="E762" i="3"/>
  <c r="F762" i="3"/>
  <c r="B763" i="3"/>
  <c r="C763" i="3"/>
  <c r="D763" i="3"/>
  <c r="E763" i="3"/>
  <c r="F763" i="3"/>
  <c r="B764" i="3"/>
  <c r="C764" i="3"/>
  <c r="D764" i="3"/>
  <c r="E764" i="3"/>
  <c r="F764" i="3"/>
  <c r="B765" i="3"/>
  <c r="C765" i="3"/>
  <c r="D765" i="3"/>
  <c r="E765" i="3"/>
  <c r="F765" i="3"/>
  <c r="B766" i="3"/>
  <c r="C766" i="3"/>
  <c r="D766" i="3"/>
  <c r="E766" i="3"/>
  <c r="F766" i="3"/>
  <c r="B767" i="3"/>
  <c r="C767" i="3"/>
  <c r="D767" i="3"/>
  <c r="E767" i="3"/>
  <c r="F767" i="3"/>
  <c r="B768" i="3"/>
  <c r="C768" i="3"/>
  <c r="D768" i="3"/>
  <c r="E768" i="3"/>
  <c r="F768" i="3"/>
  <c r="B769" i="3"/>
  <c r="C769" i="3"/>
  <c r="D769" i="3"/>
  <c r="E769" i="3"/>
  <c r="F769" i="3"/>
  <c r="B770" i="3"/>
  <c r="C770" i="3"/>
  <c r="D770" i="3"/>
  <c r="E770" i="3"/>
  <c r="F770" i="3"/>
  <c r="B771" i="3"/>
  <c r="C771" i="3"/>
  <c r="D771" i="3"/>
  <c r="E771" i="3"/>
  <c r="F771" i="3"/>
  <c r="B772" i="3"/>
  <c r="C772" i="3"/>
  <c r="D772" i="3"/>
  <c r="E772" i="3"/>
  <c r="F772" i="3"/>
  <c r="B773" i="3"/>
  <c r="C773" i="3"/>
  <c r="D773" i="3"/>
  <c r="E773" i="3"/>
  <c r="F773" i="3"/>
  <c r="B774" i="3"/>
  <c r="C774" i="3"/>
  <c r="D774" i="3"/>
  <c r="E774" i="3"/>
  <c r="F774" i="3"/>
  <c r="B775" i="3"/>
  <c r="C775" i="3"/>
  <c r="D775" i="3"/>
  <c r="E775" i="3"/>
  <c r="F775" i="3"/>
  <c r="B776" i="3"/>
  <c r="C776" i="3"/>
  <c r="D776" i="3"/>
  <c r="E776" i="3"/>
  <c r="F776" i="3"/>
  <c r="B777" i="3"/>
  <c r="C777" i="3"/>
  <c r="D777" i="3"/>
  <c r="E777" i="3"/>
  <c r="F777" i="3"/>
  <c r="B778" i="3"/>
  <c r="C778" i="3"/>
  <c r="D778" i="3"/>
  <c r="E778" i="3"/>
  <c r="F778" i="3"/>
  <c r="B779" i="3"/>
  <c r="C779" i="3"/>
  <c r="D779" i="3"/>
  <c r="E779" i="3"/>
  <c r="F779" i="3"/>
  <c r="B780" i="3"/>
  <c r="C780" i="3"/>
  <c r="D780" i="3"/>
  <c r="E780" i="3"/>
  <c r="F780" i="3"/>
  <c r="B781" i="3"/>
  <c r="C781" i="3"/>
  <c r="D781" i="3"/>
  <c r="E781" i="3"/>
  <c r="F781" i="3"/>
  <c r="B782" i="3"/>
  <c r="C782" i="3"/>
  <c r="D782" i="3"/>
  <c r="E782" i="3"/>
  <c r="F782" i="3"/>
  <c r="B783" i="3"/>
  <c r="C783" i="3"/>
  <c r="D783" i="3"/>
  <c r="E783" i="3"/>
  <c r="F783" i="3"/>
  <c r="B784" i="3"/>
  <c r="C784" i="3"/>
  <c r="D784" i="3"/>
  <c r="E784" i="3"/>
  <c r="F784" i="3"/>
  <c r="B785" i="3"/>
  <c r="C785" i="3"/>
  <c r="D785" i="3"/>
  <c r="E785" i="3"/>
  <c r="F785" i="3"/>
  <c r="B786" i="3"/>
  <c r="C786" i="3"/>
  <c r="D786" i="3"/>
  <c r="E786" i="3"/>
  <c r="F786" i="3"/>
  <c r="B787" i="3"/>
  <c r="C787" i="3"/>
  <c r="D787" i="3"/>
  <c r="E787" i="3"/>
  <c r="F787" i="3"/>
  <c r="B788" i="3"/>
  <c r="C788" i="3"/>
  <c r="D788" i="3"/>
  <c r="E788" i="3"/>
  <c r="F788" i="3"/>
  <c r="B789" i="3"/>
  <c r="C789" i="3"/>
  <c r="D789" i="3"/>
  <c r="E789" i="3"/>
  <c r="F789" i="3"/>
  <c r="B790" i="3"/>
  <c r="C790" i="3"/>
  <c r="D790" i="3"/>
  <c r="E790" i="3"/>
  <c r="F790" i="3"/>
  <c r="B791" i="3"/>
  <c r="C791" i="3"/>
  <c r="D791" i="3"/>
  <c r="E791" i="3"/>
  <c r="F791" i="3"/>
  <c r="B792" i="3"/>
  <c r="C792" i="3"/>
  <c r="D792" i="3"/>
  <c r="E792" i="3"/>
  <c r="F792" i="3"/>
  <c r="B793" i="3"/>
  <c r="C793" i="3"/>
  <c r="D793" i="3"/>
  <c r="E793" i="3"/>
  <c r="F793" i="3"/>
  <c r="B794" i="3"/>
  <c r="C794" i="3"/>
  <c r="D794" i="3"/>
  <c r="E794" i="3"/>
  <c r="F794" i="3"/>
  <c r="B795" i="3"/>
  <c r="C795" i="3"/>
  <c r="D795" i="3"/>
  <c r="E795" i="3"/>
  <c r="F795" i="3"/>
  <c r="B796" i="3"/>
  <c r="C796" i="3"/>
  <c r="D796" i="3"/>
  <c r="E796" i="3"/>
  <c r="F796" i="3"/>
  <c r="B797" i="3"/>
  <c r="C797" i="3"/>
  <c r="D797" i="3"/>
  <c r="E797" i="3"/>
  <c r="F797" i="3"/>
  <c r="B798" i="3"/>
  <c r="C798" i="3"/>
  <c r="D798" i="3"/>
  <c r="E798" i="3"/>
  <c r="F798" i="3"/>
  <c r="B799" i="3"/>
  <c r="C799" i="3"/>
  <c r="D799" i="3"/>
  <c r="E799" i="3"/>
  <c r="F799" i="3"/>
  <c r="B800" i="3"/>
  <c r="C800" i="3"/>
  <c r="D800" i="3"/>
  <c r="E800" i="3"/>
  <c r="F800" i="3"/>
  <c r="B801" i="3"/>
  <c r="C801" i="3"/>
  <c r="D801" i="3"/>
  <c r="E801" i="3"/>
  <c r="F801" i="3"/>
  <c r="B802" i="3"/>
  <c r="C802" i="3"/>
  <c r="D802" i="3"/>
  <c r="E802" i="3"/>
  <c r="F802" i="3"/>
  <c r="B803" i="3"/>
  <c r="C803" i="3"/>
  <c r="D803" i="3"/>
  <c r="E803" i="3"/>
  <c r="F803" i="3"/>
  <c r="B804" i="3"/>
  <c r="C804" i="3"/>
  <c r="D804" i="3"/>
  <c r="E804" i="3"/>
  <c r="F804" i="3"/>
  <c r="B805" i="3"/>
  <c r="C805" i="3"/>
  <c r="D805" i="3"/>
  <c r="E805" i="3"/>
  <c r="F805" i="3"/>
  <c r="B806" i="3"/>
  <c r="C806" i="3"/>
  <c r="D806" i="3"/>
  <c r="E806" i="3"/>
  <c r="F806" i="3"/>
  <c r="B807" i="3"/>
  <c r="C807" i="3"/>
  <c r="D807" i="3"/>
  <c r="E807" i="3"/>
  <c r="F807" i="3"/>
  <c r="B808" i="3"/>
  <c r="C808" i="3"/>
  <c r="D808" i="3"/>
  <c r="E808" i="3"/>
  <c r="F808" i="3"/>
  <c r="B809" i="3"/>
  <c r="C809" i="3"/>
  <c r="D809" i="3"/>
  <c r="E809" i="3"/>
  <c r="F809" i="3"/>
  <c r="B810" i="3"/>
  <c r="C810" i="3"/>
  <c r="D810" i="3"/>
  <c r="E810" i="3"/>
  <c r="F810" i="3"/>
  <c r="B811" i="3"/>
  <c r="C811" i="3"/>
  <c r="D811" i="3"/>
  <c r="E811" i="3"/>
  <c r="F811" i="3"/>
  <c r="B812" i="3"/>
  <c r="C812" i="3"/>
  <c r="D812" i="3"/>
  <c r="E812" i="3"/>
  <c r="F812" i="3"/>
  <c r="B813" i="3"/>
  <c r="C813" i="3"/>
  <c r="D813" i="3"/>
  <c r="E813" i="3"/>
  <c r="F813" i="3"/>
  <c r="B814" i="3"/>
  <c r="C814" i="3"/>
  <c r="D814" i="3"/>
  <c r="E814" i="3"/>
  <c r="F814" i="3"/>
  <c r="B815" i="3"/>
  <c r="C815" i="3"/>
  <c r="D815" i="3"/>
  <c r="E815" i="3"/>
  <c r="F815" i="3"/>
  <c r="B816" i="3"/>
  <c r="C816" i="3"/>
  <c r="D816" i="3"/>
  <c r="E816" i="3"/>
  <c r="F816" i="3"/>
  <c r="B817" i="3"/>
  <c r="C817" i="3"/>
  <c r="D817" i="3"/>
  <c r="E817" i="3"/>
  <c r="F817" i="3"/>
  <c r="B818" i="3"/>
  <c r="C818" i="3"/>
  <c r="D818" i="3"/>
  <c r="E818" i="3"/>
  <c r="F818" i="3"/>
  <c r="B819" i="3"/>
  <c r="C819" i="3"/>
  <c r="D819" i="3"/>
  <c r="E819" i="3"/>
  <c r="F819" i="3"/>
  <c r="B820" i="3"/>
  <c r="C820" i="3"/>
  <c r="D820" i="3"/>
  <c r="E820" i="3"/>
  <c r="F820" i="3"/>
  <c r="B821" i="3"/>
  <c r="C821" i="3"/>
  <c r="D821" i="3"/>
  <c r="E821" i="3"/>
  <c r="F821" i="3"/>
  <c r="B822" i="3"/>
  <c r="C822" i="3"/>
  <c r="D822" i="3"/>
  <c r="E822" i="3"/>
  <c r="F822" i="3"/>
  <c r="B823" i="3"/>
  <c r="C823" i="3"/>
  <c r="D823" i="3"/>
  <c r="E823" i="3"/>
  <c r="F823" i="3"/>
  <c r="B824" i="3"/>
  <c r="C824" i="3"/>
  <c r="D824" i="3"/>
  <c r="E824" i="3"/>
  <c r="F824" i="3"/>
  <c r="B825" i="3"/>
  <c r="C825" i="3"/>
  <c r="D825" i="3"/>
  <c r="E825" i="3"/>
  <c r="F825" i="3"/>
  <c r="B826" i="3"/>
  <c r="C826" i="3"/>
  <c r="D826" i="3"/>
  <c r="E826" i="3"/>
  <c r="F826" i="3"/>
  <c r="B827" i="3"/>
  <c r="C827" i="3"/>
  <c r="D827" i="3"/>
  <c r="E827" i="3"/>
  <c r="F827" i="3"/>
  <c r="B828" i="3"/>
  <c r="C828" i="3"/>
  <c r="D828" i="3"/>
  <c r="E828" i="3"/>
  <c r="F828" i="3"/>
  <c r="B829" i="3"/>
  <c r="C829" i="3"/>
  <c r="D829" i="3"/>
  <c r="E829" i="3"/>
  <c r="F829" i="3"/>
  <c r="B830" i="3"/>
  <c r="C830" i="3"/>
  <c r="D830" i="3"/>
  <c r="E830" i="3"/>
  <c r="F830" i="3"/>
  <c r="B831" i="3"/>
  <c r="C831" i="3"/>
  <c r="D831" i="3"/>
  <c r="E831" i="3"/>
  <c r="F831" i="3"/>
  <c r="B832" i="3"/>
  <c r="C832" i="3"/>
  <c r="D832" i="3"/>
  <c r="E832" i="3"/>
  <c r="F832" i="3"/>
  <c r="B833" i="3"/>
  <c r="C833" i="3"/>
  <c r="D833" i="3"/>
  <c r="E833" i="3"/>
  <c r="F833" i="3"/>
  <c r="B834" i="3"/>
  <c r="C834" i="3"/>
  <c r="D834" i="3"/>
  <c r="E834" i="3"/>
  <c r="F834" i="3"/>
  <c r="B835" i="3"/>
  <c r="C835" i="3"/>
  <c r="D835" i="3"/>
  <c r="E835" i="3"/>
  <c r="F835" i="3"/>
  <c r="B836" i="3"/>
  <c r="C836" i="3"/>
  <c r="D836" i="3"/>
  <c r="E836" i="3"/>
  <c r="F836" i="3"/>
  <c r="B837" i="3"/>
  <c r="C837" i="3"/>
  <c r="D837" i="3"/>
  <c r="E837" i="3"/>
  <c r="F837" i="3"/>
  <c r="B838" i="3"/>
  <c r="C838" i="3"/>
  <c r="D838" i="3"/>
  <c r="E838" i="3"/>
  <c r="F838" i="3"/>
  <c r="B839" i="3"/>
  <c r="C839" i="3"/>
  <c r="D839" i="3"/>
  <c r="E839" i="3"/>
  <c r="F839" i="3"/>
  <c r="B840" i="3"/>
  <c r="C840" i="3"/>
  <c r="D840" i="3"/>
  <c r="E840" i="3"/>
  <c r="F840" i="3"/>
  <c r="B841" i="3"/>
  <c r="C841" i="3"/>
  <c r="D841" i="3"/>
  <c r="E841" i="3"/>
  <c r="F841" i="3"/>
  <c r="B842" i="3"/>
  <c r="C842" i="3"/>
  <c r="D842" i="3"/>
  <c r="E842" i="3"/>
  <c r="F842" i="3"/>
  <c r="B843" i="3"/>
  <c r="C843" i="3"/>
  <c r="D843" i="3"/>
  <c r="E843" i="3"/>
  <c r="F843" i="3"/>
  <c r="B844" i="3"/>
  <c r="C844" i="3"/>
  <c r="D844" i="3"/>
  <c r="E844" i="3"/>
  <c r="F844" i="3"/>
  <c r="B845" i="3"/>
  <c r="C845" i="3"/>
  <c r="D845" i="3"/>
  <c r="E845" i="3"/>
  <c r="F845" i="3"/>
  <c r="B846" i="3"/>
  <c r="C846" i="3"/>
  <c r="D846" i="3"/>
  <c r="E846" i="3"/>
  <c r="F846" i="3"/>
  <c r="B847" i="3"/>
  <c r="C847" i="3"/>
  <c r="D847" i="3"/>
  <c r="E847" i="3"/>
  <c r="F847" i="3"/>
  <c r="B848" i="3"/>
  <c r="C848" i="3"/>
  <c r="D848" i="3"/>
  <c r="E848" i="3"/>
  <c r="F848" i="3"/>
  <c r="B849" i="3"/>
  <c r="C849" i="3"/>
  <c r="D849" i="3"/>
  <c r="E849" i="3"/>
  <c r="F849" i="3"/>
  <c r="B850" i="3"/>
  <c r="C850" i="3"/>
  <c r="D850" i="3"/>
  <c r="E850" i="3"/>
  <c r="F850" i="3"/>
  <c r="B851" i="3"/>
  <c r="C851" i="3"/>
  <c r="D851" i="3"/>
  <c r="E851" i="3"/>
  <c r="F851" i="3"/>
  <c r="B852" i="3"/>
  <c r="C852" i="3"/>
  <c r="D852" i="3"/>
  <c r="E852" i="3"/>
  <c r="F852" i="3"/>
  <c r="B853" i="3"/>
  <c r="C853" i="3"/>
  <c r="D853" i="3"/>
  <c r="E853" i="3"/>
  <c r="F853" i="3"/>
  <c r="B854" i="3"/>
  <c r="C854" i="3"/>
  <c r="D854" i="3"/>
  <c r="E854" i="3"/>
  <c r="F854" i="3"/>
  <c r="B855" i="3"/>
  <c r="C855" i="3"/>
  <c r="D855" i="3"/>
  <c r="E855" i="3"/>
  <c r="F855" i="3"/>
  <c r="B856" i="3"/>
  <c r="C856" i="3"/>
  <c r="D856" i="3"/>
  <c r="E856" i="3"/>
  <c r="F856" i="3"/>
  <c r="B857" i="3"/>
  <c r="C857" i="3"/>
  <c r="D857" i="3"/>
  <c r="E857" i="3"/>
  <c r="F857" i="3"/>
  <c r="B858" i="3"/>
  <c r="C858" i="3"/>
  <c r="D858" i="3"/>
  <c r="E858" i="3"/>
  <c r="F858" i="3"/>
  <c r="B859" i="3"/>
  <c r="C859" i="3"/>
  <c r="D859" i="3"/>
  <c r="E859" i="3"/>
  <c r="F859" i="3"/>
  <c r="B860" i="3"/>
  <c r="C860" i="3"/>
  <c r="D860" i="3"/>
  <c r="E860" i="3"/>
  <c r="F860" i="3"/>
  <c r="B861" i="3"/>
  <c r="C861" i="3"/>
  <c r="D861" i="3"/>
  <c r="E861" i="3"/>
  <c r="F861" i="3"/>
  <c r="B862" i="3"/>
  <c r="C862" i="3"/>
  <c r="D862" i="3"/>
  <c r="E862" i="3"/>
  <c r="F862" i="3"/>
  <c r="B863" i="3"/>
  <c r="C863" i="3"/>
  <c r="D863" i="3"/>
  <c r="E863" i="3"/>
  <c r="F863" i="3"/>
  <c r="B864" i="3"/>
  <c r="C864" i="3"/>
  <c r="D864" i="3"/>
  <c r="E864" i="3"/>
  <c r="F864" i="3"/>
  <c r="B865" i="3"/>
  <c r="C865" i="3"/>
  <c r="D865" i="3"/>
  <c r="E865" i="3"/>
  <c r="F865" i="3"/>
  <c r="B866" i="3"/>
  <c r="C866" i="3"/>
  <c r="D866" i="3"/>
  <c r="E866" i="3"/>
  <c r="F866" i="3"/>
  <c r="B867" i="3"/>
  <c r="C867" i="3"/>
  <c r="D867" i="3"/>
  <c r="E867" i="3"/>
  <c r="F867" i="3"/>
  <c r="B868" i="3"/>
  <c r="C868" i="3"/>
  <c r="D868" i="3"/>
  <c r="E868" i="3"/>
  <c r="F868" i="3"/>
  <c r="B869" i="3"/>
  <c r="C869" i="3"/>
  <c r="D869" i="3"/>
  <c r="E869" i="3"/>
  <c r="F869" i="3"/>
  <c r="B870" i="3"/>
  <c r="C870" i="3"/>
  <c r="D870" i="3"/>
  <c r="E870" i="3"/>
  <c r="F870" i="3"/>
  <c r="B871" i="3"/>
  <c r="C871" i="3"/>
  <c r="D871" i="3"/>
  <c r="E871" i="3"/>
  <c r="F871" i="3"/>
  <c r="B872" i="3"/>
  <c r="C872" i="3"/>
  <c r="D872" i="3"/>
  <c r="E872" i="3"/>
  <c r="F872" i="3"/>
  <c r="B873" i="3"/>
  <c r="C873" i="3"/>
  <c r="D873" i="3"/>
  <c r="E873" i="3"/>
  <c r="F873" i="3"/>
  <c r="B874" i="3"/>
  <c r="C874" i="3"/>
  <c r="D874" i="3"/>
  <c r="E874" i="3"/>
  <c r="F874" i="3"/>
  <c r="B875" i="3"/>
  <c r="C875" i="3"/>
  <c r="D875" i="3"/>
  <c r="E875" i="3"/>
  <c r="F875" i="3"/>
  <c r="B876" i="3"/>
  <c r="C876" i="3"/>
  <c r="D876" i="3"/>
  <c r="E876" i="3"/>
  <c r="F876" i="3"/>
  <c r="B877" i="3"/>
  <c r="C877" i="3"/>
  <c r="D877" i="3"/>
  <c r="E877" i="3"/>
  <c r="F877" i="3"/>
  <c r="B878" i="3"/>
  <c r="C878" i="3"/>
  <c r="D878" i="3"/>
  <c r="E878" i="3"/>
  <c r="F878" i="3"/>
  <c r="B879" i="3"/>
  <c r="C879" i="3"/>
  <c r="D879" i="3"/>
  <c r="E879" i="3"/>
  <c r="F879" i="3"/>
  <c r="B880" i="3"/>
  <c r="C880" i="3"/>
  <c r="D880" i="3"/>
  <c r="E880" i="3"/>
  <c r="F880" i="3"/>
  <c r="B881" i="3"/>
  <c r="C881" i="3"/>
  <c r="D881" i="3"/>
  <c r="E881" i="3"/>
  <c r="F881" i="3"/>
  <c r="B882" i="3"/>
  <c r="C882" i="3"/>
  <c r="D882" i="3"/>
  <c r="E882" i="3"/>
  <c r="F882" i="3"/>
  <c r="B883" i="3"/>
  <c r="C883" i="3"/>
  <c r="D883" i="3"/>
  <c r="E883" i="3"/>
  <c r="F883" i="3"/>
  <c r="B884" i="3"/>
  <c r="C884" i="3"/>
  <c r="D884" i="3"/>
  <c r="E884" i="3"/>
  <c r="F884" i="3"/>
  <c r="B885" i="3"/>
  <c r="C885" i="3"/>
  <c r="D885" i="3"/>
  <c r="E885" i="3"/>
  <c r="F885" i="3"/>
  <c r="B886" i="3"/>
  <c r="C886" i="3"/>
  <c r="D886" i="3"/>
  <c r="E886" i="3"/>
  <c r="F886" i="3"/>
  <c r="B887" i="3"/>
  <c r="C887" i="3"/>
  <c r="D887" i="3"/>
  <c r="E887" i="3"/>
  <c r="F887" i="3"/>
  <c r="B888" i="3"/>
  <c r="C888" i="3"/>
  <c r="D888" i="3"/>
  <c r="E888" i="3"/>
  <c r="F888" i="3"/>
  <c r="B889" i="3"/>
  <c r="C889" i="3"/>
  <c r="D889" i="3"/>
  <c r="E889" i="3"/>
  <c r="F889" i="3"/>
  <c r="B890" i="3"/>
  <c r="C890" i="3"/>
  <c r="D890" i="3"/>
  <c r="E890" i="3"/>
  <c r="F890" i="3"/>
  <c r="B891" i="3"/>
  <c r="C891" i="3"/>
  <c r="D891" i="3"/>
  <c r="E891" i="3"/>
  <c r="F891" i="3"/>
  <c r="B892" i="3"/>
  <c r="C892" i="3"/>
  <c r="D892" i="3"/>
  <c r="E892" i="3"/>
  <c r="F892" i="3"/>
  <c r="B893" i="3"/>
  <c r="C893" i="3"/>
  <c r="D893" i="3"/>
  <c r="E893" i="3"/>
  <c r="F893" i="3"/>
  <c r="B894" i="3"/>
  <c r="C894" i="3"/>
  <c r="D894" i="3"/>
  <c r="E894" i="3"/>
  <c r="F894" i="3"/>
  <c r="B895" i="3"/>
  <c r="C895" i="3"/>
  <c r="D895" i="3"/>
  <c r="E895" i="3"/>
  <c r="F895" i="3"/>
  <c r="B896" i="3"/>
  <c r="C896" i="3"/>
  <c r="D896" i="3"/>
  <c r="E896" i="3"/>
  <c r="F896" i="3"/>
  <c r="B897" i="3"/>
  <c r="C897" i="3"/>
  <c r="D897" i="3"/>
  <c r="E897" i="3"/>
  <c r="F897" i="3"/>
  <c r="B898" i="3"/>
  <c r="C898" i="3"/>
  <c r="D898" i="3"/>
  <c r="E898" i="3"/>
  <c r="F898" i="3"/>
  <c r="B899" i="3"/>
  <c r="C899" i="3"/>
  <c r="D899" i="3"/>
  <c r="E899" i="3"/>
  <c r="F899" i="3"/>
  <c r="B900" i="3"/>
  <c r="C900" i="3"/>
  <c r="D900" i="3"/>
  <c r="E900" i="3"/>
  <c r="F900" i="3"/>
  <c r="B901" i="3"/>
  <c r="C901" i="3"/>
  <c r="D901" i="3"/>
  <c r="E901" i="3"/>
  <c r="F901" i="3"/>
  <c r="B902" i="3"/>
  <c r="C902" i="3"/>
  <c r="D902" i="3"/>
  <c r="E902" i="3"/>
  <c r="F902" i="3"/>
  <c r="B903" i="3"/>
  <c r="C903" i="3"/>
  <c r="D903" i="3"/>
  <c r="E903" i="3"/>
  <c r="F903" i="3"/>
  <c r="B904" i="3"/>
  <c r="C904" i="3"/>
  <c r="D904" i="3"/>
  <c r="E904" i="3"/>
  <c r="F904" i="3"/>
  <c r="B905" i="3"/>
  <c r="C905" i="3"/>
  <c r="D905" i="3"/>
  <c r="E905" i="3"/>
  <c r="F905" i="3"/>
  <c r="B906" i="3"/>
  <c r="C906" i="3"/>
  <c r="D906" i="3"/>
  <c r="E906" i="3"/>
  <c r="F906" i="3"/>
  <c r="B907" i="3"/>
  <c r="C907" i="3"/>
  <c r="D907" i="3"/>
  <c r="E907" i="3"/>
  <c r="F907" i="3"/>
  <c r="B908" i="3"/>
  <c r="C908" i="3"/>
  <c r="D908" i="3"/>
  <c r="E908" i="3"/>
  <c r="F908" i="3"/>
  <c r="B909" i="3"/>
  <c r="C909" i="3"/>
  <c r="D909" i="3"/>
  <c r="E909" i="3"/>
  <c r="F909" i="3"/>
  <c r="B910" i="3"/>
  <c r="C910" i="3"/>
  <c r="D910" i="3"/>
  <c r="E910" i="3"/>
  <c r="F910" i="3"/>
  <c r="B911" i="3"/>
  <c r="C911" i="3"/>
  <c r="D911" i="3"/>
  <c r="E911" i="3"/>
  <c r="F911" i="3"/>
  <c r="B912" i="3"/>
  <c r="C912" i="3"/>
  <c r="D912" i="3"/>
  <c r="E912" i="3"/>
  <c r="F912" i="3"/>
  <c r="B913" i="3"/>
  <c r="C913" i="3"/>
  <c r="D913" i="3"/>
  <c r="E913" i="3"/>
  <c r="F913" i="3"/>
  <c r="B914" i="3"/>
  <c r="C914" i="3"/>
  <c r="D914" i="3"/>
  <c r="E914" i="3"/>
  <c r="F914" i="3"/>
  <c r="B915" i="3"/>
  <c r="C915" i="3"/>
  <c r="D915" i="3"/>
  <c r="E915" i="3"/>
  <c r="F915" i="3"/>
  <c r="B916" i="3"/>
  <c r="C916" i="3"/>
  <c r="D916" i="3"/>
  <c r="E916" i="3"/>
  <c r="F916" i="3"/>
  <c r="B917" i="3"/>
  <c r="C917" i="3"/>
  <c r="D917" i="3"/>
  <c r="E917" i="3"/>
  <c r="F917" i="3"/>
  <c r="B918" i="3"/>
  <c r="C918" i="3"/>
  <c r="D918" i="3"/>
  <c r="E918" i="3"/>
  <c r="F918" i="3"/>
  <c r="B919" i="3"/>
  <c r="C919" i="3"/>
  <c r="D919" i="3"/>
  <c r="E919" i="3"/>
  <c r="F919" i="3"/>
  <c r="B920" i="3"/>
  <c r="C920" i="3"/>
  <c r="D920" i="3"/>
  <c r="E920" i="3"/>
  <c r="F920" i="3"/>
  <c r="B921" i="3"/>
  <c r="C921" i="3"/>
  <c r="D921" i="3"/>
  <c r="E921" i="3"/>
  <c r="F921" i="3"/>
  <c r="B922" i="3"/>
  <c r="C922" i="3"/>
  <c r="D922" i="3"/>
  <c r="E922" i="3"/>
  <c r="F922" i="3"/>
  <c r="B923" i="3"/>
  <c r="C923" i="3"/>
  <c r="D923" i="3"/>
  <c r="E923" i="3"/>
  <c r="F923" i="3"/>
  <c r="B924" i="3"/>
  <c r="C924" i="3"/>
  <c r="D924" i="3"/>
  <c r="E924" i="3"/>
  <c r="F924" i="3"/>
  <c r="B925" i="3"/>
  <c r="C925" i="3"/>
  <c r="D925" i="3"/>
  <c r="E925" i="3"/>
  <c r="F925" i="3"/>
  <c r="B926" i="3"/>
  <c r="C926" i="3"/>
  <c r="D926" i="3"/>
  <c r="E926" i="3"/>
  <c r="F926" i="3"/>
  <c r="B927" i="3"/>
  <c r="C927" i="3"/>
  <c r="D927" i="3"/>
  <c r="E927" i="3"/>
  <c r="F927" i="3"/>
  <c r="B928" i="3"/>
  <c r="C928" i="3"/>
  <c r="D928" i="3"/>
  <c r="E928" i="3"/>
  <c r="F928" i="3"/>
  <c r="B929" i="3"/>
  <c r="C929" i="3"/>
  <c r="D929" i="3"/>
  <c r="E929" i="3"/>
  <c r="F929" i="3"/>
  <c r="B930" i="3"/>
  <c r="C930" i="3"/>
  <c r="D930" i="3"/>
  <c r="E930" i="3"/>
  <c r="F930" i="3"/>
  <c r="B931" i="3"/>
  <c r="C931" i="3"/>
  <c r="D931" i="3"/>
  <c r="E931" i="3"/>
  <c r="F931" i="3"/>
  <c r="B932" i="3"/>
  <c r="C932" i="3"/>
  <c r="D932" i="3"/>
  <c r="E932" i="3"/>
  <c r="F932" i="3"/>
  <c r="B933" i="3"/>
  <c r="C933" i="3"/>
  <c r="D933" i="3"/>
  <c r="E933" i="3"/>
  <c r="F933" i="3"/>
  <c r="B934" i="3"/>
  <c r="C934" i="3"/>
  <c r="D934" i="3"/>
  <c r="E934" i="3"/>
  <c r="F934" i="3"/>
  <c r="B935" i="3"/>
  <c r="C935" i="3"/>
  <c r="D935" i="3"/>
  <c r="E935" i="3"/>
  <c r="F935" i="3"/>
  <c r="B936" i="3"/>
  <c r="C936" i="3"/>
  <c r="D936" i="3"/>
  <c r="E936" i="3"/>
  <c r="F936" i="3"/>
  <c r="B937" i="3"/>
  <c r="C937" i="3"/>
  <c r="D937" i="3"/>
  <c r="E937" i="3"/>
  <c r="F937" i="3"/>
  <c r="B938" i="3"/>
  <c r="C938" i="3"/>
  <c r="D938" i="3"/>
  <c r="E938" i="3"/>
  <c r="F938" i="3"/>
  <c r="B939" i="3"/>
  <c r="C939" i="3"/>
  <c r="D939" i="3"/>
  <c r="E939" i="3"/>
  <c r="F939" i="3"/>
  <c r="B940" i="3"/>
  <c r="C940" i="3"/>
  <c r="D940" i="3"/>
  <c r="E940" i="3"/>
  <c r="F940" i="3"/>
  <c r="B941" i="3"/>
  <c r="C941" i="3"/>
  <c r="D941" i="3"/>
  <c r="E941" i="3"/>
  <c r="F941" i="3"/>
  <c r="B942" i="3"/>
  <c r="C942" i="3"/>
  <c r="D942" i="3"/>
  <c r="E942" i="3"/>
  <c r="F942" i="3"/>
  <c r="B943" i="3"/>
  <c r="C943" i="3"/>
  <c r="D943" i="3"/>
  <c r="E943" i="3"/>
  <c r="F943" i="3"/>
  <c r="B944" i="3"/>
  <c r="C944" i="3"/>
  <c r="D944" i="3"/>
  <c r="E944" i="3"/>
  <c r="F944" i="3"/>
  <c r="B945" i="3"/>
  <c r="C945" i="3"/>
  <c r="D945" i="3"/>
  <c r="E945" i="3"/>
  <c r="F945" i="3"/>
  <c r="B946" i="3"/>
  <c r="C946" i="3"/>
  <c r="D946" i="3"/>
  <c r="E946" i="3"/>
  <c r="F946" i="3"/>
  <c r="B947" i="3"/>
  <c r="C947" i="3"/>
  <c r="D947" i="3"/>
  <c r="E947" i="3"/>
  <c r="F947" i="3"/>
  <c r="B948" i="3"/>
  <c r="C948" i="3"/>
  <c r="D948" i="3"/>
  <c r="E948" i="3"/>
  <c r="F948" i="3"/>
  <c r="B949" i="3"/>
  <c r="C949" i="3"/>
  <c r="D949" i="3"/>
  <c r="E949" i="3"/>
  <c r="F949" i="3"/>
  <c r="B950" i="3"/>
  <c r="C950" i="3"/>
  <c r="D950" i="3"/>
  <c r="E950" i="3"/>
  <c r="F950" i="3"/>
  <c r="B951" i="3"/>
  <c r="C951" i="3"/>
  <c r="D951" i="3"/>
  <c r="E951" i="3"/>
  <c r="F951" i="3"/>
  <c r="B952" i="3"/>
  <c r="C952" i="3"/>
  <c r="D952" i="3"/>
  <c r="E952" i="3"/>
  <c r="F952" i="3"/>
  <c r="B953" i="3"/>
  <c r="C953" i="3"/>
  <c r="D953" i="3"/>
  <c r="E953" i="3"/>
  <c r="F953" i="3"/>
  <c r="B954" i="3"/>
  <c r="C954" i="3"/>
  <c r="D954" i="3"/>
  <c r="E954" i="3"/>
  <c r="F954" i="3"/>
  <c r="B955" i="3"/>
  <c r="C955" i="3"/>
  <c r="D955" i="3"/>
  <c r="E955" i="3"/>
  <c r="F955" i="3"/>
  <c r="B956" i="3"/>
  <c r="C956" i="3"/>
  <c r="D956" i="3"/>
  <c r="E956" i="3"/>
  <c r="F956" i="3"/>
  <c r="B957" i="3"/>
  <c r="C957" i="3"/>
  <c r="D957" i="3"/>
  <c r="E957" i="3"/>
  <c r="F957" i="3"/>
  <c r="B958" i="3"/>
  <c r="C958" i="3"/>
  <c r="D958" i="3"/>
  <c r="E958" i="3"/>
  <c r="F958" i="3"/>
  <c r="B959" i="3"/>
  <c r="C959" i="3"/>
  <c r="D959" i="3"/>
  <c r="E959" i="3"/>
  <c r="F959" i="3"/>
  <c r="B960" i="3"/>
  <c r="C960" i="3"/>
  <c r="D960" i="3"/>
  <c r="E960" i="3"/>
  <c r="F960" i="3"/>
  <c r="B961" i="3"/>
  <c r="C961" i="3"/>
  <c r="D961" i="3"/>
  <c r="E961" i="3"/>
  <c r="F961" i="3"/>
  <c r="B962" i="3"/>
  <c r="C962" i="3"/>
  <c r="D962" i="3"/>
  <c r="E962" i="3"/>
  <c r="F962" i="3"/>
  <c r="B963" i="3"/>
  <c r="C963" i="3"/>
  <c r="D963" i="3"/>
  <c r="E963" i="3"/>
  <c r="F963" i="3"/>
  <c r="B964" i="3"/>
  <c r="C964" i="3"/>
  <c r="D964" i="3"/>
  <c r="E964" i="3"/>
  <c r="F964" i="3"/>
  <c r="B965" i="3"/>
  <c r="C965" i="3"/>
  <c r="D965" i="3"/>
  <c r="E965" i="3"/>
  <c r="F965" i="3"/>
  <c r="B966" i="3"/>
  <c r="C966" i="3"/>
  <c r="D966" i="3"/>
  <c r="E966" i="3"/>
  <c r="F966" i="3"/>
  <c r="B967" i="3"/>
  <c r="C967" i="3"/>
  <c r="D967" i="3"/>
  <c r="E967" i="3"/>
  <c r="F967" i="3"/>
  <c r="B968" i="3"/>
  <c r="C968" i="3"/>
  <c r="D968" i="3"/>
  <c r="E968" i="3"/>
  <c r="F968" i="3"/>
  <c r="B969" i="3"/>
  <c r="C969" i="3"/>
  <c r="D969" i="3"/>
  <c r="E969" i="3"/>
  <c r="F969" i="3"/>
  <c r="B970" i="3"/>
  <c r="C970" i="3"/>
  <c r="D970" i="3"/>
  <c r="E970" i="3"/>
  <c r="F970" i="3"/>
  <c r="B971" i="3"/>
  <c r="C971" i="3"/>
  <c r="D971" i="3"/>
  <c r="E971" i="3"/>
  <c r="F971" i="3"/>
  <c r="B972" i="3"/>
  <c r="C972" i="3"/>
  <c r="D972" i="3"/>
  <c r="E972" i="3"/>
  <c r="F972" i="3"/>
  <c r="B973" i="3"/>
  <c r="C973" i="3"/>
  <c r="D973" i="3"/>
  <c r="E973" i="3"/>
  <c r="F973" i="3"/>
  <c r="B974" i="3"/>
  <c r="C974" i="3"/>
  <c r="D974" i="3"/>
  <c r="E974" i="3"/>
  <c r="F974" i="3"/>
  <c r="B975" i="3"/>
  <c r="C975" i="3"/>
  <c r="D975" i="3"/>
  <c r="E975" i="3"/>
  <c r="F975" i="3"/>
  <c r="B976" i="3"/>
  <c r="C976" i="3"/>
  <c r="D976" i="3"/>
  <c r="E976" i="3"/>
  <c r="F976" i="3"/>
  <c r="B977" i="3"/>
  <c r="C977" i="3"/>
  <c r="D977" i="3"/>
  <c r="E977" i="3"/>
  <c r="F977" i="3"/>
  <c r="B978" i="3"/>
  <c r="C978" i="3"/>
  <c r="D978" i="3"/>
  <c r="E978" i="3"/>
  <c r="F978" i="3"/>
  <c r="B979" i="3"/>
  <c r="C979" i="3"/>
  <c r="D979" i="3"/>
  <c r="E979" i="3"/>
  <c r="F979" i="3"/>
  <c r="B980" i="3"/>
  <c r="C980" i="3"/>
  <c r="D980" i="3"/>
  <c r="E980" i="3"/>
  <c r="F980" i="3"/>
  <c r="B981" i="3"/>
  <c r="C981" i="3"/>
  <c r="D981" i="3"/>
  <c r="E981" i="3"/>
  <c r="F981" i="3"/>
  <c r="B982" i="3"/>
  <c r="C982" i="3"/>
  <c r="D982" i="3"/>
  <c r="E982" i="3"/>
  <c r="F982" i="3"/>
  <c r="B983" i="3"/>
  <c r="C983" i="3"/>
  <c r="D983" i="3"/>
  <c r="E983" i="3"/>
  <c r="F983" i="3"/>
  <c r="B984" i="3"/>
  <c r="C984" i="3"/>
  <c r="D984" i="3"/>
  <c r="E984" i="3"/>
  <c r="F984" i="3"/>
  <c r="B985" i="3"/>
  <c r="C985" i="3"/>
  <c r="D985" i="3"/>
  <c r="E985" i="3"/>
  <c r="F985" i="3"/>
  <c r="B986" i="3"/>
  <c r="C986" i="3"/>
  <c r="D986" i="3"/>
  <c r="E986" i="3"/>
  <c r="F986" i="3"/>
  <c r="B987" i="3"/>
  <c r="C987" i="3"/>
  <c r="D987" i="3"/>
  <c r="E987" i="3"/>
  <c r="F987" i="3"/>
  <c r="B988" i="3"/>
  <c r="C988" i="3"/>
  <c r="D988" i="3"/>
  <c r="E988" i="3"/>
  <c r="F988" i="3"/>
  <c r="B989" i="3"/>
  <c r="C989" i="3"/>
  <c r="D989" i="3"/>
  <c r="E989" i="3"/>
  <c r="F989" i="3"/>
  <c r="B990" i="3"/>
  <c r="C990" i="3"/>
  <c r="D990" i="3"/>
  <c r="E990" i="3"/>
  <c r="F990" i="3"/>
  <c r="B991" i="3"/>
  <c r="C991" i="3"/>
  <c r="D991" i="3"/>
  <c r="E991" i="3"/>
  <c r="F991" i="3"/>
  <c r="B992" i="3"/>
  <c r="C992" i="3"/>
  <c r="D992" i="3"/>
  <c r="E992" i="3"/>
  <c r="F992" i="3"/>
  <c r="B993" i="3"/>
  <c r="C993" i="3"/>
  <c r="D993" i="3"/>
  <c r="E993" i="3"/>
  <c r="F993" i="3"/>
  <c r="B994" i="3"/>
  <c r="C994" i="3"/>
  <c r="D994" i="3"/>
  <c r="E994" i="3"/>
  <c r="F994" i="3"/>
  <c r="B995" i="3"/>
  <c r="C995" i="3"/>
  <c r="D995" i="3"/>
  <c r="E995" i="3"/>
  <c r="F995" i="3"/>
  <c r="B996" i="3"/>
  <c r="C996" i="3"/>
  <c r="D996" i="3"/>
  <c r="E996" i="3"/>
  <c r="F996" i="3"/>
  <c r="B997" i="3"/>
  <c r="C997" i="3"/>
  <c r="D997" i="3"/>
  <c r="E997" i="3"/>
  <c r="F997" i="3"/>
  <c r="B998" i="3"/>
  <c r="C998" i="3"/>
  <c r="D998" i="3"/>
  <c r="E998" i="3"/>
  <c r="F998" i="3"/>
  <c r="B999" i="3"/>
  <c r="C999" i="3"/>
  <c r="D999" i="3"/>
  <c r="E999" i="3"/>
  <c r="F999" i="3"/>
  <c r="B1000" i="3"/>
  <c r="C1000" i="3"/>
  <c r="D1000" i="3"/>
  <c r="E1000" i="3"/>
  <c r="F1000" i="3"/>
  <c r="B1001" i="3"/>
  <c r="C1001" i="3"/>
  <c r="D1001" i="3"/>
  <c r="E1001" i="3"/>
  <c r="F1001" i="3"/>
  <c r="B1002" i="3"/>
  <c r="C1002" i="3"/>
  <c r="D1002" i="3"/>
  <c r="E1002" i="3"/>
  <c r="F1002" i="3"/>
  <c r="B1003" i="3"/>
  <c r="C1003" i="3"/>
  <c r="D1003" i="3"/>
  <c r="E1003" i="3"/>
  <c r="F1003" i="3"/>
  <c r="B1004" i="3"/>
  <c r="C1004" i="3"/>
  <c r="D1004" i="3"/>
  <c r="E1004" i="3"/>
  <c r="F1004" i="3"/>
  <c r="B1005" i="3"/>
  <c r="C1005" i="3"/>
  <c r="D1005" i="3"/>
  <c r="E1005" i="3"/>
  <c r="F1005" i="3"/>
  <c r="B1006" i="3"/>
  <c r="C1006" i="3"/>
  <c r="D1006" i="3"/>
  <c r="E1006" i="3"/>
  <c r="F1006" i="3"/>
  <c r="B1007" i="3"/>
  <c r="C1007" i="3"/>
  <c r="D1007" i="3"/>
  <c r="E1007" i="3"/>
  <c r="F1007" i="3"/>
  <c r="B1008" i="3"/>
  <c r="C1008" i="3"/>
  <c r="D1008" i="3"/>
  <c r="E1008" i="3"/>
  <c r="F1008" i="3"/>
  <c r="B1009" i="3"/>
  <c r="C1009" i="3"/>
  <c r="D1009" i="3"/>
  <c r="E1009" i="3"/>
  <c r="F1009" i="3"/>
  <c r="B1010" i="3"/>
  <c r="C1010" i="3"/>
  <c r="D1010" i="3"/>
  <c r="E1010" i="3"/>
  <c r="F1010" i="3"/>
  <c r="B1011" i="3"/>
  <c r="C1011" i="3"/>
  <c r="D1011" i="3"/>
  <c r="E1011" i="3"/>
  <c r="F1011" i="3"/>
  <c r="B1012" i="3"/>
  <c r="C1012" i="3"/>
  <c r="D1012" i="3"/>
  <c r="E1012" i="3"/>
  <c r="F1012" i="3"/>
  <c r="B1013" i="3"/>
  <c r="C1013" i="3"/>
  <c r="D1013" i="3"/>
  <c r="E1013" i="3"/>
  <c r="F1013" i="3"/>
  <c r="B1014" i="3"/>
  <c r="C1014" i="3"/>
  <c r="D1014" i="3"/>
  <c r="E1014" i="3"/>
  <c r="F1014" i="3"/>
  <c r="B1015" i="3"/>
  <c r="C1015" i="3"/>
  <c r="D1015" i="3"/>
  <c r="E1015" i="3"/>
  <c r="F1015" i="3"/>
  <c r="B1016" i="3"/>
  <c r="C1016" i="3"/>
  <c r="D1016" i="3"/>
  <c r="E1016" i="3"/>
  <c r="F1016" i="3"/>
  <c r="B1017" i="3"/>
  <c r="C1017" i="3"/>
  <c r="D1017" i="3"/>
  <c r="E1017" i="3"/>
  <c r="F1017" i="3"/>
  <c r="B1018" i="3"/>
  <c r="C1018" i="3"/>
  <c r="D1018" i="3"/>
  <c r="E1018" i="3"/>
  <c r="F1018" i="3"/>
  <c r="B1019" i="3"/>
  <c r="C1019" i="3"/>
  <c r="D1019" i="3"/>
  <c r="E1019" i="3"/>
  <c r="F1019" i="3"/>
  <c r="B1020" i="3"/>
  <c r="C1020" i="3"/>
  <c r="D1020" i="3"/>
  <c r="E1020" i="3"/>
  <c r="F1020" i="3"/>
  <c r="B1021" i="3"/>
  <c r="C1021" i="3"/>
  <c r="D1021" i="3"/>
  <c r="E1021" i="3"/>
  <c r="F1021" i="3"/>
  <c r="B1022" i="3"/>
  <c r="C1022" i="3"/>
  <c r="D1022" i="3"/>
  <c r="E1022" i="3"/>
  <c r="F1022" i="3"/>
  <c r="B1023" i="3"/>
  <c r="C1023" i="3"/>
  <c r="D1023" i="3"/>
  <c r="E1023" i="3"/>
  <c r="F1023" i="3"/>
  <c r="B1024" i="3"/>
  <c r="C1024" i="3"/>
  <c r="D1024" i="3"/>
  <c r="E1024" i="3"/>
  <c r="F1024" i="3"/>
  <c r="B1025" i="3"/>
  <c r="C1025" i="3"/>
  <c r="D1025" i="3"/>
  <c r="E1025" i="3"/>
  <c r="F1025" i="3"/>
  <c r="B1026" i="3"/>
  <c r="C1026" i="3"/>
  <c r="D1026" i="3"/>
  <c r="E1026" i="3"/>
  <c r="F1026" i="3"/>
  <c r="B1027" i="3"/>
  <c r="C1027" i="3"/>
  <c r="D1027" i="3"/>
  <c r="E1027" i="3"/>
  <c r="F1027" i="3"/>
  <c r="B1028" i="3"/>
  <c r="C1028" i="3"/>
  <c r="D1028" i="3"/>
  <c r="E1028" i="3"/>
  <c r="F1028" i="3"/>
  <c r="B1029" i="3"/>
  <c r="C1029" i="3"/>
  <c r="D1029" i="3"/>
  <c r="E1029" i="3"/>
  <c r="F1029" i="3"/>
  <c r="B1030" i="3"/>
  <c r="C1030" i="3"/>
  <c r="D1030" i="3"/>
  <c r="E1030" i="3"/>
  <c r="F1030" i="3"/>
  <c r="B1031" i="3"/>
  <c r="C1031" i="3"/>
  <c r="D1031" i="3"/>
  <c r="E1031" i="3"/>
  <c r="F1031" i="3"/>
  <c r="B1032" i="3"/>
  <c r="C1032" i="3"/>
  <c r="D1032" i="3"/>
  <c r="E1032" i="3"/>
  <c r="F1032" i="3"/>
  <c r="B1033" i="3"/>
  <c r="C1033" i="3"/>
  <c r="D1033" i="3"/>
  <c r="E1033" i="3"/>
  <c r="F1033" i="3"/>
  <c r="B1034" i="3"/>
  <c r="C1034" i="3"/>
  <c r="D1034" i="3"/>
  <c r="E1034" i="3"/>
  <c r="F1034" i="3"/>
  <c r="B1035" i="3"/>
  <c r="C1035" i="3"/>
  <c r="D1035" i="3"/>
  <c r="E1035" i="3"/>
  <c r="F1035" i="3"/>
  <c r="B1036" i="3"/>
  <c r="C1036" i="3"/>
  <c r="D1036" i="3"/>
  <c r="E1036" i="3"/>
  <c r="F1036" i="3"/>
  <c r="B1037" i="3"/>
  <c r="C1037" i="3"/>
  <c r="D1037" i="3"/>
  <c r="E1037" i="3"/>
  <c r="F1037" i="3"/>
  <c r="B1038" i="3"/>
  <c r="C1038" i="3"/>
  <c r="D1038" i="3"/>
  <c r="E1038" i="3"/>
  <c r="F1038" i="3"/>
  <c r="B1039" i="3"/>
  <c r="C1039" i="3"/>
  <c r="D1039" i="3"/>
  <c r="E1039" i="3"/>
  <c r="F1039" i="3"/>
  <c r="B1040" i="3"/>
  <c r="C1040" i="3"/>
  <c r="D1040" i="3"/>
  <c r="E1040" i="3"/>
  <c r="F1040" i="3"/>
  <c r="B1041" i="3"/>
  <c r="C1041" i="3"/>
  <c r="D1041" i="3"/>
  <c r="E1041" i="3"/>
  <c r="F1041" i="3"/>
  <c r="B1042" i="3"/>
  <c r="C1042" i="3"/>
  <c r="D1042" i="3"/>
  <c r="E1042" i="3"/>
  <c r="F1042" i="3"/>
  <c r="B1043" i="3"/>
  <c r="C1043" i="3"/>
  <c r="D1043" i="3"/>
  <c r="E1043" i="3"/>
  <c r="F1043" i="3"/>
  <c r="B1044" i="3"/>
  <c r="C1044" i="3"/>
  <c r="D1044" i="3"/>
  <c r="E1044" i="3"/>
  <c r="F1044" i="3"/>
  <c r="B1045" i="3"/>
  <c r="C1045" i="3"/>
  <c r="D1045" i="3"/>
  <c r="E1045" i="3"/>
  <c r="F1045" i="3"/>
  <c r="B1046" i="3"/>
  <c r="C1046" i="3"/>
  <c r="D1046" i="3"/>
  <c r="E1046" i="3"/>
  <c r="F1046" i="3"/>
  <c r="B1047" i="3"/>
  <c r="C1047" i="3"/>
  <c r="D1047" i="3"/>
  <c r="E1047" i="3"/>
  <c r="F1047" i="3"/>
  <c r="B1048" i="3"/>
  <c r="C1048" i="3"/>
  <c r="D1048" i="3"/>
  <c r="E1048" i="3"/>
  <c r="F1048" i="3"/>
  <c r="B1049" i="3"/>
  <c r="C1049" i="3"/>
  <c r="D1049" i="3"/>
  <c r="E1049" i="3"/>
  <c r="F1049" i="3"/>
  <c r="B1050" i="3"/>
  <c r="C1050" i="3"/>
  <c r="D1050" i="3"/>
  <c r="E1050" i="3"/>
  <c r="F1050" i="3"/>
  <c r="B1051" i="3"/>
  <c r="C1051" i="3"/>
  <c r="D1051" i="3"/>
  <c r="E1051" i="3"/>
  <c r="F1051" i="3"/>
  <c r="B1052" i="3"/>
  <c r="C1052" i="3"/>
  <c r="D1052" i="3"/>
  <c r="E1052" i="3"/>
  <c r="F1052" i="3"/>
  <c r="B1053" i="3"/>
  <c r="C1053" i="3"/>
  <c r="D1053" i="3"/>
  <c r="E1053" i="3"/>
  <c r="F1053" i="3"/>
  <c r="B1054" i="3"/>
  <c r="C1054" i="3"/>
  <c r="D1054" i="3"/>
  <c r="E1054" i="3"/>
  <c r="F1054" i="3"/>
  <c r="B1055" i="3"/>
  <c r="C1055" i="3"/>
  <c r="D1055" i="3"/>
  <c r="E1055" i="3"/>
  <c r="F1055" i="3"/>
  <c r="B1056" i="3"/>
  <c r="C1056" i="3"/>
  <c r="D1056" i="3"/>
  <c r="E1056" i="3"/>
  <c r="F1056" i="3"/>
  <c r="B1057" i="3"/>
  <c r="C1057" i="3"/>
  <c r="D1057" i="3"/>
  <c r="E1057" i="3"/>
  <c r="F1057" i="3"/>
  <c r="B1058" i="3"/>
  <c r="C1058" i="3"/>
  <c r="D1058" i="3"/>
  <c r="E1058" i="3"/>
  <c r="F1058" i="3"/>
  <c r="B1059" i="3"/>
  <c r="C1059" i="3"/>
  <c r="D1059" i="3"/>
  <c r="E1059" i="3"/>
  <c r="F1059" i="3"/>
  <c r="B1060" i="3"/>
  <c r="C1060" i="3"/>
  <c r="D1060" i="3"/>
  <c r="E1060" i="3"/>
  <c r="F1060" i="3"/>
  <c r="B1061" i="3"/>
  <c r="C1061" i="3"/>
  <c r="D1061" i="3"/>
  <c r="E1061" i="3"/>
  <c r="F1061" i="3"/>
  <c r="B1062" i="3"/>
  <c r="C1062" i="3"/>
  <c r="D1062" i="3"/>
  <c r="E1062" i="3"/>
  <c r="F1062" i="3"/>
  <c r="B1063" i="3"/>
  <c r="C1063" i="3"/>
  <c r="D1063" i="3"/>
  <c r="E1063" i="3"/>
  <c r="F1063" i="3"/>
  <c r="B1064" i="3"/>
  <c r="C1064" i="3"/>
  <c r="D1064" i="3"/>
  <c r="E1064" i="3"/>
  <c r="F1064" i="3"/>
  <c r="B1065" i="3"/>
  <c r="C1065" i="3"/>
  <c r="D1065" i="3"/>
  <c r="E1065" i="3"/>
  <c r="F1065" i="3"/>
  <c r="B1066" i="3"/>
  <c r="C1066" i="3"/>
  <c r="D1066" i="3"/>
  <c r="E1066" i="3"/>
  <c r="F1066" i="3"/>
  <c r="B1067" i="3"/>
  <c r="C1067" i="3"/>
  <c r="D1067" i="3"/>
  <c r="E1067" i="3"/>
  <c r="F1067" i="3"/>
  <c r="B1068" i="3"/>
  <c r="C1068" i="3"/>
  <c r="D1068" i="3"/>
  <c r="E1068" i="3"/>
  <c r="F1068" i="3"/>
  <c r="B1069" i="3"/>
  <c r="C1069" i="3"/>
  <c r="D1069" i="3"/>
  <c r="E1069" i="3"/>
  <c r="F1069" i="3"/>
  <c r="B1070" i="3"/>
  <c r="C1070" i="3"/>
  <c r="D1070" i="3"/>
  <c r="E1070" i="3"/>
  <c r="F1070" i="3"/>
  <c r="B1071" i="3"/>
  <c r="C1071" i="3"/>
  <c r="D1071" i="3"/>
  <c r="E1071" i="3"/>
  <c r="F1071" i="3"/>
  <c r="B1072" i="3"/>
  <c r="C1072" i="3"/>
  <c r="D1072" i="3"/>
  <c r="E1072" i="3"/>
  <c r="F1072" i="3"/>
  <c r="B1073" i="3"/>
  <c r="C1073" i="3"/>
  <c r="D1073" i="3"/>
  <c r="E1073" i="3"/>
  <c r="F1073" i="3"/>
  <c r="B1074" i="3"/>
  <c r="C1074" i="3"/>
  <c r="D1074" i="3"/>
  <c r="E1074" i="3"/>
  <c r="F1074" i="3"/>
  <c r="B1075" i="3"/>
  <c r="C1075" i="3"/>
  <c r="D1075" i="3"/>
  <c r="E1075" i="3"/>
  <c r="F1075" i="3"/>
  <c r="B1076" i="3"/>
  <c r="C1076" i="3"/>
  <c r="D1076" i="3"/>
  <c r="E1076" i="3"/>
  <c r="F1076" i="3"/>
  <c r="B1077" i="3"/>
  <c r="C1077" i="3"/>
  <c r="D1077" i="3"/>
  <c r="E1077" i="3"/>
  <c r="F1077" i="3"/>
  <c r="B1078" i="3"/>
  <c r="C1078" i="3"/>
  <c r="D1078" i="3"/>
  <c r="E1078" i="3"/>
  <c r="F1078" i="3"/>
  <c r="B1079" i="3"/>
  <c r="C1079" i="3"/>
  <c r="D1079" i="3"/>
  <c r="E1079" i="3"/>
  <c r="F1079" i="3"/>
  <c r="B1080" i="3"/>
  <c r="C1080" i="3"/>
  <c r="D1080" i="3"/>
  <c r="E1080" i="3"/>
  <c r="F1080" i="3"/>
  <c r="B1081" i="3"/>
  <c r="C1081" i="3"/>
  <c r="D1081" i="3"/>
  <c r="E1081" i="3"/>
  <c r="F1081" i="3"/>
  <c r="B1082" i="3"/>
  <c r="C1082" i="3"/>
  <c r="D1082" i="3"/>
  <c r="E1082" i="3"/>
  <c r="F1082" i="3"/>
  <c r="B1083" i="3"/>
  <c r="C1083" i="3"/>
  <c r="D1083" i="3"/>
  <c r="E1083" i="3"/>
  <c r="F1083" i="3"/>
  <c r="B1084" i="3"/>
  <c r="C1084" i="3"/>
  <c r="D1084" i="3"/>
  <c r="E1084" i="3"/>
  <c r="F1084" i="3"/>
  <c r="B1085" i="3"/>
  <c r="C1085" i="3"/>
  <c r="D1085" i="3"/>
  <c r="E1085" i="3"/>
  <c r="F1085" i="3"/>
  <c r="B1086" i="3"/>
  <c r="C1086" i="3"/>
  <c r="D1086" i="3"/>
  <c r="E1086" i="3"/>
  <c r="F1086" i="3"/>
  <c r="B1087" i="3"/>
  <c r="C1087" i="3"/>
  <c r="D1087" i="3"/>
  <c r="E1087" i="3"/>
  <c r="F1087" i="3"/>
  <c r="B1088" i="3"/>
  <c r="C1088" i="3"/>
  <c r="D1088" i="3"/>
  <c r="E1088" i="3"/>
  <c r="F1088" i="3"/>
  <c r="B1089" i="3"/>
  <c r="C1089" i="3"/>
  <c r="D1089" i="3"/>
  <c r="E1089" i="3"/>
  <c r="F1089" i="3"/>
  <c r="B1090" i="3"/>
  <c r="C1090" i="3"/>
  <c r="D1090" i="3"/>
  <c r="E1090" i="3"/>
  <c r="F1090" i="3"/>
  <c r="B1091" i="3"/>
  <c r="C1091" i="3"/>
  <c r="D1091" i="3"/>
  <c r="E1091" i="3"/>
  <c r="F1091" i="3"/>
  <c r="B1092" i="3"/>
  <c r="C1092" i="3"/>
  <c r="D1092" i="3"/>
  <c r="E1092" i="3"/>
  <c r="F1092" i="3"/>
  <c r="B1093" i="3"/>
  <c r="C1093" i="3"/>
  <c r="D1093" i="3"/>
  <c r="E1093" i="3"/>
  <c r="F1093" i="3"/>
  <c r="B1094" i="3"/>
  <c r="C1094" i="3"/>
  <c r="D1094" i="3"/>
  <c r="E1094" i="3"/>
  <c r="F1094" i="3"/>
  <c r="B1095" i="3"/>
  <c r="C1095" i="3"/>
  <c r="D1095" i="3"/>
  <c r="E1095" i="3"/>
  <c r="F1095" i="3"/>
  <c r="B1096" i="3"/>
  <c r="C1096" i="3"/>
  <c r="D1096" i="3"/>
  <c r="E1096" i="3"/>
  <c r="F1096" i="3"/>
  <c r="B1097" i="3"/>
  <c r="C1097" i="3"/>
  <c r="D1097" i="3"/>
  <c r="E1097" i="3"/>
  <c r="F1097" i="3"/>
  <c r="B1098" i="3"/>
  <c r="C1098" i="3"/>
  <c r="D1098" i="3"/>
  <c r="E1098" i="3"/>
  <c r="F1098" i="3"/>
  <c r="B1099" i="3"/>
  <c r="C1099" i="3"/>
  <c r="D1099" i="3"/>
  <c r="E1099" i="3"/>
  <c r="F1099" i="3"/>
  <c r="B1100" i="3"/>
  <c r="C1100" i="3"/>
  <c r="D1100" i="3"/>
  <c r="E1100" i="3"/>
  <c r="F1100" i="3"/>
  <c r="B1101" i="3"/>
  <c r="C1101" i="3"/>
  <c r="D1101" i="3"/>
  <c r="E1101" i="3"/>
  <c r="F1101" i="3"/>
  <c r="B1102" i="3"/>
  <c r="C1102" i="3"/>
  <c r="D1102" i="3"/>
  <c r="E1102" i="3"/>
  <c r="F1102" i="3"/>
  <c r="B1103" i="3"/>
  <c r="C1103" i="3"/>
  <c r="D1103" i="3"/>
  <c r="E1103" i="3"/>
  <c r="F1103" i="3"/>
  <c r="B1104" i="3"/>
  <c r="C1104" i="3"/>
  <c r="D1104" i="3"/>
  <c r="E1104" i="3"/>
  <c r="F1104" i="3"/>
  <c r="B1105" i="3"/>
  <c r="C1105" i="3"/>
  <c r="D1105" i="3"/>
  <c r="E1105" i="3"/>
  <c r="F1105" i="3"/>
  <c r="B1106" i="3"/>
  <c r="C1106" i="3"/>
  <c r="D1106" i="3"/>
  <c r="E1106" i="3"/>
  <c r="F1106" i="3"/>
  <c r="B1107" i="3"/>
  <c r="C1107" i="3"/>
  <c r="D1107" i="3"/>
  <c r="E1107" i="3"/>
  <c r="F1107" i="3"/>
  <c r="B1108" i="3"/>
  <c r="C1108" i="3"/>
  <c r="D1108" i="3"/>
  <c r="E1108" i="3"/>
  <c r="F1108" i="3"/>
  <c r="B1109" i="3"/>
  <c r="C1109" i="3"/>
  <c r="D1109" i="3"/>
  <c r="E1109" i="3"/>
  <c r="F1109" i="3"/>
  <c r="B1110" i="3"/>
  <c r="C1110" i="3"/>
  <c r="D1110" i="3"/>
  <c r="E1110" i="3"/>
  <c r="F1110" i="3"/>
  <c r="B1111" i="3"/>
  <c r="C1111" i="3"/>
  <c r="D1111" i="3"/>
  <c r="E1111" i="3"/>
  <c r="F1111" i="3"/>
  <c r="B1112" i="3"/>
  <c r="C1112" i="3"/>
  <c r="D1112" i="3"/>
  <c r="E1112" i="3"/>
  <c r="F1112" i="3"/>
  <c r="B1113" i="3"/>
  <c r="C1113" i="3"/>
  <c r="D1113" i="3"/>
  <c r="E1113" i="3"/>
  <c r="F1113" i="3"/>
  <c r="B1114" i="3"/>
  <c r="C1114" i="3"/>
  <c r="D1114" i="3"/>
  <c r="E1114" i="3"/>
  <c r="F1114" i="3"/>
  <c r="B1115" i="3"/>
  <c r="C1115" i="3"/>
  <c r="D1115" i="3"/>
  <c r="E1115" i="3"/>
  <c r="F1115" i="3"/>
  <c r="B1116" i="3"/>
  <c r="C1116" i="3"/>
  <c r="D1116" i="3"/>
  <c r="E1116" i="3"/>
  <c r="F1116" i="3"/>
  <c r="B1117" i="3"/>
  <c r="C1117" i="3"/>
  <c r="D1117" i="3"/>
  <c r="E1117" i="3"/>
  <c r="F1117" i="3"/>
  <c r="B1118" i="3"/>
  <c r="C1118" i="3"/>
  <c r="D1118" i="3"/>
  <c r="E1118" i="3"/>
  <c r="F1118" i="3"/>
  <c r="B1119" i="3"/>
  <c r="C1119" i="3"/>
  <c r="D1119" i="3"/>
  <c r="E1119" i="3"/>
  <c r="F1119" i="3"/>
  <c r="B1120" i="3"/>
  <c r="C1120" i="3"/>
  <c r="D1120" i="3"/>
  <c r="E1120" i="3"/>
  <c r="F1120" i="3"/>
  <c r="B1121" i="3"/>
  <c r="C1121" i="3"/>
  <c r="D1121" i="3"/>
  <c r="E1121" i="3"/>
  <c r="F1121" i="3"/>
  <c r="B1122" i="3"/>
  <c r="C1122" i="3"/>
  <c r="D1122" i="3"/>
  <c r="E1122" i="3"/>
  <c r="F1122" i="3"/>
  <c r="B1123" i="3"/>
  <c r="C1123" i="3"/>
  <c r="D1123" i="3"/>
  <c r="E1123" i="3"/>
  <c r="F1123" i="3"/>
  <c r="B1124" i="3"/>
  <c r="C1124" i="3"/>
  <c r="D1124" i="3"/>
  <c r="E1124" i="3"/>
  <c r="F1124" i="3"/>
  <c r="B1125" i="3"/>
  <c r="C1125" i="3"/>
  <c r="D1125" i="3"/>
  <c r="E1125" i="3"/>
  <c r="F1125" i="3"/>
  <c r="B1126" i="3"/>
  <c r="C1126" i="3"/>
  <c r="D1126" i="3"/>
  <c r="E1126" i="3"/>
  <c r="F1126" i="3"/>
  <c r="B1127" i="3"/>
  <c r="C1127" i="3"/>
  <c r="D1127" i="3"/>
  <c r="E1127" i="3"/>
  <c r="F1127" i="3"/>
  <c r="B1128" i="3"/>
  <c r="C1128" i="3"/>
  <c r="D1128" i="3"/>
  <c r="E1128" i="3"/>
  <c r="F1128" i="3"/>
  <c r="B1129" i="3"/>
  <c r="C1129" i="3"/>
  <c r="D1129" i="3"/>
  <c r="E1129" i="3"/>
  <c r="F1129" i="3"/>
  <c r="B1130" i="3"/>
  <c r="C1130" i="3"/>
  <c r="D1130" i="3"/>
  <c r="E1130" i="3"/>
  <c r="F1130" i="3"/>
  <c r="B1131" i="3"/>
  <c r="C1131" i="3"/>
  <c r="D1131" i="3"/>
  <c r="E1131" i="3"/>
  <c r="F1131" i="3"/>
  <c r="B1132" i="3"/>
  <c r="C1132" i="3"/>
  <c r="D1132" i="3"/>
  <c r="E1132" i="3"/>
  <c r="F1132" i="3"/>
  <c r="B1133" i="3"/>
  <c r="C1133" i="3"/>
  <c r="D1133" i="3"/>
  <c r="E1133" i="3"/>
  <c r="F1133" i="3"/>
  <c r="B1134" i="3"/>
  <c r="C1134" i="3"/>
  <c r="D1134" i="3"/>
  <c r="E1134" i="3"/>
  <c r="F1134" i="3"/>
  <c r="B1135" i="3"/>
  <c r="C1135" i="3"/>
  <c r="D1135" i="3"/>
  <c r="E1135" i="3"/>
  <c r="F1135" i="3"/>
  <c r="B1136" i="3"/>
  <c r="C1136" i="3"/>
  <c r="D1136" i="3"/>
  <c r="E1136" i="3"/>
  <c r="F1136" i="3"/>
  <c r="B1137" i="3"/>
  <c r="C1137" i="3"/>
  <c r="D1137" i="3"/>
  <c r="E1137" i="3"/>
  <c r="F1137" i="3"/>
  <c r="B1138" i="3"/>
  <c r="C1138" i="3"/>
  <c r="D1138" i="3"/>
  <c r="E1138" i="3"/>
  <c r="F1138" i="3"/>
  <c r="B1139" i="3"/>
  <c r="C1139" i="3"/>
  <c r="D1139" i="3"/>
  <c r="E1139" i="3"/>
  <c r="F1139" i="3"/>
  <c r="B1140" i="3"/>
  <c r="C1140" i="3"/>
  <c r="D1140" i="3"/>
  <c r="E1140" i="3"/>
  <c r="F1140" i="3"/>
  <c r="B1141" i="3"/>
  <c r="C1141" i="3"/>
  <c r="D1141" i="3"/>
  <c r="E1141" i="3"/>
  <c r="F1141" i="3"/>
  <c r="B1142" i="3"/>
  <c r="C1142" i="3"/>
  <c r="D1142" i="3"/>
  <c r="E1142" i="3"/>
  <c r="F1142" i="3"/>
  <c r="B1143" i="3"/>
  <c r="C1143" i="3"/>
  <c r="D1143" i="3"/>
  <c r="E1143" i="3"/>
  <c r="F1143" i="3"/>
  <c r="B1144" i="3"/>
  <c r="C1144" i="3"/>
  <c r="D1144" i="3"/>
  <c r="E1144" i="3"/>
  <c r="F1144" i="3"/>
  <c r="B1145" i="3"/>
  <c r="C1145" i="3"/>
  <c r="D1145" i="3"/>
  <c r="E1145" i="3"/>
  <c r="F1145" i="3"/>
  <c r="B1146" i="3"/>
  <c r="C1146" i="3"/>
  <c r="D1146" i="3"/>
  <c r="E1146" i="3"/>
  <c r="F1146" i="3"/>
  <c r="B1147" i="3"/>
  <c r="C1147" i="3"/>
  <c r="D1147" i="3"/>
  <c r="E1147" i="3"/>
  <c r="F1147" i="3"/>
  <c r="B1148" i="3"/>
  <c r="C1148" i="3"/>
  <c r="D1148" i="3"/>
  <c r="E1148" i="3"/>
  <c r="F1148" i="3"/>
  <c r="B1149" i="3"/>
  <c r="C1149" i="3"/>
  <c r="D1149" i="3"/>
  <c r="E1149" i="3"/>
  <c r="F1149" i="3"/>
  <c r="B1150" i="3"/>
  <c r="C1150" i="3"/>
  <c r="D1150" i="3"/>
  <c r="E1150" i="3"/>
  <c r="F1150" i="3"/>
  <c r="B1151" i="3"/>
  <c r="C1151" i="3"/>
  <c r="D1151" i="3"/>
  <c r="E1151" i="3"/>
  <c r="F1151" i="3"/>
  <c r="B1152" i="3"/>
  <c r="C1152" i="3"/>
  <c r="D1152" i="3"/>
  <c r="E1152" i="3"/>
  <c r="F1152" i="3"/>
  <c r="B1153" i="3"/>
  <c r="C1153" i="3"/>
  <c r="D1153" i="3"/>
  <c r="E1153" i="3"/>
  <c r="F1153" i="3"/>
  <c r="B1154" i="3"/>
  <c r="C1154" i="3"/>
  <c r="D1154" i="3"/>
  <c r="E1154" i="3"/>
  <c r="F1154" i="3"/>
  <c r="B1155" i="3"/>
  <c r="C1155" i="3"/>
  <c r="D1155" i="3"/>
  <c r="E1155" i="3"/>
  <c r="F1155" i="3"/>
  <c r="B1156" i="3"/>
  <c r="C1156" i="3"/>
  <c r="D1156" i="3"/>
  <c r="E1156" i="3"/>
  <c r="F1156" i="3"/>
  <c r="B1157" i="3"/>
  <c r="C1157" i="3"/>
  <c r="D1157" i="3"/>
  <c r="E1157" i="3"/>
  <c r="F1157" i="3"/>
  <c r="B1158" i="3"/>
  <c r="C1158" i="3"/>
  <c r="D1158" i="3"/>
  <c r="E1158" i="3"/>
  <c r="F1158" i="3"/>
  <c r="B1159" i="3"/>
  <c r="C1159" i="3"/>
  <c r="D1159" i="3"/>
  <c r="E1159" i="3"/>
  <c r="F1159" i="3"/>
  <c r="B1160" i="3"/>
  <c r="C1160" i="3"/>
  <c r="D1160" i="3"/>
  <c r="E1160" i="3"/>
  <c r="F1160" i="3"/>
  <c r="B1161" i="3"/>
  <c r="C1161" i="3"/>
  <c r="D1161" i="3"/>
  <c r="E1161" i="3"/>
  <c r="F1161" i="3"/>
  <c r="B1162" i="3"/>
  <c r="C1162" i="3"/>
  <c r="D1162" i="3"/>
  <c r="E1162" i="3"/>
  <c r="F1162" i="3"/>
  <c r="B1163" i="3"/>
  <c r="C1163" i="3"/>
  <c r="D1163" i="3"/>
  <c r="E1163" i="3"/>
  <c r="F1163" i="3"/>
  <c r="B1164" i="3"/>
  <c r="C1164" i="3"/>
  <c r="D1164" i="3"/>
  <c r="E1164" i="3"/>
  <c r="F1164" i="3"/>
  <c r="B1165" i="3"/>
  <c r="C1165" i="3"/>
  <c r="D1165" i="3"/>
  <c r="E1165" i="3"/>
  <c r="F1165" i="3"/>
  <c r="B1166" i="3"/>
  <c r="C1166" i="3"/>
  <c r="D1166" i="3"/>
  <c r="E1166" i="3"/>
  <c r="F1166" i="3"/>
  <c r="B1167" i="3"/>
  <c r="C1167" i="3"/>
  <c r="D1167" i="3"/>
  <c r="E1167" i="3"/>
  <c r="F1167" i="3"/>
  <c r="B1168" i="3"/>
  <c r="C1168" i="3"/>
  <c r="D1168" i="3"/>
  <c r="E1168" i="3"/>
  <c r="F1168" i="3"/>
  <c r="B1169" i="3"/>
  <c r="C1169" i="3"/>
  <c r="D1169" i="3"/>
  <c r="E1169" i="3"/>
  <c r="F1169" i="3"/>
  <c r="B1170" i="3"/>
  <c r="C1170" i="3"/>
  <c r="D1170" i="3"/>
  <c r="E1170" i="3"/>
  <c r="F1170" i="3"/>
  <c r="B1171" i="3"/>
  <c r="C1171" i="3"/>
  <c r="D1171" i="3"/>
  <c r="E1171" i="3"/>
  <c r="F1171" i="3"/>
  <c r="B1172" i="3"/>
  <c r="C1172" i="3"/>
  <c r="D1172" i="3"/>
  <c r="E1172" i="3"/>
  <c r="F1172" i="3"/>
  <c r="B1173" i="3"/>
  <c r="C1173" i="3"/>
  <c r="D1173" i="3"/>
  <c r="E1173" i="3"/>
  <c r="F1173" i="3"/>
  <c r="B1174" i="3"/>
  <c r="C1174" i="3"/>
  <c r="D1174" i="3"/>
  <c r="E1174" i="3"/>
  <c r="F1174" i="3"/>
  <c r="B1175" i="3"/>
  <c r="C1175" i="3"/>
  <c r="D1175" i="3"/>
  <c r="E1175" i="3"/>
  <c r="F1175" i="3"/>
  <c r="B1176" i="3"/>
  <c r="C1176" i="3"/>
  <c r="D1176" i="3"/>
  <c r="E1176" i="3"/>
  <c r="F1176" i="3"/>
  <c r="B1177" i="3"/>
  <c r="C1177" i="3"/>
  <c r="D1177" i="3"/>
  <c r="E1177" i="3"/>
  <c r="F1177" i="3"/>
  <c r="B1178" i="3"/>
  <c r="C1178" i="3"/>
  <c r="D1178" i="3"/>
  <c r="E1178" i="3"/>
  <c r="F1178" i="3"/>
  <c r="B1179" i="3"/>
  <c r="C1179" i="3"/>
  <c r="D1179" i="3"/>
  <c r="E1179" i="3"/>
  <c r="F1179" i="3"/>
  <c r="B1180" i="3"/>
  <c r="C1180" i="3"/>
  <c r="D1180" i="3"/>
  <c r="E1180" i="3"/>
  <c r="F1180" i="3"/>
  <c r="B1181" i="3"/>
  <c r="C1181" i="3"/>
  <c r="D1181" i="3"/>
  <c r="E1181" i="3"/>
  <c r="F1181" i="3"/>
  <c r="B1182" i="3"/>
  <c r="C1182" i="3"/>
  <c r="D1182" i="3"/>
  <c r="E1182" i="3"/>
  <c r="F1182" i="3"/>
  <c r="B1183" i="3"/>
  <c r="C1183" i="3"/>
  <c r="D1183" i="3"/>
  <c r="E1183" i="3"/>
  <c r="F1183" i="3"/>
  <c r="B1184" i="3"/>
  <c r="C1184" i="3"/>
  <c r="D1184" i="3"/>
  <c r="E1184" i="3"/>
  <c r="F1184" i="3"/>
  <c r="B1185" i="3"/>
  <c r="C1185" i="3"/>
  <c r="D1185" i="3"/>
  <c r="E1185" i="3"/>
  <c r="F1185" i="3"/>
  <c r="B1186" i="3"/>
  <c r="C1186" i="3"/>
  <c r="D1186" i="3"/>
  <c r="E1186" i="3"/>
  <c r="F1186" i="3"/>
  <c r="B1187" i="3"/>
  <c r="C1187" i="3"/>
  <c r="D1187" i="3"/>
  <c r="E1187" i="3"/>
  <c r="F1187" i="3"/>
  <c r="B1188" i="3"/>
  <c r="C1188" i="3"/>
  <c r="D1188" i="3"/>
  <c r="E1188" i="3"/>
  <c r="F1188" i="3"/>
  <c r="B1189" i="3"/>
  <c r="C1189" i="3"/>
  <c r="D1189" i="3"/>
  <c r="E1189" i="3"/>
  <c r="F1189" i="3"/>
  <c r="B1190" i="3"/>
  <c r="C1190" i="3"/>
  <c r="D1190" i="3"/>
  <c r="E1190" i="3"/>
  <c r="F1190" i="3"/>
  <c r="B1191" i="3"/>
  <c r="C1191" i="3"/>
  <c r="D1191" i="3"/>
  <c r="E1191" i="3"/>
  <c r="F1191" i="3"/>
  <c r="B1192" i="3"/>
  <c r="C1192" i="3"/>
  <c r="D1192" i="3"/>
  <c r="E1192" i="3"/>
  <c r="F1192" i="3"/>
  <c r="B1193" i="3"/>
  <c r="C1193" i="3"/>
  <c r="D1193" i="3"/>
  <c r="E1193" i="3"/>
  <c r="F1193" i="3"/>
  <c r="B1194" i="3"/>
  <c r="C1194" i="3"/>
  <c r="D1194" i="3"/>
  <c r="E1194" i="3"/>
  <c r="F1194" i="3"/>
  <c r="B1195" i="3"/>
  <c r="C1195" i="3"/>
  <c r="D1195" i="3"/>
  <c r="E1195" i="3"/>
  <c r="F1195" i="3"/>
  <c r="B1196" i="3"/>
  <c r="C1196" i="3"/>
  <c r="D1196" i="3"/>
  <c r="E1196" i="3"/>
  <c r="F1196" i="3"/>
  <c r="B1197" i="3"/>
  <c r="C1197" i="3"/>
  <c r="D1197" i="3"/>
  <c r="E1197" i="3"/>
  <c r="F1197" i="3"/>
  <c r="B1198" i="3"/>
  <c r="C1198" i="3"/>
  <c r="D1198" i="3"/>
  <c r="E1198" i="3"/>
  <c r="F1198" i="3"/>
  <c r="B1199" i="3"/>
  <c r="C1199" i="3"/>
  <c r="D1199" i="3"/>
  <c r="E1199" i="3"/>
  <c r="F1199" i="3"/>
  <c r="B1200" i="3"/>
  <c r="C1200" i="3"/>
  <c r="D1200" i="3"/>
  <c r="E1200" i="3"/>
  <c r="F1200" i="3"/>
  <c r="B1201" i="3"/>
  <c r="C1201" i="3"/>
  <c r="D1201" i="3"/>
  <c r="E1201" i="3"/>
  <c r="F1201" i="3"/>
  <c r="B1202" i="3"/>
  <c r="C1202" i="3"/>
  <c r="D1202" i="3"/>
  <c r="E1202" i="3"/>
  <c r="F1202" i="3"/>
  <c r="B1203" i="3"/>
  <c r="C1203" i="3"/>
  <c r="D1203" i="3"/>
  <c r="E1203" i="3"/>
  <c r="F1203" i="3"/>
  <c r="B1204" i="3"/>
  <c r="C1204" i="3"/>
  <c r="D1204" i="3"/>
  <c r="E1204" i="3"/>
  <c r="F1204" i="3"/>
  <c r="B1205" i="3"/>
  <c r="C1205" i="3"/>
  <c r="D1205" i="3"/>
  <c r="E1205" i="3"/>
  <c r="F1205" i="3"/>
  <c r="B1206" i="3"/>
  <c r="C1206" i="3"/>
  <c r="D1206" i="3"/>
  <c r="E1206" i="3"/>
  <c r="F1206" i="3"/>
  <c r="B1207" i="3"/>
  <c r="C1207" i="3"/>
  <c r="D1207" i="3"/>
  <c r="E1207" i="3"/>
  <c r="F1207" i="3"/>
  <c r="B1208" i="3"/>
  <c r="C1208" i="3"/>
  <c r="D1208" i="3"/>
  <c r="E1208" i="3"/>
  <c r="F1208" i="3"/>
  <c r="B1209" i="3"/>
  <c r="C1209" i="3"/>
  <c r="D1209" i="3"/>
  <c r="E1209" i="3"/>
  <c r="F1209" i="3"/>
  <c r="B1210" i="3"/>
  <c r="C1210" i="3"/>
  <c r="D1210" i="3"/>
  <c r="E1210" i="3"/>
  <c r="F1210" i="3"/>
  <c r="B1211" i="3"/>
  <c r="C1211" i="3"/>
  <c r="D1211" i="3"/>
  <c r="E1211" i="3"/>
  <c r="F1211" i="3"/>
  <c r="B1212" i="3"/>
  <c r="C1212" i="3"/>
  <c r="D1212" i="3"/>
  <c r="E1212" i="3"/>
  <c r="F1212" i="3"/>
  <c r="B1213" i="3"/>
  <c r="C1213" i="3"/>
  <c r="D1213" i="3"/>
  <c r="E1213" i="3"/>
  <c r="F1213" i="3"/>
  <c r="B1214" i="3"/>
  <c r="C1214" i="3"/>
  <c r="D1214" i="3"/>
  <c r="E1214" i="3"/>
  <c r="F1214" i="3"/>
  <c r="B1215" i="3"/>
  <c r="C1215" i="3"/>
  <c r="D1215" i="3"/>
  <c r="E1215" i="3"/>
  <c r="F1215" i="3"/>
  <c r="B1216" i="3"/>
  <c r="C1216" i="3"/>
  <c r="D1216" i="3"/>
  <c r="E1216" i="3"/>
  <c r="F1216" i="3"/>
  <c r="B1217" i="3"/>
  <c r="C1217" i="3"/>
  <c r="D1217" i="3"/>
  <c r="E1217" i="3"/>
  <c r="F1217" i="3"/>
  <c r="B1218" i="3"/>
  <c r="C1218" i="3"/>
  <c r="D1218" i="3"/>
  <c r="E1218" i="3"/>
  <c r="F1218" i="3"/>
  <c r="B1219" i="3"/>
  <c r="C1219" i="3"/>
  <c r="D1219" i="3"/>
  <c r="E1219" i="3"/>
  <c r="F1219" i="3"/>
  <c r="B1220" i="3"/>
  <c r="C1220" i="3"/>
  <c r="D1220" i="3"/>
  <c r="E1220" i="3"/>
  <c r="F1220" i="3"/>
  <c r="B1221" i="3"/>
  <c r="C1221" i="3"/>
  <c r="D1221" i="3"/>
  <c r="E1221" i="3"/>
  <c r="F1221" i="3"/>
  <c r="B1222" i="3"/>
  <c r="C1222" i="3"/>
  <c r="D1222" i="3"/>
  <c r="E1222" i="3"/>
  <c r="F1222" i="3"/>
  <c r="B1223" i="3"/>
  <c r="C1223" i="3"/>
  <c r="D1223" i="3"/>
  <c r="E1223" i="3"/>
  <c r="F1223" i="3"/>
  <c r="B1224" i="3"/>
  <c r="C1224" i="3"/>
  <c r="D1224" i="3"/>
  <c r="E1224" i="3"/>
  <c r="F1224" i="3"/>
  <c r="B1225" i="3"/>
  <c r="C1225" i="3"/>
  <c r="D1225" i="3"/>
  <c r="E1225" i="3"/>
  <c r="F1225" i="3"/>
  <c r="B1226" i="3"/>
  <c r="C1226" i="3"/>
  <c r="D1226" i="3"/>
  <c r="E1226" i="3"/>
  <c r="F1226" i="3"/>
  <c r="B1227" i="3"/>
  <c r="C1227" i="3"/>
  <c r="D1227" i="3"/>
  <c r="E1227" i="3"/>
  <c r="F1227" i="3"/>
  <c r="B1228" i="3"/>
  <c r="C1228" i="3"/>
  <c r="D1228" i="3"/>
  <c r="E1228" i="3"/>
  <c r="F1228" i="3"/>
  <c r="B1229" i="3"/>
  <c r="C1229" i="3"/>
  <c r="D1229" i="3"/>
  <c r="E1229" i="3"/>
  <c r="F1229" i="3"/>
  <c r="B1230" i="3"/>
  <c r="C1230" i="3"/>
  <c r="D1230" i="3"/>
  <c r="E1230" i="3"/>
  <c r="F1230" i="3"/>
  <c r="B1231" i="3"/>
  <c r="C1231" i="3"/>
  <c r="D1231" i="3"/>
  <c r="E1231" i="3"/>
  <c r="F1231" i="3"/>
  <c r="B1232" i="3"/>
  <c r="C1232" i="3"/>
  <c r="D1232" i="3"/>
  <c r="E1232" i="3"/>
  <c r="F1232" i="3"/>
  <c r="B1233" i="3"/>
  <c r="C1233" i="3"/>
  <c r="D1233" i="3"/>
  <c r="E1233" i="3"/>
  <c r="F1233" i="3"/>
  <c r="B1234" i="3"/>
  <c r="C1234" i="3"/>
  <c r="D1234" i="3"/>
  <c r="E1234" i="3"/>
  <c r="F1234" i="3"/>
  <c r="B1235" i="3"/>
  <c r="C1235" i="3"/>
  <c r="D1235" i="3"/>
  <c r="E1235" i="3"/>
  <c r="F1235" i="3"/>
  <c r="B1236" i="3"/>
  <c r="C1236" i="3"/>
  <c r="D1236" i="3"/>
  <c r="E1236" i="3"/>
  <c r="F1236" i="3"/>
  <c r="B1237" i="3"/>
  <c r="C1237" i="3"/>
  <c r="D1237" i="3"/>
  <c r="E1237" i="3"/>
  <c r="F1237" i="3"/>
  <c r="B1238" i="3"/>
  <c r="C1238" i="3"/>
  <c r="D1238" i="3"/>
  <c r="E1238" i="3"/>
  <c r="F1238" i="3"/>
  <c r="B1239" i="3"/>
  <c r="C1239" i="3"/>
  <c r="D1239" i="3"/>
  <c r="E1239" i="3"/>
  <c r="F1239" i="3"/>
  <c r="B1240" i="3"/>
  <c r="C1240" i="3"/>
  <c r="D1240" i="3"/>
  <c r="E1240" i="3"/>
  <c r="F1240" i="3"/>
  <c r="B1241" i="3"/>
  <c r="C1241" i="3"/>
  <c r="D1241" i="3"/>
  <c r="E1241" i="3"/>
  <c r="F1241" i="3"/>
  <c r="B1242" i="3"/>
  <c r="C1242" i="3"/>
  <c r="D1242" i="3"/>
  <c r="E1242" i="3"/>
  <c r="F1242" i="3"/>
  <c r="B1243" i="3"/>
  <c r="C1243" i="3"/>
  <c r="D1243" i="3"/>
  <c r="E1243" i="3"/>
  <c r="F1243" i="3"/>
  <c r="B1244" i="3"/>
  <c r="C1244" i="3"/>
  <c r="D1244" i="3"/>
  <c r="E1244" i="3"/>
  <c r="F1244" i="3"/>
  <c r="B1245" i="3"/>
  <c r="C1245" i="3"/>
  <c r="D1245" i="3"/>
  <c r="E1245" i="3"/>
  <c r="F1245" i="3"/>
  <c r="B1246" i="3"/>
  <c r="C1246" i="3"/>
  <c r="D1246" i="3"/>
  <c r="E1246" i="3"/>
  <c r="F1246" i="3"/>
  <c r="B1247" i="3"/>
  <c r="C1247" i="3"/>
  <c r="D1247" i="3"/>
  <c r="E1247" i="3"/>
  <c r="F1247" i="3"/>
  <c r="B1248" i="3"/>
  <c r="C1248" i="3"/>
  <c r="D1248" i="3"/>
  <c r="E1248" i="3"/>
  <c r="F1248" i="3"/>
  <c r="B1249" i="3"/>
  <c r="C1249" i="3"/>
  <c r="D1249" i="3"/>
  <c r="E1249" i="3"/>
  <c r="F1249" i="3"/>
  <c r="B1250" i="3"/>
  <c r="C1250" i="3"/>
  <c r="D1250" i="3"/>
  <c r="E1250" i="3"/>
  <c r="F1250" i="3"/>
  <c r="B1251" i="3"/>
  <c r="C1251" i="3"/>
  <c r="D1251" i="3"/>
  <c r="E1251" i="3"/>
  <c r="F1251" i="3"/>
  <c r="B1252" i="3"/>
  <c r="C1252" i="3"/>
  <c r="D1252" i="3"/>
  <c r="E1252" i="3"/>
  <c r="F1252" i="3"/>
  <c r="B1253" i="3"/>
  <c r="C1253" i="3"/>
  <c r="D1253" i="3"/>
  <c r="E1253" i="3"/>
  <c r="F1253" i="3"/>
  <c r="B1254" i="3"/>
  <c r="C1254" i="3"/>
  <c r="D1254" i="3"/>
  <c r="E1254" i="3"/>
  <c r="F1254" i="3"/>
  <c r="B1255" i="3"/>
  <c r="C1255" i="3"/>
  <c r="D1255" i="3"/>
  <c r="E1255" i="3"/>
  <c r="F1255" i="3"/>
  <c r="B1256" i="3"/>
  <c r="C1256" i="3"/>
  <c r="D1256" i="3"/>
  <c r="E1256" i="3"/>
  <c r="F1256" i="3"/>
  <c r="B1257" i="3"/>
  <c r="C1257" i="3"/>
  <c r="D1257" i="3"/>
  <c r="E1257" i="3"/>
  <c r="F1257" i="3"/>
  <c r="B1258" i="3"/>
  <c r="C1258" i="3"/>
  <c r="D1258" i="3"/>
  <c r="E1258" i="3"/>
  <c r="F1258" i="3"/>
  <c r="B1259" i="3"/>
  <c r="C1259" i="3"/>
  <c r="D1259" i="3"/>
  <c r="E1259" i="3"/>
  <c r="F1259" i="3"/>
  <c r="B1260" i="3"/>
  <c r="C1260" i="3"/>
  <c r="D1260" i="3"/>
  <c r="E1260" i="3"/>
  <c r="F1260" i="3"/>
  <c r="B1261" i="3"/>
  <c r="C1261" i="3"/>
  <c r="D1261" i="3"/>
  <c r="E1261" i="3"/>
  <c r="F1261" i="3"/>
  <c r="B1262" i="3"/>
  <c r="C1262" i="3"/>
  <c r="D1262" i="3"/>
  <c r="E1262" i="3"/>
  <c r="F1262" i="3"/>
  <c r="B1263" i="3"/>
  <c r="C1263" i="3"/>
  <c r="D1263" i="3"/>
  <c r="E1263" i="3"/>
  <c r="F1263" i="3"/>
  <c r="B1264" i="3"/>
  <c r="C1264" i="3"/>
  <c r="D1264" i="3"/>
  <c r="E1264" i="3"/>
  <c r="F1264" i="3"/>
  <c r="B1265" i="3"/>
  <c r="C1265" i="3"/>
  <c r="D1265" i="3"/>
  <c r="E1265" i="3"/>
  <c r="F1265" i="3"/>
  <c r="B1266" i="3"/>
  <c r="C1266" i="3"/>
  <c r="D1266" i="3"/>
  <c r="E1266" i="3"/>
  <c r="F1266" i="3"/>
  <c r="B1267" i="3"/>
  <c r="C1267" i="3"/>
  <c r="D1267" i="3"/>
  <c r="E1267" i="3"/>
  <c r="F1267" i="3"/>
  <c r="B1268" i="3"/>
  <c r="C1268" i="3"/>
  <c r="D1268" i="3"/>
  <c r="E1268" i="3"/>
  <c r="F1268" i="3"/>
  <c r="B1269" i="3"/>
  <c r="C1269" i="3"/>
  <c r="D1269" i="3"/>
  <c r="E1269" i="3"/>
  <c r="F1269" i="3"/>
  <c r="B1270" i="3"/>
  <c r="C1270" i="3"/>
  <c r="D1270" i="3"/>
  <c r="E1270" i="3"/>
  <c r="F1270" i="3"/>
  <c r="B1271" i="3"/>
  <c r="C1271" i="3"/>
  <c r="D1271" i="3"/>
  <c r="E1271" i="3"/>
  <c r="F1271" i="3"/>
  <c r="B1272" i="3"/>
  <c r="C1272" i="3"/>
  <c r="D1272" i="3"/>
  <c r="E1272" i="3"/>
  <c r="F1272" i="3"/>
  <c r="B1273" i="3"/>
  <c r="C1273" i="3"/>
  <c r="D1273" i="3"/>
  <c r="E1273" i="3"/>
  <c r="F1273" i="3"/>
  <c r="B1274" i="3"/>
  <c r="C1274" i="3"/>
  <c r="D1274" i="3"/>
  <c r="E1274" i="3"/>
  <c r="F1274" i="3"/>
  <c r="B1275" i="3"/>
  <c r="C1275" i="3"/>
  <c r="D1275" i="3"/>
  <c r="E1275" i="3"/>
  <c r="F1275" i="3"/>
  <c r="B1276" i="3"/>
  <c r="C1276" i="3"/>
  <c r="D1276" i="3"/>
  <c r="E1276" i="3"/>
  <c r="F1276" i="3"/>
  <c r="B1277" i="3"/>
  <c r="C1277" i="3"/>
  <c r="D1277" i="3"/>
  <c r="E1277" i="3"/>
  <c r="F1277" i="3"/>
  <c r="B1278" i="3"/>
  <c r="C1278" i="3"/>
  <c r="D1278" i="3"/>
  <c r="E1278" i="3"/>
  <c r="F1278" i="3"/>
  <c r="B1279" i="3"/>
  <c r="C1279" i="3"/>
  <c r="D1279" i="3"/>
  <c r="E1279" i="3"/>
  <c r="F1279" i="3"/>
  <c r="B1280" i="3"/>
  <c r="C1280" i="3"/>
  <c r="D1280" i="3"/>
  <c r="E1280" i="3"/>
  <c r="F1280" i="3"/>
  <c r="B1281" i="3"/>
  <c r="C1281" i="3"/>
  <c r="D1281" i="3"/>
  <c r="E1281" i="3"/>
  <c r="F1281" i="3"/>
  <c r="B1282" i="3"/>
  <c r="C1282" i="3"/>
  <c r="D1282" i="3"/>
  <c r="E1282" i="3"/>
  <c r="F1282" i="3"/>
  <c r="B1283" i="3"/>
  <c r="C1283" i="3"/>
  <c r="D1283" i="3"/>
  <c r="E1283" i="3"/>
  <c r="F1283" i="3"/>
  <c r="B1284" i="3"/>
  <c r="C1284" i="3"/>
  <c r="D1284" i="3"/>
  <c r="E1284" i="3"/>
  <c r="F1284" i="3"/>
  <c r="B1285" i="3"/>
  <c r="C1285" i="3"/>
  <c r="D1285" i="3"/>
  <c r="E1285" i="3"/>
  <c r="F1285" i="3"/>
  <c r="B1286" i="3"/>
  <c r="C1286" i="3"/>
  <c r="D1286" i="3"/>
  <c r="E1286" i="3"/>
  <c r="F1286" i="3"/>
  <c r="B1287" i="3"/>
  <c r="C1287" i="3"/>
  <c r="D1287" i="3"/>
  <c r="E1287" i="3"/>
  <c r="F1287" i="3"/>
  <c r="B1288" i="3"/>
  <c r="C1288" i="3"/>
  <c r="D1288" i="3"/>
  <c r="E1288" i="3"/>
  <c r="F1288" i="3"/>
  <c r="B1289" i="3"/>
  <c r="C1289" i="3"/>
  <c r="D1289" i="3"/>
  <c r="E1289" i="3"/>
  <c r="F1289" i="3"/>
  <c r="B1290" i="3"/>
  <c r="C1290" i="3"/>
  <c r="D1290" i="3"/>
  <c r="E1290" i="3"/>
  <c r="F1290" i="3"/>
  <c r="B1291" i="3"/>
  <c r="C1291" i="3"/>
  <c r="D1291" i="3"/>
  <c r="E1291" i="3"/>
  <c r="F1291" i="3"/>
  <c r="B1292" i="3"/>
  <c r="C1292" i="3"/>
  <c r="D1292" i="3"/>
  <c r="E1292" i="3"/>
  <c r="F1292" i="3"/>
  <c r="B1293" i="3"/>
  <c r="C1293" i="3"/>
  <c r="D1293" i="3"/>
  <c r="E1293" i="3"/>
  <c r="F1293" i="3"/>
  <c r="B1294" i="3"/>
  <c r="C1294" i="3"/>
  <c r="D1294" i="3"/>
  <c r="E1294" i="3"/>
  <c r="F1294" i="3"/>
  <c r="B1295" i="3"/>
  <c r="C1295" i="3"/>
  <c r="D1295" i="3"/>
  <c r="E1295" i="3"/>
  <c r="F1295" i="3"/>
  <c r="B1296" i="3"/>
  <c r="C1296" i="3"/>
  <c r="D1296" i="3"/>
  <c r="E1296" i="3"/>
  <c r="F1296" i="3"/>
  <c r="B1297" i="3"/>
  <c r="C1297" i="3"/>
  <c r="D1297" i="3"/>
  <c r="E1297" i="3"/>
  <c r="F1297" i="3"/>
  <c r="B1298" i="3"/>
  <c r="C1298" i="3"/>
  <c r="D1298" i="3"/>
  <c r="E1298" i="3"/>
  <c r="F1298" i="3"/>
  <c r="B1299" i="3"/>
  <c r="C1299" i="3"/>
  <c r="D1299" i="3"/>
  <c r="E1299" i="3"/>
  <c r="F1299" i="3"/>
  <c r="B1300" i="3"/>
  <c r="C1300" i="3"/>
  <c r="D1300" i="3"/>
  <c r="E1300" i="3"/>
  <c r="F1300" i="3"/>
  <c r="B1301" i="3"/>
  <c r="C1301" i="3"/>
  <c r="D1301" i="3"/>
  <c r="E1301" i="3"/>
  <c r="F1301" i="3"/>
  <c r="B1302" i="3"/>
  <c r="C1302" i="3"/>
  <c r="D1302" i="3"/>
  <c r="E1302" i="3"/>
  <c r="F1302" i="3"/>
  <c r="B1303" i="3"/>
  <c r="C1303" i="3"/>
  <c r="D1303" i="3"/>
  <c r="E1303" i="3"/>
  <c r="F1303" i="3"/>
  <c r="B1304" i="3"/>
  <c r="C1304" i="3"/>
  <c r="D1304" i="3"/>
  <c r="E1304" i="3"/>
  <c r="F1304" i="3"/>
  <c r="B1305" i="3"/>
  <c r="C1305" i="3"/>
  <c r="D1305" i="3"/>
  <c r="E1305" i="3"/>
  <c r="F1305" i="3"/>
  <c r="B1306" i="3"/>
  <c r="C1306" i="3"/>
  <c r="D1306" i="3"/>
  <c r="E1306" i="3"/>
  <c r="F1306" i="3"/>
  <c r="B1307" i="3"/>
  <c r="C1307" i="3"/>
  <c r="D1307" i="3"/>
  <c r="E1307" i="3"/>
  <c r="F1307" i="3"/>
  <c r="B1308" i="3"/>
  <c r="C1308" i="3"/>
  <c r="D1308" i="3"/>
  <c r="E1308" i="3"/>
  <c r="F1308" i="3"/>
  <c r="B1309" i="3"/>
  <c r="C1309" i="3"/>
  <c r="D1309" i="3"/>
  <c r="E1309" i="3"/>
  <c r="F1309" i="3"/>
  <c r="B1310" i="3"/>
  <c r="C1310" i="3"/>
  <c r="D1310" i="3"/>
  <c r="E1310" i="3"/>
  <c r="F1310" i="3"/>
  <c r="B1311" i="3"/>
  <c r="C1311" i="3"/>
  <c r="D1311" i="3"/>
  <c r="E1311" i="3"/>
  <c r="F1311" i="3"/>
  <c r="B1312" i="3"/>
  <c r="C1312" i="3"/>
  <c r="D1312" i="3"/>
  <c r="E1312" i="3"/>
  <c r="F1312" i="3"/>
  <c r="B1313" i="3"/>
  <c r="C1313" i="3"/>
  <c r="D1313" i="3"/>
  <c r="E1313" i="3"/>
  <c r="F1313" i="3"/>
  <c r="B1314" i="3"/>
  <c r="C1314" i="3"/>
  <c r="D1314" i="3"/>
  <c r="E1314" i="3"/>
  <c r="F1314" i="3"/>
  <c r="B1315" i="3"/>
  <c r="C1315" i="3"/>
  <c r="D1315" i="3"/>
  <c r="E1315" i="3"/>
  <c r="F1315" i="3"/>
  <c r="B1316" i="3"/>
  <c r="C1316" i="3"/>
  <c r="D1316" i="3"/>
  <c r="E1316" i="3"/>
  <c r="F1316" i="3"/>
  <c r="B1317" i="3"/>
  <c r="C1317" i="3"/>
  <c r="D1317" i="3"/>
  <c r="E1317" i="3"/>
  <c r="F1317" i="3"/>
  <c r="B1318" i="3"/>
  <c r="C1318" i="3"/>
  <c r="D1318" i="3"/>
  <c r="E1318" i="3"/>
  <c r="F1318" i="3"/>
  <c r="B1319" i="3"/>
  <c r="C1319" i="3"/>
  <c r="D1319" i="3"/>
  <c r="E1319" i="3"/>
  <c r="F1319" i="3"/>
  <c r="B1320" i="3"/>
  <c r="C1320" i="3"/>
  <c r="D1320" i="3"/>
  <c r="E1320" i="3"/>
  <c r="F1320" i="3"/>
  <c r="B1321" i="3"/>
  <c r="C1321" i="3"/>
  <c r="D1321" i="3"/>
  <c r="E1321" i="3"/>
  <c r="F1321" i="3"/>
  <c r="B1322" i="3"/>
  <c r="C1322" i="3"/>
  <c r="D1322" i="3"/>
  <c r="E1322" i="3"/>
  <c r="F1322" i="3"/>
  <c r="B1323" i="3"/>
  <c r="C1323" i="3"/>
  <c r="D1323" i="3"/>
  <c r="E1323" i="3"/>
  <c r="F1323" i="3"/>
  <c r="B1324" i="3"/>
  <c r="C1324" i="3"/>
  <c r="D1324" i="3"/>
  <c r="E1324" i="3"/>
  <c r="F1324" i="3"/>
  <c r="B1325" i="3"/>
  <c r="C1325" i="3"/>
  <c r="D1325" i="3"/>
  <c r="E1325" i="3"/>
  <c r="F1325" i="3"/>
  <c r="B1326" i="3"/>
  <c r="C1326" i="3"/>
  <c r="D1326" i="3"/>
  <c r="E1326" i="3"/>
  <c r="F1326" i="3"/>
  <c r="B1327" i="3"/>
  <c r="C1327" i="3"/>
  <c r="D1327" i="3"/>
  <c r="E1327" i="3"/>
  <c r="F1327" i="3"/>
  <c r="B1328" i="3"/>
  <c r="C1328" i="3"/>
  <c r="D1328" i="3"/>
  <c r="E1328" i="3"/>
  <c r="F1328" i="3"/>
  <c r="B1329" i="3"/>
  <c r="C1329" i="3"/>
  <c r="D1329" i="3"/>
  <c r="E1329" i="3"/>
  <c r="F1329" i="3"/>
  <c r="B1330" i="3"/>
  <c r="C1330" i="3"/>
  <c r="D1330" i="3"/>
  <c r="E1330" i="3"/>
  <c r="F1330" i="3"/>
  <c r="B1331" i="3"/>
  <c r="C1331" i="3"/>
  <c r="D1331" i="3"/>
  <c r="E1331" i="3"/>
  <c r="F1331" i="3"/>
  <c r="B1332" i="3"/>
  <c r="C1332" i="3"/>
  <c r="D1332" i="3"/>
  <c r="E1332" i="3"/>
  <c r="F1332" i="3"/>
  <c r="B1333" i="3"/>
  <c r="C1333" i="3"/>
  <c r="D1333" i="3"/>
  <c r="E1333" i="3"/>
  <c r="F1333" i="3"/>
  <c r="B1334" i="3"/>
  <c r="C1334" i="3"/>
  <c r="D1334" i="3"/>
  <c r="E1334" i="3"/>
  <c r="F1334" i="3"/>
  <c r="B1335" i="3"/>
  <c r="C1335" i="3"/>
  <c r="D1335" i="3"/>
  <c r="E1335" i="3"/>
  <c r="F1335" i="3"/>
  <c r="B1336" i="3"/>
  <c r="C1336" i="3"/>
  <c r="D1336" i="3"/>
  <c r="E1336" i="3"/>
  <c r="F1336" i="3"/>
  <c r="B1337" i="3"/>
  <c r="C1337" i="3"/>
  <c r="D1337" i="3"/>
  <c r="E1337" i="3"/>
  <c r="F1337" i="3"/>
  <c r="B1338" i="3"/>
  <c r="C1338" i="3"/>
  <c r="D1338" i="3"/>
  <c r="E1338" i="3"/>
  <c r="F1338" i="3"/>
  <c r="B1339" i="3"/>
  <c r="C1339" i="3"/>
  <c r="D1339" i="3"/>
  <c r="E1339" i="3"/>
  <c r="F1339" i="3"/>
  <c r="B1340" i="3"/>
  <c r="C1340" i="3"/>
  <c r="D1340" i="3"/>
  <c r="E1340" i="3"/>
  <c r="F1340" i="3"/>
  <c r="B1341" i="3"/>
  <c r="C1341" i="3"/>
  <c r="D1341" i="3"/>
  <c r="E1341" i="3"/>
  <c r="F1341" i="3"/>
  <c r="B1342" i="3"/>
  <c r="C1342" i="3"/>
  <c r="D1342" i="3"/>
  <c r="E1342" i="3"/>
  <c r="F1342" i="3"/>
  <c r="B1343" i="3"/>
  <c r="C1343" i="3"/>
  <c r="D1343" i="3"/>
  <c r="E1343" i="3"/>
  <c r="F1343" i="3"/>
  <c r="B1344" i="3"/>
  <c r="C1344" i="3"/>
  <c r="D1344" i="3"/>
  <c r="E1344" i="3"/>
  <c r="F1344" i="3"/>
  <c r="B1345" i="3"/>
  <c r="C1345" i="3"/>
  <c r="D1345" i="3"/>
  <c r="E1345" i="3"/>
  <c r="F1345" i="3"/>
  <c r="B1346" i="3"/>
  <c r="C1346" i="3"/>
  <c r="D1346" i="3"/>
  <c r="E1346" i="3"/>
  <c r="F1346" i="3"/>
  <c r="B1347" i="3"/>
  <c r="C1347" i="3"/>
  <c r="D1347" i="3"/>
  <c r="E1347" i="3"/>
  <c r="F1347" i="3"/>
  <c r="B1348" i="3"/>
  <c r="C1348" i="3"/>
  <c r="D1348" i="3"/>
  <c r="E1348" i="3"/>
  <c r="F1348" i="3"/>
  <c r="B1349" i="3"/>
  <c r="C1349" i="3"/>
  <c r="D1349" i="3"/>
  <c r="E1349" i="3"/>
  <c r="F1349" i="3"/>
  <c r="B1350" i="3"/>
  <c r="C1350" i="3"/>
  <c r="D1350" i="3"/>
  <c r="E1350" i="3"/>
  <c r="F1350" i="3"/>
  <c r="B1351" i="3"/>
  <c r="C1351" i="3"/>
  <c r="D1351" i="3"/>
  <c r="E1351" i="3"/>
  <c r="F1351" i="3"/>
  <c r="B1352" i="3"/>
  <c r="C1352" i="3"/>
  <c r="D1352" i="3"/>
  <c r="E1352" i="3"/>
  <c r="F1352" i="3"/>
  <c r="B1353" i="3"/>
  <c r="C1353" i="3"/>
  <c r="D1353" i="3"/>
  <c r="E1353" i="3"/>
  <c r="F1353" i="3"/>
  <c r="B1354" i="3"/>
  <c r="C1354" i="3"/>
  <c r="D1354" i="3"/>
  <c r="E1354" i="3"/>
  <c r="F1354" i="3"/>
  <c r="B1355" i="3"/>
  <c r="C1355" i="3"/>
  <c r="D1355" i="3"/>
  <c r="E1355" i="3"/>
  <c r="F1355" i="3"/>
  <c r="B1356" i="3"/>
  <c r="C1356" i="3"/>
  <c r="D1356" i="3"/>
  <c r="E1356" i="3"/>
  <c r="F1356" i="3"/>
  <c r="B1357" i="3"/>
  <c r="C1357" i="3"/>
  <c r="D1357" i="3"/>
  <c r="E1357" i="3"/>
  <c r="F1357" i="3"/>
  <c r="B1358" i="3"/>
  <c r="C1358" i="3"/>
  <c r="D1358" i="3"/>
  <c r="E1358" i="3"/>
  <c r="F1358" i="3"/>
  <c r="B1359" i="3"/>
  <c r="C1359" i="3"/>
  <c r="D1359" i="3"/>
  <c r="E1359" i="3"/>
  <c r="F1359" i="3"/>
  <c r="B1360" i="3"/>
  <c r="C1360" i="3"/>
  <c r="D1360" i="3"/>
  <c r="E1360" i="3"/>
  <c r="F1360" i="3"/>
  <c r="B1361" i="3"/>
  <c r="C1361" i="3"/>
  <c r="D1361" i="3"/>
  <c r="E1361" i="3"/>
  <c r="F1361" i="3"/>
  <c r="B1362" i="3"/>
  <c r="C1362" i="3"/>
  <c r="D1362" i="3"/>
  <c r="E1362" i="3"/>
  <c r="F1362" i="3"/>
  <c r="B1363" i="3"/>
  <c r="C1363" i="3"/>
  <c r="D1363" i="3"/>
  <c r="E1363" i="3"/>
  <c r="F1363" i="3"/>
  <c r="B1364" i="3"/>
  <c r="C1364" i="3"/>
  <c r="D1364" i="3"/>
  <c r="E1364" i="3"/>
  <c r="F1364" i="3"/>
  <c r="B1365" i="3"/>
  <c r="C1365" i="3"/>
  <c r="D1365" i="3"/>
  <c r="E1365" i="3"/>
  <c r="F1365" i="3"/>
  <c r="B1366" i="3"/>
  <c r="C1366" i="3"/>
  <c r="D1366" i="3"/>
  <c r="E1366" i="3"/>
  <c r="F1366" i="3"/>
  <c r="B1367" i="3"/>
  <c r="C1367" i="3"/>
  <c r="D1367" i="3"/>
  <c r="E1367" i="3"/>
  <c r="F1367" i="3"/>
  <c r="B1368" i="3"/>
  <c r="C1368" i="3"/>
  <c r="D1368" i="3"/>
  <c r="E1368" i="3"/>
  <c r="F1368" i="3"/>
  <c r="B1369" i="3"/>
  <c r="C1369" i="3"/>
  <c r="D1369" i="3"/>
  <c r="E1369" i="3"/>
  <c r="F1369" i="3"/>
  <c r="B1370" i="3"/>
  <c r="C1370" i="3"/>
  <c r="D1370" i="3"/>
  <c r="E1370" i="3"/>
  <c r="F1370" i="3"/>
  <c r="B1371" i="3"/>
  <c r="C1371" i="3"/>
  <c r="D1371" i="3"/>
  <c r="E1371" i="3"/>
  <c r="F1371" i="3"/>
  <c r="B1372" i="3"/>
  <c r="C1372" i="3"/>
  <c r="D1372" i="3"/>
  <c r="E1372" i="3"/>
  <c r="F1372" i="3"/>
  <c r="B1373" i="3"/>
  <c r="C1373" i="3"/>
  <c r="D1373" i="3"/>
  <c r="E1373" i="3"/>
  <c r="F1373" i="3"/>
  <c r="B1374" i="3"/>
  <c r="C1374" i="3"/>
  <c r="D1374" i="3"/>
  <c r="E1374" i="3"/>
  <c r="F1374" i="3"/>
  <c r="B1375" i="3"/>
  <c r="C1375" i="3"/>
  <c r="D1375" i="3"/>
  <c r="E1375" i="3"/>
  <c r="F1375" i="3"/>
  <c r="B1376" i="3"/>
  <c r="C1376" i="3"/>
  <c r="D1376" i="3"/>
  <c r="E1376" i="3"/>
  <c r="F1376" i="3"/>
  <c r="B1377" i="3"/>
  <c r="C1377" i="3"/>
  <c r="D1377" i="3"/>
  <c r="E1377" i="3"/>
  <c r="F1377" i="3"/>
  <c r="B1378" i="3"/>
  <c r="C1378" i="3"/>
  <c r="D1378" i="3"/>
  <c r="E1378" i="3"/>
  <c r="F1378" i="3"/>
  <c r="B1379" i="3"/>
  <c r="C1379" i="3"/>
  <c r="D1379" i="3"/>
  <c r="E1379" i="3"/>
  <c r="F1379" i="3"/>
  <c r="B1380" i="3"/>
  <c r="C1380" i="3"/>
  <c r="D1380" i="3"/>
  <c r="E1380" i="3"/>
  <c r="F1380" i="3"/>
  <c r="B1381" i="3"/>
  <c r="C1381" i="3"/>
  <c r="D1381" i="3"/>
  <c r="E1381" i="3"/>
  <c r="F1381" i="3"/>
  <c r="B1382" i="3"/>
  <c r="C1382" i="3"/>
  <c r="D1382" i="3"/>
  <c r="E1382" i="3"/>
  <c r="F1382" i="3"/>
  <c r="B1383" i="3"/>
  <c r="C1383" i="3"/>
  <c r="D1383" i="3"/>
  <c r="E1383" i="3"/>
  <c r="F1383" i="3"/>
  <c r="B1384" i="3"/>
  <c r="C1384" i="3"/>
  <c r="D1384" i="3"/>
  <c r="E1384" i="3"/>
  <c r="F1384" i="3"/>
  <c r="B1385" i="3"/>
  <c r="C1385" i="3"/>
  <c r="D1385" i="3"/>
  <c r="E1385" i="3"/>
  <c r="F1385" i="3"/>
  <c r="B1386" i="3"/>
  <c r="C1386" i="3"/>
  <c r="D1386" i="3"/>
  <c r="E1386" i="3"/>
  <c r="F1386" i="3"/>
  <c r="B1387" i="3"/>
  <c r="C1387" i="3"/>
  <c r="D1387" i="3"/>
  <c r="E1387" i="3"/>
  <c r="F1387" i="3"/>
  <c r="B1388" i="3"/>
  <c r="C1388" i="3"/>
  <c r="D1388" i="3"/>
  <c r="E1388" i="3"/>
  <c r="F1388" i="3"/>
  <c r="B1389" i="3"/>
  <c r="C1389" i="3"/>
  <c r="D1389" i="3"/>
  <c r="E1389" i="3"/>
  <c r="F1389" i="3"/>
  <c r="B1390" i="3"/>
  <c r="C1390" i="3"/>
  <c r="D1390" i="3"/>
  <c r="E1390" i="3"/>
  <c r="F1390" i="3"/>
  <c r="B1391" i="3"/>
  <c r="C1391" i="3"/>
  <c r="D1391" i="3"/>
  <c r="E1391" i="3"/>
  <c r="F1391" i="3"/>
  <c r="B1392" i="3"/>
  <c r="C1392" i="3"/>
  <c r="D1392" i="3"/>
  <c r="E1392" i="3"/>
  <c r="F1392" i="3"/>
  <c r="B1393" i="3"/>
  <c r="C1393" i="3"/>
  <c r="D1393" i="3"/>
  <c r="E1393" i="3"/>
  <c r="F1393" i="3"/>
  <c r="B1394" i="3"/>
  <c r="C1394" i="3"/>
  <c r="D1394" i="3"/>
  <c r="E1394" i="3"/>
  <c r="F1394" i="3"/>
  <c r="B1395" i="3"/>
  <c r="C1395" i="3"/>
  <c r="D1395" i="3"/>
  <c r="E1395" i="3"/>
  <c r="F1395" i="3"/>
  <c r="B1396" i="3"/>
  <c r="C1396" i="3"/>
  <c r="D1396" i="3"/>
  <c r="E1396" i="3"/>
  <c r="F1396" i="3"/>
  <c r="B1397" i="3"/>
  <c r="C1397" i="3"/>
  <c r="D1397" i="3"/>
  <c r="E1397" i="3"/>
  <c r="F1397" i="3"/>
  <c r="B1398" i="3"/>
  <c r="C1398" i="3"/>
  <c r="D1398" i="3"/>
  <c r="E1398" i="3"/>
  <c r="F1398" i="3"/>
  <c r="B1399" i="3"/>
  <c r="C1399" i="3"/>
  <c r="D1399" i="3"/>
  <c r="E1399" i="3"/>
  <c r="F1399" i="3"/>
  <c r="B1400" i="3"/>
  <c r="C1400" i="3"/>
  <c r="D1400" i="3"/>
  <c r="E1400" i="3"/>
  <c r="F1400" i="3"/>
  <c r="B1401" i="3"/>
  <c r="C1401" i="3"/>
  <c r="D1401" i="3"/>
  <c r="E1401" i="3"/>
  <c r="F1401" i="3"/>
  <c r="B1402" i="3"/>
  <c r="C1402" i="3"/>
  <c r="D1402" i="3"/>
  <c r="E1402" i="3"/>
  <c r="F1402" i="3"/>
  <c r="B1403" i="3"/>
  <c r="C1403" i="3"/>
  <c r="D1403" i="3"/>
  <c r="E1403" i="3"/>
  <c r="F1403" i="3"/>
  <c r="B1404" i="3"/>
  <c r="C1404" i="3"/>
  <c r="D1404" i="3"/>
  <c r="E1404" i="3"/>
  <c r="F1404" i="3"/>
  <c r="B1405" i="3"/>
  <c r="C1405" i="3"/>
  <c r="D1405" i="3"/>
  <c r="E1405" i="3"/>
  <c r="F1405" i="3"/>
  <c r="B1406" i="3"/>
  <c r="C1406" i="3"/>
  <c r="D1406" i="3"/>
  <c r="E1406" i="3"/>
  <c r="F1406" i="3"/>
  <c r="B1407" i="3"/>
  <c r="C1407" i="3"/>
  <c r="D1407" i="3"/>
  <c r="E1407" i="3"/>
  <c r="F1407" i="3"/>
  <c r="B1408" i="3"/>
  <c r="C1408" i="3"/>
  <c r="D1408" i="3"/>
  <c r="E1408" i="3"/>
  <c r="F1408" i="3"/>
  <c r="B1409" i="3"/>
  <c r="C1409" i="3"/>
  <c r="D1409" i="3"/>
  <c r="E1409" i="3"/>
  <c r="F1409" i="3"/>
  <c r="B1410" i="3"/>
  <c r="C1410" i="3"/>
  <c r="D1410" i="3"/>
  <c r="E1410" i="3"/>
  <c r="F1410" i="3"/>
  <c r="B1411" i="3"/>
  <c r="C1411" i="3"/>
  <c r="D1411" i="3"/>
  <c r="E1411" i="3"/>
  <c r="F1411" i="3"/>
  <c r="B1412" i="3"/>
  <c r="C1412" i="3"/>
  <c r="D1412" i="3"/>
  <c r="E1412" i="3"/>
  <c r="F1412" i="3"/>
  <c r="B1413" i="3"/>
  <c r="C1413" i="3"/>
  <c r="D1413" i="3"/>
  <c r="E1413" i="3"/>
  <c r="F1413" i="3"/>
  <c r="B1414" i="3"/>
  <c r="C1414" i="3"/>
  <c r="D1414" i="3"/>
  <c r="E1414" i="3"/>
  <c r="F1414" i="3"/>
  <c r="B1415" i="3"/>
  <c r="C1415" i="3"/>
  <c r="D1415" i="3"/>
  <c r="E1415" i="3"/>
  <c r="F1415" i="3"/>
  <c r="B1416" i="3"/>
  <c r="C1416" i="3"/>
  <c r="D1416" i="3"/>
  <c r="E1416" i="3"/>
  <c r="F1416" i="3"/>
  <c r="B1417" i="3"/>
  <c r="C1417" i="3"/>
  <c r="D1417" i="3"/>
  <c r="E1417" i="3"/>
  <c r="F1417" i="3"/>
  <c r="B1418" i="3"/>
  <c r="C1418" i="3"/>
  <c r="D1418" i="3"/>
  <c r="E1418" i="3"/>
  <c r="F1418" i="3"/>
  <c r="B1419" i="3"/>
  <c r="C1419" i="3"/>
  <c r="D1419" i="3"/>
  <c r="E1419" i="3"/>
  <c r="F1419" i="3"/>
  <c r="B1420" i="3"/>
  <c r="C1420" i="3"/>
  <c r="D1420" i="3"/>
  <c r="E1420" i="3"/>
  <c r="F1420" i="3"/>
  <c r="B1421" i="3"/>
  <c r="C1421" i="3"/>
  <c r="D1421" i="3"/>
  <c r="E1421" i="3"/>
  <c r="F1421" i="3"/>
  <c r="B1422" i="3"/>
  <c r="C1422" i="3"/>
  <c r="D1422" i="3"/>
  <c r="E1422" i="3"/>
  <c r="F1422" i="3"/>
  <c r="B1423" i="3"/>
  <c r="C1423" i="3"/>
  <c r="D1423" i="3"/>
  <c r="E1423" i="3"/>
  <c r="F1423" i="3"/>
  <c r="B1424" i="3"/>
  <c r="C1424" i="3"/>
  <c r="D1424" i="3"/>
  <c r="E1424" i="3"/>
  <c r="F1424" i="3"/>
  <c r="B1425" i="3"/>
  <c r="C1425" i="3"/>
  <c r="D1425" i="3"/>
  <c r="E1425" i="3"/>
  <c r="F1425" i="3"/>
  <c r="B1426" i="3"/>
  <c r="C1426" i="3"/>
  <c r="D1426" i="3"/>
  <c r="E1426" i="3"/>
  <c r="F1426" i="3"/>
  <c r="B1427" i="3"/>
  <c r="C1427" i="3"/>
  <c r="D1427" i="3"/>
  <c r="E1427" i="3"/>
  <c r="F1427" i="3"/>
  <c r="B1428" i="3"/>
  <c r="C1428" i="3"/>
  <c r="D1428" i="3"/>
  <c r="E1428" i="3"/>
  <c r="F1428" i="3"/>
  <c r="B1429" i="3"/>
  <c r="C1429" i="3"/>
  <c r="D1429" i="3"/>
  <c r="E1429" i="3"/>
  <c r="F1429" i="3"/>
  <c r="B1430" i="3"/>
  <c r="C1430" i="3"/>
  <c r="D1430" i="3"/>
  <c r="E1430" i="3"/>
  <c r="F1430" i="3"/>
  <c r="B1431" i="3"/>
  <c r="C1431" i="3"/>
  <c r="D1431" i="3"/>
  <c r="E1431" i="3"/>
  <c r="F1431" i="3"/>
  <c r="B1432" i="3"/>
  <c r="C1432" i="3"/>
  <c r="D1432" i="3"/>
  <c r="E1432" i="3"/>
  <c r="F1432" i="3"/>
  <c r="B1433" i="3"/>
  <c r="C1433" i="3"/>
  <c r="D1433" i="3"/>
  <c r="E1433" i="3"/>
  <c r="F1433" i="3"/>
  <c r="B1434" i="3"/>
  <c r="C1434" i="3"/>
  <c r="D1434" i="3"/>
  <c r="E1434" i="3"/>
  <c r="F1434" i="3"/>
  <c r="B1435" i="3"/>
  <c r="C1435" i="3"/>
  <c r="D1435" i="3"/>
  <c r="E1435" i="3"/>
  <c r="F1435" i="3"/>
  <c r="B1436" i="3"/>
  <c r="C1436" i="3"/>
  <c r="D1436" i="3"/>
  <c r="E1436" i="3"/>
  <c r="F1436" i="3"/>
  <c r="B1437" i="3"/>
  <c r="C1437" i="3"/>
  <c r="D1437" i="3"/>
  <c r="E1437" i="3"/>
  <c r="F1437" i="3"/>
  <c r="B1438" i="3"/>
  <c r="C1438" i="3"/>
  <c r="D1438" i="3"/>
  <c r="E1438" i="3"/>
  <c r="F1438" i="3"/>
  <c r="B1439" i="3"/>
  <c r="C1439" i="3"/>
  <c r="D1439" i="3"/>
  <c r="E1439" i="3"/>
  <c r="F1439" i="3"/>
  <c r="B1440" i="3"/>
  <c r="C1440" i="3"/>
  <c r="D1440" i="3"/>
  <c r="E1440" i="3"/>
  <c r="F1440" i="3"/>
  <c r="B1441" i="3"/>
  <c r="C1441" i="3"/>
  <c r="D1441" i="3"/>
  <c r="E1441" i="3"/>
  <c r="F1441" i="3"/>
  <c r="B1442" i="3"/>
  <c r="C1442" i="3"/>
  <c r="D1442" i="3"/>
  <c r="E1442" i="3"/>
  <c r="F1442" i="3"/>
  <c r="B1443" i="3"/>
  <c r="C1443" i="3"/>
  <c r="D1443" i="3"/>
  <c r="E1443" i="3"/>
  <c r="F1443" i="3"/>
  <c r="B1444" i="3"/>
  <c r="C1444" i="3"/>
  <c r="D1444" i="3"/>
  <c r="E1444" i="3"/>
  <c r="F1444" i="3"/>
  <c r="B1445" i="3"/>
  <c r="C1445" i="3"/>
  <c r="D1445" i="3"/>
  <c r="E1445" i="3"/>
  <c r="F1445" i="3"/>
  <c r="B1446" i="3"/>
  <c r="C1446" i="3"/>
  <c r="D1446" i="3"/>
  <c r="E1446" i="3"/>
  <c r="F1446" i="3"/>
  <c r="B1447" i="3"/>
  <c r="C1447" i="3"/>
  <c r="D1447" i="3"/>
  <c r="E1447" i="3"/>
  <c r="F1447" i="3"/>
  <c r="B1448" i="3"/>
  <c r="C1448" i="3"/>
  <c r="D1448" i="3"/>
  <c r="E1448" i="3"/>
  <c r="F1448" i="3"/>
  <c r="B1449" i="3"/>
  <c r="C1449" i="3"/>
  <c r="D1449" i="3"/>
  <c r="E1449" i="3"/>
  <c r="F1449" i="3"/>
  <c r="B1450" i="3"/>
  <c r="C1450" i="3"/>
  <c r="D1450" i="3"/>
  <c r="E1450" i="3"/>
  <c r="F1450" i="3"/>
  <c r="B1451" i="3"/>
  <c r="C1451" i="3"/>
  <c r="D1451" i="3"/>
  <c r="E1451" i="3"/>
  <c r="F1451" i="3"/>
  <c r="B1452" i="3"/>
  <c r="C1452" i="3"/>
  <c r="D1452" i="3"/>
  <c r="E1452" i="3"/>
  <c r="F1452" i="3"/>
  <c r="B1453" i="3"/>
  <c r="C1453" i="3"/>
  <c r="D1453" i="3"/>
  <c r="E1453" i="3"/>
  <c r="F1453" i="3"/>
  <c r="B1454" i="3"/>
  <c r="C1454" i="3"/>
  <c r="D1454" i="3"/>
  <c r="E1454" i="3"/>
  <c r="F1454" i="3"/>
  <c r="B1455" i="3"/>
  <c r="C1455" i="3"/>
  <c r="D1455" i="3"/>
  <c r="E1455" i="3"/>
  <c r="F1455" i="3"/>
  <c r="B1456" i="3"/>
  <c r="C1456" i="3"/>
  <c r="D1456" i="3"/>
  <c r="E1456" i="3"/>
  <c r="F1456" i="3"/>
  <c r="B1457" i="3"/>
  <c r="C1457" i="3"/>
  <c r="D1457" i="3"/>
  <c r="E1457" i="3"/>
  <c r="F1457" i="3"/>
  <c r="B1458" i="3"/>
  <c r="C1458" i="3"/>
  <c r="D1458" i="3"/>
  <c r="E1458" i="3"/>
  <c r="F1458" i="3"/>
  <c r="B1459" i="3"/>
  <c r="C1459" i="3"/>
  <c r="D1459" i="3"/>
  <c r="E1459" i="3"/>
  <c r="F1459" i="3"/>
  <c r="B1460" i="3"/>
  <c r="C1460" i="3"/>
  <c r="D1460" i="3"/>
  <c r="E1460" i="3"/>
  <c r="F1460" i="3"/>
  <c r="B1461" i="3"/>
  <c r="C1461" i="3"/>
  <c r="D1461" i="3"/>
  <c r="E1461" i="3"/>
  <c r="F1461" i="3"/>
  <c r="B1462" i="3"/>
  <c r="C1462" i="3"/>
  <c r="D1462" i="3"/>
  <c r="E1462" i="3"/>
  <c r="F1462" i="3"/>
  <c r="B1463" i="3"/>
  <c r="C1463" i="3"/>
  <c r="D1463" i="3"/>
  <c r="E1463" i="3"/>
  <c r="F1463" i="3"/>
  <c r="B1464" i="3"/>
  <c r="C1464" i="3"/>
  <c r="D1464" i="3"/>
  <c r="E1464" i="3"/>
  <c r="F1464" i="3"/>
  <c r="B1465" i="3"/>
  <c r="C1465" i="3"/>
  <c r="D1465" i="3"/>
  <c r="E1465" i="3"/>
  <c r="F1465" i="3"/>
  <c r="B1466" i="3"/>
  <c r="C1466" i="3"/>
  <c r="D1466" i="3"/>
  <c r="E1466" i="3"/>
  <c r="F1466" i="3"/>
  <c r="B1467" i="3"/>
  <c r="C1467" i="3"/>
  <c r="D1467" i="3"/>
  <c r="E1467" i="3"/>
  <c r="F1467" i="3"/>
  <c r="B1468" i="3"/>
  <c r="C1468" i="3"/>
  <c r="D1468" i="3"/>
  <c r="E1468" i="3"/>
  <c r="F1468" i="3"/>
  <c r="B1469" i="3"/>
  <c r="C1469" i="3"/>
  <c r="D1469" i="3"/>
  <c r="E1469" i="3"/>
  <c r="F1469" i="3"/>
  <c r="B1470" i="3"/>
  <c r="C1470" i="3"/>
  <c r="D1470" i="3"/>
  <c r="E1470" i="3"/>
  <c r="F1470" i="3"/>
  <c r="B1471" i="3"/>
  <c r="C1471" i="3"/>
  <c r="D1471" i="3"/>
  <c r="E1471" i="3"/>
  <c r="F1471" i="3"/>
  <c r="B1472" i="3"/>
  <c r="C1472" i="3"/>
  <c r="D1472" i="3"/>
  <c r="E1472" i="3"/>
  <c r="F1472" i="3"/>
  <c r="B1473" i="3"/>
  <c r="C1473" i="3"/>
  <c r="D1473" i="3"/>
  <c r="E1473" i="3"/>
  <c r="F1473" i="3"/>
  <c r="B1474" i="3"/>
  <c r="C1474" i="3"/>
  <c r="D1474" i="3"/>
  <c r="E1474" i="3"/>
  <c r="F1474" i="3"/>
  <c r="B1475" i="3"/>
  <c r="C1475" i="3"/>
  <c r="D1475" i="3"/>
  <c r="E1475" i="3"/>
  <c r="F1475" i="3"/>
  <c r="B1476" i="3"/>
  <c r="C1476" i="3"/>
  <c r="D1476" i="3"/>
  <c r="E1476" i="3"/>
  <c r="F1476" i="3"/>
  <c r="B1477" i="3"/>
  <c r="C1477" i="3"/>
  <c r="D1477" i="3"/>
  <c r="E1477" i="3"/>
  <c r="F1477" i="3"/>
  <c r="B1478" i="3"/>
  <c r="C1478" i="3"/>
  <c r="D1478" i="3"/>
  <c r="E1478" i="3"/>
  <c r="F1478" i="3"/>
  <c r="B1479" i="3"/>
  <c r="C1479" i="3"/>
  <c r="D1479" i="3"/>
  <c r="E1479" i="3"/>
  <c r="F1479" i="3"/>
  <c r="B1480" i="3"/>
  <c r="C1480" i="3"/>
  <c r="D1480" i="3"/>
  <c r="E1480" i="3"/>
  <c r="F1480" i="3"/>
  <c r="B1481" i="3"/>
  <c r="C1481" i="3"/>
  <c r="D1481" i="3"/>
  <c r="E1481" i="3"/>
  <c r="F1481" i="3"/>
  <c r="B1482" i="3"/>
  <c r="C1482" i="3"/>
  <c r="D1482" i="3"/>
  <c r="E1482" i="3"/>
  <c r="F1482" i="3"/>
  <c r="B1483" i="3"/>
  <c r="C1483" i="3"/>
  <c r="D1483" i="3"/>
  <c r="E1483" i="3"/>
  <c r="F1483" i="3"/>
  <c r="B1484" i="3"/>
  <c r="C1484" i="3"/>
  <c r="D1484" i="3"/>
  <c r="E1484" i="3"/>
  <c r="F1484" i="3"/>
  <c r="B1485" i="3"/>
  <c r="C1485" i="3"/>
  <c r="D1485" i="3"/>
  <c r="E1485" i="3"/>
  <c r="F1485" i="3"/>
  <c r="B1486" i="3"/>
  <c r="C1486" i="3"/>
  <c r="D1486" i="3"/>
  <c r="E1486" i="3"/>
  <c r="F1486" i="3"/>
  <c r="B1487" i="3"/>
  <c r="C1487" i="3"/>
  <c r="D1487" i="3"/>
  <c r="E1487" i="3"/>
  <c r="F1487" i="3"/>
  <c r="B1488" i="3"/>
  <c r="C1488" i="3"/>
  <c r="D1488" i="3"/>
  <c r="E1488" i="3"/>
  <c r="F1488" i="3"/>
  <c r="B1489" i="3"/>
  <c r="C1489" i="3"/>
  <c r="D1489" i="3"/>
  <c r="E1489" i="3"/>
  <c r="F1489" i="3"/>
  <c r="B1490" i="3"/>
  <c r="C1490" i="3"/>
  <c r="D1490" i="3"/>
  <c r="E1490" i="3"/>
  <c r="F1490" i="3"/>
  <c r="B1491" i="3"/>
  <c r="C1491" i="3"/>
  <c r="D1491" i="3"/>
  <c r="E1491" i="3"/>
  <c r="F1491" i="3"/>
  <c r="B1492" i="3"/>
  <c r="C1492" i="3"/>
  <c r="D1492" i="3"/>
  <c r="E1492" i="3"/>
  <c r="F1492" i="3"/>
  <c r="B1493" i="3"/>
  <c r="C1493" i="3"/>
  <c r="D1493" i="3"/>
  <c r="E1493" i="3"/>
  <c r="F1493" i="3"/>
  <c r="B1494" i="3"/>
  <c r="C1494" i="3"/>
  <c r="D1494" i="3"/>
  <c r="E1494" i="3"/>
  <c r="F1494" i="3"/>
  <c r="B1495" i="3"/>
  <c r="C1495" i="3"/>
  <c r="D1495" i="3"/>
  <c r="E1495" i="3"/>
  <c r="F1495" i="3"/>
  <c r="B1496" i="3"/>
  <c r="C1496" i="3"/>
  <c r="D1496" i="3"/>
  <c r="E1496" i="3"/>
  <c r="F1496" i="3"/>
  <c r="B1497" i="3"/>
  <c r="C1497" i="3"/>
  <c r="D1497" i="3"/>
  <c r="E1497" i="3"/>
  <c r="F1497" i="3"/>
  <c r="B1498" i="3"/>
  <c r="C1498" i="3"/>
  <c r="D1498" i="3"/>
  <c r="E1498" i="3"/>
  <c r="F1498" i="3"/>
  <c r="B1499" i="3"/>
  <c r="C1499" i="3"/>
  <c r="D1499" i="3"/>
  <c r="E1499" i="3"/>
  <c r="F1499" i="3"/>
  <c r="B1500" i="3"/>
  <c r="C1500" i="3"/>
  <c r="D1500" i="3"/>
  <c r="E1500" i="3"/>
  <c r="F1500" i="3"/>
  <c r="B1501" i="3"/>
  <c r="C1501" i="3"/>
  <c r="D1501" i="3"/>
  <c r="E1501" i="3"/>
  <c r="F1501" i="3"/>
  <c r="B1502" i="3"/>
  <c r="C1502" i="3"/>
  <c r="D1502" i="3"/>
  <c r="E1502" i="3"/>
  <c r="F1502" i="3"/>
  <c r="B1503" i="3"/>
  <c r="C1503" i="3"/>
  <c r="D1503" i="3"/>
  <c r="E1503" i="3"/>
  <c r="F1503" i="3"/>
  <c r="B1504" i="3"/>
  <c r="C1504" i="3"/>
  <c r="D1504" i="3"/>
  <c r="E1504" i="3"/>
  <c r="F1504" i="3"/>
  <c r="B1505" i="3"/>
  <c r="C1505" i="3"/>
  <c r="D1505" i="3"/>
  <c r="E1505" i="3"/>
  <c r="F1505" i="3"/>
  <c r="B1506" i="3"/>
  <c r="C1506" i="3"/>
  <c r="D1506" i="3"/>
  <c r="E1506" i="3"/>
  <c r="F1506" i="3"/>
  <c r="B1507" i="3"/>
  <c r="C1507" i="3"/>
  <c r="D1507" i="3"/>
  <c r="E1507" i="3"/>
  <c r="F1507" i="3"/>
  <c r="B1508" i="3"/>
  <c r="C1508" i="3"/>
  <c r="D1508" i="3"/>
  <c r="E1508" i="3"/>
  <c r="F1508" i="3"/>
  <c r="B1509" i="3"/>
  <c r="C1509" i="3"/>
  <c r="D1509" i="3"/>
  <c r="E1509" i="3"/>
  <c r="F1509" i="3"/>
  <c r="B1510" i="3"/>
  <c r="C1510" i="3"/>
  <c r="D1510" i="3"/>
  <c r="E1510" i="3"/>
  <c r="F1510" i="3"/>
  <c r="B1511" i="3"/>
  <c r="C1511" i="3"/>
  <c r="D1511" i="3"/>
  <c r="E1511" i="3"/>
  <c r="F1511" i="3"/>
  <c r="B1512" i="3"/>
  <c r="C1512" i="3"/>
  <c r="D1512" i="3"/>
  <c r="E1512" i="3"/>
  <c r="F1512" i="3"/>
  <c r="B1513" i="3"/>
  <c r="C1513" i="3"/>
  <c r="D1513" i="3"/>
  <c r="E1513" i="3"/>
  <c r="F1513" i="3"/>
  <c r="B1514" i="3"/>
  <c r="C1514" i="3"/>
  <c r="D1514" i="3"/>
  <c r="E1514" i="3"/>
  <c r="F1514" i="3"/>
  <c r="B1515" i="3"/>
  <c r="C1515" i="3"/>
  <c r="D1515" i="3"/>
  <c r="E1515" i="3"/>
  <c r="F1515" i="3"/>
  <c r="B1516" i="3"/>
  <c r="C1516" i="3"/>
  <c r="D1516" i="3"/>
  <c r="E1516" i="3"/>
  <c r="F1516" i="3"/>
  <c r="B1517" i="3"/>
  <c r="C1517" i="3"/>
  <c r="D1517" i="3"/>
  <c r="E1517" i="3"/>
  <c r="F1517" i="3"/>
  <c r="B1518" i="3"/>
  <c r="C1518" i="3"/>
  <c r="D1518" i="3"/>
  <c r="E1518" i="3"/>
  <c r="F1518" i="3"/>
  <c r="B1519" i="3"/>
  <c r="C1519" i="3"/>
  <c r="D1519" i="3"/>
  <c r="E1519" i="3"/>
  <c r="F1519" i="3"/>
  <c r="B1520" i="3"/>
  <c r="C1520" i="3"/>
  <c r="D1520" i="3"/>
  <c r="E1520" i="3"/>
  <c r="F1520" i="3"/>
  <c r="B1521" i="3"/>
  <c r="C1521" i="3"/>
  <c r="D1521" i="3"/>
  <c r="E1521" i="3"/>
  <c r="F1521" i="3"/>
  <c r="B1522" i="3"/>
  <c r="C1522" i="3"/>
  <c r="D1522" i="3"/>
  <c r="E1522" i="3"/>
  <c r="F1522" i="3"/>
  <c r="B1523" i="3"/>
  <c r="C1523" i="3"/>
  <c r="D1523" i="3"/>
  <c r="E1523" i="3"/>
  <c r="F1523" i="3"/>
  <c r="B1524" i="3"/>
  <c r="C1524" i="3"/>
  <c r="D1524" i="3"/>
  <c r="E1524" i="3"/>
  <c r="F1524" i="3"/>
  <c r="B1525" i="3"/>
  <c r="C1525" i="3"/>
  <c r="D1525" i="3"/>
  <c r="E1525" i="3"/>
  <c r="F1525" i="3"/>
  <c r="B1526" i="3"/>
  <c r="C1526" i="3"/>
  <c r="D1526" i="3"/>
  <c r="E1526" i="3"/>
  <c r="F1526" i="3"/>
  <c r="B1527" i="3"/>
  <c r="C1527" i="3"/>
  <c r="D1527" i="3"/>
  <c r="E1527" i="3"/>
  <c r="F1527" i="3"/>
  <c r="B1528" i="3"/>
  <c r="C1528" i="3"/>
  <c r="D1528" i="3"/>
  <c r="E1528" i="3"/>
  <c r="F1528" i="3"/>
  <c r="B1529" i="3"/>
  <c r="C1529" i="3"/>
  <c r="D1529" i="3"/>
  <c r="E1529" i="3"/>
  <c r="F1529" i="3"/>
  <c r="B1530" i="3"/>
  <c r="C1530" i="3"/>
  <c r="D1530" i="3"/>
  <c r="E1530" i="3"/>
  <c r="F1530" i="3"/>
  <c r="B1531" i="3"/>
  <c r="C1531" i="3"/>
  <c r="D1531" i="3"/>
  <c r="E1531" i="3"/>
  <c r="F1531" i="3"/>
  <c r="B1532" i="3"/>
  <c r="C1532" i="3"/>
  <c r="D1532" i="3"/>
  <c r="E1532" i="3"/>
  <c r="F1532" i="3"/>
  <c r="B1533" i="3"/>
  <c r="C1533" i="3"/>
  <c r="D1533" i="3"/>
  <c r="E1533" i="3"/>
  <c r="F1533" i="3"/>
  <c r="B1534" i="3"/>
  <c r="C1534" i="3"/>
  <c r="D1534" i="3"/>
  <c r="E1534" i="3"/>
  <c r="F1534" i="3"/>
  <c r="B1535" i="3"/>
  <c r="C1535" i="3"/>
  <c r="D1535" i="3"/>
  <c r="E1535" i="3"/>
  <c r="F1535" i="3"/>
  <c r="B1536" i="3"/>
  <c r="C1536" i="3"/>
  <c r="D1536" i="3"/>
  <c r="E1536" i="3"/>
  <c r="F1536" i="3"/>
  <c r="B1537" i="3"/>
  <c r="C1537" i="3"/>
  <c r="D1537" i="3"/>
  <c r="E1537" i="3"/>
  <c r="F1537" i="3"/>
  <c r="B1538" i="3"/>
  <c r="C1538" i="3"/>
  <c r="D1538" i="3"/>
  <c r="E1538" i="3"/>
  <c r="F1538" i="3"/>
  <c r="B1539" i="3"/>
  <c r="C1539" i="3"/>
  <c r="D1539" i="3"/>
  <c r="E1539" i="3"/>
  <c r="F1539" i="3"/>
  <c r="B1540" i="3"/>
  <c r="C1540" i="3"/>
  <c r="D1540" i="3"/>
  <c r="E1540" i="3"/>
  <c r="F1540" i="3"/>
  <c r="B1541" i="3"/>
  <c r="C1541" i="3"/>
  <c r="D1541" i="3"/>
  <c r="E1541" i="3"/>
  <c r="F1541" i="3"/>
  <c r="B1542" i="3"/>
  <c r="C1542" i="3"/>
  <c r="D1542" i="3"/>
  <c r="E1542" i="3"/>
  <c r="F1542" i="3"/>
  <c r="B1543" i="3"/>
  <c r="C1543" i="3"/>
  <c r="D1543" i="3"/>
  <c r="E1543" i="3"/>
  <c r="F1543" i="3"/>
  <c r="B1544" i="3"/>
  <c r="C1544" i="3"/>
  <c r="D1544" i="3"/>
  <c r="E1544" i="3"/>
  <c r="F1544" i="3"/>
  <c r="B1545" i="3"/>
  <c r="C1545" i="3"/>
  <c r="D1545" i="3"/>
  <c r="E1545" i="3"/>
  <c r="F1545" i="3"/>
  <c r="B1546" i="3"/>
  <c r="C1546" i="3"/>
  <c r="D1546" i="3"/>
  <c r="E1546" i="3"/>
  <c r="F1546" i="3"/>
  <c r="B1547" i="3"/>
  <c r="C1547" i="3"/>
  <c r="D1547" i="3"/>
  <c r="E1547" i="3"/>
  <c r="F1547" i="3"/>
  <c r="B1548" i="3"/>
  <c r="C1548" i="3"/>
  <c r="D1548" i="3"/>
  <c r="E1548" i="3"/>
  <c r="F1548" i="3"/>
  <c r="B1549" i="3"/>
  <c r="C1549" i="3"/>
  <c r="D1549" i="3"/>
  <c r="E1549" i="3"/>
  <c r="F1549" i="3"/>
  <c r="B1550" i="3"/>
  <c r="C1550" i="3"/>
  <c r="D1550" i="3"/>
  <c r="E1550" i="3"/>
  <c r="F1550" i="3"/>
  <c r="B1551" i="3"/>
  <c r="C1551" i="3"/>
  <c r="D1551" i="3"/>
  <c r="E1551" i="3"/>
  <c r="F1551" i="3"/>
  <c r="B1552" i="3"/>
  <c r="C1552" i="3"/>
  <c r="D1552" i="3"/>
  <c r="E1552" i="3"/>
  <c r="F1552" i="3"/>
  <c r="B1553" i="3"/>
  <c r="C1553" i="3"/>
  <c r="D1553" i="3"/>
  <c r="E1553" i="3"/>
  <c r="F1553" i="3"/>
  <c r="B1554" i="3"/>
  <c r="C1554" i="3"/>
  <c r="D1554" i="3"/>
  <c r="E1554" i="3"/>
  <c r="F1554" i="3"/>
  <c r="B1555" i="3"/>
  <c r="C1555" i="3"/>
  <c r="D1555" i="3"/>
  <c r="E1555" i="3"/>
  <c r="F1555" i="3"/>
  <c r="B1556" i="3"/>
  <c r="C1556" i="3"/>
  <c r="D1556" i="3"/>
  <c r="E1556" i="3"/>
  <c r="F1556" i="3"/>
  <c r="B1557" i="3"/>
  <c r="C1557" i="3"/>
  <c r="D1557" i="3"/>
  <c r="E1557" i="3"/>
  <c r="F1557" i="3"/>
  <c r="B1558" i="3"/>
  <c r="C1558" i="3"/>
  <c r="D1558" i="3"/>
  <c r="E1558" i="3"/>
  <c r="F1558" i="3"/>
  <c r="B1559" i="3"/>
  <c r="C1559" i="3"/>
  <c r="D1559" i="3"/>
  <c r="E1559" i="3"/>
  <c r="F1559" i="3"/>
  <c r="B1560" i="3"/>
  <c r="C1560" i="3"/>
  <c r="D1560" i="3"/>
  <c r="E1560" i="3"/>
  <c r="F1560" i="3"/>
  <c r="B1561" i="3"/>
  <c r="C1561" i="3"/>
  <c r="D1561" i="3"/>
  <c r="E1561" i="3"/>
  <c r="F1561" i="3"/>
  <c r="B1562" i="3"/>
  <c r="C1562" i="3"/>
  <c r="D1562" i="3"/>
  <c r="E1562" i="3"/>
  <c r="F1562" i="3"/>
  <c r="B1563" i="3"/>
  <c r="C1563" i="3"/>
  <c r="D1563" i="3"/>
  <c r="E1563" i="3"/>
  <c r="F1563" i="3"/>
  <c r="B1564" i="3"/>
  <c r="C1564" i="3"/>
  <c r="D1564" i="3"/>
  <c r="E1564" i="3"/>
  <c r="F1564" i="3"/>
  <c r="B1565" i="3"/>
  <c r="C1565" i="3"/>
  <c r="D1565" i="3"/>
  <c r="E1565" i="3"/>
  <c r="F1565" i="3"/>
  <c r="B1566" i="3"/>
  <c r="C1566" i="3"/>
  <c r="D1566" i="3"/>
  <c r="E1566" i="3"/>
  <c r="F1566" i="3"/>
  <c r="B1567" i="3"/>
  <c r="C1567" i="3"/>
  <c r="D1567" i="3"/>
  <c r="E1567" i="3"/>
  <c r="F1567" i="3"/>
  <c r="B1568" i="3"/>
  <c r="C1568" i="3"/>
  <c r="D1568" i="3"/>
  <c r="E1568" i="3"/>
  <c r="F1568" i="3"/>
  <c r="B1569" i="3"/>
  <c r="C1569" i="3"/>
  <c r="D1569" i="3"/>
  <c r="E1569" i="3"/>
  <c r="F1569" i="3"/>
  <c r="B1570" i="3"/>
  <c r="C1570" i="3"/>
  <c r="D1570" i="3"/>
  <c r="E1570" i="3"/>
  <c r="F1570" i="3"/>
  <c r="B1571" i="3"/>
  <c r="C1571" i="3"/>
  <c r="D1571" i="3"/>
  <c r="E1571" i="3"/>
  <c r="F1571" i="3"/>
  <c r="B1572" i="3"/>
  <c r="C1572" i="3"/>
  <c r="D1572" i="3"/>
  <c r="E1572" i="3"/>
  <c r="F1572" i="3"/>
  <c r="B1573" i="3"/>
  <c r="C1573" i="3"/>
  <c r="D1573" i="3"/>
  <c r="E1573" i="3"/>
  <c r="F1573" i="3"/>
  <c r="B1574" i="3"/>
  <c r="C1574" i="3"/>
  <c r="D1574" i="3"/>
  <c r="E1574" i="3"/>
  <c r="F1574" i="3"/>
  <c r="B1575" i="3"/>
  <c r="C1575" i="3"/>
  <c r="D1575" i="3"/>
  <c r="E1575" i="3"/>
  <c r="F1575" i="3"/>
  <c r="B1576" i="3"/>
  <c r="C1576" i="3"/>
  <c r="D1576" i="3"/>
  <c r="E1576" i="3"/>
  <c r="F1576" i="3"/>
  <c r="B1577" i="3"/>
  <c r="C1577" i="3"/>
  <c r="D1577" i="3"/>
  <c r="E1577" i="3"/>
  <c r="F1577" i="3"/>
  <c r="B1578" i="3"/>
  <c r="C1578" i="3"/>
  <c r="D1578" i="3"/>
  <c r="E1578" i="3"/>
  <c r="F1578" i="3"/>
  <c r="B1579" i="3"/>
  <c r="C1579" i="3"/>
  <c r="D1579" i="3"/>
  <c r="E1579" i="3"/>
  <c r="F1579" i="3"/>
  <c r="B1580" i="3"/>
  <c r="C1580" i="3"/>
  <c r="D1580" i="3"/>
  <c r="E1580" i="3"/>
  <c r="F1580" i="3"/>
  <c r="B1581" i="3"/>
  <c r="C1581" i="3"/>
  <c r="D1581" i="3"/>
  <c r="E1581" i="3"/>
  <c r="F1581" i="3"/>
  <c r="B1582" i="3"/>
  <c r="C1582" i="3"/>
  <c r="D1582" i="3"/>
  <c r="E1582" i="3"/>
  <c r="F1582" i="3"/>
  <c r="B1583" i="3"/>
  <c r="C1583" i="3"/>
  <c r="D1583" i="3"/>
  <c r="E1583" i="3"/>
  <c r="F1583" i="3"/>
  <c r="B1584" i="3"/>
  <c r="C1584" i="3"/>
  <c r="D1584" i="3"/>
  <c r="E1584" i="3"/>
  <c r="F1584" i="3"/>
  <c r="B1585" i="3"/>
  <c r="C1585" i="3"/>
  <c r="D1585" i="3"/>
  <c r="E1585" i="3"/>
  <c r="F1585" i="3"/>
  <c r="B1586" i="3"/>
  <c r="C1586" i="3"/>
  <c r="D1586" i="3"/>
  <c r="E1586" i="3"/>
  <c r="F1586" i="3"/>
  <c r="B1587" i="3"/>
  <c r="C1587" i="3"/>
  <c r="D1587" i="3"/>
  <c r="E1587" i="3"/>
  <c r="F1587" i="3"/>
  <c r="B1588" i="3"/>
  <c r="C1588" i="3"/>
  <c r="D1588" i="3"/>
  <c r="E1588" i="3"/>
  <c r="F1588" i="3"/>
  <c r="B1589" i="3"/>
  <c r="C1589" i="3"/>
  <c r="D1589" i="3"/>
  <c r="E1589" i="3"/>
  <c r="F1589" i="3"/>
  <c r="B1590" i="3"/>
  <c r="C1590" i="3"/>
  <c r="D1590" i="3"/>
  <c r="E1590" i="3"/>
  <c r="F1590" i="3"/>
  <c r="B1591" i="3"/>
  <c r="C1591" i="3"/>
  <c r="D1591" i="3"/>
  <c r="E1591" i="3"/>
  <c r="F1591" i="3"/>
  <c r="B1592" i="3"/>
  <c r="C1592" i="3"/>
  <c r="D1592" i="3"/>
  <c r="E1592" i="3"/>
  <c r="F1592" i="3"/>
  <c r="B1593" i="3"/>
  <c r="C1593" i="3"/>
  <c r="D1593" i="3"/>
  <c r="E1593" i="3"/>
  <c r="F1593" i="3"/>
  <c r="B1594" i="3"/>
  <c r="C1594" i="3"/>
  <c r="D1594" i="3"/>
  <c r="E1594" i="3"/>
  <c r="F1594" i="3"/>
  <c r="B1595" i="3"/>
  <c r="C1595" i="3"/>
  <c r="D1595" i="3"/>
  <c r="E1595" i="3"/>
  <c r="F1595" i="3"/>
  <c r="B1596" i="3"/>
  <c r="C1596" i="3"/>
  <c r="D1596" i="3"/>
  <c r="E1596" i="3"/>
  <c r="F1596" i="3"/>
  <c r="B1597" i="3"/>
  <c r="C1597" i="3"/>
  <c r="D1597" i="3"/>
  <c r="E1597" i="3"/>
  <c r="F1597" i="3"/>
  <c r="B1598" i="3"/>
  <c r="C1598" i="3"/>
  <c r="D1598" i="3"/>
  <c r="E1598" i="3"/>
  <c r="F1598" i="3"/>
  <c r="B1599" i="3"/>
  <c r="C1599" i="3"/>
  <c r="D1599" i="3"/>
  <c r="E1599" i="3"/>
  <c r="F1599" i="3"/>
  <c r="B1600" i="3"/>
  <c r="C1600" i="3"/>
  <c r="D1600" i="3"/>
  <c r="E1600" i="3"/>
  <c r="F1600" i="3"/>
  <c r="B1601" i="3"/>
  <c r="C1601" i="3"/>
  <c r="D1601" i="3"/>
  <c r="E1601" i="3"/>
  <c r="F1601" i="3"/>
  <c r="B1602" i="3"/>
  <c r="C1602" i="3"/>
  <c r="D1602" i="3"/>
  <c r="E1602" i="3"/>
  <c r="F1602" i="3"/>
  <c r="B1603" i="3"/>
  <c r="C1603" i="3"/>
  <c r="D1603" i="3"/>
  <c r="E1603" i="3"/>
  <c r="F1603" i="3"/>
  <c r="B1604" i="3"/>
  <c r="C1604" i="3"/>
  <c r="D1604" i="3"/>
  <c r="E1604" i="3"/>
  <c r="F1604" i="3"/>
  <c r="B1605" i="3"/>
  <c r="C1605" i="3"/>
  <c r="D1605" i="3"/>
  <c r="E1605" i="3"/>
  <c r="F1605" i="3"/>
  <c r="B1606" i="3"/>
  <c r="C1606" i="3"/>
  <c r="D1606" i="3"/>
  <c r="E1606" i="3"/>
  <c r="F1606" i="3"/>
  <c r="B1607" i="3"/>
  <c r="C1607" i="3"/>
  <c r="D1607" i="3"/>
  <c r="E1607" i="3"/>
  <c r="F1607" i="3"/>
  <c r="B1608" i="3"/>
  <c r="C1608" i="3"/>
  <c r="D1608" i="3"/>
  <c r="E1608" i="3"/>
  <c r="F1608" i="3"/>
  <c r="B1609" i="3"/>
  <c r="C1609" i="3"/>
  <c r="D1609" i="3"/>
  <c r="E1609" i="3"/>
  <c r="F1609" i="3"/>
  <c r="B1610" i="3"/>
  <c r="C1610" i="3"/>
  <c r="D1610" i="3"/>
  <c r="E1610" i="3"/>
  <c r="F1610" i="3"/>
  <c r="B1611" i="3"/>
  <c r="C1611" i="3"/>
  <c r="D1611" i="3"/>
  <c r="E1611" i="3"/>
  <c r="F1611" i="3"/>
  <c r="B1612" i="3"/>
  <c r="C1612" i="3"/>
  <c r="D1612" i="3"/>
  <c r="E1612" i="3"/>
  <c r="F1612" i="3"/>
  <c r="B1613" i="3"/>
  <c r="C1613" i="3"/>
  <c r="D1613" i="3"/>
  <c r="E1613" i="3"/>
  <c r="F1613" i="3"/>
  <c r="B1614" i="3"/>
  <c r="C1614" i="3"/>
  <c r="D1614" i="3"/>
  <c r="E1614" i="3"/>
  <c r="F1614" i="3"/>
  <c r="B1615" i="3"/>
  <c r="C1615" i="3"/>
  <c r="D1615" i="3"/>
  <c r="E1615" i="3"/>
  <c r="F1615" i="3"/>
  <c r="B1616" i="3"/>
  <c r="C1616" i="3"/>
  <c r="D1616" i="3"/>
  <c r="E1616" i="3"/>
  <c r="F1616" i="3"/>
  <c r="B1617" i="3"/>
  <c r="C1617" i="3"/>
  <c r="D1617" i="3"/>
  <c r="E1617" i="3"/>
  <c r="F1617" i="3"/>
  <c r="B1618" i="3"/>
  <c r="C1618" i="3"/>
  <c r="D1618" i="3"/>
  <c r="E1618" i="3"/>
  <c r="F1618" i="3"/>
  <c r="B1619" i="3"/>
  <c r="C1619" i="3"/>
  <c r="D1619" i="3"/>
  <c r="E1619" i="3"/>
  <c r="F1619" i="3"/>
  <c r="B1620" i="3"/>
  <c r="C1620" i="3"/>
  <c r="D1620" i="3"/>
  <c r="E1620" i="3"/>
  <c r="F1620" i="3"/>
  <c r="B1621" i="3"/>
  <c r="C1621" i="3"/>
  <c r="D1621" i="3"/>
  <c r="E1621" i="3"/>
  <c r="F1621" i="3"/>
  <c r="B1622" i="3"/>
  <c r="C1622" i="3"/>
  <c r="D1622" i="3"/>
  <c r="E1622" i="3"/>
  <c r="F1622" i="3"/>
  <c r="B1623" i="3"/>
  <c r="C1623" i="3"/>
  <c r="D1623" i="3"/>
  <c r="E1623" i="3"/>
  <c r="F1623" i="3"/>
  <c r="B1624" i="3"/>
  <c r="C1624" i="3"/>
  <c r="D1624" i="3"/>
  <c r="E1624" i="3"/>
  <c r="F1624" i="3"/>
  <c r="B1625" i="3"/>
  <c r="C1625" i="3"/>
  <c r="D1625" i="3"/>
  <c r="E1625" i="3"/>
  <c r="F1625" i="3"/>
  <c r="B1626" i="3"/>
  <c r="C1626" i="3"/>
  <c r="D1626" i="3"/>
  <c r="E1626" i="3"/>
  <c r="F1626" i="3"/>
  <c r="B1627" i="3"/>
  <c r="C1627" i="3"/>
  <c r="D1627" i="3"/>
  <c r="E1627" i="3"/>
  <c r="F1627" i="3"/>
  <c r="B1628" i="3"/>
  <c r="C1628" i="3"/>
  <c r="D1628" i="3"/>
  <c r="E1628" i="3"/>
  <c r="F1628" i="3"/>
  <c r="B1629" i="3"/>
  <c r="C1629" i="3"/>
  <c r="D1629" i="3"/>
  <c r="E1629" i="3"/>
  <c r="F1629" i="3"/>
  <c r="B1630" i="3"/>
  <c r="C1630" i="3"/>
  <c r="D1630" i="3"/>
  <c r="E1630" i="3"/>
  <c r="F1630" i="3"/>
  <c r="B1631" i="3"/>
  <c r="C1631" i="3"/>
  <c r="D1631" i="3"/>
  <c r="E1631" i="3"/>
  <c r="F1631" i="3"/>
  <c r="B1632" i="3"/>
  <c r="C1632" i="3"/>
  <c r="D1632" i="3"/>
  <c r="E1632" i="3"/>
  <c r="F1632" i="3"/>
  <c r="B1633" i="3"/>
  <c r="C1633" i="3"/>
  <c r="D1633" i="3"/>
  <c r="E1633" i="3"/>
  <c r="F1633" i="3"/>
  <c r="B1634" i="3"/>
  <c r="C1634" i="3"/>
  <c r="D1634" i="3"/>
  <c r="E1634" i="3"/>
  <c r="F1634" i="3"/>
  <c r="B1635" i="3"/>
  <c r="C1635" i="3"/>
  <c r="D1635" i="3"/>
  <c r="E1635" i="3"/>
  <c r="F1635" i="3"/>
  <c r="B1636" i="3"/>
  <c r="C1636" i="3"/>
  <c r="D1636" i="3"/>
  <c r="E1636" i="3"/>
  <c r="F1636" i="3"/>
  <c r="B1637" i="3"/>
  <c r="C1637" i="3"/>
  <c r="D1637" i="3"/>
  <c r="E1637" i="3"/>
  <c r="F1637" i="3"/>
  <c r="B1638" i="3"/>
  <c r="C1638" i="3"/>
  <c r="D1638" i="3"/>
  <c r="E1638" i="3"/>
  <c r="F1638" i="3"/>
  <c r="B1639" i="3"/>
  <c r="C1639" i="3"/>
  <c r="D1639" i="3"/>
  <c r="E1639" i="3"/>
  <c r="F1639" i="3"/>
  <c r="B1640" i="3"/>
  <c r="C1640" i="3"/>
  <c r="D1640" i="3"/>
  <c r="E1640" i="3"/>
  <c r="F1640" i="3"/>
  <c r="B1641" i="3"/>
  <c r="C1641" i="3"/>
  <c r="D1641" i="3"/>
  <c r="E1641" i="3"/>
  <c r="F1641" i="3"/>
  <c r="B1642" i="3"/>
  <c r="C1642" i="3"/>
  <c r="D1642" i="3"/>
  <c r="E1642" i="3"/>
  <c r="F1642" i="3"/>
  <c r="B1643" i="3"/>
  <c r="C1643" i="3"/>
  <c r="D1643" i="3"/>
  <c r="E1643" i="3"/>
  <c r="F1643" i="3"/>
  <c r="B1644" i="3"/>
  <c r="C1644" i="3"/>
  <c r="D1644" i="3"/>
  <c r="E1644" i="3"/>
  <c r="F1644" i="3"/>
  <c r="B1645" i="3"/>
  <c r="C1645" i="3"/>
  <c r="D1645" i="3"/>
  <c r="E1645" i="3"/>
  <c r="F1645" i="3"/>
  <c r="B1646" i="3"/>
  <c r="C1646" i="3"/>
  <c r="D1646" i="3"/>
  <c r="E1646" i="3"/>
  <c r="F1646" i="3"/>
  <c r="B1647" i="3"/>
  <c r="C1647" i="3"/>
  <c r="D1647" i="3"/>
  <c r="E1647" i="3"/>
  <c r="F1647" i="3"/>
  <c r="B1648" i="3"/>
  <c r="C1648" i="3"/>
  <c r="D1648" i="3"/>
  <c r="E1648" i="3"/>
  <c r="F1648" i="3"/>
  <c r="B1649" i="3"/>
  <c r="C1649" i="3"/>
  <c r="D1649" i="3"/>
  <c r="E1649" i="3"/>
  <c r="F1649" i="3"/>
  <c r="B1650" i="3"/>
  <c r="C1650" i="3"/>
  <c r="D1650" i="3"/>
  <c r="E1650" i="3"/>
  <c r="F1650" i="3"/>
  <c r="B1651" i="3"/>
  <c r="C1651" i="3"/>
  <c r="D1651" i="3"/>
  <c r="E1651" i="3"/>
  <c r="F1651" i="3"/>
  <c r="B1652" i="3"/>
  <c r="C1652" i="3"/>
  <c r="D1652" i="3"/>
  <c r="E1652" i="3"/>
  <c r="F1652" i="3"/>
  <c r="B1653" i="3"/>
  <c r="C1653" i="3"/>
  <c r="D1653" i="3"/>
  <c r="E1653" i="3"/>
  <c r="F1653" i="3"/>
  <c r="B1654" i="3"/>
  <c r="C1654" i="3"/>
  <c r="D1654" i="3"/>
  <c r="E1654" i="3"/>
  <c r="F1654" i="3"/>
  <c r="B1655" i="3"/>
  <c r="C1655" i="3"/>
  <c r="D1655" i="3"/>
  <c r="E1655" i="3"/>
  <c r="F1655" i="3"/>
  <c r="B1656" i="3"/>
  <c r="C1656" i="3"/>
  <c r="D1656" i="3"/>
  <c r="E1656" i="3"/>
  <c r="F1656" i="3"/>
  <c r="B1657" i="3"/>
  <c r="C1657" i="3"/>
  <c r="D1657" i="3"/>
  <c r="E1657" i="3"/>
  <c r="F1657" i="3"/>
  <c r="B1658" i="3"/>
  <c r="C1658" i="3"/>
  <c r="D1658" i="3"/>
  <c r="E1658" i="3"/>
  <c r="F1658" i="3"/>
  <c r="B1659" i="3"/>
  <c r="C1659" i="3"/>
  <c r="D1659" i="3"/>
  <c r="E1659" i="3"/>
  <c r="F1659" i="3"/>
  <c r="B1660" i="3"/>
  <c r="C1660" i="3"/>
  <c r="D1660" i="3"/>
  <c r="E1660" i="3"/>
  <c r="F1660" i="3"/>
  <c r="B1661" i="3"/>
  <c r="C1661" i="3"/>
  <c r="D1661" i="3"/>
  <c r="E1661" i="3"/>
  <c r="F1661" i="3"/>
  <c r="B1662" i="3"/>
  <c r="C1662" i="3"/>
  <c r="D1662" i="3"/>
  <c r="E1662" i="3"/>
  <c r="F1662" i="3"/>
  <c r="B1663" i="3"/>
  <c r="C1663" i="3"/>
  <c r="D1663" i="3"/>
  <c r="E1663" i="3"/>
  <c r="F1663" i="3"/>
  <c r="B1664" i="3"/>
  <c r="C1664" i="3"/>
  <c r="D1664" i="3"/>
  <c r="E1664" i="3"/>
  <c r="F1664" i="3"/>
  <c r="B1665" i="3"/>
  <c r="C1665" i="3"/>
  <c r="D1665" i="3"/>
  <c r="E1665" i="3"/>
  <c r="F1665" i="3"/>
  <c r="B1666" i="3"/>
  <c r="C1666" i="3"/>
  <c r="D1666" i="3"/>
  <c r="E1666" i="3"/>
  <c r="F1666" i="3"/>
  <c r="B1667" i="3"/>
  <c r="C1667" i="3"/>
  <c r="D1667" i="3"/>
  <c r="E1667" i="3"/>
  <c r="F1667" i="3"/>
  <c r="B1668" i="3"/>
  <c r="C1668" i="3"/>
  <c r="D1668" i="3"/>
  <c r="E1668" i="3"/>
  <c r="F1668" i="3"/>
  <c r="B1669" i="3"/>
  <c r="C1669" i="3"/>
  <c r="D1669" i="3"/>
  <c r="E1669" i="3"/>
  <c r="F1669" i="3"/>
  <c r="B1670" i="3"/>
  <c r="C1670" i="3"/>
  <c r="D1670" i="3"/>
  <c r="E1670" i="3"/>
  <c r="F1670" i="3"/>
  <c r="B1671" i="3"/>
  <c r="C1671" i="3"/>
  <c r="D1671" i="3"/>
  <c r="E1671" i="3"/>
  <c r="F1671" i="3"/>
  <c r="B1672" i="3"/>
  <c r="C1672" i="3"/>
  <c r="D1672" i="3"/>
  <c r="E1672" i="3"/>
  <c r="F1672" i="3"/>
  <c r="B1673" i="3"/>
  <c r="C1673" i="3"/>
  <c r="D1673" i="3"/>
  <c r="E1673" i="3"/>
  <c r="F1673" i="3"/>
  <c r="B1674" i="3"/>
  <c r="C1674" i="3"/>
  <c r="D1674" i="3"/>
  <c r="E1674" i="3"/>
  <c r="F1674" i="3"/>
  <c r="B1675" i="3"/>
  <c r="C1675" i="3"/>
  <c r="D1675" i="3"/>
  <c r="E1675" i="3"/>
  <c r="F1675" i="3"/>
  <c r="B1676" i="3"/>
  <c r="C1676" i="3"/>
  <c r="D1676" i="3"/>
  <c r="E1676" i="3"/>
  <c r="F1676" i="3"/>
  <c r="B1677" i="3"/>
  <c r="C1677" i="3"/>
  <c r="D1677" i="3"/>
  <c r="E1677" i="3"/>
  <c r="F1677" i="3"/>
  <c r="B1678" i="3"/>
  <c r="C1678" i="3"/>
  <c r="D1678" i="3"/>
  <c r="E1678" i="3"/>
  <c r="F1678" i="3"/>
  <c r="B1679" i="3"/>
  <c r="C1679" i="3"/>
  <c r="D1679" i="3"/>
  <c r="E1679" i="3"/>
  <c r="F1679" i="3"/>
  <c r="B1680" i="3"/>
  <c r="C1680" i="3"/>
  <c r="D1680" i="3"/>
  <c r="E1680" i="3"/>
  <c r="F1680" i="3"/>
  <c r="B1681" i="3"/>
  <c r="C1681" i="3"/>
  <c r="D1681" i="3"/>
  <c r="E1681" i="3"/>
  <c r="F1681" i="3"/>
  <c r="B1682" i="3"/>
  <c r="C1682" i="3"/>
  <c r="D1682" i="3"/>
  <c r="E1682" i="3"/>
  <c r="F1682" i="3"/>
  <c r="B1683" i="3"/>
  <c r="C1683" i="3"/>
  <c r="D1683" i="3"/>
  <c r="E1683" i="3"/>
  <c r="F1683" i="3"/>
  <c r="B1684" i="3"/>
  <c r="C1684" i="3"/>
  <c r="D1684" i="3"/>
  <c r="E1684" i="3"/>
  <c r="F1684" i="3"/>
  <c r="B1685" i="3"/>
  <c r="C1685" i="3"/>
  <c r="D1685" i="3"/>
  <c r="E1685" i="3"/>
  <c r="F1685" i="3"/>
  <c r="B1686" i="3"/>
  <c r="C1686" i="3"/>
  <c r="D1686" i="3"/>
  <c r="E1686" i="3"/>
  <c r="F1686" i="3"/>
  <c r="B1687" i="3"/>
  <c r="C1687" i="3"/>
  <c r="D1687" i="3"/>
  <c r="E1687" i="3"/>
  <c r="F1687" i="3"/>
  <c r="B1688" i="3"/>
  <c r="C1688" i="3"/>
  <c r="D1688" i="3"/>
  <c r="E1688" i="3"/>
  <c r="F1688" i="3"/>
  <c r="B1689" i="3"/>
  <c r="C1689" i="3"/>
  <c r="D1689" i="3"/>
  <c r="E1689" i="3"/>
  <c r="F1689" i="3"/>
  <c r="B1690" i="3"/>
  <c r="C1690" i="3"/>
  <c r="D1690" i="3"/>
  <c r="E1690" i="3"/>
  <c r="F1690" i="3"/>
  <c r="B1691" i="3"/>
  <c r="C1691" i="3"/>
  <c r="D1691" i="3"/>
  <c r="E1691" i="3"/>
  <c r="F1691" i="3"/>
  <c r="B1692" i="3"/>
  <c r="C1692" i="3"/>
  <c r="D1692" i="3"/>
  <c r="E1692" i="3"/>
  <c r="F1692" i="3"/>
  <c r="B1693" i="3"/>
  <c r="C1693" i="3"/>
  <c r="D1693" i="3"/>
  <c r="E1693" i="3"/>
  <c r="F1693" i="3"/>
  <c r="B1694" i="3"/>
  <c r="C1694" i="3"/>
  <c r="D1694" i="3"/>
  <c r="E1694" i="3"/>
  <c r="F1694" i="3"/>
  <c r="B1695" i="3"/>
  <c r="C1695" i="3"/>
  <c r="D1695" i="3"/>
  <c r="E1695" i="3"/>
  <c r="F1695" i="3"/>
  <c r="B1696" i="3"/>
  <c r="C1696" i="3"/>
  <c r="D1696" i="3"/>
  <c r="E1696" i="3"/>
  <c r="F1696" i="3"/>
  <c r="B1697" i="3"/>
  <c r="C1697" i="3"/>
  <c r="D1697" i="3"/>
  <c r="E1697" i="3"/>
  <c r="F1697" i="3"/>
  <c r="B1698" i="3"/>
  <c r="C1698" i="3"/>
  <c r="D1698" i="3"/>
  <c r="E1698" i="3"/>
  <c r="F1698" i="3"/>
  <c r="B1699" i="3"/>
  <c r="C1699" i="3"/>
  <c r="D1699" i="3"/>
  <c r="E1699" i="3"/>
  <c r="F1699" i="3"/>
  <c r="B1700" i="3"/>
  <c r="C1700" i="3"/>
  <c r="D1700" i="3"/>
  <c r="E1700" i="3"/>
  <c r="F1700" i="3"/>
  <c r="B1701" i="3"/>
  <c r="C1701" i="3"/>
  <c r="D1701" i="3"/>
  <c r="E1701" i="3"/>
  <c r="F1701" i="3"/>
  <c r="B1702" i="3"/>
  <c r="C1702" i="3"/>
  <c r="D1702" i="3"/>
  <c r="E1702" i="3"/>
  <c r="F1702" i="3"/>
  <c r="B1703" i="3"/>
  <c r="C1703" i="3"/>
  <c r="D1703" i="3"/>
  <c r="E1703" i="3"/>
  <c r="F1703" i="3"/>
  <c r="B1704" i="3"/>
  <c r="C1704" i="3"/>
  <c r="D1704" i="3"/>
  <c r="E1704" i="3"/>
  <c r="F1704" i="3"/>
  <c r="B1705" i="3"/>
  <c r="C1705" i="3"/>
  <c r="D1705" i="3"/>
  <c r="E1705" i="3"/>
  <c r="F1705" i="3"/>
  <c r="B1706" i="3"/>
  <c r="C1706" i="3"/>
  <c r="D1706" i="3"/>
  <c r="E1706" i="3"/>
  <c r="F1706" i="3"/>
  <c r="B1707" i="3"/>
  <c r="C1707" i="3"/>
  <c r="D1707" i="3"/>
  <c r="E1707" i="3"/>
  <c r="F1707" i="3"/>
  <c r="B1708" i="3"/>
  <c r="C1708" i="3"/>
  <c r="D1708" i="3"/>
  <c r="E1708" i="3"/>
  <c r="F1708" i="3"/>
  <c r="B1709" i="3"/>
  <c r="C1709" i="3"/>
  <c r="D1709" i="3"/>
  <c r="E1709" i="3"/>
  <c r="F1709" i="3"/>
  <c r="B1710" i="3"/>
  <c r="C1710" i="3"/>
  <c r="D1710" i="3"/>
  <c r="E1710" i="3"/>
  <c r="F1710" i="3"/>
  <c r="B1711" i="3"/>
  <c r="C1711" i="3"/>
  <c r="D1711" i="3"/>
  <c r="E1711" i="3"/>
  <c r="F1711" i="3"/>
  <c r="B1712" i="3"/>
  <c r="C1712" i="3"/>
  <c r="D1712" i="3"/>
  <c r="E1712" i="3"/>
  <c r="F1712" i="3"/>
  <c r="B1713" i="3"/>
  <c r="C1713" i="3"/>
  <c r="D1713" i="3"/>
  <c r="E1713" i="3"/>
  <c r="F1713" i="3"/>
  <c r="B1714" i="3"/>
  <c r="C1714" i="3"/>
  <c r="D1714" i="3"/>
  <c r="E1714" i="3"/>
  <c r="F1714" i="3"/>
  <c r="B1715" i="3"/>
  <c r="C1715" i="3"/>
  <c r="D1715" i="3"/>
  <c r="E1715" i="3"/>
  <c r="F1715" i="3"/>
  <c r="B1716" i="3"/>
  <c r="C1716" i="3"/>
  <c r="D1716" i="3"/>
  <c r="E1716" i="3"/>
  <c r="F1716" i="3"/>
  <c r="B1717" i="3"/>
  <c r="C1717" i="3"/>
  <c r="D1717" i="3"/>
  <c r="E1717" i="3"/>
  <c r="F1717" i="3"/>
  <c r="B1718" i="3"/>
  <c r="C1718" i="3"/>
  <c r="D1718" i="3"/>
  <c r="E1718" i="3"/>
  <c r="F1718" i="3"/>
  <c r="B1719" i="3"/>
  <c r="C1719" i="3"/>
  <c r="D1719" i="3"/>
  <c r="E1719" i="3"/>
  <c r="F1719" i="3"/>
  <c r="B1720" i="3"/>
  <c r="C1720" i="3"/>
  <c r="D1720" i="3"/>
  <c r="E1720" i="3"/>
  <c r="F1720" i="3"/>
  <c r="B1721" i="3"/>
  <c r="C1721" i="3"/>
  <c r="D1721" i="3"/>
  <c r="E1721" i="3"/>
  <c r="F1721" i="3"/>
  <c r="B1722" i="3"/>
  <c r="C1722" i="3"/>
  <c r="D1722" i="3"/>
  <c r="E1722" i="3"/>
  <c r="F1722" i="3"/>
  <c r="B1723" i="3"/>
  <c r="C1723" i="3"/>
  <c r="D1723" i="3"/>
  <c r="E1723" i="3"/>
  <c r="F1723" i="3"/>
  <c r="B1724" i="3"/>
  <c r="C1724" i="3"/>
  <c r="D1724" i="3"/>
  <c r="E1724" i="3"/>
  <c r="F1724" i="3"/>
  <c r="B1725" i="3"/>
  <c r="C1725" i="3"/>
  <c r="D1725" i="3"/>
  <c r="E1725" i="3"/>
  <c r="F1725" i="3"/>
  <c r="B1726" i="3"/>
  <c r="C1726" i="3"/>
  <c r="D1726" i="3"/>
  <c r="E1726" i="3"/>
  <c r="F1726" i="3"/>
  <c r="B1727" i="3"/>
  <c r="C1727" i="3"/>
  <c r="D1727" i="3"/>
  <c r="E1727" i="3"/>
  <c r="F1727" i="3"/>
  <c r="B1728" i="3"/>
  <c r="C1728" i="3"/>
  <c r="D1728" i="3"/>
  <c r="E1728" i="3"/>
  <c r="F1728" i="3"/>
  <c r="B1729" i="3"/>
  <c r="C1729" i="3"/>
  <c r="D1729" i="3"/>
  <c r="E1729" i="3"/>
  <c r="F1729" i="3"/>
  <c r="B1730" i="3"/>
  <c r="C1730" i="3"/>
  <c r="D1730" i="3"/>
  <c r="E1730" i="3"/>
  <c r="F1730" i="3"/>
  <c r="B1731" i="3"/>
  <c r="C1731" i="3"/>
  <c r="D1731" i="3"/>
  <c r="E1731" i="3"/>
  <c r="F1731" i="3"/>
  <c r="B1732" i="3"/>
  <c r="C1732" i="3"/>
  <c r="D1732" i="3"/>
  <c r="E1732" i="3"/>
  <c r="F1732" i="3"/>
  <c r="B1733" i="3"/>
  <c r="C1733" i="3"/>
  <c r="D1733" i="3"/>
  <c r="E1733" i="3"/>
  <c r="F1733" i="3"/>
  <c r="B1734" i="3"/>
  <c r="C1734" i="3"/>
  <c r="D1734" i="3"/>
  <c r="E1734" i="3"/>
  <c r="F1734" i="3"/>
  <c r="B1735" i="3"/>
  <c r="C1735" i="3"/>
  <c r="D1735" i="3"/>
  <c r="E1735" i="3"/>
  <c r="F1735" i="3"/>
  <c r="B1736" i="3"/>
  <c r="C1736" i="3"/>
  <c r="D1736" i="3"/>
  <c r="E1736" i="3"/>
  <c r="F1736" i="3"/>
  <c r="B1737" i="3"/>
  <c r="C1737" i="3"/>
  <c r="D1737" i="3"/>
  <c r="E1737" i="3"/>
  <c r="F1737" i="3"/>
  <c r="B1738" i="3"/>
  <c r="C1738" i="3"/>
  <c r="D1738" i="3"/>
  <c r="E1738" i="3"/>
  <c r="F1738" i="3"/>
  <c r="B1739" i="3"/>
  <c r="C1739" i="3"/>
  <c r="D1739" i="3"/>
  <c r="E1739" i="3"/>
  <c r="F1739" i="3"/>
  <c r="B1740" i="3"/>
  <c r="C1740" i="3"/>
  <c r="D1740" i="3"/>
  <c r="E1740" i="3"/>
  <c r="F1740" i="3"/>
  <c r="B1741" i="3"/>
  <c r="C1741" i="3"/>
  <c r="D1741" i="3"/>
  <c r="E1741" i="3"/>
  <c r="F1741" i="3"/>
  <c r="B1742" i="3"/>
  <c r="C1742" i="3"/>
  <c r="D1742" i="3"/>
  <c r="E1742" i="3"/>
  <c r="F1742" i="3"/>
  <c r="B1743" i="3"/>
  <c r="C1743" i="3"/>
  <c r="D1743" i="3"/>
  <c r="E1743" i="3"/>
  <c r="F1743" i="3"/>
  <c r="B1744" i="3"/>
  <c r="C1744" i="3"/>
  <c r="D1744" i="3"/>
  <c r="E1744" i="3"/>
  <c r="F1744" i="3"/>
  <c r="B1745" i="3"/>
  <c r="C1745" i="3"/>
  <c r="D1745" i="3"/>
  <c r="E1745" i="3"/>
  <c r="F1745" i="3"/>
  <c r="B1746" i="3"/>
  <c r="C1746" i="3"/>
  <c r="D1746" i="3"/>
  <c r="E1746" i="3"/>
  <c r="F1746" i="3"/>
  <c r="B1747" i="3"/>
  <c r="C1747" i="3"/>
  <c r="D1747" i="3"/>
  <c r="E1747" i="3"/>
  <c r="F1747" i="3"/>
  <c r="B1748" i="3"/>
  <c r="C1748" i="3"/>
  <c r="D1748" i="3"/>
  <c r="E1748" i="3"/>
  <c r="F1748" i="3"/>
  <c r="B1749" i="3"/>
  <c r="C1749" i="3"/>
  <c r="D1749" i="3"/>
  <c r="E1749" i="3"/>
  <c r="F1749" i="3"/>
  <c r="B1750" i="3"/>
  <c r="C1750" i="3"/>
  <c r="D1750" i="3"/>
  <c r="E1750" i="3"/>
  <c r="F1750" i="3"/>
  <c r="B1751" i="3"/>
  <c r="C1751" i="3"/>
  <c r="D1751" i="3"/>
  <c r="E1751" i="3"/>
  <c r="F1751" i="3"/>
  <c r="B1752" i="3"/>
  <c r="C1752" i="3"/>
  <c r="D1752" i="3"/>
  <c r="E1752" i="3"/>
  <c r="F1752" i="3"/>
  <c r="B1753" i="3"/>
  <c r="C1753" i="3"/>
  <c r="D1753" i="3"/>
  <c r="E1753" i="3"/>
  <c r="F1753" i="3"/>
  <c r="B1754" i="3"/>
  <c r="C1754" i="3"/>
  <c r="D1754" i="3"/>
  <c r="E1754" i="3"/>
  <c r="F1754" i="3"/>
  <c r="B1755" i="3"/>
  <c r="C1755" i="3"/>
  <c r="D1755" i="3"/>
  <c r="E1755" i="3"/>
  <c r="F1755" i="3"/>
  <c r="B1756" i="3"/>
  <c r="C1756" i="3"/>
  <c r="D1756" i="3"/>
  <c r="E1756" i="3"/>
  <c r="F1756" i="3"/>
  <c r="B1757" i="3"/>
  <c r="C1757" i="3"/>
  <c r="D1757" i="3"/>
  <c r="E1757" i="3"/>
  <c r="F1757" i="3"/>
  <c r="B1758" i="3"/>
  <c r="C1758" i="3"/>
  <c r="D1758" i="3"/>
  <c r="E1758" i="3"/>
  <c r="F1758" i="3"/>
  <c r="B1759" i="3"/>
  <c r="C1759" i="3"/>
  <c r="D1759" i="3"/>
  <c r="E1759" i="3"/>
  <c r="F1759" i="3"/>
  <c r="B1760" i="3"/>
  <c r="C1760" i="3"/>
  <c r="D1760" i="3"/>
  <c r="E1760" i="3"/>
  <c r="F1760" i="3"/>
  <c r="B1761" i="3"/>
  <c r="C1761" i="3"/>
  <c r="D1761" i="3"/>
  <c r="E1761" i="3"/>
  <c r="F1761" i="3"/>
  <c r="B1762" i="3"/>
  <c r="C1762" i="3"/>
  <c r="D1762" i="3"/>
  <c r="E1762" i="3"/>
  <c r="F1762" i="3"/>
  <c r="B1763" i="3"/>
  <c r="C1763" i="3"/>
  <c r="D1763" i="3"/>
  <c r="E1763" i="3"/>
  <c r="F1763" i="3"/>
  <c r="B1764" i="3"/>
  <c r="C1764" i="3"/>
  <c r="D1764" i="3"/>
  <c r="E1764" i="3"/>
  <c r="F1764" i="3"/>
  <c r="B1765" i="3"/>
  <c r="C1765" i="3"/>
  <c r="D1765" i="3"/>
  <c r="E1765" i="3"/>
  <c r="F1765" i="3"/>
  <c r="B1766" i="3"/>
  <c r="C1766" i="3"/>
  <c r="D1766" i="3"/>
  <c r="E1766" i="3"/>
  <c r="F1766" i="3"/>
  <c r="B1767" i="3"/>
  <c r="C1767" i="3"/>
  <c r="D1767" i="3"/>
  <c r="E1767" i="3"/>
  <c r="F1767" i="3"/>
  <c r="B1768" i="3"/>
  <c r="C1768" i="3"/>
  <c r="D1768" i="3"/>
  <c r="E1768" i="3"/>
  <c r="F1768" i="3"/>
  <c r="B1769" i="3"/>
  <c r="C1769" i="3"/>
  <c r="D1769" i="3"/>
  <c r="E1769" i="3"/>
  <c r="F1769" i="3"/>
  <c r="B1770" i="3"/>
  <c r="C1770" i="3"/>
  <c r="D1770" i="3"/>
  <c r="E1770" i="3"/>
  <c r="F1770" i="3"/>
  <c r="B1771" i="3"/>
  <c r="C1771" i="3"/>
  <c r="D1771" i="3"/>
  <c r="E1771" i="3"/>
  <c r="F1771" i="3"/>
  <c r="B1772" i="3"/>
  <c r="C1772" i="3"/>
  <c r="D1772" i="3"/>
  <c r="E1772" i="3"/>
  <c r="F1772" i="3"/>
  <c r="B1773" i="3"/>
  <c r="C1773" i="3"/>
  <c r="D1773" i="3"/>
  <c r="E1773" i="3"/>
  <c r="F1773" i="3"/>
  <c r="B1774" i="3"/>
  <c r="C1774" i="3"/>
  <c r="D1774" i="3"/>
  <c r="E1774" i="3"/>
  <c r="F1774" i="3"/>
  <c r="B1775" i="3"/>
  <c r="C1775" i="3"/>
  <c r="D1775" i="3"/>
  <c r="E1775" i="3"/>
  <c r="F1775" i="3"/>
  <c r="B1776" i="3"/>
  <c r="C1776" i="3"/>
  <c r="D1776" i="3"/>
  <c r="E1776" i="3"/>
  <c r="F1776" i="3"/>
  <c r="B1777" i="3"/>
  <c r="C1777" i="3"/>
  <c r="D1777" i="3"/>
  <c r="E1777" i="3"/>
  <c r="F1777" i="3"/>
  <c r="B1778" i="3"/>
  <c r="C1778" i="3"/>
  <c r="D1778" i="3"/>
  <c r="E1778" i="3"/>
  <c r="F1778" i="3"/>
  <c r="B1779" i="3"/>
  <c r="C1779" i="3"/>
  <c r="D1779" i="3"/>
  <c r="E1779" i="3"/>
  <c r="F1779" i="3"/>
  <c r="B1780" i="3"/>
  <c r="C1780" i="3"/>
  <c r="D1780" i="3"/>
  <c r="E1780" i="3"/>
  <c r="F1780" i="3"/>
  <c r="B1781" i="3"/>
  <c r="C1781" i="3"/>
  <c r="D1781" i="3"/>
  <c r="E1781" i="3"/>
  <c r="F1781" i="3"/>
  <c r="B1782" i="3"/>
  <c r="C1782" i="3"/>
  <c r="D1782" i="3"/>
  <c r="E1782" i="3"/>
  <c r="F1782" i="3"/>
  <c r="B1783" i="3"/>
  <c r="C1783" i="3"/>
  <c r="D1783" i="3"/>
  <c r="E1783" i="3"/>
  <c r="F1783" i="3"/>
  <c r="B1784" i="3"/>
  <c r="C1784" i="3"/>
  <c r="D1784" i="3"/>
  <c r="E1784" i="3"/>
  <c r="F1784" i="3"/>
  <c r="B1785" i="3"/>
  <c r="C1785" i="3"/>
  <c r="D1785" i="3"/>
  <c r="E1785" i="3"/>
  <c r="F1785" i="3"/>
  <c r="B1786" i="3"/>
  <c r="C1786" i="3"/>
  <c r="D1786" i="3"/>
  <c r="E1786" i="3"/>
  <c r="F1786" i="3"/>
  <c r="B1787" i="3"/>
  <c r="C1787" i="3"/>
  <c r="D1787" i="3"/>
  <c r="E1787" i="3"/>
  <c r="F1787" i="3"/>
  <c r="B1788" i="3"/>
  <c r="C1788" i="3"/>
  <c r="D1788" i="3"/>
  <c r="E1788" i="3"/>
  <c r="F1788" i="3"/>
  <c r="B1789" i="3"/>
  <c r="C1789" i="3"/>
  <c r="D1789" i="3"/>
  <c r="E1789" i="3"/>
  <c r="F1789" i="3"/>
  <c r="B1790" i="3"/>
  <c r="C1790" i="3"/>
  <c r="D1790" i="3"/>
  <c r="E1790" i="3"/>
  <c r="F1790" i="3"/>
  <c r="B1791" i="3"/>
  <c r="C1791" i="3"/>
  <c r="D1791" i="3"/>
  <c r="E1791" i="3"/>
  <c r="F1791" i="3"/>
  <c r="B1792" i="3"/>
  <c r="C1792" i="3"/>
  <c r="D1792" i="3"/>
  <c r="E1792" i="3"/>
  <c r="F1792" i="3"/>
  <c r="B1793" i="3"/>
  <c r="C1793" i="3"/>
  <c r="D1793" i="3"/>
  <c r="E1793" i="3"/>
  <c r="F1793" i="3"/>
  <c r="B1794" i="3"/>
  <c r="C1794" i="3"/>
  <c r="D1794" i="3"/>
  <c r="E1794" i="3"/>
  <c r="F1794" i="3"/>
  <c r="B1795" i="3"/>
  <c r="C1795" i="3"/>
  <c r="D1795" i="3"/>
  <c r="E1795" i="3"/>
  <c r="F1795" i="3"/>
  <c r="B1796" i="3"/>
  <c r="C1796" i="3"/>
  <c r="D1796" i="3"/>
  <c r="E1796" i="3"/>
  <c r="F1796" i="3"/>
  <c r="B1797" i="3"/>
  <c r="C1797" i="3"/>
  <c r="D1797" i="3"/>
  <c r="E1797" i="3"/>
  <c r="F1797" i="3"/>
  <c r="B1798" i="3"/>
  <c r="C1798" i="3"/>
  <c r="D1798" i="3"/>
  <c r="E1798" i="3"/>
  <c r="F1798" i="3"/>
  <c r="B1799" i="3"/>
  <c r="C1799" i="3"/>
  <c r="D1799" i="3"/>
  <c r="E1799" i="3"/>
  <c r="F1799" i="3"/>
  <c r="B1800" i="3"/>
  <c r="C1800" i="3"/>
  <c r="D1800" i="3"/>
  <c r="E1800" i="3"/>
  <c r="F1800" i="3"/>
  <c r="B1801" i="3"/>
  <c r="C1801" i="3"/>
  <c r="D1801" i="3"/>
  <c r="E1801" i="3"/>
  <c r="F1801" i="3"/>
  <c r="B1802" i="3"/>
  <c r="C1802" i="3"/>
  <c r="D1802" i="3"/>
  <c r="E1802" i="3"/>
  <c r="F1802" i="3"/>
  <c r="B1803" i="3"/>
  <c r="C1803" i="3"/>
  <c r="D1803" i="3"/>
  <c r="E1803" i="3"/>
  <c r="F1803" i="3"/>
  <c r="B1804" i="3"/>
  <c r="C1804" i="3"/>
  <c r="D1804" i="3"/>
  <c r="E1804" i="3"/>
  <c r="F1804" i="3"/>
  <c r="B1805" i="3"/>
  <c r="C1805" i="3"/>
  <c r="D1805" i="3"/>
  <c r="E1805" i="3"/>
  <c r="F1805" i="3"/>
  <c r="B1806" i="3"/>
  <c r="C1806" i="3"/>
  <c r="D1806" i="3"/>
  <c r="E1806" i="3"/>
  <c r="F1806" i="3"/>
  <c r="B1807" i="3"/>
  <c r="C1807" i="3"/>
  <c r="D1807" i="3"/>
  <c r="E1807" i="3"/>
  <c r="F1807" i="3"/>
  <c r="B1808" i="3"/>
  <c r="C1808" i="3"/>
  <c r="D1808" i="3"/>
  <c r="E1808" i="3"/>
  <c r="F1808" i="3"/>
  <c r="B1809" i="3"/>
  <c r="C1809" i="3"/>
  <c r="D1809" i="3"/>
  <c r="E1809" i="3"/>
  <c r="F1809" i="3"/>
  <c r="B1810" i="3"/>
  <c r="C1810" i="3"/>
  <c r="D1810" i="3"/>
  <c r="E1810" i="3"/>
  <c r="F1810" i="3"/>
  <c r="B1811" i="3"/>
  <c r="C1811" i="3"/>
  <c r="D1811" i="3"/>
  <c r="E1811" i="3"/>
  <c r="F1811" i="3"/>
  <c r="B1812" i="3"/>
  <c r="C1812" i="3"/>
  <c r="D1812" i="3"/>
  <c r="E1812" i="3"/>
  <c r="F1812" i="3"/>
  <c r="B1813" i="3"/>
  <c r="C1813" i="3"/>
  <c r="D1813" i="3"/>
  <c r="E1813" i="3"/>
  <c r="F1813" i="3"/>
  <c r="B1814" i="3"/>
  <c r="C1814" i="3"/>
  <c r="D1814" i="3"/>
  <c r="E1814" i="3"/>
  <c r="F1814" i="3"/>
  <c r="B1815" i="3"/>
  <c r="C1815" i="3"/>
  <c r="D1815" i="3"/>
  <c r="E1815" i="3"/>
  <c r="F1815" i="3"/>
  <c r="B1816" i="3"/>
  <c r="C1816" i="3"/>
  <c r="D1816" i="3"/>
  <c r="E1816" i="3"/>
  <c r="F1816" i="3"/>
  <c r="B1817" i="3"/>
  <c r="C1817" i="3"/>
  <c r="D1817" i="3"/>
  <c r="E1817" i="3"/>
  <c r="F1817" i="3"/>
  <c r="B1818" i="3"/>
  <c r="C1818" i="3"/>
  <c r="D1818" i="3"/>
  <c r="E1818" i="3"/>
  <c r="F1818" i="3"/>
  <c r="B1819" i="3"/>
  <c r="C1819" i="3"/>
  <c r="D1819" i="3"/>
  <c r="E1819" i="3"/>
  <c r="F1819" i="3"/>
  <c r="B1820" i="3"/>
  <c r="C1820" i="3"/>
  <c r="D1820" i="3"/>
  <c r="E1820" i="3"/>
  <c r="F1820" i="3"/>
  <c r="B1821" i="3"/>
  <c r="C1821" i="3"/>
  <c r="D1821" i="3"/>
  <c r="E1821" i="3"/>
  <c r="F1821" i="3"/>
  <c r="B1822" i="3"/>
  <c r="C1822" i="3"/>
  <c r="D1822" i="3"/>
  <c r="E1822" i="3"/>
  <c r="F1822" i="3"/>
  <c r="B1823" i="3"/>
  <c r="C1823" i="3"/>
  <c r="D1823" i="3"/>
  <c r="E1823" i="3"/>
  <c r="F1823" i="3"/>
  <c r="B1824" i="3"/>
  <c r="C1824" i="3"/>
  <c r="D1824" i="3"/>
  <c r="E1824" i="3"/>
  <c r="F1824" i="3"/>
  <c r="B1825" i="3"/>
  <c r="C1825" i="3"/>
  <c r="D1825" i="3"/>
  <c r="E1825" i="3"/>
  <c r="F1825" i="3"/>
  <c r="B1826" i="3"/>
  <c r="C1826" i="3"/>
  <c r="D1826" i="3"/>
  <c r="E1826" i="3"/>
  <c r="F1826" i="3"/>
  <c r="B1827" i="3"/>
  <c r="C1827" i="3"/>
  <c r="D1827" i="3"/>
  <c r="E1827" i="3"/>
  <c r="F1827" i="3"/>
  <c r="B1828" i="3"/>
  <c r="C1828" i="3"/>
  <c r="D1828" i="3"/>
  <c r="E1828" i="3"/>
  <c r="F1828" i="3"/>
  <c r="B1829" i="3"/>
  <c r="C1829" i="3"/>
  <c r="D1829" i="3"/>
  <c r="E1829" i="3"/>
  <c r="F1829" i="3"/>
  <c r="B1830" i="3"/>
  <c r="C1830" i="3"/>
  <c r="D1830" i="3"/>
  <c r="E1830" i="3"/>
  <c r="F1830" i="3"/>
  <c r="B1831" i="3"/>
  <c r="C1831" i="3"/>
  <c r="D1831" i="3"/>
  <c r="E1831" i="3"/>
  <c r="F1831" i="3"/>
  <c r="B1832" i="3"/>
  <c r="C1832" i="3"/>
  <c r="D1832" i="3"/>
  <c r="E1832" i="3"/>
  <c r="F1832" i="3"/>
  <c r="B1833" i="3"/>
  <c r="C1833" i="3"/>
  <c r="D1833" i="3"/>
  <c r="E1833" i="3"/>
  <c r="F1833" i="3"/>
  <c r="B1834" i="3"/>
  <c r="C1834" i="3"/>
  <c r="D1834" i="3"/>
  <c r="E1834" i="3"/>
  <c r="F1834" i="3"/>
  <c r="B1835" i="3"/>
  <c r="C1835" i="3"/>
  <c r="D1835" i="3"/>
  <c r="E1835" i="3"/>
  <c r="F1835" i="3"/>
  <c r="B1836" i="3"/>
  <c r="C1836" i="3"/>
  <c r="D1836" i="3"/>
  <c r="E1836" i="3"/>
  <c r="F1836" i="3"/>
  <c r="B1837" i="3"/>
  <c r="C1837" i="3"/>
  <c r="D1837" i="3"/>
  <c r="E1837" i="3"/>
  <c r="F1837" i="3"/>
  <c r="B1838" i="3"/>
  <c r="C1838" i="3"/>
  <c r="D1838" i="3"/>
  <c r="E1838" i="3"/>
  <c r="F1838" i="3"/>
  <c r="B1839" i="3"/>
  <c r="C1839" i="3"/>
  <c r="D1839" i="3"/>
  <c r="E1839" i="3"/>
  <c r="F1839" i="3"/>
  <c r="B1840" i="3"/>
  <c r="C1840" i="3"/>
  <c r="D1840" i="3"/>
  <c r="E1840" i="3"/>
  <c r="F1840" i="3"/>
  <c r="B1841" i="3"/>
  <c r="C1841" i="3"/>
  <c r="D1841" i="3"/>
  <c r="E1841" i="3"/>
  <c r="F1841" i="3"/>
  <c r="B1842" i="3"/>
  <c r="C1842" i="3"/>
  <c r="D1842" i="3"/>
  <c r="E1842" i="3"/>
  <c r="F1842" i="3"/>
  <c r="B1843" i="3"/>
  <c r="C1843" i="3"/>
  <c r="D1843" i="3"/>
  <c r="E1843" i="3"/>
  <c r="F1843" i="3"/>
  <c r="B1844" i="3"/>
  <c r="C1844" i="3"/>
  <c r="D1844" i="3"/>
  <c r="E1844" i="3"/>
  <c r="F1844" i="3"/>
  <c r="B1845" i="3"/>
  <c r="C1845" i="3"/>
  <c r="D1845" i="3"/>
  <c r="E1845" i="3"/>
  <c r="F1845" i="3"/>
  <c r="B1846" i="3"/>
  <c r="C1846" i="3"/>
  <c r="D1846" i="3"/>
  <c r="E1846" i="3"/>
  <c r="F1846" i="3"/>
  <c r="B1847" i="3"/>
  <c r="C1847" i="3"/>
  <c r="D1847" i="3"/>
  <c r="E1847" i="3"/>
  <c r="F1847" i="3"/>
  <c r="B1848" i="3"/>
  <c r="C1848" i="3"/>
  <c r="D1848" i="3"/>
  <c r="E1848" i="3"/>
  <c r="F1848" i="3"/>
  <c r="B1849" i="3"/>
  <c r="C1849" i="3"/>
  <c r="D1849" i="3"/>
  <c r="E1849" i="3"/>
  <c r="F1849" i="3"/>
  <c r="B1850" i="3"/>
  <c r="C1850" i="3"/>
  <c r="D1850" i="3"/>
  <c r="E1850" i="3"/>
  <c r="F1850" i="3"/>
  <c r="B1851" i="3"/>
  <c r="C1851" i="3"/>
  <c r="D1851" i="3"/>
  <c r="E1851" i="3"/>
  <c r="F1851" i="3"/>
  <c r="B1852" i="3"/>
  <c r="C1852" i="3"/>
  <c r="D1852" i="3"/>
  <c r="E1852" i="3"/>
  <c r="F1852" i="3"/>
  <c r="B1853" i="3"/>
  <c r="C1853" i="3"/>
  <c r="D1853" i="3"/>
  <c r="E1853" i="3"/>
  <c r="F1853" i="3"/>
  <c r="B1854" i="3"/>
  <c r="C1854" i="3"/>
  <c r="D1854" i="3"/>
  <c r="E1854" i="3"/>
  <c r="F1854" i="3"/>
  <c r="B1855" i="3"/>
  <c r="C1855" i="3"/>
  <c r="D1855" i="3"/>
  <c r="E1855" i="3"/>
  <c r="F1855" i="3"/>
  <c r="B1856" i="3"/>
  <c r="C1856" i="3"/>
  <c r="D1856" i="3"/>
  <c r="E1856" i="3"/>
  <c r="F1856" i="3"/>
  <c r="B1857" i="3"/>
  <c r="C1857" i="3"/>
  <c r="D1857" i="3"/>
  <c r="E1857" i="3"/>
  <c r="F1857" i="3"/>
  <c r="B1858" i="3"/>
  <c r="C1858" i="3"/>
  <c r="D1858" i="3"/>
  <c r="E1858" i="3"/>
  <c r="F1858" i="3"/>
  <c r="B1859" i="3"/>
  <c r="C1859" i="3"/>
  <c r="D1859" i="3"/>
  <c r="E1859" i="3"/>
  <c r="F1859" i="3"/>
  <c r="B1860" i="3"/>
  <c r="C1860" i="3"/>
  <c r="D1860" i="3"/>
  <c r="E1860" i="3"/>
  <c r="F1860" i="3"/>
  <c r="B1861" i="3"/>
  <c r="C1861" i="3"/>
  <c r="D1861" i="3"/>
  <c r="E1861" i="3"/>
  <c r="F1861" i="3"/>
  <c r="B1862" i="3"/>
  <c r="C1862" i="3"/>
  <c r="D1862" i="3"/>
  <c r="E1862" i="3"/>
  <c r="F1862" i="3"/>
  <c r="B1863" i="3"/>
  <c r="C1863" i="3"/>
  <c r="D1863" i="3"/>
  <c r="E1863" i="3"/>
  <c r="F1863" i="3"/>
  <c r="B1864" i="3"/>
  <c r="C1864" i="3"/>
  <c r="D1864" i="3"/>
  <c r="E1864" i="3"/>
  <c r="F1864" i="3"/>
  <c r="B1865" i="3"/>
  <c r="C1865" i="3"/>
  <c r="D1865" i="3"/>
  <c r="E1865" i="3"/>
  <c r="F1865" i="3"/>
  <c r="B1866" i="3"/>
  <c r="C1866" i="3"/>
  <c r="D1866" i="3"/>
  <c r="E1866" i="3"/>
  <c r="F1866" i="3"/>
  <c r="B1867" i="3"/>
  <c r="C1867" i="3"/>
  <c r="D1867" i="3"/>
  <c r="E1867" i="3"/>
  <c r="F1867" i="3"/>
  <c r="B1868" i="3"/>
  <c r="C1868" i="3"/>
  <c r="D1868" i="3"/>
  <c r="E1868" i="3"/>
  <c r="F1868" i="3"/>
  <c r="B1869" i="3"/>
  <c r="C1869" i="3"/>
  <c r="D1869" i="3"/>
  <c r="E1869" i="3"/>
  <c r="F1869" i="3"/>
  <c r="B1870" i="3"/>
  <c r="C1870" i="3"/>
  <c r="D1870" i="3"/>
  <c r="E1870" i="3"/>
  <c r="F1870" i="3"/>
  <c r="B1871" i="3"/>
  <c r="C1871" i="3"/>
  <c r="D1871" i="3"/>
  <c r="E1871" i="3"/>
  <c r="F1871" i="3"/>
  <c r="B1872" i="3"/>
  <c r="C1872" i="3"/>
  <c r="D1872" i="3"/>
  <c r="E1872" i="3"/>
  <c r="F1872" i="3"/>
  <c r="B1873" i="3"/>
  <c r="C1873" i="3"/>
  <c r="D1873" i="3"/>
  <c r="E1873" i="3"/>
  <c r="F1873" i="3"/>
  <c r="B1874" i="3"/>
  <c r="C1874" i="3"/>
  <c r="D1874" i="3"/>
  <c r="E1874" i="3"/>
  <c r="F1874" i="3"/>
  <c r="B1875" i="3"/>
  <c r="C1875" i="3"/>
  <c r="D1875" i="3"/>
  <c r="E1875" i="3"/>
  <c r="F1875" i="3"/>
  <c r="B1876" i="3"/>
  <c r="C1876" i="3"/>
  <c r="D1876" i="3"/>
  <c r="E1876" i="3"/>
  <c r="F1876" i="3"/>
  <c r="B1877" i="3"/>
  <c r="C1877" i="3"/>
  <c r="D1877" i="3"/>
  <c r="E1877" i="3"/>
  <c r="F1877" i="3"/>
  <c r="B1878" i="3"/>
  <c r="C1878" i="3"/>
  <c r="D1878" i="3"/>
  <c r="E1878" i="3"/>
  <c r="F1878" i="3"/>
  <c r="B1879" i="3"/>
  <c r="C1879" i="3"/>
  <c r="D1879" i="3"/>
  <c r="E1879" i="3"/>
  <c r="F1879" i="3"/>
  <c r="B1880" i="3"/>
  <c r="C1880" i="3"/>
  <c r="D1880" i="3"/>
  <c r="E1880" i="3"/>
  <c r="F1880" i="3"/>
  <c r="B1881" i="3"/>
  <c r="C1881" i="3"/>
  <c r="D1881" i="3"/>
  <c r="E1881" i="3"/>
  <c r="F1881" i="3"/>
  <c r="B1882" i="3"/>
  <c r="C1882" i="3"/>
  <c r="D1882" i="3"/>
  <c r="E1882" i="3"/>
  <c r="F1882" i="3"/>
  <c r="B1883" i="3"/>
  <c r="C1883" i="3"/>
  <c r="D1883" i="3"/>
  <c r="E1883" i="3"/>
  <c r="F1883" i="3"/>
  <c r="B1884" i="3"/>
  <c r="C1884" i="3"/>
  <c r="D1884" i="3"/>
  <c r="E1884" i="3"/>
  <c r="F1884" i="3"/>
  <c r="B1885" i="3"/>
  <c r="C1885" i="3"/>
  <c r="D1885" i="3"/>
  <c r="E1885" i="3"/>
  <c r="F1885" i="3"/>
  <c r="B1886" i="3"/>
  <c r="C1886" i="3"/>
  <c r="D1886" i="3"/>
  <c r="E1886" i="3"/>
  <c r="F1886" i="3"/>
  <c r="B1887" i="3"/>
  <c r="C1887" i="3"/>
  <c r="D1887" i="3"/>
  <c r="E1887" i="3"/>
  <c r="F1887" i="3"/>
  <c r="B1888" i="3"/>
  <c r="C1888" i="3"/>
  <c r="D1888" i="3"/>
  <c r="E1888" i="3"/>
  <c r="F1888" i="3"/>
  <c r="B1889" i="3"/>
  <c r="C1889" i="3"/>
  <c r="D1889" i="3"/>
  <c r="E1889" i="3"/>
  <c r="F1889" i="3"/>
  <c r="B1890" i="3"/>
  <c r="C1890" i="3"/>
  <c r="D1890" i="3"/>
  <c r="E1890" i="3"/>
  <c r="F1890" i="3"/>
  <c r="B1891" i="3"/>
  <c r="C1891" i="3"/>
  <c r="D1891" i="3"/>
  <c r="E1891" i="3"/>
  <c r="F1891" i="3"/>
  <c r="B1892" i="3"/>
  <c r="C1892" i="3"/>
  <c r="D1892" i="3"/>
  <c r="E1892" i="3"/>
  <c r="F1892" i="3"/>
  <c r="B1893" i="3"/>
  <c r="C1893" i="3"/>
  <c r="D1893" i="3"/>
  <c r="E1893" i="3"/>
  <c r="F1893" i="3"/>
  <c r="B1894" i="3"/>
  <c r="C1894" i="3"/>
  <c r="D1894" i="3"/>
  <c r="E1894" i="3"/>
  <c r="F1894" i="3"/>
  <c r="B1895" i="3"/>
  <c r="C1895" i="3"/>
  <c r="D1895" i="3"/>
  <c r="E1895" i="3"/>
  <c r="F1895" i="3"/>
  <c r="B1896" i="3"/>
  <c r="C1896" i="3"/>
  <c r="D1896" i="3"/>
  <c r="E1896" i="3"/>
  <c r="F1896" i="3"/>
  <c r="B1897" i="3"/>
  <c r="C1897" i="3"/>
  <c r="D1897" i="3"/>
  <c r="E1897" i="3"/>
  <c r="F1897" i="3"/>
  <c r="B1898" i="3"/>
  <c r="C1898" i="3"/>
  <c r="D1898" i="3"/>
  <c r="E1898" i="3"/>
  <c r="F1898" i="3"/>
  <c r="B1899" i="3"/>
  <c r="C1899" i="3"/>
  <c r="D1899" i="3"/>
  <c r="E1899" i="3"/>
  <c r="F1899" i="3"/>
  <c r="B1900" i="3"/>
  <c r="C1900" i="3"/>
  <c r="D1900" i="3"/>
  <c r="E1900" i="3"/>
  <c r="F1900" i="3"/>
  <c r="B1901" i="3"/>
  <c r="C1901" i="3"/>
  <c r="D1901" i="3"/>
  <c r="E1901" i="3"/>
  <c r="F1901" i="3"/>
  <c r="B1902" i="3"/>
  <c r="C1902" i="3"/>
  <c r="D1902" i="3"/>
  <c r="E1902" i="3"/>
  <c r="F1902" i="3"/>
  <c r="B1903" i="3"/>
  <c r="C1903" i="3"/>
  <c r="D1903" i="3"/>
  <c r="E1903" i="3"/>
  <c r="F1903" i="3"/>
  <c r="B1904" i="3"/>
  <c r="C1904" i="3"/>
  <c r="D1904" i="3"/>
  <c r="E1904" i="3"/>
  <c r="F1904" i="3"/>
  <c r="B1905" i="3"/>
  <c r="C1905" i="3"/>
  <c r="D1905" i="3"/>
  <c r="E1905" i="3"/>
  <c r="F1905" i="3"/>
  <c r="B1906" i="3"/>
  <c r="C1906" i="3"/>
  <c r="D1906" i="3"/>
  <c r="E1906" i="3"/>
  <c r="F1906" i="3"/>
  <c r="B1907" i="3"/>
  <c r="C1907" i="3"/>
  <c r="D1907" i="3"/>
  <c r="E1907" i="3"/>
  <c r="F1907" i="3"/>
  <c r="B1908" i="3"/>
  <c r="C1908" i="3"/>
  <c r="D1908" i="3"/>
  <c r="E1908" i="3"/>
  <c r="F1908" i="3"/>
  <c r="B1909" i="3"/>
  <c r="C1909" i="3"/>
  <c r="D1909" i="3"/>
  <c r="E1909" i="3"/>
  <c r="F1909" i="3"/>
  <c r="B1910" i="3"/>
  <c r="C1910" i="3"/>
  <c r="D1910" i="3"/>
  <c r="E1910" i="3"/>
  <c r="F1910" i="3"/>
  <c r="B1911" i="3"/>
  <c r="C1911" i="3"/>
  <c r="D1911" i="3"/>
  <c r="E1911" i="3"/>
  <c r="F1911" i="3"/>
  <c r="B1912" i="3"/>
  <c r="C1912" i="3"/>
  <c r="D1912" i="3"/>
  <c r="E1912" i="3"/>
  <c r="F1912" i="3"/>
  <c r="B1913" i="3"/>
  <c r="C1913" i="3"/>
  <c r="D1913" i="3"/>
  <c r="E1913" i="3"/>
  <c r="F1913" i="3"/>
  <c r="B1914" i="3"/>
  <c r="C1914" i="3"/>
  <c r="D1914" i="3"/>
  <c r="E1914" i="3"/>
  <c r="F1914" i="3"/>
  <c r="B1915" i="3"/>
  <c r="C1915" i="3"/>
  <c r="D1915" i="3"/>
  <c r="E1915" i="3"/>
  <c r="F1915" i="3"/>
  <c r="B1916" i="3"/>
  <c r="C1916" i="3"/>
  <c r="D1916" i="3"/>
  <c r="E1916" i="3"/>
  <c r="F1916" i="3"/>
  <c r="B1917" i="3"/>
  <c r="C1917" i="3"/>
  <c r="D1917" i="3"/>
  <c r="E1917" i="3"/>
  <c r="F1917" i="3"/>
  <c r="B1918" i="3"/>
  <c r="C1918" i="3"/>
  <c r="D1918" i="3"/>
  <c r="E1918" i="3"/>
  <c r="F1918" i="3"/>
  <c r="B1919" i="3"/>
  <c r="C1919" i="3"/>
  <c r="D1919" i="3"/>
  <c r="E1919" i="3"/>
  <c r="F1919" i="3"/>
  <c r="B1920" i="3"/>
  <c r="C1920" i="3"/>
  <c r="D1920" i="3"/>
  <c r="E1920" i="3"/>
  <c r="F1920" i="3"/>
  <c r="B1921" i="3"/>
  <c r="C1921" i="3"/>
  <c r="D1921" i="3"/>
  <c r="E1921" i="3"/>
  <c r="F1921" i="3"/>
  <c r="B1922" i="3"/>
  <c r="C1922" i="3"/>
  <c r="D1922" i="3"/>
  <c r="E1922" i="3"/>
  <c r="F1922" i="3"/>
  <c r="B1923" i="3"/>
  <c r="C1923" i="3"/>
  <c r="D1923" i="3"/>
  <c r="E1923" i="3"/>
  <c r="F1923" i="3"/>
  <c r="B1924" i="3"/>
  <c r="C1924" i="3"/>
  <c r="D1924" i="3"/>
  <c r="E1924" i="3"/>
  <c r="F1924" i="3"/>
  <c r="B1925" i="3"/>
  <c r="C1925" i="3"/>
  <c r="D1925" i="3"/>
  <c r="E1925" i="3"/>
  <c r="F1925" i="3"/>
  <c r="B1926" i="3"/>
  <c r="C1926" i="3"/>
  <c r="D1926" i="3"/>
  <c r="E1926" i="3"/>
  <c r="F1926" i="3"/>
  <c r="B1927" i="3"/>
  <c r="C1927" i="3"/>
  <c r="D1927" i="3"/>
  <c r="E1927" i="3"/>
  <c r="F1927" i="3"/>
  <c r="B1928" i="3"/>
  <c r="C1928" i="3"/>
  <c r="D1928" i="3"/>
  <c r="E1928" i="3"/>
  <c r="F1928" i="3"/>
  <c r="B1929" i="3"/>
  <c r="C1929" i="3"/>
  <c r="D1929" i="3"/>
  <c r="E1929" i="3"/>
  <c r="F1929" i="3"/>
  <c r="B1930" i="3"/>
  <c r="C1930" i="3"/>
  <c r="D1930" i="3"/>
  <c r="E1930" i="3"/>
  <c r="F1930" i="3"/>
  <c r="B1931" i="3"/>
  <c r="C1931" i="3"/>
  <c r="D1931" i="3"/>
  <c r="E1931" i="3"/>
  <c r="F1931" i="3"/>
  <c r="B1932" i="3"/>
  <c r="C1932" i="3"/>
  <c r="D1932" i="3"/>
  <c r="E1932" i="3"/>
  <c r="F1932" i="3"/>
  <c r="B1933" i="3"/>
  <c r="C1933" i="3"/>
  <c r="D1933" i="3"/>
  <c r="E1933" i="3"/>
  <c r="F1933" i="3"/>
  <c r="B1934" i="3"/>
  <c r="C1934" i="3"/>
  <c r="D1934" i="3"/>
  <c r="E1934" i="3"/>
  <c r="F1934" i="3"/>
  <c r="B1935" i="3"/>
  <c r="C1935" i="3"/>
  <c r="D1935" i="3"/>
  <c r="E1935" i="3"/>
  <c r="F1935" i="3"/>
  <c r="B1936" i="3"/>
  <c r="C1936" i="3"/>
  <c r="D1936" i="3"/>
  <c r="E1936" i="3"/>
  <c r="F1936" i="3"/>
  <c r="B1937" i="3"/>
  <c r="C1937" i="3"/>
  <c r="D1937" i="3"/>
  <c r="E1937" i="3"/>
  <c r="F1937" i="3"/>
  <c r="B1938" i="3"/>
  <c r="C1938" i="3"/>
  <c r="D1938" i="3"/>
  <c r="E1938" i="3"/>
  <c r="F1938" i="3"/>
  <c r="B1939" i="3"/>
  <c r="C1939" i="3"/>
  <c r="D1939" i="3"/>
  <c r="E1939" i="3"/>
  <c r="F1939" i="3"/>
  <c r="B1940" i="3"/>
  <c r="C1940" i="3"/>
  <c r="D1940" i="3"/>
  <c r="E1940" i="3"/>
  <c r="F1940" i="3"/>
  <c r="B1941" i="3"/>
  <c r="C1941" i="3"/>
  <c r="D1941" i="3"/>
  <c r="E1941" i="3"/>
  <c r="F1941" i="3"/>
  <c r="B1942" i="3"/>
  <c r="C1942" i="3"/>
  <c r="D1942" i="3"/>
  <c r="E1942" i="3"/>
  <c r="F1942" i="3"/>
  <c r="B1943" i="3"/>
  <c r="C1943" i="3"/>
  <c r="D1943" i="3"/>
  <c r="E1943" i="3"/>
  <c r="F1943" i="3"/>
  <c r="B1944" i="3"/>
  <c r="C1944" i="3"/>
  <c r="D1944" i="3"/>
  <c r="E1944" i="3"/>
  <c r="F1944" i="3"/>
  <c r="B1945" i="3"/>
  <c r="C1945" i="3"/>
  <c r="D1945" i="3"/>
  <c r="E1945" i="3"/>
  <c r="F1945" i="3"/>
  <c r="B1946" i="3"/>
  <c r="C1946" i="3"/>
  <c r="D1946" i="3"/>
  <c r="E1946" i="3"/>
  <c r="F1946" i="3"/>
  <c r="B1947" i="3"/>
  <c r="C1947" i="3"/>
  <c r="D1947" i="3"/>
  <c r="E1947" i="3"/>
  <c r="F1947" i="3"/>
  <c r="B1948" i="3"/>
  <c r="C1948" i="3"/>
  <c r="D1948" i="3"/>
  <c r="E1948" i="3"/>
  <c r="F1948" i="3"/>
  <c r="B1949" i="3"/>
  <c r="C1949" i="3"/>
  <c r="D1949" i="3"/>
  <c r="E1949" i="3"/>
  <c r="F1949" i="3"/>
  <c r="B1950" i="3"/>
  <c r="C1950" i="3"/>
  <c r="D1950" i="3"/>
  <c r="E1950" i="3"/>
  <c r="F1950" i="3"/>
  <c r="B1951" i="3"/>
  <c r="C1951" i="3"/>
  <c r="D1951" i="3"/>
  <c r="E1951" i="3"/>
  <c r="F1951" i="3"/>
  <c r="B1952" i="3"/>
  <c r="C1952" i="3"/>
  <c r="D1952" i="3"/>
  <c r="E1952" i="3"/>
  <c r="F1952" i="3"/>
  <c r="B1953" i="3"/>
  <c r="C1953" i="3"/>
  <c r="D1953" i="3"/>
  <c r="E1953" i="3"/>
  <c r="F1953" i="3"/>
  <c r="B1954" i="3"/>
  <c r="C1954" i="3"/>
  <c r="D1954" i="3"/>
  <c r="E1954" i="3"/>
  <c r="F1954" i="3"/>
  <c r="B1955" i="3"/>
  <c r="C1955" i="3"/>
  <c r="D1955" i="3"/>
  <c r="E1955" i="3"/>
  <c r="F1955" i="3"/>
  <c r="B1956" i="3"/>
  <c r="C1956" i="3"/>
  <c r="D1956" i="3"/>
  <c r="E1956" i="3"/>
  <c r="F1956" i="3"/>
  <c r="B1957" i="3"/>
  <c r="C1957" i="3"/>
  <c r="D1957" i="3"/>
  <c r="E1957" i="3"/>
  <c r="F1957" i="3"/>
  <c r="B1958" i="3"/>
  <c r="C1958" i="3"/>
  <c r="D1958" i="3"/>
  <c r="E1958" i="3"/>
  <c r="F1958" i="3"/>
  <c r="B1959" i="3"/>
  <c r="C1959" i="3"/>
  <c r="D1959" i="3"/>
  <c r="E1959" i="3"/>
  <c r="F1959" i="3"/>
  <c r="B1960" i="3"/>
  <c r="C1960" i="3"/>
  <c r="D1960" i="3"/>
  <c r="E1960" i="3"/>
  <c r="F1960" i="3"/>
  <c r="B1961" i="3"/>
  <c r="C1961" i="3"/>
  <c r="D1961" i="3"/>
  <c r="E1961" i="3"/>
  <c r="F1961" i="3"/>
  <c r="B1962" i="3"/>
  <c r="C1962" i="3"/>
  <c r="D1962" i="3"/>
  <c r="E1962" i="3"/>
  <c r="F1962" i="3"/>
  <c r="B1963" i="3"/>
  <c r="C1963" i="3"/>
  <c r="D1963" i="3"/>
  <c r="E1963" i="3"/>
  <c r="F1963" i="3"/>
  <c r="B1964" i="3"/>
  <c r="C1964" i="3"/>
  <c r="D1964" i="3"/>
  <c r="E1964" i="3"/>
  <c r="F1964" i="3"/>
  <c r="B1965" i="3"/>
  <c r="C1965" i="3"/>
  <c r="D1965" i="3"/>
  <c r="E1965" i="3"/>
  <c r="F1965" i="3"/>
  <c r="B1966" i="3"/>
  <c r="C1966" i="3"/>
  <c r="D1966" i="3"/>
  <c r="E1966" i="3"/>
  <c r="F1966" i="3"/>
  <c r="B1967" i="3"/>
  <c r="C1967" i="3"/>
  <c r="D1967" i="3"/>
  <c r="E1967" i="3"/>
  <c r="F1967" i="3"/>
  <c r="B1968" i="3"/>
  <c r="C1968" i="3"/>
  <c r="D1968" i="3"/>
  <c r="E1968" i="3"/>
  <c r="F1968" i="3"/>
  <c r="B1969" i="3"/>
  <c r="C1969" i="3"/>
  <c r="D1969" i="3"/>
  <c r="E1969" i="3"/>
  <c r="F1969" i="3"/>
  <c r="B1970" i="3"/>
  <c r="C1970" i="3"/>
  <c r="D1970" i="3"/>
  <c r="E1970" i="3"/>
  <c r="F1970" i="3"/>
  <c r="B1971" i="3"/>
  <c r="C1971" i="3"/>
  <c r="D1971" i="3"/>
  <c r="E1971" i="3"/>
  <c r="F1971" i="3"/>
  <c r="B1972" i="3"/>
  <c r="C1972" i="3"/>
  <c r="D1972" i="3"/>
  <c r="E1972" i="3"/>
  <c r="F1972" i="3"/>
  <c r="B1973" i="3"/>
  <c r="C1973" i="3"/>
  <c r="D1973" i="3"/>
  <c r="E1973" i="3"/>
  <c r="F1973" i="3"/>
  <c r="B1974" i="3"/>
  <c r="C1974" i="3"/>
  <c r="D1974" i="3"/>
  <c r="E1974" i="3"/>
  <c r="F1974" i="3"/>
  <c r="B1975" i="3"/>
  <c r="C1975" i="3"/>
  <c r="D1975" i="3"/>
  <c r="E1975" i="3"/>
  <c r="F1975" i="3"/>
  <c r="B1976" i="3"/>
  <c r="C1976" i="3"/>
  <c r="D1976" i="3"/>
  <c r="E1976" i="3"/>
  <c r="F1976" i="3"/>
  <c r="B1977" i="3"/>
  <c r="C1977" i="3"/>
  <c r="D1977" i="3"/>
  <c r="E1977" i="3"/>
  <c r="F1977" i="3"/>
  <c r="B1978" i="3"/>
  <c r="C1978" i="3"/>
  <c r="D1978" i="3"/>
  <c r="E1978" i="3"/>
  <c r="F1978" i="3"/>
  <c r="B1979" i="3"/>
  <c r="C1979" i="3"/>
  <c r="D1979" i="3"/>
  <c r="E1979" i="3"/>
  <c r="F1979" i="3"/>
  <c r="B1980" i="3"/>
  <c r="C1980" i="3"/>
  <c r="D1980" i="3"/>
  <c r="E1980" i="3"/>
  <c r="F1980" i="3"/>
  <c r="B1981" i="3"/>
  <c r="C1981" i="3"/>
  <c r="D1981" i="3"/>
  <c r="E1981" i="3"/>
  <c r="F1981" i="3"/>
  <c r="B1982" i="3"/>
  <c r="C1982" i="3"/>
  <c r="D1982" i="3"/>
  <c r="E1982" i="3"/>
  <c r="F1982" i="3"/>
  <c r="B1983" i="3"/>
  <c r="C1983" i="3"/>
  <c r="D1983" i="3"/>
  <c r="E1983" i="3"/>
  <c r="F1983" i="3"/>
  <c r="B1984" i="3"/>
  <c r="C1984" i="3"/>
  <c r="D1984" i="3"/>
  <c r="E1984" i="3"/>
  <c r="F1984" i="3"/>
  <c r="B1985" i="3"/>
  <c r="C1985" i="3"/>
  <c r="D1985" i="3"/>
  <c r="E1985" i="3"/>
  <c r="F1985" i="3"/>
  <c r="B1986" i="3"/>
  <c r="C1986" i="3"/>
  <c r="D1986" i="3"/>
  <c r="E1986" i="3"/>
  <c r="F1986" i="3"/>
  <c r="B1987" i="3"/>
  <c r="C1987" i="3"/>
  <c r="D1987" i="3"/>
  <c r="E1987" i="3"/>
  <c r="F1987" i="3"/>
  <c r="B1988" i="3"/>
  <c r="C1988" i="3"/>
  <c r="D1988" i="3"/>
  <c r="E1988" i="3"/>
  <c r="F1988" i="3"/>
  <c r="B1989" i="3"/>
  <c r="C1989" i="3"/>
  <c r="D1989" i="3"/>
  <c r="E1989" i="3"/>
  <c r="F1989" i="3"/>
  <c r="B1990" i="3"/>
  <c r="C1990" i="3"/>
  <c r="D1990" i="3"/>
  <c r="E1990" i="3"/>
  <c r="F1990" i="3"/>
  <c r="B1991" i="3"/>
  <c r="C1991" i="3"/>
  <c r="D1991" i="3"/>
  <c r="E1991" i="3"/>
  <c r="F1991" i="3"/>
  <c r="B1992" i="3"/>
  <c r="C1992" i="3"/>
  <c r="D1992" i="3"/>
  <c r="E1992" i="3"/>
  <c r="F1992" i="3"/>
  <c r="B1993" i="3"/>
  <c r="C1993" i="3"/>
  <c r="D1993" i="3"/>
  <c r="E1993" i="3"/>
  <c r="F1993" i="3"/>
  <c r="B1994" i="3"/>
  <c r="C1994" i="3"/>
  <c r="D1994" i="3"/>
  <c r="E1994" i="3"/>
  <c r="F1994" i="3"/>
  <c r="B1995" i="3"/>
  <c r="C1995" i="3"/>
  <c r="D1995" i="3"/>
  <c r="E1995" i="3"/>
  <c r="F1995" i="3"/>
  <c r="B1996" i="3"/>
  <c r="C1996" i="3"/>
  <c r="D1996" i="3"/>
  <c r="E1996" i="3"/>
  <c r="F1996" i="3"/>
  <c r="B1997" i="3"/>
  <c r="C1997" i="3"/>
  <c r="D1997" i="3"/>
  <c r="E1997" i="3"/>
  <c r="F1997" i="3"/>
  <c r="B1998" i="3"/>
  <c r="C1998" i="3"/>
  <c r="D1998" i="3"/>
  <c r="E1998" i="3"/>
  <c r="F1998" i="3"/>
  <c r="B1999" i="3"/>
  <c r="C1999" i="3"/>
  <c r="D1999" i="3"/>
  <c r="E1999" i="3"/>
  <c r="F1999" i="3"/>
  <c r="B2000" i="3"/>
  <c r="C2000" i="3"/>
  <c r="D2000" i="3"/>
  <c r="E2000" i="3"/>
  <c r="F2000" i="3"/>
  <c r="B2001" i="3"/>
  <c r="C2001" i="3"/>
  <c r="D2001" i="3"/>
  <c r="E2001" i="3"/>
  <c r="F2001" i="3"/>
  <c r="B2002" i="3"/>
  <c r="C2002" i="3"/>
  <c r="D2002" i="3"/>
  <c r="E2002" i="3"/>
  <c r="F2002" i="3"/>
  <c r="B2003" i="3"/>
  <c r="C2003" i="3"/>
  <c r="D2003" i="3"/>
  <c r="E2003" i="3"/>
  <c r="F2003" i="3"/>
  <c r="B2004" i="3"/>
  <c r="C2004" i="3"/>
  <c r="D2004" i="3"/>
  <c r="E2004" i="3"/>
  <c r="F2004" i="3"/>
  <c r="B2005" i="3"/>
  <c r="C2005" i="3"/>
  <c r="D2005" i="3"/>
  <c r="E2005" i="3"/>
  <c r="F2005" i="3"/>
  <c r="B2006" i="3"/>
  <c r="C2006" i="3"/>
  <c r="D2006" i="3"/>
  <c r="E2006" i="3"/>
  <c r="F2006" i="3"/>
  <c r="B2007" i="3"/>
  <c r="C2007" i="3"/>
  <c r="D2007" i="3"/>
  <c r="E2007" i="3"/>
  <c r="F2007" i="3"/>
  <c r="B2008" i="3"/>
  <c r="C2008" i="3"/>
  <c r="D2008" i="3"/>
  <c r="E2008" i="3"/>
  <c r="F2008" i="3"/>
  <c r="B2009" i="3"/>
  <c r="C2009" i="3"/>
  <c r="D2009" i="3"/>
  <c r="E2009" i="3"/>
  <c r="F2009" i="3"/>
  <c r="B2010" i="3"/>
  <c r="C2010" i="3"/>
  <c r="D2010" i="3"/>
  <c r="E2010" i="3"/>
  <c r="F2010" i="3"/>
  <c r="B2011" i="3"/>
  <c r="C2011" i="3"/>
  <c r="D2011" i="3"/>
  <c r="E2011" i="3"/>
  <c r="F2011" i="3"/>
  <c r="B2012" i="3"/>
  <c r="C2012" i="3"/>
  <c r="D2012" i="3"/>
  <c r="E2012" i="3"/>
  <c r="F2012" i="3"/>
  <c r="B2013" i="3"/>
  <c r="C2013" i="3"/>
  <c r="D2013" i="3"/>
  <c r="E2013" i="3"/>
  <c r="F2013" i="3"/>
  <c r="B2014" i="3"/>
  <c r="C2014" i="3"/>
  <c r="D2014" i="3"/>
  <c r="E2014" i="3"/>
  <c r="F2014" i="3"/>
  <c r="B2015" i="3"/>
  <c r="C2015" i="3"/>
  <c r="D2015" i="3"/>
  <c r="E2015" i="3"/>
  <c r="F2015" i="3"/>
  <c r="B2016" i="3"/>
  <c r="C2016" i="3"/>
  <c r="D2016" i="3"/>
  <c r="E2016" i="3"/>
  <c r="F2016" i="3"/>
  <c r="B2017" i="3"/>
  <c r="C2017" i="3"/>
  <c r="D2017" i="3"/>
  <c r="E2017" i="3"/>
  <c r="F2017" i="3"/>
  <c r="B2018" i="3"/>
  <c r="C2018" i="3"/>
  <c r="D2018" i="3"/>
  <c r="E2018" i="3"/>
  <c r="F2018" i="3"/>
  <c r="B2019" i="3"/>
  <c r="C2019" i="3"/>
  <c r="D2019" i="3"/>
  <c r="E2019" i="3"/>
  <c r="F2019" i="3"/>
  <c r="B2020" i="3"/>
  <c r="C2020" i="3"/>
  <c r="D2020" i="3"/>
  <c r="E2020" i="3"/>
  <c r="F2020" i="3"/>
  <c r="B2021" i="3"/>
  <c r="C2021" i="3"/>
  <c r="D2021" i="3"/>
  <c r="E2021" i="3"/>
  <c r="F2021" i="3"/>
  <c r="B2022" i="3"/>
  <c r="C2022" i="3"/>
  <c r="D2022" i="3"/>
  <c r="E2022" i="3"/>
  <c r="F2022" i="3"/>
  <c r="B2023" i="3"/>
  <c r="C2023" i="3"/>
  <c r="D2023" i="3"/>
  <c r="E2023" i="3"/>
  <c r="F2023" i="3"/>
  <c r="B2024" i="3"/>
  <c r="C2024" i="3"/>
  <c r="D2024" i="3"/>
  <c r="E2024" i="3"/>
  <c r="F2024" i="3"/>
  <c r="B2025" i="3"/>
  <c r="C2025" i="3"/>
  <c r="D2025" i="3"/>
  <c r="E2025" i="3"/>
  <c r="F2025" i="3"/>
  <c r="B2026" i="3"/>
  <c r="C2026" i="3"/>
  <c r="D2026" i="3"/>
  <c r="E2026" i="3"/>
  <c r="F2026" i="3"/>
  <c r="B2027" i="3"/>
  <c r="C2027" i="3"/>
  <c r="D2027" i="3"/>
  <c r="E2027" i="3"/>
  <c r="F2027" i="3"/>
  <c r="B2028" i="3"/>
  <c r="C2028" i="3"/>
  <c r="D2028" i="3"/>
  <c r="E2028" i="3"/>
  <c r="F2028" i="3"/>
  <c r="B2029" i="3"/>
  <c r="C2029" i="3"/>
  <c r="D2029" i="3"/>
  <c r="E2029" i="3"/>
  <c r="F2029" i="3"/>
  <c r="B2030" i="3"/>
  <c r="C2030" i="3"/>
  <c r="D2030" i="3"/>
  <c r="E2030" i="3"/>
  <c r="F2030" i="3"/>
  <c r="B2031" i="3"/>
  <c r="C2031" i="3"/>
  <c r="D2031" i="3"/>
  <c r="E2031" i="3"/>
  <c r="F2031" i="3"/>
  <c r="B2032" i="3"/>
  <c r="C2032" i="3"/>
  <c r="D2032" i="3"/>
  <c r="E2032" i="3"/>
  <c r="F2032" i="3"/>
  <c r="B2033" i="3"/>
  <c r="C2033" i="3"/>
  <c r="D2033" i="3"/>
  <c r="E2033" i="3"/>
  <c r="F2033" i="3"/>
  <c r="B2034" i="3"/>
  <c r="C2034" i="3"/>
  <c r="D2034" i="3"/>
  <c r="E2034" i="3"/>
  <c r="F2034" i="3"/>
  <c r="B2035" i="3"/>
  <c r="C2035" i="3"/>
  <c r="D2035" i="3"/>
  <c r="E2035" i="3"/>
  <c r="F2035" i="3"/>
  <c r="B2036" i="3"/>
  <c r="C2036" i="3"/>
  <c r="D2036" i="3"/>
  <c r="E2036" i="3"/>
  <c r="F2036" i="3"/>
  <c r="B2037" i="3"/>
  <c r="C2037" i="3"/>
  <c r="D2037" i="3"/>
  <c r="E2037" i="3"/>
  <c r="F2037" i="3"/>
  <c r="B2038" i="3"/>
  <c r="C2038" i="3"/>
  <c r="D2038" i="3"/>
  <c r="E2038" i="3"/>
  <c r="F2038" i="3"/>
  <c r="B2039" i="3"/>
  <c r="C2039" i="3"/>
  <c r="D2039" i="3"/>
  <c r="E2039" i="3"/>
  <c r="F2039" i="3"/>
  <c r="B2040" i="3"/>
  <c r="C2040" i="3"/>
  <c r="D2040" i="3"/>
  <c r="E2040" i="3"/>
  <c r="F2040" i="3"/>
  <c r="B2041" i="3"/>
  <c r="C2041" i="3"/>
  <c r="D2041" i="3"/>
  <c r="E2041" i="3"/>
  <c r="F2041" i="3"/>
  <c r="B2042" i="3"/>
  <c r="C2042" i="3"/>
  <c r="D2042" i="3"/>
  <c r="E2042" i="3"/>
  <c r="F2042" i="3"/>
  <c r="B2043" i="3"/>
  <c r="C2043" i="3"/>
  <c r="D2043" i="3"/>
  <c r="E2043" i="3"/>
  <c r="F2043" i="3"/>
  <c r="B2044" i="3"/>
  <c r="C2044" i="3"/>
  <c r="D2044" i="3"/>
  <c r="E2044" i="3"/>
  <c r="F2044" i="3"/>
  <c r="B2045" i="3"/>
  <c r="C2045" i="3"/>
  <c r="D2045" i="3"/>
  <c r="E2045" i="3"/>
  <c r="F2045" i="3"/>
  <c r="B2046" i="3"/>
  <c r="C2046" i="3"/>
  <c r="D2046" i="3"/>
  <c r="E2046" i="3"/>
  <c r="F2046" i="3"/>
  <c r="B2047" i="3"/>
  <c r="C2047" i="3"/>
  <c r="D2047" i="3"/>
  <c r="E2047" i="3"/>
  <c r="F2047" i="3"/>
  <c r="B2048" i="3"/>
  <c r="C2048" i="3"/>
  <c r="D2048" i="3"/>
  <c r="E2048" i="3"/>
  <c r="F2048" i="3"/>
  <c r="B2049" i="3"/>
  <c r="C2049" i="3"/>
  <c r="D2049" i="3"/>
  <c r="E2049" i="3"/>
  <c r="F2049" i="3"/>
  <c r="B2050" i="3"/>
  <c r="C2050" i="3"/>
  <c r="D2050" i="3"/>
  <c r="E2050" i="3"/>
  <c r="F2050" i="3"/>
  <c r="B2051" i="3"/>
  <c r="C2051" i="3"/>
  <c r="D2051" i="3"/>
  <c r="E2051" i="3"/>
  <c r="F2051" i="3"/>
  <c r="B2052" i="3"/>
  <c r="C2052" i="3"/>
  <c r="D2052" i="3"/>
  <c r="E2052" i="3"/>
  <c r="F2052" i="3"/>
  <c r="B2053" i="3"/>
  <c r="C2053" i="3"/>
  <c r="D2053" i="3"/>
  <c r="E2053" i="3"/>
  <c r="F2053" i="3"/>
  <c r="B2054" i="3"/>
  <c r="C2054" i="3"/>
  <c r="D2054" i="3"/>
  <c r="E2054" i="3"/>
  <c r="F2054" i="3"/>
  <c r="B2055" i="3"/>
  <c r="C2055" i="3"/>
  <c r="D2055" i="3"/>
  <c r="E2055" i="3"/>
  <c r="F2055" i="3"/>
  <c r="B2056" i="3"/>
  <c r="C2056" i="3"/>
  <c r="D2056" i="3"/>
  <c r="E2056" i="3"/>
  <c r="F2056" i="3"/>
  <c r="B2057" i="3"/>
  <c r="C2057" i="3"/>
  <c r="D2057" i="3"/>
  <c r="E2057" i="3"/>
  <c r="F2057" i="3"/>
  <c r="B2058" i="3"/>
  <c r="C2058" i="3"/>
  <c r="D2058" i="3"/>
  <c r="E2058" i="3"/>
  <c r="F2058" i="3"/>
  <c r="B2059" i="3"/>
  <c r="C2059" i="3"/>
  <c r="D2059" i="3"/>
  <c r="E2059" i="3"/>
  <c r="F2059" i="3"/>
  <c r="B2060" i="3"/>
  <c r="C2060" i="3"/>
  <c r="D2060" i="3"/>
  <c r="E2060" i="3"/>
  <c r="F2060" i="3"/>
  <c r="B2061" i="3"/>
  <c r="C2061" i="3"/>
  <c r="D2061" i="3"/>
  <c r="E2061" i="3"/>
  <c r="F2061" i="3"/>
  <c r="B2062" i="3"/>
  <c r="C2062" i="3"/>
  <c r="D2062" i="3"/>
  <c r="E2062" i="3"/>
  <c r="F2062" i="3"/>
  <c r="B2063" i="3"/>
  <c r="C2063" i="3"/>
  <c r="D2063" i="3"/>
  <c r="E2063" i="3"/>
  <c r="F2063" i="3"/>
  <c r="B2064" i="3"/>
  <c r="C2064" i="3"/>
  <c r="D2064" i="3"/>
  <c r="E2064" i="3"/>
  <c r="F2064" i="3"/>
  <c r="B2065" i="3"/>
  <c r="C2065" i="3"/>
  <c r="D2065" i="3"/>
  <c r="E2065" i="3"/>
  <c r="F2065" i="3"/>
  <c r="B2066" i="3"/>
  <c r="C2066" i="3"/>
  <c r="D2066" i="3"/>
  <c r="E2066" i="3"/>
  <c r="F2066" i="3"/>
  <c r="B2067" i="3"/>
  <c r="C2067" i="3"/>
  <c r="D2067" i="3"/>
  <c r="E2067" i="3"/>
  <c r="F2067" i="3"/>
  <c r="B2068" i="3"/>
  <c r="C2068" i="3"/>
  <c r="D2068" i="3"/>
  <c r="E2068" i="3"/>
  <c r="F2068" i="3"/>
  <c r="B2069" i="3"/>
  <c r="C2069" i="3"/>
  <c r="D2069" i="3"/>
  <c r="E2069" i="3"/>
  <c r="F2069" i="3"/>
  <c r="B2070" i="3"/>
  <c r="C2070" i="3"/>
  <c r="D2070" i="3"/>
  <c r="E2070" i="3"/>
  <c r="F2070" i="3"/>
  <c r="B2071" i="3"/>
  <c r="C2071" i="3"/>
  <c r="D2071" i="3"/>
  <c r="E2071" i="3"/>
  <c r="F2071" i="3"/>
  <c r="B2072" i="3"/>
  <c r="C2072" i="3"/>
  <c r="D2072" i="3"/>
  <c r="E2072" i="3"/>
  <c r="F2072" i="3"/>
  <c r="B2073" i="3"/>
  <c r="C2073" i="3"/>
  <c r="D2073" i="3"/>
  <c r="E2073" i="3"/>
  <c r="F2073" i="3"/>
  <c r="B2074" i="3"/>
  <c r="C2074" i="3"/>
  <c r="D2074" i="3"/>
  <c r="E2074" i="3"/>
  <c r="F2074" i="3"/>
  <c r="B2075" i="3"/>
  <c r="C2075" i="3"/>
  <c r="D2075" i="3"/>
  <c r="E2075" i="3"/>
  <c r="F2075" i="3"/>
  <c r="B2076" i="3"/>
  <c r="C2076" i="3"/>
  <c r="D2076" i="3"/>
  <c r="E2076" i="3"/>
  <c r="F2076" i="3"/>
  <c r="B2077" i="3"/>
  <c r="C2077" i="3"/>
  <c r="D2077" i="3"/>
  <c r="E2077" i="3"/>
  <c r="F2077" i="3"/>
  <c r="B2078" i="3"/>
  <c r="C2078" i="3"/>
  <c r="D2078" i="3"/>
  <c r="E2078" i="3"/>
  <c r="F2078" i="3"/>
  <c r="B2079" i="3"/>
  <c r="C2079" i="3"/>
  <c r="D2079" i="3"/>
  <c r="E2079" i="3"/>
  <c r="F2079" i="3"/>
  <c r="B2080" i="3"/>
  <c r="C2080" i="3"/>
  <c r="D2080" i="3"/>
  <c r="E2080" i="3"/>
  <c r="F2080" i="3"/>
  <c r="B2081" i="3"/>
  <c r="C2081" i="3"/>
  <c r="D2081" i="3"/>
  <c r="E2081" i="3"/>
  <c r="F2081" i="3"/>
  <c r="B2082" i="3"/>
  <c r="C2082" i="3"/>
  <c r="D2082" i="3"/>
  <c r="E2082" i="3"/>
  <c r="F2082" i="3"/>
  <c r="B2083" i="3"/>
  <c r="C2083" i="3"/>
  <c r="D2083" i="3"/>
  <c r="E2083" i="3"/>
  <c r="F2083" i="3"/>
  <c r="B2084" i="3"/>
  <c r="C2084" i="3"/>
  <c r="D2084" i="3"/>
  <c r="E2084" i="3"/>
  <c r="F2084" i="3"/>
  <c r="B2085" i="3"/>
  <c r="C2085" i="3"/>
  <c r="D2085" i="3"/>
  <c r="E2085" i="3"/>
  <c r="F2085" i="3"/>
  <c r="B2086" i="3"/>
  <c r="C2086" i="3"/>
  <c r="D2086" i="3"/>
  <c r="E2086" i="3"/>
  <c r="F2086" i="3"/>
  <c r="B2087" i="3"/>
  <c r="C2087" i="3"/>
  <c r="D2087" i="3"/>
  <c r="E2087" i="3"/>
  <c r="F2087" i="3"/>
  <c r="B2088" i="3"/>
  <c r="C2088" i="3"/>
  <c r="D2088" i="3"/>
  <c r="E2088" i="3"/>
  <c r="F2088" i="3"/>
  <c r="B2089" i="3"/>
  <c r="C2089" i="3"/>
  <c r="D2089" i="3"/>
  <c r="E2089" i="3"/>
  <c r="F2089" i="3"/>
  <c r="B2090" i="3"/>
  <c r="C2090" i="3"/>
  <c r="D2090" i="3"/>
  <c r="E2090" i="3"/>
  <c r="F2090" i="3"/>
  <c r="B2091" i="3"/>
  <c r="C2091" i="3"/>
  <c r="D2091" i="3"/>
  <c r="E2091" i="3"/>
  <c r="F2091" i="3"/>
  <c r="B2092" i="3"/>
  <c r="C2092" i="3"/>
  <c r="D2092" i="3"/>
  <c r="E2092" i="3"/>
  <c r="F2092" i="3"/>
  <c r="B2093" i="3"/>
  <c r="C2093" i="3"/>
  <c r="D2093" i="3"/>
  <c r="E2093" i="3"/>
  <c r="F2093" i="3"/>
  <c r="B2094" i="3"/>
  <c r="C2094" i="3"/>
  <c r="D2094" i="3"/>
  <c r="E2094" i="3"/>
  <c r="F2094" i="3"/>
  <c r="B2095" i="3"/>
  <c r="C2095" i="3"/>
  <c r="D2095" i="3"/>
  <c r="E2095" i="3"/>
  <c r="F2095" i="3"/>
  <c r="B2096" i="3"/>
  <c r="C2096" i="3"/>
  <c r="D2096" i="3"/>
  <c r="E2096" i="3"/>
  <c r="F2096" i="3"/>
  <c r="B2097" i="3"/>
  <c r="C2097" i="3"/>
  <c r="D2097" i="3"/>
  <c r="E2097" i="3"/>
  <c r="F2097" i="3"/>
  <c r="B2098" i="3"/>
  <c r="C2098" i="3"/>
  <c r="D2098" i="3"/>
  <c r="E2098" i="3"/>
  <c r="F2098" i="3"/>
  <c r="B2099" i="3"/>
  <c r="C2099" i="3"/>
  <c r="D2099" i="3"/>
  <c r="E2099" i="3"/>
  <c r="F2099" i="3"/>
  <c r="B2100" i="3"/>
  <c r="C2100" i="3"/>
  <c r="D2100" i="3"/>
  <c r="E2100" i="3"/>
  <c r="F2100" i="3"/>
  <c r="B2101" i="3"/>
  <c r="C2101" i="3"/>
  <c r="D2101" i="3"/>
  <c r="E2101" i="3"/>
  <c r="F2101" i="3"/>
  <c r="B2102" i="3"/>
  <c r="C2102" i="3"/>
  <c r="D2102" i="3"/>
  <c r="E2102" i="3"/>
  <c r="F2102" i="3"/>
  <c r="B2103" i="3"/>
  <c r="C2103" i="3"/>
  <c r="D2103" i="3"/>
  <c r="E2103" i="3"/>
  <c r="F2103" i="3"/>
  <c r="B2104" i="3"/>
  <c r="C2104" i="3"/>
  <c r="D2104" i="3"/>
  <c r="E2104" i="3"/>
  <c r="F2104" i="3"/>
  <c r="B2105" i="3"/>
  <c r="C2105" i="3"/>
  <c r="D2105" i="3"/>
  <c r="E2105" i="3"/>
  <c r="F2105" i="3"/>
  <c r="B2106" i="3"/>
  <c r="C2106" i="3"/>
  <c r="D2106" i="3"/>
  <c r="E2106" i="3"/>
  <c r="F2106" i="3"/>
  <c r="B2107" i="3"/>
  <c r="C2107" i="3"/>
  <c r="D2107" i="3"/>
  <c r="E2107" i="3"/>
  <c r="F2107" i="3"/>
  <c r="B2108" i="3"/>
  <c r="C2108" i="3"/>
  <c r="D2108" i="3"/>
  <c r="E2108" i="3"/>
  <c r="F2108" i="3"/>
  <c r="B2109" i="3"/>
  <c r="C2109" i="3"/>
  <c r="D2109" i="3"/>
  <c r="E2109" i="3"/>
  <c r="F2109" i="3"/>
  <c r="B2110" i="3"/>
  <c r="C2110" i="3"/>
  <c r="D2110" i="3"/>
  <c r="E2110" i="3"/>
  <c r="F2110" i="3"/>
  <c r="B2111" i="3"/>
  <c r="C2111" i="3"/>
  <c r="D2111" i="3"/>
  <c r="E2111" i="3"/>
  <c r="F2111" i="3"/>
  <c r="B2112" i="3"/>
  <c r="C2112" i="3"/>
  <c r="D2112" i="3"/>
  <c r="E2112" i="3"/>
  <c r="F2112" i="3"/>
  <c r="B2113" i="3"/>
  <c r="C2113" i="3"/>
  <c r="D2113" i="3"/>
  <c r="E2113" i="3"/>
  <c r="F2113" i="3"/>
  <c r="B2114" i="3"/>
  <c r="C2114" i="3"/>
  <c r="D2114" i="3"/>
  <c r="E2114" i="3"/>
  <c r="F2114" i="3"/>
  <c r="B2115" i="3"/>
  <c r="C2115" i="3"/>
  <c r="D2115" i="3"/>
  <c r="E2115" i="3"/>
  <c r="F2115" i="3"/>
  <c r="B2116" i="3"/>
  <c r="C2116" i="3"/>
  <c r="D2116" i="3"/>
  <c r="E2116" i="3"/>
  <c r="F2116" i="3"/>
  <c r="B2117" i="3"/>
  <c r="C2117" i="3"/>
  <c r="D2117" i="3"/>
  <c r="E2117" i="3"/>
  <c r="F2117" i="3"/>
  <c r="B2118" i="3"/>
  <c r="C2118" i="3"/>
  <c r="D2118" i="3"/>
  <c r="E2118" i="3"/>
  <c r="F2118" i="3"/>
  <c r="B2119" i="3"/>
  <c r="C2119" i="3"/>
  <c r="D2119" i="3"/>
  <c r="E2119" i="3"/>
  <c r="F2119" i="3"/>
  <c r="B2120" i="3"/>
  <c r="C2120" i="3"/>
  <c r="D2120" i="3"/>
  <c r="E2120" i="3"/>
  <c r="F2120" i="3"/>
  <c r="B2121" i="3"/>
  <c r="C2121" i="3"/>
  <c r="D2121" i="3"/>
  <c r="E2121" i="3"/>
  <c r="F2121" i="3"/>
  <c r="B2122" i="3"/>
  <c r="C2122" i="3"/>
  <c r="D2122" i="3"/>
  <c r="E2122" i="3"/>
  <c r="F2122" i="3"/>
  <c r="B2123" i="3"/>
  <c r="C2123" i="3"/>
  <c r="D2123" i="3"/>
  <c r="E2123" i="3"/>
  <c r="F2123" i="3"/>
  <c r="B2124" i="3"/>
  <c r="C2124" i="3"/>
  <c r="D2124" i="3"/>
  <c r="E2124" i="3"/>
  <c r="F2124" i="3"/>
  <c r="B2125" i="3"/>
  <c r="C2125" i="3"/>
  <c r="D2125" i="3"/>
  <c r="E2125" i="3"/>
  <c r="F2125" i="3"/>
  <c r="B2126" i="3"/>
  <c r="C2126" i="3"/>
  <c r="D2126" i="3"/>
  <c r="E2126" i="3"/>
  <c r="F2126" i="3"/>
  <c r="B2127" i="3"/>
  <c r="C2127" i="3"/>
  <c r="D2127" i="3"/>
  <c r="E2127" i="3"/>
  <c r="F2127" i="3"/>
  <c r="B2128" i="3"/>
  <c r="C2128" i="3"/>
  <c r="D2128" i="3"/>
  <c r="E2128" i="3"/>
  <c r="F2128" i="3"/>
  <c r="B2129" i="3"/>
  <c r="C2129" i="3"/>
  <c r="D2129" i="3"/>
  <c r="E2129" i="3"/>
  <c r="F2129" i="3"/>
  <c r="B2130" i="3"/>
  <c r="C2130" i="3"/>
  <c r="D2130" i="3"/>
  <c r="E2130" i="3"/>
  <c r="F2130" i="3"/>
  <c r="B2131" i="3"/>
  <c r="C2131" i="3"/>
  <c r="D2131" i="3"/>
  <c r="E2131" i="3"/>
  <c r="F2131" i="3"/>
  <c r="B2132" i="3"/>
  <c r="C2132" i="3"/>
  <c r="D2132" i="3"/>
  <c r="E2132" i="3"/>
  <c r="F2132" i="3"/>
  <c r="B2133" i="3"/>
  <c r="C2133" i="3"/>
  <c r="D2133" i="3"/>
  <c r="E2133" i="3"/>
  <c r="F2133" i="3"/>
  <c r="B2134" i="3"/>
  <c r="C2134" i="3"/>
  <c r="D2134" i="3"/>
  <c r="E2134" i="3"/>
  <c r="F2134" i="3"/>
  <c r="B2135" i="3"/>
  <c r="C2135" i="3"/>
  <c r="D2135" i="3"/>
  <c r="E2135" i="3"/>
  <c r="F2135" i="3"/>
  <c r="B2136" i="3"/>
  <c r="C2136" i="3"/>
  <c r="D2136" i="3"/>
  <c r="E2136" i="3"/>
  <c r="F2136" i="3"/>
  <c r="B2137" i="3"/>
  <c r="C2137" i="3"/>
  <c r="D2137" i="3"/>
  <c r="E2137" i="3"/>
  <c r="F2137" i="3"/>
  <c r="B2138" i="3"/>
  <c r="C2138" i="3"/>
  <c r="D2138" i="3"/>
  <c r="E2138" i="3"/>
  <c r="F2138" i="3"/>
  <c r="B2139" i="3"/>
  <c r="C2139" i="3"/>
  <c r="D2139" i="3"/>
  <c r="E2139" i="3"/>
  <c r="F2139" i="3"/>
  <c r="B2140" i="3"/>
  <c r="C2140" i="3"/>
  <c r="D2140" i="3"/>
  <c r="E2140" i="3"/>
  <c r="F2140" i="3"/>
  <c r="B2141" i="3"/>
  <c r="C2141" i="3"/>
  <c r="D2141" i="3"/>
  <c r="E2141" i="3"/>
  <c r="F2141" i="3"/>
  <c r="B2142" i="3"/>
  <c r="C2142" i="3"/>
  <c r="D2142" i="3"/>
  <c r="E2142" i="3"/>
  <c r="F2142" i="3"/>
  <c r="B2143" i="3"/>
  <c r="C2143" i="3"/>
  <c r="D2143" i="3"/>
  <c r="E2143" i="3"/>
  <c r="F2143" i="3"/>
  <c r="B2144" i="3"/>
  <c r="C2144" i="3"/>
  <c r="D2144" i="3"/>
  <c r="E2144" i="3"/>
  <c r="F2144" i="3"/>
  <c r="B2145" i="3"/>
  <c r="C2145" i="3"/>
  <c r="D2145" i="3"/>
  <c r="E2145" i="3"/>
  <c r="F2145" i="3"/>
  <c r="B2146" i="3"/>
  <c r="C2146" i="3"/>
  <c r="D2146" i="3"/>
  <c r="E2146" i="3"/>
  <c r="F2146" i="3"/>
  <c r="B2147" i="3"/>
  <c r="C2147" i="3"/>
  <c r="D2147" i="3"/>
  <c r="E2147" i="3"/>
  <c r="F2147" i="3"/>
  <c r="B2148" i="3"/>
  <c r="C2148" i="3"/>
  <c r="D2148" i="3"/>
  <c r="E2148" i="3"/>
  <c r="F2148" i="3"/>
  <c r="B2149" i="3"/>
  <c r="C2149" i="3"/>
  <c r="D2149" i="3"/>
  <c r="E2149" i="3"/>
  <c r="F2149" i="3"/>
  <c r="B2150" i="3"/>
  <c r="C2150" i="3"/>
  <c r="D2150" i="3"/>
  <c r="E2150" i="3"/>
  <c r="F2150" i="3"/>
  <c r="B2151" i="3"/>
  <c r="C2151" i="3"/>
  <c r="D2151" i="3"/>
  <c r="E2151" i="3"/>
  <c r="F2151" i="3"/>
  <c r="B2152" i="3"/>
  <c r="C2152" i="3"/>
  <c r="D2152" i="3"/>
  <c r="E2152" i="3"/>
  <c r="F2152" i="3"/>
  <c r="B2153" i="3"/>
  <c r="C2153" i="3"/>
  <c r="D2153" i="3"/>
  <c r="E2153" i="3"/>
  <c r="F2153" i="3"/>
  <c r="B2154" i="3"/>
  <c r="C2154" i="3"/>
  <c r="D2154" i="3"/>
  <c r="E2154" i="3"/>
  <c r="F2154" i="3"/>
  <c r="B2155" i="3"/>
  <c r="C2155" i="3"/>
  <c r="D2155" i="3"/>
  <c r="E2155" i="3"/>
  <c r="F2155" i="3"/>
  <c r="B2156" i="3"/>
  <c r="C2156" i="3"/>
  <c r="D2156" i="3"/>
  <c r="E2156" i="3"/>
  <c r="F2156" i="3"/>
  <c r="B2157" i="3"/>
  <c r="C2157" i="3"/>
  <c r="D2157" i="3"/>
  <c r="E2157" i="3"/>
  <c r="F2157" i="3"/>
  <c r="B2158" i="3"/>
  <c r="C2158" i="3"/>
  <c r="D2158" i="3"/>
  <c r="E2158" i="3"/>
  <c r="F2158" i="3"/>
  <c r="B2159" i="3"/>
  <c r="C2159" i="3"/>
  <c r="D2159" i="3"/>
  <c r="E2159" i="3"/>
  <c r="F2159" i="3"/>
  <c r="B2160" i="3"/>
  <c r="C2160" i="3"/>
  <c r="D2160" i="3"/>
  <c r="E2160" i="3"/>
  <c r="F2160" i="3"/>
  <c r="B2161" i="3"/>
  <c r="C2161" i="3"/>
  <c r="D2161" i="3"/>
  <c r="E2161" i="3"/>
  <c r="F2161" i="3"/>
  <c r="B2162" i="3"/>
  <c r="C2162" i="3"/>
  <c r="D2162" i="3"/>
  <c r="E2162" i="3"/>
  <c r="F2162" i="3"/>
  <c r="B2163" i="3"/>
  <c r="C2163" i="3"/>
  <c r="D2163" i="3"/>
  <c r="E2163" i="3"/>
  <c r="F2163" i="3"/>
  <c r="B2164" i="3"/>
  <c r="C2164" i="3"/>
  <c r="D2164" i="3"/>
  <c r="E2164" i="3"/>
  <c r="F2164" i="3"/>
  <c r="B2165" i="3"/>
  <c r="C2165" i="3"/>
  <c r="D2165" i="3"/>
  <c r="E2165" i="3"/>
  <c r="F2165" i="3"/>
  <c r="B2166" i="3"/>
  <c r="C2166" i="3"/>
  <c r="D2166" i="3"/>
  <c r="E2166" i="3"/>
  <c r="F2166" i="3"/>
  <c r="B2167" i="3"/>
  <c r="C2167" i="3"/>
  <c r="D2167" i="3"/>
  <c r="E2167" i="3"/>
  <c r="F2167" i="3"/>
  <c r="B2168" i="3"/>
  <c r="C2168" i="3"/>
  <c r="D2168" i="3"/>
  <c r="E2168" i="3"/>
  <c r="F2168" i="3"/>
  <c r="B2169" i="3"/>
  <c r="C2169" i="3"/>
  <c r="D2169" i="3"/>
  <c r="E2169" i="3"/>
  <c r="F2169" i="3"/>
  <c r="B2170" i="3"/>
  <c r="C2170" i="3"/>
  <c r="D2170" i="3"/>
  <c r="E2170" i="3"/>
  <c r="F2170" i="3"/>
  <c r="B2171" i="3"/>
  <c r="C2171" i="3"/>
  <c r="D2171" i="3"/>
  <c r="E2171" i="3"/>
  <c r="F2171" i="3"/>
  <c r="B2172" i="3"/>
  <c r="C2172" i="3"/>
  <c r="D2172" i="3"/>
  <c r="E2172" i="3"/>
  <c r="F2172" i="3"/>
  <c r="B2173" i="3"/>
  <c r="C2173" i="3"/>
  <c r="D2173" i="3"/>
  <c r="E2173" i="3"/>
  <c r="F2173" i="3"/>
  <c r="B2174" i="3"/>
  <c r="C2174" i="3"/>
  <c r="D2174" i="3"/>
  <c r="E2174" i="3"/>
  <c r="F2174" i="3"/>
  <c r="B2175" i="3"/>
  <c r="C2175" i="3"/>
  <c r="D2175" i="3"/>
  <c r="E2175" i="3"/>
  <c r="F2175" i="3"/>
  <c r="B2176" i="3"/>
  <c r="C2176" i="3"/>
  <c r="D2176" i="3"/>
  <c r="E2176" i="3"/>
  <c r="F2176" i="3"/>
  <c r="B2177" i="3"/>
  <c r="C2177" i="3"/>
  <c r="D2177" i="3"/>
  <c r="E2177" i="3"/>
  <c r="F2177" i="3"/>
  <c r="B2178" i="3"/>
  <c r="C2178" i="3"/>
  <c r="D2178" i="3"/>
  <c r="E2178" i="3"/>
  <c r="F2178" i="3"/>
  <c r="B2179" i="3"/>
  <c r="C2179" i="3"/>
  <c r="D2179" i="3"/>
  <c r="E2179" i="3"/>
  <c r="F2179" i="3"/>
  <c r="B2180" i="3"/>
  <c r="C2180" i="3"/>
  <c r="D2180" i="3"/>
  <c r="E2180" i="3"/>
  <c r="F2180" i="3"/>
  <c r="B2181" i="3"/>
  <c r="C2181" i="3"/>
  <c r="D2181" i="3"/>
  <c r="E2181" i="3"/>
  <c r="F2181" i="3"/>
  <c r="B2182" i="3"/>
  <c r="C2182" i="3"/>
  <c r="D2182" i="3"/>
  <c r="E2182" i="3"/>
  <c r="F2182" i="3"/>
  <c r="B2183" i="3"/>
  <c r="C2183" i="3"/>
  <c r="D2183" i="3"/>
  <c r="E2183" i="3"/>
  <c r="F2183" i="3"/>
  <c r="B2184" i="3"/>
  <c r="C2184" i="3"/>
  <c r="D2184" i="3"/>
  <c r="E2184" i="3"/>
  <c r="F2184" i="3"/>
  <c r="B2185" i="3"/>
  <c r="C2185" i="3"/>
  <c r="D2185" i="3"/>
  <c r="E2185" i="3"/>
  <c r="F2185" i="3"/>
  <c r="B2186" i="3"/>
  <c r="C2186" i="3"/>
  <c r="D2186" i="3"/>
  <c r="E2186" i="3"/>
  <c r="F2186" i="3"/>
  <c r="B2187" i="3"/>
  <c r="C2187" i="3"/>
  <c r="D2187" i="3"/>
  <c r="E2187" i="3"/>
  <c r="F2187" i="3"/>
  <c r="B2188" i="3"/>
  <c r="C2188" i="3"/>
  <c r="D2188" i="3"/>
  <c r="E2188" i="3"/>
  <c r="F2188" i="3"/>
  <c r="B2189" i="3"/>
  <c r="C2189" i="3"/>
  <c r="D2189" i="3"/>
  <c r="E2189" i="3"/>
  <c r="F2189" i="3"/>
  <c r="B2190" i="3"/>
  <c r="C2190" i="3"/>
  <c r="D2190" i="3"/>
  <c r="E2190" i="3"/>
  <c r="F2190" i="3"/>
  <c r="B2191" i="3"/>
  <c r="C2191" i="3"/>
  <c r="D2191" i="3"/>
  <c r="E2191" i="3"/>
  <c r="F2191" i="3"/>
  <c r="B2192" i="3"/>
  <c r="C2192" i="3"/>
  <c r="D2192" i="3"/>
  <c r="E2192" i="3"/>
  <c r="F2192" i="3"/>
  <c r="B2193" i="3"/>
  <c r="C2193" i="3"/>
  <c r="D2193" i="3"/>
  <c r="E2193" i="3"/>
  <c r="F2193" i="3"/>
  <c r="B2194" i="3"/>
  <c r="C2194" i="3"/>
  <c r="D2194" i="3"/>
  <c r="E2194" i="3"/>
  <c r="F2194" i="3"/>
  <c r="B2195" i="3"/>
  <c r="C2195" i="3"/>
  <c r="D2195" i="3"/>
  <c r="E2195" i="3"/>
  <c r="F2195" i="3"/>
  <c r="B2196" i="3"/>
  <c r="C2196" i="3"/>
  <c r="D2196" i="3"/>
  <c r="E2196" i="3"/>
  <c r="F2196" i="3"/>
  <c r="B2197" i="3"/>
  <c r="C2197" i="3"/>
  <c r="D2197" i="3"/>
  <c r="E2197" i="3"/>
  <c r="F2197" i="3"/>
  <c r="B2198" i="3"/>
  <c r="C2198" i="3"/>
  <c r="D2198" i="3"/>
  <c r="E2198" i="3"/>
  <c r="F2198" i="3"/>
  <c r="B2199" i="3"/>
  <c r="C2199" i="3"/>
  <c r="D2199" i="3"/>
  <c r="E2199" i="3"/>
  <c r="F2199" i="3"/>
  <c r="B2200" i="3"/>
  <c r="C2200" i="3"/>
  <c r="D2200" i="3"/>
  <c r="E2200" i="3"/>
  <c r="F2200" i="3"/>
  <c r="B2201" i="3"/>
  <c r="C2201" i="3"/>
  <c r="D2201" i="3"/>
  <c r="E2201" i="3"/>
  <c r="F2201" i="3"/>
  <c r="B2202" i="3"/>
  <c r="C2202" i="3"/>
  <c r="D2202" i="3"/>
  <c r="E2202" i="3"/>
  <c r="F2202" i="3"/>
  <c r="B2203" i="3"/>
  <c r="C2203" i="3"/>
  <c r="D2203" i="3"/>
  <c r="E2203" i="3"/>
  <c r="F2203" i="3"/>
  <c r="B2204" i="3"/>
  <c r="C2204" i="3"/>
  <c r="D2204" i="3"/>
  <c r="E2204" i="3"/>
  <c r="F2204" i="3"/>
  <c r="B2205" i="3"/>
  <c r="C2205" i="3"/>
  <c r="D2205" i="3"/>
  <c r="E2205" i="3"/>
  <c r="F2205" i="3"/>
  <c r="B2206" i="3"/>
  <c r="C2206" i="3"/>
  <c r="D2206" i="3"/>
  <c r="E2206" i="3"/>
  <c r="F2206" i="3"/>
  <c r="B2207" i="3"/>
  <c r="C2207" i="3"/>
  <c r="D2207" i="3"/>
  <c r="E2207" i="3"/>
  <c r="F2207" i="3"/>
  <c r="B2208" i="3"/>
  <c r="C2208" i="3"/>
  <c r="D2208" i="3"/>
  <c r="E2208" i="3"/>
  <c r="F2208" i="3"/>
  <c r="B2209" i="3"/>
  <c r="C2209" i="3"/>
  <c r="D2209" i="3"/>
  <c r="E2209" i="3"/>
  <c r="F2209" i="3"/>
  <c r="B2210" i="3"/>
  <c r="C2210" i="3"/>
  <c r="D2210" i="3"/>
  <c r="E2210" i="3"/>
  <c r="F2210" i="3"/>
  <c r="B2211" i="3"/>
  <c r="C2211" i="3"/>
  <c r="D2211" i="3"/>
  <c r="E2211" i="3"/>
  <c r="F2211" i="3"/>
  <c r="B2212" i="3"/>
  <c r="C2212" i="3"/>
  <c r="D2212" i="3"/>
  <c r="E2212" i="3"/>
  <c r="F2212" i="3"/>
  <c r="B2213" i="3"/>
  <c r="C2213" i="3"/>
  <c r="D2213" i="3"/>
  <c r="E2213" i="3"/>
  <c r="F2213" i="3"/>
  <c r="B2214" i="3"/>
  <c r="C2214" i="3"/>
  <c r="D2214" i="3"/>
  <c r="E2214" i="3"/>
  <c r="F2214" i="3"/>
  <c r="B2215" i="3"/>
  <c r="C2215" i="3"/>
  <c r="D2215" i="3"/>
  <c r="E2215" i="3"/>
  <c r="F2215" i="3"/>
  <c r="B2216" i="3"/>
  <c r="C2216" i="3"/>
  <c r="D2216" i="3"/>
  <c r="E2216" i="3"/>
  <c r="F2216" i="3"/>
  <c r="B2217" i="3"/>
  <c r="C2217" i="3"/>
  <c r="D2217" i="3"/>
  <c r="E2217" i="3"/>
  <c r="F2217" i="3"/>
  <c r="B2218" i="3"/>
  <c r="C2218" i="3"/>
  <c r="D2218" i="3"/>
  <c r="E2218" i="3"/>
  <c r="F2218" i="3"/>
  <c r="B2219" i="3"/>
  <c r="C2219" i="3"/>
  <c r="D2219" i="3"/>
  <c r="E2219" i="3"/>
  <c r="F2219" i="3"/>
  <c r="B2220" i="3"/>
  <c r="C2220" i="3"/>
  <c r="D2220" i="3"/>
  <c r="E2220" i="3"/>
  <c r="F2220" i="3"/>
  <c r="B2221" i="3"/>
  <c r="C2221" i="3"/>
  <c r="D2221" i="3"/>
  <c r="E2221" i="3"/>
  <c r="F2221" i="3"/>
  <c r="B2222" i="3"/>
  <c r="C2222" i="3"/>
  <c r="D2222" i="3"/>
  <c r="E2222" i="3"/>
  <c r="F2222" i="3"/>
  <c r="B2223" i="3"/>
  <c r="C2223" i="3"/>
  <c r="D2223" i="3"/>
  <c r="E2223" i="3"/>
  <c r="F2223" i="3"/>
  <c r="B2224" i="3"/>
  <c r="C2224" i="3"/>
  <c r="D2224" i="3"/>
  <c r="E2224" i="3"/>
  <c r="F2224" i="3"/>
  <c r="B2225" i="3"/>
  <c r="C2225" i="3"/>
  <c r="D2225" i="3"/>
  <c r="E2225" i="3"/>
  <c r="F2225" i="3"/>
  <c r="B2226" i="3"/>
  <c r="C2226" i="3"/>
  <c r="D2226" i="3"/>
  <c r="E2226" i="3"/>
  <c r="F2226" i="3"/>
  <c r="B2227" i="3"/>
  <c r="C2227" i="3"/>
  <c r="D2227" i="3"/>
  <c r="E2227" i="3"/>
  <c r="F2227" i="3"/>
  <c r="B2228" i="3"/>
  <c r="C2228" i="3"/>
  <c r="D2228" i="3"/>
  <c r="E2228" i="3"/>
  <c r="F2228" i="3"/>
  <c r="B2229" i="3"/>
  <c r="C2229" i="3"/>
  <c r="D2229" i="3"/>
  <c r="E2229" i="3"/>
  <c r="F2229" i="3"/>
  <c r="B2230" i="3"/>
  <c r="C2230" i="3"/>
  <c r="D2230" i="3"/>
  <c r="E2230" i="3"/>
  <c r="F2230" i="3"/>
  <c r="B2231" i="3"/>
  <c r="C2231" i="3"/>
  <c r="D2231" i="3"/>
  <c r="E2231" i="3"/>
  <c r="F2231" i="3"/>
  <c r="B2232" i="3"/>
  <c r="C2232" i="3"/>
  <c r="D2232" i="3"/>
  <c r="E2232" i="3"/>
  <c r="F2232" i="3"/>
  <c r="B2233" i="3"/>
  <c r="C2233" i="3"/>
  <c r="D2233" i="3"/>
  <c r="E2233" i="3"/>
  <c r="F2233" i="3"/>
  <c r="B2234" i="3"/>
  <c r="C2234" i="3"/>
  <c r="D2234" i="3"/>
  <c r="E2234" i="3"/>
  <c r="F2234" i="3"/>
  <c r="B2235" i="3"/>
  <c r="C2235" i="3"/>
  <c r="D2235" i="3"/>
  <c r="E2235" i="3"/>
  <c r="F2235" i="3"/>
  <c r="B2236" i="3"/>
  <c r="C2236" i="3"/>
  <c r="D2236" i="3"/>
  <c r="E2236" i="3"/>
  <c r="F2236" i="3"/>
  <c r="B2237" i="3"/>
  <c r="C2237" i="3"/>
  <c r="D2237" i="3"/>
  <c r="E2237" i="3"/>
  <c r="F2237" i="3"/>
  <c r="B2238" i="3"/>
  <c r="C2238" i="3"/>
  <c r="D2238" i="3"/>
  <c r="E2238" i="3"/>
  <c r="F2238" i="3"/>
  <c r="B2239" i="3"/>
  <c r="C2239" i="3"/>
  <c r="D2239" i="3"/>
  <c r="E2239" i="3"/>
  <c r="F2239" i="3"/>
  <c r="B2240" i="3"/>
  <c r="C2240" i="3"/>
  <c r="D2240" i="3"/>
  <c r="E2240" i="3"/>
  <c r="F2240" i="3"/>
  <c r="B2241" i="3"/>
  <c r="C2241" i="3"/>
  <c r="D2241" i="3"/>
  <c r="E2241" i="3"/>
  <c r="F2241" i="3"/>
  <c r="B2242" i="3"/>
  <c r="C2242" i="3"/>
  <c r="D2242" i="3"/>
  <c r="E2242" i="3"/>
  <c r="F2242" i="3"/>
  <c r="B2243" i="3"/>
  <c r="C2243" i="3"/>
  <c r="D2243" i="3"/>
  <c r="E2243" i="3"/>
  <c r="F2243" i="3"/>
  <c r="B2244" i="3"/>
  <c r="C2244" i="3"/>
  <c r="D2244" i="3"/>
  <c r="E2244" i="3"/>
  <c r="F2244" i="3"/>
  <c r="B2245" i="3"/>
  <c r="C2245" i="3"/>
  <c r="D2245" i="3"/>
  <c r="E2245" i="3"/>
  <c r="F2245" i="3"/>
  <c r="B2246" i="3"/>
  <c r="C2246" i="3"/>
  <c r="D2246" i="3"/>
  <c r="E2246" i="3"/>
  <c r="F2246" i="3"/>
  <c r="B2247" i="3"/>
  <c r="C2247" i="3"/>
  <c r="D2247" i="3"/>
  <c r="E2247" i="3"/>
  <c r="F2247" i="3"/>
  <c r="B2248" i="3"/>
  <c r="C2248" i="3"/>
  <c r="D2248" i="3"/>
  <c r="E2248" i="3"/>
  <c r="F2248" i="3"/>
  <c r="B2249" i="3"/>
  <c r="C2249" i="3"/>
  <c r="D2249" i="3"/>
  <c r="E2249" i="3"/>
  <c r="F2249" i="3"/>
  <c r="B2250" i="3"/>
  <c r="C2250" i="3"/>
  <c r="D2250" i="3"/>
  <c r="E2250" i="3"/>
  <c r="F2250" i="3"/>
  <c r="B2251" i="3"/>
  <c r="C2251" i="3"/>
  <c r="D2251" i="3"/>
  <c r="E2251" i="3"/>
  <c r="F2251" i="3"/>
  <c r="B2252" i="3"/>
  <c r="C2252" i="3"/>
  <c r="D2252" i="3"/>
  <c r="E2252" i="3"/>
  <c r="F2252" i="3"/>
  <c r="B2253" i="3"/>
  <c r="C2253" i="3"/>
  <c r="D2253" i="3"/>
  <c r="E2253" i="3"/>
  <c r="F2253" i="3"/>
  <c r="B2254" i="3"/>
  <c r="C2254" i="3"/>
  <c r="D2254" i="3"/>
  <c r="E2254" i="3"/>
  <c r="F2254" i="3"/>
  <c r="B2255" i="3"/>
  <c r="C2255" i="3"/>
  <c r="D2255" i="3"/>
  <c r="E2255" i="3"/>
  <c r="F2255" i="3"/>
  <c r="B2256" i="3"/>
  <c r="C2256" i="3"/>
  <c r="D2256" i="3"/>
  <c r="E2256" i="3"/>
  <c r="F2256" i="3"/>
  <c r="B2257" i="3"/>
  <c r="C2257" i="3"/>
  <c r="D2257" i="3"/>
  <c r="E2257" i="3"/>
  <c r="F2257" i="3"/>
  <c r="B2258" i="3"/>
  <c r="C2258" i="3"/>
  <c r="D2258" i="3"/>
  <c r="E2258" i="3"/>
  <c r="F2258" i="3"/>
  <c r="B2259" i="3"/>
  <c r="C2259" i="3"/>
  <c r="D2259" i="3"/>
  <c r="E2259" i="3"/>
  <c r="F2259" i="3"/>
  <c r="B2260" i="3"/>
  <c r="C2260" i="3"/>
  <c r="D2260" i="3"/>
  <c r="E2260" i="3"/>
  <c r="F2260" i="3"/>
  <c r="B2261" i="3"/>
  <c r="C2261" i="3"/>
  <c r="D2261" i="3"/>
  <c r="E2261" i="3"/>
  <c r="F2261" i="3"/>
  <c r="B2262" i="3"/>
  <c r="C2262" i="3"/>
  <c r="D2262" i="3"/>
  <c r="E2262" i="3"/>
  <c r="F2262" i="3"/>
  <c r="B2263" i="3"/>
  <c r="C2263" i="3"/>
  <c r="D2263" i="3"/>
  <c r="E2263" i="3"/>
  <c r="F2263" i="3"/>
  <c r="B2264" i="3"/>
  <c r="C2264" i="3"/>
  <c r="D2264" i="3"/>
  <c r="E2264" i="3"/>
  <c r="F2264" i="3"/>
  <c r="B2265" i="3"/>
  <c r="C2265" i="3"/>
  <c r="D2265" i="3"/>
  <c r="E2265" i="3"/>
  <c r="F2265" i="3"/>
  <c r="B2266" i="3"/>
  <c r="C2266" i="3"/>
  <c r="D2266" i="3"/>
  <c r="E2266" i="3"/>
  <c r="F2266" i="3"/>
  <c r="B2267" i="3"/>
  <c r="C2267" i="3"/>
  <c r="D2267" i="3"/>
  <c r="E2267" i="3"/>
  <c r="F2267" i="3"/>
  <c r="B2268" i="3"/>
  <c r="C2268" i="3"/>
  <c r="D2268" i="3"/>
  <c r="E2268" i="3"/>
  <c r="F2268" i="3"/>
  <c r="B2269" i="3"/>
  <c r="C2269" i="3"/>
  <c r="D2269" i="3"/>
  <c r="E2269" i="3"/>
  <c r="F2269" i="3"/>
  <c r="B2270" i="3"/>
  <c r="C2270" i="3"/>
  <c r="D2270" i="3"/>
  <c r="E2270" i="3"/>
  <c r="F2270" i="3"/>
  <c r="B2271" i="3"/>
  <c r="C2271" i="3"/>
  <c r="D2271" i="3"/>
  <c r="E2271" i="3"/>
  <c r="F2271" i="3"/>
  <c r="B2272" i="3"/>
  <c r="C2272" i="3"/>
  <c r="D2272" i="3"/>
  <c r="E2272" i="3"/>
  <c r="F2272" i="3"/>
  <c r="B2273" i="3"/>
  <c r="C2273" i="3"/>
  <c r="D2273" i="3"/>
  <c r="E2273" i="3"/>
  <c r="F2273" i="3"/>
  <c r="B2274" i="3"/>
  <c r="C2274" i="3"/>
  <c r="D2274" i="3"/>
  <c r="E2274" i="3"/>
  <c r="F2274" i="3"/>
  <c r="B2275" i="3"/>
  <c r="C2275" i="3"/>
  <c r="D2275" i="3"/>
  <c r="E2275" i="3"/>
  <c r="F2275" i="3"/>
  <c r="B2276" i="3"/>
  <c r="C2276" i="3"/>
  <c r="D2276" i="3"/>
  <c r="E2276" i="3"/>
  <c r="F2276" i="3"/>
  <c r="B2277" i="3"/>
  <c r="C2277" i="3"/>
  <c r="D2277" i="3"/>
  <c r="E2277" i="3"/>
  <c r="F2277" i="3"/>
  <c r="B2278" i="3"/>
  <c r="C2278" i="3"/>
  <c r="D2278" i="3"/>
  <c r="E2278" i="3"/>
  <c r="F2278" i="3"/>
  <c r="B2279" i="3"/>
  <c r="C2279" i="3"/>
  <c r="D2279" i="3"/>
  <c r="E2279" i="3"/>
  <c r="F2279" i="3"/>
  <c r="B2280" i="3"/>
  <c r="C2280" i="3"/>
  <c r="D2280" i="3"/>
  <c r="E2280" i="3"/>
  <c r="F2280" i="3"/>
  <c r="B2281" i="3"/>
  <c r="C2281" i="3"/>
  <c r="D2281" i="3"/>
  <c r="E2281" i="3"/>
  <c r="F2281" i="3"/>
  <c r="B2282" i="3"/>
  <c r="C2282" i="3"/>
  <c r="D2282" i="3"/>
  <c r="E2282" i="3"/>
  <c r="F2282" i="3"/>
  <c r="B2283" i="3"/>
  <c r="C2283" i="3"/>
  <c r="D2283" i="3"/>
  <c r="E2283" i="3"/>
  <c r="F2283" i="3"/>
  <c r="B2284" i="3"/>
  <c r="C2284" i="3"/>
  <c r="D2284" i="3"/>
  <c r="E2284" i="3"/>
  <c r="F2284" i="3"/>
  <c r="B2285" i="3"/>
  <c r="C2285" i="3"/>
  <c r="D2285" i="3"/>
  <c r="E2285" i="3"/>
  <c r="F2285" i="3"/>
  <c r="B2286" i="3"/>
  <c r="C2286" i="3"/>
  <c r="D2286" i="3"/>
  <c r="E2286" i="3"/>
  <c r="F2286" i="3"/>
  <c r="B2287" i="3"/>
  <c r="C2287" i="3"/>
  <c r="D2287" i="3"/>
  <c r="E2287" i="3"/>
  <c r="F2287" i="3"/>
  <c r="B2288" i="3"/>
  <c r="C2288" i="3"/>
  <c r="D2288" i="3"/>
  <c r="E2288" i="3"/>
  <c r="F2288" i="3"/>
  <c r="B2289" i="3"/>
  <c r="C2289" i="3"/>
  <c r="D2289" i="3"/>
  <c r="E2289" i="3"/>
  <c r="F2289" i="3"/>
  <c r="B2290" i="3"/>
  <c r="C2290" i="3"/>
  <c r="D2290" i="3"/>
  <c r="E2290" i="3"/>
  <c r="F2290" i="3"/>
  <c r="B2291" i="3"/>
  <c r="C2291" i="3"/>
  <c r="D2291" i="3"/>
  <c r="E2291" i="3"/>
  <c r="F2291" i="3"/>
  <c r="B2292" i="3"/>
  <c r="C2292" i="3"/>
  <c r="D2292" i="3"/>
  <c r="E2292" i="3"/>
  <c r="F2292" i="3"/>
  <c r="B2293" i="3"/>
  <c r="C2293" i="3"/>
  <c r="D2293" i="3"/>
  <c r="E2293" i="3"/>
  <c r="F2293" i="3"/>
  <c r="B2294" i="3"/>
  <c r="C2294" i="3"/>
  <c r="D2294" i="3"/>
  <c r="E2294" i="3"/>
  <c r="F2294" i="3"/>
  <c r="B2295" i="3"/>
  <c r="C2295" i="3"/>
  <c r="D2295" i="3"/>
  <c r="E2295" i="3"/>
  <c r="F2295" i="3"/>
  <c r="B2296" i="3"/>
  <c r="C2296" i="3"/>
  <c r="D2296" i="3"/>
  <c r="E2296" i="3"/>
  <c r="F2296" i="3"/>
  <c r="B2297" i="3"/>
  <c r="C2297" i="3"/>
  <c r="D2297" i="3"/>
  <c r="E2297" i="3"/>
  <c r="F2297" i="3"/>
  <c r="B2298" i="3"/>
  <c r="C2298" i="3"/>
  <c r="D2298" i="3"/>
  <c r="E2298" i="3"/>
  <c r="F2298" i="3"/>
  <c r="B2299" i="3"/>
  <c r="C2299" i="3"/>
  <c r="D2299" i="3"/>
  <c r="E2299" i="3"/>
  <c r="F2299" i="3"/>
  <c r="B2300" i="3"/>
  <c r="C2300" i="3"/>
  <c r="D2300" i="3"/>
  <c r="E2300" i="3"/>
  <c r="F2300" i="3"/>
  <c r="B2301" i="3"/>
  <c r="C2301" i="3"/>
  <c r="D2301" i="3"/>
  <c r="E2301" i="3"/>
  <c r="F2301" i="3"/>
  <c r="B2302" i="3"/>
  <c r="C2302" i="3"/>
  <c r="D2302" i="3"/>
  <c r="E2302" i="3"/>
  <c r="F2302" i="3"/>
  <c r="B2303" i="3"/>
  <c r="C2303" i="3"/>
  <c r="D2303" i="3"/>
  <c r="E2303" i="3"/>
  <c r="F2303" i="3"/>
  <c r="B2304" i="3"/>
  <c r="C2304" i="3"/>
  <c r="D2304" i="3"/>
  <c r="E2304" i="3"/>
  <c r="F2304" i="3"/>
  <c r="B2305" i="3"/>
  <c r="C2305" i="3"/>
  <c r="D2305" i="3"/>
  <c r="E2305" i="3"/>
  <c r="F2305" i="3"/>
  <c r="B2306" i="3"/>
  <c r="C2306" i="3"/>
  <c r="D2306" i="3"/>
  <c r="E2306" i="3"/>
  <c r="F2306" i="3"/>
  <c r="B2307" i="3"/>
  <c r="C2307" i="3"/>
  <c r="D2307" i="3"/>
  <c r="E2307" i="3"/>
  <c r="F2307" i="3"/>
  <c r="B2308" i="3"/>
  <c r="C2308" i="3"/>
  <c r="D2308" i="3"/>
  <c r="E2308" i="3"/>
  <c r="F2308" i="3"/>
  <c r="B2309" i="3"/>
  <c r="C2309" i="3"/>
  <c r="D2309" i="3"/>
  <c r="E2309" i="3"/>
  <c r="F2309" i="3"/>
  <c r="B2310" i="3"/>
  <c r="C2310" i="3"/>
  <c r="D2310" i="3"/>
  <c r="E2310" i="3"/>
  <c r="F2310" i="3"/>
  <c r="B2311" i="3"/>
  <c r="C2311" i="3"/>
  <c r="D2311" i="3"/>
  <c r="E2311" i="3"/>
  <c r="F2311" i="3"/>
  <c r="B2312" i="3"/>
  <c r="C2312" i="3"/>
  <c r="D2312" i="3"/>
  <c r="E2312" i="3"/>
  <c r="F2312" i="3"/>
  <c r="B2313" i="3"/>
  <c r="C2313" i="3"/>
  <c r="D2313" i="3"/>
  <c r="E2313" i="3"/>
  <c r="F2313" i="3"/>
  <c r="B2314" i="3"/>
  <c r="C2314" i="3"/>
  <c r="D2314" i="3"/>
  <c r="E2314" i="3"/>
  <c r="F2314" i="3"/>
  <c r="B2315" i="3"/>
  <c r="C2315" i="3"/>
  <c r="D2315" i="3"/>
  <c r="E2315" i="3"/>
  <c r="F2315" i="3"/>
  <c r="B2316" i="3"/>
  <c r="C2316" i="3"/>
  <c r="D2316" i="3"/>
  <c r="E2316" i="3"/>
  <c r="F2316" i="3"/>
  <c r="B2317" i="3"/>
  <c r="C2317" i="3"/>
  <c r="D2317" i="3"/>
  <c r="E2317" i="3"/>
  <c r="F2317" i="3"/>
  <c r="B2318" i="3"/>
  <c r="C2318" i="3"/>
  <c r="D2318" i="3"/>
  <c r="E2318" i="3"/>
  <c r="F2318" i="3"/>
  <c r="B2319" i="3"/>
  <c r="C2319" i="3"/>
  <c r="D2319" i="3"/>
  <c r="E2319" i="3"/>
  <c r="F2319" i="3"/>
  <c r="B2320" i="3"/>
  <c r="C2320" i="3"/>
  <c r="D2320" i="3"/>
  <c r="E2320" i="3"/>
  <c r="F2320" i="3"/>
  <c r="B2321" i="3"/>
  <c r="C2321" i="3"/>
  <c r="D2321" i="3"/>
  <c r="E2321" i="3"/>
  <c r="F2321" i="3"/>
  <c r="B2322" i="3"/>
  <c r="C2322" i="3"/>
  <c r="D2322" i="3"/>
  <c r="E2322" i="3"/>
  <c r="F2322" i="3"/>
  <c r="B2323" i="3"/>
  <c r="C2323" i="3"/>
  <c r="D2323" i="3"/>
  <c r="E2323" i="3"/>
  <c r="F2323" i="3"/>
  <c r="B2324" i="3"/>
  <c r="C2324" i="3"/>
  <c r="D2324" i="3"/>
  <c r="E2324" i="3"/>
  <c r="F2324" i="3"/>
  <c r="B2325" i="3"/>
  <c r="C2325" i="3"/>
  <c r="D2325" i="3"/>
  <c r="E2325" i="3"/>
  <c r="F2325" i="3"/>
  <c r="B2326" i="3"/>
  <c r="C2326" i="3"/>
  <c r="D2326" i="3"/>
  <c r="E2326" i="3"/>
  <c r="F2326" i="3"/>
  <c r="B2327" i="3"/>
  <c r="C2327" i="3"/>
  <c r="D2327" i="3"/>
  <c r="E2327" i="3"/>
  <c r="F2327" i="3"/>
  <c r="B2328" i="3"/>
  <c r="C2328" i="3"/>
  <c r="D2328" i="3"/>
  <c r="E2328" i="3"/>
  <c r="F2328" i="3"/>
  <c r="B2329" i="3"/>
  <c r="C2329" i="3"/>
  <c r="D2329" i="3"/>
  <c r="E2329" i="3"/>
  <c r="F2329" i="3"/>
  <c r="B2330" i="3"/>
  <c r="C2330" i="3"/>
  <c r="D2330" i="3"/>
  <c r="E2330" i="3"/>
  <c r="F2330" i="3"/>
  <c r="B2331" i="3"/>
  <c r="C2331" i="3"/>
  <c r="D2331" i="3"/>
  <c r="E2331" i="3"/>
  <c r="F2331" i="3"/>
  <c r="B2332" i="3"/>
  <c r="C2332" i="3"/>
  <c r="D2332" i="3"/>
  <c r="E2332" i="3"/>
  <c r="F2332" i="3"/>
  <c r="B2333" i="3"/>
  <c r="C2333" i="3"/>
  <c r="D2333" i="3"/>
  <c r="E2333" i="3"/>
  <c r="F2333" i="3"/>
  <c r="B2334" i="3"/>
  <c r="C2334" i="3"/>
  <c r="D2334" i="3"/>
  <c r="E2334" i="3"/>
  <c r="F2334" i="3"/>
  <c r="B2335" i="3"/>
  <c r="C2335" i="3"/>
  <c r="D2335" i="3"/>
  <c r="E2335" i="3"/>
  <c r="F2335" i="3"/>
  <c r="B2336" i="3"/>
  <c r="C2336" i="3"/>
  <c r="D2336" i="3"/>
  <c r="E2336" i="3"/>
  <c r="F2336" i="3"/>
  <c r="B2337" i="3"/>
  <c r="C2337" i="3"/>
  <c r="D2337" i="3"/>
  <c r="E2337" i="3"/>
  <c r="F2337" i="3"/>
  <c r="B2338" i="3"/>
  <c r="C2338" i="3"/>
  <c r="D2338" i="3"/>
  <c r="E2338" i="3"/>
  <c r="F2338" i="3"/>
  <c r="B2339" i="3"/>
  <c r="C2339" i="3"/>
  <c r="D2339" i="3"/>
  <c r="E2339" i="3"/>
  <c r="F2339" i="3"/>
  <c r="B2340" i="3"/>
  <c r="C2340" i="3"/>
  <c r="D2340" i="3"/>
  <c r="E2340" i="3"/>
  <c r="F2340" i="3"/>
  <c r="B2341" i="3"/>
  <c r="C2341" i="3"/>
  <c r="D2341" i="3"/>
  <c r="E2341" i="3"/>
  <c r="F2341" i="3"/>
  <c r="B2342" i="3"/>
  <c r="C2342" i="3"/>
  <c r="D2342" i="3"/>
  <c r="E2342" i="3"/>
  <c r="F2342" i="3"/>
  <c r="B2343" i="3"/>
  <c r="C2343" i="3"/>
  <c r="D2343" i="3"/>
  <c r="E2343" i="3"/>
  <c r="F2343" i="3"/>
  <c r="B2344" i="3"/>
  <c r="C2344" i="3"/>
  <c r="D2344" i="3"/>
  <c r="E2344" i="3"/>
  <c r="F2344" i="3"/>
  <c r="B2345" i="3"/>
  <c r="C2345" i="3"/>
  <c r="D2345" i="3"/>
  <c r="E2345" i="3"/>
  <c r="F2345" i="3"/>
  <c r="B2346" i="3"/>
  <c r="C2346" i="3"/>
  <c r="D2346" i="3"/>
  <c r="E2346" i="3"/>
  <c r="F2346" i="3"/>
  <c r="B2347" i="3"/>
  <c r="C2347" i="3"/>
  <c r="D2347" i="3"/>
  <c r="E2347" i="3"/>
  <c r="F2347" i="3"/>
  <c r="B2348" i="3"/>
  <c r="C2348" i="3"/>
  <c r="D2348" i="3"/>
  <c r="E2348" i="3"/>
  <c r="F2348" i="3"/>
  <c r="B2349" i="3"/>
  <c r="C2349" i="3"/>
  <c r="D2349" i="3"/>
  <c r="E2349" i="3"/>
  <c r="F2349" i="3"/>
  <c r="B2350" i="3"/>
  <c r="C2350" i="3"/>
  <c r="D2350" i="3"/>
  <c r="E2350" i="3"/>
  <c r="F2350" i="3"/>
  <c r="B2351" i="3"/>
  <c r="C2351" i="3"/>
  <c r="D2351" i="3"/>
  <c r="E2351" i="3"/>
  <c r="F2351" i="3"/>
  <c r="B2352" i="3"/>
  <c r="C2352" i="3"/>
  <c r="D2352" i="3"/>
  <c r="E2352" i="3"/>
  <c r="F2352" i="3"/>
  <c r="B2353" i="3"/>
  <c r="C2353" i="3"/>
  <c r="D2353" i="3"/>
  <c r="E2353" i="3"/>
  <c r="F2353" i="3"/>
  <c r="B2354" i="3"/>
  <c r="C2354" i="3"/>
  <c r="D2354" i="3"/>
  <c r="E2354" i="3"/>
  <c r="F2354" i="3"/>
  <c r="B2355" i="3"/>
  <c r="C2355" i="3"/>
  <c r="D2355" i="3"/>
  <c r="E2355" i="3"/>
  <c r="F2355" i="3"/>
  <c r="B2356" i="3"/>
  <c r="C2356" i="3"/>
  <c r="D2356" i="3"/>
  <c r="E2356" i="3"/>
  <c r="F2356" i="3"/>
  <c r="B2357" i="3"/>
  <c r="C2357" i="3"/>
  <c r="D2357" i="3"/>
  <c r="E2357" i="3"/>
  <c r="F2357" i="3"/>
  <c r="B2358" i="3"/>
  <c r="C2358" i="3"/>
  <c r="D2358" i="3"/>
  <c r="E2358" i="3"/>
  <c r="F2358" i="3"/>
  <c r="B2359" i="3"/>
  <c r="C2359" i="3"/>
  <c r="D2359" i="3"/>
  <c r="E2359" i="3"/>
  <c r="F2359" i="3"/>
  <c r="B2360" i="3"/>
  <c r="C2360" i="3"/>
  <c r="D2360" i="3"/>
  <c r="E2360" i="3"/>
  <c r="F2360" i="3"/>
  <c r="B2361" i="3"/>
  <c r="C2361" i="3"/>
  <c r="D2361" i="3"/>
  <c r="E2361" i="3"/>
  <c r="F2361" i="3"/>
  <c r="B2362" i="3"/>
  <c r="C2362" i="3"/>
  <c r="D2362" i="3"/>
  <c r="E2362" i="3"/>
  <c r="F2362" i="3"/>
  <c r="B2363" i="3"/>
  <c r="C2363" i="3"/>
  <c r="D2363" i="3"/>
  <c r="E2363" i="3"/>
  <c r="F2363" i="3"/>
  <c r="B2364" i="3"/>
  <c r="C2364" i="3"/>
  <c r="D2364" i="3"/>
  <c r="E2364" i="3"/>
  <c r="F2364" i="3"/>
  <c r="B2365" i="3"/>
  <c r="C2365" i="3"/>
  <c r="D2365" i="3"/>
  <c r="E2365" i="3"/>
  <c r="F2365" i="3"/>
  <c r="B2366" i="3"/>
  <c r="C2366" i="3"/>
  <c r="D2366" i="3"/>
  <c r="E2366" i="3"/>
  <c r="F2366" i="3"/>
  <c r="B2367" i="3"/>
  <c r="C2367" i="3"/>
  <c r="D2367" i="3"/>
  <c r="E2367" i="3"/>
  <c r="F2367" i="3"/>
  <c r="B2368" i="3"/>
  <c r="C2368" i="3"/>
  <c r="D2368" i="3"/>
  <c r="E2368" i="3"/>
  <c r="F2368" i="3"/>
  <c r="B2369" i="3"/>
  <c r="C2369" i="3"/>
  <c r="D2369" i="3"/>
  <c r="E2369" i="3"/>
  <c r="F2369" i="3"/>
  <c r="B2370" i="3"/>
  <c r="C2370" i="3"/>
  <c r="D2370" i="3"/>
  <c r="E2370" i="3"/>
  <c r="F2370" i="3"/>
  <c r="B2371" i="3"/>
  <c r="C2371" i="3"/>
  <c r="D2371" i="3"/>
  <c r="E2371" i="3"/>
  <c r="F2371" i="3"/>
  <c r="B2372" i="3"/>
  <c r="C2372" i="3"/>
  <c r="D2372" i="3"/>
  <c r="E2372" i="3"/>
  <c r="F2372" i="3"/>
  <c r="B2373" i="3"/>
  <c r="C2373" i="3"/>
  <c r="D2373" i="3"/>
  <c r="E2373" i="3"/>
  <c r="F2373" i="3"/>
  <c r="B2374" i="3"/>
  <c r="C2374" i="3"/>
  <c r="D2374" i="3"/>
  <c r="E2374" i="3"/>
  <c r="F2374" i="3"/>
  <c r="B2375" i="3"/>
  <c r="C2375" i="3"/>
  <c r="D2375" i="3"/>
  <c r="E2375" i="3"/>
  <c r="F2375" i="3"/>
  <c r="B2376" i="3"/>
  <c r="C2376" i="3"/>
  <c r="D2376" i="3"/>
  <c r="E2376" i="3"/>
  <c r="F2376" i="3"/>
  <c r="B2377" i="3"/>
  <c r="C2377" i="3"/>
  <c r="D2377" i="3"/>
  <c r="E2377" i="3"/>
  <c r="F2377" i="3"/>
  <c r="B2378" i="3"/>
  <c r="C2378" i="3"/>
  <c r="D2378" i="3"/>
  <c r="E2378" i="3"/>
  <c r="F2378" i="3"/>
  <c r="B2379" i="3"/>
  <c r="C2379" i="3"/>
  <c r="D2379" i="3"/>
  <c r="E2379" i="3"/>
  <c r="F2379" i="3"/>
  <c r="B2380" i="3"/>
  <c r="C2380" i="3"/>
  <c r="D2380" i="3"/>
  <c r="E2380" i="3"/>
  <c r="F2380" i="3"/>
  <c r="B2381" i="3"/>
  <c r="C2381" i="3"/>
  <c r="D2381" i="3"/>
  <c r="E2381" i="3"/>
  <c r="F2381" i="3"/>
  <c r="B2382" i="3"/>
  <c r="C2382" i="3"/>
  <c r="D2382" i="3"/>
  <c r="E2382" i="3"/>
  <c r="F2382" i="3"/>
  <c r="B2383" i="3"/>
  <c r="C2383" i="3"/>
  <c r="D2383" i="3"/>
  <c r="E2383" i="3"/>
  <c r="F2383" i="3"/>
  <c r="B2384" i="3"/>
  <c r="C2384" i="3"/>
  <c r="D2384" i="3"/>
  <c r="E2384" i="3"/>
  <c r="F2384" i="3"/>
  <c r="B2385" i="3"/>
  <c r="C2385" i="3"/>
  <c r="D2385" i="3"/>
  <c r="E2385" i="3"/>
  <c r="F2385" i="3"/>
  <c r="B2386" i="3"/>
  <c r="C2386" i="3"/>
  <c r="D2386" i="3"/>
  <c r="E2386" i="3"/>
  <c r="F2386" i="3"/>
  <c r="B2387" i="3"/>
  <c r="C2387" i="3"/>
  <c r="D2387" i="3"/>
  <c r="E2387" i="3"/>
  <c r="F2387" i="3"/>
  <c r="B2388" i="3"/>
  <c r="C2388" i="3"/>
  <c r="D2388" i="3"/>
  <c r="E2388" i="3"/>
  <c r="F2388" i="3"/>
  <c r="B2389" i="3"/>
  <c r="C2389" i="3"/>
  <c r="D2389" i="3"/>
  <c r="E2389" i="3"/>
  <c r="F2389" i="3"/>
  <c r="B2390" i="3"/>
  <c r="C2390" i="3"/>
  <c r="D2390" i="3"/>
  <c r="E2390" i="3"/>
  <c r="F2390" i="3"/>
  <c r="B2391" i="3"/>
  <c r="C2391" i="3"/>
  <c r="D2391" i="3"/>
  <c r="E2391" i="3"/>
  <c r="F2391" i="3"/>
  <c r="B2392" i="3"/>
  <c r="C2392" i="3"/>
  <c r="D2392" i="3"/>
  <c r="E2392" i="3"/>
  <c r="F2392" i="3"/>
  <c r="B2393" i="3"/>
  <c r="C2393" i="3"/>
  <c r="D2393" i="3"/>
  <c r="E2393" i="3"/>
  <c r="F2393" i="3"/>
  <c r="B2394" i="3"/>
  <c r="C2394" i="3"/>
  <c r="D2394" i="3"/>
  <c r="E2394" i="3"/>
  <c r="F2394" i="3"/>
  <c r="B2395" i="3"/>
  <c r="C2395" i="3"/>
  <c r="D2395" i="3"/>
  <c r="E2395" i="3"/>
  <c r="F2395" i="3"/>
  <c r="B2396" i="3"/>
  <c r="C2396" i="3"/>
  <c r="D2396" i="3"/>
  <c r="E2396" i="3"/>
  <c r="F2396" i="3"/>
  <c r="B2397" i="3"/>
  <c r="C2397" i="3"/>
  <c r="D2397" i="3"/>
  <c r="E2397" i="3"/>
  <c r="F2397" i="3"/>
  <c r="B2398" i="3"/>
  <c r="C2398" i="3"/>
  <c r="D2398" i="3"/>
  <c r="E2398" i="3"/>
  <c r="F2398" i="3"/>
  <c r="B2399" i="3"/>
  <c r="C2399" i="3"/>
  <c r="D2399" i="3"/>
  <c r="E2399" i="3"/>
  <c r="F2399" i="3"/>
  <c r="B2400" i="3"/>
  <c r="C2400" i="3"/>
  <c r="D2400" i="3"/>
  <c r="E2400" i="3"/>
  <c r="F2400" i="3"/>
  <c r="B2401" i="3"/>
  <c r="C2401" i="3"/>
  <c r="D2401" i="3"/>
  <c r="E2401" i="3"/>
  <c r="F2401" i="3"/>
  <c r="B2402" i="3"/>
  <c r="C2402" i="3"/>
  <c r="D2402" i="3"/>
  <c r="E2402" i="3"/>
  <c r="F2402" i="3"/>
  <c r="B2403" i="3"/>
  <c r="C2403" i="3"/>
  <c r="D2403" i="3"/>
  <c r="E2403" i="3"/>
  <c r="F2403" i="3"/>
  <c r="B2404" i="3"/>
  <c r="C2404" i="3"/>
  <c r="D2404" i="3"/>
  <c r="E2404" i="3"/>
  <c r="F2404" i="3"/>
  <c r="B2405" i="3"/>
  <c r="C2405" i="3"/>
  <c r="D2405" i="3"/>
  <c r="E2405" i="3"/>
  <c r="F2405" i="3"/>
  <c r="B2406" i="3"/>
  <c r="C2406" i="3"/>
  <c r="D2406" i="3"/>
  <c r="E2406" i="3"/>
  <c r="F2406" i="3"/>
  <c r="B2407" i="3"/>
  <c r="C2407" i="3"/>
  <c r="D2407" i="3"/>
  <c r="E2407" i="3"/>
  <c r="F2407" i="3"/>
  <c r="B2408" i="3"/>
  <c r="C2408" i="3"/>
  <c r="D2408" i="3"/>
  <c r="E2408" i="3"/>
  <c r="F2408" i="3"/>
  <c r="B2409" i="3"/>
  <c r="C2409" i="3"/>
  <c r="D2409" i="3"/>
  <c r="E2409" i="3"/>
  <c r="F2409" i="3"/>
  <c r="B2410" i="3"/>
  <c r="C2410" i="3"/>
  <c r="D2410" i="3"/>
  <c r="E2410" i="3"/>
  <c r="F2410" i="3"/>
  <c r="B2411" i="3"/>
  <c r="C2411" i="3"/>
  <c r="D2411" i="3"/>
  <c r="E2411" i="3"/>
  <c r="F2411" i="3"/>
  <c r="B2412" i="3"/>
  <c r="C2412" i="3"/>
  <c r="D2412" i="3"/>
  <c r="E2412" i="3"/>
  <c r="F2412" i="3"/>
  <c r="B2413" i="3"/>
  <c r="C2413" i="3"/>
  <c r="D2413" i="3"/>
  <c r="E2413" i="3"/>
  <c r="F2413" i="3"/>
  <c r="B2414" i="3"/>
  <c r="C2414" i="3"/>
  <c r="D2414" i="3"/>
  <c r="E2414" i="3"/>
  <c r="F2414" i="3"/>
  <c r="B2415" i="3"/>
  <c r="C2415" i="3"/>
  <c r="D2415" i="3"/>
  <c r="E2415" i="3"/>
  <c r="F2415" i="3"/>
  <c r="B2416" i="3"/>
  <c r="C2416" i="3"/>
  <c r="D2416" i="3"/>
  <c r="E2416" i="3"/>
  <c r="F2416" i="3"/>
  <c r="B2417" i="3"/>
  <c r="C2417" i="3"/>
  <c r="D2417" i="3"/>
  <c r="E2417" i="3"/>
  <c r="F2417" i="3"/>
  <c r="B2418" i="3"/>
  <c r="C2418" i="3"/>
  <c r="D2418" i="3"/>
  <c r="E2418" i="3"/>
  <c r="F2418" i="3"/>
  <c r="B2419" i="3"/>
  <c r="C2419" i="3"/>
  <c r="D2419" i="3"/>
  <c r="E2419" i="3"/>
  <c r="F2419" i="3"/>
  <c r="B2420" i="3"/>
  <c r="C2420" i="3"/>
  <c r="D2420" i="3"/>
  <c r="E2420" i="3"/>
  <c r="F2420" i="3"/>
  <c r="B2421" i="3"/>
  <c r="C2421" i="3"/>
  <c r="D2421" i="3"/>
  <c r="E2421" i="3"/>
  <c r="F2421" i="3"/>
  <c r="B2422" i="3"/>
  <c r="C2422" i="3"/>
  <c r="D2422" i="3"/>
  <c r="E2422" i="3"/>
  <c r="F2422" i="3"/>
  <c r="B2423" i="3"/>
  <c r="C2423" i="3"/>
  <c r="D2423" i="3"/>
  <c r="E2423" i="3"/>
  <c r="F2423" i="3"/>
  <c r="B2424" i="3"/>
  <c r="C2424" i="3"/>
  <c r="D2424" i="3"/>
  <c r="E2424" i="3"/>
  <c r="F2424" i="3"/>
  <c r="B2425" i="3"/>
  <c r="C2425" i="3"/>
  <c r="D2425" i="3"/>
  <c r="E2425" i="3"/>
  <c r="F2425" i="3"/>
  <c r="B2426" i="3"/>
  <c r="C2426" i="3"/>
  <c r="D2426" i="3"/>
  <c r="E2426" i="3"/>
  <c r="F2426" i="3"/>
  <c r="B2427" i="3"/>
  <c r="C2427" i="3"/>
  <c r="D2427" i="3"/>
  <c r="E2427" i="3"/>
  <c r="F2427" i="3"/>
  <c r="B2428" i="3"/>
  <c r="C2428" i="3"/>
  <c r="D2428" i="3"/>
  <c r="E2428" i="3"/>
  <c r="F2428" i="3"/>
  <c r="B2429" i="3"/>
  <c r="C2429" i="3"/>
  <c r="D2429" i="3"/>
  <c r="E2429" i="3"/>
  <c r="F2429" i="3"/>
  <c r="B2430" i="3"/>
  <c r="C2430" i="3"/>
  <c r="D2430" i="3"/>
  <c r="E2430" i="3"/>
  <c r="F2430" i="3"/>
  <c r="B2431" i="3"/>
  <c r="C2431" i="3"/>
  <c r="D2431" i="3"/>
  <c r="E2431" i="3"/>
  <c r="F2431" i="3"/>
  <c r="B2432" i="3"/>
  <c r="C2432" i="3"/>
  <c r="D2432" i="3"/>
  <c r="E2432" i="3"/>
  <c r="F2432" i="3"/>
  <c r="B2433" i="3"/>
  <c r="C2433" i="3"/>
  <c r="D2433" i="3"/>
  <c r="E2433" i="3"/>
  <c r="F2433" i="3"/>
  <c r="B2434" i="3"/>
  <c r="C2434" i="3"/>
  <c r="D2434" i="3"/>
  <c r="E2434" i="3"/>
  <c r="F2434" i="3"/>
  <c r="B2435" i="3"/>
  <c r="C2435" i="3"/>
  <c r="D2435" i="3"/>
  <c r="E2435" i="3"/>
  <c r="F2435" i="3"/>
  <c r="B2436" i="3"/>
  <c r="C2436" i="3"/>
  <c r="D2436" i="3"/>
  <c r="E2436" i="3"/>
  <c r="F2436" i="3"/>
  <c r="B2437" i="3"/>
  <c r="C2437" i="3"/>
  <c r="D2437" i="3"/>
  <c r="E2437" i="3"/>
  <c r="F2437" i="3"/>
  <c r="B2438" i="3"/>
  <c r="C2438" i="3"/>
  <c r="D2438" i="3"/>
  <c r="E2438" i="3"/>
  <c r="F2438" i="3"/>
  <c r="B2439" i="3"/>
  <c r="C2439" i="3"/>
  <c r="D2439" i="3"/>
  <c r="E2439" i="3"/>
  <c r="F2439" i="3"/>
  <c r="B2440" i="3"/>
  <c r="C2440" i="3"/>
  <c r="D2440" i="3"/>
  <c r="E2440" i="3"/>
  <c r="F2440" i="3"/>
  <c r="B2441" i="3"/>
  <c r="C2441" i="3"/>
  <c r="D2441" i="3"/>
  <c r="E2441" i="3"/>
  <c r="F2441" i="3"/>
  <c r="B2442" i="3"/>
  <c r="C2442" i="3"/>
  <c r="D2442" i="3"/>
  <c r="E2442" i="3"/>
  <c r="F2442" i="3"/>
  <c r="B2443" i="3"/>
  <c r="C2443" i="3"/>
  <c r="D2443" i="3"/>
  <c r="E2443" i="3"/>
  <c r="F2443" i="3"/>
  <c r="B2444" i="3"/>
  <c r="C2444" i="3"/>
  <c r="D2444" i="3"/>
  <c r="E2444" i="3"/>
  <c r="F2444" i="3"/>
  <c r="B2445" i="3"/>
  <c r="C2445" i="3"/>
  <c r="D2445" i="3"/>
  <c r="E2445" i="3"/>
  <c r="F2445" i="3"/>
  <c r="B2446" i="3"/>
  <c r="C2446" i="3"/>
  <c r="D2446" i="3"/>
  <c r="E2446" i="3"/>
  <c r="F2446" i="3"/>
  <c r="B2447" i="3"/>
  <c r="C2447" i="3"/>
  <c r="D2447" i="3"/>
  <c r="E2447" i="3"/>
  <c r="F2447" i="3"/>
  <c r="B2448" i="3"/>
  <c r="C2448" i="3"/>
  <c r="D2448" i="3"/>
  <c r="E2448" i="3"/>
  <c r="F2448" i="3"/>
  <c r="B2449" i="3"/>
  <c r="C2449" i="3"/>
  <c r="D2449" i="3"/>
  <c r="E2449" i="3"/>
  <c r="F2449" i="3"/>
  <c r="B2450" i="3"/>
  <c r="C2450" i="3"/>
  <c r="D2450" i="3"/>
  <c r="E2450" i="3"/>
  <c r="F2450" i="3"/>
  <c r="B2451" i="3"/>
  <c r="C2451" i="3"/>
  <c r="D2451" i="3"/>
  <c r="E2451" i="3"/>
  <c r="F2451" i="3"/>
  <c r="B2452" i="3"/>
  <c r="C2452" i="3"/>
  <c r="D2452" i="3"/>
  <c r="E2452" i="3"/>
  <c r="F2452" i="3"/>
  <c r="B2453" i="3"/>
  <c r="C2453" i="3"/>
  <c r="D2453" i="3"/>
  <c r="E2453" i="3"/>
  <c r="F2453" i="3"/>
  <c r="B2454" i="3"/>
  <c r="C2454" i="3"/>
  <c r="D2454" i="3"/>
  <c r="E2454" i="3"/>
  <c r="F2454" i="3"/>
  <c r="B2455" i="3"/>
  <c r="C2455" i="3"/>
  <c r="D2455" i="3"/>
  <c r="E2455" i="3"/>
  <c r="F2455" i="3"/>
  <c r="B2456" i="3"/>
  <c r="C2456" i="3"/>
  <c r="D2456" i="3"/>
  <c r="E2456" i="3"/>
  <c r="F2456" i="3"/>
  <c r="B2457" i="3"/>
  <c r="C2457" i="3"/>
  <c r="D2457" i="3"/>
  <c r="E2457" i="3"/>
  <c r="F2457" i="3"/>
  <c r="B2458" i="3"/>
  <c r="C2458" i="3"/>
  <c r="D2458" i="3"/>
  <c r="E2458" i="3"/>
  <c r="F2458" i="3"/>
  <c r="B2459" i="3"/>
  <c r="C2459" i="3"/>
  <c r="D2459" i="3"/>
  <c r="E2459" i="3"/>
  <c r="F2459" i="3"/>
  <c r="B2460" i="3"/>
  <c r="C2460" i="3"/>
  <c r="D2460" i="3"/>
  <c r="E2460" i="3"/>
  <c r="F2460" i="3"/>
  <c r="B2461" i="3"/>
  <c r="C2461" i="3"/>
  <c r="D2461" i="3"/>
  <c r="E2461" i="3"/>
  <c r="F2461" i="3"/>
  <c r="B2462" i="3"/>
  <c r="C2462" i="3"/>
  <c r="D2462" i="3"/>
  <c r="E2462" i="3"/>
  <c r="F2462" i="3"/>
  <c r="B2463" i="3"/>
  <c r="C2463" i="3"/>
  <c r="D2463" i="3"/>
  <c r="E2463" i="3"/>
  <c r="F2463" i="3"/>
  <c r="B2464" i="3"/>
  <c r="C2464" i="3"/>
  <c r="D2464" i="3"/>
  <c r="E2464" i="3"/>
  <c r="F2464" i="3"/>
  <c r="B2465" i="3"/>
  <c r="C2465" i="3"/>
  <c r="D2465" i="3"/>
  <c r="E2465" i="3"/>
  <c r="F2465" i="3"/>
  <c r="B2466" i="3"/>
  <c r="C2466" i="3"/>
  <c r="D2466" i="3"/>
  <c r="E2466" i="3"/>
  <c r="F2466" i="3"/>
  <c r="B2467" i="3"/>
  <c r="C2467" i="3"/>
  <c r="D2467" i="3"/>
  <c r="E2467" i="3"/>
  <c r="F2467" i="3"/>
  <c r="B2468" i="3"/>
  <c r="C2468" i="3"/>
  <c r="D2468" i="3"/>
  <c r="E2468" i="3"/>
  <c r="F2468" i="3"/>
  <c r="B2469" i="3"/>
  <c r="C2469" i="3"/>
  <c r="D2469" i="3"/>
  <c r="E2469" i="3"/>
  <c r="F2469" i="3"/>
  <c r="B2470" i="3"/>
  <c r="C2470" i="3"/>
  <c r="D2470" i="3"/>
  <c r="E2470" i="3"/>
  <c r="F2470" i="3"/>
  <c r="B2471" i="3"/>
  <c r="C2471" i="3"/>
  <c r="D2471" i="3"/>
  <c r="E2471" i="3"/>
  <c r="F2471" i="3"/>
  <c r="B2472" i="3"/>
  <c r="C2472" i="3"/>
  <c r="D2472" i="3"/>
  <c r="E2472" i="3"/>
  <c r="F2472" i="3"/>
  <c r="B2473" i="3"/>
  <c r="C2473" i="3"/>
  <c r="D2473" i="3"/>
  <c r="E2473" i="3"/>
  <c r="F2473" i="3"/>
  <c r="B2474" i="3"/>
  <c r="C2474" i="3"/>
  <c r="D2474" i="3"/>
  <c r="E2474" i="3"/>
  <c r="F2474" i="3"/>
  <c r="B2475" i="3"/>
  <c r="C2475" i="3"/>
  <c r="D2475" i="3"/>
  <c r="E2475" i="3"/>
  <c r="F2475" i="3"/>
  <c r="B2476" i="3"/>
  <c r="C2476" i="3"/>
  <c r="D2476" i="3"/>
  <c r="E2476" i="3"/>
  <c r="F2476" i="3"/>
  <c r="B2477" i="3"/>
  <c r="C2477" i="3"/>
  <c r="D2477" i="3"/>
  <c r="E2477" i="3"/>
  <c r="F2477" i="3"/>
  <c r="B2478" i="3"/>
  <c r="C2478" i="3"/>
  <c r="D2478" i="3"/>
  <c r="E2478" i="3"/>
  <c r="F2478" i="3"/>
  <c r="B2479" i="3"/>
  <c r="C2479" i="3"/>
  <c r="D2479" i="3"/>
  <c r="E2479" i="3"/>
  <c r="F2479" i="3"/>
  <c r="B2480" i="3"/>
  <c r="C2480" i="3"/>
  <c r="D2480" i="3"/>
  <c r="E2480" i="3"/>
  <c r="F2480" i="3"/>
  <c r="B2481" i="3"/>
  <c r="C2481" i="3"/>
  <c r="D2481" i="3"/>
  <c r="E2481" i="3"/>
  <c r="F2481" i="3"/>
  <c r="B2482" i="3"/>
  <c r="C2482" i="3"/>
  <c r="D2482" i="3"/>
  <c r="E2482" i="3"/>
  <c r="F2482" i="3"/>
  <c r="B2483" i="3"/>
  <c r="C2483" i="3"/>
  <c r="D2483" i="3"/>
  <c r="E2483" i="3"/>
  <c r="F2483" i="3"/>
  <c r="B2484" i="3"/>
  <c r="C2484" i="3"/>
  <c r="D2484" i="3"/>
  <c r="E2484" i="3"/>
  <c r="F2484" i="3"/>
  <c r="B2485" i="3"/>
  <c r="C2485" i="3"/>
  <c r="D2485" i="3"/>
  <c r="E2485" i="3"/>
  <c r="F2485" i="3"/>
  <c r="B2486" i="3"/>
  <c r="C2486" i="3"/>
  <c r="D2486" i="3"/>
  <c r="E2486" i="3"/>
  <c r="F2486" i="3"/>
  <c r="B2487" i="3"/>
  <c r="C2487" i="3"/>
  <c r="D2487" i="3"/>
  <c r="E2487" i="3"/>
  <c r="F2487" i="3"/>
  <c r="B2488" i="3"/>
  <c r="C2488" i="3"/>
  <c r="D2488" i="3"/>
  <c r="E2488" i="3"/>
  <c r="F2488" i="3"/>
  <c r="B2489" i="3"/>
  <c r="C2489" i="3"/>
  <c r="D2489" i="3"/>
  <c r="E2489" i="3"/>
  <c r="F2489" i="3"/>
  <c r="B2490" i="3"/>
  <c r="C2490" i="3"/>
  <c r="D2490" i="3"/>
  <c r="E2490" i="3"/>
  <c r="F2490" i="3"/>
  <c r="B2491" i="3"/>
  <c r="C2491" i="3"/>
  <c r="D2491" i="3"/>
  <c r="E2491" i="3"/>
  <c r="F2491" i="3"/>
  <c r="B2492" i="3"/>
  <c r="C2492" i="3"/>
  <c r="D2492" i="3"/>
  <c r="E2492" i="3"/>
  <c r="F2492" i="3"/>
  <c r="B2493" i="3"/>
  <c r="C2493" i="3"/>
  <c r="D2493" i="3"/>
  <c r="E2493" i="3"/>
  <c r="F2493" i="3"/>
  <c r="B2494" i="3"/>
  <c r="C2494" i="3"/>
  <c r="D2494" i="3"/>
  <c r="E2494" i="3"/>
  <c r="F2494" i="3"/>
  <c r="B2495" i="3"/>
  <c r="C2495" i="3"/>
  <c r="D2495" i="3"/>
  <c r="E2495" i="3"/>
  <c r="F2495" i="3"/>
  <c r="B2496" i="3"/>
  <c r="C2496" i="3"/>
  <c r="D2496" i="3"/>
  <c r="E2496" i="3"/>
  <c r="F2496" i="3"/>
  <c r="B2497" i="3"/>
  <c r="C2497" i="3"/>
  <c r="D2497" i="3"/>
  <c r="E2497" i="3"/>
  <c r="F2497" i="3"/>
  <c r="B2498" i="3"/>
  <c r="C2498" i="3"/>
  <c r="D2498" i="3"/>
  <c r="E2498" i="3"/>
  <c r="F2498" i="3"/>
  <c r="B2499" i="3"/>
  <c r="C2499" i="3"/>
  <c r="D2499" i="3"/>
  <c r="E2499" i="3"/>
  <c r="F2499" i="3"/>
  <c r="B2500" i="3"/>
  <c r="C2500" i="3"/>
  <c r="D2500" i="3"/>
  <c r="E2500" i="3"/>
  <c r="F2500" i="3"/>
  <c r="B2501" i="3"/>
  <c r="C2501" i="3"/>
  <c r="D2501" i="3"/>
  <c r="E2501" i="3"/>
  <c r="F2501" i="3"/>
  <c r="B2502" i="3"/>
  <c r="C2502" i="3"/>
  <c r="D2502" i="3"/>
  <c r="E2502" i="3"/>
  <c r="F2502" i="3"/>
  <c r="B2503" i="3"/>
  <c r="C2503" i="3"/>
  <c r="D2503" i="3"/>
  <c r="E2503" i="3"/>
  <c r="F2503" i="3"/>
  <c r="B2504" i="3"/>
  <c r="C2504" i="3"/>
  <c r="D2504" i="3"/>
  <c r="E2504" i="3"/>
  <c r="F2504" i="3"/>
  <c r="B2505" i="3"/>
  <c r="C2505" i="3"/>
  <c r="D2505" i="3"/>
  <c r="E2505" i="3"/>
  <c r="F2505" i="3"/>
  <c r="B2506" i="3"/>
  <c r="C2506" i="3"/>
  <c r="D2506" i="3"/>
  <c r="E2506" i="3"/>
  <c r="F2506" i="3"/>
  <c r="B2507" i="3"/>
  <c r="C2507" i="3"/>
  <c r="D2507" i="3"/>
  <c r="E2507" i="3"/>
  <c r="F2507" i="3"/>
  <c r="B2508" i="3"/>
  <c r="C2508" i="3"/>
  <c r="D2508" i="3"/>
  <c r="E2508" i="3"/>
  <c r="F2508" i="3"/>
  <c r="B2509" i="3"/>
  <c r="C2509" i="3"/>
  <c r="D2509" i="3"/>
  <c r="E2509" i="3"/>
  <c r="F2509" i="3"/>
  <c r="B2510" i="3"/>
  <c r="C2510" i="3"/>
  <c r="D2510" i="3"/>
  <c r="E2510" i="3"/>
  <c r="F2510" i="3"/>
  <c r="B2511" i="3"/>
  <c r="C2511" i="3"/>
  <c r="D2511" i="3"/>
  <c r="E2511" i="3"/>
  <c r="F2511" i="3"/>
  <c r="B2512" i="3"/>
  <c r="C2512" i="3"/>
  <c r="D2512" i="3"/>
  <c r="E2512" i="3"/>
  <c r="F2512" i="3"/>
  <c r="B2513" i="3"/>
  <c r="C2513" i="3"/>
  <c r="D2513" i="3"/>
  <c r="E2513" i="3"/>
  <c r="F2513" i="3"/>
  <c r="B2514" i="3"/>
  <c r="C2514" i="3"/>
  <c r="D2514" i="3"/>
  <c r="E2514" i="3"/>
  <c r="F2514" i="3"/>
  <c r="B2515" i="3"/>
  <c r="C2515" i="3"/>
  <c r="D2515" i="3"/>
  <c r="E2515" i="3"/>
  <c r="F2515" i="3"/>
  <c r="B2516" i="3"/>
  <c r="C2516" i="3"/>
  <c r="D2516" i="3"/>
  <c r="E2516" i="3"/>
  <c r="F2516" i="3"/>
  <c r="B2517" i="3"/>
  <c r="C2517" i="3"/>
  <c r="D2517" i="3"/>
  <c r="E2517" i="3"/>
  <c r="F2517" i="3"/>
  <c r="B2518" i="3"/>
  <c r="C2518" i="3"/>
  <c r="D2518" i="3"/>
  <c r="E2518" i="3"/>
  <c r="F2518" i="3"/>
  <c r="B2519" i="3"/>
  <c r="C2519" i="3"/>
  <c r="D2519" i="3"/>
  <c r="E2519" i="3"/>
  <c r="F2519" i="3"/>
  <c r="B2520" i="3"/>
  <c r="C2520" i="3"/>
  <c r="D2520" i="3"/>
  <c r="E2520" i="3"/>
  <c r="F2520" i="3"/>
  <c r="B2521" i="3"/>
  <c r="C2521" i="3"/>
  <c r="D2521" i="3"/>
  <c r="E2521" i="3"/>
  <c r="F2521" i="3"/>
  <c r="B2522" i="3"/>
  <c r="C2522" i="3"/>
  <c r="D2522" i="3"/>
  <c r="E2522" i="3"/>
  <c r="F2522" i="3"/>
  <c r="B2523" i="3"/>
  <c r="C2523" i="3"/>
  <c r="D2523" i="3"/>
  <c r="E2523" i="3"/>
  <c r="F2523" i="3"/>
  <c r="B2524" i="3"/>
  <c r="C2524" i="3"/>
  <c r="D2524" i="3"/>
  <c r="E2524" i="3"/>
  <c r="F2524" i="3"/>
  <c r="B2525" i="3"/>
  <c r="C2525" i="3"/>
  <c r="D2525" i="3"/>
  <c r="E2525" i="3"/>
  <c r="F2525" i="3"/>
  <c r="B2526" i="3"/>
  <c r="C2526" i="3"/>
  <c r="D2526" i="3"/>
  <c r="E2526" i="3"/>
  <c r="F2526" i="3"/>
  <c r="B2527" i="3"/>
  <c r="C2527" i="3"/>
  <c r="D2527" i="3"/>
  <c r="E2527" i="3"/>
  <c r="F2527" i="3"/>
  <c r="B2528" i="3"/>
  <c r="C2528" i="3"/>
  <c r="D2528" i="3"/>
  <c r="E2528" i="3"/>
  <c r="F2528" i="3"/>
  <c r="B2529" i="3"/>
  <c r="C2529" i="3"/>
  <c r="D2529" i="3"/>
  <c r="E2529" i="3"/>
  <c r="F2529" i="3"/>
  <c r="B2530" i="3"/>
  <c r="C2530" i="3"/>
  <c r="D2530" i="3"/>
  <c r="E2530" i="3"/>
  <c r="F2530" i="3"/>
  <c r="B2531" i="3"/>
  <c r="C2531" i="3"/>
  <c r="D2531" i="3"/>
  <c r="E2531" i="3"/>
  <c r="F2531" i="3"/>
  <c r="B2532" i="3"/>
  <c r="C2532" i="3"/>
  <c r="D2532" i="3"/>
  <c r="E2532" i="3"/>
  <c r="F2532" i="3"/>
  <c r="B2533" i="3"/>
  <c r="C2533" i="3"/>
  <c r="D2533" i="3"/>
  <c r="E2533" i="3"/>
  <c r="F2533" i="3"/>
  <c r="B2534" i="3"/>
  <c r="C2534" i="3"/>
  <c r="D2534" i="3"/>
  <c r="E2534" i="3"/>
  <c r="F2534" i="3"/>
  <c r="B2535" i="3"/>
  <c r="C2535" i="3"/>
  <c r="D2535" i="3"/>
  <c r="E2535" i="3"/>
  <c r="F2535" i="3"/>
  <c r="B2536" i="3"/>
  <c r="C2536" i="3"/>
  <c r="D2536" i="3"/>
  <c r="E2536" i="3"/>
  <c r="F2536" i="3"/>
  <c r="B2537" i="3"/>
  <c r="C2537" i="3"/>
  <c r="D2537" i="3"/>
  <c r="E2537" i="3"/>
  <c r="F2537" i="3"/>
  <c r="B2538" i="3"/>
  <c r="C2538" i="3"/>
  <c r="D2538" i="3"/>
  <c r="E2538" i="3"/>
  <c r="F2538" i="3"/>
  <c r="B2539" i="3"/>
  <c r="C2539" i="3"/>
  <c r="D2539" i="3"/>
  <c r="E2539" i="3"/>
  <c r="F2539" i="3"/>
  <c r="B2540" i="3"/>
  <c r="C2540" i="3"/>
  <c r="D2540" i="3"/>
  <c r="E2540" i="3"/>
  <c r="F2540" i="3"/>
  <c r="B2541" i="3"/>
  <c r="C2541" i="3"/>
  <c r="D2541" i="3"/>
  <c r="E2541" i="3"/>
  <c r="F2541" i="3"/>
  <c r="B2542" i="3"/>
  <c r="C2542" i="3"/>
  <c r="D2542" i="3"/>
  <c r="E2542" i="3"/>
  <c r="F2542" i="3"/>
  <c r="B2543" i="3"/>
  <c r="C2543" i="3"/>
  <c r="D2543" i="3"/>
  <c r="E2543" i="3"/>
  <c r="F2543" i="3"/>
  <c r="B2544" i="3"/>
  <c r="C2544" i="3"/>
  <c r="D2544" i="3"/>
  <c r="E2544" i="3"/>
  <c r="F2544" i="3"/>
  <c r="B2545" i="3"/>
  <c r="C2545" i="3"/>
  <c r="D2545" i="3"/>
  <c r="E2545" i="3"/>
  <c r="F2545" i="3"/>
  <c r="B2546" i="3"/>
  <c r="C2546" i="3"/>
  <c r="D2546" i="3"/>
  <c r="E2546" i="3"/>
  <c r="F2546" i="3"/>
  <c r="B2547" i="3"/>
  <c r="C2547" i="3"/>
  <c r="D2547" i="3"/>
  <c r="E2547" i="3"/>
  <c r="F2547" i="3"/>
  <c r="B2548" i="3"/>
  <c r="C2548" i="3"/>
  <c r="D2548" i="3"/>
  <c r="E2548" i="3"/>
  <c r="F2548" i="3"/>
  <c r="B2549" i="3"/>
  <c r="C2549" i="3"/>
  <c r="D2549" i="3"/>
  <c r="E2549" i="3"/>
  <c r="F2549" i="3"/>
  <c r="B2550" i="3"/>
  <c r="C2550" i="3"/>
  <c r="D2550" i="3"/>
  <c r="E2550" i="3"/>
  <c r="F2550" i="3"/>
  <c r="B2551" i="3"/>
  <c r="C2551" i="3"/>
  <c r="D2551" i="3"/>
  <c r="E2551" i="3"/>
  <c r="F2551" i="3"/>
  <c r="B2552" i="3"/>
  <c r="C2552" i="3"/>
  <c r="D2552" i="3"/>
  <c r="E2552" i="3"/>
  <c r="F2552" i="3"/>
  <c r="B2553" i="3"/>
  <c r="C2553" i="3"/>
  <c r="D2553" i="3"/>
  <c r="E2553" i="3"/>
  <c r="F2553" i="3"/>
  <c r="B2554" i="3"/>
  <c r="C2554" i="3"/>
  <c r="D2554" i="3"/>
  <c r="E2554" i="3"/>
  <c r="F2554" i="3"/>
  <c r="B2555" i="3"/>
  <c r="C2555" i="3"/>
  <c r="D2555" i="3"/>
  <c r="E2555" i="3"/>
  <c r="F2555" i="3"/>
  <c r="B2556" i="3"/>
  <c r="C2556" i="3"/>
  <c r="D2556" i="3"/>
  <c r="E2556" i="3"/>
  <c r="F2556" i="3"/>
  <c r="B2557" i="3"/>
  <c r="C2557" i="3"/>
  <c r="D2557" i="3"/>
  <c r="E2557" i="3"/>
  <c r="F2557" i="3"/>
  <c r="B2558" i="3"/>
  <c r="C2558" i="3"/>
  <c r="D2558" i="3"/>
  <c r="E2558" i="3"/>
  <c r="F2558" i="3"/>
  <c r="B2559" i="3"/>
  <c r="C2559" i="3"/>
  <c r="D2559" i="3"/>
  <c r="E2559" i="3"/>
  <c r="F2559" i="3"/>
  <c r="B2560" i="3"/>
  <c r="C2560" i="3"/>
  <c r="D2560" i="3"/>
  <c r="E2560" i="3"/>
  <c r="F2560" i="3"/>
  <c r="B2561" i="3"/>
  <c r="C2561" i="3"/>
  <c r="D2561" i="3"/>
  <c r="E2561" i="3"/>
  <c r="F2561" i="3"/>
  <c r="B2562" i="3"/>
  <c r="C2562" i="3"/>
  <c r="D2562" i="3"/>
  <c r="E2562" i="3"/>
  <c r="F2562" i="3"/>
  <c r="B2563" i="3"/>
  <c r="C2563" i="3"/>
  <c r="D2563" i="3"/>
  <c r="E2563" i="3"/>
  <c r="F2563" i="3"/>
  <c r="B2564" i="3"/>
  <c r="C2564" i="3"/>
  <c r="D2564" i="3"/>
  <c r="E2564" i="3"/>
  <c r="F2564" i="3"/>
  <c r="B2565" i="3"/>
  <c r="C2565" i="3"/>
  <c r="D2565" i="3"/>
  <c r="E2565" i="3"/>
  <c r="F2565" i="3"/>
  <c r="B2566" i="3"/>
  <c r="C2566" i="3"/>
  <c r="D2566" i="3"/>
  <c r="E2566" i="3"/>
  <c r="F2566" i="3"/>
  <c r="B2567" i="3"/>
  <c r="C2567" i="3"/>
  <c r="D2567" i="3"/>
  <c r="E2567" i="3"/>
  <c r="F2567" i="3"/>
  <c r="B2568" i="3"/>
  <c r="C2568" i="3"/>
  <c r="D2568" i="3"/>
  <c r="E2568" i="3"/>
  <c r="F2568" i="3"/>
  <c r="B2569" i="3"/>
  <c r="C2569" i="3"/>
  <c r="D2569" i="3"/>
  <c r="E2569" i="3"/>
  <c r="F2569" i="3"/>
  <c r="B2570" i="3"/>
  <c r="C2570" i="3"/>
  <c r="D2570" i="3"/>
  <c r="E2570" i="3"/>
  <c r="F2570" i="3"/>
  <c r="B2571" i="3"/>
  <c r="C2571" i="3"/>
  <c r="D2571" i="3"/>
  <c r="E2571" i="3"/>
  <c r="F2571" i="3"/>
  <c r="B2572" i="3"/>
  <c r="C2572" i="3"/>
  <c r="D2572" i="3"/>
  <c r="E2572" i="3"/>
  <c r="F2572" i="3"/>
  <c r="B2573" i="3"/>
  <c r="C2573" i="3"/>
  <c r="D2573" i="3"/>
  <c r="E2573" i="3"/>
  <c r="F2573" i="3"/>
  <c r="B2574" i="3"/>
  <c r="C2574" i="3"/>
  <c r="D2574" i="3"/>
  <c r="E2574" i="3"/>
  <c r="F2574" i="3"/>
  <c r="B2575" i="3"/>
  <c r="C2575" i="3"/>
  <c r="D2575" i="3"/>
  <c r="E2575" i="3"/>
  <c r="F2575" i="3"/>
  <c r="B2576" i="3"/>
  <c r="C2576" i="3"/>
  <c r="D2576" i="3"/>
  <c r="E2576" i="3"/>
  <c r="F2576" i="3"/>
  <c r="B2577" i="3"/>
  <c r="C2577" i="3"/>
  <c r="D2577" i="3"/>
  <c r="E2577" i="3"/>
  <c r="F2577" i="3"/>
  <c r="B2578" i="3"/>
  <c r="C2578" i="3"/>
  <c r="D2578" i="3"/>
  <c r="E2578" i="3"/>
  <c r="F2578" i="3"/>
  <c r="B2579" i="3"/>
  <c r="C2579" i="3"/>
  <c r="D2579" i="3"/>
  <c r="E2579" i="3"/>
  <c r="F2579" i="3"/>
  <c r="B2580" i="3"/>
  <c r="C2580" i="3"/>
  <c r="D2580" i="3"/>
  <c r="E2580" i="3"/>
  <c r="F2580" i="3"/>
  <c r="B2581" i="3"/>
  <c r="C2581" i="3"/>
  <c r="D2581" i="3"/>
  <c r="E2581" i="3"/>
  <c r="F2581" i="3"/>
  <c r="B2582" i="3"/>
  <c r="C2582" i="3"/>
  <c r="D2582" i="3"/>
  <c r="E2582" i="3"/>
  <c r="F2582" i="3"/>
  <c r="B2583" i="3"/>
  <c r="C2583" i="3"/>
  <c r="D2583" i="3"/>
  <c r="E2583" i="3"/>
  <c r="F2583" i="3"/>
  <c r="B2584" i="3"/>
  <c r="C2584" i="3"/>
  <c r="D2584" i="3"/>
  <c r="E2584" i="3"/>
  <c r="F2584" i="3"/>
  <c r="B2585" i="3"/>
  <c r="C2585" i="3"/>
  <c r="D2585" i="3"/>
  <c r="E2585" i="3"/>
  <c r="F2585" i="3"/>
  <c r="B2586" i="3"/>
  <c r="C2586" i="3"/>
  <c r="D2586" i="3"/>
  <c r="E2586" i="3"/>
  <c r="F2586" i="3"/>
  <c r="B2587" i="3"/>
  <c r="C2587" i="3"/>
  <c r="D2587" i="3"/>
  <c r="E2587" i="3"/>
  <c r="F2587" i="3"/>
  <c r="B2588" i="3"/>
  <c r="C2588" i="3"/>
  <c r="D2588" i="3"/>
  <c r="E2588" i="3"/>
  <c r="F2588" i="3"/>
  <c r="B2589" i="3"/>
  <c r="C2589" i="3"/>
  <c r="D2589" i="3"/>
  <c r="E2589" i="3"/>
  <c r="F2589" i="3"/>
  <c r="B2590" i="3"/>
  <c r="C2590" i="3"/>
  <c r="D2590" i="3"/>
  <c r="E2590" i="3"/>
  <c r="F2590" i="3"/>
  <c r="B2591" i="3"/>
  <c r="C2591" i="3"/>
  <c r="D2591" i="3"/>
  <c r="E2591" i="3"/>
  <c r="F2591" i="3"/>
  <c r="B2592" i="3"/>
  <c r="C2592" i="3"/>
  <c r="D2592" i="3"/>
  <c r="E2592" i="3"/>
  <c r="F2592" i="3"/>
  <c r="B2593" i="3"/>
  <c r="C2593" i="3"/>
  <c r="D2593" i="3"/>
  <c r="E2593" i="3"/>
  <c r="F2593" i="3"/>
  <c r="B2594" i="3"/>
  <c r="C2594" i="3"/>
  <c r="D2594" i="3"/>
  <c r="E2594" i="3"/>
  <c r="F2594" i="3"/>
  <c r="B2595" i="3"/>
  <c r="C2595" i="3"/>
  <c r="D2595" i="3"/>
  <c r="E2595" i="3"/>
  <c r="F2595" i="3"/>
  <c r="B2596" i="3"/>
  <c r="C2596" i="3"/>
  <c r="D2596" i="3"/>
  <c r="E2596" i="3"/>
  <c r="F2596" i="3"/>
  <c r="B2597" i="3"/>
  <c r="C2597" i="3"/>
  <c r="D2597" i="3"/>
  <c r="E2597" i="3"/>
  <c r="F2597" i="3"/>
  <c r="B2598" i="3"/>
  <c r="C2598" i="3"/>
  <c r="D2598" i="3"/>
  <c r="E2598" i="3"/>
  <c r="F2598" i="3"/>
  <c r="B2599" i="3"/>
  <c r="C2599" i="3"/>
  <c r="D2599" i="3"/>
  <c r="E2599" i="3"/>
  <c r="F2599" i="3"/>
  <c r="B2600" i="3"/>
  <c r="C2600" i="3"/>
  <c r="D2600" i="3"/>
  <c r="E2600" i="3"/>
  <c r="F2600" i="3"/>
  <c r="B2601" i="3"/>
  <c r="C2601" i="3"/>
  <c r="D2601" i="3"/>
  <c r="E2601" i="3"/>
  <c r="F2601" i="3"/>
  <c r="B2602" i="3"/>
  <c r="C2602" i="3"/>
  <c r="D2602" i="3"/>
  <c r="E2602" i="3"/>
  <c r="F2602" i="3"/>
  <c r="B2603" i="3"/>
  <c r="C2603" i="3"/>
  <c r="D2603" i="3"/>
  <c r="E2603" i="3"/>
  <c r="F2603" i="3"/>
  <c r="B2604" i="3"/>
  <c r="C2604" i="3"/>
  <c r="D2604" i="3"/>
  <c r="E2604" i="3"/>
  <c r="F2604" i="3"/>
  <c r="B2605" i="3"/>
  <c r="C2605" i="3"/>
  <c r="D2605" i="3"/>
  <c r="E2605" i="3"/>
  <c r="F2605" i="3"/>
  <c r="B2606" i="3"/>
  <c r="C2606" i="3"/>
  <c r="D2606" i="3"/>
  <c r="E2606" i="3"/>
  <c r="F2606" i="3"/>
  <c r="B2607" i="3"/>
  <c r="C2607" i="3"/>
  <c r="D2607" i="3"/>
  <c r="E2607" i="3"/>
  <c r="F2607" i="3"/>
  <c r="B2608" i="3"/>
  <c r="C2608" i="3"/>
  <c r="D2608" i="3"/>
  <c r="E2608" i="3"/>
  <c r="F2608" i="3"/>
  <c r="B2609" i="3"/>
  <c r="C2609" i="3"/>
  <c r="D2609" i="3"/>
  <c r="E2609" i="3"/>
  <c r="F2609" i="3"/>
  <c r="B2610" i="3"/>
  <c r="C2610" i="3"/>
  <c r="D2610" i="3"/>
  <c r="E2610" i="3"/>
  <c r="F2610" i="3"/>
  <c r="B2611" i="3"/>
  <c r="C2611" i="3"/>
  <c r="D2611" i="3"/>
  <c r="E2611" i="3"/>
  <c r="F2611" i="3"/>
  <c r="B2612" i="3"/>
  <c r="C2612" i="3"/>
  <c r="D2612" i="3"/>
  <c r="E2612" i="3"/>
  <c r="F2612" i="3"/>
  <c r="B2613" i="3"/>
  <c r="C2613" i="3"/>
  <c r="D2613" i="3"/>
  <c r="E2613" i="3"/>
  <c r="F2613" i="3"/>
  <c r="B2614" i="3"/>
  <c r="C2614" i="3"/>
  <c r="D2614" i="3"/>
  <c r="E2614" i="3"/>
  <c r="F2614" i="3"/>
  <c r="B2615" i="3"/>
  <c r="C2615" i="3"/>
  <c r="D2615" i="3"/>
  <c r="E2615" i="3"/>
  <c r="F2615" i="3"/>
  <c r="B2616" i="3"/>
  <c r="C2616" i="3"/>
  <c r="D2616" i="3"/>
  <c r="E2616" i="3"/>
  <c r="F2616" i="3"/>
  <c r="B2617" i="3"/>
  <c r="C2617" i="3"/>
  <c r="D2617" i="3"/>
  <c r="E2617" i="3"/>
  <c r="F2617" i="3"/>
  <c r="B2618" i="3"/>
  <c r="C2618" i="3"/>
  <c r="D2618" i="3"/>
  <c r="E2618" i="3"/>
  <c r="F2618" i="3"/>
  <c r="B2619" i="3"/>
  <c r="C2619" i="3"/>
  <c r="D2619" i="3"/>
  <c r="E2619" i="3"/>
  <c r="F2619" i="3"/>
  <c r="B2620" i="3"/>
  <c r="C2620" i="3"/>
  <c r="D2620" i="3"/>
  <c r="E2620" i="3"/>
  <c r="F2620" i="3"/>
  <c r="B2621" i="3"/>
  <c r="C2621" i="3"/>
  <c r="D2621" i="3"/>
  <c r="E2621" i="3"/>
  <c r="F2621" i="3"/>
  <c r="B2622" i="3"/>
  <c r="C2622" i="3"/>
  <c r="D2622" i="3"/>
  <c r="E2622" i="3"/>
  <c r="F2622" i="3"/>
  <c r="B2623" i="3"/>
  <c r="C2623" i="3"/>
  <c r="D2623" i="3"/>
  <c r="E2623" i="3"/>
  <c r="F2623" i="3"/>
  <c r="B2624" i="3"/>
  <c r="C2624" i="3"/>
  <c r="D2624" i="3"/>
  <c r="E2624" i="3"/>
  <c r="F2624" i="3"/>
  <c r="B2625" i="3"/>
  <c r="C2625" i="3"/>
  <c r="D2625" i="3"/>
  <c r="E2625" i="3"/>
  <c r="F2625" i="3"/>
  <c r="B2626" i="3"/>
  <c r="C2626" i="3"/>
  <c r="D2626" i="3"/>
  <c r="E2626" i="3"/>
  <c r="F2626" i="3"/>
  <c r="B2627" i="3"/>
  <c r="C2627" i="3"/>
  <c r="D2627" i="3"/>
  <c r="E2627" i="3"/>
  <c r="F2627" i="3"/>
  <c r="B2628" i="3"/>
  <c r="C2628" i="3"/>
  <c r="D2628" i="3"/>
  <c r="E2628" i="3"/>
  <c r="F2628" i="3"/>
  <c r="B2629" i="3"/>
  <c r="C2629" i="3"/>
  <c r="D2629" i="3"/>
  <c r="E2629" i="3"/>
  <c r="F2629" i="3"/>
  <c r="B2630" i="3"/>
  <c r="C2630" i="3"/>
  <c r="D2630" i="3"/>
  <c r="E2630" i="3"/>
  <c r="F2630" i="3"/>
  <c r="B2631" i="3"/>
  <c r="C2631" i="3"/>
  <c r="D2631" i="3"/>
  <c r="E2631" i="3"/>
  <c r="F2631" i="3"/>
  <c r="B2632" i="3"/>
  <c r="C2632" i="3"/>
  <c r="D2632" i="3"/>
  <c r="E2632" i="3"/>
  <c r="F2632" i="3"/>
  <c r="B2633" i="3"/>
  <c r="C2633" i="3"/>
  <c r="D2633" i="3"/>
  <c r="E2633" i="3"/>
  <c r="F2633" i="3"/>
  <c r="B2634" i="3"/>
  <c r="C2634" i="3"/>
  <c r="D2634" i="3"/>
  <c r="E2634" i="3"/>
  <c r="F2634" i="3"/>
  <c r="B2635" i="3"/>
  <c r="C2635" i="3"/>
  <c r="D2635" i="3"/>
  <c r="E2635" i="3"/>
  <c r="F2635" i="3"/>
  <c r="B2636" i="3"/>
  <c r="C2636" i="3"/>
  <c r="D2636" i="3"/>
  <c r="E2636" i="3"/>
  <c r="F2636" i="3"/>
  <c r="B2637" i="3"/>
  <c r="C2637" i="3"/>
  <c r="D2637" i="3"/>
  <c r="E2637" i="3"/>
  <c r="F2637" i="3"/>
  <c r="B2638" i="3"/>
  <c r="C2638" i="3"/>
  <c r="D2638" i="3"/>
  <c r="E2638" i="3"/>
  <c r="F2638" i="3"/>
  <c r="B2639" i="3"/>
  <c r="C2639" i="3"/>
  <c r="D2639" i="3"/>
  <c r="E2639" i="3"/>
  <c r="F2639" i="3"/>
  <c r="B2640" i="3"/>
  <c r="C2640" i="3"/>
  <c r="D2640" i="3"/>
  <c r="E2640" i="3"/>
  <c r="F2640" i="3"/>
  <c r="B2641" i="3"/>
  <c r="C2641" i="3"/>
  <c r="D2641" i="3"/>
  <c r="E2641" i="3"/>
  <c r="F2641" i="3"/>
  <c r="B2642" i="3"/>
  <c r="C2642" i="3"/>
  <c r="D2642" i="3"/>
  <c r="E2642" i="3"/>
  <c r="F2642" i="3"/>
  <c r="B2643" i="3"/>
  <c r="C2643" i="3"/>
  <c r="D2643" i="3"/>
  <c r="E2643" i="3"/>
  <c r="F2643" i="3"/>
  <c r="B2644" i="3"/>
  <c r="C2644" i="3"/>
  <c r="D2644" i="3"/>
  <c r="E2644" i="3"/>
  <c r="F2644" i="3"/>
  <c r="B2645" i="3"/>
  <c r="C2645" i="3"/>
  <c r="D2645" i="3"/>
  <c r="E2645" i="3"/>
  <c r="F2645" i="3"/>
  <c r="B2646" i="3"/>
  <c r="C2646" i="3"/>
  <c r="D2646" i="3"/>
  <c r="E2646" i="3"/>
  <c r="F2646" i="3"/>
  <c r="B2647" i="3"/>
  <c r="C2647" i="3"/>
  <c r="D2647" i="3"/>
  <c r="E2647" i="3"/>
  <c r="F2647" i="3"/>
  <c r="B2648" i="3"/>
  <c r="C2648" i="3"/>
  <c r="D2648" i="3"/>
  <c r="E2648" i="3"/>
  <c r="F2648" i="3"/>
  <c r="B2649" i="3"/>
  <c r="C2649" i="3"/>
  <c r="D2649" i="3"/>
  <c r="E2649" i="3"/>
  <c r="F2649" i="3"/>
  <c r="B2650" i="3"/>
  <c r="C2650" i="3"/>
  <c r="D2650" i="3"/>
  <c r="E2650" i="3"/>
  <c r="F2650" i="3"/>
  <c r="B2651" i="3"/>
  <c r="C2651" i="3"/>
  <c r="D2651" i="3"/>
  <c r="E2651" i="3"/>
  <c r="F2651" i="3"/>
  <c r="B2652" i="3"/>
  <c r="C2652" i="3"/>
  <c r="D2652" i="3"/>
  <c r="E2652" i="3"/>
  <c r="F2652" i="3"/>
  <c r="B2653" i="3"/>
  <c r="C2653" i="3"/>
  <c r="D2653" i="3"/>
  <c r="E2653" i="3"/>
  <c r="F2653" i="3"/>
  <c r="B2654" i="3"/>
  <c r="C2654" i="3"/>
  <c r="D2654" i="3"/>
  <c r="E2654" i="3"/>
  <c r="F2654" i="3"/>
  <c r="B2655" i="3"/>
  <c r="C2655" i="3"/>
  <c r="D2655" i="3"/>
  <c r="E2655" i="3"/>
  <c r="F2655" i="3"/>
  <c r="B2656" i="3"/>
  <c r="C2656" i="3"/>
  <c r="D2656" i="3"/>
  <c r="E2656" i="3"/>
  <c r="F2656" i="3"/>
  <c r="B2657" i="3"/>
  <c r="C2657" i="3"/>
  <c r="D2657" i="3"/>
  <c r="E2657" i="3"/>
  <c r="F2657" i="3"/>
  <c r="B2658" i="3"/>
  <c r="C2658" i="3"/>
  <c r="D2658" i="3"/>
  <c r="E2658" i="3"/>
  <c r="F2658" i="3"/>
  <c r="B2659" i="3"/>
  <c r="C2659" i="3"/>
  <c r="D2659" i="3"/>
  <c r="E2659" i="3"/>
  <c r="F2659" i="3"/>
  <c r="B2660" i="3"/>
  <c r="C2660" i="3"/>
  <c r="D2660" i="3"/>
  <c r="E2660" i="3"/>
  <c r="F2660" i="3"/>
  <c r="B2661" i="3"/>
  <c r="C2661" i="3"/>
  <c r="D2661" i="3"/>
  <c r="E2661" i="3"/>
  <c r="F2661" i="3"/>
  <c r="B2662" i="3"/>
  <c r="C2662" i="3"/>
  <c r="D2662" i="3"/>
  <c r="E2662" i="3"/>
  <c r="F2662" i="3"/>
  <c r="B2663" i="3"/>
  <c r="C2663" i="3"/>
  <c r="D2663" i="3"/>
  <c r="E2663" i="3"/>
  <c r="F2663" i="3"/>
  <c r="B2664" i="3"/>
  <c r="C2664" i="3"/>
  <c r="D2664" i="3"/>
  <c r="E2664" i="3"/>
  <c r="F2664" i="3"/>
  <c r="B2665" i="3"/>
  <c r="C2665" i="3"/>
  <c r="D2665" i="3"/>
  <c r="E2665" i="3"/>
  <c r="F2665" i="3"/>
  <c r="B2666" i="3"/>
  <c r="C2666" i="3"/>
  <c r="D2666" i="3"/>
  <c r="E2666" i="3"/>
  <c r="F2666" i="3"/>
  <c r="B2667" i="3"/>
  <c r="C2667" i="3"/>
  <c r="D2667" i="3"/>
  <c r="E2667" i="3"/>
  <c r="F2667" i="3"/>
  <c r="B2668" i="3"/>
  <c r="C2668" i="3"/>
  <c r="D2668" i="3"/>
  <c r="E2668" i="3"/>
  <c r="F2668" i="3"/>
  <c r="B2669" i="3"/>
  <c r="C2669" i="3"/>
  <c r="D2669" i="3"/>
  <c r="E2669" i="3"/>
  <c r="F2669" i="3"/>
  <c r="B2670" i="3"/>
  <c r="C2670" i="3"/>
  <c r="D2670" i="3"/>
  <c r="E2670" i="3"/>
  <c r="F2670" i="3"/>
  <c r="B2671" i="3"/>
  <c r="C2671" i="3"/>
  <c r="D2671" i="3"/>
  <c r="E2671" i="3"/>
  <c r="F2671" i="3"/>
  <c r="B2672" i="3"/>
  <c r="C2672" i="3"/>
  <c r="D2672" i="3"/>
  <c r="E2672" i="3"/>
  <c r="F2672" i="3"/>
  <c r="B2673" i="3"/>
  <c r="C2673" i="3"/>
  <c r="D2673" i="3"/>
  <c r="E2673" i="3"/>
  <c r="F2673" i="3"/>
  <c r="B2674" i="3"/>
  <c r="C2674" i="3"/>
  <c r="D2674" i="3"/>
  <c r="E2674" i="3"/>
  <c r="F2674" i="3"/>
  <c r="B2675" i="3"/>
  <c r="C2675" i="3"/>
  <c r="D2675" i="3"/>
  <c r="E2675" i="3"/>
  <c r="F2675" i="3"/>
  <c r="B2676" i="3"/>
  <c r="C2676" i="3"/>
  <c r="D2676" i="3"/>
  <c r="E2676" i="3"/>
  <c r="F2676" i="3"/>
  <c r="B2677" i="3"/>
  <c r="C2677" i="3"/>
  <c r="D2677" i="3"/>
  <c r="E2677" i="3"/>
  <c r="F2677" i="3"/>
  <c r="B2678" i="3"/>
  <c r="C2678" i="3"/>
  <c r="D2678" i="3"/>
  <c r="E2678" i="3"/>
  <c r="F2678" i="3"/>
  <c r="B2679" i="3"/>
  <c r="C2679" i="3"/>
  <c r="D2679" i="3"/>
  <c r="E2679" i="3"/>
  <c r="F2679" i="3"/>
  <c r="B2680" i="3"/>
  <c r="C2680" i="3"/>
  <c r="D2680" i="3"/>
  <c r="E2680" i="3"/>
  <c r="F2680" i="3"/>
  <c r="B2681" i="3"/>
  <c r="C2681" i="3"/>
  <c r="D2681" i="3"/>
  <c r="E2681" i="3"/>
  <c r="F2681" i="3"/>
  <c r="B2682" i="3"/>
  <c r="C2682" i="3"/>
  <c r="D2682" i="3"/>
  <c r="E2682" i="3"/>
  <c r="F2682" i="3"/>
  <c r="B2683" i="3"/>
  <c r="C2683" i="3"/>
  <c r="D2683" i="3"/>
  <c r="E2683" i="3"/>
  <c r="F2683" i="3"/>
  <c r="B2684" i="3"/>
  <c r="C2684" i="3"/>
  <c r="D2684" i="3"/>
  <c r="E2684" i="3"/>
  <c r="F2684" i="3"/>
  <c r="B2685" i="3"/>
  <c r="C2685" i="3"/>
  <c r="D2685" i="3"/>
  <c r="E2685" i="3"/>
  <c r="F2685" i="3"/>
  <c r="B2686" i="3"/>
  <c r="C2686" i="3"/>
  <c r="D2686" i="3"/>
  <c r="E2686" i="3"/>
  <c r="F2686" i="3"/>
  <c r="B2687" i="3"/>
  <c r="C2687" i="3"/>
  <c r="D2687" i="3"/>
  <c r="E2687" i="3"/>
  <c r="F2687" i="3"/>
  <c r="B2688" i="3"/>
  <c r="C2688" i="3"/>
  <c r="D2688" i="3"/>
  <c r="E2688" i="3"/>
  <c r="F2688" i="3"/>
  <c r="B2689" i="3"/>
  <c r="C2689" i="3"/>
  <c r="D2689" i="3"/>
  <c r="E2689" i="3"/>
  <c r="F2689" i="3"/>
  <c r="B2690" i="3"/>
  <c r="C2690" i="3"/>
  <c r="D2690" i="3"/>
  <c r="E2690" i="3"/>
  <c r="F2690" i="3"/>
  <c r="B2691" i="3"/>
  <c r="C2691" i="3"/>
  <c r="D2691" i="3"/>
  <c r="E2691" i="3"/>
  <c r="F2691" i="3"/>
  <c r="B2692" i="3"/>
  <c r="C2692" i="3"/>
  <c r="D2692" i="3"/>
  <c r="E2692" i="3"/>
  <c r="F2692" i="3"/>
  <c r="B2693" i="3"/>
  <c r="C2693" i="3"/>
  <c r="D2693" i="3"/>
  <c r="E2693" i="3"/>
  <c r="F2693" i="3"/>
  <c r="B2694" i="3"/>
  <c r="C2694" i="3"/>
  <c r="D2694" i="3"/>
  <c r="E2694" i="3"/>
  <c r="F2694" i="3"/>
  <c r="B2695" i="3"/>
  <c r="C2695" i="3"/>
  <c r="D2695" i="3"/>
  <c r="E2695" i="3"/>
  <c r="F2695" i="3"/>
  <c r="B2696" i="3"/>
  <c r="C2696" i="3"/>
  <c r="D2696" i="3"/>
  <c r="E2696" i="3"/>
  <c r="F2696" i="3"/>
  <c r="B2697" i="3"/>
  <c r="C2697" i="3"/>
  <c r="D2697" i="3"/>
  <c r="E2697" i="3"/>
  <c r="F2697" i="3"/>
  <c r="B2698" i="3"/>
  <c r="C2698" i="3"/>
  <c r="D2698" i="3"/>
  <c r="E2698" i="3"/>
  <c r="F2698" i="3"/>
  <c r="B2699" i="3"/>
  <c r="C2699" i="3"/>
  <c r="D2699" i="3"/>
  <c r="E2699" i="3"/>
  <c r="F2699" i="3"/>
  <c r="B2700" i="3"/>
  <c r="C2700" i="3"/>
  <c r="D2700" i="3"/>
  <c r="E2700" i="3"/>
  <c r="F2700" i="3"/>
  <c r="B2701" i="3"/>
  <c r="C2701" i="3"/>
  <c r="D2701" i="3"/>
  <c r="E2701" i="3"/>
  <c r="F2701" i="3"/>
  <c r="B2702" i="3"/>
  <c r="C2702" i="3"/>
  <c r="D2702" i="3"/>
  <c r="E2702" i="3"/>
  <c r="F2702" i="3"/>
  <c r="B2703" i="3"/>
  <c r="C2703" i="3"/>
  <c r="D2703" i="3"/>
  <c r="E2703" i="3"/>
  <c r="F2703" i="3"/>
  <c r="B2704" i="3"/>
  <c r="C2704" i="3"/>
  <c r="D2704" i="3"/>
  <c r="E2704" i="3"/>
  <c r="F2704" i="3"/>
  <c r="B2705" i="3"/>
  <c r="C2705" i="3"/>
  <c r="D2705" i="3"/>
  <c r="E2705" i="3"/>
  <c r="F2705" i="3"/>
  <c r="B2706" i="3"/>
  <c r="C2706" i="3"/>
  <c r="D2706" i="3"/>
  <c r="E2706" i="3"/>
  <c r="F2706" i="3"/>
  <c r="B2707" i="3"/>
  <c r="C2707" i="3"/>
  <c r="D2707" i="3"/>
  <c r="E2707" i="3"/>
  <c r="F2707" i="3"/>
  <c r="B2708" i="3"/>
  <c r="C2708" i="3"/>
  <c r="D2708" i="3"/>
  <c r="E2708" i="3"/>
  <c r="F2708" i="3"/>
  <c r="B2709" i="3"/>
  <c r="C2709" i="3"/>
  <c r="D2709" i="3"/>
  <c r="E2709" i="3"/>
  <c r="F2709" i="3"/>
  <c r="B2710" i="3"/>
  <c r="C2710" i="3"/>
  <c r="D2710" i="3"/>
  <c r="E2710" i="3"/>
  <c r="F2710" i="3"/>
  <c r="B2711" i="3"/>
  <c r="C2711" i="3"/>
  <c r="D2711" i="3"/>
  <c r="E2711" i="3"/>
  <c r="F2711" i="3"/>
  <c r="B2712" i="3"/>
  <c r="C2712" i="3"/>
  <c r="D2712" i="3"/>
  <c r="E2712" i="3"/>
  <c r="F2712" i="3"/>
  <c r="B2713" i="3"/>
  <c r="C2713" i="3"/>
  <c r="D2713" i="3"/>
  <c r="E2713" i="3"/>
  <c r="F2713" i="3"/>
  <c r="B2714" i="3"/>
  <c r="C2714" i="3"/>
  <c r="D2714" i="3"/>
  <c r="E2714" i="3"/>
  <c r="F2714" i="3"/>
  <c r="B2715" i="3"/>
  <c r="C2715" i="3"/>
  <c r="D2715" i="3"/>
  <c r="E2715" i="3"/>
  <c r="F2715" i="3"/>
  <c r="B2716" i="3"/>
  <c r="C2716" i="3"/>
  <c r="D2716" i="3"/>
  <c r="E2716" i="3"/>
  <c r="F2716" i="3"/>
  <c r="B2717" i="3"/>
  <c r="C2717" i="3"/>
  <c r="D2717" i="3"/>
  <c r="E2717" i="3"/>
  <c r="F2717" i="3"/>
  <c r="B2718" i="3"/>
  <c r="C2718" i="3"/>
  <c r="D2718" i="3"/>
  <c r="E2718" i="3"/>
  <c r="F2718" i="3"/>
  <c r="B2719" i="3"/>
  <c r="C2719" i="3"/>
  <c r="D2719" i="3"/>
  <c r="E2719" i="3"/>
  <c r="F2719" i="3"/>
  <c r="B2720" i="3"/>
  <c r="C2720" i="3"/>
  <c r="D2720" i="3"/>
  <c r="E2720" i="3"/>
  <c r="F2720" i="3"/>
  <c r="B2721" i="3"/>
  <c r="C2721" i="3"/>
  <c r="D2721" i="3"/>
  <c r="E2721" i="3"/>
  <c r="F2721" i="3"/>
  <c r="B2722" i="3"/>
  <c r="C2722" i="3"/>
  <c r="D2722" i="3"/>
  <c r="E2722" i="3"/>
  <c r="F2722" i="3"/>
  <c r="B2723" i="3"/>
  <c r="C2723" i="3"/>
  <c r="D2723" i="3"/>
  <c r="E2723" i="3"/>
  <c r="F2723" i="3"/>
  <c r="B2724" i="3"/>
  <c r="C2724" i="3"/>
  <c r="D2724" i="3"/>
  <c r="E2724" i="3"/>
  <c r="F2724" i="3"/>
  <c r="B2725" i="3"/>
  <c r="C2725" i="3"/>
  <c r="D2725" i="3"/>
  <c r="E2725" i="3"/>
  <c r="F2725" i="3"/>
  <c r="B2726" i="3"/>
  <c r="C2726" i="3"/>
  <c r="D2726" i="3"/>
  <c r="E2726" i="3"/>
  <c r="F2726" i="3"/>
  <c r="B2727" i="3"/>
  <c r="C2727" i="3"/>
  <c r="D2727" i="3"/>
  <c r="E2727" i="3"/>
  <c r="F2727" i="3"/>
  <c r="B2728" i="3"/>
  <c r="C2728" i="3"/>
  <c r="D2728" i="3"/>
  <c r="E2728" i="3"/>
  <c r="F2728" i="3"/>
  <c r="B2729" i="3"/>
  <c r="C2729" i="3"/>
  <c r="D2729" i="3"/>
  <c r="E2729" i="3"/>
  <c r="F2729" i="3"/>
  <c r="B2730" i="3"/>
  <c r="C2730" i="3"/>
  <c r="D2730" i="3"/>
  <c r="E2730" i="3"/>
  <c r="F2730" i="3"/>
  <c r="B2731" i="3"/>
  <c r="C2731" i="3"/>
  <c r="D2731" i="3"/>
  <c r="E2731" i="3"/>
  <c r="F2731" i="3"/>
  <c r="B2732" i="3"/>
  <c r="C2732" i="3"/>
  <c r="D2732" i="3"/>
  <c r="E2732" i="3"/>
  <c r="F2732" i="3"/>
  <c r="B2733" i="3"/>
  <c r="C2733" i="3"/>
  <c r="D2733" i="3"/>
  <c r="E2733" i="3"/>
  <c r="F2733" i="3"/>
  <c r="B2734" i="3"/>
  <c r="C2734" i="3"/>
  <c r="D2734" i="3"/>
  <c r="E2734" i="3"/>
  <c r="F2734" i="3"/>
  <c r="B2735" i="3"/>
  <c r="C2735" i="3"/>
  <c r="D2735" i="3"/>
  <c r="E2735" i="3"/>
  <c r="F2735" i="3"/>
  <c r="B2736" i="3"/>
  <c r="C2736" i="3"/>
  <c r="D2736" i="3"/>
  <c r="E2736" i="3"/>
  <c r="F2736" i="3"/>
  <c r="B2737" i="3"/>
  <c r="C2737" i="3"/>
  <c r="D2737" i="3"/>
  <c r="E2737" i="3"/>
  <c r="F2737" i="3"/>
  <c r="B2738" i="3"/>
  <c r="C2738" i="3"/>
  <c r="D2738" i="3"/>
  <c r="E2738" i="3"/>
  <c r="F2738" i="3"/>
  <c r="B2739" i="3"/>
  <c r="C2739" i="3"/>
  <c r="D2739" i="3"/>
  <c r="E2739" i="3"/>
  <c r="F2739" i="3"/>
  <c r="B2740" i="3"/>
  <c r="C2740" i="3"/>
  <c r="D2740" i="3"/>
  <c r="E2740" i="3"/>
  <c r="F2740" i="3"/>
  <c r="B2741" i="3"/>
  <c r="C2741" i="3"/>
  <c r="D2741" i="3"/>
  <c r="E2741" i="3"/>
  <c r="F2741" i="3"/>
  <c r="B2742" i="3"/>
  <c r="C2742" i="3"/>
  <c r="D2742" i="3"/>
  <c r="E2742" i="3"/>
  <c r="F2742" i="3"/>
  <c r="B2743" i="3"/>
  <c r="C2743" i="3"/>
  <c r="D2743" i="3"/>
  <c r="E2743" i="3"/>
  <c r="F2743" i="3"/>
  <c r="B2744" i="3"/>
  <c r="C2744" i="3"/>
  <c r="D2744" i="3"/>
  <c r="E2744" i="3"/>
  <c r="F2744" i="3"/>
  <c r="B2745" i="3"/>
  <c r="C2745" i="3"/>
  <c r="D2745" i="3"/>
  <c r="E2745" i="3"/>
  <c r="F2745" i="3"/>
  <c r="B2746" i="3"/>
  <c r="C2746" i="3"/>
  <c r="D2746" i="3"/>
  <c r="E2746" i="3"/>
  <c r="F2746" i="3"/>
  <c r="B2747" i="3"/>
  <c r="C2747" i="3"/>
  <c r="D2747" i="3"/>
  <c r="E2747" i="3"/>
  <c r="F2747" i="3"/>
  <c r="B2748" i="3"/>
  <c r="C2748" i="3"/>
  <c r="D2748" i="3"/>
  <c r="E2748" i="3"/>
  <c r="F2748" i="3"/>
  <c r="B2749" i="3"/>
  <c r="C2749" i="3"/>
  <c r="D2749" i="3"/>
  <c r="E2749" i="3"/>
  <c r="F2749" i="3"/>
  <c r="B2750" i="3"/>
  <c r="C2750" i="3"/>
  <c r="D2750" i="3"/>
  <c r="E2750" i="3"/>
  <c r="F2750" i="3"/>
  <c r="B2751" i="3"/>
  <c r="C2751" i="3"/>
  <c r="D2751" i="3"/>
  <c r="E2751" i="3"/>
  <c r="F2751" i="3"/>
  <c r="B2752" i="3"/>
  <c r="C2752" i="3"/>
  <c r="D2752" i="3"/>
  <c r="E2752" i="3"/>
  <c r="F2752" i="3"/>
  <c r="B2753" i="3"/>
  <c r="C2753" i="3"/>
  <c r="D2753" i="3"/>
  <c r="E2753" i="3"/>
  <c r="F2753" i="3"/>
  <c r="B2754" i="3"/>
  <c r="C2754" i="3"/>
  <c r="D2754" i="3"/>
  <c r="E2754" i="3"/>
  <c r="F2754" i="3"/>
  <c r="B2755" i="3"/>
  <c r="C2755" i="3"/>
  <c r="D2755" i="3"/>
  <c r="E2755" i="3"/>
  <c r="F2755" i="3"/>
  <c r="B2756" i="3"/>
  <c r="C2756" i="3"/>
  <c r="D2756" i="3"/>
  <c r="E2756" i="3"/>
  <c r="F2756" i="3"/>
  <c r="B2757" i="3"/>
  <c r="C2757" i="3"/>
  <c r="D2757" i="3"/>
  <c r="E2757" i="3"/>
  <c r="F2757" i="3"/>
  <c r="B2758" i="3"/>
  <c r="C2758" i="3"/>
  <c r="D2758" i="3"/>
  <c r="E2758" i="3"/>
  <c r="F2758" i="3"/>
  <c r="B2759" i="3"/>
  <c r="C2759" i="3"/>
  <c r="D2759" i="3"/>
  <c r="E2759" i="3"/>
  <c r="F2759" i="3"/>
  <c r="B2760" i="3"/>
  <c r="C2760" i="3"/>
  <c r="D2760" i="3"/>
  <c r="E2760" i="3"/>
  <c r="F2760" i="3"/>
  <c r="B2761" i="3"/>
  <c r="C2761" i="3"/>
  <c r="D2761" i="3"/>
  <c r="E2761" i="3"/>
  <c r="F2761" i="3"/>
  <c r="B2762" i="3"/>
  <c r="C2762" i="3"/>
  <c r="D2762" i="3"/>
  <c r="E2762" i="3"/>
  <c r="F2762" i="3"/>
  <c r="B2763" i="3"/>
  <c r="C2763" i="3"/>
  <c r="D2763" i="3"/>
  <c r="E2763" i="3"/>
  <c r="F2763" i="3"/>
  <c r="B2764" i="3"/>
  <c r="C2764" i="3"/>
  <c r="D2764" i="3"/>
  <c r="E2764" i="3"/>
  <c r="F2764" i="3"/>
  <c r="B2765" i="3"/>
  <c r="C2765" i="3"/>
  <c r="D2765" i="3"/>
  <c r="E2765" i="3"/>
  <c r="F2765" i="3"/>
  <c r="B2766" i="3"/>
  <c r="C2766" i="3"/>
  <c r="D2766" i="3"/>
  <c r="E2766" i="3"/>
  <c r="F2766" i="3"/>
  <c r="B2767" i="3"/>
  <c r="C2767" i="3"/>
  <c r="D2767" i="3"/>
  <c r="E2767" i="3"/>
  <c r="F2767" i="3"/>
  <c r="B2768" i="3"/>
  <c r="C2768" i="3"/>
  <c r="D2768" i="3"/>
  <c r="E2768" i="3"/>
  <c r="F2768" i="3"/>
  <c r="B2769" i="3"/>
  <c r="C2769" i="3"/>
  <c r="D2769" i="3"/>
  <c r="E2769" i="3"/>
  <c r="F2769" i="3"/>
  <c r="B2770" i="3"/>
  <c r="C2770" i="3"/>
  <c r="D2770" i="3"/>
  <c r="E2770" i="3"/>
  <c r="F2770" i="3"/>
  <c r="B2771" i="3"/>
  <c r="C2771" i="3"/>
  <c r="D2771" i="3"/>
  <c r="E2771" i="3"/>
  <c r="F2771" i="3"/>
  <c r="B2772" i="3"/>
  <c r="C2772" i="3"/>
  <c r="D2772" i="3"/>
  <c r="E2772" i="3"/>
  <c r="F2772" i="3"/>
  <c r="B2773" i="3"/>
  <c r="C2773" i="3"/>
  <c r="D2773" i="3"/>
  <c r="E2773" i="3"/>
  <c r="F2773" i="3"/>
  <c r="B2774" i="3"/>
  <c r="C2774" i="3"/>
  <c r="D2774" i="3"/>
  <c r="E2774" i="3"/>
  <c r="F2774" i="3"/>
  <c r="B2775" i="3"/>
  <c r="C2775" i="3"/>
  <c r="D2775" i="3"/>
  <c r="E2775" i="3"/>
  <c r="F2775" i="3"/>
  <c r="B2776" i="3"/>
  <c r="C2776" i="3"/>
  <c r="D2776" i="3"/>
  <c r="E2776" i="3"/>
  <c r="F2776" i="3"/>
  <c r="B2777" i="3"/>
  <c r="C2777" i="3"/>
  <c r="D2777" i="3"/>
  <c r="E2777" i="3"/>
  <c r="F2777" i="3"/>
  <c r="B2778" i="3"/>
  <c r="C2778" i="3"/>
  <c r="D2778" i="3"/>
  <c r="E2778" i="3"/>
  <c r="F2778" i="3"/>
  <c r="B2779" i="3"/>
  <c r="C2779" i="3"/>
  <c r="D2779" i="3"/>
  <c r="E2779" i="3"/>
  <c r="F2779" i="3"/>
  <c r="B2780" i="3"/>
  <c r="C2780" i="3"/>
  <c r="D2780" i="3"/>
  <c r="E2780" i="3"/>
  <c r="F2780" i="3"/>
  <c r="B2781" i="3"/>
  <c r="C2781" i="3"/>
  <c r="D2781" i="3"/>
  <c r="E2781" i="3"/>
  <c r="F2781" i="3"/>
  <c r="B2782" i="3"/>
  <c r="C2782" i="3"/>
  <c r="D2782" i="3"/>
  <c r="E2782" i="3"/>
  <c r="F2782" i="3"/>
  <c r="B2783" i="3"/>
  <c r="C2783" i="3"/>
  <c r="D2783" i="3"/>
  <c r="E2783" i="3"/>
  <c r="F2783" i="3"/>
  <c r="B2784" i="3"/>
  <c r="C2784" i="3"/>
  <c r="D2784" i="3"/>
  <c r="E2784" i="3"/>
  <c r="F2784" i="3"/>
  <c r="B2785" i="3"/>
  <c r="C2785" i="3"/>
  <c r="D2785" i="3"/>
  <c r="E2785" i="3"/>
  <c r="F2785" i="3"/>
  <c r="B2786" i="3"/>
  <c r="C2786" i="3"/>
  <c r="D2786" i="3"/>
  <c r="E2786" i="3"/>
  <c r="F2786" i="3"/>
  <c r="B2787" i="3"/>
  <c r="C2787" i="3"/>
  <c r="D2787" i="3"/>
  <c r="E2787" i="3"/>
  <c r="F2787" i="3"/>
  <c r="B2788" i="3"/>
  <c r="C2788" i="3"/>
  <c r="D2788" i="3"/>
  <c r="E2788" i="3"/>
  <c r="F2788" i="3"/>
  <c r="B2789" i="3"/>
  <c r="C2789" i="3"/>
  <c r="D2789" i="3"/>
  <c r="E2789" i="3"/>
  <c r="F2789" i="3"/>
  <c r="B2790" i="3"/>
  <c r="C2790" i="3"/>
  <c r="D2790" i="3"/>
  <c r="E2790" i="3"/>
  <c r="F2790" i="3"/>
  <c r="B2791" i="3"/>
  <c r="C2791" i="3"/>
  <c r="D2791" i="3"/>
  <c r="E2791" i="3"/>
  <c r="F2791" i="3"/>
  <c r="B2792" i="3"/>
  <c r="C2792" i="3"/>
  <c r="D2792" i="3"/>
  <c r="E2792" i="3"/>
  <c r="F2792" i="3"/>
  <c r="B2793" i="3"/>
  <c r="C2793" i="3"/>
  <c r="D2793" i="3"/>
  <c r="E2793" i="3"/>
  <c r="F2793" i="3"/>
  <c r="B2794" i="3"/>
  <c r="C2794" i="3"/>
  <c r="D2794" i="3"/>
  <c r="E2794" i="3"/>
  <c r="F2794" i="3"/>
  <c r="B2795" i="3"/>
  <c r="C2795" i="3"/>
  <c r="D2795" i="3"/>
  <c r="E2795" i="3"/>
  <c r="F2795" i="3"/>
  <c r="B2796" i="3"/>
  <c r="C2796" i="3"/>
  <c r="D2796" i="3"/>
  <c r="E2796" i="3"/>
  <c r="F2796" i="3"/>
  <c r="B2797" i="3"/>
  <c r="C2797" i="3"/>
  <c r="D2797" i="3"/>
  <c r="E2797" i="3"/>
  <c r="F2797" i="3"/>
  <c r="B2798" i="3"/>
  <c r="C2798" i="3"/>
  <c r="D2798" i="3"/>
  <c r="E2798" i="3"/>
  <c r="F2798" i="3"/>
  <c r="B2799" i="3"/>
  <c r="C2799" i="3"/>
  <c r="D2799" i="3"/>
  <c r="E2799" i="3"/>
  <c r="F2799" i="3"/>
  <c r="B2800" i="3"/>
  <c r="C2800" i="3"/>
  <c r="D2800" i="3"/>
  <c r="E2800" i="3"/>
  <c r="F2800" i="3"/>
  <c r="B2801" i="3"/>
  <c r="C2801" i="3"/>
  <c r="D2801" i="3"/>
  <c r="E2801" i="3"/>
  <c r="F2801" i="3"/>
  <c r="B2802" i="3"/>
  <c r="C2802" i="3"/>
  <c r="D2802" i="3"/>
  <c r="E2802" i="3"/>
  <c r="F2802" i="3"/>
  <c r="B2803" i="3"/>
  <c r="C2803" i="3"/>
  <c r="D2803" i="3"/>
  <c r="E2803" i="3"/>
  <c r="F2803" i="3"/>
  <c r="B2804" i="3"/>
  <c r="C2804" i="3"/>
  <c r="D2804" i="3"/>
  <c r="E2804" i="3"/>
  <c r="F2804" i="3"/>
  <c r="B2805" i="3"/>
  <c r="C2805" i="3"/>
  <c r="D2805" i="3"/>
  <c r="E2805" i="3"/>
  <c r="F2805" i="3"/>
  <c r="B2806" i="3"/>
  <c r="C2806" i="3"/>
  <c r="D2806" i="3"/>
  <c r="E2806" i="3"/>
  <c r="F2806" i="3"/>
  <c r="B2807" i="3"/>
  <c r="C2807" i="3"/>
  <c r="D2807" i="3"/>
  <c r="E2807" i="3"/>
  <c r="F2807" i="3"/>
  <c r="B2808" i="3"/>
  <c r="C2808" i="3"/>
  <c r="D2808" i="3"/>
  <c r="E2808" i="3"/>
  <c r="F2808" i="3"/>
  <c r="B2809" i="3"/>
  <c r="C2809" i="3"/>
  <c r="D2809" i="3"/>
  <c r="E2809" i="3"/>
  <c r="F2809" i="3"/>
  <c r="B2810" i="3"/>
  <c r="C2810" i="3"/>
  <c r="D2810" i="3"/>
  <c r="E2810" i="3"/>
  <c r="F2810" i="3"/>
  <c r="B2811" i="3"/>
  <c r="C2811" i="3"/>
  <c r="D2811" i="3"/>
  <c r="E2811" i="3"/>
  <c r="F2811" i="3"/>
  <c r="B2812" i="3"/>
  <c r="C2812" i="3"/>
  <c r="D2812" i="3"/>
  <c r="E2812" i="3"/>
  <c r="F2812" i="3"/>
  <c r="B2813" i="3"/>
  <c r="C2813" i="3"/>
  <c r="D2813" i="3"/>
  <c r="E2813" i="3"/>
  <c r="F2813" i="3"/>
  <c r="B2814" i="3"/>
  <c r="C2814" i="3"/>
  <c r="D2814" i="3"/>
  <c r="E2814" i="3"/>
  <c r="F2814" i="3"/>
  <c r="B2815" i="3"/>
  <c r="C2815" i="3"/>
  <c r="D2815" i="3"/>
  <c r="E2815" i="3"/>
  <c r="F2815" i="3"/>
  <c r="B2816" i="3"/>
  <c r="C2816" i="3"/>
  <c r="D2816" i="3"/>
  <c r="E2816" i="3"/>
  <c r="F2816" i="3"/>
  <c r="B2817" i="3"/>
  <c r="C2817" i="3"/>
  <c r="D2817" i="3"/>
  <c r="E2817" i="3"/>
  <c r="F2817" i="3"/>
  <c r="B2818" i="3"/>
  <c r="C2818" i="3"/>
  <c r="D2818" i="3"/>
  <c r="E2818" i="3"/>
  <c r="F2818" i="3"/>
  <c r="B2819" i="3"/>
  <c r="C2819" i="3"/>
  <c r="D2819" i="3"/>
  <c r="E2819" i="3"/>
  <c r="F2819" i="3"/>
  <c r="B2820" i="3"/>
  <c r="C2820" i="3"/>
  <c r="D2820" i="3"/>
  <c r="E2820" i="3"/>
  <c r="F2820" i="3"/>
  <c r="B2821" i="3"/>
  <c r="C2821" i="3"/>
  <c r="D2821" i="3"/>
  <c r="E2821" i="3"/>
  <c r="F2821" i="3"/>
  <c r="B2822" i="3"/>
  <c r="C2822" i="3"/>
  <c r="D2822" i="3"/>
  <c r="E2822" i="3"/>
  <c r="F2822" i="3"/>
  <c r="B2823" i="3"/>
  <c r="C2823" i="3"/>
  <c r="D2823" i="3"/>
  <c r="E2823" i="3"/>
  <c r="F2823" i="3"/>
  <c r="B2824" i="3"/>
  <c r="C2824" i="3"/>
  <c r="D2824" i="3"/>
  <c r="E2824" i="3"/>
  <c r="F2824" i="3"/>
  <c r="B2825" i="3"/>
  <c r="C2825" i="3"/>
  <c r="D2825" i="3"/>
  <c r="E2825" i="3"/>
  <c r="F2825" i="3"/>
  <c r="B2826" i="3"/>
  <c r="C2826" i="3"/>
  <c r="D2826" i="3"/>
  <c r="E2826" i="3"/>
  <c r="F2826" i="3"/>
  <c r="B2827" i="3"/>
  <c r="C2827" i="3"/>
  <c r="D2827" i="3"/>
  <c r="E2827" i="3"/>
  <c r="F2827" i="3"/>
  <c r="B2828" i="3"/>
  <c r="C2828" i="3"/>
  <c r="D2828" i="3"/>
  <c r="E2828" i="3"/>
  <c r="F2828" i="3"/>
  <c r="B2829" i="3"/>
  <c r="C2829" i="3"/>
  <c r="D2829" i="3"/>
  <c r="E2829" i="3"/>
  <c r="F2829" i="3"/>
  <c r="B2830" i="3"/>
  <c r="C2830" i="3"/>
  <c r="D2830" i="3"/>
  <c r="E2830" i="3"/>
  <c r="F2830" i="3"/>
  <c r="B2831" i="3"/>
  <c r="C2831" i="3"/>
  <c r="D2831" i="3"/>
  <c r="E2831" i="3"/>
  <c r="F2831" i="3"/>
  <c r="B2832" i="3"/>
  <c r="C2832" i="3"/>
  <c r="D2832" i="3"/>
  <c r="E2832" i="3"/>
  <c r="F2832" i="3"/>
  <c r="B2833" i="3"/>
  <c r="C2833" i="3"/>
  <c r="D2833" i="3"/>
  <c r="E2833" i="3"/>
  <c r="F2833" i="3"/>
  <c r="B2834" i="3"/>
  <c r="C2834" i="3"/>
  <c r="D2834" i="3"/>
  <c r="E2834" i="3"/>
  <c r="F2834" i="3"/>
  <c r="B2835" i="3"/>
  <c r="C2835" i="3"/>
  <c r="D2835" i="3"/>
  <c r="E2835" i="3"/>
  <c r="F2835" i="3"/>
  <c r="B2836" i="3"/>
  <c r="C2836" i="3"/>
  <c r="D2836" i="3"/>
  <c r="E2836" i="3"/>
  <c r="F2836" i="3"/>
  <c r="B2837" i="3"/>
  <c r="C2837" i="3"/>
  <c r="D2837" i="3"/>
  <c r="E2837" i="3"/>
  <c r="F2837" i="3"/>
  <c r="B2838" i="3"/>
  <c r="C2838" i="3"/>
  <c r="D2838" i="3"/>
  <c r="E2838" i="3"/>
  <c r="F2838" i="3"/>
  <c r="B2839" i="3"/>
  <c r="C2839" i="3"/>
  <c r="D2839" i="3"/>
  <c r="E2839" i="3"/>
  <c r="F2839" i="3"/>
  <c r="B2840" i="3"/>
  <c r="C2840" i="3"/>
  <c r="D2840" i="3"/>
  <c r="E2840" i="3"/>
  <c r="F2840" i="3"/>
  <c r="B2841" i="3"/>
  <c r="C2841" i="3"/>
  <c r="D2841" i="3"/>
  <c r="E2841" i="3"/>
  <c r="F2841" i="3"/>
  <c r="B2842" i="3"/>
  <c r="C2842" i="3"/>
  <c r="D2842" i="3"/>
  <c r="E2842" i="3"/>
  <c r="F2842" i="3"/>
  <c r="B2843" i="3"/>
  <c r="C2843" i="3"/>
  <c r="D2843" i="3"/>
  <c r="E2843" i="3"/>
  <c r="F2843" i="3"/>
  <c r="B2844" i="3"/>
  <c r="C2844" i="3"/>
  <c r="D2844" i="3"/>
  <c r="E2844" i="3"/>
  <c r="F2844" i="3"/>
  <c r="B2845" i="3"/>
  <c r="C2845" i="3"/>
  <c r="D2845" i="3"/>
  <c r="E2845" i="3"/>
  <c r="F2845" i="3"/>
  <c r="B2846" i="3"/>
  <c r="C2846" i="3"/>
  <c r="D2846" i="3"/>
  <c r="E2846" i="3"/>
  <c r="F2846" i="3"/>
  <c r="B2847" i="3"/>
  <c r="C2847" i="3"/>
  <c r="D2847" i="3"/>
  <c r="E2847" i="3"/>
  <c r="F2847" i="3"/>
  <c r="B2848" i="3"/>
  <c r="C2848" i="3"/>
  <c r="D2848" i="3"/>
  <c r="E2848" i="3"/>
  <c r="F2848" i="3"/>
  <c r="B2849" i="3"/>
  <c r="C2849" i="3"/>
  <c r="D2849" i="3"/>
  <c r="E2849" i="3"/>
  <c r="F2849" i="3"/>
  <c r="B2850" i="3"/>
  <c r="C2850" i="3"/>
  <c r="D2850" i="3"/>
  <c r="E2850" i="3"/>
  <c r="F2850" i="3"/>
  <c r="B2851" i="3"/>
  <c r="C2851" i="3"/>
  <c r="D2851" i="3"/>
  <c r="E2851" i="3"/>
  <c r="F2851" i="3"/>
  <c r="B2852" i="3"/>
  <c r="C2852" i="3"/>
  <c r="D2852" i="3"/>
  <c r="E2852" i="3"/>
  <c r="F2852" i="3"/>
  <c r="B2853" i="3"/>
  <c r="C2853" i="3"/>
  <c r="D2853" i="3"/>
  <c r="E2853" i="3"/>
  <c r="F2853" i="3"/>
  <c r="B2854" i="3"/>
  <c r="C2854" i="3"/>
  <c r="D2854" i="3"/>
  <c r="E2854" i="3"/>
  <c r="F2854" i="3"/>
  <c r="B2855" i="3"/>
  <c r="C2855" i="3"/>
  <c r="D2855" i="3"/>
  <c r="E2855" i="3"/>
  <c r="F2855" i="3"/>
  <c r="B2856" i="3"/>
  <c r="C2856" i="3"/>
  <c r="D2856" i="3"/>
  <c r="E2856" i="3"/>
  <c r="F2856" i="3"/>
  <c r="B2857" i="3"/>
  <c r="C2857" i="3"/>
  <c r="D2857" i="3"/>
  <c r="E2857" i="3"/>
  <c r="F2857" i="3"/>
  <c r="B2858" i="3"/>
  <c r="C2858" i="3"/>
  <c r="D2858" i="3"/>
  <c r="E2858" i="3"/>
  <c r="F2858" i="3"/>
  <c r="B2859" i="3"/>
  <c r="C2859" i="3"/>
  <c r="D2859" i="3"/>
  <c r="E2859" i="3"/>
  <c r="F2859" i="3"/>
  <c r="B2860" i="3"/>
  <c r="C2860" i="3"/>
  <c r="D2860" i="3"/>
  <c r="E2860" i="3"/>
  <c r="F2860" i="3"/>
  <c r="B2861" i="3"/>
  <c r="C2861" i="3"/>
  <c r="D2861" i="3"/>
  <c r="E2861" i="3"/>
  <c r="F2861" i="3"/>
  <c r="B2862" i="3"/>
  <c r="C2862" i="3"/>
  <c r="D2862" i="3"/>
  <c r="E2862" i="3"/>
  <c r="F2862" i="3"/>
  <c r="B2863" i="3"/>
  <c r="C2863" i="3"/>
  <c r="D2863" i="3"/>
  <c r="E2863" i="3"/>
  <c r="F2863" i="3"/>
  <c r="B2864" i="3"/>
  <c r="C2864" i="3"/>
  <c r="D2864" i="3"/>
  <c r="E2864" i="3"/>
  <c r="F2864" i="3"/>
  <c r="B2865" i="3"/>
  <c r="C2865" i="3"/>
  <c r="D2865" i="3"/>
  <c r="E2865" i="3"/>
  <c r="F2865" i="3"/>
  <c r="B2866" i="3"/>
  <c r="C2866" i="3"/>
  <c r="D2866" i="3"/>
  <c r="E2866" i="3"/>
  <c r="F2866" i="3"/>
  <c r="B2867" i="3"/>
  <c r="C2867" i="3"/>
  <c r="D2867" i="3"/>
  <c r="E2867" i="3"/>
  <c r="F2867" i="3"/>
  <c r="B2868" i="3"/>
  <c r="C2868" i="3"/>
  <c r="D2868" i="3"/>
  <c r="E2868" i="3"/>
  <c r="F2868" i="3"/>
  <c r="B2869" i="3"/>
  <c r="C2869" i="3"/>
  <c r="D2869" i="3"/>
  <c r="E2869" i="3"/>
  <c r="F2869" i="3"/>
  <c r="B2870" i="3"/>
  <c r="C2870" i="3"/>
  <c r="D2870" i="3"/>
  <c r="E2870" i="3"/>
  <c r="F2870" i="3"/>
  <c r="B2871" i="3"/>
  <c r="C2871" i="3"/>
  <c r="D2871" i="3"/>
  <c r="E2871" i="3"/>
  <c r="F2871" i="3"/>
  <c r="B2872" i="3"/>
  <c r="C2872" i="3"/>
  <c r="D2872" i="3"/>
  <c r="E2872" i="3"/>
  <c r="F2872" i="3"/>
  <c r="B2873" i="3"/>
  <c r="C2873" i="3"/>
  <c r="D2873" i="3"/>
  <c r="E2873" i="3"/>
  <c r="F2873" i="3"/>
  <c r="B2874" i="3"/>
  <c r="C2874" i="3"/>
  <c r="D2874" i="3"/>
  <c r="E2874" i="3"/>
  <c r="F2874" i="3"/>
  <c r="B2875" i="3"/>
  <c r="C2875" i="3"/>
  <c r="D2875" i="3"/>
  <c r="E2875" i="3"/>
  <c r="F2875" i="3"/>
  <c r="B2876" i="3"/>
  <c r="C2876" i="3"/>
  <c r="D2876" i="3"/>
  <c r="E2876" i="3"/>
  <c r="F2876" i="3"/>
  <c r="B2877" i="3"/>
  <c r="C2877" i="3"/>
  <c r="D2877" i="3"/>
  <c r="E2877" i="3"/>
  <c r="F2877" i="3"/>
  <c r="B2878" i="3"/>
  <c r="C2878" i="3"/>
  <c r="D2878" i="3"/>
  <c r="E2878" i="3"/>
  <c r="F2878" i="3"/>
  <c r="B2879" i="3"/>
  <c r="C2879" i="3"/>
  <c r="D2879" i="3"/>
  <c r="E2879" i="3"/>
  <c r="F2879" i="3"/>
  <c r="B2880" i="3"/>
  <c r="C2880" i="3"/>
  <c r="D2880" i="3"/>
  <c r="E2880" i="3"/>
  <c r="F2880" i="3"/>
  <c r="B2881" i="3"/>
  <c r="C2881" i="3"/>
  <c r="D2881" i="3"/>
  <c r="E2881" i="3"/>
  <c r="F2881" i="3"/>
  <c r="B2882" i="3"/>
  <c r="C2882" i="3"/>
  <c r="D2882" i="3"/>
  <c r="E2882" i="3"/>
  <c r="F2882" i="3"/>
  <c r="B2883" i="3"/>
  <c r="C2883" i="3"/>
  <c r="D2883" i="3"/>
  <c r="E2883" i="3"/>
  <c r="F2883" i="3"/>
  <c r="B2884" i="3"/>
  <c r="C2884" i="3"/>
  <c r="D2884" i="3"/>
  <c r="E2884" i="3"/>
  <c r="F2884" i="3"/>
  <c r="B2885" i="3"/>
  <c r="C2885" i="3"/>
  <c r="D2885" i="3"/>
  <c r="E2885" i="3"/>
  <c r="F2885" i="3"/>
  <c r="B2886" i="3"/>
  <c r="C2886" i="3"/>
  <c r="D2886" i="3"/>
  <c r="E2886" i="3"/>
  <c r="F2886" i="3"/>
  <c r="B2887" i="3"/>
  <c r="C2887" i="3"/>
  <c r="D2887" i="3"/>
  <c r="E2887" i="3"/>
  <c r="F2887" i="3"/>
  <c r="B2888" i="3"/>
  <c r="C2888" i="3"/>
  <c r="D2888" i="3"/>
  <c r="E2888" i="3"/>
  <c r="F2888" i="3"/>
  <c r="B2889" i="3"/>
  <c r="C2889" i="3"/>
  <c r="D2889" i="3"/>
  <c r="E2889" i="3"/>
  <c r="F2889" i="3"/>
  <c r="B2890" i="3"/>
  <c r="C2890" i="3"/>
  <c r="D2890" i="3"/>
  <c r="E2890" i="3"/>
  <c r="F2890" i="3"/>
  <c r="B2891" i="3"/>
  <c r="C2891" i="3"/>
  <c r="D2891" i="3"/>
  <c r="E2891" i="3"/>
  <c r="F2891" i="3"/>
  <c r="B2892" i="3"/>
  <c r="C2892" i="3"/>
  <c r="D2892" i="3"/>
  <c r="E2892" i="3"/>
  <c r="F2892" i="3"/>
  <c r="B2893" i="3"/>
  <c r="C2893" i="3"/>
  <c r="D2893" i="3"/>
  <c r="E2893" i="3"/>
  <c r="F2893" i="3"/>
  <c r="B2894" i="3"/>
  <c r="C2894" i="3"/>
  <c r="D2894" i="3"/>
  <c r="E2894" i="3"/>
  <c r="F2894" i="3"/>
  <c r="B2895" i="3"/>
  <c r="C2895" i="3"/>
  <c r="D2895" i="3"/>
  <c r="E2895" i="3"/>
  <c r="F2895" i="3"/>
  <c r="B2896" i="3"/>
  <c r="C2896" i="3"/>
  <c r="D2896" i="3"/>
  <c r="E2896" i="3"/>
  <c r="F2896" i="3"/>
  <c r="B2897" i="3"/>
  <c r="C2897" i="3"/>
  <c r="D2897" i="3"/>
  <c r="E2897" i="3"/>
  <c r="F2897" i="3"/>
  <c r="B2898" i="3"/>
  <c r="C2898" i="3"/>
  <c r="D2898" i="3"/>
  <c r="E2898" i="3"/>
  <c r="F2898" i="3"/>
  <c r="B2899" i="3"/>
  <c r="C2899" i="3"/>
  <c r="D2899" i="3"/>
  <c r="E2899" i="3"/>
  <c r="F2899" i="3"/>
  <c r="B2900" i="3"/>
  <c r="C2900" i="3"/>
  <c r="D2900" i="3"/>
  <c r="E2900" i="3"/>
  <c r="F2900" i="3"/>
  <c r="B2901" i="3"/>
  <c r="C2901" i="3"/>
  <c r="D2901" i="3"/>
  <c r="E2901" i="3"/>
  <c r="F2901" i="3"/>
  <c r="B2902" i="3"/>
  <c r="C2902" i="3"/>
  <c r="D2902" i="3"/>
  <c r="E2902" i="3"/>
  <c r="F2902" i="3"/>
  <c r="B2903" i="3"/>
  <c r="C2903" i="3"/>
  <c r="D2903" i="3"/>
  <c r="E2903" i="3"/>
  <c r="F2903" i="3"/>
  <c r="B2904" i="3"/>
  <c r="C2904" i="3"/>
  <c r="D2904" i="3"/>
  <c r="E2904" i="3"/>
  <c r="F2904" i="3"/>
  <c r="B2905" i="3"/>
  <c r="C2905" i="3"/>
  <c r="D2905" i="3"/>
  <c r="E2905" i="3"/>
  <c r="F2905" i="3"/>
  <c r="B2906" i="3"/>
  <c r="C2906" i="3"/>
  <c r="D2906" i="3"/>
  <c r="E2906" i="3"/>
  <c r="F2906" i="3"/>
  <c r="B2907" i="3"/>
  <c r="C2907" i="3"/>
  <c r="D2907" i="3"/>
  <c r="E2907" i="3"/>
  <c r="F2907" i="3"/>
  <c r="B2908" i="3"/>
  <c r="C2908" i="3"/>
  <c r="D2908" i="3"/>
  <c r="E2908" i="3"/>
  <c r="F2908" i="3"/>
  <c r="B2909" i="3"/>
  <c r="C2909" i="3"/>
  <c r="D2909" i="3"/>
  <c r="E2909" i="3"/>
  <c r="F2909" i="3"/>
  <c r="B2910" i="3"/>
  <c r="C2910" i="3"/>
  <c r="D2910" i="3"/>
  <c r="E2910" i="3"/>
  <c r="F2910" i="3"/>
  <c r="B2911" i="3"/>
  <c r="C2911" i="3"/>
  <c r="D2911" i="3"/>
  <c r="E2911" i="3"/>
  <c r="F2911" i="3"/>
  <c r="B2912" i="3"/>
  <c r="C2912" i="3"/>
  <c r="D2912" i="3"/>
  <c r="E2912" i="3"/>
  <c r="F2912" i="3"/>
  <c r="B2913" i="3"/>
  <c r="C2913" i="3"/>
  <c r="D2913" i="3"/>
  <c r="E2913" i="3"/>
  <c r="F2913" i="3"/>
  <c r="B2914" i="3"/>
  <c r="C2914" i="3"/>
  <c r="D2914" i="3"/>
  <c r="E2914" i="3"/>
  <c r="F2914" i="3"/>
  <c r="B2915" i="3"/>
  <c r="C2915" i="3"/>
  <c r="D2915" i="3"/>
  <c r="E2915" i="3"/>
  <c r="F2915" i="3"/>
  <c r="B2916" i="3"/>
  <c r="C2916" i="3"/>
  <c r="D2916" i="3"/>
  <c r="E2916" i="3"/>
  <c r="F2916" i="3"/>
  <c r="B2917" i="3"/>
  <c r="C2917" i="3"/>
  <c r="D2917" i="3"/>
  <c r="E2917" i="3"/>
  <c r="F2917" i="3"/>
  <c r="B2918" i="3"/>
  <c r="C2918" i="3"/>
  <c r="D2918" i="3"/>
  <c r="E2918" i="3"/>
  <c r="F2918" i="3"/>
  <c r="B2919" i="3"/>
  <c r="C2919" i="3"/>
  <c r="D2919" i="3"/>
  <c r="E2919" i="3"/>
  <c r="F2919" i="3"/>
  <c r="B2920" i="3"/>
  <c r="C2920" i="3"/>
  <c r="D2920" i="3"/>
  <c r="E2920" i="3"/>
  <c r="F2920" i="3"/>
  <c r="B2921" i="3"/>
  <c r="C2921" i="3"/>
  <c r="D2921" i="3"/>
  <c r="E2921" i="3"/>
  <c r="F2921" i="3"/>
  <c r="B2922" i="3"/>
  <c r="C2922" i="3"/>
  <c r="D2922" i="3"/>
  <c r="E2922" i="3"/>
  <c r="F2922" i="3"/>
  <c r="B2923" i="3"/>
  <c r="C2923" i="3"/>
  <c r="D2923" i="3"/>
  <c r="E2923" i="3"/>
  <c r="F2923" i="3"/>
  <c r="B2924" i="3"/>
  <c r="C2924" i="3"/>
  <c r="D2924" i="3"/>
  <c r="E2924" i="3"/>
  <c r="F2924" i="3"/>
  <c r="B2925" i="3"/>
  <c r="C2925" i="3"/>
  <c r="D2925" i="3"/>
  <c r="E2925" i="3"/>
  <c r="F2925" i="3"/>
  <c r="B2926" i="3"/>
  <c r="C2926" i="3"/>
  <c r="D2926" i="3"/>
  <c r="E2926" i="3"/>
  <c r="F2926" i="3"/>
  <c r="B2927" i="3"/>
  <c r="C2927" i="3"/>
  <c r="D2927" i="3"/>
  <c r="E2927" i="3"/>
  <c r="F2927" i="3"/>
  <c r="B2928" i="3"/>
  <c r="C2928" i="3"/>
  <c r="D2928" i="3"/>
  <c r="E2928" i="3"/>
  <c r="F2928" i="3"/>
  <c r="B2929" i="3"/>
  <c r="C2929" i="3"/>
  <c r="D2929" i="3"/>
  <c r="E2929" i="3"/>
  <c r="F2929" i="3"/>
  <c r="B2930" i="3"/>
  <c r="C2930" i="3"/>
  <c r="D2930" i="3"/>
  <c r="E2930" i="3"/>
  <c r="F2930" i="3"/>
  <c r="B2931" i="3"/>
  <c r="C2931" i="3"/>
  <c r="D2931" i="3"/>
  <c r="E2931" i="3"/>
  <c r="F2931" i="3"/>
  <c r="B2932" i="3"/>
  <c r="C2932" i="3"/>
  <c r="D2932" i="3"/>
  <c r="E2932" i="3"/>
  <c r="F2932" i="3"/>
  <c r="B2933" i="3"/>
  <c r="C2933" i="3"/>
  <c r="D2933" i="3"/>
  <c r="E2933" i="3"/>
  <c r="F2933" i="3"/>
  <c r="B2934" i="3"/>
  <c r="C2934" i="3"/>
  <c r="D2934" i="3"/>
  <c r="E2934" i="3"/>
  <c r="F2934" i="3"/>
  <c r="B2935" i="3"/>
  <c r="C2935" i="3"/>
  <c r="D2935" i="3"/>
  <c r="E2935" i="3"/>
  <c r="F2935" i="3"/>
  <c r="B2936" i="3"/>
  <c r="C2936" i="3"/>
  <c r="D2936" i="3"/>
  <c r="E2936" i="3"/>
  <c r="F2936" i="3"/>
  <c r="B2937" i="3"/>
  <c r="C2937" i="3"/>
  <c r="D2937" i="3"/>
  <c r="E2937" i="3"/>
  <c r="F2937" i="3"/>
  <c r="B2938" i="3"/>
  <c r="C2938" i="3"/>
  <c r="D2938" i="3"/>
  <c r="E2938" i="3"/>
  <c r="F2938" i="3"/>
  <c r="B2939" i="3"/>
  <c r="C2939" i="3"/>
  <c r="D2939" i="3"/>
  <c r="E2939" i="3"/>
  <c r="F2939" i="3"/>
  <c r="B2940" i="3"/>
  <c r="C2940" i="3"/>
  <c r="D2940" i="3"/>
  <c r="E2940" i="3"/>
  <c r="F2940" i="3"/>
  <c r="B2941" i="3"/>
  <c r="C2941" i="3"/>
  <c r="D2941" i="3"/>
  <c r="E2941" i="3"/>
  <c r="F2941" i="3"/>
  <c r="B2942" i="3"/>
  <c r="C2942" i="3"/>
  <c r="D2942" i="3"/>
  <c r="E2942" i="3"/>
  <c r="F2942" i="3"/>
  <c r="B2943" i="3"/>
  <c r="C2943" i="3"/>
  <c r="D2943" i="3"/>
  <c r="E2943" i="3"/>
  <c r="F2943" i="3"/>
  <c r="B2944" i="3"/>
  <c r="C2944" i="3"/>
  <c r="D2944" i="3"/>
  <c r="E2944" i="3"/>
  <c r="F2944" i="3"/>
  <c r="B2945" i="3"/>
  <c r="C2945" i="3"/>
  <c r="D2945" i="3"/>
  <c r="E2945" i="3"/>
  <c r="F2945" i="3"/>
  <c r="B2946" i="3"/>
  <c r="C2946" i="3"/>
  <c r="D2946" i="3"/>
  <c r="E2946" i="3"/>
  <c r="F2946" i="3"/>
  <c r="B2947" i="3"/>
  <c r="C2947" i="3"/>
  <c r="D2947" i="3"/>
  <c r="E2947" i="3"/>
  <c r="F2947" i="3"/>
  <c r="B2948" i="3"/>
  <c r="C2948" i="3"/>
  <c r="D2948" i="3"/>
  <c r="E2948" i="3"/>
  <c r="F2948" i="3"/>
  <c r="B2949" i="3"/>
  <c r="C2949" i="3"/>
  <c r="D2949" i="3"/>
  <c r="E2949" i="3"/>
  <c r="F2949" i="3"/>
  <c r="B2950" i="3"/>
  <c r="C2950" i="3"/>
  <c r="D2950" i="3"/>
  <c r="E2950" i="3"/>
  <c r="F2950" i="3"/>
  <c r="B2951" i="3"/>
  <c r="C2951" i="3"/>
  <c r="D2951" i="3"/>
  <c r="E2951" i="3"/>
  <c r="F2951" i="3"/>
  <c r="B2952" i="3"/>
  <c r="C2952" i="3"/>
  <c r="D2952" i="3"/>
  <c r="E2952" i="3"/>
  <c r="F2952" i="3"/>
  <c r="B2953" i="3"/>
  <c r="C2953" i="3"/>
  <c r="D2953" i="3"/>
  <c r="E2953" i="3"/>
  <c r="F2953" i="3"/>
  <c r="B2954" i="3"/>
  <c r="C2954" i="3"/>
  <c r="D2954" i="3"/>
  <c r="E2954" i="3"/>
  <c r="F2954" i="3"/>
  <c r="B2955" i="3"/>
  <c r="C2955" i="3"/>
  <c r="D2955" i="3"/>
  <c r="E2955" i="3"/>
  <c r="F2955" i="3"/>
  <c r="B2956" i="3"/>
  <c r="C2956" i="3"/>
  <c r="D2956" i="3"/>
  <c r="E2956" i="3"/>
  <c r="F2956" i="3"/>
  <c r="B2957" i="3"/>
  <c r="C2957" i="3"/>
  <c r="D2957" i="3"/>
  <c r="E2957" i="3"/>
  <c r="F2957" i="3"/>
  <c r="B2958" i="3"/>
  <c r="C2958" i="3"/>
  <c r="D2958" i="3"/>
  <c r="E2958" i="3"/>
  <c r="F2958" i="3"/>
  <c r="B2959" i="3"/>
  <c r="C2959" i="3"/>
  <c r="D2959" i="3"/>
  <c r="E2959" i="3"/>
  <c r="F2959" i="3"/>
  <c r="B2960" i="3"/>
  <c r="C2960" i="3"/>
  <c r="D2960" i="3"/>
  <c r="E2960" i="3"/>
  <c r="F2960" i="3"/>
  <c r="B2961" i="3"/>
  <c r="C2961" i="3"/>
  <c r="D2961" i="3"/>
  <c r="E2961" i="3"/>
  <c r="F2961" i="3"/>
  <c r="B2962" i="3"/>
  <c r="C2962" i="3"/>
  <c r="D2962" i="3"/>
  <c r="E2962" i="3"/>
  <c r="F2962" i="3"/>
  <c r="B2963" i="3"/>
  <c r="C2963" i="3"/>
  <c r="D2963" i="3"/>
  <c r="E2963" i="3"/>
  <c r="F2963" i="3"/>
  <c r="B2964" i="3"/>
  <c r="C2964" i="3"/>
  <c r="D2964" i="3"/>
  <c r="E2964" i="3"/>
  <c r="F2964" i="3"/>
  <c r="B2965" i="3"/>
  <c r="C2965" i="3"/>
  <c r="D2965" i="3"/>
  <c r="E2965" i="3"/>
  <c r="F2965" i="3"/>
  <c r="B2966" i="3"/>
  <c r="C2966" i="3"/>
  <c r="D2966" i="3"/>
  <c r="E2966" i="3"/>
  <c r="F2966" i="3"/>
  <c r="B2967" i="3"/>
  <c r="C2967" i="3"/>
  <c r="D2967" i="3"/>
  <c r="E2967" i="3"/>
  <c r="F2967" i="3"/>
  <c r="B2968" i="3"/>
  <c r="C2968" i="3"/>
  <c r="D2968" i="3"/>
  <c r="E2968" i="3"/>
  <c r="F2968" i="3"/>
  <c r="B2969" i="3"/>
  <c r="C2969" i="3"/>
  <c r="D2969" i="3"/>
  <c r="E2969" i="3"/>
  <c r="F2969" i="3"/>
  <c r="B2970" i="3"/>
  <c r="C2970" i="3"/>
  <c r="D2970" i="3"/>
  <c r="E2970" i="3"/>
  <c r="F2970" i="3"/>
  <c r="B2971" i="3"/>
  <c r="C2971" i="3"/>
  <c r="D2971" i="3"/>
  <c r="E2971" i="3"/>
  <c r="F2971" i="3"/>
  <c r="B2972" i="3"/>
  <c r="C2972" i="3"/>
  <c r="D2972" i="3"/>
  <c r="E2972" i="3"/>
  <c r="F2972" i="3"/>
  <c r="B2973" i="3"/>
  <c r="C2973" i="3"/>
  <c r="D2973" i="3"/>
  <c r="E2973" i="3"/>
  <c r="F2973" i="3"/>
  <c r="B2974" i="3"/>
  <c r="C2974" i="3"/>
  <c r="D2974" i="3"/>
  <c r="E2974" i="3"/>
  <c r="F2974" i="3"/>
  <c r="B2975" i="3"/>
  <c r="C2975" i="3"/>
  <c r="D2975" i="3"/>
  <c r="E2975" i="3"/>
  <c r="F2975" i="3"/>
  <c r="B2976" i="3"/>
  <c r="C2976" i="3"/>
  <c r="D2976" i="3"/>
  <c r="E2976" i="3"/>
  <c r="F2976" i="3"/>
  <c r="B2977" i="3"/>
  <c r="C2977" i="3"/>
  <c r="D2977" i="3"/>
  <c r="E2977" i="3"/>
  <c r="F2977" i="3"/>
  <c r="B2978" i="3"/>
  <c r="C2978" i="3"/>
  <c r="D2978" i="3"/>
  <c r="E2978" i="3"/>
  <c r="F2978" i="3"/>
  <c r="B2979" i="3"/>
  <c r="C2979" i="3"/>
  <c r="D2979" i="3"/>
  <c r="E2979" i="3"/>
  <c r="F2979" i="3"/>
  <c r="B2980" i="3"/>
  <c r="C2980" i="3"/>
  <c r="D2980" i="3"/>
  <c r="E2980" i="3"/>
  <c r="F2980" i="3"/>
  <c r="B2981" i="3"/>
  <c r="C2981" i="3"/>
  <c r="D2981" i="3"/>
  <c r="E2981" i="3"/>
  <c r="F2981" i="3"/>
  <c r="B2982" i="3"/>
  <c r="C2982" i="3"/>
  <c r="D2982" i="3"/>
  <c r="E2982" i="3"/>
  <c r="F2982" i="3"/>
  <c r="B2983" i="3"/>
  <c r="C2983" i="3"/>
  <c r="D2983" i="3"/>
  <c r="E2983" i="3"/>
  <c r="F2983" i="3"/>
  <c r="B2984" i="3"/>
  <c r="C2984" i="3"/>
  <c r="D2984" i="3"/>
  <c r="E2984" i="3"/>
  <c r="F2984" i="3"/>
  <c r="B2985" i="3"/>
  <c r="C2985" i="3"/>
  <c r="D2985" i="3"/>
  <c r="E2985" i="3"/>
  <c r="F2985" i="3"/>
  <c r="B2986" i="3"/>
  <c r="C2986" i="3"/>
  <c r="D2986" i="3"/>
  <c r="E2986" i="3"/>
  <c r="F2986" i="3"/>
  <c r="B2987" i="3"/>
  <c r="C2987" i="3"/>
  <c r="D2987" i="3"/>
  <c r="E2987" i="3"/>
  <c r="F2987" i="3"/>
  <c r="B2988" i="3"/>
  <c r="C2988" i="3"/>
  <c r="D2988" i="3"/>
  <c r="E2988" i="3"/>
  <c r="F2988" i="3"/>
  <c r="B2989" i="3"/>
  <c r="C2989" i="3"/>
  <c r="D2989" i="3"/>
  <c r="E2989" i="3"/>
  <c r="F2989" i="3"/>
  <c r="B2990" i="3"/>
  <c r="C2990" i="3"/>
  <c r="D2990" i="3"/>
  <c r="E2990" i="3"/>
  <c r="F2990" i="3"/>
  <c r="B2991" i="3"/>
  <c r="C2991" i="3"/>
  <c r="D2991" i="3"/>
  <c r="E2991" i="3"/>
  <c r="F2991" i="3"/>
  <c r="B2992" i="3"/>
  <c r="C2992" i="3"/>
  <c r="D2992" i="3"/>
  <c r="E2992" i="3"/>
  <c r="F2992" i="3"/>
  <c r="B2993" i="3"/>
  <c r="C2993" i="3"/>
  <c r="D2993" i="3"/>
  <c r="E2993" i="3"/>
  <c r="F2993" i="3"/>
  <c r="B2994" i="3"/>
  <c r="C2994" i="3"/>
  <c r="D2994" i="3"/>
  <c r="E2994" i="3"/>
  <c r="F2994" i="3"/>
  <c r="B2995" i="3"/>
  <c r="C2995" i="3"/>
  <c r="D2995" i="3"/>
  <c r="E2995" i="3"/>
  <c r="F2995" i="3"/>
  <c r="B2996" i="3"/>
  <c r="C2996" i="3"/>
  <c r="D2996" i="3"/>
  <c r="E2996" i="3"/>
  <c r="F2996" i="3"/>
  <c r="B2997" i="3"/>
  <c r="C2997" i="3"/>
  <c r="D2997" i="3"/>
  <c r="E2997" i="3"/>
  <c r="F2997" i="3"/>
  <c r="B2998" i="3"/>
  <c r="C2998" i="3"/>
  <c r="D2998" i="3"/>
  <c r="E2998" i="3"/>
  <c r="F2998" i="3"/>
  <c r="B2999" i="3"/>
  <c r="C2999" i="3"/>
  <c r="D2999" i="3"/>
  <c r="E2999" i="3"/>
  <c r="F2999" i="3"/>
  <c r="B3000" i="3"/>
  <c r="C3000" i="3"/>
  <c r="D3000" i="3"/>
  <c r="E3000" i="3"/>
  <c r="F3000" i="3"/>
  <c r="B3001" i="3"/>
  <c r="C3001" i="3"/>
  <c r="D3001" i="3"/>
  <c r="E3001" i="3"/>
  <c r="F3001" i="3"/>
  <c r="B3002" i="3"/>
  <c r="C3002" i="3"/>
  <c r="D3002" i="3"/>
  <c r="E3002" i="3"/>
  <c r="F3002" i="3"/>
  <c r="B3003" i="3"/>
  <c r="C3003" i="3"/>
  <c r="D3003" i="3"/>
  <c r="E3003" i="3"/>
  <c r="F3003" i="3"/>
  <c r="B3004" i="3"/>
  <c r="C3004" i="3"/>
  <c r="D3004" i="3"/>
  <c r="E3004" i="3"/>
  <c r="F3004" i="3"/>
  <c r="B3005" i="3"/>
  <c r="C3005" i="3"/>
  <c r="D3005" i="3"/>
  <c r="E3005" i="3"/>
  <c r="F3005" i="3"/>
  <c r="B3006" i="3"/>
  <c r="C3006" i="3"/>
  <c r="D3006" i="3"/>
  <c r="E3006" i="3"/>
  <c r="F3006" i="3"/>
  <c r="B3007" i="3"/>
  <c r="C3007" i="3"/>
  <c r="D3007" i="3"/>
  <c r="E3007" i="3"/>
  <c r="F3007" i="3"/>
  <c r="B3008" i="3"/>
  <c r="C3008" i="3"/>
  <c r="D3008" i="3"/>
  <c r="E3008" i="3"/>
  <c r="F3008" i="3"/>
  <c r="B3009" i="3"/>
  <c r="C3009" i="3"/>
  <c r="D3009" i="3"/>
  <c r="E3009" i="3"/>
  <c r="F3009" i="3"/>
  <c r="B3010" i="3"/>
  <c r="C3010" i="3"/>
  <c r="D3010" i="3"/>
  <c r="E3010" i="3"/>
  <c r="F3010" i="3"/>
  <c r="B3011" i="3"/>
  <c r="C3011" i="3"/>
  <c r="D3011" i="3"/>
  <c r="E3011" i="3"/>
  <c r="F3011" i="3"/>
  <c r="B3012" i="3"/>
  <c r="C3012" i="3"/>
  <c r="D3012" i="3"/>
  <c r="E3012" i="3"/>
  <c r="F3012" i="3"/>
  <c r="B3013" i="3"/>
  <c r="C3013" i="3"/>
  <c r="D3013" i="3"/>
  <c r="E3013" i="3"/>
  <c r="F3013" i="3"/>
  <c r="B3014" i="3"/>
  <c r="C3014" i="3"/>
  <c r="D3014" i="3"/>
  <c r="E3014" i="3"/>
  <c r="F3014" i="3"/>
  <c r="B3015" i="3"/>
  <c r="C3015" i="3"/>
  <c r="D3015" i="3"/>
  <c r="E3015" i="3"/>
  <c r="F3015" i="3"/>
  <c r="B3016" i="3"/>
  <c r="C3016" i="3"/>
  <c r="D3016" i="3"/>
  <c r="E3016" i="3"/>
  <c r="F3016" i="3"/>
  <c r="B3017" i="3"/>
  <c r="C3017" i="3"/>
  <c r="D3017" i="3"/>
  <c r="E3017" i="3"/>
  <c r="F3017" i="3"/>
  <c r="B3018" i="3"/>
  <c r="C3018" i="3"/>
  <c r="D3018" i="3"/>
  <c r="E3018" i="3"/>
  <c r="F3018" i="3"/>
  <c r="B3019" i="3"/>
  <c r="C3019" i="3"/>
  <c r="D3019" i="3"/>
  <c r="E3019" i="3"/>
  <c r="F3019" i="3"/>
  <c r="B3020" i="3"/>
  <c r="C3020" i="3"/>
  <c r="D3020" i="3"/>
  <c r="E3020" i="3"/>
  <c r="F3020" i="3"/>
  <c r="B3021" i="3"/>
  <c r="C3021" i="3"/>
  <c r="D3021" i="3"/>
  <c r="E3021" i="3"/>
  <c r="F3021" i="3"/>
  <c r="B3022" i="3"/>
  <c r="C3022" i="3"/>
  <c r="D3022" i="3"/>
  <c r="E3022" i="3"/>
  <c r="F3022" i="3"/>
  <c r="B3023" i="3"/>
  <c r="C3023" i="3"/>
  <c r="D3023" i="3"/>
  <c r="E3023" i="3"/>
  <c r="F3023" i="3"/>
  <c r="B3024" i="3"/>
  <c r="C3024" i="3"/>
  <c r="D3024" i="3"/>
  <c r="E3024" i="3"/>
  <c r="F3024" i="3"/>
  <c r="B3025" i="3"/>
  <c r="C3025" i="3"/>
  <c r="D3025" i="3"/>
  <c r="E3025" i="3"/>
  <c r="F3025" i="3"/>
  <c r="B3026" i="3"/>
  <c r="C3026" i="3"/>
  <c r="D3026" i="3"/>
  <c r="E3026" i="3"/>
  <c r="F3026" i="3"/>
  <c r="B3027" i="3"/>
  <c r="C3027" i="3"/>
  <c r="D3027" i="3"/>
  <c r="E3027" i="3"/>
  <c r="F3027" i="3"/>
  <c r="B3028" i="3"/>
  <c r="C3028" i="3"/>
  <c r="D3028" i="3"/>
  <c r="E3028" i="3"/>
  <c r="F3028" i="3"/>
  <c r="B3029" i="3"/>
  <c r="C3029" i="3"/>
  <c r="D3029" i="3"/>
  <c r="E3029" i="3"/>
  <c r="F3029" i="3"/>
  <c r="B3030" i="3"/>
  <c r="C3030" i="3"/>
  <c r="D3030" i="3"/>
  <c r="E3030" i="3"/>
  <c r="F3030" i="3"/>
  <c r="B3031" i="3"/>
  <c r="C3031" i="3"/>
  <c r="D3031" i="3"/>
  <c r="E3031" i="3"/>
  <c r="F3031" i="3"/>
  <c r="B3032" i="3"/>
  <c r="C3032" i="3"/>
  <c r="D3032" i="3"/>
  <c r="E3032" i="3"/>
  <c r="F3032" i="3"/>
  <c r="B3033" i="3"/>
  <c r="C3033" i="3"/>
  <c r="D3033" i="3"/>
  <c r="E3033" i="3"/>
  <c r="F3033" i="3"/>
  <c r="B3034" i="3"/>
  <c r="C3034" i="3"/>
  <c r="D3034" i="3"/>
  <c r="E3034" i="3"/>
  <c r="F3034" i="3"/>
  <c r="B3035" i="3"/>
  <c r="C3035" i="3"/>
  <c r="D3035" i="3"/>
  <c r="E3035" i="3"/>
  <c r="F3035" i="3"/>
  <c r="B3036" i="3"/>
  <c r="C3036" i="3"/>
  <c r="D3036" i="3"/>
  <c r="E3036" i="3"/>
  <c r="F3036" i="3"/>
  <c r="B3037" i="3"/>
  <c r="C3037" i="3"/>
  <c r="D3037" i="3"/>
  <c r="E3037" i="3"/>
  <c r="F3037" i="3"/>
  <c r="B3038" i="3"/>
  <c r="C3038" i="3"/>
  <c r="D3038" i="3"/>
  <c r="E3038" i="3"/>
  <c r="F3038" i="3"/>
  <c r="B3039" i="3"/>
  <c r="C3039" i="3"/>
  <c r="D3039" i="3"/>
  <c r="E3039" i="3"/>
  <c r="F3039" i="3"/>
  <c r="B3040" i="3"/>
  <c r="C3040" i="3"/>
  <c r="D3040" i="3"/>
  <c r="E3040" i="3"/>
  <c r="F3040" i="3"/>
  <c r="B3041" i="3"/>
  <c r="C3041" i="3"/>
  <c r="D3041" i="3"/>
  <c r="E3041" i="3"/>
  <c r="F3041" i="3"/>
  <c r="B3042" i="3"/>
  <c r="C3042" i="3"/>
  <c r="D3042" i="3"/>
  <c r="E3042" i="3"/>
  <c r="F3042" i="3"/>
  <c r="B3043" i="3"/>
  <c r="C3043" i="3"/>
  <c r="D3043" i="3"/>
  <c r="E3043" i="3"/>
  <c r="F3043" i="3"/>
  <c r="B3044" i="3"/>
  <c r="C3044" i="3"/>
  <c r="D3044" i="3"/>
  <c r="E3044" i="3"/>
  <c r="F3044" i="3"/>
  <c r="B3045" i="3"/>
  <c r="C3045" i="3"/>
  <c r="D3045" i="3"/>
  <c r="E3045" i="3"/>
  <c r="F3045" i="3"/>
  <c r="B3046" i="3"/>
  <c r="C3046" i="3"/>
  <c r="D3046" i="3"/>
  <c r="E3046" i="3"/>
  <c r="F3046" i="3"/>
  <c r="B3047" i="3"/>
  <c r="C3047" i="3"/>
  <c r="D3047" i="3"/>
  <c r="E3047" i="3"/>
  <c r="F3047" i="3"/>
  <c r="B3048" i="3"/>
  <c r="C3048" i="3"/>
  <c r="D3048" i="3"/>
  <c r="E3048" i="3"/>
  <c r="F3048" i="3"/>
  <c r="B3049" i="3"/>
  <c r="C3049" i="3"/>
  <c r="D3049" i="3"/>
  <c r="E3049" i="3"/>
  <c r="F3049" i="3"/>
  <c r="B3050" i="3"/>
  <c r="C3050" i="3"/>
  <c r="D3050" i="3"/>
  <c r="E3050" i="3"/>
  <c r="F3050" i="3"/>
  <c r="B3051" i="3"/>
  <c r="C3051" i="3"/>
  <c r="D3051" i="3"/>
  <c r="E3051" i="3"/>
  <c r="F3051" i="3"/>
  <c r="B3052" i="3"/>
  <c r="C3052" i="3"/>
  <c r="D3052" i="3"/>
  <c r="E3052" i="3"/>
  <c r="F3052" i="3"/>
  <c r="B3053" i="3"/>
  <c r="C3053" i="3"/>
  <c r="D3053" i="3"/>
  <c r="E3053" i="3"/>
  <c r="F3053" i="3"/>
  <c r="B3054" i="3"/>
  <c r="C3054" i="3"/>
  <c r="D3054" i="3"/>
  <c r="E3054" i="3"/>
  <c r="F3054" i="3"/>
  <c r="B3055" i="3"/>
  <c r="C3055" i="3"/>
  <c r="D3055" i="3"/>
  <c r="E3055" i="3"/>
  <c r="F3055" i="3"/>
  <c r="B3056" i="3"/>
  <c r="C3056" i="3"/>
  <c r="D3056" i="3"/>
  <c r="E3056" i="3"/>
  <c r="F3056" i="3"/>
  <c r="B3057" i="3"/>
  <c r="C3057" i="3"/>
  <c r="D3057" i="3"/>
  <c r="E3057" i="3"/>
  <c r="F3057" i="3"/>
  <c r="B3058" i="3"/>
  <c r="C3058" i="3"/>
  <c r="D3058" i="3"/>
  <c r="E3058" i="3"/>
  <c r="F3058" i="3"/>
  <c r="B3059" i="3"/>
  <c r="C3059" i="3"/>
  <c r="D3059" i="3"/>
  <c r="E3059" i="3"/>
  <c r="F3059" i="3"/>
  <c r="B3060" i="3"/>
  <c r="C3060" i="3"/>
  <c r="D3060" i="3"/>
  <c r="E3060" i="3"/>
  <c r="F3060" i="3"/>
  <c r="B3061" i="3"/>
  <c r="C3061" i="3"/>
  <c r="D3061" i="3"/>
  <c r="E3061" i="3"/>
  <c r="F3061" i="3"/>
  <c r="B3062" i="3"/>
  <c r="C3062" i="3"/>
  <c r="D3062" i="3"/>
  <c r="E3062" i="3"/>
  <c r="F3062" i="3"/>
  <c r="B3063" i="3"/>
  <c r="C3063" i="3"/>
  <c r="D3063" i="3"/>
  <c r="E3063" i="3"/>
  <c r="F3063" i="3"/>
  <c r="B3064" i="3"/>
  <c r="C3064" i="3"/>
  <c r="D3064" i="3"/>
  <c r="E3064" i="3"/>
  <c r="F3064" i="3"/>
  <c r="B3065" i="3"/>
  <c r="C3065" i="3"/>
  <c r="D3065" i="3"/>
  <c r="E3065" i="3"/>
  <c r="F3065" i="3"/>
  <c r="B3066" i="3"/>
  <c r="C3066" i="3"/>
  <c r="D3066" i="3"/>
  <c r="E3066" i="3"/>
  <c r="F3066" i="3"/>
  <c r="B3067" i="3"/>
  <c r="C3067" i="3"/>
  <c r="D3067" i="3"/>
  <c r="E3067" i="3"/>
  <c r="F3067" i="3"/>
  <c r="B3068" i="3"/>
  <c r="C3068" i="3"/>
  <c r="D3068" i="3"/>
  <c r="E3068" i="3"/>
  <c r="F3068" i="3"/>
  <c r="B3069" i="3"/>
  <c r="C3069" i="3"/>
  <c r="D3069" i="3"/>
  <c r="E3069" i="3"/>
  <c r="F3069" i="3"/>
  <c r="B3070" i="3"/>
  <c r="C3070" i="3"/>
  <c r="D3070" i="3"/>
  <c r="E3070" i="3"/>
  <c r="F3070" i="3"/>
  <c r="B3071" i="3"/>
  <c r="C3071" i="3"/>
  <c r="D3071" i="3"/>
  <c r="E3071" i="3"/>
  <c r="F3071" i="3"/>
  <c r="B3072" i="3"/>
  <c r="C3072" i="3"/>
  <c r="D3072" i="3"/>
  <c r="E3072" i="3"/>
  <c r="F3072" i="3"/>
  <c r="B3073" i="3"/>
  <c r="C3073" i="3"/>
  <c r="D3073" i="3"/>
  <c r="E3073" i="3"/>
  <c r="F3073" i="3"/>
  <c r="B3074" i="3"/>
  <c r="C3074" i="3"/>
  <c r="D3074" i="3"/>
  <c r="E3074" i="3"/>
  <c r="F3074" i="3"/>
  <c r="B3075" i="3"/>
  <c r="C3075" i="3"/>
  <c r="D3075" i="3"/>
  <c r="E3075" i="3"/>
  <c r="F3075" i="3"/>
  <c r="B3076" i="3"/>
  <c r="C3076" i="3"/>
  <c r="D3076" i="3"/>
  <c r="E3076" i="3"/>
  <c r="F3076" i="3"/>
  <c r="B3077" i="3"/>
  <c r="C3077" i="3"/>
  <c r="D3077" i="3"/>
  <c r="E3077" i="3"/>
  <c r="F3077" i="3"/>
  <c r="B3078" i="3"/>
  <c r="C3078" i="3"/>
  <c r="D3078" i="3"/>
  <c r="E3078" i="3"/>
  <c r="F3078" i="3"/>
  <c r="B3079" i="3"/>
  <c r="C3079" i="3"/>
  <c r="D3079" i="3"/>
  <c r="E3079" i="3"/>
  <c r="F3079" i="3"/>
  <c r="B3080" i="3"/>
  <c r="C3080" i="3"/>
  <c r="D3080" i="3"/>
  <c r="E3080" i="3"/>
  <c r="F3080" i="3"/>
  <c r="B3081" i="3"/>
  <c r="C3081" i="3"/>
  <c r="D3081" i="3"/>
  <c r="E3081" i="3"/>
  <c r="F3081" i="3"/>
  <c r="B3082" i="3"/>
  <c r="C3082" i="3"/>
  <c r="D3082" i="3"/>
  <c r="E3082" i="3"/>
  <c r="F3082" i="3"/>
  <c r="B3083" i="3"/>
  <c r="C3083" i="3"/>
  <c r="D3083" i="3"/>
  <c r="E3083" i="3"/>
  <c r="F3083" i="3"/>
  <c r="B3084" i="3"/>
  <c r="C3084" i="3"/>
  <c r="D3084" i="3"/>
  <c r="E3084" i="3"/>
  <c r="F3084" i="3"/>
  <c r="B3085" i="3"/>
  <c r="C3085" i="3"/>
  <c r="D3085" i="3"/>
  <c r="E3085" i="3"/>
  <c r="F3085" i="3"/>
  <c r="B3086" i="3"/>
  <c r="C3086" i="3"/>
  <c r="D3086" i="3"/>
  <c r="E3086" i="3"/>
  <c r="F3086" i="3"/>
  <c r="B3087" i="3"/>
  <c r="C3087" i="3"/>
  <c r="D3087" i="3"/>
  <c r="E3087" i="3"/>
  <c r="F3087" i="3"/>
  <c r="B3088" i="3"/>
  <c r="C3088" i="3"/>
  <c r="D3088" i="3"/>
  <c r="E3088" i="3"/>
  <c r="F3088" i="3"/>
  <c r="B3089" i="3"/>
  <c r="C3089" i="3"/>
  <c r="D3089" i="3"/>
  <c r="E3089" i="3"/>
  <c r="F3089" i="3"/>
  <c r="B3090" i="3"/>
  <c r="C3090" i="3"/>
  <c r="D3090" i="3"/>
  <c r="E3090" i="3"/>
  <c r="F3090" i="3"/>
  <c r="B3091" i="3"/>
  <c r="C3091" i="3"/>
  <c r="D3091" i="3"/>
  <c r="E3091" i="3"/>
  <c r="F3091" i="3"/>
  <c r="B3092" i="3"/>
  <c r="C3092" i="3"/>
  <c r="D3092" i="3"/>
  <c r="E3092" i="3"/>
  <c r="F3092" i="3"/>
  <c r="B3093" i="3"/>
  <c r="C3093" i="3"/>
  <c r="D3093" i="3"/>
  <c r="E3093" i="3"/>
  <c r="F3093" i="3"/>
  <c r="B3094" i="3"/>
  <c r="C3094" i="3"/>
  <c r="D3094" i="3"/>
  <c r="E3094" i="3"/>
  <c r="F3094" i="3"/>
  <c r="B3095" i="3"/>
  <c r="C3095" i="3"/>
  <c r="D3095" i="3"/>
  <c r="E3095" i="3"/>
  <c r="F3095" i="3"/>
  <c r="B3096" i="3"/>
  <c r="C3096" i="3"/>
  <c r="D3096" i="3"/>
  <c r="E3096" i="3"/>
  <c r="F3096" i="3"/>
  <c r="B3097" i="3"/>
  <c r="C3097" i="3"/>
  <c r="D3097" i="3"/>
  <c r="E3097" i="3"/>
  <c r="F3097" i="3"/>
  <c r="B3098" i="3"/>
  <c r="C3098" i="3"/>
  <c r="D3098" i="3"/>
  <c r="E3098" i="3"/>
  <c r="F3098" i="3"/>
  <c r="B3099" i="3"/>
  <c r="C3099" i="3"/>
  <c r="D3099" i="3"/>
  <c r="E3099" i="3"/>
  <c r="F3099" i="3"/>
  <c r="B3100" i="3"/>
  <c r="C3100" i="3"/>
  <c r="D3100" i="3"/>
  <c r="E3100" i="3"/>
  <c r="F3100" i="3"/>
  <c r="B3101" i="3"/>
  <c r="C3101" i="3"/>
  <c r="D3101" i="3"/>
  <c r="E3101" i="3"/>
  <c r="F3101" i="3"/>
  <c r="B3102" i="3"/>
  <c r="C3102" i="3"/>
  <c r="D3102" i="3"/>
  <c r="E3102" i="3"/>
  <c r="F3102" i="3"/>
  <c r="B3103" i="3"/>
  <c r="C3103" i="3"/>
  <c r="D3103" i="3"/>
  <c r="E3103" i="3"/>
  <c r="F3103" i="3"/>
  <c r="B3104" i="3"/>
  <c r="C3104" i="3"/>
  <c r="D3104" i="3"/>
  <c r="E3104" i="3"/>
  <c r="F3104" i="3"/>
  <c r="B3105" i="3"/>
  <c r="C3105" i="3"/>
  <c r="D3105" i="3"/>
  <c r="E3105" i="3"/>
  <c r="F3105" i="3"/>
  <c r="B3106" i="3"/>
  <c r="C3106" i="3"/>
  <c r="D3106" i="3"/>
  <c r="E3106" i="3"/>
  <c r="F3106" i="3"/>
  <c r="B3107" i="3"/>
  <c r="C3107" i="3"/>
  <c r="D3107" i="3"/>
  <c r="E3107" i="3"/>
  <c r="F3107" i="3"/>
  <c r="B3108" i="3"/>
  <c r="C3108" i="3"/>
  <c r="D3108" i="3"/>
  <c r="E3108" i="3"/>
  <c r="F3108" i="3"/>
  <c r="B3109" i="3"/>
  <c r="C3109" i="3"/>
  <c r="D3109" i="3"/>
  <c r="E3109" i="3"/>
  <c r="F3109" i="3"/>
  <c r="B3110" i="3"/>
  <c r="C3110" i="3"/>
  <c r="D3110" i="3"/>
  <c r="E3110" i="3"/>
  <c r="F3110" i="3"/>
  <c r="B3111" i="3"/>
  <c r="C3111" i="3"/>
  <c r="D3111" i="3"/>
  <c r="E3111" i="3"/>
  <c r="F3111" i="3"/>
  <c r="B3112" i="3"/>
  <c r="C3112" i="3"/>
  <c r="D3112" i="3"/>
  <c r="E3112" i="3"/>
  <c r="F3112" i="3"/>
  <c r="B3113" i="3"/>
  <c r="C3113" i="3"/>
  <c r="D3113" i="3"/>
  <c r="E3113" i="3"/>
  <c r="F3113" i="3"/>
  <c r="B3114" i="3"/>
  <c r="C3114" i="3"/>
  <c r="D3114" i="3"/>
  <c r="E3114" i="3"/>
  <c r="F3114" i="3"/>
  <c r="B3115" i="3"/>
  <c r="C3115" i="3"/>
  <c r="D3115" i="3"/>
  <c r="E3115" i="3"/>
  <c r="F3115" i="3"/>
  <c r="B3116" i="3"/>
  <c r="C3116" i="3"/>
  <c r="D3116" i="3"/>
  <c r="E3116" i="3"/>
  <c r="F3116" i="3"/>
  <c r="B3117" i="3"/>
  <c r="C3117" i="3"/>
  <c r="D3117" i="3"/>
  <c r="E3117" i="3"/>
  <c r="F3117" i="3"/>
  <c r="B3118" i="3"/>
  <c r="C3118" i="3"/>
  <c r="D3118" i="3"/>
  <c r="E3118" i="3"/>
  <c r="F3118" i="3"/>
  <c r="B3119" i="3"/>
  <c r="C3119" i="3"/>
  <c r="D3119" i="3"/>
  <c r="E3119" i="3"/>
  <c r="F3119" i="3"/>
  <c r="B3120" i="3"/>
  <c r="C3120" i="3"/>
  <c r="D3120" i="3"/>
  <c r="E3120" i="3"/>
  <c r="F3120" i="3"/>
  <c r="B3121" i="3"/>
  <c r="C3121" i="3"/>
  <c r="D3121" i="3"/>
  <c r="E3121" i="3"/>
  <c r="F3121" i="3"/>
  <c r="B3122" i="3"/>
  <c r="C3122" i="3"/>
  <c r="D3122" i="3"/>
  <c r="E3122" i="3"/>
  <c r="F3122" i="3"/>
  <c r="B3123" i="3"/>
  <c r="C3123" i="3"/>
  <c r="D3123" i="3"/>
  <c r="E3123" i="3"/>
  <c r="F3123" i="3"/>
  <c r="B3124" i="3"/>
  <c r="C3124" i="3"/>
  <c r="D3124" i="3"/>
  <c r="E3124" i="3"/>
  <c r="F3124" i="3"/>
  <c r="B3125" i="3"/>
  <c r="C3125" i="3"/>
  <c r="D3125" i="3"/>
  <c r="E3125" i="3"/>
  <c r="F3125" i="3"/>
  <c r="B3126" i="3"/>
  <c r="C3126" i="3"/>
  <c r="D3126" i="3"/>
  <c r="E3126" i="3"/>
  <c r="F3126" i="3"/>
  <c r="B3127" i="3"/>
  <c r="C3127" i="3"/>
  <c r="D3127" i="3"/>
  <c r="E3127" i="3"/>
  <c r="F3127" i="3"/>
  <c r="B3128" i="3"/>
  <c r="C3128" i="3"/>
  <c r="D3128" i="3"/>
  <c r="E3128" i="3"/>
  <c r="F3128" i="3"/>
  <c r="B3129" i="3"/>
  <c r="C3129" i="3"/>
  <c r="D3129" i="3"/>
  <c r="E3129" i="3"/>
  <c r="F3129" i="3"/>
  <c r="B3130" i="3"/>
  <c r="C3130" i="3"/>
  <c r="D3130" i="3"/>
  <c r="E3130" i="3"/>
  <c r="F3130" i="3"/>
  <c r="B3131" i="3"/>
  <c r="C3131" i="3"/>
  <c r="D3131" i="3"/>
  <c r="E3131" i="3"/>
  <c r="F3131" i="3"/>
  <c r="B3132" i="3"/>
  <c r="C3132" i="3"/>
  <c r="D3132" i="3"/>
  <c r="E3132" i="3"/>
  <c r="F3132" i="3"/>
  <c r="B3133" i="3"/>
  <c r="C3133" i="3"/>
  <c r="D3133" i="3"/>
  <c r="E3133" i="3"/>
  <c r="F3133" i="3"/>
  <c r="B3134" i="3"/>
  <c r="C3134" i="3"/>
  <c r="D3134" i="3"/>
  <c r="E3134" i="3"/>
  <c r="F3134" i="3"/>
  <c r="B3135" i="3"/>
  <c r="C3135" i="3"/>
  <c r="D3135" i="3"/>
  <c r="E3135" i="3"/>
  <c r="F3135" i="3"/>
  <c r="B3136" i="3"/>
  <c r="C3136" i="3"/>
  <c r="D3136" i="3"/>
  <c r="E3136" i="3"/>
  <c r="F3136" i="3"/>
  <c r="B3137" i="3"/>
  <c r="C3137" i="3"/>
  <c r="D3137" i="3"/>
  <c r="E3137" i="3"/>
  <c r="F3137" i="3"/>
  <c r="B3138" i="3"/>
  <c r="C3138" i="3"/>
  <c r="D3138" i="3"/>
  <c r="E3138" i="3"/>
  <c r="F3138" i="3"/>
  <c r="B3139" i="3"/>
  <c r="C3139" i="3"/>
  <c r="D3139" i="3"/>
  <c r="E3139" i="3"/>
  <c r="F3139" i="3"/>
  <c r="B3140" i="3"/>
  <c r="C3140" i="3"/>
  <c r="D3140" i="3"/>
  <c r="E3140" i="3"/>
  <c r="F3140" i="3"/>
  <c r="B3141" i="3"/>
  <c r="C3141" i="3"/>
  <c r="D3141" i="3"/>
  <c r="E3141" i="3"/>
  <c r="F3141" i="3"/>
  <c r="B3142" i="3"/>
  <c r="C3142" i="3"/>
  <c r="D3142" i="3"/>
  <c r="E3142" i="3"/>
  <c r="F3142" i="3"/>
  <c r="B3143" i="3"/>
  <c r="C3143" i="3"/>
  <c r="D3143" i="3"/>
  <c r="E3143" i="3"/>
  <c r="F3143" i="3"/>
  <c r="B3144" i="3"/>
  <c r="C3144" i="3"/>
  <c r="D3144" i="3"/>
  <c r="E3144" i="3"/>
  <c r="F3144" i="3"/>
  <c r="B3145" i="3"/>
  <c r="C3145" i="3"/>
  <c r="D3145" i="3"/>
  <c r="E3145" i="3"/>
  <c r="F3145" i="3"/>
  <c r="B3146" i="3"/>
  <c r="C3146" i="3"/>
  <c r="D3146" i="3"/>
  <c r="E3146" i="3"/>
  <c r="F3146" i="3"/>
  <c r="B3147" i="3"/>
  <c r="C3147" i="3"/>
  <c r="D3147" i="3"/>
  <c r="E3147" i="3"/>
  <c r="F3147" i="3"/>
  <c r="B3148" i="3"/>
  <c r="C3148" i="3"/>
  <c r="D3148" i="3"/>
  <c r="E3148" i="3"/>
  <c r="F3148" i="3"/>
  <c r="B3149" i="3"/>
  <c r="C3149" i="3"/>
  <c r="D3149" i="3"/>
  <c r="E3149" i="3"/>
  <c r="F3149" i="3"/>
  <c r="B3150" i="3"/>
  <c r="C3150" i="3"/>
  <c r="D3150" i="3"/>
  <c r="E3150" i="3"/>
  <c r="F3150" i="3"/>
  <c r="B3151" i="3"/>
  <c r="C3151" i="3"/>
  <c r="D3151" i="3"/>
  <c r="E3151" i="3"/>
  <c r="F3151" i="3"/>
  <c r="B3152" i="3"/>
  <c r="C3152" i="3"/>
  <c r="D3152" i="3"/>
  <c r="E3152" i="3"/>
  <c r="F3152" i="3"/>
  <c r="B3153" i="3"/>
  <c r="C3153" i="3"/>
  <c r="D3153" i="3"/>
  <c r="E3153" i="3"/>
  <c r="F3153" i="3"/>
  <c r="B3154" i="3"/>
  <c r="C3154" i="3"/>
  <c r="D3154" i="3"/>
  <c r="E3154" i="3"/>
  <c r="F3154" i="3"/>
  <c r="B3155" i="3"/>
  <c r="C3155" i="3"/>
  <c r="D3155" i="3"/>
  <c r="E3155" i="3"/>
  <c r="F3155" i="3"/>
  <c r="B3156" i="3"/>
  <c r="C3156" i="3"/>
  <c r="D3156" i="3"/>
  <c r="E3156" i="3"/>
  <c r="F3156" i="3"/>
  <c r="B3157" i="3"/>
  <c r="C3157" i="3"/>
  <c r="D3157" i="3"/>
  <c r="E3157" i="3"/>
  <c r="F3157" i="3"/>
  <c r="B3158" i="3"/>
  <c r="C3158" i="3"/>
  <c r="D3158" i="3"/>
  <c r="E3158" i="3"/>
  <c r="F3158" i="3"/>
  <c r="B3159" i="3"/>
  <c r="C3159" i="3"/>
  <c r="D3159" i="3"/>
  <c r="E3159" i="3"/>
  <c r="F3159" i="3"/>
  <c r="B3160" i="3"/>
  <c r="C3160" i="3"/>
  <c r="D3160" i="3"/>
  <c r="E3160" i="3"/>
  <c r="F3160" i="3"/>
  <c r="B3161" i="3"/>
  <c r="C3161" i="3"/>
  <c r="D3161" i="3"/>
  <c r="E3161" i="3"/>
  <c r="F3161" i="3"/>
  <c r="B3162" i="3"/>
  <c r="C3162" i="3"/>
  <c r="D3162" i="3"/>
  <c r="E3162" i="3"/>
  <c r="F3162" i="3"/>
  <c r="B3163" i="3"/>
  <c r="C3163" i="3"/>
  <c r="D3163" i="3"/>
  <c r="E3163" i="3"/>
  <c r="F3163" i="3"/>
  <c r="B3164" i="3"/>
  <c r="C3164" i="3"/>
  <c r="D3164" i="3"/>
  <c r="E3164" i="3"/>
  <c r="F3164" i="3"/>
  <c r="B3165" i="3"/>
  <c r="C3165" i="3"/>
  <c r="D3165" i="3"/>
  <c r="E3165" i="3"/>
  <c r="F3165" i="3"/>
  <c r="B3166" i="3"/>
  <c r="C3166" i="3"/>
  <c r="D3166" i="3"/>
  <c r="E3166" i="3"/>
  <c r="F3166" i="3"/>
  <c r="B3167" i="3"/>
  <c r="C3167" i="3"/>
  <c r="D3167" i="3"/>
  <c r="E3167" i="3"/>
  <c r="F3167" i="3"/>
  <c r="B3168" i="3"/>
  <c r="C3168" i="3"/>
  <c r="D3168" i="3"/>
  <c r="E3168" i="3"/>
  <c r="F3168" i="3"/>
  <c r="B3169" i="3"/>
  <c r="C3169" i="3"/>
  <c r="D3169" i="3"/>
  <c r="E3169" i="3"/>
  <c r="F3169" i="3"/>
  <c r="B3170" i="3"/>
  <c r="C3170" i="3"/>
  <c r="D3170" i="3"/>
  <c r="E3170" i="3"/>
  <c r="F3170" i="3"/>
  <c r="B3171" i="3"/>
  <c r="C3171" i="3"/>
  <c r="D3171" i="3"/>
  <c r="E3171" i="3"/>
  <c r="F3171" i="3"/>
  <c r="B3172" i="3"/>
  <c r="C3172" i="3"/>
  <c r="D3172" i="3"/>
  <c r="E3172" i="3"/>
  <c r="F3172" i="3"/>
  <c r="B3173" i="3"/>
  <c r="C3173" i="3"/>
  <c r="D3173" i="3"/>
  <c r="E3173" i="3"/>
  <c r="F3173" i="3"/>
  <c r="B3174" i="3"/>
  <c r="C3174" i="3"/>
  <c r="D3174" i="3"/>
  <c r="E3174" i="3"/>
  <c r="F3174" i="3"/>
  <c r="B3175" i="3"/>
  <c r="C3175" i="3"/>
  <c r="D3175" i="3"/>
  <c r="E3175" i="3"/>
  <c r="F3175" i="3"/>
  <c r="B3176" i="3"/>
  <c r="C3176" i="3"/>
  <c r="D3176" i="3"/>
  <c r="E3176" i="3"/>
  <c r="F3176" i="3"/>
  <c r="B3177" i="3"/>
  <c r="C3177" i="3"/>
  <c r="D3177" i="3"/>
  <c r="E3177" i="3"/>
  <c r="F3177" i="3"/>
  <c r="B3178" i="3"/>
  <c r="C3178" i="3"/>
  <c r="D3178" i="3"/>
  <c r="E3178" i="3"/>
  <c r="F3178" i="3"/>
  <c r="B3179" i="3"/>
  <c r="C3179" i="3"/>
  <c r="D3179" i="3"/>
  <c r="E3179" i="3"/>
  <c r="F3179" i="3"/>
  <c r="B3180" i="3"/>
  <c r="C3180" i="3"/>
  <c r="D3180" i="3"/>
  <c r="E3180" i="3"/>
  <c r="F3180" i="3"/>
  <c r="B3181" i="3"/>
  <c r="C3181" i="3"/>
  <c r="D3181" i="3"/>
  <c r="E3181" i="3"/>
  <c r="F3181" i="3"/>
  <c r="B3182" i="3"/>
  <c r="C3182" i="3"/>
  <c r="D3182" i="3"/>
  <c r="E3182" i="3"/>
  <c r="F3182" i="3"/>
  <c r="B3183" i="3"/>
  <c r="C3183" i="3"/>
  <c r="D3183" i="3"/>
  <c r="E3183" i="3"/>
  <c r="F3183" i="3"/>
  <c r="B3184" i="3"/>
  <c r="C3184" i="3"/>
  <c r="D3184" i="3"/>
  <c r="E3184" i="3"/>
  <c r="F3184" i="3"/>
  <c r="B3185" i="3"/>
  <c r="C3185" i="3"/>
  <c r="D3185" i="3"/>
  <c r="E3185" i="3"/>
  <c r="F3185" i="3"/>
  <c r="B3186" i="3"/>
  <c r="C3186" i="3"/>
  <c r="D3186" i="3"/>
  <c r="E3186" i="3"/>
  <c r="F3186" i="3"/>
  <c r="B3187" i="3"/>
  <c r="C3187" i="3"/>
  <c r="D3187" i="3"/>
  <c r="E3187" i="3"/>
  <c r="F3187" i="3"/>
  <c r="B3188" i="3"/>
  <c r="C3188" i="3"/>
  <c r="D3188" i="3"/>
  <c r="E3188" i="3"/>
  <c r="F3188" i="3"/>
  <c r="B3189" i="3"/>
  <c r="C3189" i="3"/>
  <c r="D3189" i="3"/>
  <c r="E3189" i="3"/>
  <c r="F3189" i="3"/>
  <c r="B3190" i="3"/>
  <c r="C3190" i="3"/>
  <c r="D3190" i="3"/>
  <c r="E3190" i="3"/>
  <c r="F3190" i="3"/>
  <c r="B3191" i="3"/>
  <c r="C3191" i="3"/>
  <c r="D3191" i="3"/>
  <c r="E3191" i="3"/>
  <c r="F3191" i="3"/>
  <c r="B3192" i="3"/>
  <c r="C3192" i="3"/>
  <c r="D3192" i="3"/>
  <c r="E3192" i="3"/>
  <c r="F3192" i="3"/>
  <c r="B3193" i="3"/>
  <c r="C3193" i="3"/>
  <c r="D3193" i="3"/>
  <c r="E3193" i="3"/>
  <c r="F3193" i="3"/>
  <c r="B3194" i="3"/>
  <c r="C3194" i="3"/>
  <c r="D3194" i="3"/>
  <c r="E3194" i="3"/>
  <c r="F3194" i="3"/>
  <c r="B3195" i="3"/>
  <c r="C3195" i="3"/>
  <c r="D3195" i="3"/>
  <c r="E3195" i="3"/>
  <c r="F3195" i="3"/>
  <c r="B3196" i="3"/>
  <c r="C3196" i="3"/>
  <c r="D3196" i="3"/>
  <c r="E3196" i="3"/>
  <c r="F3196" i="3"/>
  <c r="B3197" i="3"/>
  <c r="C3197" i="3"/>
  <c r="D3197" i="3"/>
  <c r="E3197" i="3"/>
  <c r="F3197" i="3"/>
  <c r="B3198" i="3"/>
  <c r="C3198" i="3"/>
  <c r="D3198" i="3"/>
  <c r="E3198" i="3"/>
  <c r="F3198" i="3"/>
  <c r="B3199" i="3"/>
  <c r="C3199" i="3"/>
  <c r="D3199" i="3"/>
  <c r="E3199" i="3"/>
  <c r="F3199" i="3"/>
  <c r="B3200" i="3"/>
  <c r="C3200" i="3"/>
  <c r="D3200" i="3"/>
  <c r="E3200" i="3"/>
  <c r="F3200" i="3"/>
  <c r="B3201" i="3"/>
  <c r="C3201" i="3"/>
  <c r="D3201" i="3"/>
  <c r="E3201" i="3"/>
  <c r="F3201" i="3"/>
  <c r="B3202" i="3"/>
  <c r="C3202" i="3"/>
  <c r="D3202" i="3"/>
  <c r="E3202" i="3"/>
  <c r="F3202" i="3"/>
  <c r="B3203" i="3"/>
  <c r="C3203" i="3"/>
  <c r="D3203" i="3"/>
  <c r="E3203" i="3"/>
  <c r="F3203" i="3"/>
  <c r="B3204" i="3"/>
  <c r="C3204" i="3"/>
  <c r="D3204" i="3"/>
  <c r="E3204" i="3"/>
  <c r="F3204" i="3"/>
  <c r="B3205" i="3"/>
  <c r="C3205" i="3"/>
  <c r="D3205" i="3"/>
  <c r="E3205" i="3"/>
  <c r="F3205" i="3"/>
  <c r="B3206" i="3"/>
  <c r="C3206" i="3"/>
  <c r="D3206" i="3"/>
  <c r="E3206" i="3"/>
  <c r="F3206" i="3"/>
  <c r="B3207" i="3"/>
  <c r="C3207" i="3"/>
  <c r="D3207" i="3"/>
  <c r="E3207" i="3"/>
  <c r="F3207" i="3"/>
  <c r="B3208" i="3"/>
  <c r="C3208" i="3"/>
  <c r="D3208" i="3"/>
  <c r="E3208" i="3"/>
  <c r="F3208" i="3"/>
  <c r="B3209" i="3"/>
  <c r="C3209" i="3"/>
  <c r="D3209" i="3"/>
  <c r="E3209" i="3"/>
  <c r="F3209" i="3"/>
  <c r="B3210" i="3"/>
  <c r="C3210" i="3"/>
  <c r="D3210" i="3"/>
  <c r="E3210" i="3"/>
  <c r="F3210" i="3"/>
  <c r="B3211" i="3"/>
  <c r="C3211" i="3"/>
  <c r="D3211" i="3"/>
  <c r="E3211" i="3"/>
  <c r="F3211" i="3"/>
  <c r="B3212" i="3"/>
  <c r="C3212" i="3"/>
  <c r="D3212" i="3"/>
  <c r="E3212" i="3"/>
  <c r="F3212" i="3"/>
  <c r="B3213" i="3"/>
  <c r="C3213" i="3"/>
  <c r="D3213" i="3"/>
  <c r="E3213" i="3"/>
  <c r="F3213" i="3"/>
  <c r="B3214" i="3"/>
  <c r="C3214" i="3"/>
  <c r="D3214" i="3"/>
  <c r="E3214" i="3"/>
  <c r="F3214" i="3"/>
  <c r="B3215" i="3"/>
  <c r="C3215" i="3"/>
  <c r="D3215" i="3"/>
  <c r="E3215" i="3"/>
  <c r="F3215" i="3"/>
  <c r="B3216" i="3"/>
  <c r="C3216" i="3"/>
  <c r="D3216" i="3"/>
  <c r="E3216" i="3"/>
  <c r="F3216" i="3"/>
  <c r="B3217" i="3"/>
  <c r="C3217" i="3"/>
  <c r="D3217" i="3"/>
  <c r="E3217" i="3"/>
  <c r="F3217" i="3"/>
  <c r="B3218" i="3"/>
  <c r="C3218" i="3"/>
  <c r="D3218" i="3"/>
  <c r="E3218" i="3"/>
  <c r="F3218" i="3"/>
  <c r="B3219" i="3"/>
  <c r="C3219" i="3"/>
  <c r="D3219" i="3"/>
  <c r="E3219" i="3"/>
  <c r="F3219" i="3"/>
  <c r="B3220" i="3"/>
  <c r="C3220" i="3"/>
  <c r="D3220" i="3"/>
  <c r="E3220" i="3"/>
  <c r="F3220" i="3"/>
  <c r="B3221" i="3"/>
  <c r="C3221" i="3"/>
  <c r="D3221" i="3"/>
  <c r="E3221" i="3"/>
  <c r="F3221" i="3"/>
  <c r="B3222" i="3"/>
  <c r="C3222" i="3"/>
  <c r="D3222" i="3"/>
  <c r="E3222" i="3"/>
  <c r="F3222" i="3"/>
  <c r="B3223" i="3"/>
  <c r="C3223" i="3"/>
  <c r="D3223" i="3"/>
  <c r="E3223" i="3"/>
  <c r="F3223" i="3"/>
  <c r="B3224" i="3"/>
  <c r="C3224" i="3"/>
  <c r="D3224" i="3"/>
  <c r="E3224" i="3"/>
  <c r="F3224" i="3"/>
  <c r="B3225" i="3"/>
  <c r="C3225" i="3"/>
  <c r="D3225" i="3"/>
  <c r="E3225" i="3"/>
  <c r="F3225" i="3"/>
  <c r="B3226" i="3"/>
  <c r="C3226" i="3"/>
  <c r="D3226" i="3"/>
  <c r="E3226" i="3"/>
  <c r="F3226" i="3"/>
  <c r="B3227" i="3"/>
  <c r="C3227" i="3"/>
  <c r="D3227" i="3"/>
  <c r="E3227" i="3"/>
  <c r="F3227" i="3"/>
  <c r="B3228" i="3"/>
  <c r="C3228" i="3"/>
  <c r="D3228" i="3"/>
  <c r="E3228" i="3"/>
  <c r="F3228" i="3"/>
  <c r="B3229" i="3"/>
  <c r="C3229" i="3"/>
  <c r="D3229" i="3"/>
  <c r="E3229" i="3"/>
  <c r="F3229" i="3"/>
  <c r="B3230" i="3"/>
  <c r="C3230" i="3"/>
  <c r="D3230" i="3"/>
  <c r="E3230" i="3"/>
  <c r="F3230" i="3"/>
  <c r="B3231" i="3"/>
  <c r="C3231" i="3"/>
  <c r="D3231" i="3"/>
  <c r="E3231" i="3"/>
  <c r="F3231" i="3"/>
  <c r="B3232" i="3"/>
  <c r="C3232" i="3"/>
  <c r="D3232" i="3"/>
  <c r="E3232" i="3"/>
  <c r="F3232" i="3"/>
  <c r="B3233" i="3"/>
  <c r="C3233" i="3"/>
  <c r="D3233" i="3"/>
  <c r="E3233" i="3"/>
  <c r="F3233" i="3"/>
  <c r="B3234" i="3"/>
  <c r="C3234" i="3"/>
  <c r="D3234" i="3"/>
  <c r="E3234" i="3"/>
  <c r="F3234" i="3"/>
  <c r="B3235" i="3"/>
  <c r="C3235" i="3"/>
  <c r="D3235" i="3"/>
  <c r="E3235" i="3"/>
  <c r="F3235" i="3"/>
  <c r="B3236" i="3"/>
  <c r="C3236" i="3"/>
  <c r="D3236" i="3"/>
  <c r="E3236" i="3"/>
  <c r="F3236" i="3"/>
  <c r="B3237" i="3"/>
  <c r="C3237" i="3"/>
  <c r="D3237" i="3"/>
  <c r="E3237" i="3"/>
  <c r="F3237" i="3"/>
  <c r="B3238" i="3"/>
  <c r="C3238" i="3"/>
  <c r="D3238" i="3"/>
  <c r="E3238" i="3"/>
  <c r="F3238" i="3"/>
  <c r="B3239" i="3"/>
  <c r="C3239" i="3"/>
  <c r="D3239" i="3"/>
  <c r="E3239" i="3"/>
  <c r="F3239" i="3"/>
  <c r="B3240" i="3"/>
  <c r="C3240" i="3"/>
  <c r="D3240" i="3"/>
  <c r="E3240" i="3"/>
  <c r="F3240" i="3"/>
  <c r="B3241" i="3"/>
  <c r="C3241" i="3"/>
  <c r="D3241" i="3"/>
  <c r="E3241" i="3"/>
  <c r="F3241" i="3"/>
  <c r="B3242" i="3"/>
  <c r="C3242" i="3"/>
  <c r="D3242" i="3"/>
  <c r="E3242" i="3"/>
  <c r="F3242" i="3"/>
  <c r="B3243" i="3"/>
  <c r="C3243" i="3"/>
  <c r="D3243" i="3"/>
  <c r="E3243" i="3"/>
  <c r="F3243" i="3"/>
  <c r="B3244" i="3"/>
  <c r="C3244" i="3"/>
  <c r="D3244" i="3"/>
  <c r="E3244" i="3"/>
  <c r="F3244" i="3"/>
  <c r="B3245" i="3"/>
  <c r="C3245" i="3"/>
  <c r="D3245" i="3"/>
  <c r="E3245" i="3"/>
  <c r="F3245" i="3"/>
  <c r="B3246" i="3"/>
  <c r="C3246" i="3"/>
  <c r="D3246" i="3"/>
  <c r="E3246" i="3"/>
  <c r="F3246" i="3"/>
  <c r="B3247" i="3"/>
  <c r="C3247" i="3"/>
  <c r="D3247" i="3"/>
  <c r="E3247" i="3"/>
  <c r="F3247" i="3"/>
  <c r="B3248" i="3"/>
  <c r="C3248" i="3"/>
  <c r="D3248" i="3"/>
  <c r="E3248" i="3"/>
  <c r="F3248" i="3"/>
  <c r="B3249" i="3"/>
  <c r="C3249" i="3"/>
  <c r="D3249" i="3"/>
  <c r="E3249" i="3"/>
  <c r="F3249" i="3"/>
  <c r="B3250" i="3"/>
  <c r="C3250" i="3"/>
  <c r="D3250" i="3"/>
  <c r="E3250" i="3"/>
  <c r="F3250" i="3"/>
  <c r="B3251" i="3"/>
  <c r="C3251" i="3"/>
  <c r="D3251" i="3"/>
  <c r="E3251" i="3"/>
  <c r="F3251" i="3"/>
  <c r="B3252" i="3"/>
  <c r="C3252" i="3"/>
  <c r="D3252" i="3"/>
  <c r="E3252" i="3"/>
  <c r="F3252" i="3"/>
  <c r="B3253" i="3"/>
  <c r="C3253" i="3"/>
  <c r="D3253" i="3"/>
  <c r="E3253" i="3"/>
  <c r="F3253" i="3"/>
  <c r="B3254" i="3"/>
  <c r="C3254" i="3"/>
  <c r="D3254" i="3"/>
  <c r="E3254" i="3"/>
  <c r="F3254" i="3"/>
  <c r="B3255" i="3"/>
  <c r="C3255" i="3"/>
  <c r="D3255" i="3"/>
  <c r="E3255" i="3"/>
  <c r="F3255" i="3"/>
  <c r="B3256" i="3"/>
  <c r="C3256" i="3"/>
  <c r="D3256" i="3"/>
  <c r="E3256" i="3"/>
  <c r="F3256" i="3"/>
  <c r="B3257" i="3"/>
  <c r="C3257" i="3"/>
  <c r="D3257" i="3"/>
  <c r="E3257" i="3"/>
  <c r="F3257" i="3"/>
  <c r="B3258" i="3"/>
  <c r="C3258" i="3"/>
  <c r="D3258" i="3"/>
  <c r="E3258" i="3"/>
  <c r="F3258" i="3"/>
  <c r="B3259" i="3"/>
  <c r="C3259" i="3"/>
  <c r="D3259" i="3"/>
  <c r="E3259" i="3"/>
  <c r="F3259" i="3"/>
  <c r="B3260" i="3"/>
  <c r="C3260" i="3"/>
  <c r="D3260" i="3"/>
  <c r="E3260" i="3"/>
  <c r="F3260" i="3"/>
  <c r="B3261" i="3"/>
  <c r="C3261" i="3"/>
  <c r="D3261" i="3"/>
  <c r="E3261" i="3"/>
  <c r="F3261" i="3"/>
  <c r="B3262" i="3"/>
  <c r="C3262" i="3"/>
  <c r="D3262" i="3"/>
  <c r="E3262" i="3"/>
  <c r="F3262" i="3"/>
  <c r="B3263" i="3"/>
  <c r="C3263" i="3"/>
  <c r="D3263" i="3"/>
  <c r="E3263" i="3"/>
  <c r="F3263" i="3"/>
  <c r="B3264" i="3"/>
  <c r="C3264" i="3"/>
  <c r="D3264" i="3"/>
  <c r="E3264" i="3"/>
  <c r="F3264" i="3"/>
  <c r="B3265" i="3"/>
  <c r="C3265" i="3"/>
  <c r="D3265" i="3"/>
  <c r="E3265" i="3"/>
  <c r="F3265" i="3"/>
  <c r="B3266" i="3"/>
  <c r="C3266" i="3"/>
  <c r="D3266" i="3"/>
  <c r="E3266" i="3"/>
  <c r="F3266" i="3"/>
  <c r="B3267" i="3"/>
  <c r="C3267" i="3"/>
  <c r="D3267" i="3"/>
  <c r="E3267" i="3"/>
  <c r="F3267" i="3"/>
  <c r="B3268" i="3"/>
  <c r="C3268" i="3"/>
  <c r="D3268" i="3"/>
  <c r="E3268" i="3"/>
  <c r="F3268" i="3"/>
  <c r="B3269" i="3"/>
  <c r="C3269" i="3"/>
  <c r="D3269" i="3"/>
  <c r="E3269" i="3"/>
  <c r="F3269" i="3"/>
  <c r="B3270" i="3"/>
  <c r="C3270" i="3"/>
  <c r="D3270" i="3"/>
  <c r="E3270" i="3"/>
  <c r="F3270" i="3"/>
  <c r="B3271" i="3"/>
  <c r="C3271" i="3"/>
  <c r="D3271" i="3"/>
  <c r="E3271" i="3"/>
  <c r="F3271" i="3"/>
  <c r="B3272" i="3"/>
  <c r="C3272" i="3"/>
  <c r="D3272" i="3"/>
  <c r="E3272" i="3"/>
  <c r="F3272" i="3"/>
  <c r="B3273" i="3"/>
  <c r="C3273" i="3"/>
  <c r="D3273" i="3"/>
  <c r="E3273" i="3"/>
  <c r="F3273" i="3"/>
  <c r="B3274" i="3"/>
  <c r="C3274" i="3"/>
  <c r="D3274" i="3"/>
  <c r="E3274" i="3"/>
  <c r="F3274" i="3"/>
  <c r="B3275" i="3"/>
  <c r="C3275" i="3"/>
  <c r="D3275" i="3"/>
  <c r="E3275" i="3"/>
  <c r="F3275" i="3"/>
  <c r="B3276" i="3"/>
  <c r="C3276" i="3"/>
  <c r="D3276" i="3"/>
  <c r="E3276" i="3"/>
  <c r="F3276" i="3"/>
  <c r="B3277" i="3"/>
  <c r="C3277" i="3"/>
  <c r="D3277" i="3"/>
  <c r="E3277" i="3"/>
  <c r="F3277" i="3"/>
  <c r="B3278" i="3"/>
  <c r="C3278" i="3"/>
  <c r="D3278" i="3"/>
  <c r="E3278" i="3"/>
  <c r="F3278" i="3"/>
  <c r="B3279" i="3"/>
  <c r="C3279" i="3"/>
  <c r="D3279" i="3"/>
  <c r="E3279" i="3"/>
  <c r="F3279" i="3"/>
  <c r="B3280" i="3"/>
  <c r="C3280" i="3"/>
  <c r="D3280" i="3"/>
  <c r="E3280" i="3"/>
  <c r="F3280" i="3"/>
  <c r="B3281" i="3"/>
  <c r="C3281" i="3"/>
  <c r="D3281" i="3"/>
  <c r="E3281" i="3"/>
  <c r="F3281" i="3"/>
  <c r="B3282" i="3"/>
  <c r="C3282" i="3"/>
  <c r="D3282" i="3"/>
  <c r="E3282" i="3"/>
  <c r="F3282" i="3"/>
  <c r="B3283" i="3"/>
  <c r="C3283" i="3"/>
  <c r="D3283" i="3"/>
  <c r="E3283" i="3"/>
  <c r="F3283" i="3"/>
  <c r="B3284" i="3"/>
  <c r="C3284" i="3"/>
  <c r="D3284" i="3"/>
  <c r="E3284" i="3"/>
  <c r="F3284" i="3"/>
  <c r="B3285" i="3"/>
  <c r="C3285" i="3"/>
  <c r="D3285" i="3"/>
  <c r="E3285" i="3"/>
  <c r="F3285" i="3"/>
  <c r="B3286" i="3"/>
  <c r="C3286" i="3"/>
  <c r="D3286" i="3"/>
  <c r="E3286" i="3"/>
  <c r="F3286" i="3"/>
  <c r="B3287" i="3"/>
  <c r="C3287" i="3"/>
  <c r="D3287" i="3"/>
  <c r="E3287" i="3"/>
  <c r="F3287" i="3"/>
  <c r="B3288" i="3"/>
  <c r="C3288" i="3"/>
  <c r="D3288" i="3"/>
  <c r="E3288" i="3"/>
  <c r="F3288" i="3"/>
  <c r="B3289" i="3"/>
  <c r="C3289" i="3"/>
  <c r="D3289" i="3"/>
  <c r="E3289" i="3"/>
  <c r="F3289" i="3"/>
  <c r="B3290" i="3"/>
  <c r="C3290" i="3"/>
  <c r="D3290" i="3"/>
  <c r="E3290" i="3"/>
  <c r="F3290" i="3"/>
  <c r="B3291" i="3"/>
  <c r="C3291" i="3"/>
  <c r="D3291" i="3"/>
  <c r="E3291" i="3"/>
  <c r="F3291" i="3"/>
  <c r="B3292" i="3"/>
  <c r="C3292" i="3"/>
  <c r="D3292" i="3"/>
  <c r="E3292" i="3"/>
  <c r="F3292" i="3"/>
  <c r="B3293" i="3"/>
  <c r="C3293" i="3"/>
  <c r="D3293" i="3"/>
  <c r="E3293" i="3"/>
  <c r="F3293" i="3"/>
  <c r="B3294" i="3"/>
  <c r="C3294" i="3"/>
  <c r="D3294" i="3"/>
  <c r="E3294" i="3"/>
  <c r="F3294" i="3"/>
  <c r="B3295" i="3"/>
  <c r="C3295" i="3"/>
  <c r="D3295" i="3"/>
  <c r="E3295" i="3"/>
  <c r="F3295" i="3"/>
  <c r="B3296" i="3"/>
  <c r="C3296" i="3"/>
  <c r="D3296" i="3"/>
  <c r="E3296" i="3"/>
  <c r="F3296" i="3"/>
  <c r="B3297" i="3"/>
  <c r="C3297" i="3"/>
  <c r="D3297" i="3"/>
  <c r="E3297" i="3"/>
  <c r="F3297" i="3"/>
  <c r="B3298" i="3"/>
  <c r="C3298" i="3"/>
  <c r="D3298" i="3"/>
  <c r="E3298" i="3"/>
  <c r="F3298" i="3"/>
  <c r="B3299" i="3"/>
  <c r="C3299" i="3"/>
  <c r="D3299" i="3"/>
  <c r="E3299" i="3"/>
  <c r="F3299" i="3"/>
  <c r="B3300" i="3"/>
  <c r="C3300" i="3"/>
  <c r="D3300" i="3"/>
  <c r="E3300" i="3"/>
  <c r="F3300" i="3"/>
  <c r="B3301" i="3"/>
  <c r="C3301" i="3"/>
  <c r="D3301" i="3"/>
  <c r="E3301" i="3"/>
  <c r="F3301" i="3"/>
  <c r="B3302" i="3"/>
  <c r="C3302" i="3"/>
  <c r="D3302" i="3"/>
  <c r="E3302" i="3"/>
  <c r="F3302" i="3"/>
  <c r="B3303" i="3"/>
  <c r="C3303" i="3"/>
  <c r="D3303" i="3"/>
  <c r="E3303" i="3"/>
  <c r="F3303" i="3"/>
  <c r="B3304" i="3"/>
  <c r="C3304" i="3"/>
  <c r="D3304" i="3"/>
  <c r="E3304" i="3"/>
  <c r="F3304" i="3"/>
  <c r="B3305" i="3"/>
  <c r="C3305" i="3"/>
  <c r="D3305" i="3"/>
  <c r="E3305" i="3"/>
  <c r="F3305" i="3"/>
  <c r="B3306" i="3"/>
  <c r="C3306" i="3"/>
  <c r="D3306" i="3"/>
  <c r="E3306" i="3"/>
  <c r="F3306" i="3"/>
  <c r="B3307" i="3"/>
  <c r="C3307" i="3"/>
  <c r="D3307" i="3"/>
  <c r="E3307" i="3"/>
  <c r="F3307" i="3"/>
  <c r="B3308" i="3"/>
  <c r="C3308" i="3"/>
  <c r="D3308" i="3"/>
  <c r="E3308" i="3"/>
  <c r="F3308" i="3"/>
  <c r="B3309" i="3"/>
  <c r="C3309" i="3"/>
  <c r="D3309" i="3"/>
  <c r="E3309" i="3"/>
  <c r="F3309" i="3"/>
  <c r="B3310" i="3"/>
  <c r="C3310" i="3"/>
  <c r="D3310" i="3"/>
  <c r="E3310" i="3"/>
  <c r="F3310" i="3"/>
  <c r="B3311" i="3"/>
  <c r="C3311" i="3"/>
  <c r="D3311" i="3"/>
  <c r="E3311" i="3"/>
  <c r="F3311" i="3"/>
  <c r="B3312" i="3"/>
  <c r="C3312" i="3"/>
  <c r="D3312" i="3"/>
  <c r="E3312" i="3"/>
  <c r="F3312" i="3"/>
  <c r="B3313" i="3"/>
  <c r="C3313" i="3"/>
  <c r="D3313" i="3"/>
  <c r="E3313" i="3"/>
  <c r="F3313" i="3"/>
  <c r="B3314" i="3"/>
  <c r="C3314" i="3"/>
  <c r="D3314" i="3"/>
  <c r="E3314" i="3"/>
  <c r="F3314" i="3"/>
  <c r="B3315" i="3"/>
  <c r="C3315" i="3"/>
  <c r="D3315" i="3"/>
  <c r="E3315" i="3"/>
  <c r="F3315" i="3"/>
  <c r="B3316" i="3"/>
  <c r="C3316" i="3"/>
  <c r="D3316" i="3"/>
  <c r="E3316" i="3"/>
  <c r="F3316" i="3"/>
  <c r="B3317" i="3"/>
  <c r="C3317" i="3"/>
  <c r="D3317" i="3"/>
  <c r="E3317" i="3"/>
  <c r="F3317" i="3"/>
  <c r="B3318" i="3"/>
  <c r="C3318" i="3"/>
  <c r="D3318" i="3"/>
  <c r="E3318" i="3"/>
  <c r="F3318" i="3"/>
  <c r="B3319" i="3"/>
  <c r="C3319" i="3"/>
  <c r="D3319" i="3"/>
  <c r="E3319" i="3"/>
  <c r="F3319" i="3"/>
  <c r="B3320" i="3"/>
  <c r="C3320" i="3"/>
  <c r="D3320" i="3"/>
  <c r="E3320" i="3"/>
  <c r="F3320" i="3"/>
  <c r="B3321" i="3"/>
  <c r="C3321" i="3"/>
  <c r="D3321" i="3"/>
  <c r="E3321" i="3"/>
  <c r="F3321" i="3"/>
  <c r="B3322" i="3"/>
  <c r="C3322" i="3"/>
  <c r="D3322" i="3"/>
  <c r="E3322" i="3"/>
  <c r="F3322" i="3"/>
  <c r="B3323" i="3"/>
  <c r="C3323" i="3"/>
  <c r="D3323" i="3"/>
  <c r="E3323" i="3"/>
  <c r="F3323" i="3"/>
  <c r="B3324" i="3"/>
  <c r="C3324" i="3"/>
  <c r="D3324" i="3"/>
  <c r="E3324" i="3"/>
  <c r="F3324" i="3"/>
  <c r="B3325" i="3"/>
  <c r="C3325" i="3"/>
  <c r="D3325" i="3"/>
  <c r="E3325" i="3"/>
  <c r="F3325" i="3"/>
  <c r="B3326" i="3"/>
  <c r="C3326" i="3"/>
  <c r="D3326" i="3"/>
  <c r="E3326" i="3"/>
  <c r="F3326" i="3"/>
  <c r="B3327" i="3"/>
  <c r="C3327" i="3"/>
  <c r="D3327" i="3"/>
  <c r="E3327" i="3"/>
  <c r="F3327" i="3"/>
  <c r="B3328" i="3"/>
  <c r="C3328" i="3"/>
  <c r="D3328" i="3"/>
  <c r="E3328" i="3"/>
  <c r="F332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J1528" i="3"/>
  <c r="J1529" i="3"/>
  <c r="J1530" i="3"/>
  <c r="J1531" i="3"/>
  <c r="J1532" i="3"/>
  <c r="J1533" i="3"/>
  <c r="J1534" i="3"/>
  <c r="J1535" i="3"/>
  <c r="J1536" i="3"/>
  <c r="J1537" i="3"/>
  <c r="J1538" i="3"/>
  <c r="J1539" i="3"/>
  <c r="J1540" i="3"/>
  <c r="J1541" i="3"/>
  <c r="J1542" i="3"/>
  <c r="J1543" i="3"/>
  <c r="J1544" i="3"/>
  <c r="J1545" i="3"/>
  <c r="J1546" i="3"/>
  <c r="J1547" i="3"/>
  <c r="J1548" i="3"/>
  <c r="J1549" i="3"/>
  <c r="J1550" i="3"/>
  <c r="J1551" i="3"/>
  <c r="J1552" i="3"/>
  <c r="J1553" i="3"/>
  <c r="J1554" i="3"/>
  <c r="J1555" i="3"/>
  <c r="J1556" i="3"/>
  <c r="J1557" i="3"/>
  <c r="J1558" i="3"/>
  <c r="J1559" i="3"/>
  <c r="J1560" i="3"/>
  <c r="J1561" i="3"/>
  <c r="J1562" i="3"/>
  <c r="J1563" i="3"/>
  <c r="J1564" i="3"/>
  <c r="J1565" i="3"/>
  <c r="J1566" i="3"/>
  <c r="J1567" i="3"/>
  <c r="J1568" i="3"/>
  <c r="J1569" i="3"/>
  <c r="J1570" i="3"/>
  <c r="J1571" i="3"/>
  <c r="J1572" i="3"/>
  <c r="J1573" i="3"/>
  <c r="J1574" i="3"/>
  <c r="J1575" i="3"/>
  <c r="J1576" i="3"/>
  <c r="J1577" i="3"/>
  <c r="J1578" i="3"/>
  <c r="J1579" i="3"/>
  <c r="J1580" i="3"/>
  <c r="J1581" i="3"/>
  <c r="J1582" i="3"/>
  <c r="J1583" i="3"/>
  <c r="J1584" i="3"/>
  <c r="J1585" i="3"/>
  <c r="J1586" i="3"/>
  <c r="J1587" i="3"/>
  <c r="J1588" i="3"/>
  <c r="J1589" i="3"/>
  <c r="J1590" i="3"/>
  <c r="J1591" i="3"/>
  <c r="J1592" i="3"/>
  <c r="J1593" i="3"/>
  <c r="J1594" i="3"/>
  <c r="J1595" i="3"/>
  <c r="J1596" i="3"/>
  <c r="J1597" i="3"/>
  <c r="J1598" i="3"/>
  <c r="J1599" i="3"/>
  <c r="J1600" i="3"/>
  <c r="J1601" i="3"/>
  <c r="J1602" i="3"/>
  <c r="J1603" i="3"/>
  <c r="J1604" i="3"/>
  <c r="J1605" i="3"/>
  <c r="J1606" i="3"/>
  <c r="J1607" i="3"/>
  <c r="J1608" i="3"/>
  <c r="J1609" i="3"/>
  <c r="J1610" i="3"/>
  <c r="J1611" i="3"/>
  <c r="J1612" i="3"/>
  <c r="J1613" i="3"/>
  <c r="J1614" i="3"/>
  <c r="J1615" i="3"/>
  <c r="J1616" i="3"/>
  <c r="J1617" i="3"/>
  <c r="J1618" i="3"/>
  <c r="J1619" i="3"/>
  <c r="J1620" i="3"/>
  <c r="J1621" i="3"/>
  <c r="J1622" i="3"/>
  <c r="J1623" i="3"/>
  <c r="J1624" i="3"/>
  <c r="J1625" i="3"/>
  <c r="J1626" i="3"/>
  <c r="J1627" i="3"/>
  <c r="J1628" i="3"/>
  <c r="J1629" i="3"/>
  <c r="J1630" i="3"/>
  <c r="J1631" i="3"/>
  <c r="J1632" i="3"/>
  <c r="J1633" i="3"/>
  <c r="J1634" i="3"/>
  <c r="J1635" i="3"/>
  <c r="J1636" i="3"/>
  <c r="J1637" i="3"/>
  <c r="J1638" i="3"/>
  <c r="J1639" i="3"/>
  <c r="J1640" i="3"/>
  <c r="J1641" i="3"/>
  <c r="J1642" i="3"/>
  <c r="J1643" i="3"/>
  <c r="J1644" i="3"/>
  <c r="J1645" i="3"/>
  <c r="J1646" i="3"/>
  <c r="J1647" i="3"/>
  <c r="J1648" i="3"/>
  <c r="J1649" i="3"/>
  <c r="J1650" i="3"/>
  <c r="J1651" i="3"/>
  <c r="J1652" i="3"/>
  <c r="J1653" i="3"/>
  <c r="J1654" i="3"/>
  <c r="J1655" i="3"/>
  <c r="J1656" i="3"/>
  <c r="J1657" i="3"/>
  <c r="J1658" i="3"/>
  <c r="J1659" i="3"/>
  <c r="J1660" i="3"/>
  <c r="J1661" i="3"/>
  <c r="J1662" i="3"/>
  <c r="J1663" i="3"/>
  <c r="J1664" i="3"/>
  <c r="J1665" i="3"/>
  <c r="J1666" i="3"/>
  <c r="J1667" i="3"/>
  <c r="J1668" i="3"/>
  <c r="J1669" i="3"/>
  <c r="J1670" i="3"/>
  <c r="J1671" i="3"/>
  <c r="J1672" i="3"/>
  <c r="J1673" i="3"/>
  <c r="J1674" i="3"/>
  <c r="J1675" i="3"/>
  <c r="J1676" i="3"/>
  <c r="J1677" i="3"/>
  <c r="J1678" i="3"/>
  <c r="J1679" i="3"/>
  <c r="J1680" i="3"/>
  <c r="J1681" i="3"/>
  <c r="J1682" i="3"/>
  <c r="J1683" i="3"/>
  <c r="J1684" i="3"/>
  <c r="J1685" i="3"/>
  <c r="J1686" i="3"/>
  <c r="J1687" i="3"/>
  <c r="J1688" i="3"/>
  <c r="J1689" i="3"/>
  <c r="J1690" i="3"/>
  <c r="J1691" i="3"/>
  <c r="J1692" i="3"/>
  <c r="J1693" i="3"/>
  <c r="J1694" i="3"/>
  <c r="J1695" i="3"/>
  <c r="J1696" i="3"/>
  <c r="J1697" i="3"/>
  <c r="J1698" i="3"/>
  <c r="J1699" i="3"/>
  <c r="J1700" i="3"/>
  <c r="J1701" i="3"/>
  <c r="J1702" i="3"/>
  <c r="J1703" i="3"/>
  <c r="J1704" i="3"/>
  <c r="J1705" i="3"/>
  <c r="J1706" i="3"/>
  <c r="J1707" i="3"/>
  <c r="J1708" i="3"/>
  <c r="J1709" i="3"/>
  <c r="J1710" i="3"/>
  <c r="J1711" i="3"/>
  <c r="J1712" i="3"/>
  <c r="J1713" i="3"/>
  <c r="J1714" i="3"/>
  <c r="J1715" i="3"/>
  <c r="J1716" i="3"/>
  <c r="J1717" i="3"/>
  <c r="J1718" i="3"/>
  <c r="J1719" i="3"/>
  <c r="J1720" i="3"/>
  <c r="J1721" i="3"/>
  <c r="J1722" i="3"/>
  <c r="J1723" i="3"/>
  <c r="J1724" i="3"/>
  <c r="J1725" i="3"/>
  <c r="J1726" i="3"/>
  <c r="J1727" i="3"/>
  <c r="J1728" i="3"/>
  <c r="J1729" i="3"/>
  <c r="J1730" i="3"/>
  <c r="J1731" i="3"/>
  <c r="J1732" i="3"/>
  <c r="J1733" i="3"/>
  <c r="J1734" i="3"/>
  <c r="J1735" i="3"/>
  <c r="J1736" i="3"/>
  <c r="J1737" i="3"/>
  <c r="J1738" i="3"/>
  <c r="J1739" i="3"/>
  <c r="J1740" i="3"/>
  <c r="J1741" i="3"/>
  <c r="J1742" i="3"/>
  <c r="J1743" i="3"/>
  <c r="J1744" i="3"/>
  <c r="J1745" i="3"/>
  <c r="J1746" i="3"/>
  <c r="J1747" i="3"/>
  <c r="J1748" i="3"/>
  <c r="J1749" i="3"/>
  <c r="J1750" i="3"/>
  <c r="J1751" i="3"/>
  <c r="J1752" i="3"/>
  <c r="J1753" i="3"/>
  <c r="J1754" i="3"/>
  <c r="J1755" i="3"/>
  <c r="J1756" i="3"/>
  <c r="J1757" i="3"/>
  <c r="J1758" i="3"/>
  <c r="J1759" i="3"/>
  <c r="J1760" i="3"/>
  <c r="J1761" i="3"/>
  <c r="J1762" i="3"/>
  <c r="J1763" i="3"/>
  <c r="J1764" i="3"/>
  <c r="J1765" i="3"/>
  <c r="J1766" i="3"/>
  <c r="J1767" i="3"/>
  <c r="J1768" i="3"/>
  <c r="J1769" i="3"/>
  <c r="J1770" i="3"/>
  <c r="J1771" i="3"/>
  <c r="J1772" i="3"/>
  <c r="J1773" i="3"/>
  <c r="J1774" i="3"/>
  <c r="J1775" i="3"/>
  <c r="J1776" i="3"/>
  <c r="J1777" i="3"/>
  <c r="J1778" i="3"/>
  <c r="J1779" i="3"/>
  <c r="J1780" i="3"/>
  <c r="J1781" i="3"/>
  <c r="J1782" i="3"/>
  <c r="J1783" i="3"/>
  <c r="J1784" i="3"/>
  <c r="J1785" i="3"/>
  <c r="J1786" i="3"/>
  <c r="J1787" i="3"/>
  <c r="J1788" i="3"/>
  <c r="J1789" i="3"/>
  <c r="J1790" i="3"/>
  <c r="J1791" i="3"/>
  <c r="J1792" i="3"/>
  <c r="J1793" i="3"/>
  <c r="J1794" i="3"/>
  <c r="J1795" i="3"/>
  <c r="J1796" i="3"/>
  <c r="J1797" i="3"/>
  <c r="J1798" i="3"/>
  <c r="J1799" i="3"/>
  <c r="J1800" i="3"/>
  <c r="J1801" i="3"/>
  <c r="J1802" i="3"/>
  <c r="J1803" i="3"/>
  <c r="J1804" i="3"/>
  <c r="J1805" i="3"/>
  <c r="J1806" i="3"/>
  <c r="J1807" i="3"/>
  <c r="J1808" i="3"/>
  <c r="J1809" i="3"/>
  <c r="J1810" i="3"/>
  <c r="J1811" i="3"/>
  <c r="J1812" i="3"/>
  <c r="J1813" i="3"/>
  <c r="J1814" i="3"/>
  <c r="J1815" i="3"/>
  <c r="J1816" i="3"/>
  <c r="J1817" i="3"/>
  <c r="J1818" i="3"/>
  <c r="J1819" i="3"/>
  <c r="J1820" i="3"/>
  <c r="J1821" i="3"/>
  <c r="J1822" i="3"/>
  <c r="J1823" i="3"/>
  <c r="J1824" i="3"/>
  <c r="J1825" i="3"/>
  <c r="J1826" i="3"/>
  <c r="J1827" i="3"/>
  <c r="J1828" i="3"/>
  <c r="J1829" i="3"/>
  <c r="J1830" i="3"/>
  <c r="J1831" i="3"/>
  <c r="J1832" i="3"/>
  <c r="J1833" i="3"/>
  <c r="J1834" i="3"/>
  <c r="J1835" i="3"/>
  <c r="J1836" i="3"/>
  <c r="J1837" i="3"/>
  <c r="J1838" i="3"/>
  <c r="J1839" i="3"/>
  <c r="J1840" i="3"/>
  <c r="J1841" i="3"/>
  <c r="J1842" i="3"/>
  <c r="J1843" i="3"/>
  <c r="J1844" i="3"/>
  <c r="J1845" i="3"/>
  <c r="J1846" i="3"/>
  <c r="J1847" i="3"/>
  <c r="J1848" i="3"/>
  <c r="J1849" i="3"/>
  <c r="J1850" i="3"/>
  <c r="J1851" i="3"/>
  <c r="J1852" i="3"/>
  <c r="J1853" i="3"/>
  <c r="J1854" i="3"/>
  <c r="J1855" i="3"/>
  <c r="J1856" i="3"/>
  <c r="J1857" i="3"/>
  <c r="J1858" i="3"/>
  <c r="J1859" i="3"/>
  <c r="J1860" i="3"/>
  <c r="J1861" i="3"/>
  <c r="J1862" i="3"/>
  <c r="J1863" i="3"/>
  <c r="J1864" i="3"/>
  <c r="J1865" i="3"/>
  <c r="J1866" i="3"/>
  <c r="J1867" i="3"/>
  <c r="J1868" i="3"/>
  <c r="J1869" i="3"/>
  <c r="J1870" i="3"/>
  <c r="J1871" i="3"/>
  <c r="J1872" i="3"/>
  <c r="J1873" i="3"/>
  <c r="J1874" i="3"/>
  <c r="J1875" i="3"/>
  <c r="J1876" i="3"/>
  <c r="J1877" i="3"/>
  <c r="J1878" i="3"/>
  <c r="J1879" i="3"/>
  <c r="J1880" i="3"/>
  <c r="J1881" i="3"/>
  <c r="J1882" i="3"/>
  <c r="J1883" i="3"/>
  <c r="J1884" i="3"/>
  <c r="J1885" i="3"/>
  <c r="J1886" i="3"/>
  <c r="J1887" i="3"/>
  <c r="J1888" i="3"/>
  <c r="J1889" i="3"/>
  <c r="J1890" i="3"/>
  <c r="J1891" i="3"/>
  <c r="J1892" i="3"/>
  <c r="J1893" i="3"/>
  <c r="J1894" i="3"/>
  <c r="J1895" i="3"/>
  <c r="J1896" i="3"/>
  <c r="J1897" i="3"/>
  <c r="J1898" i="3"/>
  <c r="J1899" i="3"/>
  <c r="J1900" i="3"/>
  <c r="J1901" i="3"/>
  <c r="J1902" i="3"/>
  <c r="J1903" i="3"/>
  <c r="J1904" i="3"/>
  <c r="J1905" i="3"/>
  <c r="J1906" i="3"/>
  <c r="J1907" i="3"/>
  <c r="J1908" i="3"/>
  <c r="J1909" i="3"/>
  <c r="J1910" i="3"/>
  <c r="J1911" i="3"/>
  <c r="J1912" i="3"/>
  <c r="J1913" i="3"/>
  <c r="J1914" i="3"/>
  <c r="J1915" i="3"/>
  <c r="J1916" i="3"/>
  <c r="J1917" i="3"/>
  <c r="J1918" i="3"/>
  <c r="J1919" i="3"/>
  <c r="J1920" i="3"/>
  <c r="J1921" i="3"/>
  <c r="J1922" i="3"/>
  <c r="J1923" i="3"/>
  <c r="J1924" i="3"/>
  <c r="J1925" i="3"/>
  <c r="J1926" i="3"/>
  <c r="J1927" i="3"/>
  <c r="J1928" i="3"/>
  <c r="J1929" i="3"/>
  <c r="J1930" i="3"/>
  <c r="J1931" i="3"/>
  <c r="J1932" i="3"/>
  <c r="J1933" i="3"/>
  <c r="J1934" i="3"/>
  <c r="J1935" i="3"/>
  <c r="J1936" i="3"/>
  <c r="J1937" i="3"/>
  <c r="J1938" i="3"/>
  <c r="J1939" i="3"/>
  <c r="J1940" i="3"/>
  <c r="J1941" i="3"/>
  <c r="J1942" i="3"/>
  <c r="J1943" i="3"/>
  <c r="J1944" i="3"/>
  <c r="J1945" i="3"/>
  <c r="J1946" i="3"/>
  <c r="J1947" i="3"/>
  <c r="J1948" i="3"/>
  <c r="J1949" i="3"/>
  <c r="J1950" i="3"/>
  <c r="J1951" i="3"/>
  <c r="J1952" i="3"/>
  <c r="J1953" i="3"/>
  <c r="J1954" i="3"/>
  <c r="J1955" i="3"/>
  <c r="J1956" i="3"/>
  <c r="J1957" i="3"/>
  <c r="J1958" i="3"/>
  <c r="J1959" i="3"/>
  <c r="J1960" i="3"/>
  <c r="J1961" i="3"/>
  <c r="J1962" i="3"/>
  <c r="J1963" i="3"/>
  <c r="J1964" i="3"/>
  <c r="J1965" i="3"/>
  <c r="J1966" i="3"/>
  <c r="J1967" i="3"/>
  <c r="J1968" i="3"/>
  <c r="J1969" i="3"/>
  <c r="J1970" i="3"/>
  <c r="J1971" i="3"/>
  <c r="J1972" i="3"/>
  <c r="J1973" i="3"/>
  <c r="J1974" i="3"/>
  <c r="J1975" i="3"/>
  <c r="J1976" i="3"/>
  <c r="J1977" i="3"/>
  <c r="J1978" i="3"/>
  <c r="J1979" i="3"/>
  <c r="J1980" i="3"/>
  <c r="J1981" i="3"/>
  <c r="J1982" i="3"/>
  <c r="J1983" i="3"/>
  <c r="J1984" i="3"/>
  <c r="J1985" i="3"/>
  <c r="J1986" i="3"/>
  <c r="J1987" i="3"/>
  <c r="J1988" i="3"/>
  <c r="J1989" i="3"/>
  <c r="J1990" i="3"/>
  <c r="J1991" i="3"/>
  <c r="J1992" i="3"/>
  <c r="J1993" i="3"/>
  <c r="J1994" i="3"/>
  <c r="J1995" i="3"/>
  <c r="J1996" i="3"/>
  <c r="J1997" i="3"/>
  <c r="J1998" i="3"/>
  <c r="J1999" i="3"/>
  <c r="J2000" i="3"/>
  <c r="J2001" i="3"/>
  <c r="J2002" i="3"/>
  <c r="J2003" i="3"/>
  <c r="J2004" i="3"/>
  <c r="J2005" i="3"/>
  <c r="J2006" i="3"/>
  <c r="J2007" i="3"/>
  <c r="J2008" i="3"/>
  <c r="J2009" i="3"/>
  <c r="J2010" i="3"/>
  <c r="J2011" i="3"/>
  <c r="J2012" i="3"/>
  <c r="J2013" i="3"/>
  <c r="J2014" i="3"/>
  <c r="J2015" i="3"/>
  <c r="J2016" i="3"/>
  <c r="J2017" i="3"/>
  <c r="J2018" i="3"/>
  <c r="J2019" i="3"/>
  <c r="J2020" i="3"/>
  <c r="J2021" i="3"/>
  <c r="J2022" i="3"/>
  <c r="J2023" i="3"/>
  <c r="J2024" i="3"/>
  <c r="J2025" i="3"/>
  <c r="J2026" i="3"/>
  <c r="J2027" i="3"/>
  <c r="J2028" i="3"/>
  <c r="J2029" i="3"/>
  <c r="J2030" i="3"/>
  <c r="J2031" i="3"/>
  <c r="J2032" i="3"/>
  <c r="J2033" i="3"/>
  <c r="J2034" i="3"/>
  <c r="J2035" i="3"/>
  <c r="J2036" i="3"/>
  <c r="J2037" i="3"/>
  <c r="J2038" i="3"/>
  <c r="J2039" i="3"/>
  <c r="J2040" i="3"/>
  <c r="J2041" i="3"/>
  <c r="J2042" i="3"/>
  <c r="J2043" i="3"/>
  <c r="J2044" i="3"/>
  <c r="J2045" i="3"/>
  <c r="J2046" i="3"/>
  <c r="J2047" i="3"/>
  <c r="J2048" i="3"/>
  <c r="J2049" i="3"/>
  <c r="J2050" i="3"/>
  <c r="J2051" i="3"/>
  <c r="J2052" i="3"/>
  <c r="J2053" i="3"/>
  <c r="J2054" i="3"/>
  <c r="J2055" i="3"/>
  <c r="J2056" i="3"/>
  <c r="J2057" i="3"/>
  <c r="J2058" i="3"/>
  <c r="J2059" i="3"/>
  <c r="J2060" i="3"/>
  <c r="J2061" i="3"/>
  <c r="J2062" i="3"/>
  <c r="J2063" i="3"/>
  <c r="J2064" i="3"/>
  <c r="J2065" i="3"/>
  <c r="J2066" i="3"/>
  <c r="J2067" i="3"/>
  <c r="J2068" i="3"/>
  <c r="J2069" i="3"/>
  <c r="J2070" i="3"/>
  <c r="J2071" i="3"/>
  <c r="J2072" i="3"/>
  <c r="J2073" i="3"/>
  <c r="J2074" i="3"/>
  <c r="J2075" i="3"/>
  <c r="J2076" i="3"/>
  <c r="J2077" i="3"/>
  <c r="J2078" i="3"/>
  <c r="J2079" i="3"/>
  <c r="J2080" i="3"/>
  <c r="J2081" i="3"/>
  <c r="J2082" i="3"/>
  <c r="J2083" i="3"/>
  <c r="J2084" i="3"/>
  <c r="J2085" i="3"/>
  <c r="J2086" i="3"/>
  <c r="J2087" i="3"/>
  <c r="J2088" i="3"/>
  <c r="J2089" i="3"/>
  <c r="J2090" i="3"/>
  <c r="J2091" i="3"/>
  <c r="J2092" i="3"/>
  <c r="J2093" i="3"/>
  <c r="J2094" i="3"/>
  <c r="J2095" i="3"/>
  <c r="J2096" i="3"/>
  <c r="J2097" i="3"/>
  <c r="J2098" i="3"/>
  <c r="J2099" i="3"/>
  <c r="J2100" i="3"/>
  <c r="J2101" i="3"/>
  <c r="J2102" i="3"/>
  <c r="J2103" i="3"/>
  <c r="J2104" i="3"/>
  <c r="J2105" i="3"/>
  <c r="J2106" i="3"/>
  <c r="J2107" i="3"/>
  <c r="J2108" i="3"/>
  <c r="J2109" i="3"/>
  <c r="J2110" i="3"/>
  <c r="J2111" i="3"/>
  <c r="J2112" i="3"/>
  <c r="J2113" i="3"/>
  <c r="J2114" i="3"/>
  <c r="J2115" i="3"/>
  <c r="J2116" i="3"/>
  <c r="J2117" i="3"/>
  <c r="J2118" i="3"/>
  <c r="J2119" i="3"/>
  <c r="J2120" i="3"/>
  <c r="J2121" i="3"/>
  <c r="J2122" i="3"/>
  <c r="J2123" i="3"/>
  <c r="J2124" i="3"/>
  <c r="J2125" i="3"/>
  <c r="J2126" i="3"/>
  <c r="J2127" i="3"/>
  <c r="J2128" i="3"/>
  <c r="J2129" i="3"/>
  <c r="J2130" i="3"/>
  <c r="J2131" i="3"/>
  <c r="J2132" i="3"/>
  <c r="J2133" i="3"/>
  <c r="J2134" i="3"/>
  <c r="J2135" i="3"/>
  <c r="J2136" i="3"/>
  <c r="J2137" i="3"/>
  <c r="J2138" i="3"/>
  <c r="J2139" i="3"/>
  <c r="J2140" i="3"/>
  <c r="J2141" i="3"/>
  <c r="J2142" i="3"/>
  <c r="J2143" i="3"/>
  <c r="J2144" i="3"/>
  <c r="J2145" i="3"/>
  <c r="J2146" i="3"/>
  <c r="J2147" i="3"/>
  <c r="J2148" i="3"/>
  <c r="J2149" i="3"/>
  <c r="J2150" i="3"/>
  <c r="J2151" i="3"/>
  <c r="J2152" i="3"/>
  <c r="J2153" i="3"/>
  <c r="J2154" i="3"/>
  <c r="J2155" i="3"/>
  <c r="J2156" i="3"/>
  <c r="J2157" i="3"/>
  <c r="J2158" i="3"/>
  <c r="J2159" i="3"/>
  <c r="J2160" i="3"/>
  <c r="J2161" i="3"/>
  <c r="J2162" i="3"/>
  <c r="J2163" i="3"/>
  <c r="J2164" i="3"/>
  <c r="J2165" i="3"/>
  <c r="J2166" i="3"/>
  <c r="J2167" i="3"/>
  <c r="J2168" i="3"/>
  <c r="J2169" i="3"/>
  <c r="J2170" i="3"/>
  <c r="J2171" i="3"/>
  <c r="J2172" i="3"/>
  <c r="J2173" i="3"/>
  <c r="J2174" i="3"/>
  <c r="J2175" i="3"/>
  <c r="J2176" i="3"/>
  <c r="J2177" i="3"/>
  <c r="J2178" i="3"/>
  <c r="J2179" i="3"/>
  <c r="J2180" i="3"/>
  <c r="J2181" i="3"/>
  <c r="J2182" i="3"/>
  <c r="J2183" i="3"/>
  <c r="J2184" i="3"/>
  <c r="J2185" i="3"/>
  <c r="J2186" i="3"/>
  <c r="J2187" i="3"/>
  <c r="J2188" i="3"/>
  <c r="J2189" i="3"/>
  <c r="J2190" i="3"/>
  <c r="J2191" i="3"/>
  <c r="J2192" i="3"/>
  <c r="J2193" i="3"/>
  <c r="J2194" i="3"/>
  <c r="J2195" i="3"/>
  <c r="J2196" i="3"/>
  <c r="J2197" i="3"/>
  <c r="J2198" i="3"/>
  <c r="J2199" i="3"/>
  <c r="J2200" i="3"/>
  <c r="J2201" i="3"/>
  <c r="J2202" i="3"/>
  <c r="J2203" i="3"/>
  <c r="J2204" i="3"/>
  <c r="J2205" i="3"/>
  <c r="J2206" i="3"/>
  <c r="J2207" i="3"/>
  <c r="J2208" i="3"/>
  <c r="J2209" i="3"/>
  <c r="J2210" i="3"/>
  <c r="J2211" i="3"/>
  <c r="J2212" i="3"/>
  <c r="J2213" i="3"/>
  <c r="J2214" i="3"/>
  <c r="J2215" i="3"/>
  <c r="J2216" i="3"/>
  <c r="J2217" i="3"/>
  <c r="J2218" i="3"/>
  <c r="J2219" i="3"/>
  <c r="J2220" i="3"/>
  <c r="J2221" i="3"/>
  <c r="J2222" i="3"/>
  <c r="J2223" i="3"/>
  <c r="J2224" i="3"/>
  <c r="J2225" i="3"/>
  <c r="J2226" i="3"/>
  <c r="J2227" i="3"/>
  <c r="J2228" i="3"/>
  <c r="J2229" i="3"/>
  <c r="J2230" i="3"/>
  <c r="J2231" i="3"/>
  <c r="J2232" i="3"/>
  <c r="J2233" i="3"/>
  <c r="J2234" i="3"/>
  <c r="J2235" i="3"/>
  <c r="J2236" i="3"/>
  <c r="J2237" i="3"/>
  <c r="J2238" i="3"/>
  <c r="J2239" i="3"/>
  <c r="J2240" i="3"/>
  <c r="J2241" i="3"/>
  <c r="J2242" i="3"/>
  <c r="J2243" i="3"/>
  <c r="J2244" i="3"/>
  <c r="J2245" i="3"/>
  <c r="J2246" i="3"/>
  <c r="J2247" i="3"/>
  <c r="J2248" i="3"/>
  <c r="J2249" i="3"/>
  <c r="J2250" i="3"/>
  <c r="J2251" i="3"/>
  <c r="J2252" i="3"/>
  <c r="J2253" i="3"/>
  <c r="J2254" i="3"/>
  <c r="J2255" i="3"/>
  <c r="J2256" i="3"/>
  <c r="J2257" i="3"/>
  <c r="J2258" i="3"/>
  <c r="J2259" i="3"/>
  <c r="J2260" i="3"/>
  <c r="J2261" i="3"/>
  <c r="J2262" i="3"/>
  <c r="J2263" i="3"/>
  <c r="J2264" i="3"/>
  <c r="J2265" i="3"/>
  <c r="J2266" i="3"/>
  <c r="J2267" i="3"/>
  <c r="J2268" i="3"/>
  <c r="J2269" i="3"/>
  <c r="J2270" i="3"/>
  <c r="J2271" i="3"/>
  <c r="J2272" i="3"/>
  <c r="J2273" i="3"/>
  <c r="J2274" i="3"/>
  <c r="J2275" i="3"/>
  <c r="J2276" i="3"/>
  <c r="J2277" i="3"/>
  <c r="J2278" i="3"/>
  <c r="J2279" i="3"/>
  <c r="J2280" i="3"/>
  <c r="J2281" i="3"/>
  <c r="J2282" i="3"/>
  <c r="J2283" i="3"/>
  <c r="J2284" i="3"/>
  <c r="J2285" i="3"/>
  <c r="J2286" i="3"/>
  <c r="J2287" i="3"/>
  <c r="J2288" i="3"/>
  <c r="J2289" i="3"/>
  <c r="J2290" i="3"/>
  <c r="J2291" i="3"/>
  <c r="J2292" i="3"/>
  <c r="J2293" i="3"/>
  <c r="J2294" i="3"/>
  <c r="J2295" i="3"/>
  <c r="J2296" i="3"/>
  <c r="J2297" i="3"/>
  <c r="J2298" i="3"/>
  <c r="J2299" i="3"/>
  <c r="J2300" i="3"/>
  <c r="J2301" i="3"/>
  <c r="J2302" i="3"/>
  <c r="J2303" i="3"/>
  <c r="J2304" i="3"/>
  <c r="J2305" i="3"/>
  <c r="J2306" i="3"/>
  <c r="J2307" i="3"/>
  <c r="J2308" i="3"/>
  <c r="J2309" i="3"/>
  <c r="J2310" i="3"/>
  <c r="J2311" i="3"/>
  <c r="J2312" i="3"/>
  <c r="J2313" i="3"/>
  <c r="J2314" i="3"/>
  <c r="J2315" i="3"/>
  <c r="J2316" i="3"/>
  <c r="J2317" i="3"/>
  <c r="J2318" i="3"/>
  <c r="J2319" i="3"/>
  <c r="J2320" i="3"/>
  <c r="J2321" i="3"/>
  <c r="J2322" i="3"/>
  <c r="J2323" i="3"/>
  <c r="J2324" i="3"/>
  <c r="J2325" i="3"/>
  <c r="J2326" i="3"/>
  <c r="J2327" i="3"/>
  <c r="J2328" i="3"/>
  <c r="J2329" i="3"/>
  <c r="J2330" i="3"/>
  <c r="J2331" i="3"/>
  <c r="J2332" i="3"/>
  <c r="J2333" i="3"/>
  <c r="J2334" i="3"/>
  <c r="J2335" i="3"/>
  <c r="J2336" i="3"/>
  <c r="J2337" i="3"/>
  <c r="J2338" i="3"/>
  <c r="J2339" i="3"/>
  <c r="J2340" i="3"/>
  <c r="J2341" i="3"/>
  <c r="J2342" i="3"/>
  <c r="J2343" i="3"/>
  <c r="J2344" i="3"/>
  <c r="J2345" i="3"/>
  <c r="J2346" i="3"/>
  <c r="J2347" i="3"/>
  <c r="J2348" i="3"/>
  <c r="J2349" i="3"/>
  <c r="J2350" i="3"/>
  <c r="J2351" i="3"/>
  <c r="J2352" i="3"/>
  <c r="J2353" i="3"/>
  <c r="J2354" i="3"/>
  <c r="J2355" i="3"/>
  <c r="J2356" i="3"/>
  <c r="J2357" i="3"/>
  <c r="J2358" i="3"/>
  <c r="J2359" i="3"/>
  <c r="J2360" i="3"/>
  <c r="J2361" i="3"/>
  <c r="J2362" i="3"/>
  <c r="J2363" i="3"/>
  <c r="J2364" i="3"/>
  <c r="J2365" i="3"/>
  <c r="J2366" i="3"/>
  <c r="J2367" i="3"/>
  <c r="J2368" i="3"/>
  <c r="J2369" i="3"/>
  <c r="J2370" i="3"/>
  <c r="J2371" i="3"/>
  <c r="J2372" i="3"/>
  <c r="J2373" i="3"/>
  <c r="J2374" i="3"/>
  <c r="J2375" i="3"/>
  <c r="J2376" i="3"/>
  <c r="J2377" i="3"/>
  <c r="J2378" i="3"/>
  <c r="J2379" i="3"/>
  <c r="J2380" i="3"/>
  <c r="J2381" i="3"/>
  <c r="J2382" i="3"/>
  <c r="J2383" i="3"/>
  <c r="J2384" i="3"/>
  <c r="J2385" i="3"/>
  <c r="J2386" i="3"/>
  <c r="J2387" i="3"/>
  <c r="J2388" i="3"/>
  <c r="J2389" i="3"/>
  <c r="J2390" i="3"/>
  <c r="J2391" i="3"/>
  <c r="J2392" i="3"/>
  <c r="J2393" i="3"/>
  <c r="J2394" i="3"/>
  <c r="J2395" i="3"/>
  <c r="J2396" i="3"/>
  <c r="J2397" i="3"/>
  <c r="J2398" i="3"/>
  <c r="J2399" i="3"/>
  <c r="J2400" i="3"/>
  <c r="J2401" i="3"/>
  <c r="J2402" i="3"/>
  <c r="J2403" i="3"/>
  <c r="J2404" i="3"/>
  <c r="J2405" i="3"/>
  <c r="J2406" i="3"/>
  <c r="J2407" i="3"/>
  <c r="J2408" i="3"/>
  <c r="J2409" i="3"/>
  <c r="J2410" i="3"/>
  <c r="J2411" i="3"/>
  <c r="J2412" i="3"/>
  <c r="J2413" i="3"/>
  <c r="J2414" i="3"/>
  <c r="J2415" i="3"/>
  <c r="J2416" i="3"/>
  <c r="J2417" i="3"/>
  <c r="J2418" i="3"/>
  <c r="J2419" i="3"/>
  <c r="J2420" i="3"/>
  <c r="J2421" i="3"/>
  <c r="J2422" i="3"/>
  <c r="J2423" i="3"/>
  <c r="J2424" i="3"/>
  <c r="J2425" i="3"/>
  <c r="J2426" i="3"/>
  <c r="J2427" i="3"/>
  <c r="J2428" i="3"/>
  <c r="J2429" i="3"/>
  <c r="J2430" i="3"/>
  <c r="J2431" i="3"/>
  <c r="J2432" i="3"/>
  <c r="J2433" i="3"/>
  <c r="J2434" i="3"/>
  <c r="J2435" i="3"/>
  <c r="J2436" i="3"/>
  <c r="J2437" i="3"/>
  <c r="J2438" i="3"/>
  <c r="J2439" i="3"/>
  <c r="J2440" i="3"/>
  <c r="J2441" i="3"/>
  <c r="J2442" i="3"/>
  <c r="J2443" i="3"/>
  <c r="J2444" i="3"/>
  <c r="J2445" i="3"/>
  <c r="J2446" i="3"/>
  <c r="J2447" i="3"/>
  <c r="J2448" i="3"/>
  <c r="J2449" i="3"/>
  <c r="J2450" i="3"/>
  <c r="J2451" i="3"/>
  <c r="J2452" i="3"/>
  <c r="J2453" i="3"/>
  <c r="J2454" i="3"/>
  <c r="J2455" i="3"/>
  <c r="J2456" i="3"/>
  <c r="J2457" i="3"/>
  <c r="J2458" i="3"/>
  <c r="J2459" i="3"/>
  <c r="J2460" i="3"/>
  <c r="J2461" i="3"/>
  <c r="J2462" i="3"/>
  <c r="J2463" i="3"/>
  <c r="J2464" i="3"/>
  <c r="J2465" i="3"/>
  <c r="J2466" i="3"/>
  <c r="J2467" i="3"/>
  <c r="J2468" i="3"/>
  <c r="J2469" i="3"/>
  <c r="J2470" i="3"/>
  <c r="J2471" i="3"/>
  <c r="J2472" i="3"/>
  <c r="J2473" i="3"/>
  <c r="J2474" i="3"/>
  <c r="J2475" i="3"/>
  <c r="J2476" i="3"/>
  <c r="J2477" i="3"/>
  <c r="J2478" i="3"/>
  <c r="J2479" i="3"/>
  <c r="J2480" i="3"/>
  <c r="J2481" i="3"/>
  <c r="J2482" i="3"/>
  <c r="J2483" i="3"/>
  <c r="J2484" i="3"/>
  <c r="J2485" i="3"/>
  <c r="J2486" i="3"/>
  <c r="J2487" i="3"/>
  <c r="J2488" i="3"/>
  <c r="J2489" i="3"/>
  <c r="J2490" i="3"/>
  <c r="J2491" i="3"/>
  <c r="J2492" i="3"/>
  <c r="J2493" i="3"/>
  <c r="J2494" i="3"/>
  <c r="J2495" i="3"/>
  <c r="J2496" i="3"/>
  <c r="J2497" i="3"/>
  <c r="J2498" i="3"/>
  <c r="J2499" i="3"/>
  <c r="J2500" i="3"/>
  <c r="J2501" i="3"/>
  <c r="J2502" i="3"/>
  <c r="J2503" i="3"/>
  <c r="J2504" i="3"/>
  <c r="J2505" i="3"/>
  <c r="J2506" i="3"/>
  <c r="J2507" i="3"/>
  <c r="J2508" i="3"/>
  <c r="J2509" i="3"/>
  <c r="J2510" i="3"/>
  <c r="J2511" i="3"/>
  <c r="J2512" i="3"/>
  <c r="J2513" i="3"/>
  <c r="J2514" i="3"/>
  <c r="J2515" i="3"/>
  <c r="J2516" i="3"/>
  <c r="J2517" i="3"/>
  <c r="J2518" i="3"/>
  <c r="J2519" i="3"/>
  <c r="J2520" i="3"/>
  <c r="J2521" i="3"/>
  <c r="J2522" i="3"/>
  <c r="J2523" i="3"/>
  <c r="J2524" i="3"/>
  <c r="J2525" i="3"/>
  <c r="J2526" i="3"/>
  <c r="J2527" i="3"/>
  <c r="J2528" i="3"/>
  <c r="J2529" i="3"/>
  <c r="J2530" i="3"/>
  <c r="J2531" i="3"/>
  <c r="J2532" i="3"/>
  <c r="J2533" i="3"/>
  <c r="J2534" i="3"/>
  <c r="J2535" i="3"/>
  <c r="J2536" i="3"/>
  <c r="J2537" i="3"/>
  <c r="J2538" i="3"/>
  <c r="J2539" i="3"/>
  <c r="J2540" i="3"/>
  <c r="J2541" i="3"/>
  <c r="J2542" i="3"/>
  <c r="J2543" i="3"/>
  <c r="J2544" i="3"/>
  <c r="J2545" i="3"/>
  <c r="J2546" i="3"/>
  <c r="J2547" i="3"/>
  <c r="J2548" i="3"/>
  <c r="J2549" i="3"/>
  <c r="J2550" i="3"/>
  <c r="J2551" i="3"/>
  <c r="J2552" i="3"/>
  <c r="J2553" i="3"/>
  <c r="J2554" i="3"/>
  <c r="J2555" i="3"/>
  <c r="J2556" i="3"/>
  <c r="J2557" i="3"/>
  <c r="J2558" i="3"/>
  <c r="J2559" i="3"/>
  <c r="J2560" i="3"/>
  <c r="J2561" i="3"/>
  <c r="J2562" i="3"/>
  <c r="J2563" i="3"/>
  <c r="J2564" i="3"/>
  <c r="J2565" i="3"/>
  <c r="J2566" i="3"/>
  <c r="J2567" i="3"/>
  <c r="J2568" i="3"/>
  <c r="J2569" i="3"/>
  <c r="J2570" i="3"/>
  <c r="J2571" i="3"/>
  <c r="J2572" i="3"/>
  <c r="J2573" i="3"/>
  <c r="J2574" i="3"/>
  <c r="J2575" i="3"/>
  <c r="J2576" i="3"/>
  <c r="J2577" i="3"/>
  <c r="J2578" i="3"/>
  <c r="J2579" i="3"/>
  <c r="J2580" i="3"/>
  <c r="J2581" i="3"/>
  <c r="J2582" i="3"/>
  <c r="J2583" i="3"/>
  <c r="J2584" i="3"/>
  <c r="J2585" i="3"/>
  <c r="J2586" i="3"/>
  <c r="J2587" i="3"/>
  <c r="J2588" i="3"/>
  <c r="J2589" i="3"/>
  <c r="J2590" i="3"/>
  <c r="J2591" i="3"/>
  <c r="J2592" i="3"/>
  <c r="J2593" i="3"/>
  <c r="J2594" i="3"/>
  <c r="J2595" i="3"/>
  <c r="J2596" i="3"/>
  <c r="J2597" i="3"/>
  <c r="J2598" i="3"/>
  <c r="J2599" i="3"/>
  <c r="J2600" i="3"/>
  <c r="J2601" i="3"/>
  <c r="J2602" i="3"/>
  <c r="J2603" i="3"/>
  <c r="J2604" i="3"/>
  <c r="J2605" i="3"/>
  <c r="J2606" i="3"/>
  <c r="J2607" i="3"/>
  <c r="J2608" i="3"/>
  <c r="J2609" i="3"/>
  <c r="J2610" i="3"/>
  <c r="J2611" i="3"/>
  <c r="J2612" i="3"/>
  <c r="J2613" i="3"/>
  <c r="J2614" i="3"/>
  <c r="J2615" i="3"/>
  <c r="J2616" i="3"/>
  <c r="J2617" i="3"/>
  <c r="J2618" i="3"/>
  <c r="J2619" i="3"/>
  <c r="J2620" i="3"/>
  <c r="J2621" i="3"/>
  <c r="J2622" i="3"/>
  <c r="J2623" i="3"/>
  <c r="J2624" i="3"/>
  <c r="J2625" i="3"/>
  <c r="J2626" i="3"/>
  <c r="J2627" i="3"/>
  <c r="J2628" i="3"/>
  <c r="J2629" i="3"/>
  <c r="J2630" i="3"/>
  <c r="J2631" i="3"/>
  <c r="J2632" i="3"/>
  <c r="J2633" i="3"/>
  <c r="J2634" i="3"/>
  <c r="J2635" i="3"/>
  <c r="J2636" i="3"/>
  <c r="J2637" i="3"/>
  <c r="J2638" i="3"/>
  <c r="J2639" i="3"/>
  <c r="J2640" i="3"/>
  <c r="J2641" i="3"/>
  <c r="J2642" i="3"/>
  <c r="J2643" i="3"/>
  <c r="J2644" i="3"/>
  <c r="J2645" i="3"/>
  <c r="J2646" i="3"/>
  <c r="J2647" i="3"/>
  <c r="J2648" i="3"/>
  <c r="J2649" i="3"/>
  <c r="J2650" i="3"/>
  <c r="J2651" i="3"/>
  <c r="J2652" i="3"/>
  <c r="J2653" i="3"/>
  <c r="J2654" i="3"/>
  <c r="J2655" i="3"/>
  <c r="J2656" i="3"/>
  <c r="J2657" i="3"/>
  <c r="J2658" i="3"/>
  <c r="J2659" i="3"/>
  <c r="J2660" i="3"/>
  <c r="J2661" i="3"/>
  <c r="J2662" i="3"/>
  <c r="J2663" i="3"/>
  <c r="J2664" i="3"/>
  <c r="J2665" i="3"/>
  <c r="J2666" i="3"/>
  <c r="J2667" i="3"/>
  <c r="J2668" i="3"/>
  <c r="J2669" i="3"/>
  <c r="J2670" i="3"/>
  <c r="J2671" i="3"/>
  <c r="J2672" i="3"/>
  <c r="J2673" i="3"/>
  <c r="J2674" i="3"/>
  <c r="J2675" i="3"/>
  <c r="J2676" i="3"/>
  <c r="J2677" i="3"/>
  <c r="J2678" i="3"/>
  <c r="J2679" i="3"/>
  <c r="J2680" i="3"/>
  <c r="J2681" i="3"/>
  <c r="J2682" i="3"/>
  <c r="J2683" i="3"/>
  <c r="J2684" i="3"/>
  <c r="J2685" i="3"/>
  <c r="J2686" i="3"/>
  <c r="J2687" i="3"/>
  <c r="J2688" i="3"/>
  <c r="J2689" i="3"/>
  <c r="J2690" i="3"/>
  <c r="J2691" i="3"/>
  <c r="J2692" i="3"/>
  <c r="J2693" i="3"/>
  <c r="J2694" i="3"/>
  <c r="J2695" i="3"/>
  <c r="J2696" i="3"/>
  <c r="J2697" i="3"/>
  <c r="J2698" i="3"/>
  <c r="J2699" i="3"/>
  <c r="J2700" i="3"/>
  <c r="J2701" i="3"/>
  <c r="J2702" i="3"/>
  <c r="J2703" i="3"/>
  <c r="J2704" i="3"/>
  <c r="J2705" i="3"/>
  <c r="J2706" i="3"/>
  <c r="J2707" i="3"/>
  <c r="J2708" i="3"/>
  <c r="J2709" i="3"/>
  <c r="J2710" i="3"/>
  <c r="J2711" i="3"/>
  <c r="J2712" i="3"/>
  <c r="J2713" i="3"/>
  <c r="J2714" i="3"/>
  <c r="J2715" i="3"/>
  <c r="J2716" i="3"/>
  <c r="J2717" i="3"/>
  <c r="J2718" i="3"/>
  <c r="J2719" i="3"/>
  <c r="J2720" i="3"/>
  <c r="J2721" i="3"/>
  <c r="J2722" i="3"/>
  <c r="J2723" i="3"/>
  <c r="J2724" i="3"/>
  <c r="J2725" i="3"/>
  <c r="J2726" i="3"/>
  <c r="J2727" i="3"/>
  <c r="J2728" i="3"/>
  <c r="J2729" i="3"/>
  <c r="J2730" i="3"/>
  <c r="J2731" i="3"/>
  <c r="J2732" i="3"/>
  <c r="J2733" i="3"/>
  <c r="J2734" i="3"/>
  <c r="J2735" i="3"/>
  <c r="J2736" i="3"/>
  <c r="J2737" i="3"/>
  <c r="J2738" i="3"/>
  <c r="J2739" i="3"/>
  <c r="J2740" i="3"/>
  <c r="J2741" i="3"/>
  <c r="J2742" i="3"/>
  <c r="J2743" i="3"/>
  <c r="J2744" i="3"/>
  <c r="J2745" i="3"/>
  <c r="J2746" i="3"/>
  <c r="J2747" i="3"/>
  <c r="J2748" i="3"/>
  <c r="J2749" i="3"/>
  <c r="J2750" i="3"/>
  <c r="J2751" i="3"/>
  <c r="J2752" i="3"/>
  <c r="J2753" i="3"/>
  <c r="J2754" i="3"/>
  <c r="J2755" i="3"/>
  <c r="J2756" i="3"/>
  <c r="J2757" i="3"/>
  <c r="J2758" i="3"/>
  <c r="J2759" i="3"/>
  <c r="J2760" i="3"/>
  <c r="J2761" i="3"/>
  <c r="J2762" i="3"/>
  <c r="J2763" i="3"/>
  <c r="J2764" i="3"/>
  <c r="J2765" i="3"/>
  <c r="J2766" i="3"/>
  <c r="J2767" i="3"/>
  <c r="J2768" i="3"/>
  <c r="J2769" i="3"/>
  <c r="J2770" i="3"/>
  <c r="J2771" i="3"/>
  <c r="J2772" i="3"/>
  <c r="J2773" i="3"/>
  <c r="J2774" i="3"/>
  <c r="J2775" i="3"/>
  <c r="J2776" i="3"/>
  <c r="J2777" i="3"/>
  <c r="J2778" i="3"/>
  <c r="J2779" i="3"/>
  <c r="J2780" i="3"/>
  <c r="J2781" i="3"/>
  <c r="J2782" i="3"/>
  <c r="J2783" i="3"/>
  <c r="J2784" i="3"/>
  <c r="J2785" i="3"/>
  <c r="J2786" i="3"/>
  <c r="J2787" i="3"/>
  <c r="J2788" i="3"/>
  <c r="J2789" i="3"/>
  <c r="J2790" i="3"/>
  <c r="J2791" i="3"/>
  <c r="J2792" i="3"/>
  <c r="J2793" i="3"/>
  <c r="J2794" i="3"/>
  <c r="J2795" i="3"/>
  <c r="J2796" i="3"/>
  <c r="J2797" i="3"/>
  <c r="J2798" i="3"/>
  <c r="J2799" i="3"/>
  <c r="J2800" i="3"/>
  <c r="J2801" i="3"/>
  <c r="J2802" i="3"/>
  <c r="J2803" i="3"/>
  <c r="J2804" i="3"/>
  <c r="J2805" i="3"/>
  <c r="J2806" i="3"/>
  <c r="J2807" i="3"/>
  <c r="J2808" i="3"/>
  <c r="J2809" i="3"/>
  <c r="J2810" i="3"/>
  <c r="J2811" i="3"/>
  <c r="J2812" i="3"/>
  <c r="J2813" i="3"/>
  <c r="J2814" i="3"/>
  <c r="J2815" i="3"/>
  <c r="J2816" i="3"/>
  <c r="J2817" i="3"/>
  <c r="J2818" i="3"/>
  <c r="J2819" i="3"/>
  <c r="J2820" i="3"/>
  <c r="J2821" i="3"/>
  <c r="J2822" i="3"/>
  <c r="J2823" i="3"/>
  <c r="J2824" i="3"/>
  <c r="J2825" i="3"/>
  <c r="J2826" i="3"/>
  <c r="J2827" i="3"/>
  <c r="J2828" i="3"/>
  <c r="J2829" i="3"/>
  <c r="J2830" i="3"/>
  <c r="J2831" i="3"/>
  <c r="J2832" i="3"/>
  <c r="J2833" i="3"/>
  <c r="J2834" i="3"/>
  <c r="J2835" i="3"/>
  <c r="J2836" i="3"/>
  <c r="J2837" i="3"/>
  <c r="J2838" i="3"/>
  <c r="J2839" i="3"/>
  <c r="J2840" i="3"/>
  <c r="J2841" i="3"/>
  <c r="J2842" i="3"/>
  <c r="J2843" i="3"/>
  <c r="J2844" i="3"/>
  <c r="J2845" i="3"/>
  <c r="J2846" i="3"/>
  <c r="J2847" i="3"/>
  <c r="J2848" i="3"/>
  <c r="J2849" i="3"/>
  <c r="J2850" i="3"/>
  <c r="J2851" i="3"/>
  <c r="J2852" i="3"/>
  <c r="J2853" i="3"/>
  <c r="J2854" i="3"/>
  <c r="J2855" i="3"/>
  <c r="J2856" i="3"/>
  <c r="J2857" i="3"/>
  <c r="J2858" i="3"/>
  <c r="J2859" i="3"/>
  <c r="J2860" i="3"/>
  <c r="J2861" i="3"/>
  <c r="J2862" i="3"/>
  <c r="J2863" i="3"/>
  <c r="J2864" i="3"/>
  <c r="J2865" i="3"/>
  <c r="J2866" i="3"/>
  <c r="J2867" i="3"/>
  <c r="J2868" i="3"/>
  <c r="J2869" i="3"/>
  <c r="J2870" i="3"/>
  <c r="J2871" i="3"/>
  <c r="J2872" i="3"/>
  <c r="J2873" i="3"/>
  <c r="J2874" i="3"/>
  <c r="J2875" i="3"/>
  <c r="J2876" i="3"/>
  <c r="J2877" i="3"/>
  <c r="J2878" i="3"/>
  <c r="J2879" i="3"/>
  <c r="J2880" i="3"/>
  <c r="J2881" i="3"/>
  <c r="J2882" i="3"/>
  <c r="J2883" i="3"/>
  <c r="J2884" i="3"/>
  <c r="J2885" i="3"/>
  <c r="J2886" i="3"/>
  <c r="J2887" i="3"/>
  <c r="J2888" i="3"/>
  <c r="J2889" i="3"/>
  <c r="J2890" i="3"/>
  <c r="J2891" i="3"/>
  <c r="J2892" i="3"/>
  <c r="J2893" i="3"/>
  <c r="J2894" i="3"/>
  <c r="J2895" i="3"/>
  <c r="J2896" i="3"/>
  <c r="J2897" i="3"/>
  <c r="J2898" i="3"/>
  <c r="J2899" i="3"/>
  <c r="J2900" i="3"/>
  <c r="J2901" i="3"/>
  <c r="J2902" i="3"/>
  <c r="J2903" i="3"/>
  <c r="J2904" i="3"/>
  <c r="J2905" i="3"/>
  <c r="J2906" i="3"/>
  <c r="J2907" i="3"/>
  <c r="J2908" i="3"/>
  <c r="J2909" i="3"/>
  <c r="J2910" i="3"/>
  <c r="J2911" i="3"/>
  <c r="J2912" i="3"/>
  <c r="J2913" i="3"/>
  <c r="J2914" i="3"/>
  <c r="J2915" i="3"/>
  <c r="J2916" i="3"/>
  <c r="J2917" i="3"/>
  <c r="J2918" i="3"/>
  <c r="J2919" i="3"/>
  <c r="J2920" i="3"/>
  <c r="J2921" i="3"/>
  <c r="J2922" i="3"/>
  <c r="J2923" i="3"/>
  <c r="J2924" i="3"/>
  <c r="J2925" i="3"/>
  <c r="J2926" i="3"/>
  <c r="J2927" i="3"/>
  <c r="J2928" i="3"/>
  <c r="J2929" i="3"/>
  <c r="J2930" i="3"/>
  <c r="J2931" i="3"/>
  <c r="J2932" i="3"/>
  <c r="J2933" i="3"/>
  <c r="J2934" i="3"/>
  <c r="J2935" i="3"/>
  <c r="J2936" i="3"/>
  <c r="J2937" i="3"/>
  <c r="J2938" i="3"/>
  <c r="J2939" i="3"/>
  <c r="J2940" i="3"/>
  <c r="J2941" i="3"/>
  <c r="J2942" i="3"/>
  <c r="J2943" i="3"/>
  <c r="J2944" i="3"/>
  <c r="J2945" i="3"/>
  <c r="J2946" i="3"/>
  <c r="J2947" i="3"/>
  <c r="J2948" i="3"/>
  <c r="J2949" i="3"/>
  <c r="J2950" i="3"/>
  <c r="J2951" i="3"/>
  <c r="J2952" i="3"/>
  <c r="J2953" i="3"/>
  <c r="J2954" i="3"/>
  <c r="J2955" i="3"/>
  <c r="J2956" i="3"/>
  <c r="J2957" i="3"/>
  <c r="J2958" i="3"/>
  <c r="J2959" i="3"/>
  <c r="J2960" i="3"/>
  <c r="J2961" i="3"/>
  <c r="J2962" i="3"/>
  <c r="J2963" i="3"/>
  <c r="J2964" i="3"/>
  <c r="J2965" i="3"/>
  <c r="J2966" i="3"/>
  <c r="J2967" i="3"/>
  <c r="J2968" i="3"/>
  <c r="J2969" i="3"/>
  <c r="J2970" i="3"/>
  <c r="J2971" i="3"/>
  <c r="J2972" i="3"/>
  <c r="J2973" i="3"/>
  <c r="J2974" i="3"/>
  <c r="J2975" i="3"/>
  <c r="J2976" i="3"/>
  <c r="J2977" i="3"/>
  <c r="J2978" i="3"/>
  <c r="J2979" i="3"/>
  <c r="J2980" i="3"/>
  <c r="J2981" i="3"/>
  <c r="J2982" i="3"/>
  <c r="J2983" i="3"/>
  <c r="J2984" i="3"/>
  <c r="J2985" i="3"/>
  <c r="J2986" i="3"/>
  <c r="J2987" i="3"/>
  <c r="J2988" i="3"/>
  <c r="J2989" i="3"/>
  <c r="J2990" i="3"/>
  <c r="J2991" i="3"/>
  <c r="J2992" i="3"/>
  <c r="J2993" i="3"/>
  <c r="J2994" i="3"/>
  <c r="J2995" i="3"/>
  <c r="J2996" i="3"/>
  <c r="J2997" i="3"/>
  <c r="J2998" i="3"/>
  <c r="J2999" i="3"/>
  <c r="J3000" i="3"/>
  <c r="J3001" i="3"/>
  <c r="J3002" i="3"/>
  <c r="J3003" i="3"/>
  <c r="J3004" i="3"/>
  <c r="J3005" i="3"/>
  <c r="J3006" i="3"/>
  <c r="J3007" i="3"/>
  <c r="J3008" i="3"/>
  <c r="J3009" i="3"/>
  <c r="J3010" i="3"/>
  <c r="J3011" i="3"/>
  <c r="J3012" i="3"/>
  <c r="J3013" i="3"/>
  <c r="J3014" i="3"/>
  <c r="J3015" i="3"/>
  <c r="J3016" i="3"/>
  <c r="J3017" i="3"/>
  <c r="J3018" i="3"/>
  <c r="J3019" i="3"/>
  <c r="J3020" i="3"/>
  <c r="J3021" i="3"/>
  <c r="J3022" i="3"/>
  <c r="J3023" i="3"/>
  <c r="J3024" i="3"/>
  <c r="J3025" i="3"/>
  <c r="J3026" i="3"/>
  <c r="J3027" i="3"/>
  <c r="J3028" i="3"/>
  <c r="J3029" i="3"/>
  <c r="J3030" i="3"/>
  <c r="J3031" i="3"/>
  <c r="J3032" i="3"/>
  <c r="J3033" i="3"/>
  <c r="J3034" i="3"/>
  <c r="J3035" i="3"/>
  <c r="J3036" i="3"/>
  <c r="J3037" i="3"/>
  <c r="J3038" i="3"/>
  <c r="J3039" i="3"/>
  <c r="J3040" i="3"/>
  <c r="J3041" i="3"/>
  <c r="J3042" i="3"/>
  <c r="J3043" i="3"/>
  <c r="J3044" i="3"/>
  <c r="J3045" i="3"/>
  <c r="J3046" i="3"/>
  <c r="J3047" i="3"/>
  <c r="J3048" i="3"/>
  <c r="J3049" i="3"/>
  <c r="J3050" i="3"/>
  <c r="J3051" i="3"/>
  <c r="J3052" i="3"/>
  <c r="J3053" i="3"/>
  <c r="J3054" i="3"/>
  <c r="J3055" i="3"/>
  <c r="J3056" i="3"/>
  <c r="J3057" i="3"/>
  <c r="J3058" i="3"/>
  <c r="J3059" i="3"/>
  <c r="J3060" i="3"/>
  <c r="J3061" i="3"/>
  <c r="J3062" i="3"/>
  <c r="J3063" i="3"/>
  <c r="J3064" i="3"/>
  <c r="J3065" i="3"/>
  <c r="J3066" i="3"/>
  <c r="J3067" i="3"/>
  <c r="J3068" i="3"/>
  <c r="J3069" i="3"/>
  <c r="J3070" i="3"/>
  <c r="J3071" i="3"/>
  <c r="J3072" i="3"/>
  <c r="J3073" i="3"/>
  <c r="J3074" i="3"/>
  <c r="J3075" i="3"/>
  <c r="J3076" i="3"/>
  <c r="J3077" i="3"/>
  <c r="J3078" i="3"/>
  <c r="J3079" i="3"/>
  <c r="J3080" i="3"/>
  <c r="J3081" i="3"/>
  <c r="J3082" i="3"/>
  <c r="J3083" i="3"/>
  <c r="J3084" i="3"/>
  <c r="J3085" i="3"/>
  <c r="J3086" i="3"/>
  <c r="J3087" i="3"/>
  <c r="J3088" i="3"/>
  <c r="J3089" i="3"/>
  <c r="J3090" i="3"/>
  <c r="J3091" i="3"/>
  <c r="J3092" i="3"/>
  <c r="J3093" i="3"/>
  <c r="J3094" i="3"/>
  <c r="J3095" i="3"/>
  <c r="J3096" i="3"/>
  <c r="J3097" i="3"/>
  <c r="J3098" i="3"/>
  <c r="J3099" i="3"/>
  <c r="J3100" i="3"/>
  <c r="J3101" i="3"/>
  <c r="J3102" i="3"/>
  <c r="J3103" i="3"/>
  <c r="J3104" i="3"/>
  <c r="J3105" i="3"/>
  <c r="J3106" i="3"/>
  <c r="J3107" i="3"/>
  <c r="J3108" i="3"/>
  <c r="J3109" i="3"/>
  <c r="J3110" i="3"/>
  <c r="J3111" i="3"/>
  <c r="J3112" i="3"/>
  <c r="J3113" i="3"/>
  <c r="J3114" i="3"/>
  <c r="J3115" i="3"/>
  <c r="J3116" i="3"/>
  <c r="J3117" i="3"/>
  <c r="J3118" i="3"/>
  <c r="J3119" i="3"/>
  <c r="J3120" i="3"/>
  <c r="J3121" i="3"/>
  <c r="J3122" i="3"/>
  <c r="J3123" i="3"/>
  <c r="J3124" i="3"/>
  <c r="J3125" i="3"/>
  <c r="J3126" i="3"/>
  <c r="J3127" i="3"/>
  <c r="J3128" i="3"/>
  <c r="J3129" i="3"/>
  <c r="J3130" i="3"/>
  <c r="J3131" i="3"/>
  <c r="J3132" i="3"/>
  <c r="J3133" i="3"/>
  <c r="J3134" i="3"/>
  <c r="J3135" i="3"/>
  <c r="J3136" i="3"/>
  <c r="J3137" i="3"/>
  <c r="J3138" i="3"/>
  <c r="J3139" i="3"/>
  <c r="J3140" i="3"/>
  <c r="J3141" i="3"/>
  <c r="J3142" i="3"/>
  <c r="J3143" i="3"/>
  <c r="J3144" i="3"/>
  <c r="J3145" i="3"/>
  <c r="J3146" i="3"/>
  <c r="J3147" i="3"/>
  <c r="J3148" i="3"/>
  <c r="J3149" i="3"/>
  <c r="J3150" i="3"/>
  <c r="J3151" i="3"/>
  <c r="J3152" i="3"/>
  <c r="J3153" i="3"/>
  <c r="J3154" i="3"/>
  <c r="J3155" i="3"/>
  <c r="J3156" i="3"/>
  <c r="J3157" i="3"/>
  <c r="J3158" i="3"/>
  <c r="J3159" i="3"/>
  <c r="J3160" i="3"/>
  <c r="J3161" i="3"/>
  <c r="J3162" i="3"/>
  <c r="J3163" i="3"/>
  <c r="J3164" i="3"/>
  <c r="J3165" i="3"/>
  <c r="J3166" i="3"/>
  <c r="J3167" i="3"/>
  <c r="J3168" i="3"/>
  <c r="J3169" i="3"/>
  <c r="J3170" i="3"/>
  <c r="J3171" i="3"/>
  <c r="J3172" i="3"/>
  <c r="J3173" i="3"/>
  <c r="J3174" i="3"/>
  <c r="J3175" i="3"/>
  <c r="J3176" i="3"/>
  <c r="J3177" i="3"/>
  <c r="J3178" i="3"/>
  <c r="J3179" i="3"/>
  <c r="J3180" i="3"/>
  <c r="J3181" i="3"/>
  <c r="J3182" i="3"/>
  <c r="J3183" i="3"/>
  <c r="J3184" i="3"/>
  <c r="J3185" i="3"/>
  <c r="J3186" i="3"/>
  <c r="J3187" i="3"/>
  <c r="J3188" i="3"/>
  <c r="J3189" i="3"/>
  <c r="J3190" i="3"/>
  <c r="J3191" i="3"/>
  <c r="J3192" i="3"/>
  <c r="J3193" i="3"/>
  <c r="J3194" i="3"/>
  <c r="J3195" i="3"/>
  <c r="J3196" i="3"/>
  <c r="J3197" i="3"/>
  <c r="J3198" i="3"/>
  <c r="J3199" i="3"/>
  <c r="J3200" i="3"/>
  <c r="J3201" i="3"/>
  <c r="J3202" i="3"/>
  <c r="J3203" i="3"/>
  <c r="J3204" i="3"/>
  <c r="J3205" i="3"/>
  <c r="J3206" i="3"/>
  <c r="J3207" i="3"/>
  <c r="J3208" i="3"/>
  <c r="J3209" i="3"/>
  <c r="J3210" i="3"/>
  <c r="J3211" i="3"/>
  <c r="J3212" i="3"/>
  <c r="J3213" i="3"/>
  <c r="J3214" i="3"/>
  <c r="J3215" i="3"/>
  <c r="J3216" i="3"/>
  <c r="J3217" i="3"/>
  <c r="J3218" i="3"/>
  <c r="J3219" i="3"/>
  <c r="J3220" i="3"/>
  <c r="J3221" i="3"/>
  <c r="J3222" i="3"/>
  <c r="J3223" i="3"/>
  <c r="J3224" i="3"/>
  <c r="J3225" i="3"/>
  <c r="J3226" i="3"/>
  <c r="J3227" i="3"/>
  <c r="J3228" i="3"/>
  <c r="J3229" i="3"/>
  <c r="J3230" i="3"/>
  <c r="J3231" i="3"/>
  <c r="J3232" i="3"/>
  <c r="J3233" i="3"/>
  <c r="J3234" i="3"/>
  <c r="J3235" i="3"/>
  <c r="J3236" i="3"/>
  <c r="J3237" i="3"/>
  <c r="J3238" i="3"/>
  <c r="J3239" i="3"/>
  <c r="J3240" i="3"/>
  <c r="J3241" i="3"/>
  <c r="J3242" i="3"/>
  <c r="J3243" i="3"/>
  <c r="J3244" i="3"/>
  <c r="J3245" i="3"/>
  <c r="J3246" i="3"/>
  <c r="J3247" i="3"/>
  <c r="J3248" i="3"/>
  <c r="J3249" i="3"/>
  <c r="J3250" i="3"/>
  <c r="J3251" i="3"/>
  <c r="J3252" i="3"/>
  <c r="J3253" i="3"/>
  <c r="J3254" i="3"/>
  <c r="J3255" i="3"/>
  <c r="J3256" i="3"/>
  <c r="J3257" i="3"/>
  <c r="J3258" i="3"/>
  <c r="J3259" i="3"/>
  <c r="J3260" i="3"/>
  <c r="J3261" i="3"/>
  <c r="J3262" i="3"/>
  <c r="J3263" i="3"/>
  <c r="J3264" i="3"/>
  <c r="J3265" i="3"/>
  <c r="J3266" i="3"/>
  <c r="J3267" i="3"/>
  <c r="J3268" i="3"/>
  <c r="J3269" i="3"/>
  <c r="J3270" i="3"/>
  <c r="J3271" i="3"/>
  <c r="J3272" i="3"/>
  <c r="J3273" i="3"/>
  <c r="J3274" i="3"/>
  <c r="J3275" i="3"/>
  <c r="J3276" i="3"/>
  <c r="J3277" i="3"/>
  <c r="J3278" i="3"/>
  <c r="J3279" i="3"/>
  <c r="J3280" i="3"/>
  <c r="J3281" i="3"/>
  <c r="J3282" i="3"/>
  <c r="J3283" i="3"/>
  <c r="J3284" i="3"/>
  <c r="J3285" i="3"/>
  <c r="J3286" i="3"/>
  <c r="J3287" i="3"/>
  <c r="J3288" i="3"/>
  <c r="J3289" i="3"/>
  <c r="J3290" i="3"/>
  <c r="J3291" i="3"/>
  <c r="J3292" i="3"/>
  <c r="J3293" i="3"/>
  <c r="J3294" i="3"/>
  <c r="J3295" i="3"/>
  <c r="J3296" i="3"/>
  <c r="J3297" i="3"/>
  <c r="J3298" i="3"/>
  <c r="J3299" i="3"/>
  <c r="J3300" i="3"/>
  <c r="J3301" i="3"/>
  <c r="J3302" i="3"/>
  <c r="J3303" i="3"/>
  <c r="J3304" i="3"/>
  <c r="J3305" i="3"/>
  <c r="J3306" i="3"/>
  <c r="J3307" i="3"/>
  <c r="J3308" i="3"/>
  <c r="J3309" i="3"/>
  <c r="J3310" i="3"/>
  <c r="J3311" i="3"/>
  <c r="J3312" i="3"/>
  <c r="J3313" i="3"/>
  <c r="J3314" i="3"/>
  <c r="J3315" i="3"/>
  <c r="J3316" i="3"/>
  <c r="J3317" i="3"/>
  <c r="J3318" i="3"/>
  <c r="J3319" i="3"/>
  <c r="J3320" i="3"/>
  <c r="J3321" i="3"/>
  <c r="J3322" i="3"/>
  <c r="J3323" i="3"/>
  <c r="J3324" i="3"/>
  <c r="J3325" i="3"/>
  <c r="J3326" i="3"/>
  <c r="J3327" i="3"/>
  <c r="J3328" i="3"/>
  <c r="J18" i="3"/>
  <c r="I3327" i="5"/>
  <c r="I3307" i="5"/>
  <c r="I3287" i="5"/>
  <c r="I3267" i="5"/>
  <c r="I3247" i="5"/>
  <c r="I3227" i="5"/>
  <c r="I3207" i="5"/>
  <c r="I3187" i="5"/>
  <c r="I3167" i="5"/>
  <c r="I3147" i="5"/>
  <c r="I3127" i="5"/>
  <c r="I3107" i="5"/>
  <c r="I3087" i="5"/>
  <c r="I3067" i="5"/>
  <c r="I3047" i="5"/>
  <c r="I3027" i="5"/>
  <c r="I3007" i="5"/>
  <c r="I2987" i="5"/>
  <c r="I2967" i="5"/>
  <c r="I2947" i="5"/>
  <c r="I2927" i="5"/>
  <c r="I2907" i="5"/>
  <c r="I2887" i="5"/>
  <c r="I2867" i="5"/>
  <c r="I2847" i="5"/>
  <c r="I2827" i="5"/>
  <c r="I2807" i="5"/>
  <c r="I2787" i="5"/>
  <c r="I2767" i="5"/>
  <c r="I2747" i="5"/>
  <c r="I2727" i="5"/>
  <c r="I2707" i="5"/>
  <c r="I2687" i="5"/>
  <c r="I2667" i="5"/>
  <c r="I2647" i="5"/>
  <c r="I2627" i="5"/>
  <c r="I2607" i="5"/>
  <c r="I2587" i="5"/>
  <c r="I2567" i="5"/>
  <c r="I2547" i="5"/>
  <c r="I2527" i="5"/>
  <c r="I2507" i="5"/>
  <c r="I2487" i="5"/>
  <c r="I2467" i="5"/>
  <c r="I2447" i="5"/>
  <c r="I2427" i="5"/>
  <c r="I2407" i="5"/>
  <c r="I2387" i="5"/>
  <c r="I2367" i="5"/>
  <c r="I2347" i="5"/>
  <c r="I2327" i="5"/>
  <c r="I2307" i="5"/>
  <c r="I2287" i="5"/>
  <c r="I2267" i="5"/>
  <c r="I2247" i="5"/>
  <c r="I2227" i="5"/>
  <c r="I2207" i="5"/>
  <c r="I2187" i="5"/>
  <c r="I2167" i="5"/>
  <c r="I2147" i="5"/>
  <c r="I2127" i="5"/>
  <c r="I2107" i="5"/>
  <c r="I2087" i="5"/>
  <c r="I2067" i="5"/>
  <c r="I2047" i="5"/>
  <c r="I2027" i="5"/>
  <c r="I2007" i="5"/>
  <c r="I1987" i="5"/>
  <c r="I1967" i="5"/>
  <c r="I1947" i="5"/>
  <c r="I1927" i="5"/>
  <c r="I1907" i="5"/>
  <c r="I1887" i="5"/>
  <c r="I1867" i="5"/>
  <c r="I1847" i="5"/>
  <c r="I1827" i="5"/>
  <c r="I1807" i="5"/>
  <c r="I1787" i="5"/>
  <c r="I1767" i="5"/>
  <c r="I1747" i="5"/>
  <c r="I1727" i="5"/>
  <c r="I1707" i="5"/>
  <c r="I1687" i="5"/>
  <c r="I1667" i="5"/>
  <c r="I1647" i="5"/>
  <c r="I1627" i="5"/>
  <c r="I1607" i="5"/>
  <c r="I1587" i="5"/>
  <c r="I1567" i="5"/>
  <c r="I1547" i="5"/>
  <c r="I1527" i="5"/>
  <c r="I1507" i="5"/>
  <c r="I1487" i="5"/>
  <c r="I1467" i="5"/>
  <c r="I1447" i="5"/>
  <c r="I1427" i="5"/>
  <c r="I1407" i="5"/>
  <c r="I1387" i="5"/>
  <c r="I1367" i="5"/>
  <c r="I1347" i="5"/>
  <c r="I1327" i="5"/>
  <c r="I1307" i="5"/>
  <c r="I1287" i="5"/>
  <c r="I1267" i="5"/>
  <c r="I1247" i="5"/>
  <c r="I1227" i="5"/>
  <c r="I1207" i="5"/>
  <c r="I1187" i="5"/>
  <c r="I1167" i="5"/>
  <c r="I1147" i="5"/>
  <c r="I1127" i="5"/>
  <c r="I1107" i="5"/>
  <c r="I1087" i="5"/>
  <c r="I1067" i="5"/>
  <c r="I1047" i="5"/>
  <c r="I1027" i="5"/>
  <c r="I1007" i="5"/>
  <c r="I987" i="5"/>
  <c r="I967" i="5"/>
  <c r="I947" i="5"/>
  <c r="I927" i="5"/>
  <c r="I907" i="5"/>
  <c r="I887" i="5"/>
  <c r="I867" i="5"/>
  <c r="I847" i="5"/>
  <c r="I827" i="5"/>
  <c r="I807" i="5"/>
  <c r="I3326" i="5"/>
  <c r="I3306" i="5"/>
  <c r="I3286" i="5"/>
  <c r="I3266" i="5"/>
  <c r="I3246" i="5"/>
  <c r="I3226" i="5"/>
  <c r="I3206" i="5"/>
  <c r="I3186" i="5"/>
  <c r="I3166" i="5"/>
  <c r="I3146" i="5"/>
  <c r="I3126" i="5"/>
  <c r="I3106" i="5"/>
  <c r="I3086" i="5"/>
  <c r="I3066" i="5"/>
  <c r="I3046" i="5"/>
  <c r="I3026" i="5"/>
  <c r="I3006" i="5"/>
  <c r="I2986" i="5"/>
  <c r="I2966" i="5"/>
  <c r="I2946" i="5"/>
  <c r="I2926" i="5"/>
  <c r="I2906" i="5"/>
  <c r="I2886" i="5"/>
  <c r="I2866" i="5"/>
  <c r="I2846" i="5"/>
  <c r="I2826" i="5"/>
  <c r="I2806" i="5"/>
  <c r="I2786" i="5"/>
  <c r="I2766" i="5"/>
  <c r="I2746" i="5"/>
  <c r="I2726" i="5"/>
  <c r="I2706" i="5"/>
  <c r="I2686" i="5"/>
  <c r="I2666" i="5"/>
  <c r="I2646" i="5"/>
  <c r="I2626" i="5"/>
  <c r="I2606" i="5"/>
  <c r="I2586" i="5"/>
  <c r="I2566" i="5"/>
  <c r="I2546" i="5"/>
  <c r="I2526" i="5"/>
  <c r="I2506" i="5"/>
  <c r="I2486" i="5"/>
  <c r="I2466" i="5"/>
  <c r="I2446" i="5"/>
  <c r="I2426" i="5"/>
  <c r="I2406" i="5"/>
  <c r="I2386" i="5"/>
  <c r="I2366" i="5"/>
  <c r="I2346" i="5"/>
  <c r="I2326" i="5"/>
  <c r="I2306" i="5"/>
  <c r="I2286" i="5"/>
  <c r="I2266" i="5"/>
  <c r="I2246" i="5"/>
  <c r="I2226" i="5"/>
  <c r="I2206" i="5"/>
  <c r="I2186" i="5"/>
  <c r="I2166" i="5"/>
  <c r="I2146" i="5"/>
  <c r="I2126" i="5"/>
  <c r="I2106" i="5"/>
  <c r="I2086" i="5"/>
  <c r="I2066" i="5"/>
  <c r="I2046" i="5"/>
  <c r="I2026" i="5"/>
  <c r="I2006" i="5"/>
  <c r="I1986" i="5"/>
  <c r="I1966" i="5"/>
  <c r="I1946" i="5"/>
  <c r="I1926" i="5"/>
  <c r="I1906" i="5"/>
  <c r="I1886" i="5"/>
  <c r="I1866" i="5"/>
  <c r="I1846" i="5"/>
  <c r="I1826" i="5"/>
  <c r="I1806" i="5"/>
  <c r="I1786" i="5"/>
  <c r="I1766" i="5"/>
  <c r="I1746" i="5"/>
  <c r="I1726" i="5"/>
  <c r="I1706" i="5"/>
  <c r="I1686" i="5"/>
  <c r="I1666" i="5"/>
  <c r="I1646" i="5"/>
  <c r="I1626" i="5"/>
  <c r="I1606" i="5"/>
  <c r="I1586" i="5"/>
  <c r="I1566" i="5"/>
  <c r="I1546" i="5"/>
  <c r="I1526" i="5"/>
  <c r="I1506" i="5"/>
  <c r="I1486" i="5"/>
  <c r="I1466" i="5"/>
  <c r="I1446" i="5"/>
  <c r="I1426" i="5"/>
  <c r="I1406" i="5"/>
  <c r="I1386" i="5"/>
  <c r="I1366" i="5"/>
  <c r="I1346" i="5"/>
  <c r="I1326" i="5"/>
  <c r="I1306" i="5"/>
  <c r="I1286" i="5"/>
  <c r="I1266" i="5"/>
  <c r="I1246" i="5"/>
  <c r="I1226" i="5"/>
  <c r="I1206" i="5"/>
  <c r="I1186" i="5"/>
  <c r="I1166" i="5"/>
  <c r="I1146" i="5"/>
  <c r="I1126" i="5"/>
  <c r="I1106" i="5"/>
  <c r="I1086" i="5"/>
  <c r="I1066" i="5"/>
  <c r="I1046" i="5"/>
  <c r="I1026" i="5"/>
  <c r="I1006" i="5"/>
  <c r="I986" i="5"/>
  <c r="I966" i="5"/>
  <c r="I946" i="5"/>
  <c r="I926" i="5"/>
  <c r="I906" i="5"/>
  <c r="I886" i="5"/>
  <c r="I866" i="5"/>
  <c r="I846" i="5"/>
  <c r="I3325" i="5"/>
  <c r="I3305" i="5"/>
  <c r="I3285" i="5"/>
  <c r="I3265" i="5"/>
  <c r="I3245" i="5"/>
  <c r="I3225" i="5"/>
  <c r="I3205" i="5"/>
  <c r="I3185" i="5"/>
  <c r="I3165" i="5"/>
  <c r="I3145" i="5"/>
  <c r="I3125" i="5"/>
  <c r="I3105" i="5"/>
  <c r="I3085" i="5"/>
  <c r="I3065" i="5"/>
  <c r="I3045" i="5"/>
  <c r="I3025" i="5"/>
  <c r="I3005" i="5"/>
  <c r="I2985" i="5"/>
  <c r="I2965" i="5"/>
  <c r="I2945" i="5"/>
  <c r="I2925" i="5"/>
  <c r="I2905" i="5"/>
  <c r="I2885" i="5"/>
  <c r="I2865" i="5"/>
  <c r="I2845" i="5"/>
  <c r="I2825" i="5"/>
  <c r="I2805" i="5"/>
  <c r="I2785" i="5"/>
  <c r="I2765" i="5"/>
  <c r="I2745" i="5"/>
  <c r="I2725" i="5"/>
  <c r="I2705" i="5"/>
  <c r="I2685" i="5"/>
  <c r="I2665" i="5"/>
  <c r="I2645" i="5"/>
  <c r="I2625" i="5"/>
  <c r="I2605" i="5"/>
  <c r="I2585" i="5"/>
  <c r="I2565" i="5"/>
  <c r="I2545" i="5"/>
  <c r="I2525" i="5"/>
  <c r="I2505" i="5"/>
  <c r="I2485" i="5"/>
  <c r="I2465" i="5"/>
  <c r="I2445" i="5"/>
  <c r="I2425" i="5"/>
  <c r="I2405" i="5"/>
  <c r="I2385" i="5"/>
  <c r="I2365" i="5"/>
  <c r="I2345" i="5"/>
  <c r="I2325" i="5"/>
  <c r="I2305" i="5"/>
  <c r="I2285" i="5"/>
  <c r="I2265" i="5"/>
  <c r="I2245" i="5"/>
  <c r="I2225" i="5"/>
  <c r="I2205" i="5"/>
  <c r="I2185" i="5"/>
  <c r="I2165" i="5"/>
  <c r="I2145" i="5"/>
  <c r="I2125" i="5"/>
  <c r="I2105" i="5"/>
  <c r="I2085" i="5"/>
  <c r="I2065" i="5"/>
  <c r="I2045" i="5"/>
  <c r="I2025" i="5"/>
  <c r="I2005" i="5"/>
  <c r="I1985" i="5"/>
  <c r="I1965" i="5"/>
  <c r="I1945" i="5"/>
  <c r="I1925" i="5"/>
  <c r="I1905" i="5"/>
  <c r="I1885" i="5"/>
  <c r="I1865" i="5"/>
  <c r="I1845" i="5"/>
  <c r="I1825" i="5"/>
  <c r="I1805" i="5"/>
  <c r="I1785" i="5"/>
  <c r="I1765" i="5"/>
  <c r="I1745" i="5"/>
  <c r="I1725" i="5"/>
  <c r="I1705" i="5"/>
  <c r="I1685" i="5"/>
  <c r="I1665" i="5"/>
  <c r="I1645" i="5"/>
  <c r="I1625" i="5"/>
  <c r="I1605" i="5"/>
  <c r="I1585" i="5"/>
  <c r="I1565" i="5"/>
  <c r="I1545" i="5"/>
  <c r="I1525" i="5"/>
  <c r="I1505" i="5"/>
  <c r="I1485" i="5"/>
  <c r="I1465" i="5"/>
  <c r="I1445" i="5"/>
  <c r="I1425" i="5"/>
  <c r="I1405" i="5"/>
  <c r="I1385" i="5"/>
  <c r="I1365" i="5"/>
  <c r="I1345" i="5"/>
  <c r="I1325" i="5"/>
  <c r="I1305" i="5"/>
  <c r="I1285" i="5"/>
  <c r="I1265" i="5"/>
  <c r="I1245" i="5"/>
  <c r="I1225" i="5"/>
  <c r="I1205" i="5"/>
  <c r="I1185" i="5"/>
  <c r="I1165" i="5"/>
  <c r="I1145" i="5"/>
  <c r="I1125" i="5"/>
  <c r="I1105" i="5"/>
  <c r="I1085" i="5"/>
  <c r="I1065" i="5"/>
  <c r="I1045" i="5"/>
  <c r="I1025" i="5"/>
  <c r="I1005" i="5"/>
  <c r="I985" i="5"/>
  <c r="I965" i="5"/>
  <c r="I945" i="5"/>
  <c r="I925" i="5"/>
  <c r="I905" i="5"/>
  <c r="I885" i="5"/>
  <c r="I865" i="5"/>
  <c r="I845" i="5"/>
  <c r="I3323" i="5"/>
  <c r="I3303" i="5"/>
  <c r="I3283" i="5"/>
  <c r="I3263" i="5"/>
  <c r="I3243" i="5"/>
  <c r="I3223" i="5"/>
  <c r="I3203" i="5"/>
  <c r="I3183" i="5"/>
  <c r="I3163" i="5"/>
  <c r="I3143" i="5"/>
  <c r="I3123" i="5"/>
  <c r="I3103" i="5"/>
  <c r="I3083" i="5"/>
  <c r="I3063" i="5"/>
  <c r="I3043" i="5"/>
  <c r="I3023" i="5"/>
  <c r="I3003" i="5"/>
  <c r="I2983" i="5"/>
  <c r="I2963" i="5"/>
  <c r="I2943" i="5"/>
  <c r="I2923" i="5"/>
  <c r="I2903" i="5"/>
  <c r="I2883" i="5"/>
  <c r="I2863" i="5"/>
  <c r="I2843" i="5"/>
  <c r="I2823" i="5"/>
  <c r="I2803" i="5"/>
  <c r="I2783" i="5"/>
  <c r="I2763" i="5"/>
  <c r="I2743" i="5"/>
  <c r="I2723" i="5"/>
  <c r="I2703" i="5"/>
  <c r="I2683" i="5"/>
  <c r="I2663" i="5"/>
  <c r="I2643" i="5"/>
  <c r="I2623" i="5"/>
  <c r="I2603" i="5"/>
  <c r="I2583" i="5"/>
  <c r="I787" i="5"/>
  <c r="I767" i="5"/>
  <c r="I747" i="5"/>
  <c r="I727" i="5"/>
  <c r="I707" i="5"/>
  <c r="I687" i="5"/>
  <c r="I667" i="5"/>
  <c r="I647" i="5"/>
  <c r="I627" i="5"/>
  <c r="I607" i="5"/>
  <c r="I587" i="5"/>
  <c r="I567" i="5"/>
  <c r="I547" i="5"/>
  <c r="I527" i="5"/>
  <c r="I507" i="5"/>
  <c r="I487" i="5"/>
  <c r="I467" i="5"/>
  <c r="I447" i="5"/>
  <c r="I427" i="5"/>
  <c r="I407" i="5"/>
  <c r="I387" i="5"/>
  <c r="I367" i="5"/>
  <c r="I347" i="5"/>
  <c r="I327" i="5"/>
  <c r="I307" i="5"/>
  <c r="I287" i="5"/>
  <c r="I267" i="5"/>
  <c r="I247" i="5"/>
  <c r="I227" i="5"/>
  <c r="I207" i="5"/>
  <c r="I187" i="5"/>
  <c r="I167" i="5"/>
  <c r="I147" i="5"/>
  <c r="I127" i="5"/>
  <c r="I107" i="5"/>
  <c r="I826" i="5"/>
  <c r="I806" i="5"/>
  <c r="I786" i="5"/>
  <c r="I766" i="5"/>
  <c r="I746" i="5"/>
  <c r="I726" i="5"/>
  <c r="I706" i="5"/>
  <c r="I686" i="5"/>
  <c r="I666" i="5"/>
  <c r="I646" i="5"/>
  <c r="I626" i="5"/>
  <c r="I606" i="5"/>
  <c r="I586" i="5"/>
  <c r="I566" i="5"/>
  <c r="I546" i="5"/>
  <c r="I526" i="5"/>
  <c r="I506" i="5"/>
  <c r="I486" i="5"/>
  <c r="I466" i="5"/>
  <c r="I446" i="5"/>
  <c r="I426" i="5"/>
  <c r="I406" i="5"/>
  <c r="I386" i="5"/>
  <c r="I366" i="5"/>
  <c r="I346" i="5"/>
  <c r="I326" i="5"/>
  <c r="I306" i="5"/>
  <c r="I286" i="5"/>
  <c r="I266" i="5"/>
  <c r="I246" i="5"/>
  <c r="I226" i="5"/>
  <c r="I206" i="5"/>
  <c r="I186" i="5"/>
  <c r="I166" i="5"/>
  <c r="I146" i="5"/>
  <c r="I126" i="5"/>
  <c r="I106" i="5"/>
  <c r="I825" i="5"/>
  <c r="I805" i="5"/>
  <c r="I785" i="5"/>
  <c r="I765" i="5"/>
  <c r="I745" i="5"/>
  <c r="I725" i="5"/>
  <c r="I705" i="5"/>
  <c r="I685" i="5"/>
  <c r="I665" i="5"/>
  <c r="I645" i="5"/>
  <c r="I625" i="5"/>
  <c r="I605" i="5"/>
  <c r="I585" i="5"/>
  <c r="I565" i="5"/>
  <c r="I545" i="5"/>
  <c r="I525" i="5"/>
  <c r="I505" i="5"/>
  <c r="I485" i="5"/>
  <c r="I465" i="5"/>
  <c r="I445" i="5"/>
  <c r="I425" i="5"/>
  <c r="I405" i="5"/>
  <c r="I385" i="5"/>
  <c r="I365" i="5"/>
  <c r="I345" i="5"/>
  <c r="I325" i="5"/>
  <c r="I305" i="5"/>
  <c r="I285" i="5"/>
  <c r="I265" i="5"/>
  <c r="I245" i="5"/>
  <c r="I225" i="5"/>
  <c r="I205" i="5"/>
  <c r="I185" i="5"/>
  <c r="I165" i="5"/>
  <c r="I145" i="5"/>
  <c r="I125" i="5"/>
  <c r="I105" i="5"/>
  <c r="I2563" i="5"/>
  <c r="I2543" i="5"/>
  <c r="I2523" i="5"/>
  <c r="I2503" i="5"/>
  <c r="I2483" i="5"/>
  <c r="I2463" i="5"/>
  <c r="I2443" i="5"/>
  <c r="I2423" i="5"/>
  <c r="I2403" i="5"/>
  <c r="I2383" i="5"/>
  <c r="I2363" i="5"/>
  <c r="I2343" i="5"/>
  <c r="I2323" i="5"/>
  <c r="I2303" i="5"/>
  <c r="I2283" i="5"/>
  <c r="I2263" i="5"/>
  <c r="I2243" i="5"/>
  <c r="I2223" i="5"/>
  <c r="I2203" i="5"/>
  <c r="I2183" i="5"/>
  <c r="I2163" i="5"/>
  <c r="I2143" i="5"/>
  <c r="I2123" i="5"/>
  <c r="I2103" i="5"/>
  <c r="I2083" i="5"/>
  <c r="I2063" i="5"/>
  <c r="I2043" i="5"/>
  <c r="I2023" i="5"/>
  <c r="I2003" i="5"/>
  <c r="I1983" i="5"/>
  <c r="I1963" i="5"/>
  <c r="I1943" i="5"/>
  <c r="I1923" i="5"/>
  <c r="I1903" i="5"/>
  <c r="I1883" i="5"/>
  <c r="I1863" i="5"/>
  <c r="I1843" i="5"/>
  <c r="I1823" i="5"/>
  <c r="I1803" i="5"/>
  <c r="I1783" i="5"/>
  <c r="I1763" i="5"/>
  <c r="I1743" i="5"/>
  <c r="I1723" i="5"/>
  <c r="I1703" i="5"/>
  <c r="I1683" i="5"/>
  <c r="I1663" i="5"/>
  <c r="I1643" i="5"/>
  <c r="I1623" i="5"/>
  <c r="I1603" i="5"/>
  <c r="I1583" i="5"/>
  <c r="I1563" i="5"/>
  <c r="I1543" i="5"/>
  <c r="I1523" i="5"/>
  <c r="I1503" i="5"/>
  <c r="I1483" i="5"/>
  <c r="I1463" i="5"/>
  <c r="I1443" i="5"/>
  <c r="I1423" i="5"/>
  <c r="I1403" i="5"/>
  <c r="I1383" i="5"/>
  <c r="I1363" i="5"/>
  <c r="I1343" i="5"/>
  <c r="I1323" i="5"/>
  <c r="I1303" i="5"/>
  <c r="I1283" i="5"/>
  <c r="I1263" i="5"/>
  <c r="I1243" i="5"/>
  <c r="I1223" i="5"/>
  <c r="I1203" i="5"/>
  <c r="I1183" i="5"/>
  <c r="I1163" i="5"/>
  <c r="I1143" i="5"/>
  <c r="I1123" i="5"/>
  <c r="I1103" i="5"/>
  <c r="I1083" i="5"/>
  <c r="I1063" i="5"/>
  <c r="I1043" i="5"/>
  <c r="I1023" i="5"/>
  <c r="I1003" i="5"/>
  <c r="I983" i="5"/>
  <c r="I963" i="5"/>
  <c r="I943" i="5"/>
  <c r="I923" i="5"/>
  <c r="I903" i="5"/>
  <c r="I883" i="5"/>
  <c r="I863" i="5"/>
  <c r="I843" i="5"/>
  <c r="I823" i="5"/>
  <c r="I803" i="5"/>
  <c r="I783" i="5"/>
  <c r="I763" i="5"/>
  <c r="I743" i="5"/>
  <c r="I723" i="5"/>
  <c r="I703" i="5"/>
  <c r="I683" i="5"/>
  <c r="I663" i="5"/>
  <c r="I643" i="5"/>
  <c r="I623" i="5"/>
  <c r="I603" i="5"/>
  <c r="I583" i="5"/>
  <c r="I563" i="5"/>
  <c r="I543" i="5"/>
  <c r="I523" i="5"/>
  <c r="I503" i="5"/>
  <c r="I483" i="5"/>
  <c r="I463" i="5"/>
  <c r="I443" i="5"/>
  <c r="I423" i="5"/>
  <c r="I403" i="5"/>
  <c r="I383" i="5"/>
  <c r="I363" i="5"/>
  <c r="I343" i="5"/>
  <c r="I323" i="5"/>
  <c r="I303" i="5"/>
  <c r="I283" i="5"/>
  <c r="I263" i="5"/>
  <c r="I243" i="5"/>
  <c r="I223" i="5"/>
  <c r="I203" i="5"/>
  <c r="I183" i="5"/>
  <c r="I163" i="5"/>
  <c r="I143" i="5"/>
  <c r="I123" i="5"/>
  <c r="I103" i="5"/>
  <c r="I3322" i="5"/>
  <c r="I3302" i="5"/>
  <c r="I3282" i="5"/>
  <c r="I3262" i="5"/>
  <c r="I3242" i="5"/>
  <c r="I3222" i="5"/>
  <c r="I3202" i="5"/>
  <c r="I3182" i="5"/>
  <c r="I3162" i="5"/>
  <c r="I3142" i="5"/>
  <c r="I3122" i="5"/>
  <c r="I3102" i="5"/>
  <c r="I3082" i="5"/>
  <c r="I3062" i="5"/>
  <c r="I3042" i="5"/>
  <c r="I3022" i="5"/>
  <c r="I3002" i="5"/>
  <c r="I2982" i="5"/>
  <c r="I2962" i="5"/>
  <c r="I2942" i="5"/>
  <c r="I2922" i="5"/>
  <c r="I2902" i="5"/>
  <c r="I2882" i="5"/>
  <c r="I2862" i="5"/>
  <c r="I2842" i="5"/>
  <c r="I2822" i="5"/>
  <c r="I2802" i="5"/>
  <c r="I2782" i="5"/>
  <c r="I2762" i="5"/>
  <c r="I2742" i="5"/>
  <c r="I2722" i="5"/>
  <c r="I2702" i="5"/>
  <c r="I2682" i="5"/>
  <c r="I2662" i="5"/>
  <c r="I2642" i="5"/>
  <c r="I2622" i="5"/>
  <c r="I2602" i="5"/>
  <c r="I2582" i="5"/>
  <c r="I2562" i="5"/>
  <c r="I2542" i="5"/>
  <c r="I2522" i="5"/>
  <c r="I2502" i="5"/>
  <c r="I2482" i="5"/>
  <c r="I2462" i="5"/>
  <c r="I2442" i="5"/>
  <c r="I2422" i="5"/>
  <c r="I2402" i="5"/>
  <c r="I2382" i="5"/>
  <c r="I2362" i="5"/>
  <c r="I2342" i="5"/>
  <c r="I2322" i="5"/>
  <c r="I2302" i="5"/>
  <c r="I2282" i="5"/>
  <c r="I2262" i="5"/>
  <c r="I2242" i="5"/>
  <c r="I2222" i="5"/>
  <c r="I2202" i="5"/>
  <c r="I2182" i="5"/>
  <c r="I2162" i="5"/>
  <c r="I2142" i="5"/>
  <c r="I2122" i="5"/>
  <c r="I2102" i="5"/>
  <c r="I2082" i="5"/>
  <c r="I2062" i="5"/>
  <c r="I2042" i="5"/>
  <c r="I2022" i="5"/>
  <c r="I2002" i="5"/>
  <c r="I1982" i="5"/>
  <c r="I1962" i="5"/>
  <c r="I1942" i="5"/>
  <c r="I1922" i="5"/>
  <c r="I1902" i="5"/>
  <c r="I1882" i="5"/>
  <c r="I1862" i="5"/>
  <c r="I1842" i="5"/>
  <c r="I1822" i="5"/>
  <c r="I1802" i="5"/>
  <c r="I1782" i="5"/>
  <c r="I1762" i="5"/>
  <c r="I1742" i="5"/>
  <c r="I1722" i="5"/>
  <c r="I1702" i="5"/>
  <c r="I1682" i="5"/>
  <c r="I1662" i="5"/>
  <c r="I1642" i="5"/>
  <c r="I1622" i="5"/>
  <c r="I1602" i="5"/>
  <c r="I1582" i="5"/>
  <c r="I1562" i="5"/>
  <c r="I1542" i="5"/>
  <c r="I1522" i="5"/>
  <c r="I1502" i="5"/>
  <c r="I1482" i="5"/>
  <c r="I1462" i="5"/>
  <c r="I1442" i="5"/>
  <c r="I1422" i="5"/>
  <c r="I1402" i="5"/>
  <c r="I1382" i="5"/>
  <c r="I1362" i="5"/>
  <c r="I1342" i="5"/>
  <c r="I1322" i="5"/>
  <c r="I1302" i="5"/>
  <c r="I1282" i="5"/>
  <c r="I1262" i="5"/>
  <c r="I1242" i="5"/>
  <c r="I1222" i="5"/>
  <c r="I1202" i="5"/>
  <c r="I1182" i="5"/>
  <c r="I1162" i="5"/>
  <c r="I1142" i="5"/>
  <c r="I1122" i="5"/>
  <c r="I1102" i="5"/>
  <c r="I1082" i="5"/>
  <c r="I1062" i="5"/>
  <c r="I1042" i="5"/>
  <c r="I1022" i="5"/>
  <c r="I1002" i="5"/>
  <c r="I982" i="5"/>
  <c r="I962" i="5"/>
  <c r="I942" i="5"/>
  <c r="I922" i="5"/>
  <c r="I902" i="5"/>
  <c r="I882" i="5"/>
  <c r="I862" i="5"/>
  <c r="I842" i="5"/>
  <c r="I822" i="5"/>
  <c r="I802" i="5"/>
  <c r="I782" i="5"/>
  <c r="I762" i="5"/>
  <c r="I742" i="5"/>
  <c r="I722" i="5"/>
  <c r="I702" i="5"/>
  <c r="I682" i="5"/>
  <c r="I662" i="5"/>
  <c r="I642" i="5"/>
  <c r="I622" i="5"/>
  <c r="I602" i="5"/>
  <c r="I582" i="5"/>
  <c r="I562" i="5"/>
  <c r="I542" i="5"/>
  <c r="I522" i="5"/>
  <c r="I502" i="5"/>
  <c r="I482" i="5"/>
  <c r="I462" i="5"/>
  <c r="I442" i="5"/>
  <c r="I422" i="5"/>
  <c r="I402" i="5"/>
  <c r="I382" i="5"/>
  <c r="I362" i="5"/>
  <c r="I342" i="5"/>
  <c r="I322" i="5"/>
  <c r="I302" i="5"/>
  <c r="I282" i="5"/>
  <c r="I262" i="5"/>
  <c r="I242" i="5"/>
  <c r="I222" i="5"/>
  <c r="I3316" i="5"/>
  <c r="I3296" i="5"/>
  <c r="I3276" i="5"/>
  <c r="I3256" i="5"/>
  <c r="I3236" i="5"/>
  <c r="I3216" i="5"/>
  <c r="I3196" i="5"/>
  <c r="I3176" i="5"/>
  <c r="I3156" i="5"/>
  <c r="I3136" i="5"/>
  <c r="I3116" i="5"/>
  <c r="I3096" i="5"/>
  <c r="I3076" i="5"/>
  <c r="I3056" i="5"/>
  <c r="I3036" i="5"/>
  <c r="I3016" i="5"/>
  <c r="I2996" i="5"/>
  <c r="I2976" i="5"/>
  <c r="I2956" i="5"/>
  <c r="I2936" i="5"/>
  <c r="I2916" i="5"/>
  <c r="I2896" i="5"/>
  <c r="I2876" i="5"/>
  <c r="I2856" i="5"/>
  <c r="I2836" i="5"/>
  <c r="I2816" i="5"/>
  <c r="I2796" i="5"/>
  <c r="I2776" i="5"/>
  <c r="I2756" i="5"/>
  <c r="I2736" i="5"/>
  <c r="I2716" i="5"/>
  <c r="I2696" i="5"/>
  <c r="I2676" i="5"/>
  <c r="I2656" i="5"/>
  <c r="I2636" i="5"/>
  <c r="I2616" i="5"/>
  <c r="I2596" i="5"/>
  <c r="I2576" i="5"/>
  <c r="I2556" i="5"/>
  <c r="I2536" i="5"/>
  <c r="I2516" i="5"/>
  <c r="I2496" i="5"/>
  <c r="I2476" i="5"/>
  <c r="I2456" i="5"/>
  <c r="I2436" i="5"/>
  <c r="I2416" i="5"/>
  <c r="I2396" i="5"/>
  <c r="I2376" i="5"/>
  <c r="I2356" i="5"/>
  <c r="I2336" i="5"/>
  <c r="I2316" i="5"/>
  <c r="I2296" i="5"/>
  <c r="I2276" i="5"/>
  <c r="I2256" i="5"/>
  <c r="I2236" i="5"/>
  <c r="I2216" i="5"/>
  <c r="I2196" i="5"/>
  <c r="I2176" i="5"/>
  <c r="I2156" i="5"/>
  <c r="I2136" i="5"/>
  <c r="I2116" i="5"/>
  <c r="I2096" i="5"/>
  <c r="I2076" i="5"/>
  <c r="I2056" i="5"/>
  <c r="I2036" i="5"/>
  <c r="I2016" i="5"/>
  <c r="I1996" i="5"/>
  <c r="I1976" i="5"/>
  <c r="I1956" i="5"/>
  <c r="I1936" i="5"/>
  <c r="I1916" i="5"/>
  <c r="I1896" i="5"/>
  <c r="I1876" i="5"/>
  <c r="I1856" i="5"/>
  <c r="I1836" i="5"/>
  <c r="I1816" i="5"/>
  <c r="I1796" i="5"/>
  <c r="I1776" i="5"/>
  <c r="I1756" i="5"/>
  <c r="I1736" i="5"/>
  <c r="I1716" i="5"/>
  <c r="I1696" i="5"/>
  <c r="I1676" i="5"/>
  <c r="I1656" i="5"/>
  <c r="I1636" i="5"/>
  <c r="I1616" i="5"/>
  <c r="I1596" i="5"/>
  <c r="I1576" i="5"/>
  <c r="I1556" i="5"/>
  <c r="I1536" i="5"/>
  <c r="I1516" i="5"/>
  <c r="I1496" i="5"/>
  <c r="I1476" i="5"/>
  <c r="I1456" i="5"/>
  <c r="I1436" i="5"/>
  <c r="I1416" i="5"/>
  <c r="I1396" i="5"/>
  <c r="I1376" i="5"/>
  <c r="I1356" i="5"/>
  <c r="I1336" i="5"/>
  <c r="I1316" i="5"/>
  <c r="I1296" i="5"/>
  <c r="I1276" i="5"/>
  <c r="I1256" i="5"/>
  <c r="I1236" i="5"/>
  <c r="I1216" i="5"/>
  <c r="I1196" i="5"/>
  <c r="I1176" i="5"/>
  <c r="I1156" i="5"/>
  <c r="I1136" i="5"/>
  <c r="I1116" i="5"/>
  <c r="I1096" i="5"/>
  <c r="I1076" i="5"/>
  <c r="I1056" i="5"/>
  <c r="I1036" i="5"/>
  <c r="I1016" i="5"/>
  <c r="I996" i="5"/>
  <c r="I976" i="5"/>
  <c r="I956" i="5"/>
  <c r="I936" i="5"/>
  <c r="I916" i="5"/>
  <c r="I896" i="5"/>
  <c r="I876" i="5"/>
  <c r="I856" i="5"/>
  <c r="I836" i="5"/>
  <c r="I816" i="5"/>
  <c r="I796" i="5"/>
  <c r="I3324" i="5"/>
  <c r="I3304" i="5"/>
  <c r="I3284" i="5"/>
  <c r="I3264" i="5"/>
  <c r="I3244" i="5"/>
  <c r="I3224" i="5"/>
  <c r="I3204" i="5"/>
  <c r="I3184" i="5"/>
  <c r="I3164" i="5"/>
  <c r="I3144" i="5"/>
  <c r="I3124" i="5"/>
  <c r="I3104" i="5"/>
  <c r="I3084" i="5"/>
  <c r="I3064" i="5"/>
  <c r="I3044" i="5"/>
  <c r="I3024" i="5"/>
  <c r="I3004" i="5"/>
  <c r="I2984" i="5"/>
  <c r="I2964" i="5"/>
  <c r="I2944" i="5"/>
  <c r="I2924" i="5"/>
  <c r="I2904" i="5"/>
  <c r="I2884" i="5"/>
  <c r="I2864" i="5"/>
  <c r="I2844" i="5"/>
  <c r="I2824" i="5"/>
  <c r="I2804" i="5"/>
  <c r="I2784" i="5"/>
  <c r="I2764" i="5"/>
  <c r="I2744" i="5"/>
  <c r="I2724" i="5"/>
  <c r="I2704" i="5"/>
  <c r="I2684" i="5"/>
  <c r="I2664" i="5"/>
  <c r="I2644" i="5"/>
  <c r="I2624" i="5"/>
  <c r="I2604" i="5"/>
  <c r="I2584" i="5"/>
  <c r="I2564" i="5"/>
  <c r="I2544" i="5"/>
  <c r="I2524" i="5"/>
  <c r="I2504" i="5"/>
  <c r="I2484" i="5"/>
  <c r="I2464" i="5"/>
  <c r="I2444" i="5"/>
  <c r="I2424" i="5"/>
  <c r="I2404" i="5"/>
  <c r="I2384" i="5"/>
  <c r="I2364" i="5"/>
  <c r="I2344" i="5"/>
  <c r="I2324" i="5"/>
  <c r="I2304" i="5"/>
  <c r="I2284" i="5"/>
  <c r="I2264" i="5"/>
  <c r="I2244" i="5"/>
  <c r="I2224" i="5"/>
  <c r="I2204" i="5"/>
  <c r="I2184" i="5"/>
  <c r="I2164" i="5"/>
  <c r="I2144" i="5"/>
  <c r="I2124" i="5"/>
  <c r="I2104" i="5"/>
  <c r="I2084" i="5"/>
  <c r="I2064" i="5"/>
  <c r="I2044" i="5"/>
  <c r="I2024" i="5"/>
  <c r="I2004" i="5"/>
  <c r="I1984" i="5"/>
  <c r="I1964" i="5"/>
  <c r="I1944" i="5"/>
  <c r="I1924" i="5"/>
  <c r="I1904" i="5"/>
  <c r="I1884" i="5"/>
  <c r="I1864" i="5"/>
  <c r="I1844" i="5"/>
  <c r="I1824" i="5"/>
  <c r="I1804" i="5"/>
  <c r="I1784" i="5"/>
  <c r="I1764" i="5"/>
  <c r="I1744" i="5"/>
  <c r="I1724" i="5"/>
  <c r="I1704" i="5"/>
  <c r="I1684" i="5"/>
  <c r="I1664" i="5"/>
  <c r="I1644" i="5"/>
  <c r="I1624" i="5"/>
  <c r="I1604" i="5"/>
  <c r="I1584" i="5"/>
  <c r="I1564" i="5"/>
  <c r="I1544" i="5"/>
  <c r="I1524" i="5"/>
  <c r="I1504" i="5"/>
  <c r="I1484" i="5"/>
  <c r="I1464" i="5"/>
  <c r="I1444" i="5"/>
  <c r="I1424" i="5"/>
  <c r="I1404" i="5"/>
  <c r="I1384" i="5"/>
  <c r="I1364" i="5"/>
  <c r="I1344" i="5"/>
  <c r="I1324" i="5"/>
  <c r="I1304" i="5"/>
  <c r="I1284" i="5"/>
  <c r="I1264" i="5"/>
  <c r="I1244" i="5"/>
  <c r="I1224" i="5"/>
  <c r="I1204" i="5"/>
  <c r="I1184" i="5"/>
  <c r="I1164" i="5"/>
  <c r="I1144" i="5"/>
  <c r="I1124" i="5"/>
  <c r="I1104" i="5"/>
  <c r="I1084" i="5"/>
  <c r="I1064" i="5"/>
  <c r="I1044" i="5"/>
  <c r="I1024" i="5"/>
  <c r="I1004" i="5"/>
  <c r="I984" i="5"/>
  <c r="I964" i="5"/>
  <c r="I944" i="5"/>
  <c r="I924" i="5"/>
  <c r="I904" i="5"/>
  <c r="I884" i="5"/>
  <c r="I864" i="5"/>
  <c r="I844" i="5"/>
  <c r="I824" i="5"/>
  <c r="I804" i="5"/>
  <c r="I202" i="5"/>
  <c r="I182" i="5"/>
  <c r="I162" i="5"/>
  <c r="I142" i="5"/>
  <c r="I122" i="5"/>
  <c r="I3319" i="5"/>
  <c r="I3299" i="5"/>
  <c r="I3279" i="5"/>
  <c r="I3259" i="5"/>
  <c r="I3239" i="5"/>
  <c r="I3219" i="5"/>
  <c r="I3199" i="5"/>
  <c r="I3179" i="5"/>
  <c r="I3159" i="5"/>
  <c r="I3139" i="5"/>
  <c r="I3119" i="5"/>
  <c r="I3099" i="5"/>
  <c r="I3079" i="5"/>
  <c r="I3059" i="5"/>
  <c r="I3039" i="5"/>
  <c r="I3019" i="5"/>
  <c r="I2999" i="5"/>
  <c r="I2979" i="5"/>
  <c r="I2959" i="5"/>
  <c r="I2939" i="5"/>
  <c r="I2919" i="5"/>
  <c r="I2899" i="5"/>
  <c r="I2879" i="5"/>
  <c r="I2859" i="5"/>
  <c r="I2839" i="5"/>
  <c r="I2819" i="5"/>
  <c r="I2799" i="5"/>
  <c r="I2779" i="5"/>
  <c r="I2759" i="5"/>
  <c r="I2739" i="5"/>
  <c r="I2719" i="5"/>
  <c r="I2699" i="5"/>
  <c r="I2679" i="5"/>
  <c r="I2659" i="5"/>
  <c r="I2639" i="5"/>
  <c r="I2619" i="5"/>
  <c r="I2599" i="5"/>
  <c r="I2579" i="5"/>
  <c r="I2559" i="5"/>
  <c r="I2539" i="5"/>
  <c r="I2519" i="5"/>
  <c r="I2499" i="5"/>
  <c r="I2479" i="5"/>
  <c r="I2459" i="5"/>
  <c r="I2439" i="5"/>
  <c r="I2419" i="5"/>
  <c r="I2399" i="5"/>
  <c r="I2379" i="5"/>
  <c r="I2359" i="5"/>
  <c r="I2339" i="5"/>
  <c r="I2319" i="5"/>
  <c r="I2299" i="5"/>
  <c r="I2279" i="5"/>
  <c r="I2259" i="5"/>
  <c r="I2239" i="5"/>
  <c r="I2219" i="5"/>
  <c r="I2199" i="5"/>
  <c r="I2179" i="5"/>
  <c r="I2159" i="5"/>
  <c r="I2139" i="5"/>
  <c r="I2119" i="5"/>
  <c r="I2099" i="5"/>
  <c r="I2079" i="5"/>
  <c r="I2059" i="5"/>
  <c r="I2039" i="5"/>
  <c r="I2019" i="5"/>
  <c r="I1999" i="5"/>
  <c r="I1979" i="5"/>
  <c r="I1959" i="5"/>
  <c r="I1939" i="5"/>
  <c r="I1919" i="5"/>
  <c r="I1899" i="5"/>
  <c r="I1879" i="5"/>
  <c r="I1859" i="5"/>
  <c r="I1839" i="5"/>
  <c r="I1819" i="5"/>
  <c r="I1799" i="5"/>
  <c r="I1779" i="5"/>
  <c r="I1759" i="5"/>
  <c r="I1739" i="5"/>
  <c r="I1719" i="5"/>
  <c r="I1699" i="5"/>
  <c r="I1679" i="5"/>
  <c r="I1659" i="5"/>
  <c r="I1639" i="5"/>
  <c r="I1619" i="5"/>
  <c r="I1599" i="5"/>
  <c r="I1579" i="5"/>
  <c r="I1559" i="5"/>
  <c r="I1539" i="5"/>
  <c r="I1519" i="5"/>
  <c r="I1499" i="5"/>
  <c r="I1479" i="5"/>
  <c r="I1459" i="5"/>
  <c r="I1439" i="5"/>
  <c r="I776" i="5"/>
  <c r="I756" i="5"/>
  <c r="I736" i="5"/>
  <c r="I716" i="5"/>
  <c r="I696" i="5"/>
  <c r="I676" i="5"/>
  <c r="I656" i="5"/>
  <c r="I636" i="5"/>
  <c r="I616" i="5"/>
  <c r="I596" i="5"/>
  <c r="I576" i="5"/>
  <c r="I556" i="5"/>
  <c r="I536" i="5"/>
  <c r="I516" i="5"/>
  <c r="I496" i="5"/>
  <c r="I476" i="5"/>
  <c r="I456" i="5"/>
  <c r="I436" i="5"/>
  <c r="I416" i="5"/>
  <c r="I396" i="5"/>
  <c r="I376" i="5"/>
  <c r="I356" i="5"/>
  <c r="I336" i="5"/>
  <c r="I316" i="5"/>
  <c r="I296" i="5"/>
  <c r="I276" i="5"/>
  <c r="I256" i="5"/>
  <c r="I236" i="5"/>
  <c r="I216" i="5"/>
  <c r="I196" i="5"/>
  <c r="I176" i="5"/>
  <c r="I156" i="5"/>
  <c r="I136" i="5"/>
  <c r="I116" i="5"/>
  <c r="I784" i="5"/>
  <c r="I764" i="5"/>
  <c r="I744" i="5"/>
  <c r="I724" i="5"/>
  <c r="I704" i="5"/>
  <c r="I684" i="5"/>
  <c r="I664" i="5"/>
  <c r="I644" i="5"/>
  <c r="I624" i="5"/>
  <c r="I604" i="5"/>
  <c r="I584" i="5"/>
  <c r="I564" i="5"/>
  <c r="I544" i="5"/>
  <c r="I524" i="5"/>
  <c r="I504" i="5"/>
  <c r="I484" i="5"/>
  <c r="I464" i="5"/>
  <c r="I444" i="5"/>
  <c r="I424" i="5"/>
  <c r="I404" i="5"/>
  <c r="I384" i="5"/>
  <c r="I364" i="5"/>
  <c r="I344" i="5"/>
  <c r="I324" i="5"/>
  <c r="I304" i="5"/>
  <c r="I284" i="5"/>
  <c r="I264" i="5"/>
  <c r="I244" i="5"/>
  <c r="I224" i="5"/>
  <c r="I204" i="5"/>
  <c r="I184" i="5"/>
  <c r="I164" i="5"/>
  <c r="I144" i="5"/>
  <c r="I124" i="5"/>
  <c r="I104" i="5"/>
  <c r="I1419" i="5"/>
  <c r="I1399" i="5"/>
  <c r="I1379" i="5"/>
  <c r="I1359" i="5"/>
  <c r="I1339" i="5"/>
  <c r="I1319" i="5"/>
  <c r="I1299" i="5"/>
  <c r="I1279" i="5"/>
  <c r="I1259" i="5"/>
  <c r="I1239" i="5"/>
  <c r="I1219" i="5"/>
  <c r="I1199" i="5"/>
  <c r="I1179" i="5"/>
  <c r="I1159" i="5"/>
  <c r="I1139" i="5"/>
  <c r="I1119" i="5"/>
  <c r="I1099" i="5"/>
  <c r="I1079" i="5"/>
  <c r="I1059" i="5"/>
  <c r="I1039" i="5"/>
  <c r="I1019" i="5"/>
  <c r="I999" i="5"/>
  <c r="I979" i="5"/>
  <c r="I959" i="5"/>
  <c r="I939" i="5"/>
  <c r="I919" i="5"/>
  <c r="I899" i="5"/>
  <c r="I879" i="5"/>
  <c r="I859" i="5"/>
  <c r="I839" i="5"/>
  <c r="I819" i="5"/>
  <c r="I799" i="5"/>
  <c r="I779" i="5"/>
  <c r="I759" i="5"/>
  <c r="I739" i="5"/>
  <c r="I719" i="5"/>
  <c r="I699" i="5"/>
  <c r="I679" i="5"/>
  <c r="I659" i="5"/>
  <c r="I639" i="5"/>
  <c r="I619" i="5"/>
  <c r="I599" i="5"/>
  <c r="I579" i="5"/>
  <c r="I559" i="5"/>
  <c r="I539" i="5"/>
  <c r="I519" i="5"/>
  <c r="I499" i="5"/>
  <c r="I479" i="5"/>
  <c r="I459" i="5"/>
  <c r="I439" i="5"/>
  <c r="I419" i="5"/>
  <c r="I399" i="5"/>
  <c r="I379" i="5"/>
  <c r="I359" i="5"/>
  <c r="I339" i="5"/>
  <c r="I319" i="5"/>
  <c r="I299" i="5"/>
  <c r="I279" i="5"/>
  <c r="I259" i="5"/>
  <c r="I239" i="5"/>
  <c r="I219" i="5"/>
  <c r="I199" i="5"/>
  <c r="I179" i="5"/>
  <c r="I159" i="5"/>
  <c r="I139" i="5"/>
  <c r="I119" i="5"/>
  <c r="I3317" i="5"/>
  <c r="I3297" i="5"/>
  <c r="I3277" i="5"/>
  <c r="I3257" i="5"/>
  <c r="I3237" i="5"/>
  <c r="I3217" i="5"/>
  <c r="I3197" i="5"/>
  <c r="I3177" i="5"/>
  <c r="I3157" i="5"/>
  <c r="I3137" i="5"/>
  <c r="I3117" i="5"/>
  <c r="I3097" i="5"/>
  <c r="I3077" i="5"/>
  <c r="I3057" i="5"/>
  <c r="I3037" i="5"/>
  <c r="I3017" i="5"/>
  <c r="I2997" i="5"/>
  <c r="I2977" i="5"/>
  <c r="I2957" i="5"/>
  <c r="I2937" i="5"/>
  <c r="I2917" i="5"/>
  <c r="I2897" i="5"/>
  <c r="I2877" i="5"/>
  <c r="I2857" i="5"/>
  <c r="I2837" i="5"/>
  <c r="I2817" i="5"/>
  <c r="I2797" i="5"/>
  <c r="I2777" i="5"/>
  <c r="I2757" i="5"/>
  <c r="I2737" i="5"/>
  <c r="I2717" i="5"/>
  <c r="I2697" i="5"/>
  <c r="I2677" i="5"/>
  <c r="I2657" i="5"/>
  <c r="I2637" i="5"/>
  <c r="I2617" i="5"/>
  <c r="I2597" i="5"/>
  <c r="I2577" i="5"/>
  <c r="I2557" i="5"/>
  <c r="I2537" i="5"/>
  <c r="I2517" i="5"/>
  <c r="I2497" i="5"/>
  <c r="I2477" i="5"/>
  <c r="I2457" i="5"/>
  <c r="I2437" i="5"/>
  <c r="I2417" i="5"/>
  <c r="I2397" i="5"/>
  <c r="I2377" i="5"/>
  <c r="I2357" i="5"/>
  <c r="I2337" i="5"/>
  <c r="I2317" i="5"/>
  <c r="I2297" i="5"/>
  <c r="I2277" i="5"/>
  <c r="I2257" i="5"/>
  <c r="I2237" i="5"/>
  <c r="I2217" i="5"/>
  <c r="I2197" i="5"/>
  <c r="I2177" i="5"/>
  <c r="I2157" i="5"/>
  <c r="I2137" i="5"/>
  <c r="I2117" i="5"/>
  <c r="I2097" i="5"/>
  <c r="I2077" i="5"/>
  <c r="I2057" i="5"/>
  <c r="I2037" i="5"/>
  <c r="I2017" i="5"/>
  <c r="I1997" i="5"/>
  <c r="I1977" i="5"/>
  <c r="I1957" i="5"/>
  <c r="I1937" i="5"/>
  <c r="I1917" i="5"/>
  <c r="I1897" i="5"/>
  <c r="I1877" i="5"/>
  <c r="I1857" i="5"/>
  <c r="I1837" i="5"/>
  <c r="I1817" i="5"/>
  <c r="I1797" i="5"/>
  <c r="I1777" i="5"/>
  <c r="I1757" i="5"/>
  <c r="I1737" i="5"/>
  <c r="I1717" i="5"/>
  <c r="I1697" i="5"/>
  <c r="I1677" i="5"/>
  <c r="I1657" i="5"/>
  <c r="I1637" i="5"/>
  <c r="I1617" i="5"/>
  <c r="I1597" i="5"/>
  <c r="I1577" i="5"/>
  <c r="I1557" i="5"/>
  <c r="I1537" i="5"/>
  <c r="I1517" i="5"/>
  <c r="I1497" i="5"/>
  <c r="I1477" i="5"/>
  <c r="I1457" i="5"/>
  <c r="I1437" i="5"/>
  <c r="I1417" i="5"/>
  <c r="I1397" i="5"/>
  <c r="I1377" i="5"/>
  <c r="I1357" i="5"/>
  <c r="I1337" i="5"/>
  <c r="I1317" i="5"/>
  <c r="I1297" i="5"/>
  <c r="I1277" i="5"/>
  <c r="I1257" i="5"/>
  <c r="I1237" i="5"/>
  <c r="I1217" i="5"/>
  <c r="I1197" i="5"/>
  <c r="I1177" i="5"/>
  <c r="I1157" i="5"/>
  <c r="I1137" i="5"/>
  <c r="I1117" i="5"/>
  <c r="I1097" i="5"/>
  <c r="I1077" i="5"/>
  <c r="I1057" i="5"/>
  <c r="I1037" i="5"/>
  <c r="I1017" i="5"/>
  <c r="I997" i="5"/>
  <c r="I977" i="5"/>
  <c r="I957" i="5"/>
  <c r="I937" i="5"/>
  <c r="I917" i="5"/>
  <c r="I897" i="5"/>
  <c r="I877" i="5"/>
  <c r="I857" i="5"/>
  <c r="I837" i="5"/>
  <c r="I817" i="5"/>
  <c r="I797" i="5"/>
  <c r="I3321" i="5"/>
  <c r="I3281" i="5"/>
  <c r="I3261" i="5"/>
  <c r="I3241" i="5"/>
  <c r="I3221" i="5"/>
  <c r="I3201" i="5"/>
  <c r="I3181" i="5"/>
  <c r="I3161" i="5"/>
  <c r="I3141" i="5"/>
  <c r="I3121" i="5"/>
  <c r="I3101" i="5"/>
  <c r="I3081" i="5"/>
  <c r="I3041" i="5"/>
  <c r="I3021" i="5"/>
  <c r="I3001" i="5"/>
  <c r="I2981" i="5"/>
  <c r="I2961" i="5"/>
  <c r="I2941" i="5"/>
  <c r="I2921" i="5"/>
  <c r="I2901" i="5"/>
  <c r="I2861" i="5"/>
  <c r="I2821" i="5"/>
  <c r="I2781" i="5"/>
  <c r="I2761" i="5"/>
  <c r="I2741" i="5"/>
  <c r="I2721" i="5"/>
  <c r="I2701" i="5"/>
  <c r="I2661" i="5"/>
  <c r="I2641" i="5"/>
  <c r="I2621" i="5"/>
  <c r="I2581" i="5"/>
  <c r="I2541" i="5"/>
  <c r="I2521" i="5"/>
  <c r="I2481" i="5"/>
  <c r="I2441" i="5"/>
  <c r="I2401" i="5"/>
  <c r="I2361" i="5"/>
  <c r="I2321" i="5"/>
  <c r="I2261" i="5"/>
  <c r="I2201" i="5"/>
  <c r="I2121" i="5"/>
  <c r="I2061" i="5"/>
  <c r="I1981" i="5"/>
  <c r="I1901" i="5"/>
  <c r="I1841" i="5"/>
  <c r="I1781" i="5"/>
  <c r="I1721" i="5"/>
  <c r="I1641" i="5"/>
  <c r="I1581" i="5"/>
  <c r="I1521" i="5"/>
  <c r="I1461" i="5"/>
  <c r="I1401" i="5"/>
  <c r="I1321" i="5"/>
  <c r="I1261" i="5"/>
  <c r="I1201" i="5"/>
  <c r="I1141" i="5"/>
  <c r="I1061" i="5"/>
  <c r="I1001" i="5"/>
  <c r="I961" i="5"/>
  <c r="I901" i="5"/>
  <c r="I841" i="5"/>
  <c r="I781" i="5"/>
  <c r="I721" i="5"/>
  <c r="I661" i="5"/>
  <c r="I601" i="5"/>
  <c r="I521" i="5"/>
  <c r="I461" i="5"/>
  <c r="I381" i="5"/>
  <c r="I301" i="5"/>
  <c r="I241" i="5"/>
  <c r="I161" i="5"/>
  <c r="I3061" i="5"/>
  <c r="I2841" i="5"/>
  <c r="I2681" i="5"/>
  <c r="I2561" i="5"/>
  <c r="I2461" i="5"/>
  <c r="I2381" i="5"/>
  <c r="I2301" i="5"/>
  <c r="I2241" i="5"/>
  <c r="I2161" i="5"/>
  <c r="I2081" i="5"/>
  <c r="I2001" i="5"/>
  <c r="I1941" i="5"/>
  <c r="I1881" i="5"/>
  <c r="I1821" i="5"/>
  <c r="I1761" i="5"/>
  <c r="I1701" i="5"/>
  <c r="I1621" i="5"/>
  <c r="I1561" i="5"/>
  <c r="I1501" i="5"/>
  <c r="I1441" i="5"/>
  <c r="I1361" i="5"/>
  <c r="I1301" i="5"/>
  <c r="I1241" i="5"/>
  <c r="I1181" i="5"/>
  <c r="I1121" i="5"/>
  <c r="I1041" i="5"/>
  <c r="I981" i="5"/>
  <c r="I921" i="5"/>
  <c r="I881" i="5"/>
  <c r="I821" i="5"/>
  <c r="I741" i="5"/>
  <c r="I681" i="5"/>
  <c r="I621" i="5"/>
  <c r="I541" i="5"/>
  <c r="I481" i="5"/>
  <c r="I401" i="5"/>
  <c r="I321" i="5"/>
  <c r="I261" i="5"/>
  <c r="I181" i="5"/>
  <c r="I121" i="5"/>
  <c r="I3301" i="5"/>
  <c r="I2801" i="5"/>
  <c r="I2601" i="5"/>
  <c r="I2501" i="5"/>
  <c r="I2421" i="5"/>
  <c r="I2341" i="5"/>
  <c r="I2281" i="5"/>
  <c r="I2221" i="5"/>
  <c r="I2141" i="5"/>
  <c r="I2101" i="5"/>
  <c r="I2041" i="5"/>
  <c r="I1961" i="5"/>
  <c r="I1921" i="5"/>
  <c r="I1861" i="5"/>
  <c r="I1801" i="5"/>
  <c r="I1741" i="5"/>
  <c r="I1661" i="5"/>
  <c r="I1601" i="5"/>
  <c r="I1541" i="5"/>
  <c r="I1481" i="5"/>
  <c r="I1421" i="5"/>
  <c r="I1341" i="5"/>
  <c r="I1281" i="5"/>
  <c r="I1221" i="5"/>
  <c r="I1161" i="5"/>
  <c r="I1101" i="5"/>
  <c r="I1021" i="5"/>
  <c r="I941" i="5"/>
  <c r="I861" i="5"/>
  <c r="I761" i="5"/>
  <c r="I701" i="5"/>
  <c r="I641" i="5"/>
  <c r="I581" i="5"/>
  <c r="I501" i="5"/>
  <c r="I441" i="5"/>
  <c r="I341" i="5"/>
  <c r="I281" i="5"/>
  <c r="I201" i="5"/>
  <c r="I141" i="5"/>
  <c r="I2881" i="5"/>
  <c r="I2021" i="5"/>
  <c r="I1681" i="5"/>
  <c r="I1381" i="5"/>
  <c r="I1081" i="5"/>
  <c r="I801" i="5"/>
  <c r="I561" i="5"/>
  <c r="I361" i="5"/>
  <c r="I221" i="5"/>
  <c r="I2181" i="5"/>
  <c r="I421" i="5"/>
  <c r="I3318" i="5"/>
  <c r="I3298" i="5"/>
  <c r="I3278" i="5"/>
  <c r="I3258" i="5"/>
  <c r="I3238" i="5"/>
  <c r="I3218" i="5"/>
  <c r="I3198" i="5"/>
  <c r="I3178" i="5"/>
  <c r="I3158" i="5"/>
  <c r="I3138" i="5"/>
  <c r="I3118" i="5"/>
  <c r="I3098" i="5"/>
  <c r="I3078" i="5"/>
  <c r="I3058" i="5"/>
  <c r="I3038" i="5"/>
  <c r="I3018" i="5"/>
  <c r="I2998" i="5"/>
  <c r="I2978" i="5"/>
  <c r="I2958" i="5"/>
  <c r="I2938" i="5"/>
  <c r="I2918" i="5"/>
  <c r="I2898" i="5"/>
  <c r="I2878" i="5"/>
  <c r="I2858" i="5"/>
  <c r="I2838" i="5"/>
  <c r="I2818" i="5"/>
  <c r="I2798" i="5"/>
  <c r="I2778" i="5"/>
  <c r="I2758" i="5"/>
  <c r="I2738" i="5"/>
  <c r="I2718" i="5"/>
  <c r="I2698" i="5"/>
  <c r="I2678" i="5"/>
  <c r="I2658" i="5"/>
  <c r="I2638" i="5"/>
  <c r="I2618" i="5"/>
  <c r="I2598" i="5"/>
  <c r="I2578" i="5"/>
  <c r="I2558" i="5"/>
  <c r="I2538" i="5"/>
  <c r="I2518" i="5"/>
  <c r="I2498" i="5"/>
  <c r="I2478" i="5"/>
  <c r="I2458" i="5"/>
  <c r="I2438" i="5"/>
  <c r="I2418" i="5"/>
  <c r="I2398" i="5"/>
  <c r="I2378" i="5"/>
  <c r="I2358" i="5"/>
  <c r="I2338" i="5"/>
  <c r="I2318" i="5"/>
  <c r="I2298" i="5"/>
  <c r="I2278" i="5"/>
  <c r="I2258" i="5"/>
  <c r="I2238" i="5"/>
  <c r="I2218" i="5"/>
  <c r="I2198" i="5"/>
  <c r="I2178" i="5"/>
  <c r="I2158" i="5"/>
  <c r="I2138" i="5"/>
  <c r="I2118" i="5"/>
  <c r="I2098" i="5"/>
  <c r="I2078" i="5"/>
  <c r="I2058" i="5"/>
  <c r="I2038" i="5"/>
  <c r="I2018" i="5"/>
  <c r="I1998" i="5"/>
  <c r="I1978" i="5"/>
  <c r="I1958" i="5"/>
  <c r="I1938" i="5"/>
  <c r="I1918" i="5"/>
  <c r="I1898" i="5"/>
  <c r="I1878" i="5"/>
  <c r="I1858" i="5"/>
  <c r="I1838" i="5"/>
  <c r="I1818" i="5"/>
  <c r="I1798" i="5"/>
  <c r="I1778" i="5"/>
  <c r="I1758" i="5"/>
  <c r="I1738" i="5"/>
  <c r="I1718" i="5"/>
  <c r="I1698" i="5"/>
  <c r="I1678" i="5"/>
  <c r="I1658" i="5"/>
  <c r="I1638" i="5"/>
  <c r="I1618" i="5"/>
  <c r="I1598" i="5"/>
  <c r="I1578" i="5"/>
  <c r="I1558" i="5"/>
  <c r="I1538" i="5"/>
  <c r="I1518" i="5"/>
  <c r="I1498" i="5"/>
  <c r="I1478" i="5"/>
  <c r="I1458" i="5"/>
  <c r="I1438" i="5"/>
  <c r="I1418" i="5"/>
  <c r="I1398" i="5"/>
  <c r="I1378" i="5"/>
  <c r="I1358" i="5"/>
  <c r="I1338" i="5"/>
  <c r="I1318" i="5"/>
  <c r="I1298" i="5"/>
  <c r="I1278" i="5"/>
  <c r="I1258" i="5"/>
  <c r="I1238" i="5"/>
  <c r="I1218" i="5"/>
  <c r="I1198" i="5"/>
  <c r="I1178" i="5"/>
  <c r="I1158" i="5"/>
  <c r="I1138" i="5"/>
  <c r="I1118" i="5"/>
  <c r="I1098" i="5"/>
  <c r="I1078" i="5"/>
  <c r="I1058" i="5"/>
  <c r="I1038" i="5"/>
  <c r="I1018" i="5"/>
  <c r="I998" i="5"/>
  <c r="I978" i="5"/>
  <c r="I958" i="5"/>
  <c r="I938" i="5"/>
  <c r="I918" i="5"/>
  <c r="I898" i="5"/>
  <c r="I878" i="5"/>
  <c r="I858" i="5"/>
  <c r="I838" i="5"/>
  <c r="I818" i="5"/>
  <c r="I798" i="5"/>
  <c r="I3315" i="5"/>
  <c r="I3295" i="5"/>
  <c r="I3275" i="5"/>
  <c r="I3255" i="5"/>
  <c r="I3235" i="5"/>
  <c r="I3215" i="5"/>
  <c r="I3195" i="5"/>
  <c r="I3175" i="5"/>
  <c r="I3155" i="5"/>
  <c r="I3135" i="5"/>
  <c r="I3115" i="5"/>
  <c r="I3095" i="5"/>
  <c r="I3075" i="5"/>
  <c r="I3055" i="5"/>
  <c r="I3035" i="5"/>
  <c r="I3015" i="5"/>
  <c r="I2995" i="5"/>
  <c r="I2975" i="5"/>
  <c r="I2955" i="5"/>
  <c r="I2935" i="5"/>
  <c r="I2915" i="5"/>
  <c r="I2895" i="5"/>
  <c r="I2875" i="5"/>
  <c r="I2855" i="5"/>
  <c r="I2835" i="5"/>
  <c r="I2815" i="5"/>
  <c r="I2795" i="5"/>
  <c r="I2775" i="5"/>
  <c r="I2755" i="5"/>
  <c r="I2735" i="5"/>
  <c r="I2715" i="5"/>
  <c r="I2695" i="5"/>
  <c r="I2675" i="5"/>
  <c r="I2655" i="5"/>
  <c r="I2635" i="5"/>
  <c r="I2615" i="5"/>
  <c r="I2595" i="5"/>
  <c r="I2575" i="5"/>
  <c r="I2555" i="5"/>
  <c r="I2535" i="5"/>
  <c r="I2515" i="5"/>
  <c r="I2495" i="5"/>
  <c r="I2475" i="5"/>
  <c r="I2455" i="5"/>
  <c r="I2435" i="5"/>
  <c r="I2415" i="5"/>
  <c r="I2395" i="5"/>
  <c r="I2375" i="5"/>
  <c r="I2355" i="5"/>
  <c r="I2335" i="5"/>
  <c r="I2315" i="5"/>
  <c r="I2295" i="5"/>
  <c r="I2275" i="5"/>
  <c r="I2255" i="5"/>
  <c r="I2235" i="5"/>
  <c r="I2215" i="5"/>
  <c r="I2195" i="5"/>
  <c r="I2175" i="5"/>
  <c r="I2155" i="5"/>
  <c r="I2135" i="5"/>
  <c r="I2115" i="5"/>
  <c r="I2095" i="5"/>
  <c r="I2075" i="5"/>
  <c r="I2055" i="5"/>
  <c r="I2035" i="5"/>
  <c r="I2015" i="5"/>
  <c r="I1995" i="5"/>
  <c r="I1975" i="5"/>
  <c r="I1955" i="5"/>
  <c r="I1935" i="5"/>
  <c r="I1915" i="5"/>
  <c r="I1895" i="5"/>
  <c r="I1875" i="5"/>
  <c r="I1855" i="5"/>
  <c r="I1835" i="5"/>
  <c r="I1815" i="5"/>
  <c r="I1795" i="5"/>
  <c r="I1775" i="5"/>
  <c r="I1755" i="5"/>
  <c r="I1735" i="5"/>
  <c r="I1715" i="5"/>
  <c r="I1695" i="5"/>
  <c r="I1675" i="5"/>
  <c r="I1655" i="5"/>
  <c r="I1635" i="5"/>
  <c r="I1615" i="5"/>
  <c r="I1595" i="5"/>
  <c r="I1575" i="5"/>
  <c r="I1555" i="5"/>
  <c r="I1535" i="5"/>
  <c r="I1515" i="5"/>
  <c r="I1495" i="5"/>
  <c r="I1475" i="5"/>
  <c r="I1455" i="5"/>
  <c r="I1435" i="5"/>
  <c r="I1415" i="5"/>
  <c r="I1395" i="5"/>
  <c r="I1375" i="5"/>
  <c r="I1355" i="5"/>
  <c r="I1335" i="5"/>
  <c r="I1315" i="5"/>
  <c r="I1295" i="5"/>
  <c r="I1275" i="5"/>
  <c r="I1255" i="5"/>
  <c r="I1235" i="5"/>
  <c r="I1215" i="5"/>
  <c r="I1195" i="5"/>
  <c r="I1175" i="5"/>
  <c r="I1155" i="5"/>
  <c r="I1135" i="5"/>
  <c r="I1115" i="5"/>
  <c r="I1095" i="5"/>
  <c r="I1075" i="5"/>
  <c r="I1055" i="5"/>
  <c r="I1035" i="5"/>
  <c r="I1015" i="5"/>
  <c r="I995" i="5"/>
  <c r="I975" i="5"/>
  <c r="I955" i="5"/>
  <c r="I935" i="5"/>
  <c r="I915" i="5"/>
  <c r="I895" i="5"/>
  <c r="I875" i="5"/>
  <c r="I855" i="5"/>
  <c r="I835" i="5"/>
  <c r="I815" i="5"/>
  <c r="I795" i="5"/>
  <c r="I775" i="5"/>
  <c r="I755" i="5"/>
  <c r="I735" i="5"/>
  <c r="I715" i="5"/>
  <c r="I695" i="5"/>
  <c r="I675" i="5"/>
  <c r="I655" i="5"/>
  <c r="I635" i="5"/>
  <c r="I615" i="5"/>
  <c r="I595" i="5"/>
  <c r="I575" i="5"/>
  <c r="I555" i="5"/>
  <c r="I535" i="5"/>
  <c r="I515" i="5"/>
  <c r="I495" i="5"/>
  <c r="I475" i="5"/>
  <c r="I455" i="5"/>
  <c r="I435" i="5"/>
  <c r="I415" i="5"/>
  <c r="I395" i="5"/>
  <c r="I375" i="5"/>
  <c r="I355" i="5"/>
  <c r="I335" i="5"/>
  <c r="I315" i="5"/>
  <c r="I295" i="5"/>
  <c r="I275" i="5"/>
  <c r="I255" i="5"/>
  <c r="I235" i="5"/>
  <c r="I215" i="5"/>
  <c r="I195" i="5"/>
  <c r="I175" i="5"/>
  <c r="I155" i="5"/>
  <c r="I135" i="5"/>
  <c r="I115" i="5"/>
  <c r="I3300" i="5"/>
  <c r="I1960" i="5"/>
  <c r="I1440" i="5"/>
  <c r="I1100" i="5"/>
  <c r="I880" i="5"/>
  <c r="I720" i="5"/>
  <c r="I600" i="5"/>
  <c r="I500" i="5"/>
  <c r="I400" i="5"/>
  <c r="I320" i="5"/>
  <c r="I220" i="5"/>
  <c r="I3320" i="5"/>
  <c r="I3280" i="5"/>
  <c r="I3260" i="5"/>
  <c r="I3240" i="5"/>
  <c r="I3220" i="5"/>
  <c r="I3200" i="5"/>
  <c r="I3160" i="5"/>
  <c r="I3140" i="5"/>
  <c r="I3120" i="5"/>
  <c r="I3100" i="5"/>
  <c r="I3080" i="5"/>
  <c r="I3060" i="5"/>
  <c r="I3040" i="5"/>
  <c r="I3020" i="5"/>
  <c r="I3000" i="5"/>
  <c r="I2980" i="5"/>
  <c r="I2960" i="5"/>
  <c r="I2940" i="5"/>
  <c r="I2920" i="5"/>
  <c r="I2900" i="5"/>
  <c r="I2880" i="5"/>
  <c r="I2860" i="5"/>
  <c r="I2840" i="5"/>
  <c r="I2820" i="5"/>
  <c r="I2800" i="5"/>
  <c r="I2780" i="5"/>
  <c r="I2760" i="5"/>
  <c r="I2740" i="5"/>
  <c r="I2720" i="5"/>
  <c r="I2700" i="5"/>
  <c r="I2680" i="5"/>
  <c r="I2660" i="5"/>
  <c r="I2640" i="5"/>
  <c r="I2620" i="5"/>
  <c r="I2600" i="5"/>
  <c r="I2580" i="5"/>
  <c r="I2560" i="5"/>
  <c r="I2540" i="5"/>
  <c r="I2520" i="5"/>
  <c r="I2500" i="5"/>
  <c r="I2480" i="5"/>
  <c r="I2460" i="5"/>
  <c r="I2440" i="5"/>
  <c r="I2420" i="5"/>
  <c r="I2400" i="5"/>
  <c r="I2380" i="5"/>
  <c r="I2360" i="5"/>
  <c r="I2340" i="5"/>
  <c r="I2320" i="5"/>
  <c r="I2300" i="5"/>
  <c r="I2280" i="5"/>
  <c r="I2260" i="5"/>
  <c r="I2240" i="5"/>
  <c r="I2220" i="5"/>
  <c r="I2200" i="5"/>
  <c r="I2180" i="5"/>
  <c r="I2160" i="5"/>
  <c r="I2140" i="5"/>
  <c r="I2120" i="5"/>
  <c r="I2100" i="5"/>
  <c r="I2060" i="5"/>
  <c r="I2040" i="5"/>
  <c r="I2020" i="5"/>
  <c r="I2000" i="5"/>
  <c r="I1980" i="5"/>
  <c r="I1940" i="5"/>
  <c r="I1920" i="5"/>
  <c r="I1900" i="5"/>
  <c r="I1880" i="5"/>
  <c r="I1860" i="5"/>
  <c r="I1820" i="5"/>
  <c r="I1800" i="5"/>
  <c r="I1780" i="5"/>
  <c r="I1760" i="5"/>
  <c r="I1740" i="5"/>
  <c r="I1720" i="5"/>
  <c r="I1700" i="5"/>
  <c r="I1680" i="5"/>
  <c r="I1660" i="5"/>
  <c r="I1640" i="5"/>
  <c r="I1620" i="5"/>
  <c r="I1600" i="5"/>
  <c r="I1580" i="5"/>
  <c r="I1560" i="5"/>
  <c r="I1540" i="5"/>
  <c r="I1500" i="5"/>
  <c r="I1480" i="5"/>
  <c r="I1460" i="5"/>
  <c r="I1420" i="5"/>
  <c r="I1400" i="5"/>
  <c r="I1380" i="5"/>
  <c r="I1340" i="5"/>
  <c r="I1320" i="5"/>
  <c r="I1300" i="5"/>
  <c r="I1280" i="5"/>
  <c r="I1260" i="5"/>
  <c r="I1240" i="5"/>
  <c r="I1220" i="5"/>
  <c r="I1200" i="5"/>
  <c r="I1180" i="5"/>
  <c r="I1140" i="5"/>
  <c r="I1120" i="5"/>
  <c r="I1080" i="5"/>
  <c r="I1040" i="5"/>
  <c r="I1020" i="5"/>
  <c r="I1000" i="5"/>
  <c r="I980" i="5"/>
  <c r="I960" i="5"/>
  <c r="I940" i="5"/>
  <c r="I900" i="5"/>
  <c r="I840" i="5"/>
  <c r="I820" i="5"/>
  <c r="I800" i="5"/>
  <c r="I760" i="5"/>
  <c r="I700" i="5"/>
  <c r="I660" i="5"/>
  <c r="I620" i="5"/>
  <c r="I560" i="5"/>
  <c r="I520" i="5"/>
  <c r="I460" i="5"/>
  <c r="I420" i="5"/>
  <c r="I360" i="5"/>
  <c r="I300" i="5"/>
  <c r="I240" i="5"/>
  <c r="I180" i="5"/>
  <c r="I120" i="5"/>
  <c r="I3180" i="5"/>
  <c r="I1840" i="5"/>
  <c r="I1360" i="5"/>
  <c r="I1060" i="5"/>
  <c r="I860" i="5"/>
  <c r="I740" i="5"/>
  <c r="I640" i="5"/>
  <c r="I540" i="5"/>
  <c r="I440" i="5"/>
  <c r="I340" i="5"/>
  <c r="I260" i="5"/>
  <c r="I200" i="5"/>
  <c r="I140" i="5"/>
  <c r="I2080" i="5"/>
  <c r="I1520" i="5"/>
  <c r="I1160" i="5"/>
  <c r="I920" i="5"/>
  <c r="I780" i="5"/>
  <c r="I680" i="5"/>
  <c r="I580" i="5"/>
  <c r="I480" i="5"/>
  <c r="I380" i="5"/>
  <c r="I280" i="5"/>
  <c r="I160" i="5"/>
  <c r="I778" i="5"/>
  <c r="I738" i="5"/>
  <c r="I718" i="5"/>
  <c r="I698" i="5"/>
  <c r="I678" i="5"/>
  <c r="I658" i="5"/>
  <c r="I638" i="5"/>
  <c r="I618" i="5"/>
  <c r="I598" i="5"/>
  <c r="I578" i="5"/>
  <c r="I558" i="5"/>
  <c r="I538" i="5"/>
  <c r="I518" i="5"/>
  <c r="I498" i="5"/>
  <c r="I478" i="5"/>
  <c r="I458" i="5"/>
  <c r="I438" i="5"/>
  <c r="I418" i="5"/>
  <c r="I398" i="5"/>
  <c r="I378" i="5"/>
  <c r="I358" i="5"/>
  <c r="I338" i="5"/>
  <c r="I318" i="5"/>
  <c r="I298" i="5"/>
  <c r="I278" i="5"/>
  <c r="I258" i="5"/>
  <c r="I238" i="5"/>
  <c r="I218" i="5"/>
  <c r="I198" i="5"/>
  <c r="I178" i="5"/>
  <c r="I158" i="5"/>
  <c r="I138" i="5"/>
  <c r="I118" i="5"/>
  <c r="I757" i="5"/>
  <c r="I737" i="5"/>
  <c r="I717" i="5"/>
  <c r="I697" i="5"/>
  <c r="I677" i="5"/>
  <c r="I657" i="5"/>
  <c r="I637" i="5"/>
  <c r="I617" i="5"/>
  <c r="I597" i="5"/>
  <c r="I577" i="5"/>
  <c r="I557" i="5"/>
  <c r="I537" i="5"/>
  <c r="I517" i="5"/>
  <c r="I497" i="5"/>
  <c r="I477" i="5"/>
  <c r="I457" i="5"/>
  <c r="I437" i="5"/>
  <c r="I417" i="5"/>
  <c r="I397" i="5"/>
  <c r="I377" i="5"/>
  <c r="I357" i="5"/>
  <c r="I337" i="5"/>
  <c r="I317" i="5"/>
  <c r="I297" i="5"/>
  <c r="I277" i="5"/>
  <c r="I257" i="5"/>
  <c r="I237" i="5"/>
  <c r="I217" i="5"/>
  <c r="I197" i="5"/>
  <c r="I177" i="5"/>
  <c r="I157" i="5"/>
  <c r="I137" i="5"/>
  <c r="I117" i="5"/>
  <c r="I777" i="5"/>
  <c r="I3294" i="5"/>
  <c r="I3134" i="5"/>
  <c r="I2994" i="5"/>
  <c r="I2894" i="5"/>
  <c r="I2794" i="5"/>
  <c r="I2694" i="5"/>
  <c r="I2614" i="5"/>
  <c r="I2494" i="5"/>
  <c r="I2374" i="5"/>
  <c r="I2234" i="5"/>
  <c r="I2114" i="5"/>
  <c r="I1994" i="5"/>
  <c r="I1874" i="5"/>
  <c r="I1754" i="5"/>
  <c r="I1654" i="5"/>
  <c r="I1574" i="5"/>
  <c r="I1494" i="5"/>
  <c r="I1414" i="5"/>
  <c r="I1374" i="5"/>
  <c r="I1314" i="5"/>
  <c r="I1274" i="5"/>
  <c r="I1214" i="5"/>
  <c r="I1154" i="5"/>
  <c r="I1074" i="5"/>
  <c r="I1014" i="5"/>
  <c r="I954" i="5"/>
  <c r="I894" i="5"/>
  <c r="I794" i="5"/>
  <c r="I694" i="5"/>
  <c r="I614" i="5"/>
  <c r="I534" i="5"/>
  <c r="I414" i="5"/>
  <c r="I334" i="5"/>
  <c r="I254" i="5"/>
  <c r="I134" i="5"/>
  <c r="I3313" i="5"/>
  <c r="I3293" i="5"/>
  <c r="I3273" i="5"/>
  <c r="I3253" i="5"/>
  <c r="I3233" i="5"/>
  <c r="I3213" i="5"/>
  <c r="I3193" i="5"/>
  <c r="I3153" i="5"/>
  <c r="I3113" i="5"/>
  <c r="I3093" i="5"/>
  <c r="I3073" i="5"/>
  <c r="I3053" i="5"/>
  <c r="I3033" i="5"/>
  <c r="I3013" i="5"/>
  <c r="I2993" i="5"/>
  <c r="I2953" i="5"/>
  <c r="I2933" i="5"/>
  <c r="I2913" i="5"/>
  <c r="I2873" i="5"/>
  <c r="I2853" i="5"/>
  <c r="I2813" i="5"/>
  <c r="I2793" i="5"/>
  <c r="I2773" i="5"/>
  <c r="I2753" i="5"/>
  <c r="I2713" i="5"/>
  <c r="I2693" i="5"/>
  <c r="I2673" i="5"/>
  <c r="I2653" i="5"/>
  <c r="I2633" i="5"/>
  <c r="I2593" i="5"/>
  <c r="I2553" i="5"/>
  <c r="I2513" i="5"/>
  <c r="I2473" i="5"/>
  <c r="I2453" i="5"/>
  <c r="I2413" i="5"/>
  <c r="I2393" i="5"/>
  <c r="I2353" i="5"/>
  <c r="I2313" i="5"/>
  <c r="I2253" i="5"/>
  <c r="I2193" i="5"/>
  <c r="I2153" i="5"/>
  <c r="I2093" i="5"/>
  <c r="I2053" i="5"/>
  <c r="I1993" i="5"/>
  <c r="I1933" i="5"/>
  <c r="I1873" i="5"/>
  <c r="I1813" i="5"/>
  <c r="I1753" i="5"/>
  <c r="I1673" i="5"/>
  <c r="I1593" i="5"/>
  <c r="I1533" i="5"/>
  <c r="I1473" i="5"/>
  <c r="I1393" i="5"/>
  <c r="I1313" i="5"/>
  <c r="I1253" i="5"/>
  <c r="I1173" i="5"/>
  <c r="I1113" i="5"/>
  <c r="I1053" i="5"/>
  <c r="I1013" i="5"/>
  <c r="I953" i="5"/>
  <c r="I893" i="5"/>
  <c r="I853" i="5"/>
  <c r="I793" i="5"/>
  <c r="I753" i="5"/>
  <c r="I693" i="5"/>
  <c r="I633" i="5"/>
  <c r="I573" i="5"/>
  <c r="I533" i="5"/>
  <c r="I453" i="5"/>
  <c r="I373" i="5"/>
  <c r="I313" i="5"/>
  <c r="I253" i="5"/>
  <c r="I213" i="5"/>
  <c r="I153" i="5"/>
  <c r="I113" i="5"/>
  <c r="I3214" i="5"/>
  <c r="I3054" i="5"/>
  <c r="I2874" i="5"/>
  <c r="I2714" i="5"/>
  <c r="I2594" i="5"/>
  <c r="I2454" i="5"/>
  <c r="I2314" i="5"/>
  <c r="I2194" i="5"/>
  <c r="I2054" i="5"/>
  <c r="I1914" i="5"/>
  <c r="I1774" i="5"/>
  <c r="I1634" i="5"/>
  <c r="I1514" i="5"/>
  <c r="I1394" i="5"/>
  <c r="I1254" i="5"/>
  <c r="I1134" i="5"/>
  <c r="I1034" i="5"/>
  <c r="I914" i="5"/>
  <c r="I814" i="5"/>
  <c r="I714" i="5"/>
  <c r="I634" i="5"/>
  <c r="I554" i="5"/>
  <c r="I454" i="5"/>
  <c r="I354" i="5"/>
  <c r="I274" i="5"/>
  <c r="I194" i="5"/>
  <c r="I3173" i="5"/>
  <c r="I2893" i="5"/>
  <c r="I2733" i="5"/>
  <c r="I2613" i="5"/>
  <c r="I2493" i="5"/>
  <c r="I2433" i="5"/>
  <c r="I2373" i="5"/>
  <c r="I2333" i="5"/>
  <c r="I2273" i="5"/>
  <c r="I2213" i="5"/>
  <c r="I2173" i="5"/>
  <c r="I2133" i="5"/>
  <c r="I2073" i="5"/>
  <c r="I2013" i="5"/>
  <c r="I1953" i="5"/>
  <c r="I1913" i="5"/>
  <c r="I1853" i="5"/>
  <c r="I1773" i="5"/>
  <c r="I1693" i="5"/>
  <c r="I1633" i="5"/>
  <c r="I1573" i="5"/>
  <c r="I1493" i="5"/>
  <c r="I1413" i="5"/>
  <c r="I1353" i="5"/>
  <c r="I1273" i="5"/>
  <c r="I1193" i="5"/>
  <c r="I1093" i="5"/>
  <c r="I973" i="5"/>
  <c r="I833" i="5"/>
  <c r="I713" i="5"/>
  <c r="I613" i="5"/>
  <c r="I493" i="5"/>
  <c r="I413" i="5"/>
  <c r="I333" i="5"/>
  <c r="I233" i="5"/>
  <c r="I133" i="5"/>
  <c r="I3274" i="5"/>
  <c r="I3234" i="5"/>
  <c r="I3114" i="5"/>
  <c r="I3074" i="5"/>
  <c r="I3014" i="5"/>
  <c r="I2934" i="5"/>
  <c r="I2834" i="5"/>
  <c r="I2754" i="5"/>
  <c r="I2634" i="5"/>
  <c r="I2534" i="5"/>
  <c r="I2434" i="5"/>
  <c r="I2334" i="5"/>
  <c r="I2254" i="5"/>
  <c r="I2174" i="5"/>
  <c r="I2094" i="5"/>
  <c r="I2034" i="5"/>
  <c r="I1954" i="5"/>
  <c r="I1894" i="5"/>
  <c r="I1794" i="5"/>
  <c r="I1734" i="5"/>
  <c r="I1614" i="5"/>
  <c r="I1474" i="5"/>
  <c r="I1354" i="5"/>
  <c r="I1234" i="5"/>
  <c r="I1114" i="5"/>
  <c r="I974" i="5"/>
  <c r="I874" i="5"/>
  <c r="I774" i="5"/>
  <c r="I674" i="5"/>
  <c r="I594" i="5"/>
  <c r="I514" i="5"/>
  <c r="I394" i="5"/>
  <c r="I314" i="5"/>
  <c r="I234" i="5"/>
  <c r="I114" i="5"/>
  <c r="I2973" i="5"/>
  <c r="I2573" i="5"/>
  <c r="I2293" i="5"/>
  <c r="I2113" i="5"/>
  <c r="I1973" i="5"/>
  <c r="I1833" i="5"/>
  <c r="I1713" i="5"/>
  <c r="I1613" i="5"/>
  <c r="I1513" i="5"/>
  <c r="I1433" i="5"/>
  <c r="I1333" i="5"/>
  <c r="I1233" i="5"/>
  <c r="I1153" i="5"/>
  <c r="I1073" i="5"/>
  <c r="I993" i="5"/>
  <c r="I913" i="5"/>
  <c r="I813" i="5"/>
  <c r="I733" i="5"/>
  <c r="I653" i="5"/>
  <c r="I553" i="5"/>
  <c r="I473" i="5"/>
  <c r="I393" i="5"/>
  <c r="I293" i="5"/>
  <c r="I193" i="5"/>
  <c r="I3174" i="5"/>
  <c r="I2974" i="5"/>
  <c r="I2814" i="5"/>
  <c r="I2654" i="5"/>
  <c r="I2514" i="5"/>
  <c r="I2354" i="5"/>
  <c r="I2214" i="5"/>
  <c r="I2074" i="5"/>
  <c r="I1934" i="5"/>
  <c r="I1814" i="5"/>
  <c r="I1674" i="5"/>
  <c r="I1554" i="5"/>
  <c r="I1434" i="5"/>
  <c r="I1294" i="5"/>
  <c r="I1174" i="5"/>
  <c r="I1094" i="5"/>
  <c r="I994" i="5"/>
  <c r="I934" i="5"/>
  <c r="I854" i="5"/>
  <c r="I754" i="5"/>
  <c r="I654" i="5"/>
  <c r="I574" i="5"/>
  <c r="I494" i="5"/>
  <c r="I374" i="5"/>
  <c r="I294" i="5"/>
  <c r="I214" i="5"/>
  <c r="I3133" i="5"/>
  <c r="I2533" i="5"/>
  <c r="I2233" i="5"/>
  <c r="I2033" i="5"/>
  <c r="I1893" i="5"/>
  <c r="I1733" i="5"/>
  <c r="I1653" i="5"/>
  <c r="I1553" i="5"/>
  <c r="I1453" i="5"/>
  <c r="I1373" i="5"/>
  <c r="I1293" i="5"/>
  <c r="I1213" i="5"/>
  <c r="I1133" i="5"/>
  <c r="I1033" i="5"/>
  <c r="I933" i="5"/>
  <c r="I873" i="5"/>
  <c r="I773" i="5"/>
  <c r="I673" i="5"/>
  <c r="I593" i="5"/>
  <c r="I513" i="5"/>
  <c r="I433" i="5"/>
  <c r="I353" i="5"/>
  <c r="I273" i="5"/>
  <c r="I173" i="5"/>
  <c r="I2833" i="5"/>
  <c r="I1793" i="5"/>
  <c r="I3314" i="5"/>
  <c r="I3254" i="5"/>
  <c r="I3194" i="5"/>
  <c r="I3094" i="5"/>
  <c r="I3034" i="5"/>
  <c r="I2954" i="5"/>
  <c r="I2854" i="5"/>
  <c r="I2774" i="5"/>
  <c r="I2674" i="5"/>
  <c r="I2574" i="5"/>
  <c r="I2474" i="5"/>
  <c r="I2394" i="5"/>
  <c r="I2274" i="5"/>
  <c r="I2154" i="5"/>
  <c r="I2014" i="5"/>
  <c r="I1854" i="5"/>
  <c r="I1694" i="5"/>
  <c r="I1534" i="5"/>
  <c r="I1334" i="5"/>
  <c r="I1054" i="5"/>
  <c r="I734" i="5"/>
  <c r="I434" i="5"/>
  <c r="I154" i="5"/>
  <c r="I758" i="5"/>
  <c r="I3154" i="5"/>
  <c r="I2914" i="5"/>
  <c r="I2734" i="5"/>
  <c r="I2554" i="5"/>
  <c r="I2414" i="5"/>
  <c r="I2294" i="5"/>
  <c r="I2134" i="5"/>
  <c r="I1974" i="5"/>
  <c r="I1834" i="5"/>
  <c r="I1714" i="5"/>
  <c r="I1594" i="5"/>
  <c r="I1454" i="5"/>
  <c r="I1194" i="5"/>
  <c r="I834" i="5"/>
  <c r="I474" i="5"/>
  <c r="I174" i="5"/>
  <c r="I3329" i="5"/>
  <c r="I3309" i="5"/>
  <c r="I3289" i="5"/>
  <c r="I3269" i="5"/>
  <c r="I3249" i="5"/>
  <c r="I3229" i="5"/>
  <c r="I3209" i="5"/>
  <c r="I3189" i="5"/>
  <c r="I3169" i="5"/>
  <c r="I3149" i="5"/>
  <c r="I3129" i="5"/>
  <c r="I3109" i="5"/>
  <c r="I3089" i="5"/>
  <c r="I3069" i="5"/>
  <c r="I3049" i="5"/>
  <c r="I3029" i="5"/>
  <c r="I3009" i="5"/>
  <c r="I2989" i="5"/>
  <c r="I2969" i="5"/>
  <c r="I2949" i="5"/>
  <c r="I2929" i="5"/>
  <c r="I2909" i="5"/>
  <c r="I2889" i="5"/>
  <c r="I2869" i="5"/>
  <c r="I2849" i="5"/>
  <c r="I2829" i="5"/>
  <c r="I2809" i="5"/>
  <c r="I2789" i="5"/>
  <c r="I2769" i="5"/>
  <c r="I2749" i="5"/>
  <c r="I2729" i="5"/>
  <c r="I2709" i="5"/>
  <c r="I2689" i="5"/>
  <c r="I2669" i="5"/>
  <c r="I2649" i="5"/>
  <c r="I2629" i="5"/>
  <c r="I2609" i="5"/>
  <c r="I2589" i="5"/>
  <c r="I2569" i="5"/>
  <c r="I2549" i="5"/>
  <c r="I2529" i="5"/>
  <c r="I2509" i="5"/>
  <c r="I2489" i="5"/>
  <c r="I2469" i="5"/>
  <c r="I2449" i="5"/>
  <c r="I2429" i="5"/>
  <c r="I2409" i="5"/>
  <c r="I2389" i="5"/>
  <c r="I2369" i="5"/>
  <c r="I2349" i="5"/>
  <c r="I2329" i="5"/>
  <c r="I2309" i="5"/>
  <c r="I2289" i="5"/>
  <c r="I2269" i="5"/>
  <c r="I2249" i="5"/>
  <c r="I2229" i="5"/>
  <c r="I2209" i="5"/>
  <c r="I2189" i="5"/>
  <c r="I2169" i="5"/>
  <c r="I2149" i="5"/>
  <c r="I2129" i="5"/>
  <c r="I2109" i="5"/>
  <c r="I2089" i="5"/>
  <c r="I2069" i="5"/>
  <c r="I2049" i="5"/>
  <c r="I2029" i="5"/>
  <c r="I2009" i="5"/>
  <c r="I1989" i="5"/>
  <c r="I1969" i="5"/>
  <c r="I1949" i="5"/>
  <c r="I1929" i="5"/>
  <c r="I1909" i="5"/>
  <c r="I1889" i="5"/>
  <c r="I1869" i="5"/>
  <c r="I1849" i="5"/>
  <c r="I1829" i="5"/>
  <c r="I1809" i="5"/>
  <c r="I1789" i="5"/>
  <c r="I1769" i="5"/>
  <c r="I1749" i="5"/>
  <c r="I1729" i="5"/>
  <c r="I1709" i="5"/>
  <c r="I1689" i="5"/>
  <c r="I1669" i="5"/>
  <c r="I1649" i="5"/>
  <c r="I1629" i="5"/>
  <c r="I1609" i="5"/>
  <c r="I1589" i="5"/>
  <c r="I1569" i="5"/>
  <c r="I1549" i="5"/>
  <c r="I1529" i="5"/>
  <c r="I1509" i="5"/>
  <c r="I1489" i="5"/>
  <c r="I1469" i="5"/>
  <c r="I1449" i="5"/>
  <c r="I1429" i="5"/>
  <c r="I1409" i="5"/>
  <c r="I1389" i="5"/>
  <c r="I1369" i="5"/>
  <c r="I1349" i="5"/>
  <c r="I1329" i="5"/>
  <c r="I1309" i="5"/>
  <c r="I1289" i="5"/>
  <c r="I1269" i="5"/>
  <c r="I1249" i="5"/>
  <c r="I1229" i="5"/>
  <c r="I1209" i="5"/>
  <c r="I1189" i="5"/>
  <c r="I1169" i="5"/>
  <c r="I1149" i="5"/>
  <c r="I1129" i="5"/>
  <c r="I1109" i="5"/>
  <c r="I1089" i="5"/>
  <c r="I1069" i="5"/>
  <c r="I1049" i="5"/>
  <c r="I1029" i="5"/>
  <c r="I1009" i="5"/>
  <c r="I989" i="5"/>
  <c r="I969" i="5"/>
  <c r="I949" i="5"/>
  <c r="I929" i="5"/>
  <c r="I909" i="5"/>
  <c r="I889" i="5"/>
  <c r="I869" i="5"/>
  <c r="I849" i="5"/>
  <c r="I829" i="5"/>
  <c r="I809" i="5"/>
  <c r="I3312" i="5"/>
  <c r="I3232" i="5"/>
  <c r="I3192" i="5"/>
  <c r="I3172" i="5"/>
  <c r="I3152" i="5"/>
  <c r="I3132" i="5"/>
  <c r="I3112" i="5"/>
  <c r="I3072" i="5"/>
  <c r="I3052" i="5"/>
  <c r="I3032" i="5"/>
  <c r="I3012" i="5"/>
  <c r="I2992" i="5"/>
  <c r="I2972" i="5"/>
  <c r="I2952" i="5"/>
  <c r="I2932" i="5"/>
  <c r="I2912" i="5"/>
  <c r="I2892" i="5"/>
  <c r="I2872" i="5"/>
  <c r="I2852" i="5"/>
  <c r="I2832" i="5"/>
  <c r="I2812" i="5"/>
  <c r="I2792" i="5"/>
  <c r="I2772" i="5"/>
  <c r="I2752" i="5"/>
  <c r="I2712" i="5"/>
  <c r="I2672" i="5"/>
  <c r="I2652" i="5"/>
  <c r="I2632" i="5"/>
  <c r="I2612" i="5"/>
  <c r="I2572" i="5"/>
  <c r="I2532" i="5"/>
  <c r="I2512" i="5"/>
  <c r="I2492" i="5"/>
  <c r="I2472" i="5"/>
  <c r="I2452" i="5"/>
  <c r="I2412" i="5"/>
  <c r="I2392" i="5"/>
  <c r="I2372" i="5"/>
  <c r="I2352" i="5"/>
  <c r="I2312" i="5"/>
  <c r="I2292" i="5"/>
  <c r="I2232" i="5"/>
  <c r="I2212" i="5"/>
  <c r="I2192" i="5"/>
  <c r="I2152" i="5"/>
  <c r="I2132" i="5"/>
  <c r="I2112" i="5"/>
  <c r="I2072" i="5"/>
  <c r="I2012" i="5"/>
  <c r="I1972" i="5"/>
  <c r="I1892" i="5"/>
  <c r="I1852" i="5"/>
  <c r="I1792" i="5"/>
  <c r="I1752" i="5"/>
  <c r="I1692" i="5"/>
  <c r="I1612" i="5"/>
  <c r="I1552" i="5"/>
  <c r="I1492" i="5"/>
  <c r="I1432" i="5"/>
  <c r="I1372" i="5"/>
  <c r="I1312" i="5"/>
  <c r="I1232" i="5"/>
  <c r="I1152" i="5"/>
  <c r="I1052" i="5"/>
  <c r="I952" i="5"/>
  <c r="I852" i="5"/>
  <c r="I752" i="5"/>
  <c r="I652" i="5"/>
  <c r="I552" i="5"/>
  <c r="I432" i="5"/>
  <c r="I332" i="5"/>
  <c r="I232" i="5"/>
  <c r="I112" i="5"/>
  <c r="I3291" i="5"/>
  <c r="I2771" i="5"/>
  <c r="I2491" i="5"/>
  <c r="I2331" i="5"/>
  <c r="I2211" i="5"/>
  <c r="I2131" i="5"/>
  <c r="I2071" i="5"/>
  <c r="I1991" i="5"/>
  <c r="I1931" i="5"/>
  <c r="I1891" i="5"/>
  <c r="I1851" i="5"/>
  <c r="I1811" i="5"/>
  <c r="I1751" i="5"/>
  <c r="I1691" i="5"/>
  <c r="I1651" i="5"/>
  <c r="I1591" i="5"/>
  <c r="I1551" i="5"/>
  <c r="I1511" i="5"/>
  <c r="I1451" i="5"/>
  <c r="I1411" i="5"/>
  <c r="I1391" i="5"/>
  <c r="I1331" i="5"/>
  <c r="I1271" i="5"/>
  <c r="I1211" i="5"/>
  <c r="I1191" i="5"/>
  <c r="I1131" i="5"/>
  <c r="I1091" i="5"/>
  <c r="I1031" i="5"/>
  <c r="I971" i="5"/>
  <c r="I911" i="5"/>
  <c r="I831" i="5"/>
  <c r="I751" i="5"/>
  <c r="I651" i="5"/>
  <c r="I551" i="5"/>
  <c r="I471" i="5"/>
  <c r="I391" i="5"/>
  <c r="I311" i="5"/>
  <c r="I211" i="5"/>
  <c r="I131" i="5"/>
  <c r="I3070" i="5"/>
  <c r="I2050" i="5"/>
  <c r="I1550" i="5"/>
  <c r="I1190" i="5"/>
  <c r="I930" i="5"/>
  <c r="I750" i="5"/>
  <c r="I610" i="5"/>
  <c r="I470" i="5"/>
  <c r="I330" i="5"/>
  <c r="I190" i="5"/>
  <c r="I3252" i="5"/>
  <c r="I2692" i="5"/>
  <c r="I2432" i="5"/>
  <c r="I2272" i="5"/>
  <c r="I2172" i="5"/>
  <c r="I2092" i="5"/>
  <c r="I2032" i="5"/>
  <c r="I1992" i="5"/>
  <c r="I1952" i="5"/>
  <c r="I1872" i="5"/>
  <c r="I1812" i="5"/>
  <c r="I1772" i="5"/>
  <c r="I1712" i="5"/>
  <c r="I1652" i="5"/>
  <c r="I1572" i="5"/>
  <c r="I1532" i="5"/>
  <c r="I1472" i="5"/>
  <c r="I1392" i="5"/>
  <c r="I1332" i="5"/>
  <c r="I1272" i="5"/>
  <c r="I1192" i="5"/>
  <c r="I1132" i="5"/>
  <c r="I1032" i="5"/>
  <c r="I932" i="5"/>
  <c r="I812" i="5"/>
  <c r="I692" i="5"/>
  <c r="I592" i="5"/>
  <c r="I472" i="5"/>
  <c r="I372" i="5"/>
  <c r="I272" i="5"/>
  <c r="I152" i="5"/>
  <c r="I2631" i="5"/>
  <c r="I2031" i="5"/>
  <c r="I1711" i="5"/>
  <c r="I1491" i="5"/>
  <c r="I1291" i="5"/>
  <c r="I1111" i="5"/>
  <c r="I1011" i="5"/>
  <c r="I891" i="5"/>
  <c r="I791" i="5"/>
  <c r="I711" i="5"/>
  <c r="I611" i="5"/>
  <c r="I531" i="5"/>
  <c r="I451" i="5"/>
  <c r="I371" i="5"/>
  <c r="I291" i="5"/>
  <c r="I231" i="5"/>
  <c r="I151" i="5"/>
  <c r="I3130" i="5"/>
  <c r="I2630" i="5"/>
  <c r="I2310" i="5"/>
  <c r="I2150" i="5"/>
  <c r="I2030" i="5"/>
  <c r="I1950" i="5"/>
  <c r="I1870" i="5"/>
  <c r="I1830" i="5"/>
  <c r="I1790" i="5"/>
  <c r="I1750" i="5"/>
  <c r="I1710" i="5"/>
  <c r="I1650" i="5"/>
  <c r="I1610" i="5"/>
  <c r="I1570" i="5"/>
  <c r="I1490" i="5"/>
  <c r="I1430" i="5"/>
  <c r="I1390" i="5"/>
  <c r="I1350" i="5"/>
  <c r="I1310" i="5"/>
  <c r="I1270" i="5"/>
  <c r="I1230" i="5"/>
  <c r="I1150" i="5"/>
  <c r="I1090" i="5"/>
  <c r="I1050" i="5"/>
  <c r="I1010" i="5"/>
  <c r="I950" i="5"/>
  <c r="I890" i="5"/>
  <c r="I850" i="5"/>
  <c r="I810" i="5"/>
  <c r="I770" i="5"/>
  <c r="I710" i="5"/>
  <c r="I630" i="5"/>
  <c r="I570" i="5"/>
  <c r="I550" i="5"/>
  <c r="I490" i="5"/>
  <c r="I410" i="5"/>
  <c r="I350" i="5"/>
  <c r="I290" i="5"/>
  <c r="I210" i="5"/>
  <c r="I170" i="5"/>
  <c r="I130" i="5"/>
  <c r="I3272" i="5"/>
  <c r="I2592" i="5"/>
  <c r="I2252" i="5"/>
  <c r="I2052" i="5"/>
  <c r="I1932" i="5"/>
  <c r="I1832" i="5"/>
  <c r="I1732" i="5"/>
  <c r="I1672" i="5"/>
  <c r="I1592" i="5"/>
  <c r="I1512" i="5"/>
  <c r="I1452" i="5"/>
  <c r="I1352" i="5"/>
  <c r="I1292" i="5"/>
  <c r="I1252" i="5"/>
  <c r="I1172" i="5"/>
  <c r="I1112" i="5"/>
  <c r="I1072" i="5"/>
  <c r="I1012" i="5"/>
  <c r="I972" i="5"/>
  <c r="I912" i="5"/>
  <c r="I872" i="5"/>
  <c r="I832" i="5"/>
  <c r="I772" i="5"/>
  <c r="I732" i="5"/>
  <c r="I672" i="5"/>
  <c r="I632" i="5"/>
  <c r="I572" i="5"/>
  <c r="I532" i="5"/>
  <c r="I452" i="5"/>
  <c r="I412" i="5"/>
  <c r="I352" i="5"/>
  <c r="I312" i="5"/>
  <c r="I252" i="5"/>
  <c r="I212" i="5"/>
  <c r="I172" i="5"/>
  <c r="I132" i="5"/>
  <c r="I2671" i="5"/>
  <c r="I2231" i="5"/>
  <c r="I1951" i="5"/>
  <c r="I1771" i="5"/>
  <c r="I1611" i="5"/>
  <c r="I1471" i="5"/>
  <c r="I1351" i="5"/>
  <c r="I1251" i="5"/>
  <c r="I1171" i="5"/>
  <c r="I1071" i="5"/>
  <c r="I991" i="5"/>
  <c r="I931" i="5"/>
  <c r="I871" i="5"/>
  <c r="I811" i="5"/>
  <c r="I731" i="5"/>
  <c r="I631" i="5"/>
  <c r="I571" i="5"/>
  <c r="I511" i="5"/>
  <c r="I431" i="5"/>
  <c r="I351" i="5"/>
  <c r="I271" i="5"/>
  <c r="I191" i="5"/>
  <c r="I111" i="5"/>
  <c r="I2350" i="5"/>
  <c r="I1510" i="5"/>
  <c r="I990" i="5"/>
  <c r="I690" i="5"/>
  <c r="I450" i="5"/>
  <c r="I270" i="5"/>
  <c r="I3292" i="5"/>
  <c r="I2332" i="5"/>
  <c r="I1912" i="5"/>
  <c r="I1632" i="5"/>
  <c r="I1412" i="5"/>
  <c r="I1212" i="5"/>
  <c r="I1092" i="5"/>
  <c r="I992" i="5"/>
  <c r="I892" i="5"/>
  <c r="I792" i="5"/>
  <c r="I712" i="5"/>
  <c r="I612" i="5"/>
  <c r="I492" i="5"/>
  <c r="I392" i="5"/>
  <c r="I292" i="5"/>
  <c r="I192" i="5"/>
  <c r="I3311" i="5"/>
  <c r="I3271" i="5"/>
  <c r="I3251" i="5"/>
  <c r="I3231" i="5"/>
  <c r="I3211" i="5"/>
  <c r="I3191" i="5"/>
  <c r="I3171" i="5"/>
  <c r="I3151" i="5"/>
  <c r="I3131" i="5"/>
  <c r="I3111" i="5"/>
  <c r="I3091" i="5"/>
  <c r="I3071" i="5"/>
  <c r="I3051" i="5"/>
  <c r="I3031" i="5"/>
  <c r="I3011" i="5"/>
  <c r="I2991" i="5"/>
  <c r="I2971" i="5"/>
  <c r="I2951" i="5"/>
  <c r="I2931" i="5"/>
  <c r="I2911" i="5"/>
  <c r="I2891" i="5"/>
  <c r="I2871" i="5"/>
  <c r="I2831" i="5"/>
  <c r="I2811" i="5"/>
  <c r="I2791" i="5"/>
  <c r="I2751" i="5"/>
  <c r="I2731" i="5"/>
  <c r="I2711" i="5"/>
  <c r="I2691" i="5"/>
  <c r="I2651" i="5"/>
  <c r="I2611" i="5"/>
  <c r="I2591" i="5"/>
  <c r="I2571" i="5"/>
  <c r="I2551" i="5"/>
  <c r="I2531" i="5"/>
  <c r="I2511" i="5"/>
  <c r="I2471" i="5"/>
  <c r="I2451" i="5"/>
  <c r="I2431" i="5"/>
  <c r="I2411" i="5"/>
  <c r="I2391" i="5"/>
  <c r="I2371" i="5"/>
  <c r="I2351" i="5"/>
  <c r="I2311" i="5"/>
  <c r="I2291" i="5"/>
  <c r="I2271" i="5"/>
  <c r="I2251" i="5"/>
  <c r="I2191" i="5"/>
  <c r="I2171" i="5"/>
  <c r="I2151" i="5"/>
  <c r="I2111" i="5"/>
  <c r="I2091" i="5"/>
  <c r="I2051" i="5"/>
  <c r="I2011" i="5"/>
  <c r="I1971" i="5"/>
  <c r="I1911" i="5"/>
  <c r="I1871" i="5"/>
  <c r="I1831" i="5"/>
  <c r="I1791" i="5"/>
  <c r="I1731" i="5"/>
  <c r="I1671" i="5"/>
  <c r="I1631" i="5"/>
  <c r="I1571" i="5"/>
  <c r="I1531" i="5"/>
  <c r="I1431" i="5"/>
  <c r="I1371" i="5"/>
  <c r="I1311" i="5"/>
  <c r="I1231" i="5"/>
  <c r="I1151" i="5"/>
  <c r="I1051" i="5"/>
  <c r="I951" i="5"/>
  <c r="I851" i="5"/>
  <c r="I771" i="5"/>
  <c r="I691" i="5"/>
  <c r="I591" i="5"/>
  <c r="I491" i="5"/>
  <c r="I411" i="5"/>
  <c r="I331" i="5"/>
  <c r="I251" i="5"/>
  <c r="I171" i="5"/>
  <c r="I3310" i="5"/>
  <c r="I3290" i="5"/>
  <c r="I3270" i="5"/>
  <c r="I3250" i="5"/>
  <c r="I3230" i="5"/>
  <c r="I3210" i="5"/>
  <c r="I3190" i="5"/>
  <c r="I3170" i="5"/>
  <c r="I3150" i="5"/>
  <c r="I3110" i="5"/>
  <c r="I3090" i="5"/>
  <c r="I3050" i="5"/>
  <c r="I3030" i="5"/>
  <c r="I3010" i="5"/>
  <c r="I2990" i="5"/>
  <c r="I2970" i="5"/>
  <c r="I2950" i="5"/>
  <c r="I2930" i="5"/>
  <c r="I2910" i="5"/>
  <c r="I2890" i="5"/>
  <c r="I2870" i="5"/>
  <c r="I2850" i="5"/>
  <c r="I2830" i="5"/>
  <c r="I2810" i="5"/>
  <c r="I2790" i="5"/>
  <c r="I2770" i="5"/>
  <c r="I2750" i="5"/>
  <c r="I2730" i="5"/>
  <c r="I2690" i="5"/>
  <c r="I2670" i="5"/>
  <c r="I2650" i="5"/>
  <c r="I2610" i="5"/>
  <c r="I2590" i="5"/>
  <c r="I2570" i="5"/>
  <c r="I2550" i="5"/>
  <c r="I2530" i="5"/>
  <c r="I2490" i="5"/>
  <c r="I2470" i="5"/>
  <c r="I2450" i="5"/>
  <c r="I2430" i="5"/>
  <c r="I2410" i="5"/>
  <c r="I2390" i="5"/>
  <c r="I2370" i="5"/>
  <c r="I2330" i="5"/>
  <c r="I2290" i="5"/>
  <c r="I2270" i="5"/>
  <c r="I2250" i="5"/>
  <c r="I2230" i="5"/>
  <c r="I2210" i="5"/>
  <c r="I2190" i="5"/>
  <c r="I2170" i="5"/>
  <c r="I2130" i="5"/>
  <c r="I2110" i="5"/>
  <c r="I2090" i="5"/>
  <c r="I2070" i="5"/>
  <c r="I2010" i="5"/>
  <c r="I1990" i="5"/>
  <c r="I1970" i="5"/>
  <c r="I1930" i="5"/>
  <c r="I1890" i="5"/>
  <c r="I1850" i="5"/>
  <c r="I1810" i="5"/>
  <c r="I1770" i="5"/>
  <c r="I1730" i="5"/>
  <c r="I1690" i="5"/>
  <c r="I1670" i="5"/>
  <c r="I1630" i="5"/>
  <c r="I1590" i="5"/>
  <c r="I1530" i="5"/>
  <c r="I1470" i="5"/>
  <c r="I1410" i="5"/>
  <c r="I1370" i="5"/>
  <c r="I1330" i="5"/>
  <c r="I1290" i="5"/>
  <c r="I1250" i="5"/>
  <c r="I1210" i="5"/>
  <c r="I1170" i="5"/>
  <c r="I1130" i="5"/>
  <c r="I1070" i="5"/>
  <c r="I1030" i="5"/>
  <c r="I970" i="5"/>
  <c r="I910" i="5"/>
  <c r="I830" i="5"/>
  <c r="I790" i="5"/>
  <c r="I730" i="5"/>
  <c r="I650" i="5"/>
  <c r="I590" i="5"/>
  <c r="I530" i="5"/>
  <c r="I430" i="5"/>
  <c r="I370" i="5"/>
  <c r="I310" i="5"/>
  <c r="I230" i="5"/>
  <c r="I150" i="5"/>
  <c r="I3092" i="5"/>
  <c r="I512" i="5"/>
  <c r="I2510" i="5"/>
  <c r="I3212" i="5"/>
  <c r="I2732" i="5"/>
  <c r="I2851" i="5"/>
  <c r="I671" i="5"/>
  <c r="I2710" i="5"/>
  <c r="I1910" i="5"/>
  <c r="I1450" i="5"/>
  <c r="I1110" i="5"/>
  <c r="I870" i="5"/>
  <c r="I670" i="5"/>
  <c r="I510" i="5"/>
  <c r="I390" i="5"/>
  <c r="I250" i="5"/>
  <c r="I110" i="5"/>
  <c r="I2552" i="5"/>
  <c r="I789" i="5"/>
  <c r="I769" i="5"/>
  <c r="I749" i="5"/>
  <c r="I729" i="5"/>
  <c r="I709" i="5"/>
  <c r="I689" i="5"/>
  <c r="I669" i="5"/>
  <c r="I649" i="5"/>
  <c r="I629" i="5"/>
  <c r="I609" i="5"/>
  <c r="I589" i="5"/>
  <c r="I569" i="5"/>
  <c r="I549" i="5"/>
  <c r="I529" i="5"/>
  <c r="I509" i="5"/>
  <c r="I489" i="5"/>
  <c r="I469" i="5"/>
  <c r="I449" i="5"/>
  <c r="I429" i="5"/>
  <c r="I409" i="5"/>
  <c r="I389" i="5"/>
  <c r="I369" i="5"/>
  <c r="I349" i="5"/>
  <c r="I329" i="5"/>
  <c r="I309" i="5"/>
  <c r="I289" i="5"/>
  <c r="I269" i="5"/>
  <c r="I249" i="5"/>
  <c r="I229" i="5"/>
  <c r="I209" i="5"/>
  <c r="I189" i="5"/>
  <c r="I169" i="5"/>
  <c r="I149" i="5"/>
  <c r="I129" i="5"/>
  <c r="I109" i="5"/>
  <c r="I3328" i="5"/>
  <c r="I3308" i="5"/>
  <c r="I3288" i="5"/>
  <c r="I3268" i="5"/>
  <c r="I3248" i="5"/>
  <c r="I3228" i="5"/>
  <c r="I3208" i="5"/>
  <c r="I3188" i="5"/>
  <c r="I3168" i="5"/>
  <c r="I3148" i="5"/>
  <c r="I3128" i="5"/>
  <c r="I3108" i="5"/>
  <c r="I3088" i="5"/>
  <c r="I3068" i="5"/>
  <c r="I3048" i="5"/>
  <c r="I3028" i="5"/>
  <c r="I3008" i="5"/>
  <c r="I2988" i="5"/>
  <c r="I2968" i="5"/>
  <c r="I2948" i="5"/>
  <c r="I2928" i="5"/>
  <c r="I2908" i="5"/>
  <c r="I2888" i="5"/>
  <c r="I2868" i="5"/>
  <c r="I2848" i="5"/>
  <c r="I2828" i="5"/>
  <c r="I2808" i="5"/>
  <c r="I2788" i="5"/>
  <c r="I2768" i="5"/>
  <c r="I2748" i="5"/>
  <c r="I2728" i="5"/>
  <c r="I2708" i="5"/>
  <c r="I2688" i="5"/>
  <c r="I2668" i="5"/>
  <c r="I2648" i="5"/>
  <c r="I2628" i="5"/>
  <c r="I2608" i="5"/>
  <c r="I2588" i="5"/>
  <c r="I2568" i="5"/>
  <c r="I2548" i="5"/>
  <c r="I2528" i="5"/>
  <c r="I2508" i="5"/>
  <c r="I2488" i="5"/>
  <c r="I2468" i="5"/>
  <c r="I2448" i="5"/>
  <c r="I2428" i="5"/>
  <c r="I2408" i="5"/>
  <c r="I2388" i="5"/>
  <c r="I2368" i="5"/>
  <c r="I2348" i="5"/>
  <c r="I2328" i="5"/>
  <c r="I2308" i="5"/>
  <c r="I2288" i="5"/>
  <c r="I2268" i="5"/>
  <c r="I2248" i="5"/>
  <c r="I2228" i="5"/>
  <c r="I2208" i="5"/>
  <c r="I2188" i="5"/>
  <c r="I2168" i="5"/>
  <c r="I2148" i="5"/>
  <c r="I2128" i="5"/>
  <c r="I2108" i="5"/>
  <c r="I2088" i="5"/>
  <c r="I2068" i="5"/>
  <c r="I2048" i="5"/>
  <c r="I2028" i="5"/>
  <c r="I2008" i="5"/>
  <c r="I1988" i="5"/>
  <c r="I1968" i="5"/>
  <c r="I1948" i="5"/>
  <c r="I1928" i="5"/>
  <c r="I1908" i="5"/>
  <c r="I1888" i="5"/>
  <c r="I1868" i="5"/>
  <c r="I1848" i="5"/>
  <c r="I1828" i="5"/>
  <c r="I1808" i="5"/>
  <c r="I1788" i="5"/>
  <c r="I1768" i="5"/>
  <c r="I1748" i="5"/>
  <c r="I1728" i="5"/>
  <c r="I1708" i="5"/>
  <c r="I1688" i="5"/>
  <c r="I1668" i="5"/>
  <c r="I1648" i="5"/>
  <c r="I1628" i="5"/>
  <c r="I1608" i="5"/>
  <c r="I1588" i="5"/>
  <c r="I1568" i="5"/>
  <c r="I1548" i="5"/>
  <c r="I1528" i="5"/>
  <c r="I1508" i="5"/>
  <c r="I1488" i="5"/>
  <c r="I1468" i="5"/>
  <c r="I1448" i="5"/>
  <c r="I1428" i="5"/>
  <c r="I1408" i="5"/>
  <c r="I1388" i="5"/>
  <c r="I1368" i="5"/>
  <c r="I1348" i="5"/>
  <c r="I1328" i="5"/>
  <c r="I1308" i="5"/>
  <c r="I1288" i="5"/>
  <c r="I1268" i="5"/>
  <c r="I1248" i="5"/>
  <c r="I1228" i="5"/>
  <c r="I1208" i="5"/>
  <c r="I1188" i="5"/>
  <c r="I1168" i="5"/>
  <c r="I1148" i="5"/>
  <c r="I1128" i="5"/>
  <c r="I1108" i="5"/>
  <c r="I1088" i="5"/>
  <c r="I1068" i="5"/>
  <c r="I1048" i="5"/>
  <c r="I1028" i="5"/>
  <c r="I1008" i="5"/>
  <c r="I988" i="5"/>
  <c r="I968" i="5"/>
  <c r="I948" i="5"/>
  <c r="I928" i="5"/>
  <c r="I908" i="5"/>
  <c r="I888" i="5"/>
  <c r="I868" i="5"/>
  <c r="I848" i="5"/>
  <c r="I828" i="5"/>
  <c r="I808" i="5"/>
  <c r="I788" i="5"/>
  <c r="I768" i="5"/>
  <c r="I748" i="5"/>
  <c r="I728" i="5"/>
  <c r="I708" i="5"/>
  <c r="I688" i="5"/>
  <c r="I668" i="5"/>
  <c r="I648" i="5"/>
  <c r="I628" i="5"/>
  <c r="I608" i="5"/>
  <c r="I588" i="5"/>
  <c r="I568" i="5"/>
  <c r="I548" i="5"/>
  <c r="I528" i="5"/>
  <c r="I508" i="5"/>
  <c r="I488" i="5"/>
  <c r="I468" i="5"/>
  <c r="I448" i="5"/>
  <c r="I428" i="5"/>
  <c r="I408" i="5"/>
  <c r="I388" i="5"/>
  <c r="I368" i="5"/>
  <c r="I348" i="5"/>
  <c r="I328" i="5"/>
  <c r="I308" i="5"/>
  <c r="I288" i="5"/>
  <c r="I268" i="5"/>
  <c r="I248" i="5"/>
  <c r="I228" i="5"/>
  <c r="I208" i="5"/>
  <c r="I188" i="5"/>
  <c r="I168" i="5"/>
  <c r="I148" i="5"/>
  <c r="I128" i="5"/>
  <c r="I108" i="5"/>
  <c r="I28" i="5" l="1"/>
  <c r="K28" i="5" s="1"/>
  <c r="I48" i="5"/>
  <c r="K48" i="5" s="1"/>
  <c r="I68" i="5"/>
  <c r="K68" i="5" s="1"/>
  <c r="I29" i="5"/>
  <c r="K29" i="5" s="1"/>
  <c r="I49" i="5"/>
  <c r="K49" i="5" s="1"/>
  <c r="I52" i="5"/>
  <c r="K52" i="5" s="1"/>
  <c r="I32" i="5"/>
  <c r="K32" i="5" s="1"/>
  <c r="I30" i="5"/>
  <c r="K30" i="5" s="1"/>
  <c r="I31" i="5"/>
  <c r="K31" i="5" s="1"/>
  <c r="I50" i="5"/>
  <c r="K50" i="5" s="1"/>
  <c r="I51" i="5"/>
  <c r="K51" i="5" s="1"/>
  <c r="I34" i="5"/>
  <c r="K34" i="5" s="1"/>
  <c r="I33" i="5"/>
  <c r="K33" i="5" s="1"/>
  <c r="I53" i="5"/>
  <c r="K53" i="5" s="1"/>
  <c r="I54" i="5"/>
  <c r="K54" i="5" s="1"/>
  <c r="I37" i="5"/>
  <c r="K37" i="5" s="1"/>
  <c r="I57" i="5"/>
  <c r="K57" i="5" s="1"/>
  <c r="I38" i="5"/>
  <c r="K38" i="5" s="1"/>
  <c r="I58" i="5"/>
  <c r="K58" i="5" s="1"/>
  <c r="I60" i="5"/>
  <c r="K60" i="5" s="1"/>
  <c r="I40" i="5"/>
  <c r="K40" i="5" s="1"/>
  <c r="I20" i="5"/>
  <c r="K20" i="5" s="1"/>
  <c r="I35" i="5"/>
  <c r="K35" i="5" s="1"/>
  <c r="I55" i="5"/>
  <c r="K55" i="5" s="1"/>
  <c r="I21" i="5"/>
  <c r="K21" i="5" s="1"/>
  <c r="I61" i="5"/>
  <c r="K61" i="5" s="1"/>
  <c r="I41" i="5"/>
  <c r="K41" i="5" s="1"/>
  <c r="I19" i="5"/>
  <c r="K19" i="5" s="1"/>
  <c r="M19" i="5" s="1"/>
  <c r="I39" i="5"/>
  <c r="K39" i="5" s="1"/>
  <c r="I59" i="5"/>
  <c r="K59" i="5" s="1"/>
  <c r="I24" i="5"/>
  <c r="K24" i="5" s="1"/>
  <c r="I44" i="5"/>
  <c r="K44" i="5" s="1"/>
  <c r="I64" i="5"/>
  <c r="K64" i="5" s="1"/>
  <c r="I36" i="5"/>
  <c r="K36" i="5" s="1"/>
  <c r="I56" i="5"/>
  <c r="K56" i="5" s="1"/>
  <c r="I22" i="5"/>
  <c r="K22" i="5" s="1"/>
  <c r="I42" i="5"/>
  <c r="K42" i="5" s="1"/>
  <c r="I62" i="5"/>
  <c r="K62" i="5" s="1"/>
  <c r="I23" i="5"/>
  <c r="K23" i="5" s="1"/>
  <c r="I43" i="5"/>
  <c r="K43" i="5" s="1"/>
  <c r="I63" i="5"/>
  <c r="K63" i="5" s="1"/>
  <c r="I25" i="5"/>
  <c r="K25" i="5" s="1"/>
  <c r="I45" i="5"/>
  <c r="K45" i="5" s="1"/>
  <c r="I65" i="5"/>
  <c r="K65" i="5" s="1"/>
  <c r="I26" i="5"/>
  <c r="K26" i="5" s="1"/>
  <c r="I46" i="5"/>
  <c r="K46" i="5" s="1"/>
  <c r="I66" i="5"/>
  <c r="K66" i="5" s="1"/>
  <c r="I27" i="5"/>
  <c r="K27" i="5" s="1"/>
  <c r="I47" i="5"/>
  <c r="K47" i="5" s="1"/>
  <c r="I67" i="5"/>
  <c r="K67" i="5" s="1"/>
  <c r="AT3285" i="5"/>
  <c r="AS3285" i="5" s="1"/>
  <c r="AP3328" i="5"/>
  <c r="AR3329" i="5"/>
  <c r="AQ3328" i="5"/>
  <c r="AP3329" i="5"/>
  <c r="AP758" i="5"/>
  <c r="AP730" i="5"/>
  <c r="AP726" i="5"/>
  <c r="AP702" i="5"/>
  <c r="AP678" i="5"/>
  <c r="AP642" i="5"/>
  <c r="AP546" i="5"/>
  <c r="AP538" i="5"/>
  <c r="AP530" i="5"/>
  <c r="AQ494" i="5"/>
  <c r="AP490" i="5"/>
  <c r="AQ462" i="5"/>
  <c r="AP446" i="5"/>
  <c r="AP442" i="5"/>
  <c r="AQ386" i="5"/>
  <c r="AP362" i="5"/>
  <c r="AP306" i="5"/>
  <c r="AP270" i="5"/>
  <c r="AP266" i="5"/>
  <c r="AQ154" i="5"/>
  <c r="AP102" i="5"/>
  <c r="AQ3329" i="5"/>
  <c r="AP436" i="5"/>
  <c r="AP420" i="5"/>
  <c r="AP375" i="5"/>
  <c r="AP267" i="5"/>
  <c r="AP240" i="5"/>
  <c r="AP950" i="5"/>
  <c r="AP866" i="5"/>
  <c r="AP1082" i="5"/>
  <c r="AP962" i="5"/>
  <c r="AP890" i="5"/>
  <c r="AP1078" i="5"/>
  <c r="AP1006" i="5"/>
  <c r="AP798" i="5"/>
  <c r="AP3261" i="5"/>
  <c r="AP3253" i="5"/>
  <c r="AP3213" i="5"/>
  <c r="AP3209" i="5"/>
  <c r="AP3205" i="5"/>
  <c r="AP3201" i="5"/>
  <c r="AP3197" i="5"/>
  <c r="AP3193" i="5"/>
  <c r="AP3189" i="5"/>
  <c r="AP3185" i="5"/>
  <c r="AP3181" i="5"/>
  <c r="AP3177" i="5"/>
  <c r="AP3173" i="5"/>
  <c r="AP3169" i="5"/>
  <c r="AP3165" i="5"/>
  <c r="AP3161" i="5"/>
  <c r="AP3157" i="5"/>
  <c r="AP3153" i="5"/>
  <c r="AP3149" i="5"/>
  <c r="AP3145" i="5"/>
  <c r="AP3141" i="5"/>
  <c r="AP3137" i="5"/>
  <c r="AP3133" i="5"/>
  <c r="AP3129" i="5"/>
  <c r="AP3125" i="5"/>
  <c r="AP3121" i="5"/>
  <c r="AP3117" i="5"/>
  <c r="AP3113" i="5"/>
  <c r="AP3109" i="5"/>
  <c r="AP3105" i="5"/>
  <c r="AP3101" i="5"/>
  <c r="AP3097" i="5"/>
  <c r="AP3093" i="5"/>
  <c r="AP3089" i="5"/>
  <c r="AP3085" i="5"/>
  <c r="AP3081" i="5"/>
  <c r="AP3077" i="5"/>
  <c r="AP3073" i="5"/>
  <c r="AP3069" i="5"/>
  <c r="AP3065" i="5"/>
  <c r="AP3061" i="5"/>
  <c r="AP3057" i="5"/>
  <c r="AP3053" i="5"/>
  <c r="AP3049" i="5"/>
  <c r="AP3045" i="5"/>
  <c r="AP3041" i="5"/>
  <c r="AP3037" i="5"/>
  <c r="AP3033" i="5"/>
  <c r="AP3029" i="5"/>
  <c r="AP3025" i="5"/>
  <c r="AP3021" i="5"/>
  <c r="AP3017" i="5"/>
  <c r="AP3013" i="5"/>
  <c r="AP3009" i="5"/>
  <c r="AP3005" i="5"/>
  <c r="AP3001" i="5"/>
  <c r="AP2997" i="5"/>
  <c r="AP2993" i="5"/>
  <c r="AP2989" i="5"/>
  <c r="AP2985" i="5"/>
  <c r="AP2981" i="5"/>
  <c r="AP2977" i="5"/>
  <c r="AP2973" i="5"/>
  <c r="AP2969" i="5"/>
  <c r="AP2965" i="5"/>
  <c r="AP2961" i="5"/>
  <c r="AP2957" i="5"/>
  <c r="AP2953" i="5"/>
  <c r="AP2949" i="5"/>
  <c r="AP2945" i="5"/>
  <c r="AP2941" i="5"/>
  <c r="AP2937" i="5"/>
  <c r="AP2933" i="5"/>
  <c r="AP2929" i="5"/>
  <c r="AP2925" i="5"/>
  <c r="AP2921" i="5"/>
  <c r="AP2917" i="5"/>
  <c r="AP2913" i="5"/>
  <c r="AP2909" i="5"/>
  <c r="AP2905" i="5"/>
  <c r="AP2901" i="5"/>
  <c r="AP2897" i="5"/>
  <c r="AP2893" i="5"/>
  <c r="AP2889" i="5"/>
  <c r="AP2885" i="5"/>
  <c r="AP2881" i="5"/>
  <c r="AP2877" i="5"/>
  <c r="AP2873" i="5"/>
  <c r="AP2869" i="5"/>
  <c r="AP2865" i="5"/>
  <c r="AP2861" i="5"/>
  <c r="AP2857" i="5"/>
  <c r="AP2853" i="5"/>
  <c r="AP2849" i="5"/>
  <c r="AP2845" i="5"/>
  <c r="AP2841" i="5"/>
  <c r="AP2837" i="5"/>
  <c r="AP2833" i="5"/>
  <c r="AP2829" i="5"/>
  <c r="AP2825" i="5"/>
  <c r="AP2821" i="5"/>
  <c r="AP2817" i="5"/>
  <c r="AP2813" i="5"/>
  <c r="AP2809" i="5"/>
  <c r="AP2805" i="5"/>
  <c r="AP2801" i="5"/>
  <c r="AP2797" i="5"/>
  <c r="AP2793" i="5"/>
  <c r="AP2789" i="5"/>
  <c r="AP2785" i="5"/>
  <c r="AP2781" i="5"/>
  <c r="AP2777" i="5"/>
  <c r="AP2773" i="5"/>
  <c r="AP2769" i="5"/>
  <c r="AP2765" i="5"/>
  <c r="AP2761" i="5"/>
  <c r="AP2757" i="5"/>
  <c r="AP2753" i="5"/>
  <c r="AP2749" i="5"/>
  <c r="AP2745" i="5"/>
  <c r="AP2741" i="5"/>
  <c r="AP2737" i="5"/>
  <c r="AP2733" i="5"/>
  <c r="AP2729" i="5"/>
  <c r="AP2725" i="5"/>
  <c r="AP2721" i="5"/>
  <c r="AP2717" i="5"/>
  <c r="AP2713" i="5"/>
  <c r="AP2709" i="5"/>
  <c r="AP2705" i="5"/>
  <c r="AP2701" i="5"/>
  <c r="AP2697" i="5"/>
  <c r="AP2693" i="5"/>
  <c r="AP2689" i="5"/>
  <c r="AP2685" i="5"/>
  <c r="AP2681" i="5"/>
  <c r="AP2677" i="5"/>
  <c r="AP2673" i="5"/>
  <c r="AP2669" i="5"/>
  <c r="AP2665" i="5"/>
  <c r="AP2661" i="5"/>
  <c r="AP2657" i="5"/>
  <c r="AP2653" i="5"/>
  <c r="AP2649" i="5"/>
  <c r="AP2645" i="5"/>
  <c r="AP2641" i="5"/>
  <c r="AP2637" i="5"/>
  <c r="AP2633" i="5"/>
  <c r="AP2629" i="5"/>
  <c r="AP2625" i="5"/>
  <c r="AP2621" i="5"/>
  <c r="AP2617" i="5"/>
  <c r="AP2613" i="5"/>
  <c r="AP2609" i="5"/>
  <c r="AP2605" i="5"/>
  <c r="AP2601" i="5"/>
  <c r="AP2597" i="5"/>
  <c r="AP2593" i="5"/>
  <c r="AP2589" i="5"/>
  <c r="AP2585" i="5"/>
  <c r="AP2581" i="5"/>
  <c r="AP2577" i="5"/>
  <c r="AP2573" i="5"/>
  <c r="AP2569" i="5"/>
  <c r="AP2565" i="5"/>
  <c r="AP2561" i="5"/>
  <c r="AP2557" i="5"/>
  <c r="AP2553" i="5"/>
  <c r="AP2549" i="5"/>
  <c r="AP2545" i="5"/>
  <c r="AP2541" i="5"/>
  <c r="AP2537" i="5"/>
  <c r="AP2533" i="5"/>
  <c r="AP2529" i="5"/>
  <c r="AP2525" i="5"/>
  <c r="AP2521" i="5"/>
  <c r="AP2517" i="5"/>
  <c r="AP2513" i="5"/>
  <c r="AP2509" i="5"/>
  <c r="AP2505" i="5"/>
  <c r="AP2501" i="5"/>
  <c r="AP2497" i="5"/>
  <c r="AP2493" i="5"/>
  <c r="AP2485" i="5"/>
  <c r="AP2477" i="5"/>
  <c r="AP2469" i="5"/>
  <c r="AP2465" i="5"/>
  <c r="AP2457" i="5"/>
  <c r="AP2449" i="5"/>
  <c r="AP2441" i="5"/>
  <c r="AP2433" i="5"/>
  <c r="AP2425" i="5"/>
  <c r="AP2417" i="5"/>
  <c r="AP2409" i="5"/>
  <c r="AP2401" i="5"/>
  <c r="AP2397" i="5"/>
  <c r="AP2389" i="5"/>
  <c r="AP2381" i="5"/>
  <c r="AP2373" i="5"/>
  <c r="AP2365" i="5"/>
  <c r="AP2357" i="5"/>
  <c r="AP2345" i="5"/>
  <c r="AP2337" i="5"/>
  <c r="AP2333" i="5"/>
  <c r="AP2325" i="5"/>
  <c r="AP2317" i="5"/>
  <c r="AP2309" i="5"/>
  <c r="AP2301" i="5"/>
  <c r="AP2293" i="5"/>
  <c r="AP2285" i="5"/>
  <c r="AP2277" i="5"/>
  <c r="AP2269" i="5"/>
  <c r="AP2261" i="5"/>
  <c r="AP2253" i="5"/>
  <c r="AP2245" i="5"/>
  <c r="AP2237" i="5"/>
  <c r="AP2229" i="5"/>
  <c r="AP2217" i="5"/>
  <c r="AP2209" i="5"/>
  <c r="AP2201" i="5"/>
  <c r="AP2197" i="5"/>
  <c r="AP2189" i="5"/>
  <c r="AP2177" i="5"/>
  <c r="AP2169" i="5"/>
  <c r="AP2157" i="5"/>
  <c r="AP2153" i="5"/>
  <c r="AP2145" i="5"/>
  <c r="AP2137" i="5"/>
  <c r="AP2129" i="5"/>
  <c r="AP2121" i="5"/>
  <c r="AP2113" i="5"/>
  <c r="AP2105" i="5"/>
  <c r="AP2097" i="5"/>
  <c r="AP2089" i="5"/>
  <c r="AP2081" i="5"/>
  <c r="AP2073" i="5"/>
  <c r="AP2065" i="5"/>
  <c r="AP2057" i="5"/>
  <c r="AP2049" i="5"/>
  <c r="AP2041" i="5"/>
  <c r="AP2037" i="5"/>
  <c r="AP2029" i="5"/>
  <c r="AP2021" i="5"/>
  <c r="AP2013" i="5"/>
  <c r="AP2005" i="5"/>
  <c r="AP1997" i="5"/>
  <c r="AP1985" i="5"/>
  <c r="AP1977" i="5"/>
  <c r="AP1973" i="5"/>
  <c r="AP1965" i="5"/>
  <c r="AP1957" i="5"/>
  <c r="AP1949" i="5"/>
  <c r="AP1941" i="5"/>
  <c r="AP1933" i="5"/>
  <c r="AP1925" i="5"/>
  <c r="AP1917" i="5"/>
  <c r="AP1909" i="5"/>
  <c r="AP1901" i="5"/>
  <c r="AP1893" i="5"/>
  <c r="AP1885" i="5"/>
  <c r="AP1877" i="5"/>
  <c r="AP1869" i="5"/>
  <c r="AP1861" i="5"/>
  <c r="AP1853" i="5"/>
  <c r="AP1845" i="5"/>
  <c r="AP1837" i="5"/>
  <c r="AP2489" i="5"/>
  <c r="AP2481" i="5"/>
  <c r="AP2473" i="5"/>
  <c r="AP2461" i="5"/>
  <c r="AP2453" i="5"/>
  <c r="AP2445" i="5"/>
  <c r="AP2437" i="5"/>
  <c r="AP2429" i="5"/>
  <c r="AP2421" i="5"/>
  <c r="AP2413" i="5"/>
  <c r="AP2405" i="5"/>
  <c r="AP2393" i="5"/>
  <c r="AP2385" i="5"/>
  <c r="AP2377" i="5"/>
  <c r="AP2369" i="5"/>
  <c r="AP2361" i="5"/>
  <c r="AP2353" i="5"/>
  <c r="AP2349" i="5"/>
  <c r="AP2341" i="5"/>
  <c r="AP2329" i="5"/>
  <c r="AP2321" i="5"/>
  <c r="AP2313" i="5"/>
  <c r="AP2305" i="5"/>
  <c r="AP2297" i="5"/>
  <c r="AP2289" i="5"/>
  <c r="AP2281" i="5"/>
  <c r="AP2273" i="5"/>
  <c r="AP2265" i="5"/>
  <c r="AP2257" i="5"/>
  <c r="AP2249" i="5"/>
  <c r="AP2241" i="5"/>
  <c r="AP2233" i="5"/>
  <c r="AP2225" i="5"/>
  <c r="AP2221" i="5"/>
  <c r="AP2213" i="5"/>
  <c r="AP2205" i="5"/>
  <c r="AP2193" i="5"/>
  <c r="AP2185" i="5"/>
  <c r="AP2181" i="5"/>
  <c r="AP2173" i="5"/>
  <c r="AP2165" i="5"/>
  <c r="AP2161" i="5"/>
  <c r="AP2149" i="5"/>
  <c r="AP2141" i="5"/>
  <c r="AP2133" i="5"/>
  <c r="AP2125" i="5"/>
  <c r="AP2117" i="5"/>
  <c r="AP2109" i="5"/>
  <c r="AP2101" i="5"/>
  <c r="AP2093" i="5"/>
  <c r="AP2085" i="5"/>
  <c r="AP2077" i="5"/>
  <c r="AP2069" i="5"/>
  <c r="AP2061" i="5"/>
  <c r="AP2053" i="5"/>
  <c r="AP2045" i="5"/>
  <c r="AP2033" i="5"/>
  <c r="AP2025" i="5"/>
  <c r="AP2017" i="5"/>
  <c r="AP2009" i="5"/>
  <c r="AP2001" i="5"/>
  <c r="AP1993" i="5"/>
  <c r="AP1989" i="5"/>
  <c r="AP1981" i="5"/>
  <c r="AP1969" i="5"/>
  <c r="AP1961" i="5"/>
  <c r="AP1953" i="5"/>
  <c r="AP1945" i="5"/>
  <c r="AP1937" i="5"/>
  <c r="AP1929" i="5"/>
  <c r="AP1921" i="5"/>
  <c r="AP1913" i="5"/>
  <c r="AP1897" i="5"/>
  <c r="AP1889" i="5"/>
  <c r="AP1881" i="5"/>
  <c r="AP1873" i="5"/>
  <c r="AP1865" i="5"/>
  <c r="AP1857" i="5"/>
  <c r="AP1849" i="5"/>
  <c r="AP1841" i="5"/>
  <c r="AP784" i="5"/>
  <c r="AP704" i="5"/>
  <c r="AP3087" i="5"/>
  <c r="AP3083" i="5"/>
  <c r="AP2942" i="5"/>
  <c r="AP1150" i="5"/>
  <c r="AP1760" i="5"/>
  <c r="AP632" i="5"/>
  <c r="AP3324" i="5"/>
  <c r="AP3320" i="5"/>
  <c r="AP3316" i="5"/>
  <c r="AP3312" i="5"/>
  <c r="AP3308" i="5"/>
  <c r="AP3304" i="5"/>
  <c r="AP3300" i="5"/>
  <c r="AP3296" i="5"/>
  <c r="AP3292" i="5"/>
  <c r="AP3288" i="5"/>
  <c r="AP3280" i="5"/>
  <c r="AP3276" i="5"/>
  <c r="AP3272" i="5"/>
  <c r="AP3268" i="5"/>
  <c r="AP3264" i="5"/>
  <c r="AP3260" i="5"/>
  <c r="AP3256" i="5"/>
  <c r="AP3252" i="5"/>
  <c r="AP3248" i="5"/>
  <c r="AP3244" i="5"/>
  <c r="AP3240" i="5"/>
  <c r="AP3236" i="5"/>
  <c r="AP3232" i="5"/>
  <c r="AP3228" i="5"/>
  <c r="AP3224" i="5"/>
  <c r="AP3220" i="5"/>
  <c r="AP3216" i="5"/>
  <c r="AP3212" i="5"/>
  <c r="AP3208" i="5"/>
  <c r="AP3204" i="5"/>
  <c r="AP3200" i="5"/>
  <c r="AP3196" i="5"/>
  <c r="AP3192" i="5"/>
  <c r="AP3188" i="5"/>
  <c r="AP3180" i="5"/>
  <c r="AP3176" i="5"/>
  <c r="AP3172" i="5"/>
  <c r="AP3168" i="5"/>
  <c r="AP3164" i="5"/>
  <c r="AP3160" i="5"/>
  <c r="AP3156" i="5"/>
  <c r="AP3152" i="5"/>
  <c r="AP3148" i="5"/>
  <c r="AP3144" i="5"/>
  <c r="AP3140" i="5"/>
  <c r="AP3136" i="5"/>
  <c r="AP3132" i="5"/>
  <c r="AP3128" i="5"/>
  <c r="AP3124" i="5"/>
  <c r="AP3120" i="5"/>
  <c r="AP3116" i="5"/>
  <c r="AP3112" i="5"/>
  <c r="AP3108" i="5"/>
  <c r="AP3104" i="5"/>
  <c r="AP3100" i="5"/>
  <c r="AP3096" i="5"/>
  <c r="AP3092" i="5"/>
  <c r="AP3088" i="5"/>
  <c r="AP3084" i="5"/>
  <c r="AP3080" i="5"/>
  <c r="AP3076" i="5"/>
  <c r="AP3072" i="5"/>
  <c r="AP3068" i="5"/>
  <c r="AP3064" i="5"/>
  <c r="AP3060" i="5"/>
  <c r="AP3056" i="5"/>
  <c r="AP3052" i="5"/>
  <c r="AP3048" i="5"/>
  <c r="AP3044" i="5"/>
  <c r="AP3040" i="5"/>
  <c r="AP3036" i="5"/>
  <c r="AP3032" i="5"/>
  <c r="AP3028" i="5"/>
  <c r="AP3024" i="5"/>
  <c r="AP3020" i="5"/>
  <c r="AP3016" i="5"/>
  <c r="AP3012" i="5"/>
  <c r="AP3008" i="5"/>
  <c r="AP3004" i="5"/>
  <c r="AP3000" i="5"/>
  <c r="AP2996" i="5"/>
  <c r="AP2992" i="5"/>
  <c r="AP2988" i="5"/>
  <c r="AP2984" i="5"/>
  <c r="AP2980" i="5"/>
  <c r="AP2976" i="5"/>
  <c r="AP2972" i="5"/>
  <c r="AP2968" i="5"/>
  <c r="AP2964" i="5"/>
  <c r="AP2960" i="5"/>
  <c r="AP2956" i="5"/>
  <c r="AP2952" i="5"/>
  <c r="AP2948" i="5"/>
  <c r="AP2940" i="5"/>
  <c r="AP2936" i="5"/>
  <c r="AP2932" i="5"/>
  <c r="AP2928" i="5"/>
  <c r="AP2924" i="5"/>
  <c r="AP3184" i="5"/>
  <c r="AP1904" i="5"/>
  <c r="AP1905" i="5"/>
  <c r="AP2920" i="5"/>
  <c r="AP2916" i="5"/>
  <c r="AP2912" i="5"/>
  <c r="AP2908" i="5"/>
  <c r="AP2904" i="5"/>
  <c r="AP2900" i="5"/>
  <c r="AP2896" i="5"/>
  <c r="AP2892" i="5"/>
  <c r="AP2888" i="5"/>
  <c r="AP2884" i="5"/>
  <c r="AP2880" i="5"/>
  <c r="AP2876" i="5"/>
  <c r="AP2872" i="5"/>
  <c r="AP2868" i="5"/>
  <c r="AP2864" i="5"/>
  <c r="AP2860" i="5"/>
  <c r="AP2856" i="5"/>
  <c r="AP2852" i="5"/>
  <c r="AP2848" i="5"/>
  <c r="AP2844" i="5"/>
  <c r="AP2840" i="5"/>
  <c r="AP2836" i="5"/>
  <c r="AP2832" i="5"/>
  <c r="AP2828" i="5"/>
  <c r="AP2824" i="5"/>
  <c r="AP2820" i="5"/>
  <c r="AP2816" i="5"/>
  <c r="AP2812" i="5"/>
  <c r="AP2808" i="5"/>
  <c r="AP2804" i="5"/>
  <c r="AP2800" i="5"/>
  <c r="AP2796" i="5"/>
  <c r="AP2792" i="5"/>
  <c r="AP2788" i="5"/>
  <c r="AP2784" i="5"/>
  <c r="AP2780" i="5"/>
  <c r="AP2776" i="5"/>
  <c r="AP2768" i="5"/>
  <c r="AP2764" i="5"/>
  <c r="AP2760" i="5"/>
  <c r="AP2756" i="5"/>
  <c r="AP2752" i="5"/>
  <c r="AP2748" i="5"/>
  <c r="AP2744" i="5"/>
  <c r="AP2740" i="5"/>
  <c r="AP2736" i="5"/>
  <c r="AP2731" i="5"/>
  <c r="AP2727" i="5"/>
  <c r="AP2724" i="5"/>
  <c r="AP2720" i="5"/>
  <c r="AP2716" i="5"/>
  <c r="AP2712" i="5"/>
  <c r="AP2708" i="5"/>
  <c r="AP2704" i="5"/>
  <c r="AP2700" i="5"/>
  <c r="AP2696" i="5"/>
  <c r="AP2692" i="5"/>
  <c r="AP2688" i="5"/>
  <c r="AP2684" i="5"/>
  <c r="AP2680" i="5"/>
  <c r="AP2676" i="5"/>
  <c r="AP2672" i="5"/>
  <c r="AP2668" i="5"/>
  <c r="AP2664" i="5"/>
  <c r="AP2660" i="5"/>
  <c r="AP2656" i="5"/>
  <c r="AP2652" i="5"/>
  <c r="AP2648" i="5"/>
  <c r="AP2644" i="5"/>
  <c r="AP2640" i="5"/>
  <c r="AP2636" i="5"/>
  <c r="AP2620" i="5"/>
  <c r="AP2616" i="5"/>
  <c r="AP2612" i="5"/>
  <c r="AP2608" i="5"/>
  <c r="AP2604" i="5"/>
  <c r="AP2600" i="5"/>
  <c r="AP2596" i="5"/>
  <c r="AP2592" i="5"/>
  <c r="AP2588" i="5"/>
  <c r="AP2584" i="5"/>
  <c r="AP2580" i="5"/>
  <c r="AP2576" i="5"/>
  <c r="AP2572" i="5"/>
  <c r="AP2568" i="5"/>
  <c r="AP1803" i="5"/>
  <c r="AP1443" i="5"/>
  <c r="AP1367" i="5"/>
  <c r="AP1355" i="5"/>
  <c r="AP1283" i="5"/>
  <c r="AP1279" i="5"/>
  <c r="AP1275" i="5"/>
  <c r="AP1271" i="5"/>
  <c r="AP1267" i="5"/>
  <c r="AP1263" i="5"/>
  <c r="AP1259" i="5"/>
  <c r="AP1255" i="5"/>
  <c r="AP1251" i="5"/>
  <c r="AP1247" i="5"/>
  <c r="AP1243" i="5"/>
  <c r="AP1239" i="5"/>
  <c r="AP1235" i="5"/>
  <c r="AP1231" i="5"/>
  <c r="AP1227" i="5"/>
  <c r="AP1223" i="5"/>
  <c r="AP1219" i="5"/>
  <c r="AP1215" i="5"/>
  <c r="AP1211" i="5"/>
  <c r="AP1207" i="5"/>
  <c r="AP1203" i="5"/>
  <c r="AP1199" i="5"/>
  <c r="AP1195" i="5"/>
  <c r="AP1191" i="5"/>
  <c r="AP1187" i="5"/>
  <c r="AP1179" i="5"/>
  <c r="AP1175" i="5"/>
  <c r="AP1171" i="5"/>
  <c r="AP1167" i="5"/>
  <c r="AP1163" i="5"/>
  <c r="AP1159" i="5"/>
  <c r="AP1155" i="5"/>
  <c r="AP1143" i="5"/>
  <c r="AP1135" i="5"/>
  <c r="AP1131" i="5"/>
  <c r="AP1127" i="5"/>
  <c r="AP1123" i="5"/>
  <c r="AP1119" i="5"/>
  <c r="AP1115" i="5"/>
  <c r="AP1107" i="5"/>
  <c r="AP1103" i="5"/>
  <c r="AP1099" i="5"/>
  <c r="AP1091" i="5"/>
  <c r="AP1087" i="5"/>
  <c r="AP1083" i="5"/>
  <c r="AP1079" i="5"/>
  <c r="AP1075" i="5"/>
  <c r="AP1067" i="5"/>
  <c r="AP1063" i="5"/>
  <c r="AP1059" i="5"/>
  <c r="AP1055" i="5"/>
  <c r="AP1051" i="5"/>
  <c r="AP1047" i="5"/>
  <c r="AP1043" i="5"/>
  <c r="AP1039" i="5"/>
  <c r="AP1035" i="5"/>
  <c r="AP1031" i="5"/>
  <c r="AP1027" i="5"/>
  <c r="AP1023" i="5"/>
  <c r="AP1019" i="5"/>
  <c r="AP1015" i="5"/>
  <c r="AP891" i="5"/>
  <c r="AP803" i="5"/>
  <c r="AP759" i="5"/>
  <c r="AP751" i="5"/>
  <c r="AP703" i="5"/>
  <c r="AP639" i="5"/>
  <c r="AP551" i="5"/>
  <c r="AP523" i="5"/>
  <c r="AQ463" i="5"/>
  <c r="AP2846" i="5"/>
  <c r="AP2834" i="5"/>
  <c r="AP2782" i="5"/>
  <c r="AQ2730" i="5"/>
  <c r="AP2730" i="5"/>
  <c r="AQ2630" i="5"/>
  <c r="AQ2626" i="5"/>
  <c r="AP2626" i="5"/>
  <c r="AQ2534" i="5"/>
  <c r="AP2534" i="5"/>
  <c r="AQ2494" i="5"/>
  <c r="AQ2486" i="5"/>
  <c r="AQ2454" i="5"/>
  <c r="AQ2410" i="5"/>
  <c r="AP2410" i="5"/>
  <c r="AQ2402" i="5"/>
  <c r="AQ2382" i="5"/>
  <c r="AP2382" i="5"/>
  <c r="AQ2378" i="5"/>
  <c r="AP2378" i="5"/>
  <c r="AQ2362" i="5"/>
  <c r="AP2362" i="5"/>
  <c r="AQ2286" i="5"/>
  <c r="AP2286" i="5"/>
  <c r="AQ2238" i="5"/>
  <c r="AQ2214" i="5"/>
  <c r="AQ2210" i="5"/>
  <c r="AQ2146" i="5"/>
  <c r="AP2146" i="5"/>
  <c r="AQ2098" i="5"/>
  <c r="AP2098" i="5"/>
  <c r="AQ2078" i="5"/>
  <c r="AP2078" i="5"/>
  <c r="AQ2066" i="5"/>
  <c r="AP2066" i="5"/>
  <c r="AQ1986" i="5"/>
  <c r="AQ1974" i="5"/>
  <c r="AP1918" i="5"/>
  <c r="AQ1914" i="5"/>
  <c r="AP1914" i="5"/>
  <c r="AP1906" i="5"/>
  <c r="AP1818" i="5"/>
  <c r="AQ1754" i="5"/>
  <c r="AP1754" i="5"/>
  <c r="AQ1746" i="5"/>
  <c r="AQ1678" i="5"/>
  <c r="AQ1630" i="5"/>
  <c r="AP1598" i="5"/>
  <c r="AQ1542" i="5"/>
  <c r="AP1350" i="5"/>
  <c r="AQ1346" i="5"/>
  <c r="AQ1322" i="5"/>
  <c r="AP1310" i="5"/>
  <c r="AP1242" i="5"/>
  <c r="AP1238" i="5"/>
  <c r="AP1234" i="5"/>
  <c r="AP1230" i="5"/>
  <c r="AP1226" i="5"/>
  <c r="AP1222" i="5"/>
  <c r="AP1218" i="5"/>
  <c r="AP1214" i="5"/>
  <c r="AP1178" i="5"/>
  <c r="AP842" i="5"/>
  <c r="AQ842" i="5"/>
  <c r="AQ158" i="5"/>
  <c r="AQ157" i="5"/>
  <c r="AP3298" i="5"/>
  <c r="AP3086" i="5"/>
  <c r="AP2990" i="5"/>
  <c r="AP771" i="5"/>
  <c r="AP1007" i="5"/>
  <c r="AP999" i="5"/>
  <c r="AP995" i="5"/>
  <c r="AP987" i="5"/>
  <c r="AP979" i="5"/>
  <c r="AP971" i="5"/>
  <c r="AP963" i="5"/>
  <c r="AP955" i="5"/>
  <c r="AP943" i="5"/>
  <c r="AP935" i="5"/>
  <c r="AP931" i="5"/>
  <c r="AP923" i="5"/>
  <c r="AP915" i="5"/>
  <c r="AP907" i="5"/>
  <c r="AP899" i="5"/>
  <c r="AP895" i="5"/>
  <c r="AP887" i="5"/>
  <c r="AP879" i="5"/>
  <c r="AP871" i="5"/>
  <c r="AP863" i="5"/>
  <c r="AP855" i="5"/>
  <c r="AP851" i="5"/>
  <c r="AP839" i="5"/>
  <c r="AP827" i="5"/>
  <c r="AP819" i="5"/>
  <c r="AP811" i="5"/>
  <c r="AP807" i="5"/>
  <c r="AP799" i="5"/>
  <c r="AP791" i="5"/>
  <c r="AP783" i="5"/>
  <c r="AP775" i="5"/>
  <c r="AP763" i="5"/>
  <c r="AP743" i="5"/>
  <c r="AP735" i="5"/>
  <c r="AP723" i="5"/>
  <c r="AP715" i="5"/>
  <c r="AP707" i="5"/>
  <c r="AP699" i="5"/>
  <c r="AP691" i="5"/>
  <c r="AP683" i="5"/>
  <c r="AP675" i="5"/>
  <c r="AP663" i="5"/>
  <c r="AP655" i="5"/>
  <c r="AP651" i="5"/>
  <c r="AP643" i="5"/>
  <c r="AP635" i="5"/>
  <c r="AP623" i="5"/>
  <c r="AP615" i="5"/>
  <c r="AP607" i="5"/>
  <c r="AP603" i="5"/>
  <c r="AP595" i="5"/>
  <c r="AP587" i="5"/>
  <c r="AQ574" i="5"/>
  <c r="AP563" i="5"/>
  <c r="AP555" i="5"/>
  <c r="AP543" i="5"/>
  <c r="AP539" i="5"/>
  <c r="AP527" i="5"/>
  <c r="AP515" i="5"/>
  <c r="AP435" i="5"/>
  <c r="AP1010" i="5"/>
  <c r="AP1003" i="5"/>
  <c r="AP991" i="5"/>
  <c r="AP983" i="5"/>
  <c r="AP975" i="5"/>
  <c r="AP967" i="5"/>
  <c r="AP959" i="5"/>
  <c r="AP951" i="5"/>
  <c r="AP947" i="5"/>
  <c r="AP939" i="5"/>
  <c r="AP927" i="5"/>
  <c r="AP919" i="5"/>
  <c r="AP911" i="5"/>
  <c r="AP903" i="5"/>
  <c r="AP883" i="5"/>
  <c r="AP875" i="5"/>
  <c r="AP867" i="5"/>
  <c r="AP859" i="5"/>
  <c r="AP843" i="5"/>
  <c r="AP835" i="5"/>
  <c r="AP831" i="5"/>
  <c r="AP823" i="5"/>
  <c r="AP815" i="5"/>
  <c r="AP795" i="5"/>
  <c r="AP786" i="5"/>
  <c r="AP779" i="5"/>
  <c r="AP767" i="5"/>
  <c r="AP747" i="5"/>
  <c r="AP739" i="5"/>
  <c r="AP731" i="5"/>
  <c r="AP727" i="5"/>
  <c r="AP719" i="5"/>
  <c r="AP711" i="5"/>
  <c r="AP695" i="5"/>
  <c r="AP687" i="5"/>
  <c r="AP679" i="5"/>
  <c r="AP671" i="5"/>
  <c r="AP667" i="5"/>
  <c r="AP659" i="5"/>
  <c r="AP647" i="5"/>
  <c r="AP631" i="5"/>
  <c r="AP627" i="5"/>
  <c r="AP611" i="5"/>
  <c r="AP599" i="5"/>
  <c r="AP591" i="5"/>
  <c r="AP583" i="5"/>
  <c r="AP571" i="5"/>
  <c r="AP567" i="5"/>
  <c r="AP559" i="5"/>
  <c r="AP547" i="5"/>
  <c r="AP535" i="5"/>
  <c r="AP531" i="5"/>
  <c r="AP511" i="5"/>
  <c r="AP507" i="5"/>
  <c r="AP499" i="5"/>
  <c r="AP495" i="5"/>
  <c r="AP491" i="5"/>
  <c r="AP487" i="5"/>
  <c r="AP483" i="5"/>
  <c r="AP479" i="5"/>
  <c r="AP475" i="5"/>
  <c r="AP471" i="5"/>
  <c r="AP463" i="5"/>
  <c r="AP459" i="5"/>
  <c r="AP455" i="5"/>
  <c r="AP451" i="5"/>
  <c r="AP447" i="5"/>
  <c r="AP443" i="5"/>
  <c r="AP439" i="5"/>
  <c r="AP431" i="5"/>
  <c r="AP427" i="5"/>
  <c r="AP423" i="5"/>
  <c r="AP419" i="5"/>
  <c r="AP367" i="5"/>
  <c r="AP263" i="5"/>
  <c r="AP75" i="5"/>
  <c r="AP1821" i="5"/>
  <c r="AP1813" i="5"/>
  <c r="AP1801" i="5"/>
  <c r="AP1785" i="5"/>
  <c r="AP1777" i="5"/>
  <c r="AP1769" i="5"/>
  <c r="AP1761" i="5"/>
  <c r="AP1753" i="5"/>
  <c r="AP1745" i="5"/>
  <c r="AP1737" i="5"/>
  <c r="AP1729" i="5"/>
  <c r="AP1721" i="5"/>
  <c r="AP1709" i="5"/>
  <c r="AP1701" i="5"/>
  <c r="AP1693" i="5"/>
  <c r="AP1681" i="5"/>
  <c r="AP1673" i="5"/>
  <c r="AP1665" i="5"/>
  <c r="AP1649" i="5"/>
  <c r="AP1641" i="5"/>
  <c r="AP1629" i="5"/>
  <c r="AP1621" i="5"/>
  <c r="AP1613" i="5"/>
  <c r="AP1605" i="5"/>
  <c r="AP1597" i="5"/>
  <c r="AP1589" i="5"/>
  <c r="AP1585" i="5"/>
  <c r="AP1577" i="5"/>
  <c r="AP1565" i="5"/>
  <c r="AP1557" i="5"/>
  <c r="AP1549" i="5"/>
  <c r="AP1541" i="5"/>
  <c r="AP1533" i="5"/>
  <c r="AP1529" i="5"/>
  <c r="AP1517" i="5"/>
  <c r="AP1509" i="5"/>
  <c r="AP1505" i="5"/>
  <c r="AP1497" i="5"/>
  <c r="AP1489" i="5"/>
  <c r="AP1485" i="5"/>
  <c r="AP1477" i="5"/>
  <c r="AP1473" i="5"/>
  <c r="AP1465" i="5"/>
  <c r="AP1457" i="5"/>
  <c r="AP1449" i="5"/>
  <c r="AP1445" i="5"/>
  <c r="AP1437" i="5"/>
  <c r="AP1429" i="5"/>
  <c r="AP1421" i="5"/>
  <c r="AP1417" i="5"/>
  <c r="AP1409" i="5"/>
  <c r="AP1405" i="5"/>
  <c r="AP1397" i="5"/>
  <c r="AP1393" i="5"/>
  <c r="AP1385" i="5"/>
  <c r="AP1373" i="5"/>
  <c r="AP1357" i="5"/>
  <c r="AP1349" i="5"/>
  <c r="AQ413" i="5"/>
  <c r="AP1829" i="5"/>
  <c r="AP1793" i="5"/>
  <c r="AP1653" i="5"/>
  <c r="AP1109" i="5"/>
  <c r="AP1033" i="5"/>
  <c r="AP909" i="5"/>
  <c r="AP829" i="5"/>
  <c r="AP677" i="5"/>
  <c r="AP1825" i="5"/>
  <c r="AP1789" i="5"/>
  <c r="AP1657" i="5"/>
  <c r="AP1833" i="5"/>
  <c r="AP1817" i="5"/>
  <c r="AP1809" i="5"/>
  <c r="AP1805" i="5"/>
  <c r="AP1797" i="5"/>
  <c r="AP1781" i="5"/>
  <c r="AP1773" i="5"/>
  <c r="AP1765" i="5"/>
  <c r="AP1757" i="5"/>
  <c r="AP1749" i="5"/>
  <c r="AP1741" i="5"/>
  <c r="AP1733" i="5"/>
  <c r="AP1725" i="5"/>
  <c r="AP1717" i="5"/>
  <c r="AP1713" i="5"/>
  <c r="AP1705" i="5"/>
  <c r="AP1697" i="5"/>
  <c r="AP1689" i="5"/>
  <c r="AP1685" i="5"/>
  <c r="AP1677" i="5"/>
  <c r="AP1669" i="5"/>
  <c r="AP1661" i="5"/>
  <c r="AP1645" i="5"/>
  <c r="AP1637" i="5"/>
  <c r="AP1633" i="5"/>
  <c r="AP1625" i="5"/>
  <c r="AP1617" i="5"/>
  <c r="AP1609" i="5"/>
  <c r="AP1601" i="5"/>
  <c r="AP1593" i="5"/>
  <c r="AP1581" i="5"/>
  <c r="AP1573" i="5"/>
  <c r="AP1569" i="5"/>
  <c r="AP1561" i="5"/>
  <c r="AP1553" i="5"/>
  <c r="AP1545" i="5"/>
  <c r="AP1537" i="5"/>
  <c r="AP1525" i="5"/>
  <c r="AP1521" i="5"/>
  <c r="AP1513" i="5"/>
  <c r="AP1501" i="5"/>
  <c r="AP1493" i="5"/>
  <c r="AP1481" i="5"/>
  <c r="AP1469" i="5"/>
  <c r="AP1461" i="5"/>
  <c r="AP1453" i="5"/>
  <c r="AP1441" i="5"/>
  <c r="AP1433" i="5"/>
  <c r="AP1413" i="5"/>
  <c r="AP1401" i="5"/>
  <c r="AP1389" i="5"/>
  <c r="AP1381" i="5"/>
  <c r="AP1377" i="5"/>
  <c r="AP1361" i="5"/>
  <c r="AP1353" i="5"/>
  <c r="AP1345" i="5"/>
  <c r="AP1341" i="5"/>
  <c r="AP1337" i="5"/>
  <c r="AP1333" i="5"/>
  <c r="AP1329" i="5"/>
  <c r="AP1321" i="5"/>
  <c r="AP1317" i="5"/>
  <c r="AP1313" i="5"/>
  <c r="AP1309" i="5"/>
  <c r="AP1305" i="5"/>
  <c r="AP1301" i="5"/>
  <c r="AP1297" i="5"/>
  <c r="AP1293" i="5"/>
  <c r="AP1289" i="5"/>
  <c r="AP1281" i="5"/>
  <c r="AP1277" i="5"/>
  <c r="AP1273" i="5"/>
  <c r="AP1269" i="5"/>
  <c r="AP1265" i="5"/>
  <c r="AP1261" i="5"/>
  <c r="AP1257" i="5"/>
  <c r="AP1249" i="5"/>
  <c r="AP1245" i="5"/>
  <c r="AP1221" i="5"/>
  <c r="AP841" i="5"/>
  <c r="AP609" i="5"/>
  <c r="AP415" i="5"/>
  <c r="AP411" i="5"/>
  <c r="AP407" i="5"/>
  <c r="AP403" i="5"/>
  <c r="AP399" i="5"/>
  <c r="AP395" i="5"/>
  <c r="AP391" i="5"/>
  <c r="AP387" i="5"/>
  <c r="AP383" i="5"/>
  <c r="AP379" i="5"/>
  <c r="AP371" i="5"/>
  <c r="AP363" i="5"/>
  <c r="AP359" i="5"/>
  <c r="AP355" i="5"/>
  <c r="AP351" i="5"/>
  <c r="AP347" i="5"/>
  <c r="AP339" i="5"/>
  <c r="AP331" i="5"/>
  <c r="AP327" i="5"/>
  <c r="AP323" i="5"/>
  <c r="AP319" i="5"/>
  <c r="AP315" i="5"/>
  <c r="AP311" i="5"/>
  <c r="AP307" i="5"/>
  <c r="AP303" i="5"/>
  <c r="AP299" i="5"/>
  <c r="AP295" i="5"/>
  <c r="AP291" i="5"/>
  <c r="AP287" i="5"/>
  <c r="AP283" i="5"/>
  <c r="AP275" i="5"/>
  <c r="AP271" i="5"/>
  <c r="AP259" i="5"/>
  <c r="AP255" i="5"/>
  <c r="AP251" i="5"/>
  <c r="AP247" i="5"/>
  <c r="AP243" i="5"/>
  <c r="AP239" i="5"/>
  <c r="AP235" i="5"/>
  <c r="AP231" i="5"/>
  <c r="AP227" i="5"/>
  <c r="AP223" i="5"/>
  <c r="AP219" i="5"/>
  <c r="AP215" i="5"/>
  <c r="AP211" i="5"/>
  <c r="AP207" i="5"/>
  <c r="AP203" i="5"/>
  <c r="AP199" i="5"/>
  <c r="AP195" i="5"/>
  <c r="AP191" i="5"/>
  <c r="AP187" i="5"/>
  <c r="AP183" i="5"/>
  <c r="AP179" i="5"/>
  <c r="AP175" i="5"/>
  <c r="AP171" i="5"/>
  <c r="AP167" i="5"/>
  <c r="AP163" i="5"/>
  <c r="AP159" i="5"/>
  <c r="AP155" i="5"/>
  <c r="AP151" i="5"/>
  <c r="AP147" i="5"/>
  <c r="AP123" i="5"/>
  <c r="AP119" i="5"/>
  <c r="AP115" i="5"/>
  <c r="AP111" i="5"/>
  <c r="AP107" i="5"/>
  <c r="AP103" i="5"/>
  <c r="AP99" i="5"/>
  <c r="AP87" i="5"/>
  <c r="AP83" i="5"/>
  <c r="AP71" i="5"/>
  <c r="AP67" i="5"/>
  <c r="AP59" i="5"/>
  <c r="AP51" i="5"/>
  <c r="AP47" i="5"/>
  <c r="AP43" i="5"/>
  <c r="AP35" i="5"/>
  <c r="AP31" i="5"/>
  <c r="AP23" i="5"/>
  <c r="AP19" i="5"/>
  <c r="AP417" i="5"/>
  <c r="AP413" i="5"/>
  <c r="AP157" i="5"/>
  <c r="AP2732" i="5"/>
  <c r="AQ2552" i="5"/>
  <c r="AP2552" i="5"/>
  <c r="AQ2528" i="5"/>
  <c r="AP2528" i="5"/>
  <c r="AQ2508" i="5"/>
  <c r="AP2508" i="5"/>
  <c r="AQ2484" i="5"/>
  <c r="AP2484" i="5"/>
  <c r="AP2483" i="5"/>
  <c r="AQ2456" i="5"/>
  <c r="AP2456" i="5"/>
  <c r="AQ2436" i="5"/>
  <c r="AP2436" i="5"/>
  <c r="AQ2420" i="5"/>
  <c r="AP2420" i="5"/>
  <c r="AQ2404" i="5"/>
  <c r="AP2404" i="5"/>
  <c r="AQ2380" i="5"/>
  <c r="AP2379" i="5"/>
  <c r="AP2380" i="5"/>
  <c r="AQ2372" i="5"/>
  <c r="AP2372" i="5"/>
  <c r="AP2371" i="5"/>
  <c r="AQ2364" i="5"/>
  <c r="AP2364" i="5"/>
  <c r="AQ2356" i="5"/>
  <c r="AP2356" i="5"/>
  <c r="AQ2344" i="5"/>
  <c r="AP2344" i="5"/>
  <c r="AQ2328" i="5"/>
  <c r="AP2328" i="5"/>
  <c r="AQ2320" i="5"/>
  <c r="AP2320" i="5"/>
  <c r="AQ2308" i="5"/>
  <c r="AP2308" i="5"/>
  <c r="AQ2276" i="5"/>
  <c r="AP2276" i="5"/>
  <c r="AP2632" i="5"/>
  <c r="AP2631" i="5"/>
  <c r="AQ2560" i="5"/>
  <c r="AP2560" i="5"/>
  <c r="AQ2540" i="5"/>
  <c r="AP2540" i="5"/>
  <c r="AQ2520" i="5"/>
  <c r="AP2520" i="5"/>
  <c r="AQ2504" i="5"/>
  <c r="AP2504" i="5"/>
  <c r="AQ2496" i="5"/>
  <c r="AP2496" i="5"/>
  <c r="AQ2480" i="5"/>
  <c r="AP2480" i="5"/>
  <c r="AQ2472" i="5"/>
  <c r="AP2472" i="5"/>
  <c r="AQ2460" i="5"/>
  <c r="AP2460" i="5"/>
  <c r="AQ2448" i="5"/>
  <c r="AP2448" i="5"/>
  <c r="AQ2440" i="5"/>
  <c r="AP2440" i="5"/>
  <c r="AQ2428" i="5"/>
  <c r="AP2428" i="5"/>
  <c r="AQ2416" i="5"/>
  <c r="AP2416" i="5"/>
  <c r="AQ2400" i="5"/>
  <c r="AP2400" i="5"/>
  <c r="AQ2396" i="5"/>
  <c r="AP2396" i="5"/>
  <c r="AQ2384" i="5"/>
  <c r="AP2384" i="5"/>
  <c r="AQ2376" i="5"/>
  <c r="AP2376" i="5"/>
  <c r="AQ2368" i="5"/>
  <c r="AP2368" i="5"/>
  <c r="AQ2352" i="5"/>
  <c r="AP2352" i="5"/>
  <c r="AQ2340" i="5"/>
  <c r="AP2340" i="5"/>
  <c r="AQ2336" i="5"/>
  <c r="AP2336" i="5"/>
  <c r="AQ2332" i="5"/>
  <c r="AP2332" i="5"/>
  <c r="AQ2324" i="5"/>
  <c r="AP2324" i="5"/>
  <c r="AQ2316" i="5"/>
  <c r="AP2316" i="5"/>
  <c r="AQ2312" i="5"/>
  <c r="AP2312" i="5"/>
  <c r="AQ2304" i="5"/>
  <c r="AP2304" i="5"/>
  <c r="AQ2296" i="5"/>
  <c r="AP2296" i="5"/>
  <c r="AQ2292" i="5"/>
  <c r="AP2292" i="5"/>
  <c r="AQ2288" i="5"/>
  <c r="AP2288" i="5"/>
  <c r="AQ2284" i="5"/>
  <c r="AP2284" i="5"/>
  <c r="AQ2280" i="5"/>
  <c r="AP2279" i="5"/>
  <c r="AP2280" i="5"/>
  <c r="AQ2272" i="5"/>
  <c r="AP2272" i="5"/>
  <c r="AP2623" i="5"/>
  <c r="AP2624" i="5"/>
  <c r="AP2563" i="5"/>
  <c r="AP2564" i="5"/>
  <c r="AQ2556" i="5"/>
  <c r="AP2556" i="5"/>
  <c r="AQ2544" i="5"/>
  <c r="AP2544" i="5"/>
  <c r="AQ2536" i="5"/>
  <c r="AP2536" i="5"/>
  <c r="AQ2524" i="5"/>
  <c r="AP2524" i="5"/>
  <c r="AQ2512" i="5"/>
  <c r="AP2512" i="5"/>
  <c r="AQ2492" i="5"/>
  <c r="AP2492" i="5"/>
  <c r="AQ2476" i="5"/>
  <c r="AP2476" i="5"/>
  <c r="AQ2464" i="5"/>
  <c r="AP2464" i="5"/>
  <c r="AQ2444" i="5"/>
  <c r="AP2444" i="5"/>
  <c r="AQ2424" i="5"/>
  <c r="AP2424" i="5"/>
  <c r="AQ2408" i="5"/>
  <c r="AP2408" i="5"/>
  <c r="AQ2388" i="5"/>
  <c r="AP2388" i="5"/>
  <c r="AQ2348" i="5"/>
  <c r="AP2348" i="5"/>
  <c r="AP2728" i="5"/>
  <c r="AP3327" i="5"/>
  <c r="AP3299" i="5"/>
  <c r="AP3295" i="5"/>
  <c r="AP3271" i="5"/>
  <c r="AP3267" i="5"/>
  <c r="AP3263" i="5"/>
  <c r="AP3255" i="5"/>
  <c r="AP3119" i="5"/>
  <c r="AP2943" i="5"/>
  <c r="AP2944" i="5"/>
  <c r="AP2771" i="5"/>
  <c r="AP2772" i="5"/>
  <c r="AP2627" i="5"/>
  <c r="AP2628" i="5"/>
  <c r="AQ2548" i="5"/>
  <c r="AP2548" i="5"/>
  <c r="AQ2532" i="5"/>
  <c r="AP2532" i="5"/>
  <c r="AQ2516" i="5"/>
  <c r="AP2516" i="5"/>
  <c r="AQ2500" i="5"/>
  <c r="AP2500" i="5"/>
  <c r="AQ2488" i="5"/>
  <c r="AP2488" i="5"/>
  <c r="AQ2468" i="5"/>
  <c r="AP2468" i="5"/>
  <c r="AQ2452" i="5"/>
  <c r="AP2452" i="5"/>
  <c r="AQ2432" i="5"/>
  <c r="AP2432" i="5"/>
  <c r="AQ2412" i="5"/>
  <c r="AP2412" i="5"/>
  <c r="AQ2392" i="5"/>
  <c r="AP2392" i="5"/>
  <c r="AQ2360" i="5"/>
  <c r="AP2360" i="5"/>
  <c r="AQ2300" i="5"/>
  <c r="AP2300" i="5"/>
  <c r="AP3323" i="5"/>
  <c r="AP3319" i="5"/>
  <c r="AP3315" i="5"/>
  <c r="AP3311" i="5"/>
  <c r="AP3307" i="5"/>
  <c r="AP3303" i="5"/>
  <c r="AP3291" i="5"/>
  <c r="AP3287" i="5"/>
  <c r="AP3283" i="5"/>
  <c r="AP3279" i="5"/>
  <c r="AP3275" i="5"/>
  <c r="AP3259" i="5"/>
  <c r="AP3251" i="5"/>
  <c r="AP3247" i="5"/>
  <c r="AP3243" i="5"/>
  <c r="AP3239" i="5"/>
  <c r="AP3235" i="5"/>
  <c r="AP3231" i="5"/>
  <c r="AP3227" i="5"/>
  <c r="AP3223" i="5"/>
  <c r="AP3219" i="5"/>
  <c r="AP3215" i="5"/>
  <c r="AP3211" i="5"/>
  <c r="AP3207" i="5"/>
  <c r="AP3203" i="5"/>
  <c r="AP3199" i="5"/>
  <c r="AP3195" i="5"/>
  <c r="AP3191" i="5"/>
  <c r="AP3187" i="5"/>
  <c r="AP3183" i="5"/>
  <c r="AP3179" i="5"/>
  <c r="AP3175" i="5"/>
  <c r="AP3171" i="5"/>
  <c r="AP3167" i="5"/>
  <c r="AP3163" i="5"/>
  <c r="AP3159" i="5"/>
  <c r="AP3158" i="5"/>
  <c r="AP3155" i="5"/>
  <c r="AP3151" i="5"/>
  <c r="AP3147" i="5"/>
  <c r="AP3143" i="5"/>
  <c r="AP3139" i="5"/>
  <c r="AP3135" i="5"/>
  <c r="AP3131" i="5"/>
  <c r="AP3127" i="5"/>
  <c r="AP3123" i="5"/>
  <c r="AP3115" i="5"/>
  <c r="AP3111" i="5"/>
  <c r="AP3107" i="5"/>
  <c r="AP3103" i="5"/>
  <c r="AP3099" i="5"/>
  <c r="AP3095" i="5"/>
  <c r="AP3091" i="5"/>
  <c r="AP3079" i="5"/>
  <c r="AP3075" i="5"/>
  <c r="AP3071" i="5"/>
  <c r="AP3067" i="5"/>
  <c r="AP3063" i="5"/>
  <c r="AP3059" i="5"/>
  <c r="AP3055" i="5"/>
  <c r="AP3051" i="5"/>
  <c r="AP3047" i="5"/>
  <c r="AP3043" i="5"/>
  <c r="AP3039" i="5"/>
  <c r="AP3035" i="5"/>
  <c r="AP3031" i="5"/>
  <c r="AP2931" i="5"/>
  <c r="AP2903" i="5"/>
  <c r="AQ3322" i="5"/>
  <c r="AP3322" i="5"/>
  <c r="AQ3306" i="5"/>
  <c r="AP3306" i="5"/>
  <c r="AQ3290" i="5"/>
  <c r="AP3290" i="5"/>
  <c r="AQ3282" i="5"/>
  <c r="AP3282" i="5"/>
  <c r="AQ3274" i="5"/>
  <c r="AP3274" i="5"/>
  <c r="AQ3266" i="5"/>
  <c r="AP3266" i="5"/>
  <c r="AQ3262" i="5"/>
  <c r="AQ3258" i="5"/>
  <c r="AQ3254" i="5"/>
  <c r="AQ3246" i="5"/>
  <c r="AP3246" i="5"/>
  <c r="AQ3242" i="5"/>
  <c r="AP3242" i="5"/>
  <c r="AQ3238" i="5"/>
  <c r="AP3238" i="5"/>
  <c r="AQ3234" i="5"/>
  <c r="AP3234" i="5"/>
  <c r="AQ3222" i="5"/>
  <c r="AP3222" i="5"/>
  <c r="AQ3218" i="5"/>
  <c r="AP3218" i="5"/>
  <c r="AP3178" i="5"/>
  <c r="AP3066" i="5"/>
  <c r="AP3321" i="5"/>
  <c r="AP3301" i="5"/>
  <c r="AP3281" i="5"/>
  <c r="AP3237" i="5"/>
  <c r="AP3217" i="5"/>
  <c r="AQ3326" i="5"/>
  <c r="AP3326" i="5"/>
  <c r="AQ3310" i="5"/>
  <c r="AP3310" i="5"/>
  <c r="AQ3302" i="5"/>
  <c r="AP3302" i="5"/>
  <c r="AQ3286" i="5"/>
  <c r="AP3286" i="5"/>
  <c r="AQ3270" i="5"/>
  <c r="AP3270" i="5"/>
  <c r="AQ3230" i="5"/>
  <c r="AP3230" i="5"/>
  <c r="AQ3314" i="5"/>
  <c r="AP3314" i="5"/>
  <c r="AQ3298" i="5"/>
  <c r="AQ3278" i="5"/>
  <c r="AP3278" i="5"/>
  <c r="AQ3250" i="5"/>
  <c r="AP3250" i="5"/>
  <c r="AQ3318" i="5"/>
  <c r="AP3318" i="5"/>
  <c r="AQ3294" i="5"/>
  <c r="AP3294" i="5"/>
  <c r="AQ3226" i="5"/>
  <c r="AP3226" i="5"/>
  <c r="AP126" i="5"/>
  <c r="AP127" i="5"/>
  <c r="AP3258" i="5"/>
  <c r="AP3325" i="5"/>
  <c r="AP3305" i="5"/>
  <c r="AP3273" i="5"/>
  <c r="AP3249" i="5"/>
  <c r="AP3229" i="5"/>
  <c r="AQ1425" i="5"/>
  <c r="AP1425" i="5"/>
  <c r="AQ1369" i="5"/>
  <c r="AP1369" i="5"/>
  <c r="AQ1365" i="5"/>
  <c r="AP1365" i="5"/>
  <c r="AQ1325" i="5"/>
  <c r="AP1325" i="5"/>
  <c r="AQ1285" i="5"/>
  <c r="AP1285" i="5"/>
  <c r="AQ1253" i="5"/>
  <c r="AP1253" i="5"/>
  <c r="AQ1241" i="5"/>
  <c r="AP1241" i="5"/>
  <c r="AP1237" i="5"/>
  <c r="AQ1237" i="5"/>
  <c r="AQ1233" i="5"/>
  <c r="AP1233" i="5"/>
  <c r="AQ1229" i="5"/>
  <c r="AP1229" i="5"/>
  <c r="AQ1225" i="5"/>
  <c r="AP1225" i="5"/>
  <c r="AP1224" i="5"/>
  <c r="AQ1217" i="5"/>
  <c r="AP1217" i="5"/>
  <c r="AQ1213" i="5"/>
  <c r="AP1213" i="5"/>
  <c r="AQ1209" i="5"/>
  <c r="AP1209" i="5"/>
  <c r="AQ1205" i="5"/>
  <c r="AP1205" i="5"/>
  <c r="AQ1201" i="5"/>
  <c r="AP1201" i="5"/>
  <c r="AQ1197" i="5"/>
  <c r="AP1197" i="5"/>
  <c r="AQ1193" i="5"/>
  <c r="AP1193" i="5"/>
  <c r="AQ1189" i="5"/>
  <c r="AP1189" i="5"/>
  <c r="AQ1185" i="5"/>
  <c r="AP1185" i="5"/>
  <c r="AQ1181" i="5"/>
  <c r="AP1181" i="5"/>
  <c r="AQ1177" i="5"/>
  <c r="AP1177" i="5"/>
  <c r="AQ1173" i="5"/>
  <c r="AP1173" i="5"/>
  <c r="AQ1169" i="5"/>
  <c r="AP1169" i="5"/>
  <c r="AQ1165" i="5"/>
  <c r="AP1165" i="5"/>
  <c r="AQ1161" i="5"/>
  <c r="AP1161" i="5"/>
  <c r="AQ1157" i="5"/>
  <c r="AP1157" i="5"/>
  <c r="AP1153" i="5"/>
  <c r="AQ1153" i="5"/>
  <c r="AP1152" i="5"/>
  <c r="AQ1149" i="5"/>
  <c r="AP1149" i="5"/>
  <c r="AQ1145" i="5"/>
  <c r="AP1145" i="5"/>
  <c r="AQ1141" i="5"/>
  <c r="AP1141" i="5"/>
  <c r="AQ1137" i="5"/>
  <c r="AP1137" i="5"/>
  <c r="AQ1133" i="5"/>
  <c r="AP1133" i="5"/>
  <c r="AQ1129" i="5"/>
  <c r="AP1129" i="5"/>
  <c r="AQ1125" i="5"/>
  <c r="AP1125" i="5"/>
  <c r="AQ1121" i="5"/>
  <c r="AP1121" i="5"/>
  <c r="AQ1117" i="5"/>
  <c r="AP1117" i="5"/>
  <c r="AP1113" i="5"/>
  <c r="AQ1113" i="5"/>
  <c r="AQ1105" i="5"/>
  <c r="AP1105" i="5"/>
  <c r="AQ1101" i="5"/>
  <c r="AP1101" i="5"/>
  <c r="AQ1097" i="5"/>
  <c r="AP1097" i="5"/>
  <c r="AQ1093" i="5"/>
  <c r="AP1093" i="5"/>
  <c r="AQ1089" i="5"/>
  <c r="AP1089" i="5"/>
  <c r="AQ1085" i="5"/>
  <c r="AP1085" i="5"/>
  <c r="AQ1081" i="5"/>
  <c r="AP1081" i="5"/>
  <c r="AQ1077" i="5"/>
  <c r="AP1077" i="5"/>
  <c r="AQ1073" i="5"/>
  <c r="AP1073" i="5"/>
  <c r="AP1072" i="5"/>
  <c r="AQ1069" i="5"/>
  <c r="AP1069" i="5"/>
  <c r="AQ1065" i="5"/>
  <c r="AP1065" i="5"/>
  <c r="AQ1061" i="5"/>
  <c r="AP1061" i="5"/>
  <c r="AQ1057" i="5"/>
  <c r="AP1057" i="5"/>
  <c r="AQ1053" i="5"/>
  <c r="AP1053" i="5"/>
  <c r="AQ1049" i="5"/>
  <c r="AP1049" i="5"/>
  <c r="AQ1045" i="5"/>
  <c r="AP1045" i="5"/>
  <c r="AQ1041" i="5"/>
  <c r="AP1041" i="5"/>
  <c r="AQ1037" i="5"/>
  <c r="AP1036" i="5"/>
  <c r="AP1037" i="5"/>
  <c r="AQ1029" i="5"/>
  <c r="AP1029" i="5"/>
  <c r="AQ1025" i="5"/>
  <c r="AP1025" i="5"/>
  <c r="AQ1021" i="5"/>
  <c r="AP1021" i="5"/>
  <c r="AQ1017" i="5"/>
  <c r="AP1017" i="5"/>
  <c r="AP1016" i="5"/>
  <c r="AQ1013" i="5"/>
  <c r="AP1012" i="5"/>
  <c r="AP1013" i="5"/>
  <c r="AQ1009" i="5"/>
  <c r="AP1009" i="5"/>
  <c r="AQ1005" i="5"/>
  <c r="AP1005" i="5"/>
  <c r="AQ1001" i="5"/>
  <c r="AP1001" i="5"/>
  <c r="AQ997" i="5"/>
  <c r="AP997" i="5"/>
  <c r="AQ993" i="5"/>
  <c r="AP993" i="5"/>
  <c r="AQ989" i="5"/>
  <c r="AP989" i="5"/>
  <c r="AP985" i="5"/>
  <c r="AQ985" i="5"/>
  <c r="AQ981" i="5"/>
  <c r="AP981" i="5"/>
  <c r="AQ977" i="5"/>
  <c r="AP977" i="5"/>
  <c r="AQ973" i="5"/>
  <c r="AP973" i="5"/>
  <c r="AQ969" i="5"/>
  <c r="AP969" i="5"/>
  <c r="AQ965" i="5"/>
  <c r="AP965" i="5"/>
  <c r="AQ961" i="5"/>
  <c r="AP961" i="5"/>
  <c r="AQ957" i="5"/>
  <c r="AP957" i="5"/>
  <c r="AQ953" i="5"/>
  <c r="AP953" i="5"/>
  <c r="AQ949" i="5"/>
  <c r="AP949" i="5"/>
  <c r="AQ945" i="5"/>
  <c r="AP945" i="5"/>
  <c r="AP941" i="5"/>
  <c r="AQ941" i="5"/>
  <c r="AQ937" i="5"/>
  <c r="AP937" i="5"/>
  <c r="AQ933" i="5"/>
  <c r="AP933" i="5"/>
  <c r="AQ929" i="5"/>
  <c r="AP929" i="5"/>
  <c r="AQ925" i="5"/>
  <c r="AP925" i="5"/>
  <c r="AQ921" i="5"/>
  <c r="AP921" i="5"/>
  <c r="AQ917" i="5"/>
  <c r="AP917" i="5"/>
  <c r="AQ913" i="5"/>
  <c r="AP913" i="5"/>
  <c r="AQ905" i="5"/>
  <c r="AP905" i="5"/>
  <c r="AQ901" i="5"/>
  <c r="AP901" i="5"/>
  <c r="AQ897" i="5"/>
  <c r="AP897" i="5"/>
  <c r="AQ893" i="5"/>
  <c r="AP893" i="5"/>
  <c r="AQ889" i="5"/>
  <c r="AP889" i="5"/>
  <c r="AQ885" i="5"/>
  <c r="AP885" i="5"/>
  <c r="AQ881" i="5"/>
  <c r="AP881" i="5"/>
  <c r="AQ877" i="5"/>
  <c r="AP877" i="5"/>
  <c r="AQ873" i="5"/>
  <c r="AP873" i="5"/>
  <c r="AP872" i="5"/>
  <c r="AQ869" i="5"/>
  <c r="AP869" i="5"/>
  <c r="AQ865" i="5"/>
  <c r="AP865" i="5"/>
  <c r="AQ861" i="5"/>
  <c r="AP861" i="5"/>
  <c r="AQ325" i="5"/>
  <c r="AP325" i="5"/>
  <c r="AQ277" i="5"/>
  <c r="AP277" i="5"/>
  <c r="AQ125" i="5"/>
  <c r="AP125" i="5"/>
  <c r="AQ549" i="5"/>
  <c r="AP549" i="5"/>
  <c r="AP3309" i="5"/>
  <c r="AP3293" i="5"/>
  <c r="AP3269" i="5"/>
  <c r="AP3241" i="5"/>
  <c r="AP3225" i="5"/>
  <c r="AP1804" i="5"/>
  <c r="AP3262" i="5"/>
  <c r="AP3317" i="5"/>
  <c r="AP3297" i="5"/>
  <c r="AP3277" i="5"/>
  <c r="AP3265" i="5"/>
  <c r="AP3245" i="5"/>
  <c r="AP3221" i="5"/>
  <c r="AP3254" i="5"/>
  <c r="AP3313" i="5"/>
  <c r="AP3289" i="5"/>
  <c r="AP3257" i="5"/>
  <c r="AP3233" i="5"/>
  <c r="AP3027" i="5"/>
  <c r="AP3023" i="5"/>
  <c r="AP3019" i="5"/>
  <c r="AP3015" i="5"/>
  <c r="AP3011" i="5"/>
  <c r="AP3007" i="5"/>
  <c r="AP3003" i="5"/>
  <c r="AP2999" i="5"/>
  <c r="AP2995" i="5"/>
  <c r="AP2991" i="5"/>
  <c r="AP2987" i="5"/>
  <c r="AP2983" i="5"/>
  <c r="AP2979" i="5"/>
  <c r="AP2975" i="5"/>
  <c r="AP2971" i="5"/>
  <c r="AP2967" i="5"/>
  <c r="AP2963" i="5"/>
  <c r="AP2959" i="5"/>
  <c r="AP2955" i="5"/>
  <c r="AP2951" i="5"/>
  <c r="AP2947" i="5"/>
  <c r="AP2939" i="5"/>
  <c r="AP2935" i="5"/>
  <c r="AP2927" i="5"/>
  <c r="AP2923" i="5"/>
  <c r="AP2919" i="5"/>
  <c r="AP2915" i="5"/>
  <c r="AP2911" i="5"/>
  <c r="AP2907" i="5"/>
  <c r="AP2899" i="5"/>
  <c r="AP2895" i="5"/>
  <c r="AP2891" i="5"/>
  <c r="AP2887" i="5"/>
  <c r="AP2883" i="5"/>
  <c r="AP2879" i="5"/>
  <c r="AP2875" i="5"/>
  <c r="AP2871" i="5"/>
  <c r="AP2867" i="5"/>
  <c r="AP2863" i="5"/>
  <c r="AP2859" i="5"/>
  <c r="AP2855" i="5"/>
  <c r="AP2851" i="5"/>
  <c r="AP2847" i="5"/>
  <c r="AP2843" i="5"/>
  <c r="AP2839" i="5"/>
  <c r="AP2835" i="5"/>
  <c r="AP2831" i="5"/>
  <c r="AP2827" i="5"/>
  <c r="AP2823" i="5"/>
  <c r="AP2819" i="5"/>
  <c r="AP2815" i="5"/>
  <c r="AP2811" i="5"/>
  <c r="AP2807" i="5"/>
  <c r="AP2803" i="5"/>
  <c r="AP2799" i="5"/>
  <c r="AP2795" i="5"/>
  <c r="AP2791" i="5"/>
  <c r="AP2787" i="5"/>
  <c r="AP2783" i="5"/>
  <c r="AP2779" i="5"/>
  <c r="AP2775" i="5"/>
  <c r="AP2767" i="5"/>
  <c r="AP2763" i="5"/>
  <c r="AP2759" i="5"/>
  <c r="AP2755" i="5"/>
  <c r="AP2751" i="5"/>
  <c r="AP2711" i="5"/>
  <c r="AP2703" i="5"/>
  <c r="AP2571" i="5"/>
  <c r="AP2463" i="5"/>
  <c r="AP2407" i="5"/>
  <c r="AP2331" i="5"/>
  <c r="AP2287" i="5"/>
  <c r="AP2283" i="5"/>
  <c r="AP2207" i="5"/>
  <c r="AP2195" i="5"/>
  <c r="AP2163" i="5"/>
  <c r="AP2019" i="5"/>
  <c r="AP2015" i="5"/>
  <c r="AP1983" i="5"/>
  <c r="AP1855" i="5"/>
  <c r="AP1647" i="5"/>
  <c r="AP2794" i="5"/>
  <c r="AQ847" i="5"/>
  <c r="AP847" i="5"/>
  <c r="AQ2268" i="5"/>
  <c r="AP2268" i="5"/>
  <c r="AQ2264" i="5"/>
  <c r="AP2264" i="5"/>
  <c r="AQ2260" i="5"/>
  <c r="AP2260" i="5"/>
  <c r="AQ2256" i="5"/>
  <c r="AP2256" i="5"/>
  <c r="AQ2252" i="5"/>
  <c r="AP2252" i="5"/>
  <c r="AQ2248" i="5"/>
  <c r="AP2248" i="5"/>
  <c r="AQ2244" i="5"/>
  <c r="AP2244" i="5"/>
  <c r="AQ2240" i="5"/>
  <c r="AP2240" i="5"/>
  <c r="AP2239" i="5"/>
  <c r="AQ2236" i="5"/>
  <c r="AP2236" i="5"/>
  <c r="AQ2232" i="5"/>
  <c r="AP2232" i="5"/>
  <c r="AQ2228" i="5"/>
  <c r="AP2228" i="5"/>
  <c r="AQ2224" i="5"/>
  <c r="AP2224" i="5"/>
  <c r="AQ2220" i="5"/>
  <c r="AP2220" i="5"/>
  <c r="AQ2216" i="5"/>
  <c r="AP2216" i="5"/>
  <c r="AQ2212" i="5"/>
  <c r="AP2211" i="5"/>
  <c r="AQ2208" i="5"/>
  <c r="AP2208" i="5"/>
  <c r="AQ2204" i="5"/>
  <c r="AP2204" i="5"/>
  <c r="AQ2200" i="5"/>
  <c r="AP2200" i="5"/>
  <c r="AQ2196" i="5"/>
  <c r="AP2196" i="5"/>
  <c r="AQ2192" i="5"/>
  <c r="AP2192" i="5"/>
  <c r="AQ2188" i="5"/>
  <c r="AP2188" i="5"/>
  <c r="AQ2184" i="5"/>
  <c r="AP2184" i="5"/>
  <c r="AQ2180" i="5"/>
  <c r="AP2180" i="5"/>
  <c r="AQ2176" i="5"/>
  <c r="AP2176" i="5"/>
  <c r="AQ2172" i="5"/>
  <c r="AP2172" i="5"/>
  <c r="AQ2168" i="5"/>
  <c r="AP2168" i="5"/>
  <c r="AQ2164" i="5"/>
  <c r="AP2164" i="5"/>
  <c r="AQ2160" i="5"/>
  <c r="AP2160" i="5"/>
  <c r="AQ2156" i="5"/>
  <c r="AP2156" i="5"/>
  <c r="AQ2152" i="5"/>
  <c r="AP2152" i="5"/>
  <c r="AQ2148" i="5"/>
  <c r="AP2148" i="5"/>
  <c r="AQ2144" i="5"/>
  <c r="AP2144" i="5"/>
  <c r="AQ2140" i="5"/>
  <c r="AP2140" i="5"/>
  <c r="AQ2136" i="5"/>
  <c r="AP2136" i="5"/>
  <c r="AQ2132" i="5"/>
  <c r="AP2132" i="5"/>
  <c r="AQ2128" i="5"/>
  <c r="AP2128" i="5"/>
  <c r="AQ2124" i="5"/>
  <c r="AP2124" i="5"/>
  <c r="AQ2120" i="5"/>
  <c r="AP2120" i="5"/>
  <c r="AQ2116" i="5"/>
  <c r="AP2116" i="5"/>
  <c r="AQ2112" i="5"/>
  <c r="AP2112" i="5"/>
  <c r="AQ2108" i="5"/>
  <c r="AP2108" i="5"/>
  <c r="AQ2104" i="5"/>
  <c r="AP2104" i="5"/>
  <c r="AQ2100" i="5"/>
  <c r="AP2100" i="5"/>
  <c r="AQ2096" i="5"/>
  <c r="AP2096" i="5"/>
  <c r="AQ2092" i="5"/>
  <c r="AP2092" i="5"/>
  <c r="AQ2088" i="5"/>
  <c r="AP2088" i="5"/>
  <c r="AQ2084" i="5"/>
  <c r="AP2084" i="5"/>
  <c r="AQ2080" i="5"/>
  <c r="AP2080" i="5"/>
  <c r="AQ2076" i="5"/>
  <c r="AP2076" i="5"/>
  <c r="AQ2072" i="5"/>
  <c r="AP2072" i="5"/>
  <c r="AQ2068" i="5"/>
  <c r="AP2068" i="5"/>
  <c r="AQ2064" i="5"/>
  <c r="AP2064" i="5"/>
  <c r="AQ2060" i="5"/>
  <c r="AP2060" i="5"/>
  <c r="AQ2056" i="5"/>
  <c r="AP2056" i="5"/>
  <c r="AQ2052" i="5"/>
  <c r="AP2052" i="5"/>
  <c r="AP2051" i="5"/>
  <c r="AQ2048" i="5"/>
  <c r="AP2048" i="5"/>
  <c r="AQ2044" i="5"/>
  <c r="AP2044" i="5"/>
  <c r="AQ2040" i="5"/>
  <c r="AP2040" i="5"/>
  <c r="AQ2036" i="5"/>
  <c r="AP2036" i="5"/>
  <c r="AQ2032" i="5"/>
  <c r="AP2032" i="5"/>
  <c r="AQ2028" i="5"/>
  <c r="AP2028" i="5"/>
  <c r="AQ2024" i="5"/>
  <c r="AP2024" i="5"/>
  <c r="AQ2020" i="5"/>
  <c r="AP2020" i="5"/>
  <c r="AQ2016" i="5"/>
  <c r="AP2016" i="5"/>
  <c r="AQ2012" i="5"/>
  <c r="AP2012" i="5"/>
  <c r="AQ2008" i="5"/>
  <c r="AP2008" i="5"/>
  <c r="AQ2004" i="5"/>
  <c r="AP2004" i="5"/>
  <c r="AQ2000" i="5"/>
  <c r="AP2000" i="5"/>
  <c r="AQ1996" i="5"/>
  <c r="AP1996" i="5"/>
  <c r="AQ1992" i="5"/>
  <c r="AP1992" i="5"/>
  <c r="AQ1988" i="5"/>
  <c r="AP1988" i="5"/>
  <c r="AP1987" i="5"/>
  <c r="AQ1984" i="5"/>
  <c r="AP1984" i="5"/>
  <c r="AQ1980" i="5"/>
  <c r="AP1980" i="5"/>
  <c r="AQ1976" i="5"/>
  <c r="AP1976" i="5"/>
  <c r="AQ1972" i="5"/>
  <c r="AP1972" i="5"/>
  <c r="AQ1968" i="5"/>
  <c r="AP1968" i="5"/>
  <c r="AQ1964" i="5"/>
  <c r="AP1964" i="5"/>
  <c r="AQ1960" i="5"/>
  <c r="AP1960" i="5"/>
  <c r="AQ1956" i="5"/>
  <c r="AP1956" i="5"/>
  <c r="AQ1952" i="5"/>
  <c r="AP1952" i="5"/>
  <c r="AQ1948" i="5"/>
  <c r="AP1948" i="5"/>
  <c r="AQ1944" i="5"/>
  <c r="AP1944" i="5"/>
  <c r="AQ1940" i="5"/>
  <c r="AP1940" i="5"/>
  <c r="AQ1936" i="5"/>
  <c r="AP1936" i="5"/>
  <c r="AQ1932" i="5"/>
  <c r="AP1932" i="5"/>
  <c r="AQ1928" i="5"/>
  <c r="AP1928" i="5"/>
  <c r="AQ1924" i="5"/>
  <c r="AP1924" i="5"/>
  <c r="AQ1920" i="5"/>
  <c r="AP1920" i="5"/>
  <c r="AQ1916" i="5"/>
  <c r="AP1916" i="5"/>
  <c r="AQ1912" i="5"/>
  <c r="AP1912" i="5"/>
  <c r="AQ1908" i="5"/>
  <c r="AP1908" i="5"/>
  <c r="AP1907" i="5"/>
  <c r="AQ1904" i="5"/>
  <c r="AQ1900" i="5"/>
  <c r="AP1900" i="5"/>
  <c r="AQ1896" i="5"/>
  <c r="AP1896" i="5"/>
  <c r="AQ1892" i="5"/>
  <c r="AP1892" i="5"/>
  <c r="AQ1888" i="5"/>
  <c r="AP1888" i="5"/>
  <c r="AQ1884" i="5"/>
  <c r="AP1884" i="5"/>
  <c r="AQ1880" i="5"/>
  <c r="AP1880" i="5"/>
  <c r="AQ1876" i="5"/>
  <c r="AP1876" i="5"/>
  <c r="AQ1872" i="5"/>
  <c r="AP1872" i="5"/>
  <c r="AQ1868" i="5"/>
  <c r="AP1868" i="5"/>
  <c r="AQ1864" i="5"/>
  <c r="AP1864" i="5"/>
  <c r="AQ1860" i="5"/>
  <c r="AP1860" i="5"/>
  <c r="AQ1856" i="5"/>
  <c r="AP1856" i="5"/>
  <c r="AQ1852" i="5"/>
  <c r="AP1852" i="5"/>
  <c r="AQ1848" i="5"/>
  <c r="AP1848" i="5"/>
  <c r="AQ1844" i="5"/>
  <c r="AP1844" i="5"/>
  <c r="AQ1840" i="5"/>
  <c r="AP1840" i="5"/>
  <c r="AQ1836" i="5"/>
  <c r="AP1836" i="5"/>
  <c r="AQ1832" i="5"/>
  <c r="AP1832" i="5"/>
  <c r="AQ1828" i="5"/>
  <c r="AP1828" i="5"/>
  <c r="AQ1824" i="5"/>
  <c r="AP1824" i="5"/>
  <c r="AQ1820" i="5"/>
  <c r="AP1820" i="5"/>
  <c r="AQ1816" i="5"/>
  <c r="AP1816" i="5"/>
  <c r="AQ1812" i="5"/>
  <c r="AP1812" i="5"/>
  <c r="AQ1808" i="5"/>
  <c r="AP1808" i="5"/>
  <c r="AQ1804" i="5"/>
  <c r="AQ1800" i="5"/>
  <c r="AP1800" i="5"/>
  <c r="AQ1796" i="5"/>
  <c r="AP1796" i="5"/>
  <c r="AQ1792" i="5"/>
  <c r="AP1792" i="5"/>
  <c r="AQ1788" i="5"/>
  <c r="AP1788" i="5"/>
  <c r="AQ1784" i="5"/>
  <c r="AP1784" i="5"/>
  <c r="AQ1780" i="5"/>
  <c r="AP1780" i="5"/>
  <c r="AQ1776" i="5"/>
  <c r="AP1776" i="5"/>
  <c r="AQ1772" i="5"/>
  <c r="AP1772" i="5"/>
  <c r="AQ1768" i="5"/>
  <c r="AP1768" i="5"/>
  <c r="AQ1764" i="5"/>
  <c r="AP1764" i="5"/>
  <c r="AQ1760" i="5"/>
  <c r="AQ1756" i="5"/>
  <c r="AP1756" i="5"/>
  <c r="AQ1752" i="5"/>
  <c r="AQ1748" i="5"/>
  <c r="AP1748" i="5"/>
  <c r="AQ1744" i="5"/>
  <c r="AP1744" i="5"/>
  <c r="AQ1740" i="5"/>
  <c r="AP1740" i="5"/>
  <c r="AQ1736" i="5"/>
  <c r="AP1736" i="5"/>
  <c r="AQ1732" i="5"/>
  <c r="AP1732" i="5"/>
  <c r="AQ1728" i="5"/>
  <c r="AP1728" i="5"/>
  <c r="AQ1724" i="5"/>
  <c r="AP1724" i="5"/>
  <c r="AQ1720" i="5"/>
  <c r="AP1720" i="5"/>
  <c r="AQ1716" i="5"/>
  <c r="AP1716" i="5"/>
  <c r="AQ1712" i="5"/>
  <c r="AP1712" i="5"/>
  <c r="AQ1708" i="5"/>
  <c r="AP1708" i="5"/>
  <c r="AQ1704" i="5"/>
  <c r="AP1704" i="5"/>
  <c r="AQ1700" i="5"/>
  <c r="AP1700" i="5"/>
  <c r="AQ1696" i="5"/>
  <c r="AP1696" i="5"/>
  <c r="AQ1692" i="5"/>
  <c r="AP1692" i="5"/>
  <c r="AQ1688" i="5"/>
  <c r="AP1688" i="5"/>
  <c r="AQ1684" i="5"/>
  <c r="AP1684" i="5"/>
  <c r="AQ1680" i="5"/>
  <c r="AP1680" i="5"/>
  <c r="AQ1676" i="5"/>
  <c r="AP1676" i="5"/>
  <c r="AQ1672" i="5"/>
  <c r="AP1672" i="5"/>
  <c r="AQ1668" i="5"/>
  <c r="AP1668" i="5"/>
  <c r="AQ1664" i="5"/>
  <c r="AP1664" i="5"/>
  <c r="AQ1660" i="5"/>
  <c r="AP1660" i="5"/>
  <c r="AQ1656" i="5"/>
  <c r="AP1656" i="5"/>
  <c r="AQ1652" i="5"/>
  <c r="AP1652" i="5"/>
  <c r="AQ1648" i="5"/>
  <c r="AP1648" i="5"/>
  <c r="AQ1644" i="5"/>
  <c r="AP1644" i="5"/>
  <c r="AQ1640" i="5"/>
  <c r="AP1640" i="5"/>
  <c r="AQ1636" i="5"/>
  <c r="AP1636" i="5"/>
  <c r="AQ1632" i="5"/>
  <c r="AP1632" i="5"/>
  <c r="AQ1628" i="5"/>
  <c r="AP1628" i="5"/>
  <c r="AQ1624" i="5"/>
  <c r="AP1624" i="5"/>
  <c r="AP1623" i="5"/>
  <c r="AQ1620" i="5"/>
  <c r="AP1620" i="5"/>
  <c r="AQ1616" i="5"/>
  <c r="AP1616" i="5"/>
  <c r="AQ1612" i="5"/>
  <c r="AP1612" i="5"/>
  <c r="AQ1608" i="5"/>
  <c r="AP1608" i="5"/>
  <c r="AQ1604" i="5"/>
  <c r="AP1604" i="5"/>
  <c r="AQ1600" i="5"/>
  <c r="AP1600" i="5"/>
  <c r="AQ1596" i="5"/>
  <c r="AP1596" i="5"/>
  <c r="AQ1592" i="5"/>
  <c r="AP1592" i="5"/>
  <c r="AQ1588" i="5"/>
  <c r="AP1588" i="5"/>
  <c r="AQ1584" i="5"/>
  <c r="AP1584" i="5"/>
  <c r="AQ1580" i="5"/>
  <c r="AP1580" i="5"/>
  <c r="AQ1576" i="5"/>
  <c r="AP1576" i="5"/>
  <c r="AQ1572" i="5"/>
  <c r="AP1572" i="5"/>
  <c r="AQ1568" i="5"/>
  <c r="AP1568" i="5"/>
  <c r="AQ1564" i="5"/>
  <c r="AP1564" i="5"/>
  <c r="AQ1560" i="5"/>
  <c r="AP1560" i="5"/>
  <c r="AQ1556" i="5"/>
  <c r="AP1556" i="5"/>
  <c r="AQ1552" i="5"/>
  <c r="AP1552" i="5"/>
  <c r="AQ1548" i="5"/>
  <c r="AP1548" i="5"/>
  <c r="AQ1544" i="5"/>
  <c r="AP1544" i="5"/>
  <c r="AQ1540" i="5"/>
  <c r="AP1540" i="5"/>
  <c r="AP1539" i="5"/>
  <c r="AQ1536" i="5"/>
  <c r="AP1536" i="5"/>
  <c r="AQ1532" i="5"/>
  <c r="AP1532" i="5"/>
  <c r="AP1531" i="5"/>
  <c r="AQ1528" i="5"/>
  <c r="AP1528" i="5"/>
  <c r="AQ1524" i="5"/>
  <c r="AP1524" i="5"/>
  <c r="AQ1520" i="5"/>
  <c r="AP1520" i="5"/>
  <c r="AQ1516" i="5"/>
  <c r="AP1516" i="5"/>
  <c r="AQ1512" i="5"/>
  <c r="AP1512" i="5"/>
  <c r="AQ1508" i="5"/>
  <c r="AP1508" i="5"/>
  <c r="AP1507" i="5"/>
  <c r="AQ1504" i="5"/>
  <c r="AP1504" i="5"/>
  <c r="AQ1500" i="5"/>
  <c r="AP1500" i="5"/>
  <c r="AQ1496" i="5"/>
  <c r="AP1496" i="5"/>
  <c r="AP1495" i="5"/>
  <c r="AQ1492" i="5"/>
  <c r="AP1492" i="5"/>
  <c r="AQ1488" i="5"/>
  <c r="AP1488" i="5"/>
  <c r="AQ1484" i="5"/>
  <c r="AP1484" i="5"/>
  <c r="AP1483" i="5"/>
  <c r="AQ1480" i="5"/>
  <c r="AP1480" i="5"/>
  <c r="AQ1476" i="5"/>
  <c r="AP1476" i="5"/>
  <c r="AQ1472" i="5"/>
  <c r="AP1472" i="5"/>
  <c r="AP1468" i="5"/>
  <c r="AQ1464" i="5"/>
  <c r="AP1464" i="5"/>
  <c r="AQ1460" i="5"/>
  <c r="AP1460" i="5"/>
  <c r="AP1459" i="5"/>
  <c r="AQ1456" i="5"/>
  <c r="AP1456" i="5"/>
  <c r="AQ1452" i="5"/>
  <c r="AP1452" i="5"/>
  <c r="AQ1448" i="5"/>
  <c r="AP1448" i="5"/>
  <c r="AQ1444" i="5"/>
  <c r="AP1444" i="5"/>
  <c r="AQ1440" i="5"/>
  <c r="AP1440" i="5"/>
  <c r="AQ1436" i="5"/>
  <c r="AP1436" i="5"/>
  <c r="AQ1432" i="5"/>
  <c r="AP1432" i="5"/>
  <c r="AQ1428" i="5"/>
  <c r="AP1428" i="5"/>
  <c r="AQ1424" i="5"/>
  <c r="AP1424" i="5"/>
  <c r="AQ1420" i="5"/>
  <c r="AP1420" i="5"/>
  <c r="AQ1416" i="5"/>
  <c r="AP1416" i="5"/>
  <c r="AQ1412" i="5"/>
  <c r="AP1412" i="5"/>
  <c r="AQ1408" i="5"/>
  <c r="AP1408" i="5"/>
  <c r="AQ1404" i="5"/>
  <c r="AP1404" i="5"/>
  <c r="AQ1400" i="5"/>
  <c r="AP1400" i="5"/>
  <c r="AQ1396" i="5"/>
  <c r="AP1396" i="5"/>
  <c r="AQ1392" i="5"/>
  <c r="AP1392" i="5"/>
  <c r="AQ1388" i="5"/>
  <c r="AP1388" i="5"/>
  <c r="AQ1384" i="5"/>
  <c r="AP1384" i="5"/>
  <c r="AQ1380" i="5"/>
  <c r="AP1380" i="5"/>
  <c r="AP1376" i="5"/>
  <c r="AP1372" i="5"/>
  <c r="AQ1368" i="5"/>
  <c r="AP1368" i="5"/>
  <c r="AQ1364" i="5"/>
  <c r="AP1364" i="5"/>
  <c r="AQ1360" i="5"/>
  <c r="AP1360" i="5"/>
  <c r="AQ1356" i="5"/>
  <c r="AP1356" i="5"/>
  <c r="AQ1352" i="5"/>
  <c r="AP1352" i="5"/>
  <c r="AQ1348" i="5"/>
  <c r="AP1348" i="5"/>
  <c r="AQ1344" i="5"/>
  <c r="AP1344" i="5"/>
  <c r="AQ1340" i="5"/>
  <c r="AP1340" i="5"/>
  <c r="AQ1336" i="5"/>
  <c r="AP1336" i="5"/>
  <c r="AQ1332" i="5"/>
  <c r="AP1332" i="5"/>
  <c r="AQ1328" i="5"/>
  <c r="AP1328" i="5"/>
  <c r="AQ1324" i="5"/>
  <c r="AP1324" i="5"/>
  <c r="AP1323" i="5"/>
  <c r="AQ1320" i="5"/>
  <c r="AP1320" i="5"/>
  <c r="AQ1316" i="5"/>
  <c r="AP1316" i="5"/>
  <c r="AQ1312" i="5"/>
  <c r="AP1312" i="5"/>
  <c r="AQ1308" i="5"/>
  <c r="AP1308" i="5"/>
  <c r="AQ1304" i="5"/>
  <c r="AP1304" i="5"/>
  <c r="AQ1300" i="5"/>
  <c r="AP1300" i="5"/>
  <c r="AQ1296" i="5"/>
  <c r="AP1296" i="5"/>
  <c r="AQ1292" i="5"/>
  <c r="AP1292" i="5"/>
  <c r="AQ1288" i="5"/>
  <c r="AP1288" i="5"/>
  <c r="AP1276" i="5"/>
  <c r="AP1112" i="5"/>
  <c r="AP952" i="5"/>
  <c r="AP892" i="5"/>
  <c r="AP2212" i="5"/>
  <c r="AP1759" i="5"/>
  <c r="AP1752" i="5"/>
  <c r="AP2119" i="5"/>
  <c r="AP1751" i="5"/>
  <c r="AQ857" i="5"/>
  <c r="AP857" i="5"/>
  <c r="AQ853" i="5"/>
  <c r="AP853" i="5"/>
  <c r="AQ849" i="5"/>
  <c r="AP849" i="5"/>
  <c r="AQ845" i="5"/>
  <c r="AP845" i="5"/>
  <c r="AQ837" i="5"/>
  <c r="AP837" i="5"/>
  <c r="AP836" i="5"/>
  <c r="AQ833" i="5"/>
  <c r="AP833" i="5"/>
  <c r="AQ825" i="5"/>
  <c r="AP825" i="5"/>
  <c r="AQ821" i="5"/>
  <c r="AP821" i="5"/>
  <c r="AQ817" i="5"/>
  <c r="AP817" i="5"/>
  <c r="AQ813" i="5"/>
  <c r="AP813" i="5"/>
  <c r="AQ809" i="5"/>
  <c r="AP809" i="5"/>
  <c r="AQ805" i="5"/>
  <c r="AP805" i="5"/>
  <c r="AQ801" i="5"/>
  <c r="AP801" i="5"/>
  <c r="AP800" i="5"/>
  <c r="AQ797" i="5"/>
  <c r="AP797" i="5"/>
  <c r="AP796" i="5"/>
  <c r="AQ793" i="5"/>
  <c r="AP793" i="5"/>
  <c r="AQ789" i="5"/>
  <c r="AP789" i="5"/>
  <c r="AQ785" i="5"/>
  <c r="AP785" i="5"/>
  <c r="AQ781" i="5"/>
  <c r="AP781" i="5"/>
  <c r="AQ777" i="5"/>
  <c r="AP777" i="5"/>
  <c r="AQ773" i="5"/>
  <c r="AP773" i="5"/>
  <c r="AQ769" i="5"/>
  <c r="AP769" i="5"/>
  <c r="AQ765" i="5"/>
  <c r="AP765" i="5"/>
  <c r="AQ761" i="5"/>
  <c r="AP761" i="5"/>
  <c r="AP760" i="5"/>
  <c r="AQ757" i="5"/>
  <c r="AP757" i="5"/>
  <c r="AQ753" i="5"/>
  <c r="AP753" i="5"/>
  <c r="AQ749" i="5"/>
  <c r="AP749" i="5"/>
  <c r="AQ745" i="5"/>
  <c r="AP745" i="5"/>
  <c r="AQ741" i="5"/>
  <c r="AP741" i="5"/>
  <c r="AQ737" i="5"/>
  <c r="AP737" i="5"/>
  <c r="AQ733" i="5"/>
  <c r="AP733" i="5"/>
  <c r="AQ729" i="5"/>
  <c r="AP729" i="5"/>
  <c r="AQ725" i="5"/>
  <c r="AP725" i="5"/>
  <c r="AQ721" i="5"/>
  <c r="AP721" i="5"/>
  <c r="AQ717" i="5"/>
  <c r="AP717" i="5"/>
  <c r="AQ713" i="5"/>
  <c r="AP713" i="5"/>
  <c r="AQ709" i="5"/>
  <c r="AP709" i="5"/>
  <c r="AQ705" i="5"/>
  <c r="AP705" i="5"/>
  <c r="AQ701" i="5"/>
  <c r="AP701" i="5"/>
  <c r="AQ697" i="5"/>
  <c r="AP697" i="5"/>
  <c r="AP696" i="5"/>
  <c r="AQ693" i="5"/>
  <c r="AP693" i="5"/>
  <c r="AQ689" i="5"/>
  <c r="AP689" i="5"/>
  <c r="AQ685" i="5"/>
  <c r="AP685" i="5"/>
  <c r="AQ681" i="5"/>
  <c r="AP681" i="5"/>
  <c r="AP680" i="5"/>
  <c r="AQ673" i="5"/>
  <c r="AP673" i="5"/>
  <c r="AQ669" i="5"/>
  <c r="AP669" i="5"/>
  <c r="AQ665" i="5"/>
  <c r="AP665" i="5"/>
  <c r="AQ661" i="5"/>
  <c r="AP661" i="5"/>
  <c r="AQ657" i="5"/>
  <c r="AP657" i="5"/>
  <c r="AQ653" i="5"/>
  <c r="AP653" i="5"/>
  <c r="AQ649" i="5"/>
  <c r="AP649" i="5"/>
  <c r="AQ645" i="5"/>
  <c r="AP645" i="5"/>
  <c r="AQ641" i="5"/>
  <c r="AP641" i="5"/>
  <c r="AP640" i="5"/>
  <c r="AQ637" i="5"/>
  <c r="AP637" i="5"/>
  <c r="AQ633" i="5"/>
  <c r="AP633" i="5"/>
  <c r="AQ629" i="5"/>
  <c r="AP629" i="5"/>
  <c r="AQ625" i="5"/>
  <c r="AP625" i="5"/>
  <c r="AQ621" i="5"/>
  <c r="AP621" i="5"/>
  <c r="AQ617" i="5"/>
  <c r="AP617" i="5"/>
  <c r="AQ613" i="5"/>
  <c r="AP613" i="5"/>
  <c r="AQ605" i="5"/>
  <c r="AP605" i="5"/>
  <c r="AQ601" i="5"/>
  <c r="AP601" i="5"/>
  <c r="AQ597" i="5"/>
  <c r="AP597" i="5"/>
  <c r="AQ593" i="5"/>
  <c r="AP593" i="5"/>
  <c r="AQ589" i="5"/>
  <c r="AP589" i="5"/>
  <c r="AQ585" i="5"/>
  <c r="AP585" i="5"/>
  <c r="AQ581" i="5"/>
  <c r="AP581" i="5"/>
  <c r="AQ577" i="5"/>
  <c r="AP577" i="5"/>
  <c r="AQ573" i="5"/>
  <c r="AP573" i="5"/>
  <c r="AQ569" i="5"/>
  <c r="AP569" i="5"/>
  <c r="AQ565" i="5"/>
  <c r="AP565" i="5"/>
  <c r="AQ561" i="5"/>
  <c r="AP561" i="5"/>
  <c r="AQ557" i="5"/>
  <c r="AP557" i="5"/>
  <c r="AQ553" i="5"/>
  <c r="AP553" i="5"/>
  <c r="AQ545" i="5"/>
  <c r="AP545" i="5"/>
  <c r="AQ541" i="5"/>
  <c r="AP541" i="5"/>
  <c r="AQ537" i="5"/>
  <c r="AP537" i="5"/>
  <c r="AQ533" i="5"/>
  <c r="AP533" i="5"/>
  <c r="AQ529" i="5"/>
  <c r="AP529" i="5"/>
  <c r="AP525" i="5"/>
  <c r="AQ525" i="5"/>
  <c r="AQ521" i="5"/>
  <c r="AP521" i="5"/>
  <c r="AQ517" i="5"/>
  <c r="AP517" i="5"/>
  <c r="AQ513" i="5"/>
  <c r="AP513" i="5"/>
  <c r="AQ509" i="5"/>
  <c r="AP509" i="5"/>
  <c r="AQ505" i="5"/>
  <c r="AP505" i="5"/>
  <c r="AP504" i="5"/>
  <c r="AQ501" i="5"/>
  <c r="AP501" i="5"/>
  <c r="AQ497" i="5"/>
  <c r="AP497" i="5"/>
  <c r="AQ493" i="5"/>
  <c r="AP493" i="5"/>
  <c r="AQ489" i="5"/>
  <c r="AP489" i="5"/>
  <c r="AQ485" i="5"/>
  <c r="AP485" i="5"/>
  <c r="AQ481" i="5"/>
  <c r="AP481" i="5"/>
  <c r="AQ477" i="5"/>
  <c r="AP477" i="5"/>
  <c r="AQ473" i="5"/>
  <c r="AP473" i="5"/>
  <c r="AQ469" i="5"/>
  <c r="AP469" i="5"/>
  <c r="AQ465" i="5"/>
  <c r="AP465" i="5"/>
  <c r="AQ461" i="5"/>
  <c r="AP461" i="5"/>
  <c r="AQ457" i="5"/>
  <c r="AP457" i="5"/>
  <c r="AQ453" i="5"/>
  <c r="AP453" i="5"/>
  <c r="AQ449" i="5"/>
  <c r="AP449" i="5"/>
  <c r="AQ445" i="5"/>
  <c r="AP444" i="5"/>
  <c r="AP445" i="5"/>
  <c r="AQ441" i="5"/>
  <c r="AP441" i="5"/>
  <c r="AQ437" i="5"/>
  <c r="AP437" i="5"/>
  <c r="AQ433" i="5"/>
  <c r="AP433" i="5"/>
  <c r="AQ429" i="5"/>
  <c r="AP429" i="5"/>
  <c r="AQ425" i="5"/>
  <c r="AP425" i="5"/>
  <c r="AQ421" i="5"/>
  <c r="AP421" i="5"/>
  <c r="AQ409" i="5"/>
  <c r="AP409" i="5"/>
  <c r="AQ405" i="5"/>
  <c r="AP405" i="5"/>
  <c r="AQ401" i="5"/>
  <c r="AP401" i="5"/>
  <c r="AQ397" i="5"/>
  <c r="AP397" i="5"/>
  <c r="AP393" i="5"/>
  <c r="AQ393" i="5"/>
  <c r="AQ389" i="5"/>
  <c r="AP389" i="5"/>
  <c r="AQ385" i="5"/>
  <c r="AP385" i="5"/>
  <c r="AQ381" i="5"/>
  <c r="AP381" i="5"/>
  <c r="AQ377" i="5"/>
  <c r="AP377" i="5"/>
  <c r="AQ373" i="5"/>
  <c r="AP373" i="5"/>
  <c r="AP372" i="5"/>
  <c r="AQ369" i="5"/>
  <c r="AP369" i="5"/>
  <c r="AQ365" i="5"/>
  <c r="AP365" i="5"/>
  <c r="AP364" i="5"/>
  <c r="AP361" i="5"/>
  <c r="AQ361" i="5"/>
  <c r="AP357" i="5"/>
  <c r="AQ357" i="5"/>
  <c r="AQ353" i="5"/>
  <c r="AP353" i="5"/>
  <c r="AQ349" i="5"/>
  <c r="AP349" i="5"/>
  <c r="AQ345" i="5"/>
  <c r="AP345" i="5"/>
  <c r="AQ341" i="5"/>
  <c r="AP341" i="5"/>
  <c r="AQ337" i="5"/>
  <c r="AP337" i="5"/>
  <c r="AQ333" i="5"/>
  <c r="AP333" i="5"/>
  <c r="AQ329" i="5"/>
  <c r="AP329" i="5"/>
  <c r="AQ321" i="5"/>
  <c r="AP321" i="5"/>
  <c r="AQ317" i="5"/>
  <c r="AP317" i="5"/>
  <c r="AQ313" i="5"/>
  <c r="AP313" i="5"/>
  <c r="AQ309" i="5"/>
  <c r="AP309" i="5"/>
  <c r="AQ305" i="5"/>
  <c r="AP304" i="5"/>
  <c r="AP305" i="5"/>
  <c r="AQ301" i="5"/>
  <c r="AP301" i="5"/>
  <c r="AQ297" i="5"/>
  <c r="AP297" i="5"/>
  <c r="AQ293" i="5"/>
  <c r="AP293" i="5"/>
  <c r="AQ289" i="5"/>
  <c r="AP289" i="5"/>
  <c r="AP285" i="5"/>
  <c r="AQ285" i="5"/>
  <c r="AQ281" i="5"/>
  <c r="AP281" i="5"/>
  <c r="AQ273" i="5"/>
  <c r="AP273" i="5"/>
  <c r="AQ269" i="5"/>
  <c r="AP269" i="5"/>
  <c r="AQ265" i="5"/>
  <c r="AP265" i="5"/>
  <c r="AQ261" i="5"/>
  <c r="AP261" i="5"/>
  <c r="AQ257" i="5"/>
  <c r="AP257" i="5"/>
  <c r="AQ253" i="5"/>
  <c r="AP253" i="5"/>
  <c r="AQ249" i="5"/>
  <c r="AP249" i="5"/>
  <c r="AQ245" i="5"/>
  <c r="AP245" i="5"/>
  <c r="AQ241" i="5"/>
  <c r="AP241" i="5"/>
  <c r="AQ237" i="5"/>
  <c r="AP237" i="5"/>
  <c r="AQ233" i="5"/>
  <c r="AP233" i="5"/>
  <c r="AQ229" i="5"/>
  <c r="AP229" i="5"/>
  <c r="AQ225" i="5"/>
  <c r="AP225" i="5"/>
  <c r="AQ221" i="5"/>
  <c r="AP221" i="5"/>
  <c r="AP217" i="5"/>
  <c r="AQ217" i="5"/>
  <c r="AQ213" i="5"/>
  <c r="AP213" i="5"/>
  <c r="AQ209" i="5"/>
  <c r="AP209" i="5"/>
  <c r="AP205" i="5"/>
  <c r="AQ205" i="5"/>
  <c r="AQ201" i="5"/>
  <c r="AP201" i="5"/>
  <c r="AQ197" i="5"/>
  <c r="AP197" i="5"/>
  <c r="AQ193" i="5"/>
  <c r="AP193" i="5"/>
  <c r="AQ189" i="5"/>
  <c r="AP189" i="5"/>
  <c r="AQ185" i="5"/>
  <c r="AP185" i="5"/>
  <c r="AQ181" i="5"/>
  <c r="AP181" i="5"/>
  <c r="AQ177" i="5"/>
  <c r="AP177" i="5"/>
  <c r="AP173" i="5"/>
  <c r="AQ173" i="5"/>
  <c r="AQ169" i="5"/>
  <c r="AP169" i="5"/>
  <c r="AQ165" i="5"/>
  <c r="AP165" i="5"/>
  <c r="AQ161" i="5"/>
  <c r="AP161" i="5"/>
  <c r="AQ153" i="5"/>
  <c r="AP153" i="5"/>
  <c r="AQ149" i="5"/>
  <c r="AP149" i="5"/>
  <c r="AQ145" i="5"/>
  <c r="AP145" i="5"/>
  <c r="AQ141" i="5"/>
  <c r="AP141" i="5"/>
  <c r="AQ137" i="5"/>
  <c r="AP137" i="5"/>
  <c r="AQ133" i="5"/>
  <c r="AP133" i="5"/>
  <c r="AQ129" i="5"/>
  <c r="AP129" i="5"/>
  <c r="AQ121" i="5"/>
  <c r="AP121" i="5"/>
  <c r="AQ117" i="5"/>
  <c r="AP117" i="5"/>
  <c r="AQ113" i="5"/>
  <c r="AP113" i="5"/>
  <c r="AP109" i="5"/>
  <c r="AQ109" i="5"/>
  <c r="AP105" i="5"/>
  <c r="AQ105" i="5"/>
  <c r="AQ101" i="5"/>
  <c r="AP101" i="5"/>
  <c r="AQ97" i="5"/>
  <c r="AP97" i="5"/>
  <c r="AQ93" i="5"/>
  <c r="AP93" i="5"/>
  <c r="AQ89" i="5"/>
  <c r="AP89" i="5"/>
  <c r="AQ85" i="5"/>
  <c r="AP85" i="5"/>
  <c r="AQ81" i="5"/>
  <c r="AP81" i="5"/>
  <c r="AQ77" i="5"/>
  <c r="AP77" i="5"/>
  <c r="AQ73" i="5"/>
  <c r="AP73" i="5"/>
  <c r="AQ69" i="5"/>
  <c r="AP69" i="5"/>
  <c r="AQ65" i="5"/>
  <c r="AP65" i="5"/>
  <c r="AQ61" i="5"/>
  <c r="AP61" i="5"/>
  <c r="AQ57" i="5"/>
  <c r="AP57" i="5"/>
  <c r="AQ53" i="5"/>
  <c r="AP53" i="5"/>
  <c r="AQ49" i="5"/>
  <c r="AP49" i="5"/>
  <c r="AQ45" i="5"/>
  <c r="AP45" i="5"/>
  <c r="AQ41" i="5"/>
  <c r="AP41" i="5"/>
  <c r="AQ37" i="5"/>
  <c r="AP37" i="5"/>
  <c r="AQ33" i="5"/>
  <c r="AP33" i="5"/>
  <c r="AP29" i="5"/>
  <c r="AQ29" i="5"/>
  <c r="AQ25" i="5"/>
  <c r="AP25" i="5"/>
  <c r="AP21" i="5"/>
  <c r="AQ21" i="5"/>
  <c r="AP2402" i="5"/>
  <c r="AP2210" i="5"/>
  <c r="AP1542" i="5"/>
  <c r="AQ417" i="5"/>
  <c r="AP1746" i="5"/>
  <c r="AP1346" i="5"/>
  <c r="AP2494" i="5"/>
  <c r="AQ3214" i="5"/>
  <c r="AP3214" i="5"/>
  <c r="AQ3210" i="5"/>
  <c r="AP3210" i="5"/>
  <c r="AQ3206" i="5"/>
  <c r="AP3206" i="5"/>
  <c r="AQ3202" i="5"/>
  <c r="AP3202" i="5"/>
  <c r="AQ3198" i="5"/>
  <c r="AP3198" i="5"/>
  <c r="AQ3194" i="5"/>
  <c r="AP3194" i="5"/>
  <c r="AQ3190" i="5"/>
  <c r="AP3190" i="5"/>
  <c r="AQ3186" i="5"/>
  <c r="AP3186" i="5"/>
  <c r="AQ3182" i="5"/>
  <c r="AQ3178" i="5"/>
  <c r="AQ3174" i="5"/>
  <c r="AP3174" i="5"/>
  <c r="AQ3170" i="5"/>
  <c r="AP3170" i="5"/>
  <c r="AQ3166" i="5"/>
  <c r="AP3166" i="5"/>
  <c r="AQ3162" i="5"/>
  <c r="AP3162" i="5"/>
  <c r="AQ3158" i="5"/>
  <c r="AQ3154" i="5"/>
  <c r="AP3154" i="5"/>
  <c r="AQ3150" i="5"/>
  <c r="AP3150" i="5"/>
  <c r="AQ3146" i="5"/>
  <c r="AP3146" i="5"/>
  <c r="AQ3142" i="5"/>
  <c r="AP3142" i="5"/>
  <c r="AQ3138" i="5"/>
  <c r="AP3138" i="5"/>
  <c r="AQ3134" i="5"/>
  <c r="AP3134" i="5"/>
  <c r="AQ3130" i="5"/>
  <c r="AP3130" i="5"/>
  <c r="AQ3126" i="5"/>
  <c r="AP3126" i="5"/>
  <c r="AQ3122" i="5"/>
  <c r="AP3122" i="5"/>
  <c r="AQ3118" i="5"/>
  <c r="AP3118" i="5"/>
  <c r="AQ3114" i="5"/>
  <c r="AP3114" i="5"/>
  <c r="AQ3110" i="5"/>
  <c r="AP3110" i="5"/>
  <c r="AQ3106" i="5"/>
  <c r="AP3106" i="5"/>
  <c r="AQ3102" i="5"/>
  <c r="AP3102" i="5"/>
  <c r="AQ3098" i="5"/>
  <c r="AP3098" i="5"/>
  <c r="AQ3094" i="5"/>
  <c r="AP3094" i="5"/>
  <c r="AQ3090" i="5"/>
  <c r="AP3090" i="5"/>
  <c r="AQ3086" i="5"/>
  <c r="AQ3082" i="5"/>
  <c r="AP3082" i="5"/>
  <c r="AQ3078" i="5"/>
  <c r="AP3078" i="5"/>
  <c r="AQ3074" i="5"/>
  <c r="AP3074" i="5"/>
  <c r="AQ3070" i="5"/>
  <c r="AP3070" i="5"/>
  <c r="AQ3066" i="5"/>
  <c r="AQ3062" i="5"/>
  <c r="AP3062" i="5"/>
  <c r="AQ3058" i="5"/>
  <c r="AP3058" i="5"/>
  <c r="AQ3054" i="5"/>
  <c r="AP3054" i="5"/>
  <c r="AQ3050" i="5"/>
  <c r="AQ3046" i="5"/>
  <c r="AP3046" i="5"/>
  <c r="AQ3042" i="5"/>
  <c r="AP3042" i="5"/>
  <c r="AQ3038" i="5"/>
  <c r="AP3038" i="5"/>
  <c r="AQ3034" i="5"/>
  <c r="AP3034" i="5"/>
  <c r="AQ3030" i="5"/>
  <c r="AP3030" i="5"/>
  <c r="AQ3026" i="5"/>
  <c r="AP3026" i="5"/>
  <c r="AQ3022" i="5"/>
  <c r="AP3022" i="5"/>
  <c r="AQ3018" i="5"/>
  <c r="AP3018" i="5"/>
  <c r="AQ3014" i="5"/>
  <c r="AP3014" i="5"/>
  <c r="AQ3010" i="5"/>
  <c r="AP3010" i="5"/>
  <c r="AQ3006" i="5"/>
  <c r="AP3006" i="5"/>
  <c r="AQ3002" i="5"/>
  <c r="AP3002" i="5"/>
  <c r="AQ2998" i="5"/>
  <c r="AP2998" i="5"/>
  <c r="AQ2994" i="5"/>
  <c r="AP2994" i="5"/>
  <c r="AQ2990" i="5"/>
  <c r="AQ2986" i="5"/>
  <c r="AP2986" i="5"/>
  <c r="AQ2982" i="5"/>
  <c r="AP2982" i="5"/>
  <c r="AQ2978" i="5"/>
  <c r="AP2978" i="5"/>
  <c r="AQ2974" i="5"/>
  <c r="AP2974" i="5"/>
  <c r="AQ2970" i="5"/>
  <c r="AP2970" i="5"/>
  <c r="AQ2966" i="5"/>
  <c r="AP2966" i="5"/>
  <c r="AQ2962" i="5"/>
  <c r="AP2962" i="5"/>
  <c r="AQ2958" i="5"/>
  <c r="AP2958" i="5"/>
  <c r="AQ2954" i="5"/>
  <c r="AP2954" i="5"/>
  <c r="AQ2950" i="5"/>
  <c r="AP2950" i="5"/>
  <c r="AQ2946" i="5"/>
  <c r="AP2946" i="5"/>
  <c r="AQ2942" i="5"/>
  <c r="AQ2938" i="5"/>
  <c r="AP2938" i="5"/>
  <c r="AQ2934" i="5"/>
  <c r="AP2934" i="5"/>
  <c r="AQ2930" i="5"/>
  <c r="AP2930" i="5"/>
  <c r="AQ2926" i="5"/>
  <c r="AP2926" i="5"/>
  <c r="AQ2922" i="5"/>
  <c r="AP2922" i="5"/>
  <c r="AQ2918" i="5"/>
  <c r="AP2918" i="5"/>
  <c r="AQ2914" i="5"/>
  <c r="AP2914" i="5"/>
  <c r="AQ2910" i="5"/>
  <c r="AP2910" i="5"/>
  <c r="AQ2906" i="5"/>
  <c r="AP2906" i="5"/>
  <c r="AQ2902" i="5"/>
  <c r="AP2902" i="5"/>
  <c r="AQ2898" i="5"/>
  <c r="AP2898" i="5"/>
  <c r="AQ2894" i="5"/>
  <c r="AP2894" i="5"/>
  <c r="AQ2890" i="5"/>
  <c r="AP2890" i="5"/>
  <c r="AQ2886" i="5"/>
  <c r="AP2886" i="5"/>
  <c r="AQ2882" i="5"/>
  <c r="AP2882" i="5"/>
  <c r="AQ2878" i="5"/>
  <c r="AP2878" i="5"/>
  <c r="AQ2874" i="5"/>
  <c r="AP2874" i="5"/>
  <c r="AQ2870" i="5"/>
  <c r="AP2870" i="5"/>
  <c r="AQ2866" i="5"/>
  <c r="AP2866" i="5"/>
  <c r="AQ2862" i="5"/>
  <c r="AP2862" i="5"/>
  <c r="AQ2858" i="5"/>
  <c r="AP2858" i="5"/>
  <c r="AQ2854" i="5"/>
  <c r="AP2854" i="5"/>
  <c r="AQ2850" i="5"/>
  <c r="AP2850" i="5"/>
  <c r="AQ2846" i="5"/>
  <c r="AP2842" i="5"/>
  <c r="AQ2838" i="5"/>
  <c r="AP2838" i="5"/>
  <c r="AQ2834" i="5"/>
  <c r="AQ2830" i="5"/>
  <c r="AP2830" i="5"/>
  <c r="AQ2826" i="5"/>
  <c r="AP2826" i="5"/>
  <c r="AQ2822" i="5"/>
  <c r="AP2822" i="5"/>
  <c r="AQ2818" i="5"/>
  <c r="AP2818" i="5"/>
  <c r="AQ2814" i="5"/>
  <c r="AP2814" i="5"/>
  <c r="AQ2810" i="5"/>
  <c r="AP2810" i="5"/>
  <c r="AQ2806" i="5"/>
  <c r="AP2806" i="5"/>
  <c r="AQ2802" i="5"/>
  <c r="AP2802" i="5"/>
  <c r="AQ2798" i="5"/>
  <c r="AP2798" i="5"/>
  <c r="AQ2794" i="5"/>
  <c r="AQ2790" i="5"/>
  <c r="AP2790" i="5"/>
  <c r="AQ2786" i="5"/>
  <c r="AP2786" i="5"/>
  <c r="AQ2782" i="5"/>
  <c r="AQ2778" i="5"/>
  <c r="AP2778" i="5"/>
  <c r="AQ2774" i="5"/>
  <c r="AP2774" i="5"/>
  <c r="AQ2770" i="5"/>
  <c r="AP2770" i="5"/>
  <c r="AQ2766" i="5"/>
  <c r="AP2766" i="5"/>
  <c r="AQ2762" i="5"/>
  <c r="AP2762" i="5"/>
  <c r="AQ2758" i="5"/>
  <c r="AP2758" i="5"/>
  <c r="AQ2754" i="5"/>
  <c r="AP2754" i="5"/>
  <c r="AQ2750" i="5"/>
  <c r="AP2750" i="5"/>
  <c r="AQ2746" i="5"/>
  <c r="AP2746" i="5"/>
  <c r="AQ2742" i="5"/>
  <c r="AP2742" i="5"/>
  <c r="AQ2738" i="5"/>
  <c r="AP2738" i="5"/>
  <c r="AQ2734" i="5"/>
  <c r="AP2734" i="5"/>
  <c r="AQ2726" i="5"/>
  <c r="AP2726" i="5"/>
  <c r="AQ2722" i="5"/>
  <c r="AP2722" i="5"/>
  <c r="AQ2718" i="5"/>
  <c r="AP2718" i="5"/>
  <c r="AQ2714" i="5"/>
  <c r="AP2714" i="5"/>
  <c r="AQ2710" i="5"/>
  <c r="AP2710" i="5"/>
  <c r="AQ2706" i="5"/>
  <c r="AP2706" i="5"/>
  <c r="AQ2702" i="5"/>
  <c r="AP2702" i="5"/>
  <c r="AQ2698" i="5"/>
  <c r="AP2698" i="5"/>
  <c r="AQ2694" i="5"/>
  <c r="AP2694" i="5"/>
  <c r="AQ2690" i="5"/>
  <c r="AP2690" i="5"/>
  <c r="AQ2686" i="5"/>
  <c r="AP2686" i="5"/>
  <c r="AQ2682" i="5"/>
  <c r="AP2682" i="5"/>
  <c r="AQ2678" i="5"/>
  <c r="AP2678" i="5"/>
  <c r="AQ2674" i="5"/>
  <c r="AP2674" i="5"/>
  <c r="AQ2670" i="5"/>
  <c r="AP2670" i="5"/>
  <c r="AQ2666" i="5"/>
  <c r="AP2666" i="5"/>
  <c r="AQ2662" i="5"/>
  <c r="AP2662" i="5"/>
  <c r="AQ2658" i="5"/>
  <c r="AP2658" i="5"/>
  <c r="AQ2654" i="5"/>
  <c r="AP2654" i="5"/>
  <c r="AQ2650" i="5"/>
  <c r="AP2650" i="5"/>
  <c r="AQ2646" i="5"/>
  <c r="AP2646" i="5"/>
  <c r="AQ2642" i="5"/>
  <c r="AP2642" i="5"/>
  <c r="AQ2638" i="5"/>
  <c r="AP2638" i="5"/>
  <c r="AQ2634" i="5"/>
  <c r="AP2634" i="5"/>
  <c r="AQ2622" i="5"/>
  <c r="AP2622" i="5"/>
  <c r="AQ2618" i="5"/>
  <c r="AP2618" i="5"/>
  <c r="AQ2614" i="5"/>
  <c r="AP2614" i="5"/>
  <c r="AQ2610" i="5"/>
  <c r="AP2610" i="5"/>
  <c r="AQ2606" i="5"/>
  <c r="AP2606" i="5"/>
  <c r="AQ2602" i="5"/>
  <c r="AP2602" i="5"/>
  <c r="AQ2598" i="5"/>
  <c r="AP2598" i="5"/>
  <c r="AQ2594" i="5"/>
  <c r="AP2594" i="5"/>
  <c r="AQ2590" i="5"/>
  <c r="AP2590" i="5"/>
  <c r="AQ2586" i="5"/>
  <c r="AP2586" i="5"/>
  <c r="AQ2582" i="5"/>
  <c r="AP2582" i="5"/>
  <c r="AQ2578" i="5"/>
  <c r="AP2578" i="5"/>
  <c r="AQ2574" i="5"/>
  <c r="AP2574" i="5"/>
  <c r="AQ2570" i="5"/>
  <c r="AP2570" i="5"/>
  <c r="AQ2566" i="5"/>
  <c r="AP2566" i="5"/>
  <c r="AQ2562" i="5"/>
  <c r="AP2562" i="5"/>
  <c r="AQ2558" i="5"/>
  <c r="AP2558" i="5"/>
  <c r="AQ2554" i="5"/>
  <c r="AP2554" i="5"/>
  <c r="AQ2550" i="5"/>
  <c r="AP2550" i="5"/>
  <c r="AQ2546" i="5"/>
  <c r="AP2546" i="5"/>
  <c r="AQ2542" i="5"/>
  <c r="AP2542" i="5"/>
  <c r="AQ2538" i="5"/>
  <c r="AP2538" i="5"/>
  <c r="AQ2530" i="5"/>
  <c r="AP2530" i="5"/>
  <c r="AQ2526" i="5"/>
  <c r="AP2526" i="5"/>
  <c r="AQ2522" i="5"/>
  <c r="AP2522" i="5"/>
  <c r="AQ2518" i="5"/>
  <c r="AP2518" i="5"/>
  <c r="AQ2514" i="5"/>
  <c r="AP2514" i="5"/>
  <c r="AQ2510" i="5"/>
  <c r="AP2510" i="5"/>
  <c r="AQ2506" i="5"/>
  <c r="AP2506" i="5"/>
  <c r="AQ2502" i="5"/>
  <c r="AP2502" i="5"/>
  <c r="AQ2498" i="5"/>
  <c r="AP2498" i="5"/>
  <c r="AQ2490" i="5"/>
  <c r="AP2490" i="5"/>
  <c r="AQ2482" i="5"/>
  <c r="AP2482" i="5"/>
  <c r="AQ2478" i="5"/>
  <c r="AP2478" i="5"/>
  <c r="AQ2474" i="5"/>
  <c r="AP2474" i="5"/>
  <c r="AQ2470" i="5"/>
  <c r="AP2470" i="5"/>
  <c r="AQ2466" i="5"/>
  <c r="AP2466" i="5"/>
  <c r="AQ2462" i="5"/>
  <c r="AP2462" i="5"/>
  <c r="AQ2458" i="5"/>
  <c r="AP2458" i="5"/>
  <c r="AQ2450" i="5"/>
  <c r="AP2450" i="5"/>
  <c r="AQ2446" i="5"/>
  <c r="AP2446" i="5"/>
  <c r="AQ2442" i="5"/>
  <c r="AP2442" i="5"/>
  <c r="AQ2438" i="5"/>
  <c r="AP2438" i="5"/>
  <c r="AQ2434" i="5"/>
  <c r="AP2434" i="5"/>
  <c r="AQ2430" i="5"/>
  <c r="AP2430" i="5"/>
  <c r="AQ2426" i="5"/>
  <c r="AP2426" i="5"/>
  <c r="AQ2422" i="5"/>
  <c r="AP2422" i="5"/>
  <c r="AQ2418" i="5"/>
  <c r="AP2418" i="5"/>
  <c r="AQ2414" i="5"/>
  <c r="AP2414" i="5"/>
  <c r="AQ2406" i="5"/>
  <c r="AP2406" i="5"/>
  <c r="AQ2398" i="5"/>
  <c r="AP2398" i="5"/>
  <c r="AQ2394" i="5"/>
  <c r="AP2394" i="5"/>
  <c r="AQ2390" i="5"/>
  <c r="AP2390" i="5"/>
  <c r="AQ2386" i="5"/>
  <c r="AP2386" i="5"/>
  <c r="AQ2374" i="5"/>
  <c r="AP2374" i="5"/>
  <c r="AQ2370" i="5"/>
  <c r="AP2370" i="5"/>
  <c r="AQ2366" i="5"/>
  <c r="AP2366" i="5"/>
  <c r="AQ2358" i="5"/>
  <c r="AP2358" i="5"/>
  <c r="AQ2354" i="5"/>
  <c r="AP2354" i="5"/>
  <c r="AQ2350" i="5"/>
  <c r="AP2350" i="5"/>
  <c r="AQ2346" i="5"/>
  <c r="AP2346" i="5"/>
  <c r="AQ2342" i="5"/>
  <c r="AP2342" i="5"/>
  <c r="AQ2338" i="5"/>
  <c r="AP2338" i="5"/>
  <c r="AQ2334" i="5"/>
  <c r="AP2334" i="5"/>
  <c r="AQ2330" i="5"/>
  <c r="AP2330" i="5"/>
  <c r="AQ2326" i="5"/>
  <c r="AP2326" i="5"/>
  <c r="AQ2322" i="5"/>
  <c r="AP2322" i="5"/>
  <c r="AQ2318" i="5"/>
  <c r="AP2318" i="5"/>
  <c r="AQ2314" i="5"/>
  <c r="AP2314" i="5"/>
  <c r="AQ2310" i="5"/>
  <c r="AP2310" i="5"/>
  <c r="AQ2306" i="5"/>
  <c r="AP2306" i="5"/>
  <c r="AQ2302" i="5"/>
  <c r="AP2302" i="5"/>
  <c r="AQ2298" i="5"/>
  <c r="AP2298" i="5"/>
  <c r="AQ2294" i="5"/>
  <c r="AP2294" i="5"/>
  <c r="AQ2290" i="5"/>
  <c r="AP2290" i="5"/>
  <c r="AQ2282" i="5"/>
  <c r="AP2282" i="5"/>
  <c r="AQ2278" i="5"/>
  <c r="AP2278" i="5"/>
  <c r="AQ2274" i="5"/>
  <c r="AP2274" i="5"/>
  <c r="AQ2270" i="5"/>
  <c r="AP2270" i="5"/>
  <c r="AQ2266" i="5"/>
  <c r="AP2266" i="5"/>
  <c r="AQ2262" i="5"/>
  <c r="AP2262" i="5"/>
  <c r="AQ2258" i="5"/>
  <c r="AP2258" i="5"/>
  <c r="AQ2254" i="5"/>
  <c r="AP2254" i="5"/>
  <c r="AQ2250" i="5"/>
  <c r="AP2250" i="5"/>
  <c r="AQ2246" i="5"/>
  <c r="AP2246" i="5"/>
  <c r="AQ2242" i="5"/>
  <c r="AP2242" i="5"/>
  <c r="AQ2234" i="5"/>
  <c r="AP2234" i="5"/>
  <c r="AQ2230" i="5"/>
  <c r="AP2230" i="5"/>
  <c r="AQ2226" i="5"/>
  <c r="AP2226" i="5"/>
  <c r="AQ2222" i="5"/>
  <c r="AP2222" i="5"/>
  <c r="AQ2218" i="5"/>
  <c r="AP2218" i="5"/>
  <c r="AQ2206" i="5"/>
  <c r="AP2206" i="5"/>
  <c r="AQ2202" i="5"/>
  <c r="AP2202" i="5"/>
  <c r="AQ2198" i="5"/>
  <c r="AP2198" i="5"/>
  <c r="AQ2194" i="5"/>
  <c r="AP2194" i="5"/>
  <c r="AQ2190" i="5"/>
  <c r="AP2190" i="5"/>
  <c r="AQ2186" i="5"/>
  <c r="AP2186" i="5"/>
  <c r="AQ2182" i="5"/>
  <c r="AP2182" i="5"/>
  <c r="AQ2178" i="5"/>
  <c r="AP2178" i="5"/>
  <c r="AQ2174" i="5"/>
  <c r="AP2174" i="5"/>
  <c r="AQ2170" i="5"/>
  <c r="AP2170" i="5"/>
  <c r="AQ2166" i="5"/>
  <c r="AP2166" i="5"/>
  <c r="AQ2162" i="5"/>
  <c r="AP2162" i="5"/>
  <c r="AQ2158" i="5"/>
  <c r="AP2158" i="5"/>
  <c r="AQ2154" i="5"/>
  <c r="AP2154" i="5"/>
  <c r="AQ2150" i="5"/>
  <c r="AP2150" i="5"/>
  <c r="AQ2142" i="5"/>
  <c r="AP2142" i="5"/>
  <c r="AQ2138" i="5"/>
  <c r="AP2138" i="5"/>
  <c r="AQ2134" i="5"/>
  <c r="AP2134" i="5"/>
  <c r="AQ2130" i="5"/>
  <c r="AP2130" i="5"/>
  <c r="AQ2126" i="5"/>
  <c r="AP2126" i="5"/>
  <c r="AQ2122" i="5"/>
  <c r="AP2122" i="5"/>
  <c r="AQ2118" i="5"/>
  <c r="AP2118" i="5"/>
  <c r="AQ2114" i="5"/>
  <c r="AP2114" i="5"/>
  <c r="AQ2110" i="5"/>
  <c r="AP2110" i="5"/>
  <c r="AQ2106" i="5"/>
  <c r="AP2106" i="5"/>
  <c r="AQ2102" i="5"/>
  <c r="AP2102" i="5"/>
  <c r="AQ2094" i="5"/>
  <c r="AP2094" i="5"/>
  <c r="AQ2090" i="5"/>
  <c r="AP2090" i="5"/>
  <c r="AQ2086" i="5"/>
  <c r="AP2086" i="5"/>
  <c r="AQ2082" i="5"/>
  <c r="AP2082" i="5"/>
  <c r="AQ2074" i="5"/>
  <c r="AP2074" i="5"/>
  <c r="AQ2070" i="5"/>
  <c r="AP2070" i="5"/>
  <c r="AQ2062" i="5"/>
  <c r="AP2062" i="5"/>
  <c r="AQ2058" i="5"/>
  <c r="AP2058" i="5"/>
  <c r="AQ2054" i="5"/>
  <c r="AP2054" i="5"/>
  <c r="AQ2050" i="5"/>
  <c r="AP2050" i="5"/>
  <c r="AQ2046" i="5"/>
  <c r="AP2046" i="5"/>
  <c r="AQ2042" i="5"/>
  <c r="AP2042" i="5"/>
  <c r="AQ2038" i="5"/>
  <c r="AP2038" i="5"/>
  <c r="AQ2034" i="5"/>
  <c r="AP2034" i="5"/>
  <c r="AQ2030" i="5"/>
  <c r="AP2030" i="5"/>
  <c r="AQ2026" i="5"/>
  <c r="AP2026" i="5"/>
  <c r="AQ2022" i="5"/>
  <c r="AP2022" i="5"/>
  <c r="AQ2018" i="5"/>
  <c r="AP2018" i="5"/>
  <c r="AQ2014" i="5"/>
  <c r="AP2014" i="5"/>
  <c r="AQ2010" i="5"/>
  <c r="AP2010" i="5"/>
  <c r="AQ2006" i="5"/>
  <c r="AP2006" i="5"/>
  <c r="AQ2002" i="5"/>
  <c r="AP2002" i="5"/>
  <c r="AQ1998" i="5"/>
  <c r="AP1998" i="5"/>
  <c r="AQ1994" i="5"/>
  <c r="AP1994" i="5"/>
  <c r="AQ1990" i="5"/>
  <c r="AP1990" i="5"/>
  <c r="AQ1982" i="5"/>
  <c r="AP1982" i="5"/>
  <c r="AQ1978" i="5"/>
  <c r="AP1978" i="5"/>
  <c r="AQ1970" i="5"/>
  <c r="AP1970" i="5"/>
  <c r="AQ1966" i="5"/>
  <c r="AP1966" i="5"/>
  <c r="AQ1962" i="5"/>
  <c r="AP1962" i="5"/>
  <c r="AQ1958" i="5"/>
  <c r="AP1958" i="5"/>
  <c r="AQ1954" i="5"/>
  <c r="AP1954" i="5"/>
  <c r="AQ1950" i="5"/>
  <c r="AP1950" i="5"/>
  <c r="AQ1946" i="5"/>
  <c r="AP1946" i="5"/>
  <c r="AQ1942" i="5"/>
  <c r="AP1942" i="5"/>
  <c r="AQ1938" i="5"/>
  <c r="AP1938" i="5"/>
  <c r="AQ1934" i="5"/>
  <c r="AP1934" i="5"/>
  <c r="AQ1930" i="5"/>
  <c r="AP1930" i="5"/>
  <c r="AQ1926" i="5"/>
  <c r="AP1926" i="5"/>
  <c r="AQ1922" i="5"/>
  <c r="AP1922" i="5"/>
  <c r="AQ1910" i="5"/>
  <c r="AP1910" i="5"/>
  <c r="AQ1902" i="5"/>
  <c r="AP1902" i="5"/>
  <c r="AQ1898" i="5"/>
  <c r="AP1898" i="5"/>
  <c r="AQ1894" i="5"/>
  <c r="AP1894" i="5"/>
  <c r="AQ1890" i="5"/>
  <c r="AP1890" i="5"/>
  <c r="AQ1886" i="5"/>
  <c r="AP1886" i="5"/>
  <c r="AQ1882" i="5"/>
  <c r="AP1882" i="5"/>
  <c r="AQ1878" i="5"/>
  <c r="AP1878" i="5"/>
  <c r="AQ1874" i="5"/>
  <c r="AP1874" i="5"/>
  <c r="AQ1870" i="5"/>
  <c r="AP1870" i="5"/>
  <c r="AQ1866" i="5"/>
  <c r="AP1866" i="5"/>
  <c r="AQ1862" i="5"/>
  <c r="AP1862" i="5"/>
  <c r="AQ1858" i="5"/>
  <c r="AP1858" i="5"/>
  <c r="AQ1854" i="5"/>
  <c r="AP1854" i="5"/>
  <c r="AQ1850" i="5"/>
  <c r="AP1850" i="5"/>
  <c r="AQ1846" i="5"/>
  <c r="AP1846" i="5"/>
  <c r="AQ1842" i="5"/>
  <c r="AP1842" i="5"/>
  <c r="AQ1838" i="5"/>
  <c r="AP1838" i="5"/>
  <c r="AQ1834" i="5"/>
  <c r="AP1834" i="5"/>
  <c r="AQ1830" i="5"/>
  <c r="AP1830" i="5"/>
  <c r="AQ1826" i="5"/>
  <c r="AP1826" i="5"/>
  <c r="AQ1822" i="5"/>
  <c r="AP1822" i="5"/>
  <c r="AQ1814" i="5"/>
  <c r="AP1814" i="5"/>
  <c r="AQ1810" i="5"/>
  <c r="AP1810" i="5"/>
  <c r="AQ1806" i="5"/>
  <c r="AP1806" i="5"/>
  <c r="AQ1802" i="5"/>
  <c r="AP1802" i="5"/>
  <c r="AQ1798" i="5"/>
  <c r="AP1798" i="5"/>
  <c r="AQ1794" i="5"/>
  <c r="AP1794" i="5"/>
  <c r="AQ1790" i="5"/>
  <c r="AP1790" i="5"/>
  <c r="AQ1786" i="5"/>
  <c r="AP1786" i="5"/>
  <c r="AQ1782" i="5"/>
  <c r="AP1782" i="5"/>
  <c r="AQ1778" i="5"/>
  <c r="AP1778" i="5"/>
  <c r="AQ1774" i="5"/>
  <c r="AP1774" i="5"/>
  <c r="AQ1770" i="5"/>
  <c r="AP1770" i="5"/>
  <c r="AQ1766" i="5"/>
  <c r="AP1766" i="5"/>
  <c r="AQ1762" i="5"/>
  <c r="AP1762" i="5"/>
  <c r="AQ1758" i="5"/>
  <c r="AP1758" i="5"/>
  <c r="AQ1750" i="5"/>
  <c r="AP1750" i="5"/>
  <c r="AQ1742" i="5"/>
  <c r="AP1742" i="5"/>
  <c r="AQ1738" i="5"/>
  <c r="AP1738" i="5"/>
  <c r="AQ1734" i="5"/>
  <c r="AP1734" i="5"/>
  <c r="AQ1730" i="5"/>
  <c r="AP1730" i="5"/>
  <c r="AQ1726" i="5"/>
  <c r="AP1726" i="5"/>
  <c r="AQ1722" i="5"/>
  <c r="AP1722" i="5"/>
  <c r="AQ1718" i="5"/>
  <c r="AP1718" i="5"/>
  <c r="AQ1714" i="5"/>
  <c r="AP1714" i="5"/>
  <c r="AQ1710" i="5"/>
  <c r="AP1710" i="5"/>
  <c r="AQ1706" i="5"/>
  <c r="AP1706" i="5"/>
  <c r="AQ1702" i="5"/>
  <c r="AP1702" i="5"/>
  <c r="AQ1698" i="5"/>
  <c r="AP1698" i="5"/>
  <c r="AQ1694" i="5"/>
  <c r="AP1694" i="5"/>
  <c r="AQ1690" i="5"/>
  <c r="AP1690" i="5"/>
  <c r="AQ1686" i="5"/>
  <c r="AP1686" i="5"/>
  <c r="AQ1682" i="5"/>
  <c r="AP1682" i="5"/>
  <c r="AQ1674" i="5"/>
  <c r="AP1674" i="5"/>
  <c r="AQ1670" i="5"/>
  <c r="AP1670" i="5"/>
  <c r="AQ1666" i="5"/>
  <c r="AP1666" i="5"/>
  <c r="AQ1662" i="5"/>
  <c r="AP1662" i="5"/>
  <c r="AQ1658" i="5"/>
  <c r="AP1658" i="5"/>
  <c r="AQ1654" i="5"/>
  <c r="AP1654" i="5"/>
  <c r="AQ1650" i="5"/>
  <c r="AP1650" i="5"/>
  <c r="AQ1646" i="5"/>
  <c r="AP1646" i="5"/>
  <c r="AQ1642" i="5"/>
  <c r="AP1642" i="5"/>
  <c r="AQ1638" i="5"/>
  <c r="AP1638" i="5"/>
  <c r="AQ1634" i="5"/>
  <c r="AP1634" i="5"/>
  <c r="AQ1626" i="5"/>
  <c r="AP1626" i="5"/>
  <c r="AQ1622" i="5"/>
  <c r="AP1622" i="5"/>
  <c r="AQ1618" i="5"/>
  <c r="AP1618" i="5"/>
  <c r="AQ1614" i="5"/>
  <c r="AP1614" i="5"/>
  <c r="AQ1610" i="5"/>
  <c r="AP1610" i="5"/>
  <c r="AQ1606" i="5"/>
  <c r="AP1606" i="5"/>
  <c r="AQ1602" i="5"/>
  <c r="AP1602" i="5"/>
  <c r="AQ1594" i="5"/>
  <c r="AP1594" i="5"/>
  <c r="AQ1590" i="5"/>
  <c r="AP1590" i="5"/>
  <c r="AQ1586" i="5"/>
  <c r="AP1586" i="5"/>
  <c r="AQ1582" i="5"/>
  <c r="AP1582" i="5"/>
  <c r="AQ1578" i="5"/>
  <c r="AP1578" i="5"/>
  <c r="AQ1574" i="5"/>
  <c r="AP1574" i="5"/>
  <c r="AQ1570" i="5"/>
  <c r="AP1570" i="5"/>
  <c r="AQ1566" i="5"/>
  <c r="AP1566" i="5"/>
  <c r="AQ1562" i="5"/>
  <c r="AP1562" i="5"/>
  <c r="AQ1558" i="5"/>
  <c r="AP1558" i="5"/>
  <c r="AQ1554" i="5"/>
  <c r="AP1554" i="5"/>
  <c r="AQ1550" i="5"/>
  <c r="AP1550" i="5"/>
  <c r="AQ1546" i="5"/>
  <c r="AP1546" i="5"/>
  <c r="AQ1538" i="5"/>
  <c r="AP1538" i="5"/>
  <c r="AQ1534" i="5"/>
  <c r="AP1534" i="5"/>
  <c r="AQ1530" i="5"/>
  <c r="AP1530" i="5"/>
  <c r="AQ1526" i="5"/>
  <c r="AP1526" i="5"/>
  <c r="AQ1522" i="5"/>
  <c r="AP1522" i="5"/>
  <c r="AQ1518" i="5"/>
  <c r="AP1518" i="5"/>
  <c r="AQ1514" i="5"/>
  <c r="AP1514" i="5"/>
  <c r="AQ1510" i="5"/>
  <c r="AP1510" i="5"/>
  <c r="AQ1506" i="5"/>
  <c r="AP1506" i="5"/>
  <c r="AQ1502" i="5"/>
  <c r="AP1502" i="5"/>
  <c r="AQ1498" i="5"/>
  <c r="AP1498" i="5"/>
  <c r="AQ1494" i="5"/>
  <c r="AP1494" i="5"/>
  <c r="AQ1490" i="5"/>
  <c r="AP1490" i="5"/>
  <c r="AQ1486" i="5"/>
  <c r="AP1486" i="5"/>
  <c r="AQ1482" i="5"/>
  <c r="AP1482" i="5"/>
  <c r="AQ1478" i="5"/>
  <c r="AP1478" i="5"/>
  <c r="AQ1474" i="5"/>
  <c r="AP1474" i="5"/>
  <c r="AQ1470" i="5"/>
  <c r="AP1470" i="5"/>
  <c r="AQ1466" i="5"/>
  <c r="AP1466" i="5"/>
  <c r="AQ1462" i="5"/>
  <c r="AP1462" i="5"/>
  <c r="AQ1458" i="5"/>
  <c r="AP1458" i="5"/>
  <c r="AQ1454" i="5"/>
  <c r="AP1454" i="5"/>
  <c r="AQ1450" i="5"/>
  <c r="AP1450" i="5"/>
  <c r="AQ1446" i="5"/>
  <c r="AP1446" i="5"/>
  <c r="AQ1442" i="5"/>
  <c r="AP1442" i="5"/>
  <c r="AQ1438" i="5"/>
  <c r="AP1438" i="5"/>
  <c r="AQ1434" i="5"/>
  <c r="AP1434" i="5"/>
  <c r="AQ1430" i="5"/>
  <c r="AP1430" i="5"/>
  <c r="AQ1426" i="5"/>
  <c r="AP1426" i="5"/>
  <c r="AQ1422" i="5"/>
  <c r="AP1422" i="5"/>
  <c r="AQ1418" i="5"/>
  <c r="AP1418" i="5"/>
  <c r="AQ1414" i="5"/>
  <c r="AP1414" i="5"/>
  <c r="AQ1410" i="5"/>
  <c r="AP1410" i="5"/>
  <c r="AQ1406" i="5"/>
  <c r="AP1406" i="5"/>
  <c r="AQ1402" i="5"/>
  <c r="AP1402" i="5"/>
  <c r="AQ1398" i="5"/>
  <c r="AP1398" i="5"/>
  <c r="AQ1394" i="5"/>
  <c r="AP1394" i="5"/>
  <c r="AQ1390" i="5"/>
  <c r="AP1390" i="5"/>
  <c r="AQ1386" i="5"/>
  <c r="AP1386" i="5"/>
  <c r="AQ1382" i="5"/>
  <c r="AP1382" i="5"/>
  <c r="AQ1378" i="5"/>
  <c r="AP1378" i="5"/>
  <c r="AQ1374" i="5"/>
  <c r="AP1374" i="5"/>
  <c r="AQ1370" i="5"/>
  <c r="AP1370" i="5"/>
  <c r="AQ1366" i="5"/>
  <c r="AP1366" i="5"/>
  <c r="AQ1362" i="5"/>
  <c r="AP1362" i="5"/>
  <c r="AQ1358" i="5"/>
  <c r="AP1358" i="5"/>
  <c r="AQ1354" i="5"/>
  <c r="AP1354" i="5"/>
  <c r="AQ1342" i="5"/>
  <c r="AP1342" i="5"/>
  <c r="AQ1338" i="5"/>
  <c r="AP1338" i="5"/>
  <c r="AQ1334" i="5"/>
  <c r="AP1334" i="5"/>
  <c r="AQ1330" i="5"/>
  <c r="AP1330" i="5"/>
  <c r="AQ1326" i="5"/>
  <c r="AP1326" i="5"/>
  <c r="AQ1318" i="5"/>
  <c r="AP1318" i="5"/>
  <c r="AQ1314" i="5"/>
  <c r="AP1314" i="5"/>
  <c r="AQ1306" i="5"/>
  <c r="AP1306" i="5"/>
  <c r="AQ1302" i="5"/>
  <c r="AP1302" i="5"/>
  <c r="AQ1298" i="5"/>
  <c r="AP1298" i="5"/>
  <c r="AQ1294" i="5"/>
  <c r="AP1294" i="5"/>
  <c r="AQ1290" i="5"/>
  <c r="AP1290" i="5"/>
  <c r="AQ1286" i="5"/>
  <c r="AP1286" i="5"/>
  <c r="AQ1282" i="5"/>
  <c r="AP1282" i="5"/>
  <c r="AQ1278" i="5"/>
  <c r="AP1278" i="5"/>
  <c r="AQ1274" i="5"/>
  <c r="AP1274" i="5"/>
  <c r="AQ1270" i="5"/>
  <c r="AP1270" i="5"/>
  <c r="AQ1266" i="5"/>
  <c r="AP1266" i="5"/>
  <c r="AQ1262" i="5"/>
  <c r="AP1262" i="5"/>
  <c r="AQ1258" i="5"/>
  <c r="AP1258" i="5"/>
  <c r="AQ1254" i="5"/>
  <c r="AP1254" i="5"/>
  <c r="AQ1250" i="5"/>
  <c r="AP1250" i="5"/>
  <c r="AQ1246" i="5"/>
  <c r="AP1246" i="5"/>
  <c r="AP2486" i="5"/>
  <c r="AP1986" i="5"/>
  <c r="AP1322" i="5"/>
  <c r="AP3050" i="5"/>
  <c r="AP2238" i="5"/>
  <c r="AP1974" i="5"/>
  <c r="AP1678" i="5"/>
  <c r="AQ656" i="5"/>
  <c r="AQ841" i="5"/>
  <c r="AP3182" i="5"/>
  <c r="AP2630" i="5"/>
  <c r="AP2454" i="5"/>
  <c r="AP2214" i="5"/>
  <c r="AP1630" i="5"/>
  <c r="AP1151" i="5"/>
  <c r="AP2747" i="5"/>
  <c r="AP2743" i="5"/>
  <c r="AP2739" i="5"/>
  <c r="AP2735" i="5"/>
  <c r="AP2723" i="5"/>
  <c r="AP2719" i="5"/>
  <c r="AP2715" i="5"/>
  <c r="AP2707" i="5"/>
  <c r="AP2699" i="5"/>
  <c r="AP2695" i="5"/>
  <c r="AP2691" i="5"/>
  <c r="AP2687" i="5"/>
  <c r="AP2683" i="5"/>
  <c r="AP2679" i="5"/>
  <c r="AP2675" i="5"/>
  <c r="AP2671" i="5"/>
  <c r="AP2667" i="5"/>
  <c r="AP2663" i="5"/>
  <c r="AP2659" i="5"/>
  <c r="AP2655" i="5"/>
  <c r="AP2651" i="5"/>
  <c r="AP2647" i="5"/>
  <c r="AP2643" i="5"/>
  <c r="AP2639" i="5"/>
  <c r="AP2635" i="5"/>
  <c r="AP2619" i="5"/>
  <c r="AP2615" i="5"/>
  <c r="AP2611" i="5"/>
  <c r="AP2607" i="5"/>
  <c r="AP2603" i="5"/>
  <c r="AP2599" i="5"/>
  <c r="AP2595" i="5"/>
  <c r="AP2591" i="5"/>
  <c r="AP2587" i="5"/>
  <c r="AP2583" i="5"/>
  <c r="AP2579" i="5"/>
  <c r="AP2575" i="5"/>
  <c r="AP2567" i="5"/>
  <c r="AP2559" i="5"/>
  <c r="AP2555" i="5"/>
  <c r="AP2551" i="5"/>
  <c r="AP2547" i="5"/>
  <c r="AP2543" i="5"/>
  <c r="AP2539" i="5"/>
  <c r="AP2535" i="5"/>
  <c r="AP2531" i="5"/>
  <c r="AP2527" i="5"/>
  <c r="AP2523" i="5"/>
  <c r="AP2519" i="5"/>
  <c r="AP2515" i="5"/>
  <c r="AP2511" i="5"/>
  <c r="AP2507" i="5"/>
  <c r="AP2503" i="5"/>
  <c r="AP2499" i="5"/>
  <c r="AP2495" i="5"/>
  <c r="AP2491" i="5"/>
  <c r="AP2487" i="5"/>
  <c r="AP2479" i="5"/>
  <c r="AP2475" i="5"/>
  <c r="AP2471" i="5"/>
  <c r="AP2467" i="5"/>
  <c r="AP2459" i="5"/>
  <c r="AP2455" i="5"/>
  <c r="AP2451" i="5"/>
  <c r="AP2447" i="5"/>
  <c r="AP2443" i="5"/>
  <c r="AP2439" i="5"/>
  <c r="AP2435" i="5"/>
  <c r="AP2431" i="5"/>
  <c r="AP2427" i="5"/>
  <c r="AP2423" i="5"/>
  <c r="AP2419" i="5"/>
  <c r="AP2415" i="5"/>
  <c r="AP2411" i="5"/>
  <c r="AP2403" i="5"/>
  <c r="AP2399" i="5"/>
  <c r="AP2395" i="5"/>
  <c r="AP2391" i="5"/>
  <c r="AP2387" i="5"/>
  <c r="AP2383" i="5"/>
  <c r="AP2375" i="5"/>
  <c r="AP2367" i="5"/>
  <c r="AP2363" i="5"/>
  <c r="AP2359" i="5"/>
  <c r="AP2355" i="5"/>
  <c r="AP2351" i="5"/>
  <c r="AP2347" i="5"/>
  <c r="AP2343" i="5"/>
  <c r="AP2339" i="5"/>
  <c r="AP2335" i="5"/>
  <c r="AP2327" i="5"/>
  <c r="AP2323" i="5"/>
  <c r="AP2319" i="5"/>
  <c r="AP2315" i="5"/>
  <c r="AP2311" i="5"/>
  <c r="AP2307" i="5"/>
  <c r="AP2303" i="5"/>
  <c r="AP2299" i="5"/>
  <c r="AP2295" i="5"/>
  <c r="AP2291" i="5"/>
  <c r="AP2275" i="5"/>
  <c r="AP2271" i="5"/>
  <c r="AP2267" i="5"/>
  <c r="AP2263" i="5"/>
  <c r="AP2259" i="5"/>
  <c r="AP2255" i="5"/>
  <c r="AP2251" i="5"/>
  <c r="AP2247" i="5"/>
  <c r="AP2243" i="5"/>
  <c r="AP2235" i="5"/>
  <c r="AP2231" i="5"/>
  <c r="AP2227" i="5"/>
  <c r="AP2223" i="5"/>
  <c r="AP2219" i="5"/>
  <c r="AP2215" i="5"/>
  <c r="AP2203" i="5"/>
  <c r="AP2199" i="5"/>
  <c r="AP2191" i="5"/>
  <c r="AP2187" i="5"/>
  <c r="AP2183" i="5"/>
  <c r="AP2179" i="5"/>
  <c r="AP2175" i="5"/>
  <c r="AP2171" i="5"/>
  <c r="AP2167" i="5"/>
  <c r="AP2159" i="5"/>
  <c r="AP2155" i="5"/>
  <c r="AP2151" i="5"/>
  <c r="AP2147" i="5"/>
  <c r="AP2143" i="5"/>
  <c r="AP2139" i="5"/>
  <c r="AP2135" i="5"/>
  <c r="AP2131" i="5"/>
  <c r="AP2127" i="5"/>
  <c r="AP2123" i="5"/>
  <c r="AP2115" i="5"/>
  <c r="AP2111" i="5"/>
  <c r="AP2107" i="5"/>
  <c r="AP2103" i="5"/>
  <c r="AP2099" i="5"/>
  <c r="AP2095" i="5"/>
  <c r="AP2091" i="5"/>
  <c r="AP2087" i="5"/>
  <c r="AP2083" i="5"/>
  <c r="AP2079" i="5"/>
  <c r="AP2075" i="5"/>
  <c r="AP2071" i="5"/>
  <c r="AP2067" i="5"/>
  <c r="AP2063" i="5"/>
  <c r="AP2059" i="5"/>
  <c r="AP2055" i="5"/>
  <c r="AP2047" i="5"/>
  <c r="AP2043" i="5"/>
  <c r="AP2039" i="5"/>
  <c r="AP2035" i="5"/>
  <c r="AP2031" i="5"/>
  <c r="AP2027" i="5"/>
  <c r="AP2023" i="5"/>
  <c r="AP2011" i="5"/>
  <c r="AP2007" i="5"/>
  <c r="AP2003" i="5"/>
  <c r="AP1999" i="5"/>
  <c r="AP1995" i="5"/>
  <c r="AP1991" i="5"/>
  <c r="AP1979" i="5"/>
  <c r="AP1975" i="5"/>
  <c r="AP1971" i="5"/>
  <c r="AP1967" i="5"/>
  <c r="AP1963" i="5"/>
  <c r="AP1959" i="5"/>
  <c r="AP1955" i="5"/>
  <c r="AP1951" i="5"/>
  <c r="AP1947" i="5"/>
  <c r="AP1943" i="5"/>
  <c r="AP1939" i="5"/>
  <c r="AP1935" i="5"/>
  <c r="AP1931" i="5"/>
  <c r="AP1927" i="5"/>
  <c r="AP1923" i="5"/>
  <c r="AP1919" i="5"/>
  <c r="AP1915" i="5"/>
  <c r="AP1911" i="5"/>
  <c r="AP1903" i="5"/>
  <c r="AP1899" i="5"/>
  <c r="AP1895" i="5"/>
  <c r="AP1891" i="5"/>
  <c r="AP1887" i="5"/>
  <c r="AP1883" i="5"/>
  <c r="AP1879" i="5"/>
  <c r="AP1875" i="5"/>
  <c r="AP1871" i="5"/>
  <c r="AP1867" i="5"/>
  <c r="AP1863" i="5"/>
  <c r="AP1859" i="5"/>
  <c r="AP1851" i="5"/>
  <c r="AP1847" i="5"/>
  <c r="AP1843" i="5"/>
  <c r="AP1839" i="5"/>
  <c r="AP1835" i="5"/>
  <c r="AP1831" i="5"/>
  <c r="AP1827" i="5"/>
  <c r="AP1823" i="5"/>
  <c r="AP1819" i="5"/>
  <c r="AP1815" i="5"/>
  <c r="AP1811" i="5"/>
  <c r="AP1807" i="5"/>
  <c r="AP1799" i="5"/>
  <c r="AP1795" i="5"/>
  <c r="AP1791" i="5"/>
  <c r="AP1787" i="5"/>
  <c r="AP1783" i="5"/>
  <c r="AP1779" i="5"/>
  <c r="AP1775" i="5"/>
  <c r="AP1771" i="5"/>
  <c r="AP1767" i="5"/>
  <c r="AP1763" i="5"/>
  <c r="AP1755" i="5"/>
  <c r="AP1747" i="5"/>
  <c r="AP1743" i="5"/>
  <c r="AP1739" i="5"/>
  <c r="AP1735" i="5"/>
  <c r="AP1731" i="5"/>
  <c r="AP1727" i="5"/>
  <c r="AP1723" i="5"/>
  <c r="AP1719" i="5"/>
  <c r="AP1715" i="5"/>
  <c r="AP1711" i="5"/>
  <c r="AP1707" i="5"/>
  <c r="AP1703" i="5"/>
  <c r="AP1699" i="5"/>
  <c r="AP1695" i="5"/>
  <c r="AP1691" i="5"/>
  <c r="AP1687" i="5"/>
  <c r="AP1683" i="5"/>
  <c r="AP1679" i="5"/>
  <c r="AP1675" i="5"/>
  <c r="AP1671" i="5"/>
  <c r="AP1667" i="5"/>
  <c r="AP1663" i="5"/>
  <c r="AP1659" i="5"/>
  <c r="AP1655" i="5"/>
  <c r="AP1651" i="5"/>
  <c r="AP1643" i="5"/>
  <c r="AP1639" i="5"/>
  <c r="AP1635" i="5"/>
  <c r="AP1631" i="5"/>
  <c r="AP1627" i="5"/>
  <c r="AP1619" i="5"/>
  <c r="AP1615" i="5"/>
  <c r="AP1611" i="5"/>
  <c r="AP1607" i="5"/>
  <c r="AP1603" i="5"/>
  <c r="AP1599" i="5"/>
  <c r="AP1595" i="5"/>
  <c r="AP1591" i="5"/>
  <c r="AP1587" i="5"/>
  <c r="AP1583" i="5"/>
  <c r="AP1579" i="5"/>
  <c r="AP1575" i="5"/>
  <c r="AP1571" i="5"/>
  <c r="AP1567" i="5"/>
  <c r="AP1563" i="5"/>
  <c r="AP1559" i="5"/>
  <c r="AP1555" i="5"/>
  <c r="AP1551" i="5"/>
  <c r="AP1547" i="5"/>
  <c r="AP1543" i="5"/>
  <c r="AP1535" i="5"/>
  <c r="AP1527" i="5"/>
  <c r="AP1523" i="5"/>
  <c r="AP1519" i="5"/>
  <c r="AP1515" i="5"/>
  <c r="AP1511" i="5"/>
  <c r="AP1503" i="5"/>
  <c r="AP1499" i="5"/>
  <c r="AP1491" i="5"/>
  <c r="AP1487" i="5"/>
  <c r="AP1479" i="5"/>
  <c r="AP1475" i="5"/>
  <c r="AP1471" i="5"/>
  <c r="AP1467" i="5"/>
  <c r="AP1463" i="5"/>
  <c r="AP1455" i="5"/>
  <c r="AP1451" i="5"/>
  <c r="AP1447" i="5"/>
  <c r="AP1439" i="5"/>
  <c r="AP1435" i="5"/>
  <c r="AP1431" i="5"/>
  <c r="AP1427" i="5"/>
  <c r="AP1423" i="5"/>
  <c r="AP1419" i="5"/>
  <c r="AP1415" i="5"/>
  <c r="AP1411" i="5"/>
  <c r="AP1407" i="5"/>
  <c r="AP1403" i="5"/>
  <c r="AP1399" i="5"/>
  <c r="AP1395" i="5"/>
  <c r="AP1391" i="5"/>
  <c r="AP1387" i="5"/>
  <c r="AP1383" i="5"/>
  <c r="AP1379" i="5"/>
  <c r="AP1375" i="5"/>
  <c r="AP1371" i="5"/>
  <c r="AP1363" i="5"/>
  <c r="AP1359" i="5"/>
  <c r="AP1351" i="5"/>
  <c r="AP1347" i="5"/>
  <c r="AP1343" i="5"/>
  <c r="AP1339" i="5"/>
  <c r="AP1335" i="5"/>
  <c r="AP1331" i="5"/>
  <c r="AP1327" i="5"/>
  <c r="AP1319" i="5"/>
  <c r="AP1315" i="5"/>
  <c r="AP1311" i="5"/>
  <c r="AP1307" i="5"/>
  <c r="AP1303" i="5"/>
  <c r="AP1299" i="5"/>
  <c r="AP1295" i="5"/>
  <c r="AP1291" i="5"/>
  <c r="AP1287" i="5"/>
  <c r="AQ1183" i="5"/>
  <c r="AP1183" i="5"/>
  <c r="AQ1146" i="5"/>
  <c r="AP1147" i="5"/>
  <c r="AP1139" i="5"/>
  <c r="AP1138" i="5"/>
  <c r="AP1110" i="5"/>
  <c r="AP1111" i="5"/>
  <c r="AP1095" i="5"/>
  <c r="AQ1094" i="5"/>
  <c r="AP1071" i="5"/>
  <c r="AP1070" i="5"/>
  <c r="AP135" i="5"/>
  <c r="AQ134" i="5"/>
  <c r="AP1011" i="5"/>
  <c r="AP922" i="5"/>
  <c r="AP1162" i="5"/>
  <c r="AQ755" i="5"/>
  <c r="AP755" i="5"/>
  <c r="AP619" i="5"/>
  <c r="AP618" i="5"/>
  <c r="AP579" i="5"/>
  <c r="AQ578" i="5"/>
  <c r="AP519" i="5"/>
  <c r="AQ518" i="5"/>
  <c r="AP503" i="5"/>
  <c r="AQ502" i="5"/>
  <c r="AP466" i="5"/>
  <c r="AP467" i="5"/>
  <c r="AQ342" i="5"/>
  <c r="AP343" i="5"/>
  <c r="AQ334" i="5"/>
  <c r="AP335" i="5"/>
  <c r="AP279" i="5"/>
  <c r="AP278" i="5"/>
  <c r="AP143" i="5"/>
  <c r="AP142" i="5"/>
  <c r="AQ143" i="5"/>
  <c r="AQ138" i="5"/>
  <c r="AP139" i="5"/>
  <c r="AQ130" i="5"/>
  <c r="AP131" i="5"/>
  <c r="AP130" i="5"/>
  <c r="AP95" i="5"/>
  <c r="AQ94" i="5"/>
  <c r="AP91" i="5"/>
  <c r="AQ90" i="5"/>
  <c r="AP78" i="5"/>
  <c r="AP79" i="5"/>
  <c r="AQ63" i="5"/>
  <c r="AP63" i="5"/>
  <c r="AQ54" i="5"/>
  <c r="AP55" i="5"/>
  <c r="AQ39" i="5"/>
  <c r="AP39" i="5"/>
  <c r="AQ38" i="5"/>
  <c r="AQ27" i="5"/>
  <c r="AP27" i="5"/>
  <c r="AQ26" i="5"/>
  <c r="AP790" i="5"/>
  <c r="AP787" i="5"/>
  <c r="AP590" i="5"/>
  <c r="AP198" i="5"/>
  <c r="AQ1284" i="5"/>
  <c r="AP1284" i="5"/>
  <c r="AQ1280" i="5"/>
  <c r="AP1280" i="5"/>
  <c r="AQ1276" i="5"/>
  <c r="AQ1272" i="5"/>
  <c r="AP1272" i="5"/>
  <c r="AQ1268" i="5"/>
  <c r="AP1268" i="5"/>
  <c r="AQ1264" i="5"/>
  <c r="AP1264" i="5"/>
  <c r="AQ1260" i="5"/>
  <c r="AP1260" i="5"/>
  <c r="AQ1256" i="5"/>
  <c r="AQ1252" i="5"/>
  <c r="AP1252" i="5"/>
  <c r="AQ1248" i="5"/>
  <c r="AP1248" i="5"/>
  <c r="AQ1244" i="5"/>
  <c r="AP1244" i="5"/>
  <c r="AQ1240" i="5"/>
  <c r="AP1240" i="5"/>
  <c r="AQ1236" i="5"/>
  <c r="AP1236" i="5"/>
  <c r="AQ1232" i="5"/>
  <c r="AP1232" i="5"/>
  <c r="AQ1228" i="5"/>
  <c r="AP1228" i="5"/>
  <c r="AQ1224" i="5"/>
  <c r="AQ1220" i="5"/>
  <c r="AP1220" i="5"/>
  <c r="AQ1216" i="5"/>
  <c r="AP1216" i="5"/>
  <c r="AP1212" i="5"/>
  <c r="AQ1208" i="5"/>
  <c r="AP1208" i="5"/>
  <c r="AQ1204" i="5"/>
  <c r="AP1204" i="5"/>
  <c r="AQ1200" i="5"/>
  <c r="AP1200" i="5"/>
  <c r="AQ1196" i="5"/>
  <c r="AP1196" i="5"/>
  <c r="AQ1192" i="5"/>
  <c r="AP1192" i="5"/>
  <c r="AP1188" i="5"/>
  <c r="AQ1184" i="5"/>
  <c r="AP1184" i="5"/>
  <c r="AQ1180" i="5"/>
  <c r="AP1180" i="5"/>
  <c r="AQ1176" i="5"/>
  <c r="AP1176" i="5"/>
  <c r="AQ1172" i="5"/>
  <c r="AP1172" i="5"/>
  <c r="AQ1168" i="5"/>
  <c r="AP1168" i="5"/>
  <c r="AQ1164" i="5"/>
  <c r="AP1164" i="5"/>
  <c r="AQ1160" i="5"/>
  <c r="AP1160" i="5"/>
  <c r="AQ1156" i="5"/>
  <c r="AP1156" i="5"/>
  <c r="AQ1152" i="5"/>
  <c r="AQ1148" i="5"/>
  <c r="AP1148" i="5"/>
  <c r="AQ1144" i="5"/>
  <c r="AP1144" i="5"/>
  <c r="AQ1140" i="5"/>
  <c r="AP1140" i="5"/>
  <c r="AQ1136" i="5"/>
  <c r="AP1136" i="5"/>
  <c r="AQ1132" i="5"/>
  <c r="AP1132" i="5"/>
  <c r="AQ1128" i="5"/>
  <c r="AP1128" i="5"/>
  <c r="AQ1124" i="5"/>
  <c r="AP1124" i="5"/>
  <c r="AQ1120" i="5"/>
  <c r="AP1120" i="5"/>
  <c r="AQ1116" i="5"/>
  <c r="AP1116" i="5"/>
  <c r="AQ1112" i="5"/>
  <c r="AQ1108" i="5"/>
  <c r="AP1108" i="5"/>
  <c r="AQ1104" i="5"/>
  <c r="AP1104" i="5"/>
  <c r="AQ1100" i="5"/>
  <c r="AP1100" i="5"/>
  <c r="AQ1096" i="5"/>
  <c r="AP1096" i="5"/>
  <c r="AQ1092" i="5"/>
  <c r="AP1092" i="5"/>
  <c r="AQ1088" i="5"/>
  <c r="AP1088" i="5"/>
  <c r="AQ1084" i="5"/>
  <c r="AP1084" i="5"/>
  <c r="AQ1080" i="5"/>
  <c r="AP1080" i="5"/>
  <c r="AQ1076" i="5"/>
  <c r="AP1076" i="5"/>
  <c r="AQ1072" i="5"/>
  <c r="AQ1068" i="5"/>
  <c r="AP1068" i="5"/>
  <c r="AQ1064" i="5"/>
  <c r="AP1064" i="5"/>
  <c r="AQ1060" i="5"/>
  <c r="AP1060" i="5"/>
  <c r="AQ1056" i="5"/>
  <c r="AP1056" i="5"/>
  <c r="AQ1052" i="5"/>
  <c r="AP1052" i="5"/>
  <c r="AQ1048" i="5"/>
  <c r="AP1048" i="5"/>
  <c r="AQ1044" i="5"/>
  <c r="AP1044" i="5"/>
  <c r="AQ1040" i="5"/>
  <c r="AP1040" i="5"/>
  <c r="AQ1036" i="5"/>
  <c r="AQ1032" i="5"/>
  <c r="AP1032" i="5"/>
  <c r="AQ1028" i="5"/>
  <c r="AP1028" i="5"/>
  <c r="AQ1024" i="5"/>
  <c r="AP1024" i="5"/>
  <c r="AQ1020" i="5"/>
  <c r="AP1020" i="5"/>
  <c r="AQ1016" i="5"/>
  <c r="AQ1012" i="5"/>
  <c r="AQ1008" i="5"/>
  <c r="AP1008" i="5"/>
  <c r="AQ1004" i="5"/>
  <c r="AP1004" i="5"/>
  <c r="AQ1000" i="5"/>
  <c r="AP1000" i="5"/>
  <c r="AQ996" i="5"/>
  <c r="AP996" i="5"/>
  <c r="AQ992" i="5"/>
  <c r="AP992" i="5"/>
  <c r="AQ988" i="5"/>
  <c r="AP988" i="5"/>
  <c r="AP984" i="5"/>
  <c r="AQ980" i="5"/>
  <c r="AP980" i="5"/>
  <c r="AQ976" i="5"/>
  <c r="AP976" i="5"/>
  <c r="AQ972" i="5"/>
  <c r="AP972" i="5"/>
  <c r="AQ968" i="5"/>
  <c r="AP968" i="5"/>
  <c r="AQ964" i="5"/>
  <c r="AP964" i="5"/>
  <c r="AQ960" i="5"/>
  <c r="AP960" i="5"/>
  <c r="AQ956" i="5"/>
  <c r="AP956" i="5"/>
  <c r="AQ952" i="5"/>
  <c r="AQ948" i="5"/>
  <c r="AP948" i="5"/>
  <c r="AQ944" i="5"/>
  <c r="AP944" i="5"/>
  <c r="AQ940" i="5"/>
  <c r="AP940" i="5"/>
  <c r="AQ936" i="5"/>
  <c r="AP936" i="5"/>
  <c r="AQ932" i="5"/>
  <c r="AP932" i="5"/>
  <c r="AQ928" i="5"/>
  <c r="AP928" i="5"/>
  <c r="AQ924" i="5"/>
  <c r="AP920" i="5"/>
  <c r="AP916" i="5"/>
  <c r="AQ912" i="5"/>
  <c r="AP912" i="5"/>
  <c r="AQ908" i="5"/>
  <c r="AP908" i="5"/>
  <c r="AQ904" i="5"/>
  <c r="AP904" i="5"/>
  <c r="AQ900" i="5"/>
  <c r="AP900" i="5"/>
  <c r="AQ896" i="5"/>
  <c r="AP896" i="5"/>
  <c r="AQ888" i="5"/>
  <c r="AP888" i="5"/>
  <c r="AQ884" i="5"/>
  <c r="AP884" i="5"/>
  <c r="AQ880" i="5"/>
  <c r="AP880" i="5"/>
  <c r="AQ876" i="5"/>
  <c r="AP876" i="5"/>
  <c r="AQ872" i="5"/>
  <c r="AP868" i="5"/>
  <c r="AQ864" i="5"/>
  <c r="AP864" i="5"/>
  <c r="AQ860" i="5"/>
  <c r="AP860" i="5"/>
  <c r="AQ856" i="5"/>
  <c r="AP856" i="5"/>
  <c r="AQ852" i="5"/>
  <c r="AP852" i="5"/>
  <c r="AQ848" i="5"/>
  <c r="AP848" i="5"/>
  <c r="AQ844" i="5"/>
  <c r="AP844" i="5"/>
  <c r="AQ840" i="5"/>
  <c r="AP840" i="5"/>
  <c r="AQ836" i="5"/>
  <c r="AP832" i="5"/>
  <c r="AP828" i="5"/>
  <c r="AQ824" i="5"/>
  <c r="AP824" i="5"/>
  <c r="AQ820" i="5"/>
  <c r="AP820" i="5"/>
  <c r="AQ816" i="5"/>
  <c r="AP816" i="5"/>
  <c r="AQ812" i="5"/>
  <c r="AP812" i="5"/>
  <c r="AP808" i="5"/>
  <c r="AQ804" i="5"/>
  <c r="AP804" i="5"/>
  <c r="AQ800" i="5"/>
  <c r="AQ796" i="5"/>
  <c r="AQ792" i="5"/>
  <c r="AP792" i="5"/>
  <c r="AQ788" i="5"/>
  <c r="AP788" i="5"/>
  <c r="AQ780" i="5"/>
  <c r="AP780" i="5"/>
  <c r="AQ776" i="5"/>
  <c r="AP776" i="5"/>
  <c r="AQ772" i="5"/>
  <c r="AP772" i="5"/>
  <c r="AQ768" i="5"/>
  <c r="AP768" i="5"/>
  <c r="AQ764" i="5"/>
  <c r="AP764" i="5"/>
  <c r="AQ760" i="5"/>
  <c r="AQ756" i="5"/>
  <c r="AP756" i="5"/>
  <c r="AQ752" i="5"/>
  <c r="AP752" i="5"/>
  <c r="AQ748" i="5"/>
  <c r="AP748" i="5"/>
  <c r="AQ744" i="5"/>
  <c r="AP744" i="5"/>
  <c r="AP740" i="5"/>
  <c r="AP736" i="5"/>
  <c r="AQ732" i="5"/>
  <c r="AP732" i="5"/>
  <c r="AQ728" i="5"/>
  <c r="AP728" i="5"/>
  <c r="AQ724" i="5"/>
  <c r="AP724" i="5"/>
  <c r="AQ720" i="5"/>
  <c r="AP720" i="5"/>
  <c r="AQ716" i="5"/>
  <c r="AP716" i="5"/>
  <c r="AQ712" i="5"/>
  <c r="AP712" i="5"/>
  <c r="AQ708" i="5"/>
  <c r="AP708" i="5"/>
  <c r="AQ704" i="5"/>
  <c r="AQ700" i="5"/>
  <c r="AP700" i="5"/>
  <c r="AQ692" i="5"/>
  <c r="AP692" i="5"/>
  <c r="AQ688" i="5"/>
  <c r="AP688" i="5"/>
  <c r="AQ684" i="5"/>
  <c r="AP684" i="5"/>
  <c r="AQ676" i="5"/>
  <c r="AP676" i="5"/>
  <c r="AQ671" i="5"/>
  <c r="AP672" i="5"/>
  <c r="AQ672" i="5"/>
  <c r="AQ668" i="5"/>
  <c r="AP668" i="5"/>
  <c r="AQ664" i="5"/>
  <c r="AP664" i="5"/>
  <c r="AQ660" i="5"/>
  <c r="AP660" i="5"/>
  <c r="AP656" i="5"/>
  <c r="AQ652" i="5"/>
  <c r="AP652" i="5"/>
  <c r="AQ648" i="5"/>
  <c r="AP648" i="5"/>
  <c r="AQ644" i="5"/>
  <c r="AP644" i="5"/>
  <c r="AQ640" i="5"/>
  <c r="AQ636" i="5"/>
  <c r="AP636" i="5"/>
  <c r="AQ632" i="5"/>
  <c r="AQ628" i="5"/>
  <c r="AP628" i="5"/>
  <c r="AQ624" i="5"/>
  <c r="AP624" i="5"/>
  <c r="AQ620" i="5"/>
  <c r="AP620" i="5"/>
  <c r="AQ616" i="5"/>
  <c r="AP616" i="5"/>
  <c r="AQ612" i="5"/>
  <c r="AP612" i="5"/>
  <c r="AQ608" i="5"/>
  <c r="AP608" i="5"/>
  <c r="AQ604" i="5"/>
  <c r="AP604" i="5"/>
  <c r="AQ600" i="5"/>
  <c r="AP600" i="5"/>
  <c r="AQ596" i="5"/>
  <c r="AP596" i="5"/>
  <c r="AQ592" i="5"/>
  <c r="AP592" i="5"/>
  <c r="AQ588" i="5"/>
  <c r="AP588" i="5"/>
  <c r="AQ584" i="5"/>
  <c r="AP584" i="5"/>
  <c r="AQ580" i="5"/>
  <c r="AP580" i="5"/>
  <c r="AP576" i="5"/>
  <c r="AQ572" i="5"/>
  <c r="AP572" i="5"/>
  <c r="AQ568" i="5"/>
  <c r="AP568" i="5"/>
  <c r="AQ564" i="5"/>
  <c r="AP564" i="5"/>
  <c r="AQ560" i="5"/>
  <c r="AP560" i="5"/>
  <c r="AQ556" i="5"/>
  <c r="AP556" i="5"/>
  <c r="AQ552" i="5"/>
  <c r="AP552" i="5"/>
  <c r="AQ548" i="5"/>
  <c r="AP548" i="5"/>
  <c r="AQ544" i="5"/>
  <c r="AP544" i="5"/>
  <c r="AQ540" i="5"/>
  <c r="AP540" i="5"/>
  <c r="AQ536" i="5"/>
  <c r="AP536" i="5"/>
  <c r="AQ532" i="5"/>
  <c r="AP532" i="5"/>
  <c r="AQ528" i="5"/>
  <c r="AP528" i="5"/>
  <c r="AP524" i="5"/>
  <c r="AQ520" i="5"/>
  <c r="AP520" i="5"/>
  <c r="AQ516" i="5"/>
  <c r="AP516" i="5"/>
  <c r="AQ512" i="5"/>
  <c r="AP512" i="5"/>
  <c r="AQ508" i="5"/>
  <c r="AP508" i="5"/>
  <c r="AQ504" i="5"/>
  <c r="AQ500" i="5"/>
  <c r="AP500" i="5"/>
  <c r="AQ496" i="5"/>
  <c r="AP496" i="5"/>
  <c r="AP492" i="5"/>
  <c r="AQ488" i="5"/>
  <c r="AP488" i="5"/>
  <c r="AQ484" i="5"/>
  <c r="AP484" i="5"/>
  <c r="AQ480" i="5"/>
  <c r="AP480" i="5"/>
  <c r="AQ476" i="5"/>
  <c r="AP476" i="5"/>
  <c r="AQ472" i="5"/>
  <c r="AP472" i="5"/>
  <c r="AQ468" i="5"/>
  <c r="AP468" i="5"/>
  <c r="AQ464" i="5"/>
  <c r="AP464" i="5"/>
  <c r="AQ460" i="5"/>
  <c r="AP460" i="5"/>
  <c r="AQ456" i="5"/>
  <c r="AP456" i="5"/>
  <c r="AQ452" i="5"/>
  <c r="AP452" i="5"/>
  <c r="AQ448" i="5"/>
  <c r="AP448" i="5"/>
  <c r="AQ440" i="5"/>
  <c r="AP440" i="5"/>
  <c r="AQ432" i="5"/>
  <c r="AP432" i="5"/>
  <c r="AQ428" i="5"/>
  <c r="AP428" i="5"/>
  <c r="AQ424" i="5"/>
  <c r="AP424" i="5"/>
  <c r="AQ420" i="5"/>
  <c r="AQ416" i="5"/>
  <c r="AP416" i="5"/>
  <c r="AQ412" i="5"/>
  <c r="AP412" i="5"/>
  <c r="AQ408" i="5"/>
  <c r="AP408" i="5"/>
  <c r="AQ404" i="5"/>
  <c r="AP404" i="5"/>
  <c r="AQ400" i="5"/>
  <c r="AP400" i="5"/>
  <c r="AQ396" i="5"/>
  <c r="AP396" i="5"/>
  <c r="AQ392" i="5"/>
  <c r="AP392" i="5"/>
  <c r="AQ388" i="5"/>
  <c r="AP388" i="5"/>
  <c r="AQ384" i="5"/>
  <c r="AP384" i="5"/>
  <c r="AQ380" i="5"/>
  <c r="AP380" i="5"/>
  <c r="AQ376" i="5"/>
  <c r="AQ372" i="5"/>
  <c r="AQ368" i="5"/>
  <c r="AP368" i="5"/>
  <c r="AQ359" i="5"/>
  <c r="AP360" i="5"/>
  <c r="AQ356" i="5"/>
  <c r="AP356" i="5"/>
  <c r="AQ352" i="5"/>
  <c r="AP352" i="5"/>
  <c r="AQ348" i="5"/>
  <c r="AP348" i="5"/>
  <c r="AP344" i="5"/>
  <c r="AQ340" i="5"/>
  <c r="AP340" i="5"/>
  <c r="AP336" i="5"/>
  <c r="AQ332" i="5"/>
  <c r="AP332" i="5"/>
  <c r="AQ328" i="5"/>
  <c r="AP328" i="5"/>
  <c r="AQ324" i="5"/>
  <c r="AP324" i="5"/>
  <c r="AQ320" i="5"/>
  <c r="AP320" i="5"/>
  <c r="AQ316" i="5"/>
  <c r="AP316" i="5"/>
  <c r="AQ312" i="5"/>
  <c r="AP312" i="5"/>
  <c r="AQ308" i="5"/>
  <c r="AP308" i="5"/>
  <c r="AQ304" i="5"/>
  <c r="AQ300" i="5"/>
  <c r="AP300" i="5"/>
  <c r="AQ296" i="5"/>
  <c r="AP296" i="5"/>
  <c r="AQ292" i="5"/>
  <c r="AP292" i="5"/>
  <c r="AQ288" i="5"/>
  <c r="AP288" i="5"/>
  <c r="AQ284" i="5"/>
  <c r="AP284" i="5"/>
  <c r="AQ280" i="5"/>
  <c r="AP280" i="5"/>
  <c r="AQ276" i="5"/>
  <c r="AP276" i="5"/>
  <c r="AP272" i="5"/>
  <c r="AQ268" i="5"/>
  <c r="AP268" i="5"/>
  <c r="AQ264" i="5"/>
  <c r="AP264" i="5"/>
  <c r="AQ260" i="5"/>
  <c r="AP260" i="5"/>
  <c r="AQ256" i="5"/>
  <c r="AP256" i="5"/>
  <c r="AQ252" i="5"/>
  <c r="AP252" i="5"/>
  <c r="AQ248" i="5"/>
  <c r="AP248" i="5"/>
  <c r="AQ244" i="5"/>
  <c r="AP244" i="5"/>
  <c r="AQ240" i="5"/>
  <c r="AQ236" i="5"/>
  <c r="AP236" i="5"/>
  <c r="AQ232" i="5"/>
  <c r="AP232" i="5"/>
  <c r="AQ228" i="5"/>
  <c r="AP228" i="5"/>
  <c r="AQ224" i="5"/>
  <c r="AP224" i="5"/>
  <c r="AQ220" i="5"/>
  <c r="AP220" i="5"/>
  <c r="AQ216" i="5"/>
  <c r="AP216" i="5"/>
  <c r="AQ212" i="5"/>
  <c r="AP212" i="5"/>
  <c r="AQ208" i="5"/>
  <c r="AP208" i="5"/>
  <c r="AP204" i="5"/>
  <c r="AQ200" i="5"/>
  <c r="AP200" i="5"/>
  <c r="AQ196" i="5"/>
  <c r="AP196" i="5"/>
  <c r="AQ192" i="5"/>
  <c r="AP192" i="5"/>
  <c r="AQ188" i="5"/>
  <c r="AP188" i="5"/>
  <c r="AQ184" i="5"/>
  <c r="AP184" i="5"/>
  <c r="AQ180" i="5"/>
  <c r="AP180" i="5"/>
  <c r="AQ176" i="5"/>
  <c r="AP176" i="5"/>
  <c r="AQ172" i="5"/>
  <c r="AP172" i="5"/>
  <c r="AQ168" i="5"/>
  <c r="AP168" i="5"/>
  <c r="AQ164" i="5"/>
  <c r="AP164" i="5"/>
  <c r="AP160" i="5"/>
  <c r="AQ156" i="5"/>
  <c r="AP156" i="5"/>
  <c r="AQ152" i="5"/>
  <c r="AP152" i="5"/>
  <c r="AQ148" i="5"/>
  <c r="AP148" i="5"/>
  <c r="AQ144" i="5"/>
  <c r="AP144" i="5"/>
  <c r="AP140" i="5"/>
  <c r="AP136" i="5"/>
  <c r="AP132" i="5"/>
  <c r="AQ128" i="5"/>
  <c r="AP128" i="5"/>
  <c r="AQ124" i="5"/>
  <c r="AP124" i="5"/>
  <c r="AQ120" i="5"/>
  <c r="AP120" i="5"/>
  <c r="AQ116" i="5"/>
  <c r="AP116" i="5"/>
  <c r="AQ112" i="5"/>
  <c r="AP112" i="5"/>
  <c r="AQ108" i="5"/>
  <c r="AP108" i="5"/>
  <c r="AQ104" i="5"/>
  <c r="AP104" i="5"/>
  <c r="AQ100" i="5"/>
  <c r="AP100" i="5"/>
  <c r="AP96" i="5"/>
  <c r="AP92" i="5"/>
  <c r="AQ88" i="5"/>
  <c r="AP88" i="5"/>
  <c r="AQ84" i="5"/>
  <c r="AP84" i="5"/>
  <c r="AQ80" i="5"/>
  <c r="AP80" i="5"/>
  <c r="AQ76" i="5"/>
  <c r="AP76" i="5"/>
  <c r="AQ72" i="5"/>
  <c r="AP72" i="5"/>
  <c r="AQ68" i="5"/>
  <c r="AP68" i="5"/>
  <c r="AQ64" i="5"/>
  <c r="AP64" i="5"/>
  <c r="AQ60" i="5"/>
  <c r="AP60" i="5"/>
  <c r="AP56" i="5"/>
  <c r="AQ52" i="5"/>
  <c r="AP52" i="5"/>
  <c r="AQ48" i="5"/>
  <c r="AP48" i="5"/>
  <c r="AQ43" i="5"/>
  <c r="AP44" i="5"/>
  <c r="AQ40" i="5"/>
  <c r="AP40" i="5"/>
  <c r="AP36" i="5"/>
  <c r="AQ32" i="5"/>
  <c r="AP32" i="5"/>
  <c r="AQ28" i="5"/>
  <c r="AP28" i="5"/>
  <c r="AQ24" i="5"/>
  <c r="AP24" i="5"/>
  <c r="AQ20" i="5"/>
  <c r="AP20" i="5"/>
  <c r="AP1256" i="5"/>
  <c r="AP924" i="5"/>
  <c r="AP575" i="5"/>
  <c r="AP376" i="5"/>
  <c r="AP1210" i="5"/>
  <c r="AP1206" i="5"/>
  <c r="AP1202" i="5"/>
  <c r="AP1198" i="5"/>
  <c r="AP1194" i="5"/>
  <c r="AP1190" i="5"/>
  <c r="AP1186" i="5"/>
  <c r="AP1182" i="5"/>
  <c r="AP1174" i="5"/>
  <c r="AP1170" i="5"/>
  <c r="AP1166" i="5"/>
  <c r="AQ1162" i="5"/>
  <c r="AP1158" i="5"/>
  <c r="AP1154" i="5"/>
  <c r="AP1146" i="5"/>
  <c r="AP1142" i="5"/>
  <c r="AP1134" i="5"/>
  <c r="AP1130" i="5"/>
  <c r="AP1126" i="5"/>
  <c r="AP1122" i="5"/>
  <c r="AP1118" i="5"/>
  <c r="AP1114" i="5"/>
  <c r="AQ1106" i="5"/>
  <c r="AP1106" i="5"/>
  <c r="AP1102" i="5"/>
  <c r="AP1098" i="5"/>
  <c r="AP1094" i="5"/>
  <c r="AP1090" i="5"/>
  <c r="AQ1086" i="5"/>
  <c r="AP1086" i="5"/>
  <c r="AP1074" i="5"/>
  <c r="AP1066" i="5"/>
  <c r="AP1062" i="5"/>
  <c r="AP1058" i="5"/>
  <c r="AP1054" i="5"/>
  <c r="AP1050" i="5"/>
  <c r="AP1046" i="5"/>
  <c r="AP1042" i="5"/>
  <c r="AQ1038" i="5"/>
  <c r="AP1038" i="5"/>
  <c r="AQ1034" i="5"/>
  <c r="AP1034" i="5"/>
  <c r="AP1030" i="5"/>
  <c r="AP1026" i="5"/>
  <c r="AP1022" i="5"/>
  <c r="AP1018" i="5"/>
  <c r="AP1014" i="5"/>
  <c r="AP1002" i="5"/>
  <c r="AP998" i="5"/>
  <c r="AP994" i="5"/>
  <c r="AP990" i="5"/>
  <c r="AQ986" i="5"/>
  <c r="AP986" i="5"/>
  <c r="AP982" i="5"/>
  <c r="AP978" i="5"/>
  <c r="AQ974" i="5"/>
  <c r="AP974" i="5"/>
  <c r="AP970" i="5"/>
  <c r="AP966" i="5"/>
  <c r="AP958" i="5"/>
  <c r="AP954" i="5"/>
  <c r="AP946" i="5"/>
  <c r="AP942" i="5"/>
  <c r="AP938" i="5"/>
  <c r="AP934" i="5"/>
  <c r="AP930" i="5"/>
  <c r="AP926" i="5"/>
  <c r="AP918" i="5"/>
  <c r="AP914" i="5"/>
  <c r="AQ910" i="5"/>
  <c r="AP910" i="5"/>
  <c r="AP906" i="5"/>
  <c r="AP902" i="5"/>
  <c r="AQ898" i="5"/>
  <c r="AP898" i="5"/>
  <c r="AP894" i="5"/>
  <c r="AQ886" i="5"/>
  <c r="AP886" i="5"/>
  <c r="AP882" i="5"/>
  <c r="AP878" i="5"/>
  <c r="AP874" i="5"/>
  <c r="AP870" i="5"/>
  <c r="AP862" i="5"/>
  <c r="AP858" i="5"/>
  <c r="AP854" i="5"/>
  <c r="AP850" i="5"/>
  <c r="AP846" i="5"/>
  <c r="AP838" i="5"/>
  <c r="AP834" i="5"/>
  <c r="AQ830" i="5"/>
  <c r="AP830" i="5"/>
  <c r="AP826" i="5"/>
  <c r="AP822" i="5"/>
  <c r="AP818" i="5"/>
  <c r="AP814" i="5"/>
  <c r="AP810" i="5"/>
  <c r="AP806" i="5"/>
  <c r="AQ802" i="5"/>
  <c r="AP802" i="5"/>
  <c r="AP794" i="5"/>
  <c r="AP782" i="5"/>
  <c r="AQ782" i="5"/>
  <c r="AQ778" i="5"/>
  <c r="AP778" i="5"/>
  <c r="AP774" i="5"/>
  <c r="AP770" i="5"/>
  <c r="AP766" i="5"/>
  <c r="AP762" i="5"/>
  <c r="AP754" i="5"/>
  <c r="AP750" i="5"/>
  <c r="AP746" i="5"/>
  <c r="AP742" i="5"/>
  <c r="AP738" i="5"/>
  <c r="AP734" i="5"/>
  <c r="AP722" i="5"/>
  <c r="AP718" i="5"/>
  <c r="AP714" i="5"/>
  <c r="AP710" i="5"/>
  <c r="AP706" i="5"/>
  <c r="AP698" i="5"/>
  <c r="AP694" i="5"/>
  <c r="AP690" i="5"/>
  <c r="AP686" i="5"/>
  <c r="AP682" i="5"/>
  <c r="AQ678" i="5"/>
  <c r="AP674" i="5"/>
  <c r="AP670" i="5"/>
  <c r="AP666" i="5"/>
  <c r="AP662" i="5"/>
  <c r="AP658" i="5"/>
  <c r="AQ658" i="5"/>
  <c r="AP654" i="5"/>
  <c r="AP650" i="5"/>
  <c r="AP646" i="5"/>
  <c r="AP638" i="5"/>
  <c r="AP634" i="5"/>
  <c r="AP630" i="5"/>
  <c r="AQ610" i="5"/>
  <c r="AP610" i="5"/>
  <c r="AP586" i="5"/>
  <c r="AP578" i="5"/>
  <c r="AP550" i="5"/>
  <c r="AP502" i="5"/>
  <c r="AQ418" i="5"/>
  <c r="AP310" i="5"/>
  <c r="AQ266" i="5"/>
  <c r="AQ206" i="5"/>
  <c r="AP138" i="5"/>
  <c r="AP74" i="5"/>
  <c r="AP626" i="5"/>
  <c r="AP622" i="5"/>
  <c r="AQ622" i="5"/>
  <c r="AP614" i="5"/>
  <c r="AP606" i="5"/>
  <c r="AP602" i="5"/>
  <c r="AQ602" i="5"/>
  <c r="AP598" i="5"/>
  <c r="AP594" i="5"/>
  <c r="AQ594" i="5"/>
  <c r="AP582" i="5"/>
  <c r="AP574" i="5"/>
  <c r="AP570" i="5"/>
  <c r="AP566" i="5"/>
  <c r="AP562" i="5"/>
  <c r="AP558" i="5"/>
  <c r="AP554" i="5"/>
  <c r="AP542" i="5"/>
  <c r="AP534" i="5"/>
  <c r="AP526" i="5"/>
  <c r="AP522" i="5"/>
  <c r="AP518" i="5"/>
  <c r="AP514" i="5"/>
  <c r="AP510" i="5"/>
  <c r="AP506" i="5"/>
  <c r="AP498" i="5"/>
  <c r="AP494" i="5"/>
  <c r="AP486" i="5"/>
  <c r="AP482" i="5"/>
  <c r="AP478" i="5"/>
  <c r="AP474" i="5"/>
  <c r="AP470" i="5"/>
  <c r="AP462" i="5"/>
  <c r="AP458" i="5"/>
  <c r="AP454" i="5"/>
  <c r="AP450" i="5"/>
  <c r="AP438" i="5"/>
  <c r="AP434" i="5"/>
  <c r="AP430" i="5"/>
  <c r="AP426" i="5"/>
  <c r="AP422" i="5"/>
  <c r="AP418" i="5"/>
  <c r="AP414" i="5"/>
  <c r="AP410" i="5"/>
  <c r="AP406" i="5"/>
  <c r="AP402" i="5"/>
  <c r="AP398" i="5"/>
  <c r="AP394" i="5"/>
  <c r="AP390" i="5"/>
  <c r="AP386" i="5"/>
  <c r="AP382" i="5"/>
  <c r="AP378" i="5"/>
  <c r="AP374" i="5"/>
  <c r="AP370" i="5"/>
  <c r="AP366" i="5"/>
  <c r="AP358" i="5"/>
  <c r="AP354" i="5"/>
  <c r="AP350" i="5"/>
  <c r="AP346" i="5"/>
  <c r="AP342" i="5"/>
  <c r="AP338" i="5"/>
  <c r="AP334" i="5"/>
  <c r="AP330" i="5"/>
  <c r="AP326" i="5"/>
  <c r="AP322" i="5"/>
  <c r="AP318" i="5"/>
  <c r="AP314" i="5"/>
  <c r="AP302" i="5"/>
  <c r="AP298" i="5"/>
  <c r="AP294" i="5"/>
  <c r="AP290" i="5"/>
  <c r="AP286" i="5"/>
  <c r="AP282" i="5"/>
  <c r="AP274" i="5"/>
  <c r="AQ262" i="5"/>
  <c r="AP262" i="5"/>
  <c r="AP258" i="5"/>
  <c r="AQ254" i="5"/>
  <c r="AP254" i="5"/>
  <c r="AP250" i="5"/>
  <c r="AP246" i="5"/>
  <c r="AP242" i="5"/>
  <c r="AP238" i="5"/>
  <c r="AP234" i="5"/>
  <c r="AP230" i="5"/>
  <c r="AP226" i="5"/>
  <c r="AQ226" i="5"/>
  <c r="AP222" i="5"/>
  <c r="AP218" i="5"/>
  <c r="AQ218" i="5"/>
  <c r="AP214" i="5"/>
  <c r="AP210" i="5"/>
  <c r="AP206" i="5"/>
  <c r="AP202" i="5"/>
  <c r="AP194" i="5"/>
  <c r="AP190" i="5"/>
  <c r="AP186" i="5"/>
  <c r="AP182" i="5"/>
  <c r="AP178" i="5"/>
  <c r="AP174" i="5"/>
  <c r="AP170" i="5"/>
  <c r="AP166" i="5"/>
  <c r="AP162" i="5"/>
  <c r="AP158" i="5"/>
  <c r="AP154" i="5"/>
  <c r="AP150" i="5"/>
  <c r="AP146" i="5"/>
  <c r="AP134" i="5"/>
  <c r="AP98" i="5"/>
  <c r="AP90" i="5"/>
  <c r="AP30" i="5"/>
  <c r="AP122" i="5"/>
  <c r="AP118" i="5"/>
  <c r="AP114" i="5"/>
  <c r="AP110" i="5"/>
  <c r="AQ106" i="5"/>
  <c r="AP106" i="5"/>
  <c r="AP94" i="5"/>
  <c r="AP86" i="5"/>
  <c r="AP82" i="5"/>
  <c r="AQ70" i="5"/>
  <c r="AP70" i="5"/>
  <c r="AP66" i="5"/>
  <c r="AP62" i="5"/>
  <c r="AP58" i="5"/>
  <c r="AP54" i="5"/>
  <c r="AQ50" i="5"/>
  <c r="AP50" i="5"/>
  <c r="AP46" i="5"/>
  <c r="AP42" i="5"/>
  <c r="AP38" i="5"/>
  <c r="AP34" i="5"/>
  <c r="AP26" i="5"/>
  <c r="AP22" i="5"/>
  <c r="AQ3113" i="5"/>
  <c r="AR436" i="5"/>
  <c r="AQ436" i="5"/>
  <c r="AQ3325" i="5"/>
  <c r="AQ3321" i="5"/>
  <c r="AQ3317" i="5"/>
  <c r="AQ3313" i="5"/>
  <c r="AQ3309" i="5"/>
  <c r="AQ3305" i="5"/>
  <c r="AQ3301" i="5"/>
  <c r="AQ3297" i="5"/>
  <c r="AQ3293" i="5"/>
  <c r="AQ3289" i="5"/>
  <c r="AQ3281" i="5"/>
  <c r="AQ3277" i="5"/>
  <c r="AQ3273" i="5"/>
  <c r="AQ3269" i="5"/>
  <c r="AQ3265" i="5"/>
  <c r="AQ3261" i="5"/>
  <c r="AQ3257" i="5"/>
  <c r="AQ3253" i="5"/>
  <c r="AQ3249" i="5"/>
  <c r="AQ3245" i="5"/>
  <c r="AQ3241" i="5"/>
  <c r="AQ3237" i="5"/>
  <c r="AQ3233" i="5"/>
  <c r="AQ3229" i="5"/>
  <c r="AQ3225" i="5"/>
  <c r="AQ3221" i="5"/>
  <c r="AQ3217" i="5"/>
  <c r="AQ3213" i="5"/>
  <c r="AR3209" i="5"/>
  <c r="AQ3209" i="5"/>
  <c r="AQ3205" i="5"/>
  <c r="AQ3197" i="5"/>
  <c r="AQ3193" i="5"/>
  <c r="AQ3189" i="5"/>
  <c r="AQ3185" i="5"/>
  <c r="AQ3181" i="5"/>
  <c r="AQ3177" i="5"/>
  <c r="AQ3173" i="5"/>
  <c r="AQ3165" i="5"/>
  <c r="AQ3161" i="5"/>
  <c r="AQ3157" i="5"/>
  <c r="AQ3141" i="5"/>
  <c r="AQ3137" i="5"/>
  <c r="AQ3133" i="5"/>
  <c r="AQ3125" i="5"/>
  <c r="AQ3117" i="5"/>
  <c r="AQ3109" i="5"/>
  <c r="AQ3105" i="5"/>
  <c r="AQ3097" i="5"/>
  <c r="AQ3089" i="5"/>
  <c r="AQ3085" i="5"/>
  <c r="AQ3081" i="5"/>
  <c r="AQ3073" i="5"/>
  <c r="AQ3069" i="5"/>
  <c r="AQ3065" i="5"/>
  <c r="AQ3061" i="5"/>
  <c r="AQ3057" i="5"/>
  <c r="AQ3053" i="5"/>
  <c r="AQ3049" i="5"/>
  <c r="AQ3045" i="5"/>
  <c r="AQ3041" i="5"/>
  <c r="AQ3037" i="5"/>
  <c r="AQ3033" i="5"/>
  <c r="AQ3029" i="5"/>
  <c r="AQ3025" i="5"/>
  <c r="AQ3021" i="5"/>
  <c r="AQ3017" i="5"/>
  <c r="AQ3013" i="5"/>
  <c r="AQ3009" i="5"/>
  <c r="AQ3005" i="5"/>
  <c r="AQ3001" i="5"/>
  <c r="AQ2997" i="5"/>
  <c r="AQ2993" i="5"/>
  <c r="AQ2989" i="5"/>
  <c r="AQ2985" i="5"/>
  <c r="AQ2981" i="5"/>
  <c r="AQ2977" i="5"/>
  <c r="AQ2973" i="5"/>
  <c r="AQ2969" i="5"/>
  <c r="AQ2965" i="5"/>
  <c r="AQ2961" i="5"/>
  <c r="AQ2957" i="5"/>
  <c r="AQ2953" i="5"/>
  <c r="AQ2949" i="5"/>
  <c r="AQ2945" i="5"/>
  <c r="AQ2941" i="5"/>
  <c r="AQ2937" i="5"/>
  <c r="AQ2933" i="5"/>
  <c r="AQ2929" i="5"/>
  <c r="AQ2925" i="5"/>
  <c r="AQ2921" i="5"/>
  <c r="AQ2917" i="5"/>
  <c r="AQ2913" i="5"/>
  <c r="AQ2909" i="5"/>
  <c r="AQ2905" i="5"/>
  <c r="AQ3077" i="5"/>
  <c r="AQ3121" i="5"/>
  <c r="AQ3101" i="5"/>
  <c r="AR2842" i="5"/>
  <c r="AQ2842" i="5"/>
  <c r="AQ3093" i="5"/>
  <c r="AQ3169" i="5"/>
  <c r="AQ3149" i="5"/>
  <c r="AQ3153" i="5"/>
  <c r="AQ3129" i="5"/>
  <c r="AQ3145" i="5"/>
  <c r="AQ3201" i="5"/>
  <c r="AQ2901" i="5"/>
  <c r="AQ2897" i="5"/>
  <c r="AQ2893" i="5"/>
  <c r="AQ2889" i="5"/>
  <c r="AQ2885" i="5"/>
  <c r="AQ2881" i="5"/>
  <c r="AQ2877" i="5"/>
  <c r="AQ2873" i="5"/>
  <c r="AQ2869" i="5"/>
  <c r="AQ2865" i="5"/>
  <c r="AQ2861" i="5"/>
  <c r="AQ2857" i="5"/>
  <c r="AQ2853" i="5"/>
  <c r="AQ2849" i="5"/>
  <c r="AQ2845" i="5"/>
  <c r="AQ2841" i="5"/>
  <c r="AQ2837" i="5"/>
  <c r="AQ2833" i="5"/>
  <c r="AQ2829" i="5"/>
  <c r="AQ2825" i="5"/>
  <c r="AQ2821" i="5"/>
  <c r="AQ2817" i="5"/>
  <c r="AQ2813" i="5"/>
  <c r="AQ2809" i="5"/>
  <c r="AQ2805" i="5"/>
  <c r="AQ2801" i="5"/>
  <c r="AQ2797" i="5"/>
  <c r="AQ2793" i="5"/>
  <c r="AQ2789" i="5"/>
  <c r="AQ2785" i="5"/>
  <c r="AQ2781" i="5"/>
  <c r="AQ2777" i="5"/>
  <c r="AQ2773" i="5"/>
  <c r="AQ2769" i="5"/>
  <c r="AQ2765" i="5"/>
  <c r="AQ2761" i="5"/>
  <c r="AQ2757" i="5"/>
  <c r="AQ2753" i="5"/>
  <c r="AQ2749" i="5"/>
  <c r="AQ2745" i="5"/>
  <c r="AQ2741" i="5"/>
  <c r="AQ2737" i="5"/>
  <c r="AQ2733" i="5"/>
  <c r="AQ2729" i="5"/>
  <c r="AQ2725" i="5"/>
  <c r="AQ2721" i="5"/>
  <c r="AQ2717" i="5"/>
  <c r="AQ2713" i="5"/>
  <c r="AQ2709" i="5"/>
  <c r="AQ2705" i="5"/>
  <c r="AQ2701" i="5"/>
  <c r="AQ2697" i="5"/>
  <c r="AQ2693" i="5"/>
  <c r="AQ2689" i="5"/>
  <c r="AQ2685" i="5"/>
  <c r="AQ2681" i="5"/>
  <c r="AQ2677" i="5"/>
  <c r="AQ2673" i="5"/>
  <c r="AQ2669" i="5"/>
  <c r="AQ2665" i="5"/>
  <c r="AQ2661" i="5"/>
  <c r="AQ2657" i="5"/>
  <c r="AQ2653" i="5"/>
  <c r="AQ2649" i="5"/>
  <c r="AQ2645" i="5"/>
  <c r="AQ2641" i="5"/>
  <c r="AQ2637" i="5"/>
  <c r="AQ2633" i="5"/>
  <c r="AQ2629" i="5"/>
  <c r="AQ2625" i="5"/>
  <c r="AQ2621" i="5"/>
  <c r="AQ2617" i="5"/>
  <c r="AQ2613" i="5"/>
  <c r="AQ2609" i="5"/>
  <c r="AQ2605" i="5"/>
  <c r="AQ2601" i="5"/>
  <c r="AQ2597" i="5"/>
  <c r="AQ2593" i="5"/>
  <c r="AQ2589" i="5"/>
  <c r="AQ2585" i="5"/>
  <c r="AQ2581" i="5"/>
  <c r="AQ2577" i="5"/>
  <c r="AQ2573" i="5"/>
  <c r="AQ2569" i="5"/>
  <c r="AQ2565" i="5"/>
  <c r="AQ3324" i="5"/>
  <c r="AQ3320" i="5"/>
  <c r="AQ3316" i="5"/>
  <c r="AQ3312" i="5"/>
  <c r="AQ3308" i="5"/>
  <c r="AQ3304" i="5"/>
  <c r="AQ3300" i="5"/>
  <c r="AQ3296" i="5"/>
  <c r="AQ3292" i="5"/>
  <c r="AQ3288" i="5"/>
  <c r="AQ3280" i="5"/>
  <c r="AQ3276" i="5"/>
  <c r="AQ3272" i="5"/>
  <c r="AQ3268" i="5"/>
  <c r="AQ3264" i="5"/>
  <c r="AQ3260" i="5"/>
  <c r="AQ3256" i="5"/>
  <c r="AQ3252" i="5"/>
  <c r="AQ3248" i="5"/>
  <c r="AQ3244" i="5"/>
  <c r="AQ3240" i="5"/>
  <c r="AQ3236" i="5"/>
  <c r="AQ3232" i="5"/>
  <c r="AQ3228" i="5"/>
  <c r="AQ3224" i="5"/>
  <c r="AQ3220" i="5"/>
  <c r="AQ3216" i="5"/>
  <c r="AQ3212" i="5"/>
  <c r="AQ3208" i="5"/>
  <c r="AQ3204" i="5"/>
  <c r="AQ3200" i="5"/>
  <c r="AQ3196" i="5"/>
  <c r="AQ3192" i="5"/>
  <c r="AQ3188" i="5"/>
  <c r="AQ3184" i="5"/>
  <c r="AQ3180" i="5"/>
  <c r="AQ3176" i="5"/>
  <c r="AQ3172" i="5"/>
  <c r="AQ3168" i="5"/>
  <c r="AQ3164" i="5"/>
  <c r="AQ3160" i="5"/>
  <c r="AQ3156" i="5"/>
  <c r="AQ3152" i="5"/>
  <c r="AQ3148" i="5"/>
  <c r="AQ3144" i="5"/>
  <c r="AQ3140" i="5"/>
  <c r="AQ3136" i="5"/>
  <c r="AQ3132" i="5"/>
  <c r="AQ3128" i="5"/>
  <c r="AQ3124" i="5"/>
  <c r="AQ3120" i="5"/>
  <c r="AQ3116" i="5"/>
  <c r="AQ3112" i="5"/>
  <c r="AQ3108" i="5"/>
  <c r="AQ3104" i="5"/>
  <c r="AQ3100" i="5"/>
  <c r="AQ3096" i="5"/>
  <c r="AQ3092" i="5"/>
  <c r="AQ3088" i="5"/>
  <c r="AQ3084" i="5"/>
  <c r="AQ3080" i="5"/>
  <c r="AQ3076" i="5"/>
  <c r="AQ3072" i="5"/>
  <c r="AQ3068" i="5"/>
  <c r="AQ3064" i="5"/>
  <c r="AQ3060" i="5"/>
  <c r="AQ3056" i="5"/>
  <c r="AQ3052" i="5"/>
  <c r="AQ3048" i="5"/>
  <c r="AQ3044" i="5"/>
  <c r="AR3040" i="5"/>
  <c r="AQ3040" i="5"/>
  <c r="AQ3036" i="5"/>
  <c r="AQ3032" i="5"/>
  <c r="AQ3028" i="5"/>
  <c r="AQ3024" i="5"/>
  <c r="AQ3020" i="5"/>
  <c r="AQ3016" i="5"/>
  <c r="AQ3012" i="5"/>
  <c r="AQ3008" i="5"/>
  <c r="AQ3004" i="5"/>
  <c r="AQ3000" i="5"/>
  <c r="AQ2996" i="5"/>
  <c r="AQ2992" i="5"/>
  <c r="AQ2988" i="5"/>
  <c r="AQ2984" i="5"/>
  <c r="AQ2980" i="5"/>
  <c r="AQ2976" i="5"/>
  <c r="AQ2972" i="5"/>
  <c r="AQ2968" i="5"/>
  <c r="AQ2964" i="5"/>
  <c r="AQ2960" i="5"/>
  <c r="AQ2956" i="5"/>
  <c r="AQ2952" i="5"/>
  <c r="AQ2948" i="5"/>
  <c r="AQ2944" i="5"/>
  <c r="AQ2940" i="5"/>
  <c r="AQ2936" i="5"/>
  <c r="AQ2932" i="5"/>
  <c r="AQ2928" i="5"/>
  <c r="AQ2924" i="5"/>
  <c r="AQ2920" i="5"/>
  <c r="AQ2916" i="5"/>
  <c r="AQ2912" i="5"/>
  <c r="AQ2908" i="5"/>
  <c r="AQ2904" i="5"/>
  <c r="AQ2900" i="5"/>
  <c r="AQ2896" i="5"/>
  <c r="AQ2892" i="5"/>
  <c r="AQ2888" i="5"/>
  <c r="AQ2884" i="5"/>
  <c r="AQ2880" i="5"/>
  <c r="AQ2876" i="5"/>
  <c r="AQ2872" i="5"/>
  <c r="AQ2868" i="5"/>
  <c r="AQ2864" i="5"/>
  <c r="AQ2860" i="5"/>
  <c r="AQ2856" i="5"/>
  <c r="AQ2852" i="5"/>
  <c r="AQ2848" i="5"/>
  <c r="AQ2844" i="5"/>
  <c r="AR2840" i="5"/>
  <c r="AQ2840" i="5"/>
  <c r="AQ2836" i="5"/>
  <c r="AQ2832" i="5"/>
  <c r="AQ2828" i="5"/>
  <c r="AQ2824" i="5"/>
  <c r="AQ2820" i="5"/>
  <c r="AQ2816" i="5"/>
  <c r="AQ2812" i="5"/>
  <c r="AQ2808" i="5"/>
  <c r="AQ2804" i="5"/>
  <c r="AQ2800" i="5"/>
  <c r="AQ2796" i="5"/>
  <c r="AQ2792" i="5"/>
  <c r="AQ2788" i="5"/>
  <c r="AQ2784" i="5"/>
  <c r="AQ2780" i="5"/>
  <c r="AQ2776" i="5"/>
  <c r="AQ2772" i="5"/>
  <c r="AQ2768" i="5"/>
  <c r="AQ2764" i="5"/>
  <c r="AQ2760" i="5"/>
  <c r="AQ2756" i="5"/>
  <c r="AQ2752" i="5"/>
  <c r="AQ2748" i="5"/>
  <c r="AQ2744" i="5"/>
  <c r="AQ2740" i="5"/>
  <c r="AQ2736" i="5"/>
  <c r="AQ2732" i="5"/>
  <c r="AQ2728" i="5"/>
  <c r="AQ2724" i="5"/>
  <c r="AQ2720" i="5"/>
  <c r="AQ2716" i="5"/>
  <c r="AQ2712" i="5"/>
  <c r="AQ2708" i="5"/>
  <c r="AQ2704" i="5"/>
  <c r="AQ2700" i="5"/>
  <c r="AQ2696" i="5"/>
  <c r="AQ2692" i="5"/>
  <c r="AQ2688" i="5"/>
  <c r="AQ2684" i="5"/>
  <c r="AQ2680" i="5"/>
  <c r="AQ2676" i="5"/>
  <c r="AQ2672" i="5"/>
  <c r="AQ2668" i="5"/>
  <c r="AQ2664" i="5"/>
  <c r="AQ2660" i="5"/>
  <c r="AQ2656" i="5"/>
  <c r="AQ2652" i="5"/>
  <c r="AQ2648" i="5"/>
  <c r="AQ2644" i="5"/>
  <c r="AQ2640" i="5"/>
  <c r="AQ2636" i="5"/>
  <c r="AQ2632" i="5"/>
  <c r="AQ2628" i="5"/>
  <c r="AQ2624" i="5"/>
  <c r="AQ2620" i="5"/>
  <c r="AQ2616" i="5"/>
  <c r="AQ2612" i="5"/>
  <c r="AQ2608" i="5"/>
  <c r="AQ2604" i="5"/>
  <c r="AQ2600" i="5"/>
  <c r="AQ2596" i="5"/>
  <c r="AQ2592" i="5"/>
  <c r="AQ2588" i="5"/>
  <c r="AQ2584" i="5"/>
  <c r="AQ2580" i="5"/>
  <c r="AQ2576" i="5"/>
  <c r="AQ2572" i="5"/>
  <c r="AQ2568" i="5"/>
  <c r="AQ2564" i="5"/>
  <c r="AQ3327" i="5"/>
  <c r="AQ3323" i="5"/>
  <c r="AQ3319" i="5"/>
  <c r="AQ3315" i="5"/>
  <c r="AQ3311" i="5"/>
  <c r="AR3307" i="5"/>
  <c r="AQ3307" i="5"/>
  <c r="AQ3303" i="5"/>
  <c r="AQ3299" i="5"/>
  <c r="AR3295" i="5"/>
  <c r="AQ3295" i="5"/>
  <c r="AQ3291" i="5"/>
  <c r="AQ3287" i="5"/>
  <c r="AQ3283" i="5"/>
  <c r="AQ3279" i="5"/>
  <c r="AQ3275" i="5"/>
  <c r="AQ3271" i="5"/>
  <c r="AQ3267" i="5"/>
  <c r="AQ3263" i="5"/>
  <c r="AQ3259" i="5"/>
  <c r="AQ3255" i="5"/>
  <c r="AQ3251" i="5"/>
  <c r="AQ3247" i="5"/>
  <c r="AQ3243" i="5"/>
  <c r="AQ3239" i="5"/>
  <c r="AQ3235" i="5"/>
  <c r="AQ3231" i="5"/>
  <c r="AQ1918" i="5"/>
  <c r="AQ1917" i="5"/>
  <c r="AQ1906" i="5"/>
  <c r="AQ1905" i="5"/>
  <c r="AR1818" i="5"/>
  <c r="AQ1818" i="5"/>
  <c r="AQ1817" i="5"/>
  <c r="AQ1468" i="5"/>
  <c r="AQ1467" i="5"/>
  <c r="AQ1376" i="5"/>
  <c r="AQ1375" i="5"/>
  <c r="AQ1372" i="5"/>
  <c r="AQ1371" i="5"/>
  <c r="AQ1835" i="5"/>
  <c r="AQ2087" i="5"/>
  <c r="AQ3227" i="5"/>
  <c r="AQ3223" i="5"/>
  <c r="AQ3219" i="5"/>
  <c r="AQ3215" i="5"/>
  <c r="AQ3211" i="5"/>
  <c r="AQ3207" i="5"/>
  <c r="AQ3203" i="5"/>
  <c r="AQ3199" i="5"/>
  <c r="AQ3195" i="5"/>
  <c r="AQ3191" i="5"/>
  <c r="AQ3187" i="5"/>
  <c r="AQ3183" i="5"/>
  <c r="AQ3179" i="5"/>
  <c r="AQ3175" i="5"/>
  <c r="AQ3171" i="5"/>
  <c r="AQ3167" i="5"/>
  <c r="AQ3163" i="5"/>
  <c r="AQ3159" i="5"/>
  <c r="AQ3155" i="5"/>
  <c r="AQ3151" i="5"/>
  <c r="AQ3147" i="5"/>
  <c r="AQ3143" i="5"/>
  <c r="AQ3139" i="5"/>
  <c r="AQ3135" i="5"/>
  <c r="AQ3131" i="5"/>
  <c r="AQ3127" i="5"/>
  <c r="AQ3123" i="5"/>
  <c r="AQ3119" i="5"/>
  <c r="AQ3115" i="5"/>
  <c r="AQ3111" i="5"/>
  <c r="AQ3107" i="5"/>
  <c r="AQ3103" i="5"/>
  <c r="AQ3099" i="5"/>
  <c r="AQ3095" i="5"/>
  <c r="AQ3091" i="5"/>
  <c r="AQ3087" i="5"/>
  <c r="AQ3083" i="5"/>
  <c r="AQ3079" i="5"/>
  <c r="AQ3075" i="5"/>
  <c r="AQ3071" i="5"/>
  <c r="AQ3067" i="5"/>
  <c r="AQ3063" i="5"/>
  <c r="AQ3059" i="5"/>
  <c r="AQ3055" i="5"/>
  <c r="AQ3051" i="5"/>
  <c r="AQ3047" i="5"/>
  <c r="AQ3043" i="5"/>
  <c r="AQ3039" i="5"/>
  <c r="AQ3035" i="5"/>
  <c r="AQ3031" i="5"/>
  <c r="AQ3027" i="5"/>
  <c r="AQ3023" i="5"/>
  <c r="AQ3019" i="5"/>
  <c r="AQ3015" i="5"/>
  <c r="AQ3011" i="5"/>
  <c r="AQ3007" i="5"/>
  <c r="AQ3003" i="5"/>
  <c r="AQ2999" i="5"/>
  <c r="AQ2995" i="5"/>
  <c r="AQ2991" i="5"/>
  <c r="AQ2987" i="5"/>
  <c r="AQ2983" i="5"/>
  <c r="AQ2979" i="5"/>
  <c r="AQ2975" i="5"/>
  <c r="AQ2971" i="5"/>
  <c r="AQ2967" i="5"/>
  <c r="AQ2963" i="5"/>
  <c r="AQ2959" i="5"/>
  <c r="AQ2955" i="5"/>
  <c r="AQ2951" i="5"/>
  <c r="AQ2947" i="5"/>
  <c r="AQ2943" i="5"/>
  <c r="AQ2939" i="5"/>
  <c r="AQ2935" i="5"/>
  <c r="AQ2931" i="5"/>
  <c r="AQ2927" i="5"/>
  <c r="AQ2923" i="5"/>
  <c r="AQ2919" i="5"/>
  <c r="AQ2915" i="5"/>
  <c r="AQ2911" i="5"/>
  <c r="AQ2907" i="5"/>
  <c r="AQ2903" i="5"/>
  <c r="AQ2899" i="5"/>
  <c r="AQ2895" i="5"/>
  <c r="AQ2891" i="5"/>
  <c r="AQ2887" i="5"/>
  <c r="AQ2883" i="5"/>
  <c r="AQ2879" i="5"/>
  <c r="AQ2875" i="5"/>
  <c r="AQ2871" i="5"/>
  <c r="AQ2867" i="5"/>
  <c r="AQ2863" i="5"/>
  <c r="AQ2859" i="5"/>
  <c r="AQ2855" i="5"/>
  <c r="AQ2851" i="5"/>
  <c r="AQ2847" i="5"/>
  <c r="AQ2843" i="5"/>
  <c r="AQ2839" i="5"/>
  <c r="AQ2835" i="5"/>
  <c r="AQ2831" i="5"/>
  <c r="AQ2827" i="5"/>
  <c r="AQ2823" i="5"/>
  <c r="AQ2819" i="5"/>
  <c r="AQ2815" i="5"/>
  <c r="AQ2811" i="5"/>
  <c r="AQ2807" i="5"/>
  <c r="AQ2803" i="5"/>
  <c r="AQ2799" i="5"/>
  <c r="AQ2795" i="5"/>
  <c r="AQ2791" i="5"/>
  <c r="AQ2787" i="5"/>
  <c r="AQ2783" i="5"/>
  <c r="AQ2779" i="5"/>
  <c r="AQ2775" i="5"/>
  <c r="AQ2771" i="5"/>
  <c r="AQ2767" i="5"/>
  <c r="AQ2763" i="5"/>
  <c r="AQ2759" i="5"/>
  <c r="AQ2755" i="5"/>
  <c r="AQ2751" i="5"/>
  <c r="AQ2747" i="5"/>
  <c r="AQ2743" i="5"/>
  <c r="AQ2739" i="5"/>
  <c r="AQ2735" i="5"/>
  <c r="AQ2731" i="5"/>
  <c r="AQ2727" i="5"/>
  <c r="AQ2723" i="5"/>
  <c r="AQ2719" i="5"/>
  <c r="AQ2715" i="5"/>
  <c r="AQ2711" i="5"/>
  <c r="AQ2707" i="5"/>
  <c r="AQ2703" i="5"/>
  <c r="AQ2699" i="5"/>
  <c r="AQ2695" i="5"/>
  <c r="AQ2691" i="5"/>
  <c r="AQ2687" i="5"/>
  <c r="AQ2683" i="5"/>
  <c r="AQ2679" i="5"/>
  <c r="AQ2675" i="5"/>
  <c r="AQ2671" i="5"/>
  <c r="AQ2667" i="5"/>
  <c r="AQ2663" i="5"/>
  <c r="AQ2659" i="5"/>
  <c r="AQ2655" i="5"/>
  <c r="AQ2651" i="5"/>
  <c r="AQ2647" i="5"/>
  <c r="AQ2643" i="5"/>
  <c r="AQ2639" i="5"/>
  <c r="AQ2635" i="5"/>
  <c r="AQ2631" i="5"/>
  <c r="AQ2627" i="5"/>
  <c r="AQ2623" i="5"/>
  <c r="AQ2619" i="5"/>
  <c r="AQ2615" i="5"/>
  <c r="AQ2611" i="5"/>
  <c r="AQ2607" i="5"/>
  <c r="AQ2603" i="5"/>
  <c r="AQ2599" i="5"/>
  <c r="AQ2595" i="5"/>
  <c r="AQ2591" i="5"/>
  <c r="AQ2587" i="5"/>
  <c r="AQ2583" i="5"/>
  <c r="AQ2579" i="5"/>
  <c r="AQ2575" i="5"/>
  <c r="AQ2571" i="5"/>
  <c r="AQ2567" i="5"/>
  <c r="AQ2563" i="5"/>
  <c r="AQ2559" i="5"/>
  <c r="AQ2555" i="5"/>
  <c r="AQ2551" i="5"/>
  <c r="AQ1598" i="5"/>
  <c r="AQ1597" i="5"/>
  <c r="AQ1833" i="5"/>
  <c r="AQ2547" i="5"/>
  <c r="AQ2543" i="5"/>
  <c r="AQ2539" i="5"/>
  <c r="AQ2535" i="5"/>
  <c r="AQ2531" i="5"/>
  <c r="AQ2527" i="5"/>
  <c r="AQ2523" i="5"/>
  <c r="AQ2519" i="5"/>
  <c r="AQ2515" i="5"/>
  <c r="AQ2511" i="5"/>
  <c r="AQ2507" i="5"/>
  <c r="AQ2503" i="5"/>
  <c r="AQ2499" i="5"/>
  <c r="AQ2495" i="5"/>
  <c r="AQ2491" i="5"/>
  <c r="AQ2487" i="5"/>
  <c r="AQ2483" i="5"/>
  <c r="AQ2479" i="5"/>
  <c r="AQ2475" i="5"/>
  <c r="AQ2471" i="5"/>
  <c r="AQ2467" i="5"/>
  <c r="AQ2463" i="5"/>
  <c r="AQ2459" i="5"/>
  <c r="AQ2455" i="5"/>
  <c r="AR2451" i="5"/>
  <c r="AQ2451" i="5"/>
  <c r="AQ2447" i="5"/>
  <c r="AQ2443" i="5"/>
  <c r="AQ2439" i="5"/>
  <c r="AQ2435" i="5"/>
  <c r="AQ2431" i="5"/>
  <c r="AQ2427" i="5"/>
  <c r="AQ2423" i="5"/>
  <c r="AQ2419" i="5"/>
  <c r="AQ2415" i="5"/>
  <c r="AQ2411" i="5"/>
  <c r="AQ2407" i="5"/>
  <c r="AQ2403" i="5"/>
  <c r="AQ2399" i="5"/>
  <c r="AQ2395" i="5"/>
  <c r="AQ2391" i="5"/>
  <c r="AQ2387" i="5"/>
  <c r="AQ2383" i="5"/>
  <c r="AQ2379" i="5"/>
  <c r="AQ2375" i="5"/>
  <c r="AQ2371" i="5"/>
  <c r="AQ2367" i="5"/>
  <c r="AQ2363" i="5"/>
  <c r="AQ2359" i="5"/>
  <c r="AQ2355" i="5"/>
  <c r="AQ2351" i="5"/>
  <c r="AQ2347" i="5"/>
  <c r="AQ2343" i="5"/>
  <c r="AQ2339" i="5"/>
  <c r="AQ2335" i="5"/>
  <c r="AQ2331" i="5"/>
  <c r="AQ2327" i="5"/>
  <c r="AQ2323" i="5"/>
  <c r="AQ2319" i="5"/>
  <c r="AQ2315" i="5"/>
  <c r="AQ2311" i="5"/>
  <c r="AQ2307" i="5"/>
  <c r="AQ2303" i="5"/>
  <c r="AQ2299" i="5"/>
  <c r="AQ2295" i="5"/>
  <c r="AQ2291" i="5"/>
  <c r="AQ2287" i="5"/>
  <c r="AQ2283" i="5"/>
  <c r="AQ2279" i="5"/>
  <c r="AQ2275" i="5"/>
  <c r="AQ2271" i="5"/>
  <c r="AQ2267" i="5"/>
  <c r="AQ2263" i="5"/>
  <c r="AQ2259" i="5"/>
  <c r="AQ2255" i="5"/>
  <c r="AQ2251" i="5"/>
  <c r="AQ2247" i="5"/>
  <c r="AQ2243" i="5"/>
  <c r="AQ2239" i="5"/>
  <c r="AQ2235" i="5"/>
  <c r="AQ2231" i="5"/>
  <c r="AQ2227" i="5"/>
  <c r="AQ2223" i="5"/>
  <c r="AQ2219" i="5"/>
  <c r="AQ2215" i="5"/>
  <c r="AQ2211" i="5"/>
  <c r="AR839" i="5"/>
  <c r="AQ839" i="5"/>
  <c r="AQ1773" i="5"/>
  <c r="AQ1667" i="5"/>
  <c r="AQ1647" i="5"/>
  <c r="AQ1631" i="5"/>
  <c r="AQ1623" i="5"/>
  <c r="AQ1543" i="5"/>
  <c r="AQ1351" i="5"/>
  <c r="AQ1311" i="5"/>
  <c r="AQ1219" i="5"/>
  <c r="AQ1159" i="5"/>
  <c r="AQ1015" i="5"/>
  <c r="AQ947" i="5"/>
  <c r="AQ527" i="5"/>
  <c r="AQ360" i="5"/>
  <c r="AQ1775" i="5"/>
  <c r="AQ1797" i="5"/>
  <c r="AQ2561" i="5"/>
  <c r="AQ2557" i="5"/>
  <c r="AQ2553" i="5"/>
  <c r="AQ2549" i="5"/>
  <c r="AQ2545" i="5"/>
  <c r="AQ2541" i="5"/>
  <c r="AQ2537" i="5"/>
  <c r="AQ2533" i="5"/>
  <c r="AR2529" i="5"/>
  <c r="AQ2529" i="5"/>
  <c r="AQ2525" i="5"/>
  <c r="AQ2521" i="5"/>
  <c r="AQ2517" i="5"/>
  <c r="AQ2513" i="5"/>
  <c r="AQ2509" i="5"/>
  <c r="AQ2505" i="5"/>
  <c r="AQ2501" i="5"/>
  <c r="AQ2497" i="5"/>
  <c r="AQ2493" i="5"/>
  <c r="AQ2489" i="5"/>
  <c r="AQ2485" i="5"/>
  <c r="AQ2481" i="5"/>
  <c r="AQ2477" i="5"/>
  <c r="AQ2473" i="5"/>
  <c r="AQ2469" i="5"/>
  <c r="AQ2465" i="5"/>
  <c r="AQ2461" i="5"/>
  <c r="AQ2457" i="5"/>
  <c r="AQ2453" i="5"/>
  <c r="AQ2449" i="5"/>
  <c r="AQ2445" i="5"/>
  <c r="AQ2441" i="5"/>
  <c r="AQ2437" i="5"/>
  <c r="AQ2433" i="5"/>
  <c r="AQ2429" i="5"/>
  <c r="AQ2425" i="5"/>
  <c r="AQ2421" i="5"/>
  <c r="AQ2417" i="5"/>
  <c r="AQ2413" i="5"/>
  <c r="AQ2409" i="5"/>
  <c r="AQ2405" i="5"/>
  <c r="AQ2401" i="5"/>
  <c r="AQ2397" i="5"/>
  <c r="AQ2393" i="5"/>
  <c r="AQ2389" i="5"/>
  <c r="AQ2385" i="5"/>
  <c r="AQ2381" i="5"/>
  <c r="AQ2377" i="5"/>
  <c r="AQ2373" i="5"/>
  <c r="AQ2369" i="5"/>
  <c r="AQ2365" i="5"/>
  <c r="AQ2361" i="5"/>
  <c r="AQ2357" i="5"/>
  <c r="AQ2353" i="5"/>
  <c r="AQ2349" i="5"/>
  <c r="AQ2345" i="5"/>
  <c r="AQ2341" i="5"/>
  <c r="AQ2337" i="5"/>
  <c r="AQ2333" i="5"/>
  <c r="AQ2329" i="5"/>
  <c r="AQ2325" i="5"/>
  <c r="AQ2321" i="5"/>
  <c r="AQ2317" i="5"/>
  <c r="AQ2313" i="5"/>
  <c r="AQ2309" i="5"/>
  <c r="AQ2305" i="5"/>
  <c r="AQ2301" i="5"/>
  <c r="AQ2297" i="5"/>
  <c r="AQ2293" i="5"/>
  <c r="AQ2289" i="5"/>
  <c r="AQ2285" i="5"/>
  <c r="AQ2281" i="5"/>
  <c r="AQ2277" i="5"/>
  <c r="AQ2273" i="5"/>
  <c r="AQ2269" i="5"/>
  <c r="AQ2265" i="5"/>
  <c r="AQ2261" i="5"/>
  <c r="AQ2257" i="5"/>
  <c r="AQ2253" i="5"/>
  <c r="AQ2249" i="5"/>
  <c r="AQ2245" i="5"/>
  <c r="AQ2241" i="5"/>
  <c r="AQ2237" i="5"/>
  <c r="AQ2233" i="5"/>
  <c r="AQ2229" i="5"/>
  <c r="AQ2225" i="5"/>
  <c r="AQ2221" i="5"/>
  <c r="AQ2217" i="5"/>
  <c r="AQ2213" i="5"/>
  <c r="AQ2209" i="5"/>
  <c r="AQ2205" i="5"/>
  <c r="AQ2201" i="5"/>
  <c r="AQ2197" i="5"/>
  <c r="AQ2193" i="5"/>
  <c r="AQ2189" i="5"/>
  <c r="AQ2185" i="5"/>
  <c r="AQ2181" i="5"/>
  <c r="AQ2177" i="5"/>
  <c r="AQ2173" i="5"/>
  <c r="AQ2169" i="5"/>
  <c r="AQ2165" i="5"/>
  <c r="AQ2161" i="5"/>
  <c r="AQ2157" i="5"/>
  <c r="AQ2153" i="5"/>
  <c r="AQ2149" i="5"/>
  <c r="AQ2145" i="5"/>
  <c r="AQ2141" i="5"/>
  <c r="AQ2137" i="5"/>
  <c r="AQ2133" i="5"/>
  <c r="AQ2129" i="5"/>
  <c r="AQ2125" i="5"/>
  <c r="AQ2121" i="5"/>
  <c r="AQ2117" i="5"/>
  <c r="AQ2113" i="5"/>
  <c r="AQ2109" i="5"/>
  <c r="AQ2105" i="5"/>
  <c r="AQ2101" i="5"/>
  <c r="AQ2097" i="5"/>
  <c r="AQ2093" i="5"/>
  <c r="AQ2089" i="5"/>
  <c r="AQ2085" i="5"/>
  <c r="AQ2081" i="5"/>
  <c r="AQ2077" i="5"/>
  <c r="AQ2073" i="5"/>
  <c r="AQ2069" i="5"/>
  <c r="AQ2065" i="5"/>
  <c r="AQ2061" i="5"/>
  <c r="AQ2057" i="5"/>
  <c r="AQ2053" i="5"/>
  <c r="AQ2049" i="5"/>
  <c r="AQ2045" i="5"/>
  <c r="AQ2041" i="5"/>
  <c r="AQ2037" i="5"/>
  <c r="AQ2033" i="5"/>
  <c r="AQ2029" i="5"/>
  <c r="AQ2025" i="5"/>
  <c r="AQ2021" i="5"/>
  <c r="AQ2017" i="5"/>
  <c r="AQ2013" i="5"/>
  <c r="AQ2009" i="5"/>
  <c r="AQ2005" i="5"/>
  <c r="AQ2001" i="5"/>
  <c r="AQ1997" i="5"/>
  <c r="AQ1993" i="5"/>
  <c r="AQ1989" i="5"/>
  <c r="AQ1985" i="5"/>
  <c r="AQ1981" i="5"/>
  <c r="AQ1977" i="5"/>
  <c r="AQ1973" i="5"/>
  <c r="AQ1969" i="5"/>
  <c r="AQ1965" i="5"/>
  <c r="AQ1961" i="5"/>
  <c r="AQ1957" i="5"/>
  <c r="AQ1953" i="5"/>
  <c r="AQ1949" i="5"/>
  <c r="AQ1945" i="5"/>
  <c r="AQ1941" i="5"/>
  <c r="AQ1937" i="5"/>
  <c r="AQ1933" i="5"/>
  <c r="AQ1929" i="5"/>
  <c r="AQ1837" i="5"/>
  <c r="AQ1757" i="5"/>
  <c r="AQ1737" i="5"/>
  <c r="AQ1693" i="5"/>
  <c r="AQ1609" i="5"/>
  <c r="AQ1585" i="5"/>
  <c r="AQ1529" i="5"/>
  <c r="AQ1505" i="5"/>
  <c r="AQ1457" i="5"/>
  <c r="AR1109" i="5"/>
  <c r="AQ1109" i="5"/>
  <c r="AQ223" i="5"/>
  <c r="AQ931" i="5"/>
  <c r="AQ1191" i="5"/>
  <c r="AQ1212" i="5"/>
  <c r="AQ1211" i="5"/>
  <c r="AQ1188" i="5"/>
  <c r="AQ984" i="5"/>
  <c r="AQ983" i="5"/>
  <c r="AQ920" i="5"/>
  <c r="AQ919" i="5"/>
  <c r="AQ916" i="5"/>
  <c r="AQ915" i="5"/>
  <c r="AQ892" i="5"/>
  <c r="AQ891" i="5"/>
  <c r="AQ868" i="5"/>
  <c r="AQ867" i="5"/>
  <c r="AQ832" i="5"/>
  <c r="AQ831" i="5"/>
  <c r="AQ828" i="5"/>
  <c r="AQ827" i="5"/>
  <c r="AQ808" i="5"/>
  <c r="AQ807" i="5"/>
  <c r="AQ784" i="5"/>
  <c r="AQ783" i="5"/>
  <c r="AQ740" i="5"/>
  <c r="AQ739" i="5"/>
  <c r="AQ736" i="5"/>
  <c r="AQ735" i="5"/>
  <c r="AQ696" i="5"/>
  <c r="AQ695" i="5"/>
  <c r="AQ680" i="5"/>
  <c r="AQ679" i="5"/>
  <c r="AQ576" i="5"/>
  <c r="AQ575" i="5"/>
  <c r="AQ524" i="5"/>
  <c r="AQ523" i="5"/>
  <c r="AQ492" i="5"/>
  <c r="AQ491" i="5"/>
  <c r="AQ444" i="5"/>
  <c r="AQ443" i="5"/>
  <c r="AQ364" i="5"/>
  <c r="AQ363" i="5"/>
  <c r="AR344" i="5"/>
  <c r="AQ344" i="5"/>
  <c r="AQ336" i="5"/>
  <c r="AQ335" i="5"/>
  <c r="AQ272" i="5"/>
  <c r="AQ271" i="5"/>
  <c r="AQ204" i="5"/>
  <c r="AQ203" i="5"/>
  <c r="AQ160" i="5"/>
  <c r="AQ159" i="5"/>
  <c r="AQ140" i="5"/>
  <c r="AQ139" i="5"/>
  <c r="AQ136" i="5"/>
  <c r="AQ135" i="5"/>
  <c r="AQ131" i="5"/>
  <c r="AQ132" i="5"/>
  <c r="AQ96" i="5"/>
  <c r="AQ95" i="5"/>
  <c r="AQ91" i="5"/>
  <c r="AQ92" i="5"/>
  <c r="AQ275" i="5"/>
  <c r="AQ274" i="5"/>
  <c r="AQ1625" i="5"/>
  <c r="AQ44" i="5"/>
  <c r="AQ751" i="5"/>
  <c r="AQ1433" i="5"/>
  <c r="AQ795" i="5"/>
  <c r="AQ771" i="5"/>
  <c r="AQ1350" i="5"/>
  <c r="AQ1310" i="5"/>
  <c r="AQ243" i="5"/>
  <c r="AQ1373" i="5"/>
  <c r="AQ1417" i="5"/>
  <c r="AQ259" i="5"/>
  <c r="AQ75" i="5"/>
  <c r="AQ123" i="5"/>
  <c r="AQ615" i="5"/>
  <c r="AQ1222" i="5"/>
  <c r="AQ2207" i="5"/>
  <c r="AQ2203" i="5"/>
  <c r="AQ2199" i="5"/>
  <c r="AQ2195" i="5"/>
  <c r="AQ2191" i="5"/>
  <c r="AQ2187" i="5"/>
  <c r="AQ2183" i="5"/>
  <c r="AQ2179" i="5"/>
  <c r="AQ2175" i="5"/>
  <c r="AQ2171" i="5"/>
  <c r="AQ2167" i="5"/>
  <c r="AQ2163" i="5"/>
  <c r="AQ2159" i="5"/>
  <c r="AQ2155" i="5"/>
  <c r="AQ2151" i="5"/>
  <c r="AQ2147" i="5"/>
  <c r="AQ2143" i="5"/>
  <c r="AQ2139" i="5"/>
  <c r="AQ2135" i="5"/>
  <c r="AQ2131" i="5"/>
  <c r="AQ2127" i="5"/>
  <c r="AQ2123" i="5"/>
  <c r="AQ2119" i="5"/>
  <c r="AQ2115" i="5"/>
  <c r="AQ2111" i="5"/>
  <c r="AQ2107" i="5"/>
  <c r="AQ2103" i="5"/>
  <c r="AQ2099" i="5"/>
  <c r="AQ2095" i="5"/>
  <c r="AQ2091" i="5"/>
  <c r="AQ2083" i="5"/>
  <c r="AQ2079" i="5"/>
  <c r="AQ2075" i="5"/>
  <c r="AQ2071" i="5"/>
  <c r="AQ2067" i="5"/>
  <c r="AQ2063" i="5"/>
  <c r="AQ2059" i="5"/>
  <c r="AQ2055" i="5"/>
  <c r="AQ2051" i="5"/>
  <c r="AQ2047" i="5"/>
  <c r="AQ2043" i="5"/>
  <c r="AQ2039" i="5"/>
  <c r="AQ2035" i="5"/>
  <c r="AQ2031" i="5"/>
  <c r="AQ2027" i="5"/>
  <c r="AQ2023" i="5"/>
  <c r="AQ2019" i="5"/>
  <c r="AQ2015" i="5"/>
  <c r="AQ2011" i="5"/>
  <c r="AQ2007" i="5"/>
  <c r="AQ2003" i="5"/>
  <c r="AQ1999" i="5"/>
  <c r="AQ1995" i="5"/>
  <c r="AQ1991" i="5"/>
  <c r="AQ1987" i="5"/>
  <c r="AQ1983" i="5"/>
  <c r="AQ1979" i="5"/>
  <c r="AQ1975" i="5"/>
  <c r="AQ1971" i="5"/>
  <c r="AR1967" i="5"/>
  <c r="AQ1967" i="5"/>
  <c r="AQ1963" i="5"/>
  <c r="AQ1959" i="5"/>
  <c r="AQ1955" i="5"/>
  <c r="AQ1951" i="5"/>
  <c r="AQ1947" i="5"/>
  <c r="AQ1943" i="5"/>
  <c r="AQ1939" i="5"/>
  <c r="AQ1935" i="5"/>
  <c r="AQ1931" i="5"/>
  <c r="AQ1927" i="5"/>
  <c r="AQ1923" i="5"/>
  <c r="AQ1919" i="5"/>
  <c r="AQ1915" i="5"/>
  <c r="AQ1911" i="5"/>
  <c r="AQ1907" i="5"/>
  <c r="AQ1903" i="5"/>
  <c r="AQ1899" i="5"/>
  <c r="AQ1895" i="5"/>
  <c r="AQ1891" i="5"/>
  <c r="AQ1887" i="5"/>
  <c r="AQ1883" i="5"/>
  <c r="AQ1879" i="5"/>
  <c r="AQ1875" i="5"/>
  <c r="AQ1871" i="5"/>
  <c r="AQ1867" i="5"/>
  <c r="AQ1863" i="5"/>
  <c r="AQ1859" i="5"/>
  <c r="AQ1855" i="5"/>
  <c r="AQ1851" i="5"/>
  <c r="AQ1847" i="5"/>
  <c r="AQ1843" i="5"/>
  <c r="AQ1839" i="5"/>
  <c r="AQ1831" i="5"/>
  <c r="AQ1827" i="5"/>
  <c r="AQ1823" i="5"/>
  <c r="AQ1819" i="5"/>
  <c r="AQ1815" i="5"/>
  <c r="AQ1811" i="5"/>
  <c r="AQ1807" i="5"/>
  <c r="AQ1803" i="5"/>
  <c r="AQ1799" i="5"/>
  <c r="AQ1795" i="5"/>
  <c r="AQ1791" i="5"/>
  <c r="AQ1787" i="5"/>
  <c r="AQ1783" i="5"/>
  <c r="AQ1779" i="5"/>
  <c r="AQ1771" i="5"/>
  <c r="AQ1767" i="5"/>
  <c r="AQ1763" i="5"/>
  <c r="AQ1759" i="5"/>
  <c r="AQ1755" i="5"/>
  <c r="AQ1751" i="5"/>
  <c r="AQ1747" i="5"/>
  <c r="AQ1743" i="5"/>
  <c r="AQ1739" i="5"/>
  <c r="AQ1735" i="5"/>
  <c r="AQ1731" i="5"/>
  <c r="AQ1727" i="5"/>
  <c r="AQ1723" i="5"/>
  <c r="AQ1719" i="5"/>
  <c r="AQ1715" i="5"/>
  <c r="AQ1711" i="5"/>
  <c r="AQ1707" i="5"/>
  <c r="AQ1703" i="5"/>
  <c r="AQ1699" i="5"/>
  <c r="AQ1695" i="5"/>
  <c r="AQ1691" i="5"/>
  <c r="AQ1687" i="5"/>
  <c r="AQ1683" i="5"/>
  <c r="AQ1679" i="5"/>
  <c r="AQ1675" i="5"/>
  <c r="AQ1671" i="5"/>
  <c r="AQ1663" i="5"/>
  <c r="AQ1659" i="5"/>
  <c r="AQ1655" i="5"/>
  <c r="AQ1651" i="5"/>
  <c r="AQ1643" i="5"/>
  <c r="AQ1639" i="5"/>
  <c r="AQ1635" i="5"/>
  <c r="AQ1627" i="5"/>
  <c r="AQ1619" i="5"/>
  <c r="AQ1615" i="5"/>
  <c r="AQ1611" i="5"/>
  <c r="AQ1607" i="5"/>
  <c r="AQ1603" i="5"/>
  <c r="AQ1599" i="5"/>
  <c r="AQ1595" i="5"/>
  <c r="AQ1591" i="5"/>
  <c r="AQ1587" i="5"/>
  <c r="AQ1583" i="5"/>
  <c r="AQ1579" i="5"/>
  <c r="AQ1575" i="5"/>
  <c r="AQ1571" i="5"/>
  <c r="AQ1567" i="5"/>
  <c r="AQ1563" i="5"/>
  <c r="AQ1559" i="5"/>
  <c r="AQ1555" i="5"/>
  <c r="AQ1551" i="5"/>
  <c r="AQ1547" i="5"/>
  <c r="AQ1539" i="5"/>
  <c r="AQ1535" i="5"/>
  <c r="AQ1531" i="5"/>
  <c r="AQ1527" i="5"/>
  <c r="AQ1523" i="5"/>
  <c r="AQ1519" i="5"/>
  <c r="AQ1515" i="5"/>
  <c r="AQ1511" i="5"/>
  <c r="AQ1507" i="5"/>
  <c r="AQ1503" i="5"/>
  <c r="AQ1499" i="5"/>
  <c r="AQ1495" i="5"/>
  <c r="AQ1491" i="5"/>
  <c r="AQ1487" i="5"/>
  <c r="AQ1483" i="5"/>
  <c r="AQ1479" i="5"/>
  <c r="AQ1475" i="5"/>
  <c r="AQ1471" i="5"/>
  <c r="AQ1463" i="5"/>
  <c r="AQ1459" i="5"/>
  <c r="AQ1455" i="5"/>
  <c r="AQ1451" i="5"/>
  <c r="AQ1447" i="5"/>
  <c r="AQ1443" i="5"/>
  <c r="AQ1439" i="5"/>
  <c r="AQ1435" i="5"/>
  <c r="AQ1431" i="5"/>
  <c r="AQ1427" i="5"/>
  <c r="AQ1423" i="5"/>
  <c r="AQ1419" i="5"/>
  <c r="AQ1415" i="5"/>
  <c r="AQ1411" i="5"/>
  <c r="AQ1407" i="5"/>
  <c r="AQ1403" i="5"/>
  <c r="AQ1399" i="5"/>
  <c r="AQ1395" i="5"/>
  <c r="AQ1391" i="5"/>
  <c r="AQ1387" i="5"/>
  <c r="AQ1383" i="5"/>
  <c r="AQ1379" i="5"/>
  <c r="AQ1367" i="5"/>
  <c r="AQ1363" i="5"/>
  <c r="AQ1359" i="5"/>
  <c r="AQ1355" i="5"/>
  <c r="AQ1347" i="5"/>
  <c r="AQ1343" i="5"/>
  <c r="AQ1339" i="5"/>
  <c r="AQ1335" i="5"/>
  <c r="AQ1331" i="5"/>
  <c r="AQ1327" i="5"/>
  <c r="AQ1323" i="5"/>
  <c r="AQ1319" i="5"/>
  <c r="AQ1315" i="5"/>
  <c r="AQ1307" i="5"/>
  <c r="AQ1303" i="5"/>
  <c r="AQ1299" i="5"/>
  <c r="AQ1295" i="5"/>
  <c r="AQ1291" i="5"/>
  <c r="AQ1287" i="5"/>
  <c r="AQ1283" i="5"/>
  <c r="AQ1279" i="5"/>
  <c r="AQ1275" i="5"/>
  <c r="AQ1271" i="5"/>
  <c r="AQ1267" i="5"/>
  <c r="AQ1263" i="5"/>
  <c r="AQ1259" i="5"/>
  <c r="AQ1255" i="5"/>
  <c r="AQ1251" i="5"/>
  <c r="AQ1247" i="5"/>
  <c r="AQ1243" i="5"/>
  <c r="AQ1239" i="5"/>
  <c r="AQ1238" i="5"/>
  <c r="AQ1235" i="5"/>
  <c r="AQ1231" i="5"/>
  <c r="AQ1227" i="5"/>
  <c r="AQ1223" i="5"/>
  <c r="AQ1215" i="5"/>
  <c r="AQ1207" i="5"/>
  <c r="AQ1203" i="5"/>
  <c r="AQ1199" i="5"/>
  <c r="AQ1195" i="5"/>
  <c r="AQ1187" i="5"/>
  <c r="AQ1179" i="5"/>
  <c r="AQ1175" i="5"/>
  <c r="AQ1171" i="5"/>
  <c r="AQ1167" i="5"/>
  <c r="AQ1163" i="5"/>
  <c r="AQ1155" i="5"/>
  <c r="AQ1151" i="5"/>
  <c r="AQ1147" i="5"/>
  <c r="AQ1143" i="5"/>
  <c r="AQ1139" i="5"/>
  <c r="AQ1135" i="5"/>
  <c r="AQ1131" i="5"/>
  <c r="AQ1127" i="5"/>
  <c r="AQ1123" i="5"/>
  <c r="AQ1119" i="5"/>
  <c r="AQ1115" i="5"/>
  <c r="AQ1114" i="5"/>
  <c r="AQ1111" i="5"/>
  <c r="AQ1107" i="5"/>
  <c r="AQ1103" i="5"/>
  <c r="AQ1099" i="5"/>
  <c r="AQ1095" i="5"/>
  <c r="AQ1091" i="5"/>
  <c r="AQ1087" i="5"/>
  <c r="AQ1083" i="5"/>
  <c r="AQ1079" i="5"/>
  <c r="AQ1075" i="5"/>
  <c r="AQ1071" i="5"/>
  <c r="AQ1067" i="5"/>
  <c r="AQ1063" i="5"/>
  <c r="AQ1059" i="5"/>
  <c r="AQ1055" i="5"/>
  <c r="AQ1051" i="5"/>
  <c r="AQ1047" i="5"/>
  <c r="AQ1043" i="5"/>
  <c r="AQ1042" i="5"/>
  <c r="AQ1039" i="5"/>
  <c r="AQ1035" i="5"/>
  <c r="AQ1031" i="5"/>
  <c r="AQ1027" i="5"/>
  <c r="AQ1023" i="5"/>
  <c r="AQ1019" i="5"/>
  <c r="AQ1011" i="5"/>
  <c r="AQ1007" i="5"/>
  <c r="AQ1003" i="5"/>
  <c r="AQ999" i="5"/>
  <c r="AQ995" i="5"/>
  <c r="AQ991" i="5"/>
  <c r="AQ987" i="5"/>
  <c r="AQ979" i="5"/>
  <c r="AQ975" i="5"/>
  <c r="AQ971" i="5"/>
  <c r="AQ967" i="5"/>
  <c r="AQ963" i="5"/>
  <c r="AQ959" i="5"/>
  <c r="AQ955" i="5"/>
  <c r="AQ951" i="5"/>
  <c r="AQ943" i="5"/>
  <c r="AQ939" i="5"/>
  <c r="AQ935" i="5"/>
  <c r="AQ927" i="5"/>
  <c r="AQ923" i="5"/>
  <c r="AQ887" i="5"/>
  <c r="AQ879" i="5"/>
  <c r="AQ875" i="5"/>
  <c r="AQ863" i="5"/>
  <c r="AQ843" i="5"/>
  <c r="AQ707" i="5"/>
  <c r="AQ706" i="5"/>
  <c r="AQ703" i="5"/>
  <c r="AQ675" i="5"/>
  <c r="AQ635" i="5"/>
  <c r="AQ631" i="5"/>
  <c r="AQ619" i="5"/>
  <c r="AQ571" i="5"/>
  <c r="AQ547" i="5"/>
  <c r="AQ543" i="5"/>
  <c r="AQ539" i="5"/>
  <c r="AQ531" i="5"/>
  <c r="AQ519" i="5"/>
  <c r="AQ515" i="5"/>
  <c r="AR479" i="5"/>
  <c r="AQ479" i="5"/>
  <c r="AQ475" i="5"/>
  <c r="AQ455" i="5"/>
  <c r="AQ439" i="5"/>
  <c r="AQ438" i="5"/>
  <c r="AQ407" i="5"/>
  <c r="AQ395" i="5"/>
  <c r="AQ383" i="5"/>
  <c r="AQ351" i="5"/>
  <c r="AQ347" i="5"/>
  <c r="AQ343" i="5"/>
  <c r="AQ339" i="5"/>
  <c r="AQ319" i="5"/>
  <c r="AQ311" i="5"/>
  <c r="AQ295" i="5"/>
  <c r="AQ287" i="5"/>
  <c r="AQ286" i="5"/>
  <c r="AQ251" i="5"/>
  <c r="AQ231" i="5"/>
  <c r="AQ199" i="5"/>
  <c r="AQ198" i="5"/>
  <c r="AQ195" i="5"/>
  <c r="AQ194" i="5"/>
  <c r="AQ187" i="5"/>
  <c r="AQ179" i="5"/>
  <c r="AQ175" i="5"/>
  <c r="AQ174" i="5"/>
  <c r="AQ99" i="5"/>
  <c r="AQ98" i="5"/>
  <c r="AQ87" i="5"/>
  <c r="AQ86" i="5"/>
  <c r="AQ346" i="5"/>
  <c r="AQ431" i="5"/>
  <c r="AQ56" i="5"/>
  <c r="AQ55" i="5"/>
  <c r="AQ36" i="5"/>
  <c r="AQ67" i="5"/>
  <c r="AQ799" i="5"/>
  <c r="AQ467" i="5"/>
  <c r="AQ819" i="5"/>
  <c r="AQ299" i="5"/>
  <c r="AQ127" i="5"/>
  <c r="AQ371" i="5"/>
  <c r="AQ639" i="5"/>
  <c r="AQ51" i="5"/>
  <c r="AQ643" i="5"/>
  <c r="AQ379" i="5"/>
  <c r="AQ723" i="5"/>
  <c r="AQ411" i="5"/>
  <c r="AQ1925" i="5"/>
  <c r="AQ1921" i="5"/>
  <c r="AQ1913" i="5"/>
  <c r="AQ1909" i="5"/>
  <c r="AQ1901" i="5"/>
  <c r="AQ1897" i="5"/>
  <c r="AQ1893" i="5"/>
  <c r="AQ1889" i="5"/>
  <c r="AQ1885" i="5"/>
  <c r="AQ1881" i="5"/>
  <c r="AQ1877" i="5"/>
  <c r="AQ1873" i="5"/>
  <c r="AQ1869" i="5"/>
  <c r="AQ1865" i="5"/>
  <c r="AQ1861" i="5"/>
  <c r="AQ1857" i="5"/>
  <c r="AQ1853" i="5"/>
  <c r="AQ1849" i="5"/>
  <c r="AQ1845" i="5"/>
  <c r="AQ1841" i="5"/>
  <c r="AQ1829" i="5"/>
  <c r="AQ1825" i="5"/>
  <c r="AQ1821" i="5"/>
  <c r="AQ1813" i="5"/>
  <c r="AQ1809" i="5"/>
  <c r="AQ1805" i="5"/>
  <c r="AQ1801" i="5"/>
  <c r="AQ1793" i="5"/>
  <c r="AQ1789" i="5"/>
  <c r="AQ1785" i="5"/>
  <c r="AQ1781" i="5"/>
  <c r="AQ1777" i="5"/>
  <c r="AQ1769" i="5"/>
  <c r="AQ1765" i="5"/>
  <c r="AQ1761" i="5"/>
  <c r="AQ1753" i="5"/>
  <c r="AQ1749" i="5"/>
  <c r="AQ1745" i="5"/>
  <c r="AQ1741" i="5"/>
  <c r="AQ1733" i="5"/>
  <c r="AQ1729" i="5"/>
  <c r="AQ1725" i="5"/>
  <c r="AQ1721" i="5"/>
  <c r="AQ1717" i="5"/>
  <c r="AQ1713" i="5"/>
  <c r="AQ1709" i="5"/>
  <c r="AQ1705" i="5"/>
  <c r="AQ1701" i="5"/>
  <c r="AQ1697" i="5"/>
  <c r="AQ1689" i="5"/>
  <c r="AQ1685" i="5"/>
  <c r="AQ1681" i="5"/>
  <c r="AQ1677" i="5"/>
  <c r="AQ1673" i="5"/>
  <c r="AQ1669" i="5"/>
  <c r="AQ1665" i="5"/>
  <c r="AQ1661" i="5"/>
  <c r="AQ1657" i="5"/>
  <c r="AQ1653" i="5"/>
  <c r="AQ1649" i="5"/>
  <c r="AQ1645" i="5"/>
  <c r="AQ1641" i="5"/>
  <c r="AQ1637" i="5"/>
  <c r="AQ1633" i="5"/>
  <c r="AQ1629" i="5"/>
  <c r="AQ1621" i="5"/>
  <c r="AQ1617" i="5"/>
  <c r="AQ1613" i="5"/>
  <c r="AQ1605" i="5"/>
  <c r="AQ1601" i="5"/>
  <c r="AQ1593" i="5"/>
  <c r="AQ1589" i="5"/>
  <c r="AQ1581" i="5"/>
  <c r="AQ1577" i="5"/>
  <c r="AQ1573" i="5"/>
  <c r="AQ1569" i="5"/>
  <c r="AQ1565" i="5"/>
  <c r="AQ1561" i="5"/>
  <c r="AQ1557" i="5"/>
  <c r="AQ1553" i="5"/>
  <c r="AQ1549" i="5"/>
  <c r="AQ1545" i="5"/>
  <c r="AQ1541" i="5"/>
  <c r="AQ1537" i="5"/>
  <c r="AQ1533" i="5"/>
  <c r="AQ1525" i="5"/>
  <c r="AQ1521" i="5"/>
  <c r="AQ1517" i="5"/>
  <c r="AQ1513" i="5"/>
  <c r="AQ1509" i="5"/>
  <c r="AQ1501" i="5"/>
  <c r="AQ1497" i="5"/>
  <c r="AQ1493" i="5"/>
  <c r="AQ1489" i="5"/>
  <c r="AQ1485" i="5"/>
  <c r="AQ1481" i="5"/>
  <c r="AQ1477" i="5"/>
  <c r="AQ1473" i="5"/>
  <c r="AQ1469" i="5"/>
  <c r="AQ1465" i="5"/>
  <c r="AQ1461" i="5"/>
  <c r="AQ1453" i="5"/>
  <c r="AQ1449" i="5"/>
  <c r="AQ1445" i="5"/>
  <c r="AQ1441" i="5"/>
  <c r="AQ1437" i="5"/>
  <c r="AQ1429" i="5"/>
  <c r="AQ1421" i="5"/>
  <c r="AQ1413" i="5"/>
  <c r="AQ1409" i="5"/>
  <c r="AQ1405" i="5"/>
  <c r="AQ1401" i="5"/>
  <c r="AQ1397" i="5"/>
  <c r="AQ1393" i="5"/>
  <c r="AQ1389" i="5"/>
  <c r="AQ1385" i="5"/>
  <c r="AQ1381" i="5"/>
  <c r="AQ1377" i="5"/>
  <c r="AQ1361" i="5"/>
  <c r="AQ1357" i="5"/>
  <c r="AQ1353" i="5"/>
  <c r="AQ1349" i="5"/>
  <c r="AQ1345" i="5"/>
  <c r="AQ1341" i="5"/>
  <c r="AQ1337" i="5"/>
  <c r="AQ1333" i="5"/>
  <c r="AQ1329" i="5"/>
  <c r="AQ1321" i="5"/>
  <c r="AQ1317" i="5"/>
  <c r="AQ1313" i="5"/>
  <c r="AQ1309" i="5"/>
  <c r="AQ1305" i="5"/>
  <c r="AQ1301" i="5"/>
  <c r="AQ1297" i="5"/>
  <c r="AQ1293" i="5"/>
  <c r="AQ1289" i="5"/>
  <c r="AQ1281" i="5"/>
  <c r="AQ1277" i="5"/>
  <c r="AQ1273" i="5"/>
  <c r="AQ1269" i="5"/>
  <c r="AQ1265" i="5"/>
  <c r="AQ1261" i="5"/>
  <c r="AQ1257" i="5"/>
  <c r="AQ1249" i="5"/>
  <c r="AQ1245" i="5"/>
  <c r="AQ1221" i="5"/>
  <c r="AQ1033" i="5"/>
  <c r="AQ909" i="5"/>
  <c r="AQ829" i="5"/>
  <c r="AR677" i="5"/>
  <c r="AQ677" i="5"/>
  <c r="AQ609" i="5"/>
  <c r="AQ163" i="5"/>
  <c r="AQ183" i="5"/>
  <c r="AQ427" i="5"/>
  <c r="AQ367" i="5"/>
  <c r="AR919" i="5"/>
  <c r="AQ911" i="5"/>
  <c r="AQ907" i="5"/>
  <c r="AQ903" i="5"/>
  <c r="AQ899" i="5"/>
  <c r="AQ895" i="5"/>
  <c r="AQ883" i="5"/>
  <c r="AQ871" i="5"/>
  <c r="AQ859" i="5"/>
  <c r="AQ855" i="5"/>
  <c r="AQ851" i="5"/>
  <c r="AQ835" i="5"/>
  <c r="AQ823" i="5"/>
  <c r="AQ815" i="5"/>
  <c r="AQ811" i="5"/>
  <c r="AQ803" i="5"/>
  <c r="AQ791" i="5"/>
  <c r="AQ787" i="5"/>
  <c r="AQ779" i="5"/>
  <c r="AQ775" i="5"/>
  <c r="AQ767" i="5"/>
  <c r="AQ763" i="5"/>
  <c r="AQ759" i="5"/>
  <c r="AQ747" i="5"/>
  <c r="AQ743" i="5"/>
  <c r="AQ731" i="5"/>
  <c r="AQ727" i="5"/>
  <c r="AQ719" i="5"/>
  <c r="AQ715" i="5"/>
  <c r="AQ711" i="5"/>
  <c r="AQ699" i="5"/>
  <c r="AQ691" i="5"/>
  <c r="AQ687" i="5"/>
  <c r="AQ683" i="5"/>
  <c r="AQ667" i="5"/>
  <c r="AQ663" i="5"/>
  <c r="AQ659" i="5"/>
  <c r="AQ655" i="5"/>
  <c r="AQ651" i="5"/>
  <c r="AQ647" i="5"/>
  <c r="AQ627" i="5"/>
  <c r="AQ623" i="5"/>
  <c r="AQ611" i="5"/>
  <c r="AQ607" i="5"/>
  <c r="AQ603" i="5"/>
  <c r="AQ599" i="5"/>
  <c r="AQ595" i="5"/>
  <c r="AQ591" i="5"/>
  <c r="AQ587" i="5"/>
  <c r="AQ583" i="5"/>
  <c r="AQ579" i="5"/>
  <c r="AQ567" i="5"/>
  <c r="AQ563" i="5"/>
  <c r="AQ559" i="5"/>
  <c r="AQ555" i="5"/>
  <c r="AQ551" i="5"/>
  <c r="AQ535" i="5"/>
  <c r="AQ511" i="5"/>
  <c r="AQ507" i="5"/>
  <c r="AQ503" i="5"/>
  <c r="AQ499" i="5"/>
  <c r="AQ495" i="5"/>
  <c r="AQ487" i="5"/>
  <c r="AR483" i="5"/>
  <c r="AQ483" i="5"/>
  <c r="AQ471" i="5"/>
  <c r="AQ459" i="5"/>
  <c r="AQ451" i="5"/>
  <c r="AQ447" i="5"/>
  <c r="AQ435" i="5"/>
  <c r="AQ423" i="5"/>
  <c r="AQ419" i="5"/>
  <c r="AQ415" i="5"/>
  <c r="AQ403" i="5"/>
  <c r="AQ399" i="5"/>
  <c r="AQ391" i="5"/>
  <c r="AQ387" i="5"/>
  <c r="AQ375" i="5"/>
  <c r="AQ355" i="5"/>
  <c r="AQ331" i="5"/>
  <c r="AQ327" i="5"/>
  <c r="AQ323" i="5"/>
  <c r="AQ315" i="5"/>
  <c r="AQ307" i="5"/>
  <c r="AQ303" i="5"/>
  <c r="AQ291" i="5"/>
  <c r="AQ283" i="5"/>
  <c r="AQ279" i="5"/>
  <c r="AQ267" i="5"/>
  <c r="AQ263" i="5"/>
  <c r="AQ255" i="5"/>
  <c r="AQ247" i="5"/>
  <c r="AQ239" i="5"/>
  <c r="AQ235" i="5"/>
  <c r="AQ227" i="5"/>
  <c r="AQ219" i="5"/>
  <c r="AQ215" i="5"/>
  <c r="AQ211" i="5"/>
  <c r="AQ207" i="5"/>
  <c r="AQ191" i="5"/>
  <c r="AQ171" i="5"/>
  <c r="AQ167" i="5"/>
  <c r="AQ155" i="5"/>
  <c r="AQ151" i="5"/>
  <c r="AQ147" i="5"/>
  <c r="AQ119" i="5"/>
  <c r="AQ115" i="5"/>
  <c r="AQ114" i="5"/>
  <c r="AQ111" i="5"/>
  <c r="AQ107" i="5"/>
  <c r="AQ103" i="5"/>
  <c r="AQ83" i="5"/>
  <c r="AQ79" i="5"/>
  <c r="AQ71" i="5"/>
  <c r="AQ59" i="5"/>
  <c r="AQ47" i="5"/>
  <c r="AQ46" i="5"/>
  <c r="AQ35" i="5"/>
  <c r="AQ31" i="5"/>
  <c r="AQ446" i="5"/>
  <c r="AQ238" i="5"/>
  <c r="AQ110" i="5"/>
  <c r="AQ394" i="5"/>
  <c r="AQ1242" i="5"/>
  <c r="AQ1234" i="5"/>
  <c r="AQ1230" i="5"/>
  <c r="AQ1226" i="5"/>
  <c r="AQ1218" i="5"/>
  <c r="AQ1214" i="5"/>
  <c r="AQ1210" i="5"/>
  <c r="AQ1206" i="5"/>
  <c r="AQ1202" i="5"/>
  <c r="AQ1198" i="5"/>
  <c r="AQ1194" i="5"/>
  <c r="AQ1190" i="5"/>
  <c r="AQ1186" i="5"/>
  <c r="AQ1182" i="5"/>
  <c r="AQ1178" i="5"/>
  <c r="AQ1174" i="5"/>
  <c r="AQ1170" i="5"/>
  <c r="AQ1166" i="5"/>
  <c r="AQ1158" i="5"/>
  <c r="AQ1154" i="5"/>
  <c r="AQ1150" i="5"/>
  <c r="AQ1142" i="5"/>
  <c r="AQ1138" i="5"/>
  <c r="AQ1134" i="5"/>
  <c r="AQ1130" i="5"/>
  <c r="AQ1126" i="5"/>
  <c r="AQ1122" i="5"/>
  <c r="AQ1118" i="5"/>
  <c r="AQ1110" i="5"/>
  <c r="AQ1102" i="5"/>
  <c r="AQ1098" i="5"/>
  <c r="AQ1090" i="5"/>
  <c r="AQ1082" i="5"/>
  <c r="AQ1078" i="5"/>
  <c r="AQ1074" i="5"/>
  <c r="AQ1070" i="5"/>
  <c r="AQ1066" i="5"/>
  <c r="AQ1062" i="5"/>
  <c r="AQ1058" i="5"/>
  <c r="AQ1054" i="5"/>
  <c r="AQ1050" i="5"/>
  <c r="AQ1046" i="5"/>
  <c r="AQ1030" i="5"/>
  <c r="AQ1026" i="5"/>
  <c r="AQ1022" i="5"/>
  <c r="AQ1018" i="5"/>
  <c r="AQ1014" i="5"/>
  <c r="AQ1010" i="5"/>
  <c r="AQ1006" i="5"/>
  <c r="AQ1002" i="5"/>
  <c r="AQ998" i="5"/>
  <c r="AQ994" i="5"/>
  <c r="AQ990" i="5"/>
  <c r="AQ982" i="5"/>
  <c r="AQ978" i="5"/>
  <c r="AQ970" i="5"/>
  <c r="AQ966" i="5"/>
  <c r="AQ962" i="5"/>
  <c r="AQ958" i="5"/>
  <c r="AQ954" i="5"/>
  <c r="AQ950" i="5"/>
  <c r="AQ946" i="5"/>
  <c r="AQ942" i="5"/>
  <c r="AQ938" i="5"/>
  <c r="AQ934" i="5"/>
  <c r="AQ930" i="5"/>
  <c r="AQ926" i="5"/>
  <c r="AQ922" i="5"/>
  <c r="AQ918" i="5"/>
  <c r="AQ914" i="5"/>
  <c r="AQ906" i="5"/>
  <c r="AQ902" i="5"/>
  <c r="AQ894" i="5"/>
  <c r="AQ890" i="5"/>
  <c r="AQ882" i="5"/>
  <c r="AQ878" i="5"/>
  <c r="AQ874" i="5"/>
  <c r="AQ870" i="5"/>
  <c r="AQ866" i="5"/>
  <c r="AQ862" i="5"/>
  <c r="AQ858" i="5"/>
  <c r="AQ854" i="5"/>
  <c r="AQ850" i="5"/>
  <c r="AQ846" i="5"/>
  <c r="AQ838" i="5"/>
  <c r="AQ834" i="5"/>
  <c r="AQ826" i="5"/>
  <c r="AQ822" i="5"/>
  <c r="AQ818" i="5"/>
  <c r="AQ814" i="5"/>
  <c r="AQ810" i="5"/>
  <c r="AQ806" i="5"/>
  <c r="AQ798" i="5"/>
  <c r="AQ794" i="5"/>
  <c r="AQ790" i="5"/>
  <c r="AQ786" i="5"/>
  <c r="AQ774" i="5"/>
  <c r="AQ770" i="5"/>
  <c r="AQ766" i="5"/>
  <c r="AQ762" i="5"/>
  <c r="AQ758" i="5"/>
  <c r="AQ754" i="5"/>
  <c r="AQ750" i="5"/>
  <c r="AQ746" i="5"/>
  <c r="AQ742" i="5"/>
  <c r="AQ738" i="5"/>
  <c r="AQ734" i="5"/>
  <c r="AQ730" i="5"/>
  <c r="AQ726" i="5"/>
  <c r="AQ722" i="5"/>
  <c r="AQ718" i="5"/>
  <c r="AQ682" i="5"/>
  <c r="AQ674" i="5"/>
  <c r="AQ646" i="5"/>
  <c r="AQ618" i="5"/>
  <c r="AQ598" i="5"/>
  <c r="AQ554" i="5"/>
  <c r="AQ542" i="5"/>
  <c r="AQ526" i="5"/>
  <c r="AQ498" i="5"/>
  <c r="AQ482" i="5"/>
  <c r="AQ442" i="5"/>
  <c r="AQ426" i="5"/>
  <c r="AQ422" i="5"/>
  <c r="AQ414" i="5"/>
  <c r="AQ382" i="5"/>
  <c r="AQ374" i="5"/>
  <c r="AQ358" i="5"/>
  <c r="AQ294" i="5"/>
  <c r="AQ62" i="5"/>
  <c r="AQ19" i="5"/>
  <c r="AQ178" i="5"/>
  <c r="AQ626" i="5"/>
  <c r="AQ246" i="5"/>
  <c r="AQ318" i="5"/>
  <c r="AQ23" i="5"/>
  <c r="AQ486" i="5"/>
  <c r="AQ74" i="5"/>
  <c r="AQ102" i="5"/>
  <c r="AQ714" i="5"/>
  <c r="AQ710" i="5"/>
  <c r="AQ702" i="5"/>
  <c r="AQ698" i="5"/>
  <c r="AQ694" i="5"/>
  <c r="AQ690" i="5"/>
  <c r="AQ686" i="5"/>
  <c r="AQ670" i="5"/>
  <c r="AQ666" i="5"/>
  <c r="AQ662" i="5"/>
  <c r="AQ654" i="5"/>
  <c r="AQ650" i="5"/>
  <c r="AQ642" i="5"/>
  <c r="AQ638" i="5"/>
  <c r="AQ634" i="5"/>
  <c r="AQ630" i="5"/>
  <c r="AQ614" i="5"/>
  <c r="AQ606" i="5"/>
  <c r="AQ590" i="5"/>
  <c r="AQ586" i="5"/>
  <c r="AQ582" i="5"/>
  <c r="AQ570" i="5"/>
  <c r="AQ566" i="5"/>
  <c r="AQ562" i="5"/>
  <c r="AQ558" i="5"/>
  <c r="AQ550" i="5"/>
  <c r="AQ546" i="5"/>
  <c r="AQ538" i="5"/>
  <c r="AQ534" i="5"/>
  <c r="AQ530" i="5"/>
  <c r="AQ522" i="5"/>
  <c r="AQ514" i="5"/>
  <c r="AQ510" i="5"/>
  <c r="AQ506" i="5"/>
  <c r="AQ490" i="5"/>
  <c r="AQ478" i="5"/>
  <c r="AQ474" i="5"/>
  <c r="AQ470" i="5"/>
  <c r="AQ466" i="5"/>
  <c r="AQ458" i="5"/>
  <c r="AQ454" i="5"/>
  <c r="AQ450" i="5"/>
  <c r="AQ434" i="5"/>
  <c r="AQ430" i="5"/>
  <c r="AQ410" i="5"/>
  <c r="AQ406" i="5"/>
  <c r="AQ402" i="5"/>
  <c r="AQ398" i="5"/>
  <c r="AQ390" i="5"/>
  <c r="AQ378" i="5"/>
  <c r="AQ370" i="5"/>
  <c r="AQ366" i="5"/>
  <c r="AQ362" i="5"/>
  <c r="AQ354" i="5"/>
  <c r="AQ350" i="5"/>
  <c r="AQ338" i="5"/>
  <c r="AQ330" i="5"/>
  <c r="AQ326" i="5"/>
  <c r="AQ322" i="5"/>
  <c r="AQ314" i="5"/>
  <c r="AQ310" i="5"/>
  <c r="AQ306" i="5"/>
  <c r="AQ302" i="5"/>
  <c r="AQ298" i="5"/>
  <c r="AQ290" i="5"/>
  <c r="AQ282" i="5"/>
  <c r="AQ278" i="5"/>
  <c r="AR274" i="5"/>
  <c r="AQ270" i="5"/>
  <c r="AQ258" i="5"/>
  <c r="AQ250" i="5"/>
  <c r="AQ242" i="5"/>
  <c r="AQ234" i="5"/>
  <c r="AQ230" i="5"/>
  <c r="AQ222" i="5"/>
  <c r="AQ214" i="5"/>
  <c r="AQ210" i="5"/>
  <c r="AQ202" i="5"/>
  <c r="AQ190" i="5"/>
  <c r="AQ186" i="5"/>
  <c r="AQ182" i="5"/>
  <c r="AQ170" i="5"/>
  <c r="AQ166" i="5"/>
  <c r="AQ162" i="5"/>
  <c r="AQ150" i="5"/>
  <c r="AQ146" i="5"/>
  <c r="AQ142" i="5"/>
  <c r="AQ126" i="5"/>
  <c r="AQ122" i="5"/>
  <c r="AQ118" i="5"/>
  <c r="AQ82" i="5"/>
  <c r="AQ78" i="5"/>
  <c r="AQ66" i="5"/>
  <c r="AQ58" i="5"/>
  <c r="AQ42" i="5"/>
  <c r="AQ34" i="5"/>
  <c r="AQ30" i="5"/>
  <c r="AQ22" i="5"/>
  <c r="AR63" i="5"/>
  <c r="AR159" i="5"/>
  <c r="AR552" i="5"/>
  <c r="AR1274" i="5"/>
  <c r="AR1564" i="5"/>
  <c r="AR1682" i="5"/>
  <c r="AR2374" i="5"/>
  <c r="AR2881" i="5"/>
  <c r="AR1766" i="5"/>
  <c r="AR1539" i="5"/>
  <c r="AR1583" i="5"/>
  <c r="AR1599" i="5"/>
  <c r="AR208" i="5"/>
  <c r="AR482" i="5"/>
  <c r="AR554" i="5"/>
  <c r="AR1172" i="5"/>
  <c r="AR1366" i="5"/>
  <c r="AR1565" i="5"/>
  <c r="AR2097" i="5"/>
  <c r="AR2883" i="5"/>
  <c r="AR29" i="5"/>
  <c r="AR165" i="5"/>
  <c r="AR209" i="5"/>
  <c r="AR1176" i="5"/>
  <c r="AR1283" i="5"/>
  <c r="AR2106" i="5"/>
  <c r="AR419" i="5"/>
  <c r="AR973" i="5"/>
  <c r="AR1179" i="5"/>
  <c r="AR1368" i="5"/>
  <c r="AR3328" i="5"/>
  <c r="AR3324" i="5"/>
  <c r="AR3320" i="5"/>
  <c r="AR3316" i="5"/>
  <c r="AR3312" i="5"/>
  <c r="AR3308" i="5"/>
  <c r="AR3304" i="5"/>
  <c r="AR3300" i="5"/>
  <c r="AR3296" i="5"/>
  <c r="AR3292" i="5"/>
  <c r="AR3288" i="5"/>
  <c r="AR3284" i="5"/>
  <c r="AR3280" i="5"/>
  <c r="AR3276" i="5"/>
  <c r="AR3272" i="5"/>
  <c r="AR3268" i="5"/>
  <c r="AR3264" i="5"/>
  <c r="AR3260" i="5"/>
  <c r="AR3256" i="5"/>
  <c r="AR3252" i="5"/>
  <c r="AR3248" i="5"/>
  <c r="AR3244" i="5"/>
  <c r="AR3240" i="5"/>
  <c r="AR3236" i="5"/>
  <c r="AR3232" i="5"/>
  <c r="AR3228" i="5"/>
  <c r="AR3224" i="5"/>
  <c r="AR3220" i="5"/>
  <c r="AR3216" i="5"/>
  <c r="AR3212" i="5"/>
  <c r="AR3208" i="5"/>
  <c r="AR3204" i="5"/>
  <c r="AR3200" i="5"/>
  <c r="AR3196" i="5"/>
  <c r="AR3192" i="5"/>
  <c r="AR3188" i="5"/>
  <c r="AR3184" i="5"/>
  <c r="AR3180" i="5"/>
  <c r="AR3176" i="5"/>
  <c r="AR3172" i="5"/>
  <c r="AR3168" i="5"/>
  <c r="AR3164" i="5"/>
  <c r="AR3160" i="5"/>
  <c r="AR3156" i="5"/>
  <c r="AR3152" i="5"/>
  <c r="AR3148" i="5"/>
  <c r="AR3144" i="5"/>
  <c r="AR3140" i="5"/>
  <c r="AR3136" i="5"/>
  <c r="AR3132" i="5"/>
  <c r="AR3128" i="5"/>
  <c r="AR3124" i="5"/>
  <c r="AR3120" i="5"/>
  <c r="AR3116" i="5"/>
  <c r="AR3112" i="5"/>
  <c r="AR3108" i="5"/>
  <c r="AR3104" i="5"/>
  <c r="AR3100" i="5"/>
  <c r="AR3096" i="5"/>
  <c r="AR3092" i="5"/>
  <c r="AR3088" i="5"/>
  <c r="AR3084" i="5"/>
  <c r="AR3080" i="5"/>
  <c r="AR3076" i="5"/>
  <c r="AR3072" i="5"/>
  <c r="AR3068" i="5"/>
  <c r="AR3064" i="5"/>
  <c r="AR3060" i="5"/>
  <c r="AR3056" i="5"/>
  <c r="AR3052" i="5"/>
  <c r="AR3048" i="5"/>
  <c r="AR3044" i="5"/>
  <c r="AR3036" i="5"/>
  <c r="AR3032" i="5"/>
  <c r="AR3028" i="5"/>
  <c r="AR3024" i="5"/>
  <c r="AR3020" i="5"/>
  <c r="AR3016" i="5"/>
  <c r="AR3012" i="5"/>
  <c r="AR3008" i="5"/>
  <c r="AR3004" i="5"/>
  <c r="AR3000" i="5"/>
  <c r="AR2996" i="5"/>
  <c r="AR2992" i="5"/>
  <c r="AR2988" i="5"/>
  <c r="AR2984" i="5"/>
  <c r="AR2980" i="5"/>
  <c r="AR2976" i="5"/>
  <c r="AR2972" i="5"/>
  <c r="AR2968" i="5"/>
  <c r="AR2964" i="5"/>
  <c r="AR2960" i="5"/>
  <c r="AR2956" i="5"/>
  <c r="AR2952" i="5"/>
  <c r="AR2948" i="5"/>
  <c r="AR2944" i="5"/>
  <c r="AR2940" i="5"/>
  <c r="AR2936" i="5"/>
  <c r="AR2932" i="5"/>
  <c r="AR2928" i="5"/>
  <c r="AR2924" i="5"/>
  <c r="AR2920" i="5"/>
  <c r="AR2916" i="5"/>
  <c r="AR2912" i="5"/>
  <c r="AR2908" i="5"/>
  <c r="AR2904" i="5"/>
  <c r="AR2900" i="5"/>
  <c r="AR2896" i="5"/>
  <c r="AR2892" i="5"/>
  <c r="AR2888" i="5"/>
  <c r="AR2884" i="5"/>
  <c r="AR2880" i="5"/>
  <c r="AR2876" i="5"/>
  <c r="AR2872" i="5"/>
  <c r="AR2868" i="5"/>
  <c r="AR2864" i="5"/>
  <c r="AR2860" i="5"/>
  <c r="AR2856" i="5"/>
  <c r="AR2852" i="5"/>
  <c r="AR2848" i="5"/>
  <c r="AR2844" i="5"/>
  <c r="AR2836" i="5"/>
  <c r="AR2832" i="5"/>
  <c r="AR2828" i="5"/>
  <c r="AR2652" i="5"/>
  <c r="AR2512" i="5"/>
  <c r="AR2573" i="5"/>
  <c r="AR3319" i="5"/>
  <c r="AR3283" i="5"/>
  <c r="AR3275" i="5"/>
  <c r="AR3251" i="5"/>
  <c r="AR3235" i="5"/>
  <c r="AR1108" i="5"/>
  <c r="AR1416" i="5"/>
  <c r="AR2575" i="5"/>
  <c r="AR2824" i="5"/>
  <c r="AR2820" i="5"/>
  <c r="AR2816" i="5"/>
  <c r="AR2812" i="5"/>
  <c r="AR2808" i="5"/>
  <c r="AR2804" i="5"/>
  <c r="AR2800" i="5"/>
  <c r="AR2796" i="5"/>
  <c r="AR2792" i="5"/>
  <c r="AR2788" i="5"/>
  <c r="AR2784" i="5"/>
  <c r="AR2780" i="5"/>
  <c r="AR2776" i="5"/>
  <c r="AR2772" i="5"/>
  <c r="AR2768" i="5"/>
  <c r="AR2764" i="5"/>
  <c r="AR2760" i="5"/>
  <c r="AR2756" i="5"/>
  <c r="AR2752" i="5"/>
  <c r="AR2748" i="5"/>
  <c r="AR2744" i="5"/>
  <c r="AR2740" i="5"/>
  <c r="AR2736" i="5"/>
  <c r="AR2732" i="5"/>
  <c r="AR2728" i="5"/>
  <c r="AR2724" i="5"/>
  <c r="AR2720" i="5"/>
  <c r="AR2716" i="5"/>
  <c r="AR2712" i="5"/>
  <c r="AR2708" i="5"/>
  <c r="AR2704" i="5"/>
  <c r="AR2700" i="5"/>
  <c r="AR2696" i="5"/>
  <c r="AR2692" i="5"/>
  <c r="AR2688" i="5"/>
  <c r="AR2684" i="5"/>
  <c r="AR2680" i="5"/>
  <c r="AR2676" i="5"/>
  <c r="AR2672" i="5"/>
  <c r="AR2668" i="5"/>
  <c r="AR2664" i="5"/>
  <c r="AR2660" i="5"/>
  <c r="AR2656" i="5"/>
  <c r="AR2648" i="5"/>
  <c r="AR2644" i="5"/>
  <c r="AR2640" i="5"/>
  <c r="AR2636" i="5"/>
  <c r="AR2632" i="5"/>
  <c r="AR2628" i="5"/>
  <c r="AR2624" i="5"/>
  <c r="AR2620" i="5"/>
  <c r="AR2616" i="5"/>
  <c r="AR2612" i="5"/>
  <c r="AR2608" i="5"/>
  <c r="AR2604" i="5"/>
  <c r="AR2600" i="5"/>
  <c r="AR2596" i="5"/>
  <c r="AR2592" i="5"/>
  <c r="AR2588" i="5"/>
  <c r="AR2584" i="5"/>
  <c r="AR2580" i="5"/>
  <c r="AR2576" i="5"/>
  <c r="AR2572" i="5"/>
  <c r="AR2568" i="5"/>
  <c r="AR2564" i="5"/>
  <c r="AR2560" i="5"/>
  <c r="AR2556" i="5"/>
  <c r="AR2552" i="5"/>
  <c r="AR2548" i="5"/>
  <c r="AR2544" i="5"/>
  <c r="AR2540" i="5"/>
  <c r="AR2536" i="5"/>
  <c r="AR2532" i="5"/>
  <c r="AR2528" i="5"/>
  <c r="AR2524" i="5"/>
  <c r="AR2520" i="5"/>
  <c r="AR2516" i="5"/>
  <c r="AR2508" i="5"/>
  <c r="AR2504" i="5"/>
  <c r="AR2500" i="5"/>
  <c r="AR2496" i="5"/>
  <c r="AR2492" i="5"/>
  <c r="AR2488" i="5"/>
  <c r="AR2484" i="5"/>
  <c r="AR2480" i="5"/>
  <c r="AR2476" i="5"/>
  <c r="AR2472" i="5"/>
  <c r="AR2468" i="5"/>
  <c r="AR2464" i="5"/>
  <c r="AR2460" i="5"/>
  <c r="AR2456" i="5"/>
  <c r="AR2452" i="5"/>
  <c r="AR2448" i="5"/>
  <c r="AR2444" i="5"/>
  <c r="AR2440" i="5"/>
  <c r="AR2436" i="5"/>
  <c r="AR2432" i="5"/>
  <c r="AR2428" i="5"/>
  <c r="AR2424" i="5"/>
  <c r="AR2420" i="5"/>
  <c r="AR2416" i="5"/>
  <c r="AR2412" i="5"/>
  <c r="AR2408" i="5"/>
  <c r="AR2404" i="5"/>
  <c r="AR2400" i="5"/>
  <c r="AR2396" i="5"/>
  <c r="AR2392" i="5"/>
  <c r="AR2388" i="5"/>
  <c r="AR2384" i="5"/>
  <c r="AR2380" i="5"/>
  <c r="AR2376" i="5"/>
  <c r="AR2372" i="5"/>
  <c r="AR2368" i="5"/>
  <c r="AR2364" i="5"/>
  <c r="AR2360" i="5"/>
  <c r="AR2356" i="5"/>
  <c r="AR2352" i="5"/>
  <c r="AR2348" i="5"/>
  <c r="AR2344" i="5"/>
  <c r="AR2340" i="5"/>
  <c r="AR2336" i="5"/>
  <c r="AR2332" i="5"/>
  <c r="AR2328" i="5"/>
  <c r="AR2324" i="5"/>
  <c r="AR2320" i="5"/>
  <c r="AR2316" i="5"/>
  <c r="AR2312" i="5"/>
  <c r="AR2308" i="5"/>
  <c r="AR2304" i="5"/>
  <c r="AR2300" i="5"/>
  <c r="AR2296" i="5"/>
  <c r="AR2292" i="5"/>
  <c r="AR2288" i="5"/>
  <c r="AR2284" i="5"/>
  <c r="AR2280" i="5"/>
  <c r="AR2276" i="5"/>
  <c r="AR2272" i="5"/>
  <c r="AR2268" i="5"/>
  <c r="AR2264" i="5"/>
  <c r="AR2260" i="5"/>
  <c r="AR2256" i="5"/>
  <c r="AR2252" i="5"/>
  <c r="AR2248" i="5"/>
  <c r="AR2244" i="5"/>
  <c r="AR2240" i="5"/>
  <c r="AR2236" i="5"/>
  <c r="AR2232" i="5"/>
  <c r="AR2228" i="5"/>
  <c r="AR2224" i="5"/>
  <c r="AR2220" i="5"/>
  <c r="AR2216" i="5"/>
  <c r="AR2212" i="5"/>
  <c r="AR2208" i="5"/>
  <c r="AR2104" i="5"/>
  <c r="AR2088" i="5"/>
  <c r="AR1952" i="5"/>
  <c r="AR1484" i="5"/>
  <c r="AR2129" i="5"/>
  <c r="AR1541" i="5"/>
  <c r="AR2889" i="5"/>
  <c r="AR1511" i="5"/>
  <c r="AR1772" i="5"/>
  <c r="AR2890" i="5"/>
  <c r="AR1492" i="5"/>
  <c r="AR1930" i="5"/>
  <c r="AR2511" i="5"/>
  <c r="AR2530" i="5"/>
  <c r="AR835" i="5"/>
  <c r="AR912" i="5"/>
  <c r="AR1213" i="5"/>
  <c r="AR1415" i="5"/>
  <c r="AR1774" i="5"/>
  <c r="AR374" i="5"/>
  <c r="AR678" i="5"/>
  <c r="AR753" i="5"/>
  <c r="AR928" i="5"/>
  <c r="AR1014" i="5"/>
  <c r="AR1222" i="5"/>
  <c r="AR1419" i="5"/>
  <c r="AR2577" i="5"/>
  <c r="AR1986" i="5"/>
  <c r="AR2289" i="5"/>
  <c r="AR3266" i="5"/>
  <c r="AR3130" i="5"/>
  <c r="AR2634" i="5"/>
  <c r="AR2622" i="5"/>
  <c r="AR2550" i="5"/>
  <c r="AR2206" i="5"/>
  <c r="AR2166" i="5"/>
  <c r="AR2074" i="5"/>
  <c r="AR2066" i="5"/>
  <c r="AR1950" i="5"/>
  <c r="AR1898" i="5"/>
  <c r="AR1786" i="5"/>
  <c r="AR1778" i="5"/>
  <c r="AR1666" i="5"/>
  <c r="AR1490" i="5"/>
  <c r="AR2651" i="5"/>
  <c r="AR2947" i="5"/>
  <c r="AR3045" i="5"/>
  <c r="AR2230" i="5"/>
  <c r="AR1728" i="5"/>
  <c r="AR3059" i="5"/>
  <c r="AR1835" i="5"/>
  <c r="AR2227" i="5"/>
  <c r="AR2446" i="5"/>
  <c r="AR1328" i="5"/>
  <c r="AR1325" i="5"/>
  <c r="AR1668" i="5"/>
  <c r="AR1852" i="5"/>
  <c r="AR2330" i="5"/>
  <c r="AR2186" i="5"/>
  <c r="AR1346" i="5"/>
  <c r="AR2962" i="5"/>
  <c r="AR1557" i="5"/>
  <c r="AR1853" i="5"/>
  <c r="AR2337" i="5"/>
  <c r="AR2184" i="5"/>
  <c r="AR3014" i="5"/>
  <c r="AR1707" i="5"/>
  <c r="AR1706" i="5"/>
  <c r="AR3325" i="5"/>
  <c r="AR3321" i="5"/>
  <c r="AR3317" i="5"/>
  <c r="AR3313" i="5"/>
  <c r="AR3309" i="5"/>
  <c r="AR3305" i="5"/>
  <c r="AR3301" i="5"/>
  <c r="AR3297" i="5"/>
  <c r="AR3293" i="5"/>
  <c r="AR3289" i="5"/>
  <c r="AR3281" i="5"/>
  <c r="AR3277" i="5"/>
  <c r="AR3273" i="5"/>
  <c r="AR3269" i="5"/>
  <c r="AR3265" i="5"/>
  <c r="AR3261" i="5"/>
  <c r="AR3257" i="5"/>
  <c r="AR3253" i="5"/>
  <c r="AR3249" i="5"/>
  <c r="AR3245" i="5"/>
  <c r="AR3241" i="5"/>
  <c r="AR3237" i="5"/>
  <c r="AR3233" i="5"/>
  <c r="AR3229" i="5"/>
  <c r="AR3225" i="5"/>
  <c r="AR3221" i="5"/>
  <c r="AR3217" i="5"/>
  <c r="AR3213" i="5"/>
  <c r="AR3205" i="5"/>
  <c r="AR3201" i="5"/>
  <c r="AR3197" i="5"/>
  <c r="AR3193" i="5"/>
  <c r="AR3189" i="5"/>
  <c r="AR3185" i="5"/>
  <c r="AR3181" i="5"/>
  <c r="AR3177" i="5"/>
  <c r="AR3173" i="5"/>
  <c r="AR3169" i="5"/>
  <c r="AR3165" i="5"/>
  <c r="AR3161" i="5"/>
  <c r="AR3157" i="5"/>
  <c r="AR3153" i="5"/>
  <c r="AR3149" i="5"/>
  <c r="AR3145" i="5"/>
  <c r="AR3141" i="5"/>
  <c r="AR3137" i="5"/>
  <c r="AR3133" i="5"/>
  <c r="AR3129" i="5"/>
  <c r="AR3125" i="5"/>
  <c r="AR3121" i="5"/>
  <c r="AR3117" i="5"/>
  <c r="AR3113" i="5"/>
  <c r="AR3109" i="5"/>
  <c r="AR3105" i="5"/>
  <c r="AR3101" i="5"/>
  <c r="AR3097" i="5"/>
  <c r="AR3093" i="5"/>
  <c r="AR3089" i="5"/>
  <c r="AR3085" i="5"/>
  <c r="AR3081" i="5"/>
  <c r="AR3077" i="5"/>
  <c r="AR3073" i="5"/>
  <c r="AR3069" i="5"/>
  <c r="AR3065" i="5"/>
  <c r="AR3061" i="5"/>
  <c r="AR3057" i="5"/>
  <c r="AR3053" i="5"/>
  <c r="AR3049" i="5"/>
  <c r="AR3041" i="5"/>
  <c r="AR3037" i="5"/>
  <c r="AR3033" i="5"/>
  <c r="AR3029" i="5"/>
  <c r="AR3025" i="5"/>
  <c r="AR3021" i="5"/>
  <c r="AR3017" i="5"/>
  <c r="AR3013" i="5"/>
  <c r="AR3009" i="5"/>
  <c r="AR3005" i="5"/>
  <c r="AR3001" i="5"/>
  <c r="AR2997" i="5"/>
  <c r="AR2993" i="5"/>
  <c r="AR2989" i="5"/>
  <c r="AR2985" i="5"/>
  <c r="AR2981" i="5"/>
  <c r="AR2977" i="5"/>
  <c r="AR2973" i="5"/>
  <c r="AR2969" i="5"/>
  <c r="AR2965" i="5"/>
  <c r="AR2961" i="5"/>
  <c r="AR2957" i="5"/>
  <c r="AR2953" i="5"/>
  <c r="AR2949" i="5"/>
  <c r="AR2945" i="5"/>
  <c r="AR2941" i="5"/>
  <c r="AR2937" i="5"/>
  <c r="AR2933" i="5"/>
  <c r="AR2929" i="5"/>
  <c r="AR2925" i="5"/>
  <c r="AR2921" i="5"/>
  <c r="AR2917" i="5"/>
  <c r="AR2913" i="5"/>
  <c r="AR2909" i="5"/>
  <c r="AR2905" i="5"/>
  <c r="AR2901" i="5"/>
  <c r="AR2897" i="5"/>
  <c r="AR2893" i="5"/>
  <c r="AR2885" i="5"/>
  <c r="AR2877" i="5"/>
  <c r="AR2873" i="5"/>
  <c r="AR2869" i="5"/>
  <c r="AR2865" i="5"/>
  <c r="AR2861" i="5"/>
  <c r="AR2857" i="5"/>
  <c r="AR2853" i="5"/>
  <c r="AR2849" i="5"/>
  <c r="AR2845" i="5"/>
  <c r="AR2841" i="5"/>
  <c r="AR2837" i="5"/>
  <c r="AR2833" i="5"/>
  <c r="AR2829" i="5"/>
  <c r="AR2825" i="5"/>
  <c r="AR2821" i="5"/>
  <c r="AR2817" i="5"/>
  <c r="AR2813" i="5"/>
  <c r="AR2809" i="5"/>
  <c r="AR2805" i="5"/>
  <c r="AR2801" i="5"/>
  <c r="AR2797" i="5"/>
  <c r="AR2793" i="5"/>
  <c r="AR2789" i="5"/>
  <c r="AR2785" i="5"/>
  <c r="AR2781" i="5"/>
  <c r="AR2777" i="5"/>
  <c r="AR2773" i="5"/>
  <c r="AR2769" i="5"/>
  <c r="AR2765" i="5"/>
  <c r="AR2761" i="5"/>
  <c r="AR2757" i="5"/>
  <c r="AR2753" i="5"/>
  <c r="AR2749" i="5"/>
  <c r="AR2745" i="5"/>
  <c r="AR2741" i="5"/>
  <c r="AR2737" i="5"/>
  <c r="AR2733" i="5"/>
  <c r="AR2729" i="5"/>
  <c r="AR2725" i="5"/>
  <c r="AR2721" i="5"/>
  <c r="AR2717" i="5"/>
  <c r="AR2713" i="5"/>
  <c r="AR2709" i="5"/>
  <c r="AR2705" i="5"/>
  <c r="AR2701" i="5"/>
  <c r="AR2697" i="5"/>
  <c r="AR2693" i="5"/>
  <c r="AR2689" i="5"/>
  <c r="AR2685" i="5"/>
  <c r="AR2681" i="5"/>
  <c r="AR2677" i="5"/>
  <c r="AR2673" i="5"/>
  <c r="AR2669" i="5"/>
  <c r="AR2665" i="5"/>
  <c r="AR2661" i="5"/>
  <c r="AR2657" i="5"/>
  <c r="AR2653" i="5"/>
  <c r="AR2649" i="5"/>
  <c r="AR2645" i="5"/>
  <c r="AR2641" i="5"/>
  <c r="AR2637" i="5"/>
  <c r="AR2633" i="5"/>
  <c r="AR2629" i="5"/>
  <c r="AR2625" i="5"/>
  <c r="AR2621" i="5"/>
  <c r="AR2617" i="5"/>
  <c r="AR2613" i="5"/>
  <c r="AR2609" i="5"/>
  <c r="AR2605" i="5"/>
  <c r="AR2601" i="5"/>
  <c r="AR2597" i="5"/>
  <c r="AR2593" i="5"/>
  <c r="AR2589" i="5"/>
  <c r="AR2585" i="5"/>
  <c r="AR2581" i="5"/>
  <c r="AR2569" i="5"/>
  <c r="AR2565" i="5"/>
  <c r="AR2561" i="5"/>
  <c r="AR2557" i="5"/>
  <c r="AR2553" i="5"/>
  <c r="AR2549" i="5"/>
  <c r="AR2545" i="5"/>
  <c r="AR2541" i="5"/>
  <c r="AR2537" i="5"/>
  <c r="AR2533" i="5"/>
  <c r="AR2525" i="5"/>
  <c r="AR2521" i="5"/>
  <c r="AR2517" i="5"/>
  <c r="AR2513" i="5"/>
  <c r="AR2509" i="5"/>
  <c r="AR2505" i="5"/>
  <c r="AR2501" i="5"/>
  <c r="AR2497" i="5"/>
  <c r="AR2493" i="5"/>
  <c r="AR2489" i="5"/>
  <c r="AR2485" i="5"/>
  <c r="AR2481" i="5"/>
  <c r="AR2477" i="5"/>
  <c r="AR2473" i="5"/>
  <c r="AR2469" i="5"/>
  <c r="AR2465" i="5"/>
  <c r="AR2445" i="5"/>
  <c r="AR2413" i="5"/>
  <c r="AR2373" i="5"/>
  <c r="AR2285" i="5"/>
  <c r="AR2261" i="5"/>
  <c r="AR2229" i="5"/>
  <c r="AR2209" i="5"/>
  <c r="AR2165" i="5"/>
  <c r="AR2149" i="5"/>
  <c r="AR2145" i="5"/>
  <c r="AR2105" i="5"/>
  <c r="AR2089" i="5"/>
  <c r="AR2033" i="5"/>
  <c r="AR2029" i="5"/>
  <c r="AR1709" i="5"/>
  <c r="AR62" i="5"/>
  <c r="AR199" i="5"/>
  <c r="AR1264" i="5"/>
  <c r="AR1354" i="5"/>
  <c r="AR1457" i="5"/>
  <c r="AR1558" i="5"/>
  <c r="AR2073" i="5"/>
  <c r="AR1096" i="5"/>
  <c r="AR1093" i="5"/>
  <c r="AR1035" i="5"/>
  <c r="AR1033" i="5"/>
  <c r="AR1032" i="5"/>
  <c r="AR2204" i="5"/>
  <c r="AR2200" i="5"/>
  <c r="AR2196" i="5"/>
  <c r="AR2192" i="5"/>
  <c r="AR2188" i="5"/>
  <c r="AR2180" i="5"/>
  <c r="AR2176" i="5"/>
  <c r="AR2172" i="5"/>
  <c r="AR2168" i="5"/>
  <c r="AR2164" i="5"/>
  <c r="AR2160" i="5"/>
  <c r="AR2156" i="5"/>
  <c r="AR2152" i="5"/>
  <c r="AR2148" i="5"/>
  <c r="AR2144" i="5"/>
  <c r="AR2140" i="5"/>
  <c r="AR2136" i="5"/>
  <c r="AR2132" i="5"/>
  <c r="AR2128" i="5"/>
  <c r="AR2124" i="5"/>
  <c r="AR2120" i="5"/>
  <c r="AR2116" i="5"/>
  <c r="AR2112" i="5"/>
  <c r="AR2108" i="5"/>
  <c r="AR2100" i="5"/>
  <c r="AR2096" i="5"/>
  <c r="AR2092" i="5"/>
  <c r="AR2084" i="5"/>
  <c r="AR2080" i="5"/>
  <c r="AR2076" i="5"/>
  <c r="AR2072" i="5"/>
  <c r="AR2068" i="5"/>
  <c r="AR2064" i="5"/>
  <c r="AR2060" i="5"/>
  <c r="AR2056" i="5"/>
  <c r="AR2052" i="5"/>
  <c r="AR2048" i="5"/>
  <c r="AR2044" i="5"/>
  <c r="AR2040" i="5"/>
  <c r="AR2036" i="5"/>
  <c r="AR2032" i="5"/>
  <c r="AR2028" i="5"/>
  <c r="AR2024" i="5"/>
  <c r="AR2020" i="5"/>
  <c r="AR2016" i="5"/>
  <c r="AR2012" i="5"/>
  <c r="AR2008" i="5"/>
  <c r="AR2004" i="5"/>
  <c r="AR2000" i="5"/>
  <c r="AR1996" i="5"/>
  <c r="AR1992" i="5"/>
  <c r="AR1988" i="5"/>
  <c r="AR1984" i="5"/>
  <c r="AR1980" i="5"/>
  <c r="AR1976" i="5"/>
  <c r="AR1972" i="5"/>
  <c r="AR1968" i="5"/>
  <c r="AR1964" i="5"/>
  <c r="AR1960" i="5"/>
  <c r="AR1956" i="5"/>
  <c r="AR1948" i="5"/>
  <c r="AR1944" i="5"/>
  <c r="AR1940" i="5"/>
  <c r="AR1936" i="5"/>
  <c r="AR1932" i="5"/>
  <c r="AR1928" i="5"/>
  <c r="AR1924" i="5"/>
  <c r="AR1920" i="5"/>
  <c r="AR1916" i="5"/>
  <c r="AR1912" i="5"/>
  <c r="AR1908" i="5"/>
  <c r="AR1904" i="5"/>
  <c r="AR1900" i="5"/>
  <c r="AR1896" i="5"/>
  <c r="AR1892" i="5"/>
  <c r="AR1888" i="5"/>
  <c r="AR1884" i="5"/>
  <c r="AR1880" i="5"/>
  <c r="AR1876" i="5"/>
  <c r="AR1872" i="5"/>
  <c r="AR1868" i="5"/>
  <c r="AR1864" i="5"/>
  <c r="AR1860" i="5"/>
  <c r="AR1856" i="5"/>
  <c r="AR1848" i="5"/>
  <c r="AR1844" i="5"/>
  <c r="AR1840" i="5"/>
  <c r="AR1836" i="5"/>
  <c r="AR1832" i="5"/>
  <c r="AR1828" i="5"/>
  <c r="AR1824" i="5"/>
  <c r="AR1820" i="5"/>
  <c r="AR1816" i="5"/>
  <c r="AR1812" i="5"/>
  <c r="AR1808" i="5"/>
  <c r="AR1804" i="5"/>
  <c r="AR1800" i="5"/>
  <c r="AR1796" i="5"/>
  <c r="AR1792" i="5"/>
  <c r="AR1788" i="5"/>
  <c r="AR1784" i="5"/>
  <c r="AR1780" i="5"/>
  <c r="AR1776" i="5"/>
  <c r="AR1768" i="5"/>
  <c r="AR1764" i="5"/>
  <c r="AR1760" i="5"/>
  <c r="AR1756" i="5"/>
  <c r="AR1752" i="5"/>
  <c r="AR1736" i="5"/>
  <c r="AR1716" i="5"/>
  <c r="AR1616" i="5"/>
  <c r="AR1608" i="5"/>
  <c r="AR1604" i="5"/>
  <c r="AR1524" i="5"/>
  <c r="AR1432" i="5"/>
  <c r="AR1180" i="5"/>
  <c r="AR1144" i="5"/>
  <c r="AR168" i="5"/>
  <c r="AR276" i="5"/>
  <c r="AR422" i="5"/>
  <c r="AR977" i="5"/>
  <c r="AR1189" i="5"/>
  <c r="AR1287" i="5"/>
  <c r="AR1369" i="5"/>
  <c r="AR2291" i="5"/>
  <c r="AR2578" i="5"/>
  <c r="AR2934" i="5"/>
  <c r="AR36" i="5"/>
  <c r="AR74" i="5"/>
  <c r="AR169" i="5"/>
  <c r="AR735" i="5"/>
  <c r="AR830" i="5"/>
  <c r="AR1190" i="5"/>
  <c r="AR1290" i="5"/>
  <c r="AR1589" i="5"/>
  <c r="AR2327" i="5"/>
  <c r="AR3267" i="5"/>
  <c r="AR2915" i="5"/>
  <c r="AR1827" i="5"/>
  <c r="AR75" i="5"/>
  <c r="AR736" i="5"/>
  <c r="AR831" i="5"/>
  <c r="AR910" i="5"/>
  <c r="AR1088" i="5"/>
  <c r="AR1486" i="5"/>
  <c r="AR1591" i="5"/>
  <c r="AR2087" i="5"/>
  <c r="AR2615" i="5"/>
  <c r="AR2871" i="5"/>
  <c r="AR1483" i="5"/>
  <c r="AR76" i="5"/>
  <c r="AR125" i="5"/>
  <c r="AR173" i="5"/>
  <c r="AR737" i="5"/>
  <c r="AR2329" i="5"/>
  <c r="AR2851" i="5"/>
  <c r="AR2293" i="5"/>
  <c r="AR936" i="5"/>
  <c r="AR933" i="5"/>
  <c r="AR929" i="5"/>
  <c r="AR2671" i="5"/>
  <c r="AR315" i="5"/>
  <c r="AR609" i="5"/>
  <c r="AR849" i="5"/>
  <c r="AR1133" i="5"/>
  <c r="AR2743" i="5"/>
  <c r="AR2667" i="5"/>
  <c r="AR2075" i="5"/>
  <c r="AR1320" i="5"/>
  <c r="AR3326" i="5"/>
  <c r="AR3318" i="5"/>
  <c r="AR3302" i="5"/>
  <c r="AR3286" i="5"/>
  <c r="AR3270" i="5"/>
  <c r="AR3254" i="5"/>
  <c r="AR3238" i="5"/>
  <c r="AR3222" i="5"/>
  <c r="AR3206" i="5"/>
  <c r="AR3190" i="5"/>
  <c r="AR3178" i="5"/>
  <c r="AR3166" i="5"/>
  <c r="AR3134" i="5"/>
  <c r="AR3022" i="5"/>
  <c r="AR3018" i="5"/>
  <c r="AR3010" i="5"/>
  <c r="AR3006" i="5"/>
  <c r="AR3002" i="5"/>
  <c r="AR2998" i="5"/>
  <c r="AR2990" i="5"/>
  <c r="AR2986" i="5"/>
  <c r="AR2982" i="5"/>
  <c r="AR2978" i="5"/>
  <c r="AR2974" i="5"/>
  <c r="AR2970" i="5"/>
  <c r="AR2966" i="5"/>
  <c r="AR2958" i="5"/>
  <c r="AR2950" i="5"/>
  <c r="AR2946" i="5"/>
  <c r="AR2942" i="5"/>
  <c r="AR2938" i="5"/>
  <c r="AR2930" i="5"/>
  <c r="AR2926" i="5"/>
  <c r="AR2922" i="5"/>
  <c r="AR2918" i="5"/>
  <c r="AR2914" i="5"/>
  <c r="AR2910" i="5"/>
  <c r="AR2906" i="5"/>
  <c r="AR2902" i="5"/>
  <c r="AR2898" i="5"/>
  <c r="AR2894" i="5"/>
  <c r="AR2886" i="5"/>
  <c r="AR2882" i="5"/>
  <c r="AR2878" i="5"/>
  <c r="AR2874" i="5"/>
  <c r="AR2870" i="5"/>
  <c r="AR2866" i="5"/>
  <c r="AR2862" i="5"/>
  <c r="AR2858" i="5"/>
  <c r="AR2854" i="5"/>
  <c r="AR2850" i="5"/>
  <c r="AR2846" i="5"/>
  <c r="AR2838" i="5"/>
  <c r="AR2834" i="5"/>
  <c r="AR2830" i="5"/>
  <c r="AR2826" i="5"/>
  <c r="AR2822" i="5"/>
  <c r="AR2818" i="5"/>
  <c r="AR2814" i="5"/>
  <c r="AR2810" i="5"/>
  <c r="AR2802" i="5"/>
  <c r="AR2798" i="5"/>
  <c r="AR2794" i="5"/>
  <c r="AR2790" i="5"/>
  <c r="AR2786" i="5"/>
  <c r="AR2782" i="5"/>
  <c r="AR2778" i="5"/>
  <c r="AR2774" i="5"/>
  <c r="AR2770" i="5"/>
  <c r="AR2766" i="5"/>
  <c r="AR2762" i="5"/>
  <c r="AR2758" i="5"/>
  <c r="AR2754" i="5"/>
  <c r="AR2750" i="5"/>
  <c r="AR2746" i="5"/>
  <c r="AR2742" i="5"/>
  <c r="AR2738" i="5"/>
  <c r="AR2734" i="5"/>
  <c r="AR2730" i="5"/>
  <c r="AR2726" i="5"/>
  <c r="AR2722" i="5"/>
  <c r="AR2718" i="5"/>
  <c r="AR2714" i="5"/>
  <c r="AR2710" i="5"/>
  <c r="AR2706" i="5"/>
  <c r="AR2702" i="5"/>
  <c r="AR2698" i="5"/>
  <c r="AR2694" i="5"/>
  <c r="AR2690" i="5"/>
  <c r="AR2686" i="5"/>
  <c r="AR2682" i="5"/>
  <c r="AR2678" i="5"/>
  <c r="AR2674" i="5"/>
  <c r="AR2670" i="5"/>
  <c r="AR2666" i="5"/>
  <c r="AR2662" i="5"/>
  <c r="AR2658" i="5"/>
  <c r="AR2654" i="5"/>
  <c r="AR2650" i="5"/>
  <c r="AR2646" i="5"/>
  <c r="AR2642" i="5"/>
  <c r="AR2638" i="5"/>
  <c r="AR2630" i="5"/>
  <c r="AR2626" i="5"/>
  <c r="AR2618" i="5"/>
  <c r="AR2614" i="5"/>
  <c r="AR2610" i="5"/>
  <c r="AR2606" i="5"/>
  <c r="AR2602" i="5"/>
  <c r="AR2598" i="5"/>
  <c r="AR2594" i="5"/>
  <c r="AR2590" i="5"/>
  <c r="AR2586" i="5"/>
  <c r="AR2582" i="5"/>
  <c r="AR2574" i="5"/>
  <c r="AR2570" i="5"/>
  <c r="AR2566" i="5"/>
  <c r="AR2562" i="5"/>
  <c r="AR2558" i="5"/>
  <c r="AR2554" i="5"/>
  <c r="AR2546" i="5"/>
  <c r="AR2542" i="5"/>
  <c r="AR2538" i="5"/>
  <c r="AR2534" i="5"/>
  <c r="AR2526" i="5"/>
  <c r="AR2522" i="5"/>
  <c r="AR2518" i="5"/>
  <c r="AR2514" i="5"/>
  <c r="AR2510" i="5"/>
  <c r="AR2506" i="5"/>
  <c r="AR2502" i="5"/>
  <c r="AR2498" i="5"/>
  <c r="AR2494" i="5"/>
  <c r="AR2490" i="5"/>
  <c r="AR2486" i="5"/>
  <c r="AR2482" i="5"/>
  <c r="AR2478" i="5"/>
  <c r="AR2474" i="5"/>
  <c r="AR2470" i="5"/>
  <c r="AR2466" i="5"/>
  <c r="AR2462" i="5"/>
  <c r="AR2458" i="5"/>
  <c r="AR2454" i="5"/>
  <c r="AR2450" i="5"/>
  <c r="AR2442" i="5"/>
  <c r="AR2438" i="5"/>
  <c r="AR2434" i="5"/>
  <c r="AR2430" i="5"/>
  <c r="AR2426" i="5"/>
  <c r="AR2422" i="5"/>
  <c r="AR2418" i="5"/>
  <c r="AR2414" i="5"/>
  <c r="AR2410" i="5"/>
  <c r="AR2406" i="5"/>
  <c r="AR2402" i="5"/>
  <c r="AR2398" i="5"/>
  <c r="AR2394" i="5"/>
  <c r="AR2390" i="5"/>
  <c r="AR2386" i="5"/>
  <c r="AR2382" i="5"/>
  <c r="AR2378" i="5"/>
  <c r="AR2370" i="5"/>
  <c r="AR2366" i="5"/>
  <c r="AR2362" i="5"/>
  <c r="AR2358" i="5"/>
  <c r="AR2354" i="5"/>
  <c r="AR2350" i="5"/>
  <c r="AR2346" i="5"/>
  <c r="AR2342" i="5"/>
  <c r="AR2338" i="5"/>
  <c r="AR2334" i="5"/>
  <c r="AR2326" i="5"/>
  <c r="AR2322" i="5"/>
  <c r="AR2318" i="5"/>
  <c r="AR2314" i="5"/>
  <c r="AR2310" i="5"/>
  <c r="AR2306" i="5"/>
  <c r="AR2302" i="5"/>
  <c r="AR2298" i="5"/>
  <c r="AR2294" i="5"/>
  <c r="AR2290" i="5"/>
  <c r="AR2286" i="5"/>
  <c r="AR2282" i="5"/>
  <c r="AR2278" i="5"/>
  <c r="AR2274" i="5"/>
  <c r="AR2270" i="5"/>
  <c r="AR2266" i="5"/>
  <c r="AR2262" i="5"/>
  <c r="AR2258" i="5"/>
  <c r="AR2254" i="5"/>
  <c r="AR2250" i="5"/>
  <c r="AR2246" i="5"/>
  <c r="AR2242" i="5"/>
  <c r="AR2238" i="5"/>
  <c r="AR2234" i="5"/>
  <c r="AR2226" i="5"/>
  <c r="AR2222" i="5"/>
  <c r="AR2218" i="5"/>
  <c r="AR2214" i="5"/>
  <c r="AR2210" i="5"/>
  <c r="AR2202" i="5"/>
  <c r="AR2198" i="5"/>
  <c r="AR2194" i="5"/>
  <c r="AR2190" i="5"/>
  <c r="AR2182" i="5"/>
  <c r="AR2178" i="5"/>
  <c r="AR2174" i="5"/>
  <c r="AR2170" i="5"/>
  <c r="AR2162" i="5"/>
  <c r="AR2158" i="5"/>
  <c r="AR2154" i="5"/>
  <c r="AR2150" i="5"/>
  <c r="AR2146" i="5"/>
  <c r="AR2142" i="5"/>
  <c r="AR2138" i="5"/>
  <c r="AR2134" i="5"/>
  <c r="AR2130" i="5"/>
  <c r="AR2126" i="5"/>
  <c r="AR2122" i="5"/>
  <c r="AR2118" i="5"/>
  <c r="AR2114" i="5"/>
  <c r="AR2110" i="5"/>
  <c r="AR2102" i="5"/>
  <c r="AR2098" i="5"/>
  <c r="AR2094" i="5"/>
  <c r="AR2090" i="5"/>
  <c r="AR2086" i="5"/>
  <c r="AR2082" i="5"/>
  <c r="AR2078" i="5"/>
  <c r="AR2070" i="5"/>
  <c r="AR2062" i="5"/>
  <c r="AR2058" i="5"/>
  <c r="AR2054" i="5"/>
  <c r="AR2050" i="5"/>
  <c r="AR2046" i="5"/>
  <c r="AR2042" i="5"/>
  <c r="AR2038" i="5"/>
  <c r="AR2034" i="5"/>
  <c r="AR2030" i="5"/>
  <c r="AR2026" i="5"/>
  <c r="AR2022" i="5"/>
  <c r="AR2018" i="5"/>
  <c r="AR2014" i="5"/>
  <c r="AR2010" i="5"/>
  <c r="AR2006" i="5"/>
  <c r="AR2002" i="5"/>
  <c r="AR1998" i="5"/>
  <c r="AR1994" i="5"/>
  <c r="AR1990" i="5"/>
  <c r="AR1982" i="5"/>
  <c r="AR1978" i="5"/>
  <c r="AR1974" i="5"/>
  <c r="AR1970" i="5"/>
  <c r="AR1966" i="5"/>
  <c r="AR1962" i="5"/>
  <c r="AR1958" i="5"/>
  <c r="AR1954" i="5"/>
  <c r="AR1946" i="5"/>
  <c r="AR1942" i="5"/>
  <c r="AR1938" i="5"/>
  <c r="AR1934" i="5"/>
  <c r="AR1926" i="5"/>
  <c r="AR1922" i="5"/>
  <c r="AR1918" i="5"/>
  <c r="AR1914" i="5"/>
  <c r="AR1910" i="5"/>
  <c r="AR1906" i="5"/>
  <c r="AR1902" i="5"/>
  <c r="AR1894" i="5"/>
  <c r="AR1890" i="5"/>
  <c r="AR1886" i="5"/>
  <c r="AR1882" i="5"/>
  <c r="AR1878" i="5"/>
  <c r="AR1874" i="5"/>
  <c r="AR1870" i="5"/>
  <c r="AR1866" i="5"/>
  <c r="AR1862" i="5"/>
  <c r="AR1858" i="5"/>
  <c r="AR1854" i="5"/>
  <c r="AR1850" i="5"/>
  <c r="AR1846" i="5"/>
  <c r="AR1842" i="5"/>
  <c r="AR1838" i="5"/>
  <c r="AR1834" i="5"/>
  <c r="AR1830" i="5"/>
  <c r="AR1826" i="5"/>
  <c r="AR1822" i="5"/>
  <c r="AR1814" i="5"/>
  <c r="AR1810" i="5"/>
  <c r="AR1806" i="5"/>
  <c r="AR1802" i="5"/>
  <c r="AR1798" i="5"/>
  <c r="AR1794" i="5"/>
  <c r="AR1790" i="5"/>
  <c r="AR1782" i="5"/>
  <c r="AR1770" i="5"/>
  <c r="AR1762" i="5"/>
  <c r="AR1758" i="5"/>
  <c r="AR1754" i="5"/>
  <c r="AR1750" i="5"/>
  <c r="AR1746" i="5"/>
  <c r="AR1742" i="5"/>
  <c r="AR1738" i="5"/>
  <c r="AR1734" i="5"/>
  <c r="AR1730" i="5"/>
  <c r="AR1726" i="5"/>
  <c r="AR1722" i="5"/>
  <c r="AR1718" i="5"/>
  <c r="AR1714" i="5"/>
  <c r="AR1710" i="5"/>
  <c r="AR1702" i="5"/>
  <c r="AR1698" i="5"/>
  <c r="AR1694" i="5"/>
  <c r="AR1690" i="5"/>
  <c r="AR1686" i="5"/>
  <c r="AR1678" i="5"/>
  <c r="AR1674" i="5"/>
  <c r="AR1670" i="5"/>
  <c r="AR1662" i="5"/>
  <c r="AR1658" i="5"/>
  <c r="AR1654" i="5"/>
  <c r="AR1650" i="5"/>
  <c r="AR1646" i="5"/>
  <c r="AR1642" i="5"/>
  <c r="AR1638" i="5"/>
  <c r="AR1634" i="5"/>
  <c r="AR1630" i="5"/>
  <c r="AR1626" i="5"/>
  <c r="AR1622" i="5"/>
  <c r="AR1618" i="5"/>
  <c r="AR1614" i="5"/>
  <c r="AR1610" i="5"/>
  <c r="AR1606" i="5"/>
  <c r="AR1602" i="5"/>
  <c r="AR1598" i="5"/>
  <c r="AR1594" i="5"/>
  <c r="AR1590" i="5"/>
  <c r="AR1586" i="5"/>
  <c r="AR1582" i="5"/>
  <c r="AR1578" i="5"/>
  <c r="AR1574" i="5"/>
  <c r="AR1570" i="5"/>
  <c r="AR1566" i="5"/>
  <c r="AR1562" i="5"/>
  <c r="AR1554" i="5"/>
  <c r="AR1550" i="5"/>
  <c r="AR1546" i="5"/>
  <c r="AR1542" i="5"/>
  <c r="AR1538" i="5"/>
  <c r="AR1534" i="5"/>
  <c r="AR1530" i="5"/>
  <c r="AR1526" i="5"/>
  <c r="AR1522" i="5"/>
  <c r="AR1518" i="5"/>
  <c r="AR1514" i="5"/>
  <c r="AR1510" i="5"/>
  <c r="AR1506" i="5"/>
  <c r="AR1502" i="5"/>
  <c r="AR1498" i="5"/>
  <c r="AR1494" i="5"/>
  <c r="AR1482" i="5"/>
  <c r="AR1478" i="5"/>
  <c r="AR1474" i="5"/>
  <c r="AR1470" i="5"/>
  <c r="AR1422" i="5"/>
  <c r="AR1330" i="5"/>
  <c r="AR1262" i="5"/>
  <c r="AR1110" i="5"/>
  <c r="AR1074" i="5"/>
  <c r="AR1038" i="5"/>
  <c r="AR898" i="5"/>
  <c r="AR706" i="5"/>
  <c r="AR642" i="5"/>
  <c r="AR638" i="5"/>
  <c r="AR586" i="5"/>
  <c r="AR558" i="5"/>
  <c r="AR430" i="5"/>
  <c r="AR366" i="5"/>
  <c r="AR234" i="5"/>
  <c r="AR210" i="5"/>
  <c r="AR46" i="5"/>
  <c r="AR317" i="5"/>
  <c r="AR383" i="5"/>
  <c r="AR456" i="5"/>
  <c r="AR610" i="5"/>
  <c r="AR1031" i="5"/>
  <c r="AR1135" i="5"/>
  <c r="AR1527" i="5"/>
  <c r="AR1951" i="5"/>
  <c r="AR2431" i="5"/>
  <c r="AR2767" i="5"/>
  <c r="AR1296" i="5"/>
  <c r="AR3314" i="5"/>
  <c r="AR3290" i="5"/>
  <c r="AR3274" i="5"/>
  <c r="AR3258" i="5"/>
  <c r="AR3242" i="5"/>
  <c r="AR3226" i="5"/>
  <c r="AR3214" i="5"/>
  <c r="AR3202" i="5"/>
  <c r="AR3194" i="5"/>
  <c r="AR3182" i="5"/>
  <c r="AR3170" i="5"/>
  <c r="AR3158" i="5"/>
  <c r="AR3146" i="5"/>
  <c r="AR3142" i="5"/>
  <c r="AR3122" i="5"/>
  <c r="AR3110" i="5"/>
  <c r="AR3102" i="5"/>
  <c r="AR3098" i="5"/>
  <c r="AR3090" i="5"/>
  <c r="AR3082" i="5"/>
  <c r="AR3042" i="5"/>
  <c r="AR2806" i="5"/>
  <c r="AR19" i="5"/>
  <c r="AR98" i="5"/>
  <c r="AR249" i="5"/>
  <c r="AR318" i="5"/>
  <c r="AR611" i="5"/>
  <c r="AR774" i="5"/>
  <c r="AR2189" i="5"/>
  <c r="AR3107" i="5"/>
  <c r="AR439" i="5"/>
  <c r="AR608" i="5"/>
  <c r="AR682" i="5"/>
  <c r="AR848" i="5"/>
  <c r="AR1632" i="5"/>
  <c r="AR1777" i="5"/>
  <c r="AR1949" i="5"/>
  <c r="AR2131" i="5"/>
  <c r="AR2385" i="5"/>
  <c r="AR3322" i="5"/>
  <c r="AR3306" i="5"/>
  <c r="AR3294" i="5"/>
  <c r="AR3278" i="5"/>
  <c r="AR3250" i="5"/>
  <c r="AR3234" i="5"/>
  <c r="AR3218" i="5"/>
  <c r="AR3198" i="5"/>
  <c r="AR3154" i="5"/>
  <c r="AR2994" i="5"/>
  <c r="AR319" i="5"/>
  <c r="AR392" i="5"/>
  <c r="AR544" i="5"/>
  <c r="AR613" i="5"/>
  <c r="AR699" i="5"/>
  <c r="AR775" i="5"/>
  <c r="AR937" i="5"/>
  <c r="AR1034" i="5"/>
  <c r="AR1659" i="5"/>
  <c r="AR3127" i="5"/>
  <c r="AR2551" i="5"/>
  <c r="AR3074" i="5"/>
  <c r="AR3298" i="5"/>
  <c r="AR22" i="5"/>
  <c r="AR102" i="5"/>
  <c r="AR395" i="5"/>
  <c r="AR947" i="5"/>
  <c r="AR2207" i="5"/>
  <c r="AR1993" i="5"/>
  <c r="AR1617" i="5"/>
  <c r="AR3310" i="5"/>
  <c r="AR3282" i="5"/>
  <c r="AR3262" i="5"/>
  <c r="AR3246" i="5"/>
  <c r="AR3230" i="5"/>
  <c r="AR3210" i="5"/>
  <c r="AR3186" i="5"/>
  <c r="AR3174" i="5"/>
  <c r="AR3162" i="5"/>
  <c r="AR3150" i="5"/>
  <c r="AR3138" i="5"/>
  <c r="AR3126" i="5"/>
  <c r="AR3118" i="5"/>
  <c r="AR3114" i="5"/>
  <c r="AR3106" i="5"/>
  <c r="AR3094" i="5"/>
  <c r="AR3086" i="5"/>
  <c r="AR3078" i="5"/>
  <c r="AR3070" i="5"/>
  <c r="AR3066" i="5"/>
  <c r="AR3062" i="5"/>
  <c r="AR3058" i="5"/>
  <c r="AR3054" i="5"/>
  <c r="AR3050" i="5"/>
  <c r="AR3046" i="5"/>
  <c r="AR3038" i="5"/>
  <c r="AR3034" i="5"/>
  <c r="AR3030" i="5"/>
  <c r="AR3026" i="5"/>
  <c r="AR2954" i="5"/>
  <c r="AR103" i="5"/>
  <c r="AR198" i="5"/>
  <c r="AR265" i="5"/>
  <c r="AR325" i="5"/>
  <c r="AR396" i="5"/>
  <c r="AR549" i="5"/>
  <c r="AR704" i="5"/>
  <c r="AR1456" i="5"/>
  <c r="AR1977" i="5"/>
  <c r="AR2827" i="5"/>
  <c r="AR3015" i="5"/>
  <c r="AR548" i="5"/>
  <c r="AR1748" i="5"/>
  <c r="AR1744" i="5"/>
  <c r="AR1740" i="5"/>
  <c r="AR1732" i="5"/>
  <c r="AR1724" i="5"/>
  <c r="AR1720" i="5"/>
  <c r="AR1712" i="5"/>
  <c r="AR1708" i="5"/>
  <c r="AR1704" i="5"/>
  <c r="AR1700" i="5"/>
  <c r="AR1696" i="5"/>
  <c r="AR1692" i="5"/>
  <c r="AR1688" i="5"/>
  <c r="AR1684" i="5"/>
  <c r="AR1680" i="5"/>
  <c r="AR1676" i="5"/>
  <c r="AR1672" i="5"/>
  <c r="AR1664" i="5"/>
  <c r="AR1660" i="5"/>
  <c r="AR1656" i="5"/>
  <c r="AR1652" i="5"/>
  <c r="AR1648" i="5"/>
  <c r="AR1644" i="5"/>
  <c r="AR1640" i="5"/>
  <c r="AR1636" i="5"/>
  <c r="AR1628" i="5"/>
  <c r="AR1624" i="5"/>
  <c r="AR1620" i="5"/>
  <c r="AR1612" i="5"/>
  <c r="AR1600" i="5"/>
  <c r="AR1596" i="5"/>
  <c r="AR1592" i="5"/>
  <c r="AR1588" i="5"/>
  <c r="AR1584" i="5"/>
  <c r="AR1580" i="5"/>
  <c r="AR1576" i="5"/>
  <c r="AR1572" i="5"/>
  <c r="AR1568" i="5"/>
  <c r="AR1560" i="5"/>
  <c r="AR1556" i="5"/>
  <c r="AR1552" i="5"/>
  <c r="AR1548" i="5"/>
  <c r="AR1544" i="5"/>
  <c r="AR1540" i="5"/>
  <c r="AR1536" i="5"/>
  <c r="AR1532" i="5"/>
  <c r="AR1528" i="5"/>
  <c r="AR1520" i="5"/>
  <c r="AR1516" i="5"/>
  <c r="AR1512" i="5"/>
  <c r="AR1508" i="5"/>
  <c r="AR1504" i="5"/>
  <c r="AR1500" i="5"/>
  <c r="AR1496" i="5"/>
  <c r="AR1488" i="5"/>
  <c r="AR1480" i="5"/>
  <c r="AR1476" i="5"/>
  <c r="AR1472" i="5"/>
  <c r="AR1468" i="5"/>
  <c r="AR1464" i="5"/>
  <c r="AR1460" i="5"/>
  <c r="AR1452" i="5"/>
  <c r="AR1448" i="5"/>
  <c r="AR1444" i="5"/>
  <c r="AR1440" i="5"/>
  <c r="AR1436" i="5"/>
  <c r="AR1428" i="5"/>
  <c r="AR1424" i="5"/>
  <c r="AR1420" i="5"/>
  <c r="AR1412" i="5"/>
  <c r="AR1408" i="5"/>
  <c r="AR1404" i="5"/>
  <c r="AR1400" i="5"/>
  <c r="AR1396" i="5"/>
  <c r="AR1392" i="5"/>
  <c r="AR1388" i="5"/>
  <c r="AR1384" i="5"/>
  <c r="AR1380" i="5"/>
  <c r="AR1376" i="5"/>
  <c r="AR1372" i="5"/>
  <c r="AR1364" i="5"/>
  <c r="AR1360" i="5"/>
  <c r="AR1356" i="5"/>
  <c r="AR1352" i="5"/>
  <c r="AR1348" i="5"/>
  <c r="AR1344" i="5"/>
  <c r="AR1340" i="5"/>
  <c r="AR1336" i="5"/>
  <c r="AR1332" i="5"/>
  <c r="AR1324" i="5"/>
  <c r="AR1316" i="5"/>
  <c r="AR1312" i="5"/>
  <c r="AR1308" i="5"/>
  <c r="AR1304" i="5"/>
  <c r="AR1300" i="5"/>
  <c r="AR1292" i="5"/>
  <c r="AR1288" i="5"/>
  <c r="AR1284" i="5"/>
  <c r="AR1280" i="5"/>
  <c r="AR1276" i="5"/>
  <c r="AR1272" i="5"/>
  <c r="AR1268" i="5"/>
  <c r="AR1260" i="5"/>
  <c r="AR1256" i="5"/>
  <c r="AR1252" i="5"/>
  <c r="AR1248" i="5"/>
  <c r="AR1244" i="5"/>
  <c r="AR1240" i="5"/>
  <c r="AR1236" i="5"/>
  <c r="AR1232" i="5"/>
  <c r="AR1228" i="5"/>
  <c r="AR1224" i="5"/>
  <c r="AR1220" i="5"/>
  <c r="AR1216" i="5"/>
  <c r="AR1212" i="5"/>
  <c r="AR1208" i="5"/>
  <c r="AR1204" i="5"/>
  <c r="AR1200" i="5"/>
  <c r="AR1196" i="5"/>
  <c r="AR1192" i="5"/>
  <c r="AR1188" i="5"/>
  <c r="AR1184" i="5"/>
  <c r="AR1168" i="5"/>
  <c r="AR1164" i="5"/>
  <c r="AR1160" i="5"/>
  <c r="AR1156" i="5"/>
  <c r="AR1152" i="5"/>
  <c r="AR1148" i="5"/>
  <c r="AR1140" i="5"/>
  <c r="AR1136" i="5"/>
  <c r="AR1132" i="5"/>
  <c r="AR1128" i="5"/>
  <c r="AR1124" i="5"/>
  <c r="AR1120" i="5"/>
  <c r="AR1116" i="5"/>
  <c r="AR1112" i="5"/>
  <c r="AR1104" i="5"/>
  <c r="AR1100" i="5"/>
  <c r="AR1092" i="5"/>
  <c r="AR1084" i="5"/>
  <c r="AR1080" i="5"/>
  <c r="AR1076" i="5"/>
  <c r="AR1072" i="5"/>
  <c r="AR1068" i="5"/>
  <c r="AR1064" i="5"/>
  <c r="AR1060" i="5"/>
  <c r="AR1056" i="5"/>
  <c r="AR1052" i="5"/>
  <c r="AR1048" i="5"/>
  <c r="AR1044" i="5"/>
  <c r="AR1040" i="5"/>
  <c r="AR1036" i="5"/>
  <c r="AR1028" i="5"/>
  <c r="AR1024" i="5"/>
  <c r="AR1020" i="5"/>
  <c r="AR1016" i="5"/>
  <c r="AR1012" i="5"/>
  <c r="AR1008" i="5"/>
  <c r="AR1004" i="5"/>
  <c r="AR1000" i="5"/>
  <c r="AR996" i="5"/>
  <c r="AR992" i="5"/>
  <c r="AR988" i="5"/>
  <c r="AR984" i="5"/>
  <c r="AR980" i="5"/>
  <c r="AR976" i="5"/>
  <c r="AR972" i="5"/>
  <c r="AR968" i="5"/>
  <c r="AR964" i="5"/>
  <c r="AR960" i="5"/>
  <c r="AR956" i="5"/>
  <c r="AR952" i="5"/>
  <c r="AR948" i="5"/>
  <c r="AR944" i="5"/>
  <c r="AR940" i="5"/>
  <c r="AR932" i="5"/>
  <c r="AR924" i="5"/>
  <c r="AR920" i="5"/>
  <c r="AR916" i="5"/>
  <c r="AR908" i="5"/>
  <c r="AR904" i="5"/>
  <c r="AR900" i="5"/>
  <c r="AR896" i="5"/>
  <c r="AR892" i="5"/>
  <c r="AR888" i="5"/>
  <c r="AR884" i="5"/>
  <c r="AR880" i="5"/>
  <c r="AR876" i="5"/>
  <c r="AR872" i="5"/>
  <c r="AR868" i="5"/>
  <c r="AR864" i="5"/>
  <c r="AR860" i="5"/>
  <c r="AR856" i="5"/>
  <c r="AR852" i="5"/>
  <c r="AR844" i="5"/>
  <c r="AR840" i="5"/>
  <c r="AR836" i="5"/>
  <c r="AR832" i="5"/>
  <c r="AR828" i="5"/>
  <c r="AR824" i="5"/>
  <c r="AR820" i="5"/>
  <c r="AR816" i="5"/>
  <c r="AR812" i="5"/>
  <c r="AR808" i="5"/>
  <c r="AR804" i="5"/>
  <c r="AR800" i="5"/>
  <c r="AR796" i="5"/>
  <c r="AR792" i="5"/>
  <c r="AR788" i="5"/>
  <c r="AR784" i="5"/>
  <c r="AR780" i="5"/>
  <c r="AR776" i="5"/>
  <c r="AR772" i="5"/>
  <c r="AR768" i="5"/>
  <c r="AR764" i="5"/>
  <c r="AR760" i="5"/>
  <c r="AR756" i="5"/>
  <c r="AR752" i="5"/>
  <c r="AR748" i="5"/>
  <c r="AR744" i="5"/>
  <c r="AR740" i="5"/>
  <c r="AR732" i="5"/>
  <c r="AR728" i="5"/>
  <c r="AR724" i="5"/>
  <c r="AR720" i="5"/>
  <c r="AR716" i="5"/>
  <c r="AR712" i="5"/>
  <c r="AR708" i="5"/>
  <c r="AR700" i="5"/>
  <c r="AR696" i="5"/>
  <c r="AR692" i="5"/>
  <c r="AR688" i="5"/>
  <c r="AR672" i="5"/>
  <c r="AR652" i="5"/>
  <c r="AR528" i="5"/>
  <c r="AR508" i="5"/>
  <c r="AR408" i="5"/>
  <c r="AR368" i="5"/>
  <c r="AR348" i="5"/>
  <c r="AR248" i="5"/>
  <c r="AR244" i="5"/>
  <c r="AR180" i="5"/>
  <c r="AR172" i="5"/>
  <c r="AR148" i="5"/>
  <c r="AR136" i="5"/>
  <c r="AR80" i="5"/>
  <c r="AR64" i="5"/>
  <c r="AR167" i="5"/>
  <c r="AR343" i="5"/>
  <c r="AR551" i="5"/>
  <c r="AR615" i="5"/>
  <c r="AR1215" i="5"/>
  <c r="AR1485" i="5"/>
  <c r="AR1831" i="5"/>
  <c r="AR2187" i="5"/>
  <c r="AR3191" i="5"/>
  <c r="AR3155" i="5"/>
  <c r="AR3135" i="5"/>
  <c r="AR3079" i="5"/>
  <c r="AR3031" i="5"/>
  <c r="AR3007" i="5"/>
  <c r="AR2995" i="5"/>
  <c r="AR2987" i="5"/>
  <c r="AR2967" i="5"/>
  <c r="AR2911" i="5"/>
  <c r="AR2831" i="5"/>
  <c r="AR2803" i="5"/>
  <c r="AR2723" i="5"/>
  <c r="AR2683" i="5"/>
  <c r="AR2583" i="5"/>
  <c r="AR2539" i="5"/>
  <c r="AR2411" i="5"/>
  <c r="AR2407" i="5"/>
  <c r="AR2363" i="5"/>
  <c r="AR2279" i="5"/>
  <c r="AR2159" i="5"/>
  <c r="AR44" i="5"/>
  <c r="AR77" i="5"/>
  <c r="AR226" i="5"/>
  <c r="AR287" i="5"/>
  <c r="AR424" i="5"/>
  <c r="AR879" i="5"/>
  <c r="AR1143" i="5"/>
  <c r="AR1329" i="5"/>
  <c r="AR1715" i="5"/>
  <c r="AR1855" i="5"/>
  <c r="AR2009" i="5"/>
  <c r="AR1957" i="5"/>
  <c r="AR45" i="5"/>
  <c r="AR85" i="5"/>
  <c r="AR365" i="5"/>
  <c r="AR425" i="5"/>
  <c r="AR707" i="5"/>
  <c r="AR883" i="5"/>
  <c r="AR959" i="5"/>
  <c r="AR1333" i="5"/>
  <c r="AR1423" i="5"/>
  <c r="AR2013" i="5"/>
  <c r="AR2321" i="5"/>
  <c r="AR1615" i="5"/>
  <c r="AR427" i="5"/>
  <c r="AR799" i="5"/>
  <c r="AR885" i="5"/>
  <c r="AR1345" i="5"/>
  <c r="AR2453" i="5"/>
  <c r="AR2727" i="5"/>
  <c r="AR1187" i="5"/>
  <c r="AR795" i="5"/>
  <c r="AR135" i="5"/>
  <c r="AR236" i="5"/>
  <c r="AR499" i="5"/>
  <c r="AR643" i="5"/>
  <c r="AR897" i="5"/>
  <c r="AR969" i="5"/>
  <c r="AR1595" i="5"/>
  <c r="AR1183" i="5"/>
  <c r="AR49" i="5"/>
  <c r="AR137" i="5"/>
  <c r="AR509" i="5"/>
  <c r="AR815" i="5"/>
  <c r="AR1067" i="5"/>
  <c r="AR1891" i="5"/>
  <c r="AR2067" i="5"/>
  <c r="AR2455" i="5"/>
  <c r="AR2731" i="5"/>
  <c r="AR2295" i="5"/>
  <c r="AR1873" i="5"/>
  <c r="AR1585" i="5"/>
  <c r="AR1466" i="5"/>
  <c r="AR1462" i="5"/>
  <c r="AR1458" i="5"/>
  <c r="AR1454" i="5"/>
  <c r="AR1450" i="5"/>
  <c r="AR1446" i="5"/>
  <c r="AR1442" i="5"/>
  <c r="AR1438" i="5"/>
  <c r="AR1434" i="5"/>
  <c r="AR1430" i="5"/>
  <c r="AR1426" i="5"/>
  <c r="AR1418" i="5"/>
  <c r="AR1414" i="5"/>
  <c r="AR1410" i="5"/>
  <c r="AR1406" i="5"/>
  <c r="AR1402" i="5"/>
  <c r="AR1398" i="5"/>
  <c r="AR1394" i="5"/>
  <c r="AR1390" i="5"/>
  <c r="AR1386" i="5"/>
  <c r="AR1382" i="5"/>
  <c r="AR1378" i="5"/>
  <c r="AR1374" i="5"/>
  <c r="AR1370" i="5"/>
  <c r="AR1362" i="5"/>
  <c r="AR1358" i="5"/>
  <c r="AR1350" i="5"/>
  <c r="AR1342" i="5"/>
  <c r="AR1338" i="5"/>
  <c r="AR1334" i="5"/>
  <c r="AR1326" i="5"/>
  <c r="AR1322" i="5"/>
  <c r="AR1318" i="5"/>
  <c r="AR1314" i="5"/>
  <c r="AR1310" i="5"/>
  <c r="AR1306" i="5"/>
  <c r="AR1302" i="5"/>
  <c r="AR1298" i="5"/>
  <c r="AR1294" i="5"/>
  <c r="AR1286" i="5"/>
  <c r="AR1282" i="5"/>
  <c r="AR1278" i="5"/>
  <c r="AR1270" i="5"/>
  <c r="AR1266" i="5"/>
  <c r="AR1258" i="5"/>
  <c r="AR1254" i="5"/>
  <c r="AR1250" i="5"/>
  <c r="AR1246" i="5"/>
  <c r="AR1242" i="5"/>
  <c r="AR1238" i="5"/>
  <c r="AR1234" i="5"/>
  <c r="AR1230" i="5"/>
  <c r="AR1226" i="5"/>
  <c r="AR1218" i="5"/>
  <c r="AR1214" i="5"/>
  <c r="AR1210" i="5"/>
  <c r="AR1206" i="5"/>
  <c r="AR1202" i="5"/>
  <c r="AR1198" i="5"/>
  <c r="AR1194" i="5"/>
  <c r="AR1186" i="5"/>
  <c r="AR1182" i="5"/>
  <c r="AR1178" i="5"/>
  <c r="AR1174" i="5"/>
  <c r="AR1170" i="5"/>
  <c r="AR1166" i="5"/>
  <c r="AR1162" i="5"/>
  <c r="AR1158" i="5"/>
  <c r="AR1154" i="5"/>
  <c r="AR1150" i="5"/>
  <c r="AR1146" i="5"/>
  <c r="AR1142" i="5"/>
  <c r="AR1138" i="5"/>
  <c r="AR1134" i="5"/>
  <c r="AR1130" i="5"/>
  <c r="AR1126" i="5"/>
  <c r="AR1122" i="5"/>
  <c r="AR1118" i="5"/>
  <c r="AR1114" i="5"/>
  <c r="AR1106" i="5"/>
  <c r="AR1102" i="5"/>
  <c r="AR1098" i="5"/>
  <c r="AR1094" i="5"/>
  <c r="AR1090" i="5"/>
  <c r="AR1086" i="5"/>
  <c r="AR1082" i="5"/>
  <c r="AR1078" i="5"/>
  <c r="AR1070" i="5"/>
  <c r="AR1066" i="5"/>
  <c r="AR1062" i="5"/>
  <c r="AR1058" i="5"/>
  <c r="AR1054" i="5"/>
  <c r="AR1050" i="5"/>
  <c r="AR1046" i="5"/>
  <c r="AR1042" i="5"/>
  <c r="AR1030" i="5"/>
  <c r="AR1026" i="5"/>
  <c r="AR1022" i="5"/>
  <c r="AR1018" i="5"/>
  <c r="AR1010" i="5"/>
  <c r="AR1006" i="5"/>
  <c r="AR1002" i="5"/>
  <c r="AR998" i="5"/>
  <c r="AR994" i="5"/>
  <c r="AR990" i="5"/>
  <c r="AR986" i="5"/>
  <c r="AR982" i="5"/>
  <c r="AR978" i="5"/>
  <c r="AR974" i="5"/>
  <c r="AR970" i="5"/>
  <c r="AR966" i="5"/>
  <c r="AR962" i="5"/>
  <c r="AR958" i="5"/>
  <c r="AR954" i="5"/>
  <c r="AR950" i="5"/>
  <c r="AR946" i="5"/>
  <c r="AR942" i="5"/>
  <c r="AR938" i="5"/>
  <c r="AR934" i="5"/>
  <c r="AR930" i="5"/>
  <c r="AR926" i="5"/>
  <c r="AR922" i="5"/>
  <c r="AR918" i="5"/>
  <c r="AR914" i="5"/>
  <c r="AR906" i="5"/>
  <c r="AR902" i="5"/>
  <c r="AR894" i="5"/>
  <c r="AR890" i="5"/>
  <c r="AR886" i="5"/>
  <c r="AR882" i="5"/>
  <c r="AR878" i="5"/>
  <c r="AR874" i="5"/>
  <c r="AR870" i="5"/>
  <c r="AR866" i="5"/>
  <c r="AR862" i="5"/>
  <c r="AR858" i="5"/>
  <c r="AR854" i="5"/>
  <c r="AR850" i="5"/>
  <c r="AR846" i="5"/>
  <c r="AR842" i="5"/>
  <c r="AR838" i="5"/>
  <c r="AR834" i="5"/>
  <c r="AR826" i="5"/>
  <c r="AR822" i="5"/>
  <c r="AR818" i="5"/>
  <c r="AR814" i="5"/>
  <c r="AR810" i="5"/>
  <c r="AR806" i="5"/>
  <c r="AR802" i="5"/>
  <c r="AR798" i="5"/>
  <c r="AR794" i="5"/>
  <c r="AR790" i="5"/>
  <c r="AR786" i="5"/>
  <c r="AR782" i="5"/>
  <c r="AR778" i="5"/>
  <c r="AR770" i="5"/>
  <c r="AR766" i="5"/>
  <c r="AR762" i="5"/>
  <c r="AR758" i="5"/>
  <c r="AR754" i="5"/>
  <c r="AR750" i="5"/>
  <c r="AR746" i="5"/>
  <c r="AR742" i="5"/>
  <c r="AR738" i="5"/>
  <c r="AR734" i="5"/>
  <c r="AR730" i="5"/>
  <c r="AR726" i="5"/>
  <c r="AR722" i="5"/>
  <c r="AR718" i="5"/>
  <c r="AR714" i="5"/>
  <c r="AR710" i="5"/>
  <c r="AR702" i="5"/>
  <c r="AR698" i="5"/>
  <c r="AR694" i="5"/>
  <c r="AR690" i="5"/>
  <c r="AR686" i="5"/>
  <c r="AR674" i="5"/>
  <c r="AR670" i="5"/>
  <c r="AR666" i="5"/>
  <c r="AR662" i="5"/>
  <c r="AR658" i="5"/>
  <c r="AR654" i="5"/>
  <c r="AR650" i="5"/>
  <c r="AR646" i="5"/>
  <c r="AR634" i="5"/>
  <c r="AR630" i="5"/>
  <c r="AR626" i="5"/>
  <c r="AR622" i="5"/>
  <c r="AR618" i="5"/>
  <c r="AR614" i="5"/>
  <c r="AR606" i="5"/>
  <c r="AR602" i="5"/>
  <c r="AR598" i="5"/>
  <c r="AR594" i="5"/>
  <c r="AR590" i="5"/>
  <c r="AR582" i="5"/>
  <c r="AR578" i="5"/>
  <c r="AR574" i="5"/>
  <c r="AR570" i="5"/>
  <c r="AR566" i="5"/>
  <c r="AR562" i="5"/>
  <c r="AR550" i="5"/>
  <c r="AR546" i="5"/>
  <c r="AR542" i="5"/>
  <c r="AR538" i="5"/>
  <c r="AR534" i="5"/>
  <c r="AR530" i="5"/>
  <c r="AR526" i="5"/>
  <c r="AR522" i="5"/>
  <c r="AR518" i="5"/>
  <c r="AR514" i="5"/>
  <c r="AR510" i="5"/>
  <c r="AR506" i="5"/>
  <c r="AR502" i="5"/>
  <c r="AR498" i="5"/>
  <c r="AR494" i="5"/>
  <c r="AR490" i="5"/>
  <c r="AR486" i="5"/>
  <c r="AR478" i="5"/>
  <c r="AR474" i="5"/>
  <c r="AR470" i="5"/>
  <c r="AR466" i="5"/>
  <c r="AR462" i="5"/>
  <c r="AR458" i="5"/>
  <c r="AR454" i="5"/>
  <c r="AR450" i="5"/>
  <c r="AR446" i="5"/>
  <c r="AR442" i="5"/>
  <c r="AR438" i="5"/>
  <c r="AR434" i="5"/>
  <c r="AR426" i="5"/>
  <c r="AR418" i="5"/>
  <c r="AR414" i="5"/>
  <c r="AR410" i="5"/>
  <c r="AR406" i="5"/>
  <c r="AR402" i="5"/>
  <c r="AR398" i="5"/>
  <c r="AR394" i="5"/>
  <c r="AR390" i="5"/>
  <c r="AR386" i="5"/>
  <c r="AR382" i="5"/>
  <c r="AR378" i="5"/>
  <c r="AR370" i="5"/>
  <c r="AR362" i="5"/>
  <c r="AR358" i="5"/>
  <c r="AR354" i="5"/>
  <c r="AR350" i="5"/>
  <c r="AR346" i="5"/>
  <c r="AR342" i="5"/>
  <c r="AR338" i="5"/>
  <c r="AR334" i="5"/>
  <c r="AR330" i="5"/>
  <c r="AR326" i="5"/>
  <c r="AR322" i="5"/>
  <c r="AR314" i="5"/>
  <c r="AR310" i="5"/>
  <c r="AR306" i="5"/>
  <c r="AR302" i="5"/>
  <c r="AR298" i="5"/>
  <c r="AR294" i="5"/>
  <c r="AR290" i="5"/>
  <c r="AR286" i="5"/>
  <c r="AR282" i="5"/>
  <c r="AR278" i="5"/>
  <c r="AR270" i="5"/>
  <c r="AR266" i="5"/>
  <c r="AR262" i="5"/>
  <c r="AR258" i="5"/>
  <c r="AR254" i="5"/>
  <c r="AR250" i="5"/>
  <c r="AR246" i="5"/>
  <c r="AR242" i="5"/>
  <c r="AR238" i="5"/>
  <c r="AR230" i="5"/>
  <c r="AR222" i="5"/>
  <c r="AR218" i="5"/>
  <c r="AR214" i="5"/>
  <c r="AR206" i="5"/>
  <c r="AR202" i="5"/>
  <c r="AR194" i="5"/>
  <c r="AR190" i="5"/>
  <c r="AR186" i="5"/>
  <c r="AR182" i="5"/>
  <c r="AR178" i="5"/>
  <c r="AR174" i="5"/>
  <c r="AR170" i="5"/>
  <c r="AR166" i="5"/>
  <c r="AR162" i="5"/>
  <c r="AR158" i="5"/>
  <c r="AR154" i="5"/>
  <c r="AR150" i="5"/>
  <c r="AR146" i="5"/>
  <c r="AR142" i="5"/>
  <c r="AR138" i="5"/>
  <c r="AR134" i="5"/>
  <c r="AR130" i="5"/>
  <c r="AR126" i="5"/>
  <c r="AR122" i="5"/>
  <c r="AR118" i="5"/>
  <c r="AR114" i="5"/>
  <c r="AR110" i="5"/>
  <c r="AR106" i="5"/>
  <c r="AR94" i="5"/>
  <c r="AR90" i="5"/>
  <c r="AR86" i="5"/>
  <c r="AR82" i="5"/>
  <c r="AR78" i="5"/>
  <c r="AR70" i="5"/>
  <c r="AR66" i="5"/>
  <c r="AR58" i="5"/>
  <c r="AR54" i="5"/>
  <c r="AR50" i="5"/>
  <c r="AR42" i="5"/>
  <c r="AR38" i="5"/>
  <c r="AR34" i="5"/>
  <c r="AR30" i="5"/>
  <c r="AR26" i="5"/>
  <c r="AR93" i="5"/>
  <c r="AR303" i="5"/>
  <c r="AR373" i="5"/>
  <c r="AR733" i="5"/>
  <c r="AR819" i="5"/>
  <c r="AR899" i="5"/>
  <c r="AR1263" i="5"/>
  <c r="AR1631" i="5"/>
  <c r="AR1737" i="5"/>
  <c r="AR1897" i="5"/>
  <c r="AR2253" i="5"/>
  <c r="AR2735" i="5"/>
  <c r="AR3299" i="5"/>
  <c r="AR3051" i="5"/>
  <c r="AR2707" i="5"/>
  <c r="AR673" i="5"/>
  <c r="AR32" i="5"/>
  <c r="AR675" i="5"/>
  <c r="AR281" i="5"/>
  <c r="AR269" i="5"/>
  <c r="AR133" i="5"/>
  <c r="AR211" i="5"/>
  <c r="AR377" i="5"/>
  <c r="AR493" i="5"/>
  <c r="AR555" i="5"/>
  <c r="AR971" i="5"/>
  <c r="AR1111" i="5"/>
  <c r="AR1211" i="5"/>
  <c r="AR1275" i="5"/>
  <c r="AR1425" i="5"/>
  <c r="AR1975" i="5"/>
  <c r="AR2923" i="5"/>
  <c r="AR3075" i="5"/>
  <c r="AR3263" i="5"/>
  <c r="AR635" i="5"/>
  <c r="AR273" i="5"/>
  <c r="AR323" i="5"/>
  <c r="AR435" i="5"/>
  <c r="AR557" i="5"/>
  <c r="AR833" i="5"/>
  <c r="AR1037" i="5"/>
  <c r="AR1353" i="5"/>
  <c r="AR1857" i="5"/>
  <c r="AR983" i="5"/>
  <c r="AR633" i="5"/>
  <c r="AR619" i="5"/>
  <c r="AR2461" i="5"/>
  <c r="AR2457" i="5"/>
  <c r="AR2449" i="5"/>
  <c r="AR2441" i="5"/>
  <c r="AR2437" i="5"/>
  <c r="AR2433" i="5"/>
  <c r="AR2429" i="5"/>
  <c r="AR2425" i="5"/>
  <c r="AR2421" i="5"/>
  <c r="AR2417" i="5"/>
  <c r="AR2409" i="5"/>
  <c r="AR2405" i="5"/>
  <c r="AR2401" i="5"/>
  <c r="AR2397" i="5"/>
  <c r="AR2393" i="5"/>
  <c r="AR2389" i="5"/>
  <c r="AR2381" i="5"/>
  <c r="AR2377" i="5"/>
  <c r="AR2369" i="5"/>
  <c r="AR2365" i="5"/>
  <c r="AR2361" i="5"/>
  <c r="AR2357" i="5"/>
  <c r="AR2353" i="5"/>
  <c r="AR2349" i="5"/>
  <c r="AR2345" i="5"/>
  <c r="AR2341" i="5"/>
  <c r="AR2333" i="5"/>
  <c r="AR2325" i="5"/>
  <c r="AR2317" i="5"/>
  <c r="AR2313" i="5"/>
  <c r="AR2309" i="5"/>
  <c r="AR2305" i="5"/>
  <c r="AR2301" i="5"/>
  <c r="AR2297" i="5"/>
  <c r="AR2281" i="5"/>
  <c r="AR2277" i="5"/>
  <c r="AR2273" i="5"/>
  <c r="AR2269" i="5"/>
  <c r="AR2265" i="5"/>
  <c r="AR2257" i="5"/>
  <c r="AR2249" i="5"/>
  <c r="AR2245" i="5"/>
  <c r="AR2241" i="5"/>
  <c r="AR2237" i="5"/>
  <c r="AR2233" i="5"/>
  <c r="AR2225" i="5"/>
  <c r="AR2221" i="5"/>
  <c r="AR2217" i="5"/>
  <c r="AR2213" i="5"/>
  <c r="AR2205" i="5"/>
  <c r="AR2201" i="5"/>
  <c r="AR2197" i="5"/>
  <c r="AR2193" i="5"/>
  <c r="AR2185" i="5"/>
  <c r="AR2181" i="5"/>
  <c r="AR2177" i="5"/>
  <c r="AR2173" i="5"/>
  <c r="AR2169" i="5"/>
  <c r="AR2161" i="5"/>
  <c r="AR2157" i="5"/>
  <c r="AR2153" i="5"/>
  <c r="AR2141" i="5"/>
  <c r="AR2137" i="5"/>
  <c r="AR2133" i="5"/>
  <c r="AR2125" i="5"/>
  <c r="AR2121" i="5"/>
  <c r="AR2117" i="5"/>
  <c r="AR2113" i="5"/>
  <c r="AR2109" i="5"/>
  <c r="AR2101" i="5"/>
  <c r="AR2093" i="5"/>
  <c r="AR2085" i="5"/>
  <c r="AR2081" i="5"/>
  <c r="AR2077" i="5"/>
  <c r="AR2069" i="5"/>
  <c r="AR2065" i="5"/>
  <c r="AR2061" i="5"/>
  <c r="AR2057" i="5"/>
  <c r="AR2053" i="5"/>
  <c r="AR2049" i="5"/>
  <c r="AR2045" i="5"/>
  <c r="AR2041" i="5"/>
  <c r="AR2037" i="5"/>
  <c r="AR2025" i="5"/>
  <c r="AR2021" i="5"/>
  <c r="AR2017" i="5"/>
  <c r="AR2005" i="5"/>
  <c r="AR2001" i="5"/>
  <c r="AR1997" i="5"/>
  <c r="AR1989" i="5"/>
  <c r="AR1937" i="5"/>
  <c r="AR1933" i="5"/>
  <c r="AR1917" i="5"/>
  <c r="AR1877" i="5"/>
  <c r="AR1825" i="5"/>
  <c r="AR1817" i="5"/>
  <c r="AR1789" i="5"/>
  <c r="AR1753" i="5"/>
  <c r="AR1601" i="5"/>
  <c r="AR1597" i="5"/>
  <c r="AR1553" i="5"/>
  <c r="AR1545" i="5"/>
  <c r="AR1497" i="5"/>
  <c r="AR1453" i="5"/>
  <c r="AR1445" i="5"/>
  <c r="AR1397" i="5"/>
  <c r="AR1393" i="5"/>
  <c r="AR1389" i="5"/>
  <c r="AR1377" i="5"/>
  <c r="AR1317" i="5"/>
  <c r="AR1297" i="5"/>
  <c r="AR1277" i="5"/>
  <c r="AR1245" i="5"/>
  <c r="AR1209" i="5"/>
  <c r="AR1193" i="5"/>
  <c r="AR1153" i="5"/>
  <c r="AR1145" i="5"/>
  <c r="AR1105" i="5"/>
  <c r="AR1053" i="5"/>
  <c r="AR949" i="5"/>
  <c r="AR905" i="5"/>
  <c r="AR881" i="5"/>
  <c r="AR617" i="5"/>
  <c r="AR97" i="5"/>
  <c r="AR225" i="5"/>
  <c r="AR385" i="5"/>
  <c r="AR437" i="5"/>
  <c r="AR703" i="5"/>
  <c r="AR911" i="5"/>
  <c r="AR1039" i="5"/>
  <c r="AR1365" i="5"/>
  <c r="AR1433" i="5"/>
  <c r="AR1667" i="5"/>
  <c r="AR1773" i="5"/>
  <c r="AR2351" i="5"/>
  <c r="AR2467" i="5"/>
  <c r="AR2447" i="5"/>
  <c r="AR1991" i="5"/>
  <c r="AR243" i="5"/>
  <c r="AR553" i="5"/>
  <c r="AR59" i="5"/>
  <c r="AR99" i="5"/>
  <c r="AR139" i="5"/>
  <c r="AR233" i="5"/>
  <c r="AR277" i="5"/>
  <c r="AR639" i="5"/>
  <c r="AR705" i="5"/>
  <c r="AR773" i="5"/>
  <c r="AR847" i="5"/>
  <c r="AR913" i="5"/>
  <c r="AR1367" i="5"/>
  <c r="AR1525" i="5"/>
  <c r="AR1775" i="5"/>
  <c r="AR1987" i="5"/>
  <c r="AR2107" i="5"/>
  <c r="AR2251" i="5"/>
  <c r="AR2951" i="5"/>
  <c r="AR3203" i="5"/>
  <c r="AR1509" i="5"/>
  <c r="AR171" i="5"/>
  <c r="AR545" i="5"/>
  <c r="AR684" i="5"/>
  <c r="AR680" i="5"/>
  <c r="AR676" i="5"/>
  <c r="AR668" i="5"/>
  <c r="AR664" i="5"/>
  <c r="AR660" i="5"/>
  <c r="AR656" i="5"/>
  <c r="AR648" i="5"/>
  <c r="AR644" i="5"/>
  <c r="AR640" i="5"/>
  <c r="AR636" i="5"/>
  <c r="AR632" i="5"/>
  <c r="AR628" i="5"/>
  <c r="AR624" i="5"/>
  <c r="AR620" i="5"/>
  <c r="AR616" i="5"/>
  <c r="AR612" i="5"/>
  <c r="AR604" i="5"/>
  <c r="AR600" i="5"/>
  <c r="AR596" i="5"/>
  <c r="AR592" i="5"/>
  <c r="AR588" i="5"/>
  <c r="AR584" i="5"/>
  <c r="AR580" i="5"/>
  <c r="AR576" i="5"/>
  <c r="AR572" i="5"/>
  <c r="AR568" i="5"/>
  <c r="AR564" i="5"/>
  <c r="AR560" i="5"/>
  <c r="AR556" i="5"/>
  <c r="AR540" i="5"/>
  <c r="AR536" i="5"/>
  <c r="AR532" i="5"/>
  <c r="AR524" i="5"/>
  <c r="AR520" i="5"/>
  <c r="AR516" i="5"/>
  <c r="AR512" i="5"/>
  <c r="AR504" i="5"/>
  <c r="AR500" i="5"/>
  <c r="AR496" i="5"/>
  <c r="AR492" i="5"/>
  <c r="AR488" i="5"/>
  <c r="AR484" i="5"/>
  <c r="AR480" i="5"/>
  <c r="AR476" i="5"/>
  <c r="AR472" i="5"/>
  <c r="AR468" i="5"/>
  <c r="AR464" i="5"/>
  <c r="AR460" i="5"/>
  <c r="AR452" i="5"/>
  <c r="AR448" i="5"/>
  <c r="AR444" i="5"/>
  <c r="AR440" i="5"/>
  <c r="AR432" i="5"/>
  <c r="AR428" i="5"/>
  <c r="AR420" i="5"/>
  <c r="AR416" i="5"/>
  <c r="AR412" i="5"/>
  <c r="AR404" i="5"/>
  <c r="AR400" i="5"/>
  <c r="AR388" i="5"/>
  <c r="AR384" i="5"/>
  <c r="AR380" i="5"/>
  <c r="AR376" i="5"/>
  <c r="AR372" i="5"/>
  <c r="AR364" i="5"/>
  <c r="AR360" i="5"/>
  <c r="AR356" i="5"/>
  <c r="AR352" i="5"/>
  <c r="AR340" i="5"/>
  <c r="AR336" i="5"/>
  <c r="AR332" i="5"/>
  <c r="AR328" i="5"/>
  <c r="AR324" i="5"/>
  <c r="AR320" i="5"/>
  <c r="AR316" i="5"/>
  <c r="AR312" i="5"/>
  <c r="AR308" i="5"/>
  <c r="AR304" i="5"/>
  <c r="AR300" i="5"/>
  <c r="AR296" i="5"/>
  <c r="AR292" i="5"/>
  <c r="AR288" i="5"/>
  <c r="AR284" i="5"/>
  <c r="AR280" i="5"/>
  <c r="AR272" i="5"/>
  <c r="AR268" i="5"/>
  <c r="AR264" i="5"/>
  <c r="AR260" i="5"/>
  <c r="AR256" i="5"/>
  <c r="AR252" i="5"/>
  <c r="AR240" i="5"/>
  <c r="AR232" i="5"/>
  <c r="AR228" i="5"/>
  <c r="AR224" i="5"/>
  <c r="AR220" i="5"/>
  <c r="AR216" i="5"/>
  <c r="AR212" i="5"/>
  <c r="AR204" i="5"/>
  <c r="AR200" i="5"/>
  <c r="AR196" i="5"/>
  <c r="AR192" i="5"/>
  <c r="AR188" i="5"/>
  <c r="AR184" i="5"/>
  <c r="AR176" i="5"/>
  <c r="AR164" i="5"/>
  <c r="AR160" i="5"/>
  <c r="AR156" i="5"/>
  <c r="AR152" i="5"/>
  <c r="AR144" i="5"/>
  <c r="AR140" i="5"/>
  <c r="AR132" i="5"/>
  <c r="AR128" i="5"/>
  <c r="AR124" i="5"/>
  <c r="AR120" i="5"/>
  <c r="AR116" i="5"/>
  <c r="AR112" i="5"/>
  <c r="AR108" i="5"/>
  <c r="AR104" i="5"/>
  <c r="AR100" i="5"/>
  <c r="AR96" i="5"/>
  <c r="AR92" i="5"/>
  <c r="AR88" i="5"/>
  <c r="AR84" i="5"/>
  <c r="AR72" i="5"/>
  <c r="AR68" i="5"/>
  <c r="AR60" i="5"/>
  <c r="AR28" i="5"/>
  <c r="AR237" i="5"/>
  <c r="AR345" i="5"/>
  <c r="AR397" i="5"/>
  <c r="AR587" i="5"/>
  <c r="AR779" i="5"/>
  <c r="AR1311" i="5"/>
  <c r="AR1797" i="5"/>
  <c r="AR1899" i="5"/>
  <c r="AR2979" i="5"/>
  <c r="AR3183" i="5"/>
  <c r="AR1703" i="5"/>
  <c r="AR873" i="5"/>
  <c r="AR543" i="5"/>
  <c r="AR89" i="5"/>
  <c r="AR65" i="5"/>
  <c r="AR519" i="5"/>
  <c r="AR1529" i="5"/>
  <c r="AR495" i="5"/>
  <c r="AR191" i="5"/>
  <c r="AR347" i="5"/>
  <c r="AR465" i="5"/>
  <c r="AR525" i="5"/>
  <c r="AR783" i="5"/>
  <c r="AR869" i="5"/>
  <c r="AR1079" i="5"/>
  <c r="AR1157" i="5"/>
  <c r="AR1313" i="5"/>
  <c r="AR1391" i="5"/>
  <c r="AR1467" i="5"/>
  <c r="AR1809" i="5"/>
  <c r="AR1895" i="5"/>
  <c r="AR1699" i="5"/>
  <c r="AR81" i="5"/>
  <c r="AR653" i="5"/>
  <c r="AR1459" i="5"/>
  <c r="AR863" i="5"/>
  <c r="AR113" i="5"/>
  <c r="AR193" i="5"/>
  <c r="AR245" i="5"/>
  <c r="AR527" i="5"/>
  <c r="AR591" i="5"/>
  <c r="AR1009" i="5"/>
  <c r="AR1083" i="5"/>
  <c r="AR1169" i="5"/>
  <c r="AR1239" i="5"/>
  <c r="AR1693" i="5"/>
  <c r="AR801" i="5"/>
  <c r="AR423" i="5"/>
  <c r="AR239" i="5"/>
  <c r="AR589" i="5"/>
  <c r="AR865" i="5"/>
  <c r="AR1431" i="5"/>
  <c r="AR37" i="5"/>
  <c r="AR195" i="5"/>
  <c r="AR247" i="5"/>
  <c r="AR299" i="5"/>
  <c r="AR467" i="5"/>
  <c r="AR665" i="5"/>
  <c r="AR731" i="5"/>
  <c r="AR797" i="5"/>
  <c r="AR935" i="5"/>
  <c r="AR1323" i="5"/>
  <c r="AR1469" i="5"/>
  <c r="AR1535" i="5"/>
  <c r="AR1625" i="5"/>
  <c r="AR1875" i="5"/>
  <c r="AR1399" i="5"/>
  <c r="AR1077" i="5"/>
  <c r="AR1231" i="5"/>
  <c r="AR1685" i="5"/>
  <c r="AR2015" i="5"/>
  <c r="AR2267" i="5"/>
  <c r="AR2387" i="5"/>
  <c r="AR3011" i="5"/>
  <c r="AR3327" i="5"/>
  <c r="AR3323" i="5"/>
  <c r="AR3315" i="5"/>
  <c r="AR3311" i="5"/>
  <c r="AR3303" i="5"/>
  <c r="AR3291" i="5"/>
  <c r="AR3287" i="5"/>
  <c r="AR3279" i="5"/>
  <c r="AR3271" i="5"/>
  <c r="AR3259" i="5"/>
  <c r="AR3255" i="5"/>
  <c r="AR3247" i="5"/>
  <c r="AR3243" i="5"/>
  <c r="AR3239" i="5"/>
  <c r="AR3231" i="5"/>
  <c r="AR3227" i="5"/>
  <c r="AR3223" i="5"/>
  <c r="AR3219" i="5"/>
  <c r="AR3215" i="5"/>
  <c r="AR3211" i="5"/>
  <c r="AR3207" i="5"/>
  <c r="AR3199" i="5"/>
  <c r="AR3195" i="5"/>
  <c r="AR3187" i="5"/>
  <c r="AR3179" i="5"/>
  <c r="AR3175" i="5"/>
  <c r="AR3171" i="5"/>
  <c r="AR3167" i="5"/>
  <c r="AR3163" i="5"/>
  <c r="AR3159" i="5"/>
  <c r="AR3151" i="5"/>
  <c r="AR3147" i="5"/>
  <c r="AR3143" i="5"/>
  <c r="AR3139" i="5"/>
  <c r="AR3131" i="5"/>
  <c r="AR3123" i="5"/>
  <c r="AR3119" i="5"/>
  <c r="AR3115" i="5"/>
  <c r="AR3111" i="5"/>
  <c r="AR3103" i="5"/>
  <c r="AR3099" i="5"/>
  <c r="AR3095" i="5"/>
  <c r="AR3091" i="5"/>
  <c r="AR3087" i="5"/>
  <c r="AR3083" i="5"/>
  <c r="AR3071" i="5"/>
  <c r="AR3067" i="5"/>
  <c r="AR3063" i="5"/>
  <c r="AR3055" i="5"/>
  <c r="AR3047" i="5"/>
  <c r="AR3043" i="5"/>
  <c r="AR3039" i="5"/>
  <c r="AR3035" i="5"/>
  <c r="AR3027" i="5"/>
  <c r="AR3023" i="5"/>
  <c r="AR3019" i="5"/>
  <c r="AR3003" i="5"/>
  <c r="AR2999" i="5"/>
  <c r="AR2991" i="5"/>
  <c r="AR2983" i="5"/>
  <c r="AR2975" i="5"/>
  <c r="AR2971" i="5"/>
  <c r="AR2963" i="5"/>
  <c r="AR2959" i="5"/>
  <c r="AR2955" i="5"/>
  <c r="AR2943" i="5"/>
  <c r="AR2939" i="5"/>
  <c r="AR2935" i="5"/>
  <c r="AR2931" i="5"/>
  <c r="AR2927" i="5"/>
  <c r="AR2919" i="5"/>
  <c r="AR2907" i="5"/>
  <c r="AR2903" i="5"/>
  <c r="AR2899" i="5"/>
  <c r="AR2895" i="5"/>
  <c r="AR2891" i="5"/>
  <c r="AR2887" i="5"/>
  <c r="AR2879" i="5"/>
  <c r="AR2875" i="5"/>
  <c r="AR2867" i="5"/>
  <c r="AR2863" i="5"/>
  <c r="AR2859" i="5"/>
  <c r="AR2855" i="5"/>
  <c r="AR2847" i="5"/>
  <c r="AR2843" i="5"/>
  <c r="AR2839" i="5"/>
  <c r="AR2835" i="5"/>
  <c r="AR2823" i="5"/>
  <c r="AR2819" i="5"/>
  <c r="AR2815" i="5"/>
  <c r="AR2811" i="5"/>
  <c r="AR2807" i="5"/>
  <c r="AR2799" i="5"/>
  <c r="AR2795" i="5"/>
  <c r="AR2791" i="5"/>
  <c r="AR2787" i="5"/>
  <c r="AR2783" i="5"/>
  <c r="AR2779" i="5"/>
  <c r="AR2775" i="5"/>
  <c r="AR2771" i="5"/>
  <c r="AR2763" i="5"/>
  <c r="AR2759" i="5"/>
  <c r="AR2755" i="5"/>
  <c r="AR2751" i="5"/>
  <c r="AR2747" i="5"/>
  <c r="AR2739" i="5"/>
  <c r="AR2719" i="5"/>
  <c r="AR2715" i="5"/>
  <c r="AR2711" i="5"/>
  <c r="AR2703" i="5"/>
  <c r="AR2699" i="5"/>
  <c r="AR2695" i="5"/>
  <c r="AR2691" i="5"/>
  <c r="AR2687" i="5"/>
  <c r="AR2679" i="5"/>
  <c r="AR2675" i="5"/>
  <c r="AR2663" i="5"/>
  <c r="AR2659" i="5"/>
  <c r="AR2655" i="5"/>
  <c r="AR2647" i="5"/>
  <c r="AR2643" i="5"/>
  <c r="AR2639" i="5"/>
  <c r="AR2635" i="5"/>
  <c r="AR2631" i="5"/>
  <c r="AR2627" i="5"/>
  <c r="AR2623" i="5"/>
  <c r="AR2619" i="5"/>
  <c r="AR2611" i="5"/>
  <c r="AR2607" i="5"/>
  <c r="AR2603" i="5"/>
  <c r="AR2599" i="5"/>
  <c r="AR2595" i="5"/>
  <c r="AR2591" i="5"/>
  <c r="AR2587" i="5"/>
  <c r="AR2579" i="5"/>
  <c r="AR2571" i="5"/>
  <c r="AR2567" i="5"/>
  <c r="AR2563" i="5"/>
  <c r="AR2559" i="5"/>
  <c r="AR2555" i="5"/>
  <c r="AR2547" i="5"/>
  <c r="AR2543" i="5"/>
  <c r="AR2535" i="5"/>
  <c r="AR2531" i="5"/>
  <c r="AR2527" i="5"/>
  <c r="AR2523" i="5"/>
  <c r="AR2519" i="5"/>
  <c r="AR2515" i="5"/>
  <c r="AR2507" i="5"/>
  <c r="AR2503" i="5"/>
  <c r="AR2499" i="5"/>
  <c r="AR2495" i="5"/>
  <c r="AR2491" i="5"/>
  <c r="AR2487" i="5"/>
  <c r="AR2483" i="5"/>
  <c r="AR2479" i="5"/>
  <c r="AR2475" i="5"/>
  <c r="AR2471" i="5"/>
  <c r="AR2463" i="5"/>
  <c r="AR2459" i="5"/>
  <c r="AR2443" i="5"/>
  <c r="AR2439" i="5"/>
  <c r="AR2435" i="5"/>
  <c r="AR2427" i="5"/>
  <c r="AR2423" i="5"/>
  <c r="AR2419" i="5"/>
  <c r="AR2415" i="5"/>
  <c r="AR2403" i="5"/>
  <c r="AR2399" i="5"/>
  <c r="AR2395" i="5"/>
  <c r="AR2391" i="5"/>
  <c r="AR2383" i="5"/>
  <c r="AR2379" i="5"/>
  <c r="AR2375" i="5"/>
  <c r="AR2371" i="5"/>
  <c r="AR2367" i="5"/>
  <c r="AR2359" i="5"/>
  <c r="AR2355" i="5"/>
  <c r="AR2347" i="5"/>
  <c r="AR2343" i="5"/>
  <c r="AR2339" i="5"/>
  <c r="AR2335" i="5"/>
  <c r="AR2331" i="5"/>
  <c r="AR2323" i="5"/>
  <c r="AR2319" i="5"/>
  <c r="AR2315" i="5"/>
  <c r="AR2311" i="5"/>
  <c r="AR2307" i="5"/>
  <c r="AR2303" i="5"/>
  <c r="AR2299" i="5"/>
  <c r="AR2287" i="5"/>
  <c r="AR2283" i="5"/>
  <c r="AR2275" i="5"/>
  <c r="AR2271" i="5"/>
  <c r="AR2263" i="5"/>
  <c r="AR2259" i="5"/>
  <c r="AR2255" i="5"/>
  <c r="AR2247" i="5"/>
  <c r="AR2243" i="5"/>
  <c r="AR2239" i="5"/>
  <c r="AR2235" i="5"/>
  <c r="AR2231" i="5"/>
  <c r="AR2223" i="5"/>
  <c r="AR2219" i="5"/>
  <c r="AR2215" i="5"/>
  <c r="AR2211" i="5"/>
  <c r="AR2203" i="5"/>
  <c r="AR2199" i="5"/>
  <c r="AR2195" i="5"/>
  <c r="AR2191" i="5"/>
  <c r="AR2183" i="5"/>
  <c r="AR2179" i="5"/>
  <c r="AR2175" i="5"/>
  <c r="AR2171" i="5"/>
  <c r="AR2167" i="5"/>
  <c r="AR2163" i="5"/>
  <c r="AR2155" i="5"/>
  <c r="AR2151" i="5"/>
  <c r="AR2147" i="5"/>
  <c r="AR2143" i="5"/>
  <c r="AR2139" i="5"/>
  <c r="AR2135" i="5"/>
  <c r="AR2127" i="5"/>
  <c r="AR2123" i="5"/>
  <c r="AR2119" i="5"/>
  <c r="AR2115" i="5"/>
  <c r="AR2111" i="5"/>
  <c r="AR2103" i="5"/>
  <c r="AR2099" i="5"/>
  <c r="AR2095" i="5"/>
  <c r="AR2091" i="5"/>
  <c r="AR2083" i="5"/>
  <c r="AR2079" i="5"/>
  <c r="AR2071" i="5"/>
  <c r="AR2063" i="5"/>
  <c r="AR2059" i="5"/>
  <c r="AR2055" i="5"/>
  <c r="AR2051" i="5"/>
  <c r="AR2047" i="5"/>
  <c r="AR2043" i="5"/>
  <c r="AR2039" i="5"/>
  <c r="AR2035" i="5"/>
  <c r="AR2031" i="5"/>
  <c r="AR2027" i="5"/>
  <c r="AR2023" i="5"/>
  <c r="AR2019" i="5"/>
  <c r="AR2011" i="5"/>
  <c r="AR2007" i="5"/>
  <c r="AR2003" i="5"/>
  <c r="AR1999" i="5"/>
  <c r="AR1995" i="5"/>
  <c r="AR1867" i="5"/>
  <c r="AR1859" i="5"/>
  <c r="AR1839" i="5"/>
  <c r="AR1779" i="5"/>
  <c r="AR1755" i="5"/>
  <c r="AR1739" i="5"/>
  <c r="AR1711" i="5"/>
  <c r="AR1443" i="5"/>
  <c r="AR1023" i="5"/>
  <c r="AR759" i="5"/>
  <c r="AR1013" i="5"/>
  <c r="AR1171" i="5"/>
  <c r="AR1327" i="5"/>
  <c r="AR1555" i="5"/>
  <c r="AR1929" i="5"/>
  <c r="AR1623" i="5"/>
  <c r="AR1347" i="5"/>
  <c r="AR1115" i="5"/>
  <c r="AR409" i="5"/>
  <c r="AR853" i="5"/>
  <c r="AR813" i="5"/>
  <c r="AR809" i="5"/>
  <c r="AR805" i="5"/>
  <c r="AR765" i="5"/>
  <c r="AR725" i="5"/>
  <c r="AR713" i="5"/>
  <c r="AR709" i="5"/>
  <c r="AR697" i="5"/>
  <c r="AR649" i="5"/>
  <c r="AR605" i="5"/>
  <c r="AR577" i="5"/>
  <c r="AR541" i="5"/>
  <c r="AR537" i="5"/>
  <c r="AR529" i="5"/>
  <c r="AR497" i="5"/>
  <c r="AR489" i="5"/>
  <c r="AR453" i="5"/>
  <c r="AR449" i="5"/>
  <c r="AR393" i="5"/>
  <c r="AR369" i="5"/>
  <c r="AR337" i="5"/>
  <c r="AR293" i="5"/>
  <c r="AR285" i="5"/>
  <c r="AR217" i="5"/>
  <c r="AR91" i="5"/>
  <c r="AR163" i="5"/>
  <c r="AR379" i="5"/>
  <c r="AR603" i="5"/>
  <c r="AR655" i="5"/>
  <c r="AR837" i="5"/>
  <c r="AR1015" i="5"/>
  <c r="AR1085" i="5"/>
  <c r="AR1155" i="5"/>
  <c r="AR1285" i="5"/>
  <c r="AR1417" i="5"/>
  <c r="AR1533" i="5"/>
  <c r="AR1669" i="5"/>
  <c r="AR1913" i="5"/>
  <c r="AR39" i="5"/>
  <c r="AR127" i="5"/>
  <c r="AR197" i="5"/>
  <c r="AR289" i="5"/>
  <c r="AR339" i="5"/>
  <c r="AR485" i="5"/>
  <c r="AR723" i="5"/>
  <c r="AR965" i="5"/>
  <c r="AR1019" i="5"/>
  <c r="AR1219" i="5"/>
  <c r="AR1351" i="5"/>
  <c r="AR1609" i="5"/>
  <c r="AR1833" i="5"/>
  <c r="AR1577" i="5"/>
  <c r="AR1117" i="5"/>
  <c r="AR67" i="5"/>
  <c r="AR109" i="5"/>
  <c r="AR213" i="5"/>
  <c r="AR351" i="5"/>
  <c r="AR399" i="5"/>
  <c r="AR457" i="5"/>
  <c r="AR569" i="5"/>
  <c r="AR683" i="5"/>
  <c r="AR743" i="5"/>
  <c r="AR871" i="5"/>
  <c r="AR979" i="5"/>
  <c r="AR1055" i="5"/>
  <c r="AR1243" i="5"/>
  <c r="AR1505" i="5"/>
  <c r="AR1633" i="5"/>
  <c r="AR1849" i="5"/>
  <c r="AR1253" i="5"/>
  <c r="AR1029" i="5"/>
  <c r="AR1983" i="5"/>
  <c r="AR1979" i="5"/>
  <c r="AR1971" i="5"/>
  <c r="AR1963" i="5"/>
  <c r="AR1959" i="5"/>
  <c r="AR1955" i="5"/>
  <c r="AR1947" i="5"/>
  <c r="AR1943" i="5"/>
  <c r="AR1939" i="5"/>
  <c r="AR1935" i="5"/>
  <c r="AR1931" i="5"/>
  <c r="AR1927" i="5"/>
  <c r="AR1923" i="5"/>
  <c r="AR1919" i="5"/>
  <c r="AR1915" i="5"/>
  <c r="AR1911" i="5"/>
  <c r="AR1907" i="5"/>
  <c r="AR1903" i="5"/>
  <c r="AR1887" i="5"/>
  <c r="AR1883" i="5"/>
  <c r="AR1879" i="5"/>
  <c r="AR1871" i="5"/>
  <c r="AR1863" i="5"/>
  <c r="AR1851" i="5"/>
  <c r="AR1847" i="5"/>
  <c r="AR1843" i="5"/>
  <c r="AR1823" i="5"/>
  <c r="AR1819" i="5"/>
  <c r="AR1815" i="5"/>
  <c r="AR1811" i="5"/>
  <c r="AR1807" i="5"/>
  <c r="AR1803" i="5"/>
  <c r="AR1799" i="5"/>
  <c r="AR1795" i="5"/>
  <c r="AR1791" i="5"/>
  <c r="AR1787" i="5"/>
  <c r="AR1783" i="5"/>
  <c r="AR1771" i="5"/>
  <c r="AR1767" i="5"/>
  <c r="AR1763" i="5"/>
  <c r="AR1759" i="5"/>
  <c r="AR1751" i="5"/>
  <c r="AR1747" i="5"/>
  <c r="AR1743" i="5"/>
  <c r="AR1735" i="5"/>
  <c r="AR1731" i="5"/>
  <c r="AR1727" i="5"/>
  <c r="AR1723" i="5"/>
  <c r="AR1719" i="5"/>
  <c r="AR1695" i="5"/>
  <c r="AR1691" i="5"/>
  <c r="AR1687" i="5"/>
  <c r="AR1683" i="5"/>
  <c r="AR1655" i="5"/>
  <c r="AR1651" i="5"/>
  <c r="AR1603" i="5"/>
  <c r="AR1587" i="5"/>
  <c r="AR1579" i="5"/>
  <c r="AR1551" i="5"/>
  <c r="AR1547" i="5"/>
  <c r="AR1531" i="5"/>
  <c r="AR1499" i="5"/>
  <c r="AR1479" i="5"/>
  <c r="AR1475" i="5"/>
  <c r="AR1463" i="5"/>
  <c r="AR1403" i="5"/>
  <c r="AR1383" i="5"/>
  <c r="AR1375" i="5"/>
  <c r="AR1371" i="5"/>
  <c r="AR1343" i="5"/>
  <c r="AR1335" i="5"/>
  <c r="AR1303" i="5"/>
  <c r="AR1299" i="5"/>
  <c r="AR1295" i="5"/>
  <c r="AR1271" i="5"/>
  <c r="AR1267" i="5"/>
  <c r="AR1235" i="5"/>
  <c r="AR1203" i="5"/>
  <c r="AR1195" i="5"/>
  <c r="AR1151" i="5"/>
  <c r="AR1131" i="5"/>
  <c r="AR1099" i="5"/>
  <c r="AR1091" i="5"/>
  <c r="AR1063" i="5"/>
  <c r="AR1059" i="5"/>
  <c r="AR1011" i="5"/>
  <c r="AR987" i="5"/>
  <c r="AR975" i="5"/>
  <c r="AR963" i="5"/>
  <c r="AR955" i="5"/>
  <c r="AR927" i="5"/>
  <c r="AR923" i="5"/>
  <c r="AR887" i="5"/>
  <c r="AR859" i="5"/>
  <c r="AR855" i="5"/>
  <c r="AR851" i="5"/>
  <c r="AR827" i="5"/>
  <c r="AR823" i="5"/>
  <c r="AR811" i="5"/>
  <c r="AR791" i="5"/>
  <c r="AR755" i="5"/>
  <c r="AR747" i="5"/>
  <c r="AR727" i="5"/>
  <c r="AR711" i="5"/>
  <c r="AR691" i="5"/>
  <c r="AR679" i="5"/>
  <c r="AR663" i="5"/>
  <c r="AR659" i="5"/>
  <c r="AR651" i="5"/>
  <c r="AR647" i="5"/>
  <c r="AR631" i="5"/>
  <c r="AR627" i="5"/>
  <c r="AR599" i="5"/>
  <c r="AR583" i="5"/>
  <c r="AR571" i="5"/>
  <c r="AR567" i="5"/>
  <c r="AR559" i="5"/>
  <c r="AR535" i="5"/>
  <c r="AR531" i="5"/>
  <c r="AR507" i="5"/>
  <c r="AR503" i="5"/>
  <c r="AR475" i="5"/>
  <c r="AR443" i="5"/>
  <c r="AR415" i="5"/>
  <c r="AR387" i="5"/>
  <c r="AR363" i="5"/>
  <c r="AR359" i="5"/>
  <c r="AR335" i="5"/>
  <c r="AR331" i="5"/>
  <c r="AR311" i="5"/>
  <c r="AR307" i="5"/>
  <c r="AR279" i="5"/>
  <c r="AR271" i="5"/>
  <c r="AR255" i="5"/>
  <c r="AR235" i="5"/>
  <c r="AR231" i="5"/>
  <c r="AR227" i="5"/>
  <c r="AR219" i="5"/>
  <c r="AR207" i="5"/>
  <c r="AR203" i="5"/>
  <c r="AR179" i="5"/>
  <c r="AR155" i="5"/>
  <c r="AR131" i="5"/>
  <c r="AR107" i="5"/>
  <c r="AR83" i="5"/>
  <c r="AR79" i="5"/>
  <c r="AR55" i="5"/>
  <c r="AR47" i="5"/>
  <c r="AR35" i="5"/>
  <c r="AR31" i="5"/>
  <c r="AR175" i="5"/>
  <c r="AR267" i="5"/>
  <c r="AR353" i="5"/>
  <c r="AR511" i="5"/>
  <c r="AR749" i="5"/>
  <c r="AR803" i="5"/>
  <c r="AR1507" i="5"/>
  <c r="AR1573" i="5"/>
  <c r="AR789" i="5"/>
  <c r="AR111" i="5"/>
  <c r="AR145" i="5"/>
  <c r="AR313" i="5"/>
  <c r="AR459" i="5"/>
  <c r="AR513" i="5"/>
  <c r="AR573" i="5"/>
  <c r="AR685" i="5"/>
  <c r="AR875" i="5"/>
  <c r="AR1065" i="5"/>
  <c r="AR1119" i="5"/>
  <c r="AR1319" i="5"/>
  <c r="AR1379" i="5"/>
  <c r="AR1575" i="5"/>
  <c r="AR1635" i="5"/>
  <c r="AR1713" i="5"/>
  <c r="AR1889" i="5"/>
  <c r="AR1247" i="5"/>
  <c r="AR43" i="5"/>
  <c r="AR73" i="5"/>
  <c r="AR147" i="5"/>
  <c r="AR183" i="5"/>
  <c r="AR411" i="5"/>
  <c r="AR463" i="5"/>
  <c r="AR515" i="5"/>
  <c r="AR575" i="5"/>
  <c r="AR637" i="5"/>
  <c r="AR687" i="5"/>
  <c r="AR751" i="5"/>
  <c r="AR997" i="5"/>
  <c r="AR1259" i="5"/>
  <c r="AR1523" i="5"/>
  <c r="AR1973" i="5"/>
  <c r="AR1643" i="5"/>
  <c r="AR985" i="5"/>
  <c r="AR69" i="5"/>
  <c r="AR275" i="5"/>
  <c r="AR431" i="5"/>
  <c r="AR787" i="5"/>
  <c r="AR931" i="5"/>
  <c r="AR1223" i="5"/>
  <c r="AR1679" i="5"/>
  <c r="AR1985" i="5"/>
  <c r="AR1981" i="5"/>
  <c r="AR1969" i="5"/>
  <c r="AR1965" i="5"/>
  <c r="AR1961" i="5"/>
  <c r="AR1953" i="5"/>
  <c r="AR1945" i="5"/>
  <c r="AR1941" i="5"/>
  <c r="AR1925" i="5"/>
  <c r="AR1921" i="5"/>
  <c r="AR1909" i="5"/>
  <c r="AR1905" i="5"/>
  <c r="AR1901" i="5"/>
  <c r="AR1893" i="5"/>
  <c r="AR1885" i="5"/>
  <c r="AR1881" i="5"/>
  <c r="AR1869" i="5"/>
  <c r="AR1865" i="5"/>
  <c r="AR1861" i="5"/>
  <c r="AR1845" i="5"/>
  <c r="AR1841" i="5"/>
  <c r="AR1837" i="5"/>
  <c r="AR1829" i="5"/>
  <c r="AR1821" i="5"/>
  <c r="AR1813" i="5"/>
  <c r="AR1805" i="5"/>
  <c r="AR1801" i="5"/>
  <c r="AR1793" i="5"/>
  <c r="AR1785" i="5"/>
  <c r="AR1781" i="5"/>
  <c r="AR1769" i="5"/>
  <c r="AR1765" i="5"/>
  <c r="AR1761" i="5"/>
  <c r="AR1757" i="5"/>
  <c r="AR1749" i="5"/>
  <c r="AR1745" i="5"/>
  <c r="AR1741" i="5"/>
  <c r="AR1733" i="5"/>
  <c r="AR1729" i="5"/>
  <c r="AR1725" i="5"/>
  <c r="AR1721" i="5"/>
  <c r="AR1717" i="5"/>
  <c r="AR1705" i="5"/>
  <c r="AR1701" i="5"/>
  <c r="AR1697" i="5"/>
  <c r="AR1689" i="5"/>
  <c r="AR1681" i="5"/>
  <c r="AR1677" i="5"/>
  <c r="AR1673" i="5"/>
  <c r="AR1665" i="5"/>
  <c r="AR1661" i="5"/>
  <c r="AR1657" i="5"/>
  <c r="AR1653" i="5"/>
  <c r="AR1649" i="5"/>
  <c r="AR1645" i="5"/>
  <c r="AR1641" i="5"/>
  <c r="AR1637" i="5"/>
  <c r="AR1629" i="5"/>
  <c r="AR1621" i="5"/>
  <c r="AR1613" i="5"/>
  <c r="AR1605" i="5"/>
  <c r="AR1593" i="5"/>
  <c r="AR1581" i="5"/>
  <c r="AR1569" i="5"/>
  <c r="AR1561" i="5"/>
  <c r="AR1549" i="5"/>
  <c r="AR1537" i="5"/>
  <c r="AR1521" i="5"/>
  <c r="AR1517" i="5"/>
  <c r="AR1513" i="5"/>
  <c r="AR1501" i="5"/>
  <c r="AR1493" i="5"/>
  <c r="AR1489" i="5"/>
  <c r="AR1481" i="5"/>
  <c r="AR1477" i="5"/>
  <c r="AR1473" i="5"/>
  <c r="AR1465" i="5"/>
  <c r="AR1461" i="5"/>
  <c r="AR1449" i="5"/>
  <c r="AR1441" i="5"/>
  <c r="AR1437" i="5"/>
  <c r="AR1429" i="5"/>
  <c r="AR1421" i="5"/>
  <c r="AR1413" i="5"/>
  <c r="AR1409" i="5"/>
  <c r="AR1405" i="5"/>
  <c r="AR1401" i="5"/>
  <c r="AR1385" i="5"/>
  <c r="AR1381" i="5"/>
  <c r="AR1373" i="5"/>
  <c r="AR1361" i="5"/>
  <c r="AR1357" i="5"/>
  <c r="AR1349" i="5"/>
  <c r="AR1341" i="5"/>
  <c r="AR1337" i="5"/>
  <c r="AR1321" i="5"/>
  <c r="AR1309" i="5"/>
  <c r="AR1305" i="5"/>
  <c r="AR1301" i="5"/>
  <c r="AR1293" i="5"/>
  <c r="AR1289" i="5"/>
  <c r="AR1281" i="5"/>
  <c r="AR1273" i="5"/>
  <c r="AR1269" i="5"/>
  <c r="AR1265" i="5"/>
  <c r="AR1261" i="5"/>
  <c r="AR1257" i="5"/>
  <c r="AR1249" i="5"/>
  <c r="AR1241" i="5"/>
  <c r="AR1237" i="5"/>
  <c r="AR1233" i="5"/>
  <c r="AR1229" i="5"/>
  <c r="AR1225" i="5"/>
  <c r="AR1221" i="5"/>
  <c r="AR1217" i="5"/>
  <c r="AR1205" i="5"/>
  <c r="AR1201" i="5"/>
  <c r="AR1197" i="5"/>
  <c r="AR1185" i="5"/>
  <c r="AR1181" i="5"/>
  <c r="AR1177" i="5"/>
  <c r="AR1173" i="5"/>
  <c r="AR1165" i="5"/>
  <c r="AR1161" i="5"/>
  <c r="AR1149" i="5"/>
  <c r="AR1141" i="5"/>
  <c r="AR1137" i="5"/>
  <c r="AR1129" i="5"/>
  <c r="AR1125" i="5"/>
  <c r="AR1121" i="5"/>
  <c r="AR1113" i="5"/>
  <c r="AR1101" i="5"/>
  <c r="AR1097" i="5"/>
  <c r="AR1089" i="5"/>
  <c r="AR1081" i="5"/>
  <c r="AR1073" i="5"/>
  <c r="AR1069" i="5"/>
  <c r="AR1061" i="5"/>
  <c r="AR1057" i="5"/>
  <c r="AR1049" i="5"/>
  <c r="AR1045" i="5"/>
  <c r="AR1041" i="5"/>
  <c r="AR1025" i="5"/>
  <c r="AR1021" i="5"/>
  <c r="AR1017" i="5"/>
  <c r="AR1005" i="5"/>
  <c r="AR1001" i="5"/>
  <c r="AR993" i="5"/>
  <c r="AR989" i="5"/>
  <c r="AR981" i="5"/>
  <c r="AR961" i="5"/>
  <c r="AR957" i="5"/>
  <c r="AR953" i="5"/>
  <c r="AR945" i="5"/>
  <c r="AR941" i="5"/>
  <c r="AR925" i="5"/>
  <c r="AR921" i="5"/>
  <c r="AR917" i="5"/>
  <c r="AR909" i="5"/>
  <c r="AR901" i="5"/>
  <c r="AR893" i="5"/>
  <c r="AR889" i="5"/>
  <c r="AR877" i="5"/>
  <c r="AR861" i="5"/>
  <c r="AR857" i="5"/>
  <c r="AR845" i="5"/>
  <c r="AR841" i="5"/>
  <c r="AR829" i="5"/>
  <c r="AR825" i="5"/>
  <c r="AR821" i="5"/>
  <c r="AR817" i="5"/>
  <c r="AR793" i="5"/>
  <c r="AR785" i="5"/>
  <c r="AR781" i="5"/>
  <c r="AR777" i="5"/>
  <c r="AR769" i="5"/>
  <c r="AR761" i="5"/>
  <c r="AR757" i="5"/>
  <c r="AR745" i="5"/>
  <c r="AR741" i="5"/>
  <c r="AR729" i="5"/>
  <c r="AR721" i="5"/>
  <c r="AR717" i="5"/>
  <c r="AR701" i="5"/>
  <c r="AR693" i="5"/>
  <c r="AR689" i="5"/>
  <c r="AR681" i="5"/>
  <c r="AR669" i="5"/>
  <c r="AR661" i="5"/>
  <c r="AR657" i="5"/>
  <c r="AR645" i="5"/>
  <c r="AR641" i="5"/>
  <c r="AR629" i="5"/>
  <c r="AR625" i="5"/>
  <c r="AR621" i="5"/>
  <c r="AR601" i="5"/>
  <c r="AR597" i="5"/>
  <c r="AR593" i="5"/>
  <c r="AR585" i="5"/>
  <c r="AR581" i="5"/>
  <c r="AR565" i="5"/>
  <c r="AR561" i="5"/>
  <c r="AR533" i="5"/>
  <c r="AR521" i="5"/>
  <c r="AR517" i="5"/>
  <c r="AR505" i="5"/>
  <c r="AR501" i="5"/>
  <c r="AR481" i="5"/>
  <c r="AR477" i="5"/>
  <c r="AR473" i="5"/>
  <c r="AR469" i="5"/>
  <c r="AR461" i="5"/>
  <c r="AR445" i="5"/>
  <c r="AR441" i="5"/>
  <c r="AR433" i="5"/>
  <c r="AR429" i="5"/>
  <c r="AR421" i="5"/>
  <c r="AR417" i="5"/>
  <c r="AR413" i="5"/>
  <c r="AR405" i="5"/>
  <c r="AR401" i="5"/>
  <c r="AR389" i="5"/>
  <c r="AR381" i="5"/>
  <c r="AR361" i="5"/>
  <c r="AR357" i="5"/>
  <c r="AR349" i="5"/>
  <c r="AR341" i="5"/>
  <c r="AR333" i="5"/>
  <c r="AR329" i="5"/>
  <c r="AR321" i="5"/>
  <c r="AR309" i="5"/>
  <c r="AR305" i="5"/>
  <c r="AR301" i="5"/>
  <c r="AR297" i="5"/>
  <c r="AR261" i="5"/>
  <c r="AR257" i="5"/>
  <c r="AR253" i="5"/>
  <c r="AR241" i="5"/>
  <c r="AR229" i="5"/>
  <c r="AR221" i="5"/>
  <c r="AR201" i="5"/>
  <c r="AR181" i="5"/>
  <c r="AR161" i="5"/>
  <c r="AR141" i="5"/>
  <c r="AR121" i="5"/>
  <c r="AR101" i="5"/>
  <c r="AR61" i="5"/>
  <c r="AR41" i="5"/>
  <c r="AR21" i="5"/>
  <c r="AR23" i="5"/>
  <c r="AR51" i="5"/>
  <c r="AR115" i="5"/>
  <c r="AR149" i="5"/>
  <c r="AR185" i="5"/>
  <c r="AR251" i="5"/>
  <c r="AR291" i="5"/>
  <c r="AR367" i="5"/>
  <c r="AR903" i="5"/>
  <c r="AR1103" i="5"/>
  <c r="AR1191" i="5"/>
  <c r="AR1291" i="5"/>
  <c r="AR1447" i="5"/>
  <c r="AR1639" i="5"/>
  <c r="AR153" i="5"/>
  <c r="AR52" i="5"/>
  <c r="AR87" i="5"/>
  <c r="AR117" i="5"/>
  <c r="AR327" i="5"/>
  <c r="AR407" i="5"/>
  <c r="AR487" i="5"/>
  <c r="AR667" i="5"/>
  <c r="AR999" i="5"/>
  <c r="AR1395" i="5"/>
  <c r="AR1671" i="5"/>
  <c r="AR53" i="5"/>
  <c r="AR119" i="5"/>
  <c r="AR151" i="5"/>
  <c r="AR187" i="5"/>
  <c r="AR259" i="5"/>
  <c r="AR671" i="5"/>
  <c r="AR1147" i="5"/>
  <c r="AR123" i="5"/>
  <c r="AR295" i="5"/>
  <c r="AR371" i="5"/>
  <c r="AR491" i="5"/>
  <c r="AR579" i="5"/>
  <c r="AR623" i="5"/>
  <c r="AR767" i="5"/>
  <c r="AR951" i="5"/>
  <c r="AR1003" i="5"/>
  <c r="AR27" i="5"/>
  <c r="AR157" i="5"/>
  <c r="AR223" i="5"/>
  <c r="AR455" i="5"/>
  <c r="AR715" i="5"/>
  <c r="AR771" i="5"/>
  <c r="AR907" i="5"/>
  <c r="AR1107" i="5"/>
  <c r="AR1455" i="5"/>
  <c r="AR1503" i="5"/>
  <c r="AR24" i="5"/>
  <c r="AR105" i="5"/>
  <c r="AR129" i="5"/>
  <c r="AR177" i="5"/>
  <c r="AR33" i="5"/>
  <c r="AR56" i="5"/>
  <c r="AR1675" i="5"/>
  <c r="AR1663" i="5"/>
  <c r="AR1647" i="5"/>
  <c r="AR1627" i="5"/>
  <c r="AR1619" i="5"/>
  <c r="AR1611" i="5"/>
  <c r="AR1607" i="5"/>
  <c r="AR1571" i="5"/>
  <c r="AR1567" i="5"/>
  <c r="AR1563" i="5"/>
  <c r="AR1559" i="5"/>
  <c r="AR1543" i="5"/>
  <c r="AR1519" i="5"/>
  <c r="AR1515" i="5"/>
  <c r="AR1495" i="5"/>
  <c r="AR1491" i="5"/>
  <c r="AR1487" i="5"/>
  <c r="AR1471" i="5"/>
  <c r="AR1451" i="5"/>
  <c r="AR1439" i="5"/>
  <c r="AR1435" i="5"/>
  <c r="AR1427" i="5"/>
  <c r="AR1411" i="5"/>
  <c r="AR1407" i="5"/>
  <c r="AR1387" i="5"/>
  <c r="AR1363" i="5"/>
  <c r="AR1359" i="5"/>
  <c r="AR1355" i="5"/>
  <c r="AR1339" i="5"/>
  <c r="AR1331" i="5"/>
  <c r="AR1315" i="5"/>
  <c r="AR1307" i="5"/>
  <c r="AR1279" i="5"/>
  <c r="AR1255" i="5"/>
  <c r="AR1251" i="5"/>
  <c r="AR1227" i="5"/>
  <c r="AR1207" i="5"/>
  <c r="AR1199" i="5"/>
  <c r="AR1175" i="5"/>
  <c r="AR1167" i="5"/>
  <c r="AR1163" i="5"/>
  <c r="AR1159" i="5"/>
  <c r="AR1139" i="5"/>
  <c r="AR1127" i="5"/>
  <c r="AR1123" i="5"/>
  <c r="AR1095" i="5"/>
  <c r="AR1087" i="5"/>
  <c r="AR1075" i="5"/>
  <c r="AR1071" i="5"/>
  <c r="AR1051" i="5"/>
  <c r="AR1047" i="5"/>
  <c r="AR1043" i="5"/>
  <c r="AR1027" i="5"/>
  <c r="AR1007" i="5"/>
  <c r="AR995" i="5"/>
  <c r="AR991" i="5"/>
  <c r="AR967" i="5"/>
  <c r="AR943" i="5"/>
  <c r="AR939" i="5"/>
  <c r="AR915" i="5"/>
  <c r="AR895" i="5"/>
  <c r="AR891" i="5"/>
  <c r="AR867" i="5"/>
  <c r="AR843" i="5"/>
  <c r="AR807" i="5"/>
  <c r="AR763" i="5"/>
  <c r="AR739" i="5"/>
  <c r="AR719" i="5"/>
  <c r="AR695" i="5"/>
  <c r="AR607" i="5"/>
  <c r="AR595" i="5"/>
  <c r="AR563" i="5"/>
  <c r="AR547" i="5"/>
  <c r="AR539" i="5"/>
  <c r="AR523" i="5"/>
  <c r="AR471" i="5"/>
  <c r="AR451" i="5"/>
  <c r="AR447" i="5"/>
  <c r="AR403" i="5"/>
  <c r="AR391" i="5"/>
  <c r="AR375" i="5"/>
  <c r="AR355" i="5"/>
  <c r="AR283" i="5"/>
  <c r="AR263" i="5"/>
  <c r="AR215" i="5"/>
  <c r="AR143" i="5"/>
  <c r="AR95" i="5"/>
  <c r="AR71" i="5"/>
  <c r="AR57" i="5"/>
  <c r="AR205" i="5"/>
  <c r="AR189" i="5"/>
  <c r="AR25" i="5"/>
  <c r="AR48" i="5"/>
  <c r="AR40" i="5"/>
  <c r="AR20" i="5"/>
  <c r="K125" i="5"/>
  <c r="K145" i="5"/>
  <c r="K245" i="5"/>
  <c r="K446" i="5"/>
  <c r="K566" i="5"/>
  <c r="K227" i="5"/>
  <c r="K407" i="5"/>
  <c r="K153" i="5"/>
  <c r="K488" i="5"/>
  <c r="K109" i="5"/>
  <c r="K349" i="5"/>
  <c r="K190" i="5"/>
  <c r="K314" i="5"/>
  <c r="K328" i="5"/>
  <c r="K368" i="5"/>
  <c r="K209" i="5"/>
  <c r="K210" i="5"/>
  <c r="K236" i="5"/>
  <c r="K217" i="5"/>
  <c r="K917" i="5"/>
  <c r="K118" i="5"/>
  <c r="K218" i="5"/>
  <c r="K281" i="5"/>
  <c r="K402" i="5"/>
  <c r="K323" i="5"/>
  <c r="K284" i="5"/>
  <c r="K122" i="5"/>
  <c r="K208" i="5"/>
  <c r="K246" i="5"/>
  <c r="K259" i="5"/>
  <c r="K272" i="5"/>
  <c r="K285" i="5"/>
  <c r="K292" i="5"/>
  <c r="K300" i="5"/>
  <c r="K336" i="5"/>
  <c r="K385" i="5"/>
  <c r="K428" i="5"/>
  <c r="K533" i="5"/>
  <c r="K555" i="5"/>
  <c r="K644" i="5"/>
  <c r="K754" i="5"/>
  <c r="K838" i="5"/>
  <c r="K879" i="5"/>
  <c r="K1155" i="5"/>
  <c r="K1939" i="5"/>
  <c r="K2310" i="5"/>
  <c r="K113" i="5"/>
  <c r="K199" i="5"/>
  <c r="K223" i="5"/>
  <c r="K274" i="5"/>
  <c r="K316" i="5"/>
  <c r="K379" i="5"/>
  <c r="K430" i="5"/>
  <c r="K440" i="5"/>
  <c r="K514" i="5"/>
  <c r="K548" i="5"/>
  <c r="K622" i="5"/>
  <c r="K661" i="5"/>
  <c r="K1111" i="5"/>
  <c r="K1211" i="5"/>
  <c r="K152" i="5"/>
  <c r="K211" i="5"/>
  <c r="K237" i="5"/>
  <c r="K317" i="5"/>
  <c r="K324" i="5"/>
  <c r="K346" i="5"/>
  <c r="K484" i="5"/>
  <c r="K527" i="5"/>
  <c r="K537" i="5"/>
  <c r="K624" i="5"/>
  <c r="K691" i="5"/>
  <c r="K857" i="5"/>
  <c r="K886" i="5"/>
  <c r="K929" i="5"/>
  <c r="K1034" i="5"/>
  <c r="K743" i="5"/>
  <c r="K842" i="5"/>
  <c r="K127" i="5"/>
  <c r="K140" i="5"/>
  <c r="K177" i="5"/>
  <c r="K189" i="5"/>
  <c r="K200" i="5"/>
  <c r="K225" i="5"/>
  <c r="K238" i="5"/>
  <c r="K264" i="5"/>
  <c r="K275" i="5"/>
  <c r="K310" i="5"/>
  <c r="K354" i="5"/>
  <c r="K388" i="5"/>
  <c r="K397" i="5"/>
  <c r="K405" i="5"/>
  <c r="K677" i="5"/>
  <c r="K801" i="5"/>
  <c r="K991" i="5"/>
  <c r="K1097" i="5"/>
  <c r="K1564" i="5"/>
  <c r="K329" i="5"/>
  <c r="K248" i="5"/>
  <c r="K620" i="5"/>
  <c r="K103" i="5"/>
  <c r="K239" i="5"/>
  <c r="K288" i="5"/>
  <c r="K295" i="5"/>
  <c r="K355" i="5"/>
  <c r="K442" i="5"/>
  <c r="K495" i="5"/>
  <c r="K517" i="5"/>
  <c r="K591" i="5"/>
  <c r="K693" i="5"/>
  <c r="K732" i="5"/>
  <c r="K773" i="5"/>
  <c r="K802" i="5"/>
  <c r="K902" i="5"/>
  <c r="K1005" i="5"/>
  <c r="K2240" i="5"/>
  <c r="K2260" i="5"/>
  <c r="K911" i="5"/>
  <c r="K174" i="5"/>
  <c r="K198" i="5"/>
  <c r="K308" i="5"/>
  <c r="K337" i="5"/>
  <c r="K378" i="5"/>
  <c r="K395" i="5"/>
  <c r="K439" i="5"/>
  <c r="K474" i="5"/>
  <c r="K547" i="5"/>
  <c r="K635" i="5"/>
  <c r="K1109" i="5"/>
  <c r="K1142" i="5"/>
  <c r="K138" i="5"/>
  <c r="K467" i="5"/>
  <c r="K126" i="5"/>
  <c r="K163" i="5"/>
  <c r="K263" i="5"/>
  <c r="K363" i="5"/>
  <c r="K1581" i="5"/>
  <c r="K129" i="5"/>
  <c r="K201" i="5"/>
  <c r="K213" i="5"/>
  <c r="K226" i="5"/>
  <c r="K253" i="5"/>
  <c r="K265" i="5"/>
  <c r="K296" i="5"/>
  <c r="K325" i="5"/>
  <c r="K356" i="5"/>
  <c r="K415" i="5"/>
  <c r="K496" i="5"/>
  <c r="K506" i="5"/>
  <c r="K613" i="5"/>
  <c r="K992" i="5"/>
  <c r="K1213" i="5"/>
  <c r="K1286" i="5"/>
  <c r="K714" i="5"/>
  <c r="K162" i="5"/>
  <c r="K186" i="5"/>
  <c r="K262" i="5"/>
  <c r="K293" i="5"/>
  <c r="K345" i="5"/>
  <c r="K353" i="5"/>
  <c r="K588" i="5"/>
  <c r="K800" i="5"/>
  <c r="K840" i="5"/>
  <c r="K1616" i="5"/>
  <c r="K176" i="5"/>
  <c r="K250" i="5"/>
  <c r="K413" i="5"/>
  <c r="K458" i="5"/>
  <c r="K662" i="5"/>
  <c r="K154" i="5"/>
  <c r="K166" i="5"/>
  <c r="K241" i="5"/>
  <c r="K382" i="5"/>
  <c r="K561" i="5"/>
  <c r="K651" i="5"/>
  <c r="K695" i="5"/>
  <c r="K720" i="5"/>
  <c r="K761" i="5"/>
  <c r="K792" i="5"/>
  <c r="K1302" i="5"/>
  <c r="K1441" i="5"/>
  <c r="K110" i="5"/>
  <c r="K161" i="5"/>
  <c r="K279" i="5"/>
  <c r="K741" i="5"/>
  <c r="K897" i="5"/>
  <c r="K941" i="5"/>
  <c r="K1059" i="5"/>
  <c r="K123" i="5"/>
  <c r="K172" i="5"/>
  <c r="K534" i="5"/>
  <c r="K813" i="5"/>
  <c r="K1484" i="5"/>
  <c r="K136" i="5"/>
  <c r="K260" i="5"/>
  <c r="K1468" i="5"/>
  <c r="K628" i="5"/>
  <c r="K149" i="5"/>
  <c r="K242" i="5"/>
  <c r="K980" i="5"/>
  <c r="K106" i="5"/>
  <c r="K144" i="5"/>
  <c r="K156" i="5"/>
  <c r="K181" i="5"/>
  <c r="K191" i="5"/>
  <c r="K228" i="5"/>
  <c r="K243" i="5"/>
  <c r="K305" i="5"/>
  <c r="K358" i="5"/>
  <c r="K408" i="5"/>
  <c r="K425" i="5"/>
  <c r="K499" i="5"/>
  <c r="K530" i="5"/>
  <c r="K541" i="5"/>
  <c r="K593" i="5"/>
  <c r="K681" i="5"/>
  <c r="K807" i="5"/>
  <c r="K833" i="5"/>
  <c r="K920" i="5"/>
  <c r="K244" i="5"/>
  <c r="K269" i="5"/>
  <c r="K277" i="5"/>
  <c r="K297" i="5"/>
  <c r="K327" i="5"/>
  <c r="K374" i="5"/>
  <c r="K383" i="5"/>
  <c r="K392" i="5"/>
  <c r="K426" i="5"/>
  <c r="K521" i="5"/>
  <c r="K585" i="5"/>
  <c r="K616" i="5"/>
  <c r="K642" i="5"/>
  <c r="K722" i="5"/>
  <c r="K937" i="5"/>
  <c r="K1087" i="5"/>
  <c r="K1664" i="5"/>
  <c r="K1953" i="5"/>
  <c r="K155" i="5"/>
  <c r="K107" i="5"/>
  <c r="K158" i="5"/>
  <c r="K170" i="5"/>
  <c r="K182" i="5"/>
  <c r="K193" i="5"/>
  <c r="K205" i="5"/>
  <c r="K230" i="5"/>
  <c r="K256" i="5"/>
  <c r="K306" i="5"/>
  <c r="K334" i="5"/>
  <c r="K435" i="5"/>
  <c r="K454" i="5"/>
  <c r="K654" i="5"/>
  <c r="K697" i="5"/>
  <c r="K995" i="5"/>
  <c r="K1071" i="5"/>
  <c r="K173" i="5"/>
  <c r="K273" i="5"/>
  <c r="K105" i="5"/>
  <c r="K117" i="5"/>
  <c r="K143" i="5"/>
  <c r="K167" i="5"/>
  <c r="K180" i="5"/>
  <c r="K215" i="5"/>
  <c r="K266" i="5"/>
  <c r="K311" i="5"/>
  <c r="K319" i="5"/>
  <c r="K373" i="5"/>
  <c r="K390" i="5"/>
  <c r="K478" i="5"/>
  <c r="K507" i="5"/>
  <c r="K805" i="5"/>
  <c r="K520" i="5"/>
  <c r="K108" i="5"/>
  <c r="K134" i="5"/>
  <c r="K298" i="5"/>
  <c r="K313" i="5"/>
  <c r="K427" i="5"/>
  <c r="K643" i="5"/>
  <c r="K893" i="5"/>
  <c r="K1089" i="5"/>
  <c r="K1273" i="5"/>
  <c r="K2228" i="5"/>
  <c r="K185" i="5"/>
  <c r="K235" i="5"/>
  <c r="K412" i="5"/>
  <c r="K465" i="5"/>
  <c r="K701" i="5"/>
  <c r="K1365" i="5"/>
  <c r="K1596" i="5"/>
  <c r="K130" i="5"/>
  <c r="K254" i="5"/>
  <c r="K462" i="5"/>
  <c r="K121" i="5"/>
  <c r="K135" i="5"/>
  <c r="K231" i="5"/>
  <c r="K257" i="5"/>
  <c r="K278" i="5"/>
  <c r="K299" i="5"/>
  <c r="K376" i="5"/>
  <c r="K522" i="5"/>
  <c r="K596" i="5"/>
  <c r="K619" i="5"/>
  <c r="K781" i="5"/>
  <c r="K878" i="5"/>
  <c r="K923" i="5"/>
  <c r="K969" i="5"/>
  <c r="K1647" i="5"/>
  <c r="K1919" i="5"/>
  <c r="K280" i="5"/>
  <c r="K203" i="5"/>
  <c r="K793" i="5"/>
  <c r="K848" i="5"/>
  <c r="K949" i="5"/>
  <c r="K1024" i="5"/>
  <c r="K1132" i="5"/>
  <c r="K216" i="5"/>
  <c r="K749" i="5"/>
  <c r="K171" i="5"/>
  <c r="K207" i="5"/>
  <c r="K219" i="5"/>
  <c r="K232" i="5"/>
  <c r="K271" i="5"/>
  <c r="K360" i="5"/>
  <c r="K437" i="5"/>
  <c r="K456" i="5"/>
  <c r="K685" i="5"/>
  <c r="K713" i="5"/>
  <c r="K782" i="5"/>
  <c r="K954" i="5"/>
  <c r="K1364" i="5"/>
  <c r="K1498" i="5"/>
  <c r="K1593" i="5"/>
  <c r="K1706" i="5"/>
  <c r="K1956" i="5"/>
  <c r="K340" i="5"/>
  <c r="K344" i="5"/>
  <c r="K367" i="5"/>
  <c r="K377" i="5"/>
  <c r="K387" i="5"/>
  <c r="K396" i="5"/>
  <c r="K416" i="5"/>
  <c r="K461" i="5"/>
  <c r="K477" i="5"/>
  <c r="K482" i="5"/>
  <c r="K512" i="5"/>
  <c r="K519" i="5"/>
  <c r="K584" i="5"/>
  <c r="K634" i="5"/>
  <c r="K649" i="5"/>
  <c r="K684" i="5"/>
  <c r="K712" i="5"/>
  <c r="K721" i="5"/>
  <c r="K748" i="5"/>
  <c r="K829" i="5"/>
  <c r="K948" i="5"/>
  <c r="K958" i="5"/>
  <c r="K1106" i="5"/>
  <c r="K1153" i="5"/>
  <c r="K1465" i="5"/>
  <c r="K1738" i="5"/>
  <c r="K1775" i="5"/>
  <c r="K1791" i="5"/>
  <c r="K229" i="5"/>
  <c r="K289" i="5"/>
  <c r="K302" i="5"/>
  <c r="K320" i="5"/>
  <c r="K333" i="5"/>
  <c r="K359" i="5"/>
  <c r="K364" i="5"/>
  <c r="K384" i="5"/>
  <c r="K393" i="5"/>
  <c r="K403" i="5"/>
  <c r="K423" i="5"/>
  <c r="K434" i="5"/>
  <c r="K441" i="5"/>
  <c r="K473" i="5"/>
  <c r="K508" i="5"/>
  <c r="K535" i="5"/>
  <c r="K586" i="5"/>
  <c r="K599" i="5"/>
  <c r="K734" i="5"/>
  <c r="K752" i="5"/>
  <c r="K814" i="5"/>
  <c r="K841" i="5"/>
  <c r="K901" i="5"/>
  <c r="K919" i="5"/>
  <c r="K982" i="5"/>
  <c r="K1060" i="5"/>
  <c r="K1258" i="5"/>
  <c r="K1996" i="5"/>
  <c r="K119" i="5"/>
  <c r="K128" i="5"/>
  <c r="K137" i="5"/>
  <c r="K146" i="5"/>
  <c r="K164" i="5"/>
  <c r="K183" i="5"/>
  <c r="K192" i="5"/>
  <c r="K202" i="5"/>
  <c r="K220" i="5"/>
  <c r="K247" i="5"/>
  <c r="K307" i="5"/>
  <c r="K350" i="5"/>
  <c r="K369" i="5"/>
  <c r="K447" i="5"/>
  <c r="K452" i="5"/>
  <c r="K479" i="5"/>
  <c r="K542" i="5"/>
  <c r="K574" i="5"/>
  <c r="K630" i="5"/>
  <c r="K637" i="5"/>
  <c r="K753" i="5"/>
  <c r="K763" i="5"/>
  <c r="K823" i="5"/>
  <c r="K890" i="5"/>
  <c r="K1549" i="5"/>
  <c r="K1694" i="5"/>
  <c r="K1959" i="5"/>
  <c r="K2247" i="5"/>
  <c r="K175" i="5"/>
  <c r="K184" i="5"/>
  <c r="K221" i="5"/>
  <c r="K249" i="5"/>
  <c r="K282" i="5"/>
  <c r="K294" i="5"/>
  <c r="K303" i="5"/>
  <c r="K312" i="5"/>
  <c r="K342" i="5"/>
  <c r="K502" i="5"/>
  <c r="K515" i="5"/>
  <c r="K536" i="5"/>
  <c r="K562" i="5"/>
  <c r="K581" i="5"/>
  <c r="K587" i="5"/>
  <c r="K623" i="5"/>
  <c r="K690" i="5"/>
  <c r="K726" i="5"/>
  <c r="K891" i="5"/>
  <c r="K903" i="5"/>
  <c r="K974" i="5"/>
  <c r="K984" i="5"/>
  <c r="K1124" i="5"/>
  <c r="K1200" i="5"/>
  <c r="K1354" i="5"/>
  <c r="K1566" i="5"/>
  <c r="K1646" i="5"/>
  <c r="K120" i="5"/>
  <c r="K147" i="5"/>
  <c r="K165" i="5"/>
  <c r="K194" i="5"/>
  <c r="K212" i="5"/>
  <c r="K240" i="5"/>
  <c r="K258" i="5"/>
  <c r="K267" i="5"/>
  <c r="K286" i="5"/>
  <c r="K290" i="5"/>
  <c r="K338" i="5"/>
  <c r="K380" i="5"/>
  <c r="K394" i="5"/>
  <c r="K399" i="5"/>
  <c r="K414" i="5"/>
  <c r="K419" i="5"/>
  <c r="K491" i="5"/>
  <c r="K497" i="5"/>
  <c r="K516" i="5"/>
  <c r="K544" i="5"/>
  <c r="K646" i="5"/>
  <c r="K717" i="5"/>
  <c r="K785" i="5"/>
  <c r="K843" i="5"/>
  <c r="K912" i="5"/>
  <c r="K1088" i="5"/>
  <c r="K1099" i="5"/>
  <c r="K1135" i="5"/>
  <c r="K1172" i="5"/>
  <c r="K1186" i="5"/>
  <c r="K1308" i="5"/>
  <c r="K1322" i="5"/>
  <c r="K1337" i="5"/>
  <c r="K1551" i="5"/>
  <c r="K1614" i="5"/>
  <c r="K1680" i="5"/>
  <c r="K2230" i="5"/>
  <c r="K111" i="5"/>
  <c r="K139" i="5"/>
  <c r="K148" i="5"/>
  <c r="K157" i="5"/>
  <c r="K195" i="5"/>
  <c r="K204" i="5"/>
  <c r="K222" i="5"/>
  <c r="K268" i="5"/>
  <c r="K321" i="5"/>
  <c r="K351" i="5"/>
  <c r="K365" i="5"/>
  <c r="K375" i="5"/>
  <c r="K404" i="5"/>
  <c r="K424" i="5"/>
  <c r="K436" i="5"/>
  <c r="K448" i="5"/>
  <c r="K459" i="5"/>
  <c r="K485" i="5"/>
  <c r="K509" i="5"/>
  <c r="K594" i="5"/>
  <c r="K671" i="5"/>
  <c r="K699" i="5"/>
  <c r="K764" i="5"/>
  <c r="K892" i="5"/>
  <c r="K1028" i="5"/>
  <c r="K1077" i="5"/>
  <c r="K1161" i="5"/>
  <c r="K1173" i="5"/>
  <c r="K1278" i="5"/>
  <c r="K1355" i="5"/>
  <c r="K112" i="5"/>
  <c r="K196" i="5"/>
  <c r="K214" i="5"/>
  <c r="K371" i="5"/>
  <c r="K632" i="5"/>
  <c r="K1202" i="5"/>
  <c r="K1233" i="5"/>
  <c r="K1876" i="5"/>
  <c r="K510" i="5"/>
  <c r="K582" i="5"/>
  <c r="K617" i="5"/>
  <c r="K625" i="5"/>
  <c r="K655" i="5"/>
  <c r="K682" i="5"/>
  <c r="K817" i="5"/>
  <c r="K872" i="5"/>
  <c r="K934" i="5"/>
  <c r="K1126" i="5"/>
  <c r="K1248" i="5"/>
  <c r="K1264" i="5"/>
  <c r="K1587" i="5"/>
  <c r="K1787" i="5"/>
  <c r="K104" i="5"/>
  <c r="K131" i="5"/>
  <c r="K150" i="5"/>
  <c r="K168" i="5"/>
  <c r="K178" i="5"/>
  <c r="K224" i="5"/>
  <c r="K251" i="5"/>
  <c r="K304" i="5"/>
  <c r="K335" i="5"/>
  <c r="K339" i="5"/>
  <c r="K361" i="5"/>
  <c r="K366" i="5"/>
  <c r="K400" i="5"/>
  <c r="K443" i="5"/>
  <c r="K538" i="5"/>
  <c r="K595" i="5"/>
  <c r="K885" i="5"/>
  <c r="K924" i="5"/>
  <c r="K1008" i="5"/>
  <c r="K1020" i="5"/>
  <c r="K1043" i="5"/>
  <c r="K1139" i="5"/>
  <c r="K1162" i="5"/>
  <c r="K1176" i="5"/>
  <c r="K1204" i="5"/>
  <c r="K1234" i="5"/>
  <c r="K1311" i="5"/>
  <c r="K1446" i="5"/>
  <c r="K1649" i="5"/>
  <c r="K141" i="5"/>
  <c r="K169" i="5"/>
  <c r="K187" i="5"/>
  <c r="K197" i="5"/>
  <c r="K206" i="5"/>
  <c r="K233" i="5"/>
  <c r="K270" i="5"/>
  <c r="K287" i="5"/>
  <c r="K318" i="5"/>
  <c r="K331" i="5"/>
  <c r="K386" i="5"/>
  <c r="K391" i="5"/>
  <c r="K406" i="5"/>
  <c r="K411" i="5"/>
  <c r="K431" i="5"/>
  <c r="K466" i="5"/>
  <c r="K487" i="5"/>
  <c r="K531" i="5"/>
  <c r="K552" i="5"/>
  <c r="K565" i="5"/>
  <c r="K576" i="5"/>
  <c r="K590" i="5"/>
  <c r="K610" i="5"/>
  <c r="K641" i="5"/>
  <c r="K648" i="5"/>
  <c r="K683" i="5"/>
  <c r="K855" i="5"/>
  <c r="K925" i="5"/>
  <c r="K957" i="5"/>
  <c r="K1055" i="5"/>
  <c r="K1151" i="5"/>
  <c r="K1604" i="5"/>
  <c r="K114" i="5"/>
  <c r="K132" i="5"/>
  <c r="K179" i="5"/>
  <c r="K188" i="5"/>
  <c r="K252" i="5"/>
  <c r="K261" i="5"/>
  <c r="K357" i="5"/>
  <c r="K444" i="5"/>
  <c r="K511" i="5"/>
  <c r="K518" i="5"/>
  <c r="K526" i="5"/>
  <c r="K545" i="5"/>
  <c r="K703" i="5"/>
  <c r="K711" i="5"/>
  <c r="K809" i="5"/>
  <c r="K947" i="5"/>
  <c r="K1032" i="5"/>
  <c r="K1068" i="5"/>
  <c r="K1163" i="5"/>
  <c r="K1753" i="5"/>
  <c r="K2180" i="5"/>
  <c r="K115" i="5"/>
  <c r="K151" i="5"/>
  <c r="K160" i="5"/>
  <c r="K234" i="5"/>
  <c r="K348" i="5"/>
  <c r="K362" i="5"/>
  <c r="K372" i="5"/>
  <c r="K432" i="5"/>
  <c r="K438" i="5"/>
  <c r="K455" i="5"/>
  <c r="K493" i="5"/>
  <c r="K532" i="5"/>
  <c r="K539" i="5"/>
  <c r="K656" i="5"/>
  <c r="K674" i="5"/>
  <c r="K739" i="5"/>
  <c r="K777" i="5"/>
  <c r="K864" i="5"/>
  <c r="K875" i="5"/>
  <c r="K926" i="5"/>
  <c r="K990" i="5"/>
  <c r="K1033" i="5"/>
  <c r="K1117" i="5"/>
  <c r="K1298" i="5"/>
  <c r="K1389" i="5"/>
  <c r="K1495" i="5"/>
  <c r="K1524" i="5"/>
  <c r="K1807" i="5"/>
  <c r="K2179" i="5"/>
  <c r="K523" i="5"/>
  <c r="K529" i="5"/>
  <c r="K540" i="5"/>
  <c r="K577" i="5"/>
  <c r="K609" i="5"/>
  <c r="K657" i="5"/>
  <c r="K708" i="5"/>
  <c r="K771" i="5"/>
  <c r="K779" i="5"/>
  <c r="K803" i="5"/>
  <c r="K993" i="5"/>
  <c r="K1011" i="5"/>
  <c r="K1053" i="5"/>
  <c r="K1062" i="5"/>
  <c r="K1082" i="5"/>
  <c r="K1190" i="5"/>
  <c r="K1238" i="5"/>
  <c r="K1419" i="5"/>
  <c r="K1434" i="5"/>
  <c r="K1461" i="5"/>
  <c r="K1499" i="5"/>
  <c r="K1540" i="5"/>
  <c r="K546" i="5"/>
  <c r="K557" i="5"/>
  <c r="K633" i="5"/>
  <c r="K639" i="5"/>
  <c r="K702" i="5"/>
  <c r="K765" i="5"/>
  <c r="K780" i="5"/>
  <c r="K845" i="5"/>
  <c r="K905" i="5"/>
  <c r="K952" i="5"/>
  <c r="K1026" i="5"/>
  <c r="K1063" i="5"/>
  <c r="K1156" i="5"/>
  <c r="K1203" i="5"/>
  <c r="K1342" i="5"/>
  <c r="K1407" i="5"/>
  <c r="K1420" i="5"/>
  <c r="K1475" i="5"/>
  <c r="K1555" i="5"/>
  <c r="K1667" i="5"/>
  <c r="K772" i="5"/>
  <c r="K788" i="5"/>
  <c r="K811" i="5"/>
  <c r="K818" i="5"/>
  <c r="K873" i="5"/>
  <c r="K881" i="5"/>
  <c r="K944" i="5"/>
  <c r="K1002" i="5"/>
  <c r="K1012" i="5"/>
  <c r="K1073" i="5"/>
  <c r="K1092" i="5"/>
  <c r="K1102" i="5"/>
  <c r="K1112" i="5"/>
  <c r="K1304" i="5"/>
  <c r="K2109" i="5"/>
  <c r="K475" i="5"/>
  <c r="K524" i="5"/>
  <c r="K658" i="5"/>
  <c r="K678" i="5"/>
  <c r="K709" i="5"/>
  <c r="K744" i="5"/>
  <c r="K839" i="5"/>
  <c r="K852" i="5"/>
  <c r="K889" i="5"/>
  <c r="K898" i="5"/>
  <c r="K961" i="5"/>
  <c r="K968" i="5"/>
  <c r="K1037" i="5"/>
  <c r="K1103" i="5"/>
  <c r="K1147" i="5"/>
  <c r="K1192" i="5"/>
  <c r="K1277" i="5"/>
  <c r="K1292" i="5"/>
  <c r="K1370" i="5"/>
  <c r="K1463" i="5"/>
  <c r="K1584" i="5"/>
  <c r="K1612" i="5"/>
  <c r="K1699" i="5"/>
  <c r="K1746" i="5"/>
  <c r="K1796" i="5"/>
  <c r="K1863" i="5"/>
  <c r="K1912" i="5"/>
  <c r="K1983" i="5"/>
  <c r="K604" i="5"/>
  <c r="K652" i="5"/>
  <c r="K745" i="5"/>
  <c r="K759" i="5"/>
  <c r="K826" i="5"/>
  <c r="K874" i="5"/>
  <c r="K882" i="5"/>
  <c r="K907" i="5"/>
  <c r="K1004" i="5"/>
  <c r="K1029" i="5"/>
  <c r="K1038" i="5"/>
  <c r="K1094" i="5"/>
  <c r="K1217" i="5"/>
  <c r="K1266" i="5"/>
  <c r="K1423" i="5"/>
  <c r="K1613" i="5"/>
  <c r="K1897" i="5"/>
  <c r="K2112" i="5"/>
  <c r="K2650" i="5"/>
  <c r="K116" i="5"/>
  <c r="K133" i="5"/>
  <c r="K142" i="5"/>
  <c r="K322" i="5"/>
  <c r="K398" i="5"/>
  <c r="K422" i="5"/>
  <c r="K445" i="5"/>
  <c r="K471" i="5"/>
  <c r="K481" i="5"/>
  <c r="K525" i="5"/>
  <c r="K553" i="5"/>
  <c r="K558" i="5"/>
  <c r="K568" i="5"/>
  <c r="K573" i="5"/>
  <c r="K578" i="5"/>
  <c r="K672" i="5"/>
  <c r="K696" i="5"/>
  <c r="K725" i="5"/>
  <c r="K789" i="5"/>
  <c r="K812" i="5"/>
  <c r="K819" i="5"/>
  <c r="K853" i="5"/>
  <c r="K986" i="5"/>
  <c r="K1075" i="5"/>
  <c r="K1148" i="5"/>
  <c r="K1182" i="5"/>
  <c r="K1205" i="5"/>
  <c r="K1254" i="5"/>
  <c r="K1280" i="5"/>
  <c r="K1491" i="5"/>
  <c r="K1573" i="5"/>
  <c r="K2416" i="5"/>
  <c r="K569" i="5"/>
  <c r="K647" i="5"/>
  <c r="K653" i="5"/>
  <c r="K673" i="5"/>
  <c r="K680" i="5"/>
  <c r="K719" i="5"/>
  <c r="K806" i="5"/>
  <c r="K834" i="5"/>
  <c r="K899" i="5"/>
  <c r="K908" i="5"/>
  <c r="K1123" i="5"/>
  <c r="K1150" i="5"/>
  <c r="K1220" i="5"/>
  <c r="K1398" i="5"/>
  <c r="K1466" i="5"/>
  <c r="K1531" i="5"/>
  <c r="K1574" i="5"/>
  <c r="K2040" i="5"/>
  <c r="K783" i="5"/>
  <c r="K820" i="5"/>
  <c r="K861" i="5"/>
  <c r="K900" i="5"/>
  <c r="K931" i="5"/>
  <c r="K1006" i="5"/>
  <c r="K1014" i="5"/>
  <c r="K1048" i="5"/>
  <c r="K1096" i="5"/>
  <c r="K1141" i="5"/>
  <c r="K1183" i="5"/>
  <c r="K1232" i="5"/>
  <c r="K1243" i="5"/>
  <c r="K1282" i="5"/>
  <c r="K1348" i="5"/>
  <c r="K1374" i="5"/>
  <c r="K1735" i="5"/>
  <c r="K2359" i="5"/>
  <c r="K1378" i="5"/>
  <c r="K1431" i="5"/>
  <c r="K1487" i="5"/>
  <c r="K1583" i="5"/>
  <c r="K1627" i="5"/>
  <c r="K1708" i="5"/>
  <c r="K2149" i="5"/>
  <c r="K2343" i="5"/>
  <c r="K1697" i="5"/>
  <c r="K1764" i="5"/>
  <c r="K1780" i="5"/>
  <c r="K1893" i="5"/>
  <c r="K1910" i="5"/>
  <c r="K1925" i="5"/>
  <c r="K2014" i="5"/>
  <c r="K2457" i="5"/>
  <c r="K2669" i="5"/>
  <c r="K291" i="5"/>
  <c r="K315" i="5"/>
  <c r="K343" i="5"/>
  <c r="K347" i="5"/>
  <c r="K389" i="5"/>
  <c r="K433" i="5"/>
  <c r="K468" i="5"/>
  <c r="K476" i="5"/>
  <c r="K579" i="5"/>
  <c r="K686" i="5"/>
  <c r="K692" i="5"/>
  <c r="K710" i="5"/>
  <c r="K738" i="5"/>
  <c r="K796" i="5"/>
  <c r="K824" i="5"/>
  <c r="K894" i="5"/>
  <c r="K1098" i="5"/>
  <c r="K1120" i="5"/>
  <c r="K1149" i="5"/>
  <c r="K1257" i="5"/>
  <c r="K1380" i="5"/>
  <c r="K1411" i="5"/>
  <c r="K1422" i="5"/>
  <c r="K1585" i="5"/>
  <c r="K1685" i="5"/>
  <c r="K1781" i="5"/>
  <c r="K1794" i="5"/>
  <c r="K2383" i="5"/>
  <c r="K326" i="5"/>
  <c r="K409" i="5"/>
  <c r="K417" i="5"/>
  <c r="K451" i="5"/>
  <c r="K464" i="5"/>
  <c r="K472" i="5"/>
  <c r="K505" i="5"/>
  <c r="K528" i="5"/>
  <c r="K554" i="5"/>
  <c r="K559" i="5"/>
  <c r="K567" i="5"/>
  <c r="K571" i="5"/>
  <c r="K575" i="5"/>
  <c r="K663" i="5"/>
  <c r="K704" i="5"/>
  <c r="K733" i="5"/>
  <c r="K755" i="5"/>
  <c r="K760" i="5"/>
  <c r="K790" i="5"/>
  <c r="K808" i="5"/>
  <c r="K825" i="5"/>
  <c r="K913" i="5"/>
  <c r="K962" i="5"/>
  <c r="K981" i="5"/>
  <c r="K1021" i="5"/>
  <c r="K1040" i="5"/>
  <c r="K1047" i="5"/>
  <c r="K1091" i="5"/>
  <c r="K1157" i="5"/>
  <c r="K1175" i="5"/>
  <c r="K1185" i="5"/>
  <c r="K1196" i="5"/>
  <c r="K1226" i="5"/>
  <c r="K1454" i="5"/>
  <c r="K1477" i="5"/>
  <c r="K1511" i="5"/>
  <c r="K1597" i="5"/>
  <c r="K1928" i="5"/>
  <c r="K705" i="5"/>
  <c r="K723" i="5"/>
  <c r="K728" i="5"/>
  <c r="K767" i="5"/>
  <c r="K791" i="5"/>
  <c r="K797" i="5"/>
  <c r="K888" i="5"/>
  <c r="K938" i="5"/>
  <c r="K975" i="5"/>
  <c r="K1041" i="5"/>
  <c r="K1121" i="5"/>
  <c r="K1381" i="5"/>
  <c r="K1392" i="5"/>
  <c r="K1413" i="5"/>
  <c r="K1676" i="5"/>
  <c r="K1727" i="5"/>
  <c r="K1770" i="5"/>
  <c r="K1869" i="5"/>
  <c r="K1914" i="5"/>
  <c r="K1961" i="5"/>
  <c r="K2052" i="5"/>
  <c r="K1653" i="5"/>
  <c r="K1689" i="5"/>
  <c r="K1713" i="5"/>
  <c r="K1728" i="5"/>
  <c r="K1799" i="5"/>
  <c r="K1841" i="5"/>
  <c r="K1870" i="5"/>
  <c r="K1885" i="5"/>
  <c r="K2596" i="5"/>
  <c r="K3325" i="5"/>
  <c r="K1009" i="5"/>
  <c r="K1101" i="5"/>
  <c r="K1136" i="5"/>
  <c r="K1249" i="5"/>
  <c r="K1383" i="5"/>
  <c r="K1458" i="5"/>
  <c r="K1514" i="5"/>
  <c r="K1535" i="5"/>
  <c r="K1578" i="5"/>
  <c r="K1856" i="5"/>
  <c r="K1963" i="5"/>
  <c r="K2007" i="5"/>
  <c r="K2157" i="5"/>
  <c r="K2280" i="5"/>
  <c r="K124" i="5"/>
  <c r="K159" i="5"/>
  <c r="K255" i="5"/>
  <c r="K276" i="5"/>
  <c r="K309" i="5"/>
  <c r="K341" i="5"/>
  <c r="K410" i="5"/>
  <c r="K418" i="5"/>
  <c r="K457" i="5"/>
  <c r="K490" i="5"/>
  <c r="K551" i="5"/>
  <c r="K564" i="5"/>
  <c r="K572" i="5"/>
  <c r="K601" i="5"/>
  <c r="K665" i="5"/>
  <c r="K670" i="5"/>
  <c r="K688" i="5"/>
  <c r="K718" i="5"/>
  <c r="K729" i="5"/>
  <c r="K837" i="5"/>
  <c r="K1010" i="5"/>
  <c r="K1064" i="5"/>
  <c r="K1093" i="5"/>
  <c r="K1116" i="5"/>
  <c r="K1261" i="5"/>
  <c r="K1316" i="5"/>
  <c r="K1384" i="5"/>
  <c r="K1426" i="5"/>
  <c r="K1504" i="5"/>
  <c r="K1525" i="5"/>
  <c r="K1654" i="5"/>
  <c r="K1715" i="5"/>
  <c r="K1801" i="5"/>
  <c r="K2139" i="5"/>
  <c r="K556" i="5"/>
  <c r="K597" i="5"/>
  <c r="K606" i="5"/>
  <c r="K611" i="5"/>
  <c r="K626" i="5"/>
  <c r="K640" i="5"/>
  <c r="K676" i="5"/>
  <c r="K700" i="5"/>
  <c r="K706" i="5"/>
  <c r="K724" i="5"/>
  <c r="K740" i="5"/>
  <c r="K821" i="5"/>
  <c r="K883" i="5"/>
  <c r="K896" i="5"/>
  <c r="K909" i="5"/>
  <c r="K921" i="5"/>
  <c r="K964" i="5"/>
  <c r="K977" i="5"/>
  <c r="K997" i="5"/>
  <c r="K1003" i="5"/>
  <c r="K1057" i="5"/>
  <c r="K1086" i="5"/>
  <c r="K1122" i="5"/>
  <c r="K1178" i="5"/>
  <c r="K1198" i="5"/>
  <c r="K1272" i="5"/>
  <c r="K1306" i="5"/>
  <c r="K1557" i="5"/>
  <c r="K1901" i="5"/>
  <c r="K283" i="5"/>
  <c r="K453" i="5"/>
  <c r="K486" i="5"/>
  <c r="K494" i="5"/>
  <c r="K543" i="5"/>
  <c r="K602" i="5"/>
  <c r="K612" i="5"/>
  <c r="K621" i="5"/>
  <c r="K707" i="5"/>
  <c r="K751" i="5"/>
  <c r="K757" i="5"/>
  <c r="K768" i="5"/>
  <c r="K774" i="5"/>
  <c r="K786" i="5"/>
  <c r="K854" i="5"/>
  <c r="K860" i="5"/>
  <c r="K865" i="5"/>
  <c r="K877" i="5"/>
  <c r="K933" i="5"/>
  <c r="K1050" i="5"/>
  <c r="K1137" i="5"/>
  <c r="K1210" i="5"/>
  <c r="K1284" i="5"/>
  <c r="K1352" i="5"/>
  <c r="K1405" i="5"/>
  <c r="K1471" i="5"/>
  <c r="K1482" i="5"/>
  <c r="K1717" i="5"/>
  <c r="K1744" i="5"/>
  <c r="K1816" i="5"/>
  <c r="K1844" i="5"/>
  <c r="K1965" i="5"/>
  <c r="K2246" i="5"/>
  <c r="K2266" i="5"/>
  <c r="K2468" i="5"/>
  <c r="K401" i="5"/>
  <c r="K421" i="5"/>
  <c r="K460" i="5"/>
  <c r="K463" i="5"/>
  <c r="K560" i="5"/>
  <c r="K563" i="5"/>
  <c r="K603" i="5"/>
  <c r="K776" i="5"/>
  <c r="K784" i="5"/>
  <c r="K810" i="5"/>
  <c r="K822" i="5"/>
  <c r="K849" i="5"/>
  <c r="K936" i="5"/>
  <c r="K953" i="5"/>
  <c r="K1035" i="5"/>
  <c r="K1184" i="5"/>
  <c r="K1219" i="5"/>
  <c r="K1242" i="5"/>
  <c r="K1274" i="5"/>
  <c r="K1291" i="5"/>
  <c r="K1299" i="5"/>
  <c r="K1373" i="5"/>
  <c r="K1451" i="5"/>
  <c r="K1492" i="5"/>
  <c r="K1500" i="5"/>
  <c r="K1508" i="5"/>
  <c r="K1598" i="5"/>
  <c r="K1691" i="5"/>
  <c r="K1772" i="5"/>
  <c r="K1851" i="5"/>
  <c r="K1913" i="5"/>
  <c r="K1952" i="5"/>
  <c r="K2039" i="5"/>
  <c r="K2080" i="5"/>
  <c r="K1607" i="5"/>
  <c r="K1683" i="5"/>
  <c r="K1762" i="5"/>
  <c r="K1785" i="5"/>
  <c r="K1930" i="5"/>
  <c r="K1967" i="5"/>
  <c r="K2028" i="5"/>
  <c r="K2042" i="5"/>
  <c r="K2397" i="5"/>
  <c r="K3106" i="5"/>
  <c r="K500" i="5"/>
  <c r="K503" i="5"/>
  <c r="K600" i="5"/>
  <c r="K614" i="5"/>
  <c r="K631" i="5"/>
  <c r="K645" i="5"/>
  <c r="K679" i="5"/>
  <c r="K794" i="5"/>
  <c r="K846" i="5"/>
  <c r="K858" i="5"/>
  <c r="K950" i="5"/>
  <c r="K985" i="5"/>
  <c r="K1022" i="5"/>
  <c r="K1031" i="5"/>
  <c r="K1054" i="5"/>
  <c r="K1221" i="5"/>
  <c r="K1228" i="5"/>
  <c r="K1429" i="5"/>
  <c r="K1518" i="5"/>
  <c r="K1526" i="5"/>
  <c r="K1542" i="5"/>
  <c r="K1567" i="5"/>
  <c r="K1591" i="5"/>
  <c r="K1625" i="5"/>
  <c r="K1732" i="5"/>
  <c r="K1774" i="5"/>
  <c r="K1890" i="5"/>
  <c r="K1916" i="5"/>
  <c r="K1968" i="5"/>
  <c r="K2055" i="5"/>
  <c r="K1143" i="5"/>
  <c r="K1152" i="5"/>
  <c r="K1164" i="5"/>
  <c r="K1170" i="5"/>
  <c r="K1206" i="5"/>
  <c r="K1275" i="5"/>
  <c r="K1493" i="5"/>
  <c r="K1501" i="5"/>
  <c r="K1575" i="5"/>
  <c r="K470" i="5"/>
  <c r="K570" i="5"/>
  <c r="K659" i="5"/>
  <c r="K667" i="5"/>
  <c r="K737" i="5"/>
  <c r="K798" i="5"/>
  <c r="K831" i="5"/>
  <c r="K870" i="5"/>
  <c r="K887" i="5"/>
  <c r="K904" i="5"/>
  <c r="K959" i="5"/>
  <c r="K967" i="5"/>
  <c r="K972" i="5"/>
  <c r="K999" i="5"/>
  <c r="K1013" i="5"/>
  <c r="K1118" i="5"/>
  <c r="K1128" i="5"/>
  <c r="K1193" i="5"/>
  <c r="K1237" i="5"/>
  <c r="K1285" i="5"/>
  <c r="K1293" i="5"/>
  <c r="K1301" i="5"/>
  <c r="K1341" i="5"/>
  <c r="K1358" i="5"/>
  <c r="K1399" i="5"/>
  <c r="K1438" i="5"/>
  <c r="K1486" i="5"/>
  <c r="K1543" i="5"/>
  <c r="K1576" i="5"/>
  <c r="K1634" i="5"/>
  <c r="K1642" i="5"/>
  <c r="K1702" i="5"/>
  <c r="K1820" i="5"/>
  <c r="K2196" i="5"/>
  <c r="K1084" i="5"/>
  <c r="K332" i="5"/>
  <c r="K370" i="5"/>
  <c r="K489" i="5"/>
  <c r="K501" i="5"/>
  <c r="K504" i="5"/>
  <c r="K589" i="5"/>
  <c r="K608" i="5"/>
  <c r="K615" i="5"/>
  <c r="K742" i="5"/>
  <c r="K832" i="5"/>
  <c r="K851" i="5"/>
  <c r="K859" i="5"/>
  <c r="K863" i="5"/>
  <c r="K871" i="5"/>
  <c r="K973" i="5"/>
  <c r="K1023" i="5"/>
  <c r="K1105" i="5"/>
  <c r="K1129" i="5"/>
  <c r="K1166" i="5"/>
  <c r="K1223" i="5"/>
  <c r="K1343" i="5"/>
  <c r="K1386" i="5"/>
  <c r="K1401" i="5"/>
  <c r="K1455" i="5"/>
  <c r="K1464" i="5"/>
  <c r="K1472" i="5"/>
  <c r="K1520" i="5"/>
  <c r="K1602" i="5"/>
  <c r="K1619" i="5"/>
  <c r="K1636" i="5"/>
  <c r="K1686" i="5"/>
  <c r="K1766" i="5"/>
  <c r="K1945" i="5"/>
  <c r="K1972" i="5"/>
  <c r="K2133" i="5"/>
  <c r="K2166" i="5"/>
  <c r="K2459" i="5"/>
  <c r="K2516" i="5"/>
  <c r="K2553" i="5"/>
  <c r="K492" i="5"/>
  <c r="K498" i="5"/>
  <c r="K513" i="5"/>
  <c r="K592" i="5"/>
  <c r="K598" i="5"/>
  <c r="K660" i="5"/>
  <c r="K664" i="5"/>
  <c r="K668" i="5"/>
  <c r="K689" i="5"/>
  <c r="K778" i="5"/>
  <c r="K799" i="5"/>
  <c r="K828" i="5"/>
  <c r="K914" i="5"/>
  <c r="K918" i="5"/>
  <c r="K930" i="5"/>
  <c r="K1046" i="5"/>
  <c r="K1051" i="5"/>
  <c r="K1070" i="5"/>
  <c r="K1100" i="5"/>
  <c r="K1110" i="5"/>
  <c r="K1209" i="5"/>
  <c r="K1216" i="5"/>
  <c r="K1335" i="5"/>
  <c r="K1394" i="5"/>
  <c r="K1409" i="5"/>
  <c r="K1456" i="5"/>
  <c r="K1489" i="5"/>
  <c r="K1505" i="5"/>
  <c r="K1537" i="5"/>
  <c r="K1570" i="5"/>
  <c r="K1611" i="5"/>
  <c r="K1812" i="5"/>
  <c r="K1846" i="5"/>
  <c r="K1859" i="5"/>
  <c r="K1934" i="5"/>
  <c r="K1998" i="5"/>
  <c r="K2008" i="5"/>
  <c r="K2284" i="5"/>
  <c r="K2517" i="5"/>
  <c r="K2780" i="5"/>
  <c r="K867" i="5"/>
  <c r="K955" i="5"/>
  <c r="K1065" i="5"/>
  <c r="K1134" i="5"/>
  <c r="K1159" i="5"/>
  <c r="K1180" i="5"/>
  <c r="K1194" i="5"/>
  <c r="K1295" i="5"/>
  <c r="K1577" i="5"/>
  <c r="K381" i="5"/>
  <c r="K480" i="5"/>
  <c r="K483" i="5"/>
  <c r="K580" i="5"/>
  <c r="K583" i="5"/>
  <c r="K605" i="5"/>
  <c r="K694" i="5"/>
  <c r="K746" i="5"/>
  <c r="K758" i="5"/>
  <c r="K876" i="5"/>
  <c r="K884" i="5"/>
  <c r="K910" i="5"/>
  <c r="K922" i="5"/>
  <c r="K939" i="5"/>
  <c r="K978" i="5"/>
  <c r="K996" i="5"/>
  <c r="K1001" i="5"/>
  <c r="K1015" i="5"/>
  <c r="K1080" i="5"/>
  <c r="K1125" i="5"/>
  <c r="K1448" i="5"/>
  <c r="K1513" i="5"/>
  <c r="K1562" i="5"/>
  <c r="K1802" i="5"/>
  <c r="K1974" i="5"/>
  <c r="K2021" i="5"/>
  <c r="K2387" i="5"/>
  <c r="K2443" i="5"/>
  <c r="K2762" i="5"/>
  <c r="K1000" i="5"/>
  <c r="K1119" i="5"/>
  <c r="K1154" i="5"/>
  <c r="K1187" i="5"/>
  <c r="K1201" i="5"/>
  <c r="K1246" i="5"/>
  <c r="K1385" i="5"/>
  <c r="K1552" i="5"/>
  <c r="K1695" i="5"/>
  <c r="K1704" i="5"/>
  <c r="K1754" i="5"/>
  <c r="K1823" i="5"/>
  <c r="K1971" i="5"/>
  <c r="K2019" i="5"/>
  <c r="K2072" i="5"/>
  <c r="K2403" i="5"/>
  <c r="K2477" i="5"/>
  <c r="K2876" i="5"/>
  <c r="K330" i="5"/>
  <c r="K352" i="5"/>
  <c r="K420" i="5"/>
  <c r="K450" i="5"/>
  <c r="K550" i="5"/>
  <c r="K629" i="5"/>
  <c r="K636" i="5"/>
  <c r="K650" i="5"/>
  <c r="K698" i="5"/>
  <c r="K731" i="5"/>
  <c r="K762" i="5"/>
  <c r="K770" i="5"/>
  <c r="K787" i="5"/>
  <c r="K804" i="5"/>
  <c r="K844" i="5"/>
  <c r="K906" i="5"/>
  <c r="K1019" i="5"/>
  <c r="K1042" i="5"/>
  <c r="K1061" i="5"/>
  <c r="K1066" i="5"/>
  <c r="K1095" i="5"/>
  <c r="K1130" i="5"/>
  <c r="K1140" i="5"/>
  <c r="K1160" i="5"/>
  <c r="K1174" i="5"/>
  <c r="K1181" i="5"/>
  <c r="K1195" i="5"/>
  <c r="K1255" i="5"/>
  <c r="K1271" i="5"/>
  <c r="K1425" i="5"/>
  <c r="K1433" i="5"/>
  <c r="K1481" i="5"/>
  <c r="K1554" i="5"/>
  <c r="K1603" i="5"/>
  <c r="K1620" i="5"/>
  <c r="K1726" i="5"/>
  <c r="K1790" i="5"/>
  <c r="K1825" i="5"/>
  <c r="K1896" i="5"/>
  <c r="K1908" i="5"/>
  <c r="K1923" i="5"/>
  <c r="K2022" i="5"/>
  <c r="K2034" i="5"/>
  <c r="K716" i="5"/>
  <c r="K816" i="5"/>
  <c r="K916" i="5"/>
  <c r="K951" i="5"/>
  <c r="K971" i="5"/>
  <c r="K1030" i="5"/>
  <c r="K1072" i="5"/>
  <c r="K1079" i="5"/>
  <c r="K1083" i="5"/>
  <c r="K1113" i="5"/>
  <c r="K1252" i="5"/>
  <c r="K1318" i="5"/>
  <c r="K1324" i="5"/>
  <c r="K1349" i="5"/>
  <c r="K1382" i="5"/>
  <c r="K1402" i="5"/>
  <c r="K1479" i="5"/>
  <c r="K1624" i="5"/>
  <c r="K1643" i="5"/>
  <c r="K1657" i="5"/>
  <c r="K1731" i="5"/>
  <c r="K1783" i="5"/>
  <c r="K1793" i="5"/>
  <c r="K1830" i="5"/>
  <c r="K2053" i="5"/>
  <c r="K2263" i="5"/>
  <c r="K2328" i="5"/>
  <c r="K2568" i="5"/>
  <c r="K2849" i="5"/>
  <c r="K618" i="5"/>
  <c r="K756" i="5"/>
  <c r="K856" i="5"/>
  <c r="K935" i="5"/>
  <c r="K1114" i="5"/>
  <c r="K1171" i="5"/>
  <c r="K1212" i="5"/>
  <c r="K1235" i="5"/>
  <c r="K1294" i="5"/>
  <c r="K1313" i="5"/>
  <c r="K1363" i="5"/>
  <c r="K1390" i="5"/>
  <c r="K1453" i="5"/>
  <c r="K1572" i="5"/>
  <c r="K1592" i="5"/>
  <c r="K1639" i="5"/>
  <c r="K1645" i="5"/>
  <c r="K1659" i="5"/>
  <c r="K1665" i="5"/>
  <c r="K1756" i="5"/>
  <c r="K1842" i="5"/>
  <c r="K1873" i="5"/>
  <c r="K1884" i="5"/>
  <c r="K2011" i="5"/>
  <c r="K2219" i="5"/>
  <c r="K2267" i="5"/>
  <c r="K2483" i="5"/>
  <c r="K429" i="5"/>
  <c r="K449" i="5"/>
  <c r="K469" i="5"/>
  <c r="K549" i="5"/>
  <c r="K735" i="5"/>
  <c r="K747" i="5"/>
  <c r="K750" i="5"/>
  <c r="K847" i="5"/>
  <c r="K850" i="5"/>
  <c r="K862" i="5"/>
  <c r="K868" i="5"/>
  <c r="K880" i="5"/>
  <c r="K932" i="5"/>
  <c r="K942" i="5"/>
  <c r="K945" i="5"/>
  <c r="K965" i="5"/>
  <c r="K979" i="5"/>
  <c r="K989" i="5"/>
  <c r="K1007" i="5"/>
  <c r="K1017" i="5"/>
  <c r="K1069" i="5"/>
  <c r="K1177" i="5"/>
  <c r="K1189" i="5"/>
  <c r="K1241" i="5"/>
  <c r="K1404" i="5"/>
  <c r="K1428" i="5"/>
  <c r="K1435" i="5"/>
  <c r="K1467" i="5"/>
  <c r="K1474" i="5"/>
  <c r="K1480" i="5"/>
  <c r="K1488" i="5"/>
  <c r="K1534" i="5"/>
  <c r="K1546" i="5"/>
  <c r="K1586" i="5"/>
  <c r="K1716" i="5"/>
  <c r="K1805" i="5"/>
  <c r="K1843" i="5"/>
  <c r="K1853" i="5"/>
  <c r="K1937" i="5"/>
  <c r="K1947" i="5"/>
  <c r="K2045" i="5"/>
  <c r="K2176" i="5"/>
  <c r="K666" i="5"/>
  <c r="K669" i="5"/>
  <c r="K766" i="5"/>
  <c r="K769" i="5"/>
  <c r="K866" i="5"/>
  <c r="K869" i="5"/>
  <c r="K946" i="5"/>
  <c r="K966" i="5"/>
  <c r="K1025" i="5"/>
  <c r="K1074" i="5"/>
  <c r="K1081" i="5"/>
  <c r="K1085" i="5"/>
  <c r="K1104" i="5"/>
  <c r="K1138" i="5"/>
  <c r="K1146" i="5"/>
  <c r="K1191" i="5"/>
  <c r="K1208" i="5"/>
  <c r="K1256" i="5"/>
  <c r="K1262" i="5"/>
  <c r="K1296" i="5"/>
  <c r="K1417" i="5"/>
  <c r="K1443" i="5"/>
  <c r="K1503" i="5"/>
  <c r="K1529" i="5"/>
  <c r="K1601" i="5"/>
  <c r="K1759" i="5"/>
  <c r="K1778" i="5"/>
  <c r="K1788" i="5"/>
  <c r="K2005" i="5"/>
  <c r="K2086" i="5"/>
  <c r="K2225" i="5"/>
  <c r="K2273" i="5"/>
  <c r="K2472" i="5"/>
  <c r="K736" i="5"/>
  <c r="K836" i="5"/>
  <c r="K994" i="5"/>
  <c r="K1115" i="5"/>
  <c r="K1179" i="5"/>
  <c r="K1225" i="5"/>
  <c r="K1231" i="5"/>
  <c r="K1340" i="5"/>
  <c r="K1366" i="5"/>
  <c r="K1372" i="5"/>
  <c r="K1412" i="5"/>
  <c r="K1424" i="5"/>
  <c r="K1437" i="5"/>
  <c r="K1483" i="5"/>
  <c r="K1510" i="5"/>
  <c r="K1595" i="5"/>
  <c r="K1635" i="5"/>
  <c r="K1668" i="5"/>
  <c r="K1675" i="5"/>
  <c r="K1719" i="5"/>
  <c r="K1769" i="5"/>
  <c r="K1809" i="5"/>
  <c r="K1941" i="5"/>
  <c r="K2037" i="5"/>
  <c r="K2306" i="5"/>
  <c r="K3036" i="5"/>
  <c r="K301" i="5"/>
  <c r="K715" i="5"/>
  <c r="K727" i="5"/>
  <c r="K730" i="5"/>
  <c r="K827" i="5"/>
  <c r="K830" i="5"/>
  <c r="K915" i="5"/>
  <c r="K927" i="5"/>
  <c r="K940" i="5"/>
  <c r="K963" i="5"/>
  <c r="K987" i="5"/>
  <c r="K1018" i="5"/>
  <c r="K1067" i="5"/>
  <c r="K1108" i="5"/>
  <c r="K1131" i="5"/>
  <c r="K1215" i="5"/>
  <c r="K1283" i="5"/>
  <c r="K1290" i="5"/>
  <c r="K1297" i="5"/>
  <c r="K1367" i="5"/>
  <c r="K1387" i="5"/>
  <c r="K1561" i="5"/>
  <c r="K1582" i="5"/>
  <c r="K1622" i="5"/>
  <c r="K1669" i="5"/>
  <c r="K1720" i="5"/>
  <c r="K1847" i="5"/>
  <c r="K1878" i="5"/>
  <c r="K1899" i="5"/>
  <c r="K2322" i="5"/>
  <c r="K2421" i="5"/>
  <c r="K2618" i="5"/>
  <c r="K928" i="5"/>
  <c r="K1078" i="5"/>
  <c r="K1224" i="5"/>
  <c r="K1323" i="5"/>
  <c r="K1333" i="5"/>
  <c r="K1379" i="5"/>
  <c r="K1395" i="5"/>
  <c r="K1415" i="5"/>
  <c r="K1444" i="5"/>
  <c r="K1521" i="5"/>
  <c r="K1565" i="5"/>
  <c r="K1655" i="5"/>
  <c r="K1671" i="5"/>
  <c r="K1703" i="5"/>
  <c r="K1748" i="5"/>
  <c r="K1763" i="5"/>
  <c r="K1903" i="5"/>
  <c r="K1921" i="5"/>
  <c r="K1955" i="5"/>
  <c r="K1982" i="5"/>
  <c r="K2122" i="5"/>
  <c r="K2235" i="5"/>
  <c r="K2367" i="5"/>
  <c r="K2632" i="5"/>
  <c r="K1016" i="5"/>
  <c r="K1076" i="5"/>
  <c r="K1090" i="5"/>
  <c r="K1107" i="5"/>
  <c r="K1158" i="5"/>
  <c r="K1165" i="5"/>
  <c r="K1253" i="5"/>
  <c r="K1263" i="5"/>
  <c r="K1268" i="5"/>
  <c r="K1315" i="5"/>
  <c r="K1329" i="5"/>
  <c r="K1440" i="5"/>
  <c r="K1497" i="5"/>
  <c r="K1502" i="5"/>
  <c r="K1666" i="5"/>
  <c r="K1718" i="5"/>
  <c r="K1737" i="5"/>
  <c r="K1773" i="5"/>
  <c r="K1797" i="5"/>
  <c r="K1821" i="5"/>
  <c r="K1836" i="5"/>
  <c r="K2001" i="5"/>
  <c r="K2077" i="5"/>
  <c r="K2090" i="5"/>
  <c r="K2102" i="5"/>
  <c r="K2114" i="5"/>
  <c r="K2238" i="5"/>
  <c r="K2252" i="5"/>
  <c r="K2355" i="5"/>
  <c r="K2727" i="5"/>
  <c r="K3107" i="5"/>
  <c r="K675" i="5"/>
  <c r="K775" i="5"/>
  <c r="K795" i="5"/>
  <c r="K815" i="5"/>
  <c r="K835" i="5"/>
  <c r="K895" i="5"/>
  <c r="K943" i="5"/>
  <c r="K960" i="5"/>
  <c r="K970" i="5"/>
  <c r="K983" i="5"/>
  <c r="K988" i="5"/>
  <c r="K998" i="5"/>
  <c r="K1039" i="5"/>
  <c r="K1044" i="5"/>
  <c r="K1049" i="5"/>
  <c r="K1052" i="5"/>
  <c r="K1127" i="5"/>
  <c r="K1244" i="5"/>
  <c r="K1300" i="5"/>
  <c r="K1334" i="5"/>
  <c r="K1344" i="5"/>
  <c r="K1375" i="5"/>
  <c r="K1391" i="5"/>
  <c r="K1406" i="5"/>
  <c r="K1507" i="5"/>
  <c r="K1522" i="5"/>
  <c r="K1532" i="5"/>
  <c r="K1556" i="5"/>
  <c r="K1588" i="5"/>
  <c r="K1656" i="5"/>
  <c r="K1677" i="5"/>
  <c r="K1682" i="5"/>
  <c r="K1705" i="5"/>
  <c r="K1711" i="5"/>
  <c r="K1724" i="5"/>
  <c r="K1813" i="5"/>
  <c r="K1845" i="5"/>
  <c r="K1880" i="5"/>
  <c r="K1905" i="5"/>
  <c r="K1948" i="5"/>
  <c r="K1966" i="5"/>
  <c r="K1985" i="5"/>
  <c r="K2018" i="5"/>
  <c r="K2172" i="5"/>
  <c r="K2184" i="5"/>
  <c r="K2224" i="5"/>
  <c r="K2283" i="5"/>
  <c r="K2418" i="5"/>
  <c r="K956" i="5"/>
  <c r="K976" i="5"/>
  <c r="K1027" i="5"/>
  <c r="K1145" i="5"/>
  <c r="K1197" i="5"/>
  <c r="K1222" i="5"/>
  <c r="K1371" i="5"/>
  <c r="K1403" i="5"/>
  <c r="K1457" i="5"/>
  <c r="K1558" i="5"/>
  <c r="K1610" i="5"/>
  <c r="K1615" i="5"/>
  <c r="K1626" i="5"/>
  <c r="K1696" i="5"/>
  <c r="K1752" i="5"/>
  <c r="K1768" i="5"/>
  <c r="K1848" i="5"/>
  <c r="K1926" i="5"/>
  <c r="K1995" i="5"/>
  <c r="K2012" i="5"/>
  <c r="K2030" i="5"/>
  <c r="K2070" i="5"/>
  <c r="K2082" i="5"/>
  <c r="K638" i="5"/>
  <c r="K1058" i="5"/>
  <c r="K1270" i="5"/>
  <c r="K1276" i="5"/>
  <c r="K1307" i="5"/>
  <c r="K1321" i="5"/>
  <c r="K1326" i="5"/>
  <c r="K1346" i="5"/>
  <c r="K1388" i="5"/>
  <c r="K1442" i="5"/>
  <c r="K1452" i="5"/>
  <c r="K1473" i="5"/>
  <c r="K1509" i="5"/>
  <c r="K1538" i="5"/>
  <c r="K1563" i="5"/>
  <c r="K1579" i="5"/>
  <c r="K1589" i="5"/>
  <c r="K1605" i="5"/>
  <c r="K1631" i="5"/>
  <c r="K1679" i="5"/>
  <c r="K1707" i="5"/>
  <c r="K1792" i="5"/>
  <c r="K1857" i="5"/>
  <c r="K1883" i="5"/>
  <c r="K2361" i="5"/>
  <c r="K2390" i="5"/>
  <c r="K2521" i="5"/>
  <c r="K2608" i="5"/>
  <c r="K607" i="5"/>
  <c r="K627" i="5"/>
  <c r="K687" i="5"/>
  <c r="K1045" i="5"/>
  <c r="K1167" i="5"/>
  <c r="K1214" i="5"/>
  <c r="K1265" i="5"/>
  <c r="K1281" i="5"/>
  <c r="K1317" i="5"/>
  <c r="K1331" i="5"/>
  <c r="K1351" i="5"/>
  <c r="K1361" i="5"/>
  <c r="K1393" i="5"/>
  <c r="K1418" i="5"/>
  <c r="K1478" i="5"/>
  <c r="K1494" i="5"/>
  <c r="K1548" i="5"/>
  <c r="K1553" i="5"/>
  <c r="K1590" i="5"/>
  <c r="K1606" i="5"/>
  <c r="K1637" i="5"/>
  <c r="K1658" i="5"/>
  <c r="K1714" i="5"/>
  <c r="K1740" i="5"/>
  <c r="K1831" i="5"/>
  <c r="K1839" i="5"/>
  <c r="K1891" i="5"/>
  <c r="K1988" i="5"/>
  <c r="K2050" i="5"/>
  <c r="K2084" i="5"/>
  <c r="K2153" i="5"/>
  <c r="K2376" i="5"/>
  <c r="K2791" i="5"/>
  <c r="K1312" i="5"/>
  <c r="K1319" i="5"/>
  <c r="K1368" i="5"/>
  <c r="K1400" i="5"/>
  <c r="K1515" i="5"/>
  <c r="K1533" i="5"/>
  <c r="K1544" i="5"/>
  <c r="K1571" i="5"/>
  <c r="K1599" i="5"/>
  <c r="K1850" i="5"/>
  <c r="K1871" i="5"/>
  <c r="K1877" i="5"/>
  <c r="K1911" i="5"/>
  <c r="K1932" i="5"/>
  <c r="K2016" i="5"/>
  <c r="K2199" i="5"/>
  <c r="K2312" i="5"/>
  <c r="K2374" i="5"/>
  <c r="K2461" i="5"/>
  <c r="K2492" i="5"/>
  <c r="K2587" i="5"/>
  <c r="K1289" i="5"/>
  <c r="K1305" i="5"/>
  <c r="K1338" i="5"/>
  <c r="K1353" i="5"/>
  <c r="K1357" i="5"/>
  <c r="K1397" i="5"/>
  <c r="K1512" i="5"/>
  <c r="K1519" i="5"/>
  <c r="K1568" i="5"/>
  <c r="K1600" i="5"/>
  <c r="K1623" i="5"/>
  <c r="K1644" i="5"/>
  <c r="K1652" i="5"/>
  <c r="K1698" i="5"/>
  <c r="K1742" i="5"/>
  <c r="K1771" i="5"/>
  <c r="K1865" i="5"/>
  <c r="K1892" i="5"/>
  <c r="K1933" i="5"/>
  <c r="K1976" i="5"/>
  <c r="K2024" i="5"/>
  <c r="K2054" i="5"/>
  <c r="K2062" i="5"/>
  <c r="K2167" i="5"/>
  <c r="K2377" i="5"/>
  <c r="K2980" i="5"/>
  <c r="K3032" i="5"/>
  <c r="K1309" i="5"/>
  <c r="K1320" i="5"/>
  <c r="K1377" i="5"/>
  <c r="K1449" i="5"/>
  <c r="K1485" i="5"/>
  <c r="K1523" i="5"/>
  <c r="K1541" i="5"/>
  <c r="K1580" i="5"/>
  <c r="K1608" i="5"/>
  <c r="K1632" i="5"/>
  <c r="K1712" i="5"/>
  <c r="K1722" i="5"/>
  <c r="K1747" i="5"/>
  <c r="K1765" i="5"/>
  <c r="K1777" i="5"/>
  <c r="K1789" i="5"/>
  <c r="K1808" i="5"/>
  <c r="K1886" i="5"/>
  <c r="K1954" i="5"/>
  <c r="K1984" i="5"/>
  <c r="K1990" i="5"/>
  <c r="K2010" i="5"/>
  <c r="K2089" i="5"/>
  <c r="K2136" i="5"/>
  <c r="K2147" i="5"/>
  <c r="K2178" i="5"/>
  <c r="K2316" i="5"/>
  <c r="K2352" i="5"/>
  <c r="K2389" i="5"/>
  <c r="K2591" i="5"/>
  <c r="K2871" i="5"/>
  <c r="K1310" i="5"/>
  <c r="K1314" i="5"/>
  <c r="K1332" i="5"/>
  <c r="K1362" i="5"/>
  <c r="K1609" i="5"/>
  <c r="K1633" i="5"/>
  <c r="K1687" i="5"/>
  <c r="K1734" i="5"/>
  <c r="K1739" i="5"/>
  <c r="K1779" i="5"/>
  <c r="K1828" i="5"/>
  <c r="K1834" i="5"/>
  <c r="K1881" i="5"/>
  <c r="K1979" i="5"/>
  <c r="K1992" i="5"/>
  <c r="K2119" i="5"/>
  <c r="K2182" i="5"/>
  <c r="K2332" i="5"/>
  <c r="K2381" i="5"/>
  <c r="K2439" i="5"/>
  <c r="K2533" i="5"/>
  <c r="K3019" i="5"/>
  <c r="K1199" i="5"/>
  <c r="K1218" i="5"/>
  <c r="K1251" i="5"/>
  <c r="K1267" i="5"/>
  <c r="K1279" i="5"/>
  <c r="K1287" i="5"/>
  <c r="K1325" i="5"/>
  <c r="K1421" i="5"/>
  <c r="K1470" i="5"/>
  <c r="K1490" i="5"/>
  <c r="K1506" i="5"/>
  <c r="K1517" i="5"/>
  <c r="K1528" i="5"/>
  <c r="K1594" i="5"/>
  <c r="K1629" i="5"/>
  <c r="K1662" i="5"/>
  <c r="K1840" i="5"/>
  <c r="K1861" i="5"/>
  <c r="K1922" i="5"/>
  <c r="K1943" i="5"/>
  <c r="K2295" i="5"/>
  <c r="K2357" i="5"/>
  <c r="K2519" i="5"/>
  <c r="K2534" i="5"/>
  <c r="K1036" i="5"/>
  <c r="K1056" i="5"/>
  <c r="K1133" i="5"/>
  <c r="K1144" i="5"/>
  <c r="K1188" i="5"/>
  <c r="K1207" i="5"/>
  <c r="K1229" i="5"/>
  <c r="K1240" i="5"/>
  <c r="K1303" i="5"/>
  <c r="K1410" i="5"/>
  <c r="K1414" i="5"/>
  <c r="K1432" i="5"/>
  <c r="K1462" i="5"/>
  <c r="K1700" i="5"/>
  <c r="K1761" i="5"/>
  <c r="K1767" i="5"/>
  <c r="K1804" i="5"/>
  <c r="K1882" i="5"/>
  <c r="K1915" i="5"/>
  <c r="K1950" i="5"/>
  <c r="K2101" i="5"/>
  <c r="K2131" i="5"/>
  <c r="K2321" i="5"/>
  <c r="K2334" i="5"/>
  <c r="K2614" i="5"/>
  <c r="K2663" i="5"/>
  <c r="K2715" i="5"/>
  <c r="K1835" i="5"/>
  <c r="K1855" i="5"/>
  <c r="K1964" i="5"/>
  <c r="K1986" i="5"/>
  <c r="K1991" i="5"/>
  <c r="K2046" i="5"/>
  <c r="K2078" i="5"/>
  <c r="K2100" i="5"/>
  <c r="K2185" i="5"/>
  <c r="K2226" i="5"/>
  <c r="K2237" i="5"/>
  <c r="K2324" i="5"/>
  <c r="K2563" i="5"/>
  <c r="K2577" i="5"/>
  <c r="K2818" i="5"/>
  <c r="K2834" i="5"/>
  <c r="K1247" i="5"/>
  <c r="K1259" i="5"/>
  <c r="K1347" i="5"/>
  <c r="K1359" i="5"/>
  <c r="K1447" i="5"/>
  <c r="K1459" i="5"/>
  <c r="K1547" i="5"/>
  <c r="K1559" i="5"/>
  <c r="K1660" i="5"/>
  <c r="K1673" i="5"/>
  <c r="K1723" i="5"/>
  <c r="K1743" i="5"/>
  <c r="K1803" i="5"/>
  <c r="K1822" i="5"/>
  <c r="K1872" i="5"/>
  <c r="K2013" i="5"/>
  <c r="K2041" i="5"/>
  <c r="K2047" i="5"/>
  <c r="K2060" i="5"/>
  <c r="K2073" i="5"/>
  <c r="K2088" i="5"/>
  <c r="K2095" i="5"/>
  <c r="K2142" i="5"/>
  <c r="K2151" i="5"/>
  <c r="K2177" i="5"/>
  <c r="K2315" i="5"/>
  <c r="K2929" i="5"/>
  <c r="K1250" i="5"/>
  <c r="K1350" i="5"/>
  <c r="K1450" i="5"/>
  <c r="K1550" i="5"/>
  <c r="K1617" i="5"/>
  <c r="K1630" i="5"/>
  <c r="K1640" i="5"/>
  <c r="K1650" i="5"/>
  <c r="K1663" i="5"/>
  <c r="K1670" i="5"/>
  <c r="K1690" i="5"/>
  <c r="K1736" i="5"/>
  <c r="K1784" i="5"/>
  <c r="K1827" i="5"/>
  <c r="K1832" i="5"/>
  <c r="K1887" i="5"/>
  <c r="K1902" i="5"/>
  <c r="K1944" i="5"/>
  <c r="K1949" i="5"/>
  <c r="K2029" i="5"/>
  <c r="K2118" i="5"/>
  <c r="K2161" i="5"/>
  <c r="K2169" i="5"/>
  <c r="K2198" i="5"/>
  <c r="K2207" i="5"/>
  <c r="K2217" i="5"/>
  <c r="K2239" i="5"/>
  <c r="K2281" i="5"/>
  <c r="K2294" i="5"/>
  <c r="K2347" i="5"/>
  <c r="K2368" i="5"/>
  <c r="K2452" i="5"/>
  <c r="K2538" i="5"/>
  <c r="K2687" i="5"/>
  <c r="K1169" i="5"/>
  <c r="K1245" i="5"/>
  <c r="K1260" i="5"/>
  <c r="K1269" i="5"/>
  <c r="K1336" i="5"/>
  <c r="K1345" i="5"/>
  <c r="K1360" i="5"/>
  <c r="K1369" i="5"/>
  <c r="K1436" i="5"/>
  <c r="K1445" i="5"/>
  <c r="K1460" i="5"/>
  <c r="K1469" i="5"/>
  <c r="K1545" i="5"/>
  <c r="K1560" i="5"/>
  <c r="K1569" i="5"/>
  <c r="K1641" i="5"/>
  <c r="K1651" i="5"/>
  <c r="K1674" i="5"/>
  <c r="K1681" i="5"/>
  <c r="K1684" i="5"/>
  <c r="K1729" i="5"/>
  <c r="K1733" i="5"/>
  <c r="K1814" i="5"/>
  <c r="K1858" i="5"/>
  <c r="K1888" i="5"/>
  <c r="K1929" i="5"/>
  <c r="K1978" i="5"/>
  <c r="K1999" i="5"/>
  <c r="K2009" i="5"/>
  <c r="K2015" i="5"/>
  <c r="K2043" i="5"/>
  <c r="K2128" i="5"/>
  <c r="K2145" i="5"/>
  <c r="K2155" i="5"/>
  <c r="K2201" i="5"/>
  <c r="K2243" i="5"/>
  <c r="K2286" i="5"/>
  <c r="K2340" i="5"/>
  <c r="K2726" i="5"/>
  <c r="K2776" i="5"/>
  <c r="K2865" i="5"/>
  <c r="K1227" i="5"/>
  <c r="K1239" i="5"/>
  <c r="K1327" i="5"/>
  <c r="K1339" i="5"/>
  <c r="K1427" i="5"/>
  <c r="K1439" i="5"/>
  <c r="K1527" i="5"/>
  <c r="K1539" i="5"/>
  <c r="K1618" i="5"/>
  <c r="K1638" i="5"/>
  <c r="K1648" i="5"/>
  <c r="K1745" i="5"/>
  <c r="K1819" i="5"/>
  <c r="K1829" i="5"/>
  <c r="K1935" i="5"/>
  <c r="K2057" i="5"/>
  <c r="K2211" i="5"/>
  <c r="K2362" i="5"/>
  <c r="K2486" i="5"/>
  <c r="K2812" i="5"/>
  <c r="K1230" i="5"/>
  <c r="K1330" i="5"/>
  <c r="K1430" i="5"/>
  <c r="K1530" i="5"/>
  <c r="K1628" i="5"/>
  <c r="K1678" i="5"/>
  <c r="K1688" i="5"/>
  <c r="K1725" i="5"/>
  <c r="K1795" i="5"/>
  <c r="K1800" i="5"/>
  <c r="K1824" i="5"/>
  <c r="K1838" i="5"/>
  <c r="K1849" i="5"/>
  <c r="K1864" i="5"/>
  <c r="K1894" i="5"/>
  <c r="K1924" i="5"/>
  <c r="K1951" i="5"/>
  <c r="K1962" i="5"/>
  <c r="K1994" i="5"/>
  <c r="K2004" i="5"/>
  <c r="K2026" i="5"/>
  <c r="K2063" i="5"/>
  <c r="K2069" i="5"/>
  <c r="K2083" i="5"/>
  <c r="K2138" i="5"/>
  <c r="K2456" i="5"/>
  <c r="K1710" i="5"/>
  <c r="K1854" i="5"/>
  <c r="K1907" i="5"/>
  <c r="K1927" i="5"/>
  <c r="K1931" i="5"/>
  <c r="K2058" i="5"/>
  <c r="K2068" i="5"/>
  <c r="K2126" i="5"/>
  <c r="K2189" i="5"/>
  <c r="K2249" i="5"/>
  <c r="K2309" i="5"/>
  <c r="K2354" i="5"/>
  <c r="K2603" i="5"/>
  <c r="K2954" i="5"/>
  <c r="K1672" i="5"/>
  <c r="K1692" i="5"/>
  <c r="K1750" i="5"/>
  <c r="K1757" i="5"/>
  <c r="K1760" i="5"/>
  <c r="K1806" i="5"/>
  <c r="K1862" i="5"/>
  <c r="K1866" i="5"/>
  <c r="K1900" i="5"/>
  <c r="K1936" i="5"/>
  <c r="K1977" i="5"/>
  <c r="K1981" i="5"/>
  <c r="K1989" i="5"/>
  <c r="K2059" i="5"/>
  <c r="K2079" i="5"/>
  <c r="K2091" i="5"/>
  <c r="K2103" i="5"/>
  <c r="K2175" i="5"/>
  <c r="K2214" i="5"/>
  <c r="K2250" i="5"/>
  <c r="K2258" i="5"/>
  <c r="K2301" i="5"/>
  <c r="K2329" i="5"/>
  <c r="K2447" i="5"/>
  <c r="K2579" i="5"/>
  <c r="K2647" i="5"/>
  <c r="K3152" i="5"/>
  <c r="K1236" i="5"/>
  <c r="K1356" i="5"/>
  <c r="K1376" i="5"/>
  <c r="K1396" i="5"/>
  <c r="K1416" i="5"/>
  <c r="K1476" i="5"/>
  <c r="K1496" i="5"/>
  <c r="K1516" i="5"/>
  <c r="K1536" i="5"/>
  <c r="K1621" i="5"/>
  <c r="K1741" i="5"/>
  <c r="K1810" i="5"/>
  <c r="K1817" i="5"/>
  <c r="K1874" i="5"/>
  <c r="K1904" i="5"/>
  <c r="K1973" i="5"/>
  <c r="K1993" i="5"/>
  <c r="K2044" i="5"/>
  <c r="K2162" i="5"/>
  <c r="K2394" i="5"/>
  <c r="K2692" i="5"/>
  <c r="K2906" i="5"/>
  <c r="K3024" i="5"/>
  <c r="K3115" i="5"/>
  <c r="K3135" i="5"/>
  <c r="K1693" i="5"/>
  <c r="K1751" i="5"/>
  <c r="K1833" i="5"/>
  <c r="K1917" i="5"/>
  <c r="K1958" i="5"/>
  <c r="K1970" i="5"/>
  <c r="K2006" i="5"/>
  <c r="K2031" i="5"/>
  <c r="K2036" i="5"/>
  <c r="K2129" i="5"/>
  <c r="K2227" i="5"/>
  <c r="K2244" i="5"/>
  <c r="K2253" i="5"/>
  <c r="K2314" i="5"/>
  <c r="K2398" i="5"/>
  <c r="K2571" i="5"/>
  <c r="K2670" i="5"/>
  <c r="K2794" i="5"/>
  <c r="K2825" i="5"/>
  <c r="K1782" i="5"/>
  <c r="K1852" i="5"/>
  <c r="K1879" i="5"/>
  <c r="K1898" i="5"/>
  <c r="K1909" i="5"/>
  <c r="K1938" i="5"/>
  <c r="K1946" i="5"/>
  <c r="K2002" i="5"/>
  <c r="K2027" i="5"/>
  <c r="K2032" i="5"/>
  <c r="K2099" i="5"/>
  <c r="K2105" i="5"/>
  <c r="K2111" i="5"/>
  <c r="K2270" i="5"/>
  <c r="K2305" i="5"/>
  <c r="K2388" i="5"/>
  <c r="K2474" i="5"/>
  <c r="K2499" i="5"/>
  <c r="K2639" i="5"/>
  <c r="K2981" i="5"/>
  <c r="K3141" i="5"/>
  <c r="K1168" i="5"/>
  <c r="K1288" i="5"/>
  <c r="K1328" i="5"/>
  <c r="K1408" i="5"/>
  <c r="K1661" i="5"/>
  <c r="K1701" i="5"/>
  <c r="K1721" i="5"/>
  <c r="K1730" i="5"/>
  <c r="K1755" i="5"/>
  <c r="K1776" i="5"/>
  <c r="K1786" i="5"/>
  <c r="K1811" i="5"/>
  <c r="K1837" i="5"/>
  <c r="K1860" i="5"/>
  <c r="K1875" i="5"/>
  <c r="K1942" i="5"/>
  <c r="K2023" i="5"/>
  <c r="K2056" i="5"/>
  <c r="K2124" i="5"/>
  <c r="K2130" i="5"/>
  <c r="K2144" i="5"/>
  <c r="K2150" i="5"/>
  <c r="K2158" i="5"/>
  <c r="K2186" i="5"/>
  <c r="K2209" i="5"/>
  <c r="K2288" i="5"/>
  <c r="K2350" i="5"/>
  <c r="K2442" i="5"/>
  <c r="K2487" i="5"/>
  <c r="K2612" i="5"/>
  <c r="K3123" i="5"/>
  <c r="K1889" i="5"/>
  <c r="K1918" i="5"/>
  <c r="K2033" i="5"/>
  <c r="K2066" i="5"/>
  <c r="K2092" i="5"/>
  <c r="K2110" i="5"/>
  <c r="K2115" i="5"/>
  <c r="K2120" i="5"/>
  <c r="K2140" i="5"/>
  <c r="K2216" i="5"/>
  <c r="K2337" i="5"/>
  <c r="K2344" i="5"/>
  <c r="K2512" i="5"/>
  <c r="K2573" i="5"/>
  <c r="K2703" i="5"/>
  <c r="K2790" i="5"/>
  <c r="K2935" i="5"/>
  <c r="K3223" i="5"/>
  <c r="K1749" i="5"/>
  <c r="K1798" i="5"/>
  <c r="K1957" i="5"/>
  <c r="K1969" i="5"/>
  <c r="K1975" i="5"/>
  <c r="K1987" i="5"/>
  <c r="K2051" i="5"/>
  <c r="K2087" i="5"/>
  <c r="K2146" i="5"/>
  <c r="K2168" i="5"/>
  <c r="K2197" i="5"/>
  <c r="K2204" i="5"/>
  <c r="K2210" i="5"/>
  <c r="K2265" i="5"/>
  <c r="K2308" i="5"/>
  <c r="K2330" i="5"/>
  <c r="K2410" i="5"/>
  <c r="K2466" i="5"/>
  <c r="K2494" i="5"/>
  <c r="K2637" i="5"/>
  <c r="K2666" i="5"/>
  <c r="K2747" i="5"/>
  <c r="K2838" i="5"/>
  <c r="K2856" i="5"/>
  <c r="K2921" i="5"/>
  <c r="K3226" i="5"/>
  <c r="K1709" i="5"/>
  <c r="K1867" i="5"/>
  <c r="K2048" i="5"/>
  <c r="K2071" i="5"/>
  <c r="K2075" i="5"/>
  <c r="K2121" i="5"/>
  <c r="K2141" i="5"/>
  <c r="K2173" i="5"/>
  <c r="K2279" i="5"/>
  <c r="K2338" i="5"/>
  <c r="K2554" i="5"/>
  <c r="K2601" i="5"/>
  <c r="K2652" i="5"/>
  <c r="K2680" i="5"/>
  <c r="K3156" i="5"/>
  <c r="K1815" i="5"/>
  <c r="K1826" i="5"/>
  <c r="K2003" i="5"/>
  <c r="K2064" i="5"/>
  <c r="K2085" i="5"/>
  <c r="K2098" i="5"/>
  <c r="K2107" i="5"/>
  <c r="K2164" i="5"/>
  <c r="K2261" i="5"/>
  <c r="K2303" i="5"/>
  <c r="K2364" i="5"/>
  <c r="K2414" i="5"/>
  <c r="K2558" i="5"/>
  <c r="K2592" i="5"/>
  <c r="K2695" i="5"/>
  <c r="K2829" i="5"/>
  <c r="K1818" i="5"/>
  <c r="K1997" i="5"/>
  <c r="K2035" i="5"/>
  <c r="K2049" i="5"/>
  <c r="K2076" i="5"/>
  <c r="K2127" i="5"/>
  <c r="K2137" i="5"/>
  <c r="K2193" i="5"/>
  <c r="K2348" i="5"/>
  <c r="K2356" i="5"/>
  <c r="K2498" i="5"/>
  <c r="K2507" i="5"/>
  <c r="K2629" i="5"/>
  <c r="K2957" i="5"/>
  <c r="K1758" i="5"/>
  <c r="K1868" i="5"/>
  <c r="K2025" i="5"/>
  <c r="K2065" i="5"/>
  <c r="K2081" i="5"/>
  <c r="K2143" i="5"/>
  <c r="K2187" i="5"/>
  <c r="K2213" i="5"/>
  <c r="K2326" i="5"/>
  <c r="K2450" i="5"/>
  <c r="K2489" i="5"/>
  <c r="K2508" i="5"/>
  <c r="K2582" i="5"/>
  <c r="K2696" i="5"/>
  <c r="K2894" i="5"/>
  <c r="K2944" i="5"/>
  <c r="K2104" i="5"/>
  <c r="K2276" i="5"/>
  <c r="K2304" i="5"/>
  <c r="K2333" i="5"/>
  <c r="K2339" i="5"/>
  <c r="K2415" i="5"/>
  <c r="K2430" i="5"/>
  <c r="K2539" i="5"/>
  <c r="K2615" i="5"/>
  <c r="K2691" i="5"/>
  <c r="K2766" i="5"/>
  <c r="K2967" i="5"/>
  <c r="K3062" i="5"/>
  <c r="K3145" i="5"/>
  <c r="K3161" i="5"/>
  <c r="K2108" i="5"/>
  <c r="K2123" i="5"/>
  <c r="K2188" i="5"/>
  <c r="K2208" i="5"/>
  <c r="K2218" i="5"/>
  <c r="K2234" i="5"/>
  <c r="K2317" i="5"/>
  <c r="K2402" i="5"/>
  <c r="K2660" i="5"/>
  <c r="K2781" i="5"/>
  <c r="K2808" i="5"/>
  <c r="K2822" i="5"/>
  <c r="K2094" i="5"/>
  <c r="K2159" i="5"/>
  <c r="K2163" i="5"/>
  <c r="K2272" i="5"/>
  <c r="K2311" i="5"/>
  <c r="K2382" i="5"/>
  <c r="K2396" i="5"/>
  <c r="K2438" i="5"/>
  <c r="K2463" i="5"/>
  <c r="K2478" i="5"/>
  <c r="K2523" i="5"/>
  <c r="K2638" i="5"/>
  <c r="K2868" i="5"/>
  <c r="K3016" i="5"/>
  <c r="K3148" i="5"/>
  <c r="K2061" i="5"/>
  <c r="K2074" i="5"/>
  <c r="K2220" i="5"/>
  <c r="K2231" i="5"/>
  <c r="K2236" i="5"/>
  <c r="K2257" i="5"/>
  <c r="K2274" i="5"/>
  <c r="K2290" i="5"/>
  <c r="K2296" i="5"/>
  <c r="K2319" i="5"/>
  <c r="K2372" i="5"/>
  <c r="K2378" i="5"/>
  <c r="K2404" i="5"/>
  <c r="K2448" i="5"/>
  <c r="K2543" i="5"/>
  <c r="K2560" i="5"/>
  <c r="K2580" i="5"/>
  <c r="K2599" i="5"/>
  <c r="K2676" i="5"/>
  <c r="K2698" i="5"/>
  <c r="K2710" i="5"/>
  <c r="K2930" i="5"/>
  <c r="K2975" i="5"/>
  <c r="K3086" i="5"/>
  <c r="K3292" i="5"/>
  <c r="K2017" i="5"/>
  <c r="K2038" i="5"/>
  <c r="K2106" i="5"/>
  <c r="K2152" i="5"/>
  <c r="K2200" i="5"/>
  <c r="K2291" i="5"/>
  <c r="K2342" i="5"/>
  <c r="K2366" i="5"/>
  <c r="K2384" i="5"/>
  <c r="K2427" i="5"/>
  <c r="K2433" i="5"/>
  <c r="K2496" i="5"/>
  <c r="K2527" i="5"/>
  <c r="K2610" i="5"/>
  <c r="K2620" i="5"/>
  <c r="K2654" i="5"/>
  <c r="K2677" i="5"/>
  <c r="K1895" i="5"/>
  <c r="K1906" i="5"/>
  <c r="K1920" i="5"/>
  <c r="K1940" i="5"/>
  <c r="K1960" i="5"/>
  <c r="K1980" i="5"/>
  <c r="K2000" i="5"/>
  <c r="K2020" i="5"/>
  <c r="K2156" i="5"/>
  <c r="K2205" i="5"/>
  <c r="K2215" i="5"/>
  <c r="K2242" i="5"/>
  <c r="K2285" i="5"/>
  <c r="K2405" i="5"/>
  <c r="K2511" i="5"/>
  <c r="K2536" i="5"/>
  <c r="K2642" i="5"/>
  <c r="K2723" i="5"/>
  <c r="K2749" i="5"/>
  <c r="K2815" i="5"/>
  <c r="K2551" i="5"/>
  <c r="K2748" i="5"/>
  <c r="K2792" i="5"/>
  <c r="K2803" i="5"/>
  <c r="K2827" i="5"/>
  <c r="K2839" i="5"/>
  <c r="K2190" i="5"/>
  <c r="K2206" i="5"/>
  <c r="K2223" i="5"/>
  <c r="K2245" i="5"/>
  <c r="K2271" i="5"/>
  <c r="K2275" i="5"/>
  <c r="K2411" i="5"/>
  <c r="K2417" i="5"/>
  <c r="K2423" i="5"/>
  <c r="K2481" i="5"/>
  <c r="K2506" i="5"/>
  <c r="K2525" i="5"/>
  <c r="K2532" i="5"/>
  <c r="K2566" i="5"/>
  <c r="K2605" i="5"/>
  <c r="K2667" i="5"/>
  <c r="K2697" i="5"/>
  <c r="K3214" i="5"/>
  <c r="K2093" i="5"/>
  <c r="K2096" i="5"/>
  <c r="K2113" i="5"/>
  <c r="K2116" i="5"/>
  <c r="K2125" i="5"/>
  <c r="K2134" i="5"/>
  <c r="K2160" i="5"/>
  <c r="K2170" i="5"/>
  <c r="K2183" i="5"/>
  <c r="K2202" i="5"/>
  <c r="K2363" i="5"/>
  <c r="K2400" i="5"/>
  <c r="K2455" i="5"/>
  <c r="K2598" i="5"/>
  <c r="K2622" i="5"/>
  <c r="K2718" i="5"/>
  <c r="K2750" i="5"/>
  <c r="K3044" i="5"/>
  <c r="K3251" i="5"/>
  <c r="K3271" i="5"/>
  <c r="K2132" i="5"/>
  <c r="K2174" i="5"/>
  <c r="K2191" i="5"/>
  <c r="K2195" i="5"/>
  <c r="K2229" i="5"/>
  <c r="K2259" i="5"/>
  <c r="K2268" i="5"/>
  <c r="K2299" i="5"/>
  <c r="K2345" i="5"/>
  <c r="K2407" i="5"/>
  <c r="K2425" i="5"/>
  <c r="K2437" i="5"/>
  <c r="K2444" i="5"/>
  <c r="K2515" i="5"/>
  <c r="K2625" i="5"/>
  <c r="K2701" i="5"/>
  <c r="K3238" i="5"/>
  <c r="K2135" i="5"/>
  <c r="K2148" i="5"/>
  <c r="K2181" i="5"/>
  <c r="K2277" i="5"/>
  <c r="K2327" i="5"/>
  <c r="K2336" i="5"/>
  <c r="K2365" i="5"/>
  <c r="K2375" i="5"/>
  <c r="K2502" i="5"/>
  <c r="K2578" i="5"/>
  <c r="K2585" i="5"/>
  <c r="K2609" i="5"/>
  <c r="K2721" i="5"/>
  <c r="K2743" i="5"/>
  <c r="K2754" i="5"/>
  <c r="K2846" i="5"/>
  <c r="K2872" i="5"/>
  <c r="K2977" i="5"/>
  <c r="K3126" i="5"/>
  <c r="K3157" i="5"/>
  <c r="K3173" i="5"/>
  <c r="K2067" i="5"/>
  <c r="K2097" i="5"/>
  <c r="K2117" i="5"/>
  <c r="K2171" i="5"/>
  <c r="K2251" i="5"/>
  <c r="K2341" i="5"/>
  <c r="K2346" i="5"/>
  <c r="K2360" i="5"/>
  <c r="K2370" i="5"/>
  <c r="K2391" i="5"/>
  <c r="K2465" i="5"/>
  <c r="K2522" i="5"/>
  <c r="K2570" i="5"/>
  <c r="K2626" i="5"/>
  <c r="K2673" i="5"/>
  <c r="K2682" i="5"/>
  <c r="K2786" i="5"/>
  <c r="K2221" i="5"/>
  <c r="K2233" i="5"/>
  <c r="K2278" i="5"/>
  <c r="K2292" i="5"/>
  <c r="K2302" i="5"/>
  <c r="K2323" i="5"/>
  <c r="K2401" i="5"/>
  <c r="K2518" i="5"/>
  <c r="K2529" i="5"/>
  <c r="K2630" i="5"/>
  <c r="K2924" i="5"/>
  <c r="K3131" i="5"/>
  <c r="K2154" i="5"/>
  <c r="K2194" i="5"/>
  <c r="K2203" i="5"/>
  <c r="K2351" i="5"/>
  <c r="K2385" i="5"/>
  <c r="K2503" i="5"/>
  <c r="K2645" i="5"/>
  <c r="K2659" i="5"/>
  <c r="K2690" i="5"/>
  <c r="K2734" i="5"/>
  <c r="K2752" i="5"/>
  <c r="K2796" i="5"/>
  <c r="K2836" i="5"/>
  <c r="K3205" i="5"/>
  <c r="K2256" i="5"/>
  <c r="K2282" i="5"/>
  <c r="K2289" i="5"/>
  <c r="K2313" i="5"/>
  <c r="K2320" i="5"/>
  <c r="K2393" i="5"/>
  <c r="K2493" i="5"/>
  <c r="K2524" i="5"/>
  <c r="K2535" i="5"/>
  <c r="K2545" i="5"/>
  <c r="K2653" i="5"/>
  <c r="K2806" i="5"/>
  <c r="K2939" i="5"/>
  <c r="K2985" i="5"/>
  <c r="K3008" i="5"/>
  <c r="K3021" i="5"/>
  <c r="K3088" i="5"/>
  <c r="K3119" i="5"/>
  <c r="K2222" i="5"/>
  <c r="K2241" i="5"/>
  <c r="K2300" i="5"/>
  <c r="K2307" i="5"/>
  <c r="K2386" i="5"/>
  <c r="K2436" i="5"/>
  <c r="K2446" i="5"/>
  <c r="K2520" i="5"/>
  <c r="K2537" i="5"/>
  <c r="K2575" i="5"/>
  <c r="K2606" i="5"/>
  <c r="K2719" i="5"/>
  <c r="K2874" i="5"/>
  <c r="K2907" i="5"/>
  <c r="K3093" i="5"/>
  <c r="K3228" i="5"/>
  <c r="K2335" i="5"/>
  <c r="K2371" i="5"/>
  <c r="K2495" i="5"/>
  <c r="K2526" i="5"/>
  <c r="K2685" i="5"/>
  <c r="K2729" i="5"/>
  <c r="K2782" i="5"/>
  <c r="K2810" i="5"/>
  <c r="K2976" i="5"/>
  <c r="K3026" i="5"/>
  <c r="K3109" i="5"/>
  <c r="K3140" i="5"/>
  <c r="K2165" i="5"/>
  <c r="K2248" i="5"/>
  <c r="K2264" i="5"/>
  <c r="K2287" i="5"/>
  <c r="K2325" i="5"/>
  <c r="K2379" i="5"/>
  <c r="K2399" i="5"/>
  <c r="K2408" i="5"/>
  <c r="K2422" i="5"/>
  <c r="K2432" i="5"/>
  <c r="K2505" i="5"/>
  <c r="K2510" i="5"/>
  <c r="K2547" i="5"/>
  <c r="K2588" i="5"/>
  <c r="K2641" i="5"/>
  <c r="K2648" i="5"/>
  <c r="K2679" i="5"/>
  <c r="K2720" i="5"/>
  <c r="K2773" i="5"/>
  <c r="K2821" i="5"/>
  <c r="K2831" i="5"/>
  <c r="K2842" i="5"/>
  <c r="K2886" i="5"/>
  <c r="K3181" i="5"/>
  <c r="K2369" i="5"/>
  <c r="K2380" i="5"/>
  <c r="K2395" i="5"/>
  <c r="K2426" i="5"/>
  <c r="K2441" i="5"/>
  <c r="K2471" i="5"/>
  <c r="K2482" i="5"/>
  <c r="K2544" i="5"/>
  <c r="K2552" i="5"/>
  <c r="K2569" i="5"/>
  <c r="K2574" i="5"/>
  <c r="K2583" i="5"/>
  <c r="K2665" i="5"/>
  <c r="K2671" i="5"/>
  <c r="K2689" i="5"/>
  <c r="K2716" i="5"/>
  <c r="K2730" i="5"/>
  <c r="K2837" i="5"/>
  <c r="K2873" i="5"/>
  <c r="K2943" i="5"/>
  <c r="K2984" i="5"/>
  <c r="K3103" i="5"/>
  <c r="K3245" i="5"/>
  <c r="K2254" i="5"/>
  <c r="K2412" i="5"/>
  <c r="K2419" i="5"/>
  <c r="K2528" i="5"/>
  <c r="K2548" i="5"/>
  <c r="K2584" i="5"/>
  <c r="K2627" i="5"/>
  <c r="K2731" i="5"/>
  <c r="K2745" i="5"/>
  <c r="K2805" i="5"/>
  <c r="K2884" i="5"/>
  <c r="K2902" i="5"/>
  <c r="K2922" i="5"/>
  <c r="K3006" i="5"/>
  <c r="K2297" i="5"/>
  <c r="K2353" i="5"/>
  <c r="K2434" i="5"/>
  <c r="K2445" i="5"/>
  <c r="K2449" i="5"/>
  <c r="K2453" i="5"/>
  <c r="K2490" i="5"/>
  <c r="K2557" i="5"/>
  <c r="K2561" i="5"/>
  <c r="K2617" i="5"/>
  <c r="K2633" i="5"/>
  <c r="K2655" i="5"/>
  <c r="K2672" i="5"/>
  <c r="K2738" i="5"/>
  <c r="K3007" i="5"/>
  <c r="K3053" i="5"/>
  <c r="K3092" i="5"/>
  <c r="K2318" i="5"/>
  <c r="K2435" i="5"/>
  <c r="K2491" i="5"/>
  <c r="K2562" i="5"/>
  <c r="K2613" i="5"/>
  <c r="K2850" i="5"/>
  <c r="K2887" i="5"/>
  <c r="K2916" i="5"/>
  <c r="K2998" i="5"/>
  <c r="K3108" i="5"/>
  <c r="K2406" i="5"/>
  <c r="K2454" i="5"/>
  <c r="K2458" i="5"/>
  <c r="K2546" i="5"/>
  <c r="K2567" i="5"/>
  <c r="K2576" i="5"/>
  <c r="K2634" i="5"/>
  <c r="K2640" i="5"/>
  <c r="K2651" i="5"/>
  <c r="K2700" i="5"/>
  <c r="K2706" i="5"/>
  <c r="K2713" i="5"/>
  <c r="K2770" i="5"/>
  <c r="K2860" i="5"/>
  <c r="K2989" i="5"/>
  <c r="K2999" i="5"/>
  <c r="K3071" i="5"/>
  <c r="K2192" i="5"/>
  <c r="K2212" i="5"/>
  <c r="K2232" i="5"/>
  <c r="K2255" i="5"/>
  <c r="K2262" i="5"/>
  <c r="K2269" i="5"/>
  <c r="K2293" i="5"/>
  <c r="K2298" i="5"/>
  <c r="K2331" i="5"/>
  <c r="K2349" i="5"/>
  <c r="K2373" i="5"/>
  <c r="K2413" i="5"/>
  <c r="K2424" i="5"/>
  <c r="K2428" i="5"/>
  <c r="K2462" i="5"/>
  <c r="K2484" i="5"/>
  <c r="K2488" i="5"/>
  <c r="K2514" i="5"/>
  <c r="K2530" i="5"/>
  <c r="K2542" i="5"/>
  <c r="K2550" i="5"/>
  <c r="K2646" i="5"/>
  <c r="K2693" i="5"/>
  <c r="K2756" i="5"/>
  <c r="K2793" i="5"/>
  <c r="K2809" i="5"/>
  <c r="K2938" i="5"/>
  <c r="K2978" i="5"/>
  <c r="K3046" i="5"/>
  <c r="K3151" i="5"/>
  <c r="K3220" i="5"/>
  <c r="K2451" i="5"/>
  <c r="K2501" i="5"/>
  <c r="K2504" i="5"/>
  <c r="K2513" i="5"/>
  <c r="K2555" i="5"/>
  <c r="K2565" i="5"/>
  <c r="K2572" i="5"/>
  <c r="K2607" i="5"/>
  <c r="K2702" i="5"/>
  <c r="K2712" i="5"/>
  <c r="K2717" i="5"/>
  <c r="K2722" i="5"/>
  <c r="K2733" i="5"/>
  <c r="K2739" i="5"/>
  <c r="K2768" i="5"/>
  <c r="K2779" i="5"/>
  <c r="K2881" i="5"/>
  <c r="K3066" i="5"/>
  <c r="K3087" i="5"/>
  <c r="K3209" i="5"/>
  <c r="K3320" i="5"/>
  <c r="K2549" i="5"/>
  <c r="K2597" i="5"/>
  <c r="K2611" i="5"/>
  <c r="K2619" i="5"/>
  <c r="K2656" i="5"/>
  <c r="K2668" i="5"/>
  <c r="K2707" i="5"/>
  <c r="K2728" i="5"/>
  <c r="K2811" i="5"/>
  <c r="K2817" i="5"/>
  <c r="K2852" i="5"/>
  <c r="K2911" i="5"/>
  <c r="K3004" i="5"/>
  <c r="K2469" i="5"/>
  <c r="K2475" i="5"/>
  <c r="K2559" i="5"/>
  <c r="K2590" i="5"/>
  <c r="K2631" i="5"/>
  <c r="K2643" i="5"/>
  <c r="K2681" i="5"/>
  <c r="K2686" i="5"/>
  <c r="K2763" i="5"/>
  <c r="K2769" i="5"/>
  <c r="K2928" i="5"/>
  <c r="K2988" i="5"/>
  <c r="K3057" i="5"/>
  <c r="K3067" i="5"/>
  <c r="K3252" i="5"/>
  <c r="K2467" i="5"/>
  <c r="K2541" i="5"/>
  <c r="K2624" i="5"/>
  <c r="K2628" i="5"/>
  <c r="K2636" i="5"/>
  <c r="K2661" i="5"/>
  <c r="K2741" i="5"/>
  <c r="K2753" i="5"/>
  <c r="K2759" i="5"/>
  <c r="K2801" i="5"/>
  <c r="K2813" i="5"/>
  <c r="K2826" i="5"/>
  <c r="K2855" i="5"/>
  <c r="K2932" i="5"/>
  <c r="K3017" i="5"/>
  <c r="K3165" i="5"/>
  <c r="K3177" i="5"/>
  <c r="K3242" i="5"/>
  <c r="K2429" i="5"/>
  <c r="K2464" i="5"/>
  <c r="K2470" i="5"/>
  <c r="K2473" i="5"/>
  <c r="K2476" i="5"/>
  <c r="K2479" i="5"/>
  <c r="K2485" i="5"/>
  <c r="K2581" i="5"/>
  <c r="K2602" i="5"/>
  <c r="K2678" i="5"/>
  <c r="K2699" i="5"/>
  <c r="K2709" i="5"/>
  <c r="K2714" i="5"/>
  <c r="K2795" i="5"/>
  <c r="K2807" i="5"/>
  <c r="K2914" i="5"/>
  <c r="K2992" i="5"/>
  <c r="K3018" i="5"/>
  <c r="K3049" i="5"/>
  <c r="K3202" i="5"/>
  <c r="K3215" i="5"/>
  <c r="K2358" i="5"/>
  <c r="K2392" i="5"/>
  <c r="K2497" i="5"/>
  <c r="K2500" i="5"/>
  <c r="K2595" i="5"/>
  <c r="K2621" i="5"/>
  <c r="K2657" i="5"/>
  <c r="K2674" i="5"/>
  <c r="K2736" i="5"/>
  <c r="K2742" i="5"/>
  <c r="K2783" i="5"/>
  <c r="K2841" i="5"/>
  <c r="K2862" i="5"/>
  <c r="K2899" i="5"/>
  <c r="K2923" i="5"/>
  <c r="K2950" i="5"/>
  <c r="K2959" i="5"/>
  <c r="K3028" i="5"/>
  <c r="K2593" i="5"/>
  <c r="K2664" i="5"/>
  <c r="K2694" i="5"/>
  <c r="K2833" i="5"/>
  <c r="K2844" i="5"/>
  <c r="K2857" i="5"/>
  <c r="K2882" i="5"/>
  <c r="K2966" i="5"/>
  <c r="K3002" i="5"/>
  <c r="K3051" i="5"/>
  <c r="K3060" i="5"/>
  <c r="K3079" i="5"/>
  <c r="K3193" i="5"/>
  <c r="K3240" i="5"/>
  <c r="K2540" i="5"/>
  <c r="K2616" i="5"/>
  <c r="K2635" i="5"/>
  <c r="K2658" i="5"/>
  <c r="K2675" i="5"/>
  <c r="K2798" i="5"/>
  <c r="K2802" i="5"/>
  <c r="K2877" i="5"/>
  <c r="K2883" i="5"/>
  <c r="K3061" i="5"/>
  <c r="K3117" i="5"/>
  <c r="K3308" i="5"/>
  <c r="K2409" i="5"/>
  <c r="K2509" i="5"/>
  <c r="K2556" i="5"/>
  <c r="K2564" i="5"/>
  <c r="K2662" i="5"/>
  <c r="K2708" i="5"/>
  <c r="K2746" i="5"/>
  <c r="K2824" i="5"/>
  <c r="K2847" i="5"/>
  <c r="K2891" i="5"/>
  <c r="K2897" i="5"/>
  <c r="K2933" i="5"/>
  <c r="K3055" i="5"/>
  <c r="K3121" i="5"/>
  <c r="K3164" i="5"/>
  <c r="K3174" i="5"/>
  <c r="K3197" i="5"/>
  <c r="K3233" i="5"/>
  <c r="K3284" i="5"/>
  <c r="K3297" i="5"/>
  <c r="K2431" i="5"/>
  <c r="K2531" i="5"/>
  <c r="K2586" i="5"/>
  <c r="K2600" i="5"/>
  <c r="K2623" i="5"/>
  <c r="K2649" i="5"/>
  <c r="K2704" i="5"/>
  <c r="K2814" i="5"/>
  <c r="K2819" i="5"/>
  <c r="K2854" i="5"/>
  <c r="K2866" i="5"/>
  <c r="K2926" i="5"/>
  <c r="K2970" i="5"/>
  <c r="K2983" i="5"/>
  <c r="K3122" i="5"/>
  <c r="K3210" i="5"/>
  <c r="K3313" i="5"/>
  <c r="K2480" i="5"/>
  <c r="K2589" i="5"/>
  <c r="K2761" i="5"/>
  <c r="K2771" i="5"/>
  <c r="K2830" i="5"/>
  <c r="K2912" i="5"/>
  <c r="K3029" i="5"/>
  <c r="K3155" i="5"/>
  <c r="K3175" i="5"/>
  <c r="K3299" i="5"/>
  <c r="K2787" i="5"/>
  <c r="K2848" i="5"/>
  <c r="K2861" i="5"/>
  <c r="K2892" i="5"/>
  <c r="K2940" i="5"/>
  <c r="K2961" i="5"/>
  <c r="K2982" i="5"/>
  <c r="K3033" i="5"/>
  <c r="K3039" i="5"/>
  <c r="K3134" i="5"/>
  <c r="K3232" i="5"/>
  <c r="K2903" i="5"/>
  <c r="K2956" i="5"/>
  <c r="K3010" i="5"/>
  <c r="K3095" i="5"/>
  <c r="K3168" i="5"/>
  <c r="K3264" i="5"/>
  <c r="K2735" i="5"/>
  <c r="K2765" i="5"/>
  <c r="K2799" i="5"/>
  <c r="K2893" i="5"/>
  <c r="K2898" i="5"/>
  <c r="K2908" i="5"/>
  <c r="K2918" i="5"/>
  <c r="K2962" i="5"/>
  <c r="K2972" i="5"/>
  <c r="K3047" i="5"/>
  <c r="K3178" i="5"/>
  <c r="K2853" i="5"/>
  <c r="K2904" i="5"/>
  <c r="K2919" i="5"/>
  <c r="K2936" i="5"/>
  <c r="K3257" i="5"/>
  <c r="K2725" i="5"/>
  <c r="K2732" i="5"/>
  <c r="K2816" i="5"/>
  <c r="K2858" i="5"/>
  <c r="K2863" i="5"/>
  <c r="K2910" i="5"/>
  <c r="K2990" i="5"/>
  <c r="K3012" i="5"/>
  <c r="K3023" i="5"/>
  <c r="K2740" i="5"/>
  <c r="K2885" i="5"/>
  <c r="K2890" i="5"/>
  <c r="K2942" i="5"/>
  <c r="K2947" i="5"/>
  <c r="K2958" i="5"/>
  <c r="K3001" i="5"/>
  <c r="K3064" i="5"/>
  <c r="K3098" i="5"/>
  <c r="K3138" i="5"/>
  <c r="K3190" i="5"/>
  <c r="K2594" i="5"/>
  <c r="K2705" i="5"/>
  <c r="K2774" i="5"/>
  <c r="K2789" i="5"/>
  <c r="K2804" i="5"/>
  <c r="K2828" i="5"/>
  <c r="K2845" i="5"/>
  <c r="K2895" i="5"/>
  <c r="K2900" i="5"/>
  <c r="K2915" i="5"/>
  <c r="K2920" i="5"/>
  <c r="K2931" i="5"/>
  <c r="K2937" i="5"/>
  <c r="K2953" i="5"/>
  <c r="K3050" i="5"/>
  <c r="K3084" i="5"/>
  <c r="K3218" i="5"/>
  <c r="K3259" i="5"/>
  <c r="K3280" i="5"/>
  <c r="K2955" i="5"/>
  <c r="K2960" i="5"/>
  <c r="K2993" i="5"/>
  <c r="K3013" i="5"/>
  <c r="K3037" i="5"/>
  <c r="K3042" i="5"/>
  <c r="K3063" i="5"/>
  <c r="K3180" i="5"/>
  <c r="K3188" i="5"/>
  <c r="K3217" i="5"/>
  <c r="K3248" i="5"/>
  <c r="K2964" i="5"/>
  <c r="K2968" i="5"/>
  <c r="K3105" i="5"/>
  <c r="K3116" i="5"/>
  <c r="K3147" i="5"/>
  <c r="K3189" i="5"/>
  <c r="K3249" i="5"/>
  <c r="K3275" i="5"/>
  <c r="K3058" i="5"/>
  <c r="K3160" i="5"/>
  <c r="K3241" i="5"/>
  <c r="K3304" i="5"/>
  <c r="K3324" i="5"/>
  <c r="K2969" i="5"/>
  <c r="K3101" i="5"/>
  <c r="K3130" i="5"/>
  <c r="K3183" i="5"/>
  <c r="K3191" i="5"/>
  <c r="K3219" i="5"/>
  <c r="K3295" i="5"/>
  <c r="K3326" i="5"/>
  <c r="K2797" i="5"/>
  <c r="K2870" i="5"/>
  <c r="K2878" i="5"/>
  <c r="K2905" i="5"/>
  <c r="K2949" i="5"/>
  <c r="K2986" i="5"/>
  <c r="K2995" i="5"/>
  <c r="K3015" i="5"/>
  <c r="K3080" i="5"/>
  <c r="K3260" i="5"/>
  <c r="K3306" i="5"/>
  <c r="K2767" i="5"/>
  <c r="K2777" i="5"/>
  <c r="K2784" i="5"/>
  <c r="K2832" i="5"/>
  <c r="K2843" i="5"/>
  <c r="K2851" i="5"/>
  <c r="K3011" i="5"/>
  <c r="K3020" i="5"/>
  <c r="K3045" i="5"/>
  <c r="K3075" i="5"/>
  <c r="K3125" i="5"/>
  <c r="K3184" i="5"/>
  <c r="K3206" i="5"/>
  <c r="K2604" i="5"/>
  <c r="K2683" i="5"/>
  <c r="K2711" i="5"/>
  <c r="K2757" i="5"/>
  <c r="K2859" i="5"/>
  <c r="K2913" i="5"/>
  <c r="K2991" i="5"/>
  <c r="K3025" i="5"/>
  <c r="K3030" i="5"/>
  <c r="K3035" i="5"/>
  <c r="K3236" i="5"/>
  <c r="K3244" i="5"/>
  <c r="K3317" i="5"/>
  <c r="K2688" i="5"/>
  <c r="K2724" i="5"/>
  <c r="K2760" i="5"/>
  <c r="K2785" i="5"/>
  <c r="K2788" i="5"/>
  <c r="K2840" i="5"/>
  <c r="K2927" i="5"/>
  <c r="K2941" i="5"/>
  <c r="K2979" i="5"/>
  <c r="K2996" i="5"/>
  <c r="K3059" i="5"/>
  <c r="K3068" i="5"/>
  <c r="K3072" i="5"/>
  <c r="K3076" i="5"/>
  <c r="K3099" i="5"/>
  <c r="K3179" i="5"/>
  <c r="K2755" i="5"/>
  <c r="K2758" i="5"/>
  <c r="K2772" i="5"/>
  <c r="K2800" i="5"/>
  <c r="K2867" i="5"/>
  <c r="K2952" i="5"/>
  <c r="K3082" i="5"/>
  <c r="K3100" i="5"/>
  <c r="K3128" i="5"/>
  <c r="K3153" i="5"/>
  <c r="K3187" i="5"/>
  <c r="K3235" i="5"/>
  <c r="K3310" i="5"/>
  <c r="K3110" i="5"/>
  <c r="K3211" i="5"/>
  <c r="K3255" i="5"/>
  <c r="K3277" i="5"/>
  <c r="K2644" i="5"/>
  <c r="K2775" i="5"/>
  <c r="K2820" i="5"/>
  <c r="K2823" i="5"/>
  <c r="K2973" i="5"/>
  <c r="K2994" i="5"/>
  <c r="K3043" i="5"/>
  <c r="K3078" i="5"/>
  <c r="K3118" i="5"/>
  <c r="K3139" i="5"/>
  <c r="K3144" i="5"/>
  <c r="K3200" i="5"/>
  <c r="K2420" i="5"/>
  <c r="K2440" i="5"/>
  <c r="K2460" i="5"/>
  <c r="K2684" i="5"/>
  <c r="K2778" i="5"/>
  <c r="K2880" i="5"/>
  <c r="K2946" i="5"/>
  <c r="K3027" i="5"/>
  <c r="K3056" i="5"/>
  <c r="K3069" i="5"/>
  <c r="K3074" i="5"/>
  <c r="K3096" i="5"/>
  <c r="K3129" i="5"/>
  <c r="K3154" i="5"/>
  <c r="K3159" i="5"/>
  <c r="K3182" i="5"/>
  <c r="K3294" i="5"/>
  <c r="K2764" i="5"/>
  <c r="K2879" i="5"/>
  <c r="K3054" i="5"/>
  <c r="K3091" i="5"/>
  <c r="K3127" i="5"/>
  <c r="K3170" i="5"/>
  <c r="K3243" i="5"/>
  <c r="K3272" i="5"/>
  <c r="K3305" i="5"/>
  <c r="K3311" i="5"/>
  <c r="K3149" i="5"/>
  <c r="K3198" i="5"/>
  <c r="K3229" i="5"/>
  <c r="K3312" i="5"/>
  <c r="K2869" i="5"/>
  <c r="K2901" i="5"/>
  <c r="K2909" i="5"/>
  <c r="K3048" i="5"/>
  <c r="K3081" i="5"/>
  <c r="K3199" i="5"/>
  <c r="K3203" i="5"/>
  <c r="K3274" i="5"/>
  <c r="K3307" i="5"/>
  <c r="K3158" i="5"/>
  <c r="K3212" i="5"/>
  <c r="K3239" i="5"/>
  <c r="K3256" i="5"/>
  <c r="K3321" i="5"/>
  <c r="K2864" i="5"/>
  <c r="K2896" i="5"/>
  <c r="K2917" i="5"/>
  <c r="K2945" i="5"/>
  <c r="K2971" i="5"/>
  <c r="K2974" i="5"/>
  <c r="K2997" i="5"/>
  <c r="K3031" i="5"/>
  <c r="K3124" i="5"/>
  <c r="K3150" i="5"/>
  <c r="K3167" i="5"/>
  <c r="K3230" i="5"/>
  <c r="K3281" i="5"/>
  <c r="K3293" i="5"/>
  <c r="K2737" i="5"/>
  <c r="K2744" i="5"/>
  <c r="K2751" i="5"/>
  <c r="K2835" i="5"/>
  <c r="K2875" i="5"/>
  <c r="K2888" i="5"/>
  <c r="K2948" i="5"/>
  <c r="K2951" i="5"/>
  <c r="K3000" i="5"/>
  <c r="K3003" i="5"/>
  <c r="K3038" i="5"/>
  <c r="K3052" i="5"/>
  <c r="K3070" i="5"/>
  <c r="K3085" i="5"/>
  <c r="K3089" i="5"/>
  <c r="K3120" i="5"/>
  <c r="K3133" i="5"/>
  <c r="K3163" i="5"/>
  <c r="K3172" i="5"/>
  <c r="K3176" i="5"/>
  <c r="K3195" i="5"/>
  <c r="K3204" i="5"/>
  <c r="K3221" i="5"/>
  <c r="K3301" i="5"/>
  <c r="K2925" i="5"/>
  <c r="K2965" i="5"/>
  <c r="K3005" i="5"/>
  <c r="K3040" i="5"/>
  <c r="K3073" i="5"/>
  <c r="K3090" i="5"/>
  <c r="K3104" i="5"/>
  <c r="K3112" i="5"/>
  <c r="K3186" i="5"/>
  <c r="K3250" i="5"/>
  <c r="K3266" i="5"/>
  <c r="K3289" i="5"/>
  <c r="K2963" i="5"/>
  <c r="K2987" i="5"/>
  <c r="K3022" i="5"/>
  <c r="K3077" i="5"/>
  <c r="K3162" i="5"/>
  <c r="K3196" i="5"/>
  <c r="K3208" i="5"/>
  <c r="K3224" i="5"/>
  <c r="K3290" i="5"/>
  <c r="K3263" i="5"/>
  <c r="K3268" i="5"/>
  <c r="K3291" i="5"/>
  <c r="K3194" i="5"/>
  <c r="K3253" i="5"/>
  <c r="K3009" i="5"/>
  <c r="K3014" i="5"/>
  <c r="K3113" i="5"/>
  <c r="K3142" i="5"/>
  <c r="K3227" i="5"/>
  <c r="K3261" i="5"/>
  <c r="K3265" i="5"/>
  <c r="K3286" i="5"/>
  <c r="K3327" i="5"/>
  <c r="K3083" i="5"/>
  <c r="K3102" i="5"/>
  <c r="K3171" i="5"/>
  <c r="K3246" i="5"/>
  <c r="K3273" i="5"/>
  <c r="K3323" i="5"/>
  <c r="K3192" i="5"/>
  <c r="K3201" i="5"/>
  <c r="K3207" i="5"/>
  <c r="K3258" i="5"/>
  <c r="K3314" i="5"/>
  <c r="K3065" i="5"/>
  <c r="K3111" i="5"/>
  <c r="K3137" i="5"/>
  <c r="K3143" i="5"/>
  <c r="K3283" i="5"/>
  <c r="K3319" i="5"/>
  <c r="K3328" i="5"/>
  <c r="K3041" i="5"/>
  <c r="K3097" i="5"/>
  <c r="K3169" i="5"/>
  <c r="K3213" i="5"/>
  <c r="K3234" i="5"/>
  <c r="K3262" i="5"/>
  <c r="K3146" i="5"/>
  <c r="K3166" i="5"/>
  <c r="K3222" i="5"/>
  <c r="K3225" i="5"/>
  <c r="K3231" i="5"/>
  <c r="K3132" i="5"/>
  <c r="K3278" i="5"/>
  <c r="K2889" i="5"/>
  <c r="K3094" i="5"/>
  <c r="K3254" i="5"/>
  <c r="K2934" i="5"/>
  <c r="K3034" i="5"/>
  <c r="K3114" i="5"/>
  <c r="K3185" i="5"/>
  <c r="K3237" i="5"/>
  <c r="K3269" i="5"/>
  <c r="K3287" i="5"/>
  <c r="K3302" i="5"/>
  <c r="K3315" i="5"/>
  <c r="K3276" i="5"/>
  <c r="K3309" i="5"/>
  <c r="K3267" i="5"/>
  <c r="K3270" i="5"/>
  <c r="K3303" i="5"/>
  <c r="K3322" i="5"/>
  <c r="K3279" i="5"/>
  <c r="K3282" i="5"/>
  <c r="K3285" i="5"/>
  <c r="K3288" i="5"/>
  <c r="K3300" i="5"/>
  <c r="K3316" i="5"/>
  <c r="K3136" i="5"/>
  <c r="K3247" i="5"/>
  <c r="K3216" i="5"/>
  <c r="K3296" i="5"/>
  <c r="K3329" i="5"/>
  <c r="K3298" i="5"/>
  <c r="K3318" i="5"/>
  <c r="I73" i="5"/>
  <c r="I100" i="5"/>
  <c r="I84" i="5"/>
  <c r="I94" i="5"/>
  <c r="I76" i="5"/>
  <c r="I75" i="5"/>
  <c r="I95" i="5"/>
  <c r="I93" i="5"/>
  <c r="I96" i="5"/>
  <c r="I88" i="5"/>
  <c r="I87" i="5"/>
  <c r="I72" i="5"/>
  <c r="I74" i="5"/>
  <c r="I69" i="5"/>
  <c r="I101" i="5"/>
  <c r="I82" i="5"/>
  <c r="I89" i="5"/>
  <c r="I102" i="5"/>
  <c r="I79" i="5"/>
  <c r="I99" i="5"/>
  <c r="I85" i="5"/>
  <c r="I92" i="5"/>
  <c r="I77" i="5"/>
  <c r="I97" i="5"/>
  <c r="I83" i="5"/>
  <c r="I90" i="5"/>
  <c r="I81" i="5"/>
  <c r="I71" i="5"/>
  <c r="I70" i="5"/>
  <c r="I78" i="5"/>
  <c r="I98" i="5"/>
  <c r="I91" i="5"/>
  <c r="I80" i="5"/>
  <c r="I86" i="5"/>
  <c r="K86" i="5" l="1"/>
  <c r="K80" i="5"/>
  <c r="K91" i="5"/>
  <c r="K98" i="5"/>
  <c r="K78" i="5"/>
  <c r="K70" i="5"/>
  <c r="K71" i="5"/>
  <c r="K81" i="5"/>
  <c r="K90" i="5"/>
  <c r="K83" i="5"/>
  <c r="K97" i="5"/>
  <c r="L98" i="5" s="1"/>
  <c r="K77" i="5"/>
  <c r="K92" i="5"/>
  <c r="L92" i="5" s="1"/>
  <c r="K85" i="5"/>
  <c r="M86" i="5" s="1"/>
  <c r="K99" i="5"/>
  <c r="K79" i="5"/>
  <c r="L79" i="5" s="1"/>
  <c r="K102" i="5"/>
  <c r="M103" i="5" s="1"/>
  <c r="K89" i="5"/>
  <c r="M89" i="5" s="1"/>
  <c r="K82" i="5"/>
  <c r="K101" i="5"/>
  <c r="K69" i="5"/>
  <c r="L69" i="5" s="1"/>
  <c r="K74" i="5"/>
  <c r="K72" i="5"/>
  <c r="K87" i="5"/>
  <c r="K88" i="5"/>
  <c r="K96" i="5"/>
  <c r="K93" i="5"/>
  <c r="K95" i="5"/>
  <c r="K75" i="5"/>
  <c r="K76" i="5"/>
  <c r="K94" i="5"/>
  <c r="K84" i="5"/>
  <c r="K100" i="5"/>
  <c r="K73" i="5"/>
  <c r="L3318" i="5"/>
  <c r="M3318" i="5"/>
  <c r="L3298" i="5"/>
  <c r="M3298" i="5"/>
  <c r="L3329" i="5"/>
  <c r="M3329" i="5"/>
  <c r="L3296" i="5"/>
  <c r="M3296" i="5"/>
  <c r="L3216" i="5"/>
  <c r="M3216" i="5"/>
  <c r="L3247" i="5"/>
  <c r="M3247" i="5"/>
  <c r="L3136" i="5"/>
  <c r="M3136" i="5"/>
  <c r="L3316" i="5"/>
  <c r="M3316" i="5"/>
  <c r="L3300" i="5"/>
  <c r="M3300" i="5"/>
  <c r="L3288" i="5"/>
  <c r="M3288" i="5"/>
  <c r="L3285" i="5"/>
  <c r="M3285" i="5"/>
  <c r="L3282" i="5"/>
  <c r="M3282" i="5"/>
  <c r="L3279" i="5"/>
  <c r="M3279" i="5"/>
  <c r="L3322" i="5"/>
  <c r="M3322" i="5"/>
  <c r="L3303" i="5"/>
  <c r="M3303" i="5"/>
  <c r="L3270" i="5"/>
  <c r="M3270" i="5"/>
  <c r="L3267" i="5"/>
  <c r="M3267" i="5"/>
  <c r="L3309" i="5"/>
  <c r="M3309" i="5"/>
  <c r="L3276" i="5"/>
  <c r="M3276" i="5"/>
  <c r="L3315" i="5"/>
  <c r="M3315" i="5"/>
  <c r="L3302" i="5"/>
  <c r="M3302" i="5"/>
  <c r="L3287" i="5"/>
  <c r="M3287" i="5"/>
  <c r="L3269" i="5"/>
  <c r="M3269" i="5"/>
  <c r="L3237" i="5"/>
  <c r="M3237" i="5"/>
  <c r="L3185" i="5"/>
  <c r="M3185" i="5"/>
  <c r="L3114" i="5"/>
  <c r="M3114" i="5"/>
  <c r="L3034" i="5"/>
  <c r="M3034" i="5"/>
  <c r="L2934" i="5"/>
  <c r="M2934" i="5"/>
  <c r="L3254" i="5"/>
  <c r="M3254" i="5"/>
  <c r="L3094" i="5"/>
  <c r="M3094" i="5"/>
  <c r="L2889" i="5"/>
  <c r="M2889" i="5"/>
  <c r="L3278" i="5"/>
  <c r="M3278" i="5"/>
  <c r="L3132" i="5"/>
  <c r="M3132" i="5"/>
  <c r="L3231" i="5"/>
  <c r="M3231" i="5"/>
  <c r="L3225" i="5"/>
  <c r="M3225" i="5"/>
  <c r="L3222" i="5"/>
  <c r="M3222" i="5"/>
  <c r="L3166" i="5"/>
  <c r="M3166" i="5"/>
  <c r="L3146" i="5"/>
  <c r="M3146" i="5"/>
  <c r="L3262" i="5"/>
  <c r="M3262" i="5"/>
  <c r="L3234" i="5"/>
  <c r="M3234" i="5"/>
  <c r="L3213" i="5"/>
  <c r="M3213" i="5"/>
  <c r="L3169" i="5"/>
  <c r="M3169" i="5"/>
  <c r="L3097" i="5"/>
  <c r="M3097" i="5"/>
  <c r="L3041" i="5"/>
  <c r="M3041" i="5"/>
  <c r="L3328" i="5"/>
  <c r="M3328" i="5"/>
  <c r="L3319" i="5"/>
  <c r="M3319" i="5"/>
  <c r="L3283" i="5"/>
  <c r="M3283" i="5"/>
  <c r="L3143" i="5"/>
  <c r="M3143" i="5"/>
  <c r="L3137" i="5"/>
  <c r="M3137" i="5"/>
  <c r="L3111" i="5"/>
  <c r="M3111" i="5"/>
  <c r="L3065" i="5"/>
  <c r="M3065" i="5"/>
  <c r="L3314" i="5"/>
  <c r="M3314" i="5"/>
  <c r="L3258" i="5"/>
  <c r="M3258" i="5"/>
  <c r="L3207" i="5"/>
  <c r="M3207" i="5"/>
  <c r="L3201" i="5"/>
  <c r="M3201" i="5"/>
  <c r="L3192" i="5"/>
  <c r="M3192" i="5"/>
  <c r="L3323" i="5"/>
  <c r="M3323" i="5"/>
  <c r="L3273" i="5"/>
  <c r="M3273" i="5"/>
  <c r="L3246" i="5"/>
  <c r="M3246" i="5"/>
  <c r="L3171" i="5"/>
  <c r="M3171" i="5"/>
  <c r="L3102" i="5"/>
  <c r="M3102" i="5"/>
  <c r="L3083" i="5"/>
  <c r="M3083" i="5"/>
  <c r="L3327" i="5"/>
  <c r="M3327" i="5"/>
  <c r="L3286" i="5"/>
  <c r="M3286" i="5"/>
  <c r="L3265" i="5"/>
  <c r="M3265" i="5"/>
  <c r="L3261" i="5"/>
  <c r="M3261" i="5"/>
  <c r="L3227" i="5"/>
  <c r="M3227" i="5"/>
  <c r="L3142" i="5"/>
  <c r="M3142" i="5"/>
  <c r="L3113" i="5"/>
  <c r="M3113" i="5"/>
  <c r="L3014" i="5"/>
  <c r="M3014" i="5"/>
  <c r="L3009" i="5"/>
  <c r="M3009" i="5"/>
  <c r="L3253" i="5"/>
  <c r="M3253" i="5"/>
  <c r="L3194" i="5"/>
  <c r="M3194" i="5"/>
  <c r="L3291" i="5"/>
  <c r="M3291" i="5"/>
  <c r="L3268" i="5"/>
  <c r="M3268" i="5"/>
  <c r="L3263" i="5"/>
  <c r="M3263" i="5"/>
  <c r="L3290" i="5"/>
  <c r="M3290" i="5"/>
  <c r="L3224" i="5"/>
  <c r="M3224" i="5"/>
  <c r="L3208" i="5"/>
  <c r="M3208" i="5"/>
  <c r="L3196" i="5"/>
  <c r="M3196" i="5"/>
  <c r="L3162" i="5"/>
  <c r="M3162" i="5"/>
  <c r="L3077" i="5"/>
  <c r="M3077" i="5"/>
  <c r="L3022" i="5"/>
  <c r="M3022" i="5"/>
  <c r="L2987" i="5"/>
  <c r="M2987" i="5"/>
  <c r="L2963" i="5"/>
  <c r="M2963" i="5"/>
  <c r="L3289" i="5"/>
  <c r="M3289" i="5"/>
  <c r="L3266" i="5"/>
  <c r="M3266" i="5"/>
  <c r="L3250" i="5"/>
  <c r="M3250" i="5"/>
  <c r="L3186" i="5"/>
  <c r="M3186" i="5"/>
  <c r="L3112" i="5"/>
  <c r="M3112" i="5"/>
  <c r="L3104" i="5"/>
  <c r="M3104" i="5"/>
  <c r="L3090" i="5"/>
  <c r="M3090" i="5"/>
  <c r="L3073" i="5"/>
  <c r="M3073" i="5"/>
  <c r="L3040" i="5"/>
  <c r="M3040" i="5"/>
  <c r="L3005" i="5"/>
  <c r="M3005" i="5"/>
  <c r="L2965" i="5"/>
  <c r="M2965" i="5"/>
  <c r="L2925" i="5"/>
  <c r="M2925" i="5"/>
  <c r="L3301" i="5"/>
  <c r="M3301" i="5"/>
  <c r="L3221" i="5"/>
  <c r="M3221" i="5"/>
  <c r="L3204" i="5"/>
  <c r="M3204" i="5"/>
  <c r="L3195" i="5"/>
  <c r="M3195" i="5"/>
  <c r="L3176" i="5"/>
  <c r="M3176" i="5"/>
  <c r="L3172" i="5"/>
  <c r="M3172" i="5"/>
  <c r="L3163" i="5"/>
  <c r="M3163" i="5"/>
  <c r="L3133" i="5"/>
  <c r="M3133" i="5"/>
  <c r="L3120" i="5"/>
  <c r="M3120" i="5"/>
  <c r="L3089" i="5"/>
  <c r="M3089" i="5"/>
  <c r="L3085" i="5"/>
  <c r="M3085" i="5"/>
  <c r="L3070" i="5"/>
  <c r="M3070" i="5"/>
  <c r="L3052" i="5"/>
  <c r="M3052" i="5"/>
  <c r="L3038" i="5"/>
  <c r="M3038" i="5"/>
  <c r="L3003" i="5"/>
  <c r="M3003" i="5"/>
  <c r="L3000" i="5"/>
  <c r="M3000" i="5"/>
  <c r="L2951" i="5"/>
  <c r="M2951" i="5"/>
  <c r="L2948" i="5"/>
  <c r="M2948" i="5"/>
  <c r="L2888" i="5"/>
  <c r="M2888" i="5"/>
  <c r="L2875" i="5"/>
  <c r="M2875" i="5"/>
  <c r="L2835" i="5"/>
  <c r="M2835" i="5"/>
  <c r="L2751" i="5"/>
  <c r="M2751" i="5"/>
  <c r="L2744" i="5"/>
  <c r="M2744" i="5"/>
  <c r="L2737" i="5"/>
  <c r="M2737" i="5"/>
  <c r="L3293" i="5"/>
  <c r="M3293" i="5"/>
  <c r="L3281" i="5"/>
  <c r="M3281" i="5"/>
  <c r="L3230" i="5"/>
  <c r="M3230" i="5"/>
  <c r="L3167" i="5"/>
  <c r="M3167" i="5"/>
  <c r="L3150" i="5"/>
  <c r="M3150" i="5"/>
  <c r="L3124" i="5"/>
  <c r="M3124" i="5"/>
  <c r="L3031" i="5"/>
  <c r="M3031" i="5"/>
  <c r="L2997" i="5"/>
  <c r="M2997" i="5"/>
  <c r="L2974" i="5"/>
  <c r="M2974" i="5"/>
  <c r="L2971" i="5"/>
  <c r="M2971" i="5"/>
  <c r="L2945" i="5"/>
  <c r="M2945" i="5"/>
  <c r="L2917" i="5"/>
  <c r="M2917" i="5"/>
  <c r="L2896" i="5"/>
  <c r="M2896" i="5"/>
  <c r="L2864" i="5"/>
  <c r="M2864" i="5"/>
  <c r="L3321" i="5"/>
  <c r="M3321" i="5"/>
  <c r="L3256" i="5"/>
  <c r="M3256" i="5"/>
  <c r="L3239" i="5"/>
  <c r="M3239" i="5"/>
  <c r="L3212" i="5"/>
  <c r="M3212" i="5"/>
  <c r="L3158" i="5"/>
  <c r="M3158" i="5"/>
  <c r="L3307" i="5"/>
  <c r="M3307" i="5"/>
  <c r="L3274" i="5"/>
  <c r="M3274" i="5"/>
  <c r="L3203" i="5"/>
  <c r="M3203" i="5"/>
  <c r="L3199" i="5"/>
  <c r="M3199" i="5"/>
  <c r="L3081" i="5"/>
  <c r="M3081" i="5"/>
  <c r="L3048" i="5"/>
  <c r="M3048" i="5"/>
  <c r="L2909" i="5"/>
  <c r="M2909" i="5"/>
  <c r="L2901" i="5"/>
  <c r="M2901" i="5"/>
  <c r="L2869" i="5"/>
  <c r="M2869" i="5"/>
  <c r="L3312" i="5"/>
  <c r="M3312" i="5"/>
  <c r="L3229" i="5"/>
  <c r="M3229" i="5"/>
  <c r="L3198" i="5"/>
  <c r="M3198" i="5"/>
  <c r="L3149" i="5"/>
  <c r="M3149" i="5"/>
  <c r="L3311" i="5"/>
  <c r="M3311" i="5"/>
  <c r="L3305" i="5"/>
  <c r="M3305" i="5"/>
  <c r="L3272" i="5"/>
  <c r="M3272" i="5"/>
  <c r="L3243" i="5"/>
  <c r="M3243" i="5"/>
  <c r="L3170" i="5"/>
  <c r="M3170" i="5"/>
  <c r="L3127" i="5"/>
  <c r="M3127" i="5"/>
  <c r="L3091" i="5"/>
  <c r="M3091" i="5"/>
  <c r="L3054" i="5"/>
  <c r="M3054" i="5"/>
  <c r="L2879" i="5"/>
  <c r="M2879" i="5"/>
  <c r="L2764" i="5"/>
  <c r="M2764" i="5"/>
  <c r="L3294" i="5"/>
  <c r="M3294" i="5"/>
  <c r="L3182" i="5"/>
  <c r="M3182" i="5"/>
  <c r="L3159" i="5"/>
  <c r="M3159" i="5"/>
  <c r="L3154" i="5"/>
  <c r="M3154" i="5"/>
  <c r="L3129" i="5"/>
  <c r="M3129" i="5"/>
  <c r="L3096" i="5"/>
  <c r="M3096" i="5"/>
  <c r="L3074" i="5"/>
  <c r="M3074" i="5"/>
  <c r="L3069" i="5"/>
  <c r="M3069" i="5"/>
  <c r="L3056" i="5"/>
  <c r="M3056" i="5"/>
  <c r="L3027" i="5"/>
  <c r="M3027" i="5"/>
  <c r="L2946" i="5"/>
  <c r="M2946" i="5"/>
  <c r="L2880" i="5"/>
  <c r="M2880" i="5"/>
  <c r="L2778" i="5"/>
  <c r="M2778" i="5"/>
  <c r="L2684" i="5"/>
  <c r="M2684" i="5"/>
  <c r="L2460" i="5"/>
  <c r="M2460" i="5"/>
  <c r="L2440" i="5"/>
  <c r="M2440" i="5"/>
  <c r="L2420" i="5"/>
  <c r="M2420" i="5"/>
  <c r="L3200" i="5"/>
  <c r="M3200" i="5"/>
  <c r="L3144" i="5"/>
  <c r="M3144" i="5"/>
  <c r="L3139" i="5"/>
  <c r="M3139" i="5"/>
  <c r="L3118" i="5"/>
  <c r="M3118" i="5"/>
  <c r="L3078" i="5"/>
  <c r="M3078" i="5"/>
  <c r="L3043" i="5"/>
  <c r="M3043" i="5"/>
  <c r="L2994" i="5"/>
  <c r="M2994" i="5"/>
  <c r="L2973" i="5"/>
  <c r="M2973" i="5"/>
  <c r="L2823" i="5"/>
  <c r="M2823" i="5"/>
  <c r="L2820" i="5"/>
  <c r="M2820" i="5"/>
  <c r="L2775" i="5"/>
  <c r="M2775" i="5"/>
  <c r="L2644" i="5"/>
  <c r="M2644" i="5"/>
  <c r="L3277" i="5"/>
  <c r="M3277" i="5"/>
  <c r="L3255" i="5"/>
  <c r="M3255" i="5"/>
  <c r="L3211" i="5"/>
  <c r="M3211" i="5"/>
  <c r="L3110" i="5"/>
  <c r="M3110" i="5"/>
  <c r="L3310" i="5"/>
  <c r="M3310" i="5"/>
  <c r="L3235" i="5"/>
  <c r="M3235" i="5"/>
  <c r="L3187" i="5"/>
  <c r="M3187" i="5"/>
  <c r="L3153" i="5"/>
  <c r="M3153" i="5"/>
  <c r="L3128" i="5"/>
  <c r="M3128" i="5"/>
  <c r="L3100" i="5"/>
  <c r="M3100" i="5"/>
  <c r="L3082" i="5"/>
  <c r="M3082" i="5"/>
  <c r="L2952" i="5"/>
  <c r="M2952" i="5"/>
  <c r="L2867" i="5"/>
  <c r="M2867" i="5"/>
  <c r="L2800" i="5"/>
  <c r="M2800" i="5"/>
  <c r="L2772" i="5"/>
  <c r="M2772" i="5"/>
  <c r="L2758" i="5"/>
  <c r="M2758" i="5"/>
  <c r="L2755" i="5"/>
  <c r="M2755" i="5"/>
  <c r="L3179" i="5"/>
  <c r="M3179" i="5"/>
  <c r="L3099" i="5"/>
  <c r="M3099" i="5"/>
  <c r="L3076" i="5"/>
  <c r="M3076" i="5"/>
  <c r="L3072" i="5"/>
  <c r="M3072" i="5"/>
  <c r="L3068" i="5"/>
  <c r="M3068" i="5"/>
  <c r="L3059" i="5"/>
  <c r="M3059" i="5"/>
  <c r="L2996" i="5"/>
  <c r="M2996" i="5"/>
  <c r="L2979" i="5"/>
  <c r="M2979" i="5"/>
  <c r="L2941" i="5"/>
  <c r="M2941" i="5"/>
  <c r="L2927" i="5"/>
  <c r="M2927" i="5"/>
  <c r="L2840" i="5"/>
  <c r="M2840" i="5"/>
  <c r="L2788" i="5"/>
  <c r="M2788" i="5"/>
  <c r="L2785" i="5"/>
  <c r="M2785" i="5"/>
  <c r="L2760" i="5"/>
  <c r="M2760" i="5"/>
  <c r="L2724" i="5"/>
  <c r="M2724" i="5"/>
  <c r="L2688" i="5"/>
  <c r="M2688" i="5"/>
  <c r="L3317" i="5"/>
  <c r="M3317" i="5"/>
  <c r="L3244" i="5"/>
  <c r="M3244" i="5"/>
  <c r="L3236" i="5"/>
  <c r="M3236" i="5"/>
  <c r="L3035" i="5"/>
  <c r="M3035" i="5"/>
  <c r="L3030" i="5"/>
  <c r="M3030" i="5"/>
  <c r="L3025" i="5"/>
  <c r="M3025" i="5"/>
  <c r="L2991" i="5"/>
  <c r="M2991" i="5"/>
  <c r="L2913" i="5"/>
  <c r="M2913" i="5"/>
  <c r="L2859" i="5"/>
  <c r="M2859" i="5"/>
  <c r="L2757" i="5"/>
  <c r="M2757" i="5"/>
  <c r="L2711" i="5"/>
  <c r="M2711" i="5"/>
  <c r="L2683" i="5"/>
  <c r="M2683" i="5"/>
  <c r="L2604" i="5"/>
  <c r="M2604" i="5"/>
  <c r="L3206" i="5"/>
  <c r="M3206" i="5"/>
  <c r="L3184" i="5"/>
  <c r="M3184" i="5"/>
  <c r="L3125" i="5"/>
  <c r="M3125" i="5"/>
  <c r="L3075" i="5"/>
  <c r="M3075" i="5"/>
  <c r="L3045" i="5"/>
  <c r="M3045" i="5"/>
  <c r="L3020" i="5"/>
  <c r="M3020" i="5"/>
  <c r="L3011" i="5"/>
  <c r="M3011" i="5"/>
  <c r="L2851" i="5"/>
  <c r="M2851" i="5"/>
  <c r="L2843" i="5"/>
  <c r="M2843" i="5"/>
  <c r="L2832" i="5"/>
  <c r="M2832" i="5"/>
  <c r="L2784" i="5"/>
  <c r="M2784" i="5"/>
  <c r="L2777" i="5"/>
  <c r="M2777" i="5"/>
  <c r="L2767" i="5"/>
  <c r="M2767" i="5"/>
  <c r="L3306" i="5"/>
  <c r="M3306" i="5"/>
  <c r="L3260" i="5"/>
  <c r="M3260" i="5"/>
  <c r="L3080" i="5"/>
  <c r="M3080" i="5"/>
  <c r="L3015" i="5"/>
  <c r="M3015" i="5"/>
  <c r="L2995" i="5"/>
  <c r="M2995" i="5"/>
  <c r="L2986" i="5"/>
  <c r="M2986" i="5"/>
  <c r="L2949" i="5"/>
  <c r="M2949" i="5"/>
  <c r="L2905" i="5"/>
  <c r="M2905" i="5"/>
  <c r="L2878" i="5"/>
  <c r="M2878" i="5"/>
  <c r="L2870" i="5"/>
  <c r="M2870" i="5"/>
  <c r="L2797" i="5"/>
  <c r="M2797" i="5"/>
  <c r="L3326" i="5"/>
  <c r="M3326" i="5"/>
  <c r="L3295" i="5"/>
  <c r="M3295" i="5"/>
  <c r="L3219" i="5"/>
  <c r="M3219" i="5"/>
  <c r="L3191" i="5"/>
  <c r="M3191" i="5"/>
  <c r="L3183" i="5"/>
  <c r="M3183" i="5"/>
  <c r="L3130" i="5"/>
  <c r="M3130" i="5"/>
  <c r="L3101" i="5"/>
  <c r="M3101" i="5"/>
  <c r="L2969" i="5"/>
  <c r="M2969" i="5"/>
  <c r="L3324" i="5"/>
  <c r="M3324" i="5"/>
  <c r="L3304" i="5"/>
  <c r="M3304" i="5"/>
  <c r="L3241" i="5"/>
  <c r="M3241" i="5"/>
  <c r="L3160" i="5"/>
  <c r="M3160" i="5"/>
  <c r="L3058" i="5"/>
  <c r="M3058" i="5"/>
  <c r="L3275" i="5"/>
  <c r="M3275" i="5"/>
  <c r="L3249" i="5"/>
  <c r="M3249" i="5"/>
  <c r="L3189" i="5"/>
  <c r="M3189" i="5"/>
  <c r="L3147" i="5"/>
  <c r="M3147" i="5"/>
  <c r="L3116" i="5"/>
  <c r="M3116" i="5"/>
  <c r="L3105" i="5"/>
  <c r="M3105" i="5"/>
  <c r="L2968" i="5"/>
  <c r="M2968" i="5"/>
  <c r="L2964" i="5"/>
  <c r="M2964" i="5"/>
  <c r="L3248" i="5"/>
  <c r="M3248" i="5"/>
  <c r="L3217" i="5"/>
  <c r="M3217" i="5"/>
  <c r="L3188" i="5"/>
  <c r="M3188" i="5"/>
  <c r="L3180" i="5"/>
  <c r="M3180" i="5"/>
  <c r="L3063" i="5"/>
  <c r="M3063" i="5"/>
  <c r="L3042" i="5"/>
  <c r="M3042" i="5"/>
  <c r="L3037" i="5"/>
  <c r="M3037" i="5"/>
  <c r="L3013" i="5"/>
  <c r="M3013" i="5"/>
  <c r="L2993" i="5"/>
  <c r="M2993" i="5"/>
  <c r="L2960" i="5"/>
  <c r="M2960" i="5"/>
  <c r="L2955" i="5"/>
  <c r="M2955" i="5"/>
  <c r="L3280" i="5"/>
  <c r="M3280" i="5"/>
  <c r="L3259" i="5"/>
  <c r="M3259" i="5"/>
  <c r="L3218" i="5"/>
  <c r="M3218" i="5"/>
  <c r="L3084" i="5"/>
  <c r="M3084" i="5"/>
  <c r="L3050" i="5"/>
  <c r="M3050" i="5"/>
  <c r="L2953" i="5"/>
  <c r="M2953" i="5"/>
  <c r="L2937" i="5"/>
  <c r="M2937" i="5"/>
  <c r="L2931" i="5"/>
  <c r="M2931" i="5"/>
  <c r="L2920" i="5"/>
  <c r="M2920" i="5"/>
  <c r="L2915" i="5"/>
  <c r="M2915" i="5"/>
  <c r="L2900" i="5"/>
  <c r="M2900" i="5"/>
  <c r="L2895" i="5"/>
  <c r="M2895" i="5"/>
  <c r="L2845" i="5"/>
  <c r="M2845" i="5"/>
  <c r="L2828" i="5"/>
  <c r="M2828" i="5"/>
  <c r="L2804" i="5"/>
  <c r="M2804" i="5"/>
  <c r="L2789" i="5"/>
  <c r="M2789" i="5"/>
  <c r="L2774" i="5"/>
  <c r="M2774" i="5"/>
  <c r="L2705" i="5"/>
  <c r="M2705" i="5"/>
  <c r="L2594" i="5"/>
  <c r="M2594" i="5"/>
  <c r="L3190" i="5"/>
  <c r="M3190" i="5"/>
  <c r="L3138" i="5"/>
  <c r="M3138" i="5"/>
  <c r="L3098" i="5"/>
  <c r="M3098" i="5"/>
  <c r="L3064" i="5"/>
  <c r="M3064" i="5"/>
  <c r="L3001" i="5"/>
  <c r="M3001" i="5"/>
  <c r="L2958" i="5"/>
  <c r="M2958" i="5"/>
  <c r="L2947" i="5"/>
  <c r="M2947" i="5"/>
  <c r="L2942" i="5"/>
  <c r="M2942" i="5"/>
  <c r="L2890" i="5"/>
  <c r="M2890" i="5"/>
  <c r="L2885" i="5"/>
  <c r="M2885" i="5"/>
  <c r="L2740" i="5"/>
  <c r="M2740" i="5"/>
  <c r="L3023" i="5"/>
  <c r="M3023" i="5"/>
  <c r="L3012" i="5"/>
  <c r="M3012" i="5"/>
  <c r="L2990" i="5"/>
  <c r="M2990" i="5"/>
  <c r="L2910" i="5"/>
  <c r="M2910" i="5"/>
  <c r="L2863" i="5"/>
  <c r="M2863" i="5"/>
  <c r="L2858" i="5"/>
  <c r="M2858" i="5"/>
  <c r="L2816" i="5"/>
  <c r="M2816" i="5"/>
  <c r="L2732" i="5"/>
  <c r="M2732" i="5"/>
  <c r="L2725" i="5"/>
  <c r="M2725" i="5"/>
  <c r="L3257" i="5"/>
  <c r="M3257" i="5"/>
  <c r="L2936" i="5"/>
  <c r="M2936" i="5"/>
  <c r="L2919" i="5"/>
  <c r="M2919" i="5"/>
  <c r="L2904" i="5"/>
  <c r="M2904" i="5"/>
  <c r="L2853" i="5"/>
  <c r="M2853" i="5"/>
  <c r="L3178" i="5"/>
  <c r="M3178" i="5"/>
  <c r="L3047" i="5"/>
  <c r="M3047" i="5"/>
  <c r="L2972" i="5"/>
  <c r="M2972" i="5"/>
  <c r="L2962" i="5"/>
  <c r="M2962" i="5"/>
  <c r="L2918" i="5"/>
  <c r="M2918" i="5"/>
  <c r="L2908" i="5"/>
  <c r="M2908" i="5"/>
  <c r="L2898" i="5"/>
  <c r="M2898" i="5"/>
  <c r="L2893" i="5"/>
  <c r="M2893" i="5"/>
  <c r="L2799" i="5"/>
  <c r="M2799" i="5"/>
  <c r="L2765" i="5"/>
  <c r="M2765" i="5"/>
  <c r="L2735" i="5"/>
  <c r="M2735" i="5"/>
  <c r="L3264" i="5"/>
  <c r="M3264" i="5"/>
  <c r="L3168" i="5"/>
  <c r="M3168" i="5"/>
  <c r="L3095" i="5"/>
  <c r="M3095" i="5"/>
  <c r="L3010" i="5"/>
  <c r="M3010" i="5"/>
  <c r="L2956" i="5"/>
  <c r="M2956" i="5"/>
  <c r="L2903" i="5"/>
  <c r="M2903" i="5"/>
  <c r="L3232" i="5"/>
  <c r="M3232" i="5"/>
  <c r="L3134" i="5"/>
  <c r="M3134" i="5"/>
  <c r="L3039" i="5"/>
  <c r="M3039" i="5"/>
  <c r="L3033" i="5"/>
  <c r="M3033" i="5"/>
  <c r="L2982" i="5"/>
  <c r="M2982" i="5"/>
  <c r="L2961" i="5"/>
  <c r="M2961" i="5"/>
  <c r="L2940" i="5"/>
  <c r="M2940" i="5"/>
  <c r="L2892" i="5"/>
  <c r="M2892" i="5"/>
  <c r="L2861" i="5"/>
  <c r="M2861" i="5"/>
  <c r="L2848" i="5"/>
  <c r="M2848" i="5"/>
  <c r="L2787" i="5"/>
  <c r="M2787" i="5"/>
  <c r="L3299" i="5"/>
  <c r="M3299" i="5"/>
  <c r="L3175" i="5"/>
  <c r="M3175" i="5"/>
  <c r="L3155" i="5"/>
  <c r="M3155" i="5"/>
  <c r="L3029" i="5"/>
  <c r="M3029" i="5"/>
  <c r="L2912" i="5"/>
  <c r="M2912" i="5"/>
  <c r="L2830" i="5"/>
  <c r="M2830" i="5"/>
  <c r="L2771" i="5"/>
  <c r="M2771" i="5"/>
  <c r="L2761" i="5"/>
  <c r="M2761" i="5"/>
  <c r="L2589" i="5"/>
  <c r="M2589" i="5"/>
  <c r="L2480" i="5"/>
  <c r="M2480" i="5"/>
  <c r="L3313" i="5"/>
  <c r="M3313" i="5"/>
  <c r="L3210" i="5"/>
  <c r="M3210" i="5"/>
  <c r="L3122" i="5"/>
  <c r="M3122" i="5"/>
  <c r="L2983" i="5"/>
  <c r="M2983" i="5"/>
  <c r="L2970" i="5"/>
  <c r="M2970" i="5"/>
  <c r="L2926" i="5"/>
  <c r="M2926" i="5"/>
  <c r="L2866" i="5"/>
  <c r="M2866" i="5"/>
  <c r="L2854" i="5"/>
  <c r="M2854" i="5"/>
  <c r="L2819" i="5"/>
  <c r="M2819" i="5"/>
  <c r="L2814" i="5"/>
  <c r="M2814" i="5"/>
  <c r="L2704" i="5"/>
  <c r="M2704" i="5"/>
  <c r="L2649" i="5"/>
  <c r="M2649" i="5"/>
  <c r="L2623" i="5"/>
  <c r="M2623" i="5"/>
  <c r="L2600" i="5"/>
  <c r="M2600" i="5"/>
  <c r="L2586" i="5"/>
  <c r="M2586" i="5"/>
  <c r="L2531" i="5"/>
  <c r="M2531" i="5"/>
  <c r="L2431" i="5"/>
  <c r="M2431" i="5"/>
  <c r="L3297" i="5"/>
  <c r="M3297" i="5"/>
  <c r="L3284" i="5"/>
  <c r="M3284" i="5"/>
  <c r="L3233" i="5"/>
  <c r="M3233" i="5"/>
  <c r="L3197" i="5"/>
  <c r="M3197" i="5"/>
  <c r="L3174" i="5"/>
  <c r="M3174" i="5"/>
  <c r="L3164" i="5"/>
  <c r="M3164" i="5"/>
  <c r="L3121" i="5"/>
  <c r="M3121" i="5"/>
  <c r="L3055" i="5"/>
  <c r="M3055" i="5"/>
  <c r="L2933" i="5"/>
  <c r="M2933" i="5"/>
  <c r="L2897" i="5"/>
  <c r="M2897" i="5"/>
  <c r="L2891" i="5"/>
  <c r="M2891" i="5"/>
  <c r="L2847" i="5"/>
  <c r="M2847" i="5"/>
  <c r="L2824" i="5"/>
  <c r="M2824" i="5"/>
  <c r="L2746" i="5"/>
  <c r="M2746" i="5"/>
  <c r="L2708" i="5"/>
  <c r="M2708" i="5"/>
  <c r="L2662" i="5"/>
  <c r="M2662" i="5"/>
  <c r="L2564" i="5"/>
  <c r="M2564" i="5"/>
  <c r="L2556" i="5"/>
  <c r="M2556" i="5"/>
  <c r="L2509" i="5"/>
  <c r="M2509" i="5"/>
  <c r="L2409" i="5"/>
  <c r="M2409" i="5"/>
  <c r="L3308" i="5"/>
  <c r="M3308" i="5"/>
  <c r="L3117" i="5"/>
  <c r="M3117" i="5"/>
  <c r="L3061" i="5"/>
  <c r="M3061" i="5"/>
  <c r="L2883" i="5"/>
  <c r="M2883" i="5"/>
  <c r="L2877" i="5"/>
  <c r="M2877" i="5"/>
  <c r="L2802" i="5"/>
  <c r="M2802" i="5"/>
  <c r="L2798" i="5"/>
  <c r="M2798" i="5"/>
  <c r="L2675" i="5"/>
  <c r="M2675" i="5"/>
  <c r="L2658" i="5"/>
  <c r="M2658" i="5"/>
  <c r="L2635" i="5"/>
  <c r="M2635" i="5"/>
  <c r="L2616" i="5"/>
  <c r="M2616" i="5"/>
  <c r="L2540" i="5"/>
  <c r="M2540" i="5"/>
  <c r="L3240" i="5"/>
  <c r="M3240" i="5"/>
  <c r="L3193" i="5"/>
  <c r="M3193" i="5"/>
  <c r="L3079" i="5"/>
  <c r="M3079" i="5"/>
  <c r="L3060" i="5"/>
  <c r="M3060" i="5"/>
  <c r="L3051" i="5"/>
  <c r="M3051" i="5"/>
  <c r="L3002" i="5"/>
  <c r="M3002" i="5"/>
  <c r="L2966" i="5"/>
  <c r="M2966" i="5"/>
  <c r="L2882" i="5"/>
  <c r="M2882" i="5"/>
  <c r="L2857" i="5"/>
  <c r="M2857" i="5"/>
  <c r="L2844" i="5"/>
  <c r="M2844" i="5"/>
  <c r="L2833" i="5"/>
  <c r="M2833" i="5"/>
  <c r="L2694" i="5"/>
  <c r="M2694" i="5"/>
  <c r="L2664" i="5"/>
  <c r="M2664" i="5"/>
  <c r="L2593" i="5"/>
  <c r="M2593" i="5"/>
  <c r="L3028" i="5"/>
  <c r="M3028" i="5"/>
  <c r="L2959" i="5"/>
  <c r="M2959" i="5"/>
  <c r="L2950" i="5"/>
  <c r="M2950" i="5"/>
  <c r="L2923" i="5"/>
  <c r="M2923" i="5"/>
  <c r="L2899" i="5"/>
  <c r="M2899" i="5"/>
  <c r="L2862" i="5"/>
  <c r="M2862" i="5"/>
  <c r="L2841" i="5"/>
  <c r="M2841" i="5"/>
  <c r="L2783" i="5"/>
  <c r="M2783" i="5"/>
  <c r="L2742" i="5"/>
  <c r="M2742" i="5"/>
  <c r="L2736" i="5"/>
  <c r="M2736" i="5"/>
  <c r="L2674" i="5"/>
  <c r="M2674" i="5"/>
  <c r="L2657" i="5"/>
  <c r="M2657" i="5"/>
  <c r="L2621" i="5"/>
  <c r="M2621" i="5"/>
  <c r="L2595" i="5"/>
  <c r="M2595" i="5"/>
  <c r="L2500" i="5"/>
  <c r="M2500" i="5"/>
  <c r="L2497" i="5"/>
  <c r="M2497" i="5"/>
  <c r="L2392" i="5"/>
  <c r="M2392" i="5"/>
  <c r="L2358" i="5"/>
  <c r="M2358" i="5"/>
  <c r="L3215" i="5"/>
  <c r="M3215" i="5"/>
  <c r="L3202" i="5"/>
  <c r="M3202" i="5"/>
  <c r="L3049" i="5"/>
  <c r="M3049" i="5"/>
  <c r="L3018" i="5"/>
  <c r="M3018" i="5"/>
  <c r="L2992" i="5"/>
  <c r="M2992" i="5"/>
  <c r="L2914" i="5"/>
  <c r="M2914" i="5"/>
  <c r="L2807" i="5"/>
  <c r="M2807" i="5"/>
  <c r="L2795" i="5"/>
  <c r="M2795" i="5"/>
  <c r="L2714" i="5"/>
  <c r="M2714" i="5"/>
  <c r="L2709" i="5"/>
  <c r="M2709" i="5"/>
  <c r="L2699" i="5"/>
  <c r="M2699" i="5"/>
  <c r="L2678" i="5"/>
  <c r="M2678" i="5"/>
  <c r="L2602" i="5"/>
  <c r="M2602" i="5"/>
  <c r="L2581" i="5"/>
  <c r="M2581" i="5"/>
  <c r="L2485" i="5"/>
  <c r="M2485" i="5"/>
  <c r="L2479" i="5"/>
  <c r="M2479" i="5"/>
  <c r="L2476" i="5"/>
  <c r="M2476" i="5"/>
  <c r="L2473" i="5"/>
  <c r="M2473" i="5"/>
  <c r="L2470" i="5"/>
  <c r="M2470" i="5"/>
  <c r="L2464" i="5"/>
  <c r="M2464" i="5"/>
  <c r="L2429" i="5"/>
  <c r="M2429" i="5"/>
  <c r="L3242" i="5"/>
  <c r="M3242" i="5"/>
  <c r="L3177" i="5"/>
  <c r="M3177" i="5"/>
  <c r="L3165" i="5"/>
  <c r="M3165" i="5"/>
  <c r="L3017" i="5"/>
  <c r="M3017" i="5"/>
  <c r="L2932" i="5"/>
  <c r="M2932" i="5"/>
  <c r="L2855" i="5"/>
  <c r="M2855" i="5"/>
  <c r="L2826" i="5"/>
  <c r="M2826" i="5"/>
  <c r="L2813" i="5"/>
  <c r="M2813" i="5"/>
  <c r="L2801" i="5"/>
  <c r="M2801" i="5"/>
  <c r="L2759" i="5"/>
  <c r="M2759" i="5"/>
  <c r="L2753" i="5"/>
  <c r="M2753" i="5"/>
  <c r="L2741" i="5"/>
  <c r="M2741" i="5"/>
  <c r="L2661" i="5"/>
  <c r="M2661" i="5"/>
  <c r="L2636" i="5"/>
  <c r="M2636" i="5"/>
  <c r="L2628" i="5"/>
  <c r="M2628" i="5"/>
  <c r="L2624" i="5"/>
  <c r="M2624" i="5"/>
  <c r="L2541" i="5"/>
  <c r="M2541" i="5"/>
  <c r="L2467" i="5"/>
  <c r="M2467" i="5"/>
  <c r="L3252" i="5"/>
  <c r="M3252" i="5"/>
  <c r="L3067" i="5"/>
  <c r="M3067" i="5"/>
  <c r="L3057" i="5"/>
  <c r="M3057" i="5"/>
  <c r="L2988" i="5"/>
  <c r="M2988" i="5"/>
  <c r="L2928" i="5"/>
  <c r="M2928" i="5"/>
  <c r="L2769" i="5"/>
  <c r="M2769" i="5"/>
  <c r="L2763" i="5"/>
  <c r="M2763" i="5"/>
  <c r="L2686" i="5"/>
  <c r="M2686" i="5"/>
  <c r="L2681" i="5"/>
  <c r="M2681" i="5"/>
  <c r="L2643" i="5"/>
  <c r="M2643" i="5"/>
  <c r="L2631" i="5"/>
  <c r="M2631" i="5"/>
  <c r="L2590" i="5"/>
  <c r="M2590" i="5"/>
  <c r="L2559" i="5"/>
  <c r="M2559" i="5"/>
  <c r="L2475" i="5"/>
  <c r="M2475" i="5"/>
  <c r="L2469" i="5"/>
  <c r="M2469" i="5"/>
  <c r="L3004" i="5"/>
  <c r="M3004" i="5"/>
  <c r="L2911" i="5"/>
  <c r="M2911" i="5"/>
  <c r="L2852" i="5"/>
  <c r="M2852" i="5"/>
  <c r="L2817" i="5"/>
  <c r="M2817" i="5"/>
  <c r="L2811" i="5"/>
  <c r="M2811" i="5"/>
  <c r="L2728" i="5"/>
  <c r="M2728" i="5"/>
  <c r="L2707" i="5"/>
  <c r="M2707" i="5"/>
  <c r="L2668" i="5"/>
  <c r="M2668" i="5"/>
  <c r="L2656" i="5"/>
  <c r="M2656" i="5"/>
  <c r="L2619" i="5"/>
  <c r="M2619" i="5"/>
  <c r="L2611" i="5"/>
  <c r="M2611" i="5"/>
  <c r="L2597" i="5"/>
  <c r="M2597" i="5"/>
  <c r="L2549" i="5"/>
  <c r="M2549" i="5"/>
  <c r="L3320" i="5"/>
  <c r="M3320" i="5"/>
  <c r="L3209" i="5"/>
  <c r="M3209" i="5"/>
  <c r="L3087" i="5"/>
  <c r="M3087" i="5"/>
  <c r="L3066" i="5"/>
  <c r="M3066" i="5"/>
  <c r="L2881" i="5"/>
  <c r="M2881" i="5"/>
  <c r="L2779" i="5"/>
  <c r="M2779" i="5"/>
  <c r="L2768" i="5"/>
  <c r="M2768" i="5"/>
  <c r="L2739" i="5"/>
  <c r="M2739" i="5"/>
  <c r="L2733" i="5"/>
  <c r="M2733" i="5"/>
  <c r="L2722" i="5"/>
  <c r="M2722" i="5"/>
  <c r="L2717" i="5"/>
  <c r="M2717" i="5"/>
  <c r="L2712" i="5"/>
  <c r="M2712" i="5"/>
  <c r="L2702" i="5"/>
  <c r="M2702" i="5"/>
  <c r="L2607" i="5"/>
  <c r="M2607" i="5"/>
  <c r="L2572" i="5"/>
  <c r="M2572" i="5"/>
  <c r="L2565" i="5"/>
  <c r="M2565" i="5"/>
  <c r="L2555" i="5"/>
  <c r="M2555" i="5"/>
  <c r="L2513" i="5"/>
  <c r="M2513" i="5"/>
  <c r="L2504" i="5"/>
  <c r="M2504" i="5"/>
  <c r="L2501" i="5"/>
  <c r="M2501" i="5"/>
  <c r="L2451" i="5"/>
  <c r="M2451" i="5"/>
  <c r="L3220" i="5"/>
  <c r="M3220" i="5"/>
  <c r="L3151" i="5"/>
  <c r="M3151" i="5"/>
  <c r="L3046" i="5"/>
  <c r="M3046" i="5"/>
  <c r="L2978" i="5"/>
  <c r="M2978" i="5"/>
  <c r="L2938" i="5"/>
  <c r="M2938" i="5"/>
  <c r="L2809" i="5"/>
  <c r="M2809" i="5"/>
  <c r="L2793" i="5"/>
  <c r="M2793" i="5"/>
  <c r="L2756" i="5"/>
  <c r="M2756" i="5"/>
  <c r="L2693" i="5"/>
  <c r="M2693" i="5"/>
  <c r="L2646" i="5"/>
  <c r="M2646" i="5"/>
  <c r="L2550" i="5"/>
  <c r="M2550" i="5"/>
  <c r="L2542" i="5"/>
  <c r="M2542" i="5"/>
  <c r="L2530" i="5"/>
  <c r="M2530" i="5"/>
  <c r="L2514" i="5"/>
  <c r="M2514" i="5"/>
  <c r="L2488" i="5"/>
  <c r="M2488" i="5"/>
  <c r="L2484" i="5"/>
  <c r="M2484" i="5"/>
  <c r="L2462" i="5"/>
  <c r="M2462" i="5"/>
  <c r="L2428" i="5"/>
  <c r="M2428" i="5"/>
  <c r="L2424" i="5"/>
  <c r="M2424" i="5"/>
  <c r="L2413" i="5"/>
  <c r="M2413" i="5"/>
  <c r="L2373" i="5"/>
  <c r="M2373" i="5"/>
  <c r="L2349" i="5"/>
  <c r="M2349" i="5"/>
  <c r="L2331" i="5"/>
  <c r="M2331" i="5"/>
  <c r="L2298" i="5"/>
  <c r="M2298" i="5"/>
  <c r="L2293" i="5"/>
  <c r="M2293" i="5"/>
  <c r="L2269" i="5"/>
  <c r="M2269" i="5"/>
  <c r="L2262" i="5"/>
  <c r="M2262" i="5"/>
  <c r="L2255" i="5"/>
  <c r="M2255" i="5"/>
  <c r="L2232" i="5"/>
  <c r="M2232" i="5"/>
  <c r="L2212" i="5"/>
  <c r="M2212" i="5"/>
  <c r="L2192" i="5"/>
  <c r="M2192" i="5"/>
  <c r="L3071" i="5"/>
  <c r="M3071" i="5"/>
  <c r="L2999" i="5"/>
  <c r="M2999" i="5"/>
  <c r="L2989" i="5"/>
  <c r="M2989" i="5"/>
  <c r="L2860" i="5"/>
  <c r="M2860" i="5"/>
  <c r="L2770" i="5"/>
  <c r="M2770" i="5"/>
  <c r="L2713" i="5"/>
  <c r="M2713" i="5"/>
  <c r="L2706" i="5"/>
  <c r="M2706" i="5"/>
  <c r="L2700" i="5"/>
  <c r="M2700" i="5"/>
  <c r="L2651" i="5"/>
  <c r="M2651" i="5"/>
  <c r="L2640" i="5"/>
  <c r="M2640" i="5"/>
  <c r="L2634" i="5"/>
  <c r="M2634" i="5"/>
  <c r="L2576" i="5"/>
  <c r="M2576" i="5"/>
  <c r="L2567" i="5"/>
  <c r="M2567" i="5"/>
  <c r="L2546" i="5"/>
  <c r="M2546" i="5"/>
  <c r="L2458" i="5"/>
  <c r="M2458" i="5"/>
  <c r="L2454" i="5"/>
  <c r="M2454" i="5"/>
  <c r="L2406" i="5"/>
  <c r="M2406" i="5"/>
  <c r="L3108" i="5"/>
  <c r="M3108" i="5"/>
  <c r="L2998" i="5"/>
  <c r="M2998" i="5"/>
  <c r="L2916" i="5"/>
  <c r="M2916" i="5"/>
  <c r="L2887" i="5"/>
  <c r="M2887" i="5"/>
  <c r="L2850" i="5"/>
  <c r="M2850" i="5"/>
  <c r="L2613" i="5"/>
  <c r="M2613" i="5"/>
  <c r="L2562" i="5"/>
  <c r="M2562" i="5"/>
  <c r="L2491" i="5"/>
  <c r="M2491" i="5"/>
  <c r="L2435" i="5"/>
  <c r="M2435" i="5"/>
  <c r="L2318" i="5"/>
  <c r="M2318" i="5"/>
  <c r="L3092" i="5"/>
  <c r="M3092" i="5"/>
  <c r="L3053" i="5"/>
  <c r="M3053" i="5"/>
  <c r="L3007" i="5"/>
  <c r="M3007" i="5"/>
  <c r="L2738" i="5"/>
  <c r="M2738" i="5"/>
  <c r="L2672" i="5"/>
  <c r="M2672" i="5"/>
  <c r="L2655" i="5"/>
  <c r="M2655" i="5"/>
  <c r="L2633" i="5"/>
  <c r="M2633" i="5"/>
  <c r="L2617" i="5"/>
  <c r="M2617" i="5"/>
  <c r="L2561" i="5"/>
  <c r="M2561" i="5"/>
  <c r="L2557" i="5"/>
  <c r="M2557" i="5"/>
  <c r="L2490" i="5"/>
  <c r="M2490" i="5"/>
  <c r="L2453" i="5"/>
  <c r="M2453" i="5"/>
  <c r="L2449" i="5"/>
  <c r="M2449" i="5"/>
  <c r="L2445" i="5"/>
  <c r="M2445" i="5"/>
  <c r="L2434" i="5"/>
  <c r="M2434" i="5"/>
  <c r="L2353" i="5"/>
  <c r="M2353" i="5"/>
  <c r="L2297" i="5"/>
  <c r="M2297" i="5"/>
  <c r="L3006" i="5"/>
  <c r="M3006" i="5"/>
  <c r="L2922" i="5"/>
  <c r="M2922" i="5"/>
  <c r="L2902" i="5"/>
  <c r="M2902" i="5"/>
  <c r="L2884" i="5"/>
  <c r="M2884" i="5"/>
  <c r="L2805" i="5"/>
  <c r="M2805" i="5"/>
  <c r="L2745" i="5"/>
  <c r="M2745" i="5"/>
  <c r="L2731" i="5"/>
  <c r="M2731" i="5"/>
  <c r="L2627" i="5"/>
  <c r="M2627" i="5"/>
  <c r="L2584" i="5"/>
  <c r="M2584" i="5"/>
  <c r="L2548" i="5"/>
  <c r="M2548" i="5"/>
  <c r="L2528" i="5"/>
  <c r="M2528" i="5"/>
  <c r="L2419" i="5"/>
  <c r="M2419" i="5"/>
  <c r="L2412" i="5"/>
  <c r="M2412" i="5"/>
  <c r="L2254" i="5"/>
  <c r="M2254" i="5"/>
  <c r="L3245" i="5"/>
  <c r="M3245" i="5"/>
  <c r="L3103" i="5"/>
  <c r="M3103" i="5"/>
  <c r="L2984" i="5"/>
  <c r="M2984" i="5"/>
  <c r="L2943" i="5"/>
  <c r="M2943" i="5"/>
  <c r="L2873" i="5"/>
  <c r="M2873" i="5"/>
  <c r="L2837" i="5"/>
  <c r="M2837" i="5"/>
  <c r="L2730" i="5"/>
  <c r="M2730" i="5"/>
  <c r="L2716" i="5"/>
  <c r="M2716" i="5"/>
  <c r="L2689" i="5"/>
  <c r="M2689" i="5"/>
  <c r="L2671" i="5"/>
  <c r="M2671" i="5"/>
  <c r="L2665" i="5"/>
  <c r="M2665" i="5"/>
  <c r="L2583" i="5"/>
  <c r="M2583" i="5"/>
  <c r="L2574" i="5"/>
  <c r="M2574" i="5"/>
  <c r="L2569" i="5"/>
  <c r="M2569" i="5"/>
  <c r="L2552" i="5"/>
  <c r="M2552" i="5"/>
  <c r="L2544" i="5"/>
  <c r="M2544" i="5"/>
  <c r="L2482" i="5"/>
  <c r="M2482" i="5"/>
  <c r="L2471" i="5"/>
  <c r="M2471" i="5"/>
  <c r="L2441" i="5"/>
  <c r="M2441" i="5"/>
  <c r="L2426" i="5"/>
  <c r="M2426" i="5"/>
  <c r="L2395" i="5"/>
  <c r="M2395" i="5"/>
  <c r="L2380" i="5"/>
  <c r="M2380" i="5"/>
  <c r="L2369" i="5"/>
  <c r="M2369" i="5"/>
  <c r="L3181" i="5"/>
  <c r="M3181" i="5"/>
  <c r="L2886" i="5"/>
  <c r="M2886" i="5"/>
  <c r="L2842" i="5"/>
  <c r="M2842" i="5"/>
  <c r="L2831" i="5"/>
  <c r="M2831" i="5"/>
  <c r="L2821" i="5"/>
  <c r="M2821" i="5"/>
  <c r="L2773" i="5"/>
  <c r="M2773" i="5"/>
  <c r="L2720" i="5"/>
  <c r="M2720" i="5"/>
  <c r="L2679" i="5"/>
  <c r="M2679" i="5"/>
  <c r="L2648" i="5"/>
  <c r="M2648" i="5"/>
  <c r="L2641" i="5"/>
  <c r="M2641" i="5"/>
  <c r="L2588" i="5"/>
  <c r="M2588" i="5"/>
  <c r="L2547" i="5"/>
  <c r="M2547" i="5"/>
  <c r="L2510" i="5"/>
  <c r="M2510" i="5"/>
  <c r="L2505" i="5"/>
  <c r="M2505" i="5"/>
  <c r="L2432" i="5"/>
  <c r="M2432" i="5"/>
  <c r="L2422" i="5"/>
  <c r="M2422" i="5"/>
  <c r="L2408" i="5"/>
  <c r="M2408" i="5"/>
  <c r="L2399" i="5"/>
  <c r="M2399" i="5"/>
  <c r="L2379" i="5"/>
  <c r="M2379" i="5"/>
  <c r="L2325" i="5"/>
  <c r="M2325" i="5"/>
  <c r="L2287" i="5"/>
  <c r="M2287" i="5"/>
  <c r="L2264" i="5"/>
  <c r="M2264" i="5"/>
  <c r="L2248" i="5"/>
  <c r="M2248" i="5"/>
  <c r="L2165" i="5"/>
  <c r="M2165" i="5"/>
  <c r="L3140" i="5"/>
  <c r="M3140" i="5"/>
  <c r="L3109" i="5"/>
  <c r="M3109" i="5"/>
  <c r="L3026" i="5"/>
  <c r="M3026" i="5"/>
  <c r="L2976" i="5"/>
  <c r="M2976" i="5"/>
  <c r="L2810" i="5"/>
  <c r="M2810" i="5"/>
  <c r="L2782" i="5"/>
  <c r="M2782" i="5"/>
  <c r="L2729" i="5"/>
  <c r="M2729" i="5"/>
  <c r="L2685" i="5"/>
  <c r="M2685" i="5"/>
  <c r="L2526" i="5"/>
  <c r="M2526" i="5"/>
  <c r="L2495" i="5"/>
  <c r="M2495" i="5"/>
  <c r="L2371" i="5"/>
  <c r="M2371" i="5"/>
  <c r="L2335" i="5"/>
  <c r="M2335" i="5"/>
  <c r="L3228" i="5"/>
  <c r="M3228" i="5"/>
  <c r="L3093" i="5"/>
  <c r="M3093" i="5"/>
  <c r="L2907" i="5"/>
  <c r="M2907" i="5"/>
  <c r="L2874" i="5"/>
  <c r="M2874" i="5"/>
  <c r="L2719" i="5"/>
  <c r="M2719" i="5"/>
  <c r="L2606" i="5"/>
  <c r="M2606" i="5"/>
  <c r="L2575" i="5"/>
  <c r="M2575" i="5"/>
  <c r="L2537" i="5"/>
  <c r="M2537" i="5"/>
  <c r="L2520" i="5"/>
  <c r="M2520" i="5"/>
  <c r="L2446" i="5"/>
  <c r="M2446" i="5"/>
  <c r="L2436" i="5"/>
  <c r="M2436" i="5"/>
  <c r="L2386" i="5"/>
  <c r="M2386" i="5"/>
  <c r="L2307" i="5"/>
  <c r="M2307" i="5"/>
  <c r="L2300" i="5"/>
  <c r="M2300" i="5"/>
  <c r="L2241" i="5"/>
  <c r="M2241" i="5"/>
  <c r="L2222" i="5"/>
  <c r="M2222" i="5"/>
  <c r="L3119" i="5"/>
  <c r="M3119" i="5"/>
  <c r="L3088" i="5"/>
  <c r="M3088" i="5"/>
  <c r="L3021" i="5"/>
  <c r="M3021" i="5"/>
  <c r="L3008" i="5"/>
  <c r="M3008" i="5"/>
  <c r="L2985" i="5"/>
  <c r="M2985" i="5"/>
  <c r="L2939" i="5"/>
  <c r="M2939" i="5"/>
  <c r="L2806" i="5"/>
  <c r="M2806" i="5"/>
  <c r="L2653" i="5"/>
  <c r="M2653" i="5"/>
  <c r="L2545" i="5"/>
  <c r="M2545" i="5"/>
  <c r="L2535" i="5"/>
  <c r="M2535" i="5"/>
  <c r="L2524" i="5"/>
  <c r="M2524" i="5"/>
  <c r="L2493" i="5"/>
  <c r="M2493" i="5"/>
  <c r="L2393" i="5"/>
  <c r="M2393" i="5"/>
  <c r="L2320" i="5"/>
  <c r="M2320" i="5"/>
  <c r="L2313" i="5"/>
  <c r="M2313" i="5"/>
  <c r="L2289" i="5"/>
  <c r="M2289" i="5"/>
  <c r="L2282" i="5"/>
  <c r="M2282" i="5"/>
  <c r="L2256" i="5"/>
  <c r="M2256" i="5"/>
  <c r="L3205" i="5"/>
  <c r="M3205" i="5"/>
  <c r="L2836" i="5"/>
  <c r="M2836" i="5"/>
  <c r="L2796" i="5"/>
  <c r="M2796" i="5"/>
  <c r="L2752" i="5"/>
  <c r="M2752" i="5"/>
  <c r="L2734" i="5"/>
  <c r="M2734" i="5"/>
  <c r="L2690" i="5"/>
  <c r="M2690" i="5"/>
  <c r="L2659" i="5"/>
  <c r="M2659" i="5"/>
  <c r="L2645" i="5"/>
  <c r="M2645" i="5"/>
  <c r="L2503" i="5"/>
  <c r="M2503" i="5"/>
  <c r="L2385" i="5"/>
  <c r="M2385" i="5"/>
  <c r="L2351" i="5"/>
  <c r="M2351" i="5"/>
  <c r="L2203" i="5"/>
  <c r="M2203" i="5"/>
  <c r="L2194" i="5"/>
  <c r="M2194" i="5"/>
  <c r="L2154" i="5"/>
  <c r="M2154" i="5"/>
  <c r="L3131" i="5"/>
  <c r="M3131" i="5"/>
  <c r="L2924" i="5"/>
  <c r="M2924" i="5"/>
  <c r="L2630" i="5"/>
  <c r="M2630" i="5"/>
  <c r="L2529" i="5"/>
  <c r="M2529" i="5"/>
  <c r="L2518" i="5"/>
  <c r="M2518" i="5"/>
  <c r="L2401" i="5"/>
  <c r="M2401" i="5"/>
  <c r="L2323" i="5"/>
  <c r="M2323" i="5"/>
  <c r="L2302" i="5"/>
  <c r="M2302" i="5"/>
  <c r="L2292" i="5"/>
  <c r="M2292" i="5"/>
  <c r="L2278" i="5"/>
  <c r="M2278" i="5"/>
  <c r="L2233" i="5"/>
  <c r="M2233" i="5"/>
  <c r="L2221" i="5"/>
  <c r="M2221" i="5"/>
  <c r="L2786" i="5"/>
  <c r="M2786" i="5"/>
  <c r="L2682" i="5"/>
  <c r="M2682" i="5"/>
  <c r="L2673" i="5"/>
  <c r="M2673" i="5"/>
  <c r="L2626" i="5"/>
  <c r="M2626" i="5"/>
  <c r="L2570" i="5"/>
  <c r="M2570" i="5"/>
  <c r="L2522" i="5"/>
  <c r="M2522" i="5"/>
  <c r="L2465" i="5"/>
  <c r="M2465" i="5"/>
  <c r="L2391" i="5"/>
  <c r="M2391" i="5"/>
  <c r="L2370" i="5"/>
  <c r="M2370" i="5"/>
  <c r="L2360" i="5"/>
  <c r="M2360" i="5"/>
  <c r="L2346" i="5"/>
  <c r="M2346" i="5"/>
  <c r="L2341" i="5"/>
  <c r="M2341" i="5"/>
  <c r="L2251" i="5"/>
  <c r="M2251" i="5"/>
  <c r="L2171" i="5"/>
  <c r="M2171" i="5"/>
  <c r="L2117" i="5"/>
  <c r="M2117" i="5"/>
  <c r="L2097" i="5"/>
  <c r="M2097" i="5"/>
  <c r="L2067" i="5"/>
  <c r="M2067" i="5"/>
  <c r="L3173" i="5"/>
  <c r="M3173" i="5"/>
  <c r="L3157" i="5"/>
  <c r="M3157" i="5"/>
  <c r="L3126" i="5"/>
  <c r="M3126" i="5"/>
  <c r="L2977" i="5"/>
  <c r="M2977" i="5"/>
  <c r="L2872" i="5"/>
  <c r="M2872" i="5"/>
  <c r="L2846" i="5"/>
  <c r="M2846" i="5"/>
  <c r="L2754" i="5"/>
  <c r="M2754" i="5"/>
  <c r="L2743" i="5"/>
  <c r="M2743" i="5"/>
  <c r="L2721" i="5"/>
  <c r="M2721" i="5"/>
  <c r="L2609" i="5"/>
  <c r="M2609" i="5"/>
  <c r="L2585" i="5"/>
  <c r="M2585" i="5"/>
  <c r="L2578" i="5"/>
  <c r="M2578" i="5"/>
  <c r="L2502" i="5"/>
  <c r="M2502" i="5"/>
  <c r="L2375" i="5"/>
  <c r="M2375" i="5"/>
  <c r="L2365" i="5"/>
  <c r="M2365" i="5"/>
  <c r="L2336" i="5"/>
  <c r="M2336" i="5"/>
  <c r="L2327" i="5"/>
  <c r="M2327" i="5"/>
  <c r="L2277" i="5"/>
  <c r="M2277" i="5"/>
  <c r="L2181" i="5"/>
  <c r="M2181" i="5"/>
  <c r="L2148" i="5"/>
  <c r="M2148" i="5"/>
  <c r="L2135" i="5"/>
  <c r="M2135" i="5"/>
  <c r="L3238" i="5"/>
  <c r="M3238" i="5"/>
  <c r="L2701" i="5"/>
  <c r="M2701" i="5"/>
  <c r="L2625" i="5"/>
  <c r="M2625" i="5"/>
  <c r="L2515" i="5"/>
  <c r="M2515" i="5"/>
  <c r="L2444" i="5"/>
  <c r="M2444" i="5"/>
  <c r="L2437" i="5"/>
  <c r="M2437" i="5"/>
  <c r="L2425" i="5"/>
  <c r="M2425" i="5"/>
  <c r="L2407" i="5"/>
  <c r="M2407" i="5"/>
  <c r="L2345" i="5"/>
  <c r="M2345" i="5"/>
  <c r="L2299" i="5"/>
  <c r="M2299" i="5"/>
  <c r="L2268" i="5"/>
  <c r="M2268" i="5"/>
  <c r="L2259" i="5"/>
  <c r="M2259" i="5"/>
  <c r="L2229" i="5"/>
  <c r="M2229" i="5"/>
  <c r="L2195" i="5"/>
  <c r="M2195" i="5"/>
  <c r="L2191" i="5"/>
  <c r="M2191" i="5"/>
  <c r="L2174" i="5"/>
  <c r="M2174" i="5"/>
  <c r="L2132" i="5"/>
  <c r="M2132" i="5"/>
  <c r="L3271" i="5"/>
  <c r="M3271" i="5"/>
  <c r="L3251" i="5"/>
  <c r="M3251" i="5"/>
  <c r="L3044" i="5"/>
  <c r="M3044" i="5"/>
  <c r="L2750" i="5"/>
  <c r="M2750" i="5"/>
  <c r="L2718" i="5"/>
  <c r="M2718" i="5"/>
  <c r="L2622" i="5"/>
  <c r="M2622" i="5"/>
  <c r="L2598" i="5"/>
  <c r="M2598" i="5"/>
  <c r="L2455" i="5"/>
  <c r="M2455" i="5"/>
  <c r="L2400" i="5"/>
  <c r="M2400" i="5"/>
  <c r="L2363" i="5"/>
  <c r="M2363" i="5"/>
  <c r="L2202" i="5"/>
  <c r="M2202" i="5"/>
  <c r="L2183" i="5"/>
  <c r="M2183" i="5"/>
  <c r="L2170" i="5"/>
  <c r="M2170" i="5"/>
  <c r="L2160" i="5"/>
  <c r="M2160" i="5"/>
  <c r="L2134" i="5"/>
  <c r="M2134" i="5"/>
  <c r="L2125" i="5"/>
  <c r="M2125" i="5"/>
  <c r="L2116" i="5"/>
  <c r="M2116" i="5"/>
  <c r="L2113" i="5"/>
  <c r="M2113" i="5"/>
  <c r="L2096" i="5"/>
  <c r="M2096" i="5"/>
  <c r="L2093" i="5"/>
  <c r="M2093" i="5"/>
  <c r="L3214" i="5"/>
  <c r="M3214" i="5"/>
  <c r="L2697" i="5"/>
  <c r="M2697" i="5"/>
  <c r="L2667" i="5"/>
  <c r="M2667" i="5"/>
  <c r="L2605" i="5"/>
  <c r="M2605" i="5"/>
  <c r="L2566" i="5"/>
  <c r="M2566" i="5"/>
  <c r="L2532" i="5"/>
  <c r="M2532" i="5"/>
  <c r="L2525" i="5"/>
  <c r="M2525" i="5"/>
  <c r="L2506" i="5"/>
  <c r="M2506" i="5"/>
  <c r="L2481" i="5"/>
  <c r="M2481" i="5"/>
  <c r="L2423" i="5"/>
  <c r="M2423" i="5"/>
  <c r="L2417" i="5"/>
  <c r="M2417" i="5"/>
  <c r="L2411" i="5"/>
  <c r="M2411" i="5"/>
  <c r="L2275" i="5"/>
  <c r="M2275" i="5"/>
  <c r="L2271" i="5"/>
  <c r="M2271" i="5"/>
  <c r="L2245" i="5"/>
  <c r="M2245" i="5"/>
  <c r="L2223" i="5"/>
  <c r="M2223" i="5"/>
  <c r="L2206" i="5"/>
  <c r="M2206" i="5"/>
  <c r="L2190" i="5"/>
  <c r="M2190" i="5"/>
  <c r="L2839" i="5"/>
  <c r="M2839" i="5"/>
  <c r="L2827" i="5"/>
  <c r="M2827" i="5"/>
  <c r="L2803" i="5"/>
  <c r="M2803" i="5"/>
  <c r="L2792" i="5"/>
  <c r="M2792" i="5"/>
  <c r="L2748" i="5"/>
  <c r="M2748" i="5"/>
  <c r="L2551" i="5"/>
  <c r="M2551" i="5"/>
  <c r="L2815" i="5"/>
  <c r="M2815" i="5"/>
  <c r="L2749" i="5"/>
  <c r="M2749" i="5"/>
  <c r="L2723" i="5"/>
  <c r="M2723" i="5"/>
  <c r="L2642" i="5"/>
  <c r="M2642" i="5"/>
  <c r="L2536" i="5"/>
  <c r="M2536" i="5"/>
  <c r="L2511" i="5"/>
  <c r="M2511" i="5"/>
  <c r="L2405" i="5"/>
  <c r="M2405" i="5"/>
  <c r="L2285" i="5"/>
  <c r="M2285" i="5"/>
  <c r="L2242" i="5"/>
  <c r="M2242" i="5"/>
  <c r="L2215" i="5"/>
  <c r="M2215" i="5"/>
  <c r="L2205" i="5"/>
  <c r="M2205" i="5"/>
  <c r="L2156" i="5"/>
  <c r="M2156" i="5"/>
  <c r="L2020" i="5"/>
  <c r="M2020" i="5"/>
  <c r="L2000" i="5"/>
  <c r="M2000" i="5"/>
  <c r="L1980" i="5"/>
  <c r="M1980" i="5"/>
  <c r="L1960" i="5"/>
  <c r="M1960" i="5"/>
  <c r="L1940" i="5"/>
  <c r="M1940" i="5"/>
  <c r="L1920" i="5"/>
  <c r="M1920" i="5"/>
  <c r="L1906" i="5"/>
  <c r="M1906" i="5"/>
  <c r="L1895" i="5"/>
  <c r="M1895" i="5"/>
  <c r="L2677" i="5"/>
  <c r="M2677" i="5"/>
  <c r="L2654" i="5"/>
  <c r="M2654" i="5"/>
  <c r="L2620" i="5"/>
  <c r="M2620" i="5"/>
  <c r="L2610" i="5"/>
  <c r="M2610" i="5"/>
  <c r="L2527" i="5"/>
  <c r="M2527" i="5"/>
  <c r="L2496" i="5"/>
  <c r="M2496" i="5"/>
  <c r="L2433" i="5"/>
  <c r="M2433" i="5"/>
  <c r="L2427" i="5"/>
  <c r="M2427" i="5"/>
  <c r="L2384" i="5"/>
  <c r="M2384" i="5"/>
  <c r="L2366" i="5"/>
  <c r="M2366" i="5"/>
  <c r="L2342" i="5"/>
  <c r="M2342" i="5"/>
  <c r="L2291" i="5"/>
  <c r="M2291" i="5"/>
  <c r="L2200" i="5"/>
  <c r="M2200" i="5"/>
  <c r="L2152" i="5"/>
  <c r="M2152" i="5"/>
  <c r="L2106" i="5"/>
  <c r="M2106" i="5"/>
  <c r="L2038" i="5"/>
  <c r="M2038" i="5"/>
  <c r="L2017" i="5"/>
  <c r="M2017" i="5"/>
  <c r="L3292" i="5"/>
  <c r="M3292" i="5"/>
  <c r="L3086" i="5"/>
  <c r="M3086" i="5"/>
  <c r="L2975" i="5"/>
  <c r="M2975" i="5"/>
  <c r="L2930" i="5"/>
  <c r="M2930" i="5"/>
  <c r="L2710" i="5"/>
  <c r="M2710" i="5"/>
  <c r="L2698" i="5"/>
  <c r="M2698" i="5"/>
  <c r="L2676" i="5"/>
  <c r="M2676" i="5"/>
  <c r="L2599" i="5"/>
  <c r="M2599" i="5"/>
  <c r="L2580" i="5"/>
  <c r="M2580" i="5"/>
  <c r="L2560" i="5"/>
  <c r="M2560" i="5"/>
  <c r="L2543" i="5"/>
  <c r="M2543" i="5"/>
  <c r="L2448" i="5"/>
  <c r="M2448" i="5"/>
  <c r="L2404" i="5"/>
  <c r="M2404" i="5"/>
  <c r="L2378" i="5"/>
  <c r="M2378" i="5"/>
  <c r="L2372" i="5"/>
  <c r="M2372" i="5"/>
  <c r="L2319" i="5"/>
  <c r="M2319" i="5"/>
  <c r="L2296" i="5"/>
  <c r="M2296" i="5"/>
  <c r="L2290" i="5"/>
  <c r="M2290" i="5"/>
  <c r="L2274" i="5"/>
  <c r="M2274" i="5"/>
  <c r="L2257" i="5"/>
  <c r="M2257" i="5"/>
  <c r="L2236" i="5"/>
  <c r="M2236" i="5"/>
  <c r="L2231" i="5"/>
  <c r="M2231" i="5"/>
  <c r="L2220" i="5"/>
  <c r="M2220" i="5"/>
  <c r="L2074" i="5"/>
  <c r="M2074" i="5"/>
  <c r="L2061" i="5"/>
  <c r="M2061" i="5"/>
  <c r="L3148" i="5"/>
  <c r="M3148" i="5"/>
  <c r="L3016" i="5"/>
  <c r="M3016" i="5"/>
  <c r="L2868" i="5"/>
  <c r="M2868" i="5"/>
  <c r="L2638" i="5"/>
  <c r="M2638" i="5"/>
  <c r="L2523" i="5"/>
  <c r="M2523" i="5"/>
  <c r="L2478" i="5"/>
  <c r="M2478" i="5"/>
  <c r="L2463" i="5"/>
  <c r="M2463" i="5"/>
  <c r="L2438" i="5"/>
  <c r="M2438" i="5"/>
  <c r="L2396" i="5"/>
  <c r="M2396" i="5"/>
  <c r="L2382" i="5"/>
  <c r="M2382" i="5"/>
  <c r="L2311" i="5"/>
  <c r="M2311" i="5"/>
  <c r="L2272" i="5"/>
  <c r="M2272" i="5"/>
  <c r="L2163" i="5"/>
  <c r="M2163" i="5"/>
  <c r="L2159" i="5"/>
  <c r="M2159" i="5"/>
  <c r="L2094" i="5"/>
  <c r="M2094" i="5"/>
  <c r="L2822" i="5"/>
  <c r="M2822" i="5"/>
  <c r="L2808" i="5"/>
  <c r="M2808" i="5"/>
  <c r="L2781" i="5"/>
  <c r="M2781" i="5"/>
  <c r="L2660" i="5"/>
  <c r="M2660" i="5"/>
  <c r="L2402" i="5"/>
  <c r="M2402" i="5"/>
  <c r="L2317" i="5"/>
  <c r="M2317" i="5"/>
  <c r="L2234" i="5"/>
  <c r="M2234" i="5"/>
  <c r="L2218" i="5"/>
  <c r="M2218" i="5"/>
  <c r="L2208" i="5"/>
  <c r="M2208" i="5"/>
  <c r="L2188" i="5"/>
  <c r="M2188" i="5"/>
  <c r="L2123" i="5"/>
  <c r="M2123" i="5"/>
  <c r="L2108" i="5"/>
  <c r="M2108" i="5"/>
  <c r="L3161" i="5"/>
  <c r="M3161" i="5"/>
  <c r="L3145" i="5"/>
  <c r="M3145" i="5"/>
  <c r="L3062" i="5"/>
  <c r="M3062" i="5"/>
  <c r="L2967" i="5"/>
  <c r="M2967" i="5"/>
  <c r="L2766" i="5"/>
  <c r="M2766" i="5"/>
  <c r="L2691" i="5"/>
  <c r="M2691" i="5"/>
  <c r="L2615" i="5"/>
  <c r="M2615" i="5"/>
  <c r="L2539" i="5"/>
  <c r="M2539" i="5"/>
  <c r="L2430" i="5"/>
  <c r="M2430" i="5"/>
  <c r="L2415" i="5"/>
  <c r="M2415" i="5"/>
  <c r="L2339" i="5"/>
  <c r="M2339" i="5"/>
  <c r="L2333" i="5"/>
  <c r="M2333" i="5"/>
  <c r="L2304" i="5"/>
  <c r="M2304" i="5"/>
  <c r="L2276" i="5"/>
  <c r="M2276" i="5"/>
  <c r="L2104" i="5"/>
  <c r="M2104" i="5"/>
  <c r="L2944" i="5"/>
  <c r="M2944" i="5"/>
  <c r="L2894" i="5"/>
  <c r="M2894" i="5"/>
  <c r="L2696" i="5"/>
  <c r="M2696" i="5"/>
  <c r="L2582" i="5"/>
  <c r="M2582" i="5"/>
  <c r="L2508" i="5"/>
  <c r="M2508" i="5"/>
  <c r="L2489" i="5"/>
  <c r="M2489" i="5"/>
  <c r="L2450" i="5"/>
  <c r="M2450" i="5"/>
  <c r="L2326" i="5"/>
  <c r="M2326" i="5"/>
  <c r="L2213" i="5"/>
  <c r="M2213" i="5"/>
  <c r="L2187" i="5"/>
  <c r="M2187" i="5"/>
  <c r="L2143" i="5"/>
  <c r="M2143" i="5"/>
  <c r="L2081" i="5"/>
  <c r="M2081" i="5"/>
  <c r="L2065" i="5"/>
  <c r="M2065" i="5"/>
  <c r="L2025" i="5"/>
  <c r="M2025" i="5"/>
  <c r="L1868" i="5"/>
  <c r="M1868" i="5"/>
  <c r="L1758" i="5"/>
  <c r="M1758" i="5"/>
  <c r="L2957" i="5"/>
  <c r="M2957" i="5"/>
  <c r="L2629" i="5"/>
  <c r="M2629" i="5"/>
  <c r="L2507" i="5"/>
  <c r="M2507" i="5"/>
  <c r="L2498" i="5"/>
  <c r="M2498" i="5"/>
  <c r="L2356" i="5"/>
  <c r="M2356" i="5"/>
  <c r="L2348" i="5"/>
  <c r="M2348" i="5"/>
  <c r="L2193" i="5"/>
  <c r="M2193" i="5"/>
  <c r="L2137" i="5"/>
  <c r="M2137" i="5"/>
  <c r="L2127" i="5"/>
  <c r="M2127" i="5"/>
  <c r="L2076" i="5"/>
  <c r="M2076" i="5"/>
  <c r="L2049" i="5"/>
  <c r="M2049" i="5"/>
  <c r="L2035" i="5"/>
  <c r="M2035" i="5"/>
  <c r="L1997" i="5"/>
  <c r="M1997" i="5"/>
  <c r="L1818" i="5"/>
  <c r="M1818" i="5"/>
  <c r="L2829" i="5"/>
  <c r="M2829" i="5"/>
  <c r="L2695" i="5"/>
  <c r="M2695" i="5"/>
  <c r="L2592" i="5"/>
  <c r="M2592" i="5"/>
  <c r="L2558" i="5"/>
  <c r="M2558" i="5"/>
  <c r="L2414" i="5"/>
  <c r="M2414" i="5"/>
  <c r="L2364" i="5"/>
  <c r="M2364" i="5"/>
  <c r="L2303" i="5"/>
  <c r="M2303" i="5"/>
  <c r="L2261" i="5"/>
  <c r="M2261" i="5"/>
  <c r="L2164" i="5"/>
  <c r="M2164" i="5"/>
  <c r="L2107" i="5"/>
  <c r="M2107" i="5"/>
  <c r="L2098" i="5"/>
  <c r="M2098" i="5"/>
  <c r="L2085" i="5"/>
  <c r="M2085" i="5"/>
  <c r="L2064" i="5"/>
  <c r="M2064" i="5"/>
  <c r="L2003" i="5"/>
  <c r="M2003" i="5"/>
  <c r="L1826" i="5"/>
  <c r="M1826" i="5"/>
  <c r="L1815" i="5"/>
  <c r="M1815" i="5"/>
  <c r="L3156" i="5"/>
  <c r="M3156" i="5"/>
  <c r="L2680" i="5"/>
  <c r="M2680" i="5"/>
  <c r="L2652" i="5"/>
  <c r="M2652" i="5"/>
  <c r="L2601" i="5"/>
  <c r="M2601" i="5"/>
  <c r="L2554" i="5"/>
  <c r="M2554" i="5"/>
  <c r="L2338" i="5"/>
  <c r="M2338" i="5"/>
  <c r="L2279" i="5"/>
  <c r="M2279" i="5"/>
  <c r="L2173" i="5"/>
  <c r="M2173" i="5"/>
  <c r="L2141" i="5"/>
  <c r="M2141" i="5"/>
  <c r="L2121" i="5"/>
  <c r="M2121" i="5"/>
  <c r="L2075" i="5"/>
  <c r="M2075" i="5"/>
  <c r="L2071" i="5"/>
  <c r="M2071" i="5"/>
  <c r="L2048" i="5"/>
  <c r="M2048" i="5"/>
  <c r="L1867" i="5"/>
  <c r="M1867" i="5"/>
  <c r="L1709" i="5"/>
  <c r="M1709" i="5"/>
  <c r="L3226" i="5"/>
  <c r="M3226" i="5"/>
  <c r="L2921" i="5"/>
  <c r="M2921" i="5"/>
  <c r="L2856" i="5"/>
  <c r="M2856" i="5"/>
  <c r="L2838" i="5"/>
  <c r="M2838" i="5"/>
  <c r="L2747" i="5"/>
  <c r="M2747" i="5"/>
  <c r="L2666" i="5"/>
  <c r="M2666" i="5"/>
  <c r="L2637" i="5"/>
  <c r="M2637" i="5"/>
  <c r="L2494" i="5"/>
  <c r="M2494" i="5"/>
  <c r="L2466" i="5"/>
  <c r="M2466" i="5"/>
  <c r="L2410" i="5"/>
  <c r="M2410" i="5"/>
  <c r="L2330" i="5"/>
  <c r="M2330" i="5"/>
  <c r="L2308" i="5"/>
  <c r="M2308" i="5"/>
  <c r="L2265" i="5"/>
  <c r="M2265" i="5"/>
  <c r="L2210" i="5"/>
  <c r="M2210" i="5"/>
  <c r="L2204" i="5"/>
  <c r="M2204" i="5"/>
  <c r="L2197" i="5"/>
  <c r="M2197" i="5"/>
  <c r="L2168" i="5"/>
  <c r="M2168" i="5"/>
  <c r="L2146" i="5"/>
  <c r="M2146" i="5"/>
  <c r="L2087" i="5"/>
  <c r="M2087" i="5"/>
  <c r="L2051" i="5"/>
  <c r="M2051" i="5"/>
  <c r="L1987" i="5"/>
  <c r="M1987" i="5"/>
  <c r="L1975" i="5"/>
  <c r="M1975" i="5"/>
  <c r="L1969" i="5"/>
  <c r="M1969" i="5"/>
  <c r="L1957" i="5"/>
  <c r="M1957" i="5"/>
  <c r="L1798" i="5"/>
  <c r="M1798" i="5"/>
  <c r="L1749" i="5"/>
  <c r="M1749" i="5"/>
  <c r="L3223" i="5"/>
  <c r="M3223" i="5"/>
  <c r="L2935" i="5"/>
  <c r="M2935" i="5"/>
  <c r="L2790" i="5"/>
  <c r="M2790" i="5"/>
  <c r="L2703" i="5"/>
  <c r="M2703" i="5"/>
  <c r="L2573" i="5"/>
  <c r="M2573" i="5"/>
  <c r="L2512" i="5"/>
  <c r="M2512" i="5"/>
  <c r="L2344" i="5"/>
  <c r="M2344" i="5"/>
  <c r="L2337" i="5"/>
  <c r="M2337" i="5"/>
  <c r="L2216" i="5"/>
  <c r="M2216" i="5"/>
  <c r="L2140" i="5"/>
  <c r="M2140" i="5"/>
  <c r="L2120" i="5"/>
  <c r="M2120" i="5"/>
  <c r="L2115" i="5"/>
  <c r="M2115" i="5"/>
  <c r="L2110" i="5"/>
  <c r="M2110" i="5"/>
  <c r="L2092" i="5"/>
  <c r="M2092" i="5"/>
  <c r="L2066" i="5"/>
  <c r="M2066" i="5"/>
  <c r="L2033" i="5"/>
  <c r="M2033" i="5"/>
  <c r="L1918" i="5"/>
  <c r="M1918" i="5"/>
  <c r="L1889" i="5"/>
  <c r="M1889" i="5"/>
  <c r="L3123" i="5"/>
  <c r="M3123" i="5"/>
  <c r="L2612" i="5"/>
  <c r="M2612" i="5"/>
  <c r="L2487" i="5"/>
  <c r="M2487" i="5"/>
  <c r="L2442" i="5"/>
  <c r="M2442" i="5"/>
  <c r="L2350" i="5"/>
  <c r="M2350" i="5"/>
  <c r="L2288" i="5"/>
  <c r="M2288" i="5"/>
  <c r="L2209" i="5"/>
  <c r="M2209" i="5"/>
  <c r="L2186" i="5"/>
  <c r="M2186" i="5"/>
  <c r="L2158" i="5"/>
  <c r="M2158" i="5"/>
  <c r="L2150" i="5"/>
  <c r="M2150" i="5"/>
  <c r="L2144" i="5"/>
  <c r="M2144" i="5"/>
  <c r="L2130" i="5"/>
  <c r="M2130" i="5"/>
  <c r="L2124" i="5"/>
  <c r="M2124" i="5"/>
  <c r="L2056" i="5"/>
  <c r="M2056" i="5"/>
  <c r="L2023" i="5"/>
  <c r="M2023" i="5"/>
  <c r="L1942" i="5"/>
  <c r="M1942" i="5"/>
  <c r="L1875" i="5"/>
  <c r="M1875" i="5"/>
  <c r="L1860" i="5"/>
  <c r="M1860" i="5"/>
  <c r="L1837" i="5"/>
  <c r="M1837" i="5"/>
  <c r="L1811" i="5"/>
  <c r="M1811" i="5"/>
  <c r="L1786" i="5"/>
  <c r="M1786" i="5"/>
  <c r="L1776" i="5"/>
  <c r="M1776" i="5"/>
  <c r="L1755" i="5"/>
  <c r="M1755" i="5"/>
  <c r="L1730" i="5"/>
  <c r="M1730" i="5"/>
  <c r="L1721" i="5"/>
  <c r="M1721" i="5"/>
  <c r="L1701" i="5"/>
  <c r="M1701" i="5"/>
  <c r="L1661" i="5"/>
  <c r="M1661" i="5"/>
  <c r="L1408" i="5"/>
  <c r="M1408" i="5"/>
  <c r="L1328" i="5"/>
  <c r="M1328" i="5"/>
  <c r="L1288" i="5"/>
  <c r="M1288" i="5"/>
  <c r="L1168" i="5"/>
  <c r="M1168" i="5"/>
  <c r="L3141" i="5"/>
  <c r="M3141" i="5"/>
  <c r="L2981" i="5"/>
  <c r="M2981" i="5"/>
  <c r="L2639" i="5"/>
  <c r="M2639" i="5"/>
  <c r="L2499" i="5"/>
  <c r="M2499" i="5"/>
  <c r="L2474" i="5"/>
  <c r="M2474" i="5"/>
  <c r="L2388" i="5"/>
  <c r="M2388" i="5"/>
  <c r="L2305" i="5"/>
  <c r="M2305" i="5"/>
  <c r="L2270" i="5"/>
  <c r="M2270" i="5"/>
  <c r="L2111" i="5"/>
  <c r="M2111" i="5"/>
  <c r="L2105" i="5"/>
  <c r="M2105" i="5"/>
  <c r="L2099" i="5"/>
  <c r="M2099" i="5"/>
  <c r="L2032" i="5"/>
  <c r="M2032" i="5"/>
  <c r="L2027" i="5"/>
  <c r="M2027" i="5"/>
  <c r="L2002" i="5"/>
  <c r="M2002" i="5"/>
  <c r="L1946" i="5"/>
  <c r="M1946" i="5"/>
  <c r="L1938" i="5"/>
  <c r="M1938" i="5"/>
  <c r="L1909" i="5"/>
  <c r="M1909" i="5"/>
  <c r="L1898" i="5"/>
  <c r="M1898" i="5"/>
  <c r="L1879" i="5"/>
  <c r="M1879" i="5"/>
  <c r="L1852" i="5"/>
  <c r="M1852" i="5"/>
  <c r="L1782" i="5"/>
  <c r="M1782" i="5"/>
  <c r="L2825" i="5"/>
  <c r="M2825" i="5"/>
  <c r="L2794" i="5"/>
  <c r="M2794" i="5"/>
  <c r="L2670" i="5"/>
  <c r="M2670" i="5"/>
  <c r="L2571" i="5"/>
  <c r="M2571" i="5"/>
  <c r="L2398" i="5"/>
  <c r="M2398" i="5"/>
  <c r="L2314" i="5"/>
  <c r="M2314" i="5"/>
  <c r="L2253" i="5"/>
  <c r="M2253" i="5"/>
  <c r="L2244" i="5"/>
  <c r="M2244" i="5"/>
  <c r="L2227" i="5"/>
  <c r="M2227" i="5"/>
  <c r="L2129" i="5"/>
  <c r="M2129" i="5"/>
  <c r="L2036" i="5"/>
  <c r="M2036" i="5"/>
  <c r="L2031" i="5"/>
  <c r="M2031" i="5"/>
  <c r="L2006" i="5"/>
  <c r="M2006" i="5"/>
  <c r="L1970" i="5"/>
  <c r="M1970" i="5"/>
  <c r="L1958" i="5"/>
  <c r="M1958" i="5"/>
  <c r="L1917" i="5"/>
  <c r="M1917" i="5"/>
  <c r="L1833" i="5"/>
  <c r="M1833" i="5"/>
  <c r="L1751" i="5"/>
  <c r="M1751" i="5"/>
  <c r="L1693" i="5"/>
  <c r="M1693" i="5"/>
  <c r="L3135" i="5"/>
  <c r="M3135" i="5"/>
  <c r="L3115" i="5"/>
  <c r="M3115" i="5"/>
  <c r="L3024" i="5"/>
  <c r="M3024" i="5"/>
  <c r="L2906" i="5"/>
  <c r="M2906" i="5"/>
  <c r="L2692" i="5"/>
  <c r="M2692" i="5"/>
  <c r="L2394" i="5"/>
  <c r="M2394" i="5"/>
  <c r="L2162" i="5"/>
  <c r="M2162" i="5"/>
  <c r="L2044" i="5"/>
  <c r="M2044" i="5"/>
  <c r="L1993" i="5"/>
  <c r="M1993" i="5"/>
  <c r="L1973" i="5"/>
  <c r="M1973" i="5"/>
  <c r="L1904" i="5"/>
  <c r="M1904" i="5"/>
  <c r="L1874" i="5"/>
  <c r="M1874" i="5"/>
  <c r="L1817" i="5"/>
  <c r="M1817" i="5"/>
  <c r="L1810" i="5"/>
  <c r="M1810" i="5"/>
  <c r="L1741" i="5"/>
  <c r="M1741" i="5"/>
  <c r="L1621" i="5"/>
  <c r="M1621" i="5"/>
  <c r="L1536" i="5"/>
  <c r="M1536" i="5"/>
  <c r="L1516" i="5"/>
  <c r="M1516" i="5"/>
  <c r="L1496" i="5"/>
  <c r="M1496" i="5"/>
  <c r="L1476" i="5"/>
  <c r="M1476" i="5"/>
  <c r="L1416" i="5"/>
  <c r="M1416" i="5"/>
  <c r="L1396" i="5"/>
  <c r="M1396" i="5"/>
  <c r="L1376" i="5"/>
  <c r="M1376" i="5"/>
  <c r="L1356" i="5"/>
  <c r="M1356" i="5"/>
  <c r="L1236" i="5"/>
  <c r="M1236" i="5"/>
  <c r="L3152" i="5"/>
  <c r="M3152" i="5"/>
  <c r="L2647" i="5"/>
  <c r="M2647" i="5"/>
  <c r="L2579" i="5"/>
  <c r="M2579" i="5"/>
  <c r="L2447" i="5"/>
  <c r="M2447" i="5"/>
  <c r="L2329" i="5"/>
  <c r="M2329" i="5"/>
  <c r="L2301" i="5"/>
  <c r="M2301" i="5"/>
  <c r="L2258" i="5"/>
  <c r="M2258" i="5"/>
  <c r="L2250" i="5"/>
  <c r="M2250" i="5"/>
  <c r="L2214" i="5"/>
  <c r="M2214" i="5"/>
  <c r="L2175" i="5"/>
  <c r="M2175" i="5"/>
  <c r="L2103" i="5"/>
  <c r="M2103" i="5"/>
  <c r="L2091" i="5"/>
  <c r="M2091" i="5"/>
  <c r="L2079" i="5"/>
  <c r="M2079" i="5"/>
  <c r="L2059" i="5"/>
  <c r="M2059" i="5"/>
  <c r="L1989" i="5"/>
  <c r="M1989" i="5"/>
  <c r="L1981" i="5"/>
  <c r="M1981" i="5"/>
  <c r="L1977" i="5"/>
  <c r="M1977" i="5"/>
  <c r="L1936" i="5"/>
  <c r="M1936" i="5"/>
  <c r="L1900" i="5"/>
  <c r="M1900" i="5"/>
  <c r="L1866" i="5"/>
  <c r="M1866" i="5"/>
  <c r="L1862" i="5"/>
  <c r="M1862" i="5"/>
  <c r="L1806" i="5"/>
  <c r="M1806" i="5"/>
  <c r="L1760" i="5"/>
  <c r="M1760" i="5"/>
  <c r="L1757" i="5"/>
  <c r="M1757" i="5"/>
  <c r="L1750" i="5"/>
  <c r="M1750" i="5"/>
  <c r="L1692" i="5"/>
  <c r="M1692" i="5"/>
  <c r="L1672" i="5"/>
  <c r="M1672" i="5"/>
  <c r="L2954" i="5"/>
  <c r="M2954" i="5"/>
  <c r="L2603" i="5"/>
  <c r="M2603" i="5"/>
  <c r="L2354" i="5"/>
  <c r="M2354" i="5"/>
  <c r="L2309" i="5"/>
  <c r="M2309" i="5"/>
  <c r="L2249" i="5"/>
  <c r="M2249" i="5"/>
  <c r="L2189" i="5"/>
  <c r="M2189" i="5"/>
  <c r="L2126" i="5"/>
  <c r="M2126" i="5"/>
  <c r="L2068" i="5"/>
  <c r="M2068" i="5"/>
  <c r="L2058" i="5"/>
  <c r="M2058" i="5"/>
  <c r="L1931" i="5"/>
  <c r="M1931" i="5"/>
  <c r="L1927" i="5"/>
  <c r="M1927" i="5"/>
  <c r="L1907" i="5"/>
  <c r="M1907" i="5"/>
  <c r="L1854" i="5"/>
  <c r="M1854" i="5"/>
  <c r="L1710" i="5"/>
  <c r="M1710" i="5"/>
  <c r="L2456" i="5"/>
  <c r="M2456" i="5"/>
  <c r="L2138" i="5"/>
  <c r="M2138" i="5"/>
  <c r="L2083" i="5"/>
  <c r="M2083" i="5"/>
  <c r="L2069" i="5"/>
  <c r="M2069" i="5"/>
  <c r="L2063" i="5"/>
  <c r="M2063" i="5"/>
  <c r="L2026" i="5"/>
  <c r="M2026" i="5"/>
  <c r="L2004" i="5"/>
  <c r="M2004" i="5"/>
  <c r="L1994" i="5"/>
  <c r="M1994" i="5"/>
  <c r="L1962" i="5"/>
  <c r="M1962" i="5"/>
  <c r="L1951" i="5"/>
  <c r="M1951" i="5"/>
  <c r="L1924" i="5"/>
  <c r="M1924" i="5"/>
  <c r="L1894" i="5"/>
  <c r="M1894" i="5"/>
  <c r="L1864" i="5"/>
  <c r="M1864" i="5"/>
  <c r="L1849" i="5"/>
  <c r="M1849" i="5"/>
  <c r="L1838" i="5"/>
  <c r="M1838" i="5"/>
  <c r="L1824" i="5"/>
  <c r="M1824" i="5"/>
  <c r="L1800" i="5"/>
  <c r="M1800" i="5"/>
  <c r="L1795" i="5"/>
  <c r="M1795" i="5"/>
  <c r="L1725" i="5"/>
  <c r="M1725" i="5"/>
  <c r="L1688" i="5"/>
  <c r="M1688" i="5"/>
  <c r="L1678" i="5"/>
  <c r="M1678" i="5"/>
  <c r="L1628" i="5"/>
  <c r="M1628" i="5"/>
  <c r="L1530" i="5"/>
  <c r="M1530" i="5"/>
  <c r="L1430" i="5"/>
  <c r="M1430" i="5"/>
  <c r="L1330" i="5"/>
  <c r="M1330" i="5"/>
  <c r="L1230" i="5"/>
  <c r="M1230" i="5"/>
  <c r="L2812" i="5"/>
  <c r="M2812" i="5"/>
  <c r="L2486" i="5"/>
  <c r="M2486" i="5"/>
  <c r="L2362" i="5"/>
  <c r="M2362" i="5"/>
  <c r="L2211" i="5"/>
  <c r="M2211" i="5"/>
  <c r="L2057" i="5"/>
  <c r="M2057" i="5"/>
  <c r="L1935" i="5"/>
  <c r="M1935" i="5"/>
  <c r="L1829" i="5"/>
  <c r="M1829" i="5"/>
  <c r="L1819" i="5"/>
  <c r="M1819" i="5"/>
  <c r="L1745" i="5"/>
  <c r="M1745" i="5"/>
  <c r="L1648" i="5"/>
  <c r="M1648" i="5"/>
  <c r="L1638" i="5"/>
  <c r="M1638" i="5"/>
  <c r="L1618" i="5"/>
  <c r="M1618" i="5"/>
  <c r="L1539" i="5"/>
  <c r="M1539" i="5"/>
  <c r="L1527" i="5"/>
  <c r="M1527" i="5"/>
  <c r="L1439" i="5"/>
  <c r="M1439" i="5"/>
  <c r="L1427" i="5"/>
  <c r="M1427" i="5"/>
  <c r="L1339" i="5"/>
  <c r="M1339" i="5"/>
  <c r="L1327" i="5"/>
  <c r="M1327" i="5"/>
  <c r="L1239" i="5"/>
  <c r="M1239" i="5"/>
  <c r="L1227" i="5"/>
  <c r="M1227" i="5"/>
  <c r="L2865" i="5"/>
  <c r="M2865" i="5"/>
  <c r="L2776" i="5"/>
  <c r="M2776" i="5"/>
  <c r="L2726" i="5"/>
  <c r="M2726" i="5"/>
  <c r="L2340" i="5"/>
  <c r="M2340" i="5"/>
  <c r="L2286" i="5"/>
  <c r="M2286" i="5"/>
  <c r="L2243" i="5"/>
  <c r="M2243" i="5"/>
  <c r="L2201" i="5"/>
  <c r="M2201" i="5"/>
  <c r="L2155" i="5"/>
  <c r="M2155" i="5"/>
  <c r="L2145" i="5"/>
  <c r="M2145" i="5"/>
  <c r="L2128" i="5"/>
  <c r="M2128" i="5"/>
  <c r="L2043" i="5"/>
  <c r="M2043" i="5"/>
  <c r="L2015" i="5"/>
  <c r="M2015" i="5"/>
  <c r="L2009" i="5"/>
  <c r="M2009" i="5"/>
  <c r="L1999" i="5"/>
  <c r="M1999" i="5"/>
  <c r="L1978" i="5"/>
  <c r="M1978" i="5"/>
  <c r="L1929" i="5"/>
  <c r="M1929" i="5"/>
  <c r="L1888" i="5"/>
  <c r="M1888" i="5"/>
  <c r="L1858" i="5"/>
  <c r="M1858" i="5"/>
  <c r="L1814" i="5"/>
  <c r="M1814" i="5"/>
  <c r="L1733" i="5"/>
  <c r="M1733" i="5"/>
  <c r="L1729" i="5"/>
  <c r="M1729" i="5"/>
  <c r="L1684" i="5"/>
  <c r="M1684" i="5"/>
  <c r="L1681" i="5"/>
  <c r="M1681" i="5"/>
  <c r="L1674" i="5"/>
  <c r="M1674" i="5"/>
  <c r="L1651" i="5"/>
  <c r="M1651" i="5"/>
  <c r="L1641" i="5"/>
  <c r="M1641" i="5"/>
  <c r="L1569" i="5"/>
  <c r="M1569" i="5"/>
  <c r="L1560" i="5"/>
  <c r="M1560" i="5"/>
  <c r="L1545" i="5"/>
  <c r="M1545" i="5"/>
  <c r="L1469" i="5"/>
  <c r="M1469" i="5"/>
  <c r="L1460" i="5"/>
  <c r="M1460" i="5"/>
  <c r="L1445" i="5"/>
  <c r="M1445" i="5"/>
  <c r="L1436" i="5"/>
  <c r="M1436" i="5"/>
  <c r="L1369" i="5"/>
  <c r="M1369" i="5"/>
  <c r="L1360" i="5"/>
  <c r="M1360" i="5"/>
  <c r="L1345" i="5"/>
  <c r="M1345" i="5"/>
  <c r="L1336" i="5"/>
  <c r="M1336" i="5"/>
  <c r="L1269" i="5"/>
  <c r="M1269" i="5"/>
  <c r="L1260" i="5"/>
  <c r="M1260" i="5"/>
  <c r="L1245" i="5"/>
  <c r="M1245" i="5"/>
  <c r="L1169" i="5"/>
  <c r="M1169" i="5"/>
  <c r="L2687" i="5"/>
  <c r="M2687" i="5"/>
  <c r="L2538" i="5"/>
  <c r="M2538" i="5"/>
  <c r="L2452" i="5"/>
  <c r="M2452" i="5"/>
  <c r="L2368" i="5"/>
  <c r="M2368" i="5"/>
  <c r="L2347" i="5"/>
  <c r="M2347" i="5"/>
  <c r="L2294" i="5"/>
  <c r="M2294" i="5"/>
  <c r="L2281" i="5"/>
  <c r="M2281" i="5"/>
  <c r="L2239" i="5"/>
  <c r="M2239" i="5"/>
  <c r="L2217" i="5"/>
  <c r="M2217" i="5"/>
  <c r="L2207" i="5"/>
  <c r="M2207" i="5"/>
  <c r="L2198" i="5"/>
  <c r="M2198" i="5"/>
  <c r="L2169" i="5"/>
  <c r="M2169" i="5"/>
  <c r="L2161" i="5"/>
  <c r="M2161" i="5"/>
  <c r="L2118" i="5"/>
  <c r="M2118" i="5"/>
  <c r="L2029" i="5"/>
  <c r="M2029" i="5"/>
  <c r="L1949" i="5"/>
  <c r="M1949" i="5"/>
  <c r="L1944" i="5"/>
  <c r="M1944" i="5"/>
  <c r="L1902" i="5"/>
  <c r="M1902" i="5"/>
  <c r="L1887" i="5"/>
  <c r="M1887" i="5"/>
  <c r="L1832" i="5"/>
  <c r="M1832" i="5"/>
  <c r="L1827" i="5"/>
  <c r="M1827" i="5"/>
  <c r="L1784" i="5"/>
  <c r="M1784" i="5"/>
  <c r="L1736" i="5"/>
  <c r="M1736" i="5"/>
  <c r="L1690" i="5"/>
  <c r="M1690" i="5"/>
  <c r="L1670" i="5"/>
  <c r="M1670" i="5"/>
  <c r="L1663" i="5"/>
  <c r="M1663" i="5"/>
  <c r="L1650" i="5"/>
  <c r="M1650" i="5"/>
  <c r="L1640" i="5"/>
  <c r="M1640" i="5"/>
  <c r="L1630" i="5"/>
  <c r="M1630" i="5"/>
  <c r="L1617" i="5"/>
  <c r="M1617" i="5"/>
  <c r="L1550" i="5"/>
  <c r="M1550" i="5"/>
  <c r="L1450" i="5"/>
  <c r="M1450" i="5"/>
  <c r="L1350" i="5"/>
  <c r="M1350" i="5"/>
  <c r="L1250" i="5"/>
  <c r="M1250" i="5"/>
  <c r="L2929" i="5"/>
  <c r="M2929" i="5"/>
  <c r="L2315" i="5"/>
  <c r="M2315" i="5"/>
  <c r="L2177" i="5"/>
  <c r="M2177" i="5"/>
  <c r="L2151" i="5"/>
  <c r="M2151" i="5"/>
  <c r="L2142" i="5"/>
  <c r="M2142" i="5"/>
  <c r="L2095" i="5"/>
  <c r="M2095" i="5"/>
  <c r="L2088" i="5"/>
  <c r="M2088" i="5"/>
  <c r="L2073" i="5"/>
  <c r="M2073" i="5"/>
  <c r="L2060" i="5"/>
  <c r="M2060" i="5"/>
  <c r="L2047" i="5"/>
  <c r="M2047" i="5"/>
  <c r="L2041" i="5"/>
  <c r="M2041" i="5"/>
  <c r="L2013" i="5"/>
  <c r="M2013" i="5"/>
  <c r="L1872" i="5"/>
  <c r="M1872" i="5"/>
  <c r="L1822" i="5"/>
  <c r="M1822" i="5"/>
  <c r="L1803" i="5"/>
  <c r="M1803" i="5"/>
  <c r="L1743" i="5"/>
  <c r="M1743" i="5"/>
  <c r="L1723" i="5"/>
  <c r="M1723" i="5"/>
  <c r="L1673" i="5"/>
  <c r="M1673" i="5"/>
  <c r="L1660" i="5"/>
  <c r="M1660" i="5"/>
  <c r="L1559" i="5"/>
  <c r="M1559" i="5"/>
  <c r="L1547" i="5"/>
  <c r="M1547" i="5"/>
  <c r="L1459" i="5"/>
  <c r="M1459" i="5"/>
  <c r="L1447" i="5"/>
  <c r="M1447" i="5"/>
  <c r="L1359" i="5"/>
  <c r="M1359" i="5"/>
  <c r="L1347" i="5"/>
  <c r="M1347" i="5"/>
  <c r="L1259" i="5"/>
  <c r="M1259" i="5"/>
  <c r="L1247" i="5"/>
  <c r="M1247" i="5"/>
  <c r="L2834" i="5"/>
  <c r="M2834" i="5"/>
  <c r="L2818" i="5"/>
  <c r="M2818" i="5"/>
  <c r="L2577" i="5"/>
  <c r="M2577" i="5"/>
  <c r="L2563" i="5"/>
  <c r="M2563" i="5"/>
  <c r="L2324" i="5"/>
  <c r="M2324" i="5"/>
  <c r="L2237" i="5"/>
  <c r="M2237" i="5"/>
  <c r="L2226" i="5"/>
  <c r="M2226" i="5"/>
  <c r="L2185" i="5"/>
  <c r="M2185" i="5"/>
  <c r="L2100" i="5"/>
  <c r="M2100" i="5"/>
  <c r="L2078" i="5"/>
  <c r="M2078" i="5"/>
  <c r="L2046" i="5"/>
  <c r="M2046" i="5"/>
  <c r="L1991" i="5"/>
  <c r="M1991" i="5"/>
  <c r="L1986" i="5"/>
  <c r="M1986" i="5"/>
  <c r="L1964" i="5"/>
  <c r="M1964" i="5"/>
  <c r="L1855" i="5"/>
  <c r="M1855" i="5"/>
  <c r="L1835" i="5"/>
  <c r="M1835" i="5"/>
  <c r="L2715" i="5"/>
  <c r="M2715" i="5"/>
  <c r="L2663" i="5"/>
  <c r="M2663" i="5"/>
  <c r="L2614" i="5"/>
  <c r="M2614" i="5"/>
  <c r="L2334" i="5"/>
  <c r="M2334" i="5"/>
  <c r="L2321" i="5"/>
  <c r="M2321" i="5"/>
  <c r="L2131" i="5"/>
  <c r="M2131" i="5"/>
  <c r="L2101" i="5"/>
  <c r="M2101" i="5"/>
  <c r="L1950" i="5"/>
  <c r="M1950" i="5"/>
  <c r="L1915" i="5"/>
  <c r="M1915" i="5"/>
  <c r="L1882" i="5"/>
  <c r="M1882" i="5"/>
  <c r="L1804" i="5"/>
  <c r="M1804" i="5"/>
  <c r="L1767" i="5"/>
  <c r="M1767" i="5"/>
  <c r="L1761" i="5"/>
  <c r="M1761" i="5"/>
  <c r="L1700" i="5"/>
  <c r="M1700" i="5"/>
  <c r="L1462" i="5"/>
  <c r="M1462" i="5"/>
  <c r="L1432" i="5"/>
  <c r="M1432" i="5"/>
  <c r="L1414" i="5"/>
  <c r="M1414" i="5"/>
  <c r="L1410" i="5"/>
  <c r="M1410" i="5"/>
  <c r="L1303" i="5"/>
  <c r="M1303" i="5"/>
  <c r="L1240" i="5"/>
  <c r="M1240" i="5"/>
  <c r="L1229" i="5"/>
  <c r="M1229" i="5"/>
  <c r="L1207" i="5"/>
  <c r="M1207" i="5"/>
  <c r="L1188" i="5"/>
  <c r="M1188" i="5"/>
  <c r="L1144" i="5"/>
  <c r="M1144" i="5"/>
  <c r="L1133" i="5"/>
  <c r="M1133" i="5"/>
  <c r="L1056" i="5"/>
  <c r="M1056" i="5"/>
  <c r="L1036" i="5"/>
  <c r="M1036" i="5"/>
  <c r="L2534" i="5"/>
  <c r="M2534" i="5"/>
  <c r="L2519" i="5"/>
  <c r="M2519" i="5"/>
  <c r="L2357" i="5"/>
  <c r="M2357" i="5"/>
  <c r="L2295" i="5"/>
  <c r="M2295" i="5"/>
  <c r="L1943" i="5"/>
  <c r="M1943" i="5"/>
  <c r="L1922" i="5"/>
  <c r="M1922" i="5"/>
  <c r="L1861" i="5"/>
  <c r="M1861" i="5"/>
  <c r="L1840" i="5"/>
  <c r="M1840" i="5"/>
  <c r="L1662" i="5"/>
  <c r="M1662" i="5"/>
  <c r="L1629" i="5"/>
  <c r="M1629" i="5"/>
  <c r="L1594" i="5"/>
  <c r="M1594" i="5"/>
  <c r="L1528" i="5"/>
  <c r="M1528" i="5"/>
  <c r="L1517" i="5"/>
  <c r="M1517" i="5"/>
  <c r="L1506" i="5"/>
  <c r="M1506" i="5"/>
  <c r="L1490" i="5"/>
  <c r="M1490" i="5"/>
  <c r="L1470" i="5"/>
  <c r="M1470" i="5"/>
  <c r="L1421" i="5"/>
  <c r="M1421" i="5"/>
  <c r="L1325" i="5"/>
  <c r="M1325" i="5"/>
  <c r="L1287" i="5"/>
  <c r="M1287" i="5"/>
  <c r="L1279" i="5"/>
  <c r="M1279" i="5"/>
  <c r="L1267" i="5"/>
  <c r="M1267" i="5"/>
  <c r="L1251" i="5"/>
  <c r="M1251" i="5"/>
  <c r="L1218" i="5"/>
  <c r="M1218" i="5"/>
  <c r="L1199" i="5"/>
  <c r="M1199" i="5"/>
  <c r="L3019" i="5"/>
  <c r="M3019" i="5"/>
  <c r="L2533" i="5"/>
  <c r="M2533" i="5"/>
  <c r="L2439" i="5"/>
  <c r="M2439" i="5"/>
  <c r="L2381" i="5"/>
  <c r="M2381" i="5"/>
  <c r="L2332" i="5"/>
  <c r="M2332" i="5"/>
  <c r="L2182" i="5"/>
  <c r="M2182" i="5"/>
  <c r="L2119" i="5"/>
  <c r="M2119" i="5"/>
  <c r="L1992" i="5"/>
  <c r="M1992" i="5"/>
  <c r="L1979" i="5"/>
  <c r="M1979" i="5"/>
  <c r="L1881" i="5"/>
  <c r="M1881" i="5"/>
  <c r="L1834" i="5"/>
  <c r="M1834" i="5"/>
  <c r="L1828" i="5"/>
  <c r="M1828" i="5"/>
  <c r="L1779" i="5"/>
  <c r="M1779" i="5"/>
  <c r="L1739" i="5"/>
  <c r="M1739" i="5"/>
  <c r="L1734" i="5"/>
  <c r="M1734" i="5"/>
  <c r="L1687" i="5"/>
  <c r="M1687" i="5"/>
  <c r="L1633" i="5"/>
  <c r="M1633" i="5"/>
  <c r="L1609" i="5"/>
  <c r="M1609" i="5"/>
  <c r="L1362" i="5"/>
  <c r="M1362" i="5"/>
  <c r="L1332" i="5"/>
  <c r="M1332" i="5"/>
  <c r="L1314" i="5"/>
  <c r="M1314" i="5"/>
  <c r="L1310" i="5"/>
  <c r="M1310" i="5"/>
  <c r="L2871" i="5"/>
  <c r="M2871" i="5"/>
  <c r="L2591" i="5"/>
  <c r="M2591" i="5"/>
  <c r="L2389" i="5"/>
  <c r="M2389" i="5"/>
  <c r="L2352" i="5"/>
  <c r="M2352" i="5"/>
  <c r="L2316" i="5"/>
  <c r="M2316" i="5"/>
  <c r="L2178" i="5"/>
  <c r="M2178" i="5"/>
  <c r="L2147" i="5"/>
  <c r="M2147" i="5"/>
  <c r="L2136" i="5"/>
  <c r="M2136" i="5"/>
  <c r="L2089" i="5"/>
  <c r="M2089" i="5"/>
  <c r="L2010" i="5"/>
  <c r="M2010" i="5"/>
  <c r="L1990" i="5"/>
  <c r="M1990" i="5"/>
  <c r="L1984" i="5"/>
  <c r="M1984" i="5"/>
  <c r="L1954" i="5"/>
  <c r="M1954" i="5"/>
  <c r="L1886" i="5"/>
  <c r="M1886" i="5"/>
  <c r="L1808" i="5"/>
  <c r="M1808" i="5"/>
  <c r="L1789" i="5"/>
  <c r="M1789" i="5"/>
  <c r="L1777" i="5"/>
  <c r="M1777" i="5"/>
  <c r="L1765" i="5"/>
  <c r="M1765" i="5"/>
  <c r="L1747" i="5"/>
  <c r="M1747" i="5"/>
  <c r="L1722" i="5"/>
  <c r="M1722" i="5"/>
  <c r="L1712" i="5"/>
  <c r="M1712" i="5"/>
  <c r="L1632" i="5"/>
  <c r="M1632" i="5"/>
  <c r="L1608" i="5"/>
  <c r="M1608" i="5"/>
  <c r="L1580" i="5"/>
  <c r="M1580" i="5"/>
  <c r="L1541" i="5"/>
  <c r="M1541" i="5"/>
  <c r="L1523" i="5"/>
  <c r="M1523" i="5"/>
  <c r="L1485" i="5"/>
  <c r="M1485" i="5"/>
  <c r="L1449" i="5"/>
  <c r="M1449" i="5"/>
  <c r="L1377" i="5"/>
  <c r="M1377" i="5"/>
  <c r="L1320" i="5"/>
  <c r="M1320" i="5"/>
  <c r="L1309" i="5"/>
  <c r="M1309" i="5"/>
  <c r="L3032" i="5"/>
  <c r="M3032" i="5"/>
  <c r="L2980" i="5"/>
  <c r="M2980" i="5"/>
  <c r="L2377" i="5"/>
  <c r="M2377" i="5"/>
  <c r="L2167" i="5"/>
  <c r="M2167" i="5"/>
  <c r="L2062" i="5"/>
  <c r="M2062" i="5"/>
  <c r="L2054" i="5"/>
  <c r="M2054" i="5"/>
  <c r="L2024" i="5"/>
  <c r="M2024" i="5"/>
  <c r="L1976" i="5"/>
  <c r="M1976" i="5"/>
  <c r="L1933" i="5"/>
  <c r="M1933" i="5"/>
  <c r="L1892" i="5"/>
  <c r="M1892" i="5"/>
  <c r="L1865" i="5"/>
  <c r="M1865" i="5"/>
  <c r="L1771" i="5"/>
  <c r="M1771" i="5"/>
  <c r="L1742" i="5"/>
  <c r="M1742" i="5"/>
  <c r="L1698" i="5"/>
  <c r="M1698" i="5"/>
  <c r="L1652" i="5"/>
  <c r="M1652" i="5"/>
  <c r="L1644" i="5"/>
  <c r="M1644" i="5"/>
  <c r="L1623" i="5"/>
  <c r="M1623" i="5"/>
  <c r="L1600" i="5"/>
  <c r="M1600" i="5"/>
  <c r="L1568" i="5"/>
  <c r="M1568" i="5"/>
  <c r="L1519" i="5"/>
  <c r="M1519" i="5"/>
  <c r="L1512" i="5"/>
  <c r="M1512" i="5"/>
  <c r="L1397" i="5"/>
  <c r="M1397" i="5"/>
  <c r="L1357" i="5"/>
  <c r="M1357" i="5"/>
  <c r="L1353" i="5"/>
  <c r="M1353" i="5"/>
  <c r="L1338" i="5"/>
  <c r="M1338" i="5"/>
  <c r="L1305" i="5"/>
  <c r="M1305" i="5"/>
  <c r="L1289" i="5"/>
  <c r="M1289" i="5"/>
  <c r="L2587" i="5"/>
  <c r="M2587" i="5"/>
  <c r="L2492" i="5"/>
  <c r="M2492" i="5"/>
  <c r="L2461" i="5"/>
  <c r="M2461" i="5"/>
  <c r="L2374" i="5"/>
  <c r="M2374" i="5"/>
  <c r="L2312" i="5"/>
  <c r="M2312" i="5"/>
  <c r="L2199" i="5"/>
  <c r="M2199" i="5"/>
  <c r="L2016" i="5"/>
  <c r="M2016" i="5"/>
  <c r="L1932" i="5"/>
  <c r="M1932" i="5"/>
  <c r="L1911" i="5"/>
  <c r="M1911" i="5"/>
  <c r="L1877" i="5"/>
  <c r="M1877" i="5"/>
  <c r="L1871" i="5"/>
  <c r="M1871" i="5"/>
  <c r="L1850" i="5"/>
  <c r="M1850" i="5"/>
  <c r="L1599" i="5"/>
  <c r="M1599" i="5"/>
  <c r="L1571" i="5"/>
  <c r="M1571" i="5"/>
  <c r="L1544" i="5"/>
  <c r="M1544" i="5"/>
  <c r="L1533" i="5"/>
  <c r="M1533" i="5"/>
  <c r="L1515" i="5"/>
  <c r="M1515" i="5"/>
  <c r="L1400" i="5"/>
  <c r="M1400" i="5"/>
  <c r="L1368" i="5"/>
  <c r="M1368" i="5"/>
  <c r="L1319" i="5"/>
  <c r="M1319" i="5"/>
  <c r="L1312" i="5"/>
  <c r="M1312" i="5"/>
  <c r="L2791" i="5"/>
  <c r="M2791" i="5"/>
  <c r="L2376" i="5"/>
  <c r="M2376" i="5"/>
  <c r="L2153" i="5"/>
  <c r="M2153" i="5"/>
  <c r="L2084" i="5"/>
  <c r="M2084" i="5"/>
  <c r="L2050" i="5"/>
  <c r="M2050" i="5"/>
  <c r="L1988" i="5"/>
  <c r="M1988" i="5"/>
  <c r="L1891" i="5"/>
  <c r="M1891" i="5"/>
  <c r="L1839" i="5"/>
  <c r="M1839" i="5"/>
  <c r="L1831" i="5"/>
  <c r="M1831" i="5"/>
  <c r="L1740" i="5"/>
  <c r="M1740" i="5"/>
  <c r="L1714" i="5"/>
  <c r="M1714" i="5"/>
  <c r="L1658" i="5"/>
  <c r="M1658" i="5"/>
  <c r="L1637" i="5"/>
  <c r="M1637" i="5"/>
  <c r="L1606" i="5"/>
  <c r="M1606" i="5"/>
  <c r="L1590" i="5"/>
  <c r="M1590" i="5"/>
  <c r="L1553" i="5"/>
  <c r="M1553" i="5"/>
  <c r="L1548" i="5"/>
  <c r="M1548" i="5"/>
  <c r="L1494" i="5"/>
  <c r="M1494" i="5"/>
  <c r="L1478" i="5"/>
  <c r="M1478" i="5"/>
  <c r="L1418" i="5"/>
  <c r="M1418" i="5"/>
  <c r="L1393" i="5"/>
  <c r="M1393" i="5"/>
  <c r="L1361" i="5"/>
  <c r="M1361" i="5"/>
  <c r="L1351" i="5"/>
  <c r="M1351" i="5"/>
  <c r="L1331" i="5"/>
  <c r="M1331" i="5"/>
  <c r="L1317" i="5"/>
  <c r="M1317" i="5"/>
  <c r="L1281" i="5"/>
  <c r="M1281" i="5"/>
  <c r="L1265" i="5"/>
  <c r="M1265" i="5"/>
  <c r="L1214" i="5"/>
  <c r="M1214" i="5"/>
  <c r="L1167" i="5"/>
  <c r="M1167" i="5"/>
  <c r="L1045" i="5"/>
  <c r="M1045" i="5"/>
  <c r="L687" i="5"/>
  <c r="M687" i="5"/>
  <c r="L627" i="5"/>
  <c r="M627" i="5"/>
  <c r="L607" i="5"/>
  <c r="M607" i="5"/>
  <c r="L2608" i="5"/>
  <c r="M2608" i="5"/>
  <c r="L2521" i="5"/>
  <c r="M2521" i="5"/>
  <c r="L2390" i="5"/>
  <c r="M2390" i="5"/>
  <c r="L2361" i="5"/>
  <c r="M2361" i="5"/>
  <c r="L1883" i="5"/>
  <c r="M1883" i="5"/>
  <c r="L1857" i="5"/>
  <c r="M1857" i="5"/>
  <c r="L1792" i="5"/>
  <c r="M1792" i="5"/>
  <c r="L1707" i="5"/>
  <c r="M1707" i="5"/>
  <c r="L1679" i="5"/>
  <c r="M1679" i="5"/>
  <c r="L1631" i="5"/>
  <c r="M1631" i="5"/>
  <c r="L1605" i="5"/>
  <c r="M1605" i="5"/>
  <c r="L1589" i="5"/>
  <c r="M1589" i="5"/>
  <c r="L1579" i="5"/>
  <c r="M1579" i="5"/>
  <c r="L1563" i="5"/>
  <c r="M1563" i="5"/>
  <c r="L1538" i="5"/>
  <c r="M1538" i="5"/>
  <c r="L1509" i="5"/>
  <c r="M1509" i="5"/>
  <c r="L1473" i="5"/>
  <c r="M1473" i="5"/>
  <c r="L1452" i="5"/>
  <c r="M1452" i="5"/>
  <c r="L1442" i="5"/>
  <c r="M1442" i="5"/>
  <c r="L1388" i="5"/>
  <c r="M1388" i="5"/>
  <c r="L1346" i="5"/>
  <c r="M1346" i="5"/>
  <c r="L1326" i="5"/>
  <c r="M1326" i="5"/>
  <c r="L1321" i="5"/>
  <c r="M1321" i="5"/>
  <c r="L1307" i="5"/>
  <c r="M1307" i="5"/>
  <c r="L1276" i="5"/>
  <c r="M1276" i="5"/>
  <c r="L1270" i="5"/>
  <c r="M1270" i="5"/>
  <c r="L1058" i="5"/>
  <c r="M1058" i="5"/>
  <c r="L638" i="5"/>
  <c r="M638" i="5"/>
  <c r="L2082" i="5"/>
  <c r="M2082" i="5"/>
  <c r="L2070" i="5"/>
  <c r="M2070" i="5"/>
  <c r="L2030" i="5"/>
  <c r="M2030" i="5"/>
  <c r="L2012" i="5"/>
  <c r="M2012" i="5"/>
  <c r="L1995" i="5"/>
  <c r="M1995" i="5"/>
  <c r="L1926" i="5"/>
  <c r="M1926" i="5"/>
  <c r="L1848" i="5"/>
  <c r="M1848" i="5"/>
  <c r="L1768" i="5"/>
  <c r="M1768" i="5"/>
  <c r="L1752" i="5"/>
  <c r="M1752" i="5"/>
  <c r="L1696" i="5"/>
  <c r="M1696" i="5"/>
  <c r="L1626" i="5"/>
  <c r="M1626" i="5"/>
  <c r="L1615" i="5"/>
  <c r="M1615" i="5"/>
  <c r="L1610" i="5"/>
  <c r="M1610" i="5"/>
  <c r="L1558" i="5"/>
  <c r="M1558" i="5"/>
  <c r="L1457" i="5"/>
  <c r="M1457" i="5"/>
  <c r="L1403" i="5"/>
  <c r="M1403" i="5"/>
  <c r="L1371" i="5"/>
  <c r="M1371" i="5"/>
  <c r="L1222" i="5"/>
  <c r="M1222" i="5"/>
  <c r="L1197" i="5"/>
  <c r="M1197" i="5"/>
  <c r="L1145" i="5"/>
  <c r="M1145" i="5"/>
  <c r="L1027" i="5"/>
  <c r="M1027" i="5"/>
  <c r="L976" i="5"/>
  <c r="M976" i="5"/>
  <c r="L956" i="5"/>
  <c r="M956" i="5"/>
  <c r="L2418" i="5"/>
  <c r="M2418" i="5"/>
  <c r="L2283" i="5"/>
  <c r="M2283" i="5"/>
  <c r="L2224" i="5"/>
  <c r="M2224" i="5"/>
  <c r="L2184" i="5"/>
  <c r="M2184" i="5"/>
  <c r="L2172" i="5"/>
  <c r="M2172" i="5"/>
  <c r="L2018" i="5"/>
  <c r="M2018" i="5"/>
  <c r="L1985" i="5"/>
  <c r="M1985" i="5"/>
  <c r="L1966" i="5"/>
  <c r="M1966" i="5"/>
  <c r="L1948" i="5"/>
  <c r="M1948" i="5"/>
  <c r="L1905" i="5"/>
  <c r="M1905" i="5"/>
  <c r="L1880" i="5"/>
  <c r="M1880" i="5"/>
  <c r="L1845" i="5"/>
  <c r="M1845" i="5"/>
  <c r="L1813" i="5"/>
  <c r="M1813" i="5"/>
  <c r="L1724" i="5"/>
  <c r="M1724" i="5"/>
  <c r="L1711" i="5"/>
  <c r="M1711" i="5"/>
  <c r="L1705" i="5"/>
  <c r="M1705" i="5"/>
  <c r="L1682" i="5"/>
  <c r="M1682" i="5"/>
  <c r="L1677" i="5"/>
  <c r="M1677" i="5"/>
  <c r="L1656" i="5"/>
  <c r="M1656" i="5"/>
  <c r="L1588" i="5"/>
  <c r="M1588" i="5"/>
  <c r="L1556" i="5"/>
  <c r="M1556" i="5"/>
  <c r="L1532" i="5"/>
  <c r="M1532" i="5"/>
  <c r="L1522" i="5"/>
  <c r="M1522" i="5"/>
  <c r="L1507" i="5"/>
  <c r="M1507" i="5"/>
  <c r="L1406" i="5"/>
  <c r="M1406" i="5"/>
  <c r="L1391" i="5"/>
  <c r="M1391" i="5"/>
  <c r="L1375" i="5"/>
  <c r="M1375" i="5"/>
  <c r="L1344" i="5"/>
  <c r="M1344" i="5"/>
  <c r="L1334" i="5"/>
  <c r="M1334" i="5"/>
  <c r="L1300" i="5"/>
  <c r="M1300" i="5"/>
  <c r="L1244" i="5"/>
  <c r="M1244" i="5"/>
  <c r="L1127" i="5"/>
  <c r="M1127" i="5"/>
  <c r="L1052" i="5"/>
  <c r="M1052" i="5"/>
  <c r="L1049" i="5"/>
  <c r="M1049" i="5"/>
  <c r="L1044" i="5"/>
  <c r="M1044" i="5"/>
  <c r="L1039" i="5"/>
  <c r="M1039" i="5"/>
  <c r="L998" i="5"/>
  <c r="M998" i="5"/>
  <c r="L988" i="5"/>
  <c r="M988" i="5"/>
  <c r="L983" i="5"/>
  <c r="M983" i="5"/>
  <c r="L970" i="5"/>
  <c r="M970" i="5"/>
  <c r="L960" i="5"/>
  <c r="M960" i="5"/>
  <c r="L943" i="5"/>
  <c r="M943" i="5"/>
  <c r="L895" i="5"/>
  <c r="M895" i="5"/>
  <c r="L835" i="5"/>
  <c r="M835" i="5"/>
  <c r="L815" i="5"/>
  <c r="M815" i="5"/>
  <c r="L795" i="5"/>
  <c r="M795" i="5"/>
  <c r="L775" i="5"/>
  <c r="M775" i="5"/>
  <c r="L675" i="5"/>
  <c r="M675" i="5"/>
  <c r="L3107" i="5"/>
  <c r="M3107" i="5"/>
  <c r="L2727" i="5"/>
  <c r="M2727" i="5"/>
  <c r="L2355" i="5"/>
  <c r="M2355" i="5"/>
  <c r="L2252" i="5"/>
  <c r="M2252" i="5"/>
  <c r="L2238" i="5"/>
  <c r="M2238" i="5"/>
  <c r="L2114" i="5"/>
  <c r="M2114" i="5"/>
  <c r="L2102" i="5"/>
  <c r="M2102" i="5"/>
  <c r="L2090" i="5"/>
  <c r="M2090" i="5"/>
  <c r="L2077" i="5"/>
  <c r="M2077" i="5"/>
  <c r="L2001" i="5"/>
  <c r="M2001" i="5"/>
  <c r="L1836" i="5"/>
  <c r="M1836" i="5"/>
  <c r="L1821" i="5"/>
  <c r="M1821" i="5"/>
  <c r="L1797" i="5"/>
  <c r="M1797" i="5"/>
  <c r="L1773" i="5"/>
  <c r="M1773" i="5"/>
  <c r="L1737" i="5"/>
  <c r="M1737" i="5"/>
  <c r="L1718" i="5"/>
  <c r="M1718" i="5"/>
  <c r="L1666" i="5"/>
  <c r="M1666" i="5"/>
  <c r="L1502" i="5"/>
  <c r="M1502" i="5"/>
  <c r="L1497" i="5"/>
  <c r="M1497" i="5"/>
  <c r="L1440" i="5"/>
  <c r="M1440" i="5"/>
  <c r="L1329" i="5"/>
  <c r="M1329" i="5"/>
  <c r="L1315" i="5"/>
  <c r="M1315" i="5"/>
  <c r="L1268" i="5"/>
  <c r="M1268" i="5"/>
  <c r="L1263" i="5"/>
  <c r="M1263" i="5"/>
  <c r="L1253" i="5"/>
  <c r="M1253" i="5"/>
  <c r="L1165" i="5"/>
  <c r="M1165" i="5"/>
  <c r="L1158" i="5"/>
  <c r="M1158" i="5"/>
  <c r="L1107" i="5"/>
  <c r="M1107" i="5"/>
  <c r="L1090" i="5"/>
  <c r="M1090" i="5"/>
  <c r="L1076" i="5"/>
  <c r="M1076" i="5"/>
  <c r="L1016" i="5"/>
  <c r="M1016" i="5"/>
  <c r="L2632" i="5"/>
  <c r="M2632" i="5"/>
  <c r="L2367" i="5"/>
  <c r="M2367" i="5"/>
  <c r="L2235" i="5"/>
  <c r="M2235" i="5"/>
  <c r="L2122" i="5"/>
  <c r="M2122" i="5"/>
  <c r="L1982" i="5"/>
  <c r="M1982" i="5"/>
  <c r="L1955" i="5"/>
  <c r="M1955" i="5"/>
  <c r="L1921" i="5"/>
  <c r="M1921" i="5"/>
  <c r="L1903" i="5"/>
  <c r="M1903" i="5"/>
  <c r="L1763" i="5"/>
  <c r="M1763" i="5"/>
  <c r="L1748" i="5"/>
  <c r="M1748" i="5"/>
  <c r="L1703" i="5"/>
  <c r="M1703" i="5"/>
  <c r="L1671" i="5"/>
  <c r="M1671" i="5"/>
  <c r="L1655" i="5"/>
  <c r="M1655" i="5"/>
  <c r="L1565" i="5"/>
  <c r="M1565" i="5"/>
  <c r="L1521" i="5"/>
  <c r="M1521" i="5"/>
  <c r="L1444" i="5"/>
  <c r="M1444" i="5"/>
  <c r="L1415" i="5"/>
  <c r="M1415" i="5"/>
  <c r="L1395" i="5"/>
  <c r="M1395" i="5"/>
  <c r="L1379" i="5"/>
  <c r="M1379" i="5"/>
  <c r="L1333" i="5"/>
  <c r="M1333" i="5"/>
  <c r="L1323" i="5"/>
  <c r="M1323" i="5"/>
  <c r="L1224" i="5"/>
  <c r="M1224" i="5"/>
  <c r="L1078" i="5"/>
  <c r="M1078" i="5"/>
  <c r="L928" i="5"/>
  <c r="M928" i="5"/>
  <c r="L2618" i="5"/>
  <c r="M2618" i="5"/>
  <c r="L2421" i="5"/>
  <c r="M2421" i="5"/>
  <c r="L2322" i="5"/>
  <c r="M2322" i="5"/>
  <c r="L1899" i="5"/>
  <c r="M1899" i="5"/>
  <c r="L1878" i="5"/>
  <c r="M1878" i="5"/>
  <c r="L1847" i="5"/>
  <c r="M1847" i="5"/>
  <c r="L1720" i="5"/>
  <c r="M1720" i="5"/>
  <c r="L1669" i="5"/>
  <c r="M1669" i="5"/>
  <c r="L1622" i="5"/>
  <c r="M1622" i="5"/>
  <c r="L1582" i="5"/>
  <c r="M1582" i="5"/>
  <c r="L1561" i="5"/>
  <c r="M1561" i="5"/>
  <c r="L1387" i="5"/>
  <c r="M1387" i="5"/>
  <c r="L1367" i="5"/>
  <c r="M1367" i="5"/>
  <c r="L1297" i="5"/>
  <c r="M1297" i="5"/>
  <c r="L1290" i="5"/>
  <c r="M1290" i="5"/>
  <c r="L1283" i="5"/>
  <c r="M1283" i="5"/>
  <c r="L1215" i="5"/>
  <c r="M1215" i="5"/>
  <c r="L1131" i="5"/>
  <c r="M1131" i="5"/>
  <c r="L1108" i="5"/>
  <c r="M1108" i="5"/>
  <c r="L1067" i="5"/>
  <c r="M1067" i="5"/>
  <c r="L1018" i="5"/>
  <c r="M1018" i="5"/>
  <c r="L987" i="5"/>
  <c r="M987" i="5"/>
  <c r="L963" i="5"/>
  <c r="M963" i="5"/>
  <c r="L940" i="5"/>
  <c r="M940" i="5"/>
  <c r="L927" i="5"/>
  <c r="M927" i="5"/>
  <c r="L915" i="5"/>
  <c r="M915" i="5"/>
  <c r="L830" i="5"/>
  <c r="M830" i="5"/>
  <c r="L827" i="5"/>
  <c r="M827" i="5"/>
  <c r="L730" i="5"/>
  <c r="M730" i="5"/>
  <c r="L727" i="5"/>
  <c r="M727" i="5"/>
  <c r="L715" i="5"/>
  <c r="M715" i="5"/>
  <c r="L301" i="5"/>
  <c r="M301" i="5"/>
  <c r="L3036" i="5"/>
  <c r="M3036" i="5"/>
  <c r="L2306" i="5"/>
  <c r="M2306" i="5"/>
  <c r="L2037" i="5"/>
  <c r="M2037" i="5"/>
  <c r="L1941" i="5"/>
  <c r="M1941" i="5"/>
  <c r="L1809" i="5"/>
  <c r="M1809" i="5"/>
  <c r="L1769" i="5"/>
  <c r="M1769" i="5"/>
  <c r="L1719" i="5"/>
  <c r="M1719" i="5"/>
  <c r="L1675" i="5"/>
  <c r="M1675" i="5"/>
  <c r="L1668" i="5"/>
  <c r="M1668" i="5"/>
  <c r="L1635" i="5"/>
  <c r="M1635" i="5"/>
  <c r="L1595" i="5"/>
  <c r="M1595" i="5"/>
  <c r="L1510" i="5"/>
  <c r="M1510" i="5"/>
  <c r="L1483" i="5"/>
  <c r="M1483" i="5"/>
  <c r="L1437" i="5"/>
  <c r="M1437" i="5"/>
  <c r="L1424" i="5"/>
  <c r="M1424" i="5"/>
  <c r="L1412" i="5"/>
  <c r="M1412" i="5"/>
  <c r="L1372" i="5"/>
  <c r="M1372" i="5"/>
  <c r="L1366" i="5"/>
  <c r="M1366" i="5"/>
  <c r="L1340" i="5"/>
  <c r="M1340" i="5"/>
  <c r="L1231" i="5"/>
  <c r="M1231" i="5"/>
  <c r="L1225" i="5"/>
  <c r="M1225" i="5"/>
  <c r="L1179" i="5"/>
  <c r="M1179" i="5"/>
  <c r="L1115" i="5"/>
  <c r="M1115" i="5"/>
  <c r="L994" i="5"/>
  <c r="M994" i="5"/>
  <c r="L836" i="5"/>
  <c r="M836" i="5"/>
  <c r="L736" i="5"/>
  <c r="M736" i="5"/>
  <c r="L2472" i="5"/>
  <c r="M2472" i="5"/>
  <c r="L2273" i="5"/>
  <c r="M2273" i="5"/>
  <c r="L2225" i="5"/>
  <c r="M2225" i="5"/>
  <c r="L2086" i="5"/>
  <c r="M2086" i="5"/>
  <c r="L2005" i="5"/>
  <c r="M2005" i="5"/>
  <c r="L1788" i="5"/>
  <c r="M1788" i="5"/>
  <c r="L1778" i="5"/>
  <c r="M1778" i="5"/>
  <c r="L1759" i="5"/>
  <c r="M1759" i="5"/>
  <c r="L1601" i="5"/>
  <c r="M1601" i="5"/>
  <c r="L1529" i="5"/>
  <c r="M1529" i="5"/>
  <c r="L1503" i="5"/>
  <c r="M1503" i="5"/>
  <c r="L1443" i="5"/>
  <c r="M1443" i="5"/>
  <c r="L1417" i="5"/>
  <c r="M1417" i="5"/>
  <c r="L1296" i="5"/>
  <c r="M1296" i="5"/>
  <c r="L1262" i="5"/>
  <c r="M1262" i="5"/>
  <c r="L1256" i="5"/>
  <c r="M1256" i="5"/>
  <c r="L1208" i="5"/>
  <c r="M1208" i="5"/>
  <c r="L1191" i="5"/>
  <c r="M1191" i="5"/>
  <c r="L1146" i="5"/>
  <c r="M1146" i="5"/>
  <c r="L1138" i="5"/>
  <c r="M1138" i="5"/>
  <c r="L1104" i="5"/>
  <c r="M1104" i="5"/>
  <c r="L1085" i="5"/>
  <c r="M1085" i="5"/>
  <c r="L1081" i="5"/>
  <c r="M1081" i="5"/>
  <c r="L1074" i="5"/>
  <c r="M1074" i="5"/>
  <c r="L1025" i="5"/>
  <c r="M1025" i="5"/>
  <c r="L966" i="5"/>
  <c r="M966" i="5"/>
  <c r="L946" i="5"/>
  <c r="M946" i="5"/>
  <c r="L869" i="5"/>
  <c r="M869" i="5"/>
  <c r="L866" i="5"/>
  <c r="M866" i="5"/>
  <c r="L769" i="5"/>
  <c r="M769" i="5"/>
  <c r="L766" i="5"/>
  <c r="M766" i="5"/>
  <c r="L669" i="5"/>
  <c r="M669" i="5"/>
  <c r="L666" i="5"/>
  <c r="M666" i="5"/>
  <c r="L2176" i="5"/>
  <c r="M2176" i="5"/>
  <c r="L2045" i="5"/>
  <c r="M2045" i="5"/>
  <c r="L1947" i="5"/>
  <c r="M1947" i="5"/>
  <c r="L1937" i="5"/>
  <c r="M1937" i="5"/>
  <c r="L1853" i="5"/>
  <c r="M1853" i="5"/>
  <c r="L1843" i="5"/>
  <c r="M1843" i="5"/>
  <c r="L1805" i="5"/>
  <c r="M1805" i="5"/>
  <c r="L1716" i="5"/>
  <c r="M1716" i="5"/>
  <c r="L1586" i="5"/>
  <c r="M1586" i="5"/>
  <c r="L1546" i="5"/>
  <c r="M1546" i="5"/>
  <c r="L1534" i="5"/>
  <c r="M1534" i="5"/>
  <c r="L1488" i="5"/>
  <c r="M1488" i="5"/>
  <c r="L1480" i="5"/>
  <c r="M1480" i="5"/>
  <c r="L1474" i="5"/>
  <c r="M1474" i="5"/>
  <c r="L1467" i="5"/>
  <c r="M1467" i="5"/>
  <c r="L1435" i="5"/>
  <c r="M1435" i="5"/>
  <c r="L1428" i="5"/>
  <c r="M1428" i="5"/>
  <c r="L1404" i="5"/>
  <c r="M1404" i="5"/>
  <c r="L1241" i="5"/>
  <c r="M1241" i="5"/>
  <c r="L1189" i="5"/>
  <c r="M1189" i="5"/>
  <c r="L1177" i="5"/>
  <c r="M1177" i="5"/>
  <c r="L1069" i="5"/>
  <c r="M1069" i="5"/>
  <c r="L1017" i="5"/>
  <c r="M1017" i="5"/>
  <c r="L1007" i="5"/>
  <c r="M1007" i="5"/>
  <c r="L989" i="5"/>
  <c r="M989" i="5"/>
  <c r="L979" i="5"/>
  <c r="M979" i="5"/>
  <c r="L965" i="5"/>
  <c r="M965" i="5"/>
  <c r="L945" i="5"/>
  <c r="M945" i="5"/>
  <c r="L942" i="5"/>
  <c r="M942" i="5"/>
  <c r="L932" i="5"/>
  <c r="M932" i="5"/>
  <c r="L880" i="5"/>
  <c r="M880" i="5"/>
  <c r="L868" i="5"/>
  <c r="M868" i="5"/>
  <c r="L862" i="5"/>
  <c r="M862" i="5"/>
  <c r="L850" i="5"/>
  <c r="M850" i="5"/>
  <c r="L847" i="5"/>
  <c r="M847" i="5"/>
  <c r="L750" i="5"/>
  <c r="M750" i="5"/>
  <c r="L747" i="5"/>
  <c r="M747" i="5"/>
  <c r="L735" i="5"/>
  <c r="M735" i="5"/>
  <c r="L549" i="5"/>
  <c r="M549" i="5"/>
  <c r="L469" i="5"/>
  <c r="M469" i="5"/>
  <c r="L449" i="5"/>
  <c r="M449" i="5"/>
  <c r="L429" i="5"/>
  <c r="M429" i="5"/>
  <c r="L2483" i="5"/>
  <c r="M2483" i="5"/>
  <c r="L2267" i="5"/>
  <c r="M2267" i="5"/>
  <c r="L2219" i="5"/>
  <c r="M2219" i="5"/>
  <c r="L2011" i="5"/>
  <c r="M2011" i="5"/>
  <c r="L1884" i="5"/>
  <c r="M1884" i="5"/>
  <c r="L1873" i="5"/>
  <c r="M1873" i="5"/>
  <c r="L1842" i="5"/>
  <c r="M1842" i="5"/>
  <c r="L1756" i="5"/>
  <c r="M1756" i="5"/>
  <c r="L1665" i="5"/>
  <c r="M1665" i="5"/>
  <c r="L1659" i="5"/>
  <c r="M1659" i="5"/>
  <c r="L1645" i="5"/>
  <c r="M1645" i="5"/>
  <c r="L1639" i="5"/>
  <c r="M1639" i="5"/>
  <c r="L1592" i="5"/>
  <c r="M1592" i="5"/>
  <c r="L1572" i="5"/>
  <c r="M1572" i="5"/>
  <c r="L1453" i="5"/>
  <c r="M1453" i="5"/>
  <c r="L1390" i="5"/>
  <c r="M1390" i="5"/>
  <c r="L1363" i="5"/>
  <c r="M1363" i="5"/>
  <c r="L1313" i="5"/>
  <c r="M1313" i="5"/>
  <c r="L1294" i="5"/>
  <c r="M1294" i="5"/>
  <c r="L1235" i="5"/>
  <c r="M1235" i="5"/>
  <c r="L1212" i="5"/>
  <c r="M1212" i="5"/>
  <c r="L1171" i="5"/>
  <c r="M1171" i="5"/>
  <c r="L1114" i="5"/>
  <c r="M1114" i="5"/>
  <c r="L935" i="5"/>
  <c r="M935" i="5"/>
  <c r="L856" i="5"/>
  <c r="M856" i="5"/>
  <c r="L756" i="5"/>
  <c r="M756" i="5"/>
  <c r="L618" i="5"/>
  <c r="M618" i="5"/>
  <c r="L2849" i="5"/>
  <c r="M2849" i="5"/>
  <c r="L2568" i="5"/>
  <c r="M2568" i="5"/>
  <c r="L2328" i="5"/>
  <c r="M2328" i="5"/>
  <c r="L2263" i="5"/>
  <c r="M2263" i="5"/>
  <c r="L2053" i="5"/>
  <c r="M2053" i="5"/>
  <c r="L1830" i="5"/>
  <c r="M1830" i="5"/>
  <c r="L1793" i="5"/>
  <c r="M1793" i="5"/>
  <c r="L1783" i="5"/>
  <c r="M1783" i="5"/>
  <c r="L1731" i="5"/>
  <c r="M1731" i="5"/>
  <c r="L1657" i="5"/>
  <c r="M1657" i="5"/>
  <c r="L1643" i="5"/>
  <c r="M1643" i="5"/>
  <c r="L1624" i="5"/>
  <c r="M1624" i="5"/>
  <c r="L1479" i="5"/>
  <c r="M1479" i="5"/>
  <c r="L1402" i="5"/>
  <c r="M1402" i="5"/>
  <c r="L1382" i="5"/>
  <c r="M1382" i="5"/>
  <c r="L1349" i="5"/>
  <c r="M1349" i="5"/>
  <c r="L1324" i="5"/>
  <c r="M1324" i="5"/>
  <c r="L1318" i="5"/>
  <c r="M1318" i="5"/>
  <c r="L1252" i="5"/>
  <c r="M1252" i="5"/>
  <c r="L1113" i="5"/>
  <c r="M1113" i="5"/>
  <c r="L1083" i="5"/>
  <c r="M1083" i="5"/>
  <c r="L1079" i="5"/>
  <c r="M1079" i="5"/>
  <c r="L1072" i="5"/>
  <c r="M1072" i="5"/>
  <c r="L1030" i="5"/>
  <c r="M1030" i="5"/>
  <c r="L971" i="5"/>
  <c r="M971" i="5"/>
  <c r="L951" i="5"/>
  <c r="M951" i="5"/>
  <c r="L916" i="5"/>
  <c r="M916" i="5"/>
  <c r="L816" i="5"/>
  <c r="M816" i="5"/>
  <c r="L716" i="5"/>
  <c r="M716" i="5"/>
  <c r="L2034" i="5"/>
  <c r="M2034" i="5"/>
  <c r="L2022" i="5"/>
  <c r="M2022" i="5"/>
  <c r="L1923" i="5"/>
  <c r="M1923" i="5"/>
  <c r="L1908" i="5"/>
  <c r="M1908" i="5"/>
  <c r="L1896" i="5"/>
  <c r="M1896" i="5"/>
  <c r="L1825" i="5"/>
  <c r="M1825" i="5"/>
  <c r="L1790" i="5"/>
  <c r="M1790" i="5"/>
  <c r="L1726" i="5"/>
  <c r="M1726" i="5"/>
  <c r="L1620" i="5"/>
  <c r="M1620" i="5"/>
  <c r="L1603" i="5"/>
  <c r="M1603" i="5"/>
  <c r="L1554" i="5"/>
  <c r="M1554" i="5"/>
  <c r="L1481" i="5"/>
  <c r="M1481" i="5"/>
  <c r="L1433" i="5"/>
  <c r="M1433" i="5"/>
  <c r="L1425" i="5"/>
  <c r="M1425" i="5"/>
  <c r="L1271" i="5"/>
  <c r="M1271" i="5"/>
  <c r="L1255" i="5"/>
  <c r="M1255" i="5"/>
  <c r="L1195" i="5"/>
  <c r="M1195" i="5"/>
  <c r="L1181" i="5"/>
  <c r="M1181" i="5"/>
  <c r="L1174" i="5"/>
  <c r="M1174" i="5"/>
  <c r="L1160" i="5"/>
  <c r="M1160" i="5"/>
  <c r="L1140" i="5"/>
  <c r="M1140" i="5"/>
  <c r="L1130" i="5"/>
  <c r="M1130" i="5"/>
  <c r="L1095" i="5"/>
  <c r="M1095" i="5"/>
  <c r="L1066" i="5"/>
  <c r="M1066" i="5"/>
  <c r="L1061" i="5"/>
  <c r="M1061" i="5"/>
  <c r="L1042" i="5"/>
  <c r="M1042" i="5"/>
  <c r="L1019" i="5"/>
  <c r="M1019" i="5"/>
  <c r="L906" i="5"/>
  <c r="M906" i="5"/>
  <c r="L844" i="5"/>
  <c r="M844" i="5"/>
  <c r="L804" i="5"/>
  <c r="M804" i="5"/>
  <c r="L787" i="5"/>
  <c r="M787" i="5"/>
  <c r="L770" i="5"/>
  <c r="M770" i="5"/>
  <c r="L762" i="5"/>
  <c r="M762" i="5"/>
  <c r="L731" i="5"/>
  <c r="M731" i="5"/>
  <c r="L698" i="5"/>
  <c r="M698" i="5"/>
  <c r="L650" i="5"/>
  <c r="M650" i="5"/>
  <c r="L636" i="5"/>
  <c r="M636" i="5"/>
  <c r="L629" i="5"/>
  <c r="M629" i="5"/>
  <c r="L550" i="5"/>
  <c r="M550" i="5"/>
  <c r="L450" i="5"/>
  <c r="M450" i="5"/>
  <c r="L420" i="5"/>
  <c r="M420" i="5"/>
  <c r="L352" i="5"/>
  <c r="M352" i="5"/>
  <c r="L330" i="5"/>
  <c r="M330" i="5"/>
  <c r="L2876" i="5"/>
  <c r="M2876" i="5"/>
  <c r="L2477" i="5"/>
  <c r="M2477" i="5"/>
  <c r="L2403" i="5"/>
  <c r="M2403" i="5"/>
  <c r="L2072" i="5"/>
  <c r="M2072" i="5"/>
  <c r="L2019" i="5"/>
  <c r="M2019" i="5"/>
  <c r="L1971" i="5"/>
  <c r="M1971" i="5"/>
  <c r="L1823" i="5"/>
  <c r="M1823" i="5"/>
  <c r="L1754" i="5"/>
  <c r="M1754" i="5"/>
  <c r="L1704" i="5"/>
  <c r="M1704" i="5"/>
  <c r="L1695" i="5"/>
  <c r="M1695" i="5"/>
  <c r="L1552" i="5"/>
  <c r="M1552" i="5"/>
  <c r="L1385" i="5"/>
  <c r="M1385" i="5"/>
  <c r="L1246" i="5"/>
  <c r="M1246" i="5"/>
  <c r="L1201" i="5"/>
  <c r="M1201" i="5"/>
  <c r="L1187" i="5"/>
  <c r="M1187" i="5"/>
  <c r="L1154" i="5"/>
  <c r="M1154" i="5"/>
  <c r="L1119" i="5"/>
  <c r="M1119" i="5"/>
  <c r="L1000" i="5"/>
  <c r="M1000" i="5"/>
  <c r="L2762" i="5"/>
  <c r="M2762" i="5"/>
  <c r="L2443" i="5"/>
  <c r="M2443" i="5"/>
  <c r="L2387" i="5"/>
  <c r="M2387" i="5"/>
  <c r="L2021" i="5"/>
  <c r="M2021" i="5"/>
  <c r="L1974" i="5"/>
  <c r="M1974" i="5"/>
  <c r="L1802" i="5"/>
  <c r="M1802" i="5"/>
  <c r="L1562" i="5"/>
  <c r="M1562" i="5"/>
  <c r="L1513" i="5"/>
  <c r="M1513" i="5"/>
  <c r="L1448" i="5"/>
  <c r="M1448" i="5"/>
  <c r="L1125" i="5"/>
  <c r="M1125" i="5"/>
  <c r="L1080" i="5"/>
  <c r="M1080" i="5"/>
  <c r="L1015" i="5"/>
  <c r="M1015" i="5"/>
  <c r="L1001" i="5"/>
  <c r="M1001" i="5"/>
  <c r="L996" i="5"/>
  <c r="M996" i="5"/>
  <c r="L978" i="5"/>
  <c r="M978" i="5"/>
  <c r="L939" i="5"/>
  <c r="M939" i="5"/>
  <c r="L922" i="5"/>
  <c r="M922" i="5"/>
  <c r="L910" i="5"/>
  <c r="M910" i="5"/>
  <c r="L884" i="5"/>
  <c r="M884" i="5"/>
  <c r="L876" i="5"/>
  <c r="M876" i="5"/>
  <c r="L758" i="5"/>
  <c r="M758" i="5"/>
  <c r="L746" i="5"/>
  <c r="M746" i="5"/>
  <c r="L694" i="5"/>
  <c r="M694" i="5"/>
  <c r="L605" i="5"/>
  <c r="M605" i="5"/>
  <c r="L583" i="5"/>
  <c r="M583" i="5"/>
  <c r="L580" i="5"/>
  <c r="M580" i="5"/>
  <c r="L483" i="5"/>
  <c r="M483" i="5"/>
  <c r="L480" i="5"/>
  <c r="M480" i="5"/>
  <c r="L381" i="5"/>
  <c r="M381" i="5"/>
  <c r="L1577" i="5"/>
  <c r="M1577" i="5"/>
  <c r="L1295" i="5"/>
  <c r="M1295" i="5"/>
  <c r="L1194" i="5"/>
  <c r="M1194" i="5"/>
  <c r="L1180" i="5"/>
  <c r="M1180" i="5"/>
  <c r="L1159" i="5"/>
  <c r="M1159" i="5"/>
  <c r="L1134" i="5"/>
  <c r="M1134" i="5"/>
  <c r="L1065" i="5"/>
  <c r="M1065" i="5"/>
  <c r="L955" i="5"/>
  <c r="M955" i="5"/>
  <c r="L867" i="5"/>
  <c r="M867" i="5"/>
  <c r="L2780" i="5"/>
  <c r="M2780" i="5"/>
  <c r="L2517" i="5"/>
  <c r="M2517" i="5"/>
  <c r="L2284" i="5"/>
  <c r="M2284" i="5"/>
  <c r="L2008" i="5"/>
  <c r="M2008" i="5"/>
  <c r="L1998" i="5"/>
  <c r="M1998" i="5"/>
  <c r="L1934" i="5"/>
  <c r="M1934" i="5"/>
  <c r="L1859" i="5"/>
  <c r="M1859" i="5"/>
  <c r="L1846" i="5"/>
  <c r="M1846" i="5"/>
  <c r="L1812" i="5"/>
  <c r="M1812" i="5"/>
  <c r="L1611" i="5"/>
  <c r="M1611" i="5"/>
  <c r="L1570" i="5"/>
  <c r="M1570" i="5"/>
  <c r="L1537" i="5"/>
  <c r="M1537" i="5"/>
  <c r="L1505" i="5"/>
  <c r="M1505" i="5"/>
  <c r="L1489" i="5"/>
  <c r="M1489" i="5"/>
  <c r="L1456" i="5"/>
  <c r="M1456" i="5"/>
  <c r="L1409" i="5"/>
  <c r="M1409" i="5"/>
  <c r="L1394" i="5"/>
  <c r="M1394" i="5"/>
  <c r="L1335" i="5"/>
  <c r="M1335" i="5"/>
  <c r="L1216" i="5"/>
  <c r="M1216" i="5"/>
  <c r="L1209" i="5"/>
  <c r="M1209" i="5"/>
  <c r="L1110" i="5"/>
  <c r="M1110" i="5"/>
  <c r="L1100" i="5"/>
  <c r="M1100" i="5"/>
  <c r="L1070" i="5"/>
  <c r="M1070" i="5"/>
  <c r="L1051" i="5"/>
  <c r="M1051" i="5"/>
  <c r="L1046" i="5"/>
  <c r="M1046" i="5"/>
  <c r="L930" i="5"/>
  <c r="M930" i="5"/>
  <c r="L918" i="5"/>
  <c r="M918" i="5"/>
  <c r="L914" i="5"/>
  <c r="M914" i="5"/>
  <c r="L828" i="5"/>
  <c r="M828" i="5"/>
  <c r="L799" i="5"/>
  <c r="M799" i="5"/>
  <c r="L778" i="5"/>
  <c r="M778" i="5"/>
  <c r="L689" i="5"/>
  <c r="M689" i="5"/>
  <c r="L668" i="5"/>
  <c r="M668" i="5"/>
  <c r="L664" i="5"/>
  <c r="M664" i="5"/>
  <c r="L660" i="5"/>
  <c r="M660" i="5"/>
  <c r="L598" i="5"/>
  <c r="M598" i="5"/>
  <c r="L592" i="5"/>
  <c r="M592" i="5"/>
  <c r="L513" i="5"/>
  <c r="M513" i="5"/>
  <c r="L498" i="5"/>
  <c r="M498" i="5"/>
  <c r="L492" i="5"/>
  <c r="M492" i="5"/>
  <c r="L2553" i="5"/>
  <c r="M2553" i="5"/>
  <c r="L2516" i="5"/>
  <c r="M2516" i="5"/>
  <c r="L2459" i="5"/>
  <c r="M2459" i="5"/>
  <c r="L2166" i="5"/>
  <c r="M2166" i="5"/>
  <c r="L2133" i="5"/>
  <c r="M2133" i="5"/>
  <c r="L1972" i="5"/>
  <c r="M1972" i="5"/>
  <c r="L1945" i="5"/>
  <c r="M1945" i="5"/>
  <c r="L1766" i="5"/>
  <c r="M1766" i="5"/>
  <c r="L1686" i="5"/>
  <c r="M1686" i="5"/>
  <c r="L1636" i="5"/>
  <c r="M1636" i="5"/>
  <c r="L1619" i="5"/>
  <c r="M1619" i="5"/>
  <c r="L1602" i="5"/>
  <c r="M1602" i="5"/>
  <c r="L1520" i="5"/>
  <c r="M1520" i="5"/>
  <c r="L1472" i="5"/>
  <c r="M1472" i="5"/>
  <c r="L1464" i="5"/>
  <c r="M1464" i="5"/>
  <c r="L1455" i="5"/>
  <c r="M1455" i="5"/>
  <c r="L1401" i="5"/>
  <c r="M1401" i="5"/>
  <c r="L1386" i="5"/>
  <c r="M1386" i="5"/>
  <c r="L1343" i="5"/>
  <c r="M1343" i="5"/>
  <c r="L1223" i="5"/>
  <c r="M1223" i="5"/>
  <c r="L1166" i="5"/>
  <c r="M1166" i="5"/>
  <c r="L1129" i="5"/>
  <c r="M1129" i="5"/>
  <c r="L1105" i="5"/>
  <c r="M1105" i="5"/>
  <c r="L1023" i="5"/>
  <c r="M1023" i="5"/>
  <c r="L973" i="5"/>
  <c r="M973" i="5"/>
  <c r="L871" i="5"/>
  <c r="M871" i="5"/>
  <c r="L863" i="5"/>
  <c r="M863" i="5"/>
  <c r="L859" i="5"/>
  <c r="M859" i="5"/>
  <c r="L851" i="5"/>
  <c r="M851" i="5"/>
  <c r="L832" i="5"/>
  <c r="M832" i="5"/>
  <c r="L742" i="5"/>
  <c r="M742" i="5"/>
  <c r="L615" i="5"/>
  <c r="M615" i="5"/>
  <c r="L608" i="5"/>
  <c r="M608" i="5"/>
  <c r="L589" i="5"/>
  <c r="M589" i="5"/>
  <c r="L504" i="5"/>
  <c r="M504" i="5"/>
  <c r="L501" i="5"/>
  <c r="M501" i="5"/>
  <c r="L489" i="5"/>
  <c r="M489" i="5"/>
  <c r="L370" i="5"/>
  <c r="M370" i="5"/>
  <c r="L332" i="5"/>
  <c r="M332" i="5"/>
  <c r="L1084" i="5"/>
  <c r="M1084" i="5"/>
  <c r="L2196" i="5"/>
  <c r="M2196" i="5"/>
  <c r="L1820" i="5"/>
  <c r="M1820" i="5"/>
  <c r="L1702" i="5"/>
  <c r="M1702" i="5"/>
  <c r="L1642" i="5"/>
  <c r="M1642" i="5"/>
  <c r="L1634" i="5"/>
  <c r="M1634" i="5"/>
  <c r="L1576" i="5"/>
  <c r="M1576" i="5"/>
  <c r="L1543" i="5"/>
  <c r="M1543" i="5"/>
  <c r="L1486" i="5"/>
  <c r="M1486" i="5"/>
  <c r="L1438" i="5"/>
  <c r="M1438" i="5"/>
  <c r="L1399" i="5"/>
  <c r="M1399" i="5"/>
  <c r="L1358" i="5"/>
  <c r="M1358" i="5"/>
  <c r="L1341" i="5"/>
  <c r="M1341" i="5"/>
  <c r="L1301" i="5"/>
  <c r="M1301" i="5"/>
  <c r="L1293" i="5"/>
  <c r="M1293" i="5"/>
  <c r="L1285" i="5"/>
  <c r="M1285" i="5"/>
  <c r="L1237" i="5"/>
  <c r="M1237" i="5"/>
  <c r="L1193" i="5"/>
  <c r="M1193" i="5"/>
  <c r="L1128" i="5"/>
  <c r="M1128" i="5"/>
  <c r="L1118" i="5"/>
  <c r="M1118" i="5"/>
  <c r="L1013" i="5"/>
  <c r="M1013" i="5"/>
  <c r="L999" i="5"/>
  <c r="M999" i="5"/>
  <c r="L972" i="5"/>
  <c r="M972" i="5"/>
  <c r="L967" i="5"/>
  <c r="M967" i="5"/>
  <c r="L959" i="5"/>
  <c r="M959" i="5"/>
  <c r="L904" i="5"/>
  <c r="M904" i="5"/>
  <c r="L887" i="5"/>
  <c r="M887" i="5"/>
  <c r="L870" i="5"/>
  <c r="M870" i="5"/>
  <c r="L831" i="5"/>
  <c r="M831" i="5"/>
  <c r="L798" i="5"/>
  <c r="M798" i="5"/>
  <c r="L737" i="5"/>
  <c r="M737" i="5"/>
  <c r="L667" i="5"/>
  <c r="M667" i="5"/>
  <c r="L659" i="5"/>
  <c r="M659" i="5"/>
  <c r="L570" i="5"/>
  <c r="M570" i="5"/>
  <c r="L470" i="5"/>
  <c r="M470" i="5"/>
  <c r="L1575" i="5"/>
  <c r="M1575" i="5"/>
  <c r="L1501" i="5"/>
  <c r="M1501" i="5"/>
  <c r="L1493" i="5"/>
  <c r="M1493" i="5"/>
  <c r="L1275" i="5"/>
  <c r="M1275" i="5"/>
  <c r="L1206" i="5"/>
  <c r="M1206" i="5"/>
  <c r="L1170" i="5"/>
  <c r="M1170" i="5"/>
  <c r="L1164" i="5"/>
  <c r="M1164" i="5"/>
  <c r="L1152" i="5"/>
  <c r="M1152" i="5"/>
  <c r="L1143" i="5"/>
  <c r="M1143" i="5"/>
  <c r="L2055" i="5"/>
  <c r="M2055" i="5"/>
  <c r="L1968" i="5"/>
  <c r="M1968" i="5"/>
  <c r="L1916" i="5"/>
  <c r="M1916" i="5"/>
  <c r="L1890" i="5"/>
  <c r="M1890" i="5"/>
  <c r="L1774" i="5"/>
  <c r="M1774" i="5"/>
  <c r="L1732" i="5"/>
  <c r="M1732" i="5"/>
  <c r="L1625" i="5"/>
  <c r="M1625" i="5"/>
  <c r="L1591" i="5"/>
  <c r="M1591" i="5"/>
  <c r="L1567" i="5"/>
  <c r="M1567" i="5"/>
  <c r="L1542" i="5"/>
  <c r="M1542" i="5"/>
  <c r="L1526" i="5"/>
  <c r="M1526" i="5"/>
  <c r="L1518" i="5"/>
  <c r="M1518" i="5"/>
  <c r="L1429" i="5"/>
  <c r="M1429" i="5"/>
  <c r="L1228" i="5"/>
  <c r="M1228" i="5"/>
  <c r="L1221" i="5"/>
  <c r="M1221" i="5"/>
  <c r="L1054" i="5"/>
  <c r="M1054" i="5"/>
  <c r="L1031" i="5"/>
  <c r="M1031" i="5"/>
  <c r="L1022" i="5"/>
  <c r="M1022" i="5"/>
  <c r="L985" i="5"/>
  <c r="M985" i="5"/>
  <c r="L950" i="5"/>
  <c r="M950" i="5"/>
  <c r="L858" i="5"/>
  <c r="M858" i="5"/>
  <c r="L846" i="5"/>
  <c r="M846" i="5"/>
  <c r="L794" i="5"/>
  <c r="M794" i="5"/>
  <c r="L679" i="5"/>
  <c r="M679" i="5"/>
  <c r="L645" i="5"/>
  <c r="M645" i="5"/>
  <c r="L631" i="5"/>
  <c r="M631" i="5"/>
  <c r="L614" i="5"/>
  <c r="M614" i="5"/>
  <c r="L600" i="5"/>
  <c r="M600" i="5"/>
  <c r="L503" i="5"/>
  <c r="M503" i="5"/>
  <c r="L500" i="5"/>
  <c r="M500" i="5"/>
  <c r="L3106" i="5"/>
  <c r="M3106" i="5"/>
  <c r="L2397" i="5"/>
  <c r="M2397" i="5"/>
  <c r="L2042" i="5"/>
  <c r="M2042" i="5"/>
  <c r="L2028" i="5"/>
  <c r="M2028" i="5"/>
  <c r="L1967" i="5"/>
  <c r="M1967" i="5"/>
  <c r="L1930" i="5"/>
  <c r="M1930" i="5"/>
  <c r="L1785" i="5"/>
  <c r="M1785" i="5"/>
  <c r="L1762" i="5"/>
  <c r="M1762" i="5"/>
  <c r="L1683" i="5"/>
  <c r="M1683" i="5"/>
  <c r="L1607" i="5"/>
  <c r="M1607" i="5"/>
  <c r="L2080" i="5"/>
  <c r="M2080" i="5"/>
  <c r="L2039" i="5"/>
  <c r="M2039" i="5"/>
  <c r="L1952" i="5"/>
  <c r="M1952" i="5"/>
  <c r="L1913" i="5"/>
  <c r="M1913" i="5"/>
  <c r="L1851" i="5"/>
  <c r="M1851" i="5"/>
  <c r="L1772" i="5"/>
  <c r="M1772" i="5"/>
  <c r="L1691" i="5"/>
  <c r="M1691" i="5"/>
  <c r="L1598" i="5"/>
  <c r="M1598" i="5"/>
  <c r="L1508" i="5"/>
  <c r="M1508" i="5"/>
  <c r="L1500" i="5"/>
  <c r="M1500" i="5"/>
  <c r="L1492" i="5"/>
  <c r="M1492" i="5"/>
  <c r="L1451" i="5"/>
  <c r="M1451" i="5"/>
  <c r="L1373" i="5"/>
  <c r="M1373" i="5"/>
  <c r="L1299" i="5"/>
  <c r="M1299" i="5"/>
  <c r="L1291" i="5"/>
  <c r="M1291" i="5"/>
  <c r="L1274" i="5"/>
  <c r="M1274" i="5"/>
  <c r="L1242" i="5"/>
  <c r="M1242" i="5"/>
  <c r="L1219" i="5"/>
  <c r="M1219" i="5"/>
  <c r="L1184" i="5"/>
  <c r="M1184" i="5"/>
  <c r="L1035" i="5"/>
  <c r="M1035" i="5"/>
  <c r="L953" i="5"/>
  <c r="M953" i="5"/>
  <c r="L936" i="5"/>
  <c r="M936" i="5"/>
  <c r="L849" i="5"/>
  <c r="M849" i="5"/>
  <c r="L822" i="5"/>
  <c r="M822" i="5"/>
  <c r="L810" i="5"/>
  <c r="M810" i="5"/>
  <c r="L784" i="5"/>
  <c r="M784" i="5"/>
  <c r="L776" i="5"/>
  <c r="M776" i="5"/>
  <c r="L603" i="5"/>
  <c r="M603" i="5"/>
  <c r="L563" i="5"/>
  <c r="M563" i="5"/>
  <c r="L560" i="5"/>
  <c r="M560" i="5"/>
  <c r="L463" i="5"/>
  <c r="M463" i="5"/>
  <c r="L460" i="5"/>
  <c r="M460" i="5"/>
  <c r="L421" i="5"/>
  <c r="M421" i="5"/>
  <c r="L401" i="5"/>
  <c r="M401" i="5"/>
  <c r="L2468" i="5"/>
  <c r="M2468" i="5"/>
  <c r="L2266" i="5"/>
  <c r="M2266" i="5"/>
  <c r="L2246" i="5"/>
  <c r="M2246" i="5"/>
  <c r="L1965" i="5"/>
  <c r="M1965" i="5"/>
  <c r="L1844" i="5"/>
  <c r="M1844" i="5"/>
  <c r="L1816" i="5"/>
  <c r="M1816" i="5"/>
  <c r="L1744" i="5"/>
  <c r="M1744" i="5"/>
  <c r="L1717" i="5"/>
  <c r="M1717" i="5"/>
  <c r="L1482" i="5"/>
  <c r="M1482" i="5"/>
  <c r="L1471" i="5"/>
  <c r="M1471" i="5"/>
  <c r="L1405" i="5"/>
  <c r="M1405" i="5"/>
  <c r="L1352" i="5"/>
  <c r="M1352" i="5"/>
  <c r="L1284" i="5"/>
  <c r="M1284" i="5"/>
  <c r="L1210" i="5"/>
  <c r="M1210" i="5"/>
  <c r="L1137" i="5"/>
  <c r="M1137" i="5"/>
  <c r="L1050" i="5"/>
  <c r="M1050" i="5"/>
  <c r="L933" i="5"/>
  <c r="M933" i="5"/>
  <c r="L877" i="5"/>
  <c r="M877" i="5"/>
  <c r="L865" i="5"/>
  <c r="M865" i="5"/>
  <c r="L860" i="5"/>
  <c r="M860" i="5"/>
  <c r="L854" i="5"/>
  <c r="M854" i="5"/>
  <c r="L786" i="5"/>
  <c r="M786" i="5"/>
  <c r="L774" i="5"/>
  <c r="M774" i="5"/>
  <c r="L768" i="5"/>
  <c r="M768" i="5"/>
  <c r="L757" i="5"/>
  <c r="M757" i="5"/>
  <c r="L751" i="5"/>
  <c r="M751" i="5"/>
  <c r="L707" i="5"/>
  <c r="M707" i="5"/>
  <c r="L621" i="5"/>
  <c r="M621" i="5"/>
  <c r="L612" i="5"/>
  <c r="M612" i="5"/>
  <c r="L602" i="5"/>
  <c r="M602" i="5"/>
  <c r="L543" i="5"/>
  <c r="M543" i="5"/>
  <c r="L494" i="5"/>
  <c r="M494" i="5"/>
  <c r="L486" i="5"/>
  <c r="M486" i="5"/>
  <c r="L453" i="5"/>
  <c r="M453" i="5"/>
  <c r="L283" i="5"/>
  <c r="M283" i="5"/>
  <c r="L1901" i="5"/>
  <c r="M1901" i="5"/>
  <c r="L1557" i="5"/>
  <c r="M1557" i="5"/>
  <c r="L1306" i="5"/>
  <c r="M1306" i="5"/>
  <c r="L1272" i="5"/>
  <c r="M1272" i="5"/>
  <c r="L1198" i="5"/>
  <c r="M1198" i="5"/>
  <c r="L1178" i="5"/>
  <c r="M1178" i="5"/>
  <c r="L1122" i="5"/>
  <c r="M1122" i="5"/>
  <c r="L1086" i="5"/>
  <c r="M1086" i="5"/>
  <c r="L1057" i="5"/>
  <c r="M1057" i="5"/>
  <c r="L1003" i="5"/>
  <c r="M1003" i="5"/>
  <c r="L997" i="5"/>
  <c r="M997" i="5"/>
  <c r="L977" i="5"/>
  <c r="M977" i="5"/>
  <c r="L964" i="5"/>
  <c r="M964" i="5"/>
  <c r="L921" i="5"/>
  <c r="M921" i="5"/>
  <c r="L909" i="5"/>
  <c r="M909" i="5"/>
  <c r="L896" i="5"/>
  <c r="M896" i="5"/>
  <c r="L883" i="5"/>
  <c r="M883" i="5"/>
  <c r="L821" i="5"/>
  <c r="M821" i="5"/>
  <c r="L740" i="5"/>
  <c r="M740" i="5"/>
  <c r="L724" i="5"/>
  <c r="M724" i="5"/>
  <c r="L706" i="5"/>
  <c r="M706" i="5"/>
  <c r="L700" i="5"/>
  <c r="M700" i="5"/>
  <c r="L676" i="5"/>
  <c r="M676" i="5"/>
  <c r="L640" i="5"/>
  <c r="M640" i="5"/>
  <c r="L626" i="5"/>
  <c r="M626" i="5"/>
  <c r="L611" i="5"/>
  <c r="M611" i="5"/>
  <c r="L606" i="5"/>
  <c r="M606" i="5"/>
  <c r="L597" i="5"/>
  <c r="M597" i="5"/>
  <c r="L556" i="5"/>
  <c r="M556" i="5"/>
  <c r="L2139" i="5"/>
  <c r="M2139" i="5"/>
  <c r="L1801" i="5"/>
  <c r="M1801" i="5"/>
  <c r="L1715" i="5"/>
  <c r="M1715" i="5"/>
  <c r="L1654" i="5"/>
  <c r="M1654" i="5"/>
  <c r="L1525" i="5"/>
  <c r="M1525" i="5"/>
  <c r="L1504" i="5"/>
  <c r="M1504" i="5"/>
  <c r="L1426" i="5"/>
  <c r="M1426" i="5"/>
  <c r="L1384" i="5"/>
  <c r="M1384" i="5"/>
  <c r="L1316" i="5"/>
  <c r="M1316" i="5"/>
  <c r="L1261" i="5"/>
  <c r="M1261" i="5"/>
  <c r="L1116" i="5"/>
  <c r="M1116" i="5"/>
  <c r="L1093" i="5"/>
  <c r="M1093" i="5"/>
  <c r="L1064" i="5"/>
  <c r="M1064" i="5"/>
  <c r="L1010" i="5"/>
  <c r="M1010" i="5"/>
  <c r="L837" i="5"/>
  <c r="M837" i="5"/>
  <c r="L729" i="5"/>
  <c r="M729" i="5"/>
  <c r="L718" i="5"/>
  <c r="M718" i="5"/>
  <c r="L688" i="5"/>
  <c r="M688" i="5"/>
  <c r="L670" i="5"/>
  <c r="M670" i="5"/>
  <c r="L665" i="5"/>
  <c r="M665" i="5"/>
  <c r="L601" i="5"/>
  <c r="M601" i="5"/>
  <c r="L572" i="5"/>
  <c r="M572" i="5"/>
  <c r="L564" i="5"/>
  <c r="M564" i="5"/>
  <c r="L551" i="5"/>
  <c r="M551" i="5"/>
  <c r="L490" i="5"/>
  <c r="M490" i="5"/>
  <c r="L457" i="5"/>
  <c r="M457" i="5"/>
  <c r="L418" i="5"/>
  <c r="M418" i="5"/>
  <c r="L410" i="5"/>
  <c r="M410" i="5"/>
  <c r="L341" i="5"/>
  <c r="M341" i="5"/>
  <c r="L309" i="5"/>
  <c r="M309" i="5"/>
  <c r="L276" i="5"/>
  <c r="M276" i="5"/>
  <c r="L255" i="5"/>
  <c r="M255" i="5"/>
  <c r="L159" i="5"/>
  <c r="M159" i="5"/>
  <c r="L124" i="5"/>
  <c r="M124" i="5"/>
  <c r="L2280" i="5"/>
  <c r="M2280" i="5"/>
  <c r="L2157" i="5"/>
  <c r="M2157" i="5"/>
  <c r="L2007" i="5"/>
  <c r="M2007" i="5"/>
  <c r="L1963" i="5"/>
  <c r="M1963" i="5"/>
  <c r="L1856" i="5"/>
  <c r="M1856" i="5"/>
  <c r="L1578" i="5"/>
  <c r="M1578" i="5"/>
  <c r="L1535" i="5"/>
  <c r="M1535" i="5"/>
  <c r="L1514" i="5"/>
  <c r="M1514" i="5"/>
  <c r="L1458" i="5"/>
  <c r="M1458" i="5"/>
  <c r="L1383" i="5"/>
  <c r="M1383" i="5"/>
  <c r="L1249" i="5"/>
  <c r="M1249" i="5"/>
  <c r="L1136" i="5"/>
  <c r="M1136" i="5"/>
  <c r="L1101" i="5"/>
  <c r="M1101" i="5"/>
  <c r="L1009" i="5"/>
  <c r="M1009" i="5"/>
  <c r="L3325" i="5"/>
  <c r="M3325" i="5"/>
  <c r="L2596" i="5"/>
  <c r="M2596" i="5"/>
  <c r="L1885" i="5"/>
  <c r="M1885" i="5"/>
  <c r="L1870" i="5"/>
  <c r="M1870" i="5"/>
  <c r="L1841" i="5"/>
  <c r="M1841" i="5"/>
  <c r="L1799" i="5"/>
  <c r="M1799" i="5"/>
  <c r="L1728" i="5"/>
  <c r="M1728" i="5"/>
  <c r="L1713" i="5"/>
  <c r="M1713" i="5"/>
  <c r="L1689" i="5"/>
  <c r="M1689" i="5"/>
  <c r="L1653" i="5"/>
  <c r="M1653" i="5"/>
  <c r="L2052" i="5"/>
  <c r="M2052" i="5"/>
  <c r="L1961" i="5"/>
  <c r="M1961" i="5"/>
  <c r="L1914" i="5"/>
  <c r="M1914" i="5"/>
  <c r="L1869" i="5"/>
  <c r="M1869" i="5"/>
  <c r="L1770" i="5"/>
  <c r="M1770" i="5"/>
  <c r="L1727" i="5"/>
  <c r="M1727" i="5"/>
  <c r="L1676" i="5"/>
  <c r="M1676" i="5"/>
  <c r="L1413" i="5"/>
  <c r="M1413" i="5"/>
  <c r="L1392" i="5"/>
  <c r="M1392" i="5"/>
  <c r="L1381" i="5"/>
  <c r="M1381" i="5"/>
  <c r="L1121" i="5"/>
  <c r="M1121" i="5"/>
  <c r="L1041" i="5"/>
  <c r="M1041" i="5"/>
  <c r="L975" i="5"/>
  <c r="M975" i="5"/>
  <c r="L938" i="5"/>
  <c r="M938" i="5"/>
  <c r="L888" i="5"/>
  <c r="M888" i="5"/>
  <c r="L797" i="5"/>
  <c r="M797" i="5"/>
  <c r="L791" i="5"/>
  <c r="M791" i="5"/>
  <c r="L767" i="5"/>
  <c r="M767" i="5"/>
  <c r="L728" i="5"/>
  <c r="M728" i="5"/>
  <c r="L723" i="5"/>
  <c r="M723" i="5"/>
  <c r="L705" i="5"/>
  <c r="M705" i="5"/>
  <c r="L1928" i="5"/>
  <c r="M1928" i="5"/>
  <c r="L1597" i="5"/>
  <c r="M1597" i="5"/>
  <c r="L1511" i="5"/>
  <c r="M1511" i="5"/>
  <c r="L1477" i="5"/>
  <c r="M1477" i="5"/>
  <c r="L1454" i="5"/>
  <c r="M1454" i="5"/>
  <c r="L1226" i="5"/>
  <c r="M1226" i="5"/>
  <c r="L1196" i="5"/>
  <c r="M1196" i="5"/>
  <c r="L1185" i="5"/>
  <c r="M1185" i="5"/>
  <c r="L1175" i="5"/>
  <c r="M1175" i="5"/>
  <c r="L1157" i="5"/>
  <c r="M1157" i="5"/>
  <c r="L1091" i="5"/>
  <c r="M1091" i="5"/>
  <c r="L1047" i="5"/>
  <c r="M1047" i="5"/>
  <c r="L1040" i="5"/>
  <c r="M1040" i="5"/>
  <c r="L1021" i="5"/>
  <c r="M1021" i="5"/>
  <c r="L981" i="5"/>
  <c r="M981" i="5"/>
  <c r="L962" i="5"/>
  <c r="M962" i="5"/>
  <c r="L913" i="5"/>
  <c r="M913" i="5"/>
  <c r="L825" i="5"/>
  <c r="M825" i="5"/>
  <c r="L808" i="5"/>
  <c r="M808" i="5"/>
  <c r="L790" i="5"/>
  <c r="M790" i="5"/>
  <c r="L760" i="5"/>
  <c r="M760" i="5"/>
  <c r="L755" i="5"/>
  <c r="M755" i="5"/>
  <c r="L733" i="5"/>
  <c r="M733" i="5"/>
  <c r="L704" i="5"/>
  <c r="M704" i="5"/>
  <c r="L663" i="5"/>
  <c r="M663" i="5"/>
  <c r="L575" i="5"/>
  <c r="M575" i="5"/>
  <c r="L571" i="5"/>
  <c r="M571" i="5"/>
  <c r="L567" i="5"/>
  <c r="M567" i="5"/>
  <c r="L559" i="5"/>
  <c r="M559" i="5"/>
  <c r="L554" i="5"/>
  <c r="M554" i="5"/>
  <c r="L528" i="5"/>
  <c r="M528" i="5"/>
  <c r="L505" i="5"/>
  <c r="M505" i="5"/>
  <c r="L472" i="5"/>
  <c r="M472" i="5"/>
  <c r="L464" i="5"/>
  <c r="M464" i="5"/>
  <c r="L451" i="5"/>
  <c r="M451" i="5"/>
  <c r="L417" i="5"/>
  <c r="M417" i="5"/>
  <c r="L409" i="5"/>
  <c r="M409" i="5"/>
  <c r="L326" i="5"/>
  <c r="M326" i="5"/>
  <c r="L2383" i="5"/>
  <c r="M2383" i="5"/>
  <c r="L1794" i="5"/>
  <c r="M1794" i="5"/>
  <c r="L1781" i="5"/>
  <c r="M1781" i="5"/>
  <c r="L1685" i="5"/>
  <c r="M1685" i="5"/>
  <c r="L1585" i="5"/>
  <c r="M1585" i="5"/>
  <c r="L1422" i="5"/>
  <c r="M1422" i="5"/>
  <c r="L1411" i="5"/>
  <c r="M1411" i="5"/>
  <c r="L1380" i="5"/>
  <c r="M1380" i="5"/>
  <c r="L1257" i="5"/>
  <c r="M1257" i="5"/>
  <c r="L1149" i="5"/>
  <c r="M1149" i="5"/>
  <c r="L1120" i="5"/>
  <c r="M1120" i="5"/>
  <c r="L1098" i="5"/>
  <c r="M1098" i="5"/>
  <c r="L894" i="5"/>
  <c r="M894" i="5"/>
  <c r="L824" i="5"/>
  <c r="M824" i="5"/>
  <c r="L796" i="5"/>
  <c r="M796" i="5"/>
  <c r="L738" i="5"/>
  <c r="M738" i="5"/>
  <c r="L710" i="5"/>
  <c r="M710" i="5"/>
  <c r="L692" i="5"/>
  <c r="M692" i="5"/>
  <c r="L686" i="5"/>
  <c r="M686" i="5"/>
  <c r="L579" i="5"/>
  <c r="M579" i="5"/>
  <c r="L476" i="5"/>
  <c r="M476" i="5"/>
  <c r="L468" i="5"/>
  <c r="M468" i="5"/>
  <c r="L433" i="5"/>
  <c r="M433" i="5"/>
  <c r="L389" i="5"/>
  <c r="M389" i="5"/>
  <c r="L347" i="5"/>
  <c r="M347" i="5"/>
  <c r="L343" i="5"/>
  <c r="M343" i="5"/>
  <c r="L315" i="5"/>
  <c r="M315" i="5"/>
  <c r="L291" i="5"/>
  <c r="M291" i="5"/>
  <c r="L2669" i="5"/>
  <c r="M2669" i="5"/>
  <c r="L2457" i="5"/>
  <c r="M2457" i="5"/>
  <c r="L2014" i="5"/>
  <c r="M2014" i="5"/>
  <c r="L1925" i="5"/>
  <c r="M1925" i="5"/>
  <c r="L1910" i="5"/>
  <c r="M1910" i="5"/>
  <c r="L1893" i="5"/>
  <c r="M1893" i="5"/>
  <c r="L1780" i="5"/>
  <c r="M1780" i="5"/>
  <c r="L1764" i="5"/>
  <c r="M1764" i="5"/>
  <c r="L1697" i="5"/>
  <c r="M1697" i="5"/>
  <c r="L2343" i="5"/>
  <c r="M2343" i="5"/>
  <c r="L2149" i="5"/>
  <c r="M2149" i="5"/>
  <c r="L1708" i="5"/>
  <c r="M1708" i="5"/>
  <c r="L1627" i="5"/>
  <c r="M1627" i="5"/>
  <c r="L1583" i="5"/>
  <c r="M1583" i="5"/>
  <c r="L1487" i="5"/>
  <c r="M1487" i="5"/>
  <c r="L1431" i="5"/>
  <c r="M1431" i="5"/>
  <c r="L1378" i="5"/>
  <c r="M1378" i="5"/>
  <c r="L2359" i="5"/>
  <c r="M2359" i="5"/>
  <c r="L1735" i="5"/>
  <c r="M1735" i="5"/>
  <c r="L1374" i="5"/>
  <c r="M1374" i="5"/>
  <c r="L1348" i="5"/>
  <c r="M1348" i="5"/>
  <c r="L1282" i="5"/>
  <c r="M1282" i="5"/>
  <c r="L1243" i="5"/>
  <c r="M1243" i="5"/>
  <c r="L1232" i="5"/>
  <c r="M1232" i="5"/>
  <c r="L1183" i="5"/>
  <c r="M1183" i="5"/>
  <c r="L1141" i="5"/>
  <c r="M1141" i="5"/>
  <c r="L1096" i="5"/>
  <c r="M1096" i="5"/>
  <c r="L1048" i="5"/>
  <c r="M1048" i="5"/>
  <c r="L1014" i="5"/>
  <c r="M1014" i="5"/>
  <c r="L1006" i="5"/>
  <c r="M1006" i="5"/>
  <c r="L931" i="5"/>
  <c r="M931" i="5"/>
  <c r="L900" i="5"/>
  <c r="M900" i="5"/>
  <c r="L861" i="5"/>
  <c r="M861" i="5"/>
  <c r="L820" i="5"/>
  <c r="M820" i="5"/>
  <c r="L783" i="5"/>
  <c r="M783" i="5"/>
  <c r="L2040" i="5"/>
  <c r="M2040" i="5"/>
  <c r="L1574" i="5"/>
  <c r="M1574" i="5"/>
  <c r="L1531" i="5"/>
  <c r="M1531" i="5"/>
  <c r="L1466" i="5"/>
  <c r="M1466" i="5"/>
  <c r="L1398" i="5"/>
  <c r="M1398" i="5"/>
  <c r="L1220" i="5"/>
  <c r="M1220" i="5"/>
  <c r="L1150" i="5"/>
  <c r="M1150" i="5"/>
  <c r="L1123" i="5"/>
  <c r="M1123" i="5"/>
  <c r="L908" i="5"/>
  <c r="M908" i="5"/>
  <c r="L899" i="5"/>
  <c r="M899" i="5"/>
  <c r="L834" i="5"/>
  <c r="M834" i="5"/>
  <c r="L806" i="5"/>
  <c r="M806" i="5"/>
  <c r="L719" i="5"/>
  <c r="M719" i="5"/>
  <c r="L680" i="5"/>
  <c r="M680" i="5"/>
  <c r="L673" i="5"/>
  <c r="M673" i="5"/>
  <c r="L653" i="5"/>
  <c r="M653" i="5"/>
  <c r="L647" i="5"/>
  <c r="M647" i="5"/>
  <c r="L569" i="5"/>
  <c r="M569" i="5"/>
  <c r="L2416" i="5"/>
  <c r="M2416" i="5"/>
  <c r="L1573" i="5"/>
  <c r="M1573" i="5"/>
  <c r="L1491" i="5"/>
  <c r="M1491" i="5"/>
  <c r="L1280" i="5"/>
  <c r="M1280" i="5"/>
  <c r="L1254" i="5"/>
  <c r="M1254" i="5"/>
  <c r="L1205" i="5"/>
  <c r="M1205" i="5"/>
  <c r="L1182" i="5"/>
  <c r="M1182" i="5"/>
  <c r="L1148" i="5"/>
  <c r="M1148" i="5"/>
  <c r="L1075" i="5"/>
  <c r="M1075" i="5"/>
  <c r="L986" i="5"/>
  <c r="M986" i="5"/>
  <c r="L853" i="5"/>
  <c r="M853" i="5"/>
  <c r="L819" i="5"/>
  <c r="M819" i="5"/>
  <c r="L812" i="5"/>
  <c r="M812" i="5"/>
  <c r="L789" i="5"/>
  <c r="M789" i="5"/>
  <c r="L725" i="5"/>
  <c r="M725" i="5"/>
  <c r="L696" i="5"/>
  <c r="M696" i="5"/>
  <c r="L672" i="5"/>
  <c r="M672" i="5"/>
  <c r="L578" i="5"/>
  <c r="M578" i="5"/>
  <c r="L573" i="5"/>
  <c r="M573" i="5"/>
  <c r="L568" i="5"/>
  <c r="M568" i="5"/>
  <c r="L558" i="5"/>
  <c r="M558" i="5"/>
  <c r="L553" i="5"/>
  <c r="M553" i="5"/>
  <c r="L525" i="5"/>
  <c r="M525" i="5"/>
  <c r="L481" i="5"/>
  <c r="M481" i="5"/>
  <c r="L471" i="5"/>
  <c r="M471" i="5"/>
  <c r="L445" i="5"/>
  <c r="M445" i="5"/>
  <c r="L422" i="5"/>
  <c r="M422" i="5"/>
  <c r="L398" i="5"/>
  <c r="M398" i="5"/>
  <c r="L322" i="5"/>
  <c r="M322" i="5"/>
  <c r="L142" i="5"/>
  <c r="M142" i="5"/>
  <c r="L133" i="5"/>
  <c r="M133" i="5"/>
  <c r="L116" i="5"/>
  <c r="M116" i="5"/>
  <c r="L2650" i="5"/>
  <c r="M2650" i="5"/>
  <c r="L2112" i="5"/>
  <c r="M2112" i="5"/>
  <c r="L1897" i="5"/>
  <c r="M1897" i="5"/>
  <c r="L1613" i="5"/>
  <c r="M1613" i="5"/>
  <c r="L1423" i="5"/>
  <c r="M1423" i="5"/>
  <c r="L1266" i="5"/>
  <c r="M1266" i="5"/>
  <c r="L1217" i="5"/>
  <c r="M1217" i="5"/>
  <c r="L1094" i="5"/>
  <c r="M1094" i="5"/>
  <c r="L1038" i="5"/>
  <c r="M1038" i="5"/>
  <c r="L1029" i="5"/>
  <c r="M1029" i="5"/>
  <c r="L1004" i="5"/>
  <c r="M1004" i="5"/>
  <c r="L907" i="5"/>
  <c r="M907" i="5"/>
  <c r="L882" i="5"/>
  <c r="M882" i="5"/>
  <c r="L874" i="5"/>
  <c r="M874" i="5"/>
  <c r="L826" i="5"/>
  <c r="M826" i="5"/>
  <c r="L759" i="5"/>
  <c r="M759" i="5"/>
  <c r="L745" i="5"/>
  <c r="M745" i="5"/>
  <c r="L652" i="5"/>
  <c r="M652" i="5"/>
  <c r="L604" i="5"/>
  <c r="M604" i="5"/>
  <c r="L1983" i="5"/>
  <c r="M1983" i="5"/>
  <c r="L1912" i="5"/>
  <c r="M1912" i="5"/>
  <c r="L1863" i="5"/>
  <c r="M1863" i="5"/>
  <c r="L1796" i="5"/>
  <c r="M1796" i="5"/>
  <c r="L1746" i="5"/>
  <c r="M1746" i="5"/>
  <c r="L1699" i="5"/>
  <c r="M1699" i="5"/>
  <c r="L1612" i="5"/>
  <c r="M1612" i="5"/>
  <c r="L1584" i="5"/>
  <c r="M1584" i="5"/>
  <c r="L1463" i="5"/>
  <c r="M1463" i="5"/>
  <c r="L1370" i="5"/>
  <c r="M1370" i="5"/>
  <c r="L1292" i="5"/>
  <c r="M1292" i="5"/>
  <c r="L1277" i="5"/>
  <c r="M1277" i="5"/>
  <c r="L1192" i="5"/>
  <c r="M1192" i="5"/>
  <c r="L1147" i="5"/>
  <c r="M1147" i="5"/>
  <c r="L1103" i="5"/>
  <c r="M1103" i="5"/>
  <c r="L1037" i="5"/>
  <c r="M1037" i="5"/>
  <c r="L968" i="5"/>
  <c r="M968" i="5"/>
  <c r="L961" i="5"/>
  <c r="M961" i="5"/>
  <c r="L898" i="5"/>
  <c r="M898" i="5"/>
  <c r="L889" i="5"/>
  <c r="M889" i="5"/>
  <c r="L852" i="5"/>
  <c r="M852" i="5"/>
  <c r="L839" i="5"/>
  <c r="M839" i="5"/>
  <c r="L744" i="5"/>
  <c r="M744" i="5"/>
  <c r="L709" i="5"/>
  <c r="M709" i="5"/>
  <c r="L678" i="5"/>
  <c r="M678" i="5"/>
  <c r="L658" i="5"/>
  <c r="M658" i="5"/>
  <c r="L524" i="5"/>
  <c r="M524" i="5"/>
  <c r="L475" i="5"/>
  <c r="M475" i="5"/>
  <c r="L2109" i="5"/>
  <c r="M2109" i="5"/>
  <c r="L1304" i="5"/>
  <c r="M1304" i="5"/>
  <c r="L1112" i="5"/>
  <c r="M1112" i="5"/>
  <c r="L1102" i="5"/>
  <c r="M1102" i="5"/>
  <c r="L1092" i="5"/>
  <c r="M1092" i="5"/>
  <c r="L1073" i="5"/>
  <c r="M1073" i="5"/>
  <c r="L1012" i="5"/>
  <c r="M1012" i="5"/>
  <c r="L1002" i="5"/>
  <c r="M1002" i="5"/>
  <c r="L944" i="5"/>
  <c r="M944" i="5"/>
  <c r="L881" i="5"/>
  <c r="M881" i="5"/>
  <c r="L873" i="5"/>
  <c r="M873" i="5"/>
  <c r="L818" i="5"/>
  <c r="M818" i="5"/>
  <c r="L811" i="5"/>
  <c r="M811" i="5"/>
  <c r="L788" i="5"/>
  <c r="M788" i="5"/>
  <c r="L772" i="5"/>
  <c r="M772" i="5"/>
  <c r="L1667" i="5"/>
  <c r="M1667" i="5"/>
  <c r="L1555" i="5"/>
  <c r="M1555" i="5"/>
  <c r="L1475" i="5"/>
  <c r="M1475" i="5"/>
  <c r="L1420" i="5"/>
  <c r="M1420" i="5"/>
  <c r="L1407" i="5"/>
  <c r="M1407" i="5"/>
  <c r="L1342" i="5"/>
  <c r="M1342" i="5"/>
  <c r="L1203" i="5"/>
  <c r="M1203" i="5"/>
  <c r="L1156" i="5"/>
  <c r="M1156" i="5"/>
  <c r="L1063" i="5"/>
  <c r="M1063" i="5"/>
  <c r="L1026" i="5"/>
  <c r="M1026" i="5"/>
  <c r="L952" i="5"/>
  <c r="M952" i="5"/>
  <c r="L905" i="5"/>
  <c r="M905" i="5"/>
  <c r="L845" i="5"/>
  <c r="M845" i="5"/>
  <c r="L780" i="5"/>
  <c r="M780" i="5"/>
  <c r="L765" i="5"/>
  <c r="M765" i="5"/>
  <c r="L702" i="5"/>
  <c r="M702" i="5"/>
  <c r="L639" i="5"/>
  <c r="M639" i="5"/>
  <c r="L633" i="5"/>
  <c r="M633" i="5"/>
  <c r="L557" i="5"/>
  <c r="M557" i="5"/>
  <c r="L546" i="5"/>
  <c r="M546" i="5"/>
  <c r="L1540" i="5"/>
  <c r="M1540" i="5"/>
  <c r="L1499" i="5"/>
  <c r="M1499" i="5"/>
  <c r="L1461" i="5"/>
  <c r="M1461" i="5"/>
  <c r="L1434" i="5"/>
  <c r="M1434" i="5"/>
  <c r="L1419" i="5"/>
  <c r="M1419" i="5"/>
  <c r="L1238" i="5"/>
  <c r="M1238" i="5"/>
  <c r="L1190" i="5"/>
  <c r="M1190" i="5"/>
  <c r="L1082" i="5"/>
  <c r="M1082" i="5"/>
  <c r="L1062" i="5"/>
  <c r="M1062" i="5"/>
  <c r="L1053" i="5"/>
  <c r="M1053" i="5"/>
  <c r="L1011" i="5"/>
  <c r="M1011" i="5"/>
  <c r="L993" i="5"/>
  <c r="M993" i="5"/>
  <c r="L803" i="5"/>
  <c r="M803" i="5"/>
  <c r="L779" i="5"/>
  <c r="M779" i="5"/>
  <c r="L771" i="5"/>
  <c r="M771" i="5"/>
  <c r="L708" i="5"/>
  <c r="M708" i="5"/>
  <c r="L657" i="5"/>
  <c r="M657" i="5"/>
  <c r="L609" i="5"/>
  <c r="M609" i="5"/>
  <c r="L577" i="5"/>
  <c r="M577" i="5"/>
  <c r="L540" i="5"/>
  <c r="M540" i="5"/>
  <c r="L529" i="5"/>
  <c r="M529" i="5"/>
  <c r="L523" i="5"/>
  <c r="M523" i="5"/>
  <c r="L2179" i="5"/>
  <c r="M2179" i="5"/>
  <c r="L1807" i="5"/>
  <c r="M1807" i="5"/>
  <c r="L1524" i="5"/>
  <c r="M1524" i="5"/>
  <c r="L1495" i="5"/>
  <c r="M1495" i="5"/>
  <c r="L1389" i="5"/>
  <c r="M1389" i="5"/>
  <c r="L1298" i="5"/>
  <c r="M1298" i="5"/>
  <c r="L1117" i="5"/>
  <c r="M1117" i="5"/>
  <c r="L1033" i="5"/>
  <c r="M1033" i="5"/>
  <c r="L990" i="5"/>
  <c r="M990" i="5"/>
  <c r="L926" i="5"/>
  <c r="M926" i="5"/>
  <c r="L875" i="5"/>
  <c r="M875" i="5"/>
  <c r="L864" i="5"/>
  <c r="M864" i="5"/>
  <c r="L777" i="5"/>
  <c r="M777" i="5"/>
  <c r="L739" i="5"/>
  <c r="M739" i="5"/>
  <c r="L674" i="5"/>
  <c r="M674" i="5"/>
  <c r="L656" i="5"/>
  <c r="M656" i="5"/>
  <c r="L539" i="5"/>
  <c r="M539" i="5"/>
  <c r="L532" i="5"/>
  <c r="M532" i="5"/>
  <c r="L493" i="5"/>
  <c r="M493" i="5"/>
  <c r="L455" i="5"/>
  <c r="M455" i="5"/>
  <c r="L438" i="5"/>
  <c r="M438" i="5"/>
  <c r="L432" i="5"/>
  <c r="M432" i="5"/>
  <c r="L372" i="5"/>
  <c r="M372" i="5"/>
  <c r="L362" i="5"/>
  <c r="M362" i="5"/>
  <c r="L348" i="5"/>
  <c r="M348" i="5"/>
  <c r="L234" i="5"/>
  <c r="M234" i="5"/>
  <c r="L160" i="5"/>
  <c r="M160" i="5"/>
  <c r="L151" i="5"/>
  <c r="M151" i="5"/>
  <c r="L115" i="5"/>
  <c r="M115" i="5"/>
  <c r="L2180" i="5"/>
  <c r="M2180" i="5"/>
  <c r="L1753" i="5"/>
  <c r="M1753" i="5"/>
  <c r="L1163" i="5"/>
  <c r="M1163" i="5"/>
  <c r="L1068" i="5"/>
  <c r="M1068" i="5"/>
  <c r="L1032" i="5"/>
  <c r="M1032" i="5"/>
  <c r="L947" i="5"/>
  <c r="M947" i="5"/>
  <c r="L809" i="5"/>
  <c r="M809" i="5"/>
  <c r="L711" i="5"/>
  <c r="M711" i="5"/>
  <c r="L703" i="5"/>
  <c r="M703" i="5"/>
  <c r="L545" i="5"/>
  <c r="M545" i="5"/>
  <c r="L526" i="5"/>
  <c r="M526" i="5"/>
  <c r="L518" i="5"/>
  <c r="M518" i="5"/>
  <c r="L511" i="5"/>
  <c r="M511" i="5"/>
  <c r="L444" i="5"/>
  <c r="M444" i="5"/>
  <c r="L357" i="5"/>
  <c r="M357" i="5"/>
  <c r="L261" i="5"/>
  <c r="M261" i="5"/>
  <c r="L252" i="5"/>
  <c r="M252" i="5"/>
  <c r="L188" i="5"/>
  <c r="M188" i="5"/>
  <c r="L179" i="5"/>
  <c r="M179" i="5"/>
  <c r="L132" i="5"/>
  <c r="M132" i="5"/>
  <c r="L114" i="5"/>
  <c r="M114" i="5"/>
  <c r="L1604" i="5"/>
  <c r="M1604" i="5"/>
  <c r="L1151" i="5"/>
  <c r="M1151" i="5"/>
  <c r="L1055" i="5"/>
  <c r="M1055" i="5"/>
  <c r="L957" i="5"/>
  <c r="M957" i="5"/>
  <c r="L925" i="5"/>
  <c r="M925" i="5"/>
  <c r="L855" i="5"/>
  <c r="M855" i="5"/>
  <c r="L683" i="5"/>
  <c r="M683" i="5"/>
  <c r="L648" i="5"/>
  <c r="M648" i="5"/>
  <c r="L641" i="5"/>
  <c r="M641" i="5"/>
  <c r="L610" i="5"/>
  <c r="M610" i="5"/>
  <c r="L590" i="5"/>
  <c r="M590" i="5"/>
  <c r="L576" i="5"/>
  <c r="M576" i="5"/>
  <c r="L565" i="5"/>
  <c r="M565" i="5"/>
  <c r="L552" i="5"/>
  <c r="M552" i="5"/>
  <c r="L531" i="5"/>
  <c r="M531" i="5"/>
  <c r="L487" i="5"/>
  <c r="M487" i="5"/>
  <c r="L466" i="5"/>
  <c r="M466" i="5"/>
  <c r="L431" i="5"/>
  <c r="M431" i="5"/>
  <c r="L411" i="5"/>
  <c r="M411" i="5"/>
  <c r="L406" i="5"/>
  <c r="M406" i="5"/>
  <c r="L391" i="5"/>
  <c r="M391" i="5"/>
  <c r="L386" i="5"/>
  <c r="M386" i="5"/>
  <c r="L331" i="5"/>
  <c r="M331" i="5"/>
  <c r="L318" i="5"/>
  <c r="M318" i="5"/>
  <c r="L287" i="5"/>
  <c r="M287" i="5"/>
  <c r="L270" i="5"/>
  <c r="M270" i="5"/>
  <c r="L233" i="5"/>
  <c r="M233" i="5"/>
  <c r="L206" i="5"/>
  <c r="M206" i="5"/>
  <c r="L197" i="5"/>
  <c r="M197" i="5"/>
  <c r="L187" i="5"/>
  <c r="M187" i="5"/>
  <c r="L169" i="5"/>
  <c r="M169" i="5"/>
  <c r="L141" i="5"/>
  <c r="M141" i="5"/>
  <c r="L1649" i="5"/>
  <c r="M1649" i="5"/>
  <c r="L1446" i="5"/>
  <c r="M1446" i="5"/>
  <c r="L1311" i="5"/>
  <c r="M1311" i="5"/>
  <c r="L1234" i="5"/>
  <c r="M1234" i="5"/>
  <c r="L1204" i="5"/>
  <c r="M1204" i="5"/>
  <c r="L1176" i="5"/>
  <c r="M1176" i="5"/>
  <c r="L1162" i="5"/>
  <c r="M1162" i="5"/>
  <c r="L1139" i="5"/>
  <c r="M1139" i="5"/>
  <c r="L1043" i="5"/>
  <c r="M1043" i="5"/>
  <c r="L1020" i="5"/>
  <c r="M1020" i="5"/>
  <c r="L1008" i="5"/>
  <c r="M1008" i="5"/>
  <c r="L924" i="5"/>
  <c r="M924" i="5"/>
  <c r="L885" i="5"/>
  <c r="M885" i="5"/>
  <c r="L595" i="5"/>
  <c r="M595" i="5"/>
  <c r="L538" i="5"/>
  <c r="M538" i="5"/>
  <c r="L443" i="5"/>
  <c r="M443" i="5"/>
  <c r="L400" i="5"/>
  <c r="M400" i="5"/>
  <c r="L366" i="5"/>
  <c r="M366" i="5"/>
  <c r="L361" i="5"/>
  <c r="M361" i="5"/>
  <c r="L339" i="5"/>
  <c r="M339" i="5"/>
  <c r="L335" i="5"/>
  <c r="M335" i="5"/>
  <c r="L304" i="5"/>
  <c r="M304" i="5"/>
  <c r="L251" i="5"/>
  <c r="M251" i="5"/>
  <c r="L224" i="5"/>
  <c r="M224" i="5"/>
  <c r="L178" i="5"/>
  <c r="M178" i="5"/>
  <c r="L168" i="5"/>
  <c r="M168" i="5"/>
  <c r="L150" i="5"/>
  <c r="M150" i="5"/>
  <c r="L131" i="5"/>
  <c r="M131" i="5"/>
  <c r="L104" i="5"/>
  <c r="M104" i="5"/>
  <c r="L1787" i="5"/>
  <c r="M1787" i="5"/>
  <c r="L1587" i="5"/>
  <c r="M1587" i="5"/>
  <c r="L1264" i="5"/>
  <c r="M1264" i="5"/>
  <c r="L1248" i="5"/>
  <c r="M1248" i="5"/>
  <c r="L1126" i="5"/>
  <c r="M1126" i="5"/>
  <c r="L934" i="5"/>
  <c r="M934" i="5"/>
  <c r="L872" i="5"/>
  <c r="M872" i="5"/>
  <c r="L817" i="5"/>
  <c r="M817" i="5"/>
  <c r="L682" i="5"/>
  <c r="M682" i="5"/>
  <c r="L655" i="5"/>
  <c r="M655" i="5"/>
  <c r="L625" i="5"/>
  <c r="M625" i="5"/>
  <c r="L617" i="5"/>
  <c r="M617" i="5"/>
  <c r="L582" i="5"/>
  <c r="M582" i="5"/>
  <c r="L510" i="5"/>
  <c r="M510" i="5"/>
  <c r="L1876" i="5"/>
  <c r="M1876" i="5"/>
  <c r="L1233" i="5"/>
  <c r="M1233" i="5"/>
  <c r="L1202" i="5"/>
  <c r="M1202" i="5"/>
  <c r="L632" i="5"/>
  <c r="M632" i="5"/>
  <c r="L371" i="5"/>
  <c r="M371" i="5"/>
  <c r="L214" i="5"/>
  <c r="M214" i="5"/>
  <c r="L196" i="5"/>
  <c r="M196" i="5"/>
  <c r="L112" i="5"/>
  <c r="M112" i="5"/>
  <c r="L1355" i="5"/>
  <c r="M1355" i="5"/>
  <c r="L1278" i="5"/>
  <c r="M1278" i="5"/>
  <c r="L1173" i="5"/>
  <c r="M1173" i="5"/>
  <c r="L1161" i="5"/>
  <c r="M1161" i="5"/>
  <c r="L1077" i="5"/>
  <c r="M1077" i="5"/>
  <c r="L1028" i="5"/>
  <c r="M1028" i="5"/>
  <c r="L892" i="5"/>
  <c r="M892" i="5"/>
  <c r="L764" i="5"/>
  <c r="M764" i="5"/>
  <c r="L699" i="5"/>
  <c r="M699" i="5"/>
  <c r="L671" i="5"/>
  <c r="M671" i="5"/>
  <c r="L594" i="5"/>
  <c r="M594" i="5"/>
  <c r="L509" i="5"/>
  <c r="M509" i="5"/>
  <c r="L485" i="5"/>
  <c r="M485" i="5"/>
  <c r="L459" i="5"/>
  <c r="M459" i="5"/>
  <c r="L448" i="5"/>
  <c r="M448" i="5"/>
  <c r="L436" i="5"/>
  <c r="M436" i="5"/>
  <c r="L424" i="5"/>
  <c r="M424" i="5"/>
  <c r="L404" i="5"/>
  <c r="M404" i="5"/>
  <c r="L375" i="5"/>
  <c r="M375" i="5"/>
  <c r="L365" i="5"/>
  <c r="M365" i="5"/>
  <c r="L351" i="5"/>
  <c r="M351" i="5"/>
  <c r="L321" i="5"/>
  <c r="M321" i="5"/>
  <c r="L268" i="5"/>
  <c r="M268" i="5"/>
  <c r="L222" i="5"/>
  <c r="M222" i="5"/>
  <c r="L204" i="5"/>
  <c r="M204" i="5"/>
  <c r="L195" i="5"/>
  <c r="M195" i="5"/>
  <c r="L157" i="5"/>
  <c r="M157" i="5"/>
  <c r="L148" i="5"/>
  <c r="M148" i="5"/>
  <c r="L139" i="5"/>
  <c r="M139" i="5"/>
  <c r="L111" i="5"/>
  <c r="M111" i="5"/>
  <c r="L2230" i="5"/>
  <c r="M2230" i="5"/>
  <c r="L1680" i="5"/>
  <c r="M1680" i="5"/>
  <c r="L1614" i="5"/>
  <c r="M1614" i="5"/>
  <c r="L1551" i="5"/>
  <c r="M1551" i="5"/>
  <c r="L1337" i="5"/>
  <c r="M1337" i="5"/>
  <c r="L1322" i="5"/>
  <c r="M1322" i="5"/>
  <c r="L1308" i="5"/>
  <c r="M1308" i="5"/>
  <c r="L1186" i="5"/>
  <c r="M1186" i="5"/>
  <c r="L1172" i="5"/>
  <c r="M1172" i="5"/>
  <c r="L1135" i="5"/>
  <c r="M1135" i="5"/>
  <c r="L1099" i="5"/>
  <c r="M1099" i="5"/>
  <c r="L1088" i="5"/>
  <c r="M1088" i="5"/>
  <c r="L912" i="5"/>
  <c r="M912" i="5"/>
  <c r="L843" i="5"/>
  <c r="M843" i="5"/>
  <c r="L785" i="5"/>
  <c r="M785" i="5"/>
  <c r="L717" i="5"/>
  <c r="M717" i="5"/>
  <c r="L646" i="5"/>
  <c r="M646" i="5"/>
  <c r="L544" i="5"/>
  <c r="M544" i="5"/>
  <c r="L516" i="5"/>
  <c r="M516" i="5"/>
  <c r="L497" i="5"/>
  <c r="M497" i="5"/>
  <c r="L491" i="5"/>
  <c r="M491" i="5"/>
  <c r="L419" i="5"/>
  <c r="M419" i="5"/>
  <c r="L414" i="5"/>
  <c r="M414" i="5"/>
  <c r="L399" i="5"/>
  <c r="M399" i="5"/>
  <c r="L394" i="5"/>
  <c r="M394" i="5"/>
  <c r="L380" i="5"/>
  <c r="M380" i="5"/>
  <c r="L338" i="5"/>
  <c r="M338" i="5"/>
  <c r="L290" i="5"/>
  <c r="M290" i="5"/>
  <c r="L286" i="5"/>
  <c r="M286" i="5"/>
  <c r="L267" i="5"/>
  <c r="M267" i="5"/>
  <c r="L258" i="5"/>
  <c r="M258" i="5"/>
  <c r="L240" i="5"/>
  <c r="M240" i="5"/>
  <c r="L212" i="5"/>
  <c r="M212" i="5"/>
  <c r="L194" i="5"/>
  <c r="M194" i="5"/>
  <c r="L165" i="5"/>
  <c r="M165" i="5"/>
  <c r="L147" i="5"/>
  <c r="M147" i="5"/>
  <c r="L120" i="5"/>
  <c r="M120" i="5"/>
  <c r="L1646" i="5"/>
  <c r="M1646" i="5"/>
  <c r="L1566" i="5"/>
  <c r="M1566" i="5"/>
  <c r="L1354" i="5"/>
  <c r="M1354" i="5"/>
  <c r="L1200" i="5"/>
  <c r="M1200" i="5"/>
  <c r="L1124" i="5"/>
  <c r="M1124" i="5"/>
  <c r="L984" i="5"/>
  <c r="M984" i="5"/>
  <c r="L974" i="5"/>
  <c r="M974" i="5"/>
  <c r="L903" i="5"/>
  <c r="M903" i="5"/>
  <c r="L891" i="5"/>
  <c r="M891" i="5"/>
  <c r="L726" i="5"/>
  <c r="M726" i="5"/>
  <c r="L690" i="5"/>
  <c r="M690" i="5"/>
  <c r="L623" i="5"/>
  <c r="M623" i="5"/>
  <c r="L587" i="5"/>
  <c r="M587" i="5"/>
  <c r="L581" i="5"/>
  <c r="M581" i="5"/>
  <c r="L562" i="5"/>
  <c r="M562" i="5"/>
  <c r="L536" i="5"/>
  <c r="M536" i="5"/>
  <c r="L515" i="5"/>
  <c r="M515" i="5"/>
  <c r="L502" i="5"/>
  <c r="M502" i="5"/>
  <c r="L342" i="5"/>
  <c r="M342" i="5"/>
  <c r="L312" i="5"/>
  <c r="M312" i="5"/>
  <c r="L303" i="5"/>
  <c r="M303" i="5"/>
  <c r="L294" i="5"/>
  <c r="M294" i="5"/>
  <c r="L282" i="5"/>
  <c r="M282" i="5"/>
  <c r="L249" i="5"/>
  <c r="M249" i="5"/>
  <c r="L221" i="5"/>
  <c r="M221" i="5"/>
  <c r="L184" i="5"/>
  <c r="M184" i="5"/>
  <c r="L175" i="5"/>
  <c r="M175" i="5"/>
  <c r="L2247" i="5"/>
  <c r="M2247" i="5"/>
  <c r="L1959" i="5"/>
  <c r="M1959" i="5"/>
  <c r="L1694" i="5"/>
  <c r="M1694" i="5"/>
  <c r="L1549" i="5"/>
  <c r="M1549" i="5"/>
  <c r="L890" i="5"/>
  <c r="M890" i="5"/>
  <c r="L823" i="5"/>
  <c r="M823" i="5"/>
  <c r="L763" i="5"/>
  <c r="M763" i="5"/>
  <c r="L753" i="5"/>
  <c r="M753" i="5"/>
  <c r="L637" i="5"/>
  <c r="M637" i="5"/>
  <c r="L630" i="5"/>
  <c r="M630" i="5"/>
  <c r="L574" i="5"/>
  <c r="M574" i="5"/>
  <c r="L542" i="5"/>
  <c r="M542" i="5"/>
  <c r="L479" i="5"/>
  <c r="M479" i="5"/>
  <c r="L452" i="5"/>
  <c r="M452" i="5"/>
  <c r="L447" i="5"/>
  <c r="M447" i="5"/>
  <c r="L369" i="5"/>
  <c r="M369" i="5"/>
  <c r="L350" i="5"/>
  <c r="M350" i="5"/>
  <c r="L307" i="5"/>
  <c r="M307" i="5"/>
  <c r="L247" i="5"/>
  <c r="M247" i="5"/>
  <c r="L220" i="5"/>
  <c r="M220" i="5"/>
  <c r="L202" i="5"/>
  <c r="M202" i="5"/>
  <c r="L192" i="5"/>
  <c r="M192" i="5"/>
  <c r="L183" i="5"/>
  <c r="M183" i="5"/>
  <c r="L164" i="5"/>
  <c r="M164" i="5"/>
  <c r="L146" i="5"/>
  <c r="M146" i="5"/>
  <c r="L137" i="5"/>
  <c r="M137" i="5"/>
  <c r="L128" i="5"/>
  <c r="M128" i="5"/>
  <c r="L119" i="5"/>
  <c r="M119" i="5"/>
  <c r="L1996" i="5"/>
  <c r="M1996" i="5"/>
  <c r="L1258" i="5"/>
  <c r="M1258" i="5"/>
  <c r="L1060" i="5"/>
  <c r="M1060" i="5"/>
  <c r="L982" i="5"/>
  <c r="M982" i="5"/>
  <c r="L919" i="5"/>
  <c r="M919" i="5"/>
  <c r="L901" i="5"/>
  <c r="M901" i="5"/>
  <c r="L841" i="5"/>
  <c r="M841" i="5"/>
  <c r="L814" i="5"/>
  <c r="M814" i="5"/>
  <c r="L752" i="5"/>
  <c r="M752" i="5"/>
  <c r="L734" i="5"/>
  <c r="M734" i="5"/>
  <c r="L599" i="5"/>
  <c r="M599" i="5"/>
  <c r="L586" i="5"/>
  <c r="M586" i="5"/>
  <c r="L535" i="5"/>
  <c r="M535" i="5"/>
  <c r="L508" i="5"/>
  <c r="M508" i="5"/>
  <c r="L473" i="5"/>
  <c r="M473" i="5"/>
  <c r="L441" i="5"/>
  <c r="M441" i="5"/>
  <c r="L434" i="5"/>
  <c r="M434" i="5"/>
  <c r="L423" i="5"/>
  <c r="M423" i="5"/>
  <c r="L403" i="5"/>
  <c r="M403" i="5"/>
  <c r="L393" i="5"/>
  <c r="M393" i="5"/>
  <c r="L384" i="5"/>
  <c r="M384" i="5"/>
  <c r="L364" i="5"/>
  <c r="M364" i="5"/>
  <c r="L359" i="5"/>
  <c r="M359" i="5"/>
  <c r="L333" i="5"/>
  <c r="M333" i="5"/>
  <c r="L320" i="5"/>
  <c r="M320" i="5"/>
  <c r="L302" i="5"/>
  <c r="M302" i="5"/>
  <c r="L289" i="5"/>
  <c r="M289" i="5"/>
  <c r="L229" i="5"/>
  <c r="M229" i="5"/>
  <c r="L1791" i="5"/>
  <c r="M1791" i="5"/>
  <c r="L1775" i="5"/>
  <c r="M1775" i="5"/>
  <c r="L1738" i="5"/>
  <c r="M1738" i="5"/>
  <c r="L1465" i="5"/>
  <c r="M1465" i="5"/>
  <c r="L1153" i="5"/>
  <c r="M1153" i="5"/>
  <c r="L1106" i="5"/>
  <c r="M1106" i="5"/>
  <c r="L958" i="5"/>
  <c r="M958" i="5"/>
  <c r="L948" i="5"/>
  <c r="M948" i="5"/>
  <c r="L829" i="5"/>
  <c r="M829" i="5"/>
  <c r="L748" i="5"/>
  <c r="M748" i="5"/>
  <c r="L721" i="5"/>
  <c r="M721" i="5"/>
  <c r="L712" i="5"/>
  <c r="M712" i="5"/>
  <c r="L684" i="5"/>
  <c r="M684" i="5"/>
  <c r="L649" i="5"/>
  <c r="M649" i="5"/>
  <c r="L634" i="5"/>
  <c r="M634" i="5"/>
  <c r="L584" i="5"/>
  <c r="M584" i="5"/>
  <c r="L519" i="5"/>
  <c r="M519" i="5"/>
  <c r="L512" i="5"/>
  <c r="M512" i="5"/>
  <c r="L482" i="5"/>
  <c r="M482" i="5"/>
  <c r="L477" i="5"/>
  <c r="M477" i="5"/>
  <c r="L461" i="5"/>
  <c r="M461" i="5"/>
  <c r="L416" i="5"/>
  <c r="M416" i="5"/>
  <c r="L396" i="5"/>
  <c r="M396" i="5"/>
  <c r="L387" i="5"/>
  <c r="M387" i="5"/>
  <c r="L377" i="5"/>
  <c r="M377" i="5"/>
  <c r="L367" i="5"/>
  <c r="M367" i="5"/>
  <c r="L344" i="5"/>
  <c r="M344" i="5"/>
  <c r="L340" i="5"/>
  <c r="M340" i="5"/>
  <c r="L1956" i="5"/>
  <c r="M1956" i="5"/>
  <c r="L1706" i="5"/>
  <c r="M1706" i="5"/>
  <c r="L1593" i="5"/>
  <c r="M1593" i="5"/>
  <c r="L1498" i="5"/>
  <c r="M1498" i="5"/>
  <c r="L1364" i="5"/>
  <c r="M1364" i="5"/>
  <c r="L954" i="5"/>
  <c r="M954" i="5"/>
  <c r="L782" i="5"/>
  <c r="M782" i="5"/>
  <c r="L713" i="5"/>
  <c r="M713" i="5"/>
  <c r="L685" i="5"/>
  <c r="M685" i="5"/>
  <c r="L456" i="5"/>
  <c r="M456" i="5"/>
  <c r="L437" i="5"/>
  <c r="M437" i="5"/>
  <c r="L360" i="5"/>
  <c r="M360" i="5"/>
  <c r="L271" i="5"/>
  <c r="M271" i="5"/>
  <c r="L232" i="5"/>
  <c r="M232" i="5"/>
  <c r="L219" i="5"/>
  <c r="M219" i="5"/>
  <c r="L207" i="5"/>
  <c r="M207" i="5"/>
  <c r="L171" i="5"/>
  <c r="M171" i="5"/>
  <c r="L749" i="5"/>
  <c r="M749" i="5"/>
  <c r="L216" i="5"/>
  <c r="M216" i="5"/>
  <c r="L1132" i="5"/>
  <c r="M1132" i="5"/>
  <c r="L1024" i="5"/>
  <c r="M1024" i="5"/>
  <c r="L949" i="5"/>
  <c r="M949" i="5"/>
  <c r="L848" i="5"/>
  <c r="M848" i="5"/>
  <c r="L793" i="5"/>
  <c r="M793" i="5"/>
  <c r="L203" i="5"/>
  <c r="M203" i="5"/>
  <c r="L280" i="5"/>
  <c r="M280" i="5"/>
  <c r="L1919" i="5"/>
  <c r="M1919" i="5"/>
  <c r="L1647" i="5"/>
  <c r="M1647" i="5"/>
  <c r="L969" i="5"/>
  <c r="M969" i="5"/>
  <c r="L923" i="5"/>
  <c r="M923" i="5"/>
  <c r="L878" i="5"/>
  <c r="M878" i="5"/>
  <c r="L781" i="5"/>
  <c r="M781" i="5"/>
  <c r="L619" i="5"/>
  <c r="M619" i="5"/>
  <c r="L596" i="5"/>
  <c r="M596" i="5"/>
  <c r="L522" i="5"/>
  <c r="M522" i="5"/>
  <c r="L376" i="5"/>
  <c r="M376" i="5"/>
  <c r="L299" i="5"/>
  <c r="M299" i="5"/>
  <c r="L278" i="5"/>
  <c r="M278" i="5"/>
  <c r="L257" i="5"/>
  <c r="M257" i="5"/>
  <c r="L231" i="5"/>
  <c r="M231" i="5"/>
  <c r="L135" i="5"/>
  <c r="M135" i="5"/>
  <c r="L121" i="5"/>
  <c r="M121" i="5"/>
  <c r="L462" i="5"/>
  <c r="M462" i="5"/>
  <c r="L254" i="5"/>
  <c r="M254" i="5"/>
  <c r="L130" i="5"/>
  <c r="M130" i="5"/>
  <c r="L1596" i="5"/>
  <c r="M1596" i="5"/>
  <c r="L1365" i="5"/>
  <c r="M1365" i="5"/>
  <c r="L701" i="5"/>
  <c r="M701" i="5"/>
  <c r="L465" i="5"/>
  <c r="M465" i="5"/>
  <c r="L412" i="5"/>
  <c r="M412" i="5"/>
  <c r="L235" i="5"/>
  <c r="M235" i="5"/>
  <c r="L185" i="5"/>
  <c r="M185" i="5"/>
  <c r="L2228" i="5"/>
  <c r="M2228" i="5"/>
  <c r="L1273" i="5"/>
  <c r="M1273" i="5"/>
  <c r="L1089" i="5"/>
  <c r="M1089" i="5"/>
  <c r="L893" i="5"/>
  <c r="M893" i="5"/>
  <c r="L643" i="5"/>
  <c r="M643" i="5"/>
  <c r="L427" i="5"/>
  <c r="M427" i="5"/>
  <c r="L313" i="5"/>
  <c r="M313" i="5"/>
  <c r="L298" i="5"/>
  <c r="M298" i="5"/>
  <c r="L134" i="5"/>
  <c r="M134" i="5"/>
  <c r="L108" i="5"/>
  <c r="M108" i="5"/>
  <c r="L520" i="5"/>
  <c r="M520" i="5"/>
  <c r="L805" i="5"/>
  <c r="M805" i="5"/>
  <c r="L507" i="5"/>
  <c r="M507" i="5"/>
  <c r="L478" i="5"/>
  <c r="M478" i="5"/>
  <c r="L390" i="5"/>
  <c r="M390" i="5"/>
  <c r="L373" i="5"/>
  <c r="M373" i="5"/>
  <c r="L319" i="5"/>
  <c r="M319" i="5"/>
  <c r="L311" i="5"/>
  <c r="M311" i="5"/>
  <c r="L266" i="5"/>
  <c r="M266" i="5"/>
  <c r="L215" i="5"/>
  <c r="M215" i="5"/>
  <c r="L180" i="5"/>
  <c r="M180" i="5"/>
  <c r="L167" i="5"/>
  <c r="M167" i="5"/>
  <c r="L143" i="5"/>
  <c r="M143" i="5"/>
  <c r="L117" i="5"/>
  <c r="M117" i="5"/>
  <c r="L105" i="5"/>
  <c r="M105" i="5"/>
  <c r="L273" i="5"/>
  <c r="M273" i="5"/>
  <c r="L173" i="5"/>
  <c r="M173" i="5"/>
  <c r="L1071" i="5"/>
  <c r="M1071" i="5"/>
  <c r="L995" i="5"/>
  <c r="M995" i="5"/>
  <c r="L697" i="5"/>
  <c r="M697" i="5"/>
  <c r="L654" i="5"/>
  <c r="M654" i="5"/>
  <c r="L454" i="5"/>
  <c r="M454" i="5"/>
  <c r="L435" i="5"/>
  <c r="M435" i="5"/>
  <c r="L334" i="5"/>
  <c r="M334" i="5"/>
  <c r="L306" i="5"/>
  <c r="M306" i="5"/>
  <c r="L256" i="5"/>
  <c r="M256" i="5"/>
  <c r="L230" i="5"/>
  <c r="M230" i="5"/>
  <c r="L205" i="5"/>
  <c r="M205" i="5"/>
  <c r="L193" i="5"/>
  <c r="M193" i="5"/>
  <c r="L182" i="5"/>
  <c r="M182" i="5"/>
  <c r="L170" i="5"/>
  <c r="M170" i="5"/>
  <c r="L158" i="5"/>
  <c r="M158" i="5"/>
  <c r="L107" i="5"/>
  <c r="M107" i="5"/>
  <c r="L155" i="5"/>
  <c r="M155" i="5"/>
  <c r="L1953" i="5"/>
  <c r="M1953" i="5"/>
  <c r="L1664" i="5"/>
  <c r="M1664" i="5"/>
  <c r="L1087" i="5"/>
  <c r="M1087" i="5"/>
  <c r="L937" i="5"/>
  <c r="M937" i="5"/>
  <c r="L722" i="5"/>
  <c r="M722" i="5"/>
  <c r="L642" i="5"/>
  <c r="M642" i="5"/>
  <c r="L616" i="5"/>
  <c r="M616" i="5"/>
  <c r="L585" i="5"/>
  <c r="M585" i="5"/>
  <c r="L521" i="5"/>
  <c r="M521" i="5"/>
  <c r="L426" i="5"/>
  <c r="M426" i="5"/>
  <c r="L392" i="5"/>
  <c r="M392" i="5"/>
  <c r="L383" i="5"/>
  <c r="M383" i="5"/>
  <c r="L374" i="5"/>
  <c r="M374" i="5"/>
  <c r="L327" i="5"/>
  <c r="M327" i="5"/>
  <c r="L297" i="5"/>
  <c r="M297" i="5"/>
  <c r="L277" i="5"/>
  <c r="M277" i="5"/>
  <c r="L269" i="5"/>
  <c r="M269" i="5"/>
  <c r="L244" i="5"/>
  <c r="M244" i="5"/>
  <c r="L920" i="5"/>
  <c r="M920" i="5"/>
  <c r="L833" i="5"/>
  <c r="M833" i="5"/>
  <c r="L807" i="5"/>
  <c r="M807" i="5"/>
  <c r="L681" i="5"/>
  <c r="M681" i="5"/>
  <c r="L593" i="5"/>
  <c r="M593" i="5"/>
  <c r="L541" i="5"/>
  <c r="M541" i="5"/>
  <c r="L530" i="5"/>
  <c r="M530" i="5"/>
  <c r="L499" i="5"/>
  <c r="M499" i="5"/>
  <c r="L425" i="5"/>
  <c r="M425" i="5"/>
  <c r="L408" i="5"/>
  <c r="M408" i="5"/>
  <c r="L358" i="5"/>
  <c r="M358" i="5"/>
  <c r="L305" i="5"/>
  <c r="M305" i="5"/>
  <c r="L243" i="5"/>
  <c r="M243" i="5"/>
  <c r="L228" i="5"/>
  <c r="M228" i="5"/>
  <c r="L191" i="5"/>
  <c r="M191" i="5"/>
  <c r="L181" i="5"/>
  <c r="M181" i="5"/>
  <c r="L156" i="5"/>
  <c r="M156" i="5"/>
  <c r="L144" i="5"/>
  <c r="M144" i="5"/>
  <c r="L106" i="5"/>
  <c r="M106" i="5"/>
  <c r="L980" i="5"/>
  <c r="M980" i="5"/>
  <c r="L242" i="5"/>
  <c r="M242" i="5"/>
  <c r="L149" i="5"/>
  <c r="M149" i="5"/>
  <c r="L628" i="5"/>
  <c r="M628" i="5"/>
  <c r="L1468" i="5"/>
  <c r="M1468" i="5"/>
  <c r="L260" i="5"/>
  <c r="M260" i="5"/>
  <c r="L136" i="5"/>
  <c r="M136" i="5"/>
  <c r="L1484" i="5"/>
  <c r="M1484" i="5"/>
  <c r="L813" i="5"/>
  <c r="M813" i="5"/>
  <c r="L534" i="5"/>
  <c r="M534" i="5"/>
  <c r="L172" i="5"/>
  <c r="M172" i="5"/>
  <c r="L123" i="5"/>
  <c r="M123" i="5"/>
  <c r="L1059" i="5"/>
  <c r="M1059" i="5"/>
  <c r="L941" i="5"/>
  <c r="M941" i="5"/>
  <c r="L897" i="5"/>
  <c r="M897" i="5"/>
  <c r="L741" i="5"/>
  <c r="M741" i="5"/>
  <c r="L279" i="5"/>
  <c r="M279" i="5"/>
  <c r="L161" i="5"/>
  <c r="M161" i="5"/>
  <c r="L110" i="5"/>
  <c r="M110" i="5"/>
  <c r="L1441" i="5"/>
  <c r="M1441" i="5"/>
  <c r="L1302" i="5"/>
  <c r="M1302" i="5"/>
  <c r="L792" i="5"/>
  <c r="M792" i="5"/>
  <c r="L761" i="5"/>
  <c r="M761" i="5"/>
  <c r="L720" i="5"/>
  <c r="M720" i="5"/>
  <c r="L695" i="5"/>
  <c r="M695" i="5"/>
  <c r="L651" i="5"/>
  <c r="M651" i="5"/>
  <c r="L561" i="5"/>
  <c r="M561" i="5"/>
  <c r="L382" i="5"/>
  <c r="M382" i="5"/>
  <c r="L241" i="5"/>
  <c r="M241" i="5"/>
  <c r="L166" i="5"/>
  <c r="M166" i="5"/>
  <c r="L154" i="5"/>
  <c r="M154" i="5"/>
  <c r="L662" i="5"/>
  <c r="M662" i="5"/>
  <c r="L458" i="5"/>
  <c r="M458" i="5"/>
  <c r="L413" i="5"/>
  <c r="M413" i="5"/>
  <c r="L250" i="5"/>
  <c r="M250" i="5"/>
  <c r="L176" i="5"/>
  <c r="M176" i="5"/>
  <c r="L1616" i="5"/>
  <c r="M1616" i="5"/>
  <c r="L840" i="5"/>
  <c r="M840" i="5"/>
  <c r="L800" i="5"/>
  <c r="M800" i="5"/>
  <c r="L588" i="5"/>
  <c r="M588" i="5"/>
  <c r="L353" i="5"/>
  <c r="M353" i="5"/>
  <c r="L345" i="5"/>
  <c r="M345" i="5"/>
  <c r="L293" i="5"/>
  <c r="M293" i="5"/>
  <c r="L262" i="5"/>
  <c r="M262" i="5"/>
  <c r="L186" i="5"/>
  <c r="M186" i="5"/>
  <c r="L162" i="5"/>
  <c r="M162" i="5"/>
  <c r="L714" i="5"/>
  <c r="M714" i="5"/>
  <c r="L1286" i="5"/>
  <c r="M1286" i="5"/>
  <c r="L1213" i="5"/>
  <c r="M1213" i="5"/>
  <c r="L992" i="5"/>
  <c r="M992" i="5"/>
  <c r="L613" i="5"/>
  <c r="M613" i="5"/>
  <c r="L506" i="5"/>
  <c r="M506" i="5"/>
  <c r="L496" i="5"/>
  <c r="M496" i="5"/>
  <c r="L415" i="5"/>
  <c r="M415" i="5"/>
  <c r="L356" i="5"/>
  <c r="M356" i="5"/>
  <c r="L325" i="5"/>
  <c r="M325" i="5"/>
  <c r="L296" i="5"/>
  <c r="M296" i="5"/>
  <c r="L265" i="5"/>
  <c r="M265" i="5"/>
  <c r="L253" i="5"/>
  <c r="M253" i="5"/>
  <c r="L226" i="5"/>
  <c r="M226" i="5"/>
  <c r="L213" i="5"/>
  <c r="M213" i="5"/>
  <c r="L201" i="5"/>
  <c r="M201" i="5"/>
  <c r="L129" i="5"/>
  <c r="M129" i="5"/>
  <c r="L1581" i="5"/>
  <c r="M1581" i="5"/>
  <c r="L363" i="5"/>
  <c r="M363" i="5"/>
  <c r="L263" i="5"/>
  <c r="M263" i="5"/>
  <c r="L163" i="5"/>
  <c r="M163" i="5"/>
  <c r="L126" i="5"/>
  <c r="M126" i="5"/>
  <c r="L467" i="5"/>
  <c r="M467" i="5"/>
  <c r="L138" i="5"/>
  <c r="M138" i="5"/>
  <c r="L1142" i="5"/>
  <c r="M1142" i="5"/>
  <c r="L1109" i="5"/>
  <c r="M1109" i="5"/>
  <c r="L635" i="5"/>
  <c r="M635" i="5"/>
  <c r="L547" i="5"/>
  <c r="M547" i="5"/>
  <c r="L474" i="5"/>
  <c r="M474" i="5"/>
  <c r="L439" i="5"/>
  <c r="M439" i="5"/>
  <c r="L395" i="5"/>
  <c r="M395" i="5"/>
  <c r="L378" i="5"/>
  <c r="M378" i="5"/>
  <c r="L337" i="5"/>
  <c r="M337" i="5"/>
  <c r="L308" i="5"/>
  <c r="M308" i="5"/>
  <c r="L198" i="5"/>
  <c r="M198" i="5"/>
  <c r="L174" i="5"/>
  <c r="M174" i="5"/>
  <c r="L911" i="5"/>
  <c r="M911" i="5"/>
  <c r="L2260" i="5"/>
  <c r="M2260" i="5"/>
  <c r="L2240" i="5"/>
  <c r="M2240" i="5"/>
  <c r="L1005" i="5"/>
  <c r="M1005" i="5"/>
  <c r="L902" i="5"/>
  <c r="M902" i="5"/>
  <c r="L802" i="5"/>
  <c r="M802" i="5"/>
  <c r="L773" i="5"/>
  <c r="M773" i="5"/>
  <c r="L732" i="5"/>
  <c r="M732" i="5"/>
  <c r="L693" i="5"/>
  <c r="M693" i="5"/>
  <c r="L591" i="5"/>
  <c r="M591" i="5"/>
  <c r="L517" i="5"/>
  <c r="M517" i="5"/>
  <c r="L495" i="5"/>
  <c r="M495" i="5"/>
  <c r="L442" i="5"/>
  <c r="M442" i="5"/>
  <c r="L355" i="5"/>
  <c r="M355" i="5"/>
  <c r="L295" i="5"/>
  <c r="M295" i="5"/>
  <c r="L288" i="5"/>
  <c r="M288" i="5"/>
  <c r="L239" i="5"/>
  <c r="M239" i="5"/>
  <c r="L620" i="5"/>
  <c r="M620" i="5"/>
  <c r="L248" i="5"/>
  <c r="M248" i="5"/>
  <c r="L329" i="5"/>
  <c r="M329" i="5"/>
  <c r="L1564" i="5"/>
  <c r="M1564" i="5"/>
  <c r="L1097" i="5"/>
  <c r="M1097" i="5"/>
  <c r="L991" i="5"/>
  <c r="M991" i="5"/>
  <c r="L801" i="5"/>
  <c r="M801" i="5"/>
  <c r="L677" i="5"/>
  <c r="M677" i="5"/>
  <c r="L405" i="5"/>
  <c r="M405" i="5"/>
  <c r="L397" i="5"/>
  <c r="M397" i="5"/>
  <c r="L388" i="5"/>
  <c r="M388" i="5"/>
  <c r="L354" i="5"/>
  <c r="M354" i="5"/>
  <c r="L310" i="5"/>
  <c r="M310" i="5"/>
  <c r="L275" i="5"/>
  <c r="M275" i="5"/>
  <c r="L264" i="5"/>
  <c r="M264" i="5"/>
  <c r="L238" i="5"/>
  <c r="M238" i="5"/>
  <c r="L225" i="5"/>
  <c r="M225" i="5"/>
  <c r="L200" i="5"/>
  <c r="M200" i="5"/>
  <c r="L189" i="5"/>
  <c r="M189" i="5"/>
  <c r="L177" i="5"/>
  <c r="M177" i="5"/>
  <c r="L140" i="5"/>
  <c r="M140" i="5"/>
  <c r="L127" i="5"/>
  <c r="M127" i="5"/>
  <c r="L842" i="5"/>
  <c r="M842" i="5"/>
  <c r="L743" i="5"/>
  <c r="M743" i="5"/>
  <c r="L1034" i="5"/>
  <c r="M1034" i="5"/>
  <c r="L929" i="5"/>
  <c r="M929" i="5"/>
  <c r="L886" i="5"/>
  <c r="M886" i="5"/>
  <c r="L857" i="5"/>
  <c r="M857" i="5"/>
  <c r="L691" i="5"/>
  <c r="M691" i="5"/>
  <c r="L624" i="5"/>
  <c r="M624" i="5"/>
  <c r="L537" i="5"/>
  <c r="M537" i="5"/>
  <c r="L527" i="5"/>
  <c r="M527" i="5"/>
  <c r="L484" i="5"/>
  <c r="M484" i="5"/>
  <c r="L346" i="5"/>
  <c r="M346" i="5"/>
  <c r="L324" i="5"/>
  <c r="M324" i="5"/>
  <c r="L317" i="5"/>
  <c r="M317" i="5"/>
  <c r="L237" i="5"/>
  <c r="M237" i="5"/>
  <c r="L211" i="5"/>
  <c r="M211" i="5"/>
  <c r="L152" i="5"/>
  <c r="M152" i="5"/>
  <c r="L1211" i="5"/>
  <c r="M1211" i="5"/>
  <c r="L1111" i="5"/>
  <c r="M1111" i="5"/>
  <c r="L661" i="5"/>
  <c r="M661" i="5"/>
  <c r="L622" i="5"/>
  <c r="M622" i="5"/>
  <c r="L548" i="5"/>
  <c r="M548" i="5"/>
  <c r="L514" i="5"/>
  <c r="M514" i="5"/>
  <c r="L440" i="5"/>
  <c r="M440" i="5"/>
  <c r="L430" i="5"/>
  <c r="M430" i="5"/>
  <c r="L379" i="5"/>
  <c r="M379" i="5"/>
  <c r="L316" i="5"/>
  <c r="M316" i="5"/>
  <c r="L274" i="5"/>
  <c r="M274" i="5"/>
  <c r="L223" i="5"/>
  <c r="M223" i="5"/>
  <c r="L199" i="5"/>
  <c r="M199" i="5"/>
  <c r="L113" i="5"/>
  <c r="M113" i="5"/>
  <c r="L2310" i="5"/>
  <c r="M2310" i="5"/>
  <c r="L1939" i="5"/>
  <c r="M1939" i="5"/>
  <c r="L1155" i="5"/>
  <c r="M1155" i="5"/>
  <c r="L879" i="5"/>
  <c r="M879" i="5"/>
  <c r="L838" i="5"/>
  <c r="M838" i="5"/>
  <c r="L754" i="5"/>
  <c r="M754" i="5"/>
  <c r="L644" i="5"/>
  <c r="M644" i="5"/>
  <c r="L555" i="5"/>
  <c r="M555" i="5"/>
  <c r="L533" i="5"/>
  <c r="M533" i="5"/>
  <c r="L428" i="5"/>
  <c r="M428" i="5"/>
  <c r="L385" i="5"/>
  <c r="M385" i="5"/>
  <c r="L336" i="5"/>
  <c r="M336" i="5"/>
  <c r="L300" i="5"/>
  <c r="M300" i="5"/>
  <c r="L292" i="5"/>
  <c r="M292" i="5"/>
  <c r="L285" i="5"/>
  <c r="M285" i="5"/>
  <c r="L272" i="5"/>
  <c r="M272" i="5"/>
  <c r="L259" i="5"/>
  <c r="M259" i="5"/>
  <c r="L246" i="5"/>
  <c r="M246" i="5"/>
  <c r="L208" i="5"/>
  <c r="M208" i="5"/>
  <c r="L122" i="5"/>
  <c r="M122" i="5"/>
  <c r="L284" i="5"/>
  <c r="M284" i="5"/>
  <c r="L323" i="5"/>
  <c r="M323" i="5"/>
  <c r="L402" i="5"/>
  <c r="M402" i="5"/>
  <c r="L281" i="5"/>
  <c r="M281" i="5"/>
  <c r="L218" i="5"/>
  <c r="M218" i="5"/>
  <c r="L118" i="5"/>
  <c r="M118" i="5"/>
  <c r="L917" i="5"/>
  <c r="M917" i="5"/>
  <c r="L217" i="5"/>
  <c r="M217" i="5"/>
  <c r="L236" i="5"/>
  <c r="M236" i="5"/>
  <c r="L210" i="5"/>
  <c r="M210" i="5"/>
  <c r="L209" i="5"/>
  <c r="M209" i="5"/>
  <c r="L368" i="5"/>
  <c r="M368" i="5"/>
  <c r="L328" i="5"/>
  <c r="M328" i="5"/>
  <c r="L314" i="5"/>
  <c r="M314" i="5"/>
  <c r="L190" i="5"/>
  <c r="M190" i="5"/>
  <c r="L349" i="5"/>
  <c r="M349" i="5"/>
  <c r="L109" i="5"/>
  <c r="M109" i="5"/>
  <c r="L488" i="5"/>
  <c r="M488" i="5"/>
  <c r="L153" i="5"/>
  <c r="M153" i="5"/>
  <c r="L407" i="5"/>
  <c r="M407" i="5"/>
  <c r="L227" i="5"/>
  <c r="M227" i="5"/>
  <c r="L566" i="5"/>
  <c r="M566" i="5"/>
  <c r="L446" i="5"/>
  <c r="M446" i="5"/>
  <c r="L245" i="5"/>
  <c r="M245" i="5"/>
  <c r="L145" i="5"/>
  <c r="M145" i="5"/>
  <c r="L125" i="5"/>
  <c r="M125" i="5"/>
  <c r="L87" i="5"/>
  <c r="L67" i="5"/>
  <c r="M67" i="5"/>
  <c r="L47" i="5"/>
  <c r="M47" i="5"/>
  <c r="L27" i="5"/>
  <c r="M27" i="5"/>
  <c r="L66" i="5"/>
  <c r="M66" i="5"/>
  <c r="L46" i="5"/>
  <c r="M46" i="5"/>
  <c r="L26" i="5"/>
  <c r="M26" i="5"/>
  <c r="L65" i="5"/>
  <c r="M65" i="5"/>
  <c r="L45" i="5"/>
  <c r="M45" i="5"/>
  <c r="L25" i="5"/>
  <c r="M25" i="5"/>
  <c r="L63" i="5"/>
  <c r="M63" i="5"/>
  <c r="L43" i="5"/>
  <c r="M43" i="5"/>
  <c r="L23" i="5"/>
  <c r="M23" i="5"/>
  <c r="L62" i="5"/>
  <c r="M62" i="5"/>
  <c r="L42" i="5"/>
  <c r="M42" i="5"/>
  <c r="L22" i="5"/>
  <c r="M22" i="5"/>
  <c r="L56" i="5"/>
  <c r="M56" i="5"/>
  <c r="L36" i="5"/>
  <c r="M36" i="5"/>
  <c r="L64" i="5"/>
  <c r="M64" i="5"/>
  <c r="L44" i="5"/>
  <c r="M44" i="5"/>
  <c r="L24" i="5"/>
  <c r="M24" i="5"/>
  <c r="L59" i="5"/>
  <c r="M59" i="5"/>
  <c r="L39" i="5"/>
  <c r="M39" i="5"/>
  <c r="L41" i="5"/>
  <c r="M41" i="5"/>
  <c r="L61" i="5"/>
  <c r="M61" i="5"/>
  <c r="L21" i="5"/>
  <c r="M21" i="5"/>
  <c r="L55" i="5"/>
  <c r="M55" i="5"/>
  <c r="L35" i="5"/>
  <c r="M35" i="5"/>
  <c r="L20" i="5"/>
  <c r="M20" i="5"/>
  <c r="L40" i="5"/>
  <c r="M40" i="5"/>
  <c r="L60" i="5"/>
  <c r="M60" i="5"/>
  <c r="L58" i="5"/>
  <c r="M58" i="5"/>
  <c r="L38" i="5"/>
  <c r="M38" i="5"/>
  <c r="L57" i="5"/>
  <c r="M57" i="5"/>
  <c r="L37" i="5"/>
  <c r="M37" i="5"/>
  <c r="L54" i="5"/>
  <c r="M54" i="5"/>
  <c r="L53" i="5"/>
  <c r="M53" i="5"/>
  <c r="L33" i="5"/>
  <c r="M33" i="5"/>
  <c r="L34" i="5"/>
  <c r="M34" i="5"/>
  <c r="L51" i="5"/>
  <c r="M51" i="5"/>
  <c r="L50" i="5"/>
  <c r="M50" i="5"/>
  <c r="L31" i="5"/>
  <c r="M31" i="5"/>
  <c r="L30" i="5"/>
  <c r="M30" i="5"/>
  <c r="L32" i="5"/>
  <c r="M32" i="5"/>
  <c r="L52" i="5"/>
  <c r="M52" i="5"/>
  <c r="M69" i="5"/>
  <c r="L49" i="5"/>
  <c r="M49" i="5"/>
  <c r="L29" i="5"/>
  <c r="M29" i="5"/>
  <c r="L68" i="5"/>
  <c r="M68" i="5"/>
  <c r="L48" i="5"/>
  <c r="M48" i="5"/>
  <c r="L28" i="5"/>
  <c r="M28" i="5"/>
  <c r="L19" i="5"/>
  <c r="O3318" i="5"/>
  <c r="O3298" i="5"/>
  <c r="O3329" i="5"/>
  <c r="O3296" i="5"/>
  <c r="O3216" i="5"/>
  <c r="O3247" i="5"/>
  <c r="O3136" i="5"/>
  <c r="O3316" i="5"/>
  <c r="O3300" i="5"/>
  <c r="O3288" i="5"/>
  <c r="O3285" i="5"/>
  <c r="O3282" i="5"/>
  <c r="O3279" i="5"/>
  <c r="O3322" i="5"/>
  <c r="O3303" i="5"/>
  <c r="O3270" i="5"/>
  <c r="O3267" i="5"/>
  <c r="O3309" i="5"/>
  <c r="O3276" i="5"/>
  <c r="O3315" i="5"/>
  <c r="O3302" i="5"/>
  <c r="O3287" i="5"/>
  <c r="O3269" i="5"/>
  <c r="O3237" i="5"/>
  <c r="O3185" i="5"/>
  <c r="O3114" i="5"/>
  <c r="O3034" i="5"/>
  <c r="O2934" i="5"/>
  <c r="O3254" i="5"/>
  <c r="O3094" i="5"/>
  <c r="O2889" i="5"/>
  <c r="O3278" i="5"/>
  <c r="O3132" i="5"/>
  <c r="O3231" i="5"/>
  <c r="O3225" i="5"/>
  <c r="O3222" i="5"/>
  <c r="O3166" i="5"/>
  <c r="O3146" i="5"/>
  <c r="O3262" i="5"/>
  <c r="O3234" i="5"/>
  <c r="O3213" i="5"/>
  <c r="O3169" i="5"/>
  <c r="O3097" i="5"/>
  <c r="O3041" i="5"/>
  <c r="O3328" i="5"/>
  <c r="O3319" i="5"/>
  <c r="O3283" i="5"/>
  <c r="O3143" i="5"/>
  <c r="O3137" i="5"/>
  <c r="O3111" i="5"/>
  <c r="O3065" i="5"/>
  <c r="O3314" i="5"/>
  <c r="O3258" i="5"/>
  <c r="O3207" i="5"/>
  <c r="O3201" i="5"/>
  <c r="O3192" i="5"/>
  <c r="O3323" i="5"/>
  <c r="O3273" i="5"/>
  <c r="O3246" i="5"/>
  <c r="O3171" i="5"/>
  <c r="O3102" i="5"/>
  <c r="O3083" i="5"/>
  <c r="O3327" i="5"/>
  <c r="O3286" i="5"/>
  <c r="O3265" i="5"/>
  <c r="O3261" i="5"/>
  <c r="O3227" i="5"/>
  <c r="O3142" i="5"/>
  <c r="O3113" i="5"/>
  <c r="O3014" i="5"/>
  <c r="O3009" i="5"/>
  <c r="O3253" i="5"/>
  <c r="O3194" i="5"/>
  <c r="O3291" i="5"/>
  <c r="O3268" i="5"/>
  <c r="O3263" i="5"/>
  <c r="O3290" i="5"/>
  <c r="O3224" i="5"/>
  <c r="O3208" i="5"/>
  <c r="O3196" i="5"/>
  <c r="O3162" i="5"/>
  <c r="O3077" i="5"/>
  <c r="O3022" i="5"/>
  <c r="O2987" i="5"/>
  <c r="O2963" i="5"/>
  <c r="O3289" i="5"/>
  <c r="O3266" i="5"/>
  <c r="O3250" i="5"/>
  <c r="O3186" i="5"/>
  <c r="O3112" i="5"/>
  <c r="O3104" i="5"/>
  <c r="O3090" i="5"/>
  <c r="O3073" i="5"/>
  <c r="O3040" i="5"/>
  <c r="O3005" i="5"/>
  <c r="O2965" i="5"/>
  <c r="O2925" i="5"/>
  <c r="O3301" i="5"/>
  <c r="O3221" i="5"/>
  <c r="O3204" i="5"/>
  <c r="O3195" i="5"/>
  <c r="O3176" i="5"/>
  <c r="O3172" i="5"/>
  <c r="O3163" i="5"/>
  <c r="O3133" i="5"/>
  <c r="O3120" i="5"/>
  <c r="O3089" i="5"/>
  <c r="O3085" i="5"/>
  <c r="O3070" i="5"/>
  <c r="O3052" i="5"/>
  <c r="O3038" i="5"/>
  <c r="O3003" i="5"/>
  <c r="O3000" i="5"/>
  <c r="O2951" i="5"/>
  <c r="O2948" i="5"/>
  <c r="O2888" i="5"/>
  <c r="O2875" i="5"/>
  <c r="O2835" i="5"/>
  <c r="O2751" i="5"/>
  <c r="O2744" i="5"/>
  <c r="O2737" i="5"/>
  <c r="O3293" i="5"/>
  <c r="O3281" i="5"/>
  <c r="O3230" i="5"/>
  <c r="O3167" i="5"/>
  <c r="O3150" i="5"/>
  <c r="O3124" i="5"/>
  <c r="O3031" i="5"/>
  <c r="O2997" i="5"/>
  <c r="O2974" i="5"/>
  <c r="O2971" i="5"/>
  <c r="O2945" i="5"/>
  <c r="O2917" i="5"/>
  <c r="O2896" i="5"/>
  <c r="O2864" i="5"/>
  <c r="O3321" i="5"/>
  <c r="O3256" i="5"/>
  <c r="O3239" i="5"/>
  <c r="O3212" i="5"/>
  <c r="O3158" i="5"/>
  <c r="O3307" i="5"/>
  <c r="O3274" i="5"/>
  <c r="O3203" i="5"/>
  <c r="O3199" i="5"/>
  <c r="O3081" i="5"/>
  <c r="O3048" i="5"/>
  <c r="O2909" i="5"/>
  <c r="O2901" i="5"/>
  <c r="O2869" i="5"/>
  <c r="O3312" i="5"/>
  <c r="O3229" i="5"/>
  <c r="O3198" i="5"/>
  <c r="O3149" i="5"/>
  <c r="O3311" i="5"/>
  <c r="O3305" i="5"/>
  <c r="O3272" i="5"/>
  <c r="O3243" i="5"/>
  <c r="O3170" i="5"/>
  <c r="O3127" i="5"/>
  <c r="O3091" i="5"/>
  <c r="O3054" i="5"/>
  <c r="O2879" i="5"/>
  <c r="O2764" i="5"/>
  <c r="O3294" i="5"/>
  <c r="O3182" i="5"/>
  <c r="O3159" i="5"/>
  <c r="O3154" i="5"/>
  <c r="O3129" i="5"/>
  <c r="O3096" i="5"/>
  <c r="O3074" i="5"/>
  <c r="O3069" i="5"/>
  <c r="O3056" i="5"/>
  <c r="O3027" i="5"/>
  <c r="O2946" i="5"/>
  <c r="O2880" i="5"/>
  <c r="O2778" i="5"/>
  <c r="O2684" i="5"/>
  <c r="O2460" i="5"/>
  <c r="O2440" i="5"/>
  <c r="O2420" i="5"/>
  <c r="O3200" i="5"/>
  <c r="O3144" i="5"/>
  <c r="O3139" i="5"/>
  <c r="O3118" i="5"/>
  <c r="O3078" i="5"/>
  <c r="O3043" i="5"/>
  <c r="O2994" i="5"/>
  <c r="O2973" i="5"/>
  <c r="O2823" i="5"/>
  <c r="O2820" i="5"/>
  <c r="O2775" i="5"/>
  <c r="O2644" i="5"/>
  <c r="O3277" i="5"/>
  <c r="O3255" i="5"/>
  <c r="O3211" i="5"/>
  <c r="O3110" i="5"/>
  <c r="O3310" i="5"/>
  <c r="O3235" i="5"/>
  <c r="O3187" i="5"/>
  <c r="O3153" i="5"/>
  <c r="O3128" i="5"/>
  <c r="O3100" i="5"/>
  <c r="O3082" i="5"/>
  <c r="O2952" i="5"/>
  <c r="O2867" i="5"/>
  <c r="O2800" i="5"/>
  <c r="O2772" i="5"/>
  <c r="O2758" i="5"/>
  <c r="O2755" i="5"/>
  <c r="O3179" i="5"/>
  <c r="O3099" i="5"/>
  <c r="O3076" i="5"/>
  <c r="O3072" i="5"/>
  <c r="O3068" i="5"/>
  <c r="O3059" i="5"/>
  <c r="O2996" i="5"/>
  <c r="O2979" i="5"/>
  <c r="O2941" i="5"/>
  <c r="O2927" i="5"/>
  <c r="O2840" i="5"/>
  <c r="O2788" i="5"/>
  <c r="O2785" i="5"/>
  <c r="O2760" i="5"/>
  <c r="O2724" i="5"/>
  <c r="O2688" i="5"/>
  <c r="O3317" i="5"/>
  <c r="O3244" i="5"/>
  <c r="O3236" i="5"/>
  <c r="O3035" i="5"/>
  <c r="O3030" i="5"/>
  <c r="O3025" i="5"/>
  <c r="O2991" i="5"/>
  <c r="O2913" i="5"/>
  <c r="O2859" i="5"/>
  <c r="O2757" i="5"/>
  <c r="O2711" i="5"/>
  <c r="O2683" i="5"/>
  <c r="O2604" i="5"/>
  <c r="O3206" i="5"/>
  <c r="O3184" i="5"/>
  <c r="O3125" i="5"/>
  <c r="O3075" i="5"/>
  <c r="O3045" i="5"/>
  <c r="O3020" i="5"/>
  <c r="O3011" i="5"/>
  <c r="O2851" i="5"/>
  <c r="O2843" i="5"/>
  <c r="O2832" i="5"/>
  <c r="O2784" i="5"/>
  <c r="O2777" i="5"/>
  <c r="O2767" i="5"/>
  <c r="O3306" i="5"/>
  <c r="O3260" i="5"/>
  <c r="O3080" i="5"/>
  <c r="O3015" i="5"/>
  <c r="O2995" i="5"/>
  <c r="O2986" i="5"/>
  <c r="O2949" i="5"/>
  <c r="O2905" i="5"/>
  <c r="O2878" i="5"/>
  <c r="O2870" i="5"/>
  <c r="O2797" i="5"/>
  <c r="O3326" i="5"/>
  <c r="O3295" i="5"/>
  <c r="O3219" i="5"/>
  <c r="O3191" i="5"/>
  <c r="O3183" i="5"/>
  <c r="O3130" i="5"/>
  <c r="O3101" i="5"/>
  <c r="O2969" i="5"/>
  <c r="O3324" i="5"/>
  <c r="O3304" i="5"/>
  <c r="O3241" i="5"/>
  <c r="O3160" i="5"/>
  <c r="O3058" i="5"/>
  <c r="O3275" i="5"/>
  <c r="O3249" i="5"/>
  <c r="O3189" i="5"/>
  <c r="O3147" i="5"/>
  <c r="O3116" i="5"/>
  <c r="O3105" i="5"/>
  <c r="O2968" i="5"/>
  <c r="O2964" i="5"/>
  <c r="O3248" i="5"/>
  <c r="O3217" i="5"/>
  <c r="O3188" i="5"/>
  <c r="O3180" i="5"/>
  <c r="O3063" i="5"/>
  <c r="O3042" i="5"/>
  <c r="O3037" i="5"/>
  <c r="O3013" i="5"/>
  <c r="O2993" i="5"/>
  <c r="O2960" i="5"/>
  <c r="O2955" i="5"/>
  <c r="O3280" i="5"/>
  <c r="O3259" i="5"/>
  <c r="O3218" i="5"/>
  <c r="O3084" i="5"/>
  <c r="O3050" i="5"/>
  <c r="O2953" i="5"/>
  <c r="O2937" i="5"/>
  <c r="O2931" i="5"/>
  <c r="O2920" i="5"/>
  <c r="O2915" i="5"/>
  <c r="O2900" i="5"/>
  <c r="O2895" i="5"/>
  <c r="O2845" i="5"/>
  <c r="O2828" i="5"/>
  <c r="O2804" i="5"/>
  <c r="O2789" i="5"/>
  <c r="O2774" i="5"/>
  <c r="O2705" i="5"/>
  <c r="O2594" i="5"/>
  <c r="O3190" i="5"/>
  <c r="O3138" i="5"/>
  <c r="O3098" i="5"/>
  <c r="O3064" i="5"/>
  <c r="O3001" i="5"/>
  <c r="O2958" i="5"/>
  <c r="O2947" i="5"/>
  <c r="O2942" i="5"/>
  <c r="O2890" i="5"/>
  <c r="O2885" i="5"/>
  <c r="O2740" i="5"/>
  <c r="O3023" i="5"/>
  <c r="O3012" i="5"/>
  <c r="O2990" i="5"/>
  <c r="O2910" i="5"/>
  <c r="O2863" i="5"/>
  <c r="O2858" i="5"/>
  <c r="O2816" i="5"/>
  <c r="O2732" i="5"/>
  <c r="O2725" i="5"/>
  <c r="O3257" i="5"/>
  <c r="O2936" i="5"/>
  <c r="O2919" i="5"/>
  <c r="O2904" i="5"/>
  <c r="O2853" i="5"/>
  <c r="O3178" i="5"/>
  <c r="O3047" i="5"/>
  <c r="O2972" i="5"/>
  <c r="O2962" i="5"/>
  <c r="O2918" i="5"/>
  <c r="O2908" i="5"/>
  <c r="O2898" i="5"/>
  <c r="O2893" i="5"/>
  <c r="O2799" i="5"/>
  <c r="O2765" i="5"/>
  <c r="O2735" i="5"/>
  <c r="O3264" i="5"/>
  <c r="O3168" i="5"/>
  <c r="O3095" i="5"/>
  <c r="O3010" i="5"/>
  <c r="O2956" i="5"/>
  <c r="O2903" i="5"/>
  <c r="O3232" i="5"/>
  <c r="O3134" i="5"/>
  <c r="O3039" i="5"/>
  <c r="O3033" i="5"/>
  <c r="O2982" i="5"/>
  <c r="O2961" i="5"/>
  <c r="O2940" i="5"/>
  <c r="O2892" i="5"/>
  <c r="O2861" i="5"/>
  <c r="O2848" i="5"/>
  <c r="O2787" i="5"/>
  <c r="O3299" i="5"/>
  <c r="O3175" i="5"/>
  <c r="O3155" i="5"/>
  <c r="O3029" i="5"/>
  <c r="O2912" i="5"/>
  <c r="O2830" i="5"/>
  <c r="O2771" i="5"/>
  <c r="O2761" i="5"/>
  <c r="O2589" i="5"/>
  <c r="O2480" i="5"/>
  <c r="O3313" i="5"/>
  <c r="O3210" i="5"/>
  <c r="O3122" i="5"/>
  <c r="O2983" i="5"/>
  <c r="O2970" i="5"/>
  <c r="O2926" i="5"/>
  <c r="O2866" i="5"/>
  <c r="O2854" i="5"/>
  <c r="O2819" i="5"/>
  <c r="O2814" i="5"/>
  <c r="O2704" i="5"/>
  <c r="O2649" i="5"/>
  <c r="O2623" i="5"/>
  <c r="O2600" i="5"/>
  <c r="O2586" i="5"/>
  <c r="O2531" i="5"/>
  <c r="O2431" i="5"/>
  <c r="O3297" i="5"/>
  <c r="O3284" i="5"/>
  <c r="O3233" i="5"/>
  <c r="O3197" i="5"/>
  <c r="O3174" i="5"/>
  <c r="O3164" i="5"/>
  <c r="O3121" i="5"/>
  <c r="O3055" i="5"/>
  <c r="O2933" i="5"/>
  <c r="O2897" i="5"/>
  <c r="O2891" i="5"/>
  <c r="O2847" i="5"/>
  <c r="O2824" i="5"/>
  <c r="O2746" i="5"/>
  <c r="O2708" i="5"/>
  <c r="O2662" i="5"/>
  <c r="O2564" i="5"/>
  <c r="O2556" i="5"/>
  <c r="O2509" i="5"/>
  <c r="O2409" i="5"/>
  <c r="O3308" i="5"/>
  <c r="O3117" i="5"/>
  <c r="O3061" i="5"/>
  <c r="O2883" i="5"/>
  <c r="O2877" i="5"/>
  <c r="O2802" i="5"/>
  <c r="O2798" i="5"/>
  <c r="O2675" i="5"/>
  <c r="O2658" i="5"/>
  <c r="O2635" i="5"/>
  <c r="O2616" i="5"/>
  <c r="O2540" i="5"/>
  <c r="O3240" i="5"/>
  <c r="O3193" i="5"/>
  <c r="O3079" i="5"/>
  <c r="O3060" i="5"/>
  <c r="O3051" i="5"/>
  <c r="O3002" i="5"/>
  <c r="O2966" i="5"/>
  <c r="O2882" i="5"/>
  <c r="O2857" i="5"/>
  <c r="O2844" i="5"/>
  <c r="O2833" i="5"/>
  <c r="O2694" i="5"/>
  <c r="O2664" i="5"/>
  <c r="O2593" i="5"/>
  <c r="O3028" i="5"/>
  <c r="O2959" i="5"/>
  <c r="O2950" i="5"/>
  <c r="O2923" i="5"/>
  <c r="O2899" i="5"/>
  <c r="O2862" i="5"/>
  <c r="O2841" i="5"/>
  <c r="O2783" i="5"/>
  <c r="O2742" i="5"/>
  <c r="O2736" i="5"/>
  <c r="O2674" i="5"/>
  <c r="O2657" i="5"/>
  <c r="O2621" i="5"/>
  <c r="O2595" i="5"/>
  <c r="O2500" i="5"/>
  <c r="O2497" i="5"/>
  <c r="O2392" i="5"/>
  <c r="O2358" i="5"/>
  <c r="O3215" i="5"/>
  <c r="O3202" i="5"/>
  <c r="O3049" i="5"/>
  <c r="O3018" i="5"/>
  <c r="O2992" i="5"/>
  <c r="O2914" i="5"/>
  <c r="O2807" i="5"/>
  <c r="O2795" i="5"/>
  <c r="O2714" i="5"/>
  <c r="O2709" i="5"/>
  <c r="O2699" i="5"/>
  <c r="O2678" i="5"/>
  <c r="O2602" i="5"/>
  <c r="O2581" i="5"/>
  <c r="O2485" i="5"/>
  <c r="O2479" i="5"/>
  <c r="O2476" i="5"/>
  <c r="O2473" i="5"/>
  <c r="O2470" i="5"/>
  <c r="O2464" i="5"/>
  <c r="O2429" i="5"/>
  <c r="O3242" i="5"/>
  <c r="O3177" i="5"/>
  <c r="O3165" i="5"/>
  <c r="O3017" i="5"/>
  <c r="O2932" i="5"/>
  <c r="O2855" i="5"/>
  <c r="O2826" i="5"/>
  <c r="O2813" i="5"/>
  <c r="O2801" i="5"/>
  <c r="O2759" i="5"/>
  <c r="O2753" i="5"/>
  <c r="O2741" i="5"/>
  <c r="O2661" i="5"/>
  <c r="O2636" i="5"/>
  <c r="O2628" i="5"/>
  <c r="O2624" i="5"/>
  <c r="O2541" i="5"/>
  <c r="O2467" i="5"/>
  <c r="O3252" i="5"/>
  <c r="O3067" i="5"/>
  <c r="O3057" i="5"/>
  <c r="O2988" i="5"/>
  <c r="O2928" i="5"/>
  <c r="O2769" i="5"/>
  <c r="O2763" i="5"/>
  <c r="O2686" i="5"/>
  <c r="O2681" i="5"/>
  <c r="O2643" i="5"/>
  <c r="O2631" i="5"/>
  <c r="O2590" i="5"/>
  <c r="O2559" i="5"/>
  <c r="O2475" i="5"/>
  <c r="O2469" i="5"/>
  <c r="O3004" i="5"/>
  <c r="O2911" i="5"/>
  <c r="O2852" i="5"/>
  <c r="O2817" i="5"/>
  <c r="O2811" i="5"/>
  <c r="O2728" i="5"/>
  <c r="O2707" i="5"/>
  <c r="O2668" i="5"/>
  <c r="O2656" i="5"/>
  <c r="O2619" i="5"/>
  <c r="O2611" i="5"/>
  <c r="O2597" i="5"/>
  <c r="O2549" i="5"/>
  <c r="O3320" i="5"/>
  <c r="O3209" i="5"/>
  <c r="O3087" i="5"/>
  <c r="O3066" i="5"/>
  <c r="O2881" i="5"/>
  <c r="O2779" i="5"/>
  <c r="O2768" i="5"/>
  <c r="O2739" i="5"/>
  <c r="O2733" i="5"/>
  <c r="O2722" i="5"/>
  <c r="O2717" i="5"/>
  <c r="O2712" i="5"/>
  <c r="O2702" i="5"/>
  <c r="O2607" i="5"/>
  <c r="O2572" i="5"/>
  <c r="O2565" i="5"/>
  <c r="O2555" i="5"/>
  <c r="O2513" i="5"/>
  <c r="O2504" i="5"/>
  <c r="O2501" i="5"/>
  <c r="O2451" i="5"/>
  <c r="O3220" i="5"/>
  <c r="O3151" i="5"/>
  <c r="O3046" i="5"/>
  <c r="O2978" i="5"/>
  <c r="O2938" i="5"/>
  <c r="O2809" i="5"/>
  <c r="O2793" i="5"/>
  <c r="O2756" i="5"/>
  <c r="O2693" i="5"/>
  <c r="O2646" i="5"/>
  <c r="O2550" i="5"/>
  <c r="O2542" i="5"/>
  <c r="O2530" i="5"/>
  <c r="O2514" i="5"/>
  <c r="O2488" i="5"/>
  <c r="O2484" i="5"/>
  <c r="O2462" i="5"/>
  <c r="O2428" i="5"/>
  <c r="O2424" i="5"/>
  <c r="O2413" i="5"/>
  <c r="O2373" i="5"/>
  <c r="O2349" i="5"/>
  <c r="O2331" i="5"/>
  <c r="O2298" i="5"/>
  <c r="O2293" i="5"/>
  <c r="O2269" i="5"/>
  <c r="O2262" i="5"/>
  <c r="O2255" i="5"/>
  <c r="O2232" i="5"/>
  <c r="O2212" i="5"/>
  <c r="O2192" i="5"/>
  <c r="O3071" i="5"/>
  <c r="O2999" i="5"/>
  <c r="O2989" i="5"/>
  <c r="O2860" i="5"/>
  <c r="O2770" i="5"/>
  <c r="O2713" i="5"/>
  <c r="O2706" i="5"/>
  <c r="O2700" i="5"/>
  <c r="O2651" i="5"/>
  <c r="O2640" i="5"/>
  <c r="O2634" i="5"/>
  <c r="O2576" i="5"/>
  <c r="O2567" i="5"/>
  <c r="O2546" i="5"/>
  <c r="O2458" i="5"/>
  <c r="O2454" i="5"/>
  <c r="O2406" i="5"/>
  <c r="O3108" i="5"/>
  <c r="O2998" i="5"/>
  <c r="O2916" i="5"/>
  <c r="O2887" i="5"/>
  <c r="O2850" i="5"/>
  <c r="O2613" i="5"/>
  <c r="O2562" i="5"/>
  <c r="O2491" i="5"/>
  <c r="O2435" i="5"/>
  <c r="O2318" i="5"/>
  <c r="O3092" i="5"/>
  <c r="O3053" i="5"/>
  <c r="O3007" i="5"/>
  <c r="O2738" i="5"/>
  <c r="O2672" i="5"/>
  <c r="O2655" i="5"/>
  <c r="O2633" i="5"/>
  <c r="O2617" i="5"/>
  <c r="O2561" i="5"/>
  <c r="O2557" i="5"/>
  <c r="O2490" i="5"/>
  <c r="O2453" i="5"/>
  <c r="O2449" i="5"/>
  <c r="O2445" i="5"/>
  <c r="O2434" i="5"/>
  <c r="O2353" i="5"/>
  <c r="O2297" i="5"/>
  <c r="O3006" i="5"/>
  <c r="O2922" i="5"/>
  <c r="O2902" i="5"/>
  <c r="O2884" i="5"/>
  <c r="O2805" i="5"/>
  <c r="O2745" i="5"/>
  <c r="O2731" i="5"/>
  <c r="O2627" i="5"/>
  <c r="O2584" i="5"/>
  <c r="O2548" i="5"/>
  <c r="O2528" i="5"/>
  <c r="O2419" i="5"/>
  <c r="O2412" i="5"/>
  <c r="O2254" i="5"/>
  <c r="O3245" i="5"/>
  <c r="O3103" i="5"/>
  <c r="O2984" i="5"/>
  <c r="O2943" i="5"/>
  <c r="O2873" i="5"/>
  <c r="O2837" i="5"/>
  <c r="O2730" i="5"/>
  <c r="O2716" i="5"/>
  <c r="O2689" i="5"/>
  <c r="O2671" i="5"/>
  <c r="O2665" i="5"/>
  <c r="O2583" i="5"/>
  <c r="O2574" i="5"/>
  <c r="O2569" i="5"/>
  <c r="O2552" i="5"/>
  <c r="O2544" i="5"/>
  <c r="O2482" i="5"/>
  <c r="O2471" i="5"/>
  <c r="O2441" i="5"/>
  <c r="O2426" i="5"/>
  <c r="O2395" i="5"/>
  <c r="O2380" i="5"/>
  <c r="O2369" i="5"/>
  <c r="O3181" i="5"/>
  <c r="O2886" i="5"/>
  <c r="O2842" i="5"/>
  <c r="O2831" i="5"/>
  <c r="O2821" i="5"/>
  <c r="O2773" i="5"/>
  <c r="O2720" i="5"/>
  <c r="O2679" i="5"/>
  <c r="O2648" i="5"/>
  <c r="O2641" i="5"/>
  <c r="O2588" i="5"/>
  <c r="O2547" i="5"/>
  <c r="O2510" i="5"/>
  <c r="O2505" i="5"/>
  <c r="O2432" i="5"/>
  <c r="O2422" i="5"/>
  <c r="O2408" i="5"/>
  <c r="O2399" i="5"/>
  <c r="O2379" i="5"/>
  <c r="O2325" i="5"/>
  <c r="O2287" i="5"/>
  <c r="O2264" i="5"/>
  <c r="O2248" i="5"/>
  <c r="O2165" i="5"/>
  <c r="O3140" i="5"/>
  <c r="O3109" i="5"/>
  <c r="O3026" i="5"/>
  <c r="O2976" i="5"/>
  <c r="O2810" i="5"/>
  <c r="O2782" i="5"/>
  <c r="O2729" i="5"/>
  <c r="O2685" i="5"/>
  <c r="O2526" i="5"/>
  <c r="O2495" i="5"/>
  <c r="O2371" i="5"/>
  <c r="O2335" i="5"/>
  <c r="O3228" i="5"/>
  <c r="O3093" i="5"/>
  <c r="O2907" i="5"/>
  <c r="O2874" i="5"/>
  <c r="O2719" i="5"/>
  <c r="O2606" i="5"/>
  <c r="O2575" i="5"/>
  <c r="O2537" i="5"/>
  <c r="O2520" i="5"/>
  <c r="O2446" i="5"/>
  <c r="O2436" i="5"/>
  <c r="O2386" i="5"/>
  <c r="O2307" i="5"/>
  <c r="O2300" i="5"/>
  <c r="O2241" i="5"/>
  <c r="O2222" i="5"/>
  <c r="O3119" i="5"/>
  <c r="O3088" i="5"/>
  <c r="O3021" i="5"/>
  <c r="O3008" i="5"/>
  <c r="O2985" i="5"/>
  <c r="O2939" i="5"/>
  <c r="O2806" i="5"/>
  <c r="O2653" i="5"/>
  <c r="O2545" i="5"/>
  <c r="O2535" i="5"/>
  <c r="O2524" i="5"/>
  <c r="O2493" i="5"/>
  <c r="O2393" i="5"/>
  <c r="O2320" i="5"/>
  <c r="O2313" i="5"/>
  <c r="O2289" i="5"/>
  <c r="O2282" i="5"/>
  <c r="O2256" i="5"/>
  <c r="O3205" i="5"/>
  <c r="O2836" i="5"/>
  <c r="O2796" i="5"/>
  <c r="O2752" i="5"/>
  <c r="O2734" i="5"/>
  <c r="O2690" i="5"/>
  <c r="O2659" i="5"/>
  <c r="O2645" i="5"/>
  <c r="O2503" i="5"/>
  <c r="O2385" i="5"/>
  <c r="O2351" i="5"/>
  <c r="O2203" i="5"/>
  <c r="O2194" i="5"/>
  <c r="O2154" i="5"/>
  <c r="O3131" i="5"/>
  <c r="O2924" i="5"/>
  <c r="O2630" i="5"/>
  <c r="O2529" i="5"/>
  <c r="O2518" i="5"/>
  <c r="O2401" i="5"/>
  <c r="O2323" i="5"/>
  <c r="O2302" i="5"/>
  <c r="O2292" i="5"/>
  <c r="O2278" i="5"/>
  <c r="O2233" i="5"/>
  <c r="O2221" i="5"/>
  <c r="O2786" i="5"/>
  <c r="O2682" i="5"/>
  <c r="O2673" i="5"/>
  <c r="O2626" i="5"/>
  <c r="O2570" i="5"/>
  <c r="O2522" i="5"/>
  <c r="O2465" i="5"/>
  <c r="O2391" i="5"/>
  <c r="O2370" i="5"/>
  <c r="O2360" i="5"/>
  <c r="O2346" i="5"/>
  <c r="O2341" i="5"/>
  <c r="O2251" i="5"/>
  <c r="O2171" i="5"/>
  <c r="O2117" i="5"/>
  <c r="O2097" i="5"/>
  <c r="O2067" i="5"/>
  <c r="O3173" i="5"/>
  <c r="O3157" i="5"/>
  <c r="O3126" i="5"/>
  <c r="O2977" i="5"/>
  <c r="O2872" i="5"/>
  <c r="O2846" i="5"/>
  <c r="O2754" i="5"/>
  <c r="O2743" i="5"/>
  <c r="O2721" i="5"/>
  <c r="O2609" i="5"/>
  <c r="O2585" i="5"/>
  <c r="O2578" i="5"/>
  <c r="O2502" i="5"/>
  <c r="O2375" i="5"/>
  <c r="O2365" i="5"/>
  <c r="O2336" i="5"/>
  <c r="O2327" i="5"/>
  <c r="O2277" i="5"/>
  <c r="O2181" i="5"/>
  <c r="O2148" i="5"/>
  <c r="O2135" i="5"/>
  <c r="O3238" i="5"/>
  <c r="O2701" i="5"/>
  <c r="O2625" i="5"/>
  <c r="O2515" i="5"/>
  <c r="O2444" i="5"/>
  <c r="O2437" i="5"/>
  <c r="O2425" i="5"/>
  <c r="O2407" i="5"/>
  <c r="O2345" i="5"/>
  <c r="O2299" i="5"/>
  <c r="O2268" i="5"/>
  <c r="O2259" i="5"/>
  <c r="O2229" i="5"/>
  <c r="O2195" i="5"/>
  <c r="O2191" i="5"/>
  <c r="O2174" i="5"/>
  <c r="O2132" i="5"/>
  <c r="O3271" i="5"/>
  <c r="O3251" i="5"/>
  <c r="O3044" i="5"/>
  <c r="O2750" i="5"/>
  <c r="O2718" i="5"/>
  <c r="O2622" i="5"/>
  <c r="O2598" i="5"/>
  <c r="O2455" i="5"/>
  <c r="O2400" i="5"/>
  <c r="O2363" i="5"/>
  <c r="O2202" i="5"/>
  <c r="O2183" i="5"/>
  <c r="O2170" i="5"/>
  <c r="O2160" i="5"/>
  <c r="O2134" i="5"/>
  <c r="O2125" i="5"/>
  <c r="O2116" i="5"/>
  <c r="O2113" i="5"/>
  <c r="O2096" i="5"/>
  <c r="O2093" i="5"/>
  <c r="O3214" i="5"/>
  <c r="O2697" i="5"/>
  <c r="O2667" i="5"/>
  <c r="O2605" i="5"/>
  <c r="O2566" i="5"/>
  <c r="O2532" i="5"/>
  <c r="O2525" i="5"/>
  <c r="O2506" i="5"/>
  <c r="O2481" i="5"/>
  <c r="O2423" i="5"/>
  <c r="O2417" i="5"/>
  <c r="O2411" i="5"/>
  <c r="O2275" i="5"/>
  <c r="O2271" i="5"/>
  <c r="O2245" i="5"/>
  <c r="O2223" i="5"/>
  <c r="O2206" i="5"/>
  <c r="O2190" i="5"/>
  <c r="O2839" i="5"/>
  <c r="O2827" i="5"/>
  <c r="O2803" i="5"/>
  <c r="O2792" i="5"/>
  <c r="O2748" i="5"/>
  <c r="O2551" i="5"/>
  <c r="O2815" i="5"/>
  <c r="O2749" i="5"/>
  <c r="O2723" i="5"/>
  <c r="O2642" i="5"/>
  <c r="O2536" i="5"/>
  <c r="O2511" i="5"/>
  <c r="O2405" i="5"/>
  <c r="O2285" i="5"/>
  <c r="O2242" i="5"/>
  <c r="O2215" i="5"/>
  <c r="O2205" i="5"/>
  <c r="O2156" i="5"/>
  <c r="O2020" i="5"/>
  <c r="O2000" i="5"/>
  <c r="O1980" i="5"/>
  <c r="O1960" i="5"/>
  <c r="O1940" i="5"/>
  <c r="O1920" i="5"/>
  <c r="O1906" i="5"/>
  <c r="O1895" i="5"/>
  <c r="O2677" i="5"/>
  <c r="O2654" i="5"/>
  <c r="O2620" i="5"/>
  <c r="O2610" i="5"/>
  <c r="O2527" i="5"/>
  <c r="O2496" i="5"/>
  <c r="O2433" i="5"/>
  <c r="O2427" i="5"/>
  <c r="O2384" i="5"/>
  <c r="O2366" i="5"/>
  <c r="O2342" i="5"/>
  <c r="O2291" i="5"/>
  <c r="O2200" i="5"/>
  <c r="O2152" i="5"/>
  <c r="O2106" i="5"/>
  <c r="O2038" i="5"/>
  <c r="O2017" i="5"/>
  <c r="O3292" i="5"/>
  <c r="O3086" i="5"/>
  <c r="O2975" i="5"/>
  <c r="O2930" i="5"/>
  <c r="O2710" i="5"/>
  <c r="O2698" i="5"/>
  <c r="O2676" i="5"/>
  <c r="O2599" i="5"/>
  <c r="O2580" i="5"/>
  <c r="O2560" i="5"/>
  <c r="O2543" i="5"/>
  <c r="O2448" i="5"/>
  <c r="O2404" i="5"/>
  <c r="O2378" i="5"/>
  <c r="O2372" i="5"/>
  <c r="O2319" i="5"/>
  <c r="O2296" i="5"/>
  <c r="O2290" i="5"/>
  <c r="O2274" i="5"/>
  <c r="O2257" i="5"/>
  <c r="O2236" i="5"/>
  <c r="O2231" i="5"/>
  <c r="O2220" i="5"/>
  <c r="O2074" i="5"/>
  <c r="O2061" i="5"/>
  <c r="O3148" i="5"/>
  <c r="O3016" i="5"/>
  <c r="O2868" i="5"/>
  <c r="O2638" i="5"/>
  <c r="O2523" i="5"/>
  <c r="O2478" i="5"/>
  <c r="O2463" i="5"/>
  <c r="O2438" i="5"/>
  <c r="O2396" i="5"/>
  <c r="O2382" i="5"/>
  <c r="O2311" i="5"/>
  <c r="O2272" i="5"/>
  <c r="O2163" i="5"/>
  <c r="O2159" i="5"/>
  <c r="O2094" i="5"/>
  <c r="O2822" i="5"/>
  <c r="O2808" i="5"/>
  <c r="O2781" i="5"/>
  <c r="O2660" i="5"/>
  <c r="O2402" i="5"/>
  <c r="O2317" i="5"/>
  <c r="O2234" i="5"/>
  <c r="O2218" i="5"/>
  <c r="O2208" i="5"/>
  <c r="O2188" i="5"/>
  <c r="O2123" i="5"/>
  <c r="O2108" i="5"/>
  <c r="O3161" i="5"/>
  <c r="O3145" i="5"/>
  <c r="O3062" i="5"/>
  <c r="O2967" i="5"/>
  <c r="O2766" i="5"/>
  <c r="O2691" i="5"/>
  <c r="O2615" i="5"/>
  <c r="O2539" i="5"/>
  <c r="O2430" i="5"/>
  <c r="O2415" i="5"/>
  <c r="O2339" i="5"/>
  <c r="O2333" i="5"/>
  <c r="O2304" i="5"/>
  <c r="O2276" i="5"/>
  <c r="O2104" i="5"/>
  <c r="O2944" i="5"/>
  <c r="O2894" i="5"/>
  <c r="O2696" i="5"/>
  <c r="O2582" i="5"/>
  <c r="O2508" i="5"/>
  <c r="O2489" i="5"/>
  <c r="O2450" i="5"/>
  <c r="O2326" i="5"/>
  <c r="O2213" i="5"/>
  <c r="O2187" i="5"/>
  <c r="O2143" i="5"/>
  <c r="O2081" i="5"/>
  <c r="O2065" i="5"/>
  <c r="O2025" i="5"/>
  <c r="O1868" i="5"/>
  <c r="O1758" i="5"/>
  <c r="O2957" i="5"/>
  <c r="O2629" i="5"/>
  <c r="O2507" i="5"/>
  <c r="O2498" i="5"/>
  <c r="O2356" i="5"/>
  <c r="O2348" i="5"/>
  <c r="O2193" i="5"/>
  <c r="O2137" i="5"/>
  <c r="O2127" i="5"/>
  <c r="O2076" i="5"/>
  <c r="O2049" i="5"/>
  <c r="O2035" i="5"/>
  <c r="O1997" i="5"/>
  <c r="O1818" i="5"/>
  <c r="O2829" i="5"/>
  <c r="O2695" i="5"/>
  <c r="O2592" i="5"/>
  <c r="O2558" i="5"/>
  <c r="O2414" i="5"/>
  <c r="O2364" i="5"/>
  <c r="O2303" i="5"/>
  <c r="O2261" i="5"/>
  <c r="O2164" i="5"/>
  <c r="O2107" i="5"/>
  <c r="O2098" i="5"/>
  <c r="O2085" i="5"/>
  <c r="O2064" i="5"/>
  <c r="O2003" i="5"/>
  <c r="O1826" i="5"/>
  <c r="O1815" i="5"/>
  <c r="O3156" i="5"/>
  <c r="O2680" i="5"/>
  <c r="O2652" i="5"/>
  <c r="O2601" i="5"/>
  <c r="O2554" i="5"/>
  <c r="O2338" i="5"/>
  <c r="O2279" i="5"/>
  <c r="O2173" i="5"/>
  <c r="O2141" i="5"/>
  <c r="O2121" i="5"/>
  <c r="O2075" i="5"/>
  <c r="O2071" i="5"/>
  <c r="O2048" i="5"/>
  <c r="O1867" i="5"/>
  <c r="O1709" i="5"/>
  <c r="O3226" i="5"/>
  <c r="O2921" i="5"/>
  <c r="O2856" i="5"/>
  <c r="O2838" i="5"/>
  <c r="O2747" i="5"/>
  <c r="O2666" i="5"/>
  <c r="O2637" i="5"/>
  <c r="O2494" i="5"/>
  <c r="O2466" i="5"/>
  <c r="O2410" i="5"/>
  <c r="O2330" i="5"/>
  <c r="O2308" i="5"/>
  <c r="O2265" i="5"/>
  <c r="O2210" i="5"/>
  <c r="O2204" i="5"/>
  <c r="O2197" i="5"/>
  <c r="O2168" i="5"/>
  <c r="O2146" i="5"/>
  <c r="O2087" i="5"/>
  <c r="O2051" i="5"/>
  <c r="O1987" i="5"/>
  <c r="O1975" i="5"/>
  <c r="O1969" i="5"/>
  <c r="O1957" i="5"/>
  <c r="O1798" i="5"/>
  <c r="O1749" i="5"/>
  <c r="O3223" i="5"/>
  <c r="O2935" i="5"/>
  <c r="O2790" i="5"/>
  <c r="O2703" i="5"/>
  <c r="O2573" i="5"/>
  <c r="O2512" i="5"/>
  <c r="O2344" i="5"/>
  <c r="O2337" i="5"/>
  <c r="O2216" i="5"/>
  <c r="O2140" i="5"/>
  <c r="O2120" i="5"/>
  <c r="O2115" i="5"/>
  <c r="O2110" i="5"/>
  <c r="O2092" i="5"/>
  <c r="O2066" i="5"/>
  <c r="O2033" i="5"/>
  <c r="O1918" i="5"/>
  <c r="O1889" i="5"/>
  <c r="O3123" i="5"/>
  <c r="O2612" i="5"/>
  <c r="O2487" i="5"/>
  <c r="O2442" i="5"/>
  <c r="O2350" i="5"/>
  <c r="O2288" i="5"/>
  <c r="O2209" i="5"/>
  <c r="O2186" i="5"/>
  <c r="O2158" i="5"/>
  <c r="O2150" i="5"/>
  <c r="O2144" i="5"/>
  <c r="O2130" i="5"/>
  <c r="O2124" i="5"/>
  <c r="O2056" i="5"/>
  <c r="O2023" i="5"/>
  <c r="O1942" i="5"/>
  <c r="O1875" i="5"/>
  <c r="O1860" i="5"/>
  <c r="O1837" i="5"/>
  <c r="O1811" i="5"/>
  <c r="O1786" i="5"/>
  <c r="O1776" i="5"/>
  <c r="O1755" i="5"/>
  <c r="O1730" i="5"/>
  <c r="O1721" i="5"/>
  <c r="O1701" i="5"/>
  <c r="O1661" i="5"/>
  <c r="O1408" i="5"/>
  <c r="O1328" i="5"/>
  <c r="O1288" i="5"/>
  <c r="O1168" i="5"/>
  <c r="O3141" i="5"/>
  <c r="O2981" i="5"/>
  <c r="O2639" i="5"/>
  <c r="O2499" i="5"/>
  <c r="O2474" i="5"/>
  <c r="O2388" i="5"/>
  <c r="O2305" i="5"/>
  <c r="O2270" i="5"/>
  <c r="O2111" i="5"/>
  <c r="O2105" i="5"/>
  <c r="O2099" i="5"/>
  <c r="O2032" i="5"/>
  <c r="O2027" i="5"/>
  <c r="O2002" i="5"/>
  <c r="O1946" i="5"/>
  <c r="O1938" i="5"/>
  <c r="O1909" i="5"/>
  <c r="O1898" i="5"/>
  <c r="O1879" i="5"/>
  <c r="O1852" i="5"/>
  <c r="O1782" i="5"/>
  <c r="O2825" i="5"/>
  <c r="O2794" i="5"/>
  <c r="O2670" i="5"/>
  <c r="O2571" i="5"/>
  <c r="O2398" i="5"/>
  <c r="O2314" i="5"/>
  <c r="O2253" i="5"/>
  <c r="O2244" i="5"/>
  <c r="O2227" i="5"/>
  <c r="O2129" i="5"/>
  <c r="O2036" i="5"/>
  <c r="O2031" i="5"/>
  <c r="O2006" i="5"/>
  <c r="O1970" i="5"/>
  <c r="O1958" i="5"/>
  <c r="O1917" i="5"/>
  <c r="O1833" i="5"/>
  <c r="O1751" i="5"/>
  <c r="O1693" i="5"/>
  <c r="O3135" i="5"/>
  <c r="O3115" i="5"/>
  <c r="O3024" i="5"/>
  <c r="O2906" i="5"/>
  <c r="O2692" i="5"/>
  <c r="O2394" i="5"/>
  <c r="O2162" i="5"/>
  <c r="O2044" i="5"/>
  <c r="O1993" i="5"/>
  <c r="O1973" i="5"/>
  <c r="O1904" i="5"/>
  <c r="O1874" i="5"/>
  <c r="O1817" i="5"/>
  <c r="O1810" i="5"/>
  <c r="O1741" i="5"/>
  <c r="O1621" i="5"/>
  <c r="O1536" i="5"/>
  <c r="O1516" i="5"/>
  <c r="O1496" i="5"/>
  <c r="O1476" i="5"/>
  <c r="O1416" i="5"/>
  <c r="O1396" i="5"/>
  <c r="O1376" i="5"/>
  <c r="O1356" i="5"/>
  <c r="O1236" i="5"/>
  <c r="O3152" i="5"/>
  <c r="O2647" i="5"/>
  <c r="O2579" i="5"/>
  <c r="O2447" i="5"/>
  <c r="O2329" i="5"/>
  <c r="O2301" i="5"/>
  <c r="O2258" i="5"/>
  <c r="O2250" i="5"/>
  <c r="O2214" i="5"/>
  <c r="O2175" i="5"/>
  <c r="O2103" i="5"/>
  <c r="O2091" i="5"/>
  <c r="O2079" i="5"/>
  <c r="O2059" i="5"/>
  <c r="O1989" i="5"/>
  <c r="O1981" i="5"/>
  <c r="O1977" i="5"/>
  <c r="O1936" i="5"/>
  <c r="O1900" i="5"/>
  <c r="O1866" i="5"/>
  <c r="O1862" i="5"/>
  <c r="O1806" i="5"/>
  <c r="O1760" i="5"/>
  <c r="O1757" i="5"/>
  <c r="O1750" i="5"/>
  <c r="O1692" i="5"/>
  <c r="O1672" i="5"/>
  <c r="O2954" i="5"/>
  <c r="O2603" i="5"/>
  <c r="O2354" i="5"/>
  <c r="O2309" i="5"/>
  <c r="O2249" i="5"/>
  <c r="O2189" i="5"/>
  <c r="O2126" i="5"/>
  <c r="O2068" i="5"/>
  <c r="O2058" i="5"/>
  <c r="O1931" i="5"/>
  <c r="O1927" i="5"/>
  <c r="O1907" i="5"/>
  <c r="O1854" i="5"/>
  <c r="O1710" i="5"/>
  <c r="O2456" i="5"/>
  <c r="O2138" i="5"/>
  <c r="O2083" i="5"/>
  <c r="O2069" i="5"/>
  <c r="O2063" i="5"/>
  <c r="O2026" i="5"/>
  <c r="O2004" i="5"/>
  <c r="O1994" i="5"/>
  <c r="O1962" i="5"/>
  <c r="O1951" i="5"/>
  <c r="O1924" i="5"/>
  <c r="O1894" i="5"/>
  <c r="O1864" i="5"/>
  <c r="O1849" i="5"/>
  <c r="O1838" i="5"/>
  <c r="O1824" i="5"/>
  <c r="O1800" i="5"/>
  <c r="O1795" i="5"/>
  <c r="O1725" i="5"/>
  <c r="O1688" i="5"/>
  <c r="O1678" i="5"/>
  <c r="O1628" i="5"/>
  <c r="O1530" i="5"/>
  <c r="O1430" i="5"/>
  <c r="O1330" i="5"/>
  <c r="O1230" i="5"/>
  <c r="O2812" i="5"/>
  <c r="O2486" i="5"/>
  <c r="O2362" i="5"/>
  <c r="O2211" i="5"/>
  <c r="O2057" i="5"/>
  <c r="O1935" i="5"/>
  <c r="O1829" i="5"/>
  <c r="O1819" i="5"/>
  <c r="O1745" i="5"/>
  <c r="O1648" i="5"/>
  <c r="O1638" i="5"/>
  <c r="O1618" i="5"/>
  <c r="O1539" i="5"/>
  <c r="O1527" i="5"/>
  <c r="O1439" i="5"/>
  <c r="O1427" i="5"/>
  <c r="O1339" i="5"/>
  <c r="O1327" i="5"/>
  <c r="O1239" i="5"/>
  <c r="O1227" i="5"/>
  <c r="O2865" i="5"/>
  <c r="O2776" i="5"/>
  <c r="O2726" i="5"/>
  <c r="O2340" i="5"/>
  <c r="O2286" i="5"/>
  <c r="O2243" i="5"/>
  <c r="O2201" i="5"/>
  <c r="O2155" i="5"/>
  <c r="O2145" i="5"/>
  <c r="O2128" i="5"/>
  <c r="O2043" i="5"/>
  <c r="O2015" i="5"/>
  <c r="O2009" i="5"/>
  <c r="O1999" i="5"/>
  <c r="O1978" i="5"/>
  <c r="O1929" i="5"/>
  <c r="O1888" i="5"/>
  <c r="O1858" i="5"/>
  <c r="O1814" i="5"/>
  <c r="O1733" i="5"/>
  <c r="O1729" i="5"/>
  <c r="O1684" i="5"/>
  <c r="O1681" i="5"/>
  <c r="O1674" i="5"/>
  <c r="O1651" i="5"/>
  <c r="O1641" i="5"/>
  <c r="O1569" i="5"/>
  <c r="O1560" i="5"/>
  <c r="O1545" i="5"/>
  <c r="O1469" i="5"/>
  <c r="O1460" i="5"/>
  <c r="O1445" i="5"/>
  <c r="O1436" i="5"/>
  <c r="O1369" i="5"/>
  <c r="O1360" i="5"/>
  <c r="O1345" i="5"/>
  <c r="O1336" i="5"/>
  <c r="O1269" i="5"/>
  <c r="O1260" i="5"/>
  <c r="O1245" i="5"/>
  <c r="O1169" i="5"/>
  <c r="O2687" i="5"/>
  <c r="O2538" i="5"/>
  <c r="O2452" i="5"/>
  <c r="O2368" i="5"/>
  <c r="O2347" i="5"/>
  <c r="O2294" i="5"/>
  <c r="O2281" i="5"/>
  <c r="O2239" i="5"/>
  <c r="O2217" i="5"/>
  <c r="O2207" i="5"/>
  <c r="O2198" i="5"/>
  <c r="O2169" i="5"/>
  <c r="O2161" i="5"/>
  <c r="O2118" i="5"/>
  <c r="O2029" i="5"/>
  <c r="O1949" i="5"/>
  <c r="O1944" i="5"/>
  <c r="O1902" i="5"/>
  <c r="O1887" i="5"/>
  <c r="O1832" i="5"/>
  <c r="O1827" i="5"/>
  <c r="O1784" i="5"/>
  <c r="O1736" i="5"/>
  <c r="O1690" i="5"/>
  <c r="O1670" i="5"/>
  <c r="O1663" i="5"/>
  <c r="O1650" i="5"/>
  <c r="O1640" i="5"/>
  <c r="O1630" i="5"/>
  <c r="O1617" i="5"/>
  <c r="O1550" i="5"/>
  <c r="O1450" i="5"/>
  <c r="O1350" i="5"/>
  <c r="O1250" i="5"/>
  <c r="O2929" i="5"/>
  <c r="O2315" i="5"/>
  <c r="O2177" i="5"/>
  <c r="O2151" i="5"/>
  <c r="O2142" i="5"/>
  <c r="O2095" i="5"/>
  <c r="O2088" i="5"/>
  <c r="O2073" i="5"/>
  <c r="O2060" i="5"/>
  <c r="O2047" i="5"/>
  <c r="O2041" i="5"/>
  <c r="O2013" i="5"/>
  <c r="O1872" i="5"/>
  <c r="O1822" i="5"/>
  <c r="O1803" i="5"/>
  <c r="O1743" i="5"/>
  <c r="O1723" i="5"/>
  <c r="O1673" i="5"/>
  <c r="O1660" i="5"/>
  <c r="O1559" i="5"/>
  <c r="O1547" i="5"/>
  <c r="O1459" i="5"/>
  <c r="O1447" i="5"/>
  <c r="O1359" i="5"/>
  <c r="O1347" i="5"/>
  <c r="O1259" i="5"/>
  <c r="O1247" i="5"/>
  <c r="O2834" i="5"/>
  <c r="O2818" i="5"/>
  <c r="O2577" i="5"/>
  <c r="O2563" i="5"/>
  <c r="O2324" i="5"/>
  <c r="O2237" i="5"/>
  <c r="O2226" i="5"/>
  <c r="O2185" i="5"/>
  <c r="O2100" i="5"/>
  <c r="O2078" i="5"/>
  <c r="O2046" i="5"/>
  <c r="O1991" i="5"/>
  <c r="O1986" i="5"/>
  <c r="O1964" i="5"/>
  <c r="O1855" i="5"/>
  <c r="O1835" i="5"/>
  <c r="O2715" i="5"/>
  <c r="O2663" i="5"/>
  <c r="O2614" i="5"/>
  <c r="O2334" i="5"/>
  <c r="O2321" i="5"/>
  <c r="O2131" i="5"/>
  <c r="O2101" i="5"/>
  <c r="O1950" i="5"/>
  <c r="O1915" i="5"/>
  <c r="O1882" i="5"/>
  <c r="O1804" i="5"/>
  <c r="O1767" i="5"/>
  <c r="O1761" i="5"/>
  <c r="O1700" i="5"/>
  <c r="O1462" i="5"/>
  <c r="O1432" i="5"/>
  <c r="O1414" i="5"/>
  <c r="O1410" i="5"/>
  <c r="O1303" i="5"/>
  <c r="O1240" i="5"/>
  <c r="O1229" i="5"/>
  <c r="O1207" i="5"/>
  <c r="O1188" i="5"/>
  <c r="O1144" i="5"/>
  <c r="O1133" i="5"/>
  <c r="O1056" i="5"/>
  <c r="O1036" i="5"/>
  <c r="O2534" i="5"/>
  <c r="O2519" i="5"/>
  <c r="O2357" i="5"/>
  <c r="O2295" i="5"/>
  <c r="O1943" i="5"/>
  <c r="O1922" i="5"/>
  <c r="O1861" i="5"/>
  <c r="O1840" i="5"/>
  <c r="O1662" i="5"/>
  <c r="O1629" i="5"/>
  <c r="O1594" i="5"/>
  <c r="O1528" i="5"/>
  <c r="O1517" i="5"/>
  <c r="O1506" i="5"/>
  <c r="O1490" i="5"/>
  <c r="O1470" i="5"/>
  <c r="O1421" i="5"/>
  <c r="O1325" i="5"/>
  <c r="O1287" i="5"/>
  <c r="O1279" i="5"/>
  <c r="O1267" i="5"/>
  <c r="O1251" i="5"/>
  <c r="O1218" i="5"/>
  <c r="O1199" i="5"/>
  <c r="O3019" i="5"/>
  <c r="O2533" i="5"/>
  <c r="O2439" i="5"/>
  <c r="O2381" i="5"/>
  <c r="O2332" i="5"/>
  <c r="O2182" i="5"/>
  <c r="O2119" i="5"/>
  <c r="O1992" i="5"/>
  <c r="O1979" i="5"/>
  <c r="O1881" i="5"/>
  <c r="O1834" i="5"/>
  <c r="O1828" i="5"/>
  <c r="O1779" i="5"/>
  <c r="O1739" i="5"/>
  <c r="O1734" i="5"/>
  <c r="O1687" i="5"/>
  <c r="O1633" i="5"/>
  <c r="O1609" i="5"/>
  <c r="O1362" i="5"/>
  <c r="O1332" i="5"/>
  <c r="O1314" i="5"/>
  <c r="O1310" i="5"/>
  <c r="O2871" i="5"/>
  <c r="O2591" i="5"/>
  <c r="O2389" i="5"/>
  <c r="O2352" i="5"/>
  <c r="O2316" i="5"/>
  <c r="O2178" i="5"/>
  <c r="O2147" i="5"/>
  <c r="O2136" i="5"/>
  <c r="O2089" i="5"/>
  <c r="O2010" i="5"/>
  <c r="O1990" i="5"/>
  <c r="O1984" i="5"/>
  <c r="O1954" i="5"/>
  <c r="O1886" i="5"/>
  <c r="O1808" i="5"/>
  <c r="O1789" i="5"/>
  <c r="O1777" i="5"/>
  <c r="O1765" i="5"/>
  <c r="O1747" i="5"/>
  <c r="O1722" i="5"/>
  <c r="O1712" i="5"/>
  <c r="O1632" i="5"/>
  <c r="O1608" i="5"/>
  <c r="O1580" i="5"/>
  <c r="O1541" i="5"/>
  <c r="O1523" i="5"/>
  <c r="O1485" i="5"/>
  <c r="O1449" i="5"/>
  <c r="O1377" i="5"/>
  <c r="O1320" i="5"/>
  <c r="O1309" i="5"/>
  <c r="O3032" i="5"/>
  <c r="O2980" i="5"/>
  <c r="O2377" i="5"/>
  <c r="O2167" i="5"/>
  <c r="O2062" i="5"/>
  <c r="O2054" i="5"/>
  <c r="O2024" i="5"/>
  <c r="O1976" i="5"/>
  <c r="O1933" i="5"/>
  <c r="O1892" i="5"/>
  <c r="O1865" i="5"/>
  <c r="O1771" i="5"/>
  <c r="O1742" i="5"/>
  <c r="O1698" i="5"/>
  <c r="O1652" i="5"/>
  <c r="O1644" i="5"/>
  <c r="O1623" i="5"/>
  <c r="O1600" i="5"/>
  <c r="O1568" i="5"/>
  <c r="O1519" i="5"/>
  <c r="O1512" i="5"/>
  <c r="O1397" i="5"/>
  <c r="O1357" i="5"/>
  <c r="O1353" i="5"/>
  <c r="O1338" i="5"/>
  <c r="O1305" i="5"/>
  <c r="O1289" i="5"/>
  <c r="O2587" i="5"/>
  <c r="O2492" i="5"/>
  <c r="O2461" i="5"/>
  <c r="O2374" i="5"/>
  <c r="O2312" i="5"/>
  <c r="O2199" i="5"/>
  <c r="O2016" i="5"/>
  <c r="O1932" i="5"/>
  <c r="O1911" i="5"/>
  <c r="O1877" i="5"/>
  <c r="O1871" i="5"/>
  <c r="O1850" i="5"/>
  <c r="O1599" i="5"/>
  <c r="O1571" i="5"/>
  <c r="O1544" i="5"/>
  <c r="O1533" i="5"/>
  <c r="O1515" i="5"/>
  <c r="O1400" i="5"/>
  <c r="O1368" i="5"/>
  <c r="O1319" i="5"/>
  <c r="O1312" i="5"/>
  <c r="O2791" i="5"/>
  <c r="O2376" i="5"/>
  <c r="O2153" i="5"/>
  <c r="O2084" i="5"/>
  <c r="O2050" i="5"/>
  <c r="O1988" i="5"/>
  <c r="O1891" i="5"/>
  <c r="O1839" i="5"/>
  <c r="O1831" i="5"/>
  <c r="O1740" i="5"/>
  <c r="O1714" i="5"/>
  <c r="O1658" i="5"/>
  <c r="O1637" i="5"/>
  <c r="O1606" i="5"/>
  <c r="O1590" i="5"/>
  <c r="O1553" i="5"/>
  <c r="O1548" i="5"/>
  <c r="O1494" i="5"/>
  <c r="O1478" i="5"/>
  <c r="O1418" i="5"/>
  <c r="O1393" i="5"/>
  <c r="O1361" i="5"/>
  <c r="O1351" i="5"/>
  <c r="O1331" i="5"/>
  <c r="O1317" i="5"/>
  <c r="O1281" i="5"/>
  <c r="O1265" i="5"/>
  <c r="O1214" i="5"/>
  <c r="O1167" i="5"/>
  <c r="O1045" i="5"/>
  <c r="O687" i="5"/>
  <c r="O627" i="5"/>
  <c r="O607" i="5"/>
  <c r="O2608" i="5"/>
  <c r="O2521" i="5"/>
  <c r="O2390" i="5"/>
  <c r="O2361" i="5"/>
  <c r="O1883" i="5"/>
  <c r="O1857" i="5"/>
  <c r="O1792" i="5"/>
  <c r="O1707" i="5"/>
  <c r="O1679" i="5"/>
  <c r="O1631" i="5"/>
  <c r="O1605" i="5"/>
  <c r="O1589" i="5"/>
  <c r="O1579" i="5"/>
  <c r="O1563" i="5"/>
  <c r="O1538" i="5"/>
  <c r="O1509" i="5"/>
  <c r="O1473" i="5"/>
  <c r="O1452" i="5"/>
  <c r="O1442" i="5"/>
  <c r="O1388" i="5"/>
  <c r="O1346" i="5"/>
  <c r="O1326" i="5"/>
  <c r="O1321" i="5"/>
  <c r="O1307" i="5"/>
  <c r="O1276" i="5"/>
  <c r="O1270" i="5"/>
  <c r="O1058" i="5"/>
  <c r="O638" i="5"/>
  <c r="O2082" i="5"/>
  <c r="O2070" i="5"/>
  <c r="O2030" i="5"/>
  <c r="O2012" i="5"/>
  <c r="O1995" i="5"/>
  <c r="O1926" i="5"/>
  <c r="O1848" i="5"/>
  <c r="O1768" i="5"/>
  <c r="O1752" i="5"/>
  <c r="O1696" i="5"/>
  <c r="O1626" i="5"/>
  <c r="O1615" i="5"/>
  <c r="O1610" i="5"/>
  <c r="O1558" i="5"/>
  <c r="O1457" i="5"/>
  <c r="O1403" i="5"/>
  <c r="O1371" i="5"/>
  <c r="O1222" i="5"/>
  <c r="O1197" i="5"/>
  <c r="O1145" i="5"/>
  <c r="O1027" i="5"/>
  <c r="O976" i="5"/>
  <c r="O956" i="5"/>
  <c r="O2418" i="5"/>
  <c r="O2283" i="5"/>
  <c r="O2224" i="5"/>
  <c r="O2184" i="5"/>
  <c r="O2172" i="5"/>
  <c r="O2018" i="5"/>
  <c r="O1985" i="5"/>
  <c r="O1966" i="5"/>
  <c r="O1948" i="5"/>
  <c r="O1905" i="5"/>
  <c r="O1880" i="5"/>
  <c r="O1845" i="5"/>
  <c r="O1813" i="5"/>
  <c r="O1724" i="5"/>
  <c r="O1711" i="5"/>
  <c r="O1705" i="5"/>
  <c r="O1682" i="5"/>
  <c r="O1677" i="5"/>
  <c r="O1656" i="5"/>
  <c r="O1588" i="5"/>
  <c r="O1556" i="5"/>
  <c r="O1532" i="5"/>
  <c r="O1522" i="5"/>
  <c r="O1507" i="5"/>
  <c r="O1406" i="5"/>
  <c r="O1391" i="5"/>
  <c r="O1375" i="5"/>
  <c r="O1344" i="5"/>
  <c r="O1334" i="5"/>
  <c r="O1300" i="5"/>
  <c r="O1244" i="5"/>
  <c r="O1127" i="5"/>
  <c r="O1052" i="5"/>
  <c r="O1049" i="5"/>
  <c r="O1044" i="5"/>
  <c r="O1039" i="5"/>
  <c r="O998" i="5"/>
  <c r="O988" i="5"/>
  <c r="O983" i="5"/>
  <c r="O970" i="5"/>
  <c r="O960" i="5"/>
  <c r="O943" i="5"/>
  <c r="O895" i="5"/>
  <c r="O835" i="5"/>
  <c r="O815" i="5"/>
  <c r="O795" i="5"/>
  <c r="O775" i="5"/>
  <c r="O675" i="5"/>
  <c r="O3107" i="5"/>
  <c r="O2727" i="5"/>
  <c r="O2355" i="5"/>
  <c r="O2252" i="5"/>
  <c r="O2238" i="5"/>
  <c r="O2114" i="5"/>
  <c r="O2102" i="5"/>
  <c r="O2090" i="5"/>
  <c r="O2077" i="5"/>
  <c r="O2001" i="5"/>
  <c r="O1836" i="5"/>
  <c r="O1821" i="5"/>
  <c r="O1797" i="5"/>
  <c r="O1773" i="5"/>
  <c r="O1737" i="5"/>
  <c r="O1718" i="5"/>
  <c r="O1666" i="5"/>
  <c r="O1502" i="5"/>
  <c r="O1497" i="5"/>
  <c r="O1440" i="5"/>
  <c r="O1329" i="5"/>
  <c r="O1315" i="5"/>
  <c r="O1268" i="5"/>
  <c r="O1263" i="5"/>
  <c r="O1253" i="5"/>
  <c r="O1165" i="5"/>
  <c r="O1158" i="5"/>
  <c r="O1107" i="5"/>
  <c r="O1090" i="5"/>
  <c r="O1076" i="5"/>
  <c r="O1016" i="5"/>
  <c r="O2632" i="5"/>
  <c r="O2367" i="5"/>
  <c r="O2235" i="5"/>
  <c r="O2122" i="5"/>
  <c r="O1982" i="5"/>
  <c r="O1955" i="5"/>
  <c r="O1921" i="5"/>
  <c r="O1903" i="5"/>
  <c r="O1763" i="5"/>
  <c r="O1748" i="5"/>
  <c r="O1703" i="5"/>
  <c r="O1671" i="5"/>
  <c r="O1655" i="5"/>
  <c r="O1565" i="5"/>
  <c r="O1521" i="5"/>
  <c r="O1444" i="5"/>
  <c r="O1415" i="5"/>
  <c r="O1395" i="5"/>
  <c r="O1379" i="5"/>
  <c r="O1333" i="5"/>
  <c r="O1323" i="5"/>
  <c r="O1224" i="5"/>
  <c r="O1078" i="5"/>
  <c r="O928" i="5"/>
  <c r="O2618" i="5"/>
  <c r="O2421" i="5"/>
  <c r="O2322" i="5"/>
  <c r="O1899" i="5"/>
  <c r="O1878" i="5"/>
  <c r="O1847" i="5"/>
  <c r="O1720" i="5"/>
  <c r="O1669" i="5"/>
  <c r="O1622" i="5"/>
  <c r="O1582" i="5"/>
  <c r="O1561" i="5"/>
  <c r="O1387" i="5"/>
  <c r="O1367" i="5"/>
  <c r="O1297" i="5"/>
  <c r="O1290" i="5"/>
  <c r="O1283" i="5"/>
  <c r="O1215" i="5"/>
  <c r="O1131" i="5"/>
  <c r="O1108" i="5"/>
  <c r="O1067" i="5"/>
  <c r="O1018" i="5"/>
  <c r="O987" i="5"/>
  <c r="O963" i="5"/>
  <c r="O940" i="5"/>
  <c r="O927" i="5"/>
  <c r="O915" i="5"/>
  <c r="O830" i="5"/>
  <c r="O827" i="5"/>
  <c r="O730" i="5"/>
  <c r="O727" i="5"/>
  <c r="O715" i="5"/>
  <c r="O301" i="5"/>
  <c r="O3036" i="5"/>
  <c r="O2306" i="5"/>
  <c r="O2037" i="5"/>
  <c r="O1941" i="5"/>
  <c r="O1809" i="5"/>
  <c r="O1769" i="5"/>
  <c r="O1719" i="5"/>
  <c r="O1675" i="5"/>
  <c r="O1668" i="5"/>
  <c r="O1635" i="5"/>
  <c r="O1595" i="5"/>
  <c r="O1510" i="5"/>
  <c r="O1483" i="5"/>
  <c r="O1437" i="5"/>
  <c r="O1424" i="5"/>
  <c r="O1412" i="5"/>
  <c r="O1372" i="5"/>
  <c r="O1366" i="5"/>
  <c r="O1340" i="5"/>
  <c r="O1231" i="5"/>
  <c r="O1225" i="5"/>
  <c r="O1179" i="5"/>
  <c r="O1115" i="5"/>
  <c r="O994" i="5"/>
  <c r="O836" i="5"/>
  <c r="O736" i="5"/>
  <c r="O2472" i="5"/>
  <c r="O2273" i="5"/>
  <c r="O2225" i="5"/>
  <c r="O2086" i="5"/>
  <c r="O2005" i="5"/>
  <c r="O1788" i="5"/>
  <c r="O1778" i="5"/>
  <c r="O1759" i="5"/>
  <c r="O1601" i="5"/>
  <c r="O1529" i="5"/>
  <c r="O1503" i="5"/>
  <c r="O1443" i="5"/>
  <c r="O1417" i="5"/>
  <c r="O1296" i="5"/>
  <c r="O1262" i="5"/>
  <c r="O1256" i="5"/>
  <c r="O1208" i="5"/>
  <c r="O1191" i="5"/>
  <c r="O1146" i="5"/>
  <c r="O1138" i="5"/>
  <c r="O1104" i="5"/>
  <c r="O1085" i="5"/>
  <c r="O1081" i="5"/>
  <c r="O1074" i="5"/>
  <c r="O1025" i="5"/>
  <c r="O966" i="5"/>
  <c r="O946" i="5"/>
  <c r="O869" i="5"/>
  <c r="O866" i="5"/>
  <c r="O769" i="5"/>
  <c r="O766" i="5"/>
  <c r="O669" i="5"/>
  <c r="O666" i="5"/>
  <c r="O2176" i="5"/>
  <c r="O2045" i="5"/>
  <c r="O1947" i="5"/>
  <c r="O1937" i="5"/>
  <c r="O1853" i="5"/>
  <c r="O1843" i="5"/>
  <c r="O1805" i="5"/>
  <c r="O1716" i="5"/>
  <c r="O1586" i="5"/>
  <c r="O1546" i="5"/>
  <c r="O1534" i="5"/>
  <c r="O1488" i="5"/>
  <c r="O1480" i="5"/>
  <c r="O1474" i="5"/>
  <c r="O1467" i="5"/>
  <c r="O1435" i="5"/>
  <c r="O1428" i="5"/>
  <c r="O1404" i="5"/>
  <c r="O1241" i="5"/>
  <c r="O1189" i="5"/>
  <c r="O1177" i="5"/>
  <c r="O1069" i="5"/>
  <c r="O1017" i="5"/>
  <c r="O1007" i="5"/>
  <c r="O989" i="5"/>
  <c r="O979" i="5"/>
  <c r="O965" i="5"/>
  <c r="O945" i="5"/>
  <c r="O942" i="5"/>
  <c r="O932" i="5"/>
  <c r="O880" i="5"/>
  <c r="O868" i="5"/>
  <c r="O862" i="5"/>
  <c r="O850" i="5"/>
  <c r="O847" i="5"/>
  <c r="O750" i="5"/>
  <c r="O747" i="5"/>
  <c r="O735" i="5"/>
  <c r="O549" i="5"/>
  <c r="O469" i="5"/>
  <c r="O449" i="5"/>
  <c r="O429" i="5"/>
  <c r="O2483" i="5"/>
  <c r="O2267" i="5"/>
  <c r="O2219" i="5"/>
  <c r="O2011" i="5"/>
  <c r="O1884" i="5"/>
  <c r="O1873" i="5"/>
  <c r="O1842" i="5"/>
  <c r="O1756" i="5"/>
  <c r="O1665" i="5"/>
  <c r="O1659" i="5"/>
  <c r="O1645" i="5"/>
  <c r="O1639" i="5"/>
  <c r="O1592" i="5"/>
  <c r="O1572" i="5"/>
  <c r="O1453" i="5"/>
  <c r="O1390" i="5"/>
  <c r="O1363" i="5"/>
  <c r="O1313" i="5"/>
  <c r="O1294" i="5"/>
  <c r="O1235" i="5"/>
  <c r="O1212" i="5"/>
  <c r="O1171" i="5"/>
  <c r="O1114" i="5"/>
  <c r="O935" i="5"/>
  <c r="O856" i="5"/>
  <c r="O756" i="5"/>
  <c r="O618" i="5"/>
  <c r="O2849" i="5"/>
  <c r="O2568" i="5"/>
  <c r="O2328" i="5"/>
  <c r="O2263" i="5"/>
  <c r="O2053" i="5"/>
  <c r="O1830" i="5"/>
  <c r="O1793" i="5"/>
  <c r="O1783" i="5"/>
  <c r="O1731" i="5"/>
  <c r="O1657" i="5"/>
  <c r="O1643" i="5"/>
  <c r="O1624" i="5"/>
  <c r="O1479" i="5"/>
  <c r="O1402" i="5"/>
  <c r="O1382" i="5"/>
  <c r="O1349" i="5"/>
  <c r="O1324" i="5"/>
  <c r="O1318" i="5"/>
  <c r="O1252" i="5"/>
  <c r="O1113" i="5"/>
  <c r="O1083" i="5"/>
  <c r="O1079" i="5"/>
  <c r="O1072" i="5"/>
  <c r="O1030" i="5"/>
  <c r="O971" i="5"/>
  <c r="O951" i="5"/>
  <c r="O916" i="5"/>
  <c r="O816" i="5"/>
  <c r="O716" i="5"/>
  <c r="O2034" i="5"/>
  <c r="O2022" i="5"/>
  <c r="O1923" i="5"/>
  <c r="O1908" i="5"/>
  <c r="O1896" i="5"/>
  <c r="O1825" i="5"/>
  <c r="O1790" i="5"/>
  <c r="O1726" i="5"/>
  <c r="O1620" i="5"/>
  <c r="O1603" i="5"/>
  <c r="O1554" i="5"/>
  <c r="O1481" i="5"/>
  <c r="O1433" i="5"/>
  <c r="O1425" i="5"/>
  <c r="O1271" i="5"/>
  <c r="O1255" i="5"/>
  <c r="O1195" i="5"/>
  <c r="O1181" i="5"/>
  <c r="O1174" i="5"/>
  <c r="O1160" i="5"/>
  <c r="O1140" i="5"/>
  <c r="O1130" i="5"/>
  <c r="O1095" i="5"/>
  <c r="O1066" i="5"/>
  <c r="O1061" i="5"/>
  <c r="O1042" i="5"/>
  <c r="O1019" i="5"/>
  <c r="O906" i="5"/>
  <c r="O844" i="5"/>
  <c r="O804" i="5"/>
  <c r="O787" i="5"/>
  <c r="O770" i="5"/>
  <c r="O762" i="5"/>
  <c r="O731" i="5"/>
  <c r="O698" i="5"/>
  <c r="O650" i="5"/>
  <c r="O636" i="5"/>
  <c r="O629" i="5"/>
  <c r="O550" i="5"/>
  <c r="O450" i="5"/>
  <c r="O420" i="5"/>
  <c r="O352" i="5"/>
  <c r="O330" i="5"/>
  <c r="O2876" i="5"/>
  <c r="O2477" i="5"/>
  <c r="O2403" i="5"/>
  <c r="O2072" i="5"/>
  <c r="O2019" i="5"/>
  <c r="O1971" i="5"/>
  <c r="O1823" i="5"/>
  <c r="O1754" i="5"/>
  <c r="O1704" i="5"/>
  <c r="O1695" i="5"/>
  <c r="O1552" i="5"/>
  <c r="O1385" i="5"/>
  <c r="O1246" i="5"/>
  <c r="O1201" i="5"/>
  <c r="O1187" i="5"/>
  <c r="O1154" i="5"/>
  <c r="O1119" i="5"/>
  <c r="O1000" i="5"/>
  <c r="O2762" i="5"/>
  <c r="O2443" i="5"/>
  <c r="O2387" i="5"/>
  <c r="O2021" i="5"/>
  <c r="O1974" i="5"/>
  <c r="O1802" i="5"/>
  <c r="O1562" i="5"/>
  <c r="O1513" i="5"/>
  <c r="O1448" i="5"/>
  <c r="O1125" i="5"/>
  <c r="O1080" i="5"/>
  <c r="O1015" i="5"/>
  <c r="O1001" i="5"/>
  <c r="O996" i="5"/>
  <c r="O978" i="5"/>
  <c r="O939" i="5"/>
  <c r="O922" i="5"/>
  <c r="O910" i="5"/>
  <c r="O884" i="5"/>
  <c r="O876" i="5"/>
  <c r="O758" i="5"/>
  <c r="O746" i="5"/>
  <c r="O694" i="5"/>
  <c r="O605" i="5"/>
  <c r="O583" i="5"/>
  <c r="O580" i="5"/>
  <c r="O483" i="5"/>
  <c r="O480" i="5"/>
  <c r="O381" i="5"/>
  <c r="O1577" i="5"/>
  <c r="O1295" i="5"/>
  <c r="O1194" i="5"/>
  <c r="O1180" i="5"/>
  <c r="O1159" i="5"/>
  <c r="O1134" i="5"/>
  <c r="O1065" i="5"/>
  <c r="O955" i="5"/>
  <c r="O867" i="5"/>
  <c r="O2780" i="5"/>
  <c r="O2517" i="5"/>
  <c r="O2284" i="5"/>
  <c r="O2008" i="5"/>
  <c r="O1998" i="5"/>
  <c r="O1934" i="5"/>
  <c r="O1859" i="5"/>
  <c r="O1846" i="5"/>
  <c r="O1812" i="5"/>
  <c r="O1611" i="5"/>
  <c r="O1570" i="5"/>
  <c r="O1537" i="5"/>
  <c r="O1505" i="5"/>
  <c r="O1489" i="5"/>
  <c r="O1456" i="5"/>
  <c r="O1409" i="5"/>
  <c r="O1394" i="5"/>
  <c r="O1335" i="5"/>
  <c r="O1216" i="5"/>
  <c r="O1209" i="5"/>
  <c r="O1110" i="5"/>
  <c r="O1100" i="5"/>
  <c r="O1070" i="5"/>
  <c r="O1051" i="5"/>
  <c r="O1046" i="5"/>
  <c r="O930" i="5"/>
  <c r="O918" i="5"/>
  <c r="O914" i="5"/>
  <c r="O828" i="5"/>
  <c r="O799" i="5"/>
  <c r="O778" i="5"/>
  <c r="O689" i="5"/>
  <c r="O668" i="5"/>
  <c r="O664" i="5"/>
  <c r="O660" i="5"/>
  <c r="O598" i="5"/>
  <c r="O592" i="5"/>
  <c r="O513" i="5"/>
  <c r="O498" i="5"/>
  <c r="O492" i="5"/>
  <c r="O2553" i="5"/>
  <c r="O2516" i="5"/>
  <c r="O2459" i="5"/>
  <c r="O2166" i="5"/>
  <c r="O2133" i="5"/>
  <c r="O1972" i="5"/>
  <c r="O1945" i="5"/>
  <c r="O1766" i="5"/>
  <c r="O1686" i="5"/>
  <c r="O1636" i="5"/>
  <c r="O1619" i="5"/>
  <c r="O1602" i="5"/>
  <c r="O1520" i="5"/>
  <c r="O1472" i="5"/>
  <c r="O1464" i="5"/>
  <c r="O1455" i="5"/>
  <c r="O1401" i="5"/>
  <c r="O1386" i="5"/>
  <c r="O1343" i="5"/>
  <c r="O1223" i="5"/>
  <c r="O1166" i="5"/>
  <c r="O1129" i="5"/>
  <c r="O1105" i="5"/>
  <c r="O1023" i="5"/>
  <c r="O973" i="5"/>
  <c r="O871" i="5"/>
  <c r="O863" i="5"/>
  <c r="O859" i="5"/>
  <c r="O851" i="5"/>
  <c r="O832" i="5"/>
  <c r="O742" i="5"/>
  <c r="O615" i="5"/>
  <c r="O608" i="5"/>
  <c r="O589" i="5"/>
  <c r="O504" i="5"/>
  <c r="O501" i="5"/>
  <c r="O489" i="5"/>
  <c r="O370" i="5"/>
  <c r="O332" i="5"/>
  <c r="O1084" i="5"/>
  <c r="O2196" i="5"/>
  <c r="O1820" i="5"/>
  <c r="O1702" i="5"/>
  <c r="O1642" i="5"/>
  <c r="O1634" i="5"/>
  <c r="O1576" i="5"/>
  <c r="O1543" i="5"/>
  <c r="O1486" i="5"/>
  <c r="O1438" i="5"/>
  <c r="O1399" i="5"/>
  <c r="O1358" i="5"/>
  <c r="O1341" i="5"/>
  <c r="O1301" i="5"/>
  <c r="O1293" i="5"/>
  <c r="O1285" i="5"/>
  <c r="O1237" i="5"/>
  <c r="O1193" i="5"/>
  <c r="O1128" i="5"/>
  <c r="O1118" i="5"/>
  <c r="O1013" i="5"/>
  <c r="O999" i="5"/>
  <c r="O972" i="5"/>
  <c r="O967" i="5"/>
  <c r="O959" i="5"/>
  <c r="O904" i="5"/>
  <c r="O887" i="5"/>
  <c r="O870" i="5"/>
  <c r="O831" i="5"/>
  <c r="O798" i="5"/>
  <c r="O737" i="5"/>
  <c r="O667" i="5"/>
  <c r="O659" i="5"/>
  <c r="O570" i="5"/>
  <c r="O470" i="5"/>
  <c r="O1575" i="5"/>
  <c r="O1501" i="5"/>
  <c r="O1493" i="5"/>
  <c r="O1275" i="5"/>
  <c r="O1206" i="5"/>
  <c r="O1170" i="5"/>
  <c r="O1164" i="5"/>
  <c r="O1152" i="5"/>
  <c r="O1143" i="5"/>
  <c r="O2055" i="5"/>
  <c r="O1968" i="5"/>
  <c r="O1916" i="5"/>
  <c r="O1890" i="5"/>
  <c r="O1774" i="5"/>
  <c r="O1732" i="5"/>
  <c r="O1625" i="5"/>
  <c r="O1591" i="5"/>
  <c r="O1567" i="5"/>
  <c r="O1542" i="5"/>
  <c r="O1526" i="5"/>
  <c r="O1518" i="5"/>
  <c r="O1429" i="5"/>
  <c r="O1228" i="5"/>
  <c r="O1221" i="5"/>
  <c r="O1054" i="5"/>
  <c r="O1031" i="5"/>
  <c r="O1022" i="5"/>
  <c r="O985" i="5"/>
  <c r="O950" i="5"/>
  <c r="O858" i="5"/>
  <c r="O846" i="5"/>
  <c r="O794" i="5"/>
  <c r="O679" i="5"/>
  <c r="O645" i="5"/>
  <c r="O631" i="5"/>
  <c r="O614" i="5"/>
  <c r="O600" i="5"/>
  <c r="O503" i="5"/>
  <c r="O500" i="5"/>
  <c r="O3106" i="5"/>
  <c r="O2397" i="5"/>
  <c r="O2042" i="5"/>
  <c r="O2028" i="5"/>
  <c r="O1967" i="5"/>
  <c r="O1930" i="5"/>
  <c r="O1785" i="5"/>
  <c r="O1762" i="5"/>
  <c r="O1683" i="5"/>
  <c r="O1607" i="5"/>
  <c r="O2080" i="5"/>
  <c r="O2039" i="5"/>
  <c r="O1952" i="5"/>
  <c r="O1913" i="5"/>
  <c r="O1851" i="5"/>
  <c r="O1772" i="5"/>
  <c r="O1691" i="5"/>
  <c r="O1598" i="5"/>
  <c r="O1508" i="5"/>
  <c r="O1500" i="5"/>
  <c r="O1492" i="5"/>
  <c r="O1451" i="5"/>
  <c r="O1373" i="5"/>
  <c r="O1299" i="5"/>
  <c r="O1291" i="5"/>
  <c r="O1274" i="5"/>
  <c r="O1242" i="5"/>
  <c r="O1219" i="5"/>
  <c r="O1184" i="5"/>
  <c r="O1035" i="5"/>
  <c r="O953" i="5"/>
  <c r="O936" i="5"/>
  <c r="O849" i="5"/>
  <c r="O822" i="5"/>
  <c r="O810" i="5"/>
  <c r="O784" i="5"/>
  <c r="O776" i="5"/>
  <c r="O603" i="5"/>
  <c r="O563" i="5"/>
  <c r="O560" i="5"/>
  <c r="O463" i="5"/>
  <c r="O460" i="5"/>
  <c r="O421" i="5"/>
  <c r="O401" i="5"/>
  <c r="O2468" i="5"/>
  <c r="O2266" i="5"/>
  <c r="O2246" i="5"/>
  <c r="O1965" i="5"/>
  <c r="O1844" i="5"/>
  <c r="O1816" i="5"/>
  <c r="O1744" i="5"/>
  <c r="O1717" i="5"/>
  <c r="O1482" i="5"/>
  <c r="O1471" i="5"/>
  <c r="O1405" i="5"/>
  <c r="O1352" i="5"/>
  <c r="O1284" i="5"/>
  <c r="O1210" i="5"/>
  <c r="O1137" i="5"/>
  <c r="O1050" i="5"/>
  <c r="O933" i="5"/>
  <c r="O877" i="5"/>
  <c r="O865" i="5"/>
  <c r="O860" i="5"/>
  <c r="O854" i="5"/>
  <c r="O786" i="5"/>
  <c r="O774" i="5"/>
  <c r="O768" i="5"/>
  <c r="O757" i="5"/>
  <c r="O751" i="5"/>
  <c r="O707" i="5"/>
  <c r="O621" i="5"/>
  <c r="O612" i="5"/>
  <c r="O602" i="5"/>
  <c r="O543" i="5"/>
  <c r="O494" i="5"/>
  <c r="O486" i="5"/>
  <c r="O453" i="5"/>
  <c r="O283" i="5"/>
  <c r="O1901" i="5"/>
  <c r="O1557" i="5"/>
  <c r="O1306" i="5"/>
  <c r="O1272" i="5"/>
  <c r="O1198" i="5"/>
  <c r="O1178" i="5"/>
  <c r="O1122" i="5"/>
  <c r="O1086" i="5"/>
  <c r="O1057" i="5"/>
  <c r="O1003" i="5"/>
  <c r="O997" i="5"/>
  <c r="O977" i="5"/>
  <c r="O964" i="5"/>
  <c r="O921" i="5"/>
  <c r="O909" i="5"/>
  <c r="O896" i="5"/>
  <c r="O883" i="5"/>
  <c r="O821" i="5"/>
  <c r="O740" i="5"/>
  <c r="O724" i="5"/>
  <c r="O706" i="5"/>
  <c r="O700" i="5"/>
  <c r="O676" i="5"/>
  <c r="O640" i="5"/>
  <c r="O626" i="5"/>
  <c r="O611" i="5"/>
  <c r="O606" i="5"/>
  <c r="O597" i="5"/>
  <c r="O556" i="5"/>
  <c r="O2139" i="5"/>
  <c r="O1801" i="5"/>
  <c r="O1715" i="5"/>
  <c r="O1654" i="5"/>
  <c r="O1525" i="5"/>
  <c r="O1504" i="5"/>
  <c r="O1426" i="5"/>
  <c r="O1384" i="5"/>
  <c r="O1316" i="5"/>
  <c r="O1261" i="5"/>
  <c r="O1116" i="5"/>
  <c r="O1093" i="5"/>
  <c r="O1064" i="5"/>
  <c r="O1010" i="5"/>
  <c r="O837" i="5"/>
  <c r="O729" i="5"/>
  <c r="O718" i="5"/>
  <c r="O688" i="5"/>
  <c r="O670" i="5"/>
  <c r="O665" i="5"/>
  <c r="O601" i="5"/>
  <c r="O572" i="5"/>
  <c r="O564" i="5"/>
  <c r="O551" i="5"/>
  <c r="O490" i="5"/>
  <c r="O457" i="5"/>
  <c r="O418" i="5"/>
  <c r="O410" i="5"/>
  <c r="O341" i="5"/>
  <c r="O309" i="5"/>
  <c r="O276" i="5"/>
  <c r="O2280" i="5"/>
  <c r="O2157" i="5"/>
  <c r="O2007" i="5"/>
  <c r="O1963" i="5"/>
  <c r="O1856" i="5"/>
  <c r="O1578" i="5"/>
  <c r="O1535" i="5"/>
  <c r="O1514" i="5"/>
  <c r="O1458" i="5"/>
  <c r="O1383" i="5"/>
  <c r="O1249" i="5"/>
  <c r="O1136" i="5"/>
  <c r="O1101" i="5"/>
  <c r="O1009" i="5"/>
  <c r="O3325" i="5"/>
  <c r="O2596" i="5"/>
  <c r="O1885" i="5"/>
  <c r="O1870" i="5"/>
  <c r="O1841" i="5"/>
  <c r="O1799" i="5"/>
  <c r="O1728" i="5"/>
  <c r="O1713" i="5"/>
  <c r="O1689" i="5"/>
  <c r="O1653" i="5"/>
  <c r="O2052" i="5"/>
  <c r="O1961" i="5"/>
  <c r="O1914" i="5"/>
  <c r="O1869" i="5"/>
  <c r="O1770" i="5"/>
  <c r="O1727" i="5"/>
  <c r="O1676" i="5"/>
  <c r="O1413" i="5"/>
  <c r="O1392" i="5"/>
  <c r="O1381" i="5"/>
  <c r="O1121" i="5"/>
  <c r="O1041" i="5"/>
  <c r="O975" i="5"/>
  <c r="O938" i="5"/>
  <c r="O888" i="5"/>
  <c r="O797" i="5"/>
  <c r="O791" i="5"/>
  <c r="O767" i="5"/>
  <c r="O728" i="5"/>
  <c r="O723" i="5"/>
  <c r="O705" i="5"/>
  <c r="O1928" i="5"/>
  <c r="O1597" i="5"/>
  <c r="O1511" i="5"/>
  <c r="O1477" i="5"/>
  <c r="O1454" i="5"/>
  <c r="O1226" i="5"/>
  <c r="O1196" i="5"/>
  <c r="O1185" i="5"/>
  <c r="O1175" i="5"/>
  <c r="O1157" i="5"/>
  <c r="O1091" i="5"/>
  <c r="O1047" i="5"/>
  <c r="O1040" i="5"/>
  <c r="O1021" i="5"/>
  <c r="O981" i="5"/>
  <c r="O962" i="5"/>
  <c r="O913" i="5"/>
  <c r="O825" i="5"/>
  <c r="O808" i="5"/>
  <c r="O790" i="5"/>
  <c r="O760" i="5"/>
  <c r="O755" i="5"/>
  <c r="O733" i="5"/>
  <c r="O704" i="5"/>
  <c r="O663" i="5"/>
  <c r="O575" i="5"/>
  <c r="O571" i="5"/>
  <c r="O567" i="5"/>
  <c r="O559" i="5"/>
  <c r="O554" i="5"/>
  <c r="O528" i="5"/>
  <c r="O505" i="5"/>
  <c r="O472" i="5"/>
  <c r="O464" i="5"/>
  <c r="O451" i="5"/>
  <c r="O417" i="5"/>
  <c r="O409" i="5"/>
  <c r="O326" i="5"/>
  <c r="O2383" i="5"/>
  <c r="O1794" i="5"/>
  <c r="O1781" i="5"/>
  <c r="O1685" i="5"/>
  <c r="O1585" i="5"/>
  <c r="O1422" i="5"/>
  <c r="O1411" i="5"/>
  <c r="O1380" i="5"/>
  <c r="O1257" i="5"/>
  <c r="O1149" i="5"/>
  <c r="O1120" i="5"/>
  <c r="O1098" i="5"/>
  <c r="O894" i="5"/>
  <c r="O824" i="5"/>
  <c r="O796" i="5"/>
  <c r="O738" i="5"/>
  <c r="O710" i="5"/>
  <c r="O692" i="5"/>
  <c r="O686" i="5"/>
  <c r="O579" i="5"/>
  <c r="O476" i="5"/>
  <c r="O468" i="5"/>
  <c r="O433" i="5"/>
  <c r="O389" i="5"/>
  <c r="O347" i="5"/>
  <c r="O343" i="5"/>
  <c r="O315" i="5"/>
  <c r="O291" i="5"/>
  <c r="O2669" i="5"/>
  <c r="O2457" i="5"/>
  <c r="O2014" i="5"/>
  <c r="O1925" i="5"/>
  <c r="O1910" i="5"/>
  <c r="O1893" i="5"/>
  <c r="O1780" i="5"/>
  <c r="O1764" i="5"/>
  <c r="O1697" i="5"/>
  <c r="O2343" i="5"/>
  <c r="O2149" i="5"/>
  <c r="O1708" i="5"/>
  <c r="O1627" i="5"/>
  <c r="O1583" i="5"/>
  <c r="O1487" i="5"/>
  <c r="O1431" i="5"/>
  <c r="O1378" i="5"/>
  <c r="O2359" i="5"/>
  <c r="O1735" i="5"/>
  <c r="O1374" i="5"/>
  <c r="O1348" i="5"/>
  <c r="O1282" i="5"/>
  <c r="O1243" i="5"/>
  <c r="O1232" i="5"/>
  <c r="O1183" i="5"/>
  <c r="O1141" i="5"/>
  <c r="O1096" i="5"/>
  <c r="O1048" i="5"/>
  <c r="O1014" i="5"/>
  <c r="O1006" i="5"/>
  <c r="O931" i="5"/>
  <c r="O900" i="5"/>
  <c r="O861" i="5"/>
  <c r="O820" i="5"/>
  <c r="O783" i="5"/>
  <c r="O2040" i="5"/>
  <c r="O1574" i="5"/>
  <c r="O1531" i="5"/>
  <c r="O1466" i="5"/>
  <c r="O1398" i="5"/>
  <c r="O1220" i="5"/>
  <c r="O1150" i="5"/>
  <c r="O1123" i="5"/>
  <c r="O908" i="5"/>
  <c r="O899" i="5"/>
  <c r="O834" i="5"/>
  <c r="O806" i="5"/>
  <c r="O719" i="5"/>
  <c r="O680" i="5"/>
  <c r="O673" i="5"/>
  <c r="O653" i="5"/>
  <c r="O647" i="5"/>
  <c r="O569" i="5"/>
  <c r="O2416" i="5"/>
  <c r="O1573" i="5"/>
  <c r="O1491" i="5"/>
  <c r="O1280" i="5"/>
  <c r="O1254" i="5"/>
  <c r="O1205" i="5"/>
  <c r="O1182" i="5"/>
  <c r="O1148" i="5"/>
  <c r="O1075" i="5"/>
  <c r="O986" i="5"/>
  <c r="O853" i="5"/>
  <c r="O819" i="5"/>
  <c r="O812" i="5"/>
  <c r="O789" i="5"/>
  <c r="O725" i="5"/>
  <c r="O696" i="5"/>
  <c r="O672" i="5"/>
  <c r="O578" i="5"/>
  <c r="O573" i="5"/>
  <c r="O568" i="5"/>
  <c r="O558" i="5"/>
  <c r="O553" i="5"/>
  <c r="O525" i="5"/>
  <c r="O481" i="5"/>
  <c r="O471" i="5"/>
  <c r="O445" i="5"/>
  <c r="O422" i="5"/>
  <c r="O398" i="5"/>
  <c r="O322" i="5"/>
  <c r="O2650" i="5"/>
  <c r="O2112" i="5"/>
  <c r="O1897" i="5"/>
  <c r="O1613" i="5"/>
  <c r="O1423" i="5"/>
  <c r="O1266" i="5"/>
  <c r="O1217" i="5"/>
  <c r="O1094" i="5"/>
  <c r="O1038" i="5"/>
  <c r="O1029" i="5"/>
  <c r="O1004" i="5"/>
  <c r="O907" i="5"/>
  <c r="O882" i="5"/>
  <c r="O874" i="5"/>
  <c r="O826" i="5"/>
  <c r="O759" i="5"/>
  <c r="O745" i="5"/>
  <c r="O652" i="5"/>
  <c r="O604" i="5"/>
  <c r="O1983" i="5"/>
  <c r="O1912" i="5"/>
  <c r="O1863" i="5"/>
  <c r="O1796" i="5"/>
  <c r="O1746" i="5"/>
  <c r="O1699" i="5"/>
  <c r="O1612" i="5"/>
  <c r="O1584" i="5"/>
  <c r="O1463" i="5"/>
  <c r="O1370" i="5"/>
  <c r="O1292" i="5"/>
  <c r="O1277" i="5"/>
  <c r="O1192" i="5"/>
  <c r="O1147" i="5"/>
  <c r="O1103" i="5"/>
  <c r="O1037" i="5"/>
  <c r="O968" i="5"/>
  <c r="O961" i="5"/>
  <c r="O898" i="5"/>
  <c r="O889" i="5"/>
  <c r="O852" i="5"/>
  <c r="O839" i="5"/>
  <c r="O744" i="5"/>
  <c r="O709" i="5"/>
  <c r="O678" i="5"/>
  <c r="O658" i="5"/>
  <c r="O524" i="5"/>
  <c r="O475" i="5"/>
  <c r="O2109" i="5"/>
  <c r="O1304" i="5"/>
  <c r="O1112" i="5"/>
  <c r="O1102" i="5"/>
  <c r="O1092" i="5"/>
  <c r="O1073" i="5"/>
  <c r="O1012" i="5"/>
  <c r="O1002" i="5"/>
  <c r="O944" i="5"/>
  <c r="O881" i="5"/>
  <c r="O873" i="5"/>
  <c r="O818" i="5"/>
  <c r="O811" i="5"/>
  <c r="O788" i="5"/>
  <c r="O772" i="5"/>
  <c r="O1667" i="5"/>
  <c r="O1555" i="5"/>
  <c r="O1475" i="5"/>
  <c r="O1420" i="5"/>
  <c r="O1407" i="5"/>
  <c r="O1342" i="5"/>
  <c r="O1203" i="5"/>
  <c r="O1156" i="5"/>
  <c r="O1063" i="5"/>
  <c r="O1026" i="5"/>
  <c r="O952" i="5"/>
  <c r="O905" i="5"/>
  <c r="O845" i="5"/>
  <c r="O780" i="5"/>
  <c r="O765" i="5"/>
  <c r="O702" i="5"/>
  <c r="O639" i="5"/>
  <c r="O633" i="5"/>
  <c r="O557" i="5"/>
  <c r="O546" i="5"/>
  <c r="O1540" i="5"/>
  <c r="O1499" i="5"/>
  <c r="O1461" i="5"/>
  <c r="O1434" i="5"/>
  <c r="O1419" i="5"/>
  <c r="O1238" i="5"/>
  <c r="O1190" i="5"/>
  <c r="O1082" i="5"/>
  <c r="O1062" i="5"/>
  <c r="O1053" i="5"/>
  <c r="O1011" i="5"/>
  <c r="O993" i="5"/>
  <c r="O803" i="5"/>
  <c r="O779" i="5"/>
  <c r="O771" i="5"/>
  <c r="O708" i="5"/>
  <c r="O657" i="5"/>
  <c r="O609" i="5"/>
  <c r="O577" i="5"/>
  <c r="O540" i="5"/>
  <c r="O529" i="5"/>
  <c r="O523" i="5"/>
  <c r="O2179" i="5"/>
  <c r="O1807" i="5"/>
  <c r="O1524" i="5"/>
  <c r="O1495" i="5"/>
  <c r="O1389" i="5"/>
  <c r="O1298" i="5"/>
  <c r="O1117" i="5"/>
  <c r="O1033" i="5"/>
  <c r="O990" i="5"/>
  <c r="O926" i="5"/>
  <c r="O875" i="5"/>
  <c r="O864" i="5"/>
  <c r="O777" i="5"/>
  <c r="O739" i="5"/>
  <c r="O674" i="5"/>
  <c r="O656" i="5"/>
  <c r="O539" i="5"/>
  <c r="O532" i="5"/>
  <c r="O493" i="5"/>
  <c r="O455" i="5"/>
  <c r="O438" i="5"/>
  <c r="O432" i="5"/>
  <c r="O372" i="5"/>
  <c r="O362" i="5"/>
  <c r="O348" i="5"/>
  <c r="O2180" i="5"/>
  <c r="O1753" i="5"/>
  <c r="O1163" i="5"/>
  <c r="O1068" i="5"/>
  <c r="O1032" i="5"/>
  <c r="O947" i="5"/>
  <c r="O809" i="5"/>
  <c r="O711" i="5"/>
  <c r="O703" i="5"/>
  <c r="O545" i="5"/>
  <c r="O526" i="5"/>
  <c r="O518" i="5"/>
  <c r="O511" i="5"/>
  <c r="O444" i="5"/>
  <c r="O357" i="5"/>
  <c r="O1604" i="5"/>
  <c r="O1151" i="5"/>
  <c r="O1055" i="5"/>
  <c r="O957" i="5"/>
  <c r="O925" i="5"/>
  <c r="O855" i="5"/>
  <c r="O683" i="5"/>
  <c r="O648" i="5"/>
  <c r="O641" i="5"/>
  <c r="O610" i="5"/>
  <c r="O590" i="5"/>
  <c r="O576" i="5"/>
  <c r="O565" i="5"/>
  <c r="O552" i="5"/>
  <c r="O531" i="5"/>
  <c r="O487" i="5"/>
  <c r="O466" i="5"/>
  <c r="O431" i="5"/>
  <c r="O411" i="5"/>
  <c r="O406" i="5"/>
  <c r="O391" i="5"/>
  <c r="O386" i="5"/>
  <c r="O331" i="5"/>
  <c r="O318" i="5"/>
  <c r="O287" i="5"/>
  <c r="O1649" i="5"/>
  <c r="O1446" i="5"/>
  <c r="O1311" i="5"/>
  <c r="O1234" i="5"/>
  <c r="O1204" i="5"/>
  <c r="O1176" i="5"/>
  <c r="O1162" i="5"/>
  <c r="O1139" i="5"/>
  <c r="O1043" i="5"/>
  <c r="O1020" i="5"/>
  <c r="O1008" i="5"/>
  <c r="O924" i="5"/>
  <c r="O885" i="5"/>
  <c r="O595" i="5"/>
  <c r="O538" i="5"/>
  <c r="O443" i="5"/>
  <c r="O400" i="5"/>
  <c r="O366" i="5"/>
  <c r="O361" i="5"/>
  <c r="O339" i="5"/>
  <c r="O335" i="5"/>
  <c r="O304" i="5"/>
  <c r="O1787" i="5"/>
  <c r="O1587" i="5"/>
  <c r="O1264" i="5"/>
  <c r="O1248" i="5"/>
  <c r="O1126" i="5"/>
  <c r="O934" i="5"/>
  <c r="O872" i="5"/>
  <c r="O817" i="5"/>
  <c r="O682" i="5"/>
  <c r="O655" i="5"/>
  <c r="O625" i="5"/>
  <c r="O617" i="5"/>
  <c r="O582" i="5"/>
  <c r="O510" i="5"/>
  <c r="O1876" i="5"/>
  <c r="O1233" i="5"/>
  <c r="O1202" i="5"/>
  <c r="O632" i="5"/>
  <c r="O371" i="5"/>
  <c r="O1355" i="5"/>
  <c r="O1278" i="5"/>
  <c r="O1173" i="5"/>
  <c r="O1161" i="5"/>
  <c r="O1077" i="5"/>
  <c r="O1028" i="5"/>
  <c r="O892" i="5"/>
  <c r="O764" i="5"/>
  <c r="O699" i="5"/>
  <c r="O671" i="5"/>
  <c r="O594" i="5"/>
  <c r="O509" i="5"/>
  <c r="O485" i="5"/>
  <c r="O459" i="5"/>
  <c r="O448" i="5"/>
  <c r="O436" i="5"/>
  <c r="O424" i="5"/>
  <c r="O404" i="5"/>
  <c r="O375" i="5"/>
  <c r="O365" i="5"/>
  <c r="O351" i="5"/>
  <c r="O321" i="5"/>
  <c r="O2230" i="5"/>
  <c r="O1680" i="5"/>
  <c r="O1614" i="5"/>
  <c r="O1551" i="5"/>
  <c r="O1337" i="5"/>
  <c r="O1322" i="5"/>
  <c r="O1308" i="5"/>
  <c r="O1186" i="5"/>
  <c r="O1172" i="5"/>
  <c r="O1135" i="5"/>
  <c r="O1099" i="5"/>
  <c r="O1088" i="5"/>
  <c r="O912" i="5"/>
  <c r="O843" i="5"/>
  <c r="O785" i="5"/>
  <c r="O717" i="5"/>
  <c r="O646" i="5"/>
  <c r="O544" i="5"/>
  <c r="O516" i="5"/>
  <c r="O497" i="5"/>
  <c r="O491" i="5"/>
  <c r="O419" i="5"/>
  <c r="O414" i="5"/>
  <c r="O399" i="5"/>
  <c r="O394" i="5"/>
  <c r="O380" i="5"/>
  <c r="O338" i="5"/>
  <c r="O290" i="5"/>
  <c r="O286" i="5"/>
  <c r="O1646" i="5"/>
  <c r="O1566" i="5"/>
  <c r="O1354" i="5"/>
  <c r="O1200" i="5"/>
  <c r="O1124" i="5"/>
  <c r="O984" i="5"/>
  <c r="O974" i="5"/>
  <c r="O903" i="5"/>
  <c r="O891" i="5"/>
  <c r="O726" i="5"/>
  <c r="O690" i="5"/>
  <c r="O623" i="5"/>
  <c r="O587" i="5"/>
  <c r="O581" i="5"/>
  <c r="O562" i="5"/>
  <c r="O536" i="5"/>
  <c r="O515" i="5"/>
  <c r="O502" i="5"/>
  <c r="O342" i="5"/>
  <c r="O312" i="5"/>
  <c r="O303" i="5"/>
  <c r="O294" i="5"/>
  <c r="O282" i="5"/>
  <c r="O2247" i="5"/>
  <c r="O1959" i="5"/>
  <c r="O1694" i="5"/>
  <c r="O1549" i="5"/>
  <c r="O890" i="5"/>
  <c r="O823" i="5"/>
  <c r="O763" i="5"/>
  <c r="O753" i="5"/>
  <c r="O637" i="5"/>
  <c r="O630" i="5"/>
  <c r="O574" i="5"/>
  <c r="O542" i="5"/>
  <c r="O479" i="5"/>
  <c r="O452" i="5"/>
  <c r="O447" i="5"/>
  <c r="O369" i="5"/>
  <c r="O350" i="5"/>
  <c r="O307" i="5"/>
  <c r="O1996" i="5"/>
  <c r="O1258" i="5"/>
  <c r="O1060" i="5"/>
  <c r="O982" i="5"/>
  <c r="O919" i="5"/>
  <c r="O901" i="5"/>
  <c r="O841" i="5"/>
  <c r="O814" i="5"/>
  <c r="O752" i="5"/>
  <c r="O734" i="5"/>
  <c r="O599" i="5"/>
  <c r="O586" i="5"/>
  <c r="O535" i="5"/>
  <c r="O508" i="5"/>
  <c r="O473" i="5"/>
  <c r="O441" i="5"/>
  <c r="O434" i="5"/>
  <c r="O423" i="5"/>
  <c r="O403" i="5"/>
  <c r="O393" i="5"/>
  <c r="O384" i="5"/>
  <c r="O364" i="5"/>
  <c r="O359" i="5"/>
  <c r="O333" i="5"/>
  <c r="O320" i="5"/>
  <c r="O302" i="5"/>
  <c r="O289" i="5"/>
  <c r="O1791" i="5"/>
  <c r="O1775" i="5"/>
  <c r="O1738" i="5"/>
  <c r="O1465" i="5"/>
  <c r="O1153" i="5"/>
  <c r="O1106" i="5"/>
  <c r="O958" i="5"/>
  <c r="O948" i="5"/>
  <c r="O829" i="5"/>
  <c r="O748" i="5"/>
  <c r="O721" i="5"/>
  <c r="O712" i="5"/>
  <c r="O684" i="5"/>
  <c r="O649" i="5"/>
  <c r="O634" i="5"/>
  <c r="O584" i="5"/>
  <c r="O519" i="5"/>
  <c r="O512" i="5"/>
  <c r="O482" i="5"/>
  <c r="O477" i="5"/>
  <c r="O461" i="5"/>
  <c r="O416" i="5"/>
  <c r="O396" i="5"/>
  <c r="O387" i="5"/>
  <c r="O377" i="5"/>
  <c r="O367" i="5"/>
  <c r="O344" i="5"/>
  <c r="O340" i="5"/>
  <c r="O1956" i="5"/>
  <c r="O1706" i="5"/>
  <c r="O1593" i="5"/>
  <c r="O1498" i="5"/>
  <c r="O1364" i="5"/>
  <c r="O954" i="5"/>
  <c r="O782" i="5"/>
  <c r="O713" i="5"/>
  <c r="O685" i="5"/>
  <c r="O456" i="5"/>
  <c r="O437" i="5"/>
  <c r="O360" i="5"/>
  <c r="O749" i="5"/>
  <c r="O1132" i="5"/>
  <c r="O1024" i="5"/>
  <c r="O949" i="5"/>
  <c r="O848" i="5"/>
  <c r="O793" i="5"/>
  <c r="O280" i="5"/>
  <c r="O1919" i="5"/>
  <c r="O1647" i="5"/>
  <c r="O969" i="5"/>
  <c r="O923" i="5"/>
  <c r="O878" i="5"/>
  <c r="O781" i="5"/>
  <c r="O619" i="5"/>
  <c r="O596" i="5"/>
  <c r="O522" i="5"/>
  <c r="O376" i="5"/>
  <c r="O299" i="5"/>
  <c r="O278" i="5"/>
  <c r="O462" i="5"/>
  <c r="O1596" i="5"/>
  <c r="O1365" i="5"/>
  <c r="O701" i="5"/>
  <c r="O465" i="5"/>
  <c r="O412" i="5"/>
  <c r="O2228" i="5"/>
  <c r="O1273" i="5"/>
  <c r="O1089" i="5"/>
  <c r="O893" i="5"/>
  <c r="O643" i="5"/>
  <c r="O427" i="5"/>
  <c r="O313" i="5"/>
  <c r="O298" i="5"/>
  <c r="O520" i="5"/>
  <c r="O805" i="5"/>
  <c r="O507" i="5"/>
  <c r="O478" i="5"/>
  <c r="O390" i="5"/>
  <c r="O373" i="5"/>
  <c r="O319" i="5"/>
  <c r="O311" i="5"/>
  <c r="O273" i="5"/>
  <c r="P273" i="5" s="1"/>
  <c r="Q273" i="5" s="1"/>
  <c r="S274" i="5" s="1"/>
  <c r="O1071" i="5"/>
  <c r="O995" i="5"/>
  <c r="O697" i="5"/>
  <c r="O654" i="5"/>
  <c r="O454" i="5"/>
  <c r="O435" i="5"/>
  <c r="O334" i="5"/>
  <c r="O306" i="5"/>
  <c r="O1953" i="5"/>
  <c r="O1664" i="5"/>
  <c r="O1087" i="5"/>
  <c r="O937" i="5"/>
  <c r="O722" i="5"/>
  <c r="O642" i="5"/>
  <c r="O616" i="5"/>
  <c r="O585" i="5"/>
  <c r="O521" i="5"/>
  <c r="O426" i="5"/>
  <c r="O392" i="5"/>
  <c r="O383" i="5"/>
  <c r="O374" i="5"/>
  <c r="O327" i="5"/>
  <c r="O297" i="5"/>
  <c r="O277" i="5"/>
  <c r="O920" i="5"/>
  <c r="O833" i="5"/>
  <c r="O807" i="5"/>
  <c r="O681" i="5"/>
  <c r="O593" i="5"/>
  <c r="O541" i="5"/>
  <c r="O530" i="5"/>
  <c r="O499" i="5"/>
  <c r="O425" i="5"/>
  <c r="O408" i="5"/>
  <c r="O358" i="5"/>
  <c r="O305" i="5"/>
  <c r="O980" i="5"/>
  <c r="O628" i="5"/>
  <c r="O1468" i="5"/>
  <c r="O1484" i="5"/>
  <c r="O813" i="5"/>
  <c r="O534" i="5"/>
  <c r="O1059" i="5"/>
  <c r="O941" i="5"/>
  <c r="O897" i="5"/>
  <c r="O741" i="5"/>
  <c r="O279" i="5"/>
  <c r="O1441" i="5"/>
  <c r="O1302" i="5"/>
  <c r="O792" i="5"/>
  <c r="O761" i="5"/>
  <c r="O720" i="5"/>
  <c r="O695" i="5"/>
  <c r="O651" i="5"/>
  <c r="O561" i="5"/>
  <c r="O382" i="5"/>
  <c r="O662" i="5"/>
  <c r="O458" i="5"/>
  <c r="O413" i="5"/>
  <c r="O1616" i="5"/>
  <c r="O840" i="5"/>
  <c r="O800" i="5"/>
  <c r="O588" i="5"/>
  <c r="O353" i="5"/>
  <c r="O345" i="5"/>
  <c r="O293" i="5"/>
  <c r="O714" i="5"/>
  <c r="O1286" i="5"/>
  <c r="O1213" i="5"/>
  <c r="O992" i="5"/>
  <c r="O613" i="5"/>
  <c r="O506" i="5"/>
  <c r="O496" i="5"/>
  <c r="O415" i="5"/>
  <c r="O356" i="5"/>
  <c r="O325" i="5"/>
  <c r="O296" i="5"/>
  <c r="O1581" i="5"/>
  <c r="O363" i="5"/>
  <c r="O467" i="5"/>
  <c r="O1142" i="5"/>
  <c r="O1109" i="5"/>
  <c r="O635" i="5"/>
  <c r="O547" i="5"/>
  <c r="O474" i="5"/>
  <c r="O439" i="5"/>
  <c r="O395" i="5"/>
  <c r="O378" i="5"/>
  <c r="O337" i="5"/>
  <c r="O308" i="5"/>
  <c r="O911" i="5"/>
  <c r="O2260" i="5"/>
  <c r="O2240" i="5"/>
  <c r="O1005" i="5"/>
  <c r="O902" i="5"/>
  <c r="O802" i="5"/>
  <c r="O773" i="5"/>
  <c r="O732" i="5"/>
  <c r="O693" i="5"/>
  <c r="O591" i="5"/>
  <c r="O517" i="5"/>
  <c r="O495" i="5"/>
  <c r="O442" i="5"/>
  <c r="O355" i="5"/>
  <c r="O295" i="5"/>
  <c r="O288" i="5"/>
  <c r="O620" i="5"/>
  <c r="O329" i="5"/>
  <c r="O1564" i="5"/>
  <c r="O1097" i="5"/>
  <c r="O991" i="5"/>
  <c r="O801" i="5"/>
  <c r="O677" i="5"/>
  <c r="O405" i="5"/>
  <c r="O397" i="5"/>
  <c r="O388" i="5"/>
  <c r="O354" i="5"/>
  <c r="O310" i="5"/>
  <c r="O275" i="5"/>
  <c r="O842" i="5"/>
  <c r="O743" i="5"/>
  <c r="O1034" i="5"/>
  <c r="O929" i="5"/>
  <c r="O886" i="5"/>
  <c r="O857" i="5"/>
  <c r="O691" i="5"/>
  <c r="O624" i="5"/>
  <c r="O537" i="5"/>
  <c r="O527" i="5"/>
  <c r="O484" i="5"/>
  <c r="O346" i="5"/>
  <c r="O324" i="5"/>
  <c r="O317" i="5"/>
  <c r="O1211" i="5"/>
  <c r="O1111" i="5"/>
  <c r="O661" i="5"/>
  <c r="O622" i="5"/>
  <c r="O548" i="5"/>
  <c r="O514" i="5"/>
  <c r="O440" i="5"/>
  <c r="O430" i="5"/>
  <c r="O379" i="5"/>
  <c r="O316" i="5"/>
  <c r="O274" i="5"/>
  <c r="O2310" i="5"/>
  <c r="O1939" i="5"/>
  <c r="O1155" i="5"/>
  <c r="O879" i="5"/>
  <c r="O838" i="5"/>
  <c r="O754" i="5"/>
  <c r="O644" i="5"/>
  <c r="O555" i="5"/>
  <c r="O533" i="5"/>
  <c r="O428" i="5"/>
  <c r="O385" i="5"/>
  <c r="O336" i="5"/>
  <c r="O300" i="5"/>
  <c r="O292" i="5"/>
  <c r="O285" i="5"/>
  <c r="O284" i="5"/>
  <c r="O323" i="5"/>
  <c r="O402" i="5"/>
  <c r="O281" i="5"/>
  <c r="O917" i="5"/>
  <c r="O368" i="5"/>
  <c r="O328" i="5"/>
  <c r="O314" i="5"/>
  <c r="O349" i="5"/>
  <c r="O488" i="5"/>
  <c r="O407" i="5"/>
  <c r="O566" i="5"/>
  <c r="O446" i="5"/>
  <c r="AB13" i="5"/>
  <c r="AJ12" i="5"/>
  <c r="AD12" i="5"/>
  <c r="AF12" i="5"/>
  <c r="AC13" i="5"/>
  <c r="AK12" i="5"/>
  <c r="AD13" i="5"/>
  <c r="AL12" i="5"/>
  <c r="AE13" i="5"/>
  <c r="AM12" i="5"/>
  <c r="AF13" i="5"/>
  <c r="AG13" i="5"/>
  <c r="AH13" i="5"/>
  <c r="AI13" i="5"/>
  <c r="AJ13" i="5"/>
  <c r="AK13" i="5"/>
  <c r="AL13" i="5"/>
  <c r="AE12" i="5"/>
  <c r="AB12" i="5"/>
  <c r="AC12" i="5"/>
  <c r="AG12" i="5"/>
  <c r="AH12" i="5"/>
  <c r="AI12" i="5"/>
  <c r="AR3285" i="5"/>
  <c r="AP3285" i="5"/>
  <c r="AQ3284" i="5"/>
  <c r="AP3284" i="5"/>
  <c r="AQ3285" i="5"/>
  <c r="M88" i="5" l="1"/>
  <c r="M75" i="5"/>
  <c r="M91" i="5"/>
  <c r="M92" i="5"/>
  <c r="L74" i="5"/>
  <c r="L77" i="5"/>
  <c r="M93" i="5"/>
  <c r="L72" i="5"/>
  <c r="M81" i="5"/>
  <c r="M73" i="5"/>
  <c r="L70" i="5"/>
  <c r="L73" i="5"/>
  <c r="L78" i="5"/>
  <c r="M87" i="5"/>
  <c r="L81" i="5"/>
  <c r="M102" i="5"/>
  <c r="L88" i="5"/>
  <c r="L99" i="5"/>
  <c r="L103" i="5"/>
  <c r="L95" i="5"/>
  <c r="L90" i="5"/>
  <c r="M95" i="5"/>
  <c r="L82" i="5"/>
  <c r="M70" i="5"/>
  <c r="M80" i="5"/>
  <c r="M79" i="5"/>
  <c r="L102" i="5"/>
  <c r="L80" i="5"/>
  <c r="M76" i="5"/>
  <c r="L83" i="5"/>
  <c r="L94" i="5"/>
  <c r="L96" i="5"/>
  <c r="M97" i="5"/>
  <c r="M96" i="5"/>
  <c r="M98" i="5"/>
  <c r="L91" i="5"/>
  <c r="L97" i="5"/>
  <c r="L85" i="5"/>
  <c r="L89" i="5"/>
  <c r="L75" i="5"/>
  <c r="L101" i="5"/>
  <c r="M90" i="5"/>
  <c r="L84" i="5"/>
  <c r="M71" i="5"/>
  <c r="L93" i="5"/>
  <c r="M78" i="5"/>
  <c r="L71" i="5"/>
  <c r="L76" i="5"/>
  <c r="M84" i="5"/>
  <c r="L86" i="5"/>
  <c r="M77" i="5"/>
  <c r="M100" i="5"/>
  <c r="M83" i="5"/>
  <c r="L100" i="5"/>
  <c r="M94" i="5"/>
  <c r="M99" i="5"/>
  <c r="M72" i="5"/>
  <c r="M85" i="5"/>
  <c r="M74" i="5"/>
  <c r="M82" i="5"/>
  <c r="M101" i="5"/>
  <c r="P4" i="5"/>
  <c r="P5" i="5"/>
  <c r="AM13" i="5"/>
  <c r="P274" i="5"/>
  <c r="Q274" i="5" s="1"/>
  <c r="S275" i="5" s="1"/>
  <c r="P275" i="5" s="1"/>
  <c r="Q275" i="5" s="1"/>
  <c r="S276" i="5" s="1"/>
  <c r="P276" i="5" s="1"/>
  <c r="Q276" i="5" s="1"/>
  <c r="S277" i="5" s="1"/>
  <c r="U274" i="5"/>
  <c r="V274" i="5" s="1"/>
  <c r="P6" i="5" l="1"/>
  <c r="U276" i="5"/>
  <c r="U275" i="5"/>
  <c r="V275" i="5" s="1"/>
  <c r="P277" i="5"/>
  <c r="Q277" i="5" s="1"/>
  <c r="S278" i="5" s="1"/>
  <c r="U277" i="5"/>
  <c r="V276" i="5" l="1"/>
  <c r="V277" i="5" s="1"/>
  <c r="P278" i="5"/>
  <c r="Q278" i="5" s="1"/>
  <c r="S279" i="5" s="1"/>
  <c r="U278" i="5"/>
  <c r="V278" i="5" l="1"/>
  <c r="P279" i="5"/>
  <c r="Q279" i="5" s="1"/>
  <c r="S280" i="5" s="1"/>
  <c r="U279" i="5"/>
  <c r="V279" i="5" l="1"/>
  <c r="P280" i="5"/>
  <c r="Q280" i="5" s="1"/>
  <c r="S281" i="5" s="1"/>
  <c r="U280" i="5"/>
  <c r="V280" i="5" l="1"/>
  <c r="P281" i="5"/>
  <c r="Q281" i="5" s="1"/>
  <c r="S282" i="5" s="1"/>
  <c r="U281" i="5"/>
  <c r="V281" i="5" l="1"/>
  <c r="P282" i="5"/>
  <c r="Q282" i="5" s="1"/>
  <c r="S283" i="5" s="1"/>
  <c r="U282" i="5"/>
  <c r="V282" i="5" l="1"/>
  <c r="P283" i="5"/>
  <c r="Q283" i="5" s="1"/>
  <c r="S284" i="5" s="1"/>
  <c r="U283" i="5"/>
  <c r="V283" i="5" l="1"/>
  <c r="P284" i="5"/>
  <c r="Q284" i="5" s="1"/>
  <c r="S285" i="5" s="1"/>
  <c r="U284" i="5"/>
  <c r="V284" i="5" s="1"/>
  <c r="P285" i="5" l="1"/>
  <c r="Q285" i="5" s="1"/>
  <c r="S286" i="5" s="1"/>
  <c r="U285" i="5"/>
  <c r="V285" i="5" s="1"/>
  <c r="P286" i="5" l="1"/>
  <c r="Q286" i="5" s="1"/>
  <c r="S287" i="5" s="1"/>
  <c r="U286" i="5"/>
  <c r="V286" i="5" s="1"/>
  <c r="P287" i="5" l="1"/>
  <c r="Q287" i="5" s="1"/>
  <c r="S288" i="5" s="1"/>
  <c r="U287" i="5"/>
  <c r="V287" i="5" s="1"/>
  <c r="P288" i="5" l="1"/>
  <c r="Q288" i="5" s="1"/>
  <c r="S289" i="5" s="1"/>
  <c r="U288" i="5"/>
  <c r="V288" i="5" s="1"/>
  <c r="P289" i="5" l="1"/>
  <c r="Q289" i="5" s="1"/>
  <c r="S290" i="5" s="1"/>
  <c r="U289" i="5"/>
  <c r="V289" i="5" s="1"/>
  <c r="P290" i="5" l="1"/>
  <c r="Q290" i="5" s="1"/>
  <c r="S291" i="5" s="1"/>
  <c r="U291" i="5" s="1"/>
  <c r="U290" i="5"/>
  <c r="V290" i="5" s="1"/>
  <c r="V291" i="5" l="1"/>
  <c r="P291" i="5"/>
  <c r="Q291" i="5" s="1"/>
  <c r="S292" i="5" s="1"/>
  <c r="P292" i="5" l="1"/>
  <c r="Q292" i="5" s="1"/>
  <c r="S293" i="5" s="1"/>
  <c r="U292" i="5"/>
  <c r="V292" i="5" s="1"/>
  <c r="P293" i="5" l="1"/>
  <c r="Q293" i="5" s="1"/>
  <c r="S294" i="5" s="1"/>
  <c r="U293" i="5"/>
  <c r="V293" i="5" s="1"/>
  <c r="P294" i="5" l="1"/>
  <c r="Q294" i="5" s="1"/>
  <c r="S295" i="5" s="1"/>
  <c r="U295" i="5" s="1"/>
  <c r="U294" i="5"/>
  <c r="V294" i="5" s="1"/>
  <c r="V295" i="5" l="1"/>
  <c r="P295" i="5"/>
  <c r="Q295" i="5" s="1"/>
  <c r="S296" i="5" s="1"/>
  <c r="U296" i="5" s="1"/>
  <c r="V296" i="5" s="1"/>
  <c r="P296" i="5" l="1"/>
  <c r="Q296" i="5" s="1"/>
  <c r="S297" i="5" s="1"/>
  <c r="P297" i="5" l="1"/>
  <c r="Q297" i="5" s="1"/>
  <c r="S298" i="5" s="1"/>
  <c r="U297" i="5"/>
  <c r="V297" i="5" s="1"/>
  <c r="P298" i="5" l="1"/>
  <c r="Q298" i="5" s="1"/>
  <c r="S299" i="5" s="1"/>
  <c r="U299" i="5" s="1"/>
  <c r="U298" i="5"/>
  <c r="V298" i="5" s="1"/>
  <c r="V299" i="5" l="1"/>
  <c r="P299" i="5"/>
  <c r="Q299" i="5" s="1"/>
  <c r="S300" i="5" s="1"/>
  <c r="P300" i="5" l="1"/>
  <c r="Q300" i="5" s="1"/>
  <c r="S301" i="5" s="1"/>
  <c r="U300" i="5"/>
  <c r="V300" i="5" s="1"/>
  <c r="P301" i="5" l="1"/>
  <c r="Q301" i="5" s="1"/>
  <c r="S302" i="5" s="1"/>
  <c r="U301" i="5"/>
  <c r="V301" i="5" s="1"/>
  <c r="P302" i="5" l="1"/>
  <c r="Q302" i="5" s="1"/>
  <c r="S303" i="5" s="1"/>
  <c r="U302" i="5"/>
  <c r="V302" i="5" s="1"/>
  <c r="P303" i="5" l="1"/>
  <c r="Q303" i="5" s="1"/>
  <c r="S304" i="5" s="1"/>
  <c r="U304" i="5" s="1"/>
  <c r="U303" i="5"/>
  <c r="V303" i="5" s="1"/>
  <c r="V304" i="5" l="1"/>
  <c r="P304" i="5"/>
  <c r="Q304" i="5" s="1"/>
  <c r="S305" i="5" s="1"/>
  <c r="P305" i="5" l="1"/>
  <c r="Q305" i="5" s="1"/>
  <c r="S306" i="5" s="1"/>
  <c r="U306" i="5" s="1"/>
  <c r="U305" i="5"/>
  <c r="V305" i="5" s="1"/>
  <c r="V306" i="5" l="1"/>
  <c r="P306" i="5"/>
  <c r="Q306" i="5" s="1"/>
  <c r="S307" i="5" s="1"/>
  <c r="U307" i="5" s="1"/>
  <c r="V307" i="5" s="1"/>
  <c r="P307" i="5" l="1"/>
  <c r="Q307" i="5" s="1"/>
  <c r="S308" i="5" s="1"/>
  <c r="V308" i="5" s="1"/>
  <c r="P308" i="5" l="1"/>
  <c r="Q308" i="5" s="1"/>
  <c r="S309" i="5" s="1"/>
  <c r="P309" i="5" l="1"/>
  <c r="Q309" i="5" s="1"/>
  <c r="S310" i="5" s="1"/>
  <c r="U309" i="5"/>
  <c r="V309" i="5" s="1"/>
  <c r="P310" i="5" l="1"/>
  <c r="Q310" i="5" s="1"/>
  <c r="S311" i="5" s="1"/>
  <c r="U310" i="5"/>
  <c r="V310" i="5" s="1"/>
  <c r="P311" i="5" l="1"/>
  <c r="Q311" i="5" s="1"/>
  <c r="S312" i="5" s="1"/>
  <c r="U311" i="5"/>
  <c r="V311" i="5" s="1"/>
  <c r="P312" i="5" l="1"/>
  <c r="Q312" i="5" s="1"/>
  <c r="S313" i="5" s="1"/>
  <c r="U312" i="5"/>
  <c r="V312" i="5" s="1"/>
  <c r="P313" i="5" l="1"/>
  <c r="Q313" i="5" s="1"/>
  <c r="S314" i="5" s="1"/>
  <c r="U314" i="5" s="1"/>
  <c r="U313" i="5"/>
  <c r="V313" i="5" s="1"/>
  <c r="V314" i="5" l="1"/>
  <c r="P314" i="5"/>
  <c r="Q314" i="5" s="1"/>
  <c r="S315" i="5" s="1"/>
  <c r="P315" i="5" l="1"/>
  <c r="Q315" i="5" s="1"/>
  <c r="S316" i="5" s="1"/>
  <c r="U315" i="5"/>
  <c r="V315" i="5" s="1"/>
  <c r="P316" i="5" l="1"/>
  <c r="Q316" i="5" s="1"/>
  <c r="S317" i="5" s="1"/>
  <c r="U316" i="5"/>
  <c r="V316" i="5" s="1"/>
  <c r="P317" i="5" l="1"/>
  <c r="Q317" i="5" s="1"/>
  <c r="S318" i="5" s="1"/>
  <c r="U317" i="5"/>
  <c r="V317" i="5" s="1"/>
  <c r="P318" i="5" l="1"/>
  <c r="Q318" i="5" s="1"/>
  <c r="S319" i="5" s="1"/>
  <c r="U319" i="5" s="1"/>
  <c r="U318" i="5"/>
  <c r="V318" i="5" s="1"/>
  <c r="V319" i="5" l="1"/>
  <c r="P319" i="5"/>
  <c r="Q319" i="5" s="1"/>
  <c r="S320" i="5" s="1"/>
  <c r="U320" i="5" s="1"/>
  <c r="V320" i="5" s="1"/>
  <c r="P320" i="5" l="1"/>
  <c r="Q320" i="5" s="1"/>
  <c r="S321" i="5" s="1"/>
  <c r="U321" i="5" s="1"/>
  <c r="V321" i="5" s="1"/>
  <c r="P321" i="5" l="1"/>
  <c r="Q321" i="5" s="1"/>
  <c r="S322" i="5" s="1"/>
  <c r="U322" i="5" s="1"/>
  <c r="V322" i="5" s="1"/>
  <c r="P322" i="5" l="1"/>
  <c r="Q322" i="5" s="1"/>
  <c r="S323" i="5" s="1"/>
  <c r="U323" i="5" s="1"/>
  <c r="V323" i="5" s="1"/>
  <c r="P323" i="5" l="1"/>
  <c r="Q323" i="5" s="1"/>
  <c r="S324" i="5" s="1"/>
  <c r="P324" i="5" l="1"/>
  <c r="Q324" i="5" s="1"/>
  <c r="S325" i="5" s="1"/>
  <c r="U324" i="5"/>
  <c r="V324" i="5" s="1"/>
  <c r="P325" i="5" l="1"/>
  <c r="Q325" i="5" s="1"/>
  <c r="S326" i="5" s="1"/>
  <c r="U325" i="5"/>
  <c r="V325" i="5" s="1"/>
  <c r="P326" i="5" l="1"/>
  <c r="Q326" i="5" s="1"/>
  <c r="S327" i="5" s="1"/>
  <c r="U327" i="5" s="1"/>
  <c r="U326" i="5"/>
  <c r="V326" i="5" s="1"/>
  <c r="V327" i="5" l="1"/>
  <c r="P327" i="5"/>
  <c r="Q327" i="5" s="1"/>
  <c r="S328" i="5" s="1"/>
  <c r="U328" i="5" s="1"/>
  <c r="V328" i="5" s="1"/>
  <c r="P328" i="5" l="1"/>
  <c r="Q328" i="5" s="1"/>
  <c r="S329" i="5" s="1"/>
  <c r="U329" i="5" s="1"/>
  <c r="V329" i="5" s="1"/>
  <c r="P329" i="5" l="1"/>
  <c r="Q329" i="5" s="1"/>
  <c r="S330" i="5" s="1"/>
  <c r="P330" i="5" l="1"/>
  <c r="Q330" i="5" s="1"/>
  <c r="S331" i="5" s="1"/>
  <c r="U331" i="5" s="1"/>
  <c r="U330" i="5"/>
  <c r="V330" i="5" s="1"/>
  <c r="V331" i="5" l="1"/>
  <c r="P331" i="5"/>
  <c r="Q331" i="5" s="1"/>
  <c r="S332" i="5" s="1"/>
  <c r="U332" i="5" s="1"/>
  <c r="V332" i="5" s="1"/>
  <c r="P332" i="5" l="1"/>
  <c r="Q332" i="5" s="1"/>
  <c r="S333" i="5" s="1"/>
  <c r="U333" i="5" s="1"/>
  <c r="V333" i="5" s="1"/>
  <c r="P333" i="5" l="1"/>
  <c r="Q333" i="5" s="1"/>
  <c r="S334" i="5" s="1"/>
  <c r="U334" i="5" s="1"/>
  <c r="V334" i="5" s="1"/>
  <c r="P334" i="5" l="1"/>
  <c r="Q334" i="5" s="1"/>
  <c r="S335" i="5" s="1"/>
  <c r="P335" i="5" l="1"/>
  <c r="Q335" i="5" s="1"/>
  <c r="S336" i="5" s="1"/>
  <c r="U335" i="5"/>
  <c r="V335" i="5" s="1"/>
  <c r="P336" i="5" l="1"/>
  <c r="Q336" i="5" s="1"/>
  <c r="S337" i="5" s="1"/>
  <c r="U336" i="5"/>
  <c r="V336" i="5" s="1"/>
  <c r="P337" i="5" l="1"/>
  <c r="Q337" i="5" s="1"/>
  <c r="S338" i="5" s="1"/>
  <c r="U337" i="5"/>
  <c r="V337" i="5" s="1"/>
  <c r="P338" i="5" l="1"/>
  <c r="Q338" i="5" s="1"/>
  <c r="S339" i="5" s="1"/>
  <c r="U338" i="5"/>
  <c r="V338" i="5" s="1"/>
  <c r="P339" i="5" l="1"/>
  <c r="Q339" i="5" s="1"/>
  <c r="S340" i="5" s="1"/>
  <c r="U339" i="5"/>
  <c r="V339" i="5" s="1"/>
  <c r="P340" i="5" l="1"/>
  <c r="Q340" i="5" s="1"/>
  <c r="S341" i="5" s="1"/>
  <c r="U340" i="5"/>
  <c r="V340" i="5" s="1"/>
  <c r="P341" i="5" l="1"/>
  <c r="Q341" i="5" s="1"/>
  <c r="S342" i="5" s="1"/>
  <c r="U341" i="5"/>
  <c r="V341" i="5" s="1"/>
  <c r="P342" i="5" l="1"/>
  <c r="Q342" i="5" s="1"/>
  <c r="S343" i="5" s="1"/>
  <c r="U343" i="5" s="1"/>
  <c r="U342" i="5"/>
  <c r="V342" i="5" s="1"/>
  <c r="V343" i="5" l="1"/>
  <c r="P343" i="5"/>
  <c r="Q343" i="5" s="1"/>
  <c r="S344" i="5" s="1"/>
  <c r="U344" i="5" s="1"/>
  <c r="V344" i="5" s="1"/>
  <c r="P344" i="5" l="1"/>
  <c r="Q344" i="5" s="1"/>
  <c r="S345" i="5" s="1"/>
  <c r="U345" i="5" s="1"/>
  <c r="V345" i="5" s="1"/>
  <c r="P345" i="5" l="1"/>
  <c r="Q345" i="5" s="1"/>
  <c r="S346" i="5" s="1"/>
  <c r="U346" i="5" s="1"/>
  <c r="V346" i="5" s="1"/>
  <c r="P346" i="5" l="1"/>
  <c r="Q346" i="5" s="1"/>
  <c r="S347" i="5" s="1"/>
  <c r="P347" i="5" l="1"/>
  <c r="Q347" i="5" s="1"/>
  <c r="S348" i="5" s="1"/>
  <c r="U347" i="5"/>
  <c r="V347" i="5" s="1"/>
  <c r="P348" i="5" l="1"/>
  <c r="Q348" i="5" s="1"/>
  <c r="S349" i="5" s="1"/>
  <c r="U349" i="5" s="1"/>
  <c r="U348" i="5"/>
  <c r="V348" i="5" s="1"/>
  <c r="V349" i="5" l="1"/>
  <c r="P349" i="5"/>
  <c r="Q349" i="5" s="1"/>
  <c r="S350" i="5" s="1"/>
  <c r="P350" i="5" l="1"/>
  <c r="Q350" i="5" s="1"/>
  <c r="S351" i="5" s="1"/>
  <c r="U350" i="5"/>
  <c r="V350" i="5" s="1"/>
  <c r="P351" i="5" l="1"/>
  <c r="Q351" i="5" s="1"/>
  <c r="S352" i="5" s="1"/>
  <c r="U351" i="5"/>
  <c r="V351" i="5" s="1"/>
  <c r="P352" i="5" l="1"/>
  <c r="Q352" i="5" s="1"/>
  <c r="S353" i="5" s="1"/>
  <c r="U353" i="5" s="1"/>
  <c r="U352" i="5"/>
  <c r="V352" i="5" s="1"/>
  <c r="V353" i="5" l="1"/>
  <c r="P353" i="5"/>
  <c r="Q353" i="5" s="1"/>
  <c r="S354" i="5" s="1"/>
  <c r="P354" i="5" l="1"/>
  <c r="Q354" i="5" s="1"/>
  <c r="S355" i="5" s="1"/>
  <c r="U354" i="5"/>
  <c r="V354" i="5" s="1"/>
  <c r="P355" i="5" l="1"/>
  <c r="Q355" i="5" s="1"/>
  <c r="S356" i="5" s="1"/>
  <c r="U355" i="5"/>
  <c r="V355" i="5" s="1"/>
  <c r="P356" i="5" l="1"/>
  <c r="Q356" i="5" s="1"/>
  <c r="S357" i="5" s="1"/>
  <c r="U356" i="5"/>
  <c r="V356" i="5" s="1"/>
  <c r="P357" i="5" l="1"/>
  <c r="Q357" i="5" s="1"/>
  <c r="S358" i="5" s="1"/>
  <c r="U358" i="5" s="1"/>
  <c r="U357" i="5"/>
  <c r="V357" i="5" s="1"/>
  <c r="V358" i="5" l="1"/>
  <c r="P358" i="5"/>
  <c r="Q358" i="5" s="1"/>
  <c r="S359" i="5" s="1"/>
  <c r="U359" i="5" s="1"/>
  <c r="V359" i="5" s="1"/>
  <c r="P359" i="5" l="1"/>
  <c r="Q359" i="5" s="1"/>
  <c r="S360" i="5" s="1"/>
  <c r="P360" i="5" l="1"/>
  <c r="Q360" i="5" s="1"/>
  <c r="S361" i="5" s="1"/>
  <c r="U360" i="5"/>
  <c r="V360" i="5" s="1"/>
  <c r="P361" i="5" l="1"/>
  <c r="Q361" i="5" s="1"/>
  <c r="S362" i="5" s="1"/>
  <c r="U361" i="5"/>
  <c r="V361" i="5" s="1"/>
  <c r="P362" i="5" l="1"/>
  <c r="Q362" i="5" s="1"/>
  <c r="S363" i="5" s="1"/>
  <c r="U363" i="5" s="1"/>
  <c r="U362" i="5"/>
  <c r="V362" i="5" s="1"/>
  <c r="V363" i="5" l="1"/>
  <c r="P363" i="5"/>
  <c r="Q363" i="5" s="1"/>
  <c r="S364" i="5" s="1"/>
  <c r="U364" i="5" s="1"/>
  <c r="V364" i="5" l="1"/>
  <c r="P364" i="5"/>
  <c r="Q364" i="5" s="1"/>
  <c r="S365" i="5" s="1"/>
  <c r="P365" i="5" l="1"/>
  <c r="Q365" i="5" s="1"/>
  <c r="S366" i="5" s="1"/>
  <c r="U365" i="5"/>
  <c r="V365" i="5" s="1"/>
  <c r="P366" i="5" l="1"/>
  <c r="Q366" i="5" s="1"/>
  <c r="S367" i="5" s="1"/>
  <c r="U366" i="5"/>
  <c r="V366" i="5" s="1"/>
  <c r="P367" i="5" l="1"/>
  <c r="Q367" i="5" s="1"/>
  <c r="S368" i="5" s="1"/>
  <c r="U367" i="5"/>
  <c r="V367" i="5" s="1"/>
  <c r="P368" i="5" l="1"/>
  <c r="Q368" i="5" s="1"/>
  <c r="S369" i="5" s="1"/>
  <c r="U368" i="5"/>
  <c r="V368" i="5" s="1"/>
  <c r="P369" i="5" l="1"/>
  <c r="Q369" i="5" s="1"/>
  <c r="S370" i="5" s="1"/>
  <c r="U369" i="5"/>
  <c r="V369" i="5" s="1"/>
  <c r="P370" i="5" l="1"/>
  <c r="Q370" i="5" s="1"/>
  <c r="S371" i="5" s="1"/>
  <c r="U370" i="5"/>
  <c r="V370" i="5" s="1"/>
  <c r="P371" i="5" l="1"/>
  <c r="Q371" i="5" s="1"/>
  <c r="S372" i="5" s="1"/>
  <c r="U372" i="5" s="1"/>
  <c r="U371" i="5"/>
  <c r="V371" i="5" s="1"/>
  <c r="V372" i="5" l="1"/>
  <c r="P372" i="5"/>
  <c r="Q372" i="5" s="1"/>
  <c r="S373" i="5" s="1"/>
  <c r="P373" i="5" l="1"/>
  <c r="Q373" i="5" s="1"/>
  <c r="S374" i="5" s="1"/>
  <c r="U373" i="5"/>
  <c r="V373" i="5" s="1"/>
  <c r="P374" i="5" l="1"/>
  <c r="Q374" i="5" s="1"/>
  <c r="S375" i="5" s="1"/>
  <c r="U375" i="5" s="1"/>
  <c r="U374" i="5"/>
  <c r="V374" i="5" s="1"/>
  <c r="V375" i="5" l="1"/>
  <c r="P375" i="5"/>
  <c r="Q375" i="5" s="1"/>
  <c r="S376" i="5" s="1"/>
  <c r="P376" i="5" l="1"/>
  <c r="Q376" i="5" s="1"/>
  <c r="S377" i="5" s="1"/>
  <c r="U376" i="5"/>
  <c r="V376" i="5" s="1"/>
  <c r="P377" i="5" l="1"/>
  <c r="Q377" i="5" s="1"/>
  <c r="S378" i="5" s="1"/>
  <c r="U377" i="5"/>
  <c r="V377" i="5" s="1"/>
  <c r="P378" i="5" l="1"/>
  <c r="Q378" i="5" s="1"/>
  <c r="S379" i="5" s="1"/>
  <c r="U378" i="5"/>
  <c r="V378" i="5" s="1"/>
  <c r="P379" i="5" l="1"/>
  <c r="Q379" i="5" s="1"/>
  <c r="S380" i="5" s="1"/>
  <c r="U380" i="5" s="1"/>
  <c r="U379" i="5"/>
  <c r="V379" i="5" s="1"/>
  <c r="V380" i="5" l="1"/>
  <c r="P380" i="5"/>
  <c r="Q380" i="5" s="1"/>
  <c r="S381" i="5" s="1"/>
  <c r="U381" i="5" s="1"/>
  <c r="V381" i="5" s="1"/>
  <c r="P381" i="5" l="1"/>
  <c r="Q381" i="5" s="1"/>
  <c r="S382" i="5" s="1"/>
  <c r="P382" i="5" l="1"/>
  <c r="Q382" i="5" s="1"/>
  <c r="S383" i="5" s="1"/>
  <c r="U382" i="5"/>
  <c r="V382" i="5" s="1"/>
  <c r="P383" i="5" l="1"/>
  <c r="Q383" i="5" s="1"/>
  <c r="S384" i="5" s="1"/>
  <c r="U383" i="5"/>
  <c r="V383" i="5" s="1"/>
  <c r="P384" i="5" l="1"/>
  <c r="Q384" i="5" s="1"/>
  <c r="S385" i="5" s="1"/>
  <c r="U385" i="5" s="1"/>
  <c r="U384" i="5"/>
  <c r="V384" i="5" s="1"/>
  <c r="V385" i="5" l="1"/>
  <c r="P385" i="5"/>
  <c r="Q385" i="5" s="1"/>
  <c r="S386" i="5" s="1"/>
  <c r="P386" i="5" l="1"/>
  <c r="Q386" i="5" s="1"/>
  <c r="S387" i="5" s="1"/>
  <c r="U386" i="5"/>
  <c r="V386" i="5" s="1"/>
  <c r="P387" i="5" l="1"/>
  <c r="Q387" i="5" s="1"/>
  <c r="S388" i="5" s="1"/>
  <c r="U387" i="5"/>
  <c r="V387" i="5" s="1"/>
  <c r="P388" i="5" l="1"/>
  <c r="Q388" i="5" s="1"/>
  <c r="S389" i="5" s="1"/>
  <c r="U388" i="5"/>
  <c r="V388" i="5" s="1"/>
  <c r="P389" i="5" l="1"/>
  <c r="Q389" i="5" s="1"/>
  <c r="S390" i="5" s="1"/>
  <c r="U389" i="5"/>
  <c r="V389" i="5" s="1"/>
  <c r="P390" i="5" l="1"/>
  <c r="Q390" i="5" s="1"/>
  <c r="S391" i="5" s="1"/>
  <c r="U390" i="5"/>
  <c r="V390" i="5" s="1"/>
  <c r="P391" i="5" l="1"/>
  <c r="Q391" i="5" s="1"/>
  <c r="S392" i="5" s="1"/>
  <c r="U391" i="5"/>
  <c r="V391" i="5" s="1"/>
  <c r="P392" i="5" l="1"/>
  <c r="Q392" i="5" s="1"/>
  <c r="S393" i="5" s="1"/>
  <c r="U392" i="5"/>
  <c r="V392" i="5" s="1"/>
  <c r="P393" i="5" l="1"/>
  <c r="Q393" i="5" s="1"/>
  <c r="S394" i="5" s="1"/>
  <c r="U393" i="5"/>
  <c r="V393" i="5" s="1"/>
  <c r="P394" i="5" l="1"/>
  <c r="Q394" i="5" s="1"/>
  <c r="S395" i="5" s="1"/>
  <c r="U394" i="5"/>
  <c r="V394" i="5" s="1"/>
  <c r="P395" i="5" l="1"/>
  <c r="Q395" i="5" s="1"/>
  <c r="S396" i="5" s="1"/>
  <c r="U396" i="5" s="1"/>
  <c r="U395" i="5"/>
  <c r="V395" i="5" s="1"/>
  <c r="V396" i="5" l="1"/>
  <c r="P396" i="5"/>
  <c r="Q396" i="5" s="1"/>
  <c r="S397" i="5" s="1"/>
  <c r="U397" i="5" s="1"/>
  <c r="V397" i="5" l="1"/>
  <c r="P397" i="5"/>
  <c r="Q397" i="5" s="1"/>
  <c r="S398" i="5" s="1"/>
  <c r="U398" i="5" s="1"/>
  <c r="V398" i="5" s="1"/>
  <c r="P398" i="5" l="1"/>
  <c r="Q398" i="5" s="1"/>
  <c r="S399" i="5" s="1"/>
  <c r="P399" i="5" l="1"/>
  <c r="Q399" i="5" s="1"/>
  <c r="S400" i="5" s="1"/>
  <c r="U399" i="5"/>
  <c r="V399" i="5" s="1"/>
  <c r="P400" i="5" l="1"/>
  <c r="Q400" i="5" s="1"/>
  <c r="S401" i="5" s="1"/>
  <c r="U401" i="5" s="1"/>
  <c r="U400" i="5"/>
  <c r="V400" i="5" s="1"/>
  <c r="V401" i="5" l="1"/>
  <c r="P401" i="5"/>
  <c r="Q401" i="5" s="1"/>
  <c r="S402" i="5" s="1"/>
  <c r="P402" i="5" l="1"/>
  <c r="Q402" i="5" s="1"/>
  <c r="S403" i="5" s="1"/>
  <c r="U402" i="5"/>
  <c r="V402" i="5" s="1"/>
  <c r="P403" i="5" l="1"/>
  <c r="Q403" i="5" s="1"/>
  <c r="S404" i="5" s="1"/>
  <c r="U403" i="5"/>
  <c r="V403" i="5" s="1"/>
  <c r="P404" i="5" l="1"/>
  <c r="Q404" i="5" s="1"/>
  <c r="S405" i="5" s="1"/>
  <c r="U404" i="5"/>
  <c r="V404" i="5" s="1"/>
  <c r="P405" i="5" l="1"/>
  <c r="Q405" i="5" s="1"/>
  <c r="S406" i="5" s="1"/>
  <c r="U406" i="5" s="1"/>
  <c r="U405" i="5"/>
  <c r="V405" i="5" s="1"/>
  <c r="V406" i="5" l="1"/>
  <c r="P406" i="5"/>
  <c r="Q406" i="5" s="1"/>
  <c r="S407" i="5" s="1"/>
  <c r="P407" i="5" l="1"/>
  <c r="Q407" i="5" s="1"/>
  <c r="S408" i="5" s="1"/>
  <c r="U407" i="5"/>
  <c r="V407" i="5" s="1"/>
  <c r="P408" i="5" l="1"/>
  <c r="Q408" i="5" s="1"/>
  <c r="S409" i="5" s="1"/>
  <c r="U408" i="5"/>
  <c r="V408" i="5" s="1"/>
  <c r="P409" i="5" l="1"/>
  <c r="Q409" i="5" s="1"/>
  <c r="S410" i="5" s="1"/>
  <c r="U409" i="5"/>
  <c r="V409" i="5" s="1"/>
  <c r="P410" i="5" l="1"/>
  <c r="Q410" i="5" s="1"/>
  <c r="S411" i="5" s="1"/>
  <c r="U410" i="5"/>
  <c r="V410" i="5" s="1"/>
  <c r="P411" i="5" l="1"/>
  <c r="Q411" i="5" s="1"/>
  <c r="S412" i="5" s="1"/>
  <c r="U411" i="5"/>
  <c r="V411" i="5" s="1"/>
  <c r="P412" i="5" l="1"/>
  <c r="Q412" i="5" s="1"/>
  <c r="S413" i="5" s="1"/>
  <c r="U412" i="5"/>
  <c r="V412" i="5" s="1"/>
  <c r="P413" i="5" l="1"/>
  <c r="Q413" i="5" s="1"/>
  <c r="S414" i="5" s="1"/>
  <c r="U413" i="5"/>
  <c r="V413" i="5" s="1"/>
  <c r="P414" i="5" l="1"/>
  <c r="Q414" i="5" s="1"/>
  <c r="S415" i="5" s="1"/>
  <c r="U414" i="5"/>
  <c r="V414" i="5" s="1"/>
  <c r="P415" i="5" l="1"/>
  <c r="Q415" i="5" s="1"/>
  <c r="S416" i="5" s="1"/>
  <c r="U415" i="5"/>
  <c r="V415" i="5" s="1"/>
  <c r="P416" i="5" l="1"/>
  <c r="Q416" i="5" s="1"/>
  <c r="S417" i="5" s="1"/>
  <c r="U416" i="5"/>
  <c r="V416" i="5" s="1"/>
  <c r="P417" i="5" l="1"/>
  <c r="Q417" i="5" s="1"/>
  <c r="S418" i="5" s="1"/>
  <c r="U417" i="5"/>
  <c r="V417" i="5" s="1"/>
  <c r="P418" i="5" l="1"/>
  <c r="Q418" i="5" s="1"/>
  <c r="S419" i="5" s="1"/>
  <c r="U418" i="5"/>
  <c r="V418" i="5" s="1"/>
  <c r="P419" i="5" l="1"/>
  <c r="Q419" i="5" s="1"/>
  <c r="S420" i="5" s="1"/>
  <c r="U419" i="5"/>
  <c r="V419" i="5" s="1"/>
  <c r="P420" i="5" l="1"/>
  <c r="Q420" i="5" s="1"/>
  <c r="S421" i="5" s="1"/>
  <c r="U421" i="5" s="1"/>
  <c r="U420" i="5"/>
  <c r="V420" i="5" s="1"/>
  <c r="V421" i="5" l="1"/>
  <c r="P421" i="5"/>
  <c r="Q421" i="5" s="1"/>
  <c r="S422" i="5" s="1"/>
  <c r="U422" i="5" s="1"/>
  <c r="V422" i="5" s="1"/>
  <c r="P422" i="5" l="1"/>
  <c r="Q422" i="5" s="1"/>
  <c r="S423" i="5" s="1"/>
  <c r="U423" i="5" s="1"/>
  <c r="V423" i="5" s="1"/>
  <c r="P423" i="5" l="1"/>
  <c r="Q423" i="5" s="1"/>
  <c r="S424" i="5" s="1"/>
  <c r="P424" i="5" l="1"/>
  <c r="Q424" i="5" s="1"/>
  <c r="S425" i="5" s="1"/>
  <c r="U424" i="5"/>
  <c r="V424" i="5" s="1"/>
  <c r="P425" i="5" l="1"/>
  <c r="Q425" i="5" s="1"/>
  <c r="S426" i="5" s="1"/>
  <c r="U425" i="5"/>
  <c r="V425" i="5" s="1"/>
  <c r="P426" i="5" l="1"/>
  <c r="Q426" i="5" s="1"/>
  <c r="S427" i="5" s="1"/>
  <c r="U426" i="5"/>
  <c r="V426" i="5" s="1"/>
  <c r="P427" i="5" l="1"/>
  <c r="Q427" i="5" s="1"/>
  <c r="S428" i="5" s="1"/>
  <c r="U428" i="5" s="1"/>
  <c r="U427" i="5"/>
  <c r="V427" i="5" s="1"/>
  <c r="V428" i="5" l="1"/>
  <c r="P428" i="5"/>
  <c r="Q428" i="5" s="1"/>
  <c r="S429" i="5" s="1"/>
  <c r="U429" i="5" s="1"/>
  <c r="V429" i="5" s="1"/>
  <c r="P429" i="5" l="1"/>
  <c r="Q429" i="5" s="1"/>
  <c r="S430" i="5" s="1"/>
  <c r="U430" i="5" s="1"/>
  <c r="V430" i="5" s="1"/>
  <c r="P430" i="5" l="1"/>
  <c r="Q430" i="5" s="1"/>
  <c r="S431" i="5" s="1"/>
  <c r="P431" i="5" l="1"/>
  <c r="Q431" i="5" s="1"/>
  <c r="S432" i="5" s="1"/>
  <c r="U431" i="5"/>
  <c r="V431" i="5" s="1"/>
  <c r="P432" i="5" l="1"/>
  <c r="Q432" i="5" s="1"/>
  <c r="S433" i="5" s="1"/>
  <c r="U433" i="5" s="1"/>
  <c r="U432" i="5"/>
  <c r="V432" i="5" s="1"/>
  <c r="V433" i="5" l="1"/>
  <c r="P433" i="5"/>
  <c r="Q433" i="5" s="1"/>
  <c r="S434" i="5" s="1"/>
  <c r="U434" i="5" s="1"/>
  <c r="V434" i="5" s="1"/>
  <c r="P434" i="5" l="1"/>
  <c r="Q434" i="5" s="1"/>
  <c r="S435" i="5" s="1"/>
  <c r="U435" i="5" s="1"/>
  <c r="V435" i="5" s="1"/>
  <c r="P435" i="5" l="1"/>
  <c r="Q435" i="5" s="1"/>
  <c r="S436" i="5" s="1"/>
  <c r="U436" i="5" s="1"/>
  <c r="V436" i="5" s="1"/>
  <c r="P436" i="5" l="1"/>
  <c r="Q436" i="5" s="1"/>
  <c r="S437" i="5" s="1"/>
  <c r="U437" i="5" s="1"/>
  <c r="V437" i="5" s="1"/>
  <c r="P437" i="5" l="1"/>
  <c r="Q437" i="5" s="1"/>
  <c r="S438" i="5" s="1"/>
  <c r="U438" i="5" s="1"/>
  <c r="V438" i="5" s="1"/>
  <c r="P438" i="5" l="1"/>
  <c r="Q438" i="5" s="1"/>
  <c r="S439" i="5" s="1"/>
  <c r="U439" i="5" s="1"/>
  <c r="V439" i="5" s="1"/>
  <c r="P439" i="5" l="1"/>
  <c r="Q439" i="5" s="1"/>
  <c r="S440" i="5" s="1"/>
  <c r="U440" i="5" s="1"/>
  <c r="V440" i="5" s="1"/>
  <c r="P440" i="5" l="1"/>
  <c r="Q440" i="5" s="1"/>
  <c r="S441" i="5" s="1"/>
  <c r="U441" i="5" s="1"/>
  <c r="V441" i="5" s="1"/>
  <c r="P441" i="5" l="1"/>
  <c r="Q441" i="5" s="1"/>
  <c r="S442" i="5" s="1"/>
  <c r="P442" i="5" l="1"/>
  <c r="Q442" i="5" s="1"/>
  <c r="S443" i="5" s="1"/>
  <c r="U442" i="5"/>
  <c r="V442" i="5" s="1"/>
  <c r="P443" i="5" l="1"/>
  <c r="Q443" i="5" s="1"/>
  <c r="S444" i="5" s="1"/>
  <c r="U443" i="5"/>
  <c r="V443" i="5" s="1"/>
  <c r="P444" i="5" l="1"/>
  <c r="Q444" i="5" s="1"/>
  <c r="S445" i="5" s="1"/>
  <c r="U445" i="5" s="1"/>
  <c r="U444" i="5"/>
  <c r="V444" i="5" s="1"/>
  <c r="V445" i="5" l="1"/>
  <c r="P445" i="5"/>
  <c r="Q445" i="5" s="1"/>
  <c r="S446" i="5" s="1"/>
  <c r="P446" i="5" l="1"/>
  <c r="Q446" i="5" s="1"/>
  <c r="S447" i="5" s="1"/>
  <c r="U447" i="5" s="1"/>
  <c r="U446" i="5"/>
  <c r="V446" i="5" s="1"/>
  <c r="V447" i="5" l="1"/>
  <c r="P447" i="5"/>
  <c r="Q447" i="5" s="1"/>
  <c r="S448" i="5" s="1"/>
  <c r="U448" i="5" s="1"/>
  <c r="V448" i="5" s="1"/>
  <c r="P448" i="5" l="1"/>
  <c r="Q448" i="5" s="1"/>
  <c r="S449" i="5" s="1"/>
  <c r="U449" i="5" s="1"/>
  <c r="V449" i="5" s="1"/>
  <c r="P449" i="5" l="1"/>
  <c r="Q449" i="5" s="1"/>
  <c r="S450" i="5" s="1"/>
  <c r="U450" i="5" s="1"/>
  <c r="V450" i="5" s="1"/>
  <c r="P450" i="5" l="1"/>
  <c r="Q450" i="5" s="1"/>
  <c r="S451" i="5" s="1"/>
  <c r="U451" i="5" s="1"/>
  <c r="V451" i="5" s="1"/>
  <c r="P451" i="5" l="1"/>
  <c r="Q451" i="5" s="1"/>
  <c r="S452" i="5" s="1"/>
  <c r="P452" i="5" l="1"/>
  <c r="Q452" i="5" s="1"/>
  <c r="S453" i="5" s="1"/>
  <c r="U452" i="5"/>
  <c r="V452" i="5" s="1"/>
  <c r="P453" i="5" l="1"/>
  <c r="Q453" i="5" s="1"/>
  <c r="S454" i="5" s="1"/>
  <c r="U454" i="5" s="1"/>
  <c r="U453" i="5"/>
  <c r="V453" i="5" s="1"/>
  <c r="V454" i="5" l="1"/>
  <c r="P454" i="5"/>
  <c r="Q454" i="5" s="1"/>
  <c r="S455" i="5" s="1"/>
  <c r="U455" i="5" s="1"/>
  <c r="V455" i="5" s="1"/>
  <c r="P455" i="5" l="1"/>
  <c r="Q455" i="5" s="1"/>
  <c r="S456" i="5" s="1"/>
  <c r="U456" i="5" s="1"/>
  <c r="V456" i="5" s="1"/>
  <c r="P456" i="5" l="1"/>
  <c r="Q456" i="5" s="1"/>
  <c r="S457" i="5" s="1"/>
  <c r="P457" i="5" l="1"/>
  <c r="Q457" i="5" s="1"/>
  <c r="S458" i="5" s="1"/>
  <c r="U457" i="5"/>
  <c r="V457" i="5" s="1"/>
  <c r="P458" i="5" l="1"/>
  <c r="Q458" i="5" s="1"/>
  <c r="S459" i="5" s="1"/>
  <c r="U458" i="5"/>
  <c r="V458" i="5" s="1"/>
  <c r="P459" i="5" l="1"/>
  <c r="Q459" i="5" s="1"/>
  <c r="S460" i="5" s="1"/>
  <c r="U459" i="5"/>
  <c r="V459" i="5" s="1"/>
  <c r="P460" i="5" l="1"/>
  <c r="Q460" i="5" s="1"/>
  <c r="S461" i="5" s="1"/>
  <c r="U461" i="5" s="1"/>
  <c r="U460" i="5"/>
  <c r="V460" i="5" s="1"/>
  <c r="V461" i="5" l="1"/>
  <c r="P461" i="5"/>
  <c r="Q461" i="5" s="1"/>
  <c r="S462" i="5" s="1"/>
  <c r="P462" i="5" l="1"/>
  <c r="Q462" i="5" s="1"/>
  <c r="S463" i="5" s="1"/>
  <c r="U462" i="5"/>
  <c r="V462" i="5" s="1"/>
  <c r="P463" i="5" l="1"/>
  <c r="Q463" i="5" s="1"/>
  <c r="S464" i="5" s="1"/>
  <c r="U464" i="5" s="1"/>
  <c r="U463" i="5"/>
  <c r="V463" i="5" s="1"/>
  <c r="V464" i="5" l="1"/>
  <c r="P464" i="5"/>
  <c r="Q464" i="5" s="1"/>
  <c r="S465" i="5" s="1"/>
  <c r="U465" i="5" s="1"/>
  <c r="V465" i="5" s="1"/>
  <c r="P465" i="5" l="1"/>
  <c r="Q465" i="5" s="1"/>
  <c r="S466" i="5" s="1"/>
  <c r="P466" i="5" l="1"/>
  <c r="Q466" i="5" s="1"/>
  <c r="S467" i="5" s="1"/>
  <c r="U466" i="5"/>
  <c r="V466" i="5" s="1"/>
  <c r="P467" i="5" l="1"/>
  <c r="Q467" i="5" s="1"/>
  <c r="S468" i="5" s="1"/>
  <c r="U467" i="5"/>
  <c r="V467" i="5" s="1"/>
  <c r="P468" i="5" l="1"/>
  <c r="Q468" i="5" s="1"/>
  <c r="S469" i="5" s="1"/>
  <c r="U468" i="5"/>
  <c r="V468" i="5" s="1"/>
  <c r="P469" i="5" l="1"/>
  <c r="Q469" i="5" s="1"/>
  <c r="S470" i="5" s="1"/>
  <c r="U469" i="5"/>
  <c r="V469" i="5" s="1"/>
  <c r="P470" i="5" l="1"/>
  <c r="Q470" i="5" s="1"/>
  <c r="S471" i="5" s="1"/>
  <c r="U470" i="5"/>
  <c r="V470" i="5" s="1"/>
  <c r="P471" i="5" l="1"/>
  <c r="Q471" i="5" s="1"/>
  <c r="S472" i="5" s="1"/>
  <c r="U472" i="5" s="1"/>
  <c r="U471" i="5"/>
  <c r="V471" i="5" s="1"/>
  <c r="V472" i="5" l="1"/>
  <c r="P472" i="5"/>
  <c r="Q472" i="5" s="1"/>
  <c r="S473" i="5" s="1"/>
  <c r="U473" i="5" s="1"/>
  <c r="P473" i="5" l="1"/>
  <c r="Q473" i="5" s="1"/>
  <c r="S474" i="5" s="1"/>
  <c r="U474" i="5" s="1"/>
  <c r="V473" i="5"/>
  <c r="V474" i="5" l="1"/>
  <c r="P474" i="5"/>
  <c r="Q474" i="5" s="1"/>
  <c r="S475" i="5" s="1"/>
  <c r="U475" i="5" s="1"/>
  <c r="P475" i="5" l="1"/>
  <c r="Q475" i="5" s="1"/>
  <c r="S476" i="5" s="1"/>
  <c r="U476" i="5" s="1"/>
  <c r="V475" i="5"/>
  <c r="V476" i="5" l="1"/>
  <c r="P476" i="5"/>
  <c r="Q476" i="5" s="1"/>
  <c r="S477" i="5" s="1"/>
  <c r="U477" i="5" s="1"/>
  <c r="V477" i="5" s="1"/>
  <c r="P477" i="5" l="1"/>
  <c r="Q477" i="5" s="1"/>
  <c r="S478" i="5" s="1"/>
  <c r="U478" i="5" s="1"/>
  <c r="V478" i="5" s="1"/>
  <c r="P478" i="5" l="1"/>
  <c r="Q478" i="5" s="1"/>
  <c r="S479" i="5" s="1"/>
  <c r="P479" i="5" l="1"/>
  <c r="Q479" i="5" s="1"/>
  <c r="S480" i="5" s="1"/>
  <c r="U479" i="5"/>
  <c r="V479" i="5" s="1"/>
  <c r="P480" i="5" l="1"/>
  <c r="Q480" i="5" s="1"/>
  <c r="S481" i="5" s="1"/>
  <c r="U480" i="5"/>
  <c r="V480" i="5" s="1"/>
  <c r="P481" i="5" l="1"/>
  <c r="Q481" i="5" s="1"/>
  <c r="S482" i="5" s="1"/>
  <c r="U481" i="5"/>
  <c r="V481" i="5" s="1"/>
  <c r="P482" i="5" l="1"/>
  <c r="Q482" i="5" s="1"/>
  <c r="S483" i="5" s="1"/>
  <c r="U483" i="5" s="1"/>
  <c r="U482" i="5"/>
  <c r="V482" i="5" s="1"/>
  <c r="V483" i="5" l="1"/>
  <c r="P483" i="5"/>
  <c r="Q483" i="5" s="1"/>
  <c r="S484" i="5" s="1"/>
  <c r="U484" i="5" s="1"/>
  <c r="V484" i="5" s="1"/>
  <c r="P484" i="5" l="1"/>
  <c r="Q484" i="5" s="1"/>
  <c r="S485" i="5" s="1"/>
  <c r="P485" i="5" l="1"/>
  <c r="Q485" i="5" s="1"/>
  <c r="S486" i="5" s="1"/>
  <c r="U485" i="5"/>
  <c r="V485" i="5" s="1"/>
  <c r="P486" i="5" l="1"/>
  <c r="Q486" i="5" s="1"/>
  <c r="S487" i="5" s="1"/>
  <c r="U486" i="5"/>
  <c r="V486" i="5" s="1"/>
  <c r="P487" i="5" l="1"/>
  <c r="Q487" i="5" s="1"/>
  <c r="S488" i="5" s="1"/>
  <c r="U488" i="5" s="1"/>
  <c r="U487" i="5"/>
  <c r="V487" i="5" s="1"/>
  <c r="V488" i="5" l="1"/>
  <c r="P488" i="5"/>
  <c r="Q488" i="5" s="1"/>
  <c r="S489" i="5" s="1"/>
  <c r="U489" i="5" s="1"/>
  <c r="V489" i="5" s="1"/>
  <c r="P489" i="5" l="1"/>
  <c r="Q489" i="5" s="1"/>
  <c r="S490" i="5" s="1"/>
  <c r="P490" i="5" l="1"/>
  <c r="Q490" i="5" s="1"/>
  <c r="S491" i="5" s="1"/>
  <c r="U490" i="5"/>
  <c r="V490" i="5" s="1"/>
  <c r="P491" i="5" l="1"/>
  <c r="Q491" i="5" s="1"/>
  <c r="S492" i="5" s="1"/>
  <c r="U491" i="5"/>
  <c r="V491" i="5" s="1"/>
  <c r="P492" i="5" l="1"/>
  <c r="Q492" i="5" s="1"/>
  <c r="S493" i="5" s="1"/>
  <c r="U492" i="5"/>
  <c r="V492" i="5" s="1"/>
  <c r="P493" i="5" l="1"/>
  <c r="Q493" i="5" s="1"/>
  <c r="S494" i="5" s="1"/>
  <c r="U493" i="5"/>
  <c r="V493" i="5" s="1"/>
  <c r="P494" i="5" l="1"/>
  <c r="Q494" i="5" s="1"/>
  <c r="S495" i="5" s="1"/>
  <c r="U494" i="5"/>
  <c r="V494" i="5" s="1"/>
  <c r="P495" i="5" l="1"/>
  <c r="Q495" i="5" s="1"/>
  <c r="S496" i="5" s="1"/>
  <c r="U496" i="5" s="1"/>
  <c r="U495" i="5"/>
  <c r="V495" i="5" s="1"/>
  <c r="V496" i="5" l="1"/>
  <c r="P496" i="5"/>
  <c r="Q496" i="5" s="1"/>
  <c r="S497" i="5" s="1"/>
  <c r="U497" i="5" s="1"/>
  <c r="V497" i="5" s="1"/>
  <c r="P497" i="5" l="1"/>
  <c r="Q497" i="5" s="1"/>
  <c r="S498" i="5" s="1"/>
  <c r="P498" i="5" l="1"/>
  <c r="Q498" i="5" s="1"/>
  <c r="S499" i="5" s="1"/>
  <c r="U498" i="5"/>
  <c r="V498" i="5" s="1"/>
  <c r="P499" i="5" l="1"/>
  <c r="Q499" i="5" s="1"/>
  <c r="S500" i="5" s="1"/>
  <c r="U499" i="5"/>
  <c r="V499" i="5" s="1"/>
  <c r="P500" i="5" l="1"/>
  <c r="Q500" i="5" s="1"/>
  <c r="S501" i="5" s="1"/>
  <c r="U500" i="5"/>
  <c r="V500" i="5" s="1"/>
  <c r="P501" i="5" l="1"/>
  <c r="Q501" i="5" s="1"/>
  <c r="S502" i="5" s="1"/>
  <c r="U501" i="5"/>
  <c r="V501" i="5" s="1"/>
  <c r="P502" i="5" l="1"/>
  <c r="Q502" i="5" s="1"/>
  <c r="S503" i="5" s="1"/>
  <c r="U502" i="5"/>
  <c r="V502" i="5" s="1"/>
  <c r="P503" i="5" l="1"/>
  <c r="Q503" i="5" s="1"/>
  <c r="S504" i="5" s="1"/>
  <c r="U503" i="5"/>
  <c r="V503" i="5" s="1"/>
  <c r="P504" i="5" l="1"/>
  <c r="Q504" i="5" s="1"/>
  <c r="S505" i="5" s="1"/>
  <c r="U505" i="5" s="1"/>
  <c r="U504" i="5"/>
  <c r="V504" i="5" s="1"/>
  <c r="V505" i="5" l="1"/>
  <c r="P505" i="5"/>
  <c r="Q505" i="5" s="1"/>
  <c r="S506" i="5" s="1"/>
  <c r="P506" i="5" l="1"/>
  <c r="Q506" i="5" s="1"/>
  <c r="S507" i="5" s="1"/>
  <c r="U506" i="5"/>
  <c r="V506" i="5" s="1"/>
  <c r="P507" i="5" l="1"/>
  <c r="Q507" i="5" s="1"/>
  <c r="S508" i="5" s="1"/>
  <c r="U507" i="5"/>
  <c r="V507" i="5" s="1"/>
  <c r="P508" i="5" l="1"/>
  <c r="Q508" i="5" s="1"/>
  <c r="S509" i="5" s="1"/>
  <c r="U508" i="5"/>
  <c r="V508" i="5" s="1"/>
  <c r="P509" i="5" l="1"/>
  <c r="Q509" i="5" s="1"/>
  <c r="S510" i="5" s="1"/>
  <c r="U510" i="5" s="1"/>
  <c r="U509" i="5"/>
  <c r="V509" i="5" s="1"/>
  <c r="V510" i="5" l="1"/>
  <c r="P510" i="5"/>
  <c r="Q510" i="5" s="1"/>
  <c r="S511" i="5" s="1"/>
  <c r="U511" i="5" s="1"/>
  <c r="V511" i="5" s="1"/>
  <c r="P511" i="5" l="1"/>
  <c r="Q511" i="5" s="1"/>
  <c r="S512" i="5" s="1"/>
  <c r="U512" i="5" s="1"/>
  <c r="V512" i="5" s="1"/>
  <c r="P512" i="5" l="1"/>
  <c r="Q512" i="5" s="1"/>
  <c r="S513" i="5" s="1"/>
  <c r="U513" i="5" s="1"/>
  <c r="V513" i="5" s="1"/>
  <c r="P513" i="5" l="1"/>
  <c r="Q513" i="5" s="1"/>
  <c r="S514" i="5" s="1"/>
  <c r="U514" i="5" s="1"/>
  <c r="V514" i="5" s="1"/>
  <c r="P514" i="5" l="1"/>
  <c r="Q514" i="5" s="1"/>
  <c r="S515" i="5" s="1"/>
  <c r="P515" i="5" l="1"/>
  <c r="Q515" i="5" s="1"/>
  <c r="S516" i="5" s="1"/>
  <c r="U516" i="5" s="1"/>
  <c r="U515" i="5"/>
  <c r="V515" i="5" s="1"/>
  <c r="V516" i="5" l="1"/>
  <c r="P516" i="5"/>
  <c r="Q516" i="5" s="1"/>
  <c r="S517" i="5" s="1"/>
  <c r="U517" i="5" s="1"/>
  <c r="V517" i="5" s="1"/>
  <c r="P517" i="5" l="1"/>
  <c r="Q517" i="5" s="1"/>
  <c r="S518" i="5" s="1"/>
  <c r="U518" i="5" s="1"/>
  <c r="V518" i="5" s="1"/>
  <c r="P518" i="5" l="1"/>
  <c r="Q518" i="5" s="1"/>
  <c r="S519" i="5" s="1"/>
  <c r="U519" i="5" s="1"/>
  <c r="V519" i="5" s="1"/>
  <c r="P519" i="5" l="1"/>
  <c r="Q519" i="5" s="1"/>
  <c r="S520" i="5" s="1"/>
  <c r="U520" i="5" s="1"/>
  <c r="V520" i="5" s="1"/>
  <c r="P520" i="5" l="1"/>
  <c r="Q520" i="5" s="1"/>
  <c r="S521" i="5" s="1"/>
  <c r="U521" i="5" s="1"/>
  <c r="V521" i="5" s="1"/>
  <c r="P521" i="5" l="1"/>
  <c r="Q521" i="5" s="1"/>
  <c r="S522" i="5" s="1"/>
  <c r="P522" i="5" l="1"/>
  <c r="Q522" i="5" s="1"/>
  <c r="S523" i="5" s="1"/>
  <c r="U523" i="5" s="1"/>
  <c r="U522" i="5"/>
  <c r="V522" i="5" s="1"/>
  <c r="V523" i="5" l="1"/>
  <c r="P523" i="5"/>
  <c r="Q523" i="5" s="1"/>
  <c r="S524" i="5" s="1"/>
  <c r="U524" i="5" s="1"/>
  <c r="V524" i="5" s="1"/>
  <c r="P524" i="5" l="1"/>
  <c r="Q524" i="5" s="1"/>
  <c r="S525" i="5" s="1"/>
  <c r="U525" i="5" s="1"/>
  <c r="V525" i="5" s="1"/>
  <c r="P525" i="5" l="1"/>
  <c r="Q525" i="5" s="1"/>
  <c r="S526" i="5" s="1"/>
  <c r="P526" i="5" l="1"/>
  <c r="Q526" i="5" s="1"/>
  <c r="S527" i="5" s="1"/>
  <c r="U526" i="5"/>
  <c r="V526" i="5" s="1"/>
  <c r="AB14" i="5"/>
  <c r="P527" i="5" l="1"/>
  <c r="Q527" i="5" s="1"/>
  <c r="S528" i="5" s="1"/>
  <c r="U528" i="5" s="1"/>
  <c r="U527" i="5"/>
  <c r="V527" i="5" s="1"/>
  <c r="V528" i="5" l="1"/>
  <c r="P528" i="5"/>
  <c r="Q528" i="5" s="1"/>
  <c r="S529" i="5" s="1"/>
  <c r="U529" i="5" s="1"/>
  <c r="V529" i="5" s="1"/>
  <c r="P529" i="5" l="1"/>
  <c r="Q529" i="5" s="1"/>
  <c r="S530" i="5" s="1"/>
  <c r="P530" i="5" l="1"/>
  <c r="Q530" i="5" s="1"/>
  <c r="S531" i="5" s="1"/>
  <c r="U530" i="5"/>
  <c r="V530" i="5" s="1"/>
  <c r="P531" i="5" l="1"/>
  <c r="Q531" i="5" s="1"/>
  <c r="S532" i="5" s="1"/>
  <c r="U531" i="5"/>
  <c r="V531" i="5" s="1"/>
  <c r="P532" i="5" l="1"/>
  <c r="Q532" i="5" s="1"/>
  <c r="S533" i="5" s="1"/>
  <c r="U533" i="5" s="1"/>
  <c r="U532" i="5"/>
  <c r="V532" i="5" s="1"/>
  <c r="V533" i="5" l="1"/>
  <c r="P533" i="5"/>
  <c r="Q533" i="5" s="1"/>
  <c r="S534" i="5" s="1"/>
  <c r="P534" i="5" l="1"/>
  <c r="Q534" i="5" s="1"/>
  <c r="S535" i="5" s="1"/>
  <c r="U534" i="5"/>
  <c r="V534" i="5" s="1"/>
  <c r="P535" i="5" l="1"/>
  <c r="Q535" i="5" s="1"/>
  <c r="S536" i="5" s="1"/>
  <c r="U535" i="5"/>
  <c r="V535" i="5" s="1"/>
  <c r="P536" i="5" l="1"/>
  <c r="Q536" i="5" s="1"/>
  <c r="S537" i="5" s="1"/>
  <c r="U537" i="5" s="1"/>
  <c r="U536" i="5"/>
  <c r="V536" i="5" s="1"/>
  <c r="V537" i="5" l="1"/>
  <c r="P537" i="5"/>
  <c r="Q537" i="5" s="1"/>
  <c r="S538" i="5" s="1"/>
  <c r="P538" i="5" l="1"/>
  <c r="Q538" i="5" s="1"/>
  <c r="S539" i="5" s="1"/>
  <c r="U538" i="5"/>
  <c r="V538" i="5" s="1"/>
  <c r="P539" i="5" l="1"/>
  <c r="Q539" i="5" s="1"/>
  <c r="S540" i="5" s="1"/>
  <c r="U540" i="5" s="1"/>
  <c r="U539" i="5"/>
  <c r="V539" i="5" s="1"/>
  <c r="V540" i="5" l="1"/>
  <c r="P540" i="5"/>
  <c r="Q540" i="5" s="1"/>
  <c r="S541" i="5" s="1"/>
  <c r="U541" i="5" s="1"/>
  <c r="V541" i="5" s="1"/>
  <c r="P541" i="5" l="1"/>
  <c r="Q541" i="5" s="1"/>
  <c r="S542" i="5" s="1"/>
  <c r="U542" i="5" s="1"/>
  <c r="V542" i="5" s="1"/>
  <c r="P542" i="5" l="1"/>
  <c r="Q542" i="5" s="1"/>
  <c r="S543" i="5" s="1"/>
  <c r="U543" i="5" s="1"/>
  <c r="V543" i="5" s="1"/>
  <c r="P543" i="5" l="1"/>
  <c r="Q543" i="5" s="1"/>
  <c r="S544" i="5" s="1"/>
  <c r="U544" i="5" s="1"/>
  <c r="V544" i="5" s="1"/>
  <c r="P544" i="5" l="1"/>
  <c r="Q544" i="5" s="1"/>
  <c r="S545" i="5" s="1"/>
  <c r="P545" i="5" l="1"/>
  <c r="Q545" i="5" s="1"/>
  <c r="S546" i="5" s="1"/>
  <c r="U545" i="5"/>
  <c r="V545" i="5" s="1"/>
  <c r="P546" i="5" l="1"/>
  <c r="Q546" i="5" s="1"/>
  <c r="S547" i="5" s="1"/>
  <c r="U547" i="5" s="1"/>
  <c r="U546" i="5"/>
  <c r="V546" i="5" s="1"/>
  <c r="V547" i="5" l="1"/>
  <c r="P547" i="5"/>
  <c r="Q547" i="5" s="1"/>
  <c r="S548" i="5" s="1"/>
  <c r="P548" i="5" l="1"/>
  <c r="Q548" i="5" s="1"/>
  <c r="S549" i="5" s="1"/>
  <c r="U548" i="5"/>
  <c r="V548" i="5" s="1"/>
  <c r="P549" i="5" l="1"/>
  <c r="Q549" i="5" s="1"/>
  <c r="S550" i="5" s="1"/>
  <c r="U549" i="5"/>
  <c r="V549" i="5" s="1"/>
  <c r="P550" i="5" l="1"/>
  <c r="Q550" i="5" s="1"/>
  <c r="S551" i="5" s="1"/>
  <c r="U550" i="5"/>
  <c r="V550" i="5" s="1"/>
  <c r="P551" i="5" l="1"/>
  <c r="Q551" i="5" s="1"/>
  <c r="S552" i="5" s="1"/>
  <c r="U551" i="5"/>
  <c r="V551" i="5" s="1"/>
  <c r="P552" i="5" l="1"/>
  <c r="Q552" i="5" s="1"/>
  <c r="S553" i="5" s="1"/>
  <c r="U552" i="5"/>
  <c r="V552" i="5" s="1"/>
  <c r="P553" i="5" l="1"/>
  <c r="Q553" i="5" s="1"/>
  <c r="S554" i="5" s="1"/>
  <c r="U553" i="5"/>
  <c r="V553" i="5" s="1"/>
  <c r="P554" i="5" l="1"/>
  <c r="Q554" i="5" s="1"/>
  <c r="S555" i="5" s="1"/>
  <c r="U554" i="5"/>
  <c r="V554" i="5" s="1"/>
  <c r="P555" i="5" l="1"/>
  <c r="Q555" i="5" s="1"/>
  <c r="S556" i="5" s="1"/>
  <c r="U555" i="5"/>
  <c r="V555" i="5" s="1"/>
  <c r="P556" i="5" l="1"/>
  <c r="Q556" i="5" s="1"/>
  <c r="S557" i="5" s="1"/>
  <c r="U556" i="5"/>
  <c r="V556" i="5" s="1"/>
  <c r="P557" i="5" l="1"/>
  <c r="Q557" i="5" s="1"/>
  <c r="S558" i="5" s="1"/>
  <c r="U557" i="5"/>
  <c r="V557" i="5" s="1"/>
  <c r="P558" i="5" l="1"/>
  <c r="Q558" i="5" s="1"/>
  <c r="S559" i="5" s="1"/>
  <c r="U558" i="5"/>
  <c r="V558" i="5" s="1"/>
  <c r="P559" i="5" l="1"/>
  <c r="Q559" i="5" s="1"/>
  <c r="S560" i="5" s="1"/>
  <c r="U560" i="5" s="1"/>
  <c r="U559" i="5"/>
  <c r="V559" i="5" s="1"/>
  <c r="V560" i="5" l="1"/>
  <c r="P560" i="5"/>
  <c r="Q560" i="5" s="1"/>
  <c r="S561" i="5" s="1"/>
  <c r="U561" i="5" s="1"/>
  <c r="V561" i="5" s="1"/>
  <c r="P561" i="5" l="1"/>
  <c r="Q561" i="5" s="1"/>
  <c r="S562" i="5" s="1"/>
  <c r="P562" i="5" l="1"/>
  <c r="Q562" i="5" s="1"/>
  <c r="S563" i="5" s="1"/>
  <c r="U562" i="5"/>
  <c r="V562" i="5" s="1"/>
  <c r="P563" i="5" l="1"/>
  <c r="Q563" i="5" s="1"/>
  <c r="S564" i="5" s="1"/>
  <c r="U563" i="5"/>
  <c r="V563" i="5" s="1"/>
  <c r="P564" i="5" l="1"/>
  <c r="Q564" i="5" s="1"/>
  <c r="S565" i="5" s="1"/>
  <c r="U564" i="5"/>
  <c r="V564" i="5" s="1"/>
  <c r="U565" i="5" l="1"/>
  <c r="V565" i="5" s="1"/>
  <c r="P565" i="5"/>
  <c r="Q565" i="5" s="1"/>
  <c r="S566" i="5" s="1"/>
  <c r="U566" i="5" l="1"/>
  <c r="V566" i="5" s="1"/>
  <c r="P566" i="5"/>
  <c r="Q566" i="5" s="1"/>
  <c r="S567" i="5" s="1"/>
  <c r="U567" i="5" s="1"/>
  <c r="V567" i="5" l="1"/>
  <c r="P567" i="5"/>
  <c r="Q567" i="5" s="1"/>
  <c r="S568" i="5" s="1"/>
  <c r="U568" i="5" s="1"/>
  <c r="V568" i="5" s="1"/>
  <c r="P568" i="5" l="1"/>
  <c r="Q568" i="5" s="1"/>
  <c r="S569" i="5" s="1"/>
  <c r="P569" i="5" l="1"/>
  <c r="Q569" i="5" s="1"/>
  <c r="S570" i="5" s="1"/>
  <c r="U569" i="5"/>
  <c r="V569" i="5" s="1"/>
  <c r="P570" i="5" l="1"/>
  <c r="Q570" i="5" s="1"/>
  <c r="S571" i="5" s="1"/>
  <c r="U570" i="5"/>
  <c r="V570" i="5" s="1"/>
  <c r="P571" i="5" l="1"/>
  <c r="Q571" i="5" s="1"/>
  <c r="S572" i="5" s="1"/>
  <c r="U571" i="5"/>
  <c r="V571" i="5" s="1"/>
  <c r="P572" i="5" l="1"/>
  <c r="Q572" i="5" s="1"/>
  <c r="S573" i="5" s="1"/>
  <c r="U572" i="5"/>
  <c r="V572" i="5" s="1"/>
  <c r="P573" i="5" l="1"/>
  <c r="Q573" i="5" s="1"/>
  <c r="S574" i="5" s="1"/>
  <c r="U573" i="5"/>
  <c r="V573" i="5" s="1"/>
  <c r="P574" i="5" l="1"/>
  <c r="Q574" i="5" s="1"/>
  <c r="S575" i="5" s="1"/>
  <c r="U574" i="5"/>
  <c r="V574" i="5" s="1"/>
  <c r="P575" i="5" l="1"/>
  <c r="Q575" i="5" s="1"/>
  <c r="S576" i="5" s="1"/>
  <c r="U575" i="5"/>
  <c r="V575" i="5" s="1"/>
  <c r="P576" i="5" l="1"/>
  <c r="Q576" i="5" s="1"/>
  <c r="S577" i="5" s="1"/>
  <c r="U576" i="5"/>
  <c r="V576" i="5" s="1"/>
  <c r="P577" i="5" l="1"/>
  <c r="Q577" i="5" s="1"/>
  <c r="S578" i="5" s="1"/>
  <c r="U577" i="5"/>
  <c r="V577" i="5" s="1"/>
  <c r="P578" i="5" l="1"/>
  <c r="Q578" i="5" s="1"/>
  <c r="S579" i="5" s="1"/>
  <c r="U578" i="5"/>
  <c r="V578" i="5" s="1"/>
  <c r="P579" i="5" l="1"/>
  <c r="Q579" i="5" s="1"/>
  <c r="S580" i="5" s="1"/>
  <c r="U579" i="5"/>
  <c r="V579" i="5" s="1"/>
  <c r="P580" i="5" l="1"/>
  <c r="Q580" i="5" s="1"/>
  <c r="S581" i="5" s="1"/>
  <c r="U580" i="5"/>
  <c r="V580" i="5" s="1"/>
  <c r="P581" i="5" l="1"/>
  <c r="Q581" i="5" s="1"/>
  <c r="S582" i="5" s="1"/>
  <c r="U582" i="5" s="1"/>
  <c r="U581" i="5"/>
  <c r="V581" i="5" s="1"/>
  <c r="V582" i="5" l="1"/>
  <c r="P582" i="5"/>
  <c r="Q582" i="5" s="1"/>
  <c r="S583" i="5" s="1"/>
  <c r="P583" i="5" l="1"/>
  <c r="Q583" i="5" s="1"/>
  <c r="S584" i="5" s="1"/>
  <c r="U583" i="5"/>
  <c r="V583" i="5" s="1"/>
  <c r="P584" i="5" l="1"/>
  <c r="Q584" i="5" s="1"/>
  <c r="S585" i="5" s="1"/>
  <c r="U584" i="5"/>
  <c r="V584" i="5" s="1"/>
  <c r="P585" i="5" l="1"/>
  <c r="Q585" i="5" s="1"/>
  <c r="S586" i="5" s="1"/>
  <c r="U585" i="5"/>
  <c r="V585" i="5" s="1"/>
  <c r="P586" i="5" l="1"/>
  <c r="Q586" i="5" s="1"/>
  <c r="S587" i="5" s="1"/>
  <c r="U586" i="5"/>
  <c r="V586" i="5" s="1"/>
  <c r="P587" i="5" l="1"/>
  <c r="Q587" i="5" s="1"/>
  <c r="S588" i="5" s="1"/>
  <c r="U587" i="5"/>
  <c r="V587" i="5" s="1"/>
  <c r="P588" i="5" l="1"/>
  <c r="Q588" i="5" s="1"/>
  <c r="S589" i="5" s="1"/>
  <c r="U589" i="5" s="1"/>
  <c r="U588" i="5"/>
  <c r="V588" i="5" s="1"/>
  <c r="V589" i="5" l="1"/>
  <c r="P589" i="5"/>
  <c r="Q589" i="5" s="1"/>
  <c r="S590" i="5" s="1"/>
  <c r="U590" i="5" s="1"/>
  <c r="V590" i="5" s="1"/>
  <c r="P590" i="5" l="1"/>
  <c r="Q590" i="5" s="1"/>
  <c r="S591" i="5" s="1"/>
  <c r="U591" i="5" s="1"/>
  <c r="V591" i="5" s="1"/>
  <c r="P591" i="5" l="1"/>
  <c r="Q591" i="5" s="1"/>
  <c r="S592" i="5" s="1"/>
  <c r="P592" i="5" l="1"/>
  <c r="Q592" i="5" s="1"/>
  <c r="S593" i="5" s="1"/>
  <c r="U592" i="5"/>
  <c r="V592" i="5" s="1"/>
  <c r="P593" i="5" l="1"/>
  <c r="Q593" i="5" s="1"/>
  <c r="S594" i="5" s="1"/>
  <c r="U593" i="5"/>
  <c r="V593" i="5" s="1"/>
  <c r="P594" i="5" l="1"/>
  <c r="Q594" i="5" s="1"/>
  <c r="S595" i="5" s="1"/>
  <c r="U594" i="5"/>
  <c r="V594" i="5" s="1"/>
  <c r="P595" i="5" l="1"/>
  <c r="Q595" i="5" s="1"/>
  <c r="S596" i="5" s="1"/>
  <c r="U595" i="5"/>
  <c r="V595" i="5" s="1"/>
  <c r="P596" i="5" l="1"/>
  <c r="Q596" i="5" s="1"/>
  <c r="S597" i="5" s="1"/>
  <c r="U597" i="5" s="1"/>
  <c r="U596" i="5"/>
  <c r="V596" i="5" s="1"/>
  <c r="V597" i="5" l="1"/>
  <c r="P597" i="5"/>
  <c r="Q597" i="5" s="1"/>
  <c r="S598" i="5" s="1"/>
  <c r="U598" i="5" s="1"/>
  <c r="V598" i="5" l="1"/>
  <c r="P598" i="5"/>
  <c r="Q598" i="5" s="1"/>
  <c r="S599" i="5" s="1"/>
  <c r="P599" i="5" l="1"/>
  <c r="Q599" i="5" s="1"/>
  <c r="S600" i="5" s="1"/>
  <c r="U599" i="5"/>
  <c r="V599" i="5" s="1"/>
  <c r="P600" i="5" l="1"/>
  <c r="Q600" i="5" s="1"/>
  <c r="S601" i="5" s="1"/>
  <c r="U601" i="5" s="1"/>
  <c r="U600" i="5"/>
  <c r="V600" i="5" s="1"/>
  <c r="V601" i="5" l="1"/>
  <c r="P601" i="5"/>
  <c r="Q601" i="5" s="1"/>
  <c r="S602" i="5" s="1"/>
  <c r="P602" i="5" l="1"/>
  <c r="Q602" i="5" s="1"/>
  <c r="S603" i="5" s="1"/>
  <c r="U603" i="5" s="1"/>
  <c r="U602" i="5"/>
  <c r="V602" i="5" s="1"/>
  <c r="V603" i="5" l="1"/>
  <c r="P603" i="5"/>
  <c r="Q603" i="5" s="1"/>
  <c r="S604" i="5" s="1"/>
  <c r="U604" i="5" s="1"/>
  <c r="V604" i="5" s="1"/>
  <c r="P604" i="5" l="1"/>
  <c r="Q604" i="5" s="1"/>
  <c r="S605" i="5" s="1"/>
  <c r="P605" i="5" l="1"/>
  <c r="Q605" i="5" s="1"/>
  <c r="S606" i="5" s="1"/>
  <c r="U605" i="5"/>
  <c r="V605" i="5" s="1"/>
  <c r="P606" i="5" l="1"/>
  <c r="Q606" i="5" s="1"/>
  <c r="S607" i="5" s="1"/>
  <c r="U606" i="5"/>
  <c r="V606" i="5" s="1"/>
  <c r="P607" i="5" l="1"/>
  <c r="Q607" i="5" s="1"/>
  <c r="S608" i="5" s="1"/>
  <c r="U607" i="5"/>
  <c r="V607" i="5" s="1"/>
  <c r="P608" i="5" l="1"/>
  <c r="Q608" i="5" s="1"/>
  <c r="S609" i="5" s="1"/>
  <c r="U609" i="5" s="1"/>
  <c r="U608" i="5"/>
  <c r="V608" i="5" s="1"/>
  <c r="V609" i="5" l="1"/>
  <c r="P609" i="5"/>
  <c r="Q609" i="5" s="1"/>
  <c r="S610" i="5" s="1"/>
  <c r="U610" i="5" s="1"/>
  <c r="V610" i="5" s="1"/>
  <c r="P610" i="5" l="1"/>
  <c r="Q610" i="5" s="1"/>
  <c r="S611" i="5" s="1"/>
  <c r="U611" i="5" s="1"/>
  <c r="V611" i="5" s="1"/>
  <c r="P611" i="5" l="1"/>
  <c r="Q611" i="5" s="1"/>
  <c r="S612" i="5" s="1"/>
  <c r="P612" i="5" l="1"/>
  <c r="Q612" i="5" s="1"/>
  <c r="S613" i="5" s="1"/>
  <c r="U612" i="5"/>
  <c r="V612" i="5" s="1"/>
  <c r="P613" i="5" l="1"/>
  <c r="Q613" i="5" s="1"/>
  <c r="S614" i="5" s="1"/>
  <c r="U613" i="5"/>
  <c r="V613" i="5" s="1"/>
  <c r="P614" i="5" l="1"/>
  <c r="Q614" i="5" s="1"/>
  <c r="S615" i="5" s="1"/>
  <c r="U614" i="5"/>
  <c r="V614" i="5" s="1"/>
  <c r="P615" i="5" l="1"/>
  <c r="Q615" i="5" s="1"/>
  <c r="S616" i="5" s="1"/>
  <c r="U616" i="5" s="1"/>
  <c r="U615" i="5"/>
  <c r="V615" i="5" s="1"/>
  <c r="V616" i="5" l="1"/>
  <c r="P616" i="5"/>
  <c r="Q616" i="5" s="1"/>
  <c r="S617" i="5" s="1"/>
  <c r="U617" i="5" s="1"/>
  <c r="V617" i="5" s="1"/>
  <c r="P617" i="5" l="1"/>
  <c r="Q617" i="5" s="1"/>
  <c r="S618" i="5" s="1"/>
  <c r="U618" i="5" s="1"/>
  <c r="V618" i="5" s="1"/>
  <c r="P618" i="5" l="1"/>
  <c r="Q618" i="5" s="1"/>
  <c r="S619" i="5" s="1"/>
  <c r="U619" i="5" s="1"/>
  <c r="V619" i="5" s="1"/>
  <c r="P619" i="5" l="1"/>
  <c r="Q619" i="5" s="1"/>
  <c r="S620" i="5" s="1"/>
  <c r="U620" i="5" s="1"/>
  <c r="V620" i="5" s="1"/>
  <c r="P620" i="5" l="1"/>
  <c r="Q620" i="5" s="1"/>
  <c r="S621" i="5" s="1"/>
  <c r="U621" i="5" s="1"/>
  <c r="V621" i="5" s="1"/>
  <c r="P621" i="5" l="1"/>
  <c r="Q621" i="5" s="1"/>
  <c r="S622" i="5" s="1"/>
  <c r="P622" i="5" l="1"/>
  <c r="Q622" i="5" s="1"/>
  <c r="S623" i="5" s="1"/>
  <c r="U622" i="5"/>
  <c r="V622" i="5" s="1"/>
  <c r="P623" i="5" l="1"/>
  <c r="Q623" i="5" s="1"/>
  <c r="S624" i="5" s="1"/>
  <c r="U624" i="5" s="1"/>
  <c r="U623" i="5"/>
  <c r="V623" i="5" s="1"/>
  <c r="V624" i="5" l="1"/>
  <c r="P624" i="5"/>
  <c r="Q624" i="5" s="1"/>
  <c r="S625" i="5" s="1"/>
  <c r="U625" i="5" s="1"/>
  <c r="V625" i="5" s="1"/>
  <c r="P625" i="5" l="1"/>
  <c r="Q625" i="5" s="1"/>
  <c r="S626" i="5" s="1"/>
  <c r="P626" i="5" l="1"/>
  <c r="Q626" i="5" s="1"/>
  <c r="S627" i="5" s="1"/>
  <c r="U626" i="5"/>
  <c r="V626" i="5" s="1"/>
  <c r="P627" i="5" l="1"/>
  <c r="Q627" i="5" s="1"/>
  <c r="S628" i="5" s="1"/>
  <c r="U627" i="5"/>
  <c r="V627" i="5" s="1"/>
  <c r="P628" i="5" l="1"/>
  <c r="Q628" i="5" s="1"/>
  <c r="S629" i="5" s="1"/>
  <c r="U629" i="5" s="1"/>
  <c r="U628" i="5"/>
  <c r="V628" i="5" s="1"/>
  <c r="V629" i="5" l="1"/>
  <c r="P629" i="5"/>
  <c r="Q629" i="5" s="1"/>
  <c r="S630" i="5" s="1"/>
  <c r="U630" i="5" s="1"/>
  <c r="V630" i="5" s="1"/>
  <c r="P630" i="5" l="1"/>
  <c r="Q630" i="5" s="1"/>
  <c r="S631" i="5" s="1"/>
  <c r="U631" i="5" s="1"/>
  <c r="V631" i="5" s="1"/>
  <c r="P631" i="5" l="1"/>
  <c r="Q631" i="5" s="1"/>
  <c r="S632" i="5" s="1"/>
  <c r="U632" i="5" s="1"/>
  <c r="V632" i="5" s="1"/>
  <c r="P632" i="5" l="1"/>
  <c r="Q632" i="5" s="1"/>
  <c r="S633" i="5" s="1"/>
  <c r="U633" i="5" s="1"/>
  <c r="V633" i="5" s="1"/>
  <c r="P633" i="5" l="1"/>
  <c r="Q633" i="5" s="1"/>
  <c r="S634" i="5" s="1"/>
  <c r="P634" i="5" l="1"/>
  <c r="Q634" i="5" s="1"/>
  <c r="S635" i="5" s="1"/>
  <c r="U635" i="5" s="1"/>
  <c r="U634" i="5"/>
  <c r="V634" i="5" s="1"/>
  <c r="V635" i="5" l="1"/>
  <c r="P635" i="5"/>
  <c r="Q635" i="5" s="1"/>
  <c r="S636" i="5" s="1"/>
  <c r="U636" i="5" s="1"/>
  <c r="V636" i="5" s="1"/>
  <c r="P636" i="5" l="1"/>
  <c r="Q636" i="5" s="1"/>
  <c r="S637" i="5" s="1"/>
  <c r="U637" i="5" s="1"/>
  <c r="V637" i="5" s="1"/>
  <c r="P637" i="5" l="1"/>
  <c r="Q637" i="5" s="1"/>
  <c r="S638" i="5" s="1"/>
  <c r="U638" i="5" s="1"/>
  <c r="V638" i="5" s="1"/>
  <c r="P638" i="5" l="1"/>
  <c r="Q638" i="5" s="1"/>
  <c r="S639" i="5" s="1"/>
  <c r="P639" i="5" l="1"/>
  <c r="Q639" i="5" s="1"/>
  <c r="S640" i="5" s="1"/>
  <c r="U640" i="5" s="1"/>
  <c r="U639" i="5"/>
  <c r="V639" i="5" s="1"/>
  <c r="V640" i="5" l="1"/>
  <c r="P640" i="5"/>
  <c r="Q640" i="5" s="1"/>
  <c r="S641" i="5" s="1"/>
  <c r="P641" i="5" l="1"/>
  <c r="Q641" i="5" s="1"/>
  <c r="S642" i="5" s="1"/>
  <c r="U642" i="5" s="1"/>
  <c r="U641" i="5"/>
  <c r="V641" i="5" s="1"/>
  <c r="V642" i="5" l="1"/>
  <c r="P642" i="5"/>
  <c r="Q642" i="5" s="1"/>
  <c r="S643" i="5" s="1"/>
  <c r="U643" i="5" s="1"/>
  <c r="V643" i="5" s="1"/>
  <c r="P643" i="5" l="1"/>
  <c r="Q643" i="5" s="1"/>
  <c r="S644" i="5" s="1"/>
  <c r="U644" i="5" s="1"/>
  <c r="V644" i="5" s="1"/>
  <c r="P644" i="5" l="1"/>
  <c r="Q644" i="5" s="1"/>
  <c r="S645" i="5" s="1"/>
  <c r="U645" i="5" s="1"/>
  <c r="V645" i="5" s="1"/>
  <c r="P645" i="5" l="1"/>
  <c r="Q645" i="5" s="1"/>
  <c r="S646" i="5" s="1"/>
  <c r="U646" i="5" s="1"/>
  <c r="V646" i="5" s="1"/>
  <c r="P646" i="5" l="1"/>
  <c r="Q646" i="5" s="1"/>
  <c r="S647" i="5" s="1"/>
  <c r="U647" i="5" s="1"/>
  <c r="V647" i="5" s="1"/>
  <c r="P647" i="5" l="1"/>
  <c r="Q647" i="5" s="1"/>
  <c r="S648" i="5" s="1"/>
  <c r="P648" i="5" l="1"/>
  <c r="Q648" i="5" s="1"/>
  <c r="S649" i="5" s="1"/>
  <c r="U648" i="5"/>
  <c r="V648" i="5" s="1"/>
  <c r="P649" i="5" l="1"/>
  <c r="Q649" i="5" s="1"/>
  <c r="S650" i="5" s="1"/>
  <c r="U649" i="5"/>
  <c r="V649" i="5" s="1"/>
  <c r="P650" i="5" l="1"/>
  <c r="Q650" i="5" s="1"/>
  <c r="S651" i="5" s="1"/>
  <c r="U651" i="5" s="1"/>
  <c r="U650" i="5"/>
  <c r="V650" i="5" s="1"/>
  <c r="V651" i="5" l="1"/>
  <c r="P651" i="5"/>
  <c r="Q651" i="5" s="1"/>
  <c r="S652" i="5" s="1"/>
  <c r="U652" i="5" s="1"/>
  <c r="V652" i="5" s="1"/>
  <c r="P652" i="5" l="1"/>
  <c r="Q652" i="5" s="1"/>
  <c r="S653" i="5" s="1"/>
  <c r="P653" i="5" l="1"/>
  <c r="Q653" i="5" s="1"/>
  <c r="S654" i="5" s="1"/>
  <c r="U654" i="5" s="1"/>
  <c r="U653" i="5"/>
  <c r="V653" i="5" s="1"/>
  <c r="V654" i="5" l="1"/>
  <c r="P654" i="5"/>
  <c r="Q654" i="5" s="1"/>
  <c r="S655" i="5" s="1"/>
  <c r="P655" i="5" l="1"/>
  <c r="Q655" i="5" s="1"/>
  <c r="S656" i="5" s="1"/>
  <c r="U656" i="5" s="1"/>
  <c r="U655" i="5"/>
  <c r="V655" i="5" s="1"/>
  <c r="V656" i="5" l="1"/>
  <c r="P656" i="5"/>
  <c r="Q656" i="5" s="1"/>
  <c r="S657" i="5" s="1"/>
  <c r="U657" i="5" s="1"/>
  <c r="V657" i="5" s="1"/>
  <c r="P657" i="5" l="1"/>
  <c r="Q657" i="5" s="1"/>
  <c r="S658" i="5" s="1"/>
  <c r="U658" i="5" s="1"/>
  <c r="V658" i="5" s="1"/>
  <c r="P658" i="5" l="1"/>
  <c r="Q658" i="5" s="1"/>
  <c r="S659" i="5" s="1"/>
  <c r="U659" i="5" s="1"/>
  <c r="V659" i="5" s="1"/>
  <c r="P659" i="5" l="1"/>
  <c r="Q659" i="5" s="1"/>
  <c r="S660" i="5" s="1"/>
  <c r="U660" i="5" s="1"/>
  <c r="V660" i="5" s="1"/>
  <c r="P660" i="5" l="1"/>
  <c r="Q660" i="5" s="1"/>
  <c r="S661" i="5" s="1"/>
  <c r="P661" i="5" l="1"/>
  <c r="Q661" i="5" s="1"/>
  <c r="S662" i="5" s="1"/>
  <c r="U661" i="5"/>
  <c r="V661" i="5" s="1"/>
  <c r="P662" i="5" l="1"/>
  <c r="Q662" i="5" s="1"/>
  <c r="S663" i="5" s="1"/>
  <c r="U662" i="5"/>
  <c r="V662" i="5" s="1"/>
  <c r="P663" i="5" l="1"/>
  <c r="Q663" i="5" s="1"/>
  <c r="S664" i="5" s="1"/>
  <c r="U663" i="5"/>
  <c r="V663" i="5" s="1"/>
  <c r="P664" i="5" l="1"/>
  <c r="Q664" i="5" s="1"/>
  <c r="S665" i="5" s="1"/>
  <c r="U665" i="5" s="1"/>
  <c r="U664" i="5"/>
  <c r="V664" i="5" s="1"/>
  <c r="V665" i="5" l="1"/>
  <c r="P665" i="5"/>
  <c r="Q665" i="5" s="1"/>
  <c r="S666" i="5" s="1"/>
  <c r="U666" i="5" s="1"/>
  <c r="V666" i="5" l="1"/>
  <c r="P666" i="5"/>
  <c r="Q666" i="5" s="1"/>
  <c r="S667" i="5" s="1"/>
  <c r="U667" i="5" s="1"/>
  <c r="V667" i="5" s="1"/>
  <c r="P667" i="5" l="1"/>
  <c r="Q667" i="5" s="1"/>
  <c r="S668" i="5" s="1"/>
  <c r="P668" i="5" l="1"/>
  <c r="Q668" i="5" s="1"/>
  <c r="S669" i="5" s="1"/>
  <c r="U669" i="5" s="1"/>
  <c r="U668" i="5"/>
  <c r="V668" i="5" s="1"/>
  <c r="V669" i="5" l="1"/>
  <c r="P669" i="5"/>
  <c r="Q669" i="5" s="1"/>
  <c r="S670" i="5" s="1"/>
  <c r="U670" i="5" s="1"/>
  <c r="V670" i="5" s="1"/>
  <c r="P670" i="5" l="1"/>
  <c r="Q670" i="5" s="1"/>
  <c r="S671" i="5" s="1"/>
  <c r="U671" i="5" s="1"/>
  <c r="V671" i="5" s="1"/>
  <c r="P671" i="5" l="1"/>
  <c r="Q671" i="5" s="1"/>
  <c r="S672" i="5" s="1"/>
  <c r="U672" i="5" s="1"/>
  <c r="V672" i="5" s="1"/>
  <c r="P672" i="5" l="1"/>
  <c r="Q672" i="5" s="1"/>
  <c r="S673" i="5" s="1"/>
  <c r="U673" i="5" s="1"/>
  <c r="V673" i="5" s="1"/>
  <c r="P673" i="5" l="1"/>
  <c r="Q673" i="5" s="1"/>
  <c r="S674" i="5" s="1"/>
  <c r="U674" i="5" s="1"/>
  <c r="V674" i="5" s="1"/>
  <c r="P674" i="5" l="1"/>
  <c r="Q674" i="5" s="1"/>
  <c r="S675" i="5" s="1"/>
  <c r="U675" i="5" s="1"/>
  <c r="V675" i="5" s="1"/>
  <c r="P675" i="5" l="1"/>
  <c r="Q675" i="5" s="1"/>
  <c r="S676" i="5" s="1"/>
  <c r="P676" i="5" l="1"/>
  <c r="Q676" i="5" s="1"/>
  <c r="S677" i="5" s="1"/>
  <c r="U676" i="5"/>
  <c r="V676" i="5" s="1"/>
  <c r="P677" i="5" l="1"/>
  <c r="Q677" i="5" s="1"/>
  <c r="S678" i="5" s="1"/>
  <c r="U678" i="5" s="1"/>
  <c r="U677" i="5"/>
  <c r="V677" i="5" s="1"/>
  <c r="V678" i="5" l="1"/>
  <c r="P678" i="5"/>
  <c r="Q678" i="5" s="1"/>
  <c r="S679" i="5" s="1"/>
  <c r="P679" i="5" l="1"/>
  <c r="Q679" i="5" s="1"/>
  <c r="S680" i="5" s="1"/>
  <c r="U679" i="5"/>
  <c r="V679" i="5" s="1"/>
  <c r="P680" i="5" l="1"/>
  <c r="Q680" i="5" s="1"/>
  <c r="S681" i="5" s="1"/>
  <c r="U680" i="5"/>
  <c r="V680" i="5" s="1"/>
  <c r="P681" i="5" l="1"/>
  <c r="Q681" i="5" s="1"/>
  <c r="S682" i="5" s="1"/>
  <c r="U682" i="5" s="1"/>
  <c r="U681" i="5"/>
  <c r="V681" i="5" s="1"/>
  <c r="V682" i="5" l="1"/>
  <c r="P682" i="5"/>
  <c r="Q682" i="5" s="1"/>
  <c r="S683" i="5" s="1"/>
  <c r="U683" i="5" s="1"/>
  <c r="V683" i="5" l="1"/>
  <c r="P683" i="5"/>
  <c r="Q683" i="5" s="1"/>
  <c r="S684" i="5" s="1"/>
  <c r="U684" i="5" s="1"/>
  <c r="V684" i="5" s="1"/>
  <c r="P684" i="5" l="1"/>
  <c r="Q684" i="5" s="1"/>
  <c r="S685" i="5" s="1"/>
  <c r="U685" i="5" s="1"/>
  <c r="V685" i="5" s="1"/>
  <c r="P685" i="5" l="1"/>
  <c r="Q685" i="5" s="1"/>
  <c r="S686" i="5" s="1"/>
  <c r="P686" i="5" l="1"/>
  <c r="Q686" i="5" s="1"/>
  <c r="S687" i="5" s="1"/>
  <c r="U686" i="5"/>
  <c r="V686" i="5" s="1"/>
  <c r="P687" i="5" l="1"/>
  <c r="Q687" i="5" s="1"/>
  <c r="S688" i="5" s="1"/>
  <c r="U688" i="5" s="1"/>
  <c r="U687" i="5"/>
  <c r="V687" i="5" s="1"/>
  <c r="V688" i="5" l="1"/>
  <c r="P688" i="5"/>
  <c r="Q688" i="5" s="1"/>
  <c r="S689" i="5" s="1"/>
  <c r="U689" i="5" s="1"/>
  <c r="V689" i="5" s="1"/>
  <c r="P689" i="5" l="1"/>
  <c r="Q689" i="5" s="1"/>
  <c r="S690" i="5" s="1"/>
  <c r="U690" i="5" s="1"/>
  <c r="V690" i="5" s="1"/>
  <c r="P690" i="5" l="1"/>
  <c r="Q690" i="5" s="1"/>
  <c r="S691" i="5" s="1"/>
  <c r="U691" i="5" s="1"/>
  <c r="V691" i="5" s="1"/>
  <c r="P691" i="5" l="1"/>
  <c r="Q691" i="5" s="1"/>
  <c r="S692" i="5" s="1"/>
  <c r="P692" i="5" l="1"/>
  <c r="Q692" i="5" s="1"/>
  <c r="S693" i="5" s="1"/>
  <c r="U693" i="5" s="1"/>
  <c r="U692" i="5"/>
  <c r="V692" i="5" s="1"/>
  <c r="V693" i="5" l="1"/>
  <c r="P693" i="5"/>
  <c r="Q693" i="5" s="1"/>
  <c r="S694" i="5" s="1"/>
  <c r="P694" i="5" l="1"/>
  <c r="Q694" i="5" s="1"/>
  <c r="S695" i="5" s="1"/>
  <c r="U694" i="5"/>
  <c r="V694" i="5" s="1"/>
  <c r="P695" i="5" l="1"/>
  <c r="Q695" i="5" s="1"/>
  <c r="S696" i="5" s="1"/>
  <c r="U695" i="5"/>
  <c r="V695" i="5" s="1"/>
  <c r="P696" i="5" l="1"/>
  <c r="Q696" i="5" s="1"/>
  <c r="S697" i="5" s="1"/>
  <c r="U696" i="5"/>
  <c r="V696" i="5" s="1"/>
  <c r="P697" i="5" l="1"/>
  <c r="Q697" i="5" s="1"/>
  <c r="S698" i="5" s="1"/>
  <c r="U698" i="5" s="1"/>
  <c r="U697" i="5"/>
  <c r="V697" i="5" s="1"/>
  <c r="V698" i="5" l="1"/>
  <c r="P698" i="5"/>
  <c r="Q698" i="5" s="1"/>
  <c r="S699" i="5" s="1"/>
  <c r="P699" i="5" l="1"/>
  <c r="Q699" i="5" s="1"/>
  <c r="S700" i="5" s="1"/>
  <c r="U699" i="5"/>
  <c r="V699" i="5" s="1"/>
  <c r="P700" i="5" l="1"/>
  <c r="Q700" i="5" s="1"/>
  <c r="S701" i="5" s="1"/>
  <c r="U701" i="5" s="1"/>
  <c r="U700" i="5"/>
  <c r="V700" i="5" s="1"/>
  <c r="V701" i="5" l="1"/>
  <c r="P701" i="5"/>
  <c r="Q701" i="5" s="1"/>
  <c r="S702" i="5" s="1"/>
  <c r="U702" i="5" s="1"/>
  <c r="V702" i="5" l="1"/>
  <c r="P702" i="5"/>
  <c r="Q702" i="5" s="1"/>
  <c r="S703" i="5" s="1"/>
  <c r="P703" i="5" l="1"/>
  <c r="Q703" i="5" s="1"/>
  <c r="S704" i="5" s="1"/>
  <c r="U703" i="5"/>
  <c r="V703" i="5" s="1"/>
  <c r="P704" i="5" l="1"/>
  <c r="Q704" i="5" s="1"/>
  <c r="S705" i="5" s="1"/>
  <c r="U705" i="5" s="1"/>
  <c r="U704" i="5"/>
  <c r="V704" i="5" s="1"/>
  <c r="V705" i="5" l="1"/>
  <c r="P705" i="5"/>
  <c r="Q705" i="5" s="1"/>
  <c r="S706" i="5" s="1"/>
  <c r="P706" i="5" l="1"/>
  <c r="Q706" i="5" s="1"/>
  <c r="S707" i="5" s="1"/>
  <c r="U706" i="5"/>
  <c r="V706" i="5" s="1"/>
  <c r="P707" i="5" l="1"/>
  <c r="Q707" i="5" s="1"/>
  <c r="S708" i="5" s="1"/>
  <c r="U707" i="5"/>
  <c r="V707" i="5" s="1"/>
  <c r="P708" i="5" l="1"/>
  <c r="Q708" i="5" s="1"/>
  <c r="S709" i="5" s="1"/>
  <c r="U709" i="5" s="1"/>
  <c r="U708" i="5"/>
  <c r="V708" i="5" s="1"/>
  <c r="V709" i="5" l="1"/>
  <c r="P709" i="5"/>
  <c r="Q709" i="5" s="1"/>
  <c r="S710" i="5" s="1"/>
  <c r="U710" i="5" s="1"/>
  <c r="V710" i="5" s="1"/>
  <c r="P710" i="5" l="1"/>
  <c r="Q710" i="5" s="1"/>
  <c r="S711" i="5" s="1"/>
  <c r="U711" i="5" s="1"/>
  <c r="V711" i="5" s="1"/>
  <c r="P711" i="5" l="1"/>
  <c r="Q711" i="5" s="1"/>
  <c r="S712" i="5" s="1"/>
  <c r="P712" i="5" l="1"/>
  <c r="Q712" i="5" s="1"/>
  <c r="S713" i="5" s="1"/>
  <c r="U712" i="5"/>
  <c r="V712" i="5" s="1"/>
  <c r="P713" i="5" l="1"/>
  <c r="Q713" i="5" s="1"/>
  <c r="S714" i="5" s="1"/>
  <c r="U713" i="5"/>
  <c r="V713" i="5" s="1"/>
  <c r="P714" i="5" l="1"/>
  <c r="Q714" i="5" s="1"/>
  <c r="S715" i="5" s="1"/>
  <c r="U715" i="5" s="1"/>
  <c r="U714" i="5"/>
  <c r="V714" i="5" s="1"/>
  <c r="V715" i="5" l="1"/>
  <c r="P715" i="5"/>
  <c r="Q715" i="5" s="1"/>
  <c r="S716" i="5" s="1"/>
  <c r="U716" i="5" s="1"/>
  <c r="V716" i="5" s="1"/>
  <c r="P716" i="5" l="1"/>
  <c r="Q716" i="5" s="1"/>
  <c r="S717" i="5" s="1"/>
  <c r="P717" i="5" l="1"/>
  <c r="Q717" i="5" s="1"/>
  <c r="S718" i="5" s="1"/>
  <c r="U718" i="5" s="1"/>
  <c r="U717" i="5"/>
  <c r="V717" i="5" s="1"/>
  <c r="V718" i="5" l="1"/>
  <c r="P718" i="5"/>
  <c r="Q718" i="5" s="1"/>
  <c r="S719" i="5" s="1"/>
  <c r="U719" i="5" s="1"/>
  <c r="V719" i="5" s="1"/>
  <c r="P719" i="5" l="1"/>
  <c r="Q719" i="5" s="1"/>
  <c r="S720" i="5" s="1"/>
  <c r="P720" i="5" l="1"/>
  <c r="Q720" i="5" s="1"/>
  <c r="S721" i="5" s="1"/>
  <c r="U721" i="5" s="1"/>
  <c r="U720" i="5"/>
  <c r="V720" i="5" s="1"/>
  <c r="V721" i="5" l="1"/>
  <c r="P721" i="5"/>
  <c r="Q721" i="5" s="1"/>
  <c r="S722" i="5" s="1"/>
  <c r="U722" i="5" s="1"/>
  <c r="V722" i="5" s="1"/>
  <c r="P722" i="5" l="1"/>
  <c r="Q722" i="5" s="1"/>
  <c r="S723" i="5" s="1"/>
  <c r="U723" i="5" s="1"/>
  <c r="V723" i="5" s="1"/>
  <c r="P723" i="5" l="1"/>
  <c r="Q723" i="5" s="1"/>
  <c r="S724" i="5" s="1"/>
  <c r="P724" i="5" l="1"/>
  <c r="Q724" i="5" s="1"/>
  <c r="S725" i="5" s="1"/>
  <c r="U724" i="5"/>
  <c r="V724" i="5" s="1"/>
  <c r="P725" i="5" l="1"/>
  <c r="Q725" i="5" s="1"/>
  <c r="S726" i="5" s="1"/>
  <c r="U726" i="5" s="1"/>
  <c r="U725" i="5"/>
  <c r="V725" i="5" s="1"/>
  <c r="V726" i="5" l="1"/>
  <c r="P726" i="5"/>
  <c r="Q726" i="5" s="1"/>
  <c r="S727" i="5" s="1"/>
  <c r="P727" i="5" l="1"/>
  <c r="Q727" i="5" s="1"/>
  <c r="S728" i="5" s="1"/>
  <c r="U727" i="5"/>
  <c r="V727" i="5" s="1"/>
  <c r="P728" i="5" l="1"/>
  <c r="Q728" i="5" s="1"/>
  <c r="S729" i="5" s="1"/>
  <c r="U729" i="5" s="1"/>
  <c r="U728" i="5"/>
  <c r="V728" i="5" s="1"/>
  <c r="V729" i="5" l="1"/>
  <c r="P729" i="5"/>
  <c r="Q729" i="5" s="1"/>
  <c r="S730" i="5" s="1"/>
  <c r="U730" i="5" s="1"/>
  <c r="V730" i="5" s="1"/>
  <c r="P730" i="5" l="1"/>
  <c r="Q730" i="5" s="1"/>
  <c r="S731" i="5" s="1"/>
  <c r="U731" i="5" s="1"/>
  <c r="V731" i="5" s="1"/>
  <c r="P731" i="5" l="1"/>
  <c r="Q731" i="5" s="1"/>
  <c r="S732" i="5" s="1"/>
  <c r="P732" i="5" l="1"/>
  <c r="Q732" i="5" s="1"/>
  <c r="S733" i="5" s="1"/>
  <c r="U733" i="5" s="1"/>
  <c r="U732" i="5"/>
  <c r="V732" i="5" s="1"/>
  <c r="V733" i="5" l="1"/>
  <c r="P733" i="5"/>
  <c r="Q733" i="5" s="1"/>
  <c r="S734" i="5" s="1"/>
  <c r="U734" i="5" s="1"/>
  <c r="V734" i="5" l="1"/>
  <c r="P734" i="5"/>
  <c r="Q734" i="5" s="1"/>
  <c r="S735" i="5" s="1"/>
  <c r="U735" i="5" s="1"/>
  <c r="V735" i="5" s="1"/>
  <c r="P735" i="5" l="1"/>
  <c r="Q735" i="5" s="1"/>
  <c r="S736" i="5" s="1"/>
  <c r="U736" i="5" s="1"/>
  <c r="V736" i="5" s="1"/>
  <c r="P736" i="5" l="1"/>
  <c r="Q736" i="5" s="1"/>
  <c r="S737" i="5" s="1"/>
  <c r="U737" i="5" s="1"/>
  <c r="V737" i="5" s="1"/>
  <c r="P737" i="5" l="1"/>
  <c r="Q737" i="5" s="1"/>
  <c r="S738" i="5" s="1"/>
  <c r="U738" i="5" s="1"/>
  <c r="V738" i="5" s="1"/>
  <c r="P738" i="5" l="1"/>
  <c r="Q738" i="5" s="1"/>
  <c r="S739" i="5" s="1"/>
  <c r="U739" i="5" s="1"/>
  <c r="V739" i="5" s="1"/>
  <c r="P739" i="5" l="1"/>
  <c r="Q739" i="5" s="1"/>
  <c r="S740" i="5" s="1"/>
  <c r="U740" i="5" s="1"/>
  <c r="V740" i="5" s="1"/>
  <c r="P740" i="5" l="1"/>
  <c r="Q740" i="5" s="1"/>
  <c r="S741" i="5" s="1"/>
  <c r="U741" i="5" s="1"/>
  <c r="V741" i="5" s="1"/>
  <c r="P741" i="5" l="1"/>
  <c r="Q741" i="5" s="1"/>
  <c r="S742" i="5" s="1"/>
  <c r="P742" i="5" l="1"/>
  <c r="Q742" i="5" s="1"/>
  <c r="S743" i="5" s="1"/>
  <c r="U742" i="5"/>
  <c r="V742" i="5" s="1"/>
  <c r="P743" i="5" l="1"/>
  <c r="Q743" i="5" s="1"/>
  <c r="S744" i="5" s="1"/>
  <c r="U744" i="5" s="1"/>
  <c r="U743" i="5"/>
  <c r="V743" i="5" s="1"/>
  <c r="V744" i="5" l="1"/>
  <c r="P744" i="5"/>
  <c r="Q744" i="5" s="1"/>
  <c r="S745" i="5" s="1"/>
  <c r="P745" i="5" l="1"/>
  <c r="Q745" i="5" s="1"/>
  <c r="S746" i="5" s="1"/>
  <c r="U745" i="5"/>
  <c r="V745" i="5" s="1"/>
  <c r="P746" i="5" l="1"/>
  <c r="Q746" i="5" s="1"/>
  <c r="S747" i="5" s="1"/>
  <c r="U746" i="5"/>
  <c r="V746" i="5" s="1"/>
  <c r="P747" i="5" l="1"/>
  <c r="Q747" i="5" s="1"/>
  <c r="S748" i="5" s="1"/>
  <c r="U748" i="5" s="1"/>
  <c r="U747" i="5"/>
  <c r="V747" i="5" s="1"/>
  <c r="V748" i="5" l="1"/>
  <c r="P748" i="5"/>
  <c r="Q748" i="5" s="1"/>
  <c r="S749" i="5" s="1"/>
  <c r="U749" i="5" s="1"/>
  <c r="V749" i="5" s="1"/>
  <c r="P749" i="5" l="1"/>
  <c r="Q749" i="5" s="1"/>
  <c r="S750" i="5" s="1"/>
  <c r="P750" i="5" l="1"/>
  <c r="Q750" i="5" s="1"/>
  <c r="S751" i="5" s="1"/>
  <c r="U751" i="5" s="1"/>
  <c r="U750" i="5"/>
  <c r="V750" i="5" s="1"/>
  <c r="V751" i="5" l="1"/>
  <c r="P751" i="5"/>
  <c r="Q751" i="5" s="1"/>
  <c r="S752" i="5" s="1"/>
  <c r="U752" i="5" s="1"/>
  <c r="V752" i="5" s="1"/>
  <c r="P752" i="5" l="1"/>
  <c r="Q752" i="5" s="1"/>
  <c r="S753" i="5" s="1"/>
  <c r="U753" i="5" s="1"/>
  <c r="V753" i="5" s="1"/>
  <c r="P753" i="5" l="1"/>
  <c r="Q753" i="5" s="1"/>
  <c r="S754" i="5" s="1"/>
  <c r="U754" i="5" s="1"/>
  <c r="V754" i="5" s="1"/>
  <c r="P754" i="5" l="1"/>
  <c r="Q754" i="5" s="1"/>
  <c r="S755" i="5" s="1"/>
  <c r="U755" i="5" s="1"/>
  <c r="V755" i="5" s="1"/>
  <c r="P755" i="5" l="1"/>
  <c r="Q755" i="5" s="1"/>
  <c r="S756" i="5" s="1"/>
  <c r="U756" i="5" s="1"/>
  <c r="V756" i="5" s="1"/>
  <c r="P756" i="5" l="1"/>
  <c r="Q756" i="5" s="1"/>
  <c r="S757" i="5" s="1"/>
  <c r="U757" i="5" s="1"/>
  <c r="V757" i="5" s="1"/>
  <c r="P757" i="5" l="1"/>
  <c r="Q757" i="5" s="1"/>
  <c r="S758" i="5" s="1"/>
  <c r="U758" i="5" s="1"/>
  <c r="V758" i="5" s="1"/>
  <c r="P758" i="5" l="1"/>
  <c r="Q758" i="5" s="1"/>
  <c r="S759" i="5" s="1"/>
  <c r="P759" i="5" l="1"/>
  <c r="Q759" i="5" s="1"/>
  <c r="S760" i="5" s="1"/>
  <c r="U760" i="5" s="1"/>
  <c r="U759" i="5"/>
  <c r="V759" i="5" s="1"/>
  <c r="V760" i="5" l="1"/>
  <c r="P760" i="5"/>
  <c r="Q760" i="5" s="1"/>
  <c r="S761" i="5" s="1"/>
  <c r="U761" i="5" s="1"/>
  <c r="V761" i="5" s="1"/>
  <c r="P761" i="5" l="1"/>
  <c r="Q761" i="5" s="1"/>
  <c r="S762" i="5" s="1"/>
  <c r="U762" i="5" s="1"/>
  <c r="V762" i="5" s="1"/>
  <c r="P762" i="5" l="1"/>
  <c r="Q762" i="5" s="1"/>
  <c r="S763" i="5" s="1"/>
  <c r="U763" i="5" s="1"/>
  <c r="V763" i="5" s="1"/>
  <c r="P763" i="5" l="1"/>
  <c r="Q763" i="5" s="1"/>
  <c r="S764" i="5" s="1"/>
  <c r="U764" i="5" s="1"/>
  <c r="V764" i="5" s="1"/>
  <c r="P764" i="5" l="1"/>
  <c r="Q764" i="5" s="1"/>
  <c r="S765" i="5" s="1"/>
  <c r="U765" i="5" s="1"/>
  <c r="V765" i="5" s="1"/>
  <c r="P765" i="5" l="1"/>
  <c r="Q765" i="5" s="1"/>
  <c r="S766" i="5" s="1"/>
  <c r="U766" i="5" s="1"/>
  <c r="V766" i="5" s="1"/>
  <c r="P766" i="5" l="1"/>
  <c r="Q766" i="5" s="1"/>
  <c r="S767" i="5" s="1"/>
  <c r="U767" i="5" s="1"/>
  <c r="V767" i="5" s="1"/>
  <c r="P767" i="5" l="1"/>
  <c r="Q767" i="5" s="1"/>
  <c r="S768" i="5" s="1"/>
  <c r="U768" i="5" s="1"/>
  <c r="V768" i="5" s="1"/>
  <c r="P768" i="5" l="1"/>
  <c r="Q768" i="5" s="1"/>
  <c r="S769" i="5" s="1"/>
  <c r="U769" i="5" s="1"/>
  <c r="V769" i="5" s="1"/>
  <c r="P769" i="5" l="1"/>
  <c r="Q769" i="5" s="1"/>
  <c r="S770" i="5" s="1"/>
  <c r="U770" i="5" s="1"/>
  <c r="V770" i="5" s="1"/>
  <c r="P770" i="5" l="1"/>
  <c r="Q770" i="5" s="1"/>
  <c r="S771" i="5" s="1"/>
  <c r="U771" i="5" s="1"/>
  <c r="V771" i="5" s="1"/>
  <c r="P771" i="5" l="1"/>
  <c r="Q771" i="5" s="1"/>
  <c r="S772" i="5" s="1"/>
  <c r="U772" i="5" s="1"/>
  <c r="V772" i="5" s="1"/>
  <c r="P772" i="5" l="1"/>
  <c r="Q772" i="5" s="1"/>
  <c r="S773" i="5" s="1"/>
  <c r="U773" i="5" s="1"/>
  <c r="V773" i="5" s="1"/>
  <c r="P773" i="5" l="1"/>
  <c r="Q773" i="5" s="1"/>
  <c r="S774" i="5" s="1"/>
  <c r="U774" i="5" s="1"/>
  <c r="V774" i="5" s="1"/>
  <c r="P774" i="5" l="1"/>
  <c r="Q774" i="5" s="1"/>
  <c r="S775" i="5" s="1"/>
  <c r="U775" i="5" s="1"/>
  <c r="V775" i="5" s="1"/>
  <c r="P775" i="5" l="1"/>
  <c r="Q775" i="5" s="1"/>
  <c r="S776" i="5" s="1"/>
  <c r="U776" i="5" s="1"/>
  <c r="V776" i="5" s="1"/>
  <c r="P776" i="5" l="1"/>
  <c r="Q776" i="5" s="1"/>
  <c r="S777" i="5" s="1"/>
  <c r="P777" i="5" l="1"/>
  <c r="Q777" i="5" s="1"/>
  <c r="S778" i="5" s="1"/>
  <c r="U777" i="5"/>
  <c r="V777" i="5" s="1"/>
  <c r="P778" i="5" l="1"/>
  <c r="Q778" i="5" s="1"/>
  <c r="S779" i="5" s="1"/>
  <c r="U779" i="5" s="1"/>
  <c r="U778" i="5"/>
  <c r="V778" i="5" s="1"/>
  <c r="V779" i="5" l="1"/>
  <c r="P779" i="5"/>
  <c r="Q779" i="5" s="1"/>
  <c r="S780" i="5" s="1"/>
  <c r="U780" i="5" s="1"/>
  <c r="V780" i="5" s="1"/>
  <c r="AC14" i="5"/>
  <c r="P780" i="5" l="1"/>
  <c r="Q780" i="5" s="1"/>
  <c r="S781" i="5" s="1"/>
  <c r="U781" i="5" s="1"/>
  <c r="V781" i="5" s="1"/>
  <c r="P781" i="5" l="1"/>
  <c r="Q781" i="5" s="1"/>
  <c r="S782" i="5" s="1"/>
  <c r="U782" i="5" s="1"/>
  <c r="V782" i="5" s="1"/>
  <c r="P782" i="5" l="1"/>
  <c r="Q782" i="5" s="1"/>
  <c r="S783" i="5" s="1"/>
  <c r="U783" i="5" s="1"/>
  <c r="V783" i="5" s="1"/>
  <c r="P783" i="5" l="1"/>
  <c r="Q783" i="5" s="1"/>
  <c r="S784" i="5" s="1"/>
  <c r="P784" i="5" l="1"/>
  <c r="Q784" i="5" s="1"/>
  <c r="S785" i="5" s="1"/>
  <c r="U785" i="5" s="1"/>
  <c r="U784" i="5"/>
  <c r="V784" i="5" s="1"/>
  <c r="V785" i="5" l="1"/>
  <c r="P785" i="5"/>
  <c r="Q785" i="5" s="1"/>
  <c r="S786" i="5" s="1"/>
  <c r="U786" i="5" s="1"/>
  <c r="V786" i="5" s="1"/>
  <c r="P786" i="5" l="1"/>
  <c r="Q786" i="5" s="1"/>
  <c r="S787" i="5" s="1"/>
  <c r="U787" i="5" s="1"/>
  <c r="V787" i="5" s="1"/>
  <c r="P787" i="5" l="1"/>
  <c r="Q787" i="5" s="1"/>
  <c r="S788" i="5" s="1"/>
  <c r="U788" i="5" s="1"/>
  <c r="V788" i="5" s="1"/>
  <c r="P788" i="5" l="1"/>
  <c r="Q788" i="5" s="1"/>
  <c r="S789" i="5" s="1"/>
  <c r="P789" i="5" l="1"/>
  <c r="Q789" i="5" s="1"/>
  <c r="S790" i="5" s="1"/>
  <c r="U789" i="5"/>
  <c r="V789" i="5" s="1"/>
  <c r="P790" i="5" l="1"/>
  <c r="Q790" i="5" s="1"/>
  <c r="S791" i="5" s="1"/>
  <c r="U791" i="5" s="1"/>
  <c r="U790" i="5"/>
  <c r="V790" i="5" s="1"/>
  <c r="V791" i="5" l="1"/>
  <c r="P791" i="5"/>
  <c r="Q791" i="5" s="1"/>
  <c r="S792" i="5" s="1"/>
  <c r="P792" i="5" l="1"/>
  <c r="Q792" i="5" s="1"/>
  <c r="S793" i="5" s="1"/>
  <c r="U792" i="5"/>
  <c r="V792" i="5" s="1"/>
  <c r="P793" i="5" l="1"/>
  <c r="Q793" i="5" s="1"/>
  <c r="S794" i="5" s="1"/>
  <c r="U794" i="5" s="1"/>
  <c r="U793" i="5"/>
  <c r="V793" i="5" s="1"/>
  <c r="V794" i="5" l="1"/>
  <c r="P794" i="5"/>
  <c r="Q794" i="5" s="1"/>
  <c r="S795" i="5" s="1"/>
  <c r="U795" i="5" s="1"/>
  <c r="V795" i="5" s="1"/>
  <c r="P795" i="5" l="1"/>
  <c r="Q795" i="5" s="1"/>
  <c r="S796" i="5" s="1"/>
  <c r="U796" i="5" s="1"/>
  <c r="V796" i="5" s="1"/>
  <c r="P796" i="5" l="1"/>
  <c r="Q796" i="5" s="1"/>
  <c r="S797" i="5" s="1"/>
  <c r="U797" i="5" s="1"/>
  <c r="V797" i="5" s="1"/>
  <c r="P797" i="5" l="1"/>
  <c r="Q797" i="5" s="1"/>
  <c r="S798" i="5" s="1"/>
  <c r="P798" i="5" l="1"/>
  <c r="Q798" i="5" s="1"/>
  <c r="S799" i="5" s="1"/>
  <c r="U798" i="5"/>
  <c r="V798" i="5" s="1"/>
  <c r="P799" i="5" l="1"/>
  <c r="Q799" i="5" s="1"/>
  <c r="S800" i="5" s="1"/>
  <c r="U799" i="5"/>
  <c r="V799" i="5" s="1"/>
  <c r="P800" i="5" l="1"/>
  <c r="Q800" i="5" s="1"/>
  <c r="S801" i="5" s="1"/>
  <c r="U800" i="5"/>
  <c r="V800" i="5" s="1"/>
  <c r="P801" i="5" l="1"/>
  <c r="Q801" i="5" s="1"/>
  <c r="S802" i="5" s="1"/>
  <c r="U802" i="5" s="1"/>
  <c r="U801" i="5"/>
  <c r="V801" i="5" s="1"/>
  <c r="V802" i="5" l="1"/>
  <c r="P802" i="5"/>
  <c r="Q802" i="5" s="1"/>
  <c r="S803" i="5" s="1"/>
  <c r="U803" i="5" s="1"/>
  <c r="V803" i="5" s="1"/>
  <c r="P803" i="5" l="1"/>
  <c r="Q803" i="5" s="1"/>
  <c r="S804" i="5" s="1"/>
  <c r="U804" i="5" s="1"/>
  <c r="V804" i="5" s="1"/>
  <c r="P804" i="5" l="1"/>
  <c r="Q804" i="5" s="1"/>
  <c r="S805" i="5" s="1"/>
  <c r="P805" i="5" l="1"/>
  <c r="Q805" i="5" s="1"/>
  <c r="S806" i="5" s="1"/>
  <c r="U805" i="5"/>
  <c r="V805" i="5" s="1"/>
  <c r="P806" i="5" l="1"/>
  <c r="Q806" i="5" s="1"/>
  <c r="S807" i="5" s="1"/>
  <c r="U807" i="5" s="1"/>
  <c r="U806" i="5"/>
  <c r="V806" i="5" s="1"/>
  <c r="V807" i="5" l="1"/>
  <c r="P807" i="5"/>
  <c r="Q807" i="5" s="1"/>
  <c r="S808" i="5" s="1"/>
  <c r="U808" i="5" s="1"/>
  <c r="V808" i="5" s="1"/>
  <c r="P808" i="5" l="1"/>
  <c r="Q808" i="5" s="1"/>
  <c r="S809" i="5" s="1"/>
  <c r="U809" i="5" s="1"/>
  <c r="V809" i="5" s="1"/>
  <c r="P809" i="5" l="1"/>
  <c r="Q809" i="5" s="1"/>
  <c r="S810" i="5" s="1"/>
  <c r="U810" i="5" s="1"/>
  <c r="V810" i="5" s="1"/>
  <c r="P810" i="5" l="1"/>
  <c r="Q810" i="5" s="1"/>
  <c r="S811" i="5" s="1"/>
  <c r="P811" i="5" l="1"/>
  <c r="Q811" i="5" s="1"/>
  <c r="S812" i="5" s="1"/>
  <c r="U812" i="5" s="1"/>
  <c r="U811" i="5"/>
  <c r="V811" i="5" s="1"/>
  <c r="V812" i="5" l="1"/>
  <c r="P812" i="5"/>
  <c r="Q812" i="5" s="1"/>
  <c r="S813" i="5" s="1"/>
  <c r="U813" i="5" s="1"/>
  <c r="V813" i="5" s="1"/>
  <c r="P813" i="5" l="1"/>
  <c r="Q813" i="5" s="1"/>
  <c r="S814" i="5" s="1"/>
  <c r="U814" i="5" s="1"/>
  <c r="V814" i="5" s="1"/>
  <c r="P814" i="5" l="1"/>
  <c r="Q814" i="5" s="1"/>
  <c r="S815" i="5" s="1"/>
  <c r="U815" i="5" s="1"/>
  <c r="V815" i="5" s="1"/>
  <c r="P815" i="5" l="1"/>
  <c r="Q815" i="5" s="1"/>
  <c r="S816" i="5" s="1"/>
  <c r="U816" i="5" s="1"/>
  <c r="V816" i="5" s="1"/>
  <c r="P816" i="5" l="1"/>
  <c r="Q816" i="5" s="1"/>
  <c r="S817" i="5" s="1"/>
  <c r="U817" i="5" s="1"/>
  <c r="V817" i="5" s="1"/>
  <c r="P817" i="5" l="1"/>
  <c r="Q817" i="5" s="1"/>
  <c r="S818" i="5" s="1"/>
  <c r="U818" i="5" s="1"/>
  <c r="V818" i="5" s="1"/>
  <c r="P818" i="5" l="1"/>
  <c r="Q818" i="5" s="1"/>
  <c r="S819" i="5" s="1"/>
  <c r="U819" i="5" s="1"/>
  <c r="V819" i="5" s="1"/>
  <c r="P819" i="5" l="1"/>
  <c r="Q819" i="5" s="1"/>
  <c r="S820" i="5" s="1"/>
  <c r="U820" i="5" s="1"/>
  <c r="V820" i="5" s="1"/>
  <c r="P820" i="5" l="1"/>
  <c r="Q820" i="5" s="1"/>
  <c r="S821" i="5" s="1"/>
  <c r="U821" i="5" s="1"/>
  <c r="V821" i="5" s="1"/>
  <c r="P821" i="5" l="1"/>
  <c r="Q821" i="5" s="1"/>
  <c r="S822" i="5" s="1"/>
  <c r="U822" i="5" s="1"/>
  <c r="V822" i="5" s="1"/>
  <c r="P822" i="5" l="1"/>
  <c r="Q822" i="5" s="1"/>
  <c r="S823" i="5" s="1"/>
  <c r="U823" i="5" s="1"/>
  <c r="V823" i="5" s="1"/>
  <c r="P823" i="5" l="1"/>
  <c r="Q823" i="5" s="1"/>
  <c r="S824" i="5" s="1"/>
  <c r="U824" i="5" s="1"/>
  <c r="V824" i="5" s="1"/>
  <c r="P824" i="5" l="1"/>
  <c r="Q824" i="5" s="1"/>
  <c r="S825" i="5" s="1"/>
  <c r="U825" i="5" s="1"/>
  <c r="V825" i="5" s="1"/>
  <c r="P825" i="5" l="1"/>
  <c r="Q825" i="5" s="1"/>
  <c r="S826" i="5" s="1"/>
  <c r="U826" i="5" s="1"/>
  <c r="V826" i="5" s="1"/>
  <c r="P826" i="5" l="1"/>
  <c r="Q826" i="5" s="1"/>
  <c r="S827" i="5" s="1"/>
  <c r="U827" i="5" s="1"/>
  <c r="V827" i="5" s="1"/>
  <c r="P827" i="5" l="1"/>
  <c r="Q827" i="5" s="1"/>
  <c r="S828" i="5" s="1"/>
  <c r="U828" i="5" s="1"/>
  <c r="V828" i="5" s="1"/>
  <c r="P828" i="5" l="1"/>
  <c r="Q828" i="5" s="1"/>
  <c r="S829" i="5" s="1"/>
  <c r="U829" i="5" s="1"/>
  <c r="V829" i="5" s="1"/>
  <c r="P829" i="5" l="1"/>
  <c r="Q829" i="5" s="1"/>
  <c r="S830" i="5" s="1"/>
  <c r="U830" i="5" s="1"/>
  <c r="V830" i="5" s="1"/>
  <c r="P830" i="5" l="1"/>
  <c r="Q830" i="5" s="1"/>
  <c r="S831" i="5" s="1"/>
  <c r="U831" i="5" s="1"/>
  <c r="V831" i="5" s="1"/>
  <c r="P831" i="5" l="1"/>
  <c r="Q831" i="5" s="1"/>
  <c r="S832" i="5" s="1"/>
  <c r="U832" i="5" s="1"/>
  <c r="V832" i="5" s="1"/>
  <c r="P832" i="5" l="1"/>
  <c r="Q832" i="5" s="1"/>
  <c r="S833" i="5" s="1"/>
  <c r="U833" i="5" s="1"/>
  <c r="V833" i="5" s="1"/>
  <c r="P833" i="5" l="1"/>
  <c r="Q833" i="5" s="1"/>
  <c r="S834" i="5" s="1"/>
  <c r="P834" i="5" l="1"/>
  <c r="Q834" i="5" s="1"/>
  <c r="S835" i="5" s="1"/>
  <c r="U834" i="5"/>
  <c r="V834" i="5" s="1"/>
  <c r="P835" i="5" l="1"/>
  <c r="Q835" i="5" s="1"/>
  <c r="S836" i="5" s="1"/>
  <c r="U835" i="5"/>
  <c r="V835" i="5" s="1"/>
  <c r="P836" i="5" l="1"/>
  <c r="Q836" i="5" s="1"/>
  <c r="S837" i="5" s="1"/>
  <c r="U837" i="5" s="1"/>
  <c r="U836" i="5"/>
  <c r="V836" i="5" s="1"/>
  <c r="V837" i="5" l="1"/>
  <c r="P837" i="5"/>
  <c r="Q837" i="5" s="1"/>
  <c r="S838" i="5" s="1"/>
  <c r="U838" i="5" s="1"/>
  <c r="V838" i="5" s="1"/>
  <c r="P838" i="5" l="1"/>
  <c r="Q838" i="5" s="1"/>
  <c r="S839" i="5" s="1"/>
  <c r="U839" i="5" s="1"/>
  <c r="V839" i="5" s="1"/>
  <c r="P839" i="5" l="1"/>
  <c r="Q839" i="5" s="1"/>
  <c r="S840" i="5" s="1"/>
  <c r="U840" i="5" s="1"/>
  <c r="V840" i="5" s="1"/>
  <c r="P840" i="5" l="1"/>
  <c r="Q840" i="5" s="1"/>
  <c r="S841" i="5" s="1"/>
  <c r="U841" i="5" s="1"/>
  <c r="V841" i="5" s="1"/>
  <c r="P841" i="5" l="1"/>
  <c r="Q841" i="5" s="1"/>
  <c r="S842" i="5" s="1"/>
  <c r="U842" i="5" s="1"/>
  <c r="V842" i="5" s="1"/>
  <c r="P842" i="5" l="1"/>
  <c r="Q842" i="5" s="1"/>
  <c r="S843" i="5" s="1"/>
  <c r="U843" i="5" s="1"/>
  <c r="V843" i="5" s="1"/>
  <c r="P843" i="5" l="1"/>
  <c r="Q843" i="5" s="1"/>
  <c r="S844" i="5" s="1"/>
  <c r="P844" i="5" l="1"/>
  <c r="Q844" i="5" s="1"/>
  <c r="S845" i="5" s="1"/>
  <c r="U844" i="5"/>
  <c r="V844" i="5" s="1"/>
  <c r="P845" i="5" l="1"/>
  <c r="Q845" i="5" s="1"/>
  <c r="S846" i="5" s="1"/>
  <c r="U846" i="5" s="1"/>
  <c r="U845" i="5"/>
  <c r="V845" i="5" s="1"/>
  <c r="V846" i="5" l="1"/>
  <c r="P846" i="5"/>
  <c r="Q846" i="5" s="1"/>
  <c r="S847" i="5" s="1"/>
  <c r="U847" i="5" s="1"/>
  <c r="V847" i="5" s="1"/>
  <c r="P847" i="5" l="1"/>
  <c r="Q847" i="5" s="1"/>
  <c r="S848" i="5" s="1"/>
  <c r="U848" i="5" s="1"/>
  <c r="V848" i="5" s="1"/>
  <c r="P848" i="5" l="1"/>
  <c r="Q848" i="5" s="1"/>
  <c r="S849" i="5" s="1"/>
  <c r="P849" i="5" l="1"/>
  <c r="Q849" i="5" s="1"/>
  <c r="S850" i="5" s="1"/>
  <c r="U850" i="5" s="1"/>
  <c r="U849" i="5"/>
  <c r="V849" i="5" s="1"/>
  <c r="V850" i="5" l="1"/>
  <c r="P850" i="5"/>
  <c r="Q850" i="5" s="1"/>
  <c r="S851" i="5" s="1"/>
  <c r="U851" i="5" s="1"/>
  <c r="V851" i="5" s="1"/>
  <c r="P851" i="5" l="1"/>
  <c r="Q851" i="5" s="1"/>
  <c r="S852" i="5" s="1"/>
  <c r="P852" i="5" l="1"/>
  <c r="Q852" i="5" s="1"/>
  <c r="S853" i="5" s="1"/>
  <c r="U853" i="5" s="1"/>
  <c r="U852" i="5"/>
  <c r="V852" i="5" s="1"/>
  <c r="V853" i="5" l="1"/>
  <c r="P853" i="5"/>
  <c r="Q853" i="5" s="1"/>
  <c r="S854" i="5" s="1"/>
  <c r="U854" i="5" s="1"/>
  <c r="V854" i="5" s="1"/>
  <c r="P854" i="5" l="1"/>
  <c r="Q854" i="5" s="1"/>
  <c r="S855" i="5" s="1"/>
  <c r="U855" i="5" s="1"/>
  <c r="V855" i="5" s="1"/>
  <c r="P855" i="5" l="1"/>
  <c r="Q855" i="5" s="1"/>
  <c r="S856" i="5" s="1"/>
  <c r="U856" i="5" s="1"/>
  <c r="V856" i="5" s="1"/>
  <c r="P856" i="5" l="1"/>
  <c r="Q856" i="5" s="1"/>
  <c r="S857" i="5" s="1"/>
  <c r="U857" i="5" s="1"/>
  <c r="V857" i="5" s="1"/>
  <c r="P857" i="5" l="1"/>
  <c r="Q857" i="5" s="1"/>
  <c r="S858" i="5" s="1"/>
  <c r="U858" i="5" s="1"/>
  <c r="V858" i="5" s="1"/>
  <c r="P858" i="5" l="1"/>
  <c r="Q858" i="5" s="1"/>
  <c r="S859" i="5" s="1"/>
  <c r="U859" i="5" s="1"/>
  <c r="V859" i="5" s="1"/>
  <c r="P859" i="5" l="1"/>
  <c r="Q859" i="5" s="1"/>
  <c r="S860" i="5" s="1"/>
  <c r="U860" i="5" s="1"/>
  <c r="V860" i="5" s="1"/>
  <c r="P860" i="5" l="1"/>
  <c r="Q860" i="5" s="1"/>
  <c r="S861" i="5" s="1"/>
  <c r="U861" i="5" s="1"/>
  <c r="V861" i="5" s="1"/>
  <c r="P861" i="5" l="1"/>
  <c r="Q861" i="5" s="1"/>
  <c r="S862" i="5" s="1"/>
  <c r="P862" i="5" l="1"/>
  <c r="Q862" i="5" s="1"/>
  <c r="S863" i="5" s="1"/>
  <c r="U863" i="5" s="1"/>
  <c r="U862" i="5"/>
  <c r="V862" i="5" s="1"/>
  <c r="V863" i="5" l="1"/>
  <c r="P863" i="5"/>
  <c r="Q863" i="5" s="1"/>
  <c r="S864" i="5" s="1"/>
  <c r="U864" i="5" s="1"/>
  <c r="V864" i="5" s="1"/>
  <c r="P864" i="5" l="1"/>
  <c r="Q864" i="5" s="1"/>
  <c r="S865" i="5" s="1"/>
  <c r="U865" i="5" s="1"/>
  <c r="V865" i="5" s="1"/>
  <c r="P865" i="5" l="1"/>
  <c r="Q865" i="5" s="1"/>
  <c r="S866" i="5" s="1"/>
  <c r="U866" i="5" s="1"/>
  <c r="V866" i="5" s="1"/>
  <c r="P866" i="5" l="1"/>
  <c r="Q866" i="5" s="1"/>
  <c r="S867" i="5" s="1"/>
  <c r="U867" i="5" s="1"/>
  <c r="V867" i="5" s="1"/>
  <c r="P867" i="5" l="1"/>
  <c r="Q867" i="5" s="1"/>
  <c r="S868" i="5" s="1"/>
  <c r="U868" i="5" s="1"/>
  <c r="V868" i="5" s="1"/>
  <c r="P868" i="5" l="1"/>
  <c r="Q868" i="5" s="1"/>
  <c r="S869" i="5" s="1"/>
  <c r="U869" i="5" s="1"/>
  <c r="V869" i="5" s="1"/>
  <c r="P869" i="5" l="1"/>
  <c r="Q869" i="5" s="1"/>
  <c r="S870" i="5" s="1"/>
  <c r="U870" i="5" s="1"/>
  <c r="V870" i="5" s="1"/>
  <c r="P870" i="5" l="1"/>
  <c r="Q870" i="5" s="1"/>
  <c r="S871" i="5" s="1"/>
  <c r="U871" i="5" s="1"/>
  <c r="V871" i="5" s="1"/>
  <c r="P871" i="5" l="1"/>
  <c r="Q871" i="5" s="1"/>
  <c r="S872" i="5" s="1"/>
  <c r="U872" i="5" s="1"/>
  <c r="V872" i="5" s="1"/>
  <c r="P872" i="5" l="1"/>
  <c r="Q872" i="5" s="1"/>
  <c r="S873" i="5" s="1"/>
  <c r="U873" i="5" s="1"/>
  <c r="V873" i="5" s="1"/>
  <c r="P873" i="5" l="1"/>
  <c r="Q873" i="5" s="1"/>
  <c r="S874" i="5" s="1"/>
  <c r="P874" i="5" l="1"/>
  <c r="Q874" i="5" s="1"/>
  <c r="S875" i="5" s="1"/>
  <c r="U875" i="5" s="1"/>
  <c r="U874" i="5"/>
  <c r="V874" i="5" s="1"/>
  <c r="V875" i="5" l="1"/>
  <c r="P875" i="5"/>
  <c r="Q875" i="5" s="1"/>
  <c r="S876" i="5" s="1"/>
  <c r="U876" i="5" s="1"/>
  <c r="V876" i="5" s="1"/>
  <c r="P876" i="5" l="1"/>
  <c r="Q876" i="5" s="1"/>
  <c r="S877" i="5" s="1"/>
  <c r="U877" i="5" s="1"/>
  <c r="V877" i="5" s="1"/>
  <c r="P877" i="5" l="1"/>
  <c r="Q877" i="5" s="1"/>
  <c r="S878" i="5" s="1"/>
  <c r="U878" i="5" s="1"/>
  <c r="V878" i="5" s="1"/>
  <c r="P878" i="5" l="1"/>
  <c r="Q878" i="5" s="1"/>
  <c r="S879" i="5" s="1"/>
  <c r="P879" i="5" l="1"/>
  <c r="Q879" i="5" s="1"/>
  <c r="S880" i="5" s="1"/>
  <c r="U879" i="5"/>
  <c r="V879" i="5" s="1"/>
  <c r="P880" i="5" l="1"/>
  <c r="Q880" i="5" s="1"/>
  <c r="S881" i="5" s="1"/>
  <c r="U880" i="5"/>
  <c r="V880" i="5" s="1"/>
  <c r="P881" i="5" l="1"/>
  <c r="Q881" i="5" s="1"/>
  <c r="S882" i="5" s="1"/>
  <c r="U881" i="5"/>
  <c r="V881" i="5" s="1"/>
  <c r="P882" i="5" l="1"/>
  <c r="Q882" i="5" s="1"/>
  <c r="S883" i="5" s="1"/>
  <c r="U882" i="5"/>
  <c r="V882" i="5" s="1"/>
  <c r="P883" i="5" l="1"/>
  <c r="Q883" i="5" s="1"/>
  <c r="S884" i="5" s="1"/>
  <c r="U883" i="5"/>
  <c r="V883" i="5" s="1"/>
  <c r="P884" i="5" l="1"/>
  <c r="Q884" i="5" s="1"/>
  <c r="S885" i="5" s="1"/>
  <c r="U884" i="5"/>
  <c r="V884" i="5" s="1"/>
  <c r="P885" i="5" l="1"/>
  <c r="Q885" i="5" s="1"/>
  <c r="S886" i="5" s="1"/>
  <c r="U885" i="5"/>
  <c r="V885" i="5" s="1"/>
  <c r="P886" i="5" l="1"/>
  <c r="Q886" i="5" s="1"/>
  <c r="S887" i="5" s="1"/>
  <c r="U886" i="5"/>
  <c r="V886" i="5" s="1"/>
  <c r="P887" i="5" l="1"/>
  <c r="Q887" i="5" s="1"/>
  <c r="S888" i="5" s="1"/>
  <c r="U887" i="5"/>
  <c r="V887" i="5" s="1"/>
  <c r="P888" i="5" l="1"/>
  <c r="Q888" i="5" s="1"/>
  <c r="S889" i="5" s="1"/>
  <c r="U888" i="5"/>
  <c r="V888" i="5" s="1"/>
  <c r="P889" i="5" l="1"/>
  <c r="Q889" i="5" s="1"/>
  <c r="S890" i="5" s="1"/>
  <c r="U890" i="5" s="1"/>
  <c r="U889" i="5"/>
  <c r="V889" i="5" s="1"/>
  <c r="V890" i="5" l="1"/>
  <c r="P890" i="5"/>
  <c r="Q890" i="5" s="1"/>
  <c r="S891" i="5" s="1"/>
  <c r="P891" i="5" l="1"/>
  <c r="Q891" i="5" s="1"/>
  <c r="S892" i="5" s="1"/>
  <c r="U891" i="5"/>
  <c r="V891" i="5" s="1"/>
  <c r="P892" i="5" l="1"/>
  <c r="Q892" i="5" s="1"/>
  <c r="S893" i="5" s="1"/>
  <c r="U892" i="5"/>
  <c r="V892" i="5" s="1"/>
  <c r="P893" i="5" l="1"/>
  <c r="Q893" i="5" s="1"/>
  <c r="S894" i="5" s="1"/>
  <c r="U893" i="5"/>
  <c r="V893" i="5" s="1"/>
  <c r="P894" i="5" l="1"/>
  <c r="Q894" i="5" s="1"/>
  <c r="S895" i="5" s="1"/>
  <c r="U894" i="5"/>
  <c r="V894" i="5" s="1"/>
  <c r="P895" i="5" l="1"/>
  <c r="Q895" i="5" s="1"/>
  <c r="S896" i="5" s="1"/>
  <c r="U895" i="5"/>
  <c r="V895" i="5" s="1"/>
  <c r="P896" i="5" l="1"/>
  <c r="Q896" i="5" s="1"/>
  <c r="S897" i="5" s="1"/>
  <c r="U896" i="5"/>
  <c r="V896" i="5" s="1"/>
  <c r="P897" i="5" l="1"/>
  <c r="Q897" i="5" s="1"/>
  <c r="S898" i="5" s="1"/>
  <c r="U897" i="5"/>
  <c r="V897" i="5" s="1"/>
  <c r="P898" i="5" l="1"/>
  <c r="Q898" i="5" s="1"/>
  <c r="S899" i="5" s="1"/>
  <c r="U898" i="5"/>
  <c r="V898" i="5" s="1"/>
  <c r="P899" i="5" l="1"/>
  <c r="Q899" i="5" s="1"/>
  <c r="S900" i="5" s="1"/>
  <c r="U899" i="5"/>
  <c r="V899" i="5" s="1"/>
  <c r="P900" i="5" l="1"/>
  <c r="Q900" i="5" s="1"/>
  <c r="S901" i="5" s="1"/>
  <c r="U901" i="5" s="1"/>
  <c r="U900" i="5"/>
  <c r="V900" i="5" s="1"/>
  <c r="V901" i="5" l="1"/>
  <c r="P901" i="5"/>
  <c r="Q901" i="5" s="1"/>
  <c r="S902" i="5" s="1"/>
  <c r="U902" i="5" s="1"/>
  <c r="V902" i="5" l="1"/>
  <c r="P902" i="5"/>
  <c r="Q902" i="5" s="1"/>
  <c r="S903" i="5" s="1"/>
  <c r="P903" i="5" l="1"/>
  <c r="Q903" i="5" s="1"/>
  <c r="S904" i="5" s="1"/>
  <c r="U903" i="5"/>
  <c r="V903" i="5" s="1"/>
  <c r="P904" i="5" l="1"/>
  <c r="Q904" i="5" s="1"/>
  <c r="S905" i="5" s="1"/>
  <c r="U904" i="5"/>
  <c r="V904" i="5" s="1"/>
  <c r="P905" i="5" l="1"/>
  <c r="Q905" i="5" s="1"/>
  <c r="S906" i="5" s="1"/>
  <c r="U906" i="5" s="1"/>
  <c r="U905" i="5"/>
  <c r="V905" i="5" s="1"/>
  <c r="V906" i="5" l="1"/>
  <c r="P906" i="5"/>
  <c r="Q906" i="5" s="1"/>
  <c r="S907" i="5" s="1"/>
  <c r="P907" i="5" l="1"/>
  <c r="Q907" i="5" s="1"/>
  <c r="S908" i="5" s="1"/>
  <c r="U907" i="5"/>
  <c r="V907" i="5" s="1"/>
  <c r="P908" i="5" l="1"/>
  <c r="Q908" i="5" s="1"/>
  <c r="S909" i="5" s="1"/>
  <c r="U908" i="5"/>
  <c r="V908" i="5" s="1"/>
  <c r="P909" i="5" l="1"/>
  <c r="Q909" i="5" s="1"/>
  <c r="S910" i="5" s="1"/>
  <c r="U909" i="5"/>
  <c r="V909" i="5" s="1"/>
  <c r="P910" i="5" l="1"/>
  <c r="Q910" i="5" s="1"/>
  <c r="S911" i="5" s="1"/>
  <c r="U910" i="5"/>
  <c r="V910" i="5" s="1"/>
  <c r="P911" i="5" l="1"/>
  <c r="Q911" i="5" s="1"/>
  <c r="S912" i="5" s="1"/>
  <c r="U911" i="5"/>
  <c r="V911" i="5" s="1"/>
  <c r="P912" i="5" l="1"/>
  <c r="Q912" i="5" s="1"/>
  <c r="S913" i="5" s="1"/>
  <c r="U913" i="5" s="1"/>
  <c r="U912" i="5"/>
  <c r="V912" i="5" s="1"/>
  <c r="V913" i="5" l="1"/>
  <c r="P913" i="5"/>
  <c r="Q913" i="5" s="1"/>
  <c r="S914" i="5" s="1"/>
  <c r="U914" i="5" s="1"/>
  <c r="V914" i="5" s="1"/>
  <c r="P914" i="5" l="1"/>
  <c r="Q914" i="5" s="1"/>
  <c r="S915" i="5" s="1"/>
  <c r="U915" i="5" s="1"/>
  <c r="V915" i="5" s="1"/>
  <c r="P915" i="5" l="1"/>
  <c r="Q915" i="5" s="1"/>
  <c r="S916" i="5" s="1"/>
  <c r="P916" i="5" l="1"/>
  <c r="Q916" i="5" s="1"/>
  <c r="S917" i="5" s="1"/>
  <c r="U916" i="5"/>
  <c r="V916" i="5" s="1"/>
  <c r="P917" i="5" l="1"/>
  <c r="Q917" i="5" s="1"/>
  <c r="S918" i="5" s="1"/>
  <c r="U917" i="5"/>
  <c r="V917" i="5" s="1"/>
  <c r="P918" i="5" l="1"/>
  <c r="Q918" i="5" s="1"/>
  <c r="S919" i="5" s="1"/>
  <c r="U919" i="5" s="1"/>
  <c r="U918" i="5"/>
  <c r="V918" i="5" s="1"/>
  <c r="V919" i="5" l="1"/>
  <c r="P919" i="5"/>
  <c r="Q919" i="5" s="1"/>
  <c r="S920" i="5" s="1"/>
  <c r="P920" i="5" l="1"/>
  <c r="Q920" i="5" s="1"/>
  <c r="S921" i="5" s="1"/>
  <c r="U920" i="5"/>
  <c r="V920" i="5" s="1"/>
  <c r="P921" i="5" l="1"/>
  <c r="Q921" i="5" s="1"/>
  <c r="S922" i="5" s="1"/>
  <c r="U921" i="5"/>
  <c r="V921" i="5" s="1"/>
  <c r="P922" i="5" l="1"/>
  <c r="Q922" i="5" s="1"/>
  <c r="S923" i="5" s="1"/>
  <c r="U922" i="5"/>
  <c r="V922" i="5" s="1"/>
  <c r="P923" i="5" l="1"/>
  <c r="Q923" i="5" s="1"/>
  <c r="S924" i="5" s="1"/>
  <c r="U923" i="5"/>
  <c r="V923" i="5" s="1"/>
  <c r="P924" i="5" l="1"/>
  <c r="Q924" i="5" s="1"/>
  <c r="S925" i="5" s="1"/>
  <c r="U924" i="5"/>
  <c r="V924" i="5" s="1"/>
  <c r="P925" i="5" l="1"/>
  <c r="Q925" i="5" s="1"/>
  <c r="S926" i="5" s="1"/>
  <c r="U925" i="5"/>
  <c r="V925" i="5" s="1"/>
  <c r="P926" i="5" l="1"/>
  <c r="Q926" i="5" s="1"/>
  <c r="S927" i="5" s="1"/>
  <c r="U927" i="5" s="1"/>
  <c r="U926" i="5"/>
  <c r="V926" i="5" s="1"/>
  <c r="V927" i="5" l="1"/>
  <c r="P927" i="5"/>
  <c r="Q927" i="5" s="1"/>
  <c r="S928" i="5" s="1"/>
  <c r="U928" i="5" s="1"/>
  <c r="V928" i="5" s="1"/>
  <c r="P928" i="5" l="1"/>
  <c r="Q928" i="5" s="1"/>
  <c r="S929" i="5" s="1"/>
  <c r="U929" i="5" s="1"/>
  <c r="V929" i="5" s="1"/>
  <c r="P929" i="5" l="1"/>
  <c r="Q929" i="5" s="1"/>
  <c r="S930" i="5" s="1"/>
  <c r="P930" i="5" l="1"/>
  <c r="Q930" i="5" s="1"/>
  <c r="S931" i="5" s="1"/>
  <c r="U930" i="5"/>
  <c r="V930" i="5" s="1"/>
  <c r="P931" i="5" l="1"/>
  <c r="Q931" i="5" s="1"/>
  <c r="S932" i="5" s="1"/>
  <c r="U931" i="5"/>
  <c r="V931" i="5" s="1"/>
  <c r="P932" i="5" l="1"/>
  <c r="Q932" i="5" s="1"/>
  <c r="S933" i="5" s="1"/>
  <c r="U933" i="5" s="1"/>
  <c r="U932" i="5"/>
  <c r="V932" i="5" s="1"/>
  <c r="V933" i="5" l="1"/>
  <c r="P933" i="5"/>
  <c r="Q933" i="5" s="1"/>
  <c r="S934" i="5" s="1"/>
  <c r="P934" i="5" l="1"/>
  <c r="Q934" i="5" s="1"/>
  <c r="S935" i="5" s="1"/>
  <c r="U934" i="5"/>
  <c r="V934" i="5" s="1"/>
  <c r="P935" i="5" l="1"/>
  <c r="Q935" i="5" s="1"/>
  <c r="S936" i="5" s="1"/>
  <c r="U935" i="5"/>
  <c r="V935" i="5" s="1"/>
  <c r="P936" i="5" l="1"/>
  <c r="Q936" i="5" s="1"/>
  <c r="S937" i="5" s="1"/>
  <c r="U936" i="5"/>
  <c r="V936" i="5" s="1"/>
  <c r="P937" i="5" l="1"/>
  <c r="Q937" i="5" s="1"/>
  <c r="S938" i="5" s="1"/>
  <c r="U937" i="5"/>
  <c r="V937" i="5" s="1"/>
  <c r="P938" i="5" l="1"/>
  <c r="Q938" i="5" s="1"/>
  <c r="S939" i="5" s="1"/>
  <c r="U938" i="5"/>
  <c r="V938" i="5" s="1"/>
  <c r="P939" i="5" l="1"/>
  <c r="Q939" i="5" s="1"/>
  <c r="S940" i="5" s="1"/>
  <c r="U939" i="5"/>
  <c r="V939" i="5" s="1"/>
  <c r="P940" i="5" l="1"/>
  <c r="Q940" i="5" s="1"/>
  <c r="S941" i="5" s="1"/>
  <c r="U940" i="5"/>
  <c r="V940" i="5" s="1"/>
  <c r="P941" i="5" l="1"/>
  <c r="Q941" i="5" s="1"/>
  <c r="S942" i="5" s="1"/>
  <c r="U941" i="5"/>
  <c r="V941" i="5" s="1"/>
  <c r="P942" i="5" l="1"/>
  <c r="Q942" i="5" s="1"/>
  <c r="S943" i="5" s="1"/>
  <c r="U942" i="5"/>
  <c r="V942" i="5" s="1"/>
  <c r="P943" i="5" l="1"/>
  <c r="Q943" i="5" s="1"/>
  <c r="S944" i="5" s="1"/>
  <c r="U943" i="5"/>
  <c r="V943" i="5" s="1"/>
  <c r="P944" i="5" l="1"/>
  <c r="Q944" i="5" s="1"/>
  <c r="S945" i="5" s="1"/>
  <c r="U944" i="5"/>
  <c r="V944" i="5" s="1"/>
  <c r="P945" i="5" l="1"/>
  <c r="Q945" i="5" s="1"/>
  <c r="S946" i="5" s="1"/>
  <c r="U945" i="5"/>
  <c r="V945" i="5" s="1"/>
  <c r="P946" i="5" l="1"/>
  <c r="Q946" i="5" s="1"/>
  <c r="S947" i="5" s="1"/>
  <c r="U947" i="5" s="1"/>
  <c r="U946" i="5"/>
  <c r="V946" i="5" s="1"/>
  <c r="V947" i="5" l="1"/>
  <c r="P947" i="5"/>
  <c r="Q947" i="5" s="1"/>
  <c r="S948" i="5" s="1"/>
  <c r="P948" i="5" l="1"/>
  <c r="Q948" i="5" s="1"/>
  <c r="S949" i="5" s="1"/>
  <c r="U948" i="5"/>
  <c r="V948" i="5" s="1"/>
  <c r="P949" i="5" l="1"/>
  <c r="Q949" i="5" s="1"/>
  <c r="S950" i="5" s="1"/>
  <c r="U949" i="5"/>
  <c r="V949" i="5" s="1"/>
  <c r="P950" i="5" l="1"/>
  <c r="Q950" i="5" s="1"/>
  <c r="S951" i="5" s="1"/>
  <c r="U950" i="5"/>
  <c r="V950" i="5" s="1"/>
  <c r="P951" i="5" l="1"/>
  <c r="Q951" i="5" s="1"/>
  <c r="S952" i="5" s="1"/>
  <c r="U951" i="5"/>
  <c r="V951" i="5" s="1"/>
  <c r="P952" i="5" l="1"/>
  <c r="Q952" i="5" s="1"/>
  <c r="S953" i="5" s="1"/>
  <c r="U953" i="5" s="1"/>
  <c r="U952" i="5"/>
  <c r="V952" i="5" s="1"/>
  <c r="V953" i="5" l="1"/>
  <c r="P953" i="5"/>
  <c r="Q953" i="5" s="1"/>
  <c r="S954" i="5" s="1"/>
  <c r="P954" i="5" l="1"/>
  <c r="Q954" i="5" s="1"/>
  <c r="S955" i="5" s="1"/>
  <c r="U954" i="5"/>
  <c r="V954" i="5" s="1"/>
  <c r="P955" i="5" l="1"/>
  <c r="Q955" i="5" s="1"/>
  <c r="S956" i="5" s="1"/>
  <c r="U955" i="5"/>
  <c r="V955" i="5" s="1"/>
  <c r="P956" i="5" l="1"/>
  <c r="Q956" i="5" s="1"/>
  <c r="S957" i="5" s="1"/>
  <c r="U956" i="5"/>
  <c r="V956" i="5" s="1"/>
  <c r="P957" i="5" l="1"/>
  <c r="Q957" i="5" s="1"/>
  <c r="S958" i="5" s="1"/>
  <c r="U957" i="5"/>
  <c r="V957" i="5" s="1"/>
  <c r="P958" i="5" l="1"/>
  <c r="Q958" i="5" s="1"/>
  <c r="S959" i="5" s="1"/>
  <c r="U958" i="5"/>
  <c r="V958" i="5" s="1"/>
  <c r="P959" i="5" l="1"/>
  <c r="Q959" i="5" s="1"/>
  <c r="S960" i="5" s="1"/>
  <c r="U960" i="5" s="1"/>
  <c r="U959" i="5"/>
  <c r="V959" i="5" s="1"/>
  <c r="V960" i="5" l="1"/>
  <c r="P960" i="5"/>
  <c r="Q960" i="5" s="1"/>
  <c r="S961" i="5" s="1"/>
  <c r="U961" i="5" s="1"/>
  <c r="V961" i="5" s="1"/>
  <c r="P961" i="5" l="1"/>
  <c r="Q961" i="5" s="1"/>
  <c r="S962" i="5" s="1"/>
  <c r="P962" i="5" l="1"/>
  <c r="Q962" i="5" s="1"/>
  <c r="S963" i="5" s="1"/>
  <c r="U962" i="5"/>
  <c r="V962" i="5" s="1"/>
  <c r="P963" i="5" l="1"/>
  <c r="Q963" i="5" s="1"/>
  <c r="S964" i="5" s="1"/>
  <c r="U964" i="5" s="1"/>
  <c r="U963" i="5"/>
  <c r="V963" i="5" s="1"/>
  <c r="V964" i="5" l="1"/>
  <c r="P964" i="5"/>
  <c r="Q964" i="5" s="1"/>
  <c r="S965" i="5" s="1"/>
  <c r="U965" i="5" s="1"/>
  <c r="V965" i="5" s="1"/>
  <c r="P965" i="5" l="1"/>
  <c r="Q965" i="5" s="1"/>
  <c r="S966" i="5" s="1"/>
  <c r="P966" i="5" l="1"/>
  <c r="Q966" i="5" s="1"/>
  <c r="S967" i="5" s="1"/>
  <c r="U966" i="5"/>
  <c r="V966" i="5" s="1"/>
  <c r="P967" i="5" l="1"/>
  <c r="Q967" i="5" s="1"/>
  <c r="S968" i="5" s="1"/>
  <c r="U967" i="5"/>
  <c r="V967" i="5" s="1"/>
  <c r="P968" i="5" l="1"/>
  <c r="Q968" i="5" s="1"/>
  <c r="S969" i="5" s="1"/>
  <c r="U968" i="5"/>
  <c r="V968" i="5" s="1"/>
  <c r="P969" i="5" l="1"/>
  <c r="Q969" i="5" s="1"/>
  <c r="S970" i="5" s="1"/>
  <c r="U969" i="5"/>
  <c r="V969" i="5" s="1"/>
  <c r="P970" i="5" l="1"/>
  <c r="Q970" i="5" s="1"/>
  <c r="S971" i="5" s="1"/>
  <c r="U970" i="5"/>
  <c r="V970" i="5" s="1"/>
  <c r="P971" i="5" l="1"/>
  <c r="Q971" i="5" s="1"/>
  <c r="S972" i="5" s="1"/>
  <c r="U972" i="5" s="1"/>
  <c r="U971" i="5"/>
  <c r="V971" i="5" s="1"/>
  <c r="V972" i="5" l="1"/>
  <c r="P972" i="5"/>
  <c r="Q972" i="5" s="1"/>
  <c r="S973" i="5" s="1"/>
  <c r="P973" i="5" l="1"/>
  <c r="Q973" i="5" s="1"/>
  <c r="S974" i="5" s="1"/>
  <c r="U973" i="5"/>
  <c r="V973" i="5" s="1"/>
  <c r="P974" i="5" l="1"/>
  <c r="Q974" i="5" s="1"/>
  <c r="S975" i="5" s="1"/>
  <c r="U974" i="5"/>
  <c r="V974" i="5" s="1"/>
  <c r="P975" i="5" l="1"/>
  <c r="Q975" i="5" s="1"/>
  <c r="S976" i="5" s="1"/>
  <c r="U975" i="5"/>
  <c r="V975" i="5" s="1"/>
  <c r="P976" i="5" l="1"/>
  <c r="Q976" i="5" s="1"/>
  <c r="S977" i="5" s="1"/>
  <c r="U976" i="5"/>
  <c r="V976" i="5" s="1"/>
  <c r="P977" i="5" l="1"/>
  <c r="Q977" i="5" s="1"/>
  <c r="S978" i="5" s="1"/>
  <c r="U977" i="5"/>
  <c r="V977" i="5" s="1"/>
  <c r="P978" i="5" l="1"/>
  <c r="Q978" i="5" s="1"/>
  <c r="S979" i="5" s="1"/>
  <c r="U979" i="5" s="1"/>
  <c r="U978" i="5"/>
  <c r="V978" i="5" s="1"/>
  <c r="V979" i="5" l="1"/>
  <c r="P979" i="5"/>
  <c r="Q979" i="5" s="1"/>
  <c r="S980" i="5" s="1"/>
  <c r="U980" i="5" s="1"/>
  <c r="V980" i="5" s="1"/>
  <c r="P980" i="5" l="1"/>
  <c r="Q980" i="5" s="1"/>
  <c r="S981" i="5" s="1"/>
  <c r="U981" i="5" s="1"/>
  <c r="V981" i="5" s="1"/>
  <c r="P981" i="5" l="1"/>
  <c r="Q981" i="5" s="1"/>
  <c r="S982" i="5" s="1"/>
  <c r="P982" i="5" l="1"/>
  <c r="Q982" i="5" s="1"/>
  <c r="S983" i="5" s="1"/>
  <c r="U982" i="5"/>
  <c r="V982" i="5" s="1"/>
  <c r="P983" i="5" l="1"/>
  <c r="Q983" i="5" s="1"/>
  <c r="S984" i="5" s="1"/>
  <c r="U983" i="5"/>
  <c r="V983" i="5" s="1"/>
  <c r="P984" i="5" l="1"/>
  <c r="Q984" i="5" s="1"/>
  <c r="S985" i="5" s="1"/>
  <c r="U984" i="5"/>
  <c r="V984" i="5" s="1"/>
  <c r="P985" i="5" l="1"/>
  <c r="Q985" i="5" s="1"/>
  <c r="S986" i="5" s="1"/>
  <c r="U985" i="5"/>
  <c r="V985" i="5" s="1"/>
  <c r="P986" i="5" l="1"/>
  <c r="Q986" i="5" s="1"/>
  <c r="S987" i="5" s="1"/>
  <c r="U986" i="5"/>
  <c r="V986" i="5" s="1"/>
  <c r="P987" i="5" l="1"/>
  <c r="Q987" i="5" s="1"/>
  <c r="S988" i="5" s="1"/>
  <c r="U987" i="5"/>
  <c r="V987" i="5" s="1"/>
  <c r="P988" i="5" l="1"/>
  <c r="Q988" i="5" s="1"/>
  <c r="S989" i="5" s="1"/>
  <c r="U988" i="5"/>
  <c r="V988" i="5" s="1"/>
  <c r="P989" i="5" l="1"/>
  <c r="Q989" i="5" s="1"/>
  <c r="S990" i="5" s="1"/>
  <c r="U989" i="5"/>
  <c r="V989" i="5" s="1"/>
  <c r="P990" i="5" l="1"/>
  <c r="Q990" i="5" s="1"/>
  <c r="S991" i="5" s="1"/>
  <c r="U990" i="5"/>
  <c r="V990" i="5" s="1"/>
  <c r="P991" i="5" l="1"/>
  <c r="Q991" i="5" s="1"/>
  <c r="S992" i="5" s="1"/>
  <c r="U991" i="5"/>
  <c r="V991" i="5" s="1"/>
  <c r="P992" i="5" l="1"/>
  <c r="Q992" i="5" s="1"/>
  <c r="S993" i="5" s="1"/>
  <c r="U992" i="5"/>
  <c r="V992" i="5" s="1"/>
  <c r="P993" i="5" l="1"/>
  <c r="Q993" i="5" s="1"/>
  <c r="S994" i="5" s="1"/>
  <c r="U993" i="5"/>
  <c r="V993" i="5" s="1"/>
  <c r="P994" i="5" l="1"/>
  <c r="Q994" i="5" s="1"/>
  <c r="S995" i="5" s="1"/>
  <c r="U994" i="5"/>
  <c r="V994" i="5" s="1"/>
  <c r="P995" i="5" l="1"/>
  <c r="Q995" i="5" s="1"/>
  <c r="S996" i="5" s="1"/>
  <c r="U995" i="5"/>
  <c r="V995" i="5" s="1"/>
  <c r="P996" i="5" l="1"/>
  <c r="Q996" i="5" s="1"/>
  <c r="S997" i="5" s="1"/>
  <c r="U996" i="5"/>
  <c r="V996" i="5" s="1"/>
  <c r="P997" i="5" l="1"/>
  <c r="Q997" i="5" s="1"/>
  <c r="S998" i="5" s="1"/>
  <c r="U997" i="5"/>
  <c r="V997" i="5" s="1"/>
  <c r="P998" i="5" l="1"/>
  <c r="Q998" i="5" s="1"/>
  <c r="S999" i="5" s="1"/>
  <c r="U998" i="5"/>
  <c r="V998" i="5" s="1"/>
  <c r="P999" i="5" l="1"/>
  <c r="Q999" i="5" s="1"/>
  <c r="S1000" i="5" s="1"/>
  <c r="U999" i="5"/>
  <c r="V999" i="5" s="1"/>
  <c r="P1000" i="5" l="1"/>
  <c r="Q1000" i="5" s="1"/>
  <c r="S1001" i="5" s="1"/>
  <c r="U1000" i="5"/>
  <c r="V1000" i="5" s="1"/>
  <c r="P1001" i="5" l="1"/>
  <c r="Q1001" i="5" s="1"/>
  <c r="S1002" i="5" s="1"/>
  <c r="U1002" i="5" s="1"/>
  <c r="U1001" i="5"/>
  <c r="V1001" i="5" s="1"/>
  <c r="V1002" i="5" l="1"/>
  <c r="P1002" i="5"/>
  <c r="Q1002" i="5" s="1"/>
  <c r="S1003" i="5" s="1"/>
  <c r="P1003" i="5" l="1"/>
  <c r="Q1003" i="5" s="1"/>
  <c r="S1004" i="5" s="1"/>
  <c r="U1003" i="5"/>
  <c r="V1003" i="5" s="1"/>
  <c r="P1004" i="5" l="1"/>
  <c r="Q1004" i="5" s="1"/>
  <c r="S1005" i="5" s="1"/>
  <c r="U1004" i="5"/>
  <c r="V1004" i="5" s="1"/>
  <c r="P1005" i="5" l="1"/>
  <c r="Q1005" i="5" s="1"/>
  <c r="S1006" i="5" s="1"/>
  <c r="U1005" i="5"/>
  <c r="V1005" i="5" s="1"/>
  <c r="P1006" i="5" l="1"/>
  <c r="Q1006" i="5" s="1"/>
  <c r="S1007" i="5" s="1"/>
  <c r="U1006" i="5"/>
  <c r="V1006" i="5" s="1"/>
  <c r="P1007" i="5" l="1"/>
  <c r="Q1007" i="5" s="1"/>
  <c r="S1008" i="5" s="1"/>
  <c r="U1007" i="5"/>
  <c r="V1007" i="5" s="1"/>
  <c r="P1008" i="5" l="1"/>
  <c r="Q1008" i="5" s="1"/>
  <c r="S1009" i="5" s="1"/>
  <c r="U1009" i="5" s="1"/>
  <c r="U1008" i="5"/>
  <c r="V1008" i="5" s="1"/>
  <c r="V1009" i="5" l="1"/>
  <c r="P1009" i="5"/>
  <c r="Q1009" i="5" s="1"/>
  <c r="S1010" i="5" s="1"/>
  <c r="P1010" i="5" l="1"/>
  <c r="Q1010" i="5" s="1"/>
  <c r="S1011" i="5" s="1"/>
  <c r="U1010" i="5"/>
  <c r="V1010" i="5" s="1"/>
  <c r="P1011" i="5" l="1"/>
  <c r="Q1011" i="5" s="1"/>
  <c r="S1012" i="5" s="1"/>
  <c r="U1011" i="5"/>
  <c r="V1011" i="5" s="1"/>
  <c r="P1012" i="5" l="1"/>
  <c r="Q1012" i="5" s="1"/>
  <c r="S1013" i="5" s="1"/>
  <c r="U1012" i="5"/>
  <c r="V1012" i="5" s="1"/>
  <c r="P1013" i="5" l="1"/>
  <c r="Q1013" i="5" s="1"/>
  <c r="S1014" i="5" s="1"/>
  <c r="U1013" i="5"/>
  <c r="V1013" i="5" s="1"/>
  <c r="P1014" i="5" l="1"/>
  <c r="Q1014" i="5" s="1"/>
  <c r="S1015" i="5" s="1"/>
  <c r="U1014" i="5"/>
  <c r="V1014" i="5" s="1"/>
  <c r="P1015" i="5" l="1"/>
  <c r="Q1015" i="5" s="1"/>
  <c r="S1016" i="5" s="1"/>
  <c r="U1015" i="5"/>
  <c r="V1015" i="5" s="1"/>
  <c r="P1016" i="5" l="1"/>
  <c r="Q1016" i="5" s="1"/>
  <c r="S1017" i="5" s="1"/>
  <c r="U1017" i="5" s="1"/>
  <c r="U1016" i="5"/>
  <c r="V1016" i="5" s="1"/>
  <c r="V1017" i="5" l="1"/>
  <c r="P1017" i="5"/>
  <c r="Q1017" i="5" s="1"/>
  <c r="S1018" i="5" s="1"/>
  <c r="U1018" i="5" s="1"/>
  <c r="V1018" i="5" l="1"/>
  <c r="P1018" i="5"/>
  <c r="Q1018" i="5" s="1"/>
  <c r="S1019" i="5" s="1"/>
  <c r="U1019" i="5" s="1"/>
  <c r="V1019" i="5" s="1"/>
  <c r="P1019" i="5" l="1"/>
  <c r="Q1019" i="5" s="1"/>
  <c r="S1020" i="5" s="1"/>
  <c r="U1020" i="5" s="1"/>
  <c r="V1020" i="5" s="1"/>
  <c r="P1020" i="5" l="1"/>
  <c r="Q1020" i="5" s="1"/>
  <c r="S1021" i="5" s="1"/>
  <c r="P1021" i="5" l="1"/>
  <c r="Q1021" i="5" s="1"/>
  <c r="S1022" i="5" s="1"/>
  <c r="U1021" i="5"/>
  <c r="V1021" i="5" s="1"/>
  <c r="P1022" i="5" l="1"/>
  <c r="Q1022" i="5" s="1"/>
  <c r="S1023" i="5" s="1"/>
  <c r="U1022" i="5"/>
  <c r="V1022" i="5" s="1"/>
  <c r="P1023" i="5" l="1"/>
  <c r="Q1023" i="5" s="1"/>
  <c r="S1024" i="5" s="1"/>
  <c r="U1023" i="5"/>
  <c r="V1023" i="5" s="1"/>
  <c r="P1024" i="5" l="1"/>
  <c r="Q1024" i="5" s="1"/>
  <c r="S1025" i="5" s="1"/>
  <c r="U1024" i="5"/>
  <c r="V1024" i="5" s="1"/>
  <c r="P1025" i="5" l="1"/>
  <c r="Q1025" i="5" s="1"/>
  <c r="S1026" i="5" s="1"/>
  <c r="U1025" i="5"/>
  <c r="V1025" i="5" s="1"/>
  <c r="P1026" i="5" l="1"/>
  <c r="Q1026" i="5" s="1"/>
  <c r="S1027" i="5" s="1"/>
  <c r="U1026" i="5"/>
  <c r="V1026" i="5" s="1"/>
  <c r="P1027" i="5" l="1"/>
  <c r="Q1027" i="5" s="1"/>
  <c r="S1028" i="5" s="1"/>
  <c r="U1027" i="5"/>
  <c r="V1027" i="5" s="1"/>
  <c r="P1028" i="5" l="1"/>
  <c r="Q1028" i="5" s="1"/>
  <c r="S1029" i="5" s="1"/>
  <c r="U1029" i="5" s="1"/>
  <c r="U1028" i="5"/>
  <c r="V1028" i="5" s="1"/>
  <c r="V1029" i="5" l="1"/>
  <c r="P1029" i="5"/>
  <c r="Q1029" i="5" s="1"/>
  <c r="S1030" i="5" s="1"/>
  <c r="U1030" i="5" s="1"/>
  <c r="V1030" i="5" s="1"/>
  <c r="P1030" i="5" l="1"/>
  <c r="Q1030" i="5" s="1"/>
  <c r="S1031" i="5" s="1"/>
  <c r="U1031" i="5" s="1"/>
  <c r="V1031" i="5" s="1"/>
  <c r="P1031" i="5" l="1"/>
  <c r="Q1031" i="5" s="1"/>
  <c r="S1032" i="5" s="1"/>
  <c r="U1032" i="5" s="1"/>
  <c r="V1032" i="5" s="1"/>
  <c r="AD14" i="5"/>
  <c r="P1032" i="5" l="1"/>
  <c r="Q1032" i="5" s="1"/>
  <c r="S1033" i="5" s="1"/>
  <c r="P1033" i="5" l="1"/>
  <c r="Q1033" i="5" s="1"/>
  <c r="S1034" i="5" s="1"/>
  <c r="U1033" i="5"/>
  <c r="V1033" i="5" s="1"/>
  <c r="P1034" i="5" l="1"/>
  <c r="Q1034" i="5" s="1"/>
  <c r="S1035" i="5" s="1"/>
  <c r="U1034" i="5"/>
  <c r="V1034" i="5" s="1"/>
  <c r="P1035" i="5" l="1"/>
  <c r="Q1035" i="5" s="1"/>
  <c r="S1036" i="5" s="1"/>
  <c r="U1035" i="5"/>
  <c r="V1035" i="5" s="1"/>
  <c r="P1036" i="5" l="1"/>
  <c r="Q1036" i="5" s="1"/>
  <c r="S1037" i="5" s="1"/>
  <c r="U1036" i="5"/>
  <c r="V1036" i="5" s="1"/>
  <c r="P1037" i="5" l="1"/>
  <c r="Q1037" i="5" s="1"/>
  <c r="S1038" i="5" s="1"/>
  <c r="U1037" i="5"/>
  <c r="V1037" i="5" s="1"/>
  <c r="P1038" i="5" l="1"/>
  <c r="Q1038" i="5" s="1"/>
  <c r="S1039" i="5" s="1"/>
  <c r="U1038" i="5"/>
  <c r="V1038" i="5" s="1"/>
  <c r="P1039" i="5" l="1"/>
  <c r="Q1039" i="5" s="1"/>
  <c r="S1040" i="5" s="1"/>
  <c r="U1039" i="5"/>
  <c r="V1039" i="5" s="1"/>
  <c r="P1040" i="5" l="1"/>
  <c r="Q1040" i="5" s="1"/>
  <c r="S1041" i="5" s="1"/>
  <c r="U1040" i="5"/>
  <c r="V1040" i="5" s="1"/>
  <c r="P1041" i="5" l="1"/>
  <c r="Q1041" i="5" s="1"/>
  <c r="S1042" i="5" s="1"/>
  <c r="U1042" i="5" s="1"/>
  <c r="U1041" i="5"/>
  <c r="V1041" i="5" s="1"/>
  <c r="V1042" i="5" l="1"/>
  <c r="P1042" i="5"/>
  <c r="Q1042" i="5" s="1"/>
  <c r="S1043" i="5" s="1"/>
  <c r="U1043" i="5" s="1"/>
  <c r="V1043" i="5" s="1"/>
  <c r="P1043" i="5" l="1"/>
  <c r="Q1043" i="5" s="1"/>
  <c r="S1044" i="5" s="1"/>
  <c r="U1044" i="5" s="1"/>
  <c r="V1044" i="5" s="1"/>
  <c r="P1044" i="5" l="1"/>
  <c r="Q1044" i="5" s="1"/>
  <c r="S1045" i="5" s="1"/>
  <c r="P1045" i="5" l="1"/>
  <c r="Q1045" i="5" s="1"/>
  <c r="S1046" i="5" s="1"/>
  <c r="U1045" i="5"/>
  <c r="V1045" i="5" s="1"/>
  <c r="P1046" i="5" l="1"/>
  <c r="Q1046" i="5" s="1"/>
  <c r="S1047" i="5" s="1"/>
  <c r="U1046" i="5"/>
  <c r="V1046" i="5" s="1"/>
  <c r="P1047" i="5" l="1"/>
  <c r="Q1047" i="5" s="1"/>
  <c r="S1048" i="5" s="1"/>
  <c r="U1047" i="5"/>
  <c r="V1047" i="5" s="1"/>
  <c r="P1048" i="5" l="1"/>
  <c r="Q1048" i="5" s="1"/>
  <c r="S1049" i="5" s="1"/>
  <c r="U1048" i="5"/>
  <c r="V1048" i="5" s="1"/>
  <c r="P1049" i="5" l="1"/>
  <c r="Q1049" i="5" s="1"/>
  <c r="S1050" i="5" s="1"/>
  <c r="U1049" i="5"/>
  <c r="V1049" i="5" s="1"/>
  <c r="P1050" i="5" l="1"/>
  <c r="Q1050" i="5" s="1"/>
  <c r="S1051" i="5" s="1"/>
  <c r="U1050" i="5"/>
  <c r="V1050" i="5" s="1"/>
  <c r="P1051" i="5" l="1"/>
  <c r="Q1051" i="5" s="1"/>
  <c r="S1052" i="5" s="1"/>
  <c r="U1051" i="5"/>
  <c r="V1051" i="5" s="1"/>
  <c r="P1052" i="5" l="1"/>
  <c r="Q1052" i="5" s="1"/>
  <c r="S1053" i="5" s="1"/>
  <c r="U1052" i="5"/>
  <c r="V1052" i="5" s="1"/>
  <c r="P1053" i="5" l="1"/>
  <c r="Q1053" i="5" s="1"/>
  <c r="S1054" i="5" s="1"/>
  <c r="U1054" i="5" s="1"/>
  <c r="U1053" i="5"/>
  <c r="V1053" i="5" s="1"/>
  <c r="V1054" i="5" l="1"/>
  <c r="P1054" i="5"/>
  <c r="Q1054" i="5" s="1"/>
  <c r="S1055" i="5" s="1"/>
  <c r="P1055" i="5" l="1"/>
  <c r="Q1055" i="5" s="1"/>
  <c r="S1056" i="5" s="1"/>
  <c r="U1055" i="5"/>
  <c r="V1055" i="5" s="1"/>
  <c r="P1056" i="5" l="1"/>
  <c r="Q1056" i="5" s="1"/>
  <c r="S1057" i="5" s="1"/>
  <c r="U1057" i="5" s="1"/>
  <c r="U1056" i="5"/>
  <c r="V1056" i="5" s="1"/>
  <c r="V1057" i="5" l="1"/>
  <c r="P1057" i="5"/>
  <c r="Q1057" i="5" s="1"/>
  <c r="S1058" i="5" s="1"/>
  <c r="P1058" i="5" l="1"/>
  <c r="Q1058" i="5" s="1"/>
  <c r="S1059" i="5" s="1"/>
  <c r="U1058" i="5"/>
  <c r="V1058" i="5" s="1"/>
  <c r="P1059" i="5" l="1"/>
  <c r="Q1059" i="5" s="1"/>
  <c r="S1060" i="5" s="1"/>
  <c r="U1059" i="5"/>
  <c r="V1059" i="5" s="1"/>
  <c r="P1060" i="5" l="1"/>
  <c r="Q1060" i="5" s="1"/>
  <c r="S1061" i="5" s="1"/>
  <c r="U1060" i="5"/>
  <c r="V1060" i="5" s="1"/>
  <c r="P1061" i="5" l="1"/>
  <c r="Q1061" i="5" s="1"/>
  <c r="S1062" i="5" s="1"/>
  <c r="U1061" i="5"/>
  <c r="V1061" i="5" s="1"/>
  <c r="P1062" i="5" l="1"/>
  <c r="Q1062" i="5" s="1"/>
  <c r="S1063" i="5" s="1"/>
  <c r="U1062" i="5"/>
  <c r="V1062" i="5" s="1"/>
  <c r="P1063" i="5" l="1"/>
  <c r="Q1063" i="5" s="1"/>
  <c r="S1064" i="5" s="1"/>
  <c r="U1064" i="5" s="1"/>
  <c r="U1063" i="5"/>
  <c r="V1063" i="5" s="1"/>
  <c r="V1064" i="5" l="1"/>
  <c r="P1064" i="5"/>
  <c r="Q1064" i="5" s="1"/>
  <c r="S1065" i="5" s="1"/>
  <c r="P1065" i="5" l="1"/>
  <c r="Q1065" i="5" s="1"/>
  <c r="S1066" i="5" s="1"/>
  <c r="U1066" i="5" s="1"/>
  <c r="U1065" i="5"/>
  <c r="V1065" i="5" s="1"/>
  <c r="V1066" i="5" l="1"/>
  <c r="P1066" i="5"/>
  <c r="Q1066" i="5" s="1"/>
  <c r="S1067" i="5" s="1"/>
  <c r="U1067" i="5" s="1"/>
  <c r="V1067" i="5" s="1"/>
  <c r="P1067" i="5" l="1"/>
  <c r="Q1067" i="5" s="1"/>
  <c r="S1068" i="5" s="1"/>
  <c r="U1068" i="5" s="1"/>
  <c r="V1068" i="5" s="1"/>
  <c r="P1068" i="5" l="1"/>
  <c r="Q1068" i="5" s="1"/>
  <c r="S1069" i="5" s="1"/>
  <c r="P1069" i="5" l="1"/>
  <c r="Q1069" i="5" s="1"/>
  <c r="S1070" i="5" s="1"/>
  <c r="U1069" i="5"/>
  <c r="V1069" i="5" s="1"/>
  <c r="P1070" i="5" l="1"/>
  <c r="Q1070" i="5" s="1"/>
  <c r="S1071" i="5" s="1"/>
  <c r="U1071" i="5" s="1"/>
  <c r="U1070" i="5"/>
  <c r="V1070" i="5" s="1"/>
  <c r="V1071" i="5" l="1"/>
  <c r="P1071" i="5"/>
  <c r="Q1071" i="5" s="1"/>
  <c r="S1072" i="5" s="1"/>
  <c r="P1072" i="5" l="1"/>
  <c r="Q1072" i="5" s="1"/>
  <c r="S1073" i="5" s="1"/>
  <c r="U1072" i="5"/>
  <c r="V1072" i="5" s="1"/>
  <c r="P1073" i="5" l="1"/>
  <c r="Q1073" i="5" s="1"/>
  <c r="S1074" i="5" s="1"/>
  <c r="U1073" i="5"/>
  <c r="V1073" i="5" s="1"/>
  <c r="P1074" i="5" l="1"/>
  <c r="Q1074" i="5" s="1"/>
  <c r="S1075" i="5" s="1"/>
  <c r="U1074" i="5"/>
  <c r="V1074" i="5" s="1"/>
  <c r="P1075" i="5" l="1"/>
  <c r="Q1075" i="5" s="1"/>
  <c r="S1076" i="5" s="1"/>
  <c r="U1075" i="5"/>
  <c r="V1075" i="5" s="1"/>
  <c r="P1076" i="5" l="1"/>
  <c r="Q1076" i="5" s="1"/>
  <c r="S1077" i="5" s="1"/>
  <c r="U1076" i="5"/>
  <c r="V1076" i="5" s="1"/>
  <c r="P1077" i="5" l="1"/>
  <c r="Q1077" i="5" s="1"/>
  <c r="S1078" i="5" s="1"/>
  <c r="U1077" i="5"/>
  <c r="V1077" i="5" s="1"/>
  <c r="P1078" i="5" l="1"/>
  <c r="Q1078" i="5" s="1"/>
  <c r="S1079" i="5" s="1"/>
  <c r="U1078" i="5"/>
  <c r="V1078" i="5" s="1"/>
  <c r="P1079" i="5" l="1"/>
  <c r="Q1079" i="5" s="1"/>
  <c r="S1080" i="5" s="1"/>
  <c r="U1079" i="5"/>
  <c r="V1079" i="5" s="1"/>
  <c r="P1080" i="5" l="1"/>
  <c r="Q1080" i="5" s="1"/>
  <c r="S1081" i="5" s="1"/>
  <c r="U1080" i="5"/>
  <c r="V1080" i="5" s="1"/>
  <c r="P1081" i="5" l="1"/>
  <c r="Q1081" i="5" s="1"/>
  <c r="S1082" i="5" s="1"/>
  <c r="U1081" i="5"/>
  <c r="V1081" i="5" s="1"/>
  <c r="P1082" i="5" l="1"/>
  <c r="Q1082" i="5" s="1"/>
  <c r="S1083" i="5" s="1"/>
  <c r="U1082" i="5"/>
  <c r="V1082" i="5" s="1"/>
  <c r="P1083" i="5" l="1"/>
  <c r="Q1083" i="5" s="1"/>
  <c r="S1084" i="5" s="1"/>
  <c r="U1083" i="5"/>
  <c r="V1083" i="5" s="1"/>
  <c r="P1084" i="5" l="1"/>
  <c r="Q1084" i="5" s="1"/>
  <c r="S1085" i="5" s="1"/>
  <c r="U1084" i="5"/>
  <c r="V1084" i="5" s="1"/>
  <c r="P1085" i="5" l="1"/>
  <c r="Q1085" i="5" s="1"/>
  <c r="S1086" i="5" s="1"/>
  <c r="U1085" i="5"/>
  <c r="V1085" i="5" s="1"/>
  <c r="P1086" i="5" l="1"/>
  <c r="Q1086" i="5" s="1"/>
  <c r="S1087" i="5" s="1"/>
  <c r="U1086" i="5"/>
  <c r="V1086" i="5" s="1"/>
  <c r="P1087" i="5" l="1"/>
  <c r="Q1087" i="5" s="1"/>
  <c r="S1088" i="5" s="1"/>
  <c r="U1087" i="5"/>
  <c r="V1087" i="5" s="1"/>
  <c r="P1088" i="5" l="1"/>
  <c r="Q1088" i="5" s="1"/>
  <c r="S1089" i="5" s="1"/>
  <c r="U1088" i="5"/>
  <c r="V1088" i="5" s="1"/>
  <c r="P1089" i="5" l="1"/>
  <c r="Q1089" i="5" s="1"/>
  <c r="S1090" i="5" s="1"/>
  <c r="U1089" i="5"/>
  <c r="V1089" i="5" s="1"/>
  <c r="P1090" i="5" l="1"/>
  <c r="Q1090" i="5" s="1"/>
  <c r="S1091" i="5" s="1"/>
  <c r="U1090" i="5"/>
  <c r="V1090" i="5" s="1"/>
  <c r="P1091" i="5" l="1"/>
  <c r="Q1091" i="5" s="1"/>
  <c r="S1092" i="5" s="1"/>
  <c r="U1091" i="5"/>
  <c r="V1091" i="5" s="1"/>
  <c r="P1092" i="5" l="1"/>
  <c r="Q1092" i="5" s="1"/>
  <c r="S1093" i="5" s="1"/>
  <c r="U1092" i="5"/>
  <c r="V1092" i="5" s="1"/>
  <c r="P1093" i="5" l="1"/>
  <c r="Q1093" i="5" s="1"/>
  <c r="S1094" i="5" s="1"/>
  <c r="U1093" i="5"/>
  <c r="V1093" i="5" s="1"/>
  <c r="P1094" i="5" l="1"/>
  <c r="Q1094" i="5" s="1"/>
  <c r="S1095" i="5" s="1"/>
  <c r="U1094" i="5"/>
  <c r="V1094" i="5" s="1"/>
  <c r="P1095" i="5" l="1"/>
  <c r="Q1095" i="5" s="1"/>
  <c r="S1096" i="5" s="1"/>
  <c r="U1095" i="5"/>
  <c r="V1095" i="5" s="1"/>
  <c r="P1096" i="5" l="1"/>
  <c r="Q1096" i="5" s="1"/>
  <c r="S1097" i="5" s="1"/>
  <c r="U1096" i="5"/>
  <c r="V1096" i="5" s="1"/>
  <c r="P1097" i="5" l="1"/>
  <c r="Q1097" i="5" s="1"/>
  <c r="S1098" i="5" s="1"/>
  <c r="U1098" i="5" s="1"/>
  <c r="U1097" i="5"/>
  <c r="V1097" i="5" s="1"/>
  <c r="V1098" i="5" l="1"/>
  <c r="P1098" i="5"/>
  <c r="Q1098" i="5" s="1"/>
  <c r="S1099" i="5" s="1"/>
  <c r="P1099" i="5" l="1"/>
  <c r="Q1099" i="5" s="1"/>
  <c r="S1100" i="5" s="1"/>
  <c r="U1099" i="5"/>
  <c r="V1099" i="5" s="1"/>
  <c r="P1100" i="5" l="1"/>
  <c r="Q1100" i="5" s="1"/>
  <c r="S1101" i="5" s="1"/>
  <c r="U1100" i="5"/>
  <c r="V1100" i="5" s="1"/>
  <c r="P1101" i="5" l="1"/>
  <c r="Q1101" i="5" s="1"/>
  <c r="S1102" i="5" s="1"/>
  <c r="U1101" i="5"/>
  <c r="V1101" i="5" s="1"/>
  <c r="P1102" i="5" l="1"/>
  <c r="Q1102" i="5" s="1"/>
  <c r="S1103" i="5" s="1"/>
  <c r="U1102" i="5"/>
  <c r="V1102" i="5" s="1"/>
  <c r="P1103" i="5" l="1"/>
  <c r="Q1103" i="5" s="1"/>
  <c r="S1104" i="5" s="1"/>
  <c r="U1104" i="5" s="1"/>
  <c r="U1103" i="5"/>
  <c r="V1103" i="5" s="1"/>
  <c r="V1104" i="5" l="1"/>
  <c r="P1104" i="5"/>
  <c r="Q1104" i="5" s="1"/>
  <c r="S1105" i="5" s="1"/>
  <c r="U1105" i="5" s="1"/>
  <c r="V1105" i="5" s="1"/>
  <c r="P1105" i="5" l="1"/>
  <c r="Q1105" i="5" s="1"/>
  <c r="S1106" i="5" s="1"/>
  <c r="P1106" i="5" l="1"/>
  <c r="Q1106" i="5" s="1"/>
  <c r="S1107" i="5" s="1"/>
  <c r="U1106" i="5"/>
  <c r="V1106" i="5" s="1"/>
  <c r="P1107" i="5" l="1"/>
  <c r="Q1107" i="5" s="1"/>
  <c r="S1108" i="5" s="1"/>
  <c r="U1107" i="5"/>
  <c r="V1107" i="5" s="1"/>
  <c r="P1108" i="5" l="1"/>
  <c r="Q1108" i="5" s="1"/>
  <c r="S1109" i="5" s="1"/>
  <c r="U1108" i="5"/>
  <c r="V1108" i="5" s="1"/>
  <c r="P1109" i="5" l="1"/>
  <c r="Q1109" i="5" s="1"/>
  <c r="S1110" i="5" s="1"/>
  <c r="U1109" i="5"/>
  <c r="V1109" i="5" s="1"/>
  <c r="P1110" i="5" l="1"/>
  <c r="Q1110" i="5" s="1"/>
  <c r="S1111" i="5" s="1"/>
  <c r="U1110" i="5"/>
  <c r="V1110" i="5" s="1"/>
  <c r="P1111" i="5" l="1"/>
  <c r="Q1111" i="5" s="1"/>
  <c r="S1112" i="5" s="1"/>
  <c r="U1111" i="5"/>
  <c r="V1111" i="5" s="1"/>
  <c r="P1112" i="5" l="1"/>
  <c r="Q1112" i="5" s="1"/>
  <c r="S1113" i="5" s="1"/>
  <c r="U1112" i="5"/>
  <c r="V1112" i="5" s="1"/>
  <c r="P1113" i="5" l="1"/>
  <c r="Q1113" i="5" s="1"/>
  <c r="S1114" i="5" s="1"/>
  <c r="U1113" i="5"/>
  <c r="V1113" i="5" s="1"/>
  <c r="P1114" i="5" l="1"/>
  <c r="Q1114" i="5" s="1"/>
  <c r="S1115" i="5" s="1"/>
  <c r="U1114" i="5"/>
  <c r="V1114" i="5" s="1"/>
  <c r="P1115" i="5" l="1"/>
  <c r="Q1115" i="5" s="1"/>
  <c r="S1116" i="5" s="1"/>
  <c r="U1115" i="5"/>
  <c r="V1115" i="5" s="1"/>
  <c r="P1116" i="5" l="1"/>
  <c r="Q1116" i="5" s="1"/>
  <c r="S1117" i="5" s="1"/>
  <c r="U1117" i="5" s="1"/>
  <c r="U1116" i="5"/>
  <c r="V1116" i="5" s="1"/>
  <c r="V1117" i="5" l="1"/>
  <c r="P1117" i="5"/>
  <c r="Q1117" i="5" s="1"/>
  <c r="S1118" i="5" s="1"/>
  <c r="U1118" i="5" s="1"/>
  <c r="V1118" i="5" s="1"/>
  <c r="P1118" i="5" l="1"/>
  <c r="Q1118" i="5" s="1"/>
  <c r="S1119" i="5" s="1"/>
  <c r="U1119" i="5" s="1"/>
  <c r="V1119" i="5" s="1"/>
  <c r="P1119" i="5" l="1"/>
  <c r="Q1119" i="5" s="1"/>
  <c r="S1120" i="5" s="1"/>
  <c r="U1120" i="5" s="1"/>
  <c r="V1120" i="5" s="1"/>
  <c r="P1120" i="5" l="1"/>
  <c r="Q1120" i="5" s="1"/>
  <c r="S1121" i="5" s="1"/>
  <c r="U1121" i="5" s="1"/>
  <c r="V1121" i="5" s="1"/>
  <c r="P1121" i="5" l="1"/>
  <c r="Q1121" i="5" s="1"/>
  <c r="S1122" i="5" s="1"/>
  <c r="U1122" i="5" s="1"/>
  <c r="V1122" i="5" s="1"/>
  <c r="P1122" i="5" l="1"/>
  <c r="Q1122" i="5" s="1"/>
  <c r="S1123" i="5" s="1"/>
  <c r="P1123" i="5" l="1"/>
  <c r="Q1123" i="5" s="1"/>
  <c r="S1124" i="5" s="1"/>
  <c r="U1124" i="5" s="1"/>
  <c r="U1123" i="5"/>
  <c r="V1123" i="5" s="1"/>
  <c r="V1124" i="5" l="1"/>
  <c r="P1124" i="5"/>
  <c r="Q1124" i="5" s="1"/>
  <c r="S1125" i="5" s="1"/>
  <c r="U1125" i="5" s="1"/>
  <c r="V1125" i="5" s="1"/>
  <c r="P1125" i="5" l="1"/>
  <c r="Q1125" i="5" s="1"/>
  <c r="S1126" i="5" s="1"/>
  <c r="P1126" i="5" l="1"/>
  <c r="Q1126" i="5" s="1"/>
  <c r="S1127" i="5" s="1"/>
  <c r="U1127" i="5" s="1"/>
  <c r="U1126" i="5"/>
  <c r="V1126" i="5" s="1"/>
  <c r="V1127" i="5" l="1"/>
  <c r="P1127" i="5"/>
  <c r="Q1127" i="5" s="1"/>
  <c r="S1128" i="5" s="1"/>
  <c r="P1128" i="5" l="1"/>
  <c r="Q1128" i="5" s="1"/>
  <c r="S1129" i="5" s="1"/>
  <c r="U1128" i="5"/>
  <c r="V1128" i="5" s="1"/>
  <c r="P1129" i="5" l="1"/>
  <c r="Q1129" i="5" s="1"/>
  <c r="S1130" i="5" s="1"/>
  <c r="U1129" i="5"/>
  <c r="V1129" i="5" s="1"/>
  <c r="P1130" i="5" l="1"/>
  <c r="Q1130" i="5" s="1"/>
  <c r="S1131" i="5" s="1"/>
  <c r="U1131" i="5" s="1"/>
  <c r="U1130" i="5"/>
  <c r="V1130" i="5" s="1"/>
  <c r="V1131" i="5" l="1"/>
  <c r="P1131" i="5"/>
  <c r="Q1131" i="5" s="1"/>
  <c r="S1132" i="5" s="1"/>
  <c r="P1132" i="5" l="1"/>
  <c r="Q1132" i="5" s="1"/>
  <c r="S1133" i="5" s="1"/>
  <c r="U1132" i="5"/>
  <c r="V1132" i="5" s="1"/>
  <c r="P1133" i="5" l="1"/>
  <c r="Q1133" i="5" s="1"/>
  <c r="S1134" i="5" s="1"/>
  <c r="U1133" i="5"/>
  <c r="V1133" i="5" s="1"/>
  <c r="P1134" i="5" l="1"/>
  <c r="Q1134" i="5" s="1"/>
  <c r="S1135" i="5" s="1"/>
  <c r="U1134" i="5"/>
  <c r="V1134" i="5" s="1"/>
  <c r="P1135" i="5" l="1"/>
  <c r="Q1135" i="5" s="1"/>
  <c r="S1136" i="5" s="1"/>
  <c r="U1135" i="5"/>
  <c r="V1135" i="5" s="1"/>
  <c r="P1136" i="5" l="1"/>
  <c r="Q1136" i="5" s="1"/>
  <c r="S1137" i="5" s="1"/>
  <c r="U1137" i="5" s="1"/>
  <c r="U1136" i="5"/>
  <c r="V1136" i="5" s="1"/>
  <c r="V1137" i="5" l="1"/>
  <c r="P1137" i="5"/>
  <c r="Q1137" i="5" s="1"/>
  <c r="S1138" i="5" s="1"/>
  <c r="U1138" i="5" s="1"/>
  <c r="V1138" i="5" s="1"/>
  <c r="P1138" i="5" l="1"/>
  <c r="Q1138" i="5" s="1"/>
  <c r="S1139" i="5" s="1"/>
  <c r="U1139" i="5" s="1"/>
  <c r="V1139" i="5" s="1"/>
  <c r="P1139" i="5" l="1"/>
  <c r="Q1139" i="5" s="1"/>
  <c r="S1140" i="5" s="1"/>
  <c r="P1140" i="5" l="1"/>
  <c r="Q1140" i="5" s="1"/>
  <c r="S1141" i="5" s="1"/>
  <c r="U1140" i="5"/>
  <c r="V1140" i="5" s="1"/>
  <c r="P1141" i="5" l="1"/>
  <c r="Q1141" i="5" s="1"/>
  <c r="S1142" i="5" s="1"/>
  <c r="U1142" i="5" s="1"/>
  <c r="U1141" i="5"/>
  <c r="V1141" i="5" s="1"/>
  <c r="V1142" i="5" l="1"/>
  <c r="P1142" i="5"/>
  <c r="Q1142" i="5" s="1"/>
  <c r="S1143" i="5" s="1"/>
  <c r="U1143" i="5" s="1"/>
  <c r="V1143" i="5" s="1"/>
  <c r="P1143" i="5" l="1"/>
  <c r="Q1143" i="5" s="1"/>
  <c r="S1144" i="5" s="1"/>
  <c r="P1144" i="5" l="1"/>
  <c r="Q1144" i="5" s="1"/>
  <c r="S1145" i="5" s="1"/>
  <c r="U1145" i="5" s="1"/>
  <c r="U1144" i="5"/>
  <c r="V1144" i="5" s="1"/>
  <c r="V1145" i="5" l="1"/>
  <c r="P1145" i="5"/>
  <c r="Q1145" i="5" s="1"/>
  <c r="S1146" i="5" s="1"/>
  <c r="U1146" i="5" s="1"/>
  <c r="V1146" i="5" s="1"/>
  <c r="P1146" i="5" l="1"/>
  <c r="Q1146" i="5" s="1"/>
  <c r="S1147" i="5" s="1"/>
  <c r="U1147" i="5" s="1"/>
  <c r="V1147" i="5" s="1"/>
  <c r="P1147" i="5" l="1"/>
  <c r="Q1147" i="5" s="1"/>
  <c r="S1148" i="5" s="1"/>
  <c r="U1148" i="5" s="1"/>
  <c r="V1148" i="5" s="1"/>
  <c r="P1148" i="5" l="1"/>
  <c r="Q1148" i="5" s="1"/>
  <c r="S1149" i="5" s="1"/>
  <c r="U1149" i="5" s="1"/>
  <c r="V1149" i="5" s="1"/>
  <c r="P1149" i="5" l="1"/>
  <c r="Q1149" i="5" s="1"/>
  <c r="S1150" i="5" s="1"/>
  <c r="U1150" i="5" s="1"/>
  <c r="V1150" i="5" s="1"/>
  <c r="P1150" i="5" l="1"/>
  <c r="Q1150" i="5" s="1"/>
  <c r="S1151" i="5" s="1"/>
  <c r="U1151" i="5" s="1"/>
  <c r="V1151" i="5" s="1"/>
  <c r="P1151" i="5" l="1"/>
  <c r="Q1151" i="5" s="1"/>
  <c r="S1152" i="5" s="1"/>
  <c r="U1152" i="5" s="1"/>
  <c r="V1152" i="5" s="1"/>
  <c r="P1152" i="5" l="1"/>
  <c r="Q1152" i="5" s="1"/>
  <c r="S1153" i="5" s="1"/>
  <c r="U1153" i="5" s="1"/>
  <c r="V1153" i="5" s="1"/>
  <c r="P1153" i="5" l="1"/>
  <c r="Q1153" i="5" s="1"/>
  <c r="S1154" i="5" s="1"/>
  <c r="U1154" i="5" s="1"/>
  <c r="V1154" i="5" s="1"/>
  <c r="P1154" i="5" l="1"/>
  <c r="Q1154" i="5" s="1"/>
  <c r="S1155" i="5" s="1"/>
  <c r="P1155" i="5" l="1"/>
  <c r="Q1155" i="5" s="1"/>
  <c r="S1156" i="5" s="1"/>
  <c r="U1155" i="5"/>
  <c r="V1155" i="5" s="1"/>
  <c r="P1156" i="5" l="1"/>
  <c r="Q1156" i="5" s="1"/>
  <c r="S1157" i="5" s="1"/>
  <c r="U1157" i="5" s="1"/>
  <c r="U1156" i="5"/>
  <c r="V1156" i="5" s="1"/>
  <c r="V1157" i="5" l="1"/>
  <c r="P1157" i="5"/>
  <c r="Q1157" i="5" s="1"/>
  <c r="S1158" i="5" s="1"/>
  <c r="U1158" i="5" s="1"/>
  <c r="V1158" i="5" s="1"/>
  <c r="P1158" i="5" l="1"/>
  <c r="Q1158" i="5" s="1"/>
  <c r="S1159" i="5" s="1"/>
  <c r="U1159" i="5" s="1"/>
  <c r="V1159" i="5" s="1"/>
  <c r="P1159" i="5" l="1"/>
  <c r="Q1159" i="5" s="1"/>
  <c r="S1160" i="5" s="1"/>
  <c r="U1160" i="5" s="1"/>
  <c r="V1160" i="5" s="1"/>
  <c r="P1160" i="5" l="1"/>
  <c r="Q1160" i="5" s="1"/>
  <c r="S1161" i="5" s="1"/>
  <c r="U1161" i="5" s="1"/>
  <c r="V1161" i="5" s="1"/>
  <c r="P1161" i="5" l="1"/>
  <c r="Q1161" i="5" s="1"/>
  <c r="S1162" i="5" s="1"/>
  <c r="U1162" i="5" s="1"/>
  <c r="V1162" i="5" s="1"/>
  <c r="P1162" i="5" l="1"/>
  <c r="Q1162" i="5" s="1"/>
  <c r="S1163" i="5" s="1"/>
  <c r="U1163" i="5" s="1"/>
  <c r="V1163" i="5" s="1"/>
  <c r="P1163" i="5" l="1"/>
  <c r="Q1163" i="5" s="1"/>
  <c r="S1164" i="5" s="1"/>
  <c r="U1164" i="5" s="1"/>
  <c r="V1164" i="5" s="1"/>
  <c r="P1164" i="5" l="1"/>
  <c r="Q1164" i="5" s="1"/>
  <c r="S1165" i="5" s="1"/>
  <c r="P1165" i="5" l="1"/>
  <c r="Q1165" i="5" s="1"/>
  <c r="S1166" i="5" s="1"/>
  <c r="U1165" i="5"/>
  <c r="V1165" i="5" s="1"/>
  <c r="P1166" i="5" l="1"/>
  <c r="Q1166" i="5" s="1"/>
  <c r="S1167" i="5" s="1"/>
  <c r="U1166" i="5"/>
  <c r="V1166" i="5" s="1"/>
  <c r="P1167" i="5" l="1"/>
  <c r="Q1167" i="5" s="1"/>
  <c r="S1168" i="5" s="1"/>
  <c r="U1167" i="5"/>
  <c r="V1167" i="5" s="1"/>
  <c r="P1168" i="5" l="1"/>
  <c r="Q1168" i="5" s="1"/>
  <c r="S1169" i="5" s="1"/>
  <c r="U1168" i="5"/>
  <c r="V1168" i="5" s="1"/>
  <c r="P1169" i="5" l="1"/>
  <c r="Q1169" i="5" s="1"/>
  <c r="S1170" i="5" s="1"/>
  <c r="U1169" i="5"/>
  <c r="V1169" i="5" s="1"/>
  <c r="P1170" i="5" l="1"/>
  <c r="Q1170" i="5" s="1"/>
  <c r="S1171" i="5" s="1"/>
  <c r="U1170" i="5"/>
  <c r="V1170" i="5" s="1"/>
  <c r="P1171" i="5" l="1"/>
  <c r="Q1171" i="5" s="1"/>
  <c r="S1172" i="5" s="1"/>
  <c r="U1171" i="5"/>
  <c r="V1171" i="5" s="1"/>
  <c r="P1172" i="5" l="1"/>
  <c r="Q1172" i="5" s="1"/>
  <c r="S1173" i="5" s="1"/>
  <c r="U1172" i="5"/>
  <c r="V1172" i="5" s="1"/>
  <c r="P1173" i="5" l="1"/>
  <c r="Q1173" i="5" s="1"/>
  <c r="S1174" i="5" s="1"/>
  <c r="U1174" i="5" s="1"/>
  <c r="U1173" i="5"/>
  <c r="V1173" i="5" s="1"/>
  <c r="V1174" i="5" l="1"/>
  <c r="P1174" i="5"/>
  <c r="Q1174" i="5" s="1"/>
  <c r="S1175" i="5" s="1"/>
  <c r="U1175" i="5" s="1"/>
  <c r="V1175" i="5" s="1"/>
  <c r="P1175" i="5" l="1"/>
  <c r="Q1175" i="5" s="1"/>
  <c r="S1176" i="5" s="1"/>
  <c r="P1176" i="5" l="1"/>
  <c r="Q1176" i="5" s="1"/>
  <c r="S1177" i="5" s="1"/>
  <c r="U1176" i="5"/>
  <c r="V1176" i="5" s="1"/>
  <c r="P1177" i="5" l="1"/>
  <c r="Q1177" i="5" s="1"/>
  <c r="S1178" i="5" s="1"/>
  <c r="U1178" i="5" s="1"/>
  <c r="U1177" i="5"/>
  <c r="V1177" i="5" s="1"/>
  <c r="V1178" i="5" l="1"/>
  <c r="P1178" i="5"/>
  <c r="Q1178" i="5" s="1"/>
  <c r="S1179" i="5" s="1"/>
  <c r="U1179" i="5" s="1"/>
  <c r="V1179" i="5" s="1"/>
  <c r="P1179" i="5" l="1"/>
  <c r="Q1179" i="5" s="1"/>
  <c r="S1180" i="5" s="1"/>
  <c r="P1180" i="5" l="1"/>
  <c r="Q1180" i="5" s="1"/>
  <c r="S1181" i="5" s="1"/>
  <c r="U1181" i="5" s="1"/>
  <c r="U1180" i="5"/>
  <c r="V1180" i="5" s="1"/>
  <c r="V1181" i="5" l="1"/>
  <c r="P1181" i="5"/>
  <c r="Q1181" i="5" s="1"/>
  <c r="S1182" i="5" s="1"/>
  <c r="P1182" i="5" l="1"/>
  <c r="Q1182" i="5" s="1"/>
  <c r="S1183" i="5" s="1"/>
  <c r="U1183" i="5" s="1"/>
  <c r="U1182" i="5"/>
  <c r="V1182" i="5" s="1"/>
  <c r="V1183" i="5" l="1"/>
  <c r="P1183" i="5"/>
  <c r="Q1183" i="5" s="1"/>
  <c r="S1184" i="5" s="1"/>
  <c r="U1184" i="5" s="1"/>
  <c r="V1184" i="5" s="1"/>
  <c r="P1184" i="5" l="1"/>
  <c r="Q1184" i="5" s="1"/>
  <c r="S1185" i="5" s="1"/>
  <c r="U1185" i="5" s="1"/>
  <c r="V1185" i="5" s="1"/>
  <c r="P1185" i="5" l="1"/>
  <c r="Q1185" i="5" s="1"/>
  <c r="S1186" i="5" s="1"/>
  <c r="P1186" i="5" l="1"/>
  <c r="Q1186" i="5" s="1"/>
  <c r="S1187" i="5" s="1"/>
  <c r="U1186" i="5"/>
  <c r="V1186" i="5" s="1"/>
  <c r="P1187" i="5" l="1"/>
  <c r="Q1187" i="5" s="1"/>
  <c r="S1188" i="5" s="1"/>
  <c r="U1188" i="5" s="1"/>
  <c r="U1187" i="5"/>
  <c r="V1187" i="5" s="1"/>
  <c r="V1188" i="5" l="1"/>
  <c r="P1188" i="5"/>
  <c r="Q1188" i="5" s="1"/>
  <c r="S1189" i="5" s="1"/>
  <c r="U1189" i="5" s="1"/>
  <c r="V1189" i="5" s="1"/>
  <c r="P1189" i="5" l="1"/>
  <c r="Q1189" i="5" s="1"/>
  <c r="S1190" i="5" s="1"/>
  <c r="U1190" i="5" s="1"/>
  <c r="V1190" i="5" s="1"/>
  <c r="P1190" i="5" l="1"/>
  <c r="Q1190" i="5" s="1"/>
  <c r="S1191" i="5" s="1"/>
  <c r="U1191" i="5" s="1"/>
  <c r="V1191" i="5" s="1"/>
  <c r="P1191" i="5" l="1"/>
  <c r="Q1191" i="5" s="1"/>
  <c r="S1192" i="5" s="1"/>
  <c r="P1192" i="5" l="1"/>
  <c r="Q1192" i="5" s="1"/>
  <c r="S1193" i="5" s="1"/>
  <c r="U1192" i="5"/>
  <c r="V1192" i="5" s="1"/>
  <c r="P1193" i="5" l="1"/>
  <c r="Q1193" i="5" s="1"/>
  <c r="S1194" i="5" s="1"/>
  <c r="U1194" i="5" s="1"/>
  <c r="U1193" i="5"/>
  <c r="V1193" i="5" s="1"/>
  <c r="V1194" i="5" l="1"/>
  <c r="P1194" i="5"/>
  <c r="Q1194" i="5" s="1"/>
  <c r="S1195" i="5" s="1"/>
  <c r="P1195" i="5" l="1"/>
  <c r="Q1195" i="5" s="1"/>
  <c r="S1196" i="5" s="1"/>
  <c r="U1195" i="5"/>
  <c r="V1195" i="5" s="1"/>
  <c r="P1196" i="5" l="1"/>
  <c r="Q1196" i="5" s="1"/>
  <c r="S1197" i="5" s="1"/>
  <c r="U1197" i="5" s="1"/>
  <c r="U1196" i="5"/>
  <c r="V1196" i="5" s="1"/>
  <c r="V1197" i="5" l="1"/>
  <c r="P1197" i="5"/>
  <c r="Q1197" i="5" s="1"/>
  <c r="S1198" i="5" s="1"/>
  <c r="U1198" i="5" s="1"/>
  <c r="V1198" i="5" s="1"/>
  <c r="P1198" i="5" l="1"/>
  <c r="Q1198" i="5" s="1"/>
  <c r="S1199" i="5" s="1"/>
  <c r="U1199" i="5" s="1"/>
  <c r="V1199" i="5" s="1"/>
  <c r="P1199" i="5" l="1"/>
  <c r="Q1199" i="5" s="1"/>
  <c r="S1200" i="5" s="1"/>
  <c r="U1200" i="5" s="1"/>
  <c r="V1200" i="5" s="1"/>
  <c r="P1200" i="5" l="1"/>
  <c r="Q1200" i="5" s="1"/>
  <c r="S1201" i="5" s="1"/>
  <c r="P1201" i="5" l="1"/>
  <c r="Q1201" i="5" s="1"/>
  <c r="S1202" i="5" s="1"/>
  <c r="U1201" i="5"/>
  <c r="V1201" i="5" s="1"/>
  <c r="P1202" i="5" l="1"/>
  <c r="Q1202" i="5" s="1"/>
  <c r="S1203" i="5" s="1"/>
  <c r="U1203" i="5" s="1"/>
  <c r="U1202" i="5"/>
  <c r="V1202" i="5" s="1"/>
  <c r="V1203" i="5" l="1"/>
  <c r="P1203" i="5"/>
  <c r="Q1203" i="5" s="1"/>
  <c r="S1204" i="5" s="1"/>
  <c r="U1204" i="5" s="1"/>
  <c r="V1204" i="5" s="1"/>
  <c r="P1204" i="5" l="1"/>
  <c r="Q1204" i="5" s="1"/>
  <c r="S1205" i="5" s="1"/>
  <c r="U1205" i="5" s="1"/>
  <c r="V1205" i="5" s="1"/>
  <c r="P1205" i="5" l="1"/>
  <c r="Q1205" i="5" s="1"/>
  <c r="S1206" i="5" s="1"/>
  <c r="P1206" i="5" l="1"/>
  <c r="Q1206" i="5" s="1"/>
  <c r="S1207" i="5" s="1"/>
  <c r="U1207" i="5" s="1"/>
  <c r="U1206" i="5"/>
  <c r="V1206" i="5" s="1"/>
  <c r="V1207" i="5" l="1"/>
  <c r="P1207" i="5"/>
  <c r="Q1207" i="5" s="1"/>
  <c r="S1208" i="5" s="1"/>
  <c r="P1208" i="5" l="1"/>
  <c r="Q1208" i="5" s="1"/>
  <c r="S1209" i="5" s="1"/>
  <c r="U1208" i="5"/>
  <c r="V1208" i="5" s="1"/>
  <c r="P1209" i="5" l="1"/>
  <c r="Q1209" i="5" s="1"/>
  <c r="S1210" i="5" s="1"/>
  <c r="U1210" i="5" s="1"/>
  <c r="U1209" i="5"/>
  <c r="V1209" i="5" s="1"/>
  <c r="V1210" i="5" l="1"/>
  <c r="P1210" i="5"/>
  <c r="Q1210" i="5" s="1"/>
  <c r="S1211" i="5" s="1"/>
  <c r="U1211" i="5" s="1"/>
  <c r="V1211" i="5" s="1"/>
  <c r="P1211" i="5" l="1"/>
  <c r="Q1211" i="5" s="1"/>
  <c r="S1212" i="5" s="1"/>
  <c r="U1212" i="5" s="1"/>
  <c r="V1212" i="5" s="1"/>
  <c r="P1212" i="5" l="1"/>
  <c r="Q1212" i="5" s="1"/>
  <c r="S1213" i="5" s="1"/>
  <c r="P1213" i="5" l="1"/>
  <c r="Q1213" i="5" s="1"/>
  <c r="S1214" i="5" s="1"/>
  <c r="U1213" i="5"/>
  <c r="V1213" i="5" s="1"/>
  <c r="P1214" i="5" l="1"/>
  <c r="Q1214" i="5" s="1"/>
  <c r="S1215" i="5" s="1"/>
  <c r="U1214" i="5"/>
  <c r="V1214" i="5" s="1"/>
  <c r="P1215" i="5" l="1"/>
  <c r="Q1215" i="5" s="1"/>
  <c r="S1216" i="5" s="1"/>
  <c r="U1215" i="5"/>
  <c r="V1215" i="5" s="1"/>
  <c r="P1216" i="5" l="1"/>
  <c r="Q1216" i="5" s="1"/>
  <c r="S1217" i="5" s="1"/>
  <c r="U1216" i="5"/>
  <c r="V1216" i="5" s="1"/>
  <c r="P1217" i="5" l="1"/>
  <c r="Q1217" i="5" s="1"/>
  <c r="S1218" i="5" s="1"/>
  <c r="U1217" i="5"/>
  <c r="V1217" i="5" s="1"/>
  <c r="P1218" i="5" l="1"/>
  <c r="Q1218" i="5" s="1"/>
  <c r="S1219" i="5" s="1"/>
  <c r="U1219" i="5" s="1"/>
  <c r="U1218" i="5"/>
  <c r="V1218" i="5" s="1"/>
  <c r="V1219" i="5" l="1"/>
  <c r="P1219" i="5"/>
  <c r="Q1219" i="5" s="1"/>
  <c r="S1220" i="5" s="1"/>
  <c r="U1220" i="5" s="1"/>
  <c r="V1220" i="5" s="1"/>
  <c r="P1220" i="5" l="1"/>
  <c r="Q1220" i="5" s="1"/>
  <c r="S1221" i="5" s="1"/>
  <c r="U1221" i="5" s="1"/>
  <c r="V1221" i="5" s="1"/>
  <c r="P1221" i="5" l="1"/>
  <c r="Q1221" i="5" s="1"/>
  <c r="S1222" i="5" s="1"/>
  <c r="P1222" i="5" l="1"/>
  <c r="Q1222" i="5" s="1"/>
  <c r="S1223" i="5" s="1"/>
  <c r="U1223" i="5" s="1"/>
  <c r="U1222" i="5"/>
  <c r="V1222" i="5" s="1"/>
  <c r="V1223" i="5" l="1"/>
  <c r="P1223" i="5"/>
  <c r="Q1223" i="5" s="1"/>
  <c r="S1224" i="5" s="1"/>
  <c r="U1224" i="5" s="1"/>
  <c r="V1224" i="5" s="1"/>
  <c r="P1224" i="5" l="1"/>
  <c r="Q1224" i="5" s="1"/>
  <c r="S1225" i="5" s="1"/>
  <c r="U1225" i="5" s="1"/>
  <c r="V1225" i="5" s="1"/>
  <c r="P1225" i="5" l="1"/>
  <c r="Q1225" i="5" s="1"/>
  <c r="S1226" i="5" s="1"/>
  <c r="U1226" i="5" s="1"/>
  <c r="V1226" i="5" s="1"/>
  <c r="P1226" i="5" l="1"/>
  <c r="Q1226" i="5" s="1"/>
  <c r="S1227" i="5" s="1"/>
  <c r="U1227" i="5" s="1"/>
  <c r="V1227" i="5" s="1"/>
  <c r="P1227" i="5" l="1"/>
  <c r="Q1227" i="5" s="1"/>
  <c r="S1228" i="5" s="1"/>
  <c r="U1228" i="5" s="1"/>
  <c r="V1228" i="5" s="1"/>
  <c r="P1228" i="5" l="1"/>
  <c r="Q1228" i="5" s="1"/>
  <c r="S1229" i="5" s="1"/>
  <c r="P1229" i="5" l="1"/>
  <c r="Q1229" i="5" s="1"/>
  <c r="S1230" i="5" s="1"/>
  <c r="U1229" i="5"/>
  <c r="V1229" i="5" s="1"/>
  <c r="P1230" i="5" l="1"/>
  <c r="Q1230" i="5" s="1"/>
  <c r="S1231" i="5" s="1"/>
  <c r="U1230" i="5"/>
  <c r="V1230" i="5" s="1"/>
  <c r="P1231" i="5" l="1"/>
  <c r="Q1231" i="5" s="1"/>
  <c r="S1232" i="5" s="1"/>
  <c r="U1231" i="5"/>
  <c r="V1231" i="5" s="1"/>
  <c r="P1232" i="5" l="1"/>
  <c r="Q1232" i="5" s="1"/>
  <c r="S1233" i="5" s="1"/>
  <c r="U1233" i="5" s="1"/>
  <c r="U1232" i="5"/>
  <c r="V1232" i="5" s="1"/>
  <c r="V1233" i="5" l="1"/>
  <c r="P1233" i="5"/>
  <c r="Q1233" i="5" s="1"/>
  <c r="S1234" i="5" s="1"/>
  <c r="U1234" i="5" s="1"/>
  <c r="V1234" i="5" s="1"/>
  <c r="P1234" i="5" l="1"/>
  <c r="Q1234" i="5" s="1"/>
  <c r="S1235" i="5" s="1"/>
  <c r="U1235" i="5" s="1"/>
  <c r="V1235" i="5" s="1"/>
  <c r="P1235" i="5" l="1"/>
  <c r="Q1235" i="5" s="1"/>
  <c r="S1236" i="5" s="1"/>
  <c r="U1236" i="5" s="1"/>
  <c r="V1236" i="5" s="1"/>
  <c r="P1236" i="5" l="1"/>
  <c r="Q1236" i="5" s="1"/>
  <c r="S1237" i="5" s="1"/>
  <c r="P1237" i="5" l="1"/>
  <c r="Q1237" i="5" s="1"/>
  <c r="S1238" i="5" s="1"/>
  <c r="U1238" i="5" s="1"/>
  <c r="U1237" i="5"/>
  <c r="V1237" i="5" s="1"/>
  <c r="V1238" i="5" l="1"/>
  <c r="P1238" i="5"/>
  <c r="Q1238" i="5" s="1"/>
  <c r="S1239" i="5" s="1"/>
  <c r="P1239" i="5" l="1"/>
  <c r="Q1239" i="5" s="1"/>
  <c r="S1240" i="5" s="1"/>
  <c r="U1239" i="5"/>
  <c r="V1239" i="5" s="1"/>
  <c r="P1240" i="5" l="1"/>
  <c r="Q1240" i="5" s="1"/>
  <c r="S1241" i="5" s="1"/>
  <c r="U1240" i="5"/>
  <c r="V1240" i="5" s="1"/>
  <c r="P1241" i="5" l="1"/>
  <c r="Q1241" i="5" s="1"/>
  <c r="S1242" i="5" s="1"/>
  <c r="U1242" i="5" s="1"/>
  <c r="U1241" i="5"/>
  <c r="V1241" i="5" s="1"/>
  <c r="V1242" i="5" l="1"/>
  <c r="P1242" i="5"/>
  <c r="Q1242" i="5" s="1"/>
  <c r="S1243" i="5" s="1"/>
  <c r="P1243" i="5" l="1"/>
  <c r="Q1243" i="5" s="1"/>
  <c r="S1244" i="5" s="1"/>
  <c r="U1243" i="5"/>
  <c r="V1243" i="5" s="1"/>
  <c r="P1244" i="5" l="1"/>
  <c r="Q1244" i="5" s="1"/>
  <c r="S1245" i="5" s="1"/>
  <c r="U1244" i="5"/>
  <c r="V1244" i="5" s="1"/>
  <c r="P1245" i="5" l="1"/>
  <c r="Q1245" i="5" s="1"/>
  <c r="S1246" i="5" s="1"/>
  <c r="U1246" i="5" s="1"/>
  <c r="U1245" i="5"/>
  <c r="V1245" i="5" s="1"/>
  <c r="V1246" i="5" l="1"/>
  <c r="P1246" i="5"/>
  <c r="Q1246" i="5" s="1"/>
  <c r="S1247" i="5" s="1"/>
  <c r="P1247" i="5" l="1"/>
  <c r="Q1247" i="5" s="1"/>
  <c r="S1248" i="5" s="1"/>
  <c r="U1248" i="5" s="1"/>
  <c r="U1247" i="5"/>
  <c r="V1247" i="5" s="1"/>
  <c r="V1248" i="5" l="1"/>
  <c r="P1248" i="5"/>
  <c r="Q1248" i="5" s="1"/>
  <c r="S1249" i="5" s="1"/>
  <c r="U1249" i="5" s="1"/>
  <c r="V1249" i="5" s="1"/>
  <c r="P1249" i="5" l="1"/>
  <c r="Q1249" i="5" s="1"/>
  <c r="S1250" i="5" s="1"/>
  <c r="U1250" i="5" s="1"/>
  <c r="V1250" i="5" s="1"/>
  <c r="P1250" i="5" l="1"/>
  <c r="Q1250" i="5" s="1"/>
  <c r="S1251" i="5" s="1"/>
  <c r="U1251" i="5" s="1"/>
  <c r="V1251" i="5" s="1"/>
  <c r="P1251" i="5" l="1"/>
  <c r="Q1251" i="5" s="1"/>
  <c r="S1252" i="5" s="1"/>
  <c r="P1252" i="5" l="1"/>
  <c r="Q1252" i="5" s="1"/>
  <c r="S1253" i="5" s="1"/>
  <c r="U1253" i="5" s="1"/>
  <c r="U1252" i="5"/>
  <c r="V1252" i="5" s="1"/>
  <c r="V1253" i="5" l="1"/>
  <c r="P1253" i="5"/>
  <c r="Q1253" i="5" s="1"/>
  <c r="S1254" i="5" s="1"/>
  <c r="P1254" i="5" l="1"/>
  <c r="Q1254" i="5" s="1"/>
  <c r="S1255" i="5" s="1"/>
  <c r="U1254" i="5"/>
  <c r="V1254" i="5" s="1"/>
  <c r="P1255" i="5" l="1"/>
  <c r="Q1255" i="5" s="1"/>
  <c r="S1256" i="5" s="1"/>
  <c r="U1255" i="5"/>
  <c r="V1255" i="5" s="1"/>
  <c r="P1256" i="5" l="1"/>
  <c r="Q1256" i="5" s="1"/>
  <c r="S1257" i="5" s="1"/>
  <c r="U1256" i="5"/>
  <c r="V1256" i="5" s="1"/>
  <c r="P1257" i="5" l="1"/>
  <c r="Q1257" i="5" s="1"/>
  <c r="S1258" i="5" s="1"/>
  <c r="U1257" i="5"/>
  <c r="V1257" i="5" s="1"/>
  <c r="P1258" i="5" l="1"/>
  <c r="Q1258" i="5" s="1"/>
  <c r="S1259" i="5" s="1"/>
  <c r="U1259" i="5" s="1"/>
  <c r="U1258" i="5"/>
  <c r="V1258" i="5" s="1"/>
  <c r="V1259" i="5" l="1"/>
  <c r="P1259" i="5"/>
  <c r="Q1259" i="5" s="1"/>
  <c r="S1260" i="5" s="1"/>
  <c r="P1260" i="5" l="1"/>
  <c r="Q1260" i="5" s="1"/>
  <c r="S1261" i="5" s="1"/>
  <c r="U1261" i="5" s="1"/>
  <c r="U1260" i="5"/>
  <c r="V1260" i="5" s="1"/>
  <c r="V1261" i="5" l="1"/>
  <c r="P1261" i="5"/>
  <c r="Q1261" i="5" s="1"/>
  <c r="S1262" i="5" s="1"/>
  <c r="U1262" i="5" s="1"/>
  <c r="V1262" i="5" s="1"/>
  <c r="P1262" i="5" l="1"/>
  <c r="Q1262" i="5" s="1"/>
  <c r="S1263" i="5" s="1"/>
  <c r="P1263" i="5" l="1"/>
  <c r="Q1263" i="5" s="1"/>
  <c r="S1264" i="5" s="1"/>
  <c r="U1263" i="5"/>
  <c r="V1263" i="5" s="1"/>
  <c r="P1264" i="5" l="1"/>
  <c r="Q1264" i="5" s="1"/>
  <c r="S1265" i="5" s="1"/>
  <c r="U1264" i="5"/>
  <c r="V1264" i="5" s="1"/>
  <c r="P1265" i="5" l="1"/>
  <c r="Q1265" i="5" s="1"/>
  <c r="S1266" i="5" s="1"/>
  <c r="U1265" i="5"/>
  <c r="V1265" i="5" s="1"/>
  <c r="P1266" i="5" l="1"/>
  <c r="Q1266" i="5" s="1"/>
  <c r="S1267" i="5" s="1"/>
  <c r="U1266" i="5"/>
  <c r="V1266" i="5" s="1"/>
  <c r="P1267" i="5" l="1"/>
  <c r="Q1267" i="5" s="1"/>
  <c r="S1268" i="5" s="1"/>
  <c r="U1267" i="5"/>
  <c r="V1267" i="5" s="1"/>
  <c r="P1268" i="5" l="1"/>
  <c r="Q1268" i="5" s="1"/>
  <c r="S1269" i="5" s="1"/>
  <c r="U1268" i="5"/>
  <c r="V1268" i="5" s="1"/>
  <c r="P1269" i="5" l="1"/>
  <c r="Q1269" i="5" s="1"/>
  <c r="S1270" i="5" s="1"/>
  <c r="U1270" i="5" s="1"/>
  <c r="U1269" i="5"/>
  <c r="V1269" i="5" s="1"/>
  <c r="V1270" i="5" l="1"/>
  <c r="P1270" i="5"/>
  <c r="Q1270" i="5" s="1"/>
  <c r="S1271" i="5" s="1"/>
  <c r="P1271" i="5" l="1"/>
  <c r="Q1271" i="5" s="1"/>
  <c r="S1272" i="5" s="1"/>
  <c r="U1271" i="5"/>
  <c r="V1271" i="5" s="1"/>
  <c r="P1272" i="5" l="1"/>
  <c r="Q1272" i="5" s="1"/>
  <c r="S1273" i="5" s="1"/>
  <c r="U1273" i="5" s="1"/>
  <c r="U1272" i="5"/>
  <c r="V1272" i="5" s="1"/>
  <c r="V1273" i="5" l="1"/>
  <c r="P1273" i="5"/>
  <c r="Q1273" i="5" s="1"/>
  <c r="S1274" i="5" s="1"/>
  <c r="P1274" i="5" l="1"/>
  <c r="Q1274" i="5" s="1"/>
  <c r="S1275" i="5" s="1"/>
  <c r="U1274" i="5"/>
  <c r="V1274" i="5" s="1"/>
  <c r="P1275" i="5" l="1"/>
  <c r="Q1275" i="5" s="1"/>
  <c r="S1276" i="5" s="1"/>
  <c r="U1276" i="5" s="1"/>
  <c r="U1275" i="5"/>
  <c r="V1275" i="5" s="1"/>
  <c r="V1276" i="5" l="1"/>
  <c r="P1276" i="5"/>
  <c r="Q1276" i="5" s="1"/>
  <c r="S1277" i="5" s="1"/>
  <c r="U1277" i="5" s="1"/>
  <c r="V1277" i="5" s="1"/>
  <c r="P1277" i="5" l="1"/>
  <c r="Q1277" i="5" s="1"/>
  <c r="S1278" i="5" s="1"/>
  <c r="P1278" i="5" l="1"/>
  <c r="Q1278" i="5" s="1"/>
  <c r="S1279" i="5" s="1"/>
  <c r="U1278" i="5"/>
  <c r="V1278" i="5" s="1"/>
  <c r="P1279" i="5" l="1"/>
  <c r="Q1279" i="5" s="1"/>
  <c r="S1280" i="5" s="1"/>
  <c r="U1279" i="5"/>
  <c r="V1279" i="5" s="1"/>
  <c r="P1280" i="5" l="1"/>
  <c r="Q1280" i="5" s="1"/>
  <c r="S1281" i="5" s="1"/>
  <c r="U1280" i="5"/>
  <c r="V1280" i="5" s="1"/>
  <c r="P1281" i="5" l="1"/>
  <c r="Q1281" i="5" s="1"/>
  <c r="S1282" i="5" s="1"/>
  <c r="U1281" i="5"/>
  <c r="V1281" i="5" s="1"/>
  <c r="P1282" i="5" l="1"/>
  <c r="Q1282" i="5" s="1"/>
  <c r="S1283" i="5" s="1"/>
  <c r="U1282" i="5"/>
  <c r="V1282" i="5" s="1"/>
  <c r="P1283" i="5" l="1"/>
  <c r="Q1283" i="5" s="1"/>
  <c r="S1284" i="5" s="1"/>
  <c r="U1283" i="5"/>
  <c r="V1283" i="5" s="1"/>
  <c r="P1284" i="5" l="1"/>
  <c r="Q1284" i="5" s="1"/>
  <c r="S1285" i="5" s="1"/>
  <c r="U1284" i="5"/>
  <c r="V1284" i="5" s="1"/>
  <c r="P1285" i="5" l="1"/>
  <c r="Q1285" i="5" s="1"/>
  <c r="S1286" i="5" s="1"/>
  <c r="U1285" i="5"/>
  <c r="V1285" i="5" s="1"/>
  <c r="P1286" i="5" l="1"/>
  <c r="Q1286" i="5" s="1"/>
  <c r="S1287" i="5" s="1"/>
  <c r="U1287" i="5" s="1"/>
  <c r="U1286" i="5"/>
  <c r="V1286" i="5" s="1"/>
  <c r="V1287" i="5" l="1"/>
  <c r="P1287" i="5"/>
  <c r="Q1287" i="5" s="1"/>
  <c r="S1288" i="5" s="1"/>
  <c r="U1288" i="5" s="1"/>
  <c r="V1288" i="5" s="1"/>
  <c r="P1288" i="5" l="1"/>
  <c r="Q1288" i="5" s="1"/>
  <c r="S1289" i="5" s="1"/>
  <c r="U1289" i="5" s="1"/>
  <c r="V1289" i="5" s="1"/>
  <c r="AE14" i="5"/>
  <c r="P1289" i="5" l="1"/>
  <c r="Q1289" i="5" s="1"/>
  <c r="S1290" i="5" s="1"/>
  <c r="P1290" i="5" l="1"/>
  <c r="Q1290" i="5" s="1"/>
  <c r="S1291" i="5" s="1"/>
  <c r="U1290" i="5"/>
  <c r="V1290" i="5" s="1"/>
  <c r="P1291" i="5" l="1"/>
  <c r="Q1291" i="5" s="1"/>
  <c r="S1292" i="5" s="1"/>
  <c r="U1291" i="5"/>
  <c r="V1291" i="5" s="1"/>
  <c r="P1292" i="5" l="1"/>
  <c r="Q1292" i="5" s="1"/>
  <c r="S1293" i="5" s="1"/>
  <c r="U1292" i="5"/>
  <c r="V1292" i="5" s="1"/>
  <c r="P1293" i="5" l="1"/>
  <c r="Q1293" i="5" s="1"/>
  <c r="S1294" i="5" s="1"/>
  <c r="U1293" i="5"/>
  <c r="V1293" i="5" s="1"/>
  <c r="P1294" i="5" l="1"/>
  <c r="Q1294" i="5" s="1"/>
  <c r="S1295" i="5" s="1"/>
  <c r="U1294" i="5"/>
  <c r="V1294" i="5" s="1"/>
  <c r="P1295" i="5" l="1"/>
  <c r="Q1295" i="5" s="1"/>
  <c r="S1296" i="5" s="1"/>
  <c r="U1295" i="5"/>
  <c r="V1295" i="5" s="1"/>
  <c r="P1296" i="5" l="1"/>
  <c r="Q1296" i="5" s="1"/>
  <c r="S1297" i="5" s="1"/>
  <c r="U1297" i="5" s="1"/>
  <c r="U1296" i="5"/>
  <c r="V1296" i="5" s="1"/>
  <c r="V1297" i="5" l="1"/>
  <c r="P1297" i="5"/>
  <c r="Q1297" i="5" s="1"/>
  <c r="S1298" i="5" s="1"/>
  <c r="P1298" i="5" l="1"/>
  <c r="Q1298" i="5" s="1"/>
  <c r="S1299" i="5" s="1"/>
  <c r="U1298" i="5"/>
  <c r="V1298" i="5" s="1"/>
  <c r="P1299" i="5" l="1"/>
  <c r="Q1299" i="5" s="1"/>
  <c r="S1300" i="5" s="1"/>
  <c r="U1299" i="5"/>
  <c r="V1299" i="5" s="1"/>
  <c r="P1300" i="5" l="1"/>
  <c r="Q1300" i="5" s="1"/>
  <c r="S1301" i="5" s="1"/>
  <c r="U1300" i="5"/>
  <c r="V1300" i="5" s="1"/>
  <c r="P1301" i="5" l="1"/>
  <c r="Q1301" i="5" s="1"/>
  <c r="S1302" i="5" s="1"/>
  <c r="U1301" i="5"/>
  <c r="V1301" i="5" s="1"/>
  <c r="P1302" i="5" l="1"/>
  <c r="Q1302" i="5" s="1"/>
  <c r="S1303" i="5" s="1"/>
  <c r="U1302" i="5"/>
  <c r="V1302" i="5" s="1"/>
  <c r="P1303" i="5" l="1"/>
  <c r="Q1303" i="5" s="1"/>
  <c r="S1304" i="5" s="1"/>
  <c r="U1304" i="5" s="1"/>
  <c r="U1303" i="5"/>
  <c r="V1303" i="5" s="1"/>
  <c r="V1304" i="5" l="1"/>
  <c r="P1304" i="5"/>
  <c r="Q1304" i="5" s="1"/>
  <c r="S1305" i="5" s="1"/>
  <c r="P1305" i="5" l="1"/>
  <c r="Q1305" i="5" s="1"/>
  <c r="S1306" i="5" s="1"/>
  <c r="U1305" i="5"/>
  <c r="V1305" i="5" s="1"/>
  <c r="P1306" i="5" l="1"/>
  <c r="Q1306" i="5" s="1"/>
  <c r="S1307" i="5" s="1"/>
  <c r="U1306" i="5"/>
  <c r="V1306" i="5" s="1"/>
  <c r="P1307" i="5" l="1"/>
  <c r="Q1307" i="5" s="1"/>
  <c r="S1308" i="5" s="1"/>
  <c r="U1307" i="5"/>
  <c r="V1307" i="5" s="1"/>
  <c r="P1308" i="5" l="1"/>
  <c r="Q1308" i="5" s="1"/>
  <c r="S1309" i="5" s="1"/>
  <c r="U1309" i="5" s="1"/>
  <c r="U1308" i="5"/>
  <c r="V1308" i="5" s="1"/>
  <c r="V1309" i="5" l="1"/>
  <c r="P1309" i="5"/>
  <c r="Q1309" i="5" s="1"/>
  <c r="S1310" i="5" s="1"/>
  <c r="P1310" i="5" l="1"/>
  <c r="Q1310" i="5" s="1"/>
  <c r="S1311" i="5" s="1"/>
  <c r="U1310" i="5"/>
  <c r="V1310" i="5" s="1"/>
  <c r="P1311" i="5" l="1"/>
  <c r="Q1311" i="5" s="1"/>
  <c r="S1312" i="5" s="1"/>
  <c r="U1311" i="5"/>
  <c r="V1311" i="5" s="1"/>
  <c r="P1312" i="5" l="1"/>
  <c r="Q1312" i="5" s="1"/>
  <c r="S1313" i="5" s="1"/>
  <c r="U1312" i="5"/>
  <c r="V1312" i="5" s="1"/>
  <c r="P1313" i="5" l="1"/>
  <c r="Q1313" i="5" s="1"/>
  <c r="S1314" i="5" s="1"/>
  <c r="U1313" i="5"/>
  <c r="V1313" i="5" s="1"/>
  <c r="P1314" i="5" l="1"/>
  <c r="Q1314" i="5" s="1"/>
  <c r="S1315" i="5" s="1"/>
  <c r="U1314" i="5"/>
  <c r="V1314" i="5" s="1"/>
  <c r="P1315" i="5" l="1"/>
  <c r="Q1315" i="5" s="1"/>
  <c r="S1316" i="5" s="1"/>
  <c r="U1315" i="5"/>
  <c r="V1315" i="5" s="1"/>
  <c r="P1316" i="5" l="1"/>
  <c r="Q1316" i="5" s="1"/>
  <c r="S1317" i="5" s="1"/>
  <c r="U1316" i="5"/>
  <c r="V1316" i="5" s="1"/>
  <c r="P1317" i="5" l="1"/>
  <c r="Q1317" i="5" s="1"/>
  <c r="S1318" i="5" s="1"/>
  <c r="U1317" i="5"/>
  <c r="V1317" i="5" s="1"/>
  <c r="P1318" i="5" l="1"/>
  <c r="Q1318" i="5" s="1"/>
  <c r="S1319" i="5" s="1"/>
  <c r="U1318" i="5"/>
  <c r="V1318" i="5" s="1"/>
  <c r="P1319" i="5" l="1"/>
  <c r="Q1319" i="5" s="1"/>
  <c r="S1320" i="5" s="1"/>
  <c r="U1320" i="5" s="1"/>
  <c r="U1319" i="5"/>
  <c r="V1319" i="5" s="1"/>
  <c r="V1320" i="5" l="1"/>
  <c r="P1320" i="5"/>
  <c r="Q1320" i="5" s="1"/>
  <c r="S1321" i="5" s="1"/>
  <c r="P1321" i="5" l="1"/>
  <c r="Q1321" i="5" s="1"/>
  <c r="S1322" i="5" s="1"/>
  <c r="U1321" i="5"/>
  <c r="V1321" i="5" s="1"/>
  <c r="P1322" i="5" l="1"/>
  <c r="Q1322" i="5" s="1"/>
  <c r="S1323" i="5" s="1"/>
  <c r="U1323" i="5" s="1"/>
  <c r="U1322" i="5"/>
  <c r="V1322" i="5" s="1"/>
  <c r="V1323" i="5" l="1"/>
  <c r="P1323" i="5"/>
  <c r="Q1323" i="5" s="1"/>
  <c r="S1324" i="5" s="1"/>
  <c r="P1324" i="5" l="1"/>
  <c r="Q1324" i="5" s="1"/>
  <c r="S1325" i="5" s="1"/>
  <c r="U1324" i="5"/>
  <c r="V1324" i="5" s="1"/>
  <c r="P1325" i="5" l="1"/>
  <c r="Q1325" i="5" s="1"/>
  <c r="S1326" i="5" s="1"/>
  <c r="U1325" i="5"/>
  <c r="V1325" i="5" s="1"/>
  <c r="P1326" i="5" l="1"/>
  <c r="Q1326" i="5" s="1"/>
  <c r="S1327" i="5" s="1"/>
  <c r="U1326" i="5"/>
  <c r="V1326" i="5" s="1"/>
  <c r="P1327" i="5" l="1"/>
  <c r="Q1327" i="5" s="1"/>
  <c r="S1328" i="5" s="1"/>
  <c r="U1327" i="5"/>
  <c r="V1327" i="5" s="1"/>
  <c r="P1328" i="5" l="1"/>
  <c r="Q1328" i="5" s="1"/>
  <c r="S1329" i="5" s="1"/>
  <c r="U1328" i="5"/>
  <c r="V1328" i="5" s="1"/>
  <c r="P1329" i="5" l="1"/>
  <c r="Q1329" i="5" s="1"/>
  <c r="S1330" i="5" s="1"/>
  <c r="U1330" i="5" s="1"/>
  <c r="U1329" i="5"/>
  <c r="V1329" i="5" s="1"/>
  <c r="V1330" i="5" l="1"/>
  <c r="P1330" i="5"/>
  <c r="Q1330" i="5" s="1"/>
  <c r="S1331" i="5" s="1"/>
  <c r="P1331" i="5" l="1"/>
  <c r="Q1331" i="5" s="1"/>
  <c r="S1332" i="5" s="1"/>
  <c r="U1331" i="5"/>
  <c r="V1331" i="5" s="1"/>
  <c r="P1332" i="5" l="1"/>
  <c r="Q1332" i="5" s="1"/>
  <c r="S1333" i="5" s="1"/>
  <c r="U1332" i="5"/>
  <c r="V1332" i="5" s="1"/>
  <c r="P1333" i="5" l="1"/>
  <c r="Q1333" i="5" s="1"/>
  <c r="S1334" i="5" s="1"/>
  <c r="U1333" i="5"/>
  <c r="V1333" i="5" s="1"/>
  <c r="P1334" i="5" l="1"/>
  <c r="Q1334" i="5" s="1"/>
  <c r="S1335" i="5" s="1"/>
  <c r="U1334" i="5"/>
  <c r="V1334" i="5" s="1"/>
  <c r="P1335" i="5" l="1"/>
  <c r="Q1335" i="5" s="1"/>
  <c r="S1336" i="5" s="1"/>
  <c r="U1336" i="5" s="1"/>
  <c r="U1335" i="5"/>
  <c r="V1335" i="5" s="1"/>
  <c r="V1336" i="5" l="1"/>
  <c r="P1336" i="5"/>
  <c r="Q1336" i="5" s="1"/>
  <c r="S1337" i="5" s="1"/>
  <c r="P1337" i="5" l="1"/>
  <c r="Q1337" i="5" s="1"/>
  <c r="S1338" i="5" s="1"/>
  <c r="U1338" i="5" s="1"/>
  <c r="U1337" i="5"/>
  <c r="V1337" i="5" s="1"/>
  <c r="V1338" i="5" l="1"/>
  <c r="P1338" i="5"/>
  <c r="Q1338" i="5" s="1"/>
  <c r="S1339" i="5" s="1"/>
  <c r="P1339" i="5" l="1"/>
  <c r="Q1339" i="5" s="1"/>
  <c r="S1340" i="5" s="1"/>
  <c r="U1339" i="5"/>
  <c r="V1339" i="5" s="1"/>
  <c r="P1340" i="5" l="1"/>
  <c r="Q1340" i="5" s="1"/>
  <c r="S1341" i="5" s="1"/>
  <c r="U1340" i="5"/>
  <c r="V1340" i="5" s="1"/>
  <c r="P1341" i="5" l="1"/>
  <c r="Q1341" i="5" s="1"/>
  <c r="S1342" i="5" s="1"/>
  <c r="U1342" i="5" s="1"/>
  <c r="U1341" i="5"/>
  <c r="V1341" i="5" s="1"/>
  <c r="V1342" i="5" l="1"/>
  <c r="P1342" i="5"/>
  <c r="Q1342" i="5" s="1"/>
  <c r="S1343" i="5" s="1"/>
  <c r="U1343" i="5" s="1"/>
  <c r="V1343" i="5" s="1"/>
  <c r="P1343" i="5" l="1"/>
  <c r="Q1343" i="5" s="1"/>
  <c r="S1344" i="5" s="1"/>
  <c r="U1344" i="5" s="1"/>
  <c r="V1344" i="5" s="1"/>
  <c r="P1344" i="5" l="1"/>
  <c r="Q1344" i="5" s="1"/>
  <c r="S1345" i="5" s="1"/>
  <c r="U1345" i="5" s="1"/>
  <c r="V1345" i="5" s="1"/>
  <c r="P1345" i="5" l="1"/>
  <c r="Q1345" i="5" s="1"/>
  <c r="S1346" i="5" s="1"/>
  <c r="P1346" i="5" l="1"/>
  <c r="Q1346" i="5" s="1"/>
  <c r="S1347" i="5" s="1"/>
  <c r="U1347" i="5" s="1"/>
  <c r="U1346" i="5"/>
  <c r="V1346" i="5" s="1"/>
  <c r="V1347" i="5" l="1"/>
  <c r="P1347" i="5"/>
  <c r="Q1347" i="5" s="1"/>
  <c r="S1348" i="5" s="1"/>
  <c r="P1348" i="5" l="1"/>
  <c r="Q1348" i="5" s="1"/>
  <c r="S1349" i="5" s="1"/>
  <c r="U1348" i="5"/>
  <c r="V1348" i="5" s="1"/>
  <c r="P1349" i="5" l="1"/>
  <c r="Q1349" i="5" s="1"/>
  <c r="S1350" i="5" s="1"/>
  <c r="U1349" i="5"/>
  <c r="V1349" i="5" s="1"/>
  <c r="P1350" i="5" l="1"/>
  <c r="Q1350" i="5" s="1"/>
  <c r="S1351" i="5" s="1"/>
  <c r="U1350" i="5"/>
  <c r="V1350" i="5" s="1"/>
  <c r="P1351" i="5" l="1"/>
  <c r="Q1351" i="5" s="1"/>
  <c r="S1352" i="5" s="1"/>
  <c r="U1351" i="5"/>
  <c r="V1351" i="5" s="1"/>
  <c r="P1352" i="5" l="1"/>
  <c r="Q1352" i="5" s="1"/>
  <c r="S1353" i="5" s="1"/>
  <c r="U1353" i="5" s="1"/>
  <c r="U1352" i="5"/>
  <c r="V1352" i="5" s="1"/>
  <c r="V1353" i="5" l="1"/>
  <c r="P1353" i="5"/>
  <c r="Q1353" i="5" s="1"/>
  <c r="S1354" i="5" s="1"/>
  <c r="U1354" i="5" s="1"/>
  <c r="V1354" i="5" s="1"/>
  <c r="P1354" i="5" l="1"/>
  <c r="Q1354" i="5" s="1"/>
  <c r="S1355" i="5" s="1"/>
  <c r="P1355" i="5" l="1"/>
  <c r="Q1355" i="5" s="1"/>
  <c r="S1356" i="5" s="1"/>
  <c r="U1355" i="5"/>
  <c r="V1355" i="5" s="1"/>
  <c r="P1356" i="5" l="1"/>
  <c r="Q1356" i="5" s="1"/>
  <c r="S1357" i="5" s="1"/>
  <c r="U1357" i="5" s="1"/>
  <c r="U1356" i="5"/>
  <c r="V1356" i="5" s="1"/>
  <c r="V1357" i="5" l="1"/>
  <c r="P1357" i="5"/>
  <c r="Q1357" i="5" s="1"/>
  <c r="S1358" i="5" s="1"/>
  <c r="U1358" i="5" s="1"/>
  <c r="V1358" i="5" s="1"/>
  <c r="P1358" i="5" l="1"/>
  <c r="Q1358" i="5" s="1"/>
  <c r="S1359" i="5" s="1"/>
  <c r="U1359" i="5" s="1"/>
  <c r="V1359" i="5" s="1"/>
  <c r="P1359" i="5" l="1"/>
  <c r="Q1359" i="5" s="1"/>
  <c r="S1360" i="5" s="1"/>
  <c r="U1360" i="5" s="1"/>
  <c r="V1360" i="5" s="1"/>
  <c r="P1360" i="5" l="1"/>
  <c r="Q1360" i="5" s="1"/>
  <c r="S1361" i="5" s="1"/>
  <c r="U1361" i="5" s="1"/>
  <c r="V1361" i="5" s="1"/>
  <c r="P1361" i="5" l="1"/>
  <c r="Q1361" i="5" s="1"/>
  <c r="S1362" i="5" s="1"/>
  <c r="U1362" i="5" s="1"/>
  <c r="V1362" i="5" s="1"/>
  <c r="P1362" i="5" l="1"/>
  <c r="Q1362" i="5" s="1"/>
  <c r="S1363" i="5" s="1"/>
  <c r="P1363" i="5" l="1"/>
  <c r="Q1363" i="5" s="1"/>
  <c r="S1364" i="5" s="1"/>
  <c r="U1363" i="5"/>
  <c r="V1363" i="5" s="1"/>
  <c r="P1364" i="5" l="1"/>
  <c r="Q1364" i="5" s="1"/>
  <c r="S1365" i="5" s="1"/>
  <c r="U1364" i="5"/>
  <c r="V1364" i="5" s="1"/>
  <c r="P1365" i="5" l="1"/>
  <c r="Q1365" i="5" s="1"/>
  <c r="S1366" i="5" s="1"/>
  <c r="U1365" i="5"/>
  <c r="V1365" i="5" s="1"/>
  <c r="P1366" i="5" l="1"/>
  <c r="Q1366" i="5" s="1"/>
  <c r="S1367" i="5" s="1"/>
  <c r="U1366" i="5"/>
  <c r="V1366" i="5" s="1"/>
  <c r="P1367" i="5" l="1"/>
  <c r="Q1367" i="5" s="1"/>
  <c r="S1368" i="5" s="1"/>
  <c r="U1367" i="5"/>
  <c r="V1367" i="5" s="1"/>
  <c r="P1368" i="5" l="1"/>
  <c r="Q1368" i="5" s="1"/>
  <c r="S1369" i="5" s="1"/>
  <c r="U1368" i="5"/>
  <c r="V1368" i="5" s="1"/>
  <c r="P1369" i="5" l="1"/>
  <c r="Q1369" i="5" s="1"/>
  <c r="S1370" i="5" s="1"/>
  <c r="U1369" i="5"/>
  <c r="V1369" i="5" s="1"/>
  <c r="P1370" i="5" l="1"/>
  <c r="Q1370" i="5" s="1"/>
  <c r="S1371" i="5" s="1"/>
  <c r="U1371" i="5" s="1"/>
  <c r="U1370" i="5"/>
  <c r="V1370" i="5" s="1"/>
  <c r="V1371" i="5" l="1"/>
  <c r="P1371" i="5"/>
  <c r="Q1371" i="5" s="1"/>
  <c r="S1372" i="5" s="1"/>
  <c r="P1372" i="5" l="1"/>
  <c r="Q1372" i="5" s="1"/>
  <c r="S1373" i="5" s="1"/>
  <c r="U1372" i="5"/>
  <c r="V1372" i="5" s="1"/>
  <c r="P1373" i="5" l="1"/>
  <c r="Q1373" i="5" s="1"/>
  <c r="S1374" i="5" s="1"/>
  <c r="U1374" i="5" s="1"/>
  <c r="U1373" i="5"/>
  <c r="V1373" i="5" s="1"/>
  <c r="V1374" i="5" l="1"/>
  <c r="P1374" i="5"/>
  <c r="Q1374" i="5" s="1"/>
  <c r="S1375" i="5" s="1"/>
  <c r="P1375" i="5" l="1"/>
  <c r="Q1375" i="5" s="1"/>
  <c r="S1376" i="5" s="1"/>
  <c r="U1375" i="5"/>
  <c r="V1375" i="5" s="1"/>
  <c r="P1376" i="5" l="1"/>
  <c r="Q1376" i="5" s="1"/>
  <c r="S1377" i="5" s="1"/>
  <c r="U1377" i="5" s="1"/>
  <c r="U1376" i="5"/>
  <c r="V1376" i="5" s="1"/>
  <c r="V1377" i="5" l="1"/>
  <c r="P1377" i="5"/>
  <c r="Q1377" i="5" s="1"/>
  <c r="S1378" i="5" s="1"/>
  <c r="P1378" i="5" l="1"/>
  <c r="Q1378" i="5" s="1"/>
  <c r="S1379" i="5" s="1"/>
  <c r="U1378" i="5"/>
  <c r="V1378" i="5" s="1"/>
  <c r="P1379" i="5" l="1"/>
  <c r="Q1379" i="5" s="1"/>
  <c r="S1380" i="5" s="1"/>
  <c r="U1380" i="5" s="1"/>
  <c r="U1379" i="5"/>
  <c r="V1379" i="5" s="1"/>
  <c r="V1380" i="5" l="1"/>
  <c r="P1380" i="5"/>
  <c r="Q1380" i="5" s="1"/>
  <c r="S1381" i="5" s="1"/>
  <c r="P1381" i="5" l="1"/>
  <c r="Q1381" i="5" s="1"/>
  <c r="S1382" i="5" s="1"/>
  <c r="U1381" i="5"/>
  <c r="V1381" i="5" s="1"/>
  <c r="P1382" i="5" l="1"/>
  <c r="Q1382" i="5" s="1"/>
  <c r="S1383" i="5" s="1"/>
  <c r="U1382" i="5"/>
  <c r="V1382" i="5" s="1"/>
  <c r="P1383" i="5" l="1"/>
  <c r="Q1383" i="5" s="1"/>
  <c r="S1384" i="5" s="1"/>
  <c r="U1383" i="5"/>
  <c r="V1383" i="5" s="1"/>
  <c r="P1384" i="5" l="1"/>
  <c r="Q1384" i="5" s="1"/>
  <c r="S1385" i="5" s="1"/>
  <c r="U1384" i="5"/>
  <c r="V1384" i="5" s="1"/>
  <c r="P1385" i="5" l="1"/>
  <c r="Q1385" i="5" s="1"/>
  <c r="S1386" i="5" s="1"/>
  <c r="U1385" i="5"/>
  <c r="V1385" i="5" s="1"/>
  <c r="P1386" i="5" l="1"/>
  <c r="Q1386" i="5" s="1"/>
  <c r="S1387" i="5" s="1"/>
  <c r="U1386" i="5"/>
  <c r="V1386" i="5" s="1"/>
  <c r="P1387" i="5" l="1"/>
  <c r="Q1387" i="5" s="1"/>
  <c r="S1388" i="5" s="1"/>
  <c r="U1387" i="5"/>
  <c r="V1387" i="5" s="1"/>
  <c r="P1388" i="5" l="1"/>
  <c r="Q1388" i="5" s="1"/>
  <c r="S1389" i="5" s="1"/>
  <c r="U1388" i="5"/>
  <c r="V1388" i="5" s="1"/>
  <c r="P1389" i="5" l="1"/>
  <c r="Q1389" i="5" s="1"/>
  <c r="S1390" i="5" s="1"/>
  <c r="U1389" i="5"/>
  <c r="V1389" i="5" s="1"/>
  <c r="P1390" i="5" l="1"/>
  <c r="Q1390" i="5" s="1"/>
  <c r="S1391" i="5" s="1"/>
  <c r="U1390" i="5"/>
  <c r="V1390" i="5" s="1"/>
  <c r="P1391" i="5" l="1"/>
  <c r="Q1391" i="5" s="1"/>
  <c r="S1392" i="5" s="1"/>
  <c r="U1392" i="5" s="1"/>
  <c r="U1391" i="5"/>
  <c r="V1391" i="5" s="1"/>
  <c r="V1392" i="5" l="1"/>
  <c r="P1392" i="5"/>
  <c r="Q1392" i="5" s="1"/>
  <c r="S1393" i="5" s="1"/>
  <c r="U1393" i="5" s="1"/>
  <c r="V1393" i="5" s="1"/>
  <c r="P1393" i="5" l="1"/>
  <c r="Q1393" i="5" s="1"/>
  <c r="S1394" i="5" s="1"/>
  <c r="P1394" i="5" l="1"/>
  <c r="Q1394" i="5" s="1"/>
  <c r="S1395" i="5" s="1"/>
  <c r="U1394" i="5"/>
  <c r="V1394" i="5" s="1"/>
  <c r="P1395" i="5" l="1"/>
  <c r="Q1395" i="5" s="1"/>
  <c r="S1396" i="5" s="1"/>
  <c r="U1396" i="5" s="1"/>
  <c r="U1395" i="5"/>
  <c r="V1395" i="5" s="1"/>
  <c r="V1396" i="5" l="1"/>
  <c r="P1396" i="5"/>
  <c r="Q1396" i="5" s="1"/>
  <c r="S1397" i="5" s="1"/>
  <c r="U1397" i="5" s="1"/>
  <c r="V1397" i="5" l="1"/>
  <c r="P1397" i="5"/>
  <c r="Q1397" i="5" s="1"/>
  <c r="S1398" i="5" s="1"/>
  <c r="P1398" i="5" l="1"/>
  <c r="Q1398" i="5" s="1"/>
  <c r="S1399" i="5" s="1"/>
  <c r="U1398" i="5"/>
  <c r="V1398" i="5" s="1"/>
  <c r="P1399" i="5" l="1"/>
  <c r="Q1399" i="5" s="1"/>
  <c r="S1400" i="5" s="1"/>
  <c r="U1399" i="5"/>
  <c r="V1399" i="5" s="1"/>
  <c r="P1400" i="5" l="1"/>
  <c r="Q1400" i="5" s="1"/>
  <c r="S1401" i="5" s="1"/>
  <c r="U1400" i="5"/>
  <c r="V1400" i="5" s="1"/>
  <c r="P1401" i="5" l="1"/>
  <c r="Q1401" i="5" s="1"/>
  <c r="S1402" i="5" s="1"/>
  <c r="U1401" i="5"/>
  <c r="V1401" i="5" s="1"/>
  <c r="P1402" i="5" l="1"/>
  <c r="Q1402" i="5" s="1"/>
  <c r="S1403" i="5" s="1"/>
  <c r="U1403" i="5" s="1"/>
  <c r="U1402" i="5"/>
  <c r="V1402" i="5" s="1"/>
  <c r="V1403" i="5" l="1"/>
  <c r="P1403" i="5"/>
  <c r="Q1403" i="5" s="1"/>
  <c r="S1404" i="5" s="1"/>
  <c r="U1404" i="5" s="1"/>
  <c r="V1404" i="5" s="1"/>
  <c r="P1404" i="5" l="1"/>
  <c r="Q1404" i="5" s="1"/>
  <c r="S1405" i="5" s="1"/>
  <c r="U1405" i="5" s="1"/>
  <c r="V1405" i="5" s="1"/>
  <c r="P1405" i="5" l="1"/>
  <c r="Q1405" i="5" s="1"/>
  <c r="S1406" i="5" s="1"/>
  <c r="U1406" i="5" s="1"/>
  <c r="V1406" i="5" s="1"/>
  <c r="P1406" i="5" l="1"/>
  <c r="Q1406" i="5" s="1"/>
  <c r="S1407" i="5" s="1"/>
  <c r="U1407" i="5" s="1"/>
  <c r="V1407" i="5" s="1"/>
  <c r="P1407" i="5" l="1"/>
  <c r="Q1407" i="5" s="1"/>
  <c r="S1408" i="5" s="1"/>
  <c r="P1408" i="5" l="1"/>
  <c r="Q1408" i="5" s="1"/>
  <c r="S1409" i="5" s="1"/>
  <c r="U1409" i="5" s="1"/>
  <c r="U1408" i="5"/>
  <c r="V1408" i="5" s="1"/>
  <c r="V1409" i="5" l="1"/>
  <c r="P1409" i="5"/>
  <c r="Q1409" i="5" s="1"/>
  <c r="S1410" i="5" s="1"/>
  <c r="P1410" i="5" l="1"/>
  <c r="Q1410" i="5" s="1"/>
  <c r="S1411" i="5" s="1"/>
  <c r="U1411" i="5" s="1"/>
  <c r="U1410" i="5"/>
  <c r="V1410" i="5" s="1"/>
  <c r="V1411" i="5" l="1"/>
  <c r="P1411" i="5"/>
  <c r="Q1411" i="5" s="1"/>
  <c r="S1412" i="5" s="1"/>
  <c r="P1412" i="5" l="1"/>
  <c r="Q1412" i="5" s="1"/>
  <c r="S1413" i="5" s="1"/>
  <c r="U1412" i="5"/>
  <c r="V1412" i="5" s="1"/>
  <c r="P1413" i="5" l="1"/>
  <c r="Q1413" i="5" s="1"/>
  <c r="S1414" i="5" s="1"/>
  <c r="U1414" i="5" s="1"/>
  <c r="U1413" i="5"/>
  <c r="V1413" i="5" s="1"/>
  <c r="V1414" i="5" l="1"/>
  <c r="P1414" i="5"/>
  <c r="Q1414" i="5" s="1"/>
  <c r="S1415" i="5" s="1"/>
  <c r="U1415" i="5" s="1"/>
  <c r="V1415" i="5" s="1"/>
  <c r="P1415" i="5" l="1"/>
  <c r="Q1415" i="5" s="1"/>
  <c r="S1416" i="5" s="1"/>
  <c r="U1416" i="5" s="1"/>
  <c r="V1416" i="5" s="1"/>
  <c r="P1416" i="5" l="1"/>
  <c r="Q1416" i="5" s="1"/>
  <c r="S1417" i="5" s="1"/>
  <c r="U1417" i="5" s="1"/>
  <c r="V1417" i="5" s="1"/>
  <c r="P1417" i="5" l="1"/>
  <c r="Q1417" i="5" s="1"/>
  <c r="S1418" i="5" s="1"/>
  <c r="U1418" i="5" s="1"/>
  <c r="V1418" i="5" s="1"/>
  <c r="P1418" i="5" l="1"/>
  <c r="Q1418" i="5" s="1"/>
  <c r="S1419" i="5" s="1"/>
  <c r="U1419" i="5" s="1"/>
  <c r="V1419" i="5" s="1"/>
  <c r="P1419" i="5" l="1"/>
  <c r="Q1419" i="5" s="1"/>
  <c r="S1420" i="5" s="1"/>
  <c r="P1420" i="5" l="1"/>
  <c r="Q1420" i="5" s="1"/>
  <c r="S1421" i="5" s="1"/>
  <c r="U1420" i="5"/>
  <c r="V1420" i="5" s="1"/>
  <c r="P1421" i="5" l="1"/>
  <c r="Q1421" i="5" s="1"/>
  <c r="S1422" i="5" s="1"/>
  <c r="U1421" i="5"/>
  <c r="V1421" i="5" s="1"/>
  <c r="P1422" i="5" l="1"/>
  <c r="Q1422" i="5" s="1"/>
  <c r="S1423" i="5" s="1"/>
  <c r="U1422" i="5"/>
  <c r="V1422" i="5" s="1"/>
  <c r="P1423" i="5" l="1"/>
  <c r="Q1423" i="5" s="1"/>
  <c r="S1424" i="5" s="1"/>
  <c r="U1423" i="5"/>
  <c r="V1423" i="5" s="1"/>
  <c r="P1424" i="5" l="1"/>
  <c r="Q1424" i="5" s="1"/>
  <c r="S1425" i="5" s="1"/>
  <c r="U1425" i="5" s="1"/>
  <c r="U1424" i="5"/>
  <c r="V1424" i="5" s="1"/>
  <c r="V1425" i="5" l="1"/>
  <c r="P1425" i="5"/>
  <c r="Q1425" i="5" s="1"/>
  <c r="S1426" i="5" s="1"/>
  <c r="P1426" i="5" l="1"/>
  <c r="Q1426" i="5" s="1"/>
  <c r="S1427" i="5" s="1"/>
  <c r="U1426" i="5"/>
  <c r="V1426" i="5" s="1"/>
  <c r="P1427" i="5" l="1"/>
  <c r="Q1427" i="5" s="1"/>
  <c r="S1428" i="5" s="1"/>
  <c r="U1427" i="5"/>
  <c r="V1427" i="5" s="1"/>
  <c r="P1428" i="5" l="1"/>
  <c r="Q1428" i="5" s="1"/>
  <c r="S1429" i="5" s="1"/>
  <c r="U1429" i="5" s="1"/>
  <c r="U1428" i="5"/>
  <c r="V1428" i="5" s="1"/>
  <c r="V1429" i="5" l="1"/>
  <c r="P1429" i="5"/>
  <c r="Q1429" i="5" s="1"/>
  <c r="S1430" i="5" s="1"/>
  <c r="P1430" i="5" l="1"/>
  <c r="Q1430" i="5" s="1"/>
  <c r="S1431" i="5" s="1"/>
  <c r="U1430" i="5"/>
  <c r="V1430" i="5" s="1"/>
  <c r="P1431" i="5" l="1"/>
  <c r="Q1431" i="5" s="1"/>
  <c r="S1432" i="5" s="1"/>
  <c r="U1431" i="5"/>
  <c r="V1431" i="5" s="1"/>
  <c r="P1432" i="5" l="1"/>
  <c r="Q1432" i="5" s="1"/>
  <c r="S1433" i="5" s="1"/>
  <c r="U1433" i="5" s="1"/>
  <c r="U1432" i="5"/>
  <c r="V1432" i="5" s="1"/>
  <c r="V1433" i="5" l="1"/>
  <c r="P1433" i="5"/>
  <c r="Q1433" i="5" s="1"/>
  <c r="S1434" i="5" s="1"/>
  <c r="P1434" i="5" l="1"/>
  <c r="Q1434" i="5" s="1"/>
  <c r="S1435" i="5" s="1"/>
  <c r="U1434" i="5"/>
  <c r="V1434" i="5" s="1"/>
  <c r="P1435" i="5" l="1"/>
  <c r="Q1435" i="5" s="1"/>
  <c r="S1436" i="5" s="1"/>
  <c r="U1435" i="5"/>
  <c r="V1435" i="5" s="1"/>
  <c r="P1436" i="5" l="1"/>
  <c r="Q1436" i="5" s="1"/>
  <c r="S1437" i="5" s="1"/>
  <c r="U1436" i="5"/>
  <c r="V1436" i="5" s="1"/>
  <c r="P1437" i="5" l="1"/>
  <c r="Q1437" i="5" s="1"/>
  <c r="S1438" i="5" s="1"/>
  <c r="U1437" i="5"/>
  <c r="V1437" i="5" s="1"/>
  <c r="P1438" i="5" l="1"/>
  <c r="Q1438" i="5" s="1"/>
  <c r="S1439" i="5" s="1"/>
  <c r="U1439" i="5" s="1"/>
  <c r="U1438" i="5"/>
  <c r="V1438" i="5" s="1"/>
  <c r="V1439" i="5" l="1"/>
  <c r="P1439" i="5"/>
  <c r="Q1439" i="5" s="1"/>
  <c r="S1440" i="5" s="1"/>
  <c r="U1440" i="5" s="1"/>
  <c r="V1440" i="5" s="1"/>
  <c r="P1440" i="5" l="1"/>
  <c r="Q1440" i="5" s="1"/>
  <c r="S1441" i="5" s="1"/>
  <c r="U1441" i="5" s="1"/>
  <c r="V1441" i="5" s="1"/>
  <c r="P1441" i="5" l="1"/>
  <c r="Q1441" i="5" s="1"/>
  <c r="S1442" i="5" s="1"/>
  <c r="U1442" i="5" s="1"/>
  <c r="V1442" i="5" s="1"/>
  <c r="P1442" i="5" l="1"/>
  <c r="Q1442" i="5" s="1"/>
  <c r="S1443" i="5" s="1"/>
  <c r="U1443" i="5" s="1"/>
  <c r="V1443" i="5" s="1"/>
  <c r="P1443" i="5" l="1"/>
  <c r="Q1443" i="5" s="1"/>
  <c r="S1444" i="5" s="1"/>
  <c r="U1444" i="5" s="1"/>
  <c r="V1444" i="5" s="1"/>
  <c r="P1444" i="5" l="1"/>
  <c r="Q1444" i="5" s="1"/>
  <c r="S1445" i="5" s="1"/>
  <c r="U1445" i="5" s="1"/>
  <c r="V1445" i="5" s="1"/>
  <c r="P1445" i="5" l="1"/>
  <c r="Q1445" i="5" s="1"/>
  <c r="S1446" i="5" s="1"/>
  <c r="P1446" i="5" l="1"/>
  <c r="Q1446" i="5" s="1"/>
  <c r="S1447" i="5" s="1"/>
  <c r="U1446" i="5"/>
  <c r="V1446" i="5" s="1"/>
  <c r="P1447" i="5" l="1"/>
  <c r="Q1447" i="5" s="1"/>
  <c r="S1448" i="5" s="1"/>
  <c r="U1447" i="5"/>
  <c r="V1447" i="5" s="1"/>
  <c r="P1448" i="5" l="1"/>
  <c r="Q1448" i="5" s="1"/>
  <c r="S1449" i="5" s="1"/>
  <c r="U1448" i="5"/>
  <c r="V1448" i="5" s="1"/>
  <c r="P1449" i="5" l="1"/>
  <c r="Q1449" i="5" s="1"/>
  <c r="S1450" i="5" s="1"/>
  <c r="U1449" i="5"/>
  <c r="V1449" i="5" s="1"/>
  <c r="P1450" i="5" l="1"/>
  <c r="Q1450" i="5" s="1"/>
  <c r="S1451" i="5" s="1"/>
  <c r="U1450" i="5"/>
  <c r="V1450" i="5" s="1"/>
  <c r="P1451" i="5" l="1"/>
  <c r="Q1451" i="5" s="1"/>
  <c r="S1452" i="5" s="1"/>
  <c r="U1451" i="5"/>
  <c r="V1451" i="5" s="1"/>
  <c r="P1452" i="5" l="1"/>
  <c r="Q1452" i="5" s="1"/>
  <c r="S1453" i="5" s="1"/>
  <c r="U1452" i="5"/>
  <c r="V1452" i="5" s="1"/>
  <c r="P1453" i="5" l="1"/>
  <c r="Q1453" i="5" s="1"/>
  <c r="S1454" i="5" s="1"/>
  <c r="U1453" i="5"/>
  <c r="V1453" i="5" s="1"/>
  <c r="P1454" i="5" l="1"/>
  <c r="Q1454" i="5" s="1"/>
  <c r="S1455" i="5" s="1"/>
  <c r="U1455" i="5" s="1"/>
  <c r="U1454" i="5"/>
  <c r="V1454" i="5" s="1"/>
  <c r="V1455" i="5" l="1"/>
  <c r="P1455" i="5"/>
  <c r="Q1455" i="5" s="1"/>
  <c r="S1456" i="5" s="1"/>
  <c r="U1456" i="5" s="1"/>
  <c r="V1456" i="5" s="1"/>
  <c r="P1456" i="5" l="1"/>
  <c r="Q1456" i="5" s="1"/>
  <c r="S1457" i="5" s="1"/>
  <c r="P1457" i="5" l="1"/>
  <c r="Q1457" i="5" s="1"/>
  <c r="S1458" i="5" s="1"/>
  <c r="U1457" i="5"/>
  <c r="V1457" i="5" s="1"/>
  <c r="P1458" i="5" l="1"/>
  <c r="Q1458" i="5" s="1"/>
  <c r="S1459" i="5" s="1"/>
  <c r="U1459" i="5" s="1"/>
  <c r="U1458" i="5"/>
  <c r="V1458" i="5" s="1"/>
  <c r="V1459" i="5" l="1"/>
  <c r="P1459" i="5"/>
  <c r="Q1459" i="5" s="1"/>
  <c r="S1460" i="5" s="1"/>
  <c r="P1460" i="5" l="1"/>
  <c r="Q1460" i="5" s="1"/>
  <c r="S1461" i="5" s="1"/>
  <c r="U1460" i="5"/>
  <c r="V1460" i="5" s="1"/>
  <c r="P1461" i="5" l="1"/>
  <c r="Q1461" i="5" s="1"/>
  <c r="S1462" i="5" s="1"/>
  <c r="U1461" i="5"/>
  <c r="V1461" i="5" s="1"/>
  <c r="P1462" i="5" l="1"/>
  <c r="Q1462" i="5" s="1"/>
  <c r="S1463" i="5" s="1"/>
  <c r="U1462" i="5"/>
  <c r="V1462" i="5" s="1"/>
  <c r="P1463" i="5" l="1"/>
  <c r="Q1463" i="5" s="1"/>
  <c r="S1464" i="5" s="1"/>
  <c r="U1463" i="5"/>
  <c r="V1463" i="5" s="1"/>
  <c r="P1464" i="5" l="1"/>
  <c r="Q1464" i="5" s="1"/>
  <c r="S1465" i="5" s="1"/>
  <c r="U1465" i="5" s="1"/>
  <c r="U1464" i="5"/>
  <c r="V1464" i="5" s="1"/>
  <c r="V1465" i="5" l="1"/>
  <c r="P1465" i="5"/>
  <c r="Q1465" i="5" s="1"/>
  <c r="S1466" i="5" s="1"/>
  <c r="P1466" i="5" l="1"/>
  <c r="Q1466" i="5" s="1"/>
  <c r="S1467" i="5" s="1"/>
  <c r="U1466" i="5"/>
  <c r="V1466" i="5" s="1"/>
  <c r="P1467" i="5" l="1"/>
  <c r="Q1467" i="5" s="1"/>
  <c r="S1468" i="5" s="1"/>
  <c r="U1467" i="5"/>
  <c r="V1467" i="5" s="1"/>
  <c r="P1468" i="5" l="1"/>
  <c r="Q1468" i="5" s="1"/>
  <c r="S1469" i="5" s="1"/>
  <c r="U1469" i="5" s="1"/>
  <c r="U1468" i="5"/>
  <c r="V1468" i="5" s="1"/>
  <c r="V1469" i="5" l="1"/>
  <c r="P1469" i="5"/>
  <c r="Q1469" i="5" s="1"/>
  <c r="S1470" i="5" s="1"/>
  <c r="U1470" i="5" s="1"/>
  <c r="V1470" i="5" s="1"/>
  <c r="P1470" i="5" l="1"/>
  <c r="Q1470" i="5" s="1"/>
  <c r="S1471" i="5" s="1"/>
  <c r="U1471" i="5" s="1"/>
  <c r="V1471" i="5" s="1"/>
  <c r="P1471" i="5" l="1"/>
  <c r="Q1471" i="5" s="1"/>
  <c r="S1472" i="5" s="1"/>
  <c r="P1472" i="5" l="1"/>
  <c r="Q1472" i="5" s="1"/>
  <c r="S1473" i="5" s="1"/>
  <c r="U1472" i="5"/>
  <c r="V1472" i="5" s="1"/>
  <c r="P1473" i="5" l="1"/>
  <c r="Q1473" i="5" s="1"/>
  <c r="S1474" i="5" s="1"/>
  <c r="U1473" i="5"/>
  <c r="V1473" i="5" s="1"/>
  <c r="P1474" i="5" l="1"/>
  <c r="Q1474" i="5" s="1"/>
  <c r="S1475" i="5" s="1"/>
  <c r="U1474" i="5"/>
  <c r="V1474" i="5" s="1"/>
  <c r="P1475" i="5" l="1"/>
  <c r="Q1475" i="5" s="1"/>
  <c r="S1476" i="5" s="1"/>
  <c r="U1475" i="5"/>
  <c r="V1475" i="5" s="1"/>
  <c r="P1476" i="5" l="1"/>
  <c r="Q1476" i="5" s="1"/>
  <c r="S1477" i="5" s="1"/>
  <c r="U1476" i="5"/>
  <c r="V1476" i="5" s="1"/>
  <c r="P1477" i="5" l="1"/>
  <c r="Q1477" i="5" s="1"/>
  <c r="S1478" i="5" s="1"/>
  <c r="U1478" i="5" s="1"/>
  <c r="U1477" i="5"/>
  <c r="V1477" i="5" s="1"/>
  <c r="V1478" i="5" l="1"/>
  <c r="P1478" i="5"/>
  <c r="Q1478" i="5" s="1"/>
  <c r="S1479" i="5" s="1"/>
  <c r="U1479" i="5" s="1"/>
  <c r="V1479" i="5" s="1"/>
  <c r="P1479" i="5" l="1"/>
  <c r="Q1479" i="5" s="1"/>
  <c r="S1480" i="5" s="1"/>
  <c r="U1480" i="5" s="1"/>
  <c r="V1480" i="5" s="1"/>
  <c r="P1480" i="5" l="1"/>
  <c r="Q1480" i="5" s="1"/>
  <c r="S1481" i="5" s="1"/>
  <c r="U1481" i="5" s="1"/>
  <c r="V1481" i="5" s="1"/>
  <c r="P1481" i="5" l="1"/>
  <c r="Q1481" i="5" s="1"/>
  <c r="S1482" i="5" s="1"/>
  <c r="P1482" i="5" l="1"/>
  <c r="Q1482" i="5" s="1"/>
  <c r="S1483" i="5" s="1"/>
  <c r="U1482" i="5"/>
  <c r="V1482" i="5" s="1"/>
  <c r="P1483" i="5" l="1"/>
  <c r="Q1483" i="5" s="1"/>
  <c r="S1484" i="5" s="1"/>
  <c r="U1483" i="5"/>
  <c r="V1483" i="5" s="1"/>
  <c r="P1484" i="5" l="1"/>
  <c r="Q1484" i="5" s="1"/>
  <c r="S1485" i="5" s="1"/>
  <c r="U1484" i="5"/>
  <c r="V1484" i="5" s="1"/>
  <c r="P1485" i="5" l="1"/>
  <c r="Q1485" i="5" s="1"/>
  <c r="S1486" i="5" s="1"/>
  <c r="U1485" i="5"/>
  <c r="V1485" i="5" s="1"/>
  <c r="P1486" i="5" l="1"/>
  <c r="Q1486" i="5" s="1"/>
  <c r="S1487" i="5" s="1"/>
  <c r="U1487" i="5" s="1"/>
  <c r="U1486" i="5"/>
  <c r="V1486" i="5" s="1"/>
  <c r="V1487" i="5" l="1"/>
  <c r="P1487" i="5"/>
  <c r="Q1487" i="5" s="1"/>
  <c r="S1488" i="5" s="1"/>
  <c r="P1488" i="5" l="1"/>
  <c r="Q1488" i="5" s="1"/>
  <c r="S1489" i="5" s="1"/>
  <c r="U1489" i="5" s="1"/>
  <c r="U1488" i="5"/>
  <c r="V1488" i="5" s="1"/>
  <c r="V1489" i="5" l="1"/>
  <c r="P1489" i="5"/>
  <c r="Q1489" i="5" s="1"/>
  <c r="S1490" i="5" s="1"/>
  <c r="P1490" i="5" l="1"/>
  <c r="Q1490" i="5" s="1"/>
  <c r="S1491" i="5" s="1"/>
  <c r="U1490" i="5"/>
  <c r="V1490" i="5" s="1"/>
  <c r="P1491" i="5" l="1"/>
  <c r="Q1491" i="5" s="1"/>
  <c r="S1492" i="5" s="1"/>
  <c r="U1492" i="5" s="1"/>
  <c r="U1491" i="5"/>
  <c r="V1491" i="5" s="1"/>
  <c r="V1492" i="5" l="1"/>
  <c r="P1492" i="5"/>
  <c r="Q1492" i="5" s="1"/>
  <c r="S1493" i="5" s="1"/>
  <c r="U1493" i="5" s="1"/>
  <c r="V1493" i="5" s="1"/>
  <c r="P1493" i="5" l="1"/>
  <c r="Q1493" i="5" s="1"/>
  <c r="S1494" i="5" s="1"/>
  <c r="U1494" i="5" s="1"/>
  <c r="V1494" i="5" s="1"/>
  <c r="P1494" i="5" l="1"/>
  <c r="Q1494" i="5" s="1"/>
  <c r="S1495" i="5" s="1"/>
  <c r="P1495" i="5" l="1"/>
  <c r="Q1495" i="5" s="1"/>
  <c r="S1496" i="5" s="1"/>
  <c r="U1495" i="5"/>
  <c r="V1495" i="5" s="1"/>
  <c r="P1496" i="5" l="1"/>
  <c r="Q1496" i="5" s="1"/>
  <c r="S1497" i="5" s="1"/>
  <c r="U1496" i="5"/>
  <c r="V1496" i="5" s="1"/>
  <c r="P1497" i="5" l="1"/>
  <c r="Q1497" i="5" s="1"/>
  <c r="S1498" i="5" s="1"/>
  <c r="U1497" i="5"/>
  <c r="V1497" i="5" s="1"/>
  <c r="P1498" i="5" l="1"/>
  <c r="Q1498" i="5" s="1"/>
  <c r="S1499" i="5" s="1"/>
  <c r="U1498" i="5"/>
  <c r="V1498" i="5" s="1"/>
  <c r="P1499" i="5" l="1"/>
  <c r="Q1499" i="5" s="1"/>
  <c r="S1500" i="5" s="1"/>
  <c r="U1499" i="5"/>
  <c r="V1499" i="5" s="1"/>
  <c r="P1500" i="5" l="1"/>
  <c r="Q1500" i="5" s="1"/>
  <c r="S1501" i="5" s="1"/>
  <c r="U1500" i="5"/>
  <c r="V1500" i="5" s="1"/>
  <c r="P1501" i="5" l="1"/>
  <c r="Q1501" i="5" s="1"/>
  <c r="S1502" i="5" s="1"/>
  <c r="U1501" i="5"/>
  <c r="V1501" i="5" s="1"/>
  <c r="P1502" i="5" l="1"/>
  <c r="Q1502" i="5" s="1"/>
  <c r="S1503" i="5" s="1"/>
  <c r="U1503" i="5" s="1"/>
  <c r="U1502" i="5"/>
  <c r="V1502" i="5" s="1"/>
  <c r="V1503" i="5" l="1"/>
  <c r="P1503" i="5"/>
  <c r="Q1503" i="5" s="1"/>
  <c r="S1504" i="5" s="1"/>
  <c r="P1504" i="5" l="1"/>
  <c r="Q1504" i="5" s="1"/>
  <c r="S1505" i="5" s="1"/>
  <c r="U1505" i="5" s="1"/>
  <c r="U1504" i="5"/>
  <c r="V1504" i="5" s="1"/>
  <c r="V1505" i="5" l="1"/>
  <c r="P1505" i="5"/>
  <c r="Q1505" i="5" s="1"/>
  <c r="S1506" i="5" s="1"/>
  <c r="U1506" i="5" s="1"/>
  <c r="V1506" i="5" s="1"/>
  <c r="P1506" i="5" l="1"/>
  <c r="Q1506" i="5" s="1"/>
  <c r="S1507" i="5" s="1"/>
  <c r="P1507" i="5" l="1"/>
  <c r="Q1507" i="5" s="1"/>
  <c r="S1508" i="5" s="1"/>
  <c r="U1507" i="5"/>
  <c r="V1507" i="5" s="1"/>
  <c r="P1508" i="5" l="1"/>
  <c r="Q1508" i="5" s="1"/>
  <c r="S1509" i="5" s="1"/>
  <c r="U1508" i="5"/>
  <c r="V1508" i="5" s="1"/>
  <c r="P1509" i="5" l="1"/>
  <c r="Q1509" i="5" s="1"/>
  <c r="S1510" i="5" s="1"/>
  <c r="U1510" i="5" s="1"/>
  <c r="U1509" i="5"/>
  <c r="V1509" i="5" s="1"/>
  <c r="V1510" i="5" l="1"/>
  <c r="P1510" i="5"/>
  <c r="Q1510" i="5" s="1"/>
  <c r="S1511" i="5" s="1"/>
  <c r="P1511" i="5" l="1"/>
  <c r="Q1511" i="5" s="1"/>
  <c r="S1512" i="5" s="1"/>
  <c r="U1511" i="5"/>
  <c r="V1511" i="5" s="1"/>
  <c r="P1512" i="5" l="1"/>
  <c r="Q1512" i="5" s="1"/>
  <c r="S1513" i="5" s="1"/>
  <c r="U1512" i="5"/>
  <c r="V1512" i="5" s="1"/>
  <c r="P1513" i="5" l="1"/>
  <c r="Q1513" i="5" s="1"/>
  <c r="S1514" i="5" s="1"/>
  <c r="U1513" i="5"/>
  <c r="V1513" i="5" s="1"/>
  <c r="P1514" i="5" l="1"/>
  <c r="Q1514" i="5" s="1"/>
  <c r="S1515" i="5" s="1"/>
  <c r="U1514" i="5"/>
  <c r="V1514" i="5" s="1"/>
  <c r="P1515" i="5" l="1"/>
  <c r="Q1515" i="5" s="1"/>
  <c r="S1516" i="5" s="1"/>
  <c r="U1516" i="5" s="1"/>
  <c r="U1515" i="5"/>
  <c r="V1515" i="5" s="1"/>
  <c r="V1516" i="5" l="1"/>
  <c r="P1516" i="5"/>
  <c r="Q1516" i="5" s="1"/>
  <c r="S1517" i="5" s="1"/>
  <c r="P1517" i="5" l="1"/>
  <c r="Q1517" i="5" s="1"/>
  <c r="S1518" i="5" s="1"/>
  <c r="U1518" i="5" s="1"/>
  <c r="U1517" i="5"/>
  <c r="V1517" i="5" s="1"/>
  <c r="V1518" i="5" l="1"/>
  <c r="P1518" i="5"/>
  <c r="Q1518" i="5" s="1"/>
  <c r="S1519" i="5" s="1"/>
  <c r="U1519" i="5" s="1"/>
  <c r="V1519" i="5" s="1"/>
  <c r="P1519" i="5" l="1"/>
  <c r="Q1519" i="5" s="1"/>
  <c r="S1520" i="5" s="1"/>
  <c r="U1520" i="5" s="1"/>
  <c r="V1520" i="5" s="1"/>
  <c r="P1520" i="5" l="1"/>
  <c r="Q1520" i="5" s="1"/>
  <c r="S1521" i="5" s="1"/>
  <c r="P1521" i="5" l="1"/>
  <c r="Q1521" i="5" s="1"/>
  <c r="S1522" i="5" s="1"/>
  <c r="U1521" i="5"/>
  <c r="V1521" i="5" s="1"/>
  <c r="P1522" i="5" l="1"/>
  <c r="Q1522" i="5" s="1"/>
  <c r="S1523" i="5" s="1"/>
  <c r="U1522" i="5"/>
  <c r="V1522" i="5" s="1"/>
  <c r="P1523" i="5" l="1"/>
  <c r="Q1523" i="5" s="1"/>
  <c r="S1524" i="5" s="1"/>
  <c r="U1523" i="5"/>
  <c r="V1523" i="5" s="1"/>
  <c r="P1524" i="5" l="1"/>
  <c r="Q1524" i="5" s="1"/>
  <c r="S1525" i="5" s="1"/>
  <c r="U1524" i="5"/>
  <c r="V1524" i="5" s="1"/>
  <c r="P1525" i="5" l="1"/>
  <c r="Q1525" i="5" s="1"/>
  <c r="S1526" i="5" s="1"/>
  <c r="U1525" i="5"/>
  <c r="V1525" i="5" s="1"/>
  <c r="P1526" i="5" l="1"/>
  <c r="Q1526" i="5" s="1"/>
  <c r="S1527" i="5" s="1"/>
  <c r="U1526" i="5"/>
  <c r="V1526" i="5" s="1"/>
  <c r="P1527" i="5" l="1"/>
  <c r="Q1527" i="5" s="1"/>
  <c r="S1528" i="5" s="1"/>
  <c r="U1527" i="5"/>
  <c r="V1527" i="5" s="1"/>
  <c r="P1528" i="5" l="1"/>
  <c r="Q1528" i="5" s="1"/>
  <c r="S1529" i="5" s="1"/>
  <c r="U1529" i="5" s="1"/>
  <c r="U1528" i="5"/>
  <c r="V1528" i="5" s="1"/>
  <c r="V1529" i="5" l="1"/>
  <c r="P1529" i="5"/>
  <c r="Q1529" i="5" s="1"/>
  <c r="S1530" i="5" s="1"/>
  <c r="P1530" i="5" l="1"/>
  <c r="Q1530" i="5" s="1"/>
  <c r="S1531" i="5" s="1"/>
  <c r="U1531" i="5" s="1"/>
  <c r="U1530" i="5"/>
  <c r="V1530" i="5" s="1"/>
  <c r="V1531" i="5" l="1"/>
  <c r="P1531" i="5"/>
  <c r="Q1531" i="5" s="1"/>
  <c r="S1532" i="5" s="1"/>
  <c r="U1532" i="5" s="1"/>
  <c r="V1532" i="5" s="1"/>
  <c r="P1532" i="5" l="1"/>
  <c r="Q1532" i="5" s="1"/>
  <c r="S1533" i="5" s="1"/>
  <c r="P1533" i="5" l="1"/>
  <c r="Q1533" i="5" s="1"/>
  <c r="S1534" i="5" s="1"/>
  <c r="U1533" i="5"/>
  <c r="V1533" i="5" s="1"/>
  <c r="P1534" i="5" l="1"/>
  <c r="Q1534" i="5" s="1"/>
  <c r="S1535" i="5" s="1"/>
  <c r="U1534" i="5"/>
  <c r="V1534" i="5" s="1"/>
  <c r="P1535" i="5" l="1"/>
  <c r="Q1535" i="5" s="1"/>
  <c r="S1536" i="5" s="1"/>
  <c r="U1535" i="5"/>
  <c r="V1535" i="5" s="1"/>
  <c r="P1536" i="5" l="1"/>
  <c r="Q1536" i="5" s="1"/>
  <c r="S1537" i="5" s="1"/>
  <c r="U1537" i="5" s="1"/>
  <c r="U1536" i="5"/>
  <c r="V1536" i="5" s="1"/>
  <c r="V1537" i="5" l="1"/>
  <c r="P1537" i="5"/>
  <c r="Q1537" i="5" s="1"/>
  <c r="S1538" i="5" s="1"/>
  <c r="U1538" i="5" s="1"/>
  <c r="V1538" i="5" s="1"/>
  <c r="P1538" i="5" l="1"/>
  <c r="Q1538" i="5" s="1"/>
  <c r="S1539" i="5" s="1"/>
  <c r="U1539" i="5" s="1"/>
  <c r="V1539" i="5" s="1"/>
  <c r="P1539" i="5" l="1"/>
  <c r="Q1539" i="5" s="1"/>
  <c r="S1540" i="5" s="1"/>
  <c r="P1540" i="5" l="1"/>
  <c r="Q1540" i="5" s="1"/>
  <c r="S1541" i="5" s="1"/>
  <c r="U1540" i="5"/>
  <c r="V1540" i="5" s="1"/>
  <c r="P1541" i="5" l="1"/>
  <c r="Q1541" i="5" s="1"/>
  <c r="S1542" i="5" s="1"/>
  <c r="U1541" i="5"/>
  <c r="V1541" i="5" s="1"/>
  <c r="P1542" i="5" l="1"/>
  <c r="Q1542" i="5" s="1"/>
  <c r="S1543" i="5" s="1"/>
  <c r="U1542" i="5"/>
  <c r="V1542" i="5" s="1"/>
  <c r="P1543" i="5" l="1"/>
  <c r="Q1543" i="5" s="1"/>
  <c r="S1544" i="5" s="1"/>
  <c r="U1543" i="5"/>
  <c r="V1543" i="5" s="1"/>
  <c r="P1544" i="5" l="1"/>
  <c r="Q1544" i="5" s="1"/>
  <c r="S1545" i="5" s="1"/>
  <c r="U1545" i="5" s="1"/>
  <c r="U1544" i="5"/>
  <c r="V1544" i="5" s="1"/>
  <c r="V1545" i="5" l="1"/>
  <c r="P1545" i="5"/>
  <c r="Q1545" i="5" s="1"/>
  <c r="S1546" i="5" s="1"/>
  <c r="U1546" i="5" s="1"/>
  <c r="V1546" i="5" s="1"/>
  <c r="AF14" i="5"/>
  <c r="P1546" i="5" l="1"/>
  <c r="Q1546" i="5" s="1"/>
  <c r="S1547" i="5" s="1"/>
  <c r="U1547" i="5" s="1"/>
  <c r="V1547" i="5" s="1"/>
  <c r="P1547" i="5" l="1"/>
  <c r="Q1547" i="5" s="1"/>
  <c r="S1548" i="5" s="1"/>
  <c r="U1548" i="5" s="1"/>
  <c r="V1548" i="5" s="1"/>
  <c r="P1548" i="5" l="1"/>
  <c r="Q1548" i="5" s="1"/>
  <c r="S1549" i="5" s="1"/>
  <c r="P1549" i="5" l="1"/>
  <c r="Q1549" i="5" s="1"/>
  <c r="S1550" i="5" s="1"/>
  <c r="U1549" i="5"/>
  <c r="V1549" i="5" s="1"/>
  <c r="P1550" i="5" l="1"/>
  <c r="Q1550" i="5" s="1"/>
  <c r="S1551" i="5" s="1"/>
  <c r="U1550" i="5"/>
  <c r="V1550" i="5" s="1"/>
  <c r="P1551" i="5" l="1"/>
  <c r="Q1551" i="5" s="1"/>
  <c r="S1552" i="5" s="1"/>
  <c r="U1551" i="5"/>
  <c r="V1551" i="5" s="1"/>
  <c r="P1552" i="5" l="1"/>
  <c r="Q1552" i="5" s="1"/>
  <c r="S1553" i="5" s="1"/>
  <c r="U1553" i="5" s="1"/>
  <c r="U1552" i="5"/>
  <c r="V1552" i="5" s="1"/>
  <c r="V1553" i="5" l="1"/>
  <c r="P1553" i="5"/>
  <c r="Q1553" i="5" s="1"/>
  <c r="S1554" i="5" s="1"/>
  <c r="P1554" i="5" l="1"/>
  <c r="Q1554" i="5" s="1"/>
  <c r="S1555" i="5" s="1"/>
  <c r="U1554" i="5"/>
  <c r="V1554" i="5" s="1"/>
  <c r="P1555" i="5" l="1"/>
  <c r="Q1555" i="5" s="1"/>
  <c r="S1556" i="5" s="1"/>
  <c r="U1556" i="5" s="1"/>
  <c r="U1555" i="5"/>
  <c r="V1555" i="5" s="1"/>
  <c r="V1556" i="5" l="1"/>
  <c r="P1556" i="5"/>
  <c r="Q1556" i="5" s="1"/>
  <c r="S1557" i="5" s="1"/>
  <c r="U1557" i="5" s="1"/>
  <c r="V1557" i="5" s="1"/>
  <c r="P1557" i="5" l="1"/>
  <c r="Q1557" i="5" s="1"/>
  <c r="S1558" i="5" s="1"/>
  <c r="U1558" i="5" s="1"/>
  <c r="V1558" i="5" s="1"/>
  <c r="P1558" i="5" l="1"/>
  <c r="Q1558" i="5" s="1"/>
  <c r="S1559" i="5" s="1"/>
  <c r="U1559" i="5" s="1"/>
  <c r="V1559" i="5" s="1"/>
  <c r="P1559" i="5" l="1"/>
  <c r="Q1559" i="5" s="1"/>
  <c r="S1560" i="5" s="1"/>
  <c r="U1560" i="5" s="1"/>
  <c r="V1560" i="5" s="1"/>
  <c r="P1560" i="5" l="1"/>
  <c r="Q1560" i="5" s="1"/>
  <c r="S1561" i="5" s="1"/>
  <c r="P1561" i="5" l="1"/>
  <c r="Q1561" i="5" s="1"/>
  <c r="S1562" i="5" s="1"/>
  <c r="U1561" i="5"/>
  <c r="V1561" i="5" s="1"/>
  <c r="P1562" i="5" l="1"/>
  <c r="Q1562" i="5" s="1"/>
  <c r="S1563" i="5" s="1"/>
  <c r="U1562" i="5"/>
  <c r="V1562" i="5" s="1"/>
  <c r="P1563" i="5" l="1"/>
  <c r="Q1563" i="5" s="1"/>
  <c r="S1564" i="5" s="1"/>
  <c r="U1563" i="5"/>
  <c r="V1563" i="5" s="1"/>
  <c r="P1564" i="5" l="1"/>
  <c r="Q1564" i="5" s="1"/>
  <c r="S1565" i="5" s="1"/>
  <c r="U1564" i="5"/>
  <c r="V1564" i="5" s="1"/>
  <c r="P1565" i="5" l="1"/>
  <c r="Q1565" i="5" s="1"/>
  <c r="S1566" i="5" s="1"/>
  <c r="U1565" i="5"/>
  <c r="V1565" i="5" s="1"/>
  <c r="P1566" i="5" l="1"/>
  <c r="Q1566" i="5" s="1"/>
  <c r="S1567" i="5" s="1"/>
  <c r="U1566" i="5"/>
  <c r="V1566" i="5" s="1"/>
  <c r="P1567" i="5" l="1"/>
  <c r="Q1567" i="5" s="1"/>
  <c r="S1568" i="5" s="1"/>
  <c r="U1567" i="5"/>
  <c r="V1567" i="5" s="1"/>
  <c r="P1568" i="5" l="1"/>
  <c r="Q1568" i="5" s="1"/>
  <c r="S1569" i="5" s="1"/>
  <c r="U1568" i="5"/>
  <c r="V1568" i="5" s="1"/>
  <c r="P1569" i="5" l="1"/>
  <c r="Q1569" i="5" s="1"/>
  <c r="S1570" i="5" s="1"/>
  <c r="U1569" i="5"/>
  <c r="V1569" i="5" s="1"/>
  <c r="P1570" i="5" l="1"/>
  <c r="Q1570" i="5" s="1"/>
  <c r="S1571" i="5" s="1"/>
  <c r="U1571" i="5" s="1"/>
  <c r="U1570" i="5"/>
  <c r="V1570" i="5" s="1"/>
  <c r="V1571" i="5" l="1"/>
  <c r="P1571" i="5"/>
  <c r="Q1571" i="5" s="1"/>
  <c r="S1572" i="5" s="1"/>
  <c r="P1572" i="5" l="1"/>
  <c r="Q1572" i="5" s="1"/>
  <c r="S1573" i="5" s="1"/>
  <c r="U1572" i="5"/>
  <c r="V1572" i="5" s="1"/>
  <c r="P1573" i="5" l="1"/>
  <c r="Q1573" i="5" s="1"/>
  <c r="S1574" i="5" s="1"/>
  <c r="U1573" i="5"/>
  <c r="V1573" i="5" s="1"/>
  <c r="P1574" i="5" l="1"/>
  <c r="Q1574" i="5" s="1"/>
  <c r="S1575" i="5" s="1"/>
  <c r="U1574" i="5"/>
  <c r="V1574" i="5" s="1"/>
  <c r="P1575" i="5" l="1"/>
  <c r="Q1575" i="5" s="1"/>
  <c r="S1576" i="5" s="1"/>
  <c r="U1575" i="5"/>
  <c r="V1575" i="5" s="1"/>
  <c r="P1576" i="5" l="1"/>
  <c r="Q1576" i="5" s="1"/>
  <c r="S1577" i="5" s="1"/>
  <c r="U1576" i="5"/>
  <c r="V1576" i="5" s="1"/>
  <c r="P1577" i="5" l="1"/>
  <c r="Q1577" i="5" s="1"/>
  <c r="S1578" i="5" s="1"/>
  <c r="U1577" i="5"/>
  <c r="V1577" i="5" s="1"/>
  <c r="P1578" i="5" l="1"/>
  <c r="Q1578" i="5" s="1"/>
  <c r="S1579" i="5" s="1"/>
  <c r="U1578" i="5"/>
  <c r="V1578" i="5" s="1"/>
  <c r="P1579" i="5" l="1"/>
  <c r="Q1579" i="5" s="1"/>
  <c r="S1580" i="5" s="1"/>
  <c r="U1579" i="5"/>
  <c r="V1579" i="5" s="1"/>
  <c r="P1580" i="5" l="1"/>
  <c r="Q1580" i="5" s="1"/>
  <c r="S1581" i="5" s="1"/>
  <c r="U1580" i="5"/>
  <c r="V1580" i="5" s="1"/>
  <c r="P1581" i="5" l="1"/>
  <c r="Q1581" i="5" s="1"/>
  <c r="S1582" i="5" s="1"/>
  <c r="U1581" i="5"/>
  <c r="V1581" i="5" s="1"/>
  <c r="P1582" i="5" l="1"/>
  <c r="Q1582" i="5" s="1"/>
  <c r="S1583" i="5" s="1"/>
  <c r="U1582" i="5"/>
  <c r="V1582" i="5" s="1"/>
  <c r="P1583" i="5" l="1"/>
  <c r="Q1583" i="5" s="1"/>
  <c r="S1584" i="5" s="1"/>
  <c r="U1583" i="5"/>
  <c r="V1583" i="5" s="1"/>
  <c r="P1584" i="5" l="1"/>
  <c r="Q1584" i="5" s="1"/>
  <c r="S1585" i="5" s="1"/>
  <c r="U1585" i="5" s="1"/>
  <c r="U1584" i="5"/>
  <c r="V1584" i="5" s="1"/>
  <c r="V1585" i="5" l="1"/>
  <c r="P1585" i="5"/>
  <c r="Q1585" i="5" s="1"/>
  <c r="S1586" i="5" s="1"/>
  <c r="P1586" i="5" l="1"/>
  <c r="Q1586" i="5" s="1"/>
  <c r="S1587" i="5" s="1"/>
  <c r="U1586" i="5"/>
  <c r="V1586" i="5" s="1"/>
  <c r="P1587" i="5" l="1"/>
  <c r="Q1587" i="5" s="1"/>
  <c r="S1588" i="5" s="1"/>
  <c r="U1587" i="5"/>
  <c r="V1587" i="5" s="1"/>
  <c r="P1588" i="5" l="1"/>
  <c r="Q1588" i="5" s="1"/>
  <c r="S1589" i="5" s="1"/>
  <c r="U1588" i="5"/>
  <c r="V1588" i="5" s="1"/>
  <c r="P1589" i="5" l="1"/>
  <c r="Q1589" i="5" s="1"/>
  <c r="S1590" i="5" s="1"/>
  <c r="U1589" i="5"/>
  <c r="V1589" i="5" s="1"/>
  <c r="P1590" i="5" l="1"/>
  <c r="Q1590" i="5" s="1"/>
  <c r="S1591" i="5" s="1"/>
  <c r="U1590" i="5"/>
  <c r="V1590" i="5" s="1"/>
  <c r="P1591" i="5" l="1"/>
  <c r="Q1591" i="5" s="1"/>
  <c r="S1592" i="5" s="1"/>
  <c r="U1591" i="5"/>
  <c r="V1591" i="5" s="1"/>
  <c r="P1592" i="5" l="1"/>
  <c r="Q1592" i="5" s="1"/>
  <c r="S1593" i="5" s="1"/>
  <c r="U1592" i="5"/>
  <c r="V1592" i="5" s="1"/>
  <c r="P1593" i="5" l="1"/>
  <c r="Q1593" i="5" s="1"/>
  <c r="S1594" i="5" s="1"/>
  <c r="U1593" i="5"/>
  <c r="V1593" i="5" s="1"/>
  <c r="P1594" i="5" l="1"/>
  <c r="Q1594" i="5" s="1"/>
  <c r="S1595" i="5" s="1"/>
  <c r="U1594" i="5"/>
  <c r="V1594" i="5" s="1"/>
  <c r="P1595" i="5" l="1"/>
  <c r="Q1595" i="5" s="1"/>
  <c r="S1596" i="5" s="1"/>
  <c r="U1596" i="5" s="1"/>
  <c r="U1595" i="5"/>
  <c r="V1595" i="5" s="1"/>
  <c r="V1596" i="5" l="1"/>
  <c r="P1596" i="5"/>
  <c r="Q1596" i="5" s="1"/>
  <c r="S1597" i="5" s="1"/>
  <c r="P1597" i="5" l="1"/>
  <c r="Q1597" i="5" s="1"/>
  <c r="S1598" i="5" s="1"/>
  <c r="U1597" i="5"/>
  <c r="V1597" i="5" s="1"/>
  <c r="P1598" i="5" l="1"/>
  <c r="Q1598" i="5" s="1"/>
  <c r="S1599" i="5" s="1"/>
  <c r="U1598" i="5"/>
  <c r="V1598" i="5" s="1"/>
  <c r="P1599" i="5" l="1"/>
  <c r="Q1599" i="5" s="1"/>
  <c r="S1600" i="5" s="1"/>
  <c r="U1599" i="5"/>
  <c r="V1599" i="5" s="1"/>
  <c r="P1600" i="5" l="1"/>
  <c r="Q1600" i="5" s="1"/>
  <c r="S1601" i="5" s="1"/>
  <c r="U1600" i="5"/>
  <c r="V1600" i="5" s="1"/>
  <c r="P1601" i="5" l="1"/>
  <c r="Q1601" i="5" s="1"/>
  <c r="S1602" i="5" s="1"/>
  <c r="U1602" i="5" s="1"/>
  <c r="U1601" i="5"/>
  <c r="V1601" i="5" s="1"/>
  <c r="V1602" i="5" l="1"/>
  <c r="P1602" i="5"/>
  <c r="Q1602" i="5" s="1"/>
  <c r="S1603" i="5" s="1"/>
  <c r="P1603" i="5" l="1"/>
  <c r="Q1603" i="5" s="1"/>
  <c r="S1604" i="5" s="1"/>
  <c r="U1603" i="5"/>
  <c r="V1603" i="5" s="1"/>
  <c r="P1604" i="5" l="1"/>
  <c r="Q1604" i="5" s="1"/>
  <c r="S1605" i="5" s="1"/>
  <c r="U1604" i="5"/>
  <c r="V1604" i="5" s="1"/>
  <c r="P1605" i="5" l="1"/>
  <c r="Q1605" i="5" s="1"/>
  <c r="S1606" i="5" s="1"/>
  <c r="U1606" i="5" s="1"/>
  <c r="U1605" i="5"/>
  <c r="V1605" i="5" s="1"/>
  <c r="V1606" i="5" l="1"/>
  <c r="P1606" i="5"/>
  <c r="Q1606" i="5" s="1"/>
  <c r="S1607" i="5" s="1"/>
  <c r="P1607" i="5" l="1"/>
  <c r="Q1607" i="5" s="1"/>
  <c r="S1608" i="5" s="1"/>
  <c r="U1608" i="5" s="1"/>
  <c r="U1607" i="5"/>
  <c r="V1607" i="5" s="1"/>
  <c r="V1608" i="5" l="1"/>
  <c r="P1608" i="5"/>
  <c r="Q1608" i="5" s="1"/>
  <c r="S1609" i="5" s="1"/>
  <c r="U1609" i="5" s="1"/>
  <c r="V1609" i="5" s="1"/>
  <c r="P1609" i="5" l="1"/>
  <c r="Q1609" i="5" s="1"/>
  <c r="S1610" i="5" s="1"/>
  <c r="U1610" i="5" s="1"/>
  <c r="V1610" i="5" s="1"/>
  <c r="P1610" i="5" l="1"/>
  <c r="Q1610" i="5" s="1"/>
  <c r="S1611" i="5" s="1"/>
  <c r="U1611" i="5" s="1"/>
  <c r="V1611" i="5" s="1"/>
  <c r="P1611" i="5" l="1"/>
  <c r="Q1611" i="5" s="1"/>
  <c r="S1612" i="5" s="1"/>
  <c r="P1612" i="5" l="1"/>
  <c r="Q1612" i="5" s="1"/>
  <c r="S1613" i="5" s="1"/>
  <c r="U1612" i="5"/>
  <c r="V1612" i="5" s="1"/>
  <c r="P1613" i="5" l="1"/>
  <c r="Q1613" i="5" s="1"/>
  <c r="S1614" i="5" s="1"/>
  <c r="U1613" i="5"/>
  <c r="V1613" i="5" s="1"/>
  <c r="P1614" i="5" l="1"/>
  <c r="Q1614" i="5" s="1"/>
  <c r="S1615" i="5" s="1"/>
  <c r="U1614" i="5"/>
  <c r="V1614" i="5" s="1"/>
  <c r="P1615" i="5" l="1"/>
  <c r="Q1615" i="5" s="1"/>
  <c r="S1616" i="5" s="1"/>
  <c r="U1615" i="5"/>
  <c r="V1615" i="5" s="1"/>
  <c r="P1616" i="5" l="1"/>
  <c r="Q1616" i="5" s="1"/>
  <c r="S1617" i="5" s="1"/>
  <c r="U1617" i="5" s="1"/>
  <c r="U1616" i="5"/>
  <c r="V1616" i="5" s="1"/>
  <c r="V1617" i="5" l="1"/>
  <c r="P1617" i="5"/>
  <c r="Q1617" i="5" s="1"/>
  <c r="S1618" i="5" s="1"/>
  <c r="P1618" i="5" l="1"/>
  <c r="Q1618" i="5" s="1"/>
  <c r="S1619" i="5" s="1"/>
  <c r="U1618" i="5"/>
  <c r="V1618" i="5" s="1"/>
  <c r="P1619" i="5" l="1"/>
  <c r="Q1619" i="5" s="1"/>
  <c r="S1620" i="5" s="1"/>
  <c r="U1619" i="5"/>
  <c r="V1619" i="5" s="1"/>
  <c r="P1620" i="5" l="1"/>
  <c r="Q1620" i="5" s="1"/>
  <c r="S1621" i="5" s="1"/>
  <c r="U1620" i="5"/>
  <c r="V1620" i="5" s="1"/>
  <c r="P1621" i="5" l="1"/>
  <c r="Q1621" i="5" s="1"/>
  <c r="S1622" i="5" s="1"/>
  <c r="U1622" i="5" s="1"/>
  <c r="U1621" i="5"/>
  <c r="V1621" i="5" s="1"/>
  <c r="V1622" i="5" l="1"/>
  <c r="P1622" i="5"/>
  <c r="Q1622" i="5" s="1"/>
  <c r="S1623" i="5" s="1"/>
  <c r="P1623" i="5" l="1"/>
  <c r="Q1623" i="5" s="1"/>
  <c r="S1624" i="5" s="1"/>
  <c r="U1623" i="5"/>
  <c r="V1623" i="5" s="1"/>
  <c r="P1624" i="5" l="1"/>
  <c r="Q1624" i="5" s="1"/>
  <c r="S1625" i="5" s="1"/>
  <c r="U1624" i="5"/>
  <c r="V1624" i="5" s="1"/>
  <c r="P1625" i="5" l="1"/>
  <c r="Q1625" i="5" s="1"/>
  <c r="S1626" i="5" s="1"/>
  <c r="U1625" i="5"/>
  <c r="V1625" i="5" s="1"/>
  <c r="P1626" i="5" l="1"/>
  <c r="Q1626" i="5" s="1"/>
  <c r="S1627" i="5" s="1"/>
  <c r="U1627" i="5" s="1"/>
  <c r="U1626" i="5"/>
  <c r="V1626" i="5" s="1"/>
  <c r="V1627" i="5" l="1"/>
  <c r="P1627" i="5"/>
  <c r="Q1627" i="5" s="1"/>
  <c r="S1628" i="5" s="1"/>
  <c r="P1628" i="5" l="1"/>
  <c r="Q1628" i="5" s="1"/>
  <c r="S1629" i="5" s="1"/>
  <c r="U1628" i="5"/>
  <c r="V1628" i="5" s="1"/>
  <c r="P1629" i="5" l="1"/>
  <c r="Q1629" i="5" s="1"/>
  <c r="S1630" i="5" s="1"/>
  <c r="U1629" i="5"/>
  <c r="V1629" i="5" s="1"/>
  <c r="P1630" i="5" l="1"/>
  <c r="Q1630" i="5" s="1"/>
  <c r="S1631" i="5" s="1"/>
  <c r="U1630" i="5"/>
  <c r="V1630" i="5" s="1"/>
  <c r="P1631" i="5" l="1"/>
  <c r="Q1631" i="5" s="1"/>
  <c r="S1632" i="5" s="1"/>
  <c r="U1631" i="5"/>
  <c r="V1631" i="5" s="1"/>
  <c r="P1632" i="5" l="1"/>
  <c r="Q1632" i="5" s="1"/>
  <c r="S1633" i="5" s="1"/>
  <c r="U1632" i="5"/>
  <c r="V1632" i="5" s="1"/>
  <c r="P1633" i="5" l="1"/>
  <c r="Q1633" i="5" s="1"/>
  <c r="S1634" i="5" s="1"/>
  <c r="U1633" i="5"/>
  <c r="V1633" i="5" s="1"/>
  <c r="P1634" i="5" l="1"/>
  <c r="Q1634" i="5" s="1"/>
  <c r="S1635" i="5" s="1"/>
  <c r="U1635" i="5" s="1"/>
  <c r="U1634" i="5"/>
  <c r="V1634" i="5" s="1"/>
  <c r="V1635" i="5" l="1"/>
  <c r="P1635" i="5"/>
  <c r="Q1635" i="5" s="1"/>
  <c r="S1636" i="5" s="1"/>
  <c r="U1636" i="5" s="1"/>
  <c r="V1636" i="5" s="1"/>
  <c r="P1636" i="5" l="1"/>
  <c r="Q1636" i="5" s="1"/>
  <c r="S1637" i="5" s="1"/>
  <c r="P1637" i="5" l="1"/>
  <c r="Q1637" i="5" s="1"/>
  <c r="S1638" i="5" s="1"/>
  <c r="U1637" i="5"/>
  <c r="V1637" i="5" s="1"/>
  <c r="P1638" i="5" l="1"/>
  <c r="Q1638" i="5" s="1"/>
  <c r="S1639" i="5" s="1"/>
  <c r="U1638" i="5"/>
  <c r="V1638" i="5" s="1"/>
  <c r="P1639" i="5" l="1"/>
  <c r="Q1639" i="5" s="1"/>
  <c r="S1640" i="5" s="1"/>
  <c r="U1639" i="5"/>
  <c r="V1639" i="5" s="1"/>
  <c r="P1640" i="5" l="1"/>
  <c r="Q1640" i="5" s="1"/>
  <c r="S1641" i="5" s="1"/>
  <c r="U1640" i="5"/>
  <c r="V1640" i="5" s="1"/>
  <c r="P1641" i="5" l="1"/>
  <c r="Q1641" i="5" s="1"/>
  <c r="S1642" i="5" s="1"/>
  <c r="U1641" i="5"/>
  <c r="V1641" i="5" s="1"/>
  <c r="P1642" i="5" l="1"/>
  <c r="Q1642" i="5" s="1"/>
  <c r="S1643" i="5" s="1"/>
  <c r="U1643" i="5" s="1"/>
  <c r="U1642" i="5"/>
  <c r="V1642" i="5" s="1"/>
  <c r="V1643" i="5" l="1"/>
  <c r="P1643" i="5"/>
  <c r="Q1643" i="5" s="1"/>
  <c r="S1644" i="5" s="1"/>
  <c r="P1644" i="5" l="1"/>
  <c r="Q1644" i="5" s="1"/>
  <c r="S1645" i="5" s="1"/>
  <c r="U1644" i="5"/>
  <c r="V1644" i="5" s="1"/>
  <c r="P1645" i="5" l="1"/>
  <c r="Q1645" i="5" s="1"/>
  <c r="S1646" i="5" s="1"/>
  <c r="U1645" i="5"/>
  <c r="V1645" i="5" s="1"/>
  <c r="P1646" i="5" l="1"/>
  <c r="Q1646" i="5" s="1"/>
  <c r="S1647" i="5" s="1"/>
  <c r="U1646" i="5"/>
  <c r="V1646" i="5" s="1"/>
  <c r="P1647" i="5" l="1"/>
  <c r="Q1647" i="5" s="1"/>
  <c r="S1648" i="5" s="1"/>
  <c r="U1648" i="5" s="1"/>
  <c r="U1647" i="5"/>
  <c r="V1647" i="5" s="1"/>
  <c r="V1648" i="5" l="1"/>
  <c r="P1648" i="5"/>
  <c r="Q1648" i="5" s="1"/>
  <c r="S1649" i="5" s="1"/>
  <c r="U1649" i="5" s="1"/>
  <c r="V1649" i="5" s="1"/>
  <c r="P1649" i="5" l="1"/>
  <c r="Q1649" i="5" s="1"/>
  <c r="S1650" i="5" s="1"/>
  <c r="P1650" i="5" l="1"/>
  <c r="Q1650" i="5" s="1"/>
  <c r="S1651" i="5" s="1"/>
  <c r="U1650" i="5"/>
  <c r="V1650" i="5" s="1"/>
  <c r="P1651" i="5" l="1"/>
  <c r="Q1651" i="5" s="1"/>
  <c r="S1652" i="5" s="1"/>
  <c r="U1652" i="5" s="1"/>
  <c r="U1651" i="5"/>
  <c r="V1651" i="5" s="1"/>
  <c r="V1652" i="5" l="1"/>
  <c r="P1652" i="5"/>
  <c r="Q1652" i="5" s="1"/>
  <c r="S1653" i="5" s="1"/>
  <c r="U1653" i="5" s="1"/>
  <c r="V1653" i="5" s="1"/>
  <c r="P1653" i="5" l="1"/>
  <c r="Q1653" i="5" s="1"/>
  <c r="S1654" i="5" s="1"/>
  <c r="U1654" i="5" s="1"/>
  <c r="V1654" i="5" s="1"/>
  <c r="P1654" i="5" l="1"/>
  <c r="Q1654" i="5" s="1"/>
  <c r="S1655" i="5" s="1"/>
  <c r="U1655" i="5" s="1"/>
  <c r="V1655" i="5" s="1"/>
  <c r="P1655" i="5" l="1"/>
  <c r="Q1655" i="5" s="1"/>
  <c r="S1656" i="5" s="1"/>
  <c r="P1656" i="5" l="1"/>
  <c r="Q1656" i="5" s="1"/>
  <c r="S1657" i="5" s="1"/>
  <c r="U1656" i="5"/>
  <c r="V1656" i="5" s="1"/>
  <c r="P1657" i="5" l="1"/>
  <c r="Q1657" i="5" s="1"/>
  <c r="S1658" i="5" s="1"/>
  <c r="U1657" i="5"/>
  <c r="V1657" i="5" s="1"/>
  <c r="P1658" i="5" l="1"/>
  <c r="Q1658" i="5" s="1"/>
  <c r="S1659" i="5" s="1"/>
  <c r="U1658" i="5"/>
  <c r="V1658" i="5" s="1"/>
  <c r="P1659" i="5" l="1"/>
  <c r="Q1659" i="5" s="1"/>
  <c r="S1660" i="5" s="1"/>
  <c r="U1659" i="5"/>
  <c r="V1659" i="5" s="1"/>
  <c r="P1660" i="5" l="1"/>
  <c r="Q1660" i="5" s="1"/>
  <c r="S1661" i="5" s="1"/>
  <c r="U1661" i="5" s="1"/>
  <c r="U1660" i="5"/>
  <c r="V1660" i="5" s="1"/>
  <c r="V1661" i="5" l="1"/>
  <c r="P1661" i="5"/>
  <c r="Q1661" i="5" s="1"/>
  <c r="S1662" i="5" s="1"/>
  <c r="U1662" i="5" s="1"/>
  <c r="V1662" i="5" l="1"/>
  <c r="P1662" i="5"/>
  <c r="Q1662" i="5" s="1"/>
  <c r="S1663" i="5" s="1"/>
  <c r="U1663" i="5" s="1"/>
  <c r="V1663" i="5" s="1"/>
  <c r="P1663" i="5" l="1"/>
  <c r="Q1663" i="5" s="1"/>
  <c r="S1664" i="5" s="1"/>
  <c r="P1664" i="5" l="1"/>
  <c r="Q1664" i="5" s="1"/>
  <c r="S1665" i="5" s="1"/>
  <c r="U1665" i="5" s="1"/>
  <c r="U1664" i="5"/>
  <c r="V1664" i="5" s="1"/>
  <c r="V1665" i="5" l="1"/>
  <c r="P1665" i="5"/>
  <c r="Q1665" i="5" s="1"/>
  <c r="S1666" i="5" s="1"/>
  <c r="P1666" i="5" l="1"/>
  <c r="Q1666" i="5" s="1"/>
  <c r="S1667" i="5" s="1"/>
  <c r="U1667" i="5" s="1"/>
  <c r="U1666" i="5"/>
  <c r="V1666" i="5" s="1"/>
  <c r="V1667" i="5" l="1"/>
  <c r="P1667" i="5"/>
  <c r="Q1667" i="5" s="1"/>
  <c r="S1668" i="5" s="1"/>
  <c r="U1668" i="5" s="1"/>
  <c r="V1668" i="5" s="1"/>
  <c r="P1668" i="5" l="1"/>
  <c r="Q1668" i="5" s="1"/>
  <c r="S1669" i="5" s="1"/>
  <c r="P1669" i="5" l="1"/>
  <c r="Q1669" i="5" s="1"/>
  <c r="S1670" i="5" s="1"/>
  <c r="U1669" i="5"/>
  <c r="V1669" i="5" s="1"/>
  <c r="P1670" i="5" l="1"/>
  <c r="Q1670" i="5" s="1"/>
  <c r="S1671" i="5" s="1"/>
  <c r="U1671" i="5" s="1"/>
  <c r="U1670" i="5"/>
  <c r="V1670" i="5" s="1"/>
  <c r="V1671" i="5" l="1"/>
  <c r="P1671" i="5"/>
  <c r="Q1671" i="5" s="1"/>
  <c r="S1672" i="5" s="1"/>
  <c r="U1672" i="5" s="1"/>
  <c r="V1672" i="5" s="1"/>
  <c r="P1672" i="5" l="1"/>
  <c r="Q1672" i="5" s="1"/>
  <c r="S1673" i="5" s="1"/>
  <c r="U1673" i="5" s="1"/>
  <c r="V1673" i="5" s="1"/>
  <c r="P1673" i="5" l="1"/>
  <c r="Q1673" i="5" s="1"/>
  <c r="S1674" i="5" s="1"/>
  <c r="P1674" i="5" l="1"/>
  <c r="Q1674" i="5" s="1"/>
  <c r="S1675" i="5" s="1"/>
  <c r="U1674" i="5"/>
  <c r="V1674" i="5" s="1"/>
  <c r="P1675" i="5" l="1"/>
  <c r="Q1675" i="5" s="1"/>
  <c r="S1676" i="5" s="1"/>
  <c r="U1675" i="5"/>
  <c r="V1675" i="5" s="1"/>
  <c r="P1676" i="5" l="1"/>
  <c r="Q1676" i="5" s="1"/>
  <c r="S1677" i="5" s="1"/>
  <c r="U1677" i="5" s="1"/>
  <c r="U1676" i="5"/>
  <c r="V1676" i="5" s="1"/>
  <c r="V1677" i="5" l="1"/>
  <c r="P1677" i="5"/>
  <c r="Q1677" i="5" s="1"/>
  <c r="S1678" i="5" s="1"/>
  <c r="U1678" i="5" s="1"/>
  <c r="V1678" i="5" s="1"/>
  <c r="P1678" i="5" l="1"/>
  <c r="Q1678" i="5" s="1"/>
  <c r="S1679" i="5" s="1"/>
  <c r="U1679" i="5" s="1"/>
  <c r="V1679" i="5" s="1"/>
  <c r="P1679" i="5" l="1"/>
  <c r="Q1679" i="5" s="1"/>
  <c r="S1680" i="5" s="1"/>
  <c r="U1680" i="5" s="1"/>
  <c r="V1680" i="5" s="1"/>
  <c r="P1680" i="5" l="1"/>
  <c r="Q1680" i="5" s="1"/>
  <c r="S1681" i="5" s="1"/>
  <c r="U1681" i="5" s="1"/>
  <c r="V1681" i="5" s="1"/>
  <c r="P1681" i="5" l="1"/>
  <c r="Q1681" i="5" s="1"/>
  <c r="S1682" i="5" s="1"/>
  <c r="P1682" i="5" l="1"/>
  <c r="Q1682" i="5" s="1"/>
  <c r="S1683" i="5" s="1"/>
  <c r="U1682" i="5"/>
  <c r="V1682" i="5" s="1"/>
  <c r="P1683" i="5" l="1"/>
  <c r="Q1683" i="5" s="1"/>
  <c r="S1684" i="5" s="1"/>
  <c r="U1684" i="5" s="1"/>
  <c r="U1683" i="5"/>
  <c r="V1683" i="5" s="1"/>
  <c r="V1684" i="5" l="1"/>
  <c r="P1684" i="5"/>
  <c r="Q1684" i="5" s="1"/>
  <c r="S1685" i="5" s="1"/>
  <c r="U1685" i="5" s="1"/>
  <c r="V1685" i="5" s="1"/>
  <c r="P1685" i="5" l="1"/>
  <c r="Q1685" i="5" s="1"/>
  <c r="S1686" i="5" s="1"/>
  <c r="U1686" i="5" s="1"/>
  <c r="V1686" i="5" s="1"/>
  <c r="P1686" i="5" l="1"/>
  <c r="Q1686" i="5" s="1"/>
  <c r="S1687" i="5" s="1"/>
  <c r="P1687" i="5" l="1"/>
  <c r="Q1687" i="5" s="1"/>
  <c r="S1688" i="5" s="1"/>
  <c r="U1687" i="5"/>
  <c r="V1687" i="5" s="1"/>
  <c r="P1688" i="5" l="1"/>
  <c r="Q1688" i="5" s="1"/>
  <c r="S1689" i="5" s="1"/>
  <c r="U1688" i="5"/>
  <c r="V1688" i="5" s="1"/>
  <c r="P1689" i="5" l="1"/>
  <c r="Q1689" i="5" s="1"/>
  <c r="S1690" i="5" s="1"/>
  <c r="U1689" i="5"/>
  <c r="V1689" i="5" s="1"/>
  <c r="P1690" i="5" l="1"/>
  <c r="Q1690" i="5" s="1"/>
  <c r="S1691" i="5" s="1"/>
  <c r="U1690" i="5"/>
  <c r="V1690" i="5" s="1"/>
  <c r="P1691" i="5" l="1"/>
  <c r="Q1691" i="5" s="1"/>
  <c r="S1692" i="5" s="1"/>
  <c r="U1692" i="5" s="1"/>
  <c r="U1691" i="5"/>
  <c r="V1691" i="5" s="1"/>
  <c r="V1692" i="5" l="1"/>
  <c r="P1692" i="5"/>
  <c r="Q1692" i="5" s="1"/>
  <c r="S1693" i="5" s="1"/>
  <c r="U1693" i="5" s="1"/>
  <c r="V1693" i="5" s="1"/>
  <c r="P1693" i="5" l="1"/>
  <c r="Q1693" i="5" s="1"/>
  <c r="S1694" i="5" s="1"/>
  <c r="P1694" i="5" l="1"/>
  <c r="Q1694" i="5" s="1"/>
  <c r="S1695" i="5" s="1"/>
  <c r="U1694" i="5"/>
  <c r="V1694" i="5" s="1"/>
  <c r="P1695" i="5" l="1"/>
  <c r="Q1695" i="5" s="1"/>
  <c r="S1696" i="5" s="1"/>
  <c r="U1695" i="5"/>
  <c r="V1695" i="5" s="1"/>
  <c r="P1696" i="5" l="1"/>
  <c r="Q1696" i="5" s="1"/>
  <c r="S1697" i="5" s="1"/>
  <c r="U1696" i="5"/>
  <c r="V1696" i="5" s="1"/>
  <c r="P1697" i="5" l="1"/>
  <c r="Q1697" i="5" s="1"/>
  <c r="S1698" i="5" s="1"/>
  <c r="U1698" i="5" s="1"/>
  <c r="U1697" i="5"/>
  <c r="V1697" i="5" s="1"/>
  <c r="V1698" i="5" l="1"/>
  <c r="P1698" i="5"/>
  <c r="Q1698" i="5" s="1"/>
  <c r="S1699" i="5" s="1"/>
  <c r="U1699" i="5" s="1"/>
  <c r="V1699" i="5" s="1"/>
  <c r="P1699" i="5" l="1"/>
  <c r="Q1699" i="5" s="1"/>
  <c r="S1700" i="5" s="1"/>
  <c r="U1700" i="5" s="1"/>
  <c r="V1700" i="5" s="1"/>
  <c r="P1700" i="5" l="1"/>
  <c r="Q1700" i="5" s="1"/>
  <c r="S1701" i="5" s="1"/>
  <c r="U1701" i="5" s="1"/>
  <c r="V1701" i="5" s="1"/>
  <c r="P1701" i="5" l="1"/>
  <c r="Q1701" i="5" s="1"/>
  <c r="S1702" i="5" s="1"/>
  <c r="U1702" i="5" s="1"/>
  <c r="V1702" i="5" s="1"/>
  <c r="P1702" i="5" l="1"/>
  <c r="Q1702" i="5" s="1"/>
  <c r="S1703" i="5" s="1"/>
  <c r="U1703" i="5" s="1"/>
  <c r="V1703" i="5" s="1"/>
  <c r="P1703" i="5" l="1"/>
  <c r="Q1703" i="5" s="1"/>
  <c r="S1704" i="5" s="1"/>
  <c r="P1704" i="5" l="1"/>
  <c r="Q1704" i="5" s="1"/>
  <c r="S1705" i="5" s="1"/>
  <c r="U1705" i="5" s="1"/>
  <c r="U1704" i="5"/>
  <c r="V1704" i="5" s="1"/>
  <c r="V1705" i="5" l="1"/>
  <c r="P1705" i="5"/>
  <c r="Q1705" i="5" s="1"/>
  <c r="S1706" i="5" s="1"/>
  <c r="U1706" i="5" s="1"/>
  <c r="V1706" i="5" s="1"/>
  <c r="P1706" i="5" l="1"/>
  <c r="Q1706" i="5" s="1"/>
  <c r="S1707" i="5" s="1"/>
  <c r="U1707" i="5" s="1"/>
  <c r="V1707" i="5" s="1"/>
  <c r="P1707" i="5" l="1"/>
  <c r="Q1707" i="5" s="1"/>
  <c r="S1708" i="5" s="1"/>
  <c r="U1708" i="5" s="1"/>
  <c r="V1708" i="5" s="1"/>
  <c r="P1708" i="5" l="1"/>
  <c r="Q1708" i="5" s="1"/>
  <c r="S1709" i="5" s="1"/>
  <c r="U1709" i="5" s="1"/>
  <c r="V1709" i="5" s="1"/>
  <c r="P1709" i="5" l="1"/>
  <c r="Q1709" i="5" s="1"/>
  <c r="S1710" i="5" s="1"/>
  <c r="U1710" i="5" s="1"/>
  <c r="V1710" i="5" s="1"/>
  <c r="P1710" i="5" l="1"/>
  <c r="Q1710" i="5" s="1"/>
  <c r="S1711" i="5" s="1"/>
  <c r="U1711" i="5" s="1"/>
  <c r="V1711" i="5" s="1"/>
  <c r="P1711" i="5" l="1"/>
  <c r="Q1711" i="5" s="1"/>
  <c r="S1712" i="5" s="1"/>
  <c r="P1712" i="5" l="1"/>
  <c r="Q1712" i="5" s="1"/>
  <c r="S1713" i="5" s="1"/>
  <c r="U1712" i="5"/>
  <c r="V1712" i="5" s="1"/>
  <c r="P1713" i="5" l="1"/>
  <c r="Q1713" i="5" s="1"/>
  <c r="S1714" i="5" s="1"/>
  <c r="U1713" i="5"/>
  <c r="V1713" i="5" s="1"/>
  <c r="P1714" i="5" l="1"/>
  <c r="Q1714" i="5" s="1"/>
  <c r="S1715" i="5" s="1"/>
  <c r="U1714" i="5"/>
  <c r="V1714" i="5" s="1"/>
  <c r="P1715" i="5" l="1"/>
  <c r="Q1715" i="5" s="1"/>
  <c r="S1716" i="5" s="1"/>
  <c r="U1715" i="5"/>
  <c r="V1715" i="5" s="1"/>
  <c r="P1716" i="5" l="1"/>
  <c r="Q1716" i="5" s="1"/>
  <c r="S1717" i="5" s="1"/>
  <c r="U1717" i="5" s="1"/>
  <c r="U1716" i="5"/>
  <c r="V1716" i="5" s="1"/>
  <c r="V1717" i="5" l="1"/>
  <c r="P1717" i="5"/>
  <c r="Q1717" i="5" s="1"/>
  <c r="S1718" i="5" s="1"/>
  <c r="U1718" i="5" s="1"/>
  <c r="V1718" i="5" s="1"/>
  <c r="P1718" i="5" l="1"/>
  <c r="Q1718" i="5" s="1"/>
  <c r="S1719" i="5" s="1"/>
  <c r="U1719" i="5" s="1"/>
  <c r="V1719" i="5" s="1"/>
  <c r="P1719" i="5" l="1"/>
  <c r="Q1719" i="5" s="1"/>
  <c r="S1720" i="5" s="1"/>
  <c r="U1720" i="5" s="1"/>
  <c r="V1720" i="5" s="1"/>
  <c r="P1720" i="5" l="1"/>
  <c r="Q1720" i="5" s="1"/>
  <c r="S1721" i="5" s="1"/>
  <c r="U1721" i="5" s="1"/>
  <c r="V1721" i="5" s="1"/>
  <c r="P1721" i="5" l="1"/>
  <c r="Q1721" i="5" s="1"/>
  <c r="S1722" i="5" s="1"/>
  <c r="P1722" i="5" l="1"/>
  <c r="Q1722" i="5" s="1"/>
  <c r="S1723" i="5" s="1"/>
  <c r="U1722" i="5"/>
  <c r="V1722" i="5" s="1"/>
  <c r="P1723" i="5" l="1"/>
  <c r="Q1723" i="5" s="1"/>
  <c r="S1724" i="5" s="1"/>
  <c r="U1724" i="5" s="1"/>
  <c r="U1723" i="5"/>
  <c r="V1723" i="5" s="1"/>
  <c r="V1724" i="5" l="1"/>
  <c r="P1724" i="5"/>
  <c r="Q1724" i="5" s="1"/>
  <c r="S1725" i="5" s="1"/>
  <c r="P1725" i="5" l="1"/>
  <c r="Q1725" i="5" s="1"/>
  <c r="S1726" i="5" s="1"/>
  <c r="U1726" i="5" s="1"/>
  <c r="U1725" i="5"/>
  <c r="V1725" i="5" s="1"/>
  <c r="V1726" i="5" l="1"/>
  <c r="P1726" i="5"/>
  <c r="Q1726" i="5" s="1"/>
  <c r="S1727" i="5" s="1"/>
  <c r="U1727" i="5" s="1"/>
  <c r="V1727" i="5" s="1"/>
  <c r="P1727" i="5" l="1"/>
  <c r="Q1727" i="5" s="1"/>
  <c r="S1728" i="5" s="1"/>
  <c r="U1728" i="5" s="1"/>
  <c r="V1728" i="5" s="1"/>
  <c r="P1728" i="5" l="1"/>
  <c r="Q1728" i="5" s="1"/>
  <c r="S1729" i="5" s="1"/>
  <c r="U1729" i="5" s="1"/>
  <c r="V1729" i="5" s="1"/>
  <c r="P1729" i="5" l="1"/>
  <c r="Q1729" i="5" s="1"/>
  <c r="S1730" i="5" s="1"/>
  <c r="P1730" i="5" l="1"/>
  <c r="Q1730" i="5" s="1"/>
  <c r="S1731" i="5" s="1"/>
  <c r="U1730" i="5"/>
  <c r="V1730" i="5" s="1"/>
  <c r="P1731" i="5" l="1"/>
  <c r="Q1731" i="5" s="1"/>
  <c r="S1732" i="5" s="1"/>
  <c r="U1731" i="5"/>
  <c r="V1731" i="5" s="1"/>
  <c r="P1732" i="5" l="1"/>
  <c r="Q1732" i="5" s="1"/>
  <c r="S1733" i="5" s="1"/>
  <c r="U1733" i="5" s="1"/>
  <c r="U1732" i="5"/>
  <c r="V1732" i="5" s="1"/>
  <c r="V1733" i="5" l="1"/>
  <c r="P1733" i="5"/>
  <c r="Q1733" i="5" s="1"/>
  <c r="S1734" i="5" s="1"/>
  <c r="P1734" i="5" l="1"/>
  <c r="Q1734" i="5" s="1"/>
  <c r="S1735" i="5" s="1"/>
  <c r="U1734" i="5"/>
  <c r="V1734" i="5" s="1"/>
  <c r="P1735" i="5" l="1"/>
  <c r="Q1735" i="5" s="1"/>
  <c r="S1736" i="5" s="1"/>
  <c r="U1735" i="5"/>
  <c r="V1735" i="5" s="1"/>
  <c r="P1736" i="5" l="1"/>
  <c r="Q1736" i="5" s="1"/>
  <c r="S1737" i="5" s="1"/>
  <c r="U1736" i="5"/>
  <c r="V1736" i="5" s="1"/>
  <c r="P1737" i="5" l="1"/>
  <c r="Q1737" i="5" s="1"/>
  <c r="S1738" i="5" s="1"/>
  <c r="U1738" i="5" s="1"/>
  <c r="U1737" i="5"/>
  <c r="V1737" i="5" s="1"/>
  <c r="V1738" i="5" l="1"/>
  <c r="P1738" i="5"/>
  <c r="Q1738" i="5" s="1"/>
  <c r="S1739" i="5" s="1"/>
  <c r="P1739" i="5" l="1"/>
  <c r="Q1739" i="5" s="1"/>
  <c r="S1740" i="5" s="1"/>
  <c r="U1740" i="5" s="1"/>
  <c r="U1739" i="5"/>
  <c r="V1739" i="5" s="1"/>
  <c r="V1740" i="5" l="1"/>
  <c r="P1740" i="5"/>
  <c r="Q1740" i="5" s="1"/>
  <c r="S1741" i="5" s="1"/>
  <c r="P1741" i="5" l="1"/>
  <c r="Q1741" i="5" s="1"/>
  <c r="S1742" i="5" s="1"/>
  <c r="U1741" i="5"/>
  <c r="V1741" i="5" s="1"/>
  <c r="P1742" i="5" l="1"/>
  <c r="Q1742" i="5" s="1"/>
  <c r="S1743" i="5" s="1"/>
  <c r="U1742" i="5"/>
  <c r="V1742" i="5" s="1"/>
  <c r="P1743" i="5" l="1"/>
  <c r="Q1743" i="5" s="1"/>
  <c r="S1744" i="5" s="1"/>
  <c r="U1743" i="5"/>
  <c r="V1743" i="5" s="1"/>
  <c r="P1744" i="5" l="1"/>
  <c r="Q1744" i="5" s="1"/>
  <c r="S1745" i="5" s="1"/>
  <c r="U1745" i="5" s="1"/>
  <c r="U1744" i="5"/>
  <c r="V1744" i="5" s="1"/>
  <c r="V1745" i="5" l="1"/>
  <c r="P1745" i="5"/>
  <c r="Q1745" i="5" s="1"/>
  <c r="S1746" i="5" s="1"/>
  <c r="P1746" i="5" l="1"/>
  <c r="Q1746" i="5" s="1"/>
  <c r="S1747" i="5" s="1"/>
  <c r="U1746" i="5"/>
  <c r="V1746" i="5" s="1"/>
  <c r="P1747" i="5" l="1"/>
  <c r="Q1747" i="5" s="1"/>
  <c r="S1748" i="5" s="1"/>
  <c r="U1748" i="5" s="1"/>
  <c r="U1747" i="5"/>
  <c r="V1747" i="5" s="1"/>
  <c r="V1748" i="5" l="1"/>
  <c r="P1748" i="5"/>
  <c r="Q1748" i="5" s="1"/>
  <c r="S1749" i="5" s="1"/>
  <c r="U1749" i="5" s="1"/>
  <c r="V1749" i="5" s="1"/>
  <c r="P1749" i="5" l="1"/>
  <c r="Q1749" i="5" s="1"/>
  <c r="S1750" i="5" s="1"/>
  <c r="U1750" i="5" s="1"/>
  <c r="V1750" i="5" s="1"/>
  <c r="P1750" i="5" l="1"/>
  <c r="Q1750" i="5" s="1"/>
  <c r="S1751" i="5" s="1"/>
  <c r="U1751" i="5" s="1"/>
  <c r="V1751" i="5" s="1"/>
  <c r="P1751" i="5" l="1"/>
  <c r="Q1751" i="5" s="1"/>
  <c r="S1752" i="5" s="1"/>
  <c r="U1752" i="5" s="1"/>
  <c r="V1752" i="5" s="1"/>
  <c r="P1752" i="5" l="1"/>
  <c r="Q1752" i="5" s="1"/>
  <c r="S1753" i="5" s="1"/>
  <c r="P1753" i="5" l="1"/>
  <c r="Q1753" i="5" s="1"/>
  <c r="S1754" i="5" s="1"/>
  <c r="U1753" i="5"/>
  <c r="V1753" i="5" s="1"/>
  <c r="P1754" i="5" l="1"/>
  <c r="Q1754" i="5" s="1"/>
  <c r="S1755" i="5" s="1"/>
  <c r="U1754" i="5"/>
  <c r="V1754" i="5" s="1"/>
  <c r="P1755" i="5" l="1"/>
  <c r="Q1755" i="5" s="1"/>
  <c r="S1756" i="5" s="1"/>
  <c r="U1756" i="5" s="1"/>
  <c r="U1755" i="5"/>
  <c r="V1755" i="5" s="1"/>
  <c r="V1756" i="5" l="1"/>
  <c r="P1756" i="5"/>
  <c r="Q1756" i="5" s="1"/>
  <c r="S1757" i="5" s="1"/>
  <c r="P1757" i="5" l="1"/>
  <c r="Q1757" i="5" s="1"/>
  <c r="S1758" i="5" s="1"/>
  <c r="U1757" i="5"/>
  <c r="V1757" i="5" s="1"/>
  <c r="P1758" i="5" l="1"/>
  <c r="Q1758" i="5" s="1"/>
  <c r="S1759" i="5" s="1"/>
  <c r="U1758" i="5"/>
  <c r="V1758" i="5" s="1"/>
  <c r="P1759" i="5" l="1"/>
  <c r="Q1759" i="5" s="1"/>
  <c r="S1760" i="5" s="1"/>
  <c r="U1759" i="5"/>
  <c r="V1759" i="5" s="1"/>
  <c r="P1760" i="5" l="1"/>
  <c r="Q1760" i="5" s="1"/>
  <c r="S1761" i="5" s="1"/>
  <c r="U1761" i="5" s="1"/>
  <c r="U1760" i="5"/>
  <c r="V1760" i="5" s="1"/>
  <c r="V1761" i="5" l="1"/>
  <c r="P1761" i="5"/>
  <c r="Q1761" i="5" s="1"/>
  <c r="S1762" i="5" s="1"/>
  <c r="P1762" i="5" l="1"/>
  <c r="Q1762" i="5" s="1"/>
  <c r="S1763" i="5" s="1"/>
  <c r="U1763" i="5" s="1"/>
  <c r="U1762" i="5"/>
  <c r="V1762" i="5" s="1"/>
  <c r="V1763" i="5" l="1"/>
  <c r="P1763" i="5"/>
  <c r="Q1763" i="5" s="1"/>
  <c r="S1764" i="5" s="1"/>
  <c r="P1764" i="5" l="1"/>
  <c r="Q1764" i="5" s="1"/>
  <c r="S1765" i="5" s="1"/>
  <c r="U1764" i="5"/>
  <c r="V1764" i="5" s="1"/>
  <c r="P1765" i="5" l="1"/>
  <c r="Q1765" i="5" s="1"/>
  <c r="S1766" i="5" s="1"/>
  <c r="U1765" i="5"/>
  <c r="V1765" i="5" s="1"/>
  <c r="P1766" i="5" l="1"/>
  <c r="Q1766" i="5" s="1"/>
  <c r="S1767" i="5" s="1"/>
  <c r="U1766" i="5"/>
  <c r="V1766" i="5" s="1"/>
  <c r="P1767" i="5" l="1"/>
  <c r="Q1767" i="5" s="1"/>
  <c r="S1768" i="5" s="1"/>
  <c r="U1768" i="5" s="1"/>
  <c r="U1767" i="5"/>
  <c r="V1767" i="5" s="1"/>
  <c r="V1768" i="5" l="1"/>
  <c r="P1768" i="5"/>
  <c r="Q1768" i="5" s="1"/>
  <c r="S1769" i="5" s="1"/>
  <c r="P1769" i="5" l="1"/>
  <c r="Q1769" i="5" s="1"/>
  <c r="S1770" i="5" s="1"/>
  <c r="U1769" i="5"/>
  <c r="V1769" i="5" s="1"/>
  <c r="P1770" i="5" l="1"/>
  <c r="Q1770" i="5" s="1"/>
  <c r="S1771" i="5" s="1"/>
  <c r="U1770" i="5"/>
  <c r="V1770" i="5" s="1"/>
  <c r="P1771" i="5" l="1"/>
  <c r="Q1771" i="5" s="1"/>
  <c r="S1772" i="5" s="1"/>
  <c r="U1771" i="5"/>
  <c r="V1771" i="5" s="1"/>
  <c r="P1772" i="5" l="1"/>
  <c r="Q1772" i="5" s="1"/>
  <c r="S1773" i="5" s="1"/>
  <c r="U1772" i="5"/>
  <c r="V1772" i="5" s="1"/>
  <c r="P1773" i="5" l="1"/>
  <c r="Q1773" i="5" s="1"/>
  <c r="S1774" i="5" s="1"/>
  <c r="U1773" i="5"/>
  <c r="V1773" i="5" s="1"/>
  <c r="P1774" i="5" l="1"/>
  <c r="Q1774" i="5" s="1"/>
  <c r="S1775" i="5" s="1"/>
  <c r="U1774" i="5"/>
  <c r="V1774" i="5" s="1"/>
  <c r="P1775" i="5" l="1"/>
  <c r="Q1775" i="5" s="1"/>
  <c r="S1776" i="5" s="1"/>
  <c r="U1775" i="5"/>
  <c r="V1775" i="5" s="1"/>
  <c r="P1776" i="5" l="1"/>
  <c r="Q1776" i="5" s="1"/>
  <c r="S1777" i="5" s="1"/>
  <c r="U1776" i="5"/>
  <c r="V1776" i="5" s="1"/>
  <c r="P1777" i="5" l="1"/>
  <c r="Q1777" i="5" s="1"/>
  <c r="S1778" i="5" s="1"/>
  <c r="U1777" i="5"/>
  <c r="V1777" i="5" s="1"/>
  <c r="P1778" i="5" l="1"/>
  <c r="Q1778" i="5" s="1"/>
  <c r="S1779" i="5" s="1"/>
  <c r="U1778" i="5"/>
  <c r="V1778" i="5" s="1"/>
  <c r="P1779" i="5" l="1"/>
  <c r="Q1779" i="5" s="1"/>
  <c r="S1780" i="5" s="1"/>
  <c r="U1779" i="5"/>
  <c r="V1779" i="5" s="1"/>
  <c r="P1780" i="5" l="1"/>
  <c r="Q1780" i="5" s="1"/>
  <c r="S1781" i="5" s="1"/>
  <c r="U1780" i="5"/>
  <c r="V1780" i="5" s="1"/>
  <c r="P1781" i="5" l="1"/>
  <c r="Q1781" i="5" s="1"/>
  <c r="S1782" i="5" s="1"/>
  <c r="U1781" i="5"/>
  <c r="V1781" i="5" s="1"/>
  <c r="P1782" i="5" l="1"/>
  <c r="Q1782" i="5" s="1"/>
  <c r="S1783" i="5" s="1"/>
  <c r="U1782" i="5"/>
  <c r="V1782" i="5" s="1"/>
  <c r="P1783" i="5" l="1"/>
  <c r="Q1783" i="5" s="1"/>
  <c r="S1784" i="5" s="1"/>
  <c r="U1783" i="5"/>
  <c r="V1783" i="5" s="1"/>
  <c r="P1784" i="5" l="1"/>
  <c r="Q1784" i="5" s="1"/>
  <c r="S1785" i="5" s="1"/>
  <c r="U1784" i="5"/>
  <c r="V1784" i="5" s="1"/>
  <c r="P1785" i="5" l="1"/>
  <c r="Q1785" i="5" s="1"/>
  <c r="S1786" i="5" s="1"/>
  <c r="U1786" i="5" s="1"/>
  <c r="U1785" i="5"/>
  <c r="V1785" i="5" s="1"/>
  <c r="V1786" i="5" l="1"/>
  <c r="P1786" i="5"/>
  <c r="Q1786" i="5" s="1"/>
  <c r="S1787" i="5" s="1"/>
  <c r="P1787" i="5" l="1"/>
  <c r="Q1787" i="5" s="1"/>
  <c r="S1788" i="5" s="1"/>
  <c r="U1787" i="5"/>
  <c r="V1787" i="5" s="1"/>
  <c r="P1788" i="5" l="1"/>
  <c r="Q1788" i="5" s="1"/>
  <c r="S1789" i="5" s="1"/>
  <c r="U1788" i="5"/>
  <c r="V1788" i="5" s="1"/>
  <c r="P1789" i="5" l="1"/>
  <c r="Q1789" i="5" s="1"/>
  <c r="S1790" i="5" s="1"/>
  <c r="U1790" i="5" s="1"/>
  <c r="U1789" i="5"/>
  <c r="V1789" i="5" s="1"/>
  <c r="V1790" i="5" l="1"/>
  <c r="P1790" i="5"/>
  <c r="Q1790" i="5" s="1"/>
  <c r="S1791" i="5" s="1"/>
  <c r="U1791" i="5" s="1"/>
  <c r="V1791" i="5" s="1"/>
  <c r="P1791" i="5" l="1"/>
  <c r="Q1791" i="5" s="1"/>
  <c r="S1792" i="5" s="1"/>
  <c r="U1792" i="5" s="1"/>
  <c r="V1792" i="5" s="1"/>
  <c r="P1792" i="5" l="1"/>
  <c r="Q1792" i="5" s="1"/>
  <c r="S1793" i="5" s="1"/>
  <c r="U1793" i="5" s="1"/>
  <c r="V1793" i="5" s="1"/>
  <c r="P1793" i="5" l="1"/>
  <c r="Q1793" i="5" s="1"/>
  <c r="S1794" i="5" s="1"/>
  <c r="P1794" i="5" l="1"/>
  <c r="Q1794" i="5" s="1"/>
  <c r="S1795" i="5" s="1"/>
  <c r="U1794" i="5"/>
  <c r="V1794" i="5" s="1"/>
  <c r="P1795" i="5" l="1"/>
  <c r="Q1795" i="5" s="1"/>
  <c r="S1796" i="5" s="1"/>
  <c r="U1795" i="5"/>
  <c r="V1795" i="5" s="1"/>
  <c r="P1796" i="5" l="1"/>
  <c r="Q1796" i="5" s="1"/>
  <c r="S1797" i="5" s="1"/>
  <c r="U1797" i="5" s="1"/>
  <c r="U1796" i="5"/>
  <c r="V1796" i="5" s="1"/>
  <c r="V1797" i="5" l="1"/>
  <c r="P1797" i="5"/>
  <c r="Q1797" i="5" s="1"/>
  <c r="S1798" i="5" s="1"/>
  <c r="U1798" i="5" s="1"/>
  <c r="V1798" i="5" s="1"/>
  <c r="P1798" i="5" l="1"/>
  <c r="Q1798" i="5" s="1"/>
  <c r="S1799" i="5" s="1"/>
  <c r="P1799" i="5" l="1"/>
  <c r="Q1799" i="5" s="1"/>
  <c r="S1800" i="5" s="1"/>
  <c r="U1800" i="5" s="1"/>
  <c r="U1799" i="5"/>
  <c r="V1799" i="5" s="1"/>
  <c r="V1800" i="5" l="1"/>
  <c r="P1800" i="5"/>
  <c r="Q1800" i="5" s="1"/>
  <c r="S1801" i="5" s="1"/>
  <c r="U1801" i="5" s="1"/>
  <c r="P1801" i="5" l="1"/>
  <c r="Q1801" i="5" s="1"/>
  <c r="S1802" i="5" s="1"/>
  <c r="V1801" i="5"/>
  <c r="AG14" i="5"/>
  <c r="P1802" i="5" l="1"/>
  <c r="Q1802" i="5" s="1"/>
  <c r="S1803" i="5" s="1"/>
  <c r="U1802" i="5"/>
  <c r="V1802" i="5" s="1"/>
  <c r="P1803" i="5" l="1"/>
  <c r="Q1803" i="5" s="1"/>
  <c r="S1804" i="5" s="1"/>
  <c r="U1803" i="5"/>
  <c r="V1803" i="5" s="1"/>
  <c r="P1804" i="5" l="1"/>
  <c r="Q1804" i="5" s="1"/>
  <c r="S1805" i="5" s="1"/>
  <c r="U1804" i="5"/>
  <c r="V1804" i="5" s="1"/>
  <c r="P1805" i="5" l="1"/>
  <c r="Q1805" i="5" s="1"/>
  <c r="S1806" i="5" s="1"/>
  <c r="U1805" i="5"/>
  <c r="V1805" i="5" s="1"/>
  <c r="P1806" i="5" l="1"/>
  <c r="Q1806" i="5" s="1"/>
  <c r="S1807" i="5" s="1"/>
  <c r="U1806" i="5"/>
  <c r="V1806" i="5" s="1"/>
  <c r="P1807" i="5" l="1"/>
  <c r="Q1807" i="5" s="1"/>
  <c r="S1808" i="5" s="1"/>
  <c r="U1807" i="5"/>
  <c r="V1807" i="5" s="1"/>
  <c r="P1808" i="5" l="1"/>
  <c r="Q1808" i="5" s="1"/>
  <c r="S1809" i="5" s="1"/>
  <c r="U1808" i="5"/>
  <c r="V1808" i="5" s="1"/>
  <c r="P1809" i="5" l="1"/>
  <c r="Q1809" i="5" s="1"/>
  <c r="S1810" i="5" s="1"/>
  <c r="U1809" i="5"/>
  <c r="V1809" i="5" s="1"/>
  <c r="P1810" i="5" l="1"/>
  <c r="Q1810" i="5" s="1"/>
  <c r="S1811" i="5" s="1"/>
  <c r="U1810" i="5"/>
  <c r="V1810" i="5" s="1"/>
  <c r="P1811" i="5" l="1"/>
  <c r="Q1811" i="5" s="1"/>
  <c r="S1812" i="5" s="1"/>
  <c r="U1811" i="5"/>
  <c r="V1811" i="5" s="1"/>
  <c r="P1812" i="5" l="1"/>
  <c r="Q1812" i="5" s="1"/>
  <c r="S1813" i="5" s="1"/>
  <c r="U1812" i="5"/>
  <c r="V1812" i="5" s="1"/>
  <c r="P1813" i="5" l="1"/>
  <c r="Q1813" i="5" s="1"/>
  <c r="S1814" i="5" s="1"/>
  <c r="U1813" i="5"/>
  <c r="V1813" i="5" s="1"/>
  <c r="P1814" i="5" l="1"/>
  <c r="Q1814" i="5" s="1"/>
  <c r="S1815" i="5" s="1"/>
  <c r="U1815" i="5" s="1"/>
  <c r="U1814" i="5"/>
  <c r="V1814" i="5" s="1"/>
  <c r="V1815" i="5" l="1"/>
  <c r="P1815" i="5"/>
  <c r="Q1815" i="5" s="1"/>
  <c r="S1816" i="5" s="1"/>
  <c r="P1816" i="5" l="1"/>
  <c r="Q1816" i="5" s="1"/>
  <c r="S1817" i="5" s="1"/>
  <c r="U1817" i="5" s="1"/>
  <c r="U1816" i="5"/>
  <c r="V1816" i="5" s="1"/>
  <c r="V1817" i="5" l="1"/>
  <c r="P1817" i="5"/>
  <c r="Q1817" i="5" s="1"/>
  <c r="S1818" i="5" s="1"/>
  <c r="U1818" i="5" s="1"/>
  <c r="V1818" i="5" s="1"/>
  <c r="P1818" i="5" l="1"/>
  <c r="Q1818" i="5" s="1"/>
  <c r="S1819" i="5" s="1"/>
  <c r="U1819" i="5" s="1"/>
  <c r="V1819" i="5" s="1"/>
  <c r="P1819" i="5" l="1"/>
  <c r="Q1819" i="5" s="1"/>
  <c r="S1820" i="5" s="1"/>
  <c r="U1820" i="5" s="1"/>
  <c r="V1820" i="5" s="1"/>
  <c r="P1820" i="5" l="1"/>
  <c r="Q1820" i="5" s="1"/>
  <c r="S1821" i="5" s="1"/>
  <c r="U1821" i="5" s="1"/>
  <c r="V1821" i="5" s="1"/>
  <c r="P1821" i="5" l="1"/>
  <c r="Q1821" i="5" s="1"/>
  <c r="S1822" i="5" s="1"/>
  <c r="P1822" i="5" l="1"/>
  <c r="Q1822" i="5" s="1"/>
  <c r="S1823" i="5" s="1"/>
  <c r="U1822" i="5"/>
  <c r="V1822" i="5" s="1"/>
  <c r="P1823" i="5" l="1"/>
  <c r="Q1823" i="5" s="1"/>
  <c r="S1824" i="5" s="1"/>
  <c r="U1823" i="5"/>
  <c r="V1823" i="5" s="1"/>
  <c r="P1824" i="5" l="1"/>
  <c r="Q1824" i="5" s="1"/>
  <c r="S1825" i="5" s="1"/>
  <c r="U1824" i="5"/>
  <c r="V1824" i="5" s="1"/>
  <c r="P1825" i="5" l="1"/>
  <c r="Q1825" i="5" s="1"/>
  <c r="S1826" i="5" s="1"/>
  <c r="U1825" i="5"/>
  <c r="V1825" i="5" s="1"/>
  <c r="P1826" i="5" l="1"/>
  <c r="Q1826" i="5" s="1"/>
  <c r="S1827" i="5" s="1"/>
  <c r="U1826" i="5"/>
  <c r="V1826" i="5" s="1"/>
  <c r="P1827" i="5" l="1"/>
  <c r="Q1827" i="5" s="1"/>
  <c r="S1828" i="5" s="1"/>
  <c r="U1828" i="5" s="1"/>
  <c r="U1827" i="5"/>
  <c r="V1827" i="5" s="1"/>
  <c r="V1828" i="5" l="1"/>
  <c r="P1828" i="5"/>
  <c r="Q1828" i="5" s="1"/>
  <c r="S1829" i="5" s="1"/>
  <c r="P1829" i="5" l="1"/>
  <c r="Q1829" i="5" s="1"/>
  <c r="S1830" i="5" s="1"/>
  <c r="U1829" i="5"/>
  <c r="V1829" i="5" s="1"/>
  <c r="P1830" i="5" l="1"/>
  <c r="Q1830" i="5" s="1"/>
  <c r="S1831" i="5" s="1"/>
  <c r="U1830" i="5"/>
  <c r="V1830" i="5" s="1"/>
  <c r="P1831" i="5" l="1"/>
  <c r="Q1831" i="5" s="1"/>
  <c r="S1832" i="5" s="1"/>
  <c r="U1832" i="5" s="1"/>
  <c r="U1831" i="5"/>
  <c r="V1831" i="5" s="1"/>
  <c r="V1832" i="5" l="1"/>
  <c r="P1832" i="5"/>
  <c r="Q1832" i="5" s="1"/>
  <c r="S1833" i="5" s="1"/>
  <c r="P1833" i="5" l="1"/>
  <c r="Q1833" i="5" s="1"/>
  <c r="S1834" i="5" s="1"/>
  <c r="U1833" i="5"/>
  <c r="V1833" i="5" s="1"/>
  <c r="P1834" i="5" l="1"/>
  <c r="Q1834" i="5" s="1"/>
  <c r="S1835" i="5" s="1"/>
  <c r="U1835" i="5" s="1"/>
  <c r="U1834" i="5"/>
  <c r="V1834" i="5" s="1"/>
  <c r="V1835" i="5" l="1"/>
  <c r="P1835" i="5"/>
  <c r="Q1835" i="5" s="1"/>
  <c r="S1836" i="5" s="1"/>
  <c r="P1836" i="5" l="1"/>
  <c r="Q1836" i="5" s="1"/>
  <c r="S1837" i="5" s="1"/>
  <c r="U1836" i="5"/>
  <c r="V1836" i="5" s="1"/>
  <c r="P1837" i="5" l="1"/>
  <c r="Q1837" i="5" s="1"/>
  <c r="S1838" i="5" s="1"/>
  <c r="U1837" i="5"/>
  <c r="V1837" i="5" s="1"/>
  <c r="P1838" i="5" l="1"/>
  <c r="Q1838" i="5" s="1"/>
  <c r="S1839" i="5" s="1"/>
  <c r="U1838" i="5"/>
  <c r="V1838" i="5" s="1"/>
  <c r="P1839" i="5" l="1"/>
  <c r="Q1839" i="5" s="1"/>
  <c r="S1840" i="5" s="1"/>
  <c r="U1839" i="5"/>
  <c r="V1839" i="5" s="1"/>
  <c r="P1840" i="5" l="1"/>
  <c r="Q1840" i="5" s="1"/>
  <c r="S1841" i="5" s="1"/>
  <c r="U1841" i="5" s="1"/>
  <c r="U1840" i="5"/>
  <c r="V1840" i="5" s="1"/>
  <c r="V1841" i="5" l="1"/>
  <c r="P1841" i="5"/>
  <c r="Q1841" i="5" s="1"/>
  <c r="S1842" i="5" s="1"/>
  <c r="P1842" i="5" l="1"/>
  <c r="Q1842" i="5" s="1"/>
  <c r="S1843" i="5" s="1"/>
  <c r="U1842" i="5"/>
  <c r="V1842" i="5" s="1"/>
  <c r="P1843" i="5" l="1"/>
  <c r="Q1843" i="5" s="1"/>
  <c r="S1844" i="5" s="1"/>
  <c r="U1843" i="5"/>
  <c r="V1843" i="5" s="1"/>
  <c r="P1844" i="5" l="1"/>
  <c r="Q1844" i="5" s="1"/>
  <c r="S1845" i="5" s="1"/>
  <c r="U1844" i="5"/>
  <c r="V1844" i="5" s="1"/>
  <c r="P1845" i="5" l="1"/>
  <c r="Q1845" i="5" s="1"/>
  <c r="S1846" i="5" s="1"/>
  <c r="U1845" i="5"/>
  <c r="V1845" i="5" s="1"/>
  <c r="P1846" i="5" l="1"/>
  <c r="Q1846" i="5" s="1"/>
  <c r="S1847" i="5" s="1"/>
  <c r="U1846" i="5"/>
  <c r="V1846" i="5" s="1"/>
  <c r="P1847" i="5" l="1"/>
  <c r="Q1847" i="5" s="1"/>
  <c r="S1848" i="5" s="1"/>
  <c r="U1847" i="5"/>
  <c r="V1847" i="5" s="1"/>
  <c r="P1848" i="5" l="1"/>
  <c r="Q1848" i="5" s="1"/>
  <c r="S1849" i="5" s="1"/>
  <c r="U1849" i="5" s="1"/>
  <c r="U1848" i="5"/>
  <c r="V1848" i="5" s="1"/>
  <c r="V1849" i="5" l="1"/>
  <c r="P1849" i="5"/>
  <c r="Q1849" i="5" s="1"/>
  <c r="S1850" i="5" s="1"/>
  <c r="U1850" i="5" s="1"/>
  <c r="V1850" i="5" s="1"/>
  <c r="P1850" i="5" l="1"/>
  <c r="Q1850" i="5" s="1"/>
  <c r="S1851" i="5" s="1"/>
  <c r="P1851" i="5" l="1"/>
  <c r="Q1851" i="5" s="1"/>
  <c r="S1852" i="5" s="1"/>
  <c r="U1851" i="5"/>
  <c r="V1851" i="5" s="1"/>
  <c r="P1852" i="5" l="1"/>
  <c r="Q1852" i="5" s="1"/>
  <c r="S1853" i="5" s="1"/>
  <c r="U1852" i="5"/>
  <c r="V1852" i="5" s="1"/>
  <c r="P1853" i="5" l="1"/>
  <c r="Q1853" i="5" s="1"/>
  <c r="S1854" i="5" s="1"/>
  <c r="U1853" i="5"/>
  <c r="V1853" i="5" s="1"/>
  <c r="P1854" i="5" l="1"/>
  <c r="Q1854" i="5" s="1"/>
  <c r="S1855" i="5" s="1"/>
  <c r="U1854" i="5"/>
  <c r="V1854" i="5" s="1"/>
  <c r="P1855" i="5" l="1"/>
  <c r="Q1855" i="5" s="1"/>
  <c r="S1856" i="5" s="1"/>
  <c r="U1856" i="5" s="1"/>
  <c r="U1855" i="5"/>
  <c r="V1855" i="5" s="1"/>
  <c r="V1856" i="5" l="1"/>
  <c r="P1856" i="5"/>
  <c r="Q1856" i="5" s="1"/>
  <c r="S1857" i="5" s="1"/>
  <c r="U1857" i="5" s="1"/>
  <c r="V1857" i="5" s="1"/>
  <c r="P1857" i="5" l="1"/>
  <c r="Q1857" i="5" s="1"/>
  <c r="S1858" i="5" s="1"/>
  <c r="U1858" i="5" s="1"/>
  <c r="V1858" i="5" s="1"/>
  <c r="P1858" i="5" l="1"/>
  <c r="Q1858" i="5" s="1"/>
  <c r="S1859" i="5" s="1"/>
  <c r="P1859" i="5" l="1"/>
  <c r="Q1859" i="5" s="1"/>
  <c r="S1860" i="5" s="1"/>
  <c r="U1859" i="5"/>
  <c r="V1859" i="5" s="1"/>
  <c r="P1860" i="5" l="1"/>
  <c r="Q1860" i="5" s="1"/>
  <c r="S1861" i="5" s="1"/>
  <c r="U1860" i="5"/>
  <c r="V1860" i="5" s="1"/>
  <c r="P1861" i="5" l="1"/>
  <c r="Q1861" i="5" s="1"/>
  <c r="S1862" i="5" s="1"/>
  <c r="U1861" i="5"/>
  <c r="V1861" i="5" s="1"/>
  <c r="P1862" i="5" l="1"/>
  <c r="Q1862" i="5" s="1"/>
  <c r="S1863" i="5" s="1"/>
  <c r="U1862" i="5"/>
  <c r="V1862" i="5" s="1"/>
  <c r="P1863" i="5" l="1"/>
  <c r="Q1863" i="5" s="1"/>
  <c r="S1864" i="5" s="1"/>
  <c r="U1863" i="5"/>
  <c r="V1863" i="5" s="1"/>
  <c r="P1864" i="5" l="1"/>
  <c r="Q1864" i="5" s="1"/>
  <c r="S1865" i="5" s="1"/>
  <c r="U1864" i="5"/>
  <c r="V1864" i="5" s="1"/>
  <c r="P1865" i="5" l="1"/>
  <c r="Q1865" i="5" s="1"/>
  <c r="S1866" i="5" s="1"/>
  <c r="U1865" i="5"/>
  <c r="V1865" i="5" s="1"/>
  <c r="P1866" i="5" l="1"/>
  <c r="Q1866" i="5" s="1"/>
  <c r="S1867" i="5" s="1"/>
  <c r="U1867" i="5" s="1"/>
  <c r="U1866" i="5"/>
  <c r="V1866" i="5" s="1"/>
  <c r="V1867" i="5" l="1"/>
  <c r="P1867" i="5"/>
  <c r="Q1867" i="5" s="1"/>
  <c r="S1868" i="5" s="1"/>
  <c r="P1868" i="5" l="1"/>
  <c r="Q1868" i="5" s="1"/>
  <c r="S1869" i="5" s="1"/>
  <c r="U1869" i="5" s="1"/>
  <c r="U1868" i="5"/>
  <c r="V1868" i="5" s="1"/>
  <c r="V1869" i="5" l="1"/>
  <c r="P1869" i="5"/>
  <c r="Q1869" i="5" s="1"/>
  <c r="S1870" i="5" s="1"/>
  <c r="U1870" i="5" s="1"/>
  <c r="V1870" i="5" s="1"/>
  <c r="P1870" i="5" l="1"/>
  <c r="Q1870" i="5" s="1"/>
  <c r="S1871" i="5" s="1"/>
  <c r="U1871" i="5" s="1"/>
  <c r="V1871" i="5" s="1"/>
  <c r="P1871" i="5" l="1"/>
  <c r="Q1871" i="5" s="1"/>
  <c r="S1872" i="5" s="1"/>
  <c r="U1872" i="5" s="1"/>
  <c r="V1872" i="5" s="1"/>
  <c r="P1872" i="5" l="1"/>
  <c r="Q1872" i="5" s="1"/>
  <c r="S1873" i="5" s="1"/>
  <c r="U1873" i="5" s="1"/>
  <c r="V1873" i="5" s="1"/>
  <c r="P1873" i="5" l="1"/>
  <c r="Q1873" i="5" s="1"/>
  <c r="S1874" i="5" s="1"/>
  <c r="P1874" i="5" l="1"/>
  <c r="Q1874" i="5" s="1"/>
  <c r="S1875" i="5" s="1"/>
  <c r="U1874" i="5"/>
  <c r="V1874" i="5" s="1"/>
  <c r="P1875" i="5" l="1"/>
  <c r="Q1875" i="5" s="1"/>
  <c r="S1876" i="5" s="1"/>
  <c r="U1875" i="5"/>
  <c r="V1875" i="5" s="1"/>
  <c r="P1876" i="5" l="1"/>
  <c r="Q1876" i="5" s="1"/>
  <c r="S1877" i="5" s="1"/>
  <c r="U1876" i="5"/>
  <c r="V1876" i="5" s="1"/>
  <c r="P1877" i="5" l="1"/>
  <c r="Q1877" i="5" s="1"/>
  <c r="S1878" i="5" s="1"/>
  <c r="U1877" i="5"/>
  <c r="V1877" i="5" s="1"/>
  <c r="P1878" i="5" l="1"/>
  <c r="Q1878" i="5" s="1"/>
  <c r="S1879" i="5" s="1"/>
  <c r="U1878" i="5"/>
  <c r="V1878" i="5" s="1"/>
  <c r="P1879" i="5" l="1"/>
  <c r="Q1879" i="5" s="1"/>
  <c r="S1880" i="5" s="1"/>
  <c r="U1879" i="5"/>
  <c r="V1879" i="5" s="1"/>
  <c r="P1880" i="5" l="1"/>
  <c r="Q1880" i="5" s="1"/>
  <c r="S1881" i="5" s="1"/>
  <c r="U1881" i="5" s="1"/>
  <c r="U1880" i="5"/>
  <c r="V1880" i="5" s="1"/>
  <c r="V1881" i="5" l="1"/>
  <c r="P1881" i="5"/>
  <c r="Q1881" i="5" s="1"/>
  <c r="S1882" i="5" s="1"/>
  <c r="U1882" i="5" s="1"/>
  <c r="V1882" i="5" s="1"/>
  <c r="P1882" i="5" l="1"/>
  <c r="Q1882" i="5" s="1"/>
  <c r="S1883" i="5" s="1"/>
  <c r="U1883" i="5" s="1"/>
  <c r="V1883" i="5" s="1"/>
  <c r="P1883" i="5" l="1"/>
  <c r="Q1883" i="5" s="1"/>
  <c r="S1884" i="5" s="1"/>
  <c r="U1884" i="5" s="1"/>
  <c r="V1884" i="5" s="1"/>
  <c r="P1884" i="5" l="1"/>
  <c r="Q1884" i="5" s="1"/>
  <c r="S1885" i="5" s="1"/>
  <c r="P1885" i="5" l="1"/>
  <c r="Q1885" i="5" s="1"/>
  <c r="S1886" i="5" s="1"/>
  <c r="U1885" i="5"/>
  <c r="V1885" i="5" s="1"/>
  <c r="P1886" i="5" l="1"/>
  <c r="Q1886" i="5" s="1"/>
  <c r="S1887" i="5" s="1"/>
  <c r="U1886" i="5"/>
  <c r="V1886" i="5" s="1"/>
  <c r="P1887" i="5" l="1"/>
  <c r="Q1887" i="5" s="1"/>
  <c r="S1888" i="5" s="1"/>
  <c r="U1888" i="5" s="1"/>
  <c r="U1887" i="5"/>
  <c r="V1887" i="5" s="1"/>
  <c r="V1888" i="5" l="1"/>
  <c r="P1888" i="5"/>
  <c r="Q1888" i="5" s="1"/>
  <c r="S1889" i="5" s="1"/>
  <c r="P1889" i="5" l="1"/>
  <c r="Q1889" i="5" s="1"/>
  <c r="S1890" i="5" s="1"/>
  <c r="U1889" i="5"/>
  <c r="V1889" i="5" s="1"/>
  <c r="P1890" i="5" l="1"/>
  <c r="Q1890" i="5" s="1"/>
  <c r="S1891" i="5" s="1"/>
  <c r="U1890" i="5"/>
  <c r="V1890" i="5" s="1"/>
  <c r="P1891" i="5" l="1"/>
  <c r="Q1891" i="5" s="1"/>
  <c r="S1892" i="5" s="1"/>
  <c r="U1891" i="5"/>
  <c r="V1891" i="5" s="1"/>
  <c r="P1892" i="5" l="1"/>
  <c r="Q1892" i="5" s="1"/>
  <c r="S1893" i="5" s="1"/>
  <c r="U1892" i="5"/>
  <c r="V1892" i="5" s="1"/>
  <c r="P1893" i="5" l="1"/>
  <c r="Q1893" i="5" s="1"/>
  <c r="S1894" i="5" s="1"/>
  <c r="U1893" i="5"/>
  <c r="V1893" i="5" s="1"/>
  <c r="P1894" i="5" l="1"/>
  <c r="Q1894" i="5" s="1"/>
  <c r="S1895" i="5" s="1"/>
  <c r="U1894" i="5"/>
  <c r="V1894" i="5" s="1"/>
  <c r="P1895" i="5" l="1"/>
  <c r="Q1895" i="5" s="1"/>
  <c r="S1896" i="5" s="1"/>
  <c r="U1896" i="5" s="1"/>
  <c r="U1895" i="5"/>
  <c r="V1895" i="5" s="1"/>
  <c r="V1896" i="5" l="1"/>
  <c r="P1896" i="5"/>
  <c r="Q1896" i="5" s="1"/>
  <c r="S1897" i="5" s="1"/>
  <c r="U1897" i="5" s="1"/>
  <c r="V1897" i="5" s="1"/>
  <c r="P1897" i="5" l="1"/>
  <c r="Q1897" i="5" s="1"/>
  <c r="S1898" i="5" s="1"/>
  <c r="U1898" i="5" s="1"/>
  <c r="V1898" i="5" s="1"/>
  <c r="P1898" i="5" l="1"/>
  <c r="Q1898" i="5" s="1"/>
  <c r="S1899" i="5" s="1"/>
  <c r="U1899" i="5" s="1"/>
  <c r="V1899" i="5" s="1"/>
  <c r="P1899" i="5" l="1"/>
  <c r="Q1899" i="5" s="1"/>
  <c r="S1900" i="5" s="1"/>
  <c r="P1900" i="5" l="1"/>
  <c r="Q1900" i="5" s="1"/>
  <c r="S1901" i="5" s="1"/>
  <c r="U1900" i="5"/>
  <c r="V1900" i="5" s="1"/>
  <c r="P1901" i="5" l="1"/>
  <c r="Q1901" i="5" s="1"/>
  <c r="S1902" i="5" s="1"/>
  <c r="U1901" i="5"/>
  <c r="V1901" i="5" s="1"/>
  <c r="P1902" i="5" l="1"/>
  <c r="Q1902" i="5" s="1"/>
  <c r="S1903" i="5" s="1"/>
  <c r="U1902" i="5"/>
  <c r="V1902" i="5" s="1"/>
  <c r="P1903" i="5" l="1"/>
  <c r="Q1903" i="5" s="1"/>
  <c r="S1904" i="5" s="1"/>
  <c r="U1903" i="5"/>
  <c r="V1903" i="5" s="1"/>
  <c r="P1904" i="5" l="1"/>
  <c r="Q1904" i="5" s="1"/>
  <c r="S1905" i="5" s="1"/>
  <c r="U1905" i="5" s="1"/>
  <c r="U1904" i="5"/>
  <c r="V1904" i="5" s="1"/>
  <c r="V1905" i="5" l="1"/>
  <c r="P1905" i="5"/>
  <c r="Q1905" i="5" s="1"/>
  <c r="S1906" i="5" s="1"/>
  <c r="P1906" i="5" l="1"/>
  <c r="Q1906" i="5" s="1"/>
  <c r="S1907" i="5" s="1"/>
  <c r="U1906" i="5"/>
  <c r="V1906" i="5" s="1"/>
  <c r="P1907" i="5" l="1"/>
  <c r="Q1907" i="5" s="1"/>
  <c r="S1908" i="5" s="1"/>
  <c r="U1907" i="5"/>
  <c r="V1907" i="5" s="1"/>
  <c r="P1908" i="5" l="1"/>
  <c r="Q1908" i="5" s="1"/>
  <c r="S1909" i="5" s="1"/>
  <c r="U1909" i="5" s="1"/>
  <c r="U1908" i="5"/>
  <c r="V1908" i="5" s="1"/>
  <c r="V1909" i="5" l="1"/>
  <c r="P1909" i="5"/>
  <c r="Q1909" i="5" s="1"/>
  <c r="S1910" i="5" s="1"/>
  <c r="U1910" i="5" s="1"/>
  <c r="V1910" i="5" s="1"/>
  <c r="P1910" i="5" l="1"/>
  <c r="Q1910" i="5" s="1"/>
  <c r="S1911" i="5" s="1"/>
  <c r="U1911" i="5" s="1"/>
  <c r="V1911" i="5" s="1"/>
  <c r="P1911" i="5" l="1"/>
  <c r="Q1911" i="5" s="1"/>
  <c r="S1912" i="5" s="1"/>
  <c r="U1912" i="5" s="1"/>
  <c r="V1912" i="5" s="1"/>
  <c r="P1912" i="5" l="1"/>
  <c r="Q1912" i="5" s="1"/>
  <c r="S1913" i="5" s="1"/>
  <c r="P1913" i="5" l="1"/>
  <c r="Q1913" i="5" s="1"/>
  <c r="S1914" i="5" s="1"/>
  <c r="U1913" i="5"/>
  <c r="V1913" i="5" s="1"/>
  <c r="P1914" i="5" l="1"/>
  <c r="Q1914" i="5" s="1"/>
  <c r="S1915" i="5" s="1"/>
  <c r="U1915" i="5" s="1"/>
  <c r="U1914" i="5"/>
  <c r="V1914" i="5" s="1"/>
  <c r="V1915" i="5" l="1"/>
  <c r="P1915" i="5"/>
  <c r="Q1915" i="5" s="1"/>
  <c r="S1916" i="5" s="1"/>
  <c r="P1916" i="5" l="1"/>
  <c r="Q1916" i="5" s="1"/>
  <c r="S1917" i="5" s="1"/>
  <c r="U1916" i="5"/>
  <c r="V1916" i="5" s="1"/>
  <c r="P1917" i="5" l="1"/>
  <c r="Q1917" i="5" s="1"/>
  <c r="S1918" i="5" s="1"/>
  <c r="U1917" i="5"/>
  <c r="V1917" i="5" s="1"/>
  <c r="P1918" i="5" l="1"/>
  <c r="Q1918" i="5" s="1"/>
  <c r="S1919" i="5" s="1"/>
  <c r="U1919" i="5" s="1"/>
  <c r="U1918" i="5"/>
  <c r="V1918" i="5" s="1"/>
  <c r="V1919" i="5" l="1"/>
  <c r="P1919" i="5"/>
  <c r="Q1919" i="5" s="1"/>
  <c r="S1920" i="5" s="1"/>
  <c r="U1920" i="5" s="1"/>
  <c r="P1920" i="5" l="1"/>
  <c r="Q1920" i="5" s="1"/>
  <c r="S1921" i="5" s="1"/>
  <c r="V1920" i="5"/>
  <c r="P1921" i="5" l="1"/>
  <c r="Q1921" i="5" s="1"/>
  <c r="S1922" i="5" s="1"/>
  <c r="U1922" i="5" s="1"/>
  <c r="U1921" i="5"/>
  <c r="V1921" i="5" s="1"/>
  <c r="V1922" i="5" l="1"/>
  <c r="P1922" i="5"/>
  <c r="Q1922" i="5" s="1"/>
  <c r="S1923" i="5" s="1"/>
  <c r="P1923" i="5" l="1"/>
  <c r="Q1923" i="5" s="1"/>
  <c r="S1924" i="5" s="1"/>
  <c r="U1923" i="5"/>
  <c r="V1923" i="5" s="1"/>
  <c r="P1924" i="5" l="1"/>
  <c r="Q1924" i="5" s="1"/>
  <c r="S1925" i="5" s="1"/>
  <c r="U1924" i="5"/>
  <c r="V1924" i="5" s="1"/>
  <c r="P1925" i="5" l="1"/>
  <c r="Q1925" i="5" s="1"/>
  <c r="S1926" i="5" s="1"/>
  <c r="U1926" i="5" s="1"/>
  <c r="U1925" i="5"/>
  <c r="V1925" i="5" s="1"/>
  <c r="V1926" i="5" l="1"/>
  <c r="P1926" i="5"/>
  <c r="Q1926" i="5" s="1"/>
  <c r="S1927" i="5" s="1"/>
  <c r="P1927" i="5" l="1"/>
  <c r="Q1927" i="5" s="1"/>
  <c r="S1928" i="5" s="1"/>
  <c r="U1927" i="5"/>
  <c r="V1927" i="5" s="1"/>
  <c r="P1928" i="5" l="1"/>
  <c r="Q1928" i="5" s="1"/>
  <c r="S1929" i="5" s="1"/>
  <c r="U1928" i="5"/>
  <c r="V1928" i="5" s="1"/>
  <c r="P1929" i="5" l="1"/>
  <c r="Q1929" i="5" s="1"/>
  <c r="S1930" i="5" s="1"/>
  <c r="U1929" i="5"/>
  <c r="V1929" i="5" s="1"/>
  <c r="P1930" i="5" l="1"/>
  <c r="Q1930" i="5" s="1"/>
  <c r="S1931" i="5" s="1"/>
  <c r="U1930" i="5"/>
  <c r="V1930" i="5" s="1"/>
  <c r="P1931" i="5" l="1"/>
  <c r="Q1931" i="5" s="1"/>
  <c r="S1932" i="5" s="1"/>
  <c r="U1932" i="5" s="1"/>
  <c r="U1931" i="5"/>
  <c r="V1931" i="5" s="1"/>
  <c r="V1932" i="5" l="1"/>
  <c r="P1932" i="5"/>
  <c r="Q1932" i="5" s="1"/>
  <c r="S1933" i="5" s="1"/>
  <c r="P1933" i="5" l="1"/>
  <c r="Q1933" i="5" s="1"/>
  <c r="S1934" i="5" s="1"/>
  <c r="U1933" i="5"/>
  <c r="V1933" i="5" s="1"/>
  <c r="P1934" i="5" l="1"/>
  <c r="Q1934" i="5" s="1"/>
  <c r="S1935" i="5" s="1"/>
  <c r="U1934" i="5"/>
  <c r="V1934" i="5" s="1"/>
  <c r="P1935" i="5" l="1"/>
  <c r="Q1935" i="5" s="1"/>
  <c r="S1936" i="5" s="1"/>
  <c r="U1936" i="5" s="1"/>
  <c r="U1935" i="5"/>
  <c r="V1935" i="5" s="1"/>
  <c r="V1936" i="5" l="1"/>
  <c r="P1936" i="5"/>
  <c r="Q1936" i="5" s="1"/>
  <c r="S1937" i="5" s="1"/>
  <c r="U1937" i="5" s="1"/>
  <c r="V1937" i="5" s="1"/>
  <c r="P1937" i="5" l="1"/>
  <c r="Q1937" i="5" s="1"/>
  <c r="S1938" i="5" s="1"/>
  <c r="P1938" i="5" l="1"/>
  <c r="Q1938" i="5" s="1"/>
  <c r="S1939" i="5" s="1"/>
  <c r="U1938" i="5"/>
  <c r="V1938" i="5" s="1"/>
  <c r="P1939" i="5" l="1"/>
  <c r="Q1939" i="5" s="1"/>
  <c r="S1940" i="5" s="1"/>
  <c r="U1940" i="5" s="1"/>
  <c r="U1939" i="5"/>
  <c r="V1939" i="5" s="1"/>
  <c r="V1940" i="5" l="1"/>
  <c r="P1940" i="5"/>
  <c r="Q1940" i="5" s="1"/>
  <c r="S1941" i="5" s="1"/>
  <c r="U1941" i="5" s="1"/>
  <c r="V1941" i="5" s="1"/>
  <c r="P1941" i="5" l="1"/>
  <c r="Q1941" i="5" s="1"/>
  <c r="S1942" i="5" s="1"/>
  <c r="U1942" i="5" s="1"/>
  <c r="V1942" i="5" s="1"/>
  <c r="P1942" i="5" l="1"/>
  <c r="Q1942" i="5" s="1"/>
  <c r="S1943" i="5" s="1"/>
  <c r="P1943" i="5" l="1"/>
  <c r="Q1943" i="5" s="1"/>
  <c r="S1944" i="5" s="1"/>
  <c r="U1943" i="5"/>
  <c r="V1943" i="5" s="1"/>
  <c r="P1944" i="5" l="1"/>
  <c r="Q1944" i="5" s="1"/>
  <c r="S1945" i="5" s="1"/>
  <c r="U1944" i="5"/>
  <c r="V1944" i="5" s="1"/>
  <c r="P1945" i="5" l="1"/>
  <c r="Q1945" i="5" s="1"/>
  <c r="S1946" i="5" s="1"/>
  <c r="U1945" i="5"/>
  <c r="V1945" i="5" s="1"/>
  <c r="P1946" i="5" l="1"/>
  <c r="Q1946" i="5" s="1"/>
  <c r="S1947" i="5" s="1"/>
  <c r="U1946" i="5"/>
  <c r="V1946" i="5" s="1"/>
  <c r="P1947" i="5" l="1"/>
  <c r="Q1947" i="5" s="1"/>
  <c r="S1948" i="5" s="1"/>
  <c r="U1947" i="5"/>
  <c r="V1947" i="5" s="1"/>
  <c r="P1948" i="5" l="1"/>
  <c r="Q1948" i="5" s="1"/>
  <c r="S1949" i="5" s="1"/>
  <c r="U1949" i="5" s="1"/>
  <c r="U1948" i="5"/>
  <c r="V1948" i="5" s="1"/>
  <c r="V1949" i="5" l="1"/>
  <c r="P1949" i="5"/>
  <c r="Q1949" i="5" s="1"/>
  <c r="S1950" i="5" s="1"/>
  <c r="U1950" i="5" s="1"/>
  <c r="V1950" i="5" s="1"/>
  <c r="P1950" i="5" l="1"/>
  <c r="Q1950" i="5" s="1"/>
  <c r="S1951" i="5" s="1"/>
  <c r="P1951" i="5" l="1"/>
  <c r="Q1951" i="5" s="1"/>
  <c r="S1952" i="5" s="1"/>
  <c r="U1951" i="5"/>
  <c r="V1951" i="5" s="1"/>
  <c r="P1952" i="5" l="1"/>
  <c r="Q1952" i="5" s="1"/>
  <c r="S1953" i="5" s="1"/>
  <c r="U1952" i="5"/>
  <c r="V1952" i="5" s="1"/>
  <c r="P1953" i="5" l="1"/>
  <c r="Q1953" i="5" s="1"/>
  <c r="S1954" i="5" s="1"/>
  <c r="U1953" i="5"/>
  <c r="V1953" i="5" s="1"/>
  <c r="P1954" i="5" l="1"/>
  <c r="Q1954" i="5" s="1"/>
  <c r="S1955" i="5" s="1"/>
  <c r="U1954" i="5"/>
  <c r="V1954" i="5" s="1"/>
  <c r="P1955" i="5" l="1"/>
  <c r="Q1955" i="5" s="1"/>
  <c r="S1956" i="5" s="1"/>
  <c r="U1956" i="5" s="1"/>
  <c r="U1955" i="5"/>
  <c r="V1955" i="5" s="1"/>
  <c r="V1956" i="5" l="1"/>
  <c r="P1956" i="5"/>
  <c r="Q1956" i="5" s="1"/>
  <c r="S1957" i="5" s="1"/>
  <c r="P1957" i="5" l="1"/>
  <c r="Q1957" i="5" s="1"/>
  <c r="S1958" i="5" s="1"/>
  <c r="U1958" i="5" s="1"/>
  <c r="U1957" i="5"/>
  <c r="V1957" i="5" s="1"/>
  <c r="V1958" i="5" l="1"/>
  <c r="P1958" i="5"/>
  <c r="Q1958" i="5" s="1"/>
  <c r="S1959" i="5" s="1"/>
  <c r="U1959" i="5" s="1"/>
  <c r="V1959" i="5" s="1"/>
  <c r="P1959" i="5" l="1"/>
  <c r="Q1959" i="5" s="1"/>
  <c r="S1960" i="5" s="1"/>
  <c r="U1960" i="5" s="1"/>
  <c r="V1960" i="5" s="1"/>
  <c r="P1960" i="5" l="1"/>
  <c r="Q1960" i="5" s="1"/>
  <c r="S1961" i="5" s="1"/>
  <c r="U1961" i="5" l="1"/>
  <c r="V1961" i="5" s="1"/>
  <c r="P1961" i="5"/>
  <c r="Q1961" i="5" s="1"/>
  <c r="S1962" i="5" s="1"/>
  <c r="U1962" i="5" s="1"/>
  <c r="V1962" i="5" s="1"/>
  <c r="P1962" i="5" l="1"/>
  <c r="Q1962" i="5" s="1"/>
  <c r="S1963" i="5" s="1"/>
  <c r="U1963" i="5" s="1"/>
  <c r="V1963" i="5" s="1"/>
  <c r="P1963" i="5" l="1"/>
  <c r="Q1963" i="5" s="1"/>
  <c r="S1964" i="5" s="1"/>
  <c r="P1964" i="5" l="1"/>
  <c r="Q1964" i="5" s="1"/>
  <c r="S1965" i="5" s="1"/>
  <c r="U1964" i="5"/>
  <c r="V1964" i="5" s="1"/>
  <c r="P1965" i="5" l="1"/>
  <c r="Q1965" i="5" s="1"/>
  <c r="S1966" i="5" s="1"/>
  <c r="U1965" i="5"/>
  <c r="V1965" i="5" s="1"/>
  <c r="P1966" i="5" l="1"/>
  <c r="Q1966" i="5" s="1"/>
  <c r="S1967" i="5" s="1"/>
  <c r="U1966" i="5"/>
  <c r="V1966" i="5" s="1"/>
  <c r="P1967" i="5" l="1"/>
  <c r="Q1967" i="5" s="1"/>
  <c r="S1968" i="5" s="1"/>
  <c r="U1967" i="5"/>
  <c r="V1967" i="5" s="1"/>
  <c r="P1968" i="5" l="1"/>
  <c r="Q1968" i="5" s="1"/>
  <c r="S1969" i="5" s="1"/>
  <c r="U1969" i="5" s="1"/>
  <c r="U1968" i="5"/>
  <c r="V1968" i="5" s="1"/>
  <c r="V1969" i="5" l="1"/>
  <c r="P1969" i="5"/>
  <c r="Q1969" i="5" s="1"/>
  <c r="S1970" i="5" s="1"/>
  <c r="P1970" i="5" l="1"/>
  <c r="Q1970" i="5" s="1"/>
  <c r="S1971" i="5" s="1"/>
  <c r="U1971" i="5" s="1"/>
  <c r="U1970" i="5"/>
  <c r="V1970" i="5" s="1"/>
  <c r="V1971" i="5" l="1"/>
  <c r="P1971" i="5"/>
  <c r="Q1971" i="5" s="1"/>
  <c r="S1972" i="5" s="1"/>
  <c r="P1972" i="5" l="1"/>
  <c r="Q1972" i="5" s="1"/>
  <c r="S1973" i="5" s="1"/>
  <c r="U1972" i="5"/>
  <c r="V1972" i="5" s="1"/>
  <c r="P1973" i="5" l="1"/>
  <c r="Q1973" i="5" s="1"/>
  <c r="S1974" i="5" s="1"/>
  <c r="U1973" i="5"/>
  <c r="V1973" i="5" s="1"/>
  <c r="P1974" i="5" l="1"/>
  <c r="Q1974" i="5" s="1"/>
  <c r="S1975" i="5" s="1"/>
  <c r="U1974" i="5"/>
  <c r="V1974" i="5" s="1"/>
  <c r="P1975" i="5" l="1"/>
  <c r="Q1975" i="5" s="1"/>
  <c r="S1976" i="5" s="1"/>
  <c r="U1975" i="5"/>
  <c r="V1975" i="5" s="1"/>
  <c r="P1976" i="5" l="1"/>
  <c r="Q1976" i="5" s="1"/>
  <c r="S1977" i="5" s="1"/>
  <c r="U1976" i="5"/>
  <c r="V1976" i="5" s="1"/>
  <c r="P1977" i="5" l="1"/>
  <c r="Q1977" i="5" s="1"/>
  <c r="S1978" i="5" s="1"/>
  <c r="U1978" i="5" s="1"/>
  <c r="U1977" i="5"/>
  <c r="V1977" i="5" s="1"/>
  <c r="V1978" i="5" l="1"/>
  <c r="P1978" i="5"/>
  <c r="Q1978" i="5" s="1"/>
  <c r="S1979" i="5" s="1"/>
  <c r="U1979" i="5" s="1"/>
  <c r="V1979" i="5" s="1"/>
  <c r="P1979" i="5" l="1"/>
  <c r="Q1979" i="5" s="1"/>
  <c r="S1980" i="5" s="1"/>
  <c r="U1980" i="5" s="1"/>
  <c r="V1980" i="5" s="1"/>
  <c r="P1980" i="5" l="1"/>
  <c r="Q1980" i="5" s="1"/>
  <c r="S1981" i="5" s="1"/>
  <c r="U1981" i="5" s="1"/>
  <c r="V1981" i="5" s="1"/>
  <c r="P1981" i="5" l="1"/>
  <c r="Q1981" i="5" s="1"/>
  <c r="S1982" i="5" s="1"/>
  <c r="U1982" i="5" s="1"/>
  <c r="V1982" i="5" s="1"/>
  <c r="P1982" i="5" l="1"/>
  <c r="Q1982" i="5" s="1"/>
  <c r="S1983" i="5" s="1"/>
  <c r="U1983" i="5" s="1"/>
  <c r="V1983" i="5" s="1"/>
  <c r="P1983" i="5" l="1"/>
  <c r="Q1983" i="5" s="1"/>
  <c r="S1984" i="5" s="1"/>
  <c r="P1984" i="5" l="1"/>
  <c r="Q1984" i="5" s="1"/>
  <c r="S1985" i="5" s="1"/>
  <c r="U1985" i="5" s="1"/>
  <c r="U1984" i="5"/>
  <c r="V1984" i="5" s="1"/>
  <c r="V1985" i="5" l="1"/>
  <c r="P1985" i="5"/>
  <c r="Q1985" i="5" s="1"/>
  <c r="S1986" i="5" s="1"/>
  <c r="U1986" i="5" s="1"/>
  <c r="V1986" i="5" s="1"/>
  <c r="P1986" i="5" l="1"/>
  <c r="Q1986" i="5" s="1"/>
  <c r="S1987" i="5" s="1"/>
  <c r="U1987" i="5" s="1"/>
  <c r="V1987" i="5" s="1"/>
  <c r="P1987" i="5" l="1"/>
  <c r="Q1987" i="5" s="1"/>
  <c r="S1988" i="5" s="1"/>
  <c r="U1988" i="5" s="1"/>
  <c r="V1988" i="5" s="1"/>
  <c r="P1988" i="5" l="1"/>
  <c r="Q1988" i="5" s="1"/>
  <c r="S1989" i="5" s="1"/>
  <c r="U1989" i="5" s="1"/>
  <c r="V1989" i="5" s="1"/>
  <c r="P1989" i="5" l="1"/>
  <c r="Q1989" i="5" s="1"/>
  <c r="S1990" i="5" s="1"/>
  <c r="P1990" i="5" l="1"/>
  <c r="Q1990" i="5" s="1"/>
  <c r="S1991" i="5" s="1"/>
  <c r="U1990" i="5"/>
  <c r="V1990" i="5" s="1"/>
  <c r="P1991" i="5" l="1"/>
  <c r="Q1991" i="5" s="1"/>
  <c r="S1992" i="5" s="1"/>
  <c r="U1992" i="5" s="1"/>
  <c r="U1991" i="5"/>
  <c r="V1991" i="5" s="1"/>
  <c r="V1992" i="5" l="1"/>
  <c r="P1992" i="5"/>
  <c r="Q1992" i="5" s="1"/>
  <c r="S1993" i="5" s="1"/>
  <c r="U1993" i="5" s="1"/>
  <c r="V1993" i="5" s="1"/>
  <c r="P1993" i="5" l="1"/>
  <c r="Q1993" i="5" s="1"/>
  <c r="S1994" i="5" s="1"/>
  <c r="U1994" i="5" s="1"/>
  <c r="V1994" i="5" s="1"/>
  <c r="P1994" i="5" l="1"/>
  <c r="Q1994" i="5" s="1"/>
  <c r="S1995" i="5" s="1"/>
  <c r="U1995" i="5" s="1"/>
  <c r="V1995" i="5" s="1"/>
  <c r="P1995" i="5" l="1"/>
  <c r="Q1995" i="5" s="1"/>
  <c r="S1996" i="5" s="1"/>
  <c r="U1996" i="5" s="1"/>
  <c r="V1996" i="5" s="1"/>
  <c r="P1996" i="5" l="1"/>
  <c r="Q1996" i="5" s="1"/>
  <c r="S1997" i="5" s="1"/>
  <c r="P1997" i="5" l="1"/>
  <c r="Q1997" i="5" s="1"/>
  <c r="S1998" i="5" s="1"/>
  <c r="U1997" i="5"/>
  <c r="V1997" i="5" s="1"/>
  <c r="P1998" i="5" l="1"/>
  <c r="Q1998" i="5" s="1"/>
  <c r="S1999" i="5" s="1"/>
  <c r="U1999" i="5" s="1"/>
  <c r="U1998" i="5"/>
  <c r="V1998" i="5" s="1"/>
  <c r="V1999" i="5" l="1"/>
  <c r="P1999" i="5"/>
  <c r="Q1999" i="5" s="1"/>
  <c r="S2000" i="5" s="1"/>
  <c r="P2000" i="5" l="1"/>
  <c r="Q2000" i="5" s="1"/>
  <c r="S2001" i="5" s="1"/>
  <c r="U2001" i="5" s="1"/>
  <c r="U2000" i="5"/>
  <c r="V2000" i="5" s="1"/>
  <c r="V2001" i="5" l="1"/>
  <c r="P2001" i="5"/>
  <c r="Q2001" i="5" s="1"/>
  <c r="S2002" i="5" s="1"/>
  <c r="U2002" i="5" s="1"/>
  <c r="V2002" i="5" s="1"/>
  <c r="P2002" i="5" l="1"/>
  <c r="Q2002" i="5" s="1"/>
  <c r="S2003" i="5" s="1"/>
  <c r="U2003" i="5" s="1"/>
  <c r="V2003" i="5" s="1"/>
  <c r="P2003" i="5" l="1"/>
  <c r="Q2003" i="5" s="1"/>
  <c r="S2004" i="5" s="1"/>
  <c r="P2004" i="5" l="1"/>
  <c r="Q2004" i="5" s="1"/>
  <c r="S2005" i="5" s="1"/>
  <c r="U2004" i="5"/>
  <c r="V2004" i="5" s="1"/>
  <c r="P2005" i="5" l="1"/>
  <c r="Q2005" i="5" s="1"/>
  <c r="S2006" i="5" s="1"/>
  <c r="U2006" i="5" s="1"/>
  <c r="U2005" i="5"/>
  <c r="V2005" i="5" s="1"/>
  <c r="V2006" i="5" l="1"/>
  <c r="P2006" i="5"/>
  <c r="Q2006" i="5" s="1"/>
  <c r="S2007" i="5" s="1"/>
  <c r="U2007" i="5" s="1"/>
  <c r="V2007" i="5" s="1"/>
  <c r="P2007" i="5" l="1"/>
  <c r="Q2007" i="5" s="1"/>
  <c r="S2008" i="5" s="1"/>
  <c r="U2008" i="5" s="1"/>
  <c r="V2008" i="5" s="1"/>
  <c r="P2008" i="5" l="1"/>
  <c r="Q2008" i="5" s="1"/>
  <c r="S2009" i="5" s="1"/>
  <c r="U2009" i="5" s="1"/>
  <c r="V2009" i="5" s="1"/>
  <c r="P2009" i="5" l="1"/>
  <c r="Q2009" i="5" s="1"/>
  <c r="S2010" i="5" s="1"/>
  <c r="U2010" i="5" s="1"/>
  <c r="V2010" i="5" s="1"/>
  <c r="P2010" i="5" l="1"/>
  <c r="Q2010" i="5" s="1"/>
  <c r="S2011" i="5" s="1"/>
  <c r="P2011" i="5" l="1"/>
  <c r="Q2011" i="5" s="1"/>
  <c r="S2012" i="5" s="1"/>
  <c r="U2012" i="5" s="1"/>
  <c r="U2011" i="5"/>
  <c r="V2011" i="5" s="1"/>
  <c r="V2012" i="5" l="1"/>
  <c r="P2012" i="5"/>
  <c r="Q2012" i="5" s="1"/>
  <c r="S2013" i="5" s="1"/>
  <c r="U2013" i="5" s="1"/>
  <c r="V2013" i="5" s="1"/>
  <c r="P2013" i="5" l="1"/>
  <c r="Q2013" i="5" s="1"/>
  <c r="S2014" i="5" s="1"/>
  <c r="P2014" i="5" l="1"/>
  <c r="Q2014" i="5" s="1"/>
  <c r="S2015" i="5" s="1"/>
  <c r="U2014" i="5"/>
  <c r="V2014" i="5" s="1"/>
  <c r="P2015" i="5" l="1"/>
  <c r="Q2015" i="5" s="1"/>
  <c r="S2016" i="5" s="1"/>
  <c r="U2016" i="5" s="1"/>
  <c r="U2015" i="5"/>
  <c r="V2015" i="5" s="1"/>
  <c r="V2016" i="5" l="1"/>
  <c r="P2016" i="5"/>
  <c r="Q2016" i="5" s="1"/>
  <c r="S2017" i="5" s="1"/>
  <c r="U2017" i="5" s="1"/>
  <c r="V2017" i="5" s="1"/>
  <c r="P2017" i="5" l="1"/>
  <c r="Q2017" i="5" s="1"/>
  <c r="S2018" i="5" s="1"/>
  <c r="U2018" i="5" s="1"/>
  <c r="V2018" i="5" s="1"/>
  <c r="P2018" i="5" l="1"/>
  <c r="Q2018" i="5" s="1"/>
  <c r="S2019" i="5" s="1"/>
  <c r="U2019" i="5" s="1"/>
  <c r="V2019" i="5" s="1"/>
  <c r="P2019" i="5" l="1"/>
  <c r="Q2019" i="5" s="1"/>
  <c r="S2020" i="5" s="1"/>
  <c r="U2020" i="5" s="1"/>
  <c r="V2020" i="5" s="1"/>
  <c r="P2020" i="5" l="1"/>
  <c r="Q2020" i="5" s="1"/>
  <c r="S2021" i="5" s="1"/>
  <c r="U2021" i="5" s="1"/>
  <c r="V2021" i="5" s="1"/>
  <c r="P2021" i="5" l="1"/>
  <c r="Q2021" i="5" s="1"/>
  <c r="S2022" i="5" s="1"/>
  <c r="U2022" i="5" s="1"/>
  <c r="V2022" i="5" s="1"/>
  <c r="P2022" i="5" l="1"/>
  <c r="Q2022" i="5" s="1"/>
  <c r="S2023" i="5" s="1"/>
  <c r="P2023" i="5" l="1"/>
  <c r="Q2023" i="5" s="1"/>
  <c r="S2024" i="5" s="1"/>
  <c r="U2023" i="5"/>
  <c r="V2023" i="5" s="1"/>
  <c r="P2024" i="5" l="1"/>
  <c r="Q2024" i="5" s="1"/>
  <c r="S2025" i="5" s="1"/>
  <c r="U2025" i="5" s="1"/>
  <c r="U2024" i="5"/>
  <c r="V2024" i="5" s="1"/>
  <c r="V2025" i="5" l="1"/>
  <c r="P2025" i="5"/>
  <c r="Q2025" i="5" s="1"/>
  <c r="S2026" i="5" s="1"/>
  <c r="U2026" i="5" s="1"/>
  <c r="V2026" i="5" s="1"/>
  <c r="P2026" i="5" l="1"/>
  <c r="Q2026" i="5" s="1"/>
  <c r="S2027" i="5" s="1"/>
  <c r="P2027" i="5" l="1"/>
  <c r="Q2027" i="5" s="1"/>
  <c r="S2028" i="5" s="1"/>
  <c r="U2027" i="5"/>
  <c r="V2027" i="5" s="1"/>
  <c r="P2028" i="5" l="1"/>
  <c r="Q2028" i="5" s="1"/>
  <c r="S2029" i="5" s="1"/>
  <c r="U2028" i="5"/>
  <c r="V2028" i="5" s="1"/>
  <c r="P2029" i="5" l="1"/>
  <c r="Q2029" i="5" s="1"/>
  <c r="S2030" i="5" s="1"/>
  <c r="U2030" i="5" s="1"/>
  <c r="U2029" i="5"/>
  <c r="V2029" i="5" s="1"/>
  <c r="V2030" i="5" l="1"/>
  <c r="P2030" i="5"/>
  <c r="Q2030" i="5" s="1"/>
  <c r="S2031" i="5" s="1"/>
  <c r="P2031" i="5" l="1"/>
  <c r="Q2031" i="5" s="1"/>
  <c r="S2032" i="5" s="1"/>
  <c r="U2031" i="5"/>
  <c r="V2031" i="5" s="1"/>
  <c r="P2032" i="5" l="1"/>
  <c r="Q2032" i="5" s="1"/>
  <c r="S2033" i="5" s="1"/>
  <c r="U2033" i="5" s="1"/>
  <c r="U2032" i="5"/>
  <c r="V2032" i="5" s="1"/>
  <c r="V2033" i="5" l="1"/>
  <c r="P2033" i="5"/>
  <c r="Q2033" i="5" s="1"/>
  <c r="S2034" i="5" s="1"/>
  <c r="U2034" i="5" s="1"/>
  <c r="V2034" i="5" s="1"/>
  <c r="P2034" i="5" l="1"/>
  <c r="Q2034" i="5" s="1"/>
  <c r="S2035" i="5" s="1"/>
  <c r="P2035" i="5" l="1"/>
  <c r="Q2035" i="5" s="1"/>
  <c r="S2036" i="5" s="1"/>
  <c r="U2035" i="5"/>
  <c r="V2035" i="5" s="1"/>
  <c r="P2036" i="5" l="1"/>
  <c r="Q2036" i="5" s="1"/>
  <c r="S2037" i="5" s="1"/>
  <c r="U2036" i="5"/>
  <c r="V2036" i="5" s="1"/>
  <c r="P2037" i="5" l="1"/>
  <c r="Q2037" i="5" s="1"/>
  <c r="S2038" i="5" s="1"/>
  <c r="U2037" i="5"/>
  <c r="V2037" i="5" s="1"/>
  <c r="P2038" i="5" l="1"/>
  <c r="Q2038" i="5" s="1"/>
  <c r="S2039" i="5" s="1"/>
  <c r="U2038" i="5"/>
  <c r="V2038" i="5" s="1"/>
  <c r="P2039" i="5" l="1"/>
  <c r="Q2039" i="5" s="1"/>
  <c r="S2040" i="5" s="1"/>
  <c r="U2039" i="5"/>
  <c r="V2039" i="5" s="1"/>
  <c r="P2040" i="5" l="1"/>
  <c r="Q2040" i="5" s="1"/>
  <c r="S2041" i="5" s="1"/>
  <c r="U2040" i="5"/>
  <c r="V2040" i="5" s="1"/>
  <c r="P2041" i="5" l="1"/>
  <c r="Q2041" i="5" s="1"/>
  <c r="S2042" i="5" s="1"/>
  <c r="U2041" i="5"/>
  <c r="V2041" i="5" s="1"/>
  <c r="P2042" i="5" l="1"/>
  <c r="Q2042" i="5" s="1"/>
  <c r="S2043" i="5" s="1"/>
  <c r="U2042" i="5"/>
  <c r="V2042" i="5" s="1"/>
  <c r="P2043" i="5" l="1"/>
  <c r="Q2043" i="5" s="1"/>
  <c r="S2044" i="5" s="1"/>
  <c r="U2043" i="5"/>
  <c r="V2043" i="5" s="1"/>
  <c r="P2044" i="5" l="1"/>
  <c r="Q2044" i="5" s="1"/>
  <c r="S2045" i="5" s="1"/>
  <c r="U2045" i="5" s="1"/>
  <c r="U2044" i="5"/>
  <c r="V2044" i="5" s="1"/>
  <c r="V2045" i="5" l="1"/>
  <c r="P2045" i="5"/>
  <c r="Q2045" i="5" s="1"/>
  <c r="S2046" i="5" s="1"/>
  <c r="P2046" i="5" l="1"/>
  <c r="Q2046" i="5" s="1"/>
  <c r="S2047" i="5" s="1"/>
  <c r="U2046" i="5"/>
  <c r="V2046" i="5" s="1"/>
  <c r="P2047" i="5" l="1"/>
  <c r="Q2047" i="5" s="1"/>
  <c r="S2048" i="5" s="1"/>
  <c r="U2047" i="5"/>
  <c r="V2047" i="5" s="1"/>
  <c r="P2048" i="5" l="1"/>
  <c r="Q2048" i="5" s="1"/>
  <c r="S2049" i="5" s="1"/>
  <c r="U2048" i="5"/>
  <c r="V2048" i="5" s="1"/>
  <c r="P2049" i="5" l="1"/>
  <c r="Q2049" i="5" s="1"/>
  <c r="S2050" i="5" s="1"/>
  <c r="U2049" i="5"/>
  <c r="V2049" i="5" s="1"/>
  <c r="P2050" i="5" l="1"/>
  <c r="Q2050" i="5" s="1"/>
  <c r="S2051" i="5" s="1"/>
  <c r="U2050" i="5"/>
  <c r="V2050" i="5" s="1"/>
  <c r="P2051" i="5" l="1"/>
  <c r="Q2051" i="5" s="1"/>
  <c r="S2052" i="5" s="1"/>
  <c r="U2051" i="5"/>
  <c r="V2051" i="5" s="1"/>
  <c r="P2052" i="5" l="1"/>
  <c r="Q2052" i="5" s="1"/>
  <c r="S2053" i="5" s="1"/>
  <c r="U2052" i="5"/>
  <c r="V2052" i="5" s="1"/>
  <c r="P2053" i="5" l="1"/>
  <c r="Q2053" i="5" s="1"/>
  <c r="S2054" i="5" s="1"/>
  <c r="U2053" i="5"/>
  <c r="V2053" i="5" s="1"/>
  <c r="AH14" i="5"/>
  <c r="P2054" i="5" l="1"/>
  <c r="Q2054" i="5" s="1"/>
  <c r="S2055" i="5" s="1"/>
  <c r="U2054" i="5"/>
  <c r="V2054" i="5" s="1"/>
  <c r="P2055" i="5" l="1"/>
  <c r="Q2055" i="5" s="1"/>
  <c r="S2056" i="5" s="1"/>
  <c r="U2055" i="5"/>
  <c r="V2055" i="5" s="1"/>
  <c r="P2056" i="5" l="1"/>
  <c r="Q2056" i="5" s="1"/>
  <c r="S2057" i="5" s="1"/>
  <c r="U2056" i="5"/>
  <c r="V2056" i="5" s="1"/>
  <c r="P2057" i="5" l="1"/>
  <c r="Q2057" i="5" s="1"/>
  <c r="S2058" i="5" s="1"/>
  <c r="U2057" i="5"/>
  <c r="V2057" i="5" s="1"/>
  <c r="P2058" i="5" l="1"/>
  <c r="Q2058" i="5" s="1"/>
  <c r="S2059" i="5" s="1"/>
  <c r="U2059" i="5" s="1"/>
  <c r="U2058" i="5"/>
  <c r="V2058" i="5" s="1"/>
  <c r="V2059" i="5" l="1"/>
  <c r="P2059" i="5"/>
  <c r="Q2059" i="5" s="1"/>
  <c r="S2060" i="5" s="1"/>
  <c r="U2060" i="5" s="1"/>
  <c r="V2060" i="5" s="1"/>
  <c r="P2060" i="5" l="1"/>
  <c r="Q2060" i="5" s="1"/>
  <c r="S2061" i="5" s="1"/>
  <c r="P2061" i="5" l="1"/>
  <c r="Q2061" i="5" s="1"/>
  <c r="S2062" i="5" s="1"/>
  <c r="U2062" i="5" s="1"/>
  <c r="U2061" i="5"/>
  <c r="V2061" i="5" s="1"/>
  <c r="V2062" i="5" l="1"/>
  <c r="P2062" i="5"/>
  <c r="Q2062" i="5" s="1"/>
  <c r="S2063" i="5" s="1"/>
  <c r="P2063" i="5" l="1"/>
  <c r="Q2063" i="5" s="1"/>
  <c r="S2064" i="5" s="1"/>
  <c r="U2063" i="5"/>
  <c r="V2063" i="5" s="1"/>
  <c r="P2064" i="5" l="1"/>
  <c r="Q2064" i="5" s="1"/>
  <c r="S2065" i="5" s="1"/>
  <c r="U2064" i="5"/>
  <c r="V2064" i="5" s="1"/>
  <c r="P2065" i="5" l="1"/>
  <c r="Q2065" i="5" s="1"/>
  <c r="S2066" i="5" s="1"/>
  <c r="U2065" i="5"/>
  <c r="V2065" i="5" s="1"/>
  <c r="P2066" i="5" l="1"/>
  <c r="Q2066" i="5" s="1"/>
  <c r="S2067" i="5" s="1"/>
  <c r="U2067" i="5" s="1"/>
  <c r="U2066" i="5"/>
  <c r="V2066" i="5" s="1"/>
  <c r="V2067" i="5" l="1"/>
  <c r="P2067" i="5"/>
  <c r="Q2067" i="5" s="1"/>
  <c r="S2068" i="5" s="1"/>
  <c r="P2068" i="5" l="1"/>
  <c r="Q2068" i="5" s="1"/>
  <c r="S2069" i="5" s="1"/>
  <c r="U2068" i="5"/>
  <c r="V2068" i="5" s="1"/>
  <c r="P2069" i="5" l="1"/>
  <c r="Q2069" i="5" s="1"/>
  <c r="S2070" i="5" s="1"/>
  <c r="U2070" i="5" s="1"/>
  <c r="U2069" i="5"/>
  <c r="V2069" i="5" s="1"/>
  <c r="V2070" i="5" l="1"/>
  <c r="P2070" i="5"/>
  <c r="Q2070" i="5" s="1"/>
  <c r="S2071" i="5" s="1"/>
  <c r="U2071" i="5" s="1"/>
  <c r="V2071" i="5" s="1"/>
  <c r="P2071" i="5" l="1"/>
  <c r="Q2071" i="5" s="1"/>
  <c r="S2072" i="5" s="1"/>
  <c r="U2072" i="5" s="1"/>
  <c r="V2072" i="5" s="1"/>
  <c r="P2072" i="5" l="1"/>
  <c r="Q2072" i="5" s="1"/>
  <c r="S2073" i="5" s="1"/>
  <c r="U2073" i="5" s="1"/>
  <c r="V2073" i="5" s="1"/>
  <c r="P2073" i="5" l="1"/>
  <c r="Q2073" i="5" s="1"/>
  <c r="S2074" i="5" s="1"/>
  <c r="U2074" i="5" s="1"/>
  <c r="V2074" i="5" s="1"/>
  <c r="P2074" i="5" l="1"/>
  <c r="Q2074" i="5" s="1"/>
  <c r="S2075" i="5" s="1"/>
  <c r="U2075" i="5" s="1"/>
  <c r="V2075" i="5" s="1"/>
  <c r="P2075" i="5" l="1"/>
  <c r="Q2075" i="5" s="1"/>
  <c r="S2076" i="5" s="1"/>
  <c r="U2076" i="5" s="1"/>
  <c r="V2076" i="5" s="1"/>
  <c r="P2076" i="5" l="1"/>
  <c r="Q2076" i="5" s="1"/>
  <c r="S2077" i="5" s="1"/>
  <c r="U2077" i="5" s="1"/>
  <c r="V2077" i="5" s="1"/>
  <c r="P2077" i="5" l="1"/>
  <c r="Q2077" i="5" s="1"/>
  <c r="S2078" i="5" s="1"/>
  <c r="U2078" i="5" s="1"/>
  <c r="V2078" i="5" s="1"/>
  <c r="P2078" i="5" l="1"/>
  <c r="Q2078" i="5" s="1"/>
  <c r="S2079" i="5" s="1"/>
  <c r="U2079" i="5" s="1"/>
  <c r="V2079" i="5" s="1"/>
  <c r="P2079" i="5" l="1"/>
  <c r="Q2079" i="5" s="1"/>
  <c r="S2080" i="5" s="1"/>
  <c r="U2080" i="5" s="1"/>
  <c r="V2080" i="5" s="1"/>
  <c r="P2080" i="5" l="1"/>
  <c r="Q2080" i="5" s="1"/>
  <c r="S2081" i="5" s="1"/>
  <c r="U2081" i="5" s="1"/>
  <c r="V2081" i="5" s="1"/>
  <c r="P2081" i="5" l="1"/>
  <c r="Q2081" i="5" s="1"/>
  <c r="S2082" i="5" s="1"/>
  <c r="P2082" i="5" l="1"/>
  <c r="Q2082" i="5" s="1"/>
  <c r="S2083" i="5" s="1"/>
  <c r="U2083" i="5" s="1"/>
  <c r="U2082" i="5"/>
  <c r="V2082" i="5" s="1"/>
  <c r="V2083" i="5" l="1"/>
  <c r="P2083" i="5"/>
  <c r="Q2083" i="5" s="1"/>
  <c r="S2084" i="5" s="1"/>
  <c r="U2084" i="5" s="1"/>
  <c r="V2084" i="5" s="1"/>
  <c r="P2084" i="5" l="1"/>
  <c r="Q2084" i="5" s="1"/>
  <c r="S2085" i="5" s="1"/>
  <c r="U2085" i="5" s="1"/>
  <c r="V2085" i="5" s="1"/>
  <c r="P2085" i="5" l="1"/>
  <c r="Q2085" i="5" s="1"/>
  <c r="S2086" i="5" s="1"/>
  <c r="U2086" i="5" s="1"/>
  <c r="V2086" i="5" s="1"/>
  <c r="P2086" i="5" l="1"/>
  <c r="Q2086" i="5" s="1"/>
  <c r="S2087" i="5" s="1"/>
  <c r="U2087" i="5" s="1"/>
  <c r="V2087" i="5" s="1"/>
  <c r="P2087" i="5" l="1"/>
  <c r="Q2087" i="5" s="1"/>
  <c r="S2088" i="5" s="1"/>
  <c r="U2088" i="5" s="1"/>
  <c r="V2088" i="5" s="1"/>
  <c r="P2088" i="5" l="1"/>
  <c r="Q2088" i="5" s="1"/>
  <c r="S2089" i="5" s="1"/>
  <c r="P2089" i="5" l="1"/>
  <c r="Q2089" i="5" s="1"/>
  <c r="S2090" i="5" s="1"/>
  <c r="U2089" i="5"/>
  <c r="V2089" i="5" s="1"/>
  <c r="P2090" i="5" l="1"/>
  <c r="Q2090" i="5" s="1"/>
  <c r="S2091" i="5" s="1"/>
  <c r="U2090" i="5"/>
  <c r="V2090" i="5" s="1"/>
  <c r="P2091" i="5" l="1"/>
  <c r="Q2091" i="5" s="1"/>
  <c r="S2092" i="5" s="1"/>
  <c r="U2091" i="5"/>
  <c r="V2091" i="5" s="1"/>
  <c r="P2092" i="5" l="1"/>
  <c r="Q2092" i="5" s="1"/>
  <c r="S2093" i="5" s="1"/>
  <c r="U2093" i="5" s="1"/>
  <c r="U2092" i="5"/>
  <c r="V2092" i="5" s="1"/>
  <c r="V2093" i="5" l="1"/>
  <c r="P2093" i="5"/>
  <c r="Q2093" i="5" s="1"/>
  <c r="S2094" i="5" s="1"/>
  <c r="U2094" i="5" s="1"/>
  <c r="V2094" i="5" s="1"/>
  <c r="P2094" i="5" l="1"/>
  <c r="Q2094" i="5" s="1"/>
  <c r="S2095" i="5" s="1"/>
  <c r="U2095" i="5" s="1"/>
  <c r="V2095" i="5" s="1"/>
  <c r="P2095" i="5" l="1"/>
  <c r="Q2095" i="5" s="1"/>
  <c r="S2096" i="5" s="1"/>
  <c r="U2096" i="5" s="1"/>
  <c r="V2096" i="5" s="1"/>
  <c r="P2096" i="5" l="1"/>
  <c r="Q2096" i="5" s="1"/>
  <c r="S2097" i="5" s="1"/>
  <c r="P2097" i="5" l="1"/>
  <c r="Q2097" i="5" s="1"/>
  <c r="S2098" i="5" s="1"/>
  <c r="U2097" i="5"/>
  <c r="V2097" i="5" s="1"/>
  <c r="P2098" i="5" l="1"/>
  <c r="Q2098" i="5" s="1"/>
  <c r="S2099" i="5" s="1"/>
  <c r="U2098" i="5"/>
  <c r="V2098" i="5" s="1"/>
  <c r="P2099" i="5" l="1"/>
  <c r="Q2099" i="5" s="1"/>
  <c r="S2100" i="5" s="1"/>
  <c r="U2099" i="5"/>
  <c r="V2099" i="5" s="1"/>
  <c r="P2100" i="5" l="1"/>
  <c r="Q2100" i="5" s="1"/>
  <c r="S2101" i="5" s="1"/>
  <c r="U2101" i="5" s="1"/>
  <c r="U2100" i="5"/>
  <c r="V2100" i="5" s="1"/>
  <c r="V2101" i="5" l="1"/>
  <c r="P2101" i="5"/>
  <c r="Q2101" i="5" s="1"/>
  <c r="S2102" i="5" s="1"/>
  <c r="U2102" i="5" s="1"/>
  <c r="V2102" i="5" s="1"/>
  <c r="P2102" i="5" l="1"/>
  <c r="Q2102" i="5" s="1"/>
  <c r="S2103" i="5" s="1"/>
  <c r="U2103" i="5" s="1"/>
  <c r="V2103" i="5" s="1"/>
  <c r="P2103" i="5" l="1"/>
  <c r="Q2103" i="5" s="1"/>
  <c r="S2104" i="5" s="1"/>
  <c r="P2104" i="5" l="1"/>
  <c r="Q2104" i="5" s="1"/>
  <c r="S2105" i="5" s="1"/>
  <c r="U2105" i="5" s="1"/>
  <c r="U2104" i="5"/>
  <c r="V2104" i="5" s="1"/>
  <c r="V2105" i="5" l="1"/>
  <c r="P2105" i="5"/>
  <c r="Q2105" i="5" s="1"/>
  <c r="S2106" i="5" s="1"/>
  <c r="U2106" i="5" s="1"/>
  <c r="V2106" i="5" s="1"/>
  <c r="P2106" i="5" l="1"/>
  <c r="Q2106" i="5" s="1"/>
  <c r="S2107" i="5" s="1"/>
  <c r="U2107" i="5" s="1"/>
  <c r="V2107" i="5" s="1"/>
  <c r="P2107" i="5" l="1"/>
  <c r="Q2107" i="5" s="1"/>
  <c r="S2108" i="5" s="1"/>
  <c r="U2108" i="5" s="1"/>
  <c r="V2108" i="5" s="1"/>
  <c r="P2108" i="5" l="1"/>
  <c r="Q2108" i="5" s="1"/>
  <c r="S2109" i="5" s="1"/>
  <c r="U2109" i="5" s="1"/>
  <c r="V2109" i="5" s="1"/>
  <c r="P2109" i="5" l="1"/>
  <c r="Q2109" i="5" s="1"/>
  <c r="S2110" i="5" s="1"/>
  <c r="U2110" i="5" s="1"/>
  <c r="V2110" i="5" s="1"/>
  <c r="P2110" i="5" l="1"/>
  <c r="Q2110" i="5" s="1"/>
  <c r="S2111" i="5" s="1"/>
  <c r="U2111" i="5" s="1"/>
  <c r="V2111" i="5" s="1"/>
  <c r="P2111" i="5" l="1"/>
  <c r="Q2111" i="5" s="1"/>
  <c r="S2112" i="5" s="1"/>
  <c r="U2112" i="5" s="1"/>
  <c r="V2112" i="5" s="1"/>
  <c r="P2112" i="5" l="1"/>
  <c r="Q2112" i="5" s="1"/>
  <c r="S2113" i="5" s="1"/>
  <c r="U2113" i="5" s="1"/>
  <c r="V2113" i="5" s="1"/>
  <c r="P2113" i="5" l="1"/>
  <c r="Q2113" i="5" s="1"/>
  <c r="S2114" i="5" s="1"/>
  <c r="U2114" i="5" s="1"/>
  <c r="V2114" i="5" s="1"/>
  <c r="P2114" i="5" l="1"/>
  <c r="Q2114" i="5" s="1"/>
  <c r="S2115" i="5" s="1"/>
  <c r="U2115" i="5" s="1"/>
  <c r="V2115" i="5" s="1"/>
  <c r="P2115" i="5" l="1"/>
  <c r="Q2115" i="5" s="1"/>
  <c r="S2116" i="5" s="1"/>
  <c r="U2116" i="5" s="1"/>
  <c r="V2116" i="5" s="1"/>
  <c r="P2116" i="5" l="1"/>
  <c r="Q2116" i="5" s="1"/>
  <c r="S2117" i="5" s="1"/>
  <c r="U2117" i="5" s="1"/>
  <c r="V2117" i="5" s="1"/>
  <c r="P2117" i="5" l="1"/>
  <c r="Q2117" i="5" s="1"/>
  <c r="S2118" i="5" s="1"/>
  <c r="U2118" i="5" s="1"/>
  <c r="V2118" i="5" s="1"/>
  <c r="P2118" i="5" l="1"/>
  <c r="Q2118" i="5" s="1"/>
  <c r="S2119" i="5" s="1"/>
  <c r="U2119" i="5" s="1"/>
  <c r="V2119" i="5" s="1"/>
  <c r="P2119" i="5" l="1"/>
  <c r="Q2119" i="5" s="1"/>
  <c r="S2120" i="5" s="1"/>
  <c r="U2120" i="5" s="1"/>
  <c r="V2120" i="5" s="1"/>
  <c r="P2120" i="5" l="1"/>
  <c r="Q2120" i="5" s="1"/>
  <c r="S2121" i="5" s="1"/>
  <c r="U2121" i="5" s="1"/>
  <c r="V2121" i="5" s="1"/>
  <c r="P2121" i="5" l="1"/>
  <c r="Q2121" i="5" s="1"/>
  <c r="S2122" i="5" s="1"/>
  <c r="U2122" i="5" s="1"/>
  <c r="V2122" i="5" s="1"/>
  <c r="P2122" i="5" l="1"/>
  <c r="Q2122" i="5" s="1"/>
  <c r="S2123" i="5" s="1"/>
  <c r="U2123" i="5" s="1"/>
  <c r="V2123" i="5" s="1"/>
  <c r="P2123" i="5" l="1"/>
  <c r="Q2123" i="5" s="1"/>
  <c r="S2124" i="5" s="1"/>
  <c r="U2124" i="5" s="1"/>
  <c r="V2124" i="5" s="1"/>
  <c r="P2124" i="5" l="1"/>
  <c r="Q2124" i="5" s="1"/>
  <c r="S2125" i="5" s="1"/>
  <c r="U2125" i="5" s="1"/>
  <c r="V2125" i="5" s="1"/>
  <c r="P2125" i="5" l="1"/>
  <c r="Q2125" i="5" s="1"/>
  <c r="S2126" i="5" s="1"/>
  <c r="P2126" i="5" l="1"/>
  <c r="Q2126" i="5" s="1"/>
  <c r="S2127" i="5" s="1"/>
  <c r="U2127" i="5" s="1"/>
  <c r="U2126" i="5"/>
  <c r="V2126" i="5" s="1"/>
  <c r="V2127" i="5" l="1"/>
  <c r="P2127" i="5"/>
  <c r="Q2127" i="5" s="1"/>
  <c r="S2128" i="5" s="1"/>
  <c r="U2128" i="5" s="1"/>
  <c r="V2128" i="5" s="1"/>
  <c r="P2128" i="5" l="1"/>
  <c r="Q2128" i="5" s="1"/>
  <c r="S2129" i="5" s="1"/>
  <c r="U2129" i="5" s="1"/>
  <c r="V2129" i="5" s="1"/>
  <c r="P2129" i="5" l="1"/>
  <c r="Q2129" i="5" s="1"/>
  <c r="S2130" i="5" s="1"/>
  <c r="P2130" i="5" l="1"/>
  <c r="Q2130" i="5" s="1"/>
  <c r="S2131" i="5" s="1"/>
  <c r="U2131" i="5" s="1"/>
  <c r="U2130" i="5"/>
  <c r="V2130" i="5" s="1"/>
  <c r="V2131" i="5" l="1"/>
  <c r="P2131" i="5"/>
  <c r="Q2131" i="5" s="1"/>
  <c r="S2132" i="5" s="1"/>
  <c r="U2132" i="5" s="1"/>
  <c r="V2132" i="5" s="1"/>
  <c r="P2132" i="5" l="1"/>
  <c r="Q2132" i="5" s="1"/>
  <c r="S2133" i="5" s="1"/>
  <c r="U2133" i="5" s="1"/>
  <c r="V2133" i="5" s="1"/>
  <c r="P2133" i="5" l="1"/>
  <c r="Q2133" i="5" s="1"/>
  <c r="S2134" i="5" s="1"/>
  <c r="U2134" i="5" s="1"/>
  <c r="V2134" i="5" s="1"/>
  <c r="P2134" i="5" l="1"/>
  <c r="Q2134" i="5" s="1"/>
  <c r="S2135" i="5" s="1"/>
  <c r="U2135" i="5" s="1"/>
  <c r="V2135" i="5" s="1"/>
  <c r="P2135" i="5" l="1"/>
  <c r="Q2135" i="5" s="1"/>
  <c r="S2136" i="5" s="1"/>
  <c r="U2136" i="5" s="1"/>
  <c r="V2136" i="5" s="1"/>
  <c r="P2136" i="5" l="1"/>
  <c r="Q2136" i="5" s="1"/>
  <c r="S2137" i="5" s="1"/>
  <c r="U2137" i="5" s="1"/>
  <c r="V2137" i="5" s="1"/>
  <c r="P2137" i="5" l="1"/>
  <c r="Q2137" i="5" s="1"/>
  <c r="S2138" i="5" s="1"/>
  <c r="U2138" i="5" s="1"/>
  <c r="V2138" i="5" s="1"/>
  <c r="P2138" i="5" l="1"/>
  <c r="Q2138" i="5" s="1"/>
  <c r="S2139" i="5" s="1"/>
  <c r="P2139" i="5" l="1"/>
  <c r="Q2139" i="5" s="1"/>
  <c r="S2140" i="5" s="1"/>
  <c r="U2139" i="5"/>
  <c r="V2139" i="5" s="1"/>
  <c r="P2140" i="5" l="1"/>
  <c r="Q2140" i="5" s="1"/>
  <c r="S2141" i="5" s="1"/>
  <c r="U2141" i="5" s="1"/>
  <c r="U2140" i="5"/>
  <c r="V2140" i="5" s="1"/>
  <c r="V2141" i="5" l="1"/>
  <c r="P2141" i="5"/>
  <c r="Q2141" i="5" s="1"/>
  <c r="S2142" i="5" s="1"/>
  <c r="U2142" i="5" s="1"/>
  <c r="V2142" i="5" s="1"/>
  <c r="P2142" i="5" l="1"/>
  <c r="Q2142" i="5" s="1"/>
  <c r="S2143" i="5" s="1"/>
  <c r="U2143" i="5" s="1"/>
  <c r="V2143" i="5" s="1"/>
  <c r="P2143" i="5" l="1"/>
  <c r="Q2143" i="5" s="1"/>
  <c r="S2144" i="5" s="1"/>
  <c r="U2144" i="5" s="1"/>
  <c r="V2144" i="5" s="1"/>
  <c r="P2144" i="5" l="1"/>
  <c r="Q2144" i="5" s="1"/>
  <c r="S2145" i="5" s="1"/>
  <c r="U2145" i="5" s="1"/>
  <c r="V2145" i="5" s="1"/>
  <c r="P2145" i="5" l="1"/>
  <c r="Q2145" i="5" s="1"/>
  <c r="S2146" i="5" s="1"/>
  <c r="P2146" i="5" l="1"/>
  <c r="Q2146" i="5" s="1"/>
  <c r="S2147" i="5" s="1"/>
  <c r="U2147" i="5" s="1"/>
  <c r="U2146" i="5"/>
  <c r="V2146" i="5" s="1"/>
  <c r="V2147" i="5" l="1"/>
  <c r="P2147" i="5"/>
  <c r="Q2147" i="5" s="1"/>
  <c r="S2148" i="5" s="1"/>
  <c r="U2148" i="5" s="1"/>
  <c r="V2148" i="5" s="1"/>
  <c r="P2148" i="5" l="1"/>
  <c r="Q2148" i="5" s="1"/>
  <c r="S2149" i="5" s="1"/>
  <c r="U2149" i="5" s="1"/>
  <c r="V2149" i="5" s="1"/>
  <c r="P2149" i="5" l="1"/>
  <c r="Q2149" i="5" s="1"/>
  <c r="S2150" i="5" s="1"/>
  <c r="P2150" i="5" l="1"/>
  <c r="Q2150" i="5" s="1"/>
  <c r="S2151" i="5" s="1"/>
  <c r="U2150" i="5"/>
  <c r="V2150" i="5" s="1"/>
  <c r="U2151" i="5" l="1"/>
  <c r="V2151" i="5" s="1"/>
  <c r="P2151" i="5"/>
  <c r="Q2151" i="5" s="1"/>
  <c r="S2152" i="5" s="1"/>
  <c r="U2152" i="5" s="1"/>
  <c r="P2152" i="5" l="1"/>
  <c r="Q2152" i="5" s="1"/>
  <c r="S2153" i="5" s="1"/>
  <c r="V2152" i="5"/>
  <c r="P2153" i="5" l="1"/>
  <c r="Q2153" i="5" s="1"/>
  <c r="S2154" i="5" s="1"/>
  <c r="U2154" i="5" s="1"/>
  <c r="U2153" i="5"/>
  <c r="V2153" i="5" s="1"/>
  <c r="V2154" i="5" l="1"/>
  <c r="P2154" i="5"/>
  <c r="Q2154" i="5" s="1"/>
  <c r="S2155" i="5" s="1"/>
  <c r="U2155" i="5" s="1"/>
  <c r="V2155" i="5" s="1"/>
  <c r="P2155" i="5" l="1"/>
  <c r="Q2155" i="5" s="1"/>
  <c r="S2156" i="5" s="1"/>
  <c r="P2156" i="5" l="1"/>
  <c r="Q2156" i="5" s="1"/>
  <c r="S2157" i="5" s="1"/>
  <c r="U2157" i="5" s="1"/>
  <c r="U2156" i="5"/>
  <c r="V2156" i="5" s="1"/>
  <c r="V2157" i="5" l="1"/>
  <c r="P2157" i="5"/>
  <c r="Q2157" i="5" s="1"/>
  <c r="S2158" i="5" s="1"/>
  <c r="P2158" i="5" l="1"/>
  <c r="Q2158" i="5" s="1"/>
  <c r="S2159" i="5" s="1"/>
  <c r="U2158" i="5"/>
  <c r="V2158" i="5" s="1"/>
  <c r="P2159" i="5" l="1"/>
  <c r="Q2159" i="5" s="1"/>
  <c r="S2160" i="5" s="1"/>
  <c r="U2159" i="5"/>
  <c r="V2159" i="5" s="1"/>
  <c r="P2160" i="5" l="1"/>
  <c r="Q2160" i="5" s="1"/>
  <c r="S2161" i="5" s="1"/>
  <c r="U2161" i="5" s="1"/>
  <c r="U2160" i="5"/>
  <c r="V2160" i="5" s="1"/>
  <c r="V2161" i="5" l="1"/>
  <c r="P2161" i="5"/>
  <c r="Q2161" i="5" s="1"/>
  <c r="S2162" i="5" s="1"/>
  <c r="P2162" i="5" l="1"/>
  <c r="Q2162" i="5" s="1"/>
  <c r="S2163" i="5" s="1"/>
  <c r="U2162" i="5"/>
  <c r="V2162" i="5" s="1"/>
  <c r="P2163" i="5" l="1"/>
  <c r="Q2163" i="5" s="1"/>
  <c r="S2164" i="5" s="1"/>
  <c r="U2163" i="5"/>
  <c r="V2163" i="5" s="1"/>
  <c r="P2164" i="5" l="1"/>
  <c r="Q2164" i="5" s="1"/>
  <c r="S2165" i="5" s="1"/>
  <c r="U2165" i="5" s="1"/>
  <c r="U2164" i="5"/>
  <c r="V2164" i="5" s="1"/>
  <c r="V2165" i="5" l="1"/>
  <c r="P2165" i="5"/>
  <c r="Q2165" i="5" s="1"/>
  <c r="S2166" i="5" s="1"/>
  <c r="U2166" i="5" s="1"/>
  <c r="V2166" i="5" s="1"/>
  <c r="P2166" i="5" l="1"/>
  <c r="Q2166" i="5" s="1"/>
  <c r="S2167" i="5" s="1"/>
  <c r="U2167" i="5" s="1"/>
  <c r="V2167" i="5" s="1"/>
  <c r="P2167" i="5" l="1"/>
  <c r="Q2167" i="5" s="1"/>
  <c r="S2168" i="5" s="1"/>
  <c r="U2168" i="5" s="1"/>
  <c r="V2168" i="5" s="1"/>
  <c r="P2168" i="5" l="1"/>
  <c r="Q2168" i="5" s="1"/>
  <c r="S2169" i="5" s="1"/>
  <c r="P2169" i="5" l="1"/>
  <c r="Q2169" i="5" s="1"/>
  <c r="S2170" i="5" s="1"/>
  <c r="U2169" i="5"/>
  <c r="V2169" i="5" s="1"/>
  <c r="P2170" i="5" l="1"/>
  <c r="Q2170" i="5" s="1"/>
  <c r="S2171" i="5" s="1"/>
  <c r="U2170" i="5"/>
  <c r="V2170" i="5" s="1"/>
  <c r="P2171" i="5" l="1"/>
  <c r="Q2171" i="5" s="1"/>
  <c r="S2172" i="5" s="1"/>
  <c r="U2172" i="5" s="1"/>
  <c r="U2171" i="5"/>
  <c r="V2171" i="5" s="1"/>
  <c r="V2172" i="5" l="1"/>
  <c r="P2172" i="5"/>
  <c r="Q2172" i="5" s="1"/>
  <c r="S2173" i="5" s="1"/>
  <c r="U2173" i="5" s="1"/>
  <c r="V2173" i="5" s="1"/>
  <c r="P2173" i="5" l="1"/>
  <c r="Q2173" i="5" s="1"/>
  <c r="S2174" i="5" s="1"/>
  <c r="U2174" i="5" s="1"/>
  <c r="V2174" i="5" s="1"/>
  <c r="P2174" i="5" l="1"/>
  <c r="Q2174" i="5" s="1"/>
  <c r="S2175" i="5" s="1"/>
  <c r="U2175" i="5" s="1"/>
  <c r="V2175" i="5" s="1"/>
  <c r="P2175" i="5" l="1"/>
  <c r="Q2175" i="5" s="1"/>
  <c r="S2176" i="5" s="1"/>
  <c r="P2176" i="5" l="1"/>
  <c r="Q2176" i="5" s="1"/>
  <c r="S2177" i="5" s="1"/>
  <c r="U2176" i="5"/>
  <c r="V2176" i="5" s="1"/>
  <c r="P2177" i="5" l="1"/>
  <c r="Q2177" i="5" s="1"/>
  <c r="S2178" i="5" s="1"/>
  <c r="U2177" i="5"/>
  <c r="V2177" i="5" s="1"/>
  <c r="P2178" i="5" l="1"/>
  <c r="Q2178" i="5" s="1"/>
  <c r="S2179" i="5" s="1"/>
  <c r="U2179" i="5" s="1"/>
  <c r="U2178" i="5"/>
  <c r="V2178" i="5" s="1"/>
  <c r="V2179" i="5" l="1"/>
  <c r="P2179" i="5"/>
  <c r="Q2179" i="5" s="1"/>
  <c r="S2180" i="5" s="1"/>
  <c r="P2180" i="5" l="1"/>
  <c r="Q2180" i="5" s="1"/>
  <c r="S2181" i="5" s="1"/>
  <c r="U2180" i="5"/>
  <c r="V2180" i="5" s="1"/>
  <c r="P2181" i="5" l="1"/>
  <c r="Q2181" i="5" s="1"/>
  <c r="S2182" i="5" s="1"/>
  <c r="U2181" i="5"/>
  <c r="V2181" i="5" s="1"/>
  <c r="P2182" i="5" l="1"/>
  <c r="Q2182" i="5" s="1"/>
  <c r="S2183" i="5" s="1"/>
  <c r="U2182" i="5"/>
  <c r="V2182" i="5" s="1"/>
  <c r="P2183" i="5" l="1"/>
  <c r="Q2183" i="5" s="1"/>
  <c r="S2184" i="5" s="1"/>
  <c r="U2183" i="5"/>
  <c r="V2183" i="5" s="1"/>
  <c r="P2184" i="5" l="1"/>
  <c r="Q2184" i="5" s="1"/>
  <c r="S2185" i="5" s="1"/>
  <c r="U2185" i="5" s="1"/>
  <c r="U2184" i="5"/>
  <c r="V2184" i="5" s="1"/>
  <c r="V2185" i="5" l="1"/>
  <c r="P2185" i="5"/>
  <c r="Q2185" i="5" s="1"/>
  <c r="S2186" i="5" s="1"/>
  <c r="P2186" i="5" l="1"/>
  <c r="Q2186" i="5" s="1"/>
  <c r="S2187" i="5" s="1"/>
  <c r="U2186" i="5"/>
  <c r="V2186" i="5" s="1"/>
  <c r="P2187" i="5" l="1"/>
  <c r="Q2187" i="5" s="1"/>
  <c r="S2188" i="5" s="1"/>
  <c r="U2188" i="5" s="1"/>
  <c r="U2187" i="5"/>
  <c r="V2187" i="5" s="1"/>
  <c r="V2188" i="5" l="1"/>
  <c r="P2188" i="5"/>
  <c r="Q2188" i="5" s="1"/>
  <c r="S2189" i="5" s="1"/>
  <c r="U2189" i="5" s="1"/>
  <c r="V2189" i="5" s="1"/>
  <c r="P2189" i="5" l="1"/>
  <c r="Q2189" i="5" s="1"/>
  <c r="S2190" i="5" s="1"/>
  <c r="P2190" i="5" l="1"/>
  <c r="Q2190" i="5" s="1"/>
  <c r="S2191" i="5" s="1"/>
  <c r="U2190" i="5"/>
  <c r="V2190" i="5" s="1"/>
  <c r="P2191" i="5" l="1"/>
  <c r="Q2191" i="5" s="1"/>
  <c r="S2192" i="5" s="1"/>
  <c r="U2192" i="5" s="1"/>
  <c r="U2191" i="5"/>
  <c r="V2191" i="5" s="1"/>
  <c r="V2192" i="5" l="1"/>
  <c r="P2192" i="5"/>
  <c r="Q2192" i="5" s="1"/>
  <c r="S2193" i="5" s="1"/>
  <c r="U2193" i="5" s="1"/>
  <c r="V2193" i="5" s="1"/>
  <c r="P2193" i="5" l="1"/>
  <c r="Q2193" i="5" s="1"/>
  <c r="S2194" i="5" s="1"/>
  <c r="U2194" i="5" s="1"/>
  <c r="V2194" i="5" s="1"/>
  <c r="P2194" i="5" l="1"/>
  <c r="Q2194" i="5" s="1"/>
  <c r="S2195" i="5" s="1"/>
  <c r="U2195" i="5" s="1"/>
  <c r="V2195" i="5" s="1"/>
  <c r="P2195" i="5" l="1"/>
  <c r="Q2195" i="5" s="1"/>
  <c r="S2196" i="5" s="1"/>
  <c r="P2196" i="5" l="1"/>
  <c r="Q2196" i="5" s="1"/>
  <c r="S2197" i="5" s="1"/>
  <c r="U2196" i="5"/>
  <c r="V2196" i="5" s="1"/>
  <c r="P2197" i="5" l="1"/>
  <c r="Q2197" i="5" s="1"/>
  <c r="S2198" i="5" s="1"/>
  <c r="U2197" i="5"/>
  <c r="V2197" i="5" s="1"/>
  <c r="P2198" i="5" l="1"/>
  <c r="Q2198" i="5" s="1"/>
  <c r="S2199" i="5" s="1"/>
  <c r="U2199" i="5" s="1"/>
  <c r="U2198" i="5"/>
  <c r="V2198" i="5" s="1"/>
  <c r="V2199" i="5" l="1"/>
  <c r="P2199" i="5"/>
  <c r="Q2199" i="5" s="1"/>
  <c r="S2200" i="5" s="1"/>
  <c r="U2200" i="5" s="1"/>
  <c r="V2200" i="5" s="1"/>
  <c r="P2200" i="5" l="1"/>
  <c r="Q2200" i="5" s="1"/>
  <c r="S2201" i="5" s="1"/>
  <c r="P2201" i="5" l="1"/>
  <c r="Q2201" i="5" s="1"/>
  <c r="S2202" i="5" s="1"/>
  <c r="U2201" i="5"/>
  <c r="V2201" i="5" s="1"/>
  <c r="P2202" i="5" l="1"/>
  <c r="Q2202" i="5" s="1"/>
  <c r="S2203" i="5" s="1"/>
  <c r="U2203" i="5" s="1"/>
  <c r="U2202" i="5"/>
  <c r="V2202" i="5" s="1"/>
  <c r="V2203" i="5" l="1"/>
  <c r="P2203" i="5"/>
  <c r="Q2203" i="5" s="1"/>
  <c r="S2204" i="5" s="1"/>
  <c r="U2204" i="5" s="1"/>
  <c r="V2204" i="5" s="1"/>
  <c r="P2204" i="5" l="1"/>
  <c r="Q2204" i="5" s="1"/>
  <c r="S2205" i="5" s="1"/>
  <c r="U2205" i="5" s="1"/>
  <c r="V2205" i="5" s="1"/>
  <c r="P2205" i="5" l="1"/>
  <c r="Q2205" i="5" s="1"/>
  <c r="S2206" i="5" s="1"/>
  <c r="P2206" i="5" l="1"/>
  <c r="Q2206" i="5" s="1"/>
  <c r="S2207" i="5" s="1"/>
  <c r="U2206" i="5"/>
  <c r="V2206" i="5" s="1"/>
  <c r="P2207" i="5" l="1"/>
  <c r="Q2207" i="5" s="1"/>
  <c r="S2208" i="5" s="1"/>
  <c r="U2208" i="5" s="1"/>
  <c r="U2207" i="5"/>
  <c r="V2207" i="5" s="1"/>
  <c r="V2208" i="5" l="1"/>
  <c r="P2208" i="5"/>
  <c r="Q2208" i="5" s="1"/>
  <c r="S2209" i="5" s="1"/>
  <c r="U2209" i="5" s="1"/>
  <c r="V2209" i="5" s="1"/>
  <c r="P2209" i="5" l="1"/>
  <c r="Q2209" i="5" s="1"/>
  <c r="S2210" i="5" s="1"/>
  <c r="U2210" i="5" s="1"/>
  <c r="V2210" i="5" s="1"/>
  <c r="P2210" i="5" l="1"/>
  <c r="Q2210" i="5" s="1"/>
  <c r="S2211" i="5" s="1"/>
  <c r="U2211" i="5" s="1"/>
  <c r="V2211" i="5" s="1"/>
  <c r="P2211" i="5" l="1"/>
  <c r="Q2211" i="5" s="1"/>
  <c r="S2212" i="5" s="1"/>
  <c r="U2212" i="5" s="1"/>
  <c r="V2212" i="5" s="1"/>
  <c r="P2212" i="5" l="1"/>
  <c r="Q2212" i="5" s="1"/>
  <c r="S2213" i="5" s="1"/>
  <c r="U2213" i="5" s="1"/>
  <c r="V2213" i="5" s="1"/>
  <c r="P2213" i="5" l="1"/>
  <c r="Q2213" i="5" s="1"/>
  <c r="S2214" i="5" s="1"/>
  <c r="U2214" i="5" s="1"/>
  <c r="V2214" i="5" s="1"/>
  <c r="P2214" i="5" l="1"/>
  <c r="Q2214" i="5" s="1"/>
  <c r="S2215" i="5" s="1"/>
  <c r="U2215" i="5" s="1"/>
  <c r="V2215" i="5" s="1"/>
  <c r="P2215" i="5" l="1"/>
  <c r="Q2215" i="5" s="1"/>
  <c r="S2216" i="5" s="1"/>
  <c r="U2216" i="5" s="1"/>
  <c r="V2216" i="5" s="1"/>
  <c r="P2216" i="5" l="1"/>
  <c r="Q2216" i="5" s="1"/>
  <c r="S2217" i="5" s="1"/>
  <c r="P2217" i="5" l="1"/>
  <c r="Q2217" i="5" s="1"/>
  <c r="S2218" i="5" s="1"/>
  <c r="U2217" i="5"/>
  <c r="V2217" i="5" s="1"/>
  <c r="P2218" i="5" l="1"/>
  <c r="Q2218" i="5" s="1"/>
  <c r="S2219" i="5" s="1"/>
  <c r="U2219" i="5" s="1"/>
  <c r="U2218" i="5"/>
  <c r="V2218" i="5" s="1"/>
  <c r="V2219" i="5" l="1"/>
  <c r="P2219" i="5"/>
  <c r="Q2219" i="5" s="1"/>
  <c r="S2220" i="5" s="1"/>
  <c r="P2220" i="5" l="1"/>
  <c r="Q2220" i="5" s="1"/>
  <c r="S2221" i="5" s="1"/>
  <c r="U2220" i="5"/>
  <c r="V2220" i="5" s="1"/>
  <c r="P2221" i="5" l="1"/>
  <c r="Q2221" i="5" s="1"/>
  <c r="S2222" i="5" s="1"/>
  <c r="U2222" i="5" s="1"/>
  <c r="U2221" i="5"/>
  <c r="V2221" i="5" s="1"/>
  <c r="V2222" i="5" l="1"/>
  <c r="P2222" i="5"/>
  <c r="Q2222" i="5" s="1"/>
  <c r="S2223" i="5" s="1"/>
  <c r="U2223" i="5" s="1"/>
  <c r="V2223" i="5" s="1"/>
  <c r="P2223" i="5" l="1"/>
  <c r="Q2223" i="5" s="1"/>
  <c r="S2224" i="5" s="1"/>
  <c r="U2224" i="5" s="1"/>
  <c r="V2224" i="5" s="1"/>
  <c r="P2224" i="5" l="1"/>
  <c r="Q2224" i="5" s="1"/>
  <c r="S2225" i="5" s="1"/>
  <c r="U2225" i="5" s="1"/>
  <c r="V2225" i="5" s="1"/>
  <c r="P2225" i="5" l="1"/>
  <c r="Q2225" i="5" s="1"/>
  <c r="S2226" i="5" s="1"/>
  <c r="U2226" i="5" s="1"/>
  <c r="V2226" i="5" s="1"/>
  <c r="P2226" i="5" l="1"/>
  <c r="Q2226" i="5" s="1"/>
  <c r="S2227" i="5" s="1"/>
  <c r="P2227" i="5" l="1"/>
  <c r="Q2227" i="5" s="1"/>
  <c r="S2228" i="5" s="1"/>
  <c r="U2227" i="5"/>
  <c r="V2227" i="5" s="1"/>
  <c r="P2228" i="5" l="1"/>
  <c r="Q2228" i="5" s="1"/>
  <c r="S2229" i="5" s="1"/>
  <c r="U2229" i="5" s="1"/>
  <c r="U2228" i="5"/>
  <c r="V2228" i="5" s="1"/>
  <c r="V2229" i="5" l="1"/>
  <c r="P2229" i="5"/>
  <c r="Q2229" i="5" s="1"/>
  <c r="S2230" i="5" s="1"/>
  <c r="U2230" i="5" s="1"/>
  <c r="V2230" i="5" s="1"/>
  <c r="P2230" i="5" l="1"/>
  <c r="Q2230" i="5" s="1"/>
  <c r="S2231" i="5" s="1"/>
  <c r="P2231" i="5" l="1"/>
  <c r="Q2231" i="5" s="1"/>
  <c r="S2232" i="5" s="1"/>
  <c r="U2232" i="5" s="1"/>
  <c r="U2231" i="5"/>
  <c r="V2231" i="5" s="1"/>
  <c r="V2232" i="5" l="1"/>
  <c r="P2232" i="5"/>
  <c r="Q2232" i="5" s="1"/>
  <c r="S2233" i="5" s="1"/>
  <c r="P2233" i="5" l="1"/>
  <c r="Q2233" i="5" s="1"/>
  <c r="S2234" i="5" s="1"/>
  <c r="U2234" i="5" s="1"/>
  <c r="U2233" i="5"/>
  <c r="V2233" i="5" s="1"/>
  <c r="V2234" i="5" l="1"/>
  <c r="P2234" i="5"/>
  <c r="Q2234" i="5" s="1"/>
  <c r="S2235" i="5" s="1"/>
  <c r="U2235" i="5" s="1"/>
  <c r="V2235" i="5" s="1"/>
  <c r="P2235" i="5" l="1"/>
  <c r="Q2235" i="5" s="1"/>
  <c r="S2236" i="5" s="1"/>
  <c r="U2236" i="5" s="1"/>
  <c r="V2236" i="5" s="1"/>
  <c r="P2236" i="5" l="1"/>
  <c r="Q2236" i="5" s="1"/>
  <c r="S2237" i="5" s="1"/>
  <c r="U2237" i="5" s="1"/>
  <c r="V2237" i="5" s="1"/>
  <c r="P2237" i="5" l="1"/>
  <c r="Q2237" i="5" s="1"/>
  <c r="S2238" i="5" s="1"/>
  <c r="U2238" i="5" s="1"/>
  <c r="V2238" i="5" s="1"/>
  <c r="P2238" i="5" l="1"/>
  <c r="Q2238" i="5" s="1"/>
  <c r="S2239" i="5" s="1"/>
  <c r="U2239" i="5" s="1"/>
  <c r="V2239" i="5" s="1"/>
  <c r="P2239" i="5" l="1"/>
  <c r="Q2239" i="5" s="1"/>
  <c r="S2240" i="5" s="1"/>
  <c r="U2240" i="5" s="1"/>
  <c r="V2240" i="5" s="1"/>
  <c r="P2240" i="5" l="1"/>
  <c r="Q2240" i="5" s="1"/>
  <c r="S2241" i="5" s="1"/>
  <c r="U2241" i="5" s="1"/>
  <c r="V2241" i="5" s="1"/>
  <c r="P2241" i="5" l="1"/>
  <c r="Q2241" i="5" s="1"/>
  <c r="S2242" i="5" s="1"/>
  <c r="U2242" i="5" s="1"/>
  <c r="V2242" i="5" s="1"/>
  <c r="P2242" i="5" l="1"/>
  <c r="Q2242" i="5" s="1"/>
  <c r="S2243" i="5" s="1"/>
  <c r="P2243" i="5" l="1"/>
  <c r="Q2243" i="5" s="1"/>
  <c r="S2244" i="5" s="1"/>
  <c r="U2243" i="5"/>
  <c r="V2243" i="5" s="1"/>
  <c r="P2244" i="5" l="1"/>
  <c r="Q2244" i="5" s="1"/>
  <c r="S2245" i="5" s="1"/>
  <c r="U2245" i="5" s="1"/>
  <c r="U2244" i="5"/>
  <c r="V2244" i="5" s="1"/>
  <c r="V2245" i="5" l="1"/>
  <c r="P2245" i="5"/>
  <c r="Q2245" i="5" s="1"/>
  <c r="S2246" i="5" s="1"/>
  <c r="P2246" i="5" l="1"/>
  <c r="Q2246" i="5" s="1"/>
  <c r="S2247" i="5" s="1"/>
  <c r="U2246" i="5"/>
  <c r="V2246" i="5" s="1"/>
  <c r="P2247" i="5" l="1"/>
  <c r="Q2247" i="5" s="1"/>
  <c r="S2248" i="5" s="1"/>
  <c r="U2247" i="5"/>
  <c r="V2247" i="5" s="1"/>
  <c r="P2248" i="5" l="1"/>
  <c r="Q2248" i="5" s="1"/>
  <c r="S2249" i="5" s="1"/>
  <c r="U2248" i="5"/>
  <c r="V2248" i="5" s="1"/>
  <c r="P2249" i="5" l="1"/>
  <c r="Q2249" i="5" s="1"/>
  <c r="S2250" i="5" s="1"/>
  <c r="U2249" i="5"/>
  <c r="V2249" i="5" s="1"/>
  <c r="P2250" i="5" l="1"/>
  <c r="Q2250" i="5" s="1"/>
  <c r="S2251" i="5" s="1"/>
  <c r="U2251" i="5" s="1"/>
  <c r="U2250" i="5"/>
  <c r="V2250" i="5" s="1"/>
  <c r="V2251" i="5" l="1"/>
  <c r="P2251" i="5"/>
  <c r="Q2251" i="5" s="1"/>
  <c r="S2252" i="5" s="1"/>
  <c r="P2252" i="5" l="1"/>
  <c r="Q2252" i="5" s="1"/>
  <c r="S2253" i="5" s="1"/>
  <c r="U2252" i="5"/>
  <c r="V2252" i="5" s="1"/>
  <c r="P2253" i="5" l="1"/>
  <c r="Q2253" i="5" s="1"/>
  <c r="S2254" i="5" s="1"/>
  <c r="U2254" i="5" s="1"/>
  <c r="U2253" i="5"/>
  <c r="V2253" i="5" s="1"/>
  <c r="V2254" i="5" l="1"/>
  <c r="P2254" i="5"/>
  <c r="Q2254" i="5" s="1"/>
  <c r="S2255" i="5" s="1"/>
  <c r="U2255" i="5" s="1"/>
  <c r="V2255" i="5" s="1"/>
  <c r="P2255" i="5" l="1"/>
  <c r="Q2255" i="5" s="1"/>
  <c r="S2256" i="5" s="1"/>
  <c r="P2256" i="5" l="1"/>
  <c r="Q2256" i="5" s="1"/>
  <c r="S2257" i="5" s="1"/>
  <c r="U2257" i="5" s="1"/>
  <c r="U2256" i="5"/>
  <c r="V2256" i="5" s="1"/>
  <c r="V2257" i="5" l="1"/>
  <c r="P2257" i="5"/>
  <c r="Q2257" i="5" s="1"/>
  <c r="S2258" i="5" s="1"/>
  <c r="P2258" i="5" l="1"/>
  <c r="Q2258" i="5" s="1"/>
  <c r="S2259" i="5" s="1"/>
  <c r="U2258" i="5"/>
  <c r="V2258" i="5" s="1"/>
  <c r="P2259" i="5" l="1"/>
  <c r="Q2259" i="5" s="1"/>
  <c r="S2260" i="5" s="1"/>
  <c r="U2259" i="5"/>
  <c r="V2259" i="5" s="1"/>
  <c r="P2260" i="5" l="1"/>
  <c r="Q2260" i="5" s="1"/>
  <c r="S2261" i="5" s="1"/>
  <c r="U2260" i="5"/>
  <c r="V2260" i="5" s="1"/>
  <c r="P2261" i="5" l="1"/>
  <c r="Q2261" i="5" s="1"/>
  <c r="S2262" i="5" s="1"/>
  <c r="U2261" i="5"/>
  <c r="V2261" i="5" s="1"/>
  <c r="P2262" i="5" l="1"/>
  <c r="Q2262" i="5" s="1"/>
  <c r="S2263" i="5" s="1"/>
  <c r="U2262" i="5"/>
  <c r="V2262" i="5" s="1"/>
  <c r="P2263" i="5" l="1"/>
  <c r="Q2263" i="5" s="1"/>
  <c r="S2264" i="5" s="1"/>
  <c r="U2263" i="5"/>
  <c r="V2263" i="5" s="1"/>
  <c r="P2264" i="5" l="1"/>
  <c r="Q2264" i="5" s="1"/>
  <c r="S2265" i="5" s="1"/>
  <c r="U2265" i="5" s="1"/>
  <c r="U2264" i="5"/>
  <c r="V2264" i="5" s="1"/>
  <c r="V2265" i="5" l="1"/>
  <c r="P2265" i="5"/>
  <c r="Q2265" i="5" s="1"/>
  <c r="S2266" i="5" s="1"/>
  <c r="P2266" i="5" l="1"/>
  <c r="Q2266" i="5" s="1"/>
  <c r="S2267" i="5" s="1"/>
  <c r="U2266" i="5"/>
  <c r="V2266" i="5" s="1"/>
  <c r="P2267" i="5" l="1"/>
  <c r="Q2267" i="5" s="1"/>
  <c r="S2268" i="5" s="1"/>
  <c r="U2267" i="5"/>
  <c r="V2267" i="5" s="1"/>
  <c r="P2268" i="5" l="1"/>
  <c r="Q2268" i="5" s="1"/>
  <c r="S2269" i="5" s="1"/>
  <c r="U2268" i="5"/>
  <c r="V2268" i="5" s="1"/>
  <c r="P2269" i="5" l="1"/>
  <c r="Q2269" i="5" s="1"/>
  <c r="S2270" i="5" s="1"/>
  <c r="U2270" i="5" s="1"/>
  <c r="U2269" i="5"/>
  <c r="V2269" i="5" s="1"/>
  <c r="V2270" i="5" l="1"/>
  <c r="P2270" i="5"/>
  <c r="Q2270" i="5" s="1"/>
  <c r="S2271" i="5" s="1"/>
  <c r="P2271" i="5" l="1"/>
  <c r="Q2271" i="5" s="1"/>
  <c r="S2272" i="5" s="1"/>
  <c r="U2272" i="5" s="1"/>
  <c r="U2271" i="5"/>
  <c r="V2271" i="5" s="1"/>
  <c r="V2272" i="5" l="1"/>
  <c r="P2272" i="5"/>
  <c r="Q2272" i="5" s="1"/>
  <c r="S2273" i="5" s="1"/>
  <c r="U2273" i="5" s="1"/>
  <c r="V2273" i="5" s="1"/>
  <c r="P2273" i="5" l="1"/>
  <c r="Q2273" i="5" s="1"/>
  <c r="S2274" i="5" s="1"/>
  <c r="U2274" i="5" s="1"/>
  <c r="V2274" i="5" s="1"/>
  <c r="P2274" i="5" l="1"/>
  <c r="Q2274" i="5" s="1"/>
  <c r="S2275" i="5" s="1"/>
  <c r="U2275" i="5" s="1"/>
  <c r="V2275" i="5" s="1"/>
  <c r="P2275" i="5" l="1"/>
  <c r="Q2275" i="5" s="1"/>
  <c r="S2276" i="5" s="1"/>
  <c r="U2276" i="5" s="1"/>
  <c r="V2276" i="5" s="1"/>
  <c r="P2276" i="5" l="1"/>
  <c r="Q2276" i="5" s="1"/>
  <c r="S2277" i="5" s="1"/>
  <c r="U2277" i="5" s="1"/>
  <c r="V2277" i="5" s="1"/>
  <c r="P2277" i="5" l="1"/>
  <c r="Q2277" i="5" s="1"/>
  <c r="S2278" i="5" s="1"/>
  <c r="U2278" i="5" s="1"/>
  <c r="V2278" i="5" s="1"/>
  <c r="P2278" i="5" l="1"/>
  <c r="Q2278" i="5" s="1"/>
  <c r="S2279" i="5" s="1"/>
  <c r="P2279" i="5" l="1"/>
  <c r="Q2279" i="5" s="1"/>
  <c r="S2280" i="5" s="1"/>
  <c r="U2280" i="5" s="1"/>
  <c r="U2279" i="5"/>
  <c r="V2279" i="5" s="1"/>
  <c r="V2280" i="5" l="1"/>
  <c r="P2280" i="5"/>
  <c r="Q2280" i="5" s="1"/>
  <c r="S2281" i="5" s="1"/>
  <c r="U2281" i="5" s="1"/>
  <c r="V2281" i="5" l="1"/>
  <c r="P2281" i="5"/>
  <c r="Q2281" i="5" s="1"/>
  <c r="S2282" i="5" s="1"/>
  <c r="U2282" i="5" s="1"/>
  <c r="V2282" i="5" s="1"/>
  <c r="P2282" i="5" l="1"/>
  <c r="Q2282" i="5" s="1"/>
  <c r="S2283" i="5" s="1"/>
  <c r="U2283" i="5" s="1"/>
  <c r="V2283" i="5" s="1"/>
  <c r="P2283" i="5" l="1"/>
  <c r="Q2283" i="5" s="1"/>
  <c r="S2284" i="5" s="1"/>
  <c r="U2284" i="5" s="1"/>
  <c r="V2284" i="5" s="1"/>
  <c r="P2284" i="5" l="1"/>
  <c r="Q2284" i="5" s="1"/>
  <c r="S2285" i="5" s="1"/>
  <c r="P2285" i="5" l="1"/>
  <c r="Q2285" i="5" s="1"/>
  <c r="S2286" i="5" s="1"/>
  <c r="U2286" i="5" s="1"/>
  <c r="U2285" i="5"/>
  <c r="V2285" i="5" s="1"/>
  <c r="V2286" i="5" l="1"/>
  <c r="P2286" i="5"/>
  <c r="Q2286" i="5" s="1"/>
  <c r="S2287" i="5" s="1"/>
  <c r="U2287" i="5" s="1"/>
  <c r="V2287" i="5" s="1"/>
  <c r="P2287" i="5" l="1"/>
  <c r="Q2287" i="5" s="1"/>
  <c r="S2288" i="5" s="1"/>
  <c r="U2288" i="5" s="1"/>
  <c r="V2288" i="5" s="1"/>
  <c r="P2288" i="5" l="1"/>
  <c r="Q2288" i="5" s="1"/>
  <c r="S2289" i="5" s="1"/>
  <c r="U2289" i="5" s="1"/>
  <c r="V2289" i="5" s="1"/>
  <c r="P2289" i="5" l="1"/>
  <c r="Q2289" i="5" s="1"/>
  <c r="S2290" i="5" s="1"/>
  <c r="P2290" i="5" l="1"/>
  <c r="Q2290" i="5" s="1"/>
  <c r="S2291" i="5" s="1"/>
  <c r="U2291" i="5" s="1"/>
  <c r="U2290" i="5"/>
  <c r="V2290" i="5" s="1"/>
  <c r="V2291" i="5" l="1"/>
  <c r="P2291" i="5"/>
  <c r="Q2291" i="5" s="1"/>
  <c r="S2292" i="5" s="1"/>
  <c r="U2292" i="5" s="1"/>
  <c r="V2292" i="5" s="1"/>
  <c r="P2292" i="5" l="1"/>
  <c r="Q2292" i="5" s="1"/>
  <c r="S2293" i="5" s="1"/>
  <c r="U2293" i="5" s="1"/>
  <c r="V2293" i="5" s="1"/>
  <c r="P2293" i="5" l="1"/>
  <c r="Q2293" i="5" s="1"/>
  <c r="S2294" i="5" s="1"/>
  <c r="U2294" i="5" s="1"/>
  <c r="V2294" i="5" s="1"/>
  <c r="P2294" i="5" l="1"/>
  <c r="Q2294" i="5" s="1"/>
  <c r="S2295" i="5" s="1"/>
  <c r="P2295" i="5" l="1"/>
  <c r="Q2295" i="5" s="1"/>
  <c r="S2296" i="5" s="1"/>
  <c r="U2295" i="5"/>
  <c r="V2295" i="5" s="1"/>
  <c r="P2296" i="5" l="1"/>
  <c r="Q2296" i="5" s="1"/>
  <c r="S2297" i="5" s="1"/>
  <c r="U2296" i="5"/>
  <c r="V2296" i="5" s="1"/>
  <c r="P2297" i="5" l="1"/>
  <c r="Q2297" i="5" s="1"/>
  <c r="S2298" i="5" s="1"/>
  <c r="U2297" i="5"/>
  <c r="V2297" i="5" s="1"/>
  <c r="P2298" i="5" l="1"/>
  <c r="Q2298" i="5" s="1"/>
  <c r="S2299" i="5" s="1"/>
  <c r="U2299" i="5" s="1"/>
  <c r="U2298" i="5"/>
  <c r="V2298" i="5" s="1"/>
  <c r="V2299" i="5" l="1"/>
  <c r="P2299" i="5"/>
  <c r="Q2299" i="5" s="1"/>
  <c r="S2300" i="5" s="1"/>
  <c r="U2300" i="5" s="1"/>
  <c r="V2300" i="5" s="1"/>
  <c r="P2300" i="5" l="1"/>
  <c r="Q2300" i="5" s="1"/>
  <c r="S2301" i="5" s="1"/>
  <c r="U2301" i="5" s="1"/>
  <c r="V2301" i="5" s="1"/>
  <c r="P2301" i="5" l="1"/>
  <c r="Q2301" i="5" s="1"/>
  <c r="S2302" i="5" s="1"/>
  <c r="U2302" i="5" s="1"/>
  <c r="V2302" i="5" s="1"/>
  <c r="P2302" i="5" l="1"/>
  <c r="Q2302" i="5" s="1"/>
  <c r="S2303" i="5" s="1"/>
  <c r="U2303" i="5" s="1"/>
  <c r="V2303" i="5" s="1"/>
  <c r="P2303" i="5" l="1"/>
  <c r="Q2303" i="5" s="1"/>
  <c r="S2304" i="5" s="1"/>
  <c r="U2304" i="5" s="1"/>
  <c r="V2304" i="5" s="1"/>
  <c r="P2304" i="5" l="1"/>
  <c r="Q2304" i="5" s="1"/>
  <c r="S2305" i="5" s="1"/>
  <c r="U2305" i="5" s="1"/>
  <c r="V2305" i="5" s="1"/>
  <c r="P2305" i="5" l="1"/>
  <c r="Q2305" i="5" s="1"/>
  <c r="S2306" i="5" s="1"/>
  <c r="P2306" i="5" l="1"/>
  <c r="Q2306" i="5" s="1"/>
  <c r="S2307" i="5" s="1"/>
  <c r="U2307" i="5" s="1"/>
  <c r="U2306" i="5"/>
  <c r="V2306" i="5" s="1"/>
  <c r="V2307" i="5" l="1"/>
  <c r="P2307" i="5"/>
  <c r="Q2307" i="5" s="1"/>
  <c r="S2308" i="5" s="1"/>
  <c r="U2308" i="5" s="1"/>
  <c r="V2308" i="5" s="1"/>
  <c r="AI14" i="5"/>
  <c r="P2308" i="5" l="1"/>
  <c r="Q2308" i="5" s="1"/>
  <c r="S2309" i="5" s="1"/>
  <c r="U2309" i="5" s="1"/>
  <c r="V2309" i="5" s="1"/>
  <c r="P2309" i="5" l="1"/>
  <c r="Q2309" i="5" s="1"/>
  <c r="S2310" i="5" s="1"/>
  <c r="U2310" i="5" s="1"/>
  <c r="V2310" i="5" s="1"/>
  <c r="P2310" i="5" l="1"/>
  <c r="Q2310" i="5" s="1"/>
  <c r="S2311" i="5" s="1"/>
  <c r="U2311" i="5" s="1"/>
  <c r="V2311" i="5" s="1"/>
  <c r="P2311" i="5" l="1"/>
  <c r="Q2311" i="5" s="1"/>
  <c r="S2312" i="5" s="1"/>
  <c r="P2312" i="5" l="1"/>
  <c r="Q2312" i="5" s="1"/>
  <c r="S2313" i="5" s="1"/>
  <c r="U2312" i="5"/>
  <c r="V2312" i="5" s="1"/>
  <c r="P2313" i="5" l="1"/>
  <c r="Q2313" i="5" s="1"/>
  <c r="S2314" i="5" s="1"/>
  <c r="U2314" i="5" s="1"/>
  <c r="U2313" i="5"/>
  <c r="V2313" i="5" s="1"/>
  <c r="V2314" i="5" l="1"/>
  <c r="P2314" i="5"/>
  <c r="Q2314" i="5" s="1"/>
  <c r="S2315" i="5" s="1"/>
  <c r="U2315" i="5" s="1"/>
  <c r="V2315" i="5" s="1"/>
  <c r="P2315" i="5" l="1"/>
  <c r="Q2315" i="5" s="1"/>
  <c r="S2316" i="5" s="1"/>
  <c r="P2316" i="5" l="1"/>
  <c r="Q2316" i="5" s="1"/>
  <c r="S2317" i="5" s="1"/>
  <c r="U2316" i="5"/>
  <c r="V2316" i="5" s="1"/>
  <c r="P2317" i="5" l="1"/>
  <c r="Q2317" i="5" s="1"/>
  <c r="S2318" i="5" s="1"/>
  <c r="U2317" i="5"/>
  <c r="V2317" i="5" s="1"/>
  <c r="P2318" i="5" l="1"/>
  <c r="Q2318" i="5" s="1"/>
  <c r="S2319" i="5" s="1"/>
  <c r="U2319" i="5" s="1"/>
  <c r="U2318" i="5"/>
  <c r="V2318" i="5" s="1"/>
  <c r="V2319" i="5" l="1"/>
  <c r="P2319" i="5"/>
  <c r="Q2319" i="5" s="1"/>
  <c r="S2320" i="5" s="1"/>
  <c r="P2320" i="5" l="1"/>
  <c r="Q2320" i="5" s="1"/>
  <c r="S2321" i="5" s="1"/>
  <c r="U2320" i="5"/>
  <c r="V2320" i="5" s="1"/>
  <c r="P2321" i="5" l="1"/>
  <c r="Q2321" i="5" s="1"/>
  <c r="S2322" i="5" s="1"/>
  <c r="U2321" i="5"/>
  <c r="V2321" i="5" s="1"/>
  <c r="P2322" i="5" l="1"/>
  <c r="Q2322" i="5" s="1"/>
  <c r="S2323" i="5" s="1"/>
  <c r="U2322" i="5"/>
  <c r="V2322" i="5" s="1"/>
  <c r="P2323" i="5" l="1"/>
  <c r="Q2323" i="5" s="1"/>
  <c r="S2324" i="5" s="1"/>
  <c r="U2324" i="5" s="1"/>
  <c r="U2323" i="5"/>
  <c r="V2323" i="5" s="1"/>
  <c r="V2324" i="5" l="1"/>
  <c r="P2324" i="5"/>
  <c r="Q2324" i="5" s="1"/>
  <c r="S2325" i="5" s="1"/>
  <c r="U2325" i="5" s="1"/>
  <c r="V2325" i="5" s="1"/>
  <c r="P2325" i="5" l="1"/>
  <c r="Q2325" i="5" s="1"/>
  <c r="S2326" i="5" s="1"/>
  <c r="U2326" i="5" s="1"/>
  <c r="V2326" i="5" s="1"/>
  <c r="P2326" i="5" l="1"/>
  <c r="Q2326" i="5" s="1"/>
  <c r="S2327" i="5" s="1"/>
  <c r="U2327" i="5" s="1"/>
  <c r="V2327" i="5" s="1"/>
  <c r="P2327" i="5" l="1"/>
  <c r="Q2327" i="5" s="1"/>
  <c r="S2328" i="5" s="1"/>
  <c r="U2328" i="5" s="1"/>
  <c r="V2328" i="5" s="1"/>
  <c r="P2328" i="5" l="1"/>
  <c r="Q2328" i="5" s="1"/>
  <c r="S2329" i="5" s="1"/>
  <c r="U2329" i="5" s="1"/>
  <c r="V2329" i="5" s="1"/>
  <c r="P2329" i="5" l="1"/>
  <c r="Q2329" i="5" s="1"/>
  <c r="S2330" i="5" s="1"/>
  <c r="U2330" i="5" s="1"/>
  <c r="V2330" i="5" s="1"/>
  <c r="P2330" i="5" l="1"/>
  <c r="Q2330" i="5" s="1"/>
  <c r="S2331" i="5" s="1"/>
  <c r="U2331" i="5" s="1"/>
  <c r="V2331" i="5" s="1"/>
  <c r="P2331" i="5" l="1"/>
  <c r="Q2331" i="5" s="1"/>
  <c r="S2332" i="5" s="1"/>
  <c r="P2332" i="5" l="1"/>
  <c r="Q2332" i="5" s="1"/>
  <c r="S2333" i="5" s="1"/>
  <c r="U2333" i="5" s="1"/>
  <c r="U2332" i="5"/>
  <c r="V2332" i="5" s="1"/>
  <c r="V2333" i="5" l="1"/>
  <c r="P2333" i="5"/>
  <c r="Q2333" i="5" s="1"/>
  <c r="S2334" i="5" s="1"/>
  <c r="U2334" i="5" s="1"/>
  <c r="V2334" i="5" s="1"/>
  <c r="P2334" i="5" l="1"/>
  <c r="Q2334" i="5" s="1"/>
  <c r="S2335" i="5" s="1"/>
  <c r="U2335" i="5" s="1"/>
  <c r="V2335" i="5" s="1"/>
  <c r="P2335" i="5" l="1"/>
  <c r="Q2335" i="5" s="1"/>
  <c r="S2336" i="5" s="1"/>
  <c r="P2336" i="5" l="1"/>
  <c r="Q2336" i="5" s="1"/>
  <c r="S2337" i="5" s="1"/>
  <c r="U2337" i="5" s="1"/>
  <c r="U2336" i="5"/>
  <c r="V2336" i="5" s="1"/>
  <c r="V2337" i="5" l="1"/>
  <c r="P2337" i="5"/>
  <c r="Q2337" i="5" s="1"/>
  <c r="S2338" i="5" s="1"/>
  <c r="U2338" i="5" s="1"/>
  <c r="V2338" i="5" s="1"/>
  <c r="P2338" i="5" l="1"/>
  <c r="Q2338" i="5" s="1"/>
  <c r="S2339" i="5" s="1"/>
  <c r="U2339" i="5" s="1"/>
  <c r="V2339" i="5" s="1"/>
  <c r="P2339" i="5" l="1"/>
  <c r="Q2339" i="5" s="1"/>
  <c r="S2340" i="5" s="1"/>
  <c r="P2340" i="5" l="1"/>
  <c r="Q2340" i="5" s="1"/>
  <c r="S2341" i="5" s="1"/>
  <c r="U2340" i="5"/>
  <c r="V2340" i="5" s="1"/>
  <c r="P2341" i="5" l="1"/>
  <c r="Q2341" i="5" s="1"/>
  <c r="S2342" i="5" s="1"/>
  <c r="U2341" i="5"/>
  <c r="V2341" i="5" s="1"/>
  <c r="P2342" i="5" l="1"/>
  <c r="Q2342" i="5" s="1"/>
  <c r="S2343" i="5" s="1"/>
  <c r="U2342" i="5"/>
  <c r="V2342" i="5" s="1"/>
  <c r="P2343" i="5" l="1"/>
  <c r="Q2343" i="5" s="1"/>
  <c r="S2344" i="5" s="1"/>
  <c r="U2344" i="5" s="1"/>
  <c r="U2343" i="5"/>
  <c r="V2343" i="5" s="1"/>
  <c r="V2344" i="5" l="1"/>
  <c r="P2344" i="5"/>
  <c r="Q2344" i="5" s="1"/>
  <c r="S2345" i="5" s="1"/>
  <c r="P2345" i="5" l="1"/>
  <c r="Q2345" i="5" s="1"/>
  <c r="S2346" i="5" s="1"/>
  <c r="U2345" i="5"/>
  <c r="V2345" i="5" s="1"/>
  <c r="P2346" i="5" l="1"/>
  <c r="Q2346" i="5" s="1"/>
  <c r="S2347" i="5" s="1"/>
  <c r="U2347" i="5" s="1"/>
  <c r="U2346" i="5"/>
  <c r="V2346" i="5" s="1"/>
  <c r="V2347" i="5" l="1"/>
  <c r="P2347" i="5"/>
  <c r="Q2347" i="5" s="1"/>
  <c r="S2348" i="5" s="1"/>
  <c r="P2348" i="5" l="1"/>
  <c r="Q2348" i="5" s="1"/>
  <c r="S2349" i="5" s="1"/>
  <c r="U2348" i="5"/>
  <c r="V2348" i="5" s="1"/>
  <c r="P2349" i="5" l="1"/>
  <c r="Q2349" i="5" s="1"/>
  <c r="S2350" i="5" s="1"/>
  <c r="U2350" i="5" s="1"/>
  <c r="U2349" i="5"/>
  <c r="V2349" i="5" s="1"/>
  <c r="V2350" i="5" l="1"/>
  <c r="P2350" i="5"/>
  <c r="Q2350" i="5" s="1"/>
  <c r="S2351" i="5" s="1"/>
  <c r="P2351" i="5" l="1"/>
  <c r="Q2351" i="5" s="1"/>
  <c r="S2352" i="5" s="1"/>
  <c r="U2351" i="5"/>
  <c r="V2351" i="5" s="1"/>
  <c r="P2352" i="5" l="1"/>
  <c r="Q2352" i="5" s="1"/>
  <c r="S2353" i="5" s="1"/>
  <c r="U2353" i="5" s="1"/>
  <c r="U2352" i="5"/>
  <c r="V2352" i="5" s="1"/>
  <c r="V2353" i="5" l="1"/>
  <c r="P2353" i="5"/>
  <c r="Q2353" i="5" s="1"/>
  <c r="S2354" i="5" s="1"/>
  <c r="U2354" i="5" s="1"/>
  <c r="V2354" i="5" s="1"/>
  <c r="P2354" i="5" l="1"/>
  <c r="Q2354" i="5" s="1"/>
  <c r="S2355" i="5" s="1"/>
  <c r="U2355" i="5" s="1"/>
  <c r="V2355" i="5" s="1"/>
  <c r="P2355" i="5" l="1"/>
  <c r="Q2355" i="5" s="1"/>
  <c r="S2356" i="5" s="1"/>
  <c r="P2356" i="5" l="1"/>
  <c r="Q2356" i="5" s="1"/>
  <c r="S2357" i="5" s="1"/>
  <c r="U2356" i="5"/>
  <c r="V2356" i="5" s="1"/>
  <c r="P2357" i="5" l="1"/>
  <c r="Q2357" i="5" s="1"/>
  <c r="S2358" i="5" s="1"/>
  <c r="U2357" i="5"/>
  <c r="V2357" i="5" s="1"/>
  <c r="P2358" i="5" l="1"/>
  <c r="Q2358" i="5" s="1"/>
  <c r="S2359" i="5" s="1"/>
  <c r="U2358" i="5"/>
  <c r="V2358" i="5" s="1"/>
  <c r="P2359" i="5" l="1"/>
  <c r="Q2359" i="5" s="1"/>
  <c r="S2360" i="5" s="1"/>
  <c r="U2360" i="5" s="1"/>
  <c r="U2359" i="5"/>
  <c r="V2359" i="5" s="1"/>
  <c r="V2360" i="5" l="1"/>
  <c r="P2360" i="5"/>
  <c r="Q2360" i="5" s="1"/>
  <c r="S2361" i="5" s="1"/>
  <c r="P2361" i="5" l="1"/>
  <c r="Q2361" i="5" s="1"/>
  <c r="S2362" i="5" s="1"/>
  <c r="U2361" i="5"/>
  <c r="V2361" i="5" s="1"/>
  <c r="P2362" i="5" l="1"/>
  <c r="Q2362" i="5" s="1"/>
  <c r="S2363" i="5" s="1"/>
  <c r="U2362" i="5"/>
  <c r="V2362" i="5" s="1"/>
  <c r="P2363" i="5" l="1"/>
  <c r="Q2363" i="5" s="1"/>
  <c r="S2364" i="5" s="1"/>
  <c r="U2363" i="5"/>
  <c r="V2363" i="5" s="1"/>
  <c r="P2364" i="5" l="1"/>
  <c r="Q2364" i="5" s="1"/>
  <c r="S2365" i="5" s="1"/>
  <c r="U2365" i="5" s="1"/>
  <c r="U2364" i="5"/>
  <c r="V2364" i="5" s="1"/>
  <c r="V2365" i="5" l="1"/>
  <c r="P2365" i="5"/>
  <c r="Q2365" i="5" s="1"/>
  <c r="S2366" i="5" s="1"/>
  <c r="U2366" i="5" s="1"/>
  <c r="V2366" i="5" s="1"/>
  <c r="P2366" i="5" l="1"/>
  <c r="Q2366" i="5" s="1"/>
  <c r="S2367" i="5" s="1"/>
  <c r="P2367" i="5" l="1"/>
  <c r="Q2367" i="5" s="1"/>
  <c r="S2368" i="5" s="1"/>
  <c r="U2367" i="5"/>
  <c r="V2367" i="5" s="1"/>
  <c r="P2368" i="5" l="1"/>
  <c r="Q2368" i="5" s="1"/>
  <c r="S2369" i="5" s="1"/>
  <c r="U2369" i="5" s="1"/>
  <c r="U2368" i="5"/>
  <c r="V2368" i="5" s="1"/>
  <c r="V2369" i="5" l="1"/>
  <c r="P2369" i="5"/>
  <c r="Q2369" i="5" s="1"/>
  <c r="S2370" i="5" s="1"/>
  <c r="P2370" i="5" l="1"/>
  <c r="Q2370" i="5" s="1"/>
  <c r="S2371" i="5" s="1"/>
  <c r="U2370" i="5"/>
  <c r="V2370" i="5" s="1"/>
  <c r="P2371" i="5" l="1"/>
  <c r="Q2371" i="5" s="1"/>
  <c r="S2372" i="5" s="1"/>
  <c r="U2372" i="5" s="1"/>
  <c r="U2371" i="5"/>
  <c r="V2371" i="5" s="1"/>
  <c r="V2372" i="5" l="1"/>
  <c r="P2372" i="5"/>
  <c r="Q2372" i="5" s="1"/>
  <c r="S2373" i="5" s="1"/>
  <c r="P2373" i="5" l="1"/>
  <c r="Q2373" i="5" s="1"/>
  <c r="S2374" i="5" s="1"/>
  <c r="U2373" i="5"/>
  <c r="V2373" i="5" s="1"/>
  <c r="P2374" i="5" l="1"/>
  <c r="Q2374" i="5" s="1"/>
  <c r="S2375" i="5" s="1"/>
  <c r="U2375" i="5" s="1"/>
  <c r="U2374" i="5"/>
  <c r="V2374" i="5" s="1"/>
  <c r="V2375" i="5" l="1"/>
  <c r="P2375" i="5"/>
  <c r="Q2375" i="5" s="1"/>
  <c r="S2376" i="5" s="1"/>
  <c r="U2376" i="5" s="1"/>
  <c r="V2376" i="5" s="1"/>
  <c r="P2376" i="5" l="1"/>
  <c r="Q2376" i="5" s="1"/>
  <c r="S2377" i="5" s="1"/>
  <c r="U2377" i="5" s="1"/>
  <c r="V2377" i="5" s="1"/>
  <c r="P2377" i="5" l="1"/>
  <c r="Q2377" i="5" s="1"/>
  <c r="S2378" i="5" s="1"/>
  <c r="U2378" i="5" s="1"/>
  <c r="V2378" i="5" s="1"/>
  <c r="P2378" i="5" l="1"/>
  <c r="Q2378" i="5" s="1"/>
  <c r="S2379" i="5" s="1"/>
  <c r="U2379" i="5" s="1"/>
  <c r="V2379" i="5" s="1"/>
  <c r="P2379" i="5" l="1"/>
  <c r="Q2379" i="5" s="1"/>
  <c r="S2380" i="5" s="1"/>
  <c r="U2380" i="5" s="1"/>
  <c r="V2380" i="5" s="1"/>
  <c r="P2380" i="5" l="1"/>
  <c r="Q2380" i="5" s="1"/>
  <c r="S2381" i="5" s="1"/>
  <c r="P2381" i="5" l="1"/>
  <c r="Q2381" i="5" s="1"/>
  <c r="S2382" i="5" s="1"/>
  <c r="U2381" i="5"/>
  <c r="V2381" i="5" s="1"/>
  <c r="P2382" i="5" l="1"/>
  <c r="Q2382" i="5" s="1"/>
  <c r="S2383" i="5" s="1"/>
  <c r="U2382" i="5"/>
  <c r="V2382" i="5" s="1"/>
  <c r="P2383" i="5" l="1"/>
  <c r="Q2383" i="5" s="1"/>
  <c r="S2384" i="5" s="1"/>
  <c r="U2384" i="5" s="1"/>
  <c r="U2383" i="5"/>
  <c r="V2383" i="5" s="1"/>
  <c r="V2384" i="5" l="1"/>
  <c r="P2384" i="5"/>
  <c r="Q2384" i="5" s="1"/>
  <c r="S2385" i="5" s="1"/>
  <c r="U2385" i="5" s="1"/>
  <c r="V2385" i="5" s="1"/>
  <c r="P2385" i="5" l="1"/>
  <c r="Q2385" i="5" s="1"/>
  <c r="S2386" i="5" s="1"/>
  <c r="P2386" i="5" l="1"/>
  <c r="Q2386" i="5" s="1"/>
  <c r="S2387" i="5" s="1"/>
  <c r="U2386" i="5"/>
  <c r="V2386" i="5" s="1"/>
  <c r="P2387" i="5" l="1"/>
  <c r="Q2387" i="5" s="1"/>
  <c r="S2388" i="5" s="1"/>
  <c r="U2387" i="5"/>
  <c r="V2387" i="5" s="1"/>
  <c r="P2388" i="5" l="1"/>
  <c r="Q2388" i="5" s="1"/>
  <c r="S2389" i="5" s="1"/>
  <c r="U2388" i="5"/>
  <c r="V2388" i="5" s="1"/>
  <c r="P2389" i="5" l="1"/>
  <c r="Q2389" i="5" s="1"/>
  <c r="S2390" i="5" s="1"/>
  <c r="U2390" i="5" s="1"/>
  <c r="U2389" i="5"/>
  <c r="V2389" i="5" s="1"/>
  <c r="V2390" i="5" l="1"/>
  <c r="P2390" i="5"/>
  <c r="Q2390" i="5" s="1"/>
  <c r="S2391" i="5" s="1"/>
  <c r="P2391" i="5" l="1"/>
  <c r="Q2391" i="5" s="1"/>
  <c r="S2392" i="5" s="1"/>
  <c r="U2391" i="5"/>
  <c r="V2391" i="5" s="1"/>
  <c r="P2392" i="5" l="1"/>
  <c r="Q2392" i="5" s="1"/>
  <c r="S2393" i="5" s="1"/>
  <c r="U2392" i="5"/>
  <c r="V2392" i="5" s="1"/>
  <c r="P2393" i="5" l="1"/>
  <c r="Q2393" i="5" s="1"/>
  <c r="S2394" i="5" s="1"/>
  <c r="U2393" i="5"/>
  <c r="V2393" i="5" s="1"/>
  <c r="P2394" i="5" l="1"/>
  <c r="Q2394" i="5" s="1"/>
  <c r="S2395" i="5" s="1"/>
  <c r="U2394" i="5"/>
  <c r="V2394" i="5" s="1"/>
  <c r="P2395" i="5" l="1"/>
  <c r="Q2395" i="5" s="1"/>
  <c r="S2396" i="5" s="1"/>
  <c r="U2395" i="5"/>
  <c r="V2395" i="5" s="1"/>
  <c r="P2396" i="5" l="1"/>
  <c r="Q2396" i="5" s="1"/>
  <c r="S2397" i="5" s="1"/>
  <c r="U2396" i="5"/>
  <c r="V2396" i="5" s="1"/>
  <c r="P2397" i="5" l="1"/>
  <c r="Q2397" i="5" s="1"/>
  <c r="S2398" i="5" s="1"/>
  <c r="U2397" i="5"/>
  <c r="V2397" i="5" s="1"/>
  <c r="P2398" i="5" l="1"/>
  <c r="Q2398" i="5" s="1"/>
  <c r="S2399" i="5" s="1"/>
  <c r="U2398" i="5"/>
  <c r="V2398" i="5" s="1"/>
  <c r="P2399" i="5" l="1"/>
  <c r="Q2399" i="5" s="1"/>
  <c r="S2400" i="5" s="1"/>
  <c r="U2399" i="5"/>
  <c r="V2399" i="5" s="1"/>
  <c r="P2400" i="5" l="1"/>
  <c r="Q2400" i="5" s="1"/>
  <c r="S2401" i="5" s="1"/>
  <c r="U2400" i="5"/>
  <c r="V2400" i="5" s="1"/>
  <c r="P2401" i="5" l="1"/>
  <c r="Q2401" i="5" s="1"/>
  <c r="S2402" i="5" s="1"/>
  <c r="U2401" i="5"/>
  <c r="V2401" i="5" s="1"/>
  <c r="P2402" i="5" l="1"/>
  <c r="Q2402" i="5" s="1"/>
  <c r="S2403" i="5" s="1"/>
  <c r="U2402" i="5"/>
  <c r="V2402" i="5" s="1"/>
  <c r="P2403" i="5" l="1"/>
  <c r="Q2403" i="5" s="1"/>
  <c r="S2404" i="5" s="1"/>
  <c r="U2404" i="5" s="1"/>
  <c r="U2403" i="5"/>
  <c r="V2403" i="5" s="1"/>
  <c r="V2404" i="5" l="1"/>
  <c r="P2404" i="5"/>
  <c r="Q2404" i="5" s="1"/>
  <c r="S2405" i="5" s="1"/>
  <c r="P2405" i="5" l="1"/>
  <c r="Q2405" i="5" s="1"/>
  <c r="S2406" i="5" s="1"/>
  <c r="U2405" i="5"/>
  <c r="V2405" i="5" s="1"/>
  <c r="P2406" i="5" l="1"/>
  <c r="Q2406" i="5" s="1"/>
  <c r="S2407" i="5" s="1"/>
  <c r="U2406" i="5"/>
  <c r="V2406" i="5" s="1"/>
  <c r="P2407" i="5" l="1"/>
  <c r="Q2407" i="5" s="1"/>
  <c r="S2408" i="5" s="1"/>
  <c r="U2408" i="5" s="1"/>
  <c r="U2407" i="5"/>
  <c r="V2407" i="5" s="1"/>
  <c r="V2408" i="5" l="1"/>
  <c r="P2408" i="5"/>
  <c r="Q2408" i="5" s="1"/>
  <c r="S2409" i="5" s="1"/>
  <c r="P2409" i="5" l="1"/>
  <c r="Q2409" i="5" s="1"/>
  <c r="S2410" i="5" s="1"/>
  <c r="U2409" i="5"/>
  <c r="V2409" i="5" s="1"/>
  <c r="P2410" i="5" l="1"/>
  <c r="Q2410" i="5" s="1"/>
  <c r="S2411" i="5" s="1"/>
  <c r="U2410" i="5"/>
  <c r="V2410" i="5" s="1"/>
  <c r="P2411" i="5" l="1"/>
  <c r="Q2411" i="5" s="1"/>
  <c r="S2412" i="5" s="1"/>
  <c r="U2411" i="5"/>
  <c r="V2411" i="5" s="1"/>
  <c r="P2412" i="5" l="1"/>
  <c r="Q2412" i="5" s="1"/>
  <c r="S2413" i="5" s="1"/>
  <c r="U2412" i="5"/>
  <c r="V2412" i="5" s="1"/>
  <c r="P2413" i="5" l="1"/>
  <c r="Q2413" i="5" s="1"/>
  <c r="S2414" i="5" s="1"/>
  <c r="U2413" i="5"/>
  <c r="V2413" i="5" s="1"/>
  <c r="P2414" i="5" l="1"/>
  <c r="Q2414" i="5" s="1"/>
  <c r="S2415" i="5" s="1"/>
  <c r="U2415" i="5" s="1"/>
  <c r="U2414" i="5"/>
  <c r="V2414" i="5" s="1"/>
  <c r="V2415" i="5" l="1"/>
  <c r="P2415" i="5"/>
  <c r="Q2415" i="5" s="1"/>
  <c r="S2416" i="5" s="1"/>
  <c r="P2416" i="5" l="1"/>
  <c r="Q2416" i="5" s="1"/>
  <c r="S2417" i="5" s="1"/>
  <c r="U2416" i="5"/>
  <c r="V2416" i="5" s="1"/>
  <c r="P2417" i="5" l="1"/>
  <c r="Q2417" i="5" s="1"/>
  <c r="S2418" i="5" s="1"/>
  <c r="U2417" i="5"/>
  <c r="V2417" i="5" s="1"/>
  <c r="P2418" i="5" l="1"/>
  <c r="Q2418" i="5" s="1"/>
  <c r="S2419" i="5" s="1"/>
  <c r="U2418" i="5"/>
  <c r="V2418" i="5" s="1"/>
  <c r="P2419" i="5" l="1"/>
  <c r="Q2419" i="5" s="1"/>
  <c r="S2420" i="5" s="1"/>
  <c r="U2420" i="5" s="1"/>
  <c r="U2419" i="5"/>
  <c r="V2419" i="5" s="1"/>
  <c r="V2420" i="5" l="1"/>
  <c r="P2420" i="5"/>
  <c r="Q2420" i="5" s="1"/>
  <c r="S2421" i="5" s="1"/>
  <c r="P2421" i="5" l="1"/>
  <c r="Q2421" i="5" s="1"/>
  <c r="S2422" i="5" s="1"/>
  <c r="U2421" i="5"/>
  <c r="V2421" i="5" s="1"/>
  <c r="P2422" i="5" l="1"/>
  <c r="Q2422" i="5" s="1"/>
  <c r="S2423" i="5" s="1"/>
  <c r="U2423" i="5" s="1"/>
  <c r="U2422" i="5"/>
  <c r="V2422" i="5" s="1"/>
  <c r="V2423" i="5" l="1"/>
  <c r="P2423" i="5"/>
  <c r="Q2423" i="5" s="1"/>
  <c r="S2424" i="5" s="1"/>
  <c r="P2424" i="5" l="1"/>
  <c r="Q2424" i="5" s="1"/>
  <c r="S2425" i="5" s="1"/>
  <c r="U2424" i="5"/>
  <c r="V2424" i="5" s="1"/>
  <c r="P2425" i="5" l="1"/>
  <c r="Q2425" i="5" s="1"/>
  <c r="S2426" i="5" s="1"/>
  <c r="U2425" i="5"/>
  <c r="V2425" i="5" s="1"/>
  <c r="P2426" i="5" l="1"/>
  <c r="Q2426" i="5" s="1"/>
  <c r="S2427" i="5" s="1"/>
  <c r="U2426" i="5"/>
  <c r="V2426" i="5" s="1"/>
  <c r="P2427" i="5" l="1"/>
  <c r="Q2427" i="5" s="1"/>
  <c r="S2428" i="5" s="1"/>
  <c r="U2428" i="5" s="1"/>
  <c r="U2427" i="5"/>
  <c r="V2427" i="5" s="1"/>
  <c r="V2428" i="5" l="1"/>
  <c r="P2428" i="5"/>
  <c r="Q2428" i="5" s="1"/>
  <c r="S2429" i="5" s="1"/>
  <c r="P2429" i="5" l="1"/>
  <c r="Q2429" i="5" s="1"/>
  <c r="S2430" i="5" s="1"/>
  <c r="U2429" i="5"/>
  <c r="V2429" i="5" s="1"/>
  <c r="P2430" i="5" l="1"/>
  <c r="Q2430" i="5" s="1"/>
  <c r="S2431" i="5" s="1"/>
  <c r="U2431" i="5" s="1"/>
  <c r="U2430" i="5"/>
  <c r="V2430" i="5" s="1"/>
  <c r="V2431" i="5" l="1"/>
  <c r="P2431" i="5"/>
  <c r="Q2431" i="5" s="1"/>
  <c r="S2432" i="5" s="1"/>
  <c r="U2432" i="5" s="1"/>
  <c r="V2432" i="5" s="1"/>
  <c r="P2432" i="5" l="1"/>
  <c r="Q2432" i="5" s="1"/>
  <c r="S2433" i="5" s="1"/>
  <c r="P2433" i="5" l="1"/>
  <c r="Q2433" i="5" s="1"/>
  <c r="S2434" i="5" s="1"/>
  <c r="U2433" i="5"/>
  <c r="V2433" i="5" s="1"/>
  <c r="P2434" i="5" l="1"/>
  <c r="Q2434" i="5" s="1"/>
  <c r="S2435" i="5" s="1"/>
  <c r="U2435" i="5" s="1"/>
  <c r="U2434" i="5"/>
  <c r="V2434" i="5" s="1"/>
  <c r="V2435" i="5" l="1"/>
  <c r="P2435" i="5"/>
  <c r="Q2435" i="5" s="1"/>
  <c r="S2436" i="5" s="1"/>
  <c r="P2436" i="5" l="1"/>
  <c r="Q2436" i="5" s="1"/>
  <c r="S2437" i="5" s="1"/>
  <c r="U2436" i="5"/>
  <c r="V2436" i="5" s="1"/>
  <c r="P2437" i="5" l="1"/>
  <c r="Q2437" i="5" s="1"/>
  <c r="S2438" i="5" s="1"/>
  <c r="U2437" i="5"/>
  <c r="V2437" i="5" s="1"/>
  <c r="P2438" i="5" l="1"/>
  <c r="Q2438" i="5" s="1"/>
  <c r="S2439" i="5" s="1"/>
  <c r="U2438" i="5"/>
  <c r="V2438" i="5" s="1"/>
  <c r="P2439" i="5" l="1"/>
  <c r="Q2439" i="5" s="1"/>
  <c r="S2440" i="5" s="1"/>
  <c r="U2439" i="5"/>
  <c r="V2439" i="5" s="1"/>
  <c r="P2440" i="5" l="1"/>
  <c r="Q2440" i="5" s="1"/>
  <c r="S2441" i="5" s="1"/>
  <c r="U2440" i="5"/>
  <c r="V2440" i="5" s="1"/>
  <c r="P2441" i="5" l="1"/>
  <c r="Q2441" i="5" s="1"/>
  <c r="S2442" i="5" s="1"/>
  <c r="U2441" i="5"/>
  <c r="V2441" i="5" s="1"/>
  <c r="P2442" i="5" l="1"/>
  <c r="Q2442" i="5" s="1"/>
  <c r="S2443" i="5" s="1"/>
  <c r="U2442" i="5"/>
  <c r="V2442" i="5" s="1"/>
  <c r="P2443" i="5" l="1"/>
  <c r="Q2443" i="5" s="1"/>
  <c r="S2444" i="5" s="1"/>
  <c r="U2444" i="5" s="1"/>
  <c r="U2443" i="5"/>
  <c r="V2443" i="5" s="1"/>
  <c r="V2444" i="5" l="1"/>
  <c r="P2444" i="5"/>
  <c r="Q2444" i="5" s="1"/>
  <c r="S2445" i="5" s="1"/>
  <c r="P2445" i="5" l="1"/>
  <c r="Q2445" i="5" s="1"/>
  <c r="S2446" i="5" s="1"/>
  <c r="U2445" i="5"/>
  <c r="V2445" i="5" s="1"/>
  <c r="P2446" i="5" l="1"/>
  <c r="Q2446" i="5" s="1"/>
  <c r="S2447" i="5" s="1"/>
  <c r="U2446" i="5"/>
  <c r="V2446" i="5" s="1"/>
  <c r="P2447" i="5" l="1"/>
  <c r="Q2447" i="5" s="1"/>
  <c r="S2448" i="5" s="1"/>
  <c r="U2447" i="5"/>
  <c r="V2447" i="5" s="1"/>
  <c r="P2448" i="5" l="1"/>
  <c r="Q2448" i="5" s="1"/>
  <c r="S2449" i="5" s="1"/>
  <c r="U2448" i="5"/>
  <c r="V2448" i="5" s="1"/>
  <c r="P2449" i="5" l="1"/>
  <c r="Q2449" i="5" s="1"/>
  <c r="S2450" i="5" s="1"/>
  <c r="U2449" i="5"/>
  <c r="V2449" i="5" s="1"/>
  <c r="P2450" i="5" l="1"/>
  <c r="Q2450" i="5" s="1"/>
  <c r="S2451" i="5" s="1"/>
  <c r="U2450" i="5"/>
  <c r="V2450" i="5" s="1"/>
  <c r="P2451" i="5" l="1"/>
  <c r="Q2451" i="5" s="1"/>
  <c r="S2452" i="5" s="1"/>
  <c r="U2451" i="5"/>
  <c r="V2451" i="5" s="1"/>
  <c r="P2452" i="5" l="1"/>
  <c r="Q2452" i="5" s="1"/>
  <c r="S2453" i="5" s="1"/>
  <c r="U2452" i="5"/>
  <c r="V2452" i="5" s="1"/>
  <c r="P2453" i="5" l="1"/>
  <c r="Q2453" i="5" s="1"/>
  <c r="S2454" i="5" s="1"/>
  <c r="U2454" i="5" s="1"/>
  <c r="U2453" i="5"/>
  <c r="V2453" i="5" s="1"/>
  <c r="V2454" i="5" l="1"/>
  <c r="P2454" i="5"/>
  <c r="Q2454" i="5" s="1"/>
  <c r="S2455" i="5" s="1"/>
  <c r="P2455" i="5" l="1"/>
  <c r="Q2455" i="5" s="1"/>
  <c r="S2456" i="5" s="1"/>
  <c r="U2456" i="5" s="1"/>
  <c r="U2455" i="5"/>
  <c r="V2455" i="5" s="1"/>
  <c r="V2456" i="5" l="1"/>
  <c r="P2456" i="5"/>
  <c r="Q2456" i="5" s="1"/>
  <c r="S2457" i="5" s="1"/>
  <c r="P2457" i="5" l="1"/>
  <c r="Q2457" i="5" s="1"/>
  <c r="S2458" i="5" s="1"/>
  <c r="U2457" i="5"/>
  <c r="V2457" i="5" s="1"/>
  <c r="P2458" i="5" l="1"/>
  <c r="Q2458" i="5" s="1"/>
  <c r="S2459" i="5" s="1"/>
  <c r="U2458" i="5"/>
  <c r="V2458" i="5" s="1"/>
  <c r="P2459" i="5" l="1"/>
  <c r="Q2459" i="5" s="1"/>
  <c r="S2460" i="5" s="1"/>
  <c r="U2459" i="5"/>
  <c r="V2459" i="5" s="1"/>
  <c r="P2460" i="5" l="1"/>
  <c r="Q2460" i="5" s="1"/>
  <c r="S2461" i="5" s="1"/>
  <c r="U2461" i="5" s="1"/>
  <c r="U2460" i="5"/>
  <c r="V2460" i="5" s="1"/>
  <c r="V2461" i="5" l="1"/>
  <c r="P2461" i="5"/>
  <c r="Q2461" i="5" s="1"/>
  <c r="S2462" i="5" s="1"/>
  <c r="P2462" i="5" l="1"/>
  <c r="Q2462" i="5" s="1"/>
  <c r="S2463" i="5" s="1"/>
  <c r="U2463" i="5" s="1"/>
  <c r="U2462" i="5"/>
  <c r="V2462" i="5" s="1"/>
  <c r="V2463" i="5" l="1"/>
  <c r="P2463" i="5"/>
  <c r="Q2463" i="5" s="1"/>
  <c r="S2464" i="5" s="1"/>
  <c r="P2464" i="5" l="1"/>
  <c r="Q2464" i="5" s="1"/>
  <c r="S2465" i="5" s="1"/>
  <c r="U2465" i="5" s="1"/>
  <c r="U2464" i="5"/>
  <c r="V2464" i="5" s="1"/>
  <c r="V2465" i="5" l="1"/>
  <c r="P2465" i="5"/>
  <c r="Q2465" i="5" s="1"/>
  <c r="S2466" i="5" s="1"/>
  <c r="P2466" i="5" l="1"/>
  <c r="Q2466" i="5" s="1"/>
  <c r="S2467" i="5" s="1"/>
  <c r="U2466" i="5"/>
  <c r="V2466" i="5" s="1"/>
  <c r="P2467" i="5" l="1"/>
  <c r="Q2467" i="5" s="1"/>
  <c r="S2468" i="5" s="1"/>
  <c r="U2467" i="5"/>
  <c r="V2467" i="5" s="1"/>
  <c r="P2468" i="5" l="1"/>
  <c r="Q2468" i="5" s="1"/>
  <c r="S2469" i="5" s="1"/>
  <c r="U2468" i="5"/>
  <c r="V2468" i="5" s="1"/>
  <c r="P2469" i="5" l="1"/>
  <c r="Q2469" i="5" s="1"/>
  <c r="S2470" i="5" s="1"/>
  <c r="U2470" i="5" s="1"/>
  <c r="U2469" i="5"/>
  <c r="V2469" i="5" s="1"/>
  <c r="V2470" i="5" l="1"/>
  <c r="P2470" i="5"/>
  <c r="Q2470" i="5" s="1"/>
  <c r="S2471" i="5" s="1"/>
  <c r="U2471" i="5" s="1"/>
  <c r="V2471" i="5" s="1"/>
  <c r="P2471" i="5" l="1"/>
  <c r="Q2471" i="5" s="1"/>
  <c r="S2472" i="5" s="1"/>
  <c r="U2472" i="5" s="1"/>
  <c r="V2472" i="5" s="1"/>
  <c r="P2472" i="5" l="1"/>
  <c r="Q2472" i="5" s="1"/>
  <c r="S2473" i="5" s="1"/>
  <c r="U2473" i="5" s="1"/>
  <c r="V2473" i="5" s="1"/>
  <c r="P2473" i="5" l="1"/>
  <c r="Q2473" i="5" s="1"/>
  <c r="S2474" i="5" s="1"/>
  <c r="U2474" i="5" s="1"/>
  <c r="V2474" i="5" s="1"/>
  <c r="P2474" i="5" l="1"/>
  <c r="Q2474" i="5" s="1"/>
  <c r="S2475" i="5" s="1"/>
  <c r="P2475" i="5" l="1"/>
  <c r="Q2475" i="5" s="1"/>
  <c r="S2476" i="5" s="1"/>
  <c r="U2475" i="5"/>
  <c r="V2475" i="5" s="1"/>
  <c r="P2476" i="5" l="1"/>
  <c r="Q2476" i="5" s="1"/>
  <c r="S2477" i="5" s="1"/>
  <c r="U2476" i="5"/>
  <c r="V2476" i="5" s="1"/>
  <c r="P2477" i="5" l="1"/>
  <c r="Q2477" i="5" s="1"/>
  <c r="S2478" i="5" s="1"/>
  <c r="U2477" i="5"/>
  <c r="V2477" i="5" s="1"/>
  <c r="P2478" i="5" l="1"/>
  <c r="Q2478" i="5" s="1"/>
  <c r="S2479" i="5" s="1"/>
  <c r="U2478" i="5"/>
  <c r="V2478" i="5" s="1"/>
  <c r="P2479" i="5" l="1"/>
  <c r="Q2479" i="5" s="1"/>
  <c r="S2480" i="5" s="1"/>
  <c r="U2479" i="5"/>
  <c r="V2479" i="5" s="1"/>
  <c r="P2480" i="5" l="1"/>
  <c r="Q2480" i="5" s="1"/>
  <c r="S2481" i="5" s="1"/>
  <c r="U2480" i="5"/>
  <c r="V2480" i="5" s="1"/>
  <c r="P2481" i="5" l="1"/>
  <c r="Q2481" i="5" s="1"/>
  <c r="S2482" i="5" s="1"/>
  <c r="U2481" i="5"/>
  <c r="V2481" i="5" s="1"/>
  <c r="P2482" i="5" l="1"/>
  <c r="Q2482" i="5" s="1"/>
  <c r="S2483" i="5" s="1"/>
  <c r="U2483" i="5" s="1"/>
  <c r="U2482" i="5"/>
  <c r="V2482" i="5" s="1"/>
  <c r="V2483" i="5" l="1"/>
  <c r="P2483" i="5"/>
  <c r="Q2483" i="5" s="1"/>
  <c r="S2484" i="5" s="1"/>
  <c r="U2484" i="5" s="1"/>
  <c r="V2484" i="5" s="1"/>
  <c r="P2484" i="5" l="1"/>
  <c r="Q2484" i="5" s="1"/>
  <c r="S2485" i="5" s="1"/>
  <c r="U2485" i="5" s="1"/>
  <c r="V2485" i="5" s="1"/>
  <c r="P2485" i="5" l="1"/>
  <c r="Q2485" i="5" s="1"/>
  <c r="S2486" i="5" s="1"/>
  <c r="P2486" i="5" l="1"/>
  <c r="Q2486" i="5" s="1"/>
  <c r="S2487" i="5" s="1"/>
  <c r="U2486" i="5"/>
  <c r="V2486" i="5" s="1"/>
  <c r="P2487" i="5" l="1"/>
  <c r="Q2487" i="5" s="1"/>
  <c r="S2488" i="5" s="1"/>
  <c r="U2487" i="5"/>
  <c r="V2487" i="5" s="1"/>
  <c r="P2488" i="5" l="1"/>
  <c r="Q2488" i="5" s="1"/>
  <c r="S2489" i="5" s="1"/>
  <c r="U2488" i="5"/>
  <c r="V2488" i="5" s="1"/>
  <c r="P2489" i="5" l="1"/>
  <c r="Q2489" i="5" s="1"/>
  <c r="S2490" i="5" s="1"/>
  <c r="U2489" i="5"/>
  <c r="V2489" i="5" s="1"/>
  <c r="P2490" i="5" l="1"/>
  <c r="Q2490" i="5" s="1"/>
  <c r="S2491" i="5" s="1"/>
  <c r="U2490" i="5"/>
  <c r="V2490" i="5" s="1"/>
  <c r="P2491" i="5" l="1"/>
  <c r="Q2491" i="5" s="1"/>
  <c r="S2492" i="5" s="1"/>
  <c r="U2491" i="5"/>
  <c r="V2491" i="5" s="1"/>
  <c r="P2492" i="5" l="1"/>
  <c r="Q2492" i="5" s="1"/>
  <c r="S2493" i="5" s="1"/>
  <c r="U2492" i="5"/>
  <c r="V2492" i="5" s="1"/>
  <c r="P2493" i="5" l="1"/>
  <c r="Q2493" i="5" s="1"/>
  <c r="S2494" i="5" s="1"/>
  <c r="U2493" i="5"/>
  <c r="V2493" i="5" s="1"/>
  <c r="P2494" i="5" l="1"/>
  <c r="Q2494" i="5" s="1"/>
  <c r="S2495" i="5" s="1"/>
  <c r="U2494" i="5"/>
  <c r="V2494" i="5" s="1"/>
  <c r="P2495" i="5" l="1"/>
  <c r="Q2495" i="5" s="1"/>
  <c r="S2496" i="5" s="1"/>
  <c r="U2495" i="5"/>
  <c r="V2495" i="5" s="1"/>
  <c r="P2496" i="5" l="1"/>
  <c r="Q2496" i="5" s="1"/>
  <c r="S2497" i="5" s="1"/>
  <c r="U2496" i="5"/>
  <c r="V2496" i="5" s="1"/>
  <c r="P2497" i="5" l="1"/>
  <c r="Q2497" i="5" s="1"/>
  <c r="S2498" i="5" s="1"/>
  <c r="U2497" i="5"/>
  <c r="V2497" i="5" s="1"/>
  <c r="P2498" i="5" l="1"/>
  <c r="Q2498" i="5" s="1"/>
  <c r="S2499" i="5" s="1"/>
  <c r="U2498" i="5"/>
  <c r="V2498" i="5" s="1"/>
  <c r="P2499" i="5" l="1"/>
  <c r="Q2499" i="5" s="1"/>
  <c r="S2500" i="5" s="1"/>
  <c r="U2499" i="5"/>
  <c r="V2499" i="5" s="1"/>
  <c r="P2500" i="5" l="1"/>
  <c r="Q2500" i="5" s="1"/>
  <c r="S2501" i="5" s="1"/>
  <c r="U2500" i="5"/>
  <c r="V2500" i="5" s="1"/>
  <c r="P2501" i="5" l="1"/>
  <c r="Q2501" i="5" s="1"/>
  <c r="S2502" i="5" s="1"/>
  <c r="U2502" i="5" s="1"/>
  <c r="U2501" i="5"/>
  <c r="V2501" i="5" s="1"/>
  <c r="V2502" i="5" l="1"/>
  <c r="P2502" i="5"/>
  <c r="Q2502" i="5" s="1"/>
  <c r="S2503" i="5" s="1"/>
  <c r="P2503" i="5" l="1"/>
  <c r="Q2503" i="5" s="1"/>
  <c r="S2504" i="5" s="1"/>
  <c r="U2503" i="5"/>
  <c r="V2503" i="5" s="1"/>
  <c r="P2504" i="5" l="1"/>
  <c r="Q2504" i="5" s="1"/>
  <c r="S2505" i="5" s="1"/>
  <c r="U2504" i="5"/>
  <c r="V2504" i="5" s="1"/>
  <c r="P2505" i="5" l="1"/>
  <c r="Q2505" i="5" s="1"/>
  <c r="S2506" i="5" s="1"/>
  <c r="U2505" i="5"/>
  <c r="V2505" i="5" s="1"/>
  <c r="P2506" i="5" l="1"/>
  <c r="Q2506" i="5" s="1"/>
  <c r="S2507" i="5" s="1"/>
  <c r="U2507" i="5" s="1"/>
  <c r="U2506" i="5"/>
  <c r="V2506" i="5" s="1"/>
  <c r="V2507" i="5" l="1"/>
  <c r="P2507" i="5"/>
  <c r="Q2507" i="5" s="1"/>
  <c r="S2508" i="5" s="1"/>
  <c r="U2508" i="5" s="1"/>
  <c r="V2508" i="5" s="1"/>
  <c r="P2508" i="5" l="1"/>
  <c r="Q2508" i="5" s="1"/>
  <c r="S2509" i="5" s="1"/>
  <c r="P2509" i="5" l="1"/>
  <c r="Q2509" i="5" s="1"/>
  <c r="S2510" i="5" s="1"/>
  <c r="U2509" i="5"/>
  <c r="V2509" i="5" s="1"/>
  <c r="P2510" i="5" l="1"/>
  <c r="Q2510" i="5" s="1"/>
  <c r="S2511" i="5" s="1"/>
  <c r="U2510" i="5"/>
  <c r="V2510" i="5" s="1"/>
  <c r="P2511" i="5" l="1"/>
  <c r="Q2511" i="5" s="1"/>
  <c r="S2512" i="5" s="1"/>
  <c r="U2511" i="5"/>
  <c r="V2511" i="5" s="1"/>
  <c r="P2512" i="5" l="1"/>
  <c r="Q2512" i="5" s="1"/>
  <c r="S2513" i="5" s="1"/>
  <c r="U2512" i="5"/>
  <c r="V2512" i="5" s="1"/>
  <c r="P2513" i="5" l="1"/>
  <c r="Q2513" i="5" s="1"/>
  <c r="S2514" i="5" s="1"/>
  <c r="U2513" i="5"/>
  <c r="V2513" i="5" s="1"/>
  <c r="P2514" i="5" l="1"/>
  <c r="Q2514" i="5" s="1"/>
  <c r="S2515" i="5" s="1"/>
  <c r="U2514" i="5"/>
  <c r="V2514" i="5" s="1"/>
  <c r="P2515" i="5" l="1"/>
  <c r="Q2515" i="5" s="1"/>
  <c r="S2516" i="5" s="1"/>
  <c r="U2515" i="5"/>
  <c r="V2515" i="5" s="1"/>
  <c r="P2516" i="5" l="1"/>
  <c r="Q2516" i="5" s="1"/>
  <c r="S2517" i="5" s="1"/>
  <c r="U2516" i="5"/>
  <c r="V2516" i="5" s="1"/>
  <c r="P2517" i="5" l="1"/>
  <c r="Q2517" i="5" s="1"/>
  <c r="S2518" i="5" s="1"/>
  <c r="U2518" i="5" s="1"/>
  <c r="U2517" i="5"/>
  <c r="V2517" i="5" s="1"/>
  <c r="V2518" i="5" l="1"/>
  <c r="P2518" i="5"/>
  <c r="Q2518" i="5" s="1"/>
  <c r="S2519" i="5" s="1"/>
  <c r="P2519" i="5" l="1"/>
  <c r="Q2519" i="5" s="1"/>
  <c r="S2520" i="5" s="1"/>
  <c r="U2519" i="5"/>
  <c r="V2519" i="5" s="1"/>
  <c r="P2520" i="5" l="1"/>
  <c r="Q2520" i="5" s="1"/>
  <c r="S2521" i="5" s="1"/>
  <c r="U2520" i="5"/>
  <c r="V2520" i="5" s="1"/>
  <c r="P2521" i="5" l="1"/>
  <c r="Q2521" i="5" s="1"/>
  <c r="S2522" i="5" s="1"/>
  <c r="U2521" i="5"/>
  <c r="V2521" i="5" s="1"/>
  <c r="P2522" i="5" l="1"/>
  <c r="Q2522" i="5" s="1"/>
  <c r="S2523" i="5" s="1"/>
  <c r="U2522" i="5"/>
  <c r="V2522" i="5" s="1"/>
  <c r="P2523" i="5" l="1"/>
  <c r="Q2523" i="5" s="1"/>
  <c r="S2524" i="5" s="1"/>
  <c r="U2523" i="5"/>
  <c r="V2523" i="5" s="1"/>
  <c r="P2524" i="5" l="1"/>
  <c r="Q2524" i="5" s="1"/>
  <c r="S2525" i="5" s="1"/>
  <c r="U2524" i="5"/>
  <c r="V2524" i="5" s="1"/>
  <c r="P2525" i="5" l="1"/>
  <c r="Q2525" i="5" s="1"/>
  <c r="S2526" i="5" s="1"/>
  <c r="U2525" i="5"/>
  <c r="V2525" i="5" s="1"/>
  <c r="P2526" i="5" l="1"/>
  <c r="Q2526" i="5" s="1"/>
  <c r="S2527" i="5" s="1"/>
  <c r="U2526" i="5"/>
  <c r="V2526" i="5" s="1"/>
  <c r="P2527" i="5" l="1"/>
  <c r="Q2527" i="5" s="1"/>
  <c r="S2528" i="5" s="1"/>
  <c r="U2527" i="5"/>
  <c r="V2527" i="5" s="1"/>
  <c r="P2528" i="5" l="1"/>
  <c r="Q2528" i="5" s="1"/>
  <c r="S2529" i="5" s="1"/>
  <c r="U2528" i="5"/>
  <c r="V2528" i="5" s="1"/>
  <c r="P2529" i="5" l="1"/>
  <c r="Q2529" i="5" s="1"/>
  <c r="S2530" i="5" s="1"/>
  <c r="U2529" i="5"/>
  <c r="V2529" i="5" s="1"/>
  <c r="P2530" i="5" l="1"/>
  <c r="Q2530" i="5" s="1"/>
  <c r="S2531" i="5" s="1"/>
  <c r="U2530" i="5"/>
  <c r="V2530" i="5" s="1"/>
  <c r="P2531" i="5" l="1"/>
  <c r="Q2531" i="5" s="1"/>
  <c r="S2532" i="5" s="1"/>
  <c r="U2532" i="5" s="1"/>
  <c r="U2531" i="5"/>
  <c r="V2531" i="5" s="1"/>
  <c r="V2532" i="5" l="1"/>
  <c r="P2532" i="5"/>
  <c r="Q2532" i="5" s="1"/>
  <c r="S2533" i="5" s="1"/>
  <c r="U2533" i="5" s="1"/>
  <c r="V2533" i="5" s="1"/>
  <c r="P2533" i="5" l="1"/>
  <c r="Q2533" i="5" s="1"/>
  <c r="S2534" i="5" s="1"/>
  <c r="P2534" i="5" l="1"/>
  <c r="Q2534" i="5" s="1"/>
  <c r="S2535" i="5" s="1"/>
  <c r="U2534" i="5"/>
  <c r="V2534" i="5" s="1"/>
  <c r="P2535" i="5" l="1"/>
  <c r="Q2535" i="5" s="1"/>
  <c r="S2536" i="5" s="1"/>
  <c r="U2535" i="5"/>
  <c r="V2535" i="5" s="1"/>
  <c r="P2536" i="5" l="1"/>
  <c r="Q2536" i="5" s="1"/>
  <c r="S2537" i="5" s="1"/>
  <c r="U2536" i="5"/>
  <c r="V2536" i="5" s="1"/>
  <c r="P2537" i="5" l="1"/>
  <c r="Q2537" i="5" s="1"/>
  <c r="S2538" i="5" s="1"/>
  <c r="U2537" i="5"/>
  <c r="V2537" i="5" s="1"/>
  <c r="P2538" i="5" l="1"/>
  <c r="Q2538" i="5" s="1"/>
  <c r="S2539" i="5" s="1"/>
  <c r="U2538" i="5"/>
  <c r="V2538" i="5" s="1"/>
  <c r="P2539" i="5" l="1"/>
  <c r="Q2539" i="5" s="1"/>
  <c r="S2540" i="5" s="1"/>
  <c r="U2539" i="5"/>
  <c r="V2539" i="5" s="1"/>
  <c r="P2540" i="5" l="1"/>
  <c r="Q2540" i="5" s="1"/>
  <c r="S2541" i="5" s="1"/>
  <c r="U2540" i="5"/>
  <c r="V2540" i="5" s="1"/>
  <c r="P2541" i="5" l="1"/>
  <c r="Q2541" i="5" s="1"/>
  <c r="S2542" i="5" s="1"/>
  <c r="U2542" i="5" s="1"/>
  <c r="U2541" i="5"/>
  <c r="V2541" i="5" s="1"/>
  <c r="V2542" i="5" l="1"/>
  <c r="P2542" i="5"/>
  <c r="Q2542" i="5" s="1"/>
  <c r="S2543" i="5" s="1"/>
  <c r="P2543" i="5" l="1"/>
  <c r="Q2543" i="5" s="1"/>
  <c r="S2544" i="5" s="1"/>
  <c r="U2543" i="5"/>
  <c r="V2543" i="5" s="1"/>
  <c r="P2544" i="5" l="1"/>
  <c r="Q2544" i="5" s="1"/>
  <c r="S2545" i="5" s="1"/>
  <c r="U2544" i="5"/>
  <c r="V2544" i="5" s="1"/>
  <c r="P2545" i="5" l="1"/>
  <c r="Q2545" i="5" s="1"/>
  <c r="S2546" i="5" s="1"/>
  <c r="U2546" i="5" s="1"/>
  <c r="U2545" i="5"/>
  <c r="V2545" i="5" s="1"/>
  <c r="V2546" i="5" l="1"/>
  <c r="P2546" i="5"/>
  <c r="Q2546" i="5" s="1"/>
  <c r="S2547" i="5" s="1"/>
  <c r="U2547" i="5" s="1"/>
  <c r="V2547" i="5" s="1"/>
  <c r="P2547" i="5" l="1"/>
  <c r="Q2547" i="5" s="1"/>
  <c r="S2548" i="5" s="1"/>
  <c r="U2548" i="5" s="1"/>
  <c r="V2548" i="5" s="1"/>
  <c r="P2548" i="5" l="1"/>
  <c r="Q2548" i="5" s="1"/>
  <c r="S2549" i="5" s="1"/>
  <c r="U2549" i="5" s="1"/>
  <c r="V2549" i="5" s="1"/>
  <c r="P2549" i="5" l="1"/>
  <c r="Q2549" i="5" s="1"/>
  <c r="S2550" i="5" s="1"/>
  <c r="P2550" i="5" l="1"/>
  <c r="Q2550" i="5" s="1"/>
  <c r="S2551" i="5" s="1"/>
  <c r="U2550" i="5"/>
  <c r="V2550" i="5" s="1"/>
  <c r="P2551" i="5" l="1"/>
  <c r="Q2551" i="5" s="1"/>
  <c r="S2552" i="5" s="1"/>
  <c r="U2551" i="5"/>
  <c r="V2551" i="5" s="1"/>
  <c r="P2552" i="5" l="1"/>
  <c r="Q2552" i="5" s="1"/>
  <c r="S2553" i="5" s="1"/>
  <c r="U2552" i="5"/>
  <c r="V2552" i="5" s="1"/>
  <c r="P2553" i="5" l="1"/>
  <c r="Q2553" i="5" s="1"/>
  <c r="S2554" i="5" s="1"/>
  <c r="U2553" i="5"/>
  <c r="V2553" i="5" s="1"/>
  <c r="P2554" i="5" l="1"/>
  <c r="Q2554" i="5" s="1"/>
  <c r="S2555" i="5" s="1"/>
  <c r="U2554" i="5"/>
  <c r="V2554" i="5" s="1"/>
  <c r="P2555" i="5" l="1"/>
  <c r="Q2555" i="5" s="1"/>
  <c r="S2556" i="5" s="1"/>
  <c r="U2555" i="5"/>
  <c r="V2555" i="5" s="1"/>
  <c r="P2556" i="5" l="1"/>
  <c r="Q2556" i="5" s="1"/>
  <c r="S2557" i="5" s="1"/>
  <c r="U2556" i="5"/>
  <c r="V2556" i="5" s="1"/>
  <c r="P2557" i="5" l="1"/>
  <c r="Q2557" i="5" s="1"/>
  <c r="S2558" i="5" s="1"/>
  <c r="U2557" i="5"/>
  <c r="V2557" i="5" s="1"/>
  <c r="P2558" i="5" l="1"/>
  <c r="Q2558" i="5" s="1"/>
  <c r="S2559" i="5" s="1"/>
  <c r="U2558" i="5"/>
  <c r="V2558" i="5" s="1"/>
  <c r="P2559" i="5" l="1"/>
  <c r="Q2559" i="5" s="1"/>
  <c r="S2560" i="5" s="1"/>
  <c r="U2560" i="5" s="1"/>
  <c r="U2559" i="5"/>
  <c r="V2559" i="5" s="1"/>
  <c r="V2560" i="5" l="1"/>
  <c r="P2560" i="5"/>
  <c r="Q2560" i="5" s="1"/>
  <c r="S2561" i="5" s="1"/>
  <c r="U2561" i="5" s="1"/>
  <c r="V2561" i="5" s="1"/>
  <c r="AJ14" i="5"/>
  <c r="P2561" i="5" l="1"/>
  <c r="Q2561" i="5" s="1"/>
  <c r="S2562" i="5" s="1"/>
  <c r="U2562" i="5" s="1"/>
  <c r="V2562" i="5" s="1"/>
  <c r="P2562" i="5" l="1"/>
  <c r="Q2562" i="5" s="1"/>
  <c r="S2563" i="5" s="1"/>
  <c r="P2563" i="5" l="1"/>
  <c r="Q2563" i="5" s="1"/>
  <c r="S2564" i="5" s="1"/>
  <c r="U2563" i="5"/>
  <c r="V2563" i="5" s="1"/>
  <c r="P2564" i="5" l="1"/>
  <c r="Q2564" i="5" s="1"/>
  <c r="S2565" i="5" s="1"/>
  <c r="U2564" i="5"/>
  <c r="V2564" i="5" s="1"/>
  <c r="P2565" i="5" l="1"/>
  <c r="Q2565" i="5" s="1"/>
  <c r="S2566" i="5" s="1"/>
  <c r="U2565" i="5"/>
  <c r="V2565" i="5" s="1"/>
  <c r="P2566" i="5" l="1"/>
  <c r="Q2566" i="5" s="1"/>
  <c r="S2567" i="5" s="1"/>
  <c r="U2566" i="5"/>
  <c r="V2566" i="5" s="1"/>
  <c r="P2567" i="5" l="1"/>
  <c r="Q2567" i="5" s="1"/>
  <c r="S2568" i="5" s="1"/>
  <c r="U2567" i="5"/>
  <c r="V2567" i="5" s="1"/>
  <c r="P2568" i="5" l="1"/>
  <c r="Q2568" i="5" s="1"/>
  <c r="S2569" i="5" s="1"/>
  <c r="U2568" i="5"/>
  <c r="V2568" i="5" s="1"/>
  <c r="P2569" i="5" l="1"/>
  <c r="Q2569" i="5" s="1"/>
  <c r="S2570" i="5" s="1"/>
  <c r="U2570" i="5" s="1"/>
  <c r="U2569" i="5"/>
  <c r="V2569" i="5" s="1"/>
  <c r="V2570" i="5" l="1"/>
  <c r="P2570" i="5"/>
  <c r="Q2570" i="5" s="1"/>
  <c r="S2571" i="5" s="1"/>
  <c r="U2571" i="5" s="1"/>
  <c r="V2571" i="5" s="1"/>
  <c r="P2571" i="5" l="1"/>
  <c r="Q2571" i="5" s="1"/>
  <c r="S2572" i="5" s="1"/>
  <c r="P2572" i="5" l="1"/>
  <c r="Q2572" i="5" s="1"/>
  <c r="S2573" i="5" s="1"/>
  <c r="U2573" i="5" s="1"/>
  <c r="U2572" i="5"/>
  <c r="V2572" i="5" s="1"/>
  <c r="V2573" i="5" l="1"/>
  <c r="P2573" i="5"/>
  <c r="Q2573" i="5" s="1"/>
  <c r="S2574" i="5" s="1"/>
  <c r="U2574" i="5" s="1"/>
  <c r="V2574" i="5" s="1"/>
  <c r="P2574" i="5" l="1"/>
  <c r="Q2574" i="5" s="1"/>
  <c r="S2575" i="5" s="1"/>
  <c r="P2575" i="5" l="1"/>
  <c r="Q2575" i="5" s="1"/>
  <c r="S2576" i="5" s="1"/>
  <c r="U2575" i="5"/>
  <c r="V2575" i="5" s="1"/>
  <c r="P2576" i="5" l="1"/>
  <c r="Q2576" i="5" s="1"/>
  <c r="S2577" i="5" s="1"/>
  <c r="U2576" i="5"/>
  <c r="V2576" i="5" s="1"/>
  <c r="P2577" i="5" l="1"/>
  <c r="Q2577" i="5" s="1"/>
  <c r="S2578" i="5" s="1"/>
  <c r="U2577" i="5"/>
  <c r="V2577" i="5" s="1"/>
  <c r="P2578" i="5" l="1"/>
  <c r="Q2578" i="5" s="1"/>
  <c r="S2579" i="5" s="1"/>
  <c r="U2578" i="5"/>
  <c r="V2578" i="5" s="1"/>
  <c r="P2579" i="5" l="1"/>
  <c r="Q2579" i="5" s="1"/>
  <c r="S2580" i="5" s="1"/>
  <c r="U2579" i="5"/>
  <c r="V2579" i="5" s="1"/>
  <c r="P2580" i="5" l="1"/>
  <c r="Q2580" i="5" s="1"/>
  <c r="S2581" i="5" s="1"/>
  <c r="U2581" i="5" s="1"/>
  <c r="U2580" i="5"/>
  <c r="V2580" i="5" s="1"/>
  <c r="V2581" i="5" l="1"/>
  <c r="P2581" i="5"/>
  <c r="Q2581" i="5" s="1"/>
  <c r="S2582" i="5" s="1"/>
  <c r="U2582" i="5" s="1"/>
  <c r="V2582" i="5" s="1"/>
  <c r="P2582" i="5" l="1"/>
  <c r="Q2582" i="5" s="1"/>
  <c r="S2583" i="5" s="1"/>
  <c r="U2583" i="5" l="1"/>
  <c r="V2583" i="5" s="1"/>
  <c r="P2583" i="5"/>
  <c r="Q2583" i="5" s="1"/>
  <c r="S2584" i="5" s="1"/>
  <c r="P2584" i="5" l="1"/>
  <c r="Q2584" i="5" s="1"/>
  <c r="S2585" i="5" s="1"/>
  <c r="U2584" i="5"/>
  <c r="V2584" i="5" s="1"/>
  <c r="P2585" i="5" l="1"/>
  <c r="Q2585" i="5" s="1"/>
  <c r="S2586" i="5" s="1"/>
  <c r="U2585" i="5"/>
  <c r="V2585" i="5" s="1"/>
  <c r="P2586" i="5" l="1"/>
  <c r="Q2586" i="5" s="1"/>
  <c r="S2587" i="5" s="1"/>
  <c r="U2586" i="5"/>
  <c r="V2586" i="5" s="1"/>
  <c r="P2587" i="5" l="1"/>
  <c r="Q2587" i="5" s="1"/>
  <c r="S2588" i="5" s="1"/>
  <c r="U2587" i="5"/>
  <c r="V2587" i="5" s="1"/>
  <c r="P2588" i="5" l="1"/>
  <c r="Q2588" i="5" s="1"/>
  <c r="S2589" i="5" s="1"/>
  <c r="U2589" i="5" s="1"/>
  <c r="U2588" i="5"/>
  <c r="V2588" i="5" s="1"/>
  <c r="V2589" i="5" l="1"/>
  <c r="P2589" i="5"/>
  <c r="Q2589" i="5" s="1"/>
  <c r="S2590" i="5" s="1"/>
  <c r="U2590" i="5" s="1"/>
  <c r="V2590" i="5" s="1"/>
  <c r="P2590" i="5" l="1"/>
  <c r="Q2590" i="5" s="1"/>
  <c r="S2591" i="5" s="1"/>
  <c r="P2591" i="5" l="1"/>
  <c r="Q2591" i="5" s="1"/>
  <c r="S2592" i="5" s="1"/>
  <c r="U2591" i="5"/>
  <c r="V2591" i="5" s="1"/>
  <c r="P2592" i="5" l="1"/>
  <c r="Q2592" i="5" s="1"/>
  <c r="S2593" i="5" s="1"/>
  <c r="U2593" i="5" s="1"/>
  <c r="U2592" i="5"/>
  <c r="V2592" i="5" s="1"/>
  <c r="V2593" i="5" l="1"/>
  <c r="P2593" i="5"/>
  <c r="Q2593" i="5" s="1"/>
  <c r="S2594" i="5" s="1"/>
  <c r="U2594" i="5" s="1"/>
  <c r="V2594" i="5" s="1"/>
  <c r="P2594" i="5" l="1"/>
  <c r="Q2594" i="5" s="1"/>
  <c r="S2595" i="5" s="1"/>
  <c r="P2595" i="5" l="1"/>
  <c r="Q2595" i="5" s="1"/>
  <c r="S2596" i="5" s="1"/>
  <c r="U2595" i="5"/>
  <c r="V2595" i="5" s="1"/>
  <c r="P2596" i="5" l="1"/>
  <c r="Q2596" i="5" s="1"/>
  <c r="S2597" i="5" s="1"/>
  <c r="U2596" i="5"/>
  <c r="V2596" i="5" s="1"/>
  <c r="P2597" i="5" l="1"/>
  <c r="Q2597" i="5" s="1"/>
  <c r="S2598" i="5" s="1"/>
  <c r="U2597" i="5"/>
  <c r="V2597" i="5" s="1"/>
  <c r="P2598" i="5" l="1"/>
  <c r="Q2598" i="5" s="1"/>
  <c r="S2599" i="5" s="1"/>
  <c r="U2599" i="5" s="1"/>
  <c r="U2598" i="5"/>
  <c r="V2598" i="5" s="1"/>
  <c r="V2599" i="5" l="1"/>
  <c r="P2599" i="5"/>
  <c r="Q2599" i="5" s="1"/>
  <c r="S2600" i="5" s="1"/>
  <c r="U2600" i="5" s="1"/>
  <c r="V2600" i="5" s="1"/>
  <c r="P2600" i="5" l="1"/>
  <c r="Q2600" i="5" s="1"/>
  <c r="S2601" i="5" s="1"/>
  <c r="U2601" i="5" s="1"/>
  <c r="V2601" i="5" s="1"/>
  <c r="P2601" i="5" l="1"/>
  <c r="Q2601" i="5" s="1"/>
  <c r="S2602" i="5" s="1"/>
  <c r="U2602" i="5" s="1"/>
  <c r="V2602" i="5" s="1"/>
  <c r="P2602" i="5" l="1"/>
  <c r="Q2602" i="5" s="1"/>
  <c r="S2603" i="5" s="1"/>
  <c r="U2603" i="5" s="1"/>
  <c r="V2603" i="5" s="1"/>
  <c r="P2603" i="5" l="1"/>
  <c r="Q2603" i="5" s="1"/>
  <c r="S2604" i="5" s="1"/>
  <c r="P2604" i="5" l="1"/>
  <c r="Q2604" i="5" s="1"/>
  <c r="S2605" i="5" s="1"/>
  <c r="U2604" i="5"/>
  <c r="V2604" i="5" s="1"/>
  <c r="P2605" i="5" l="1"/>
  <c r="Q2605" i="5" s="1"/>
  <c r="S2606" i="5" s="1"/>
  <c r="U2605" i="5"/>
  <c r="V2605" i="5" s="1"/>
  <c r="P2606" i="5" l="1"/>
  <c r="Q2606" i="5" s="1"/>
  <c r="S2607" i="5" s="1"/>
  <c r="U2607" i="5" s="1"/>
  <c r="U2606" i="5"/>
  <c r="V2606" i="5" s="1"/>
  <c r="V2607" i="5" l="1"/>
  <c r="P2607" i="5"/>
  <c r="Q2607" i="5" s="1"/>
  <c r="S2608" i="5" s="1"/>
  <c r="P2608" i="5" l="1"/>
  <c r="Q2608" i="5" s="1"/>
  <c r="S2609" i="5" s="1"/>
  <c r="U2608" i="5"/>
  <c r="V2608" i="5" s="1"/>
  <c r="P2609" i="5" l="1"/>
  <c r="Q2609" i="5" s="1"/>
  <c r="S2610" i="5" s="1"/>
  <c r="U2609" i="5"/>
  <c r="V2609" i="5" s="1"/>
  <c r="P2610" i="5" l="1"/>
  <c r="Q2610" i="5" s="1"/>
  <c r="S2611" i="5" s="1"/>
  <c r="U2610" i="5"/>
  <c r="V2610" i="5" s="1"/>
  <c r="P2611" i="5" l="1"/>
  <c r="Q2611" i="5" s="1"/>
  <c r="S2612" i="5" s="1"/>
  <c r="U2611" i="5"/>
  <c r="V2611" i="5" s="1"/>
  <c r="P2612" i="5" l="1"/>
  <c r="Q2612" i="5" s="1"/>
  <c r="S2613" i="5" s="1"/>
  <c r="U2612" i="5"/>
  <c r="V2612" i="5" s="1"/>
  <c r="P2613" i="5" l="1"/>
  <c r="Q2613" i="5" s="1"/>
  <c r="S2614" i="5" s="1"/>
  <c r="U2614" i="5" s="1"/>
  <c r="U2613" i="5"/>
  <c r="V2613" i="5" s="1"/>
  <c r="V2614" i="5" l="1"/>
  <c r="P2614" i="5"/>
  <c r="Q2614" i="5" s="1"/>
  <c r="S2615" i="5" s="1"/>
  <c r="P2615" i="5" l="1"/>
  <c r="Q2615" i="5" s="1"/>
  <c r="S2616" i="5" s="1"/>
  <c r="U2615" i="5"/>
  <c r="V2615" i="5" s="1"/>
  <c r="P2616" i="5" l="1"/>
  <c r="Q2616" i="5" s="1"/>
  <c r="S2617" i="5" s="1"/>
  <c r="U2616" i="5"/>
  <c r="V2616" i="5" s="1"/>
  <c r="P2617" i="5" l="1"/>
  <c r="Q2617" i="5" s="1"/>
  <c r="S2618" i="5" s="1"/>
  <c r="U2617" i="5"/>
  <c r="V2617" i="5" s="1"/>
  <c r="P2618" i="5" l="1"/>
  <c r="Q2618" i="5" s="1"/>
  <c r="S2619" i="5" s="1"/>
  <c r="U2618" i="5"/>
  <c r="V2618" i="5" s="1"/>
  <c r="P2619" i="5" l="1"/>
  <c r="Q2619" i="5" s="1"/>
  <c r="S2620" i="5" s="1"/>
  <c r="U2619" i="5"/>
  <c r="V2619" i="5" s="1"/>
  <c r="P2620" i="5" l="1"/>
  <c r="Q2620" i="5" s="1"/>
  <c r="S2621" i="5" s="1"/>
  <c r="U2620" i="5"/>
  <c r="V2620" i="5" s="1"/>
  <c r="P2621" i="5" l="1"/>
  <c r="Q2621" i="5" s="1"/>
  <c r="S2622" i="5" s="1"/>
  <c r="U2621" i="5"/>
  <c r="V2621" i="5" s="1"/>
  <c r="P2622" i="5" l="1"/>
  <c r="Q2622" i="5" s="1"/>
  <c r="S2623" i="5" s="1"/>
  <c r="U2622" i="5"/>
  <c r="V2622" i="5" s="1"/>
  <c r="P2623" i="5" l="1"/>
  <c r="Q2623" i="5" s="1"/>
  <c r="S2624" i="5" s="1"/>
  <c r="U2623" i="5"/>
  <c r="V2623" i="5" s="1"/>
  <c r="P2624" i="5" l="1"/>
  <c r="Q2624" i="5" s="1"/>
  <c r="S2625" i="5" s="1"/>
  <c r="U2624" i="5"/>
  <c r="V2624" i="5" s="1"/>
  <c r="P2625" i="5" l="1"/>
  <c r="Q2625" i="5" s="1"/>
  <c r="S2626" i="5" s="1"/>
  <c r="U2626" i="5" s="1"/>
  <c r="U2625" i="5"/>
  <c r="V2625" i="5" s="1"/>
  <c r="V2626" i="5" l="1"/>
  <c r="P2626" i="5"/>
  <c r="Q2626" i="5" s="1"/>
  <c r="S2627" i="5" s="1"/>
  <c r="U2627" i="5" s="1"/>
  <c r="V2627" i="5" s="1"/>
  <c r="P2627" i="5" l="1"/>
  <c r="Q2627" i="5" s="1"/>
  <c r="S2628" i="5" s="1"/>
  <c r="U2628" i="5" s="1"/>
  <c r="V2628" i="5" s="1"/>
  <c r="P2628" i="5" l="1"/>
  <c r="Q2628" i="5" s="1"/>
  <c r="S2629" i="5" s="1"/>
  <c r="P2629" i="5" l="1"/>
  <c r="Q2629" i="5" s="1"/>
  <c r="S2630" i="5" s="1"/>
  <c r="U2629" i="5"/>
  <c r="V2629" i="5" s="1"/>
  <c r="P2630" i="5" l="1"/>
  <c r="Q2630" i="5" s="1"/>
  <c r="S2631" i="5" s="1"/>
  <c r="U2631" i="5" s="1"/>
  <c r="U2630" i="5"/>
  <c r="V2630" i="5" s="1"/>
  <c r="V2631" i="5" l="1"/>
  <c r="P2631" i="5"/>
  <c r="Q2631" i="5" s="1"/>
  <c r="S2632" i="5" s="1"/>
  <c r="P2632" i="5" l="1"/>
  <c r="Q2632" i="5" s="1"/>
  <c r="S2633" i="5" s="1"/>
  <c r="U2632" i="5"/>
  <c r="V2632" i="5" s="1"/>
  <c r="P2633" i="5" l="1"/>
  <c r="Q2633" i="5" s="1"/>
  <c r="S2634" i="5" s="1"/>
  <c r="U2633" i="5"/>
  <c r="V2633" i="5" s="1"/>
  <c r="P2634" i="5" l="1"/>
  <c r="Q2634" i="5" s="1"/>
  <c r="S2635" i="5" s="1"/>
  <c r="U2635" i="5" s="1"/>
  <c r="U2634" i="5"/>
  <c r="V2634" i="5" s="1"/>
  <c r="V2635" i="5" l="1"/>
  <c r="P2635" i="5"/>
  <c r="Q2635" i="5" s="1"/>
  <c r="S2636" i="5" s="1"/>
  <c r="P2636" i="5" l="1"/>
  <c r="Q2636" i="5" s="1"/>
  <c r="S2637" i="5" s="1"/>
  <c r="U2636" i="5"/>
  <c r="V2636" i="5" s="1"/>
  <c r="P2637" i="5" l="1"/>
  <c r="Q2637" i="5" s="1"/>
  <c r="S2638" i="5" s="1"/>
  <c r="U2638" i="5" s="1"/>
  <c r="U2637" i="5"/>
  <c r="V2637" i="5" s="1"/>
  <c r="V2638" i="5" l="1"/>
  <c r="P2638" i="5"/>
  <c r="Q2638" i="5" s="1"/>
  <c r="S2639" i="5" s="1"/>
  <c r="U2639" i="5" s="1"/>
  <c r="V2639" i="5" s="1"/>
  <c r="P2639" i="5" l="1"/>
  <c r="Q2639" i="5" s="1"/>
  <c r="S2640" i="5" s="1"/>
  <c r="U2640" i="5" s="1"/>
  <c r="V2640" i="5" s="1"/>
  <c r="P2640" i="5" l="1"/>
  <c r="Q2640" i="5" s="1"/>
  <c r="S2641" i="5" s="1"/>
  <c r="U2641" i="5" s="1"/>
  <c r="V2641" i="5" s="1"/>
  <c r="P2641" i="5" l="1"/>
  <c r="Q2641" i="5" s="1"/>
  <c r="S2642" i="5" s="1"/>
  <c r="P2642" i="5" l="1"/>
  <c r="Q2642" i="5" s="1"/>
  <c r="S2643" i="5" s="1"/>
  <c r="U2643" i="5" s="1"/>
  <c r="U2642" i="5"/>
  <c r="V2642" i="5" s="1"/>
  <c r="V2643" i="5" l="1"/>
  <c r="P2643" i="5"/>
  <c r="Q2643" i="5" s="1"/>
  <c r="S2644" i="5" s="1"/>
  <c r="U2644" i="5" s="1"/>
  <c r="V2644" i="5" s="1"/>
  <c r="P2644" i="5" l="1"/>
  <c r="Q2644" i="5" s="1"/>
  <c r="S2645" i="5" s="1"/>
  <c r="P2645" i="5" l="1"/>
  <c r="Q2645" i="5" s="1"/>
  <c r="S2646" i="5" s="1"/>
  <c r="U2645" i="5"/>
  <c r="V2645" i="5" s="1"/>
  <c r="P2646" i="5" l="1"/>
  <c r="Q2646" i="5" s="1"/>
  <c r="S2647" i="5" s="1"/>
  <c r="U2646" i="5"/>
  <c r="V2646" i="5" s="1"/>
  <c r="P2647" i="5" l="1"/>
  <c r="Q2647" i="5" s="1"/>
  <c r="S2648" i="5" s="1"/>
  <c r="U2648" i="5" s="1"/>
  <c r="U2647" i="5"/>
  <c r="V2647" i="5" s="1"/>
  <c r="V2648" i="5" l="1"/>
  <c r="P2648" i="5"/>
  <c r="Q2648" i="5" s="1"/>
  <c r="S2649" i="5" s="1"/>
  <c r="U2649" i="5" s="1"/>
  <c r="V2649" i="5" s="1"/>
  <c r="P2649" i="5" l="1"/>
  <c r="Q2649" i="5" s="1"/>
  <c r="S2650" i="5" s="1"/>
  <c r="P2650" i="5" l="1"/>
  <c r="Q2650" i="5" s="1"/>
  <c r="S2651" i="5" s="1"/>
  <c r="U2650" i="5"/>
  <c r="V2650" i="5" s="1"/>
  <c r="P2651" i="5" l="1"/>
  <c r="Q2651" i="5" s="1"/>
  <c r="S2652" i="5" s="1"/>
  <c r="U2651" i="5"/>
  <c r="V2651" i="5" s="1"/>
  <c r="P2652" i="5" l="1"/>
  <c r="Q2652" i="5" s="1"/>
  <c r="S2653" i="5" s="1"/>
  <c r="U2653" i="5" s="1"/>
  <c r="U2652" i="5"/>
  <c r="V2652" i="5" s="1"/>
  <c r="V2653" i="5" l="1"/>
  <c r="P2653" i="5"/>
  <c r="Q2653" i="5" s="1"/>
  <c r="S2654" i="5" s="1"/>
  <c r="U2654" i="5" s="1"/>
  <c r="V2654" i="5" l="1"/>
  <c r="P2654" i="5"/>
  <c r="Q2654" i="5" s="1"/>
  <c r="S2655" i="5" s="1"/>
  <c r="U2655" i="5" s="1"/>
  <c r="V2655" i="5" s="1"/>
  <c r="P2655" i="5" l="1"/>
  <c r="Q2655" i="5" s="1"/>
  <c r="S2656" i="5" s="1"/>
  <c r="U2656" i="5" s="1"/>
  <c r="V2656" i="5" s="1"/>
  <c r="P2656" i="5" l="1"/>
  <c r="Q2656" i="5" s="1"/>
  <c r="S2657" i="5" s="1"/>
  <c r="P2657" i="5" l="1"/>
  <c r="Q2657" i="5" s="1"/>
  <c r="S2658" i="5" s="1"/>
  <c r="U2657" i="5"/>
  <c r="V2657" i="5" s="1"/>
  <c r="P2658" i="5" l="1"/>
  <c r="Q2658" i="5" s="1"/>
  <c r="S2659" i="5" s="1"/>
  <c r="U2659" i="5" s="1"/>
  <c r="U2658" i="5"/>
  <c r="V2658" i="5" s="1"/>
  <c r="V2659" i="5" l="1"/>
  <c r="P2659" i="5"/>
  <c r="Q2659" i="5" s="1"/>
  <c r="S2660" i="5" s="1"/>
  <c r="P2660" i="5" l="1"/>
  <c r="Q2660" i="5" s="1"/>
  <c r="S2661" i="5" s="1"/>
  <c r="U2660" i="5"/>
  <c r="V2660" i="5" s="1"/>
  <c r="P2661" i="5" l="1"/>
  <c r="Q2661" i="5" s="1"/>
  <c r="S2662" i="5" s="1"/>
  <c r="U2661" i="5"/>
  <c r="V2661" i="5" s="1"/>
  <c r="P2662" i="5" l="1"/>
  <c r="Q2662" i="5" s="1"/>
  <c r="S2663" i="5" s="1"/>
  <c r="U2662" i="5"/>
  <c r="V2662" i="5" s="1"/>
  <c r="P2663" i="5" l="1"/>
  <c r="Q2663" i="5" s="1"/>
  <c r="S2664" i="5" s="1"/>
  <c r="U2663" i="5"/>
  <c r="V2663" i="5" s="1"/>
  <c r="P2664" i="5" l="1"/>
  <c r="Q2664" i="5" s="1"/>
  <c r="S2665" i="5" s="1"/>
  <c r="U2664" i="5"/>
  <c r="V2664" i="5" s="1"/>
  <c r="P2665" i="5" l="1"/>
  <c r="Q2665" i="5" s="1"/>
  <c r="S2666" i="5" s="1"/>
  <c r="U2665" i="5"/>
  <c r="V2665" i="5" s="1"/>
  <c r="P2666" i="5" l="1"/>
  <c r="Q2666" i="5" s="1"/>
  <c r="S2667" i="5" s="1"/>
  <c r="U2666" i="5"/>
  <c r="V2666" i="5" s="1"/>
  <c r="P2667" i="5" l="1"/>
  <c r="Q2667" i="5" s="1"/>
  <c r="S2668" i="5" s="1"/>
  <c r="U2668" i="5" s="1"/>
  <c r="U2667" i="5"/>
  <c r="V2667" i="5" s="1"/>
  <c r="V2668" i="5" l="1"/>
  <c r="P2668" i="5"/>
  <c r="Q2668" i="5" s="1"/>
  <c r="S2669" i="5" s="1"/>
  <c r="U2669" i="5" s="1"/>
  <c r="P2669" i="5" l="1"/>
  <c r="Q2669" i="5" s="1"/>
  <c r="S2670" i="5" s="1"/>
  <c r="U2670" i="5" s="1"/>
  <c r="V2669" i="5"/>
  <c r="V2670" i="5" l="1"/>
  <c r="P2670" i="5"/>
  <c r="Q2670" i="5" s="1"/>
  <c r="S2671" i="5" s="1"/>
  <c r="U2671" i="5" s="1"/>
  <c r="P2671" i="5" l="1"/>
  <c r="Q2671" i="5" s="1"/>
  <c r="S2672" i="5" s="1"/>
  <c r="U2672" i="5" s="1"/>
  <c r="V2671" i="5"/>
  <c r="V2672" i="5" l="1"/>
  <c r="P2672" i="5"/>
  <c r="Q2672" i="5" s="1"/>
  <c r="S2673" i="5" s="1"/>
  <c r="U2673" i="5" s="1"/>
  <c r="P2673" i="5" l="1"/>
  <c r="Q2673" i="5" s="1"/>
  <c r="S2674" i="5" s="1"/>
  <c r="V2673" i="5"/>
  <c r="P2674" i="5" l="1"/>
  <c r="Q2674" i="5" s="1"/>
  <c r="S2675" i="5" s="1"/>
  <c r="U2675" i="5" s="1"/>
  <c r="U2674" i="5"/>
  <c r="V2674" i="5" s="1"/>
  <c r="V2675" i="5" l="1"/>
  <c r="P2675" i="5"/>
  <c r="Q2675" i="5" s="1"/>
  <c r="S2676" i="5" s="1"/>
  <c r="P2676" i="5" l="1"/>
  <c r="Q2676" i="5" s="1"/>
  <c r="S2677" i="5" s="1"/>
  <c r="U2676" i="5"/>
  <c r="V2676" i="5" s="1"/>
  <c r="P2677" i="5" l="1"/>
  <c r="Q2677" i="5" s="1"/>
  <c r="S2678" i="5" s="1"/>
  <c r="U2677" i="5"/>
  <c r="V2677" i="5" s="1"/>
  <c r="P2678" i="5" l="1"/>
  <c r="Q2678" i="5" s="1"/>
  <c r="S2679" i="5" s="1"/>
  <c r="U2678" i="5"/>
  <c r="V2678" i="5" s="1"/>
  <c r="P2679" i="5" l="1"/>
  <c r="Q2679" i="5" s="1"/>
  <c r="S2680" i="5" s="1"/>
  <c r="U2679" i="5"/>
  <c r="V2679" i="5" s="1"/>
  <c r="P2680" i="5" l="1"/>
  <c r="Q2680" i="5" s="1"/>
  <c r="S2681" i="5" s="1"/>
  <c r="U2680" i="5"/>
  <c r="V2680" i="5" s="1"/>
  <c r="P2681" i="5" l="1"/>
  <c r="Q2681" i="5" s="1"/>
  <c r="S2682" i="5" s="1"/>
  <c r="U2681" i="5"/>
  <c r="V2681" i="5" s="1"/>
  <c r="P2682" i="5" l="1"/>
  <c r="Q2682" i="5" s="1"/>
  <c r="S2683" i="5" s="1"/>
  <c r="U2682" i="5"/>
  <c r="V2682" i="5" s="1"/>
  <c r="P2683" i="5" l="1"/>
  <c r="Q2683" i="5" s="1"/>
  <c r="S2684" i="5" s="1"/>
  <c r="U2683" i="5"/>
  <c r="V2683" i="5" s="1"/>
  <c r="P2684" i="5" l="1"/>
  <c r="Q2684" i="5" s="1"/>
  <c r="S2685" i="5" s="1"/>
  <c r="U2684" i="5"/>
  <c r="V2684" i="5" s="1"/>
  <c r="P2685" i="5" l="1"/>
  <c r="Q2685" i="5" s="1"/>
  <c r="S2686" i="5" s="1"/>
  <c r="U2686" i="5" s="1"/>
  <c r="U2685" i="5"/>
  <c r="V2685" i="5" s="1"/>
  <c r="V2686" i="5" l="1"/>
  <c r="P2686" i="5"/>
  <c r="Q2686" i="5" s="1"/>
  <c r="S2687" i="5" s="1"/>
  <c r="P2687" i="5" l="1"/>
  <c r="Q2687" i="5" s="1"/>
  <c r="S2688" i="5" s="1"/>
  <c r="U2687" i="5"/>
  <c r="V2687" i="5" s="1"/>
  <c r="P2688" i="5" l="1"/>
  <c r="Q2688" i="5" s="1"/>
  <c r="S2689" i="5" s="1"/>
  <c r="U2689" i="5" s="1"/>
  <c r="U2688" i="5"/>
  <c r="V2688" i="5" s="1"/>
  <c r="V2689" i="5" l="1"/>
  <c r="P2689" i="5"/>
  <c r="Q2689" i="5" s="1"/>
  <c r="S2690" i="5" s="1"/>
  <c r="P2690" i="5" l="1"/>
  <c r="Q2690" i="5" s="1"/>
  <c r="S2691" i="5" s="1"/>
  <c r="U2690" i="5"/>
  <c r="V2690" i="5" s="1"/>
  <c r="P2691" i="5" l="1"/>
  <c r="Q2691" i="5" s="1"/>
  <c r="S2692" i="5" s="1"/>
  <c r="U2692" i="5" s="1"/>
  <c r="U2691" i="5"/>
  <c r="V2691" i="5" s="1"/>
  <c r="V2692" i="5" l="1"/>
  <c r="P2692" i="5"/>
  <c r="Q2692" i="5" s="1"/>
  <c r="S2693" i="5" s="1"/>
  <c r="P2693" i="5" l="1"/>
  <c r="Q2693" i="5" s="1"/>
  <c r="S2694" i="5" s="1"/>
  <c r="U2693" i="5"/>
  <c r="V2693" i="5" s="1"/>
  <c r="P2694" i="5" l="1"/>
  <c r="Q2694" i="5" s="1"/>
  <c r="S2695" i="5" s="1"/>
  <c r="U2695" i="5" s="1"/>
  <c r="U2694" i="5"/>
  <c r="V2694" i="5" s="1"/>
  <c r="V2695" i="5" l="1"/>
  <c r="P2695" i="5"/>
  <c r="Q2695" i="5" s="1"/>
  <c r="S2696" i="5" s="1"/>
  <c r="P2696" i="5" l="1"/>
  <c r="Q2696" i="5" s="1"/>
  <c r="S2697" i="5" s="1"/>
  <c r="U2696" i="5"/>
  <c r="V2696" i="5" s="1"/>
  <c r="P2697" i="5" l="1"/>
  <c r="Q2697" i="5" s="1"/>
  <c r="S2698" i="5" s="1"/>
  <c r="U2697" i="5"/>
  <c r="V2697" i="5" s="1"/>
  <c r="P2698" i="5" l="1"/>
  <c r="Q2698" i="5" s="1"/>
  <c r="S2699" i="5" s="1"/>
  <c r="U2698" i="5"/>
  <c r="V2698" i="5" s="1"/>
  <c r="P2699" i="5" l="1"/>
  <c r="Q2699" i="5" s="1"/>
  <c r="S2700" i="5" s="1"/>
  <c r="U2699" i="5"/>
  <c r="V2699" i="5" s="1"/>
  <c r="P2700" i="5" l="1"/>
  <c r="Q2700" i="5" s="1"/>
  <c r="S2701" i="5" s="1"/>
  <c r="U2701" i="5" s="1"/>
  <c r="U2700" i="5"/>
  <c r="V2700" i="5" s="1"/>
  <c r="V2701" i="5" l="1"/>
  <c r="P2701" i="5"/>
  <c r="Q2701" i="5" s="1"/>
  <c r="S2702" i="5" s="1"/>
  <c r="U2702" i="5" s="1"/>
  <c r="V2702" i="5" s="1"/>
  <c r="P2702" i="5" l="1"/>
  <c r="Q2702" i="5" s="1"/>
  <c r="S2703" i="5" s="1"/>
  <c r="P2703" i="5" l="1"/>
  <c r="Q2703" i="5" s="1"/>
  <c r="S2704" i="5" s="1"/>
  <c r="U2703" i="5"/>
  <c r="V2703" i="5" s="1"/>
  <c r="P2704" i="5" l="1"/>
  <c r="Q2704" i="5" s="1"/>
  <c r="S2705" i="5" s="1"/>
  <c r="U2704" i="5"/>
  <c r="V2704" i="5" s="1"/>
  <c r="P2705" i="5" l="1"/>
  <c r="Q2705" i="5" s="1"/>
  <c r="S2706" i="5" s="1"/>
  <c r="U2705" i="5"/>
  <c r="V2705" i="5" s="1"/>
  <c r="P2706" i="5" l="1"/>
  <c r="Q2706" i="5" s="1"/>
  <c r="S2707" i="5" s="1"/>
  <c r="U2706" i="5"/>
  <c r="V2706" i="5" s="1"/>
  <c r="P2707" i="5" l="1"/>
  <c r="Q2707" i="5" s="1"/>
  <c r="S2708" i="5" s="1"/>
  <c r="U2707" i="5"/>
  <c r="V2707" i="5" s="1"/>
  <c r="P2708" i="5" l="1"/>
  <c r="Q2708" i="5" s="1"/>
  <c r="S2709" i="5" s="1"/>
  <c r="U2708" i="5"/>
  <c r="V2708" i="5" s="1"/>
  <c r="P2709" i="5" l="1"/>
  <c r="Q2709" i="5" s="1"/>
  <c r="S2710" i="5" s="1"/>
  <c r="U2710" i="5" s="1"/>
  <c r="U2709" i="5"/>
  <c r="V2709" i="5" s="1"/>
  <c r="V2710" i="5" l="1"/>
  <c r="P2710" i="5"/>
  <c r="Q2710" i="5" s="1"/>
  <c r="S2711" i="5" s="1"/>
  <c r="U2711" i="5" l="1"/>
  <c r="V2711" i="5" s="1"/>
  <c r="P2711" i="5"/>
  <c r="Q2711" i="5" s="1"/>
  <c r="S2712" i="5" s="1"/>
  <c r="U2712" i="5" s="1"/>
  <c r="V2712" i="5" l="1"/>
  <c r="P2712" i="5"/>
  <c r="Q2712" i="5" s="1"/>
  <c r="S2713" i="5" s="1"/>
  <c r="P2713" i="5" l="1"/>
  <c r="Q2713" i="5" s="1"/>
  <c r="S2714" i="5" s="1"/>
  <c r="U2713" i="5"/>
  <c r="V2713" i="5" s="1"/>
  <c r="P2714" i="5" l="1"/>
  <c r="Q2714" i="5" s="1"/>
  <c r="S2715" i="5" s="1"/>
  <c r="U2714" i="5"/>
  <c r="V2714" i="5" s="1"/>
  <c r="P2715" i="5" l="1"/>
  <c r="Q2715" i="5" s="1"/>
  <c r="S2716" i="5" s="1"/>
  <c r="U2715" i="5"/>
  <c r="V2715" i="5" s="1"/>
  <c r="P2716" i="5" l="1"/>
  <c r="Q2716" i="5" s="1"/>
  <c r="S2717" i="5" s="1"/>
  <c r="U2716" i="5"/>
  <c r="V2716" i="5" s="1"/>
  <c r="P2717" i="5" l="1"/>
  <c r="Q2717" i="5" s="1"/>
  <c r="S2718" i="5" s="1"/>
  <c r="U2717" i="5"/>
  <c r="V2717" i="5" s="1"/>
  <c r="P2718" i="5" l="1"/>
  <c r="Q2718" i="5" s="1"/>
  <c r="S2719" i="5" s="1"/>
  <c r="U2718" i="5"/>
  <c r="V2718" i="5" s="1"/>
  <c r="P2719" i="5" l="1"/>
  <c r="Q2719" i="5" s="1"/>
  <c r="S2720" i="5" s="1"/>
  <c r="U2720" i="5" s="1"/>
  <c r="U2719" i="5"/>
  <c r="V2719" i="5" s="1"/>
  <c r="V2720" i="5" l="1"/>
  <c r="P2720" i="5"/>
  <c r="Q2720" i="5" s="1"/>
  <c r="S2721" i="5" s="1"/>
  <c r="U2721" i="5" s="1"/>
  <c r="V2721" i="5" s="1"/>
  <c r="P2721" i="5" l="1"/>
  <c r="Q2721" i="5" s="1"/>
  <c r="S2722" i="5" s="1"/>
  <c r="P2722" i="5" l="1"/>
  <c r="Q2722" i="5" s="1"/>
  <c r="S2723" i="5" s="1"/>
  <c r="U2722" i="5"/>
  <c r="V2722" i="5" s="1"/>
  <c r="P2723" i="5" l="1"/>
  <c r="Q2723" i="5" s="1"/>
  <c r="S2724" i="5" s="1"/>
  <c r="U2723" i="5"/>
  <c r="V2723" i="5" s="1"/>
  <c r="P2724" i="5" l="1"/>
  <c r="Q2724" i="5" s="1"/>
  <c r="S2725" i="5" s="1"/>
  <c r="U2725" i="5" s="1"/>
  <c r="U2724" i="5"/>
  <c r="V2724" i="5" s="1"/>
  <c r="V2725" i="5" l="1"/>
  <c r="P2725" i="5"/>
  <c r="Q2725" i="5" s="1"/>
  <c r="S2726" i="5" s="1"/>
  <c r="U2726" i="5" s="1"/>
  <c r="V2726" i="5" s="1"/>
  <c r="P2726" i="5" l="1"/>
  <c r="Q2726" i="5" s="1"/>
  <c r="S2727" i="5" s="1"/>
  <c r="P2727" i="5" l="1"/>
  <c r="Q2727" i="5" s="1"/>
  <c r="S2728" i="5" s="1"/>
  <c r="U2727" i="5"/>
  <c r="V2727" i="5" s="1"/>
  <c r="P2728" i="5" l="1"/>
  <c r="Q2728" i="5" s="1"/>
  <c r="S2729" i="5" s="1"/>
  <c r="U2729" i="5" s="1"/>
  <c r="U2728" i="5"/>
  <c r="V2728" i="5" s="1"/>
  <c r="V2729" i="5" l="1"/>
  <c r="P2729" i="5"/>
  <c r="Q2729" i="5" s="1"/>
  <c r="S2730" i="5" s="1"/>
  <c r="U2730" i="5" s="1"/>
  <c r="V2730" i="5" s="1"/>
  <c r="P2730" i="5" l="1"/>
  <c r="Q2730" i="5" s="1"/>
  <c r="S2731" i="5" s="1"/>
  <c r="U2731" i="5" s="1"/>
  <c r="V2731" i="5" s="1"/>
  <c r="P2731" i="5" l="1"/>
  <c r="Q2731" i="5" s="1"/>
  <c r="S2732" i="5" s="1"/>
  <c r="U2732" i="5" s="1"/>
  <c r="V2732" i="5" s="1"/>
  <c r="P2732" i="5" l="1"/>
  <c r="Q2732" i="5" s="1"/>
  <c r="S2733" i="5" s="1"/>
  <c r="P2733" i="5" l="1"/>
  <c r="Q2733" i="5" s="1"/>
  <c r="S2734" i="5" s="1"/>
  <c r="U2733" i="5"/>
  <c r="V2733" i="5" s="1"/>
  <c r="P2734" i="5" l="1"/>
  <c r="Q2734" i="5" s="1"/>
  <c r="S2735" i="5" s="1"/>
  <c r="U2735" i="5" s="1"/>
  <c r="U2734" i="5"/>
  <c r="V2734" i="5" s="1"/>
  <c r="V2735" i="5" l="1"/>
  <c r="P2735" i="5"/>
  <c r="Q2735" i="5" s="1"/>
  <c r="S2736" i="5" s="1"/>
  <c r="P2736" i="5" l="1"/>
  <c r="Q2736" i="5" s="1"/>
  <c r="S2737" i="5" s="1"/>
  <c r="U2737" i="5" s="1"/>
  <c r="U2736" i="5"/>
  <c r="V2736" i="5" s="1"/>
  <c r="V2737" i="5" l="1"/>
  <c r="P2737" i="5"/>
  <c r="Q2737" i="5" s="1"/>
  <c r="S2738" i="5" s="1"/>
  <c r="P2738" i="5" l="1"/>
  <c r="Q2738" i="5" s="1"/>
  <c r="S2739" i="5" s="1"/>
  <c r="U2738" i="5"/>
  <c r="V2738" i="5" s="1"/>
  <c r="P2739" i="5" l="1"/>
  <c r="Q2739" i="5" s="1"/>
  <c r="S2740" i="5" s="1"/>
  <c r="U2739" i="5"/>
  <c r="V2739" i="5" s="1"/>
  <c r="P2740" i="5" l="1"/>
  <c r="Q2740" i="5" s="1"/>
  <c r="S2741" i="5" s="1"/>
  <c r="U2740" i="5"/>
  <c r="V2740" i="5" s="1"/>
  <c r="P2741" i="5" l="1"/>
  <c r="Q2741" i="5" s="1"/>
  <c r="S2742" i="5" s="1"/>
  <c r="U2742" i="5" s="1"/>
  <c r="U2741" i="5"/>
  <c r="V2741" i="5" s="1"/>
  <c r="V2742" i="5" l="1"/>
  <c r="P2742" i="5"/>
  <c r="Q2742" i="5" s="1"/>
  <c r="S2743" i="5" s="1"/>
  <c r="U2743" i="5" s="1"/>
  <c r="V2743" i="5" s="1"/>
  <c r="P2743" i="5" l="1"/>
  <c r="Q2743" i="5" s="1"/>
  <c r="S2744" i="5" s="1"/>
  <c r="U2744" i="5" s="1"/>
  <c r="V2744" i="5" s="1"/>
  <c r="P2744" i="5" l="1"/>
  <c r="Q2744" i="5" s="1"/>
  <c r="S2745" i="5" s="1"/>
  <c r="U2745" i="5" s="1"/>
  <c r="V2745" i="5" s="1"/>
  <c r="P2745" i="5" l="1"/>
  <c r="Q2745" i="5" s="1"/>
  <c r="S2746" i="5" s="1"/>
  <c r="P2746" i="5" l="1"/>
  <c r="Q2746" i="5" s="1"/>
  <c r="S2747" i="5" s="1"/>
  <c r="U2746" i="5"/>
  <c r="V2746" i="5" s="1"/>
  <c r="P2747" i="5" l="1"/>
  <c r="Q2747" i="5" s="1"/>
  <c r="S2748" i="5" s="1"/>
  <c r="U2748" i="5" s="1"/>
  <c r="U2747" i="5"/>
  <c r="V2747" i="5" s="1"/>
  <c r="V2748" i="5" l="1"/>
  <c r="P2748" i="5"/>
  <c r="Q2748" i="5" s="1"/>
  <c r="S2749" i="5" s="1"/>
  <c r="P2749" i="5" l="1"/>
  <c r="Q2749" i="5" s="1"/>
  <c r="S2750" i="5" s="1"/>
  <c r="U2749" i="5"/>
  <c r="V2749" i="5" s="1"/>
  <c r="P2750" i="5" l="1"/>
  <c r="Q2750" i="5" s="1"/>
  <c r="S2751" i="5" s="1"/>
  <c r="U2750" i="5"/>
  <c r="V2750" i="5" s="1"/>
  <c r="P2751" i="5" l="1"/>
  <c r="Q2751" i="5" s="1"/>
  <c r="S2752" i="5" s="1"/>
  <c r="U2751" i="5"/>
  <c r="V2751" i="5" s="1"/>
  <c r="P2752" i="5" l="1"/>
  <c r="Q2752" i="5" s="1"/>
  <c r="S2753" i="5" s="1"/>
  <c r="U2752" i="5"/>
  <c r="V2752" i="5" s="1"/>
  <c r="P2753" i="5" l="1"/>
  <c r="Q2753" i="5" s="1"/>
  <c r="S2754" i="5" s="1"/>
  <c r="U2753" i="5"/>
  <c r="V2753" i="5" s="1"/>
  <c r="P2754" i="5" l="1"/>
  <c r="Q2754" i="5" s="1"/>
  <c r="S2755" i="5" s="1"/>
  <c r="U2755" i="5" s="1"/>
  <c r="U2754" i="5"/>
  <c r="V2754" i="5" s="1"/>
  <c r="V2755" i="5" l="1"/>
  <c r="P2755" i="5"/>
  <c r="Q2755" i="5" s="1"/>
  <c r="S2756" i="5" s="1"/>
  <c r="P2756" i="5" l="1"/>
  <c r="Q2756" i="5" s="1"/>
  <c r="S2757" i="5" s="1"/>
  <c r="U2756" i="5"/>
  <c r="V2756" i="5" s="1"/>
  <c r="P2757" i="5" l="1"/>
  <c r="Q2757" i="5" s="1"/>
  <c r="S2758" i="5" s="1"/>
  <c r="U2758" i="5" s="1"/>
  <c r="U2757" i="5"/>
  <c r="V2757" i="5" s="1"/>
  <c r="V2758" i="5" l="1"/>
  <c r="P2758" i="5"/>
  <c r="Q2758" i="5" s="1"/>
  <c r="S2759" i="5" s="1"/>
  <c r="U2759" i="5" s="1"/>
  <c r="V2759" i="5" s="1"/>
  <c r="P2759" i="5" l="1"/>
  <c r="Q2759" i="5" s="1"/>
  <c r="S2760" i="5" s="1"/>
  <c r="U2760" i="5" s="1"/>
  <c r="V2760" i="5" s="1"/>
  <c r="P2760" i="5" l="1"/>
  <c r="Q2760" i="5" s="1"/>
  <c r="S2761" i="5" s="1"/>
  <c r="U2761" i="5" s="1"/>
  <c r="V2761" i="5" s="1"/>
  <c r="P2761" i="5" l="1"/>
  <c r="Q2761" i="5" s="1"/>
  <c r="S2762" i="5" s="1"/>
  <c r="P2762" i="5" l="1"/>
  <c r="Q2762" i="5" s="1"/>
  <c r="S2763" i="5" s="1"/>
  <c r="U2762" i="5"/>
  <c r="V2762" i="5" s="1"/>
  <c r="P2763" i="5" l="1"/>
  <c r="Q2763" i="5" s="1"/>
  <c r="S2764" i="5" s="1"/>
  <c r="U2763" i="5"/>
  <c r="V2763" i="5" s="1"/>
  <c r="P2764" i="5" l="1"/>
  <c r="Q2764" i="5" s="1"/>
  <c r="S2765" i="5" s="1"/>
  <c r="U2764" i="5"/>
  <c r="V2764" i="5" s="1"/>
  <c r="P2765" i="5" l="1"/>
  <c r="Q2765" i="5" s="1"/>
  <c r="S2766" i="5" s="1"/>
  <c r="U2765" i="5"/>
  <c r="V2765" i="5" s="1"/>
  <c r="P2766" i="5" l="1"/>
  <c r="Q2766" i="5" s="1"/>
  <c r="S2767" i="5" s="1"/>
  <c r="U2766" i="5"/>
  <c r="V2766" i="5" s="1"/>
  <c r="P2767" i="5" l="1"/>
  <c r="Q2767" i="5" s="1"/>
  <c r="S2768" i="5" s="1"/>
  <c r="U2767" i="5"/>
  <c r="V2767" i="5" s="1"/>
  <c r="P2768" i="5" l="1"/>
  <c r="Q2768" i="5" s="1"/>
  <c r="S2769" i="5" s="1"/>
  <c r="U2769" i="5" s="1"/>
  <c r="U2768" i="5"/>
  <c r="V2768" i="5" s="1"/>
  <c r="V2769" i="5" l="1"/>
  <c r="P2769" i="5"/>
  <c r="Q2769" i="5" s="1"/>
  <c r="S2770" i="5" s="1"/>
  <c r="U2770" i="5" s="1"/>
  <c r="V2770" i="5" l="1"/>
  <c r="P2770" i="5"/>
  <c r="Q2770" i="5" s="1"/>
  <c r="S2771" i="5" s="1"/>
  <c r="U2771" i="5" s="1"/>
  <c r="V2771" i="5" s="1"/>
  <c r="P2771" i="5" l="1"/>
  <c r="Q2771" i="5" s="1"/>
  <c r="S2772" i="5" s="1"/>
  <c r="U2772" i="5" s="1"/>
  <c r="V2772" i="5" s="1"/>
  <c r="P2772" i="5" l="1"/>
  <c r="Q2772" i="5" s="1"/>
  <c r="S2773" i="5" s="1"/>
  <c r="U2773" i="5" s="1"/>
  <c r="V2773" i="5" s="1"/>
  <c r="P2773" i="5" l="1"/>
  <c r="Q2773" i="5" s="1"/>
  <c r="S2774" i="5" s="1"/>
  <c r="U2774" i="5" s="1"/>
  <c r="V2774" i="5" s="1"/>
  <c r="P2774" i="5" l="1"/>
  <c r="Q2774" i="5" s="1"/>
  <c r="S2775" i="5" s="1"/>
  <c r="P2775" i="5" l="1"/>
  <c r="Q2775" i="5" s="1"/>
  <c r="S2776" i="5" s="1"/>
  <c r="U2775" i="5"/>
  <c r="V2775" i="5" s="1"/>
  <c r="P2776" i="5" l="1"/>
  <c r="Q2776" i="5" s="1"/>
  <c r="S2777" i="5" s="1"/>
  <c r="U2776" i="5"/>
  <c r="V2776" i="5" s="1"/>
  <c r="P2777" i="5" l="1"/>
  <c r="Q2777" i="5" s="1"/>
  <c r="S2778" i="5" s="1"/>
  <c r="U2777" i="5"/>
  <c r="V2777" i="5" s="1"/>
  <c r="P2778" i="5" l="1"/>
  <c r="Q2778" i="5" s="1"/>
  <c r="S2779" i="5" s="1"/>
  <c r="U2778" i="5"/>
  <c r="V2778" i="5" s="1"/>
  <c r="P2779" i="5" l="1"/>
  <c r="Q2779" i="5" s="1"/>
  <c r="S2780" i="5" s="1"/>
  <c r="U2780" i="5" s="1"/>
  <c r="U2779" i="5"/>
  <c r="V2779" i="5" s="1"/>
  <c r="V2780" i="5" l="1"/>
  <c r="P2780" i="5"/>
  <c r="Q2780" i="5" s="1"/>
  <c r="S2781" i="5" s="1"/>
  <c r="U2781" i="5" s="1"/>
  <c r="V2781" i="5" s="1"/>
  <c r="P2781" i="5" l="1"/>
  <c r="Q2781" i="5" s="1"/>
  <c r="S2782" i="5" s="1"/>
  <c r="P2782" i="5" l="1"/>
  <c r="Q2782" i="5" s="1"/>
  <c r="S2783" i="5" s="1"/>
  <c r="U2782" i="5"/>
  <c r="V2782" i="5" s="1"/>
  <c r="P2783" i="5" l="1"/>
  <c r="Q2783" i="5" s="1"/>
  <c r="S2784" i="5" s="1"/>
  <c r="U2784" i="5" s="1"/>
  <c r="U2783" i="5"/>
  <c r="V2783" i="5" s="1"/>
  <c r="V2784" i="5" l="1"/>
  <c r="P2784" i="5"/>
  <c r="Q2784" i="5" s="1"/>
  <c r="S2785" i="5" s="1"/>
  <c r="U2785" i="5" s="1"/>
  <c r="V2785" i="5" s="1"/>
  <c r="P2785" i="5" l="1"/>
  <c r="Q2785" i="5" s="1"/>
  <c r="S2786" i="5" s="1"/>
  <c r="U2786" i="5" s="1"/>
  <c r="V2786" i="5" s="1"/>
  <c r="P2786" i="5" l="1"/>
  <c r="Q2786" i="5" s="1"/>
  <c r="S2787" i="5" s="1"/>
  <c r="U2787" i="5" s="1"/>
  <c r="V2787" i="5" s="1"/>
  <c r="P2787" i="5" l="1"/>
  <c r="Q2787" i="5" s="1"/>
  <c r="S2788" i="5" s="1"/>
  <c r="P2788" i="5" l="1"/>
  <c r="Q2788" i="5" s="1"/>
  <c r="S2789" i="5" s="1"/>
  <c r="U2788" i="5"/>
  <c r="V2788" i="5" s="1"/>
  <c r="P2789" i="5" l="1"/>
  <c r="Q2789" i="5" s="1"/>
  <c r="S2790" i="5" s="1"/>
  <c r="U2790" i="5" s="1"/>
  <c r="U2789" i="5"/>
  <c r="V2789" i="5" s="1"/>
  <c r="V2790" i="5" l="1"/>
  <c r="P2790" i="5"/>
  <c r="Q2790" i="5" s="1"/>
  <c r="S2791" i="5" s="1"/>
  <c r="P2791" i="5" l="1"/>
  <c r="Q2791" i="5" s="1"/>
  <c r="S2792" i="5" s="1"/>
  <c r="U2791" i="5"/>
  <c r="V2791" i="5" s="1"/>
  <c r="P2792" i="5" l="1"/>
  <c r="Q2792" i="5" s="1"/>
  <c r="S2793" i="5" s="1"/>
  <c r="U2793" i="5" s="1"/>
  <c r="U2792" i="5"/>
  <c r="V2792" i="5" s="1"/>
  <c r="V2793" i="5" l="1"/>
  <c r="P2793" i="5"/>
  <c r="Q2793" i="5" s="1"/>
  <c r="S2794" i="5" s="1"/>
  <c r="P2794" i="5" l="1"/>
  <c r="Q2794" i="5" s="1"/>
  <c r="S2795" i="5" s="1"/>
  <c r="U2795" i="5" s="1"/>
  <c r="U2794" i="5"/>
  <c r="V2794" i="5" s="1"/>
  <c r="V2795" i="5" l="1"/>
  <c r="P2795" i="5"/>
  <c r="Q2795" i="5" s="1"/>
  <c r="S2796" i="5" s="1"/>
  <c r="P2796" i="5" l="1"/>
  <c r="Q2796" i="5" s="1"/>
  <c r="S2797" i="5" s="1"/>
  <c r="U2796" i="5"/>
  <c r="V2796" i="5" s="1"/>
  <c r="P2797" i="5" l="1"/>
  <c r="Q2797" i="5" s="1"/>
  <c r="S2798" i="5" s="1"/>
  <c r="U2797" i="5"/>
  <c r="V2797" i="5" s="1"/>
  <c r="P2798" i="5" l="1"/>
  <c r="Q2798" i="5" s="1"/>
  <c r="S2799" i="5" s="1"/>
  <c r="U2798" i="5"/>
  <c r="V2798" i="5" s="1"/>
  <c r="P2799" i="5" l="1"/>
  <c r="Q2799" i="5" s="1"/>
  <c r="S2800" i="5" s="1"/>
  <c r="U2800" i="5" s="1"/>
  <c r="U2799" i="5"/>
  <c r="V2799" i="5" s="1"/>
  <c r="V2800" i="5" l="1"/>
  <c r="P2800" i="5"/>
  <c r="Q2800" i="5" s="1"/>
  <c r="S2801" i="5" s="1"/>
  <c r="U2801" i="5" s="1"/>
  <c r="V2801" i="5" s="1"/>
  <c r="P2801" i="5" l="1"/>
  <c r="Q2801" i="5" s="1"/>
  <c r="S2802" i="5" s="1"/>
  <c r="P2802" i="5" l="1"/>
  <c r="Q2802" i="5" s="1"/>
  <c r="S2803" i="5" s="1"/>
  <c r="U2802" i="5"/>
  <c r="V2802" i="5" s="1"/>
  <c r="P2803" i="5" l="1"/>
  <c r="Q2803" i="5" s="1"/>
  <c r="S2804" i="5" s="1"/>
  <c r="U2803" i="5"/>
  <c r="V2803" i="5" s="1"/>
  <c r="P2804" i="5" l="1"/>
  <c r="Q2804" i="5" s="1"/>
  <c r="S2805" i="5" s="1"/>
  <c r="U2804" i="5"/>
  <c r="V2804" i="5" s="1"/>
  <c r="P2805" i="5" l="1"/>
  <c r="Q2805" i="5" s="1"/>
  <c r="S2806" i="5" s="1"/>
  <c r="U2805" i="5"/>
  <c r="V2805" i="5" s="1"/>
  <c r="P2806" i="5" l="1"/>
  <c r="Q2806" i="5" s="1"/>
  <c r="S2807" i="5" s="1"/>
  <c r="U2806" i="5"/>
  <c r="V2806" i="5" s="1"/>
  <c r="P2807" i="5" l="1"/>
  <c r="Q2807" i="5" s="1"/>
  <c r="S2808" i="5" s="1"/>
  <c r="U2807" i="5"/>
  <c r="V2807" i="5" s="1"/>
  <c r="P2808" i="5" l="1"/>
  <c r="Q2808" i="5" s="1"/>
  <c r="S2809" i="5" s="1"/>
  <c r="U2809" i="5" s="1"/>
  <c r="U2808" i="5"/>
  <c r="V2808" i="5" s="1"/>
  <c r="V2809" i="5" l="1"/>
  <c r="P2809" i="5"/>
  <c r="Q2809" i="5" s="1"/>
  <c r="S2810" i="5" s="1"/>
  <c r="P2810" i="5" l="1"/>
  <c r="Q2810" i="5" s="1"/>
  <c r="S2811" i="5" s="1"/>
  <c r="U2811" i="5" s="1"/>
  <c r="U2810" i="5"/>
  <c r="V2810" i="5" s="1"/>
  <c r="V2811" i="5" l="1"/>
  <c r="P2811" i="5"/>
  <c r="Q2811" i="5" s="1"/>
  <c r="S2812" i="5" s="1"/>
  <c r="U2812" i="5" s="1"/>
  <c r="V2812" i="5" s="1"/>
  <c r="P2812" i="5" l="1"/>
  <c r="Q2812" i="5" s="1"/>
  <c r="S2813" i="5" s="1"/>
  <c r="P2813" i="5" l="1"/>
  <c r="Q2813" i="5" s="1"/>
  <c r="S2814" i="5" s="1"/>
  <c r="U2813" i="5"/>
  <c r="V2813" i="5" s="1"/>
  <c r="P2814" i="5" l="1"/>
  <c r="Q2814" i="5" s="1"/>
  <c r="S2815" i="5" s="1"/>
  <c r="U2814" i="5"/>
  <c r="V2814" i="5" s="1"/>
  <c r="P2815" i="5" l="1"/>
  <c r="Q2815" i="5" s="1"/>
  <c r="S2816" i="5" s="1"/>
  <c r="U2816" i="5" s="1"/>
  <c r="U2815" i="5"/>
  <c r="V2815" i="5" s="1"/>
  <c r="V2816" i="5" l="1"/>
  <c r="P2816" i="5"/>
  <c r="Q2816" i="5" s="1"/>
  <c r="S2817" i="5" s="1"/>
  <c r="U2817" i="5" s="1"/>
  <c r="V2817" i="5" s="1"/>
  <c r="AK14" i="5"/>
  <c r="P2817" i="5" l="1"/>
  <c r="Q2817" i="5" s="1"/>
  <c r="S2818" i="5" s="1"/>
  <c r="P2818" i="5" l="1"/>
  <c r="Q2818" i="5" s="1"/>
  <c r="S2819" i="5" s="1"/>
  <c r="U2818" i="5"/>
  <c r="V2818" i="5" s="1"/>
  <c r="P2819" i="5" l="1"/>
  <c r="Q2819" i="5" s="1"/>
  <c r="S2820" i="5" s="1"/>
  <c r="U2819" i="5"/>
  <c r="V2819" i="5" s="1"/>
  <c r="P2820" i="5" l="1"/>
  <c r="Q2820" i="5" s="1"/>
  <c r="S2821" i="5" s="1"/>
  <c r="U2821" i="5" s="1"/>
  <c r="U2820" i="5"/>
  <c r="V2820" i="5" s="1"/>
  <c r="V2821" i="5" l="1"/>
  <c r="P2821" i="5"/>
  <c r="Q2821" i="5" s="1"/>
  <c r="S2822" i="5" s="1"/>
  <c r="P2822" i="5" l="1"/>
  <c r="Q2822" i="5" s="1"/>
  <c r="S2823" i="5" s="1"/>
  <c r="U2822" i="5"/>
  <c r="V2822" i="5" s="1"/>
  <c r="P2823" i="5" l="1"/>
  <c r="Q2823" i="5" s="1"/>
  <c r="S2824" i="5" s="1"/>
  <c r="U2823" i="5"/>
  <c r="V2823" i="5" s="1"/>
  <c r="P2824" i="5" l="1"/>
  <c r="Q2824" i="5" s="1"/>
  <c r="S2825" i="5" s="1"/>
  <c r="U2825" i="5" s="1"/>
  <c r="U2824" i="5"/>
  <c r="V2824" i="5" s="1"/>
  <c r="V2825" i="5" l="1"/>
  <c r="P2825" i="5"/>
  <c r="Q2825" i="5" s="1"/>
  <c r="S2826" i="5" s="1"/>
  <c r="P2826" i="5" l="1"/>
  <c r="Q2826" i="5" s="1"/>
  <c r="S2827" i="5" s="1"/>
  <c r="U2827" i="5" s="1"/>
  <c r="U2826" i="5"/>
  <c r="V2826" i="5" s="1"/>
  <c r="V2827" i="5" l="1"/>
  <c r="P2827" i="5"/>
  <c r="Q2827" i="5" s="1"/>
  <c r="S2828" i="5" s="1"/>
  <c r="U2828" i="5" s="1"/>
  <c r="V2828" i="5" s="1"/>
  <c r="P2828" i="5" l="1"/>
  <c r="Q2828" i="5" s="1"/>
  <c r="S2829" i="5" s="1"/>
  <c r="P2829" i="5" l="1"/>
  <c r="Q2829" i="5" s="1"/>
  <c r="S2830" i="5" s="1"/>
  <c r="U2829" i="5"/>
  <c r="V2829" i="5" s="1"/>
  <c r="P2830" i="5" l="1"/>
  <c r="Q2830" i="5" s="1"/>
  <c r="S2831" i="5" s="1"/>
  <c r="U2830" i="5"/>
  <c r="V2830" i="5" s="1"/>
  <c r="P2831" i="5" l="1"/>
  <c r="Q2831" i="5" s="1"/>
  <c r="S2832" i="5" s="1"/>
  <c r="U2832" i="5" s="1"/>
  <c r="U2831" i="5"/>
  <c r="V2831" i="5" s="1"/>
  <c r="V2832" i="5" l="1"/>
  <c r="P2832" i="5"/>
  <c r="Q2832" i="5" s="1"/>
  <c r="S2833" i="5" s="1"/>
  <c r="U2833" i="5" s="1"/>
  <c r="V2833" i="5" s="1"/>
  <c r="P2833" i="5" l="1"/>
  <c r="Q2833" i="5" s="1"/>
  <c r="S2834" i="5" s="1"/>
  <c r="P2834" i="5" l="1"/>
  <c r="Q2834" i="5" s="1"/>
  <c r="S2835" i="5" s="1"/>
  <c r="U2834" i="5"/>
  <c r="V2834" i="5" s="1"/>
  <c r="P2835" i="5" l="1"/>
  <c r="Q2835" i="5" s="1"/>
  <c r="S2836" i="5" s="1"/>
  <c r="U2835" i="5"/>
  <c r="V2835" i="5" s="1"/>
  <c r="P2836" i="5" l="1"/>
  <c r="Q2836" i="5" s="1"/>
  <c r="S2837" i="5" s="1"/>
  <c r="U2837" i="5" s="1"/>
  <c r="U2836" i="5"/>
  <c r="V2836" i="5" s="1"/>
  <c r="V2837" i="5" l="1"/>
  <c r="P2837" i="5"/>
  <c r="Q2837" i="5" s="1"/>
  <c r="S2838" i="5" s="1"/>
  <c r="P2838" i="5" l="1"/>
  <c r="Q2838" i="5" s="1"/>
  <c r="S2839" i="5" s="1"/>
  <c r="U2839" i="5" s="1"/>
  <c r="U2838" i="5"/>
  <c r="V2838" i="5" s="1"/>
  <c r="V2839" i="5" l="1"/>
  <c r="P2839" i="5"/>
  <c r="Q2839" i="5" s="1"/>
  <c r="S2840" i="5" s="1"/>
  <c r="U2840" i="5" s="1"/>
  <c r="V2840" i="5" s="1"/>
  <c r="P2840" i="5" l="1"/>
  <c r="Q2840" i="5" s="1"/>
  <c r="S2841" i="5" s="1"/>
  <c r="P2841" i="5" l="1"/>
  <c r="Q2841" i="5" s="1"/>
  <c r="S2842" i="5" s="1"/>
  <c r="U2841" i="5"/>
  <c r="V2841" i="5" s="1"/>
  <c r="P2842" i="5" l="1"/>
  <c r="Q2842" i="5" s="1"/>
  <c r="S2843" i="5" s="1"/>
  <c r="U2842" i="5"/>
  <c r="V2842" i="5" s="1"/>
  <c r="P2843" i="5" l="1"/>
  <c r="Q2843" i="5" s="1"/>
  <c r="S2844" i="5" s="1"/>
  <c r="U2844" i="5" s="1"/>
  <c r="U2843" i="5"/>
  <c r="V2843" i="5" s="1"/>
  <c r="V2844" i="5" l="1"/>
  <c r="P2844" i="5"/>
  <c r="Q2844" i="5" s="1"/>
  <c r="S2845" i="5" s="1"/>
  <c r="P2845" i="5" l="1"/>
  <c r="Q2845" i="5" s="1"/>
  <c r="S2846" i="5" s="1"/>
  <c r="U2845" i="5"/>
  <c r="V2845" i="5" s="1"/>
  <c r="P2846" i="5" l="1"/>
  <c r="Q2846" i="5" s="1"/>
  <c r="S2847" i="5" s="1"/>
  <c r="U2846" i="5"/>
  <c r="V2846" i="5" s="1"/>
  <c r="P2847" i="5" l="1"/>
  <c r="Q2847" i="5" s="1"/>
  <c r="S2848" i="5" s="1"/>
  <c r="U2847" i="5"/>
  <c r="V2847" i="5" s="1"/>
  <c r="P2848" i="5" l="1"/>
  <c r="Q2848" i="5" s="1"/>
  <c r="S2849" i="5" s="1"/>
  <c r="U2849" i="5" s="1"/>
  <c r="U2848" i="5"/>
  <c r="V2848" i="5" s="1"/>
  <c r="V2849" i="5" l="1"/>
  <c r="P2849" i="5"/>
  <c r="Q2849" i="5" s="1"/>
  <c r="S2850" i="5" s="1"/>
  <c r="U2850" i="5" s="1"/>
  <c r="V2850" i="5" s="1"/>
  <c r="P2850" i="5" l="1"/>
  <c r="Q2850" i="5" s="1"/>
  <c r="S2851" i="5" s="1"/>
  <c r="U2851" i="5" s="1"/>
  <c r="V2851" i="5" s="1"/>
  <c r="P2851" i="5" l="1"/>
  <c r="Q2851" i="5" s="1"/>
  <c r="S2852" i="5" s="1"/>
  <c r="U2852" i="5" s="1"/>
  <c r="V2852" i="5" s="1"/>
  <c r="P2852" i="5" l="1"/>
  <c r="Q2852" i="5" s="1"/>
  <c r="S2853" i="5" s="1"/>
  <c r="P2853" i="5" l="1"/>
  <c r="Q2853" i="5" s="1"/>
  <c r="S2854" i="5" s="1"/>
  <c r="U2854" i="5" s="1"/>
  <c r="U2853" i="5"/>
  <c r="V2853" i="5" s="1"/>
  <c r="V2854" i="5" l="1"/>
  <c r="P2854" i="5"/>
  <c r="Q2854" i="5" s="1"/>
  <c r="S2855" i="5" s="1"/>
  <c r="U2855" i="5" s="1"/>
  <c r="P2855" i="5" l="1"/>
  <c r="Q2855" i="5" s="1"/>
  <c r="S2856" i="5" s="1"/>
  <c r="V2855" i="5"/>
  <c r="P2856" i="5" l="1"/>
  <c r="Q2856" i="5" s="1"/>
  <c r="S2857" i="5" s="1"/>
  <c r="U2856" i="5"/>
  <c r="V2856" i="5" s="1"/>
  <c r="P2857" i="5" l="1"/>
  <c r="Q2857" i="5" s="1"/>
  <c r="S2858" i="5" s="1"/>
  <c r="U2857" i="5"/>
  <c r="V2857" i="5" s="1"/>
  <c r="P2858" i="5" l="1"/>
  <c r="Q2858" i="5" s="1"/>
  <c r="S2859" i="5" s="1"/>
  <c r="U2858" i="5"/>
  <c r="V2858" i="5" s="1"/>
  <c r="P2859" i="5" l="1"/>
  <c r="Q2859" i="5" s="1"/>
  <c r="S2860" i="5" s="1"/>
  <c r="U2859" i="5"/>
  <c r="V2859" i="5" s="1"/>
  <c r="P2860" i="5" l="1"/>
  <c r="Q2860" i="5" s="1"/>
  <c r="S2861" i="5" s="1"/>
  <c r="U2860" i="5"/>
  <c r="V2860" i="5" s="1"/>
  <c r="P2861" i="5" l="1"/>
  <c r="Q2861" i="5" s="1"/>
  <c r="S2862" i="5" s="1"/>
  <c r="U2861" i="5"/>
  <c r="V2861" i="5" s="1"/>
  <c r="P2862" i="5" l="1"/>
  <c r="Q2862" i="5" s="1"/>
  <c r="S2863" i="5" s="1"/>
  <c r="U2862" i="5"/>
  <c r="V2862" i="5" s="1"/>
  <c r="P2863" i="5" l="1"/>
  <c r="Q2863" i="5" s="1"/>
  <c r="S2864" i="5" s="1"/>
  <c r="U2863" i="5"/>
  <c r="V2863" i="5" s="1"/>
  <c r="P2864" i="5" l="1"/>
  <c r="Q2864" i="5" s="1"/>
  <c r="S2865" i="5" s="1"/>
  <c r="U2865" i="5" s="1"/>
  <c r="U2864" i="5"/>
  <c r="V2864" i="5" s="1"/>
  <c r="V2865" i="5" l="1"/>
  <c r="P2865" i="5"/>
  <c r="Q2865" i="5" s="1"/>
  <c r="S2866" i="5" s="1"/>
  <c r="U2866" i="5" s="1"/>
  <c r="V2866" i="5" s="1"/>
  <c r="P2866" i="5" l="1"/>
  <c r="Q2866" i="5" s="1"/>
  <c r="S2867" i="5" s="1"/>
  <c r="U2867" i="5" s="1"/>
  <c r="V2867" i="5" s="1"/>
  <c r="P2867" i="5" l="1"/>
  <c r="Q2867" i="5" s="1"/>
  <c r="S2868" i="5" s="1"/>
  <c r="U2868" i="5" s="1"/>
  <c r="V2868" i="5" s="1"/>
  <c r="P2868" i="5" l="1"/>
  <c r="Q2868" i="5" s="1"/>
  <c r="S2869" i="5" s="1"/>
  <c r="P2869" i="5" l="1"/>
  <c r="Q2869" i="5" s="1"/>
  <c r="S2870" i="5" s="1"/>
  <c r="U2869" i="5"/>
  <c r="V2869" i="5" s="1"/>
  <c r="P2870" i="5" l="1"/>
  <c r="Q2870" i="5" s="1"/>
  <c r="S2871" i="5" s="1"/>
  <c r="U2871" i="5" s="1"/>
  <c r="U2870" i="5"/>
  <c r="V2870" i="5" s="1"/>
  <c r="V2871" i="5" l="1"/>
  <c r="P2871" i="5"/>
  <c r="Q2871" i="5" s="1"/>
  <c r="S2872" i="5" s="1"/>
  <c r="U2872" i="5" s="1"/>
  <c r="V2872" i="5" s="1"/>
  <c r="P2872" i="5" l="1"/>
  <c r="Q2872" i="5" s="1"/>
  <c r="S2873" i="5" s="1"/>
  <c r="U2873" i="5" s="1"/>
  <c r="V2873" i="5" s="1"/>
  <c r="P2873" i="5" l="1"/>
  <c r="Q2873" i="5" s="1"/>
  <c r="S2874" i="5" s="1"/>
  <c r="U2874" i="5" s="1"/>
  <c r="V2874" i="5" s="1"/>
  <c r="P2874" i="5" l="1"/>
  <c r="Q2874" i="5" s="1"/>
  <c r="S2875" i="5" s="1"/>
  <c r="U2875" i="5" s="1"/>
  <c r="V2875" i="5" s="1"/>
  <c r="P2875" i="5" l="1"/>
  <c r="Q2875" i="5" s="1"/>
  <c r="S2876" i="5" s="1"/>
  <c r="P2876" i="5" l="1"/>
  <c r="Q2876" i="5" s="1"/>
  <c r="S2877" i="5" s="1"/>
  <c r="U2876" i="5"/>
  <c r="V2876" i="5" s="1"/>
  <c r="P2877" i="5" l="1"/>
  <c r="Q2877" i="5" s="1"/>
  <c r="S2878" i="5" s="1"/>
  <c r="U2878" i="5" s="1"/>
  <c r="U2877" i="5"/>
  <c r="V2877" i="5" s="1"/>
  <c r="V2878" i="5" l="1"/>
  <c r="P2878" i="5"/>
  <c r="Q2878" i="5" s="1"/>
  <c r="S2879" i="5" s="1"/>
  <c r="U2879" i="5" s="1"/>
  <c r="V2879" i="5" s="1"/>
  <c r="P2879" i="5" l="1"/>
  <c r="Q2879" i="5" s="1"/>
  <c r="S2880" i="5" s="1"/>
  <c r="U2880" i="5" s="1"/>
  <c r="V2880" i="5" s="1"/>
  <c r="P2880" i="5" l="1"/>
  <c r="Q2880" i="5" s="1"/>
  <c r="S2881" i="5" s="1"/>
  <c r="P2881" i="5" l="1"/>
  <c r="Q2881" i="5" s="1"/>
  <c r="S2882" i="5" s="1"/>
  <c r="U2882" i="5" s="1"/>
  <c r="U2881" i="5"/>
  <c r="V2881" i="5" s="1"/>
  <c r="V2882" i="5" l="1"/>
  <c r="P2882" i="5"/>
  <c r="Q2882" i="5" s="1"/>
  <c r="S2883" i="5" s="1"/>
  <c r="P2883" i="5" l="1"/>
  <c r="Q2883" i="5" s="1"/>
  <c r="S2884" i="5" s="1"/>
  <c r="U2883" i="5"/>
  <c r="V2883" i="5" s="1"/>
  <c r="P2884" i="5" l="1"/>
  <c r="Q2884" i="5" s="1"/>
  <c r="S2885" i="5" s="1"/>
  <c r="U2884" i="5"/>
  <c r="V2884" i="5" s="1"/>
  <c r="P2885" i="5" l="1"/>
  <c r="Q2885" i="5" s="1"/>
  <c r="S2886" i="5" s="1"/>
  <c r="U2885" i="5"/>
  <c r="V2885" i="5" s="1"/>
  <c r="P2886" i="5" l="1"/>
  <c r="Q2886" i="5" s="1"/>
  <c r="S2887" i="5" s="1"/>
  <c r="U2886" i="5"/>
  <c r="V2886" i="5" s="1"/>
  <c r="P2887" i="5" l="1"/>
  <c r="Q2887" i="5" s="1"/>
  <c r="S2888" i="5" s="1"/>
  <c r="U2887" i="5"/>
  <c r="V2887" i="5" s="1"/>
  <c r="P2888" i="5" l="1"/>
  <c r="Q2888" i="5" s="1"/>
  <c r="S2889" i="5" s="1"/>
  <c r="U2888" i="5"/>
  <c r="V2888" i="5" s="1"/>
  <c r="P2889" i="5" l="1"/>
  <c r="Q2889" i="5" s="1"/>
  <c r="S2890" i="5" s="1"/>
  <c r="U2889" i="5"/>
  <c r="V2889" i="5" s="1"/>
  <c r="P2890" i="5" l="1"/>
  <c r="Q2890" i="5" s="1"/>
  <c r="S2891" i="5" s="1"/>
  <c r="U2891" i="5" s="1"/>
  <c r="U2890" i="5"/>
  <c r="V2890" i="5" s="1"/>
  <c r="V2891" i="5" l="1"/>
  <c r="P2891" i="5"/>
  <c r="Q2891" i="5" s="1"/>
  <c r="S2892" i="5" s="1"/>
  <c r="P2892" i="5" l="1"/>
  <c r="Q2892" i="5" s="1"/>
  <c r="S2893" i="5" s="1"/>
  <c r="U2892" i="5"/>
  <c r="V2892" i="5" s="1"/>
  <c r="P2893" i="5" l="1"/>
  <c r="Q2893" i="5" s="1"/>
  <c r="S2894" i="5" s="1"/>
  <c r="U2893" i="5"/>
  <c r="V2893" i="5" s="1"/>
  <c r="P2894" i="5" l="1"/>
  <c r="Q2894" i="5" s="1"/>
  <c r="S2895" i="5" s="1"/>
  <c r="U2895" i="5" s="1"/>
  <c r="U2894" i="5"/>
  <c r="V2894" i="5" s="1"/>
  <c r="V2895" i="5" l="1"/>
  <c r="P2895" i="5"/>
  <c r="Q2895" i="5" s="1"/>
  <c r="S2896" i="5" s="1"/>
  <c r="P2896" i="5" l="1"/>
  <c r="Q2896" i="5" s="1"/>
  <c r="S2897" i="5" s="1"/>
  <c r="U2896" i="5"/>
  <c r="V2896" i="5" s="1"/>
  <c r="P2897" i="5" l="1"/>
  <c r="Q2897" i="5" s="1"/>
  <c r="S2898" i="5" s="1"/>
  <c r="U2897" i="5"/>
  <c r="V2897" i="5" s="1"/>
  <c r="P2898" i="5" l="1"/>
  <c r="Q2898" i="5" s="1"/>
  <c r="S2899" i="5" s="1"/>
  <c r="U2899" i="5" s="1"/>
  <c r="U2898" i="5"/>
  <c r="V2898" i="5" s="1"/>
  <c r="V2899" i="5" l="1"/>
  <c r="P2899" i="5"/>
  <c r="Q2899" i="5" s="1"/>
  <c r="S2900" i="5" s="1"/>
  <c r="P2900" i="5" l="1"/>
  <c r="Q2900" i="5" s="1"/>
  <c r="S2901" i="5" s="1"/>
  <c r="U2900" i="5"/>
  <c r="V2900" i="5" s="1"/>
  <c r="P2901" i="5" l="1"/>
  <c r="Q2901" i="5" s="1"/>
  <c r="S2902" i="5" s="1"/>
  <c r="U2902" i="5" s="1"/>
  <c r="U2901" i="5"/>
  <c r="V2901" i="5" s="1"/>
  <c r="V2902" i="5" l="1"/>
  <c r="P2902" i="5"/>
  <c r="Q2902" i="5" s="1"/>
  <c r="S2903" i="5" s="1"/>
  <c r="U2903" i="5" s="1"/>
  <c r="V2903" i="5" s="1"/>
  <c r="P2903" i="5" l="1"/>
  <c r="Q2903" i="5" s="1"/>
  <c r="S2904" i="5" s="1"/>
  <c r="U2904" i="5" s="1"/>
  <c r="V2904" i="5" s="1"/>
  <c r="P2904" i="5" l="1"/>
  <c r="Q2904" i="5" s="1"/>
  <c r="S2905" i="5" s="1"/>
  <c r="P2905" i="5" l="1"/>
  <c r="Q2905" i="5" s="1"/>
  <c r="S2906" i="5" s="1"/>
  <c r="U2905" i="5"/>
  <c r="V2905" i="5" s="1"/>
  <c r="P2906" i="5" l="1"/>
  <c r="Q2906" i="5" s="1"/>
  <c r="S2907" i="5" s="1"/>
  <c r="U2906" i="5"/>
  <c r="V2906" i="5" s="1"/>
  <c r="P2907" i="5" l="1"/>
  <c r="Q2907" i="5" s="1"/>
  <c r="S2908" i="5" s="1"/>
  <c r="U2908" i="5" s="1"/>
  <c r="U2907" i="5"/>
  <c r="V2907" i="5" s="1"/>
  <c r="V2908" i="5" l="1"/>
  <c r="P2908" i="5"/>
  <c r="Q2908" i="5" s="1"/>
  <c r="S2909" i="5" s="1"/>
  <c r="U2909" i="5" s="1"/>
  <c r="V2909" i="5" s="1"/>
  <c r="P2909" i="5" l="1"/>
  <c r="Q2909" i="5" s="1"/>
  <c r="S2910" i="5" s="1"/>
  <c r="P2910" i="5" l="1"/>
  <c r="Q2910" i="5" s="1"/>
  <c r="S2911" i="5" s="1"/>
  <c r="U2910" i="5"/>
  <c r="V2910" i="5" s="1"/>
  <c r="P2911" i="5" l="1"/>
  <c r="Q2911" i="5" s="1"/>
  <c r="S2912" i="5" s="1"/>
  <c r="U2911" i="5"/>
  <c r="V2911" i="5" s="1"/>
  <c r="P2912" i="5" l="1"/>
  <c r="Q2912" i="5" s="1"/>
  <c r="S2913" i="5" s="1"/>
  <c r="U2913" i="5" s="1"/>
  <c r="U2912" i="5"/>
  <c r="V2912" i="5" s="1"/>
  <c r="V2913" i="5" l="1"/>
  <c r="P2913" i="5"/>
  <c r="Q2913" i="5" s="1"/>
  <c r="S2914" i="5" s="1"/>
  <c r="P2914" i="5" l="1"/>
  <c r="Q2914" i="5" s="1"/>
  <c r="S2915" i="5" s="1"/>
  <c r="U2914" i="5"/>
  <c r="V2914" i="5" s="1"/>
  <c r="P2915" i="5" l="1"/>
  <c r="Q2915" i="5" s="1"/>
  <c r="S2916" i="5" s="1"/>
  <c r="U2915" i="5"/>
  <c r="V2915" i="5" s="1"/>
  <c r="P2916" i="5" l="1"/>
  <c r="Q2916" i="5" s="1"/>
  <c r="S2917" i="5" s="1"/>
  <c r="U2916" i="5"/>
  <c r="V2916" i="5" s="1"/>
  <c r="P2917" i="5" l="1"/>
  <c r="Q2917" i="5" s="1"/>
  <c r="S2918" i="5" s="1"/>
  <c r="U2917" i="5"/>
  <c r="V2917" i="5" s="1"/>
  <c r="P2918" i="5" l="1"/>
  <c r="Q2918" i="5" s="1"/>
  <c r="S2919" i="5" s="1"/>
  <c r="U2919" i="5" s="1"/>
  <c r="U2918" i="5"/>
  <c r="V2918" i="5" s="1"/>
  <c r="V2919" i="5" l="1"/>
  <c r="P2919" i="5"/>
  <c r="Q2919" i="5" s="1"/>
  <c r="S2920" i="5" s="1"/>
  <c r="P2920" i="5" l="1"/>
  <c r="Q2920" i="5" s="1"/>
  <c r="S2921" i="5" s="1"/>
  <c r="U2921" i="5" s="1"/>
  <c r="U2920" i="5"/>
  <c r="V2920" i="5" s="1"/>
  <c r="V2921" i="5" l="1"/>
  <c r="P2921" i="5"/>
  <c r="Q2921" i="5" s="1"/>
  <c r="S2922" i="5" s="1"/>
  <c r="U2922" i="5" s="1"/>
  <c r="P2922" i="5" l="1"/>
  <c r="Q2922" i="5" s="1"/>
  <c r="S2923" i="5" s="1"/>
  <c r="V2922" i="5"/>
  <c r="P2923" i="5" l="1"/>
  <c r="Q2923" i="5" s="1"/>
  <c r="S2924" i="5" s="1"/>
  <c r="U2924" i="5" s="1"/>
  <c r="U2923" i="5"/>
  <c r="V2923" i="5" s="1"/>
  <c r="V2924" i="5" l="1"/>
  <c r="P2924" i="5"/>
  <c r="Q2924" i="5" s="1"/>
  <c r="S2925" i="5" s="1"/>
  <c r="P2925" i="5" l="1"/>
  <c r="Q2925" i="5" s="1"/>
  <c r="S2926" i="5" s="1"/>
  <c r="U2925" i="5"/>
  <c r="V2925" i="5" s="1"/>
  <c r="P2926" i="5" l="1"/>
  <c r="Q2926" i="5" s="1"/>
  <c r="S2927" i="5" s="1"/>
  <c r="U2927" i="5" s="1"/>
  <c r="U2926" i="5"/>
  <c r="V2926" i="5" s="1"/>
  <c r="V2927" i="5" l="1"/>
  <c r="P2927" i="5"/>
  <c r="Q2927" i="5" s="1"/>
  <c r="S2928" i="5" s="1"/>
  <c r="U2928" i="5" s="1"/>
  <c r="V2928" i="5" s="1"/>
  <c r="P2928" i="5" l="1"/>
  <c r="Q2928" i="5" s="1"/>
  <c r="S2929" i="5" s="1"/>
  <c r="U2929" i="5" s="1"/>
  <c r="V2929" i="5" s="1"/>
  <c r="P2929" i="5" l="1"/>
  <c r="Q2929" i="5" s="1"/>
  <c r="S2930" i="5" s="1"/>
  <c r="U2930" i="5" s="1"/>
  <c r="V2930" i="5" s="1"/>
  <c r="P2930" i="5" l="1"/>
  <c r="Q2930" i="5" s="1"/>
  <c r="S2931" i="5" s="1"/>
  <c r="U2931" i="5" s="1"/>
  <c r="V2931" i="5" s="1"/>
  <c r="P2931" i="5" l="1"/>
  <c r="Q2931" i="5" s="1"/>
  <c r="S2932" i="5" s="1"/>
  <c r="U2932" i="5" s="1"/>
  <c r="V2932" i="5" s="1"/>
  <c r="P2932" i="5" l="1"/>
  <c r="Q2932" i="5" s="1"/>
  <c r="S2933" i="5" s="1"/>
  <c r="U2933" i="5" s="1"/>
  <c r="V2933" i="5" s="1"/>
  <c r="P2933" i="5" l="1"/>
  <c r="Q2933" i="5" s="1"/>
  <c r="S2934" i="5" s="1"/>
  <c r="P2934" i="5" l="1"/>
  <c r="Q2934" i="5" s="1"/>
  <c r="S2935" i="5" s="1"/>
  <c r="U2935" i="5" s="1"/>
  <c r="U2934" i="5"/>
  <c r="V2934" i="5" s="1"/>
  <c r="V2935" i="5" l="1"/>
  <c r="P2935" i="5"/>
  <c r="Q2935" i="5" s="1"/>
  <c r="S2936" i="5" s="1"/>
  <c r="U2936" i="5" s="1"/>
  <c r="V2936" i="5" s="1"/>
  <c r="P2936" i="5" l="1"/>
  <c r="Q2936" i="5" s="1"/>
  <c r="S2937" i="5" s="1"/>
  <c r="U2937" i="5" s="1"/>
  <c r="V2937" i="5" s="1"/>
  <c r="P2937" i="5" l="1"/>
  <c r="Q2937" i="5" s="1"/>
  <c r="S2938" i="5" s="1"/>
  <c r="U2938" i="5" s="1"/>
  <c r="V2938" i="5" s="1"/>
  <c r="P2938" i="5" l="1"/>
  <c r="Q2938" i="5" s="1"/>
  <c r="S2939" i="5" s="1"/>
  <c r="U2939" i="5" s="1"/>
  <c r="V2939" i="5" s="1"/>
  <c r="P2939" i="5" l="1"/>
  <c r="Q2939" i="5" s="1"/>
  <c r="S2940" i="5" s="1"/>
  <c r="P2940" i="5" l="1"/>
  <c r="Q2940" i="5" s="1"/>
  <c r="S2941" i="5" s="1"/>
  <c r="U2941" i="5" s="1"/>
  <c r="U2940" i="5"/>
  <c r="V2940" i="5" s="1"/>
  <c r="V2941" i="5" l="1"/>
  <c r="P2941" i="5"/>
  <c r="Q2941" i="5" s="1"/>
  <c r="S2942" i="5" s="1"/>
  <c r="U2942" i="5" s="1"/>
  <c r="V2942" i="5" s="1"/>
  <c r="P2942" i="5" l="1"/>
  <c r="Q2942" i="5" s="1"/>
  <c r="S2943" i="5" s="1"/>
  <c r="U2943" i="5" s="1"/>
  <c r="V2943" i="5" s="1"/>
  <c r="P2943" i="5" l="1"/>
  <c r="Q2943" i="5" s="1"/>
  <c r="S2944" i="5" s="1"/>
  <c r="P2944" i="5" l="1"/>
  <c r="Q2944" i="5" s="1"/>
  <c r="S2945" i="5" s="1"/>
  <c r="U2944" i="5"/>
  <c r="V2944" i="5" s="1"/>
  <c r="P2945" i="5" l="1"/>
  <c r="Q2945" i="5" s="1"/>
  <c r="S2946" i="5" s="1"/>
  <c r="U2945" i="5"/>
  <c r="V2945" i="5" s="1"/>
  <c r="P2946" i="5" l="1"/>
  <c r="Q2946" i="5" s="1"/>
  <c r="S2947" i="5" s="1"/>
  <c r="U2946" i="5"/>
  <c r="V2946" i="5" s="1"/>
  <c r="P2947" i="5" l="1"/>
  <c r="Q2947" i="5" s="1"/>
  <c r="S2948" i="5" s="1"/>
  <c r="U2947" i="5"/>
  <c r="V2947" i="5" s="1"/>
  <c r="P2948" i="5" l="1"/>
  <c r="Q2948" i="5" s="1"/>
  <c r="S2949" i="5" s="1"/>
  <c r="U2948" i="5"/>
  <c r="V2948" i="5" s="1"/>
  <c r="P2949" i="5" l="1"/>
  <c r="Q2949" i="5" s="1"/>
  <c r="S2950" i="5" s="1"/>
  <c r="U2949" i="5"/>
  <c r="V2949" i="5" s="1"/>
  <c r="P2950" i="5" l="1"/>
  <c r="Q2950" i="5" s="1"/>
  <c r="S2951" i="5" s="1"/>
  <c r="U2951" i="5" s="1"/>
  <c r="U2950" i="5"/>
  <c r="V2950" i="5" s="1"/>
  <c r="V2951" i="5" l="1"/>
  <c r="P2951" i="5"/>
  <c r="Q2951" i="5" s="1"/>
  <c r="S2952" i="5" s="1"/>
  <c r="U2952" i="5" s="1"/>
  <c r="V2952" i="5" s="1"/>
  <c r="P2952" i="5" l="1"/>
  <c r="Q2952" i="5" s="1"/>
  <c r="S2953" i="5" s="1"/>
  <c r="U2953" i="5" s="1"/>
  <c r="V2953" i="5" s="1"/>
  <c r="P2953" i="5" l="1"/>
  <c r="Q2953" i="5" s="1"/>
  <c r="S2954" i="5" s="1"/>
  <c r="P2954" i="5" l="1"/>
  <c r="Q2954" i="5" s="1"/>
  <c r="S2955" i="5" s="1"/>
  <c r="U2954" i="5"/>
  <c r="V2954" i="5" s="1"/>
  <c r="P2955" i="5" l="1"/>
  <c r="Q2955" i="5" s="1"/>
  <c r="S2956" i="5" s="1"/>
  <c r="U2955" i="5"/>
  <c r="V2955" i="5" s="1"/>
  <c r="P2956" i="5" l="1"/>
  <c r="Q2956" i="5" s="1"/>
  <c r="S2957" i="5" s="1"/>
  <c r="U2956" i="5"/>
  <c r="V2956" i="5" s="1"/>
  <c r="P2957" i="5" l="1"/>
  <c r="Q2957" i="5" s="1"/>
  <c r="S2958" i="5" s="1"/>
  <c r="U2957" i="5"/>
  <c r="V2957" i="5" s="1"/>
  <c r="P2958" i="5" l="1"/>
  <c r="Q2958" i="5" s="1"/>
  <c r="S2959" i="5" s="1"/>
  <c r="U2958" i="5"/>
  <c r="V2958" i="5" s="1"/>
  <c r="P2959" i="5" l="1"/>
  <c r="Q2959" i="5" s="1"/>
  <c r="S2960" i="5" s="1"/>
  <c r="U2959" i="5"/>
  <c r="V2959" i="5" s="1"/>
  <c r="P2960" i="5" l="1"/>
  <c r="Q2960" i="5" s="1"/>
  <c r="S2961" i="5" s="1"/>
  <c r="U2960" i="5"/>
  <c r="V2960" i="5" s="1"/>
  <c r="P2961" i="5" l="1"/>
  <c r="Q2961" i="5" s="1"/>
  <c r="S2962" i="5" s="1"/>
  <c r="U2961" i="5"/>
  <c r="V2961" i="5" s="1"/>
  <c r="P2962" i="5" l="1"/>
  <c r="Q2962" i="5" s="1"/>
  <c r="S2963" i="5" s="1"/>
  <c r="U2962" i="5"/>
  <c r="V2962" i="5" s="1"/>
  <c r="P2963" i="5" l="1"/>
  <c r="Q2963" i="5" s="1"/>
  <c r="S2964" i="5" s="1"/>
  <c r="U2963" i="5"/>
  <c r="V2963" i="5" s="1"/>
  <c r="P2964" i="5" l="1"/>
  <c r="Q2964" i="5" s="1"/>
  <c r="S2965" i="5" s="1"/>
  <c r="U2965" i="5" s="1"/>
  <c r="U2964" i="5"/>
  <c r="V2964" i="5" s="1"/>
  <c r="V2965" i="5" l="1"/>
  <c r="P2965" i="5"/>
  <c r="Q2965" i="5" s="1"/>
  <c r="S2966" i="5" s="1"/>
  <c r="U2966" i="5" s="1"/>
  <c r="V2966" i="5" s="1"/>
  <c r="P2966" i="5" l="1"/>
  <c r="Q2966" i="5" s="1"/>
  <c r="S2967" i="5" s="1"/>
  <c r="U2967" i="5" s="1"/>
  <c r="V2967" i="5" s="1"/>
  <c r="P2967" i="5" l="1"/>
  <c r="Q2967" i="5" s="1"/>
  <c r="S2968" i="5" s="1"/>
  <c r="P2968" i="5" l="1"/>
  <c r="Q2968" i="5" s="1"/>
  <c r="S2969" i="5" s="1"/>
  <c r="U2968" i="5"/>
  <c r="V2968" i="5" s="1"/>
  <c r="P2969" i="5" l="1"/>
  <c r="Q2969" i="5" s="1"/>
  <c r="S2970" i="5" s="1"/>
  <c r="U2970" i="5" s="1"/>
  <c r="U2969" i="5"/>
  <c r="V2969" i="5" s="1"/>
  <c r="V2970" i="5" l="1"/>
  <c r="P2970" i="5"/>
  <c r="Q2970" i="5" s="1"/>
  <c r="S2971" i="5" s="1"/>
  <c r="U2971" i="5" s="1"/>
  <c r="V2971" i="5" s="1"/>
  <c r="P2971" i="5" l="1"/>
  <c r="Q2971" i="5" s="1"/>
  <c r="S2972" i="5" s="1"/>
  <c r="P2972" i="5" l="1"/>
  <c r="Q2972" i="5" s="1"/>
  <c r="S2973" i="5" s="1"/>
  <c r="U2972" i="5"/>
  <c r="V2972" i="5" s="1"/>
  <c r="P2973" i="5" l="1"/>
  <c r="Q2973" i="5" s="1"/>
  <c r="S2974" i="5" s="1"/>
  <c r="U2973" i="5"/>
  <c r="V2973" i="5" s="1"/>
  <c r="P2974" i="5" l="1"/>
  <c r="Q2974" i="5" s="1"/>
  <c r="S2975" i="5" s="1"/>
  <c r="U2974" i="5"/>
  <c r="V2974" i="5" s="1"/>
  <c r="P2975" i="5" l="1"/>
  <c r="Q2975" i="5" s="1"/>
  <c r="S2976" i="5" s="1"/>
  <c r="U2975" i="5"/>
  <c r="V2975" i="5" s="1"/>
  <c r="P2976" i="5" l="1"/>
  <c r="Q2976" i="5" s="1"/>
  <c r="S2977" i="5" s="1"/>
  <c r="U2976" i="5"/>
  <c r="V2976" i="5" s="1"/>
  <c r="P2977" i="5" l="1"/>
  <c r="Q2977" i="5" s="1"/>
  <c r="S2978" i="5" s="1"/>
  <c r="U2978" i="5" s="1"/>
  <c r="U2977" i="5"/>
  <c r="V2977" i="5" s="1"/>
  <c r="V2978" i="5" l="1"/>
  <c r="P2978" i="5"/>
  <c r="Q2978" i="5" s="1"/>
  <c r="S2979" i="5" s="1"/>
  <c r="U2979" i="5" s="1"/>
  <c r="V2979" i="5" s="1"/>
  <c r="P2979" i="5" l="1"/>
  <c r="Q2979" i="5" s="1"/>
  <c r="S2980" i="5" s="1"/>
  <c r="U2980" i="5" s="1"/>
  <c r="V2980" i="5" s="1"/>
  <c r="P2980" i="5" l="1"/>
  <c r="Q2980" i="5" s="1"/>
  <c r="S2981" i="5" s="1"/>
  <c r="U2981" i="5" s="1"/>
  <c r="V2981" i="5" s="1"/>
  <c r="P2981" i="5" l="1"/>
  <c r="Q2981" i="5" s="1"/>
  <c r="S2982" i="5" s="1"/>
  <c r="P2982" i="5" l="1"/>
  <c r="Q2982" i="5" s="1"/>
  <c r="S2983" i="5" s="1"/>
  <c r="U2982" i="5"/>
  <c r="V2982" i="5" s="1"/>
  <c r="P2983" i="5" l="1"/>
  <c r="Q2983" i="5" s="1"/>
  <c r="S2984" i="5" s="1"/>
  <c r="U2983" i="5"/>
  <c r="V2983" i="5" s="1"/>
  <c r="P2984" i="5" l="1"/>
  <c r="Q2984" i="5" s="1"/>
  <c r="S2985" i="5" s="1"/>
  <c r="U2985" i="5" s="1"/>
  <c r="U2984" i="5"/>
  <c r="V2984" i="5" s="1"/>
  <c r="V2985" i="5" l="1"/>
  <c r="P2985" i="5"/>
  <c r="Q2985" i="5" s="1"/>
  <c r="S2986" i="5" s="1"/>
  <c r="U2986" i="5" s="1"/>
  <c r="V2986" i="5" s="1"/>
  <c r="P2986" i="5" l="1"/>
  <c r="Q2986" i="5" s="1"/>
  <c r="S2987" i="5" s="1"/>
  <c r="U2987" i="5" s="1"/>
  <c r="V2987" i="5" s="1"/>
  <c r="P2987" i="5" l="1"/>
  <c r="Q2987" i="5" s="1"/>
  <c r="S2988" i="5" s="1"/>
  <c r="U2988" i="5" s="1"/>
  <c r="V2988" i="5" s="1"/>
  <c r="P2988" i="5" l="1"/>
  <c r="Q2988" i="5" s="1"/>
  <c r="S2989" i="5" s="1"/>
  <c r="P2989" i="5" l="1"/>
  <c r="Q2989" i="5" s="1"/>
  <c r="S2990" i="5" s="1"/>
  <c r="U2989" i="5"/>
  <c r="V2989" i="5" s="1"/>
  <c r="P2990" i="5" l="1"/>
  <c r="Q2990" i="5" s="1"/>
  <c r="S2991" i="5" s="1"/>
  <c r="U2990" i="5"/>
  <c r="V2990" i="5" s="1"/>
  <c r="P2991" i="5" l="1"/>
  <c r="Q2991" i="5" s="1"/>
  <c r="S2992" i="5" s="1"/>
  <c r="U2992" i="5" s="1"/>
  <c r="U2991" i="5"/>
  <c r="V2991" i="5" s="1"/>
  <c r="V2992" i="5" l="1"/>
  <c r="P2992" i="5"/>
  <c r="Q2992" i="5" s="1"/>
  <c r="S2993" i="5" s="1"/>
  <c r="U2993" i="5" s="1"/>
  <c r="V2993" i="5" s="1"/>
  <c r="P2993" i="5" l="1"/>
  <c r="Q2993" i="5" s="1"/>
  <c r="S2994" i="5" s="1"/>
  <c r="U2994" i="5" s="1"/>
  <c r="V2994" i="5" s="1"/>
  <c r="P2994" i="5" l="1"/>
  <c r="Q2994" i="5" s="1"/>
  <c r="S2995" i="5" s="1"/>
  <c r="U2995" i="5" s="1"/>
  <c r="V2995" i="5" s="1"/>
  <c r="P2995" i="5" l="1"/>
  <c r="Q2995" i="5" s="1"/>
  <c r="S2996" i="5" s="1"/>
  <c r="U2996" i="5" s="1"/>
  <c r="V2996" i="5" s="1"/>
  <c r="P2996" i="5" l="1"/>
  <c r="Q2996" i="5" s="1"/>
  <c r="S2997" i="5" s="1"/>
  <c r="U2997" i="5" s="1"/>
  <c r="V2997" i="5" s="1"/>
  <c r="P2997" i="5" l="1"/>
  <c r="Q2997" i="5" s="1"/>
  <c r="S2998" i="5" s="1"/>
  <c r="U2998" i="5" s="1"/>
  <c r="V2998" i="5" s="1"/>
  <c r="P2998" i="5" l="1"/>
  <c r="Q2998" i="5" s="1"/>
  <c r="S2999" i="5" s="1"/>
  <c r="U2999" i="5" s="1"/>
  <c r="V2999" i="5" s="1"/>
  <c r="P2999" i="5" l="1"/>
  <c r="Q2999" i="5" s="1"/>
  <c r="S3000" i="5" s="1"/>
  <c r="P3000" i="5" l="1"/>
  <c r="Q3000" i="5" s="1"/>
  <c r="S3001" i="5" s="1"/>
  <c r="U3000" i="5"/>
  <c r="V3000" i="5" s="1"/>
  <c r="P3001" i="5" l="1"/>
  <c r="Q3001" i="5" s="1"/>
  <c r="S3002" i="5" s="1"/>
  <c r="U3002" i="5" s="1"/>
  <c r="U3001" i="5"/>
  <c r="V3001" i="5" s="1"/>
  <c r="V3002" i="5" l="1"/>
  <c r="P3002" i="5"/>
  <c r="Q3002" i="5" s="1"/>
  <c r="S3003" i="5" s="1"/>
  <c r="U3003" i="5" s="1"/>
  <c r="V3003" i="5" s="1"/>
  <c r="P3003" i="5" l="1"/>
  <c r="Q3003" i="5" s="1"/>
  <c r="S3004" i="5" s="1"/>
  <c r="U3004" i="5" s="1"/>
  <c r="V3004" i="5" s="1"/>
  <c r="P3004" i="5" l="1"/>
  <c r="Q3004" i="5" s="1"/>
  <c r="S3005" i="5" s="1"/>
  <c r="P3005" i="5" l="1"/>
  <c r="Q3005" i="5" s="1"/>
  <c r="S3006" i="5" s="1"/>
  <c r="U3006" i="5" s="1"/>
  <c r="U3005" i="5"/>
  <c r="V3005" i="5" s="1"/>
  <c r="V3006" i="5" l="1"/>
  <c r="P3006" i="5"/>
  <c r="Q3006" i="5" s="1"/>
  <c r="S3007" i="5" s="1"/>
  <c r="U3007" i="5" s="1"/>
  <c r="V3007" i="5" s="1"/>
  <c r="P3007" i="5" l="1"/>
  <c r="Q3007" i="5" s="1"/>
  <c r="S3008" i="5" s="1"/>
  <c r="U3008" i="5" s="1"/>
  <c r="V3008" i="5" s="1"/>
  <c r="P3008" i="5" l="1"/>
  <c r="Q3008" i="5" s="1"/>
  <c r="S3009" i="5" s="1"/>
  <c r="U3009" i="5" s="1"/>
  <c r="V3009" i="5" s="1"/>
  <c r="P3009" i="5" l="1"/>
  <c r="Q3009" i="5" s="1"/>
  <c r="S3010" i="5" s="1"/>
  <c r="U3010" i="5" s="1"/>
  <c r="V3010" i="5" s="1"/>
  <c r="P3010" i="5" l="1"/>
  <c r="Q3010" i="5" s="1"/>
  <c r="S3011" i="5" s="1"/>
  <c r="P3011" i="5" l="1"/>
  <c r="Q3011" i="5" s="1"/>
  <c r="S3012" i="5" s="1"/>
  <c r="U3011" i="5"/>
  <c r="V3011" i="5" s="1"/>
  <c r="P3012" i="5" l="1"/>
  <c r="Q3012" i="5" s="1"/>
  <c r="S3013" i="5" s="1"/>
  <c r="U3013" i="5" s="1"/>
  <c r="U3012" i="5"/>
  <c r="V3012" i="5" s="1"/>
  <c r="V3013" i="5" l="1"/>
  <c r="P3013" i="5"/>
  <c r="Q3013" i="5" s="1"/>
  <c r="S3014" i="5" s="1"/>
  <c r="U3014" i="5" s="1"/>
  <c r="V3014" i="5" s="1"/>
  <c r="P3014" i="5" l="1"/>
  <c r="Q3014" i="5" s="1"/>
  <c r="S3015" i="5" s="1"/>
  <c r="U3015" i="5" l="1"/>
  <c r="V3015" i="5" s="1"/>
  <c r="P3015" i="5"/>
  <c r="Q3015" i="5" s="1"/>
  <c r="S3016" i="5" s="1"/>
  <c r="U3016" i="5" s="1"/>
  <c r="V3016" i="5" l="1"/>
  <c r="P3016" i="5"/>
  <c r="Q3016" i="5" s="1"/>
  <c r="S3017" i="5" s="1"/>
  <c r="U3017" i="5" s="1"/>
  <c r="V3017" i="5" s="1"/>
  <c r="P3017" i="5" l="1"/>
  <c r="Q3017" i="5" s="1"/>
  <c r="S3018" i="5" s="1"/>
  <c r="P3018" i="5" l="1"/>
  <c r="Q3018" i="5" s="1"/>
  <c r="S3019" i="5" s="1"/>
  <c r="U3019" i="5" s="1"/>
  <c r="U3018" i="5"/>
  <c r="V3018" i="5" s="1"/>
  <c r="V3019" i="5" l="1"/>
  <c r="P3019" i="5"/>
  <c r="Q3019" i="5" s="1"/>
  <c r="S3020" i="5" s="1"/>
  <c r="P3020" i="5" l="1"/>
  <c r="Q3020" i="5" s="1"/>
  <c r="S3021" i="5" s="1"/>
  <c r="U3021" i="5" s="1"/>
  <c r="U3020" i="5"/>
  <c r="V3020" i="5" s="1"/>
  <c r="V3021" i="5" l="1"/>
  <c r="P3021" i="5"/>
  <c r="Q3021" i="5" s="1"/>
  <c r="S3022" i="5" s="1"/>
  <c r="U3022" i="5" s="1"/>
  <c r="V3022" i="5" s="1"/>
  <c r="P3022" i="5" l="1"/>
  <c r="Q3022" i="5" s="1"/>
  <c r="S3023" i="5" s="1"/>
  <c r="U3023" i="5" s="1"/>
  <c r="V3023" i="5" s="1"/>
  <c r="P3023" i="5" l="1"/>
  <c r="Q3023" i="5" s="1"/>
  <c r="S3024" i="5" s="1"/>
  <c r="U3024" i="5" s="1"/>
  <c r="V3024" i="5" s="1"/>
  <c r="P3024" i="5" l="1"/>
  <c r="Q3024" i="5" s="1"/>
  <c r="S3025" i="5" s="1"/>
  <c r="U3025" i="5" s="1"/>
  <c r="V3025" i="5" s="1"/>
  <c r="P3025" i="5" l="1"/>
  <c r="Q3025" i="5" s="1"/>
  <c r="S3026" i="5" s="1"/>
  <c r="P3026" i="5" l="1"/>
  <c r="Q3026" i="5" s="1"/>
  <c r="S3027" i="5" s="1"/>
  <c r="U3026" i="5"/>
  <c r="V3026" i="5" s="1"/>
  <c r="P3027" i="5" l="1"/>
  <c r="Q3027" i="5" s="1"/>
  <c r="S3028" i="5" s="1"/>
  <c r="U3027" i="5"/>
  <c r="V3027" i="5" s="1"/>
  <c r="P3028" i="5" l="1"/>
  <c r="Q3028" i="5" s="1"/>
  <c r="S3029" i="5" s="1"/>
  <c r="U3029" i="5" s="1"/>
  <c r="U3028" i="5"/>
  <c r="V3028" i="5" s="1"/>
  <c r="V3029" i="5" l="1"/>
  <c r="P3029" i="5"/>
  <c r="Q3029" i="5" s="1"/>
  <c r="S3030" i="5" s="1"/>
  <c r="U3030" i="5" s="1"/>
  <c r="V3030" i="5" s="1"/>
  <c r="P3030" i="5" l="1"/>
  <c r="Q3030" i="5" s="1"/>
  <c r="S3031" i="5" s="1"/>
  <c r="U3031" i="5" s="1"/>
  <c r="V3031" i="5" s="1"/>
  <c r="P3031" i="5" l="1"/>
  <c r="Q3031" i="5" s="1"/>
  <c r="S3032" i="5" s="1"/>
  <c r="U3032" i="5" s="1"/>
  <c r="V3032" i="5" s="1"/>
  <c r="P3032" i="5" l="1"/>
  <c r="Q3032" i="5" s="1"/>
  <c r="S3033" i="5" s="1"/>
  <c r="U3033" i="5" s="1"/>
  <c r="V3033" i="5" s="1"/>
  <c r="P3033" i="5" l="1"/>
  <c r="Q3033" i="5" s="1"/>
  <c r="S3034" i="5" s="1"/>
  <c r="U3034" i="5" s="1"/>
  <c r="V3034" i="5" s="1"/>
  <c r="P3034" i="5" l="1"/>
  <c r="Q3034" i="5" s="1"/>
  <c r="S3035" i="5" s="1"/>
  <c r="P3035" i="5" l="1"/>
  <c r="Q3035" i="5" s="1"/>
  <c r="S3036" i="5" s="1"/>
  <c r="U3035" i="5"/>
  <c r="V3035" i="5" s="1"/>
  <c r="P3036" i="5" l="1"/>
  <c r="Q3036" i="5" s="1"/>
  <c r="S3037" i="5" s="1"/>
  <c r="U3037" i="5" s="1"/>
  <c r="U3036" i="5"/>
  <c r="V3036" i="5" s="1"/>
  <c r="V3037" i="5" l="1"/>
  <c r="P3037" i="5"/>
  <c r="Q3037" i="5" s="1"/>
  <c r="S3038" i="5" s="1"/>
  <c r="U3038" i="5" s="1"/>
  <c r="V3038" i="5" s="1"/>
  <c r="P3038" i="5" l="1"/>
  <c r="Q3038" i="5" s="1"/>
  <c r="S3039" i="5" s="1"/>
  <c r="U3039" i="5" s="1"/>
  <c r="V3039" i="5" s="1"/>
  <c r="P3039" i="5" l="1"/>
  <c r="Q3039" i="5" s="1"/>
  <c r="S3040" i="5" s="1"/>
  <c r="U3040" i="5" s="1"/>
  <c r="V3040" i="5" s="1"/>
  <c r="P3040" i="5" l="1"/>
  <c r="Q3040" i="5" s="1"/>
  <c r="S3041" i="5" s="1"/>
  <c r="U3041" i="5" s="1"/>
  <c r="V3041" i="5" s="1"/>
  <c r="P3041" i="5" l="1"/>
  <c r="Q3041" i="5" s="1"/>
  <c r="S3042" i="5" s="1"/>
  <c r="U3042" i="5" s="1"/>
  <c r="V3042" i="5" s="1"/>
  <c r="P3042" i="5" l="1"/>
  <c r="Q3042" i="5" s="1"/>
  <c r="S3043" i="5" s="1"/>
  <c r="U3043" i="5" s="1"/>
  <c r="V3043" i="5" s="1"/>
  <c r="P3043" i="5" l="1"/>
  <c r="Q3043" i="5" s="1"/>
  <c r="S3044" i="5" s="1"/>
  <c r="P3044" i="5" l="1"/>
  <c r="Q3044" i="5" s="1"/>
  <c r="S3045" i="5" s="1"/>
  <c r="U3044" i="5"/>
  <c r="V3044" i="5" s="1"/>
  <c r="P3045" i="5" l="1"/>
  <c r="Q3045" i="5" s="1"/>
  <c r="S3046" i="5" s="1"/>
  <c r="U3046" i="5" s="1"/>
  <c r="U3045" i="5"/>
  <c r="V3045" i="5" s="1"/>
  <c r="V3046" i="5" l="1"/>
  <c r="P3046" i="5"/>
  <c r="Q3046" i="5" s="1"/>
  <c r="S3047" i="5" s="1"/>
  <c r="P3047" i="5" l="1"/>
  <c r="Q3047" i="5" s="1"/>
  <c r="S3048" i="5" s="1"/>
  <c r="U3048" i="5" s="1"/>
  <c r="U3047" i="5"/>
  <c r="V3047" i="5" s="1"/>
  <c r="V3048" i="5" l="1"/>
  <c r="P3048" i="5"/>
  <c r="Q3048" i="5" s="1"/>
  <c r="S3049" i="5" s="1"/>
  <c r="U3049" i="5" s="1"/>
  <c r="V3049" i="5" s="1"/>
  <c r="P3049" i="5" l="1"/>
  <c r="Q3049" i="5" s="1"/>
  <c r="S3050" i="5" s="1"/>
  <c r="U3050" i="5" s="1"/>
  <c r="V3050" i="5" s="1"/>
  <c r="P3050" i="5" l="1"/>
  <c r="Q3050" i="5" s="1"/>
  <c r="S3051" i="5" s="1"/>
  <c r="P3051" i="5" l="1"/>
  <c r="Q3051" i="5" s="1"/>
  <c r="S3052" i="5" s="1"/>
  <c r="U3051" i="5"/>
  <c r="V3051" i="5" s="1"/>
  <c r="P3052" i="5" l="1"/>
  <c r="Q3052" i="5" s="1"/>
  <c r="S3053" i="5" s="1"/>
  <c r="U3053" i="5" s="1"/>
  <c r="U3052" i="5"/>
  <c r="V3052" i="5" s="1"/>
  <c r="V3053" i="5" l="1"/>
  <c r="P3053" i="5"/>
  <c r="Q3053" i="5" s="1"/>
  <c r="S3054" i="5" s="1"/>
  <c r="U3054" i="5" s="1"/>
  <c r="V3054" i="5" s="1"/>
  <c r="P3054" i="5" l="1"/>
  <c r="Q3054" i="5" s="1"/>
  <c r="S3055" i="5" s="1"/>
  <c r="P3055" i="5" l="1"/>
  <c r="Q3055" i="5" s="1"/>
  <c r="S3056" i="5" s="1"/>
  <c r="U3055" i="5"/>
  <c r="V3055" i="5" s="1"/>
  <c r="P3056" i="5" l="1"/>
  <c r="Q3056" i="5" s="1"/>
  <c r="S3057" i="5" s="1"/>
  <c r="U3057" i="5" s="1"/>
  <c r="U3056" i="5"/>
  <c r="V3056" i="5" s="1"/>
  <c r="V3057" i="5" l="1"/>
  <c r="P3057" i="5"/>
  <c r="Q3057" i="5" s="1"/>
  <c r="S3058" i="5" s="1"/>
  <c r="P3058" i="5" l="1"/>
  <c r="Q3058" i="5" s="1"/>
  <c r="S3059" i="5" s="1"/>
  <c r="U3058" i="5"/>
  <c r="V3058" i="5" s="1"/>
  <c r="P3059" i="5" l="1"/>
  <c r="Q3059" i="5" s="1"/>
  <c r="S3060" i="5" s="1"/>
  <c r="U3059" i="5"/>
  <c r="V3059" i="5" s="1"/>
  <c r="P3060" i="5" l="1"/>
  <c r="Q3060" i="5" s="1"/>
  <c r="S3061" i="5" s="1"/>
  <c r="U3061" i="5" s="1"/>
  <c r="U3060" i="5"/>
  <c r="V3060" i="5" s="1"/>
  <c r="V3061" i="5" l="1"/>
  <c r="P3061" i="5"/>
  <c r="Q3061" i="5" s="1"/>
  <c r="S3062" i="5" s="1"/>
  <c r="P3062" i="5" l="1"/>
  <c r="Q3062" i="5" s="1"/>
  <c r="S3063" i="5" s="1"/>
  <c r="U3062" i="5"/>
  <c r="V3062" i="5" s="1"/>
  <c r="P3063" i="5" l="1"/>
  <c r="Q3063" i="5" s="1"/>
  <c r="S3064" i="5" s="1"/>
  <c r="U3064" i="5" s="1"/>
  <c r="U3063" i="5"/>
  <c r="V3063" i="5" s="1"/>
  <c r="V3064" i="5" l="1"/>
  <c r="P3064" i="5"/>
  <c r="Q3064" i="5" s="1"/>
  <c r="S3065" i="5" s="1"/>
  <c r="P3065" i="5" l="1"/>
  <c r="Q3065" i="5" s="1"/>
  <c r="S3066" i="5" s="1"/>
  <c r="U3065" i="5"/>
  <c r="V3065" i="5" s="1"/>
  <c r="P3066" i="5" l="1"/>
  <c r="Q3066" i="5" s="1"/>
  <c r="S3067" i="5" s="1"/>
  <c r="U3067" i="5" s="1"/>
  <c r="U3066" i="5"/>
  <c r="V3066" i="5" s="1"/>
  <c r="V3067" i="5" l="1"/>
  <c r="P3067" i="5"/>
  <c r="Q3067" i="5" s="1"/>
  <c r="S3068" i="5" s="1"/>
  <c r="U3068" i="5" s="1"/>
  <c r="V3068" i="5" s="1"/>
  <c r="P3068" i="5" l="1"/>
  <c r="Q3068" i="5" s="1"/>
  <c r="S3069" i="5" s="1"/>
  <c r="P3069" i="5" l="1"/>
  <c r="Q3069" i="5" s="1"/>
  <c r="S3070" i="5" s="1"/>
  <c r="U3069" i="5"/>
  <c r="V3069" i="5" s="1"/>
  <c r="P3070" i="5" l="1"/>
  <c r="Q3070" i="5" s="1"/>
  <c r="S3071" i="5" s="1"/>
  <c r="U3070" i="5"/>
  <c r="V3070" i="5" s="1"/>
  <c r="P3071" i="5" l="1"/>
  <c r="Q3071" i="5" s="1"/>
  <c r="S3072" i="5" s="1"/>
  <c r="U3071" i="5"/>
  <c r="V3071" i="5" s="1"/>
  <c r="P3072" i="5" l="1"/>
  <c r="Q3072" i="5" s="1"/>
  <c r="S3073" i="5" s="1"/>
  <c r="U3073" i="5" s="1"/>
  <c r="U3072" i="5"/>
  <c r="V3072" i="5" s="1"/>
  <c r="V3073" i="5" l="1"/>
  <c r="P3073" i="5"/>
  <c r="Q3073" i="5" s="1"/>
  <c r="S3074" i="5" s="1"/>
  <c r="P3074" i="5" l="1"/>
  <c r="Q3074" i="5" s="1"/>
  <c r="S3075" i="5" s="1"/>
  <c r="U3074" i="5"/>
  <c r="V3074" i="5" s="1"/>
  <c r="AL14" i="5"/>
  <c r="P3075" i="5" l="1"/>
  <c r="Q3075" i="5" s="1"/>
  <c r="S3076" i="5" s="1"/>
  <c r="U3075" i="5"/>
  <c r="V3075" i="5" s="1"/>
  <c r="P3076" i="5" l="1"/>
  <c r="Q3076" i="5" s="1"/>
  <c r="S3077" i="5" s="1"/>
  <c r="U3076" i="5"/>
  <c r="V3076" i="5" s="1"/>
  <c r="P3077" i="5" l="1"/>
  <c r="Q3077" i="5" s="1"/>
  <c r="S3078" i="5" s="1"/>
  <c r="U3078" i="5" s="1"/>
  <c r="U3077" i="5"/>
  <c r="V3077" i="5" s="1"/>
  <c r="V3078" i="5" l="1"/>
  <c r="P3078" i="5"/>
  <c r="Q3078" i="5" s="1"/>
  <c r="S3079" i="5" s="1"/>
  <c r="U3079" i="5" s="1"/>
  <c r="V3079" i="5" s="1"/>
  <c r="P3079" i="5" l="1"/>
  <c r="Q3079" i="5" s="1"/>
  <c r="S3080" i="5" s="1"/>
  <c r="P3080" i="5" l="1"/>
  <c r="Q3080" i="5" s="1"/>
  <c r="S3081" i="5" s="1"/>
  <c r="U3080" i="5"/>
  <c r="V3080" i="5" s="1"/>
  <c r="P3081" i="5" l="1"/>
  <c r="Q3081" i="5" s="1"/>
  <c r="S3082" i="5" s="1"/>
  <c r="U3082" i="5" s="1"/>
  <c r="U3081" i="5"/>
  <c r="V3081" i="5" s="1"/>
  <c r="V3082" i="5" l="1"/>
  <c r="P3082" i="5"/>
  <c r="Q3082" i="5" s="1"/>
  <c r="S3083" i="5" s="1"/>
  <c r="P3083" i="5" l="1"/>
  <c r="Q3083" i="5" s="1"/>
  <c r="S3084" i="5" s="1"/>
  <c r="U3083" i="5"/>
  <c r="V3083" i="5" s="1"/>
  <c r="P3084" i="5" l="1"/>
  <c r="Q3084" i="5" s="1"/>
  <c r="S3085" i="5" s="1"/>
  <c r="U3084" i="5"/>
  <c r="V3084" i="5" s="1"/>
  <c r="P3085" i="5" l="1"/>
  <c r="Q3085" i="5" s="1"/>
  <c r="S3086" i="5" s="1"/>
  <c r="U3085" i="5"/>
  <c r="V3085" i="5" s="1"/>
  <c r="P3086" i="5" l="1"/>
  <c r="Q3086" i="5" s="1"/>
  <c r="S3087" i="5" s="1"/>
  <c r="U3086" i="5"/>
  <c r="V3086" i="5" s="1"/>
  <c r="P3087" i="5" l="1"/>
  <c r="Q3087" i="5" s="1"/>
  <c r="S3088" i="5" s="1"/>
  <c r="U3087" i="5"/>
  <c r="V3087" i="5" s="1"/>
  <c r="P3088" i="5" l="1"/>
  <c r="Q3088" i="5" s="1"/>
  <c r="S3089" i="5" s="1"/>
  <c r="U3089" i="5" s="1"/>
  <c r="U3088" i="5"/>
  <c r="V3088" i="5" s="1"/>
  <c r="V3089" i="5" l="1"/>
  <c r="P3089" i="5"/>
  <c r="Q3089" i="5" s="1"/>
  <c r="S3090" i="5" s="1"/>
  <c r="P3090" i="5" l="1"/>
  <c r="Q3090" i="5" s="1"/>
  <c r="S3091" i="5" s="1"/>
  <c r="U3090" i="5"/>
  <c r="V3090" i="5" s="1"/>
  <c r="P3091" i="5" l="1"/>
  <c r="Q3091" i="5" s="1"/>
  <c r="S3092" i="5" s="1"/>
  <c r="U3092" i="5" s="1"/>
  <c r="U3091" i="5"/>
  <c r="V3091" i="5" s="1"/>
  <c r="V3092" i="5" l="1"/>
  <c r="P3092" i="5"/>
  <c r="Q3092" i="5" s="1"/>
  <c r="S3093" i="5" s="1"/>
  <c r="U3093" i="5" s="1"/>
  <c r="V3093" i="5" s="1"/>
  <c r="P3093" i="5" l="1"/>
  <c r="Q3093" i="5" s="1"/>
  <c r="S3094" i="5" s="1"/>
  <c r="U3094" i="5" s="1"/>
  <c r="V3094" i="5" s="1"/>
  <c r="P3094" i="5" l="1"/>
  <c r="Q3094" i="5" s="1"/>
  <c r="S3095" i="5" s="1"/>
  <c r="U3095" i="5" s="1"/>
  <c r="V3095" i="5" s="1"/>
  <c r="P3095" i="5" l="1"/>
  <c r="Q3095" i="5" s="1"/>
  <c r="S3096" i="5" s="1"/>
  <c r="U3096" i="5" s="1"/>
  <c r="V3096" i="5" s="1"/>
  <c r="P3096" i="5" l="1"/>
  <c r="Q3096" i="5" s="1"/>
  <c r="S3097" i="5" s="1"/>
  <c r="P3097" i="5" l="1"/>
  <c r="Q3097" i="5" s="1"/>
  <c r="S3098" i="5" s="1"/>
  <c r="U3097" i="5"/>
  <c r="V3097" i="5" s="1"/>
  <c r="P3098" i="5" l="1"/>
  <c r="Q3098" i="5" s="1"/>
  <c r="S3099" i="5" s="1"/>
  <c r="U3099" i="5" s="1"/>
  <c r="U3098" i="5"/>
  <c r="V3098" i="5" s="1"/>
  <c r="V3099" i="5" l="1"/>
  <c r="P3099" i="5"/>
  <c r="Q3099" i="5" s="1"/>
  <c r="S3100" i="5" s="1"/>
  <c r="P3100" i="5" l="1"/>
  <c r="Q3100" i="5" s="1"/>
  <c r="S3101" i="5" s="1"/>
  <c r="U3100" i="5"/>
  <c r="V3100" i="5" s="1"/>
  <c r="P3101" i="5" l="1"/>
  <c r="Q3101" i="5" s="1"/>
  <c r="S3102" i="5" s="1"/>
  <c r="U3101" i="5"/>
  <c r="V3101" i="5" s="1"/>
  <c r="P3102" i="5" l="1"/>
  <c r="Q3102" i="5" s="1"/>
  <c r="S3103" i="5" s="1"/>
  <c r="U3102" i="5"/>
  <c r="V3102" i="5" s="1"/>
  <c r="P3103" i="5" l="1"/>
  <c r="Q3103" i="5" s="1"/>
  <c r="S3104" i="5" s="1"/>
  <c r="U3103" i="5"/>
  <c r="V3103" i="5" s="1"/>
  <c r="P3104" i="5" l="1"/>
  <c r="Q3104" i="5" s="1"/>
  <c r="S3105" i="5" s="1"/>
  <c r="U3104" i="5"/>
  <c r="V3104" i="5" s="1"/>
  <c r="P3105" i="5" l="1"/>
  <c r="Q3105" i="5" s="1"/>
  <c r="S3106" i="5" s="1"/>
  <c r="U3106" i="5" s="1"/>
  <c r="U3105" i="5"/>
  <c r="V3105" i="5" s="1"/>
  <c r="V3106" i="5" l="1"/>
  <c r="P3106" i="5"/>
  <c r="Q3106" i="5" s="1"/>
  <c r="S3107" i="5" s="1"/>
  <c r="U3107" i="5" s="1"/>
  <c r="V3107" i="5" l="1"/>
  <c r="P3107" i="5"/>
  <c r="Q3107" i="5" s="1"/>
  <c r="S3108" i="5" s="1"/>
  <c r="U3108" i="5" s="1"/>
  <c r="V3108" i="5" s="1"/>
  <c r="P3108" i="5" l="1"/>
  <c r="Q3108" i="5" s="1"/>
  <c r="S3109" i="5" s="1"/>
  <c r="P3109" i="5" l="1"/>
  <c r="Q3109" i="5" s="1"/>
  <c r="S3110" i="5" s="1"/>
  <c r="U3109" i="5"/>
  <c r="V3109" i="5" s="1"/>
  <c r="P3110" i="5" l="1"/>
  <c r="Q3110" i="5" s="1"/>
  <c r="S3111" i="5" s="1"/>
  <c r="U3111" i="5" s="1"/>
  <c r="U3110" i="5"/>
  <c r="V3110" i="5" s="1"/>
  <c r="V3111" i="5" l="1"/>
  <c r="P3111" i="5"/>
  <c r="Q3111" i="5" s="1"/>
  <c r="S3112" i="5" s="1"/>
  <c r="P3112" i="5" l="1"/>
  <c r="Q3112" i="5" s="1"/>
  <c r="S3113" i="5" s="1"/>
  <c r="U3112" i="5"/>
  <c r="V3112" i="5" s="1"/>
  <c r="P3113" i="5" l="1"/>
  <c r="Q3113" i="5" s="1"/>
  <c r="S3114" i="5" s="1"/>
  <c r="U3113" i="5"/>
  <c r="V3113" i="5" s="1"/>
  <c r="P3114" i="5" l="1"/>
  <c r="Q3114" i="5" s="1"/>
  <c r="S3115" i="5" s="1"/>
  <c r="U3115" i="5" s="1"/>
  <c r="U3114" i="5"/>
  <c r="V3114" i="5" s="1"/>
  <c r="V3115" i="5" l="1"/>
  <c r="P3115" i="5"/>
  <c r="Q3115" i="5" s="1"/>
  <c r="S3116" i="5" s="1"/>
  <c r="P3116" i="5" l="1"/>
  <c r="Q3116" i="5" s="1"/>
  <c r="S3117" i="5" s="1"/>
  <c r="U3116" i="5"/>
  <c r="V3116" i="5" s="1"/>
  <c r="P3117" i="5" l="1"/>
  <c r="Q3117" i="5" s="1"/>
  <c r="S3118" i="5" s="1"/>
  <c r="U3117" i="5"/>
  <c r="V3117" i="5" s="1"/>
  <c r="P3118" i="5" l="1"/>
  <c r="Q3118" i="5" s="1"/>
  <c r="S3119" i="5" s="1"/>
  <c r="U3118" i="5"/>
  <c r="V3118" i="5" s="1"/>
  <c r="P3119" i="5" l="1"/>
  <c r="Q3119" i="5" s="1"/>
  <c r="S3120" i="5" s="1"/>
  <c r="U3119" i="5"/>
  <c r="V3119" i="5" s="1"/>
  <c r="P3120" i="5" l="1"/>
  <c r="Q3120" i="5" s="1"/>
  <c r="S3121" i="5" s="1"/>
  <c r="U3120" i="5"/>
  <c r="V3120" i="5" s="1"/>
  <c r="P3121" i="5" l="1"/>
  <c r="Q3121" i="5" s="1"/>
  <c r="S3122" i="5" s="1"/>
  <c r="U3121" i="5"/>
  <c r="V3121" i="5" s="1"/>
  <c r="P3122" i="5" l="1"/>
  <c r="Q3122" i="5" s="1"/>
  <c r="S3123" i="5" s="1"/>
  <c r="U3122" i="5"/>
  <c r="V3122" i="5" s="1"/>
  <c r="P3123" i="5" l="1"/>
  <c r="Q3123" i="5" s="1"/>
  <c r="S3124" i="5" s="1"/>
  <c r="U3123" i="5"/>
  <c r="V3123" i="5" s="1"/>
  <c r="P3124" i="5" l="1"/>
  <c r="Q3124" i="5" s="1"/>
  <c r="S3125" i="5" s="1"/>
  <c r="U3124" i="5"/>
  <c r="V3124" i="5" s="1"/>
  <c r="P3125" i="5" l="1"/>
  <c r="Q3125" i="5" s="1"/>
  <c r="S3126" i="5" s="1"/>
  <c r="U3125" i="5"/>
  <c r="V3125" i="5" s="1"/>
  <c r="P3126" i="5" l="1"/>
  <c r="Q3126" i="5" s="1"/>
  <c r="S3127" i="5" s="1"/>
  <c r="U3126" i="5"/>
  <c r="V3126" i="5" s="1"/>
  <c r="P3127" i="5" l="1"/>
  <c r="Q3127" i="5" s="1"/>
  <c r="S3128" i="5" s="1"/>
  <c r="U3127" i="5"/>
  <c r="V3127" i="5" s="1"/>
  <c r="P3128" i="5" l="1"/>
  <c r="Q3128" i="5" s="1"/>
  <c r="S3129" i="5" s="1"/>
  <c r="U3128" i="5"/>
  <c r="V3128" i="5" s="1"/>
  <c r="P3129" i="5" l="1"/>
  <c r="Q3129" i="5" s="1"/>
  <c r="S3130" i="5" s="1"/>
  <c r="U3129" i="5"/>
  <c r="V3129" i="5" s="1"/>
  <c r="P3130" i="5" l="1"/>
  <c r="Q3130" i="5" s="1"/>
  <c r="S3131" i="5" s="1"/>
  <c r="U3130" i="5"/>
  <c r="V3130" i="5" s="1"/>
  <c r="P3131" i="5" l="1"/>
  <c r="Q3131" i="5" s="1"/>
  <c r="S3132" i="5" s="1"/>
  <c r="U3131" i="5"/>
  <c r="V3131" i="5" s="1"/>
  <c r="P3132" i="5" l="1"/>
  <c r="Q3132" i="5" s="1"/>
  <c r="S3133" i="5" s="1"/>
  <c r="U3132" i="5"/>
  <c r="V3132" i="5" s="1"/>
  <c r="P3133" i="5" l="1"/>
  <c r="Q3133" i="5" s="1"/>
  <c r="S3134" i="5" s="1"/>
  <c r="U3134" i="5" s="1"/>
  <c r="U3133" i="5"/>
  <c r="V3133" i="5" s="1"/>
  <c r="V3134" i="5" l="1"/>
  <c r="P3134" i="5"/>
  <c r="Q3134" i="5" s="1"/>
  <c r="S3135" i="5" s="1"/>
  <c r="U3135" i="5" s="1"/>
  <c r="V3135" i="5" s="1"/>
  <c r="P3135" i="5" l="1"/>
  <c r="Q3135" i="5" s="1"/>
  <c r="S3136" i="5" s="1"/>
  <c r="P3136" i="5" l="1"/>
  <c r="Q3136" i="5" s="1"/>
  <c r="S3137" i="5" s="1"/>
  <c r="U3137" i="5" s="1"/>
  <c r="U3136" i="5"/>
  <c r="V3136" i="5" s="1"/>
  <c r="V3137" i="5" l="1"/>
  <c r="P3137" i="5"/>
  <c r="Q3137" i="5" s="1"/>
  <c r="S3138" i="5" s="1"/>
  <c r="P3138" i="5" l="1"/>
  <c r="Q3138" i="5" s="1"/>
  <c r="S3139" i="5" s="1"/>
  <c r="U3138" i="5"/>
  <c r="V3138" i="5" s="1"/>
  <c r="P3139" i="5" l="1"/>
  <c r="Q3139" i="5" s="1"/>
  <c r="S3140" i="5" s="1"/>
  <c r="U3139" i="5"/>
  <c r="V3139" i="5" s="1"/>
  <c r="P3140" i="5" l="1"/>
  <c r="Q3140" i="5" s="1"/>
  <c r="S3141" i="5" s="1"/>
  <c r="U3140" i="5"/>
  <c r="V3140" i="5" s="1"/>
  <c r="P3141" i="5" l="1"/>
  <c r="Q3141" i="5" s="1"/>
  <c r="S3142" i="5" s="1"/>
  <c r="U3141" i="5"/>
  <c r="V3141" i="5" s="1"/>
  <c r="P3142" i="5" l="1"/>
  <c r="Q3142" i="5" s="1"/>
  <c r="S3143" i="5" s="1"/>
  <c r="U3142" i="5"/>
  <c r="V3142" i="5" s="1"/>
  <c r="P3143" i="5" l="1"/>
  <c r="Q3143" i="5" s="1"/>
  <c r="S3144" i="5" s="1"/>
  <c r="U3143" i="5"/>
  <c r="V3143" i="5" s="1"/>
  <c r="P3144" i="5" l="1"/>
  <c r="Q3144" i="5" s="1"/>
  <c r="S3145" i="5" s="1"/>
  <c r="U3144" i="5"/>
  <c r="V3144" i="5" s="1"/>
  <c r="P3145" i="5" l="1"/>
  <c r="Q3145" i="5" s="1"/>
  <c r="S3146" i="5" s="1"/>
  <c r="U3145" i="5"/>
  <c r="V3145" i="5" s="1"/>
  <c r="P3146" i="5" l="1"/>
  <c r="Q3146" i="5" s="1"/>
  <c r="S3147" i="5" s="1"/>
  <c r="U3146" i="5"/>
  <c r="V3146" i="5" s="1"/>
  <c r="P3147" i="5" l="1"/>
  <c r="Q3147" i="5" s="1"/>
  <c r="S3148" i="5" s="1"/>
  <c r="U3148" i="5" s="1"/>
  <c r="U3147" i="5"/>
  <c r="V3147" i="5" s="1"/>
  <c r="V3148" i="5" l="1"/>
  <c r="P3148" i="5"/>
  <c r="Q3148" i="5" s="1"/>
  <c r="S3149" i="5" s="1"/>
  <c r="P3149" i="5" l="1"/>
  <c r="Q3149" i="5" s="1"/>
  <c r="S3150" i="5" s="1"/>
  <c r="U3149" i="5"/>
  <c r="V3149" i="5" s="1"/>
  <c r="P3150" i="5" l="1"/>
  <c r="Q3150" i="5" s="1"/>
  <c r="S3151" i="5" s="1"/>
  <c r="U3150" i="5"/>
  <c r="V3150" i="5" s="1"/>
  <c r="P3151" i="5" l="1"/>
  <c r="Q3151" i="5" s="1"/>
  <c r="S3152" i="5" s="1"/>
  <c r="U3151" i="5"/>
  <c r="V3151" i="5" s="1"/>
  <c r="P3152" i="5" l="1"/>
  <c r="Q3152" i="5" s="1"/>
  <c r="S3153" i="5" s="1"/>
  <c r="U3152" i="5"/>
  <c r="V3152" i="5" s="1"/>
  <c r="P3153" i="5" l="1"/>
  <c r="Q3153" i="5" s="1"/>
  <c r="S3154" i="5" s="1"/>
  <c r="U3153" i="5"/>
  <c r="V3153" i="5" s="1"/>
  <c r="P3154" i="5" l="1"/>
  <c r="Q3154" i="5" s="1"/>
  <c r="S3155" i="5" s="1"/>
  <c r="U3154" i="5"/>
  <c r="V3154" i="5" s="1"/>
  <c r="P3155" i="5" l="1"/>
  <c r="Q3155" i="5" s="1"/>
  <c r="S3156" i="5" s="1"/>
  <c r="U3155" i="5"/>
  <c r="V3155" i="5" s="1"/>
  <c r="P3156" i="5" l="1"/>
  <c r="Q3156" i="5" s="1"/>
  <c r="S3157" i="5" s="1"/>
  <c r="U3156" i="5"/>
  <c r="V3156" i="5" s="1"/>
  <c r="P3157" i="5" l="1"/>
  <c r="Q3157" i="5" s="1"/>
  <c r="S3158" i="5" s="1"/>
  <c r="U3157" i="5"/>
  <c r="V3157" i="5" s="1"/>
  <c r="P3158" i="5" l="1"/>
  <c r="Q3158" i="5" s="1"/>
  <c r="S3159" i="5" s="1"/>
  <c r="U3159" i="5" s="1"/>
  <c r="U3158" i="5"/>
  <c r="V3158" i="5" s="1"/>
  <c r="V3159" i="5" l="1"/>
  <c r="P3159" i="5"/>
  <c r="Q3159" i="5" s="1"/>
  <c r="S3160" i="5" s="1"/>
  <c r="P3160" i="5" l="1"/>
  <c r="Q3160" i="5" s="1"/>
  <c r="S3161" i="5" s="1"/>
  <c r="U3161" i="5" s="1"/>
  <c r="U3160" i="5"/>
  <c r="V3160" i="5" s="1"/>
  <c r="V3161" i="5" l="1"/>
  <c r="P3161" i="5"/>
  <c r="Q3161" i="5" s="1"/>
  <c r="S3162" i="5" s="1"/>
  <c r="U3162" i="5" s="1"/>
  <c r="V3162" i="5" s="1"/>
  <c r="P3162" i="5" l="1"/>
  <c r="Q3162" i="5" s="1"/>
  <c r="S3163" i="5" s="1"/>
  <c r="U3163" i="5" s="1"/>
  <c r="V3163" i="5" s="1"/>
  <c r="P3163" i="5" l="1"/>
  <c r="Q3163" i="5" s="1"/>
  <c r="S3164" i="5" s="1"/>
  <c r="U3164" i="5" s="1"/>
  <c r="V3164" i="5" s="1"/>
  <c r="P3164" i="5" l="1"/>
  <c r="Q3164" i="5" s="1"/>
  <c r="S3165" i="5" s="1"/>
  <c r="P3165" i="5" l="1"/>
  <c r="Q3165" i="5" s="1"/>
  <c r="S3166" i="5" s="1"/>
  <c r="U3165" i="5"/>
  <c r="V3165" i="5" s="1"/>
  <c r="P3166" i="5" l="1"/>
  <c r="Q3166" i="5" s="1"/>
  <c r="S3167" i="5" s="1"/>
  <c r="U3166" i="5"/>
  <c r="V3166" i="5" s="1"/>
  <c r="P3167" i="5" l="1"/>
  <c r="Q3167" i="5" s="1"/>
  <c r="S3168" i="5" s="1"/>
  <c r="U3168" i="5" s="1"/>
  <c r="U3167" i="5"/>
  <c r="V3167" i="5" s="1"/>
  <c r="V3168" i="5" l="1"/>
  <c r="P3168" i="5"/>
  <c r="Q3168" i="5" s="1"/>
  <c r="S3169" i="5" s="1"/>
  <c r="U3169" i="5" s="1"/>
  <c r="V3169" i="5" s="1"/>
  <c r="P3169" i="5" l="1"/>
  <c r="Q3169" i="5" s="1"/>
  <c r="S3170" i="5" s="1"/>
  <c r="U3170" i="5" s="1"/>
  <c r="V3170" i="5" s="1"/>
  <c r="P3170" i="5" l="1"/>
  <c r="Q3170" i="5" s="1"/>
  <c r="S3171" i="5" s="1"/>
  <c r="P3171" i="5" l="1"/>
  <c r="Q3171" i="5" s="1"/>
  <c r="S3172" i="5" s="1"/>
  <c r="U3171" i="5"/>
  <c r="V3171" i="5" s="1"/>
  <c r="P3172" i="5" l="1"/>
  <c r="Q3172" i="5" s="1"/>
  <c r="S3173" i="5" s="1"/>
  <c r="U3173" i="5" s="1"/>
  <c r="U3172" i="5"/>
  <c r="V3172" i="5" s="1"/>
  <c r="V3173" i="5" l="1"/>
  <c r="P3173" i="5"/>
  <c r="Q3173" i="5" s="1"/>
  <c r="S3174" i="5" s="1"/>
  <c r="U3174" i="5" s="1"/>
  <c r="V3174" i="5" s="1"/>
  <c r="P3174" i="5" l="1"/>
  <c r="Q3174" i="5" s="1"/>
  <c r="S3175" i="5" s="1"/>
  <c r="P3175" i="5" l="1"/>
  <c r="Q3175" i="5" s="1"/>
  <c r="S3176" i="5" s="1"/>
  <c r="U3175" i="5"/>
  <c r="V3175" i="5" s="1"/>
  <c r="P3176" i="5" l="1"/>
  <c r="Q3176" i="5" s="1"/>
  <c r="S3177" i="5" s="1"/>
  <c r="U3177" i="5" s="1"/>
  <c r="U3176" i="5"/>
  <c r="V3176" i="5" s="1"/>
  <c r="V3177" i="5" l="1"/>
  <c r="P3177" i="5"/>
  <c r="Q3177" i="5" s="1"/>
  <c r="S3178" i="5" s="1"/>
  <c r="U3178" i="5" s="1"/>
  <c r="V3178" i="5" s="1"/>
  <c r="P3178" i="5" l="1"/>
  <c r="Q3178" i="5" s="1"/>
  <c r="S3179" i="5" s="1"/>
  <c r="P3179" i="5" l="1"/>
  <c r="Q3179" i="5" s="1"/>
  <c r="S3180" i="5" s="1"/>
  <c r="U3180" i="5" s="1"/>
  <c r="U3179" i="5"/>
  <c r="V3179" i="5" s="1"/>
  <c r="V3180" i="5" l="1"/>
  <c r="P3180" i="5"/>
  <c r="Q3180" i="5" s="1"/>
  <c r="S3181" i="5" s="1"/>
  <c r="U3181" i="5" s="1"/>
  <c r="V3181" i="5" s="1"/>
  <c r="P3181" i="5" l="1"/>
  <c r="Q3181" i="5" s="1"/>
  <c r="S3182" i="5" s="1"/>
  <c r="U3182" i="5" s="1"/>
  <c r="V3182" i="5" s="1"/>
  <c r="P3182" i="5" l="1"/>
  <c r="Q3182" i="5" s="1"/>
  <c r="S3183" i="5" s="1"/>
  <c r="P3183" i="5" l="1"/>
  <c r="Q3183" i="5" s="1"/>
  <c r="S3184" i="5" s="1"/>
  <c r="U3183" i="5"/>
  <c r="V3183" i="5" s="1"/>
  <c r="P3184" i="5" l="1"/>
  <c r="Q3184" i="5" s="1"/>
  <c r="S3185" i="5" s="1"/>
  <c r="U3185" i="5" s="1"/>
  <c r="U3184" i="5"/>
  <c r="V3184" i="5" s="1"/>
  <c r="V3185" i="5" l="1"/>
  <c r="P3185" i="5"/>
  <c r="Q3185" i="5" s="1"/>
  <c r="S3186" i="5" s="1"/>
  <c r="U3186" i="5" s="1"/>
  <c r="V3186" i="5" s="1"/>
  <c r="P3186" i="5" l="1"/>
  <c r="Q3186" i="5" s="1"/>
  <c r="S3187" i="5" s="1"/>
  <c r="P3187" i="5" l="1"/>
  <c r="Q3187" i="5" s="1"/>
  <c r="S3188" i="5" s="1"/>
  <c r="U3187" i="5"/>
  <c r="V3187" i="5" s="1"/>
  <c r="P3188" i="5" l="1"/>
  <c r="Q3188" i="5" s="1"/>
  <c r="S3189" i="5" s="1"/>
  <c r="U3189" i="5" s="1"/>
  <c r="U3188" i="5"/>
  <c r="V3188" i="5" s="1"/>
  <c r="V3189" i="5" l="1"/>
  <c r="P3189" i="5"/>
  <c r="Q3189" i="5" s="1"/>
  <c r="S3190" i="5" s="1"/>
  <c r="U3190" i="5" s="1"/>
  <c r="V3190" i="5" s="1"/>
  <c r="P3190" i="5" l="1"/>
  <c r="Q3190" i="5" s="1"/>
  <c r="S3191" i="5" s="1"/>
  <c r="P3191" i="5" l="1"/>
  <c r="Q3191" i="5" s="1"/>
  <c r="S3192" i="5" s="1"/>
  <c r="U3191" i="5"/>
  <c r="V3191" i="5" s="1"/>
  <c r="P3192" i="5" l="1"/>
  <c r="Q3192" i="5" s="1"/>
  <c r="S3193" i="5" s="1"/>
  <c r="U3192" i="5"/>
  <c r="V3192" i="5" s="1"/>
  <c r="P3193" i="5" l="1"/>
  <c r="Q3193" i="5" s="1"/>
  <c r="S3194" i="5" s="1"/>
  <c r="U3194" i="5" s="1"/>
  <c r="U3193" i="5"/>
  <c r="V3193" i="5" s="1"/>
  <c r="V3194" i="5" l="1"/>
  <c r="P3194" i="5"/>
  <c r="Q3194" i="5" s="1"/>
  <c r="S3195" i="5" s="1"/>
  <c r="P3195" i="5" l="1"/>
  <c r="Q3195" i="5" s="1"/>
  <c r="S3196" i="5" s="1"/>
  <c r="U3195" i="5"/>
  <c r="V3195" i="5" s="1"/>
  <c r="P3196" i="5" l="1"/>
  <c r="Q3196" i="5" s="1"/>
  <c r="S3197" i="5" s="1"/>
  <c r="U3197" i="5" s="1"/>
  <c r="U3196" i="5"/>
  <c r="V3196" i="5" s="1"/>
  <c r="V3197" i="5" l="1"/>
  <c r="P3197" i="5"/>
  <c r="Q3197" i="5" s="1"/>
  <c r="S3198" i="5" s="1"/>
  <c r="P3198" i="5" l="1"/>
  <c r="Q3198" i="5" s="1"/>
  <c r="S3199" i="5" s="1"/>
  <c r="U3198" i="5"/>
  <c r="V3198" i="5" s="1"/>
  <c r="P3199" i="5" l="1"/>
  <c r="Q3199" i="5" s="1"/>
  <c r="S3200" i="5" s="1"/>
  <c r="U3199" i="5"/>
  <c r="V3199" i="5" s="1"/>
  <c r="P3200" i="5" l="1"/>
  <c r="Q3200" i="5" s="1"/>
  <c r="S3201" i="5" s="1"/>
  <c r="U3200" i="5"/>
  <c r="V3200" i="5" s="1"/>
  <c r="P3201" i="5" l="1"/>
  <c r="Q3201" i="5" s="1"/>
  <c r="S3202" i="5" s="1"/>
  <c r="U3202" i="5" s="1"/>
  <c r="U3201" i="5"/>
  <c r="V3201" i="5" s="1"/>
  <c r="V3202" i="5" l="1"/>
  <c r="P3202" i="5"/>
  <c r="Q3202" i="5" s="1"/>
  <c r="S3203" i="5" s="1"/>
  <c r="U3203" i="5" s="1"/>
  <c r="V3203" i="5" s="1"/>
  <c r="P3203" i="5" l="1"/>
  <c r="Q3203" i="5" s="1"/>
  <c r="S3204" i="5" s="1"/>
  <c r="P3204" i="5" l="1"/>
  <c r="Q3204" i="5" s="1"/>
  <c r="S3205" i="5" s="1"/>
  <c r="U3204" i="5"/>
  <c r="V3204" i="5" s="1"/>
  <c r="P3205" i="5" l="1"/>
  <c r="Q3205" i="5" s="1"/>
  <c r="S3206" i="5" s="1"/>
  <c r="U3206" i="5" s="1"/>
  <c r="U3205" i="5"/>
  <c r="V3205" i="5" s="1"/>
  <c r="V3206" i="5" l="1"/>
  <c r="P3206" i="5"/>
  <c r="Q3206" i="5" s="1"/>
  <c r="S3207" i="5" s="1"/>
  <c r="U3207" i="5" s="1"/>
  <c r="V3207" i="5" s="1"/>
  <c r="P3207" i="5" l="1"/>
  <c r="Q3207" i="5" s="1"/>
  <c r="S3208" i="5" s="1"/>
  <c r="U3208" i="5" s="1"/>
  <c r="V3208" i="5" s="1"/>
  <c r="P3208" i="5" l="1"/>
  <c r="Q3208" i="5" s="1"/>
  <c r="S3209" i="5" s="1"/>
  <c r="U3209" i="5" s="1"/>
  <c r="V3209" i="5" s="1"/>
  <c r="P3209" i="5" l="1"/>
  <c r="Q3209" i="5" s="1"/>
  <c r="S3210" i="5" s="1"/>
  <c r="U3210" i="5" s="1"/>
  <c r="V3210" i="5" s="1"/>
  <c r="P3210" i="5" l="1"/>
  <c r="Q3210" i="5" s="1"/>
  <c r="S3211" i="5" s="1"/>
  <c r="U3211" i="5" s="1"/>
  <c r="V3211" i="5" s="1"/>
  <c r="P3211" i="5" l="1"/>
  <c r="Q3211" i="5" s="1"/>
  <c r="S3212" i="5" s="1"/>
  <c r="P3212" i="5" l="1"/>
  <c r="Q3212" i="5" s="1"/>
  <c r="S3213" i="5" s="1"/>
  <c r="U3213" i="5" s="1"/>
  <c r="U3212" i="5"/>
  <c r="V3212" i="5" s="1"/>
  <c r="V3213" i="5" l="1"/>
  <c r="P3213" i="5"/>
  <c r="Q3213" i="5" s="1"/>
  <c r="S3214" i="5" s="1"/>
  <c r="U3214" i="5" s="1"/>
  <c r="V3214" i="5" s="1"/>
  <c r="P3214" i="5" l="1"/>
  <c r="Q3214" i="5" s="1"/>
  <c r="S3215" i="5" s="1"/>
  <c r="U3215" i="5" s="1"/>
  <c r="V3215" i="5" s="1"/>
  <c r="P3215" i="5" l="1"/>
  <c r="Q3215" i="5" s="1"/>
  <c r="S3216" i="5" s="1"/>
  <c r="U3216" i="5" s="1"/>
  <c r="V3216" i="5" s="1"/>
  <c r="P3216" i="5" l="1"/>
  <c r="Q3216" i="5" s="1"/>
  <c r="S3217" i="5" s="1"/>
  <c r="U3217" i="5" s="1"/>
  <c r="V3217" i="5" s="1"/>
  <c r="P3217" i="5" l="1"/>
  <c r="Q3217" i="5" s="1"/>
  <c r="S3218" i="5" s="1"/>
  <c r="P3218" i="5" l="1"/>
  <c r="Q3218" i="5" s="1"/>
  <c r="S3219" i="5" s="1"/>
  <c r="U3219" i="5" s="1"/>
  <c r="U3218" i="5"/>
  <c r="V3218" i="5" s="1"/>
  <c r="V3219" i="5" l="1"/>
  <c r="P3219" i="5"/>
  <c r="Q3219" i="5" s="1"/>
  <c r="S3220" i="5" s="1"/>
  <c r="P3220" i="5" l="1"/>
  <c r="Q3220" i="5" s="1"/>
  <c r="S3221" i="5" s="1"/>
  <c r="U3220" i="5"/>
  <c r="V3220" i="5" s="1"/>
  <c r="P3221" i="5" l="1"/>
  <c r="Q3221" i="5" s="1"/>
  <c r="S3222" i="5" s="1"/>
  <c r="U3222" i="5" s="1"/>
  <c r="U3221" i="5"/>
  <c r="V3221" i="5" s="1"/>
  <c r="V3222" i="5" l="1"/>
  <c r="P3222" i="5"/>
  <c r="Q3222" i="5" s="1"/>
  <c r="S3223" i="5" s="1"/>
  <c r="U3223" i="5" s="1"/>
  <c r="V3223" i="5" s="1"/>
  <c r="P3223" i="5" l="1"/>
  <c r="Q3223" i="5" s="1"/>
  <c r="S3224" i="5" s="1"/>
  <c r="U3224" i="5" s="1"/>
  <c r="V3224" i="5" s="1"/>
  <c r="P3224" i="5" l="1"/>
  <c r="Q3224" i="5" s="1"/>
  <c r="S3225" i="5" s="1"/>
  <c r="P3225" i="5" l="1"/>
  <c r="Q3225" i="5" s="1"/>
  <c r="S3226" i="5" s="1"/>
  <c r="U3226" i="5" s="1"/>
  <c r="U3225" i="5"/>
  <c r="V3225" i="5" s="1"/>
  <c r="V3226" i="5" l="1"/>
  <c r="P3226" i="5"/>
  <c r="Q3226" i="5" s="1"/>
  <c r="S3227" i="5" s="1"/>
  <c r="P3227" i="5" l="1"/>
  <c r="Q3227" i="5" s="1"/>
  <c r="S3228" i="5" s="1"/>
  <c r="U3227" i="5"/>
  <c r="V3227" i="5" s="1"/>
  <c r="P3228" i="5" l="1"/>
  <c r="Q3228" i="5" s="1"/>
  <c r="S3229" i="5" s="1"/>
  <c r="U3228" i="5"/>
  <c r="V3228" i="5" s="1"/>
  <c r="P3229" i="5" l="1"/>
  <c r="Q3229" i="5" s="1"/>
  <c r="S3230" i="5" s="1"/>
  <c r="U3229" i="5"/>
  <c r="V3229" i="5" s="1"/>
  <c r="P3230" i="5" l="1"/>
  <c r="Q3230" i="5" s="1"/>
  <c r="S3231" i="5" s="1"/>
  <c r="U3230" i="5"/>
  <c r="V3230" i="5" s="1"/>
  <c r="P3231" i="5" l="1"/>
  <c r="Q3231" i="5" s="1"/>
  <c r="S3232" i="5" s="1"/>
  <c r="U3231" i="5"/>
  <c r="V3231" i="5" s="1"/>
  <c r="P3232" i="5" l="1"/>
  <c r="Q3232" i="5" s="1"/>
  <c r="S3233" i="5" s="1"/>
  <c r="U3233" i="5" s="1"/>
  <c r="U3232" i="5"/>
  <c r="V3232" i="5" s="1"/>
  <c r="V3233" i="5" l="1"/>
  <c r="P3233" i="5"/>
  <c r="Q3233" i="5" s="1"/>
  <c r="S3234" i="5" s="1"/>
  <c r="U3234" i="5" s="1"/>
  <c r="V3234" i="5" s="1"/>
  <c r="P3234" i="5" l="1"/>
  <c r="Q3234" i="5" s="1"/>
  <c r="S3235" i="5" s="1"/>
  <c r="P3235" i="5" l="1"/>
  <c r="Q3235" i="5" s="1"/>
  <c r="S3236" i="5" s="1"/>
  <c r="U3235" i="5"/>
  <c r="V3235" i="5" s="1"/>
  <c r="P3236" i="5" l="1"/>
  <c r="Q3236" i="5" s="1"/>
  <c r="S3237" i="5" s="1"/>
  <c r="U3236" i="5"/>
  <c r="V3236" i="5" s="1"/>
  <c r="P3237" i="5" l="1"/>
  <c r="Q3237" i="5" s="1"/>
  <c r="S3238" i="5" s="1"/>
  <c r="U3237" i="5"/>
  <c r="V3237" i="5" s="1"/>
  <c r="P3238" i="5" l="1"/>
  <c r="Q3238" i="5" s="1"/>
  <c r="S3239" i="5" s="1"/>
  <c r="U3239" i="5" s="1"/>
  <c r="U3238" i="5"/>
  <c r="V3238" i="5" s="1"/>
  <c r="V3239" i="5" l="1"/>
  <c r="P3239" i="5"/>
  <c r="Q3239" i="5" s="1"/>
  <c r="S3240" i="5" s="1"/>
  <c r="P3240" i="5" l="1"/>
  <c r="Q3240" i="5" s="1"/>
  <c r="S3241" i="5" s="1"/>
  <c r="U3240" i="5"/>
  <c r="V3240" i="5" s="1"/>
  <c r="P3241" i="5" l="1"/>
  <c r="Q3241" i="5" s="1"/>
  <c r="S3242" i="5" s="1"/>
  <c r="U3241" i="5"/>
  <c r="V3241" i="5" s="1"/>
  <c r="P3242" i="5" l="1"/>
  <c r="Q3242" i="5" s="1"/>
  <c r="S3243" i="5" s="1"/>
  <c r="U3242" i="5"/>
  <c r="V3242" i="5" s="1"/>
  <c r="P3243" i="5" l="1"/>
  <c r="Q3243" i="5" s="1"/>
  <c r="S3244" i="5" s="1"/>
  <c r="U3243" i="5"/>
  <c r="V3243" i="5" s="1"/>
  <c r="P3244" i="5" l="1"/>
  <c r="Q3244" i="5" s="1"/>
  <c r="S3245" i="5" s="1"/>
  <c r="U3245" i="5" s="1"/>
  <c r="U3244" i="5"/>
  <c r="V3244" i="5" s="1"/>
  <c r="V3245" i="5" l="1"/>
  <c r="P3245" i="5"/>
  <c r="Q3245" i="5" s="1"/>
  <c r="S3246" i="5" s="1"/>
  <c r="P3246" i="5" l="1"/>
  <c r="Q3246" i="5" s="1"/>
  <c r="S3247" i="5" s="1"/>
  <c r="U3246" i="5"/>
  <c r="V3246" i="5" s="1"/>
  <c r="P3247" i="5" l="1"/>
  <c r="Q3247" i="5" s="1"/>
  <c r="S3248" i="5" s="1"/>
  <c r="U3247" i="5"/>
  <c r="V3247" i="5" s="1"/>
  <c r="P3248" i="5" l="1"/>
  <c r="Q3248" i="5" s="1"/>
  <c r="S3249" i="5" s="1"/>
  <c r="U3249" i="5" s="1"/>
  <c r="U3248" i="5"/>
  <c r="V3248" i="5" s="1"/>
  <c r="V3249" i="5" l="1"/>
  <c r="P3249" i="5"/>
  <c r="Q3249" i="5" s="1"/>
  <c r="S3250" i="5" s="1"/>
  <c r="U3250" i="5" s="1"/>
  <c r="V3250" i="5" s="1"/>
  <c r="P3250" i="5" l="1"/>
  <c r="Q3250" i="5" s="1"/>
  <c r="S3251" i="5" s="1"/>
  <c r="P3251" i="5" l="1"/>
  <c r="Q3251" i="5" s="1"/>
  <c r="S3252" i="5" s="1"/>
  <c r="U3251" i="5"/>
  <c r="V3251" i="5" s="1"/>
  <c r="P3252" i="5" l="1"/>
  <c r="Q3252" i="5" s="1"/>
  <c r="S3253" i="5" s="1"/>
  <c r="U3252" i="5"/>
  <c r="V3252" i="5" s="1"/>
  <c r="P3253" i="5" l="1"/>
  <c r="Q3253" i="5" s="1"/>
  <c r="S3254" i="5" s="1"/>
  <c r="U3253" i="5"/>
  <c r="V3253" i="5" s="1"/>
  <c r="P3254" i="5" l="1"/>
  <c r="Q3254" i="5" s="1"/>
  <c r="S3255" i="5" s="1"/>
  <c r="U3254" i="5"/>
  <c r="V3254" i="5" s="1"/>
  <c r="P3255" i="5" l="1"/>
  <c r="Q3255" i="5" s="1"/>
  <c r="S3256" i="5" s="1"/>
  <c r="U3255" i="5"/>
  <c r="V3255" i="5" s="1"/>
  <c r="P3256" i="5" l="1"/>
  <c r="Q3256" i="5" s="1"/>
  <c r="S3257" i="5" s="1"/>
  <c r="U3256" i="5"/>
  <c r="V3256" i="5" s="1"/>
  <c r="P3257" i="5" l="1"/>
  <c r="Q3257" i="5" s="1"/>
  <c r="S3258" i="5" s="1"/>
  <c r="U3257" i="5"/>
  <c r="V3257" i="5" s="1"/>
  <c r="P3258" i="5" l="1"/>
  <c r="Q3258" i="5" s="1"/>
  <c r="S3259" i="5" s="1"/>
  <c r="U3258" i="5"/>
  <c r="V3258" i="5" s="1"/>
  <c r="P3259" i="5" l="1"/>
  <c r="Q3259" i="5" s="1"/>
  <c r="S3260" i="5" s="1"/>
  <c r="U3259" i="5"/>
  <c r="V3259" i="5" s="1"/>
  <c r="P3260" i="5" l="1"/>
  <c r="Q3260" i="5" s="1"/>
  <c r="S3261" i="5" s="1"/>
  <c r="U3261" i="5" s="1"/>
  <c r="U3260" i="5"/>
  <c r="V3260" i="5" s="1"/>
  <c r="V3261" i="5" l="1"/>
  <c r="P3261" i="5"/>
  <c r="Q3261" i="5" s="1"/>
  <c r="S3262" i="5" s="1"/>
  <c r="P3262" i="5" l="1"/>
  <c r="Q3262" i="5" s="1"/>
  <c r="S3263" i="5" s="1"/>
  <c r="U3263" i="5" s="1"/>
  <c r="U3262" i="5"/>
  <c r="V3262" i="5" s="1"/>
  <c r="V3263" i="5" l="1"/>
  <c r="P3263" i="5"/>
  <c r="Q3263" i="5" s="1"/>
  <c r="S3264" i="5" s="1"/>
  <c r="U3264" i="5" s="1"/>
  <c r="V3264" i="5" s="1"/>
  <c r="P3264" i="5" l="1"/>
  <c r="Q3264" i="5" s="1"/>
  <c r="S3265" i="5" s="1"/>
  <c r="P3265" i="5" l="1"/>
  <c r="Q3265" i="5" s="1"/>
  <c r="S3266" i="5" s="1"/>
  <c r="U3265" i="5"/>
  <c r="V3265" i="5" s="1"/>
  <c r="P3266" i="5" l="1"/>
  <c r="Q3266" i="5" s="1"/>
  <c r="S3267" i="5" s="1"/>
  <c r="U3266" i="5"/>
  <c r="V3266" i="5" s="1"/>
  <c r="P3267" i="5" l="1"/>
  <c r="Q3267" i="5" s="1"/>
  <c r="S3268" i="5" s="1"/>
  <c r="U3268" i="5" s="1"/>
  <c r="U3267" i="5"/>
  <c r="V3267" i="5" s="1"/>
  <c r="V3268" i="5" l="1"/>
  <c r="P3268" i="5"/>
  <c r="Q3268" i="5" s="1"/>
  <c r="S3269" i="5" s="1"/>
  <c r="P3269" i="5" l="1"/>
  <c r="Q3269" i="5" s="1"/>
  <c r="S3270" i="5" s="1"/>
  <c r="U3269" i="5"/>
  <c r="V3269" i="5" s="1"/>
  <c r="P3270" i="5" l="1"/>
  <c r="Q3270" i="5" s="1"/>
  <c r="S3271" i="5" s="1"/>
  <c r="U3270" i="5"/>
  <c r="V3270" i="5" s="1"/>
  <c r="P3271" i="5" l="1"/>
  <c r="Q3271" i="5" s="1"/>
  <c r="S3272" i="5" s="1"/>
  <c r="U3271" i="5"/>
  <c r="V3271" i="5" s="1"/>
  <c r="P3272" i="5" l="1"/>
  <c r="Q3272" i="5" s="1"/>
  <c r="S3273" i="5" s="1"/>
  <c r="U3272" i="5"/>
  <c r="V3272" i="5" s="1"/>
  <c r="P3273" i="5" l="1"/>
  <c r="Q3273" i="5" s="1"/>
  <c r="S3274" i="5" s="1"/>
  <c r="U3273" i="5"/>
  <c r="V3273" i="5" s="1"/>
  <c r="P3274" i="5" l="1"/>
  <c r="Q3274" i="5" s="1"/>
  <c r="S3275" i="5" s="1"/>
  <c r="U3274" i="5"/>
  <c r="V3274" i="5" s="1"/>
  <c r="P3275" i="5" l="1"/>
  <c r="Q3275" i="5" s="1"/>
  <c r="S3276" i="5" s="1"/>
  <c r="U3275" i="5"/>
  <c r="V3275" i="5" s="1"/>
  <c r="P3276" i="5" l="1"/>
  <c r="Q3276" i="5" s="1"/>
  <c r="S3277" i="5" s="1"/>
  <c r="U3276" i="5"/>
  <c r="V3276" i="5" s="1"/>
  <c r="P3277" i="5" l="1"/>
  <c r="Q3277" i="5" s="1"/>
  <c r="S3278" i="5" s="1"/>
  <c r="U3278" i="5" s="1"/>
  <c r="U3277" i="5"/>
  <c r="V3277" i="5" s="1"/>
  <c r="V3278" i="5" l="1"/>
  <c r="P3278" i="5"/>
  <c r="Q3278" i="5" s="1"/>
  <c r="S3279" i="5" s="1"/>
  <c r="U3279" i="5" s="1"/>
  <c r="V3279" i="5" s="1"/>
  <c r="P3279" i="5" l="1"/>
  <c r="Q3279" i="5" s="1"/>
  <c r="S3280" i="5" s="1"/>
  <c r="U3280" i="5" s="1"/>
  <c r="V3280" i="5" s="1"/>
  <c r="P3280" i="5" l="1"/>
  <c r="Q3280" i="5" s="1"/>
  <c r="S3281" i="5" s="1"/>
  <c r="P3281" i="5" l="1"/>
  <c r="Q3281" i="5" s="1"/>
  <c r="S3282" i="5" s="1"/>
  <c r="U3281" i="5"/>
  <c r="V3281" i="5" s="1"/>
  <c r="P3282" i="5" l="1"/>
  <c r="Q3282" i="5" s="1"/>
  <c r="S3283" i="5" s="1"/>
  <c r="U3282" i="5"/>
  <c r="V3282" i="5" s="1"/>
  <c r="P3283" i="5" l="1"/>
  <c r="Q3283" i="5" s="1"/>
  <c r="S3284" i="5" s="1"/>
  <c r="U3284" i="5" s="1"/>
  <c r="U3283" i="5"/>
  <c r="V3283" i="5" s="1"/>
  <c r="V3284" i="5" l="1"/>
  <c r="P3284" i="5"/>
  <c r="Q3284" i="5" s="1"/>
  <c r="S3285" i="5" s="1"/>
  <c r="P3285" i="5" l="1"/>
  <c r="Q3285" i="5" s="1"/>
  <c r="S3286" i="5" s="1"/>
  <c r="U3285" i="5"/>
  <c r="V3285" i="5" s="1"/>
  <c r="P3286" i="5" l="1"/>
  <c r="Q3286" i="5" s="1"/>
  <c r="S3287" i="5" s="1"/>
  <c r="U3286" i="5"/>
  <c r="V3286" i="5" s="1"/>
  <c r="P3287" i="5" l="1"/>
  <c r="Q3287" i="5" s="1"/>
  <c r="S3288" i="5" s="1"/>
  <c r="U3288" i="5" s="1"/>
  <c r="U3287" i="5"/>
  <c r="V3287" i="5" s="1"/>
  <c r="V3288" i="5" l="1"/>
  <c r="P3288" i="5"/>
  <c r="Q3288" i="5" s="1"/>
  <c r="S3289" i="5" s="1"/>
  <c r="P3289" i="5" l="1"/>
  <c r="Q3289" i="5" s="1"/>
  <c r="S3290" i="5" s="1"/>
  <c r="U3289" i="5"/>
  <c r="V3289" i="5" s="1"/>
  <c r="P3290" i="5" l="1"/>
  <c r="Q3290" i="5" s="1"/>
  <c r="S3291" i="5" s="1"/>
  <c r="U3290" i="5"/>
  <c r="V3290" i="5" s="1"/>
  <c r="P3291" i="5" l="1"/>
  <c r="Q3291" i="5" s="1"/>
  <c r="S3292" i="5" s="1"/>
  <c r="U3291" i="5"/>
  <c r="V3291" i="5" s="1"/>
  <c r="P3292" i="5" l="1"/>
  <c r="Q3292" i="5" s="1"/>
  <c r="S3293" i="5" s="1"/>
  <c r="U3292" i="5"/>
  <c r="V3292" i="5" s="1"/>
  <c r="P3293" i="5" l="1"/>
  <c r="Q3293" i="5" s="1"/>
  <c r="S3294" i="5" s="1"/>
  <c r="U3293" i="5"/>
  <c r="V3293" i="5" s="1"/>
  <c r="P3294" i="5" l="1"/>
  <c r="Q3294" i="5" s="1"/>
  <c r="S3295" i="5" s="1"/>
  <c r="U3294" i="5"/>
  <c r="V3294" i="5" s="1"/>
  <c r="P3295" i="5" l="1"/>
  <c r="Q3295" i="5" s="1"/>
  <c r="S3296" i="5" s="1"/>
  <c r="U3295" i="5"/>
  <c r="V3295" i="5" s="1"/>
  <c r="P3296" i="5" l="1"/>
  <c r="Q3296" i="5" s="1"/>
  <c r="S3297" i="5" s="1"/>
  <c r="U3296" i="5"/>
  <c r="V3296" i="5" s="1"/>
  <c r="P3297" i="5" l="1"/>
  <c r="Q3297" i="5" s="1"/>
  <c r="S3298" i="5" s="1"/>
  <c r="U3297" i="5"/>
  <c r="V3297" i="5" s="1"/>
  <c r="P3298" i="5" l="1"/>
  <c r="Q3298" i="5" s="1"/>
  <c r="S3299" i="5" s="1"/>
  <c r="U3298" i="5"/>
  <c r="V3298" i="5" s="1"/>
  <c r="P3299" i="5" l="1"/>
  <c r="Q3299" i="5" s="1"/>
  <c r="S3300" i="5" s="1"/>
  <c r="U3299" i="5"/>
  <c r="V3299" i="5" s="1"/>
  <c r="P3300" i="5" l="1"/>
  <c r="Q3300" i="5" s="1"/>
  <c r="S3301" i="5" s="1"/>
  <c r="U3300" i="5"/>
  <c r="V3300" i="5" s="1"/>
  <c r="P3301" i="5" l="1"/>
  <c r="Q3301" i="5" s="1"/>
  <c r="S3302" i="5" s="1"/>
  <c r="U3301" i="5"/>
  <c r="V3301" i="5" s="1"/>
  <c r="P3302" i="5" l="1"/>
  <c r="Q3302" i="5" s="1"/>
  <c r="S3303" i="5" s="1"/>
  <c r="U3303" i="5" s="1"/>
  <c r="U3302" i="5"/>
  <c r="V3302" i="5" s="1"/>
  <c r="V3303" i="5" l="1"/>
  <c r="P3303" i="5"/>
  <c r="Q3303" i="5" s="1"/>
  <c r="S3304" i="5" s="1"/>
  <c r="P3304" i="5" l="1"/>
  <c r="Q3304" i="5" s="1"/>
  <c r="S3305" i="5" s="1"/>
  <c r="U3305" i="5" s="1"/>
  <c r="U3304" i="5"/>
  <c r="V3304" i="5" s="1"/>
  <c r="V3305" i="5" l="1"/>
  <c r="P3305" i="5"/>
  <c r="Q3305" i="5" s="1"/>
  <c r="S3306" i="5" s="1"/>
  <c r="U3306" i="5" s="1"/>
  <c r="P3306" i="5" l="1"/>
  <c r="Q3306" i="5" s="1"/>
  <c r="S3307" i="5" s="1"/>
  <c r="U3307" i="5" s="1"/>
  <c r="V3306" i="5"/>
  <c r="V3307" i="5" l="1"/>
  <c r="P3307" i="5"/>
  <c r="Q3307" i="5" s="1"/>
  <c r="S3308" i="5" s="1"/>
  <c r="U3308" i="5" s="1"/>
  <c r="P3308" i="5" l="1"/>
  <c r="Q3308" i="5" s="1"/>
  <c r="S3309" i="5" s="1"/>
  <c r="V3308" i="5"/>
  <c r="P3309" i="5" l="1"/>
  <c r="Q3309" i="5" s="1"/>
  <c r="S3310" i="5" s="1"/>
  <c r="U3310" i="5" s="1"/>
  <c r="U3309" i="5"/>
  <c r="V3309" i="5" s="1"/>
  <c r="V3310" i="5" l="1"/>
  <c r="P3310" i="5"/>
  <c r="Q3310" i="5" s="1"/>
  <c r="S3311" i="5" s="1"/>
  <c r="P3311" i="5" l="1"/>
  <c r="Q3311" i="5" s="1"/>
  <c r="S3312" i="5" s="1"/>
  <c r="U3311" i="5"/>
  <c r="V3311" i="5" s="1"/>
  <c r="P3312" i="5" l="1"/>
  <c r="Q3312" i="5" s="1"/>
  <c r="S3313" i="5" s="1"/>
  <c r="U3313" i="5" s="1"/>
  <c r="U3312" i="5"/>
  <c r="V3312" i="5" s="1"/>
  <c r="V3313" i="5" l="1"/>
  <c r="P3313" i="5"/>
  <c r="Q3313" i="5" s="1"/>
  <c r="S3314" i="5" s="1"/>
  <c r="P3314" i="5" l="1"/>
  <c r="Q3314" i="5" s="1"/>
  <c r="S3315" i="5" s="1"/>
  <c r="U3314" i="5"/>
  <c r="V3314" i="5" s="1"/>
  <c r="P3315" i="5" l="1"/>
  <c r="Q3315" i="5" s="1"/>
  <c r="S3316" i="5" s="1"/>
  <c r="U3315" i="5"/>
  <c r="V3315" i="5" s="1"/>
  <c r="P3316" i="5" l="1"/>
  <c r="Q3316" i="5" s="1"/>
  <c r="S3317" i="5" s="1"/>
  <c r="U3316" i="5"/>
  <c r="V3316" i="5" s="1"/>
  <c r="P3317" i="5" l="1"/>
  <c r="Q3317" i="5" s="1"/>
  <c r="S3318" i="5" s="1"/>
  <c r="U3317" i="5"/>
  <c r="V3317" i="5" s="1"/>
  <c r="P3318" i="5" l="1"/>
  <c r="Q3318" i="5" s="1"/>
  <c r="S3319" i="5" s="1"/>
  <c r="U3318" i="5"/>
  <c r="V3318" i="5" s="1"/>
  <c r="P3319" i="5" l="1"/>
  <c r="Q3319" i="5" s="1"/>
  <c r="S3320" i="5" s="1"/>
  <c r="U3319" i="5"/>
  <c r="V3319" i="5" s="1"/>
  <c r="P3320" i="5" l="1"/>
  <c r="Q3320" i="5" s="1"/>
  <c r="S3321" i="5" s="1"/>
  <c r="U3321" i="5" s="1"/>
  <c r="U3320" i="5"/>
  <c r="V3320" i="5" s="1"/>
  <c r="V3321" i="5" l="1"/>
  <c r="P3321" i="5"/>
  <c r="Q3321" i="5" s="1"/>
  <c r="S3322" i="5" s="1"/>
  <c r="U3322" i="5" s="1"/>
  <c r="V3322" i="5" s="1"/>
  <c r="P3322" i="5" l="1"/>
  <c r="Q3322" i="5" s="1"/>
  <c r="S3323" i="5" s="1"/>
  <c r="P3323" i="5" l="1"/>
  <c r="Q3323" i="5" s="1"/>
  <c r="S3324" i="5" s="1"/>
  <c r="U3323" i="5"/>
  <c r="V3323" i="5" s="1"/>
  <c r="P3324" i="5" l="1"/>
  <c r="Q3324" i="5" s="1"/>
  <c r="S3325" i="5" s="1"/>
  <c r="U3324" i="5"/>
  <c r="V3324" i="5" s="1"/>
  <c r="P3325" i="5" l="1"/>
  <c r="Q3325" i="5" s="1"/>
  <c r="S3326" i="5" s="1"/>
  <c r="U3326" i="5" s="1"/>
  <c r="U3325" i="5"/>
  <c r="V3325" i="5" s="1"/>
  <c r="V3326" i="5" l="1"/>
  <c r="P3326" i="5"/>
  <c r="Q3326" i="5" s="1"/>
  <c r="S3327" i="5" s="1"/>
  <c r="P3327" i="5" l="1"/>
  <c r="Q3327" i="5" s="1"/>
  <c r="S3328" i="5" s="1"/>
  <c r="U3327" i="5"/>
  <c r="V3327" i="5" s="1"/>
  <c r="P3328" i="5" l="1"/>
  <c r="Q3328" i="5" s="1"/>
  <c r="S3329" i="5" s="1"/>
  <c r="P3329" i="5" s="1"/>
  <c r="Q3329" i="5" s="1"/>
  <c r="U3328" i="5"/>
  <c r="V3328" i="5" s="1"/>
  <c r="AM14" i="5"/>
  <c r="Y18" i="5" l="1"/>
  <c r="U3329" i="5"/>
  <c r="V3329" i="5" s="1"/>
  <c r="X18" i="5" l="1"/>
  <c r="L3328" i="3"/>
  <c r="H3328" i="3"/>
  <c r="L3327" i="3"/>
  <c r="H3327" i="3"/>
  <c r="L3326" i="3"/>
  <c r="H3326" i="3"/>
  <c r="L3325" i="3"/>
  <c r="H3325" i="3"/>
  <c r="L3324" i="3"/>
  <c r="H3324" i="3"/>
  <c r="L3323" i="3"/>
  <c r="H3323" i="3"/>
  <c r="L3322" i="3"/>
  <c r="H3322" i="3"/>
  <c r="L3321" i="3"/>
  <c r="H3321" i="3"/>
  <c r="L3320" i="3"/>
  <c r="H3320" i="3"/>
  <c r="L3319" i="3"/>
  <c r="H3319" i="3"/>
  <c r="L3318" i="3"/>
  <c r="H3318" i="3"/>
  <c r="L3317" i="3"/>
  <c r="H3317" i="3"/>
  <c r="L3316" i="3"/>
  <c r="H3316" i="3"/>
  <c r="L3315" i="3"/>
  <c r="H3315" i="3"/>
  <c r="L3314" i="3"/>
  <c r="H3314" i="3"/>
  <c r="L3313" i="3"/>
  <c r="H3313" i="3"/>
  <c r="L3312" i="3"/>
  <c r="H3312" i="3"/>
  <c r="L3311" i="3"/>
  <c r="H3311" i="3"/>
  <c r="L3310" i="3"/>
  <c r="H3310" i="3"/>
  <c r="L3309" i="3"/>
  <c r="H3309" i="3"/>
  <c r="L3308" i="3"/>
  <c r="H3308" i="3"/>
  <c r="L3307" i="3"/>
  <c r="H3307" i="3"/>
  <c r="L3306" i="3"/>
  <c r="H3306" i="3"/>
  <c r="L3305" i="3"/>
  <c r="H3305" i="3"/>
  <c r="L3304" i="3"/>
  <c r="H3304" i="3"/>
  <c r="L3303" i="3"/>
  <c r="H3303" i="3"/>
  <c r="L3302" i="3"/>
  <c r="H3302" i="3"/>
  <c r="L3301" i="3"/>
  <c r="H3301" i="3"/>
  <c r="L3300" i="3"/>
  <c r="H3300" i="3"/>
  <c r="L3299" i="3"/>
  <c r="H3299" i="3"/>
  <c r="L3298" i="3"/>
  <c r="H3298" i="3"/>
  <c r="L3297" i="3"/>
  <c r="H3297" i="3"/>
  <c r="L3296" i="3"/>
  <c r="H3296" i="3"/>
  <c r="L3295" i="3"/>
  <c r="H3295" i="3"/>
  <c r="L3294" i="3"/>
  <c r="H3294" i="3"/>
  <c r="L3293" i="3"/>
  <c r="H3293" i="3"/>
  <c r="L3292" i="3"/>
  <c r="H3292" i="3"/>
  <c r="L3291" i="3"/>
  <c r="H3291" i="3"/>
  <c r="L3290" i="3"/>
  <c r="H3290" i="3"/>
  <c r="L3289" i="3"/>
  <c r="H3289" i="3"/>
  <c r="L3288" i="3"/>
  <c r="H3288" i="3"/>
  <c r="L3287" i="3"/>
  <c r="H3287" i="3"/>
  <c r="L3286" i="3"/>
  <c r="H3286" i="3"/>
  <c r="L3285" i="3"/>
  <c r="H3285" i="3"/>
  <c r="L3284" i="3"/>
  <c r="H3284" i="3"/>
  <c r="L3283" i="3"/>
  <c r="H3283" i="3"/>
  <c r="L3282" i="3"/>
  <c r="H3282" i="3"/>
  <c r="L3281" i="3"/>
  <c r="H3281" i="3"/>
  <c r="L3280" i="3"/>
  <c r="H3280" i="3"/>
  <c r="L3279" i="3"/>
  <c r="H3279" i="3"/>
  <c r="L3278" i="3"/>
  <c r="H3278" i="3"/>
  <c r="L3277" i="3"/>
  <c r="H3277" i="3"/>
  <c r="L3276" i="3"/>
  <c r="H3276" i="3"/>
  <c r="L3275" i="3"/>
  <c r="H3275" i="3"/>
  <c r="L3274" i="3"/>
  <c r="H3274" i="3"/>
  <c r="L3273" i="3"/>
  <c r="H3273" i="3"/>
  <c r="L3272" i="3"/>
  <c r="H3272" i="3"/>
  <c r="L3271" i="3"/>
  <c r="H3271" i="3"/>
  <c r="L3270" i="3"/>
  <c r="H3270" i="3"/>
  <c r="L3269" i="3"/>
  <c r="H3269" i="3"/>
  <c r="L3268" i="3"/>
  <c r="H3268" i="3"/>
  <c r="L3267" i="3"/>
  <c r="H3267" i="3"/>
  <c r="L3266" i="3"/>
  <c r="H3266" i="3"/>
  <c r="L3265" i="3"/>
  <c r="H3265" i="3"/>
  <c r="L3264" i="3"/>
  <c r="H3264" i="3"/>
  <c r="L3263" i="3"/>
  <c r="H3263" i="3"/>
  <c r="L3262" i="3"/>
  <c r="H3262" i="3"/>
  <c r="L3261" i="3"/>
  <c r="H3261" i="3"/>
  <c r="L3260" i="3"/>
  <c r="H3260" i="3"/>
  <c r="L3259" i="3"/>
  <c r="H3259" i="3"/>
  <c r="L3258" i="3"/>
  <c r="H3258" i="3"/>
  <c r="L3257" i="3"/>
  <c r="H3257" i="3"/>
  <c r="L3256" i="3"/>
  <c r="H3256" i="3"/>
  <c r="L3255" i="3"/>
  <c r="H3255" i="3"/>
  <c r="L3254" i="3"/>
  <c r="H3254" i="3"/>
  <c r="L3253" i="3"/>
  <c r="H3253" i="3"/>
  <c r="L3252" i="3"/>
  <c r="H3252" i="3"/>
  <c r="L3251" i="3"/>
  <c r="H3251" i="3"/>
  <c r="L3250" i="3"/>
  <c r="H3250" i="3"/>
  <c r="L3249" i="3"/>
  <c r="H3249" i="3"/>
  <c r="L3248" i="3"/>
  <c r="H3248" i="3"/>
  <c r="L3247" i="3"/>
  <c r="H3247" i="3"/>
  <c r="L3246" i="3"/>
  <c r="H3246" i="3"/>
  <c r="L3245" i="3"/>
  <c r="H3245" i="3"/>
  <c r="L3244" i="3"/>
  <c r="H3244" i="3"/>
  <c r="L3243" i="3"/>
  <c r="H3243" i="3"/>
  <c r="L3242" i="3"/>
  <c r="H3242" i="3"/>
  <c r="L3241" i="3"/>
  <c r="H3241" i="3"/>
  <c r="L3240" i="3"/>
  <c r="H3240" i="3"/>
  <c r="L3239" i="3"/>
  <c r="H3239" i="3"/>
  <c r="L3238" i="3"/>
  <c r="H3238" i="3"/>
  <c r="L3237" i="3"/>
  <c r="H3237" i="3"/>
  <c r="L3236" i="3"/>
  <c r="H3236" i="3"/>
  <c r="L3235" i="3"/>
  <c r="H3235" i="3"/>
  <c r="L3234" i="3"/>
  <c r="H3234" i="3"/>
  <c r="L3233" i="3"/>
  <c r="H3233" i="3"/>
  <c r="L3232" i="3"/>
  <c r="H3232" i="3"/>
  <c r="L3231" i="3"/>
  <c r="H3231" i="3"/>
  <c r="L3230" i="3"/>
  <c r="H3230" i="3"/>
  <c r="L3229" i="3"/>
  <c r="H3229" i="3"/>
  <c r="L3228" i="3"/>
  <c r="H3228" i="3"/>
  <c r="L3227" i="3"/>
  <c r="H3227" i="3"/>
  <c r="L3226" i="3"/>
  <c r="H3226" i="3"/>
  <c r="L3225" i="3"/>
  <c r="H3225" i="3"/>
  <c r="L3224" i="3"/>
  <c r="H3224" i="3"/>
  <c r="L3223" i="3"/>
  <c r="H3223" i="3"/>
  <c r="L3222" i="3"/>
  <c r="H3222" i="3"/>
  <c r="L3221" i="3"/>
  <c r="H3221" i="3"/>
  <c r="L3220" i="3"/>
  <c r="H3220" i="3"/>
  <c r="L3219" i="3"/>
  <c r="H3219" i="3"/>
  <c r="L3218" i="3"/>
  <c r="H3218" i="3"/>
  <c r="L3217" i="3"/>
  <c r="H3217" i="3"/>
  <c r="L3216" i="3"/>
  <c r="H3216" i="3"/>
  <c r="L3215" i="3"/>
  <c r="H3215" i="3"/>
  <c r="L3214" i="3"/>
  <c r="H3214" i="3"/>
  <c r="L3213" i="3"/>
  <c r="H3213" i="3"/>
  <c r="L3212" i="3"/>
  <c r="H3212" i="3"/>
  <c r="L3211" i="3"/>
  <c r="H3211" i="3"/>
  <c r="L3210" i="3"/>
  <c r="H3210" i="3"/>
  <c r="L3209" i="3"/>
  <c r="H3209" i="3"/>
  <c r="L3208" i="3"/>
  <c r="H3208" i="3"/>
  <c r="L3207" i="3"/>
  <c r="H3207" i="3"/>
  <c r="L3206" i="3"/>
  <c r="H3206" i="3"/>
  <c r="L3205" i="3"/>
  <c r="H3205" i="3"/>
  <c r="L3204" i="3"/>
  <c r="H3204" i="3"/>
  <c r="L3203" i="3"/>
  <c r="H3203" i="3"/>
  <c r="L3202" i="3"/>
  <c r="H3202" i="3"/>
  <c r="L3201" i="3"/>
  <c r="H3201" i="3"/>
  <c r="L3200" i="3"/>
  <c r="H3200" i="3"/>
  <c r="L3199" i="3"/>
  <c r="H3199" i="3"/>
  <c r="L3198" i="3"/>
  <c r="H3198" i="3"/>
  <c r="L3197" i="3"/>
  <c r="H3197" i="3"/>
  <c r="L3196" i="3"/>
  <c r="H3196" i="3"/>
  <c r="L3195" i="3"/>
  <c r="H3195" i="3"/>
  <c r="L3194" i="3"/>
  <c r="H3194" i="3"/>
  <c r="L3193" i="3"/>
  <c r="H3193" i="3"/>
  <c r="L3192" i="3"/>
  <c r="H3192" i="3"/>
  <c r="L3191" i="3"/>
  <c r="H3191" i="3"/>
  <c r="L3190" i="3"/>
  <c r="H3190" i="3"/>
  <c r="L3189" i="3"/>
  <c r="H3189" i="3"/>
  <c r="L3188" i="3"/>
  <c r="H3188" i="3"/>
  <c r="L3187" i="3"/>
  <c r="H3187" i="3"/>
  <c r="L3186" i="3"/>
  <c r="H3186" i="3"/>
  <c r="L3185" i="3"/>
  <c r="H3185" i="3"/>
  <c r="L3184" i="3"/>
  <c r="H3184" i="3"/>
  <c r="L3183" i="3"/>
  <c r="H3183" i="3"/>
  <c r="L3182" i="3"/>
  <c r="H3182" i="3"/>
  <c r="L3181" i="3"/>
  <c r="H3181" i="3"/>
  <c r="L3180" i="3"/>
  <c r="H3180" i="3"/>
  <c r="L3179" i="3"/>
  <c r="H3179" i="3"/>
  <c r="L3178" i="3"/>
  <c r="H3178" i="3"/>
  <c r="L3177" i="3"/>
  <c r="H3177" i="3"/>
  <c r="L3176" i="3"/>
  <c r="H3176" i="3"/>
  <c r="L3175" i="3"/>
  <c r="H3175" i="3"/>
  <c r="L3174" i="3"/>
  <c r="H3174" i="3"/>
  <c r="L3173" i="3"/>
  <c r="H3173" i="3"/>
  <c r="L3172" i="3"/>
  <c r="H3172" i="3"/>
  <c r="L3171" i="3"/>
  <c r="H3171" i="3"/>
  <c r="L3170" i="3"/>
  <c r="H3170" i="3"/>
  <c r="L3169" i="3"/>
  <c r="H3169" i="3"/>
  <c r="L3168" i="3"/>
  <c r="H3168" i="3"/>
  <c r="L3167" i="3"/>
  <c r="H3167" i="3"/>
  <c r="L3166" i="3"/>
  <c r="H3166" i="3"/>
  <c r="L3165" i="3"/>
  <c r="H3165" i="3"/>
  <c r="L3164" i="3"/>
  <c r="H3164" i="3"/>
  <c r="L3163" i="3"/>
  <c r="H3163" i="3"/>
  <c r="L3162" i="3"/>
  <c r="H3162" i="3"/>
  <c r="L3161" i="3"/>
  <c r="H3161" i="3"/>
  <c r="L3160" i="3"/>
  <c r="H3160" i="3"/>
  <c r="L3159" i="3"/>
  <c r="H3159" i="3"/>
  <c r="L3158" i="3"/>
  <c r="H3158" i="3"/>
  <c r="L3157" i="3"/>
  <c r="H3157" i="3"/>
  <c r="L3156" i="3"/>
  <c r="H3156" i="3"/>
  <c r="L3155" i="3"/>
  <c r="H3155" i="3"/>
  <c r="L3154" i="3"/>
  <c r="H3154" i="3"/>
  <c r="L3153" i="3"/>
  <c r="H3153" i="3"/>
  <c r="L3152" i="3"/>
  <c r="H3152" i="3"/>
  <c r="L3151" i="3"/>
  <c r="H3151" i="3"/>
  <c r="L3150" i="3"/>
  <c r="H3150" i="3"/>
  <c r="L3149" i="3"/>
  <c r="H3149" i="3"/>
  <c r="L3148" i="3"/>
  <c r="H3148" i="3"/>
  <c r="L3147" i="3"/>
  <c r="H3147" i="3"/>
  <c r="L3146" i="3"/>
  <c r="H3146" i="3"/>
  <c r="L3145" i="3"/>
  <c r="H3145" i="3"/>
  <c r="L3144" i="3"/>
  <c r="H3144" i="3"/>
  <c r="L3143" i="3"/>
  <c r="H3143" i="3"/>
  <c r="L3142" i="3"/>
  <c r="H3142" i="3"/>
  <c r="L3141" i="3"/>
  <c r="H3141" i="3"/>
  <c r="L3140" i="3"/>
  <c r="H3140" i="3"/>
  <c r="L3139" i="3"/>
  <c r="H3139" i="3"/>
  <c r="L3138" i="3"/>
  <c r="H3138" i="3"/>
  <c r="L3137" i="3"/>
  <c r="H3137" i="3"/>
  <c r="L3136" i="3"/>
  <c r="H3136" i="3"/>
  <c r="L3135" i="3"/>
  <c r="H3135" i="3"/>
  <c r="L3134" i="3"/>
  <c r="H3134" i="3"/>
  <c r="L3133" i="3"/>
  <c r="H3133" i="3"/>
  <c r="L3132" i="3"/>
  <c r="H3132" i="3"/>
  <c r="L3131" i="3"/>
  <c r="H3131" i="3"/>
  <c r="L3130" i="3"/>
  <c r="H3130" i="3"/>
  <c r="L3129" i="3"/>
  <c r="H3129" i="3"/>
  <c r="L3128" i="3"/>
  <c r="H3128" i="3"/>
  <c r="L3127" i="3"/>
  <c r="H3127" i="3"/>
  <c r="L3126" i="3"/>
  <c r="H3126" i="3"/>
  <c r="L3125" i="3"/>
  <c r="H3125" i="3"/>
  <c r="L3124" i="3"/>
  <c r="H3124" i="3"/>
  <c r="L3123" i="3"/>
  <c r="H3123" i="3"/>
  <c r="L3122" i="3"/>
  <c r="H3122" i="3"/>
  <c r="L3121" i="3"/>
  <c r="H3121" i="3"/>
  <c r="L3120" i="3"/>
  <c r="H3120" i="3"/>
  <c r="L3119" i="3"/>
  <c r="H3119" i="3"/>
  <c r="L3118" i="3"/>
  <c r="H3118" i="3"/>
  <c r="L3117" i="3"/>
  <c r="H3117" i="3"/>
  <c r="L3116" i="3"/>
  <c r="H3116" i="3"/>
  <c r="L3115" i="3"/>
  <c r="H3115" i="3"/>
  <c r="L3114" i="3"/>
  <c r="H3114" i="3"/>
  <c r="L3113" i="3"/>
  <c r="H3113" i="3"/>
  <c r="L3112" i="3"/>
  <c r="H3112" i="3"/>
  <c r="L3111" i="3"/>
  <c r="H3111" i="3"/>
  <c r="L3110" i="3"/>
  <c r="H3110" i="3"/>
  <c r="L3109" i="3"/>
  <c r="H3109" i="3"/>
  <c r="L3108" i="3"/>
  <c r="H3108" i="3"/>
  <c r="L3107" i="3"/>
  <c r="H3107" i="3"/>
  <c r="L3106" i="3"/>
  <c r="H3106" i="3"/>
  <c r="L3105" i="3"/>
  <c r="H3105" i="3"/>
  <c r="L3104" i="3"/>
  <c r="H3104" i="3"/>
  <c r="L3103" i="3"/>
  <c r="H3103" i="3"/>
  <c r="L3102" i="3"/>
  <c r="H3102" i="3"/>
  <c r="L3101" i="3"/>
  <c r="H3101" i="3"/>
  <c r="L3100" i="3"/>
  <c r="H3100" i="3"/>
  <c r="L3099" i="3"/>
  <c r="H3099" i="3"/>
  <c r="L3098" i="3"/>
  <c r="H3098" i="3"/>
  <c r="L3097" i="3"/>
  <c r="H3097" i="3"/>
  <c r="L3096" i="3"/>
  <c r="H3096" i="3"/>
  <c r="L3095" i="3"/>
  <c r="H3095" i="3"/>
  <c r="L3094" i="3"/>
  <c r="H3094" i="3"/>
  <c r="L3093" i="3"/>
  <c r="H3093" i="3"/>
  <c r="L3092" i="3"/>
  <c r="H3092" i="3"/>
  <c r="L3091" i="3"/>
  <c r="H3091" i="3"/>
  <c r="L3090" i="3"/>
  <c r="H3090" i="3"/>
  <c r="L3089" i="3"/>
  <c r="H3089" i="3"/>
  <c r="L3088" i="3"/>
  <c r="H3088" i="3"/>
  <c r="L3087" i="3"/>
  <c r="H3087" i="3"/>
  <c r="L3086" i="3"/>
  <c r="H3086" i="3"/>
  <c r="L3085" i="3"/>
  <c r="H3085" i="3"/>
  <c r="L3084" i="3"/>
  <c r="H3084" i="3"/>
  <c r="L3083" i="3"/>
  <c r="H3083" i="3"/>
  <c r="L3082" i="3"/>
  <c r="H3082" i="3"/>
  <c r="L3081" i="3"/>
  <c r="H3081" i="3"/>
  <c r="L3080" i="3"/>
  <c r="H3080" i="3"/>
  <c r="L3079" i="3"/>
  <c r="H3079" i="3"/>
  <c r="L3078" i="3"/>
  <c r="H3078" i="3"/>
  <c r="L3077" i="3"/>
  <c r="H3077" i="3"/>
  <c r="L3076" i="3"/>
  <c r="H3076" i="3"/>
  <c r="L3075" i="3"/>
  <c r="H3075" i="3"/>
  <c r="L3074" i="3"/>
  <c r="H3074" i="3"/>
  <c r="L3073" i="3"/>
  <c r="H3073" i="3"/>
  <c r="L3072" i="3"/>
  <c r="H3072" i="3"/>
  <c r="L3071" i="3"/>
  <c r="H3071" i="3"/>
  <c r="L3070" i="3"/>
  <c r="H3070" i="3"/>
  <c r="L3069" i="3"/>
  <c r="H3069" i="3"/>
  <c r="L3068" i="3"/>
  <c r="H3068" i="3"/>
  <c r="L3067" i="3"/>
  <c r="H3067" i="3"/>
  <c r="L3066" i="3"/>
  <c r="H3066" i="3"/>
  <c r="L3065" i="3"/>
  <c r="H3065" i="3"/>
  <c r="L3064" i="3"/>
  <c r="H3064" i="3"/>
  <c r="L3063" i="3"/>
  <c r="H3063" i="3"/>
  <c r="L3062" i="3"/>
  <c r="H3062" i="3"/>
  <c r="L3061" i="3"/>
  <c r="H3061" i="3"/>
  <c r="L3060" i="3"/>
  <c r="H3060" i="3"/>
  <c r="L3059" i="3"/>
  <c r="H3059" i="3"/>
  <c r="L3058" i="3"/>
  <c r="H3058" i="3"/>
  <c r="L3057" i="3"/>
  <c r="H3057" i="3"/>
  <c r="L3056" i="3"/>
  <c r="H3056" i="3"/>
  <c r="L3055" i="3"/>
  <c r="H3055" i="3"/>
  <c r="L3054" i="3"/>
  <c r="H3054" i="3"/>
  <c r="L3053" i="3"/>
  <c r="H3053" i="3"/>
  <c r="L3052" i="3"/>
  <c r="H3052" i="3"/>
  <c r="L3051" i="3"/>
  <c r="H3051" i="3"/>
  <c r="L3050" i="3"/>
  <c r="H3050" i="3"/>
  <c r="L3049" i="3"/>
  <c r="H3049" i="3"/>
  <c r="L3048" i="3"/>
  <c r="H3048" i="3"/>
  <c r="L3047" i="3"/>
  <c r="H3047" i="3"/>
  <c r="L3046" i="3"/>
  <c r="H3046" i="3"/>
  <c r="L3045" i="3"/>
  <c r="H3045" i="3"/>
  <c r="L3044" i="3"/>
  <c r="H3044" i="3"/>
  <c r="L3043" i="3"/>
  <c r="H3043" i="3"/>
  <c r="L3042" i="3"/>
  <c r="H3042" i="3"/>
  <c r="L3041" i="3"/>
  <c r="H3041" i="3"/>
  <c r="L3040" i="3"/>
  <c r="H3040" i="3"/>
  <c r="L3039" i="3"/>
  <c r="H3039" i="3"/>
  <c r="L3038" i="3"/>
  <c r="H3038" i="3"/>
  <c r="L3037" i="3"/>
  <c r="H3037" i="3"/>
  <c r="L3036" i="3"/>
  <c r="H3036" i="3"/>
  <c r="L3035" i="3"/>
  <c r="H3035" i="3"/>
  <c r="L3034" i="3"/>
  <c r="H3034" i="3"/>
  <c r="L3033" i="3"/>
  <c r="H3033" i="3"/>
  <c r="L3032" i="3"/>
  <c r="H3032" i="3"/>
  <c r="L3031" i="3"/>
  <c r="H3031" i="3"/>
  <c r="L3030" i="3"/>
  <c r="H3030" i="3"/>
  <c r="L3029" i="3"/>
  <c r="H3029" i="3"/>
  <c r="L3028" i="3"/>
  <c r="H3028" i="3"/>
  <c r="L3027" i="3"/>
  <c r="H3027" i="3"/>
  <c r="L3026" i="3"/>
  <c r="H3026" i="3"/>
  <c r="L3025" i="3"/>
  <c r="H3025" i="3"/>
  <c r="L3024" i="3"/>
  <c r="H3024" i="3"/>
  <c r="L3023" i="3"/>
  <c r="H3023" i="3"/>
  <c r="L3022" i="3"/>
  <c r="H3022" i="3"/>
  <c r="L3021" i="3"/>
  <c r="H3021" i="3"/>
  <c r="L3020" i="3"/>
  <c r="H3020" i="3"/>
  <c r="L3019" i="3"/>
  <c r="H3019" i="3"/>
  <c r="L3018" i="3"/>
  <c r="H3018" i="3"/>
  <c r="L3017" i="3"/>
  <c r="H3017" i="3"/>
  <c r="L3016" i="3"/>
  <c r="H3016" i="3"/>
  <c r="L3015" i="3"/>
  <c r="H3015" i="3"/>
  <c r="L3014" i="3"/>
  <c r="H3014" i="3"/>
  <c r="L3013" i="3"/>
  <c r="H3013" i="3"/>
  <c r="L3012" i="3"/>
  <c r="H3012" i="3"/>
  <c r="L3011" i="3"/>
  <c r="H3011" i="3"/>
  <c r="L3010" i="3"/>
  <c r="H3010" i="3"/>
  <c r="L3009" i="3"/>
  <c r="H3009" i="3"/>
  <c r="L3008" i="3"/>
  <c r="H3008" i="3"/>
  <c r="L3007" i="3"/>
  <c r="H3007" i="3"/>
  <c r="L3006" i="3"/>
  <c r="H3006" i="3"/>
  <c r="L3005" i="3"/>
  <c r="H3005" i="3"/>
  <c r="L3004" i="3"/>
  <c r="H3004" i="3"/>
  <c r="L3003" i="3"/>
  <c r="H3003" i="3"/>
  <c r="L3002" i="3"/>
  <c r="H3002" i="3"/>
  <c r="L3001" i="3"/>
  <c r="H3001" i="3"/>
  <c r="L3000" i="3"/>
  <c r="H3000" i="3"/>
  <c r="L2999" i="3"/>
  <c r="H2999" i="3"/>
  <c r="L2998" i="3"/>
  <c r="H2998" i="3"/>
  <c r="L2997" i="3"/>
  <c r="H2997" i="3"/>
  <c r="L2996" i="3"/>
  <c r="H2996" i="3"/>
  <c r="L2995" i="3"/>
  <c r="H2995" i="3"/>
  <c r="L2994" i="3"/>
  <c r="H2994" i="3"/>
  <c r="L2993" i="3"/>
  <c r="H2993" i="3"/>
  <c r="L2992" i="3"/>
  <c r="H2992" i="3"/>
  <c r="L2991" i="3"/>
  <c r="H2991" i="3"/>
  <c r="L2990" i="3"/>
  <c r="H2990" i="3"/>
  <c r="L2989" i="3"/>
  <c r="H2989" i="3"/>
  <c r="L2988" i="3"/>
  <c r="H2988" i="3"/>
  <c r="L2987" i="3"/>
  <c r="H2987" i="3"/>
  <c r="L2986" i="3"/>
  <c r="H2986" i="3"/>
  <c r="L2985" i="3"/>
  <c r="H2985" i="3"/>
  <c r="L2984" i="3"/>
  <c r="H2984" i="3"/>
  <c r="L2983" i="3"/>
  <c r="H2983" i="3"/>
  <c r="L2982" i="3"/>
  <c r="H2982" i="3"/>
  <c r="L2981" i="3"/>
  <c r="H2981" i="3"/>
  <c r="L2980" i="3"/>
  <c r="H2980" i="3"/>
  <c r="L2979" i="3"/>
  <c r="H2979" i="3"/>
  <c r="L2978" i="3"/>
  <c r="H2978" i="3"/>
  <c r="L2977" i="3"/>
  <c r="H2977" i="3"/>
  <c r="L2976" i="3"/>
  <c r="H2976" i="3"/>
  <c r="L2975" i="3"/>
  <c r="H2975" i="3"/>
  <c r="L2974" i="3"/>
  <c r="H2974" i="3"/>
  <c r="L2973" i="3"/>
  <c r="H2973" i="3"/>
  <c r="L2972" i="3"/>
  <c r="H2972" i="3"/>
  <c r="L2971" i="3"/>
  <c r="H2971" i="3"/>
  <c r="L2970" i="3"/>
  <c r="H2970" i="3"/>
  <c r="L2969" i="3"/>
  <c r="H2969" i="3"/>
  <c r="L2968" i="3"/>
  <c r="H2968" i="3"/>
  <c r="L2967" i="3"/>
  <c r="H2967" i="3"/>
  <c r="L2966" i="3"/>
  <c r="H2966" i="3"/>
  <c r="L2965" i="3"/>
  <c r="H2965" i="3"/>
  <c r="L2964" i="3"/>
  <c r="H2964" i="3"/>
  <c r="L2963" i="3"/>
  <c r="H2963" i="3"/>
  <c r="L2962" i="3"/>
  <c r="H2962" i="3"/>
  <c r="L2961" i="3"/>
  <c r="H2961" i="3"/>
  <c r="L2960" i="3"/>
  <c r="H2960" i="3"/>
  <c r="L2959" i="3"/>
  <c r="H2959" i="3"/>
  <c r="L2958" i="3"/>
  <c r="H2958" i="3"/>
  <c r="L2957" i="3"/>
  <c r="H2957" i="3"/>
  <c r="L2956" i="3"/>
  <c r="H2956" i="3"/>
  <c r="L2955" i="3"/>
  <c r="H2955" i="3"/>
  <c r="L2954" i="3"/>
  <c r="H2954" i="3"/>
  <c r="L2953" i="3"/>
  <c r="H2953" i="3"/>
  <c r="L2952" i="3"/>
  <c r="H2952" i="3"/>
  <c r="L2951" i="3"/>
  <c r="H2951" i="3"/>
  <c r="L2950" i="3"/>
  <c r="H2950" i="3"/>
  <c r="L2949" i="3"/>
  <c r="H2949" i="3"/>
  <c r="L2948" i="3"/>
  <c r="H2948" i="3"/>
  <c r="L2947" i="3"/>
  <c r="H2947" i="3"/>
  <c r="L2946" i="3"/>
  <c r="H2946" i="3"/>
  <c r="L2945" i="3"/>
  <c r="H2945" i="3"/>
  <c r="L2944" i="3"/>
  <c r="H2944" i="3"/>
  <c r="L2943" i="3"/>
  <c r="H2943" i="3"/>
  <c r="L2942" i="3"/>
  <c r="H2942" i="3"/>
  <c r="L2941" i="3"/>
  <c r="H2941" i="3"/>
  <c r="L2940" i="3"/>
  <c r="H2940" i="3"/>
  <c r="L2939" i="3"/>
  <c r="H2939" i="3"/>
  <c r="L2938" i="3"/>
  <c r="H2938" i="3"/>
  <c r="L2937" i="3"/>
  <c r="H2937" i="3"/>
  <c r="L2936" i="3"/>
  <c r="H2936" i="3"/>
  <c r="L2935" i="3"/>
  <c r="H2935" i="3"/>
  <c r="L2934" i="3"/>
  <c r="H2934" i="3"/>
  <c r="L2933" i="3"/>
  <c r="H2933" i="3"/>
  <c r="L2932" i="3"/>
  <c r="H2932" i="3"/>
  <c r="L2931" i="3"/>
  <c r="H2931" i="3"/>
  <c r="L2930" i="3"/>
  <c r="H2930" i="3"/>
  <c r="L2929" i="3"/>
  <c r="H2929" i="3"/>
  <c r="L2928" i="3"/>
  <c r="H2928" i="3"/>
  <c r="L2927" i="3"/>
  <c r="H2927" i="3"/>
  <c r="L2926" i="3"/>
  <c r="H2926" i="3"/>
  <c r="L2925" i="3"/>
  <c r="H2925" i="3"/>
  <c r="L2924" i="3"/>
  <c r="H2924" i="3"/>
  <c r="L2923" i="3"/>
  <c r="H2923" i="3"/>
  <c r="L2922" i="3"/>
  <c r="H2922" i="3"/>
  <c r="L2921" i="3"/>
  <c r="H2921" i="3"/>
  <c r="L2920" i="3"/>
  <c r="H2920" i="3"/>
  <c r="L2919" i="3"/>
  <c r="H2919" i="3"/>
  <c r="L2918" i="3"/>
  <c r="H2918" i="3"/>
  <c r="L2917" i="3"/>
  <c r="H2917" i="3"/>
  <c r="L2916" i="3"/>
  <c r="H2916" i="3"/>
  <c r="L2915" i="3"/>
  <c r="H2915" i="3"/>
  <c r="L2914" i="3"/>
  <c r="H2914" i="3"/>
  <c r="L2913" i="3"/>
  <c r="H2913" i="3"/>
  <c r="L2912" i="3"/>
  <c r="H2912" i="3"/>
  <c r="L2911" i="3"/>
  <c r="H2911" i="3"/>
  <c r="L2910" i="3"/>
  <c r="H2910" i="3"/>
  <c r="L2909" i="3"/>
  <c r="H2909" i="3"/>
  <c r="L2908" i="3"/>
  <c r="H2908" i="3"/>
  <c r="L2907" i="3"/>
  <c r="H2907" i="3"/>
  <c r="L2906" i="3"/>
  <c r="H2906" i="3"/>
  <c r="L2905" i="3"/>
  <c r="H2905" i="3"/>
  <c r="L2904" i="3"/>
  <c r="H2904" i="3"/>
  <c r="L2903" i="3"/>
  <c r="H2903" i="3"/>
  <c r="L2902" i="3"/>
  <c r="H2902" i="3"/>
  <c r="L2901" i="3"/>
  <c r="H2901" i="3"/>
  <c r="L2900" i="3"/>
  <c r="H2900" i="3"/>
  <c r="L2899" i="3"/>
  <c r="H2899" i="3"/>
  <c r="L2898" i="3"/>
  <c r="H2898" i="3"/>
  <c r="L2897" i="3"/>
  <c r="H2897" i="3"/>
  <c r="L2896" i="3"/>
  <c r="H2896" i="3"/>
  <c r="L2895" i="3"/>
  <c r="H2895" i="3"/>
  <c r="L2894" i="3"/>
  <c r="H2894" i="3"/>
  <c r="L2893" i="3"/>
  <c r="H2893" i="3"/>
  <c r="L2892" i="3"/>
  <c r="H2892" i="3"/>
  <c r="L2891" i="3"/>
  <c r="H2891" i="3"/>
  <c r="L2890" i="3"/>
  <c r="H2890" i="3"/>
  <c r="L2889" i="3"/>
  <c r="H2889" i="3"/>
  <c r="L2888" i="3"/>
  <c r="H2888" i="3"/>
  <c r="L2887" i="3"/>
  <c r="H2887" i="3"/>
  <c r="L2886" i="3"/>
  <c r="H2886" i="3"/>
  <c r="L2885" i="3"/>
  <c r="H2885" i="3"/>
  <c r="L2884" i="3"/>
  <c r="H2884" i="3"/>
  <c r="L2883" i="3"/>
  <c r="H2883" i="3"/>
  <c r="L2882" i="3"/>
  <c r="H2882" i="3"/>
  <c r="L2881" i="3"/>
  <c r="H2881" i="3"/>
  <c r="L2880" i="3"/>
  <c r="H2880" i="3"/>
  <c r="L2879" i="3"/>
  <c r="H2879" i="3"/>
  <c r="L2878" i="3"/>
  <c r="H2878" i="3"/>
  <c r="L2877" i="3"/>
  <c r="H2877" i="3"/>
  <c r="L2876" i="3"/>
  <c r="H2876" i="3"/>
  <c r="L2875" i="3"/>
  <c r="H2875" i="3"/>
  <c r="L2874" i="3"/>
  <c r="H2874" i="3"/>
  <c r="L2873" i="3"/>
  <c r="H2873" i="3"/>
  <c r="L2872" i="3"/>
  <c r="H2872" i="3"/>
  <c r="L2871" i="3"/>
  <c r="H2871" i="3"/>
  <c r="L2870" i="3"/>
  <c r="H2870" i="3"/>
  <c r="L2869" i="3"/>
  <c r="H2869" i="3"/>
  <c r="L2868" i="3"/>
  <c r="H2868" i="3"/>
  <c r="L2867" i="3"/>
  <c r="H2867" i="3"/>
  <c r="L2866" i="3"/>
  <c r="H2866" i="3"/>
  <c r="L2865" i="3"/>
  <c r="H2865" i="3"/>
  <c r="L2864" i="3"/>
  <c r="H2864" i="3"/>
  <c r="L2863" i="3"/>
  <c r="H2863" i="3"/>
  <c r="L2862" i="3"/>
  <c r="H2862" i="3"/>
  <c r="L2861" i="3"/>
  <c r="H2861" i="3"/>
  <c r="L2860" i="3"/>
  <c r="H2860" i="3"/>
  <c r="L2859" i="3"/>
  <c r="H2859" i="3"/>
  <c r="L2858" i="3"/>
  <c r="H2858" i="3"/>
  <c r="L2857" i="3"/>
  <c r="H2857" i="3"/>
  <c r="L2856" i="3"/>
  <c r="H2856" i="3"/>
  <c r="L2855" i="3"/>
  <c r="H2855" i="3"/>
  <c r="L2854" i="3"/>
  <c r="H2854" i="3"/>
  <c r="L2853" i="3"/>
  <c r="H2853" i="3"/>
  <c r="L2852" i="3"/>
  <c r="H2852" i="3"/>
  <c r="L2851" i="3"/>
  <c r="H2851" i="3"/>
  <c r="L2850" i="3"/>
  <c r="H2850" i="3"/>
  <c r="L2849" i="3"/>
  <c r="H2849" i="3"/>
  <c r="L2848" i="3"/>
  <c r="H2848" i="3"/>
  <c r="L2847" i="3"/>
  <c r="H2847" i="3"/>
  <c r="L2846" i="3"/>
  <c r="H2846" i="3"/>
  <c r="L2845" i="3"/>
  <c r="H2845" i="3"/>
  <c r="L2844" i="3"/>
  <c r="H2844" i="3"/>
  <c r="L2843" i="3"/>
  <c r="H2843" i="3"/>
  <c r="L2842" i="3"/>
  <c r="H2842" i="3"/>
  <c r="L2841" i="3"/>
  <c r="H2841" i="3"/>
  <c r="L2840" i="3"/>
  <c r="H2840" i="3"/>
  <c r="L2839" i="3"/>
  <c r="H2839" i="3"/>
  <c r="L2838" i="3"/>
  <c r="H2838" i="3"/>
  <c r="L2837" i="3"/>
  <c r="H2837" i="3"/>
  <c r="L2836" i="3"/>
  <c r="H2836" i="3"/>
  <c r="L2835" i="3"/>
  <c r="H2835" i="3"/>
  <c r="L2834" i="3"/>
  <c r="H2834" i="3"/>
  <c r="L2833" i="3"/>
  <c r="H2833" i="3"/>
  <c r="L2832" i="3"/>
  <c r="H2832" i="3"/>
  <c r="L2831" i="3"/>
  <c r="H2831" i="3"/>
  <c r="L2830" i="3"/>
  <c r="H2830" i="3"/>
  <c r="L2829" i="3"/>
  <c r="H2829" i="3"/>
  <c r="L2828" i="3"/>
  <c r="H2828" i="3"/>
  <c r="L2827" i="3"/>
  <c r="H2827" i="3"/>
  <c r="L2826" i="3"/>
  <c r="H2826" i="3"/>
  <c r="L2825" i="3"/>
  <c r="H2825" i="3"/>
  <c r="L2824" i="3"/>
  <c r="H2824" i="3"/>
  <c r="L2823" i="3"/>
  <c r="H2823" i="3"/>
  <c r="L2822" i="3"/>
  <c r="H2822" i="3"/>
  <c r="L2821" i="3"/>
  <c r="H2821" i="3"/>
  <c r="L2820" i="3"/>
  <c r="H2820" i="3"/>
  <c r="L2819" i="3"/>
  <c r="H2819" i="3"/>
  <c r="L2818" i="3"/>
  <c r="H2818" i="3"/>
  <c r="L2817" i="3"/>
  <c r="H2817" i="3"/>
  <c r="L2816" i="3"/>
  <c r="H2816" i="3"/>
  <c r="L2815" i="3"/>
  <c r="H2815" i="3"/>
  <c r="L2814" i="3"/>
  <c r="H2814" i="3"/>
  <c r="L2813" i="3"/>
  <c r="H2813" i="3"/>
  <c r="L2812" i="3"/>
  <c r="H2812" i="3"/>
  <c r="L2811" i="3"/>
  <c r="H2811" i="3"/>
  <c r="L2810" i="3"/>
  <c r="H2810" i="3"/>
  <c r="L2809" i="3"/>
  <c r="H2809" i="3"/>
  <c r="L2808" i="3"/>
  <c r="H2808" i="3"/>
  <c r="L2807" i="3"/>
  <c r="H2807" i="3"/>
  <c r="L2806" i="3"/>
  <c r="H2806" i="3"/>
  <c r="L2805" i="3"/>
  <c r="H2805" i="3"/>
  <c r="L2804" i="3"/>
  <c r="H2804" i="3"/>
  <c r="L2803" i="3"/>
  <c r="H2803" i="3"/>
  <c r="L2802" i="3"/>
  <c r="H2802" i="3"/>
  <c r="L2801" i="3"/>
  <c r="H2801" i="3"/>
  <c r="L2800" i="3"/>
  <c r="H2800" i="3"/>
  <c r="L2799" i="3"/>
  <c r="H2799" i="3"/>
  <c r="L2798" i="3"/>
  <c r="H2798" i="3"/>
  <c r="L2797" i="3"/>
  <c r="H2797" i="3"/>
  <c r="L2796" i="3"/>
  <c r="H2796" i="3"/>
  <c r="L2795" i="3"/>
  <c r="H2795" i="3"/>
  <c r="L2794" i="3"/>
  <c r="H2794" i="3"/>
  <c r="L2793" i="3"/>
  <c r="H2793" i="3"/>
  <c r="L2792" i="3"/>
  <c r="H2792" i="3"/>
  <c r="L2791" i="3"/>
  <c r="H2791" i="3"/>
  <c r="L2790" i="3"/>
  <c r="H2790" i="3"/>
  <c r="L2789" i="3"/>
  <c r="H2789" i="3"/>
  <c r="L2788" i="3"/>
  <c r="H2788" i="3"/>
  <c r="L2787" i="3"/>
  <c r="H2787" i="3"/>
  <c r="L2786" i="3"/>
  <c r="H2786" i="3"/>
  <c r="L2785" i="3"/>
  <c r="H2785" i="3"/>
  <c r="L2784" i="3"/>
  <c r="H2784" i="3"/>
  <c r="L2783" i="3"/>
  <c r="H2783" i="3"/>
  <c r="L2782" i="3"/>
  <c r="H2782" i="3"/>
  <c r="L2781" i="3"/>
  <c r="H2781" i="3"/>
  <c r="L2780" i="3"/>
  <c r="H2780" i="3"/>
  <c r="L2779" i="3"/>
  <c r="H2779" i="3"/>
  <c r="L2778" i="3"/>
  <c r="H2778" i="3"/>
  <c r="L2777" i="3"/>
  <c r="H2777" i="3"/>
  <c r="L2776" i="3"/>
  <c r="H2776" i="3"/>
  <c r="L2775" i="3"/>
  <c r="H2775" i="3"/>
  <c r="L2774" i="3"/>
  <c r="H2774" i="3"/>
  <c r="L2773" i="3"/>
  <c r="H2773" i="3"/>
  <c r="L2772" i="3"/>
  <c r="H2772" i="3"/>
  <c r="L2771" i="3"/>
  <c r="H2771" i="3"/>
  <c r="L2770" i="3"/>
  <c r="H2770" i="3"/>
  <c r="L2769" i="3"/>
  <c r="H2769" i="3"/>
  <c r="L2768" i="3"/>
  <c r="H2768" i="3"/>
  <c r="L2767" i="3"/>
  <c r="H2767" i="3"/>
  <c r="L2766" i="3"/>
  <c r="H2766" i="3"/>
  <c r="L2765" i="3"/>
  <c r="H2765" i="3"/>
  <c r="L2764" i="3"/>
  <c r="H2764" i="3"/>
  <c r="L2763" i="3"/>
  <c r="H2763" i="3"/>
  <c r="L2762" i="3"/>
  <c r="H2762" i="3"/>
  <c r="L2761" i="3"/>
  <c r="H2761" i="3"/>
  <c r="L2760" i="3"/>
  <c r="H2760" i="3"/>
  <c r="L2759" i="3"/>
  <c r="H2759" i="3"/>
  <c r="L2758" i="3"/>
  <c r="H2758" i="3"/>
  <c r="L2757" i="3"/>
  <c r="H2757" i="3"/>
  <c r="L2756" i="3"/>
  <c r="H2756" i="3"/>
  <c r="L2755" i="3"/>
  <c r="H2755" i="3"/>
  <c r="L2754" i="3"/>
  <c r="H2754" i="3"/>
  <c r="L2753" i="3"/>
  <c r="H2753" i="3"/>
  <c r="L2752" i="3"/>
  <c r="H2752" i="3"/>
  <c r="L2751" i="3"/>
  <c r="H2751" i="3"/>
  <c r="L2750" i="3"/>
  <c r="H2750" i="3"/>
  <c r="L2749" i="3"/>
  <c r="H2749" i="3"/>
  <c r="L2748" i="3"/>
  <c r="H2748" i="3"/>
  <c r="L2747" i="3"/>
  <c r="H2747" i="3"/>
  <c r="L2746" i="3"/>
  <c r="H2746" i="3"/>
  <c r="L2745" i="3"/>
  <c r="H2745" i="3"/>
  <c r="L2744" i="3"/>
  <c r="H2744" i="3"/>
  <c r="L2743" i="3"/>
  <c r="H2743" i="3"/>
  <c r="L2742" i="3"/>
  <c r="H2742" i="3"/>
  <c r="L2741" i="3"/>
  <c r="H2741" i="3"/>
  <c r="L2740" i="3"/>
  <c r="H2740" i="3"/>
  <c r="L2739" i="3"/>
  <c r="H2739" i="3"/>
  <c r="L2738" i="3"/>
  <c r="H2738" i="3"/>
  <c r="L2737" i="3"/>
  <c r="H2737" i="3"/>
  <c r="L2736" i="3"/>
  <c r="H2736" i="3"/>
  <c r="L2735" i="3"/>
  <c r="H2735" i="3"/>
  <c r="L2734" i="3"/>
  <c r="H2734" i="3"/>
  <c r="L2733" i="3"/>
  <c r="H2733" i="3"/>
  <c r="L2732" i="3"/>
  <c r="H2732" i="3"/>
  <c r="L2731" i="3"/>
  <c r="H2731" i="3"/>
  <c r="L2730" i="3"/>
  <c r="H2730" i="3"/>
  <c r="L2729" i="3"/>
  <c r="H2729" i="3"/>
  <c r="L2728" i="3"/>
  <c r="H2728" i="3"/>
  <c r="L2727" i="3"/>
  <c r="H2727" i="3"/>
  <c r="L2726" i="3"/>
  <c r="H2726" i="3"/>
  <c r="L2725" i="3"/>
  <c r="H2725" i="3"/>
  <c r="L2724" i="3"/>
  <c r="H2724" i="3"/>
  <c r="L2723" i="3"/>
  <c r="H2723" i="3"/>
  <c r="L2722" i="3"/>
  <c r="H2722" i="3"/>
  <c r="L2721" i="3"/>
  <c r="H2721" i="3"/>
  <c r="L2720" i="3"/>
  <c r="H2720" i="3"/>
  <c r="L2719" i="3"/>
  <c r="H2719" i="3"/>
  <c r="L2718" i="3"/>
  <c r="H2718" i="3"/>
  <c r="L2717" i="3"/>
  <c r="H2717" i="3"/>
  <c r="L2716" i="3"/>
  <c r="H2716" i="3"/>
  <c r="L2715" i="3"/>
  <c r="H2715" i="3"/>
  <c r="L2714" i="3"/>
  <c r="H2714" i="3"/>
  <c r="L2713" i="3"/>
  <c r="H2713" i="3"/>
  <c r="L2712" i="3"/>
  <c r="H2712" i="3"/>
  <c r="L2711" i="3"/>
  <c r="H2711" i="3"/>
  <c r="L2710" i="3"/>
  <c r="H2710" i="3"/>
  <c r="L2709" i="3"/>
  <c r="H2709" i="3"/>
  <c r="L2708" i="3"/>
  <c r="H2708" i="3"/>
  <c r="L2707" i="3"/>
  <c r="H2707" i="3"/>
  <c r="L2706" i="3"/>
  <c r="H2706" i="3"/>
  <c r="L2705" i="3"/>
  <c r="H2705" i="3"/>
  <c r="L2704" i="3"/>
  <c r="H2704" i="3"/>
  <c r="L2703" i="3"/>
  <c r="H2703" i="3"/>
  <c r="L2702" i="3"/>
  <c r="H2702" i="3"/>
  <c r="L2701" i="3"/>
  <c r="H2701" i="3"/>
  <c r="L2700" i="3"/>
  <c r="H2700" i="3"/>
  <c r="L2699" i="3"/>
  <c r="H2699" i="3"/>
  <c r="L2698" i="3"/>
  <c r="H2698" i="3"/>
  <c r="L2697" i="3"/>
  <c r="H2697" i="3"/>
  <c r="L2696" i="3"/>
  <c r="H2696" i="3"/>
  <c r="L2695" i="3"/>
  <c r="H2695" i="3"/>
  <c r="L2694" i="3"/>
  <c r="H2694" i="3"/>
  <c r="L2693" i="3"/>
  <c r="H2693" i="3"/>
  <c r="L2692" i="3"/>
  <c r="H2692" i="3"/>
  <c r="L2691" i="3"/>
  <c r="H2691" i="3"/>
  <c r="L2690" i="3"/>
  <c r="H2690" i="3"/>
  <c r="L2689" i="3"/>
  <c r="H2689" i="3"/>
  <c r="L2688" i="3"/>
  <c r="H2688" i="3"/>
  <c r="L2687" i="3"/>
  <c r="H2687" i="3"/>
  <c r="L2686" i="3"/>
  <c r="H2686" i="3"/>
  <c r="L2685" i="3"/>
  <c r="H2685" i="3"/>
  <c r="L2684" i="3"/>
  <c r="H2684" i="3"/>
  <c r="L2683" i="3"/>
  <c r="H2683" i="3"/>
  <c r="L2682" i="3"/>
  <c r="H2682" i="3"/>
  <c r="L2681" i="3"/>
  <c r="H2681" i="3"/>
  <c r="L2680" i="3"/>
  <c r="H2680" i="3"/>
  <c r="L2679" i="3"/>
  <c r="H2679" i="3"/>
  <c r="L2678" i="3"/>
  <c r="H2678" i="3"/>
  <c r="L2677" i="3"/>
  <c r="H2677" i="3"/>
  <c r="L2676" i="3"/>
  <c r="H2676" i="3"/>
  <c r="L2675" i="3"/>
  <c r="H2675" i="3"/>
  <c r="L2674" i="3"/>
  <c r="H2674" i="3"/>
  <c r="L2673" i="3"/>
  <c r="H2673" i="3"/>
  <c r="L2672" i="3"/>
  <c r="H2672" i="3"/>
  <c r="L2671" i="3"/>
  <c r="H2671" i="3"/>
  <c r="L2670" i="3"/>
  <c r="H2670" i="3"/>
  <c r="L2669" i="3"/>
  <c r="H2669" i="3"/>
  <c r="L2668" i="3"/>
  <c r="H2668" i="3"/>
  <c r="L2667" i="3"/>
  <c r="H2667" i="3"/>
  <c r="L2666" i="3"/>
  <c r="H2666" i="3"/>
  <c r="L2665" i="3"/>
  <c r="H2665" i="3"/>
  <c r="L2664" i="3"/>
  <c r="H2664" i="3"/>
  <c r="L2663" i="3"/>
  <c r="H2663" i="3"/>
  <c r="L2662" i="3"/>
  <c r="H2662" i="3"/>
  <c r="L2661" i="3"/>
  <c r="H2661" i="3"/>
  <c r="L2660" i="3"/>
  <c r="H2660" i="3"/>
  <c r="L2659" i="3"/>
  <c r="H2659" i="3"/>
  <c r="L2658" i="3"/>
  <c r="H2658" i="3"/>
  <c r="L2657" i="3"/>
  <c r="H2657" i="3"/>
  <c r="L2656" i="3"/>
  <c r="H2656" i="3"/>
  <c r="L2655" i="3"/>
  <c r="H2655" i="3"/>
  <c r="L2654" i="3"/>
  <c r="H2654" i="3"/>
  <c r="L2653" i="3"/>
  <c r="H2653" i="3"/>
  <c r="L2652" i="3"/>
  <c r="H2652" i="3"/>
  <c r="L2651" i="3"/>
  <c r="H2651" i="3"/>
  <c r="L2650" i="3"/>
  <c r="H2650" i="3"/>
  <c r="L2649" i="3"/>
  <c r="H2649" i="3"/>
  <c r="L2648" i="3"/>
  <c r="H2648" i="3"/>
  <c r="L2647" i="3"/>
  <c r="H2647" i="3"/>
  <c r="L2646" i="3"/>
  <c r="H2646" i="3"/>
  <c r="L2645" i="3"/>
  <c r="H2645" i="3"/>
  <c r="L2644" i="3"/>
  <c r="H2644" i="3"/>
  <c r="L2643" i="3"/>
  <c r="H2643" i="3"/>
  <c r="L2642" i="3"/>
  <c r="H2642" i="3"/>
  <c r="L2641" i="3"/>
  <c r="H2641" i="3"/>
  <c r="L2640" i="3"/>
  <c r="H2640" i="3"/>
  <c r="L2639" i="3"/>
  <c r="H2639" i="3"/>
  <c r="L2638" i="3"/>
  <c r="H2638" i="3"/>
  <c r="L2637" i="3"/>
  <c r="H2637" i="3"/>
  <c r="L2636" i="3"/>
  <c r="H2636" i="3"/>
  <c r="L2635" i="3"/>
  <c r="H2635" i="3"/>
  <c r="L2634" i="3"/>
  <c r="H2634" i="3"/>
  <c r="L2633" i="3"/>
  <c r="H2633" i="3"/>
  <c r="L2632" i="3"/>
  <c r="H2632" i="3"/>
  <c r="L2631" i="3"/>
  <c r="H2631" i="3"/>
  <c r="L2630" i="3"/>
  <c r="H2630" i="3"/>
  <c r="L2629" i="3"/>
  <c r="H2629" i="3"/>
  <c r="L2628" i="3"/>
  <c r="H2628" i="3"/>
  <c r="L2627" i="3"/>
  <c r="H2627" i="3"/>
  <c r="L2626" i="3"/>
  <c r="H2626" i="3"/>
  <c r="L2625" i="3"/>
  <c r="H2625" i="3"/>
  <c r="L2624" i="3"/>
  <c r="H2624" i="3"/>
  <c r="L2623" i="3"/>
  <c r="H2623" i="3"/>
  <c r="L2622" i="3"/>
  <c r="H2622" i="3"/>
  <c r="L2621" i="3"/>
  <c r="H2621" i="3"/>
  <c r="L2620" i="3"/>
  <c r="H2620" i="3"/>
  <c r="L2619" i="3"/>
  <c r="H2619" i="3"/>
  <c r="L2618" i="3"/>
  <c r="H2618" i="3"/>
  <c r="L2617" i="3"/>
  <c r="H2617" i="3"/>
  <c r="L2616" i="3"/>
  <c r="H2616" i="3"/>
  <c r="L2615" i="3"/>
  <c r="H2615" i="3"/>
  <c r="L2614" i="3"/>
  <c r="H2614" i="3"/>
  <c r="L2613" i="3"/>
  <c r="H2613" i="3"/>
  <c r="L2612" i="3"/>
  <c r="H2612" i="3"/>
  <c r="L2611" i="3"/>
  <c r="H2611" i="3"/>
  <c r="L2610" i="3"/>
  <c r="H2610" i="3"/>
  <c r="L2609" i="3"/>
  <c r="H2609" i="3"/>
  <c r="L2608" i="3"/>
  <c r="H2608" i="3"/>
  <c r="L2607" i="3"/>
  <c r="H2607" i="3"/>
  <c r="L2606" i="3"/>
  <c r="H2606" i="3"/>
  <c r="L2605" i="3"/>
  <c r="H2605" i="3"/>
  <c r="L2604" i="3"/>
  <c r="H2604" i="3"/>
  <c r="L2603" i="3"/>
  <c r="H2603" i="3"/>
  <c r="L2602" i="3"/>
  <c r="H2602" i="3"/>
  <c r="L2601" i="3"/>
  <c r="H2601" i="3"/>
  <c r="L2600" i="3"/>
  <c r="H2600" i="3"/>
  <c r="L2599" i="3"/>
  <c r="H2599" i="3"/>
  <c r="L2598" i="3"/>
  <c r="H2598" i="3"/>
  <c r="L2597" i="3"/>
  <c r="H2597" i="3"/>
  <c r="L2596" i="3"/>
  <c r="H2596" i="3"/>
  <c r="L2595" i="3"/>
  <c r="H2595" i="3"/>
  <c r="L2594" i="3"/>
  <c r="H2594" i="3"/>
  <c r="L2593" i="3"/>
  <c r="H2593" i="3"/>
  <c r="L2592" i="3"/>
  <c r="H2592" i="3"/>
  <c r="L2591" i="3"/>
  <c r="H2591" i="3"/>
  <c r="L2590" i="3"/>
  <c r="H2590" i="3"/>
  <c r="L2589" i="3"/>
  <c r="H2589" i="3"/>
  <c r="L2588" i="3"/>
  <c r="H2588" i="3"/>
  <c r="L2587" i="3"/>
  <c r="H2587" i="3"/>
  <c r="L2586" i="3"/>
  <c r="H2586" i="3"/>
  <c r="L2585" i="3"/>
  <c r="H2585" i="3"/>
  <c r="L2584" i="3"/>
  <c r="H2584" i="3"/>
  <c r="L2583" i="3"/>
  <c r="H2583" i="3"/>
  <c r="L2582" i="3"/>
  <c r="H2582" i="3"/>
  <c r="L2581" i="3"/>
  <c r="H2581" i="3"/>
  <c r="L2580" i="3"/>
  <c r="H2580" i="3"/>
  <c r="L2579" i="3"/>
  <c r="H2579" i="3"/>
  <c r="L2578" i="3"/>
  <c r="H2578" i="3"/>
  <c r="L2577" i="3"/>
  <c r="H2577" i="3"/>
  <c r="L2576" i="3"/>
  <c r="H2576" i="3"/>
  <c r="L2575" i="3"/>
  <c r="H2575" i="3"/>
  <c r="L2574" i="3"/>
  <c r="H2574" i="3"/>
  <c r="L2573" i="3"/>
  <c r="H2573" i="3"/>
  <c r="L2572" i="3"/>
  <c r="H2572" i="3"/>
  <c r="L2571" i="3"/>
  <c r="H2571" i="3"/>
  <c r="L2570" i="3"/>
  <c r="H2570" i="3"/>
  <c r="L2569" i="3"/>
  <c r="H2569" i="3"/>
  <c r="L2568" i="3"/>
  <c r="H2568" i="3"/>
  <c r="L2567" i="3"/>
  <c r="H2567" i="3"/>
  <c r="L2566" i="3"/>
  <c r="H2566" i="3"/>
  <c r="L2565" i="3"/>
  <c r="H2565" i="3"/>
  <c r="L2564" i="3"/>
  <c r="H2564" i="3"/>
  <c r="L2563" i="3"/>
  <c r="H2563" i="3"/>
  <c r="L2562" i="3"/>
  <c r="H2562" i="3"/>
  <c r="L2561" i="3"/>
  <c r="H2561" i="3"/>
  <c r="L2560" i="3"/>
  <c r="H2560" i="3"/>
  <c r="L2559" i="3"/>
  <c r="H2559" i="3"/>
  <c r="L2558" i="3"/>
  <c r="H2558" i="3"/>
  <c r="L2557" i="3"/>
  <c r="H2557" i="3"/>
  <c r="L2556" i="3"/>
  <c r="H2556" i="3"/>
  <c r="L2555" i="3"/>
  <c r="H2555" i="3"/>
  <c r="L2554" i="3"/>
  <c r="H2554" i="3"/>
  <c r="L2553" i="3"/>
  <c r="H2553" i="3"/>
  <c r="L2552" i="3"/>
  <c r="H2552" i="3"/>
  <c r="L2551" i="3"/>
  <c r="H2551" i="3"/>
  <c r="L2550" i="3"/>
  <c r="H2550" i="3"/>
  <c r="L2549" i="3"/>
  <c r="H2549" i="3"/>
  <c r="L2548" i="3"/>
  <c r="H2548" i="3"/>
  <c r="L2547" i="3"/>
  <c r="H2547" i="3"/>
  <c r="L2546" i="3"/>
  <c r="H2546" i="3"/>
  <c r="L2545" i="3"/>
  <c r="H2545" i="3"/>
  <c r="L2544" i="3"/>
  <c r="H2544" i="3"/>
  <c r="L2543" i="3"/>
  <c r="H2543" i="3"/>
  <c r="L2542" i="3"/>
  <c r="H2542" i="3"/>
  <c r="L2541" i="3"/>
  <c r="H2541" i="3"/>
  <c r="L2540" i="3"/>
  <c r="H2540" i="3"/>
  <c r="L2539" i="3"/>
  <c r="H2539" i="3"/>
  <c r="L2538" i="3"/>
  <c r="H2538" i="3"/>
  <c r="L2537" i="3"/>
  <c r="H2537" i="3"/>
  <c r="L2536" i="3"/>
  <c r="H2536" i="3"/>
  <c r="L2535" i="3"/>
  <c r="H2535" i="3"/>
  <c r="L2534" i="3"/>
  <c r="H2534" i="3"/>
  <c r="L2533" i="3"/>
  <c r="H2533" i="3"/>
  <c r="L2532" i="3"/>
  <c r="H2532" i="3"/>
  <c r="L2531" i="3"/>
  <c r="H2531" i="3"/>
  <c r="L2530" i="3"/>
  <c r="H2530" i="3"/>
  <c r="L2529" i="3"/>
  <c r="H2529" i="3"/>
  <c r="L2528" i="3"/>
  <c r="H2528" i="3"/>
  <c r="L2527" i="3"/>
  <c r="H2527" i="3"/>
  <c r="L2526" i="3"/>
  <c r="H2526" i="3"/>
  <c r="L2525" i="3"/>
  <c r="H2525" i="3"/>
  <c r="L2524" i="3"/>
  <c r="H2524" i="3"/>
  <c r="L2523" i="3"/>
  <c r="H2523" i="3"/>
  <c r="L2522" i="3"/>
  <c r="H2522" i="3"/>
  <c r="L2521" i="3"/>
  <c r="H2521" i="3"/>
  <c r="L2520" i="3"/>
  <c r="H2520" i="3"/>
  <c r="L2519" i="3"/>
  <c r="H2519" i="3"/>
  <c r="L2518" i="3"/>
  <c r="H2518" i="3"/>
  <c r="L2517" i="3"/>
  <c r="H2517" i="3"/>
  <c r="L2516" i="3"/>
  <c r="H2516" i="3"/>
  <c r="L2515" i="3"/>
  <c r="H2515" i="3"/>
  <c r="L2514" i="3"/>
  <c r="H2514" i="3"/>
  <c r="L2513" i="3"/>
  <c r="H2513" i="3"/>
  <c r="L2512" i="3"/>
  <c r="H2512" i="3"/>
  <c r="L2511" i="3"/>
  <c r="H2511" i="3"/>
  <c r="L2510" i="3"/>
  <c r="H2510" i="3"/>
  <c r="L2509" i="3"/>
  <c r="H2509" i="3"/>
  <c r="L2508" i="3"/>
  <c r="H2508" i="3"/>
  <c r="L2507" i="3"/>
  <c r="H2507" i="3"/>
  <c r="L2506" i="3"/>
  <c r="H2506" i="3"/>
  <c r="L2505" i="3"/>
  <c r="H2505" i="3"/>
  <c r="L2504" i="3"/>
  <c r="H2504" i="3"/>
  <c r="L2503" i="3"/>
  <c r="H2503" i="3"/>
  <c r="L2502" i="3"/>
  <c r="H2502" i="3"/>
  <c r="L2501" i="3"/>
  <c r="H2501" i="3"/>
  <c r="L2500" i="3"/>
  <c r="H2500" i="3"/>
  <c r="L2499" i="3"/>
  <c r="H2499" i="3"/>
  <c r="L2498" i="3"/>
  <c r="H2498" i="3"/>
  <c r="L2497" i="3"/>
  <c r="H2497" i="3"/>
  <c r="L2496" i="3"/>
  <c r="H2496" i="3"/>
  <c r="L2495" i="3"/>
  <c r="H2495" i="3"/>
  <c r="L2494" i="3"/>
  <c r="H2494" i="3"/>
  <c r="L2493" i="3"/>
  <c r="H2493" i="3"/>
  <c r="L2492" i="3"/>
  <c r="H2492" i="3"/>
  <c r="L2491" i="3"/>
  <c r="H2491" i="3"/>
  <c r="L2490" i="3"/>
  <c r="H2490" i="3"/>
  <c r="L2489" i="3"/>
  <c r="H2489" i="3"/>
  <c r="L2488" i="3"/>
  <c r="H2488" i="3"/>
  <c r="L2487" i="3"/>
  <c r="H2487" i="3"/>
  <c r="L2486" i="3"/>
  <c r="H2486" i="3"/>
  <c r="L2485" i="3"/>
  <c r="H2485" i="3"/>
  <c r="L2484" i="3"/>
  <c r="H2484" i="3"/>
  <c r="L2483" i="3"/>
  <c r="H2483" i="3"/>
  <c r="L2482" i="3"/>
  <c r="H2482" i="3"/>
  <c r="L2481" i="3"/>
  <c r="H2481" i="3"/>
  <c r="L2480" i="3"/>
  <c r="H2480" i="3"/>
  <c r="L2479" i="3"/>
  <c r="H2479" i="3"/>
  <c r="L2478" i="3"/>
  <c r="H2478" i="3"/>
  <c r="L2477" i="3"/>
  <c r="H2477" i="3"/>
  <c r="L2476" i="3"/>
  <c r="H2476" i="3"/>
  <c r="L2475" i="3"/>
  <c r="H2475" i="3"/>
  <c r="L2474" i="3"/>
  <c r="H2474" i="3"/>
  <c r="L2473" i="3"/>
  <c r="H2473" i="3"/>
  <c r="L2472" i="3"/>
  <c r="H2472" i="3"/>
  <c r="L2471" i="3"/>
  <c r="H2471" i="3"/>
  <c r="L2470" i="3"/>
  <c r="H2470" i="3"/>
  <c r="L2469" i="3"/>
  <c r="H2469" i="3"/>
  <c r="L2468" i="3"/>
  <c r="H2468" i="3"/>
  <c r="L2467" i="3"/>
  <c r="H2467" i="3"/>
  <c r="L2466" i="3"/>
  <c r="H2466" i="3"/>
  <c r="L2465" i="3"/>
  <c r="H2465" i="3"/>
  <c r="L2464" i="3"/>
  <c r="H2464" i="3"/>
  <c r="L2463" i="3"/>
  <c r="H2463" i="3"/>
  <c r="L2462" i="3"/>
  <c r="H2462" i="3"/>
  <c r="L2461" i="3"/>
  <c r="H2461" i="3"/>
  <c r="L2460" i="3"/>
  <c r="H2460" i="3"/>
  <c r="L2459" i="3"/>
  <c r="H2459" i="3"/>
  <c r="L2458" i="3"/>
  <c r="H2458" i="3"/>
  <c r="L2457" i="3"/>
  <c r="H2457" i="3"/>
  <c r="L2456" i="3"/>
  <c r="H2456" i="3"/>
  <c r="L2455" i="3"/>
  <c r="H2455" i="3"/>
  <c r="L2454" i="3"/>
  <c r="H2454" i="3"/>
  <c r="L2453" i="3"/>
  <c r="H2453" i="3"/>
  <c r="L2452" i="3"/>
  <c r="H2452" i="3"/>
  <c r="L2451" i="3"/>
  <c r="H2451" i="3"/>
  <c r="L2450" i="3"/>
  <c r="H2450" i="3"/>
  <c r="L2449" i="3"/>
  <c r="H2449" i="3"/>
  <c r="L2448" i="3"/>
  <c r="H2448" i="3"/>
  <c r="L2447" i="3"/>
  <c r="H2447" i="3"/>
  <c r="L2446" i="3"/>
  <c r="H2446" i="3"/>
  <c r="L2445" i="3"/>
  <c r="H2445" i="3"/>
  <c r="L2444" i="3"/>
  <c r="H2444" i="3"/>
  <c r="L2443" i="3"/>
  <c r="H2443" i="3"/>
  <c r="L2442" i="3"/>
  <c r="H2442" i="3"/>
  <c r="L2441" i="3"/>
  <c r="H2441" i="3"/>
  <c r="L2440" i="3"/>
  <c r="H2440" i="3"/>
  <c r="L2439" i="3"/>
  <c r="H2439" i="3"/>
  <c r="L2438" i="3"/>
  <c r="H2438" i="3"/>
  <c r="L2437" i="3"/>
  <c r="H2437" i="3"/>
  <c r="L2436" i="3"/>
  <c r="H2436" i="3"/>
  <c r="L2435" i="3"/>
  <c r="H2435" i="3"/>
  <c r="L2434" i="3"/>
  <c r="H2434" i="3"/>
  <c r="L2433" i="3"/>
  <c r="H2433" i="3"/>
  <c r="L2432" i="3"/>
  <c r="H2432" i="3"/>
  <c r="L2431" i="3"/>
  <c r="H2431" i="3"/>
  <c r="L2430" i="3"/>
  <c r="H2430" i="3"/>
  <c r="L2429" i="3"/>
  <c r="H2429" i="3"/>
  <c r="L2428" i="3"/>
  <c r="H2428" i="3"/>
  <c r="L2427" i="3"/>
  <c r="H2427" i="3"/>
  <c r="L2426" i="3"/>
  <c r="H2426" i="3"/>
  <c r="L2425" i="3"/>
  <c r="H2425" i="3"/>
  <c r="L2424" i="3"/>
  <c r="H2424" i="3"/>
  <c r="L2423" i="3"/>
  <c r="H2423" i="3"/>
  <c r="L2422" i="3"/>
  <c r="H2422" i="3"/>
  <c r="L2421" i="3"/>
  <c r="H2421" i="3"/>
  <c r="L2420" i="3"/>
  <c r="H2420" i="3"/>
  <c r="L2419" i="3"/>
  <c r="H2419" i="3"/>
  <c r="L2418" i="3"/>
  <c r="H2418" i="3"/>
  <c r="L2417" i="3"/>
  <c r="H2417" i="3"/>
  <c r="L2416" i="3"/>
  <c r="H2416" i="3"/>
  <c r="L2415" i="3"/>
  <c r="H2415" i="3"/>
  <c r="L2414" i="3"/>
  <c r="H2414" i="3"/>
  <c r="L2413" i="3"/>
  <c r="H2413" i="3"/>
  <c r="L2412" i="3"/>
  <c r="H2412" i="3"/>
  <c r="L2411" i="3"/>
  <c r="H2411" i="3"/>
  <c r="L2410" i="3"/>
  <c r="H2410" i="3"/>
  <c r="L2409" i="3"/>
  <c r="H2409" i="3"/>
  <c r="L2408" i="3"/>
  <c r="H2408" i="3"/>
  <c r="L2407" i="3"/>
  <c r="H2407" i="3"/>
  <c r="L2406" i="3"/>
  <c r="H2406" i="3"/>
  <c r="L2405" i="3"/>
  <c r="H2405" i="3"/>
  <c r="L2404" i="3"/>
  <c r="H2404" i="3"/>
  <c r="L2403" i="3"/>
  <c r="H2403" i="3"/>
  <c r="L2402" i="3"/>
  <c r="H2402" i="3"/>
  <c r="L2401" i="3"/>
  <c r="H2401" i="3"/>
  <c r="L2400" i="3"/>
  <c r="H2400" i="3"/>
  <c r="L2399" i="3"/>
  <c r="H2399" i="3"/>
  <c r="L2398" i="3"/>
  <c r="H2398" i="3"/>
  <c r="L2397" i="3"/>
  <c r="H2397" i="3"/>
  <c r="L2396" i="3"/>
  <c r="H2396" i="3"/>
  <c r="L2395" i="3"/>
  <c r="H2395" i="3"/>
  <c r="L2394" i="3"/>
  <c r="H2394" i="3"/>
  <c r="L2393" i="3"/>
  <c r="H2393" i="3"/>
  <c r="L2392" i="3"/>
  <c r="H2392" i="3"/>
  <c r="L2391" i="3"/>
  <c r="H2391" i="3"/>
  <c r="L2390" i="3"/>
  <c r="H2390" i="3"/>
  <c r="L2389" i="3"/>
  <c r="H2389" i="3"/>
  <c r="L2388" i="3"/>
  <c r="H2388" i="3"/>
  <c r="L2387" i="3"/>
  <c r="H2387" i="3"/>
  <c r="L2386" i="3"/>
  <c r="H2386" i="3"/>
  <c r="L2385" i="3"/>
  <c r="H2385" i="3"/>
  <c r="L2384" i="3"/>
  <c r="H2384" i="3"/>
  <c r="L2383" i="3"/>
  <c r="H2383" i="3"/>
  <c r="L2382" i="3"/>
  <c r="H2382" i="3"/>
  <c r="L2381" i="3"/>
  <c r="H2381" i="3"/>
  <c r="L2380" i="3"/>
  <c r="H2380" i="3"/>
  <c r="L2379" i="3"/>
  <c r="H2379" i="3"/>
  <c r="L2378" i="3"/>
  <c r="H2378" i="3"/>
  <c r="L2377" i="3"/>
  <c r="H2377" i="3"/>
  <c r="L2376" i="3"/>
  <c r="H2376" i="3"/>
  <c r="L2375" i="3"/>
  <c r="H2375" i="3"/>
  <c r="L2374" i="3"/>
  <c r="H2374" i="3"/>
  <c r="L2373" i="3"/>
  <c r="H2373" i="3"/>
  <c r="L2372" i="3"/>
  <c r="H2372" i="3"/>
  <c r="L2371" i="3"/>
  <c r="H2371" i="3"/>
  <c r="L2370" i="3"/>
  <c r="H2370" i="3"/>
  <c r="L2369" i="3"/>
  <c r="H2369" i="3"/>
  <c r="L2368" i="3"/>
  <c r="H2368" i="3"/>
  <c r="L2367" i="3"/>
  <c r="H2367" i="3"/>
  <c r="L2366" i="3"/>
  <c r="H2366" i="3"/>
  <c r="L2365" i="3"/>
  <c r="H2365" i="3"/>
  <c r="L2364" i="3"/>
  <c r="H2364" i="3"/>
  <c r="L2363" i="3"/>
  <c r="H2363" i="3"/>
  <c r="L2362" i="3"/>
  <c r="H2362" i="3"/>
  <c r="L2361" i="3"/>
  <c r="H2361" i="3"/>
  <c r="L2360" i="3"/>
  <c r="H2360" i="3"/>
  <c r="L2359" i="3"/>
  <c r="H2359" i="3"/>
  <c r="L2358" i="3"/>
  <c r="H2358" i="3"/>
  <c r="L2357" i="3"/>
  <c r="H2357" i="3"/>
  <c r="L2356" i="3"/>
  <c r="H2356" i="3"/>
  <c r="L2355" i="3"/>
  <c r="H2355" i="3"/>
  <c r="L2354" i="3"/>
  <c r="H2354" i="3"/>
  <c r="L2353" i="3"/>
  <c r="H2353" i="3"/>
  <c r="L2352" i="3"/>
  <c r="H2352" i="3"/>
  <c r="L2351" i="3"/>
  <c r="H2351" i="3"/>
  <c r="L2350" i="3"/>
  <c r="H2350" i="3"/>
  <c r="L2349" i="3"/>
  <c r="H2349" i="3"/>
  <c r="L2348" i="3"/>
  <c r="H2348" i="3"/>
  <c r="L2347" i="3"/>
  <c r="H2347" i="3"/>
  <c r="L2346" i="3"/>
  <c r="H2346" i="3"/>
  <c r="L2345" i="3"/>
  <c r="H2345" i="3"/>
  <c r="L2344" i="3"/>
  <c r="H2344" i="3"/>
  <c r="L2343" i="3"/>
  <c r="H2343" i="3"/>
  <c r="L2342" i="3"/>
  <c r="H2342" i="3"/>
  <c r="L2341" i="3"/>
  <c r="H2341" i="3"/>
  <c r="L2340" i="3"/>
  <c r="H2340" i="3"/>
  <c r="L2339" i="3"/>
  <c r="H2339" i="3"/>
  <c r="L2338" i="3"/>
  <c r="H2338" i="3"/>
  <c r="L2337" i="3"/>
  <c r="H2337" i="3"/>
  <c r="L2336" i="3"/>
  <c r="H2336" i="3"/>
  <c r="L2335" i="3"/>
  <c r="H2335" i="3"/>
  <c r="L2334" i="3"/>
  <c r="H2334" i="3"/>
  <c r="L2333" i="3"/>
  <c r="H2333" i="3"/>
  <c r="L2332" i="3"/>
  <c r="H2332" i="3"/>
  <c r="L2331" i="3"/>
  <c r="H2331" i="3"/>
  <c r="L2330" i="3"/>
  <c r="H2330" i="3"/>
  <c r="L2329" i="3"/>
  <c r="H2329" i="3"/>
  <c r="L2328" i="3"/>
  <c r="H2328" i="3"/>
  <c r="L2327" i="3"/>
  <c r="H2327" i="3"/>
  <c r="L2326" i="3"/>
  <c r="H2326" i="3"/>
  <c r="L2325" i="3"/>
  <c r="H2325" i="3"/>
  <c r="L2324" i="3"/>
  <c r="H2324" i="3"/>
  <c r="L2323" i="3"/>
  <c r="H2323" i="3"/>
  <c r="L2322" i="3"/>
  <c r="H2322" i="3"/>
  <c r="L2321" i="3"/>
  <c r="H2321" i="3"/>
  <c r="L2320" i="3"/>
  <c r="H2320" i="3"/>
  <c r="L2319" i="3"/>
  <c r="H2319" i="3"/>
  <c r="L2318" i="3"/>
  <c r="H2318" i="3"/>
  <c r="L2317" i="3"/>
  <c r="H2317" i="3"/>
  <c r="L2316" i="3"/>
  <c r="H2316" i="3"/>
  <c r="L2315" i="3"/>
  <c r="H2315" i="3"/>
  <c r="L2314" i="3"/>
  <c r="H2314" i="3"/>
  <c r="L2313" i="3"/>
  <c r="H2313" i="3"/>
  <c r="L2312" i="3"/>
  <c r="H2312" i="3"/>
  <c r="L2311" i="3"/>
  <c r="H2311" i="3"/>
  <c r="L2310" i="3"/>
  <c r="H2310" i="3"/>
  <c r="L2309" i="3"/>
  <c r="H2309" i="3"/>
  <c r="L2308" i="3"/>
  <c r="H2308" i="3"/>
  <c r="L2307" i="3"/>
  <c r="H2307" i="3"/>
  <c r="L2306" i="3"/>
  <c r="H2306" i="3"/>
  <c r="L2305" i="3"/>
  <c r="H2305" i="3"/>
  <c r="L2304" i="3"/>
  <c r="H2304" i="3"/>
  <c r="L2303" i="3"/>
  <c r="H2303" i="3"/>
  <c r="L2302" i="3"/>
  <c r="H2302" i="3"/>
  <c r="L2301" i="3"/>
  <c r="H2301" i="3"/>
  <c r="L2300" i="3"/>
  <c r="H2300" i="3"/>
  <c r="L2299" i="3"/>
  <c r="H2299" i="3"/>
  <c r="L2298" i="3"/>
  <c r="H2298" i="3"/>
  <c r="L2297" i="3"/>
  <c r="H2297" i="3"/>
  <c r="L2296" i="3"/>
  <c r="H2296" i="3"/>
  <c r="L2295" i="3"/>
  <c r="H2295" i="3"/>
  <c r="L2294" i="3"/>
  <c r="H2294" i="3"/>
  <c r="L2293" i="3"/>
  <c r="H2293" i="3"/>
  <c r="L2292" i="3"/>
  <c r="H2292" i="3"/>
  <c r="L2291" i="3"/>
  <c r="H2291" i="3"/>
  <c r="L2290" i="3"/>
  <c r="H2290" i="3"/>
  <c r="L2289" i="3"/>
  <c r="H2289" i="3"/>
  <c r="L2288" i="3"/>
  <c r="H2288" i="3"/>
  <c r="L2287" i="3"/>
  <c r="H2287" i="3"/>
  <c r="L2286" i="3"/>
  <c r="H2286" i="3"/>
  <c r="L2285" i="3"/>
  <c r="H2285" i="3"/>
  <c r="L2284" i="3"/>
  <c r="H2284" i="3"/>
  <c r="L2283" i="3"/>
  <c r="H2283" i="3"/>
  <c r="L2282" i="3"/>
  <c r="H2282" i="3"/>
  <c r="L2281" i="3"/>
  <c r="H2281" i="3"/>
  <c r="L2280" i="3"/>
  <c r="H2280" i="3"/>
  <c r="L2279" i="3"/>
  <c r="H2279" i="3"/>
  <c r="L2278" i="3"/>
  <c r="H2278" i="3"/>
  <c r="L2277" i="3"/>
  <c r="H2277" i="3"/>
  <c r="L2276" i="3"/>
  <c r="H2276" i="3"/>
  <c r="L2275" i="3"/>
  <c r="H2275" i="3"/>
  <c r="L2274" i="3"/>
  <c r="H2274" i="3"/>
  <c r="L2273" i="3"/>
  <c r="H2273" i="3"/>
  <c r="L2272" i="3"/>
  <c r="H2272" i="3"/>
  <c r="L2271" i="3"/>
  <c r="H2271" i="3"/>
  <c r="L2270" i="3"/>
  <c r="H2270" i="3"/>
  <c r="L2269" i="3"/>
  <c r="H2269" i="3"/>
  <c r="L2268" i="3"/>
  <c r="H2268" i="3"/>
  <c r="L2267" i="3"/>
  <c r="H2267" i="3"/>
  <c r="L2266" i="3"/>
  <c r="H2266" i="3"/>
  <c r="L2265" i="3"/>
  <c r="H2265" i="3"/>
  <c r="L2264" i="3"/>
  <c r="H2264" i="3"/>
  <c r="L2263" i="3"/>
  <c r="H2263" i="3"/>
  <c r="L2262" i="3"/>
  <c r="H2262" i="3"/>
  <c r="L2261" i="3"/>
  <c r="H2261" i="3"/>
  <c r="L2260" i="3"/>
  <c r="H2260" i="3"/>
  <c r="L2259" i="3"/>
  <c r="H2259" i="3"/>
  <c r="L2258" i="3"/>
  <c r="H2258" i="3"/>
  <c r="L2257" i="3"/>
  <c r="H2257" i="3"/>
  <c r="L2256" i="3"/>
  <c r="H2256" i="3"/>
  <c r="L2255" i="3"/>
  <c r="H2255" i="3"/>
  <c r="L2254" i="3"/>
  <c r="H2254" i="3"/>
  <c r="L2253" i="3"/>
  <c r="H2253" i="3"/>
  <c r="L2252" i="3"/>
  <c r="H2252" i="3"/>
  <c r="L2251" i="3"/>
  <c r="H2251" i="3"/>
  <c r="L2250" i="3"/>
  <c r="H2250" i="3"/>
  <c r="L2249" i="3"/>
  <c r="H2249" i="3"/>
  <c r="L2248" i="3"/>
  <c r="H2248" i="3"/>
  <c r="L2247" i="3"/>
  <c r="H2247" i="3"/>
  <c r="L2246" i="3"/>
  <c r="H2246" i="3"/>
  <c r="L2245" i="3"/>
  <c r="H2245" i="3"/>
  <c r="L2244" i="3"/>
  <c r="H2244" i="3"/>
  <c r="L2243" i="3"/>
  <c r="H2243" i="3"/>
  <c r="L2242" i="3"/>
  <c r="H2242" i="3"/>
  <c r="L2241" i="3"/>
  <c r="H2241" i="3"/>
  <c r="L2240" i="3"/>
  <c r="H2240" i="3"/>
  <c r="L2239" i="3"/>
  <c r="H2239" i="3"/>
  <c r="L2238" i="3"/>
  <c r="H2238" i="3"/>
  <c r="L2237" i="3"/>
  <c r="H2237" i="3"/>
  <c r="L2236" i="3"/>
  <c r="H2236" i="3"/>
  <c r="L2235" i="3"/>
  <c r="H2235" i="3"/>
  <c r="L2234" i="3"/>
  <c r="H2234" i="3"/>
  <c r="L2233" i="3"/>
  <c r="H2233" i="3"/>
  <c r="L2232" i="3"/>
  <c r="H2232" i="3"/>
  <c r="L2231" i="3"/>
  <c r="H2231" i="3"/>
  <c r="L2230" i="3"/>
  <c r="H2230" i="3"/>
  <c r="L2229" i="3"/>
  <c r="H2229" i="3"/>
  <c r="L2228" i="3"/>
  <c r="H2228" i="3"/>
  <c r="L2227" i="3"/>
  <c r="H2227" i="3"/>
  <c r="L2226" i="3"/>
  <c r="H2226" i="3"/>
  <c r="L2225" i="3"/>
  <c r="H2225" i="3"/>
  <c r="L2224" i="3"/>
  <c r="H2224" i="3"/>
  <c r="L2223" i="3"/>
  <c r="H2223" i="3"/>
  <c r="L2222" i="3"/>
  <c r="H2222" i="3"/>
  <c r="L2221" i="3"/>
  <c r="H2221" i="3"/>
  <c r="L2220" i="3"/>
  <c r="H2220" i="3"/>
  <c r="L2219" i="3"/>
  <c r="H2219" i="3"/>
  <c r="L2218" i="3"/>
  <c r="H2218" i="3"/>
  <c r="L2217" i="3"/>
  <c r="H2217" i="3"/>
  <c r="L2216" i="3"/>
  <c r="H2216" i="3"/>
  <c r="L2215" i="3"/>
  <c r="H2215" i="3"/>
  <c r="L2214" i="3"/>
  <c r="H2214" i="3"/>
  <c r="L2213" i="3"/>
  <c r="H2213" i="3"/>
  <c r="L2212" i="3"/>
  <c r="H2212" i="3"/>
  <c r="L2211" i="3"/>
  <c r="H2211" i="3"/>
  <c r="L2210" i="3"/>
  <c r="H2210" i="3"/>
  <c r="L2209" i="3"/>
  <c r="H2209" i="3"/>
  <c r="L2208" i="3"/>
  <c r="H2208" i="3"/>
  <c r="L2207" i="3"/>
  <c r="H2207" i="3"/>
  <c r="L2206" i="3"/>
  <c r="H2206" i="3"/>
  <c r="L2205" i="3"/>
  <c r="H2205" i="3"/>
  <c r="L2204" i="3"/>
  <c r="H2204" i="3"/>
  <c r="L2203" i="3"/>
  <c r="H2203" i="3"/>
  <c r="L2202" i="3"/>
  <c r="H2202" i="3"/>
  <c r="L2201" i="3"/>
  <c r="H2201" i="3"/>
  <c r="L2200" i="3"/>
  <c r="H2200" i="3"/>
  <c r="L2199" i="3"/>
  <c r="H2199" i="3"/>
  <c r="L2198" i="3"/>
  <c r="H2198" i="3"/>
  <c r="L2197" i="3"/>
  <c r="H2197" i="3"/>
  <c r="L2196" i="3"/>
  <c r="H2196" i="3"/>
  <c r="L2195" i="3"/>
  <c r="H2195" i="3"/>
  <c r="L2194" i="3"/>
  <c r="H2194" i="3"/>
  <c r="L2193" i="3"/>
  <c r="H2193" i="3"/>
  <c r="L2192" i="3"/>
  <c r="H2192" i="3"/>
  <c r="L2191" i="3"/>
  <c r="H2191" i="3"/>
  <c r="L2190" i="3"/>
  <c r="H2190" i="3"/>
  <c r="L2189" i="3"/>
  <c r="H2189" i="3"/>
  <c r="L2188" i="3"/>
  <c r="H2188" i="3"/>
  <c r="L2187" i="3"/>
  <c r="H2187" i="3"/>
  <c r="L2186" i="3"/>
  <c r="H2186" i="3"/>
  <c r="L2185" i="3"/>
  <c r="H2185" i="3"/>
  <c r="L2184" i="3"/>
  <c r="H2184" i="3"/>
  <c r="L2183" i="3"/>
  <c r="H2183" i="3"/>
  <c r="L2182" i="3"/>
  <c r="H2182" i="3"/>
  <c r="L2181" i="3"/>
  <c r="H2181" i="3"/>
  <c r="L2180" i="3"/>
  <c r="H2180" i="3"/>
  <c r="L2179" i="3"/>
  <c r="H2179" i="3"/>
  <c r="L2178" i="3"/>
  <c r="H2178" i="3"/>
  <c r="L2177" i="3"/>
  <c r="H2177" i="3"/>
  <c r="L2176" i="3"/>
  <c r="H2176" i="3"/>
  <c r="L2175" i="3"/>
  <c r="H2175" i="3"/>
  <c r="L2174" i="3"/>
  <c r="H2174" i="3"/>
  <c r="L2173" i="3"/>
  <c r="H2173" i="3"/>
  <c r="L2172" i="3"/>
  <c r="H2172" i="3"/>
  <c r="L2171" i="3"/>
  <c r="H2171" i="3"/>
  <c r="L2170" i="3"/>
  <c r="H2170" i="3"/>
  <c r="L2169" i="3"/>
  <c r="H2169" i="3"/>
  <c r="L2168" i="3"/>
  <c r="H2168" i="3"/>
  <c r="L2167" i="3"/>
  <c r="H2167" i="3"/>
  <c r="L2166" i="3"/>
  <c r="H2166" i="3"/>
  <c r="L2165" i="3"/>
  <c r="H2165" i="3"/>
  <c r="L2164" i="3"/>
  <c r="H2164" i="3"/>
  <c r="L2163" i="3"/>
  <c r="H2163" i="3"/>
  <c r="L2162" i="3"/>
  <c r="H2162" i="3"/>
  <c r="L2161" i="3"/>
  <c r="H2161" i="3"/>
  <c r="L2160" i="3"/>
  <c r="H2160" i="3"/>
  <c r="L2159" i="3"/>
  <c r="H2159" i="3"/>
  <c r="L2158" i="3"/>
  <c r="H2158" i="3"/>
  <c r="L2157" i="3"/>
  <c r="H2157" i="3"/>
  <c r="L2156" i="3"/>
  <c r="H2156" i="3"/>
  <c r="L2155" i="3"/>
  <c r="H2155" i="3"/>
  <c r="L2154" i="3"/>
  <c r="H2154" i="3"/>
  <c r="L2153" i="3"/>
  <c r="H2153" i="3"/>
  <c r="L2152" i="3"/>
  <c r="H2152" i="3"/>
  <c r="L2151" i="3"/>
  <c r="H2151" i="3"/>
  <c r="L2150" i="3"/>
  <c r="H2150" i="3"/>
  <c r="L2149" i="3"/>
  <c r="H2149" i="3"/>
  <c r="L2148" i="3"/>
  <c r="H2148" i="3"/>
  <c r="L2147" i="3"/>
  <c r="H2147" i="3"/>
  <c r="L2146" i="3"/>
  <c r="H2146" i="3"/>
  <c r="L2145" i="3"/>
  <c r="H2145" i="3"/>
  <c r="L2144" i="3"/>
  <c r="H2144" i="3"/>
  <c r="L2143" i="3"/>
  <c r="H2143" i="3"/>
  <c r="L2142" i="3"/>
  <c r="H2142" i="3"/>
  <c r="L2141" i="3"/>
  <c r="H2141" i="3"/>
  <c r="L2140" i="3"/>
  <c r="H2140" i="3"/>
  <c r="L2139" i="3"/>
  <c r="H2139" i="3"/>
  <c r="L2138" i="3"/>
  <c r="H2138" i="3"/>
  <c r="L2137" i="3"/>
  <c r="H2137" i="3"/>
  <c r="L2136" i="3"/>
  <c r="H2136" i="3"/>
  <c r="L2135" i="3"/>
  <c r="H2135" i="3"/>
  <c r="L2134" i="3"/>
  <c r="H2134" i="3"/>
  <c r="L2133" i="3"/>
  <c r="H2133" i="3"/>
  <c r="L2132" i="3"/>
  <c r="H2132" i="3"/>
  <c r="L2131" i="3"/>
  <c r="H2131" i="3"/>
  <c r="L2130" i="3"/>
  <c r="H2130" i="3"/>
  <c r="L2129" i="3"/>
  <c r="H2129" i="3"/>
  <c r="L2128" i="3"/>
  <c r="H2128" i="3"/>
  <c r="L2127" i="3"/>
  <c r="H2127" i="3"/>
  <c r="L2126" i="3"/>
  <c r="H2126" i="3"/>
  <c r="L2125" i="3"/>
  <c r="H2125" i="3"/>
  <c r="L2124" i="3"/>
  <c r="H2124" i="3"/>
  <c r="L2123" i="3"/>
  <c r="H2123" i="3"/>
  <c r="L2122" i="3"/>
  <c r="H2122" i="3"/>
  <c r="L2121" i="3"/>
  <c r="H2121" i="3"/>
  <c r="L2120" i="3"/>
  <c r="H2120" i="3"/>
  <c r="L2119" i="3"/>
  <c r="H2119" i="3"/>
  <c r="L2118" i="3"/>
  <c r="H2118" i="3"/>
  <c r="L2117" i="3"/>
  <c r="H2117" i="3"/>
  <c r="L2116" i="3"/>
  <c r="H2116" i="3"/>
  <c r="L2115" i="3"/>
  <c r="H2115" i="3"/>
  <c r="L2114" i="3"/>
  <c r="H2114" i="3"/>
  <c r="L2113" i="3"/>
  <c r="H2113" i="3"/>
  <c r="L2112" i="3"/>
  <c r="H2112" i="3"/>
  <c r="L2111" i="3"/>
  <c r="H2111" i="3"/>
  <c r="L2110" i="3"/>
  <c r="H2110" i="3"/>
  <c r="L2109" i="3"/>
  <c r="H2109" i="3"/>
  <c r="L2108" i="3"/>
  <c r="H2108" i="3"/>
  <c r="L2107" i="3"/>
  <c r="H2107" i="3"/>
  <c r="L2106" i="3"/>
  <c r="H2106" i="3"/>
  <c r="L2105" i="3"/>
  <c r="H2105" i="3"/>
  <c r="L2104" i="3"/>
  <c r="H2104" i="3"/>
  <c r="L2103" i="3"/>
  <c r="H2103" i="3"/>
  <c r="L2102" i="3"/>
  <c r="H2102" i="3"/>
  <c r="L2101" i="3"/>
  <c r="H2101" i="3"/>
  <c r="L2100" i="3"/>
  <c r="H2100" i="3"/>
  <c r="L2099" i="3"/>
  <c r="H2099" i="3"/>
  <c r="L2098" i="3"/>
  <c r="H2098" i="3"/>
  <c r="L2097" i="3"/>
  <c r="H2097" i="3"/>
  <c r="L2096" i="3"/>
  <c r="H2096" i="3"/>
  <c r="L2095" i="3"/>
  <c r="H2095" i="3"/>
  <c r="L2094" i="3"/>
  <c r="H2094" i="3"/>
  <c r="L2093" i="3"/>
  <c r="H2093" i="3"/>
  <c r="L2092" i="3"/>
  <c r="H2092" i="3"/>
  <c r="L2091" i="3"/>
  <c r="H2091" i="3"/>
  <c r="L2090" i="3"/>
  <c r="H2090" i="3"/>
  <c r="L2089" i="3"/>
  <c r="H2089" i="3"/>
  <c r="L2088" i="3"/>
  <c r="H2088" i="3"/>
  <c r="L2087" i="3"/>
  <c r="H2087" i="3"/>
  <c r="L2086" i="3"/>
  <c r="H2086" i="3"/>
  <c r="L2085" i="3"/>
  <c r="H2085" i="3"/>
  <c r="L2084" i="3"/>
  <c r="H2084" i="3"/>
  <c r="L2083" i="3"/>
  <c r="H2083" i="3"/>
  <c r="L2082" i="3"/>
  <c r="H2082" i="3"/>
  <c r="L2081" i="3"/>
  <c r="H2081" i="3"/>
  <c r="L2080" i="3"/>
  <c r="H2080" i="3"/>
  <c r="L2079" i="3"/>
  <c r="H2079" i="3"/>
  <c r="L2078" i="3"/>
  <c r="H2078" i="3"/>
  <c r="L2077" i="3"/>
  <c r="H2077" i="3"/>
  <c r="L2076" i="3"/>
  <c r="H2076" i="3"/>
  <c r="L2075" i="3"/>
  <c r="H2075" i="3"/>
  <c r="L2074" i="3"/>
  <c r="H2074" i="3"/>
  <c r="L2073" i="3"/>
  <c r="H2073" i="3"/>
  <c r="L2072" i="3"/>
  <c r="H2072" i="3"/>
  <c r="L2071" i="3"/>
  <c r="H2071" i="3"/>
  <c r="L2070" i="3"/>
  <c r="H2070" i="3"/>
  <c r="L2069" i="3"/>
  <c r="H2069" i="3"/>
  <c r="L2068" i="3"/>
  <c r="H2068" i="3"/>
  <c r="L2067" i="3"/>
  <c r="H2067" i="3"/>
  <c r="L2066" i="3"/>
  <c r="H2066" i="3"/>
  <c r="L2065" i="3"/>
  <c r="H2065" i="3"/>
  <c r="L2064" i="3"/>
  <c r="H2064" i="3"/>
  <c r="L2063" i="3"/>
  <c r="H2063" i="3"/>
  <c r="L2062" i="3"/>
  <c r="H2062" i="3"/>
  <c r="L2061" i="3"/>
  <c r="H2061" i="3"/>
  <c r="L2060" i="3"/>
  <c r="H2060" i="3"/>
  <c r="L2059" i="3"/>
  <c r="H2059" i="3"/>
  <c r="L2058" i="3"/>
  <c r="H2058" i="3"/>
  <c r="L2057" i="3"/>
  <c r="H2057" i="3"/>
  <c r="L2056" i="3"/>
  <c r="H2056" i="3"/>
  <c r="L2055" i="3"/>
  <c r="H2055" i="3"/>
  <c r="L2054" i="3"/>
  <c r="H2054" i="3"/>
  <c r="L2053" i="3"/>
  <c r="H2053" i="3"/>
  <c r="L2052" i="3"/>
  <c r="H2052" i="3"/>
  <c r="L2051" i="3"/>
  <c r="H2051" i="3"/>
  <c r="L2050" i="3"/>
  <c r="H2050" i="3"/>
  <c r="L2049" i="3"/>
  <c r="H2049" i="3"/>
  <c r="L2048" i="3"/>
  <c r="H2048" i="3"/>
  <c r="L2047" i="3"/>
  <c r="H2047" i="3"/>
  <c r="L2046" i="3"/>
  <c r="H2046" i="3"/>
  <c r="L2045" i="3"/>
  <c r="H2045" i="3"/>
  <c r="L2044" i="3"/>
  <c r="H2044" i="3"/>
  <c r="L2043" i="3"/>
  <c r="H2043" i="3"/>
  <c r="L2042" i="3"/>
  <c r="H2042" i="3"/>
  <c r="L2041" i="3"/>
  <c r="H2041" i="3"/>
  <c r="L2040" i="3"/>
  <c r="H2040" i="3"/>
  <c r="L2039" i="3"/>
  <c r="H2039" i="3"/>
  <c r="L2038" i="3"/>
  <c r="H2038" i="3"/>
  <c r="L2037" i="3"/>
  <c r="H2037" i="3"/>
  <c r="L2036" i="3"/>
  <c r="H2036" i="3"/>
  <c r="L2035" i="3"/>
  <c r="H2035" i="3"/>
  <c r="L2034" i="3"/>
  <c r="H2034" i="3"/>
  <c r="L2033" i="3"/>
  <c r="H2033" i="3"/>
  <c r="L2032" i="3"/>
  <c r="H2032" i="3"/>
  <c r="L2031" i="3"/>
  <c r="H2031" i="3"/>
  <c r="L2030" i="3"/>
  <c r="H2030" i="3"/>
  <c r="L2029" i="3"/>
  <c r="H2029" i="3"/>
  <c r="L2028" i="3"/>
  <c r="H2028" i="3"/>
  <c r="L2027" i="3"/>
  <c r="H2027" i="3"/>
  <c r="L2026" i="3"/>
  <c r="H2026" i="3"/>
  <c r="L2025" i="3"/>
  <c r="H2025" i="3"/>
  <c r="L2024" i="3"/>
  <c r="H2024" i="3"/>
  <c r="L2023" i="3"/>
  <c r="H2023" i="3"/>
  <c r="L2022" i="3"/>
  <c r="H2022" i="3"/>
  <c r="L2021" i="3"/>
  <c r="H2021" i="3"/>
  <c r="L2020" i="3"/>
  <c r="H2020" i="3"/>
  <c r="L2019" i="3"/>
  <c r="H2019" i="3"/>
  <c r="L2018" i="3"/>
  <c r="H2018" i="3"/>
  <c r="L2017" i="3"/>
  <c r="H2017" i="3"/>
  <c r="L2016" i="3"/>
  <c r="H2016" i="3"/>
  <c r="L2015" i="3"/>
  <c r="H2015" i="3"/>
  <c r="L2014" i="3"/>
  <c r="H2014" i="3"/>
  <c r="L2013" i="3"/>
  <c r="H2013" i="3"/>
  <c r="L2012" i="3"/>
  <c r="H2012" i="3"/>
  <c r="L2011" i="3"/>
  <c r="H2011" i="3"/>
  <c r="L2010" i="3"/>
  <c r="H2010" i="3"/>
  <c r="L2009" i="3"/>
  <c r="H2009" i="3"/>
  <c r="L2008" i="3"/>
  <c r="H2008" i="3"/>
  <c r="L2007" i="3"/>
  <c r="H2007" i="3"/>
  <c r="L2006" i="3"/>
  <c r="H2006" i="3"/>
  <c r="L2005" i="3"/>
  <c r="H2005" i="3"/>
  <c r="L2004" i="3"/>
  <c r="H2004" i="3"/>
  <c r="L2003" i="3"/>
  <c r="H2003" i="3"/>
  <c r="L2002" i="3"/>
  <c r="H2002" i="3"/>
  <c r="L2001" i="3"/>
  <c r="H2001" i="3"/>
  <c r="L2000" i="3"/>
  <c r="H2000" i="3"/>
  <c r="L1999" i="3"/>
  <c r="H1999" i="3"/>
  <c r="L1998" i="3"/>
  <c r="H1998" i="3"/>
  <c r="L1997" i="3"/>
  <c r="H1997" i="3"/>
  <c r="L1996" i="3"/>
  <c r="H1996" i="3"/>
  <c r="L1995" i="3"/>
  <c r="H1995" i="3"/>
  <c r="L1994" i="3"/>
  <c r="H1994" i="3"/>
  <c r="L1993" i="3"/>
  <c r="H1993" i="3"/>
  <c r="L1992" i="3"/>
  <c r="H1992" i="3"/>
  <c r="L1991" i="3"/>
  <c r="H1991" i="3"/>
  <c r="L1990" i="3"/>
  <c r="H1990" i="3"/>
  <c r="L1989" i="3"/>
  <c r="H1989" i="3"/>
  <c r="L1988" i="3"/>
  <c r="H1988" i="3"/>
  <c r="L1987" i="3"/>
  <c r="H1987" i="3"/>
  <c r="L1986" i="3"/>
  <c r="H1986" i="3"/>
  <c r="L1985" i="3"/>
  <c r="H1985" i="3"/>
  <c r="L1984" i="3"/>
  <c r="H1984" i="3"/>
  <c r="L1983" i="3"/>
  <c r="H1983" i="3"/>
  <c r="L1982" i="3"/>
  <c r="H1982" i="3"/>
  <c r="L1981" i="3"/>
  <c r="H1981" i="3"/>
  <c r="L1980" i="3"/>
  <c r="H1980" i="3"/>
  <c r="L1979" i="3"/>
  <c r="H1979" i="3"/>
  <c r="L1978" i="3"/>
  <c r="H1978" i="3"/>
  <c r="L1977" i="3"/>
  <c r="H1977" i="3"/>
  <c r="L1976" i="3"/>
  <c r="H1976" i="3"/>
  <c r="L1975" i="3"/>
  <c r="H1975" i="3"/>
  <c r="L1974" i="3"/>
  <c r="H1974" i="3"/>
  <c r="L1973" i="3"/>
  <c r="H1973" i="3"/>
  <c r="L1972" i="3"/>
  <c r="H1972" i="3"/>
  <c r="L1971" i="3"/>
  <c r="H1971" i="3"/>
  <c r="L1970" i="3"/>
  <c r="H1970" i="3"/>
  <c r="L1969" i="3"/>
  <c r="H1969" i="3"/>
  <c r="L1968" i="3"/>
  <c r="H1968" i="3"/>
  <c r="L1967" i="3"/>
  <c r="H1967" i="3"/>
  <c r="L1966" i="3"/>
  <c r="H1966" i="3"/>
  <c r="L1965" i="3"/>
  <c r="H1965" i="3"/>
  <c r="L1964" i="3"/>
  <c r="H1964" i="3"/>
  <c r="L1963" i="3"/>
  <c r="H1963" i="3"/>
  <c r="L1962" i="3"/>
  <c r="H1962" i="3"/>
  <c r="L1961" i="3"/>
  <c r="H1961" i="3"/>
  <c r="L1960" i="3"/>
  <c r="H1960" i="3"/>
  <c r="L1959" i="3"/>
  <c r="H1959" i="3"/>
  <c r="L1958" i="3"/>
  <c r="H1958" i="3"/>
  <c r="L1957" i="3"/>
  <c r="H1957" i="3"/>
  <c r="L1956" i="3"/>
  <c r="H1956" i="3"/>
  <c r="L1955" i="3"/>
  <c r="H1955" i="3"/>
  <c r="L1954" i="3"/>
  <c r="H1954" i="3"/>
  <c r="L1953" i="3"/>
  <c r="H1953" i="3"/>
  <c r="L1952" i="3"/>
  <c r="H1952" i="3"/>
  <c r="L1951" i="3"/>
  <c r="H1951" i="3"/>
  <c r="L1950" i="3"/>
  <c r="H1950" i="3"/>
  <c r="L1949" i="3"/>
  <c r="H1949" i="3"/>
  <c r="L1948" i="3"/>
  <c r="H1948" i="3"/>
  <c r="L1947" i="3"/>
  <c r="H1947" i="3"/>
  <c r="L1946" i="3"/>
  <c r="H1946" i="3"/>
  <c r="L1945" i="3"/>
  <c r="H1945" i="3"/>
  <c r="L1944" i="3"/>
  <c r="H1944" i="3"/>
  <c r="L1943" i="3"/>
  <c r="H1943" i="3"/>
  <c r="L1942" i="3"/>
  <c r="H1942" i="3"/>
  <c r="L1941" i="3"/>
  <c r="H1941" i="3"/>
  <c r="L1940" i="3"/>
  <c r="H1940" i="3"/>
  <c r="L1939" i="3"/>
  <c r="H1939" i="3"/>
  <c r="L1938" i="3"/>
  <c r="H1938" i="3"/>
  <c r="L1937" i="3"/>
  <c r="H1937" i="3"/>
  <c r="L1936" i="3"/>
  <c r="H1936" i="3"/>
  <c r="L1935" i="3"/>
  <c r="H1935" i="3"/>
  <c r="L1934" i="3"/>
  <c r="H1934" i="3"/>
  <c r="L1933" i="3"/>
  <c r="H1933" i="3"/>
  <c r="L1932" i="3"/>
  <c r="H1932" i="3"/>
  <c r="L1931" i="3"/>
  <c r="H1931" i="3"/>
  <c r="L1930" i="3"/>
  <c r="H1930" i="3"/>
  <c r="L1929" i="3"/>
  <c r="H1929" i="3"/>
  <c r="L1928" i="3"/>
  <c r="H1928" i="3"/>
  <c r="L1927" i="3"/>
  <c r="H1927" i="3"/>
  <c r="L1926" i="3"/>
  <c r="H1926" i="3"/>
  <c r="L1925" i="3"/>
  <c r="H1925" i="3"/>
  <c r="L1924" i="3"/>
  <c r="H1924" i="3"/>
  <c r="L1923" i="3"/>
  <c r="H1923" i="3"/>
  <c r="L1922" i="3"/>
  <c r="H1922" i="3"/>
  <c r="L1921" i="3"/>
  <c r="H1921" i="3"/>
  <c r="L1920" i="3"/>
  <c r="H1920" i="3"/>
  <c r="L1919" i="3"/>
  <c r="H1919" i="3"/>
  <c r="L1918" i="3"/>
  <c r="H1918" i="3"/>
  <c r="L1917" i="3"/>
  <c r="H1917" i="3"/>
  <c r="L1916" i="3"/>
  <c r="H1916" i="3"/>
  <c r="L1915" i="3"/>
  <c r="H1915" i="3"/>
  <c r="L1914" i="3"/>
  <c r="H1914" i="3"/>
  <c r="L1913" i="3"/>
  <c r="H1913" i="3"/>
  <c r="L1912" i="3"/>
  <c r="H1912" i="3"/>
  <c r="L1911" i="3"/>
  <c r="H1911" i="3"/>
  <c r="L1910" i="3"/>
  <c r="H1910" i="3"/>
  <c r="L1909" i="3"/>
  <c r="H1909" i="3"/>
  <c r="L1908" i="3"/>
  <c r="H1908" i="3"/>
  <c r="L1907" i="3"/>
  <c r="H1907" i="3"/>
  <c r="L1906" i="3"/>
  <c r="H1906" i="3"/>
  <c r="L1905" i="3"/>
  <c r="H1905" i="3"/>
  <c r="L1904" i="3"/>
  <c r="H1904" i="3"/>
  <c r="L1903" i="3"/>
  <c r="H1903" i="3"/>
  <c r="L1902" i="3"/>
  <c r="H1902" i="3"/>
  <c r="L1901" i="3"/>
  <c r="H1901" i="3"/>
  <c r="L1900" i="3"/>
  <c r="H1900" i="3"/>
  <c r="L1899" i="3"/>
  <c r="H1899" i="3"/>
  <c r="L1898" i="3"/>
  <c r="H1898" i="3"/>
  <c r="L1897" i="3"/>
  <c r="H1897" i="3"/>
  <c r="L1896" i="3"/>
  <c r="H1896" i="3"/>
  <c r="L1895" i="3"/>
  <c r="H1895" i="3"/>
  <c r="L1894" i="3"/>
  <c r="H1894" i="3"/>
  <c r="L1893" i="3"/>
  <c r="H1893" i="3"/>
  <c r="L1892" i="3"/>
  <c r="H1892" i="3"/>
  <c r="L1891" i="3"/>
  <c r="H1891" i="3"/>
  <c r="L1890" i="3"/>
  <c r="H1890" i="3"/>
  <c r="L1889" i="3"/>
  <c r="H1889" i="3"/>
  <c r="L1888" i="3"/>
  <c r="H1888" i="3"/>
  <c r="L1887" i="3"/>
  <c r="H1887" i="3"/>
  <c r="L1886" i="3"/>
  <c r="H1886" i="3"/>
  <c r="L1885" i="3"/>
  <c r="H1885" i="3"/>
  <c r="L1884" i="3"/>
  <c r="H1884" i="3"/>
  <c r="L1883" i="3"/>
  <c r="H1883" i="3"/>
  <c r="L1882" i="3"/>
  <c r="H1882" i="3"/>
  <c r="L1881" i="3"/>
  <c r="H1881" i="3"/>
  <c r="L1880" i="3"/>
  <c r="H1880" i="3"/>
  <c r="L1879" i="3"/>
  <c r="H1879" i="3"/>
  <c r="L1878" i="3"/>
  <c r="H1878" i="3"/>
  <c r="L1877" i="3"/>
  <c r="H1877" i="3"/>
  <c r="L1876" i="3"/>
  <c r="H1876" i="3"/>
  <c r="L1875" i="3"/>
  <c r="H1875" i="3"/>
  <c r="L1874" i="3"/>
  <c r="H1874" i="3"/>
  <c r="L1873" i="3"/>
  <c r="H1873" i="3"/>
  <c r="L1872" i="3"/>
  <c r="H1872" i="3"/>
  <c r="L1871" i="3"/>
  <c r="H1871" i="3"/>
  <c r="L1870" i="3"/>
  <c r="H1870" i="3"/>
  <c r="L1869" i="3"/>
  <c r="H1869" i="3"/>
  <c r="L1868" i="3"/>
  <c r="H1868" i="3"/>
  <c r="L1867" i="3"/>
  <c r="H1867" i="3"/>
  <c r="L1866" i="3"/>
  <c r="H1866" i="3"/>
  <c r="L1865" i="3"/>
  <c r="H1865" i="3"/>
  <c r="L1864" i="3"/>
  <c r="H1864" i="3"/>
  <c r="L1863" i="3"/>
  <c r="H1863" i="3"/>
  <c r="L1862" i="3"/>
  <c r="H1862" i="3"/>
  <c r="L1861" i="3"/>
  <c r="H1861" i="3"/>
  <c r="L1860" i="3"/>
  <c r="H1860" i="3"/>
  <c r="L1859" i="3"/>
  <c r="H1859" i="3"/>
  <c r="L1858" i="3"/>
  <c r="H1858" i="3"/>
  <c r="L1857" i="3"/>
  <c r="H1857" i="3"/>
  <c r="L1856" i="3"/>
  <c r="H1856" i="3"/>
  <c r="L1855" i="3"/>
  <c r="H1855" i="3"/>
  <c r="L1854" i="3"/>
  <c r="H1854" i="3"/>
  <c r="L1853" i="3"/>
  <c r="H1853" i="3"/>
  <c r="L1852" i="3"/>
  <c r="H1852" i="3"/>
  <c r="L1851" i="3"/>
  <c r="H1851" i="3"/>
  <c r="L1850" i="3"/>
  <c r="H1850" i="3"/>
  <c r="L1849" i="3"/>
  <c r="H1849" i="3"/>
  <c r="L1848" i="3"/>
  <c r="H1848" i="3"/>
  <c r="L1847" i="3"/>
  <c r="H1847" i="3"/>
  <c r="L1846" i="3"/>
  <c r="H1846" i="3"/>
  <c r="L1845" i="3"/>
  <c r="H1845" i="3"/>
  <c r="L1844" i="3"/>
  <c r="H1844" i="3"/>
  <c r="L1843" i="3"/>
  <c r="H1843" i="3"/>
  <c r="L1842" i="3"/>
  <c r="H1842" i="3"/>
  <c r="L1841" i="3"/>
  <c r="H1841" i="3"/>
  <c r="L1840" i="3"/>
  <c r="H1840" i="3"/>
  <c r="L1839" i="3"/>
  <c r="H1839" i="3"/>
  <c r="L1838" i="3"/>
  <c r="H1838" i="3"/>
  <c r="L1837" i="3"/>
  <c r="H1837" i="3"/>
  <c r="L1836" i="3"/>
  <c r="H1836" i="3"/>
  <c r="L1835" i="3"/>
  <c r="H1835" i="3"/>
  <c r="L1834" i="3"/>
  <c r="H1834" i="3"/>
  <c r="L1833" i="3"/>
  <c r="H1833" i="3"/>
  <c r="L1832" i="3"/>
  <c r="H1832" i="3"/>
  <c r="L1831" i="3"/>
  <c r="H1831" i="3"/>
  <c r="L1830" i="3"/>
  <c r="H1830" i="3"/>
  <c r="L1829" i="3"/>
  <c r="H1829" i="3"/>
  <c r="L1828" i="3"/>
  <c r="H1828" i="3"/>
  <c r="L1827" i="3"/>
  <c r="H1827" i="3"/>
  <c r="L1826" i="3"/>
  <c r="H1826" i="3"/>
  <c r="L1825" i="3"/>
  <c r="H1825" i="3"/>
  <c r="L1824" i="3"/>
  <c r="H1824" i="3"/>
  <c r="L1823" i="3"/>
  <c r="H1823" i="3"/>
  <c r="L1822" i="3"/>
  <c r="H1822" i="3"/>
  <c r="L1821" i="3"/>
  <c r="H1821" i="3"/>
  <c r="L1820" i="3"/>
  <c r="H1820" i="3"/>
  <c r="L1819" i="3"/>
  <c r="H1819" i="3"/>
  <c r="L1818" i="3"/>
  <c r="H1818" i="3"/>
  <c r="L1817" i="3"/>
  <c r="H1817" i="3"/>
  <c r="L1816" i="3"/>
  <c r="H1816" i="3"/>
  <c r="L1815" i="3"/>
  <c r="H1815" i="3"/>
  <c r="L1814" i="3"/>
  <c r="H1814" i="3"/>
  <c r="L1813" i="3"/>
  <c r="H1813" i="3"/>
  <c r="L1812" i="3"/>
  <c r="H1812" i="3"/>
  <c r="L1811" i="3"/>
  <c r="H1811" i="3"/>
  <c r="L1810" i="3"/>
  <c r="H1810" i="3"/>
  <c r="L1809" i="3"/>
  <c r="H1809" i="3"/>
  <c r="L1808" i="3"/>
  <c r="H1808" i="3"/>
  <c r="L1807" i="3"/>
  <c r="H1807" i="3"/>
  <c r="L1806" i="3"/>
  <c r="H1806" i="3"/>
  <c r="L1805" i="3"/>
  <c r="H1805" i="3"/>
  <c r="L1804" i="3"/>
  <c r="H1804" i="3"/>
  <c r="L1803" i="3"/>
  <c r="H1803" i="3"/>
  <c r="L1802" i="3"/>
  <c r="H1802" i="3"/>
  <c r="L1801" i="3"/>
  <c r="H1801" i="3"/>
  <c r="L1800" i="3"/>
  <c r="H1800" i="3"/>
  <c r="L1799" i="3"/>
  <c r="H1799" i="3"/>
  <c r="L1798" i="3"/>
  <c r="H1798" i="3"/>
  <c r="L1797" i="3"/>
  <c r="H1797" i="3"/>
  <c r="L1796" i="3"/>
  <c r="H1796" i="3"/>
  <c r="L1795" i="3"/>
  <c r="H1795" i="3"/>
  <c r="L1794" i="3"/>
  <c r="H1794" i="3"/>
  <c r="L1793" i="3"/>
  <c r="H1793" i="3"/>
  <c r="L1792" i="3"/>
  <c r="H1792" i="3"/>
  <c r="L1791" i="3"/>
  <c r="H1791" i="3"/>
  <c r="L1790" i="3"/>
  <c r="H1790" i="3"/>
  <c r="L1789" i="3"/>
  <c r="H1789" i="3"/>
  <c r="L1788" i="3"/>
  <c r="H1788" i="3"/>
  <c r="L1787" i="3"/>
  <c r="H1787" i="3"/>
  <c r="L1786" i="3"/>
  <c r="H1786" i="3"/>
  <c r="L1785" i="3"/>
  <c r="H1785" i="3"/>
  <c r="L1784" i="3"/>
  <c r="H1784" i="3"/>
  <c r="L1783" i="3"/>
  <c r="H1783" i="3"/>
  <c r="L1782" i="3"/>
  <c r="H1782" i="3"/>
  <c r="L1781" i="3"/>
  <c r="H1781" i="3"/>
  <c r="L1780" i="3"/>
  <c r="H1780" i="3"/>
  <c r="L1779" i="3"/>
  <c r="H1779" i="3"/>
  <c r="L1778" i="3"/>
  <c r="H1778" i="3"/>
  <c r="L1777" i="3"/>
  <c r="H1777" i="3"/>
  <c r="L1776" i="3"/>
  <c r="H1776" i="3"/>
  <c r="L1775" i="3"/>
  <c r="H1775" i="3"/>
  <c r="L1774" i="3"/>
  <c r="H1774" i="3"/>
  <c r="L1773" i="3"/>
  <c r="H1773" i="3"/>
  <c r="L1772" i="3"/>
  <c r="H1772" i="3"/>
  <c r="L1771" i="3"/>
  <c r="H1771" i="3"/>
  <c r="L1770" i="3"/>
  <c r="H1770" i="3"/>
  <c r="L1769" i="3"/>
  <c r="H1769" i="3"/>
  <c r="L1768" i="3"/>
  <c r="H1768" i="3"/>
  <c r="L1767" i="3"/>
  <c r="H1767" i="3"/>
  <c r="L1766" i="3"/>
  <c r="H1766" i="3"/>
  <c r="L1765" i="3"/>
  <c r="H1765" i="3"/>
  <c r="L1764" i="3"/>
  <c r="H1764" i="3"/>
  <c r="L1763" i="3"/>
  <c r="H1763" i="3"/>
  <c r="L1762" i="3"/>
  <c r="H1762" i="3"/>
  <c r="L1761" i="3"/>
  <c r="H1761" i="3"/>
  <c r="L1760" i="3"/>
  <c r="H1760" i="3"/>
  <c r="L1759" i="3"/>
  <c r="H1759" i="3"/>
  <c r="L1758" i="3"/>
  <c r="H1758" i="3"/>
  <c r="L1757" i="3"/>
  <c r="H1757" i="3"/>
  <c r="L1756" i="3"/>
  <c r="H1756" i="3"/>
  <c r="L1755" i="3"/>
  <c r="H1755" i="3"/>
  <c r="L1754" i="3"/>
  <c r="H1754" i="3"/>
  <c r="L1753" i="3"/>
  <c r="H1753" i="3"/>
  <c r="L1752" i="3"/>
  <c r="H1752" i="3"/>
  <c r="L1751" i="3"/>
  <c r="H1751" i="3"/>
  <c r="L1750" i="3"/>
  <c r="H1750" i="3"/>
  <c r="L1749" i="3"/>
  <c r="H1749" i="3"/>
  <c r="L1748" i="3"/>
  <c r="H1748" i="3"/>
  <c r="L1747" i="3"/>
  <c r="H1747" i="3"/>
  <c r="L1746" i="3"/>
  <c r="H1746" i="3"/>
  <c r="L1745" i="3"/>
  <c r="H1745" i="3"/>
  <c r="L1744" i="3"/>
  <c r="H1744" i="3"/>
  <c r="L1743" i="3"/>
  <c r="H1743" i="3"/>
  <c r="L1742" i="3"/>
  <c r="H1742" i="3"/>
  <c r="L1741" i="3"/>
  <c r="H1741" i="3"/>
  <c r="L1740" i="3"/>
  <c r="H1740" i="3"/>
  <c r="L1739" i="3"/>
  <c r="H1739" i="3"/>
  <c r="L1738" i="3"/>
  <c r="H1738" i="3"/>
  <c r="L1737" i="3"/>
  <c r="H1737" i="3"/>
  <c r="L1736" i="3"/>
  <c r="H1736" i="3"/>
  <c r="L1735" i="3"/>
  <c r="H1735" i="3"/>
  <c r="L1734" i="3"/>
  <c r="H1734" i="3"/>
  <c r="L1733" i="3"/>
  <c r="H1733" i="3"/>
  <c r="L1732" i="3"/>
  <c r="H1732" i="3"/>
  <c r="L1731" i="3"/>
  <c r="H1731" i="3"/>
  <c r="L1730" i="3"/>
  <c r="H1730" i="3"/>
  <c r="L1729" i="3"/>
  <c r="H1729" i="3"/>
  <c r="L1728" i="3"/>
  <c r="H1728" i="3"/>
  <c r="L1727" i="3"/>
  <c r="H1727" i="3"/>
  <c r="L1726" i="3"/>
  <c r="H1726" i="3"/>
  <c r="L1725" i="3"/>
  <c r="H1725" i="3"/>
  <c r="L1724" i="3"/>
  <c r="H1724" i="3"/>
  <c r="L1723" i="3"/>
  <c r="H1723" i="3"/>
  <c r="L1722" i="3"/>
  <c r="H1722" i="3"/>
  <c r="L1721" i="3"/>
  <c r="H1721" i="3"/>
  <c r="L1720" i="3"/>
  <c r="H1720" i="3"/>
  <c r="L1719" i="3"/>
  <c r="H1719" i="3"/>
  <c r="L1718" i="3"/>
  <c r="H1718" i="3"/>
  <c r="L1717" i="3"/>
  <c r="H1717" i="3"/>
  <c r="L1716" i="3"/>
  <c r="H1716" i="3"/>
  <c r="L1715" i="3"/>
  <c r="H1715" i="3"/>
  <c r="L1714" i="3"/>
  <c r="H1714" i="3"/>
  <c r="L1713" i="3"/>
  <c r="H1713" i="3"/>
  <c r="L1712" i="3"/>
  <c r="H1712" i="3"/>
  <c r="L1711" i="3"/>
  <c r="H1711" i="3"/>
  <c r="L1710" i="3"/>
  <c r="H1710" i="3"/>
  <c r="L1709" i="3"/>
  <c r="H1709" i="3"/>
  <c r="L1708" i="3"/>
  <c r="H1708" i="3"/>
  <c r="L1707" i="3"/>
  <c r="H1707" i="3"/>
  <c r="L1706" i="3"/>
  <c r="H1706" i="3"/>
  <c r="L1705" i="3"/>
  <c r="H1705" i="3"/>
  <c r="L1704" i="3"/>
  <c r="H1704" i="3"/>
  <c r="L1703" i="3"/>
  <c r="H1703" i="3"/>
  <c r="L1702" i="3"/>
  <c r="H1702" i="3"/>
  <c r="L1701" i="3"/>
  <c r="H1701" i="3"/>
  <c r="L1700" i="3"/>
  <c r="H1700" i="3"/>
  <c r="L1699" i="3"/>
  <c r="H1699" i="3"/>
  <c r="L1698" i="3"/>
  <c r="H1698" i="3"/>
  <c r="L1697" i="3"/>
  <c r="H1697" i="3"/>
  <c r="L1696" i="3"/>
  <c r="H1696" i="3"/>
  <c r="L1695" i="3"/>
  <c r="H1695" i="3"/>
  <c r="L1694" i="3"/>
  <c r="H1694" i="3"/>
  <c r="L1693" i="3"/>
  <c r="H1693" i="3"/>
  <c r="L1692" i="3"/>
  <c r="H1692" i="3"/>
  <c r="L1691" i="3"/>
  <c r="H1691" i="3"/>
  <c r="L1690" i="3"/>
  <c r="H1690" i="3"/>
  <c r="L1689" i="3"/>
  <c r="H1689" i="3"/>
  <c r="L1688" i="3"/>
  <c r="H1688" i="3"/>
  <c r="L1687" i="3"/>
  <c r="H1687" i="3"/>
  <c r="L1686" i="3"/>
  <c r="H1686" i="3"/>
  <c r="L1685" i="3"/>
  <c r="H1685" i="3"/>
  <c r="L1684" i="3"/>
  <c r="H1684" i="3"/>
  <c r="L1683" i="3"/>
  <c r="H1683" i="3"/>
  <c r="L1682" i="3"/>
  <c r="H1682" i="3"/>
  <c r="L1681" i="3"/>
  <c r="H1681" i="3"/>
  <c r="L1680" i="3"/>
  <c r="H1680" i="3"/>
  <c r="L1679" i="3"/>
  <c r="H1679" i="3"/>
  <c r="L1678" i="3"/>
  <c r="H1678" i="3"/>
  <c r="L1677" i="3"/>
  <c r="H1677" i="3"/>
  <c r="L1676" i="3"/>
  <c r="H1676" i="3"/>
  <c r="L1675" i="3"/>
  <c r="H1675" i="3"/>
  <c r="L1674" i="3"/>
  <c r="H1674" i="3"/>
  <c r="L1673" i="3"/>
  <c r="H1673" i="3"/>
  <c r="L1672" i="3"/>
  <c r="H1672" i="3"/>
  <c r="L1671" i="3"/>
  <c r="H1671" i="3"/>
  <c r="L1670" i="3"/>
  <c r="H1670" i="3"/>
  <c r="L1669" i="3"/>
  <c r="H1669" i="3"/>
  <c r="L1668" i="3"/>
  <c r="H1668" i="3"/>
  <c r="L1667" i="3"/>
  <c r="H1667" i="3"/>
  <c r="L1666" i="3"/>
  <c r="H1666" i="3"/>
  <c r="L1665" i="3"/>
  <c r="H1665" i="3"/>
  <c r="L1664" i="3"/>
  <c r="H1664" i="3"/>
  <c r="L1663" i="3"/>
  <c r="H1663" i="3"/>
  <c r="L1662" i="3"/>
  <c r="H1662" i="3"/>
  <c r="L1661" i="3"/>
  <c r="H1661" i="3"/>
  <c r="L1660" i="3"/>
  <c r="H1660" i="3"/>
  <c r="L1659" i="3"/>
  <c r="H1659" i="3"/>
  <c r="L1658" i="3"/>
  <c r="H1658" i="3"/>
  <c r="L1657" i="3"/>
  <c r="H1657" i="3"/>
  <c r="L1656" i="3"/>
  <c r="H1656" i="3"/>
  <c r="L1655" i="3"/>
  <c r="H1655" i="3"/>
  <c r="L1654" i="3"/>
  <c r="H1654" i="3"/>
  <c r="L1653" i="3"/>
  <c r="H1653" i="3"/>
  <c r="L1652" i="3"/>
  <c r="H1652" i="3"/>
  <c r="L1651" i="3"/>
  <c r="H1651" i="3"/>
  <c r="L1650" i="3"/>
  <c r="H1650" i="3"/>
  <c r="L1649" i="3"/>
  <c r="H1649" i="3"/>
  <c r="L1648" i="3"/>
  <c r="H1648" i="3"/>
  <c r="L1647" i="3"/>
  <c r="H1647" i="3"/>
  <c r="L1646" i="3"/>
  <c r="H1646" i="3"/>
  <c r="L1645" i="3"/>
  <c r="H1645" i="3"/>
  <c r="L1644" i="3"/>
  <c r="H1644" i="3"/>
  <c r="L1643" i="3"/>
  <c r="H1643" i="3"/>
  <c r="L1642" i="3"/>
  <c r="H1642" i="3"/>
  <c r="L1641" i="3"/>
  <c r="H1641" i="3"/>
  <c r="L1640" i="3"/>
  <c r="H1640" i="3"/>
  <c r="L1639" i="3"/>
  <c r="H1639" i="3"/>
  <c r="L1638" i="3"/>
  <c r="H1638" i="3"/>
  <c r="L1637" i="3"/>
  <c r="H1637" i="3"/>
  <c r="L1636" i="3"/>
  <c r="H1636" i="3"/>
  <c r="L1635" i="3"/>
  <c r="H1635" i="3"/>
  <c r="L1634" i="3"/>
  <c r="H1634" i="3"/>
  <c r="L1633" i="3"/>
  <c r="H1633" i="3"/>
  <c r="L1632" i="3"/>
  <c r="H1632" i="3"/>
  <c r="L1631" i="3"/>
  <c r="H1631" i="3"/>
  <c r="L1630" i="3"/>
  <c r="H1630" i="3"/>
  <c r="L1629" i="3"/>
  <c r="H1629" i="3"/>
  <c r="L1628" i="3"/>
  <c r="H1628" i="3"/>
  <c r="L1627" i="3"/>
  <c r="H1627" i="3"/>
  <c r="L1626" i="3"/>
  <c r="H1626" i="3"/>
  <c r="L1625" i="3"/>
  <c r="H1625" i="3"/>
  <c r="L1624" i="3"/>
  <c r="H1624" i="3"/>
  <c r="L1623" i="3"/>
  <c r="H1623" i="3"/>
  <c r="L1622" i="3"/>
  <c r="H1622" i="3"/>
  <c r="L1621" i="3"/>
  <c r="H1621" i="3"/>
  <c r="L1620" i="3"/>
  <c r="H1620" i="3"/>
  <c r="L1619" i="3"/>
  <c r="H1619" i="3"/>
  <c r="L1618" i="3"/>
  <c r="H1618" i="3"/>
  <c r="L1617" i="3"/>
  <c r="H1617" i="3"/>
  <c r="L1616" i="3"/>
  <c r="H1616" i="3"/>
  <c r="L1615" i="3"/>
  <c r="H1615" i="3"/>
  <c r="L1614" i="3"/>
  <c r="H1614" i="3"/>
  <c r="L1613" i="3"/>
  <c r="H1613" i="3"/>
  <c r="L1612" i="3"/>
  <c r="H1612" i="3"/>
  <c r="L1611" i="3"/>
  <c r="H1611" i="3"/>
  <c r="L1610" i="3"/>
  <c r="H1610" i="3"/>
  <c r="L1609" i="3"/>
  <c r="H1609" i="3"/>
  <c r="L1608" i="3"/>
  <c r="H1608" i="3"/>
  <c r="L1607" i="3"/>
  <c r="H1607" i="3"/>
  <c r="L1606" i="3"/>
  <c r="H1606" i="3"/>
  <c r="L1605" i="3"/>
  <c r="H1605" i="3"/>
  <c r="L1604" i="3"/>
  <c r="H1604" i="3"/>
  <c r="L1603" i="3"/>
  <c r="H1603" i="3"/>
  <c r="L1602" i="3"/>
  <c r="H1602" i="3"/>
  <c r="L1601" i="3"/>
  <c r="H1601" i="3"/>
  <c r="L1600" i="3"/>
  <c r="H1600" i="3"/>
  <c r="L1599" i="3"/>
  <c r="H1599" i="3"/>
  <c r="L1598" i="3"/>
  <c r="H1598" i="3"/>
  <c r="L1597" i="3"/>
  <c r="H1597" i="3"/>
  <c r="L1596" i="3"/>
  <c r="H1596" i="3"/>
  <c r="L1595" i="3"/>
  <c r="H1595" i="3"/>
  <c r="L1594" i="3"/>
  <c r="H1594" i="3"/>
  <c r="L1593" i="3"/>
  <c r="H1593" i="3"/>
  <c r="L1592" i="3"/>
  <c r="H1592" i="3"/>
  <c r="L1591" i="3"/>
  <c r="H1591" i="3"/>
  <c r="L1590" i="3"/>
  <c r="H1590" i="3"/>
  <c r="L1589" i="3"/>
  <c r="H1589" i="3"/>
  <c r="L1588" i="3"/>
  <c r="H1588" i="3"/>
  <c r="L1587" i="3"/>
  <c r="H1587" i="3"/>
  <c r="L1586" i="3"/>
  <c r="H1586" i="3"/>
  <c r="L1585" i="3"/>
  <c r="H1585" i="3"/>
  <c r="L1584" i="3"/>
  <c r="H1584" i="3"/>
  <c r="L1583" i="3"/>
  <c r="H1583" i="3"/>
  <c r="L1582" i="3"/>
  <c r="H1582" i="3"/>
  <c r="L1581" i="3"/>
  <c r="H1581" i="3"/>
  <c r="L1580" i="3"/>
  <c r="H1580" i="3"/>
  <c r="L1579" i="3"/>
  <c r="H1579" i="3"/>
  <c r="L1578" i="3"/>
  <c r="H1578" i="3"/>
  <c r="L1577" i="3"/>
  <c r="H1577" i="3"/>
  <c r="L1576" i="3"/>
  <c r="H1576" i="3"/>
  <c r="L1575" i="3"/>
  <c r="H1575" i="3"/>
  <c r="L1574" i="3"/>
  <c r="H1574" i="3"/>
  <c r="L1573" i="3"/>
  <c r="H1573" i="3"/>
  <c r="L1572" i="3"/>
  <c r="H1572" i="3"/>
  <c r="L1571" i="3"/>
  <c r="H1571" i="3"/>
  <c r="L1570" i="3"/>
  <c r="H1570" i="3"/>
  <c r="L1569" i="3"/>
  <c r="H1569" i="3"/>
  <c r="L1568" i="3"/>
  <c r="H1568" i="3"/>
  <c r="L1567" i="3"/>
  <c r="H1567" i="3"/>
  <c r="L1566" i="3"/>
  <c r="H1566" i="3"/>
  <c r="L1565" i="3"/>
  <c r="H1565" i="3"/>
  <c r="L1564" i="3"/>
  <c r="H1564" i="3"/>
  <c r="L1563" i="3"/>
  <c r="H1563" i="3"/>
  <c r="L1562" i="3"/>
  <c r="H1562" i="3"/>
  <c r="L1561" i="3"/>
  <c r="H1561" i="3"/>
  <c r="L1560" i="3"/>
  <c r="H1560" i="3"/>
  <c r="L1559" i="3"/>
  <c r="H1559" i="3"/>
  <c r="L1558" i="3"/>
  <c r="H1558" i="3"/>
  <c r="L1557" i="3"/>
  <c r="H1557" i="3"/>
  <c r="L1556" i="3"/>
  <c r="H1556" i="3"/>
  <c r="L1555" i="3"/>
  <c r="H1555" i="3"/>
  <c r="L1554" i="3"/>
  <c r="H1554" i="3"/>
  <c r="L1553" i="3"/>
  <c r="H1553" i="3"/>
  <c r="L1552" i="3"/>
  <c r="H1552" i="3"/>
  <c r="L1551" i="3"/>
  <c r="H1551" i="3"/>
  <c r="L1550" i="3"/>
  <c r="H1550" i="3"/>
  <c r="L1549" i="3"/>
  <c r="H1549" i="3"/>
  <c r="L1548" i="3"/>
  <c r="H1548" i="3"/>
  <c r="L1547" i="3"/>
  <c r="H1547" i="3"/>
  <c r="L1546" i="3"/>
  <c r="H1546" i="3"/>
  <c r="L1545" i="3"/>
  <c r="H1545" i="3"/>
  <c r="L1544" i="3"/>
  <c r="H1544" i="3"/>
  <c r="L1543" i="3"/>
  <c r="H1543" i="3"/>
  <c r="L1542" i="3"/>
  <c r="H1542" i="3"/>
  <c r="L1541" i="3"/>
  <c r="H1541" i="3"/>
  <c r="L1540" i="3"/>
  <c r="H1540" i="3"/>
  <c r="L1539" i="3"/>
  <c r="H1539" i="3"/>
  <c r="L1538" i="3"/>
  <c r="H1538" i="3"/>
  <c r="L1537" i="3"/>
  <c r="H1537" i="3"/>
  <c r="L1536" i="3"/>
  <c r="H1536" i="3"/>
  <c r="L1535" i="3"/>
  <c r="H1535" i="3"/>
  <c r="L1534" i="3"/>
  <c r="H1534" i="3"/>
  <c r="L1533" i="3"/>
  <c r="H1533" i="3"/>
  <c r="L1532" i="3"/>
  <c r="H1532" i="3"/>
  <c r="L1531" i="3"/>
  <c r="H1531" i="3"/>
  <c r="L1530" i="3"/>
  <c r="H1530" i="3"/>
  <c r="L1529" i="3"/>
  <c r="H1529" i="3"/>
  <c r="L1528" i="3"/>
  <c r="H1528" i="3"/>
  <c r="L1527" i="3"/>
  <c r="H1527" i="3"/>
  <c r="L1526" i="3"/>
  <c r="H1526" i="3"/>
  <c r="L1525" i="3"/>
  <c r="H1525" i="3"/>
  <c r="L1524" i="3"/>
  <c r="H1524" i="3"/>
  <c r="L1523" i="3"/>
  <c r="H1523" i="3"/>
  <c r="L1522" i="3"/>
  <c r="H1522" i="3"/>
  <c r="L1521" i="3"/>
  <c r="H1521" i="3"/>
  <c r="L1520" i="3"/>
  <c r="H1520" i="3"/>
  <c r="L1519" i="3"/>
  <c r="H1519" i="3"/>
  <c r="L1518" i="3"/>
  <c r="H1518" i="3"/>
  <c r="L1517" i="3"/>
  <c r="H1517" i="3"/>
  <c r="L1516" i="3"/>
  <c r="H1516" i="3"/>
  <c r="L1515" i="3"/>
  <c r="H1515" i="3"/>
  <c r="L1514" i="3"/>
  <c r="H1514" i="3"/>
  <c r="L1513" i="3"/>
  <c r="H1513" i="3"/>
  <c r="L1512" i="3"/>
  <c r="H1512" i="3"/>
  <c r="L1511" i="3"/>
  <c r="H1511" i="3"/>
  <c r="L1510" i="3"/>
  <c r="H1510" i="3"/>
  <c r="L1509" i="3"/>
  <c r="H1509" i="3"/>
  <c r="L1508" i="3"/>
  <c r="H1508" i="3"/>
  <c r="L1507" i="3"/>
  <c r="H1507" i="3"/>
  <c r="L1506" i="3"/>
  <c r="H1506" i="3"/>
  <c r="L1505" i="3"/>
  <c r="H1505" i="3"/>
  <c r="L1504" i="3"/>
  <c r="H1504" i="3"/>
  <c r="L1503" i="3"/>
  <c r="H1503" i="3"/>
  <c r="L1502" i="3"/>
  <c r="H1502" i="3"/>
  <c r="L1501" i="3"/>
  <c r="H1501" i="3"/>
  <c r="L1500" i="3"/>
  <c r="H1500" i="3"/>
  <c r="L1499" i="3"/>
  <c r="H1499" i="3"/>
  <c r="L1498" i="3"/>
  <c r="H1498" i="3"/>
  <c r="L1497" i="3"/>
  <c r="H1497" i="3"/>
  <c r="L1496" i="3"/>
  <c r="H1496" i="3"/>
  <c r="L1495" i="3"/>
  <c r="H1495" i="3"/>
  <c r="L1494" i="3"/>
  <c r="H1494" i="3"/>
  <c r="L1493" i="3"/>
  <c r="H1493" i="3"/>
  <c r="L1492" i="3"/>
  <c r="H1492" i="3"/>
  <c r="L1491" i="3"/>
  <c r="H1491" i="3"/>
  <c r="L1490" i="3"/>
  <c r="H1490" i="3"/>
  <c r="L1489" i="3"/>
  <c r="H1489" i="3"/>
  <c r="L1488" i="3"/>
  <c r="H1488" i="3"/>
  <c r="L1487" i="3"/>
  <c r="H1487" i="3"/>
  <c r="L1486" i="3"/>
  <c r="H1486" i="3"/>
  <c r="L1485" i="3"/>
  <c r="H1485" i="3"/>
  <c r="L1484" i="3"/>
  <c r="H1484" i="3"/>
  <c r="L1483" i="3"/>
  <c r="H1483" i="3"/>
  <c r="L1482" i="3"/>
  <c r="H1482" i="3"/>
  <c r="L1481" i="3"/>
  <c r="H1481" i="3"/>
  <c r="L1480" i="3"/>
  <c r="H1480" i="3"/>
  <c r="L1479" i="3"/>
  <c r="H1479" i="3"/>
  <c r="L1478" i="3"/>
  <c r="H1478" i="3"/>
  <c r="L1477" i="3"/>
  <c r="H1477" i="3"/>
  <c r="L1476" i="3"/>
  <c r="H1476" i="3"/>
  <c r="L1475" i="3"/>
  <c r="H1475" i="3"/>
  <c r="L1474" i="3"/>
  <c r="H1474" i="3"/>
  <c r="L1473" i="3"/>
  <c r="H1473" i="3"/>
  <c r="L1472" i="3"/>
  <c r="H1472" i="3"/>
  <c r="L1471" i="3"/>
  <c r="H1471" i="3"/>
  <c r="L1470" i="3"/>
  <c r="H1470" i="3"/>
  <c r="L1469" i="3"/>
  <c r="H1469" i="3"/>
  <c r="L1468" i="3"/>
  <c r="H1468" i="3"/>
  <c r="L1467" i="3"/>
  <c r="H1467" i="3"/>
  <c r="L1466" i="3"/>
  <c r="H1466" i="3"/>
  <c r="L1465" i="3"/>
  <c r="H1465" i="3"/>
  <c r="L1464" i="3"/>
  <c r="H1464" i="3"/>
  <c r="L1463" i="3"/>
  <c r="H1463" i="3"/>
  <c r="L1462" i="3"/>
  <c r="H1462" i="3"/>
  <c r="L1461" i="3"/>
  <c r="H1461" i="3"/>
  <c r="L1460" i="3"/>
  <c r="H1460" i="3"/>
  <c r="L1459" i="3"/>
  <c r="H1459" i="3"/>
  <c r="L1458" i="3"/>
  <c r="H1458" i="3"/>
  <c r="L1457" i="3"/>
  <c r="H1457" i="3"/>
  <c r="L1456" i="3"/>
  <c r="H1456" i="3"/>
  <c r="L1455" i="3"/>
  <c r="H1455" i="3"/>
  <c r="L1454" i="3"/>
  <c r="H1454" i="3"/>
  <c r="L1453" i="3"/>
  <c r="H1453" i="3"/>
  <c r="L1452" i="3"/>
  <c r="H1452" i="3"/>
  <c r="L1451" i="3"/>
  <c r="H1451" i="3"/>
  <c r="L1450" i="3"/>
  <c r="H1450" i="3"/>
  <c r="L1449" i="3"/>
  <c r="H1449" i="3"/>
  <c r="L1448" i="3"/>
  <c r="H1448" i="3"/>
  <c r="L1447" i="3"/>
  <c r="H1447" i="3"/>
  <c r="L1446" i="3"/>
  <c r="H1446" i="3"/>
  <c r="L1445" i="3"/>
  <c r="H1445" i="3"/>
  <c r="L1444" i="3"/>
  <c r="H1444" i="3"/>
  <c r="L1443" i="3"/>
  <c r="H1443" i="3"/>
  <c r="L1442" i="3"/>
  <c r="H1442" i="3"/>
  <c r="L1441" i="3"/>
  <c r="H1441" i="3"/>
  <c r="L1440" i="3"/>
  <c r="H1440" i="3"/>
  <c r="L1439" i="3"/>
  <c r="H1439" i="3"/>
  <c r="L1438" i="3"/>
  <c r="H1438" i="3"/>
  <c r="L1437" i="3"/>
  <c r="H1437" i="3"/>
  <c r="L1436" i="3"/>
  <c r="H1436" i="3"/>
  <c r="L1435" i="3"/>
  <c r="H1435" i="3"/>
  <c r="L1434" i="3"/>
  <c r="H1434" i="3"/>
  <c r="L1433" i="3"/>
  <c r="H1433" i="3"/>
  <c r="L1432" i="3"/>
  <c r="H1432" i="3"/>
  <c r="L1431" i="3"/>
  <c r="H1431" i="3"/>
  <c r="L1430" i="3"/>
  <c r="H1430" i="3"/>
  <c r="L1429" i="3"/>
  <c r="H1429" i="3"/>
  <c r="L1428" i="3"/>
  <c r="H1428" i="3"/>
  <c r="L1427" i="3"/>
  <c r="H1427" i="3"/>
  <c r="L1426" i="3"/>
  <c r="H1426" i="3"/>
  <c r="L1425" i="3"/>
  <c r="H1425" i="3"/>
  <c r="L1424" i="3"/>
  <c r="H1424" i="3"/>
  <c r="L1423" i="3"/>
  <c r="H1423" i="3"/>
  <c r="L1422" i="3"/>
  <c r="H1422" i="3"/>
  <c r="L1421" i="3"/>
  <c r="H1421" i="3"/>
  <c r="L1420" i="3"/>
  <c r="H1420" i="3"/>
  <c r="L1419" i="3"/>
  <c r="H1419" i="3"/>
  <c r="L1418" i="3"/>
  <c r="H1418" i="3"/>
  <c r="L1417" i="3"/>
  <c r="H1417" i="3"/>
  <c r="L1416" i="3"/>
  <c r="H1416" i="3"/>
  <c r="L1415" i="3"/>
  <c r="H1415" i="3"/>
  <c r="L1414" i="3"/>
  <c r="H1414" i="3"/>
  <c r="L1413" i="3"/>
  <c r="H1413" i="3"/>
  <c r="L1412" i="3"/>
  <c r="H1412" i="3"/>
  <c r="L1411" i="3"/>
  <c r="H1411" i="3"/>
  <c r="L1410" i="3"/>
  <c r="H1410" i="3"/>
  <c r="L1409" i="3"/>
  <c r="H1409" i="3"/>
  <c r="L1408" i="3"/>
  <c r="H1408" i="3"/>
  <c r="L1407" i="3"/>
  <c r="H1407" i="3"/>
  <c r="L1406" i="3"/>
  <c r="H1406" i="3"/>
  <c r="L1405" i="3"/>
  <c r="H1405" i="3"/>
  <c r="L1404" i="3"/>
  <c r="H1404" i="3"/>
  <c r="L1403" i="3"/>
  <c r="H1403" i="3"/>
  <c r="L1402" i="3"/>
  <c r="H1402" i="3"/>
  <c r="L1401" i="3"/>
  <c r="H1401" i="3"/>
  <c r="L1400" i="3"/>
  <c r="H1400" i="3"/>
  <c r="L1399" i="3"/>
  <c r="H1399" i="3"/>
  <c r="L1398" i="3"/>
  <c r="H1398" i="3"/>
  <c r="L1397" i="3"/>
  <c r="H1397" i="3"/>
  <c r="L1396" i="3"/>
  <c r="H1396" i="3"/>
  <c r="L1395" i="3"/>
  <c r="H1395" i="3"/>
  <c r="L1394" i="3"/>
  <c r="H1394" i="3"/>
  <c r="L1393" i="3"/>
  <c r="H1393" i="3"/>
  <c r="L1392" i="3"/>
  <c r="H1392" i="3"/>
  <c r="L1391" i="3"/>
  <c r="H1391" i="3"/>
  <c r="L1390" i="3"/>
  <c r="H1390" i="3"/>
  <c r="L1389" i="3"/>
  <c r="H1389" i="3"/>
  <c r="L1388" i="3"/>
  <c r="H1388" i="3"/>
  <c r="L1387" i="3"/>
  <c r="H1387" i="3"/>
  <c r="L1386" i="3"/>
  <c r="H1386" i="3"/>
  <c r="L1385" i="3"/>
  <c r="H1385" i="3"/>
  <c r="L1384" i="3"/>
  <c r="H1384" i="3"/>
  <c r="L1383" i="3"/>
  <c r="H1383" i="3"/>
  <c r="L1382" i="3"/>
  <c r="H1382" i="3"/>
  <c r="L1381" i="3"/>
  <c r="H1381" i="3"/>
  <c r="L1380" i="3"/>
  <c r="H1380" i="3"/>
  <c r="L1379" i="3"/>
  <c r="H1379" i="3"/>
  <c r="L1378" i="3"/>
  <c r="H1378" i="3"/>
  <c r="L1377" i="3"/>
  <c r="H1377" i="3"/>
  <c r="L1376" i="3"/>
  <c r="H1376" i="3"/>
  <c r="L1375" i="3"/>
  <c r="H1375" i="3"/>
  <c r="L1374" i="3"/>
  <c r="H1374" i="3"/>
  <c r="L1373" i="3"/>
  <c r="H1373" i="3"/>
  <c r="L1372" i="3"/>
  <c r="H1372" i="3"/>
  <c r="L1371" i="3"/>
  <c r="H1371" i="3"/>
  <c r="L1370" i="3"/>
  <c r="H1370" i="3"/>
  <c r="L1369" i="3"/>
  <c r="H1369" i="3"/>
  <c r="L1368" i="3"/>
  <c r="H1368" i="3"/>
  <c r="L1367" i="3"/>
  <c r="H1367" i="3"/>
  <c r="L1366" i="3"/>
  <c r="H1366" i="3"/>
  <c r="L1365" i="3"/>
  <c r="H1365" i="3"/>
  <c r="L1364" i="3"/>
  <c r="H1364" i="3"/>
  <c r="L1363" i="3"/>
  <c r="H1363" i="3"/>
  <c r="L1362" i="3"/>
  <c r="H1362" i="3"/>
  <c r="L1361" i="3"/>
  <c r="H1361" i="3"/>
  <c r="L1360" i="3"/>
  <c r="H1360" i="3"/>
  <c r="L1359" i="3"/>
  <c r="H1359" i="3"/>
  <c r="L1358" i="3"/>
  <c r="H1358" i="3"/>
  <c r="L1357" i="3"/>
  <c r="H1357" i="3"/>
  <c r="L1356" i="3"/>
  <c r="H1356" i="3"/>
  <c r="L1355" i="3"/>
  <c r="H1355" i="3"/>
  <c r="L1354" i="3"/>
  <c r="H1354" i="3"/>
  <c r="L1353" i="3"/>
  <c r="H1353" i="3"/>
  <c r="L1352" i="3"/>
  <c r="H1352" i="3"/>
  <c r="L1351" i="3"/>
  <c r="H1351" i="3"/>
  <c r="L1350" i="3"/>
  <c r="H1350" i="3"/>
  <c r="L1349" i="3"/>
  <c r="H1349" i="3"/>
  <c r="L1348" i="3"/>
  <c r="H1348" i="3"/>
  <c r="L1347" i="3"/>
  <c r="H1347" i="3"/>
  <c r="L1346" i="3"/>
  <c r="H1346" i="3"/>
  <c r="L1345" i="3"/>
  <c r="H1345" i="3"/>
  <c r="L1344" i="3"/>
  <c r="H1344" i="3"/>
  <c r="L1343" i="3"/>
  <c r="H1343" i="3"/>
  <c r="L1342" i="3"/>
  <c r="H1342" i="3"/>
  <c r="L1341" i="3"/>
  <c r="H1341" i="3"/>
  <c r="L1340" i="3"/>
  <c r="H1340" i="3"/>
  <c r="L1339" i="3"/>
  <c r="H1339" i="3"/>
  <c r="L1338" i="3"/>
  <c r="H1338" i="3"/>
  <c r="L1337" i="3"/>
  <c r="H1337" i="3"/>
  <c r="L1336" i="3"/>
  <c r="H1336" i="3"/>
  <c r="L1335" i="3"/>
  <c r="H1335" i="3"/>
  <c r="L1334" i="3"/>
  <c r="H1334" i="3"/>
  <c r="L1333" i="3"/>
  <c r="H1333" i="3"/>
  <c r="L1332" i="3"/>
  <c r="H1332" i="3"/>
  <c r="L1331" i="3"/>
  <c r="H1331" i="3"/>
  <c r="L1330" i="3"/>
  <c r="H1330" i="3"/>
  <c r="L1329" i="3"/>
  <c r="H1329" i="3"/>
  <c r="L1328" i="3"/>
  <c r="H1328" i="3"/>
  <c r="L1327" i="3"/>
  <c r="H1327" i="3"/>
  <c r="L1326" i="3"/>
  <c r="H1326" i="3"/>
  <c r="L1325" i="3"/>
  <c r="H1325" i="3"/>
  <c r="L1324" i="3"/>
  <c r="H1324" i="3"/>
  <c r="L1323" i="3"/>
  <c r="H1323" i="3"/>
  <c r="L1322" i="3"/>
  <c r="H1322" i="3"/>
  <c r="L1321" i="3"/>
  <c r="H1321" i="3"/>
  <c r="L1320" i="3"/>
  <c r="H1320" i="3"/>
  <c r="L1319" i="3"/>
  <c r="H1319" i="3"/>
  <c r="L1318" i="3"/>
  <c r="H1318" i="3"/>
  <c r="L1317" i="3"/>
  <c r="H1317" i="3"/>
  <c r="L1316" i="3"/>
  <c r="H1316" i="3"/>
  <c r="L1315" i="3"/>
  <c r="H1315" i="3"/>
  <c r="L1314" i="3"/>
  <c r="H1314" i="3"/>
  <c r="L1313" i="3"/>
  <c r="H1313" i="3"/>
  <c r="L1312" i="3"/>
  <c r="H1312" i="3"/>
  <c r="L1311" i="3"/>
  <c r="H1311" i="3"/>
  <c r="L1310" i="3"/>
  <c r="H1310" i="3"/>
  <c r="L1309" i="3"/>
  <c r="H1309" i="3"/>
  <c r="L1308" i="3"/>
  <c r="H1308" i="3"/>
  <c r="L1307" i="3"/>
  <c r="H1307" i="3"/>
  <c r="L1306" i="3"/>
  <c r="H1306" i="3"/>
  <c r="L1305" i="3"/>
  <c r="H1305" i="3"/>
  <c r="L1304" i="3"/>
  <c r="H1304" i="3"/>
  <c r="L1303" i="3"/>
  <c r="H1303" i="3"/>
  <c r="L1302" i="3"/>
  <c r="H1302" i="3"/>
  <c r="L1301" i="3"/>
  <c r="H1301" i="3"/>
  <c r="L1300" i="3"/>
  <c r="H1300" i="3"/>
  <c r="L1299" i="3"/>
  <c r="H1299" i="3"/>
  <c r="L1298" i="3"/>
  <c r="H1298" i="3"/>
  <c r="L1297" i="3"/>
  <c r="H1297" i="3"/>
  <c r="L1296" i="3"/>
  <c r="H1296" i="3"/>
  <c r="L1295" i="3"/>
  <c r="H1295" i="3"/>
  <c r="L1294" i="3"/>
  <c r="H1294" i="3"/>
  <c r="L1293" i="3"/>
  <c r="H1293" i="3"/>
  <c r="L1292" i="3"/>
  <c r="H1292" i="3"/>
  <c r="L1291" i="3"/>
  <c r="H1291" i="3"/>
  <c r="L1290" i="3"/>
  <c r="H1290" i="3"/>
  <c r="L1289" i="3"/>
  <c r="H1289" i="3"/>
  <c r="L1288" i="3"/>
  <c r="H1288" i="3"/>
  <c r="L1287" i="3"/>
  <c r="H1287" i="3"/>
  <c r="L1286" i="3"/>
  <c r="H1286" i="3"/>
  <c r="L1285" i="3"/>
  <c r="H1285" i="3"/>
  <c r="L1284" i="3"/>
  <c r="H1284" i="3"/>
  <c r="L1283" i="3"/>
  <c r="H1283" i="3"/>
  <c r="L1282" i="3"/>
  <c r="H1282" i="3"/>
  <c r="L1281" i="3"/>
  <c r="H1281" i="3"/>
  <c r="L1280" i="3"/>
  <c r="H1280" i="3"/>
  <c r="L1279" i="3"/>
  <c r="H1279" i="3"/>
  <c r="L1278" i="3"/>
  <c r="H1278" i="3"/>
  <c r="L1277" i="3"/>
  <c r="H1277" i="3"/>
  <c r="L1276" i="3"/>
  <c r="H1276" i="3"/>
  <c r="L1275" i="3"/>
  <c r="H1275" i="3"/>
  <c r="L1274" i="3"/>
  <c r="H1274" i="3"/>
  <c r="L1273" i="3"/>
  <c r="H1273" i="3"/>
  <c r="L1272" i="3"/>
  <c r="H1272" i="3"/>
  <c r="L1271" i="3"/>
  <c r="H1271" i="3"/>
  <c r="L1270" i="3"/>
  <c r="H1270" i="3"/>
  <c r="L1269" i="3"/>
  <c r="H1269" i="3"/>
  <c r="L1268" i="3"/>
  <c r="H1268" i="3"/>
  <c r="L1267" i="3"/>
  <c r="H1267" i="3"/>
  <c r="L1266" i="3"/>
  <c r="H1266" i="3"/>
  <c r="L1265" i="3"/>
  <c r="H1265" i="3"/>
  <c r="L1264" i="3"/>
  <c r="H1264" i="3"/>
  <c r="L1263" i="3"/>
  <c r="H1263" i="3"/>
  <c r="L1262" i="3"/>
  <c r="H1262" i="3"/>
  <c r="L1261" i="3"/>
  <c r="H1261" i="3"/>
  <c r="L1260" i="3"/>
  <c r="H1260" i="3"/>
  <c r="L1259" i="3"/>
  <c r="H1259" i="3"/>
  <c r="L1258" i="3"/>
  <c r="H1258" i="3"/>
  <c r="L1257" i="3"/>
  <c r="H1257" i="3"/>
  <c r="L1256" i="3"/>
  <c r="H1256" i="3"/>
  <c r="L1255" i="3"/>
  <c r="H1255" i="3"/>
  <c r="L1254" i="3"/>
  <c r="H1254" i="3"/>
  <c r="L1253" i="3"/>
  <c r="H1253" i="3"/>
  <c r="L1252" i="3"/>
  <c r="H1252" i="3"/>
  <c r="L1251" i="3"/>
  <c r="H1251" i="3"/>
  <c r="L1250" i="3"/>
  <c r="H1250" i="3"/>
  <c r="L1249" i="3"/>
  <c r="H1249" i="3"/>
  <c r="L1248" i="3"/>
  <c r="H1248" i="3"/>
  <c r="L1247" i="3"/>
  <c r="H1247" i="3"/>
  <c r="L1246" i="3"/>
  <c r="H1246" i="3"/>
  <c r="L1245" i="3"/>
  <c r="H1245" i="3"/>
  <c r="L1244" i="3"/>
  <c r="H1244" i="3"/>
  <c r="L1243" i="3"/>
  <c r="H1243" i="3"/>
  <c r="L1242" i="3"/>
  <c r="H1242" i="3"/>
  <c r="L1241" i="3"/>
  <c r="H1241" i="3"/>
  <c r="L1240" i="3"/>
  <c r="H1240" i="3"/>
  <c r="L1239" i="3"/>
  <c r="H1239" i="3"/>
  <c r="L1238" i="3"/>
  <c r="H1238" i="3"/>
  <c r="L1237" i="3"/>
  <c r="H1237" i="3"/>
  <c r="L1236" i="3"/>
  <c r="H1236" i="3"/>
  <c r="L1235" i="3"/>
  <c r="H1235" i="3"/>
  <c r="L1234" i="3"/>
  <c r="H1234" i="3"/>
  <c r="L1233" i="3"/>
  <c r="H1233" i="3"/>
  <c r="L1232" i="3"/>
  <c r="H1232" i="3"/>
  <c r="L1231" i="3"/>
  <c r="H1231" i="3"/>
  <c r="L1230" i="3"/>
  <c r="H1230" i="3"/>
  <c r="L1229" i="3"/>
  <c r="H1229" i="3"/>
  <c r="L1228" i="3"/>
  <c r="H1228" i="3"/>
  <c r="L1227" i="3"/>
  <c r="H1227" i="3"/>
  <c r="L1226" i="3"/>
  <c r="H1226" i="3"/>
  <c r="L1225" i="3"/>
  <c r="H1225" i="3"/>
  <c r="L1224" i="3"/>
  <c r="H1224" i="3"/>
  <c r="L1223" i="3"/>
  <c r="H1223" i="3"/>
  <c r="L1222" i="3"/>
  <c r="H1222" i="3"/>
  <c r="L1221" i="3"/>
  <c r="H1221" i="3"/>
  <c r="L1220" i="3"/>
  <c r="H1220" i="3"/>
  <c r="L1219" i="3"/>
  <c r="H1219" i="3"/>
  <c r="L1218" i="3"/>
  <c r="H1218" i="3"/>
  <c r="L1217" i="3"/>
  <c r="H1217" i="3"/>
  <c r="L1216" i="3"/>
  <c r="H1216" i="3"/>
  <c r="L1215" i="3"/>
  <c r="H1215" i="3"/>
  <c r="L1214" i="3"/>
  <c r="H1214" i="3"/>
  <c r="L1213" i="3"/>
  <c r="H1213" i="3"/>
  <c r="L1212" i="3"/>
  <c r="H1212" i="3"/>
  <c r="L1211" i="3"/>
  <c r="H1211" i="3"/>
  <c r="L1210" i="3"/>
  <c r="H1210" i="3"/>
  <c r="L1209" i="3"/>
  <c r="H1209" i="3"/>
  <c r="L1208" i="3"/>
  <c r="H1208" i="3"/>
  <c r="L1207" i="3"/>
  <c r="H1207" i="3"/>
  <c r="L1206" i="3"/>
  <c r="H1206" i="3"/>
  <c r="L1205" i="3"/>
  <c r="H1205" i="3"/>
  <c r="L1204" i="3"/>
  <c r="H1204" i="3"/>
  <c r="L1203" i="3"/>
  <c r="H1203" i="3"/>
  <c r="L1202" i="3"/>
  <c r="H1202" i="3"/>
  <c r="L1201" i="3"/>
  <c r="H1201" i="3"/>
  <c r="L1200" i="3"/>
  <c r="H1200" i="3"/>
  <c r="L1199" i="3"/>
  <c r="H1199" i="3"/>
  <c r="L1198" i="3"/>
  <c r="H1198" i="3"/>
  <c r="L1197" i="3"/>
  <c r="H1197" i="3"/>
  <c r="L1196" i="3"/>
  <c r="H1196" i="3"/>
  <c r="L1195" i="3"/>
  <c r="H1195" i="3"/>
  <c r="L1194" i="3"/>
  <c r="H1194" i="3"/>
  <c r="L1193" i="3"/>
  <c r="H1193" i="3"/>
  <c r="L1192" i="3"/>
  <c r="H1192" i="3"/>
  <c r="L1191" i="3"/>
  <c r="H1191" i="3"/>
  <c r="L1190" i="3"/>
  <c r="H1190" i="3"/>
  <c r="L1189" i="3"/>
  <c r="H1189" i="3"/>
  <c r="L1188" i="3"/>
  <c r="H1188" i="3"/>
  <c r="L1187" i="3"/>
  <c r="H1187" i="3"/>
  <c r="L1186" i="3"/>
  <c r="H1186" i="3"/>
  <c r="L1185" i="3"/>
  <c r="H1185" i="3"/>
  <c r="L1184" i="3"/>
  <c r="H1184" i="3"/>
  <c r="L1183" i="3"/>
  <c r="H1183" i="3"/>
  <c r="L1182" i="3"/>
  <c r="H1182" i="3"/>
  <c r="L1181" i="3"/>
  <c r="H1181" i="3"/>
  <c r="L1180" i="3"/>
  <c r="H1180" i="3"/>
  <c r="L1179" i="3"/>
  <c r="H1179" i="3"/>
  <c r="L1178" i="3"/>
  <c r="H1178" i="3"/>
  <c r="L1177" i="3"/>
  <c r="H1177" i="3"/>
  <c r="L1176" i="3"/>
  <c r="H1176" i="3"/>
  <c r="L1175" i="3"/>
  <c r="H1175" i="3"/>
  <c r="L1174" i="3"/>
  <c r="H1174" i="3"/>
  <c r="L1173" i="3"/>
  <c r="H1173" i="3"/>
  <c r="L1172" i="3"/>
  <c r="H1172" i="3"/>
  <c r="L1171" i="3"/>
  <c r="H1171" i="3"/>
  <c r="L1170" i="3"/>
  <c r="H1170" i="3"/>
  <c r="L1169" i="3"/>
  <c r="H1169" i="3"/>
  <c r="L1168" i="3"/>
  <c r="H1168" i="3"/>
  <c r="L1167" i="3"/>
  <c r="H1167" i="3"/>
  <c r="L1166" i="3"/>
  <c r="H1166" i="3"/>
  <c r="L1165" i="3"/>
  <c r="H1165" i="3"/>
  <c r="L1164" i="3"/>
  <c r="H1164" i="3"/>
  <c r="L1163" i="3"/>
  <c r="H1163" i="3"/>
  <c r="L1162" i="3"/>
  <c r="H1162" i="3"/>
  <c r="L1161" i="3"/>
  <c r="H1161" i="3"/>
  <c r="L1160" i="3"/>
  <c r="H1160" i="3"/>
  <c r="L1159" i="3"/>
  <c r="H1159" i="3"/>
  <c r="L1158" i="3"/>
  <c r="H1158" i="3"/>
  <c r="L1157" i="3"/>
  <c r="H1157" i="3"/>
  <c r="L1156" i="3"/>
  <c r="H1156" i="3"/>
  <c r="L1155" i="3"/>
  <c r="H1155" i="3"/>
  <c r="L1154" i="3"/>
  <c r="H1154" i="3"/>
  <c r="L1153" i="3"/>
  <c r="H1153" i="3"/>
  <c r="L1152" i="3"/>
  <c r="H1152" i="3"/>
  <c r="L1151" i="3"/>
  <c r="H1151" i="3"/>
  <c r="L1150" i="3"/>
  <c r="H1150" i="3"/>
  <c r="L1149" i="3"/>
  <c r="H1149" i="3"/>
  <c r="L1148" i="3"/>
  <c r="H1148" i="3"/>
  <c r="L1147" i="3"/>
  <c r="H1147" i="3"/>
  <c r="L1146" i="3"/>
  <c r="H1146" i="3"/>
  <c r="L1145" i="3"/>
  <c r="H1145" i="3"/>
  <c r="L1144" i="3"/>
  <c r="H1144" i="3"/>
  <c r="L1143" i="3"/>
  <c r="H1143" i="3"/>
  <c r="L1142" i="3"/>
  <c r="H1142" i="3"/>
  <c r="L1141" i="3"/>
  <c r="H1141" i="3"/>
  <c r="L1140" i="3"/>
  <c r="H1140" i="3"/>
  <c r="L1139" i="3"/>
  <c r="H1139" i="3"/>
  <c r="L1138" i="3"/>
  <c r="H1138" i="3"/>
  <c r="L1137" i="3"/>
  <c r="H1137" i="3"/>
  <c r="L1136" i="3"/>
  <c r="H1136" i="3"/>
  <c r="L1135" i="3"/>
  <c r="H1135" i="3"/>
  <c r="L1134" i="3"/>
  <c r="H1134" i="3"/>
  <c r="L1133" i="3"/>
  <c r="H1133" i="3"/>
  <c r="L1132" i="3"/>
  <c r="H1132" i="3"/>
  <c r="L1131" i="3"/>
  <c r="H1131" i="3"/>
  <c r="L1130" i="3"/>
  <c r="H1130" i="3"/>
  <c r="L1129" i="3"/>
  <c r="H1129" i="3"/>
  <c r="L1128" i="3"/>
  <c r="H1128" i="3"/>
  <c r="L1127" i="3"/>
  <c r="H1127" i="3"/>
  <c r="L1126" i="3"/>
  <c r="H1126" i="3"/>
  <c r="L1125" i="3"/>
  <c r="H1125" i="3"/>
  <c r="L1124" i="3"/>
  <c r="H1124" i="3"/>
  <c r="L1123" i="3"/>
  <c r="H1123" i="3"/>
  <c r="L1122" i="3"/>
  <c r="H1122" i="3"/>
  <c r="L1121" i="3"/>
  <c r="H1121" i="3"/>
  <c r="L1120" i="3"/>
  <c r="H1120" i="3"/>
  <c r="L1119" i="3"/>
  <c r="H1119" i="3"/>
  <c r="L1118" i="3"/>
  <c r="H1118" i="3"/>
  <c r="L1117" i="3"/>
  <c r="H1117" i="3"/>
  <c r="L1116" i="3"/>
  <c r="H1116" i="3"/>
  <c r="L1115" i="3"/>
  <c r="H1115" i="3"/>
  <c r="L1114" i="3"/>
  <c r="H1114" i="3"/>
  <c r="L1113" i="3"/>
  <c r="H1113" i="3"/>
  <c r="L1112" i="3"/>
  <c r="H1112" i="3"/>
  <c r="L1111" i="3"/>
  <c r="H1111" i="3"/>
  <c r="L1110" i="3"/>
  <c r="H1110" i="3"/>
  <c r="L1109" i="3"/>
  <c r="H1109" i="3"/>
  <c r="L1108" i="3"/>
  <c r="H1108" i="3"/>
  <c r="L1107" i="3"/>
  <c r="H1107" i="3"/>
  <c r="L1106" i="3"/>
  <c r="H1106" i="3"/>
  <c r="L1105" i="3"/>
  <c r="H1105" i="3"/>
  <c r="L1104" i="3"/>
  <c r="H1104" i="3"/>
  <c r="L1103" i="3"/>
  <c r="H1103" i="3"/>
  <c r="L1102" i="3"/>
  <c r="H1102" i="3"/>
  <c r="L1101" i="3"/>
  <c r="H1101" i="3"/>
  <c r="L1100" i="3"/>
  <c r="H1100" i="3"/>
  <c r="L1099" i="3"/>
  <c r="H1099" i="3"/>
  <c r="L1098" i="3"/>
  <c r="H1098" i="3"/>
  <c r="L1097" i="3"/>
  <c r="H1097" i="3"/>
  <c r="L1096" i="3"/>
  <c r="H1096" i="3"/>
  <c r="L1095" i="3"/>
  <c r="H1095" i="3"/>
  <c r="L1094" i="3"/>
  <c r="H1094" i="3"/>
  <c r="L1093" i="3"/>
  <c r="H1093" i="3"/>
  <c r="L1092" i="3"/>
  <c r="H1092" i="3"/>
  <c r="L1091" i="3"/>
  <c r="H1091" i="3"/>
  <c r="L1090" i="3"/>
  <c r="H1090" i="3"/>
  <c r="L1089" i="3"/>
  <c r="H1089" i="3"/>
  <c r="L1088" i="3"/>
  <c r="H1088" i="3"/>
  <c r="L1087" i="3"/>
  <c r="H1087" i="3"/>
  <c r="L1086" i="3"/>
  <c r="H1086" i="3"/>
  <c r="L1085" i="3"/>
  <c r="H1085" i="3"/>
  <c r="L1084" i="3"/>
  <c r="H1084" i="3"/>
  <c r="L1083" i="3"/>
  <c r="H1083" i="3"/>
  <c r="L1082" i="3"/>
  <c r="H1082" i="3"/>
  <c r="L1081" i="3"/>
  <c r="H1081" i="3"/>
  <c r="L1080" i="3"/>
  <c r="H1080" i="3"/>
  <c r="L1079" i="3"/>
  <c r="H1079" i="3"/>
  <c r="L1078" i="3"/>
  <c r="H1078" i="3"/>
  <c r="L1077" i="3"/>
  <c r="H1077" i="3"/>
  <c r="L1076" i="3"/>
  <c r="H1076" i="3"/>
  <c r="L1075" i="3"/>
  <c r="H1075" i="3"/>
  <c r="L1074" i="3"/>
  <c r="H1074" i="3"/>
  <c r="L1073" i="3"/>
  <c r="H1073" i="3"/>
  <c r="L1072" i="3"/>
  <c r="H1072" i="3"/>
  <c r="L1071" i="3"/>
  <c r="H1071" i="3"/>
  <c r="L1070" i="3"/>
  <c r="H1070" i="3"/>
  <c r="L1069" i="3"/>
  <c r="H1069" i="3"/>
  <c r="L1068" i="3"/>
  <c r="H1068" i="3"/>
  <c r="L1067" i="3"/>
  <c r="H1067" i="3"/>
  <c r="L1066" i="3"/>
  <c r="H1066" i="3"/>
  <c r="L1065" i="3"/>
  <c r="H1065" i="3"/>
  <c r="L1064" i="3"/>
  <c r="H1064" i="3"/>
  <c r="L1063" i="3"/>
  <c r="H1063" i="3"/>
  <c r="L1062" i="3"/>
  <c r="H1062" i="3"/>
  <c r="L1061" i="3"/>
  <c r="H1061" i="3"/>
  <c r="L1060" i="3"/>
  <c r="H1060" i="3"/>
  <c r="L1059" i="3"/>
  <c r="H1059" i="3"/>
  <c r="L1058" i="3"/>
  <c r="H1058" i="3"/>
  <c r="L1057" i="3"/>
  <c r="H1057" i="3"/>
  <c r="L1056" i="3"/>
  <c r="H1056" i="3"/>
  <c r="L1055" i="3"/>
  <c r="H1055" i="3"/>
  <c r="L1054" i="3"/>
  <c r="H1054" i="3"/>
  <c r="L1053" i="3"/>
  <c r="H1053" i="3"/>
  <c r="L1052" i="3"/>
  <c r="H1052" i="3"/>
  <c r="L1051" i="3"/>
  <c r="H1051" i="3"/>
  <c r="L1050" i="3"/>
  <c r="H1050" i="3"/>
  <c r="L1049" i="3"/>
  <c r="H1049" i="3"/>
  <c r="L1048" i="3"/>
  <c r="H1048" i="3"/>
  <c r="L1047" i="3"/>
  <c r="H1047" i="3"/>
  <c r="L1046" i="3"/>
  <c r="H1046" i="3"/>
  <c r="L1045" i="3"/>
  <c r="H1045" i="3"/>
  <c r="L1044" i="3"/>
  <c r="H1044" i="3"/>
  <c r="L1043" i="3"/>
  <c r="H1043" i="3"/>
  <c r="L1042" i="3"/>
  <c r="H1042" i="3"/>
  <c r="L1041" i="3"/>
  <c r="H1041" i="3"/>
  <c r="L1040" i="3"/>
  <c r="H1040" i="3"/>
  <c r="L1039" i="3"/>
  <c r="H1039" i="3"/>
  <c r="L1038" i="3"/>
  <c r="H1038" i="3"/>
  <c r="L1037" i="3"/>
  <c r="H1037" i="3"/>
  <c r="L1036" i="3"/>
  <c r="H1036" i="3"/>
  <c r="L1035" i="3"/>
  <c r="H1035" i="3"/>
  <c r="L1034" i="3"/>
  <c r="H1034" i="3"/>
  <c r="L1033" i="3"/>
  <c r="H1033" i="3"/>
  <c r="L1032" i="3"/>
  <c r="H1032" i="3"/>
  <c r="L1031" i="3"/>
  <c r="H1031" i="3"/>
  <c r="L1030" i="3"/>
  <c r="H1030" i="3"/>
  <c r="L1029" i="3"/>
  <c r="H1029" i="3"/>
  <c r="L1028" i="3"/>
  <c r="H1028" i="3"/>
  <c r="L1027" i="3"/>
  <c r="H1027" i="3"/>
  <c r="L1026" i="3"/>
  <c r="H1026" i="3"/>
  <c r="L1025" i="3"/>
  <c r="H1025" i="3"/>
  <c r="L1024" i="3"/>
  <c r="H1024" i="3"/>
  <c r="L1023" i="3"/>
  <c r="H1023" i="3"/>
  <c r="L1022" i="3"/>
  <c r="H1022" i="3"/>
  <c r="L1021" i="3"/>
  <c r="H1021" i="3"/>
  <c r="L1020" i="3"/>
  <c r="H1020" i="3"/>
  <c r="L1019" i="3"/>
  <c r="H1019" i="3"/>
  <c r="L1018" i="3"/>
  <c r="H1018" i="3"/>
  <c r="L1017" i="3"/>
  <c r="H1017" i="3"/>
  <c r="L1016" i="3"/>
  <c r="H1016" i="3"/>
  <c r="L1015" i="3"/>
  <c r="H1015" i="3"/>
  <c r="L1014" i="3"/>
  <c r="H1014" i="3"/>
  <c r="L1013" i="3"/>
  <c r="H1013" i="3"/>
  <c r="L1012" i="3"/>
  <c r="H1012" i="3"/>
  <c r="L1011" i="3"/>
  <c r="H1011" i="3"/>
  <c r="L1010" i="3"/>
  <c r="H1010" i="3"/>
  <c r="L1009" i="3"/>
  <c r="H1009" i="3"/>
  <c r="L1008" i="3"/>
  <c r="H1008" i="3"/>
  <c r="L1007" i="3"/>
  <c r="H1007" i="3"/>
  <c r="L1006" i="3"/>
  <c r="H1006" i="3"/>
  <c r="L1005" i="3"/>
  <c r="H1005" i="3"/>
  <c r="L1004" i="3"/>
  <c r="H1004" i="3"/>
  <c r="L1003" i="3"/>
  <c r="H1003" i="3"/>
  <c r="L1002" i="3"/>
  <c r="H1002" i="3"/>
  <c r="L1001" i="3"/>
  <c r="H1001" i="3"/>
  <c r="L1000" i="3"/>
  <c r="H1000" i="3"/>
  <c r="L999" i="3"/>
  <c r="H999" i="3"/>
  <c r="L998" i="3"/>
  <c r="H998" i="3"/>
  <c r="L997" i="3"/>
  <c r="H997" i="3"/>
  <c r="L996" i="3"/>
  <c r="H996" i="3"/>
  <c r="L995" i="3"/>
  <c r="H995" i="3"/>
  <c r="L994" i="3"/>
  <c r="H994" i="3"/>
  <c r="L993" i="3"/>
  <c r="H993" i="3"/>
  <c r="L992" i="3"/>
  <c r="H992" i="3"/>
  <c r="L991" i="3"/>
  <c r="H991" i="3"/>
  <c r="L990" i="3"/>
  <c r="H990" i="3"/>
  <c r="L989" i="3"/>
  <c r="H989" i="3"/>
  <c r="L988" i="3"/>
  <c r="H988" i="3"/>
  <c r="L987" i="3"/>
  <c r="H987" i="3"/>
  <c r="L986" i="3"/>
  <c r="H986" i="3"/>
  <c r="L985" i="3"/>
  <c r="H985" i="3"/>
  <c r="L984" i="3"/>
  <c r="H984" i="3"/>
  <c r="L983" i="3"/>
  <c r="H983" i="3"/>
  <c r="L982" i="3"/>
  <c r="H982" i="3"/>
  <c r="L981" i="3"/>
  <c r="H981" i="3"/>
  <c r="L980" i="3"/>
  <c r="H980" i="3"/>
  <c r="L979" i="3"/>
  <c r="H979" i="3"/>
  <c r="L978" i="3"/>
  <c r="H978" i="3"/>
  <c r="L977" i="3"/>
  <c r="H977" i="3"/>
  <c r="L976" i="3"/>
  <c r="H976" i="3"/>
  <c r="L975" i="3"/>
  <c r="H975" i="3"/>
  <c r="L974" i="3"/>
  <c r="H974" i="3"/>
  <c r="L973" i="3"/>
  <c r="H973" i="3"/>
  <c r="L972" i="3"/>
  <c r="H972" i="3"/>
  <c r="L971" i="3"/>
  <c r="H971" i="3"/>
  <c r="L970" i="3"/>
  <c r="H970" i="3"/>
  <c r="L969" i="3"/>
  <c r="H969" i="3"/>
  <c r="L968" i="3"/>
  <c r="H968" i="3"/>
  <c r="L967" i="3"/>
  <c r="H967" i="3"/>
  <c r="L966" i="3"/>
  <c r="H966" i="3"/>
  <c r="L965" i="3"/>
  <c r="H965" i="3"/>
  <c r="L964" i="3"/>
  <c r="H964" i="3"/>
  <c r="L963" i="3"/>
  <c r="H963" i="3"/>
  <c r="L962" i="3"/>
  <c r="H962" i="3"/>
  <c r="L961" i="3"/>
  <c r="H961" i="3"/>
  <c r="L960" i="3"/>
  <c r="H960" i="3"/>
  <c r="L959" i="3"/>
  <c r="H959" i="3"/>
  <c r="L958" i="3"/>
  <c r="H958" i="3"/>
  <c r="L957" i="3"/>
  <c r="H957" i="3"/>
  <c r="L956" i="3"/>
  <c r="H956" i="3"/>
  <c r="L955" i="3"/>
  <c r="H955" i="3"/>
  <c r="L954" i="3"/>
  <c r="H954" i="3"/>
  <c r="L953" i="3"/>
  <c r="H953" i="3"/>
  <c r="L952" i="3"/>
  <c r="H952" i="3"/>
  <c r="L951" i="3"/>
  <c r="H951" i="3"/>
  <c r="L950" i="3"/>
  <c r="H950" i="3"/>
  <c r="L949" i="3"/>
  <c r="H949" i="3"/>
  <c r="L948" i="3"/>
  <c r="H948" i="3"/>
  <c r="L947" i="3"/>
  <c r="H947" i="3"/>
  <c r="L946" i="3"/>
  <c r="H946" i="3"/>
  <c r="L945" i="3"/>
  <c r="H945" i="3"/>
  <c r="L944" i="3"/>
  <c r="H944" i="3"/>
  <c r="L943" i="3"/>
  <c r="H943" i="3"/>
  <c r="L942" i="3"/>
  <c r="H942" i="3"/>
  <c r="L941" i="3"/>
  <c r="H941" i="3"/>
  <c r="L940" i="3"/>
  <c r="H940" i="3"/>
  <c r="L939" i="3"/>
  <c r="H939" i="3"/>
  <c r="L938" i="3"/>
  <c r="H938" i="3"/>
  <c r="L937" i="3"/>
  <c r="H937" i="3"/>
  <c r="L936" i="3"/>
  <c r="H936" i="3"/>
  <c r="L935" i="3"/>
  <c r="H935" i="3"/>
  <c r="L934" i="3"/>
  <c r="H934" i="3"/>
  <c r="L933" i="3"/>
  <c r="H933" i="3"/>
  <c r="L932" i="3"/>
  <c r="H932" i="3"/>
  <c r="L931" i="3"/>
  <c r="H931" i="3"/>
  <c r="L930" i="3"/>
  <c r="H930" i="3"/>
  <c r="L929" i="3"/>
  <c r="H929" i="3"/>
  <c r="L928" i="3"/>
  <c r="H928" i="3"/>
  <c r="L927" i="3"/>
  <c r="H927" i="3"/>
  <c r="L926" i="3"/>
  <c r="H926" i="3"/>
  <c r="L925" i="3"/>
  <c r="H925" i="3"/>
  <c r="L924" i="3"/>
  <c r="H924" i="3"/>
  <c r="L923" i="3"/>
  <c r="H923" i="3"/>
  <c r="L922" i="3"/>
  <c r="H922" i="3"/>
  <c r="L921" i="3"/>
  <c r="H921" i="3"/>
  <c r="L920" i="3"/>
  <c r="H920" i="3"/>
  <c r="L919" i="3"/>
  <c r="H919" i="3"/>
  <c r="L918" i="3"/>
  <c r="H918" i="3"/>
  <c r="L917" i="3"/>
  <c r="H917" i="3"/>
  <c r="L916" i="3"/>
  <c r="H916" i="3"/>
  <c r="L915" i="3"/>
  <c r="H915" i="3"/>
  <c r="L914" i="3"/>
  <c r="H914" i="3"/>
  <c r="L913" i="3"/>
  <c r="H913" i="3"/>
  <c r="L912" i="3"/>
  <c r="H912" i="3"/>
  <c r="L911" i="3"/>
  <c r="H911" i="3"/>
  <c r="L910" i="3"/>
  <c r="H910" i="3"/>
  <c r="L909" i="3"/>
  <c r="H909" i="3"/>
  <c r="L908" i="3"/>
  <c r="H908" i="3"/>
  <c r="L907" i="3"/>
  <c r="H907" i="3"/>
  <c r="L906" i="3"/>
  <c r="H906" i="3"/>
  <c r="L905" i="3"/>
  <c r="H905" i="3"/>
  <c r="L904" i="3"/>
  <c r="H904" i="3"/>
  <c r="L903" i="3"/>
  <c r="H903" i="3"/>
  <c r="L902" i="3"/>
  <c r="H902" i="3"/>
  <c r="L901" i="3"/>
  <c r="H901" i="3"/>
  <c r="L900" i="3"/>
  <c r="H900" i="3"/>
  <c r="L899" i="3"/>
  <c r="H899" i="3"/>
  <c r="L898" i="3"/>
  <c r="H898" i="3"/>
  <c r="L897" i="3"/>
  <c r="H897" i="3"/>
  <c r="L896" i="3"/>
  <c r="H896" i="3"/>
  <c r="L895" i="3"/>
  <c r="H895" i="3"/>
  <c r="L894" i="3"/>
  <c r="H894" i="3"/>
  <c r="L893" i="3"/>
  <c r="H893" i="3"/>
  <c r="L892" i="3"/>
  <c r="H892" i="3"/>
  <c r="L891" i="3"/>
  <c r="H891" i="3"/>
  <c r="L890" i="3"/>
  <c r="H890" i="3"/>
  <c r="L889" i="3"/>
  <c r="H889" i="3"/>
  <c r="L888" i="3"/>
  <c r="H888" i="3"/>
  <c r="L887" i="3"/>
  <c r="H887" i="3"/>
  <c r="L886" i="3"/>
  <c r="H886" i="3"/>
  <c r="L885" i="3"/>
  <c r="H885" i="3"/>
  <c r="L884" i="3"/>
  <c r="H884" i="3"/>
  <c r="L883" i="3"/>
  <c r="H883" i="3"/>
  <c r="L882" i="3"/>
  <c r="H882" i="3"/>
  <c r="L881" i="3"/>
  <c r="H881" i="3"/>
  <c r="L880" i="3"/>
  <c r="H880" i="3"/>
  <c r="L879" i="3"/>
  <c r="H879" i="3"/>
  <c r="L878" i="3"/>
  <c r="H878" i="3"/>
  <c r="L877" i="3"/>
  <c r="H877" i="3"/>
  <c r="L876" i="3"/>
  <c r="H876" i="3"/>
  <c r="L875" i="3"/>
  <c r="H875" i="3"/>
  <c r="L874" i="3"/>
  <c r="H874" i="3"/>
  <c r="L873" i="3"/>
  <c r="H873" i="3"/>
  <c r="L872" i="3"/>
  <c r="H872" i="3"/>
  <c r="L871" i="3"/>
  <c r="H871" i="3"/>
  <c r="L870" i="3"/>
  <c r="H870" i="3"/>
  <c r="L869" i="3"/>
  <c r="H869" i="3"/>
  <c r="L868" i="3"/>
  <c r="H868" i="3"/>
  <c r="L867" i="3"/>
  <c r="H867" i="3"/>
  <c r="L866" i="3"/>
  <c r="H866" i="3"/>
  <c r="L865" i="3"/>
  <c r="H865" i="3"/>
  <c r="L864" i="3"/>
  <c r="H864" i="3"/>
  <c r="L863" i="3"/>
  <c r="H863" i="3"/>
  <c r="L862" i="3"/>
  <c r="H862" i="3"/>
  <c r="L861" i="3"/>
  <c r="H861" i="3"/>
  <c r="L860" i="3"/>
  <c r="H860" i="3"/>
  <c r="L859" i="3"/>
  <c r="H859" i="3"/>
  <c r="L858" i="3"/>
  <c r="H858" i="3"/>
  <c r="L857" i="3"/>
  <c r="H857" i="3"/>
  <c r="L856" i="3"/>
  <c r="H856" i="3"/>
  <c r="L855" i="3"/>
  <c r="H855" i="3"/>
  <c r="L854" i="3"/>
  <c r="H854" i="3"/>
  <c r="L853" i="3"/>
  <c r="H853" i="3"/>
  <c r="L852" i="3"/>
  <c r="H852" i="3"/>
  <c r="L851" i="3"/>
  <c r="H851" i="3"/>
  <c r="L850" i="3"/>
  <c r="H850" i="3"/>
  <c r="L849" i="3"/>
  <c r="H849" i="3"/>
  <c r="L848" i="3"/>
  <c r="H848" i="3"/>
  <c r="L847" i="3"/>
  <c r="H847" i="3"/>
  <c r="L846" i="3"/>
  <c r="H846" i="3"/>
  <c r="L845" i="3"/>
  <c r="H845" i="3"/>
  <c r="L844" i="3"/>
  <c r="H844" i="3"/>
  <c r="L843" i="3"/>
  <c r="H843" i="3"/>
  <c r="L842" i="3"/>
  <c r="H842" i="3"/>
  <c r="L841" i="3"/>
  <c r="H841" i="3"/>
  <c r="L840" i="3"/>
  <c r="H840" i="3"/>
  <c r="L839" i="3"/>
  <c r="H839" i="3"/>
  <c r="L838" i="3"/>
  <c r="H838" i="3"/>
  <c r="L837" i="3"/>
  <c r="H837" i="3"/>
  <c r="L836" i="3"/>
  <c r="H836" i="3"/>
  <c r="L835" i="3"/>
  <c r="H835" i="3"/>
  <c r="L834" i="3"/>
  <c r="H834" i="3"/>
  <c r="L833" i="3"/>
  <c r="H833" i="3"/>
  <c r="L832" i="3"/>
  <c r="H832" i="3"/>
  <c r="L831" i="3"/>
  <c r="H831" i="3"/>
  <c r="L830" i="3"/>
  <c r="H830" i="3"/>
  <c r="L829" i="3"/>
  <c r="H829" i="3"/>
  <c r="L828" i="3"/>
  <c r="H828" i="3"/>
  <c r="L827" i="3"/>
  <c r="H827" i="3"/>
  <c r="L826" i="3"/>
  <c r="H826" i="3"/>
  <c r="L825" i="3"/>
  <c r="H825" i="3"/>
  <c r="L824" i="3"/>
  <c r="H824" i="3"/>
  <c r="L823" i="3"/>
  <c r="H823" i="3"/>
  <c r="L822" i="3"/>
  <c r="H822" i="3"/>
  <c r="L821" i="3"/>
  <c r="H821" i="3"/>
  <c r="L820" i="3"/>
  <c r="H820" i="3"/>
  <c r="L819" i="3"/>
  <c r="H819" i="3"/>
  <c r="L818" i="3"/>
  <c r="H818" i="3"/>
  <c r="L817" i="3"/>
  <c r="H817" i="3"/>
  <c r="L816" i="3"/>
  <c r="H816" i="3"/>
  <c r="L815" i="3"/>
  <c r="H815" i="3"/>
  <c r="L814" i="3"/>
  <c r="H814" i="3"/>
  <c r="L813" i="3"/>
  <c r="H813" i="3"/>
  <c r="L812" i="3"/>
  <c r="H812" i="3"/>
  <c r="L811" i="3"/>
  <c r="H811" i="3"/>
  <c r="L810" i="3"/>
  <c r="H810" i="3"/>
  <c r="L809" i="3"/>
  <c r="H809" i="3"/>
  <c r="L808" i="3"/>
  <c r="H808" i="3"/>
  <c r="L807" i="3"/>
  <c r="H807" i="3"/>
  <c r="L806" i="3"/>
  <c r="H806" i="3"/>
  <c r="L805" i="3"/>
  <c r="H805" i="3"/>
  <c r="L804" i="3"/>
  <c r="H804" i="3"/>
  <c r="L803" i="3"/>
  <c r="H803" i="3"/>
  <c r="L802" i="3"/>
  <c r="H802" i="3"/>
  <c r="L801" i="3"/>
  <c r="H801" i="3"/>
  <c r="L800" i="3"/>
  <c r="H800" i="3"/>
  <c r="L799" i="3"/>
  <c r="H799" i="3"/>
  <c r="L798" i="3"/>
  <c r="H798" i="3"/>
  <c r="L797" i="3"/>
  <c r="H797" i="3"/>
  <c r="L796" i="3"/>
  <c r="H796" i="3"/>
  <c r="L795" i="3"/>
  <c r="H795" i="3"/>
  <c r="L794" i="3"/>
  <c r="H794" i="3"/>
  <c r="L793" i="3"/>
  <c r="H793" i="3"/>
  <c r="L792" i="3"/>
  <c r="H792" i="3"/>
  <c r="L791" i="3"/>
  <c r="H791" i="3"/>
  <c r="L790" i="3"/>
  <c r="H790" i="3"/>
  <c r="L789" i="3"/>
  <c r="H789" i="3"/>
  <c r="L788" i="3"/>
  <c r="H788" i="3"/>
  <c r="L787" i="3"/>
  <c r="H787" i="3"/>
  <c r="L786" i="3"/>
  <c r="H786" i="3"/>
  <c r="L785" i="3"/>
  <c r="H785" i="3"/>
  <c r="L784" i="3"/>
  <c r="H784" i="3"/>
  <c r="L783" i="3"/>
  <c r="H783" i="3"/>
  <c r="L782" i="3"/>
  <c r="H782" i="3"/>
  <c r="L781" i="3"/>
  <c r="H781" i="3"/>
  <c r="L780" i="3"/>
  <c r="H780" i="3"/>
  <c r="L779" i="3"/>
  <c r="H779" i="3"/>
  <c r="L778" i="3"/>
  <c r="H778" i="3"/>
  <c r="L777" i="3"/>
  <c r="H777" i="3"/>
  <c r="L776" i="3"/>
  <c r="H776" i="3"/>
  <c r="L775" i="3"/>
  <c r="H775" i="3"/>
  <c r="L774" i="3"/>
  <c r="H774" i="3"/>
  <c r="L773" i="3"/>
  <c r="H773" i="3"/>
  <c r="L772" i="3"/>
  <c r="H772" i="3"/>
  <c r="L771" i="3"/>
  <c r="H771" i="3"/>
  <c r="L770" i="3"/>
  <c r="H770" i="3"/>
  <c r="L769" i="3"/>
  <c r="H769" i="3"/>
  <c r="L768" i="3"/>
  <c r="H768" i="3"/>
  <c r="L767" i="3"/>
  <c r="H767" i="3"/>
  <c r="L766" i="3"/>
  <c r="H766" i="3"/>
  <c r="L765" i="3"/>
  <c r="H765" i="3"/>
  <c r="L764" i="3"/>
  <c r="H764" i="3"/>
  <c r="L763" i="3"/>
  <c r="H763" i="3"/>
  <c r="L762" i="3"/>
  <c r="H762" i="3"/>
  <c r="L761" i="3"/>
  <c r="H761" i="3"/>
  <c r="L760" i="3"/>
  <c r="H760" i="3"/>
  <c r="L759" i="3"/>
  <c r="H759" i="3"/>
  <c r="L758" i="3"/>
  <c r="H758" i="3"/>
  <c r="L757" i="3"/>
  <c r="H757" i="3"/>
  <c r="L756" i="3"/>
  <c r="H756" i="3"/>
  <c r="L755" i="3"/>
  <c r="H755" i="3"/>
  <c r="L754" i="3"/>
  <c r="H754" i="3"/>
  <c r="L753" i="3"/>
  <c r="H753" i="3"/>
  <c r="L752" i="3"/>
  <c r="H752" i="3"/>
  <c r="L751" i="3"/>
  <c r="H751" i="3"/>
  <c r="L750" i="3"/>
  <c r="H750" i="3"/>
  <c r="L749" i="3"/>
  <c r="H749" i="3"/>
  <c r="L748" i="3"/>
  <c r="H748" i="3"/>
  <c r="L747" i="3"/>
  <c r="H747" i="3"/>
  <c r="L746" i="3"/>
  <c r="H746" i="3"/>
  <c r="L745" i="3"/>
  <c r="H745" i="3"/>
  <c r="L744" i="3"/>
  <c r="H744" i="3"/>
  <c r="L743" i="3"/>
  <c r="H743" i="3"/>
  <c r="L742" i="3"/>
  <c r="H742" i="3"/>
  <c r="L741" i="3"/>
  <c r="H741" i="3"/>
  <c r="L740" i="3"/>
  <c r="H740" i="3"/>
  <c r="L739" i="3"/>
  <c r="H739" i="3"/>
  <c r="L738" i="3"/>
  <c r="H738" i="3"/>
  <c r="L737" i="3"/>
  <c r="H737" i="3"/>
  <c r="L736" i="3"/>
  <c r="H736" i="3"/>
  <c r="L735" i="3"/>
  <c r="H735" i="3"/>
  <c r="L734" i="3"/>
  <c r="H734" i="3"/>
  <c r="L733" i="3"/>
  <c r="H733" i="3"/>
  <c r="L732" i="3"/>
  <c r="H732" i="3"/>
  <c r="L731" i="3"/>
  <c r="H731" i="3"/>
  <c r="L730" i="3"/>
  <c r="H730" i="3"/>
  <c r="L729" i="3"/>
  <c r="H729" i="3"/>
  <c r="L728" i="3"/>
  <c r="H728" i="3"/>
  <c r="L727" i="3"/>
  <c r="H727" i="3"/>
  <c r="L726" i="3"/>
  <c r="H726" i="3"/>
  <c r="L725" i="3"/>
  <c r="H725" i="3"/>
  <c r="L724" i="3"/>
  <c r="H724" i="3"/>
  <c r="L723" i="3"/>
  <c r="H723" i="3"/>
  <c r="L722" i="3"/>
  <c r="H722" i="3"/>
  <c r="L721" i="3"/>
  <c r="H721" i="3"/>
  <c r="L720" i="3"/>
  <c r="H720" i="3"/>
  <c r="L719" i="3"/>
  <c r="H719" i="3"/>
  <c r="L718" i="3"/>
  <c r="H718" i="3"/>
  <c r="L717" i="3"/>
  <c r="H717" i="3"/>
  <c r="L716" i="3"/>
  <c r="H716" i="3"/>
  <c r="L715" i="3"/>
  <c r="H715" i="3"/>
  <c r="L714" i="3"/>
  <c r="H714" i="3"/>
  <c r="L713" i="3"/>
  <c r="H713" i="3"/>
  <c r="L712" i="3"/>
  <c r="H712" i="3"/>
  <c r="L711" i="3"/>
  <c r="H711" i="3"/>
  <c r="L710" i="3"/>
  <c r="H710" i="3"/>
  <c r="L709" i="3"/>
  <c r="H709" i="3"/>
  <c r="L708" i="3"/>
  <c r="H708" i="3"/>
  <c r="L707" i="3"/>
  <c r="H707" i="3"/>
  <c r="L706" i="3"/>
  <c r="H706" i="3"/>
  <c r="L705" i="3"/>
  <c r="H705" i="3"/>
  <c r="L704" i="3"/>
  <c r="H704" i="3"/>
  <c r="L703" i="3"/>
  <c r="H703" i="3"/>
  <c r="L702" i="3"/>
  <c r="H702" i="3"/>
  <c r="L701" i="3"/>
  <c r="H701" i="3"/>
  <c r="L700" i="3"/>
  <c r="H700" i="3"/>
  <c r="L699" i="3"/>
  <c r="H699" i="3"/>
  <c r="L698" i="3"/>
  <c r="H698" i="3"/>
  <c r="L697" i="3"/>
  <c r="H697" i="3"/>
  <c r="L696" i="3"/>
  <c r="H696" i="3"/>
  <c r="L695" i="3"/>
  <c r="H695" i="3"/>
  <c r="L694" i="3"/>
  <c r="H694" i="3"/>
  <c r="L693" i="3"/>
  <c r="H693" i="3"/>
  <c r="L692" i="3"/>
  <c r="H692" i="3"/>
  <c r="L691" i="3"/>
  <c r="H691" i="3"/>
  <c r="L690" i="3"/>
  <c r="H690" i="3"/>
  <c r="L689" i="3"/>
  <c r="H689" i="3"/>
  <c r="L688" i="3"/>
  <c r="H688" i="3"/>
  <c r="L687" i="3"/>
  <c r="H687" i="3"/>
  <c r="L686" i="3"/>
  <c r="H686" i="3"/>
  <c r="L685" i="3"/>
  <c r="H685" i="3"/>
  <c r="L684" i="3"/>
  <c r="H684" i="3"/>
  <c r="L683" i="3"/>
  <c r="H683" i="3"/>
  <c r="L682" i="3"/>
  <c r="H682" i="3"/>
  <c r="L681" i="3"/>
  <c r="H681" i="3"/>
  <c r="L680" i="3"/>
  <c r="H680" i="3"/>
  <c r="L679" i="3"/>
  <c r="H679" i="3"/>
  <c r="L678" i="3"/>
  <c r="H678" i="3"/>
  <c r="L677" i="3"/>
  <c r="H677" i="3"/>
  <c r="L676" i="3"/>
  <c r="H676" i="3"/>
  <c r="L675" i="3"/>
  <c r="H675" i="3"/>
  <c r="L674" i="3"/>
  <c r="H674" i="3"/>
  <c r="L673" i="3"/>
  <c r="H673" i="3"/>
  <c r="L672" i="3"/>
  <c r="H672" i="3"/>
  <c r="L671" i="3"/>
  <c r="H671" i="3"/>
  <c r="L670" i="3"/>
  <c r="H670" i="3"/>
  <c r="L669" i="3"/>
  <c r="H669" i="3"/>
  <c r="L668" i="3"/>
  <c r="H668" i="3"/>
  <c r="L667" i="3"/>
  <c r="H667" i="3"/>
  <c r="L666" i="3"/>
  <c r="H666" i="3"/>
  <c r="L665" i="3"/>
  <c r="H665" i="3"/>
  <c r="L664" i="3"/>
  <c r="H664" i="3"/>
  <c r="L663" i="3"/>
  <c r="H663" i="3"/>
  <c r="L662" i="3"/>
  <c r="H662" i="3"/>
  <c r="L661" i="3"/>
  <c r="H661" i="3"/>
  <c r="L660" i="3"/>
  <c r="H660" i="3"/>
  <c r="L659" i="3"/>
  <c r="H659" i="3"/>
  <c r="L658" i="3"/>
  <c r="H658" i="3"/>
  <c r="L657" i="3"/>
  <c r="H657" i="3"/>
  <c r="L656" i="3"/>
  <c r="H656" i="3"/>
  <c r="L655" i="3"/>
  <c r="H655" i="3"/>
  <c r="L654" i="3"/>
  <c r="H654" i="3"/>
  <c r="L653" i="3"/>
  <c r="H653" i="3"/>
  <c r="L652" i="3"/>
  <c r="H652" i="3"/>
  <c r="L651" i="3"/>
  <c r="H651" i="3"/>
  <c r="L650" i="3"/>
  <c r="H650" i="3"/>
  <c r="L649" i="3"/>
  <c r="H649" i="3"/>
  <c r="L648" i="3"/>
  <c r="H648" i="3"/>
  <c r="L647" i="3"/>
  <c r="H647" i="3"/>
  <c r="L646" i="3"/>
  <c r="H646" i="3"/>
  <c r="L645" i="3"/>
  <c r="H645" i="3"/>
  <c r="L644" i="3"/>
  <c r="H644" i="3"/>
  <c r="L643" i="3"/>
  <c r="H643" i="3"/>
  <c r="L642" i="3"/>
  <c r="H642" i="3"/>
  <c r="L641" i="3"/>
  <c r="H641" i="3"/>
  <c r="L640" i="3"/>
  <c r="H640" i="3"/>
  <c r="L639" i="3"/>
  <c r="H639" i="3"/>
  <c r="L638" i="3"/>
  <c r="H638" i="3"/>
  <c r="L637" i="3"/>
  <c r="H637" i="3"/>
  <c r="L636" i="3"/>
  <c r="H636" i="3"/>
  <c r="L635" i="3"/>
  <c r="H635" i="3"/>
  <c r="L634" i="3"/>
  <c r="H634" i="3"/>
  <c r="L633" i="3"/>
  <c r="H633" i="3"/>
  <c r="L632" i="3"/>
  <c r="H632" i="3"/>
  <c r="L631" i="3"/>
  <c r="H631" i="3"/>
  <c r="L630" i="3"/>
  <c r="H630" i="3"/>
  <c r="L629" i="3"/>
  <c r="H629" i="3"/>
  <c r="L628" i="3"/>
  <c r="H628" i="3"/>
  <c r="L627" i="3"/>
  <c r="H627" i="3"/>
  <c r="L626" i="3"/>
  <c r="H626" i="3"/>
  <c r="L625" i="3"/>
  <c r="H625" i="3"/>
  <c r="L624" i="3"/>
  <c r="H624" i="3"/>
  <c r="L623" i="3"/>
  <c r="H623" i="3"/>
  <c r="L622" i="3"/>
  <c r="H622" i="3"/>
  <c r="L621" i="3"/>
  <c r="H621" i="3"/>
  <c r="L620" i="3"/>
  <c r="H620" i="3"/>
  <c r="L619" i="3"/>
  <c r="H619" i="3"/>
  <c r="L618" i="3"/>
  <c r="H618" i="3"/>
  <c r="L617" i="3"/>
  <c r="H617" i="3"/>
  <c r="L616" i="3"/>
  <c r="H616" i="3"/>
  <c r="L615" i="3"/>
  <c r="H615" i="3"/>
  <c r="L614" i="3"/>
  <c r="H614" i="3"/>
  <c r="L613" i="3"/>
  <c r="H613" i="3"/>
  <c r="L612" i="3"/>
  <c r="H612" i="3"/>
  <c r="L611" i="3"/>
  <c r="H611" i="3"/>
  <c r="L610" i="3"/>
  <c r="H610" i="3"/>
  <c r="L609" i="3"/>
  <c r="H609" i="3"/>
  <c r="L608" i="3"/>
  <c r="H608" i="3"/>
  <c r="L607" i="3"/>
  <c r="H607" i="3"/>
  <c r="L606" i="3"/>
  <c r="H606" i="3"/>
  <c r="L605" i="3"/>
  <c r="H605" i="3"/>
  <c r="L604" i="3"/>
  <c r="H604" i="3"/>
  <c r="L603" i="3"/>
  <c r="H603" i="3"/>
  <c r="L602" i="3"/>
  <c r="H602" i="3"/>
  <c r="L601" i="3"/>
  <c r="H601" i="3"/>
  <c r="L600" i="3"/>
  <c r="H600" i="3"/>
  <c r="L599" i="3"/>
  <c r="H599" i="3"/>
  <c r="L598" i="3"/>
  <c r="H598" i="3"/>
  <c r="L597" i="3"/>
  <c r="H597" i="3"/>
  <c r="L596" i="3"/>
  <c r="H596" i="3"/>
  <c r="L595" i="3"/>
  <c r="H595" i="3"/>
  <c r="L594" i="3"/>
  <c r="H594" i="3"/>
  <c r="L593" i="3"/>
  <c r="H593" i="3"/>
  <c r="L592" i="3"/>
  <c r="H592" i="3"/>
  <c r="L591" i="3"/>
  <c r="H591" i="3"/>
  <c r="L590" i="3"/>
  <c r="H590" i="3"/>
  <c r="L589" i="3"/>
  <c r="H589" i="3"/>
  <c r="L588" i="3"/>
  <c r="H588" i="3"/>
  <c r="L587" i="3"/>
  <c r="H587" i="3"/>
  <c r="L586" i="3"/>
  <c r="H586" i="3"/>
  <c r="L585" i="3"/>
  <c r="H585" i="3"/>
  <c r="L584" i="3"/>
  <c r="H584" i="3"/>
  <c r="L583" i="3"/>
  <c r="H583" i="3"/>
  <c r="L582" i="3"/>
  <c r="H582" i="3"/>
  <c r="L581" i="3"/>
  <c r="H581" i="3"/>
  <c r="L580" i="3"/>
  <c r="H580" i="3"/>
  <c r="L579" i="3"/>
  <c r="H579" i="3"/>
  <c r="L578" i="3"/>
  <c r="H578" i="3"/>
  <c r="L577" i="3"/>
  <c r="H577" i="3"/>
  <c r="L576" i="3"/>
  <c r="H576" i="3"/>
  <c r="L575" i="3"/>
  <c r="H575" i="3"/>
  <c r="L574" i="3"/>
  <c r="H574" i="3"/>
  <c r="L573" i="3"/>
  <c r="H573" i="3"/>
  <c r="L572" i="3"/>
  <c r="H572" i="3"/>
  <c r="L571" i="3"/>
  <c r="H571" i="3"/>
  <c r="L570" i="3"/>
  <c r="H570" i="3"/>
  <c r="L569" i="3"/>
  <c r="H569" i="3"/>
  <c r="L568" i="3"/>
  <c r="H568" i="3"/>
  <c r="L567" i="3"/>
  <c r="H567" i="3"/>
  <c r="L566" i="3"/>
  <c r="H566" i="3"/>
  <c r="L565" i="3"/>
  <c r="H565" i="3"/>
  <c r="L564" i="3"/>
  <c r="H564" i="3"/>
  <c r="L563" i="3"/>
  <c r="H563" i="3"/>
  <c r="L562" i="3"/>
  <c r="H562" i="3"/>
  <c r="L561" i="3"/>
  <c r="H561" i="3"/>
  <c r="L560" i="3"/>
  <c r="H560" i="3"/>
  <c r="L559" i="3"/>
  <c r="H559" i="3"/>
  <c r="L558" i="3"/>
  <c r="H558" i="3"/>
  <c r="L557" i="3"/>
  <c r="H557" i="3"/>
  <c r="L556" i="3"/>
  <c r="H556" i="3"/>
  <c r="L555" i="3"/>
  <c r="H555" i="3"/>
  <c r="L554" i="3"/>
  <c r="H554" i="3"/>
  <c r="L553" i="3"/>
  <c r="H553" i="3"/>
  <c r="L552" i="3"/>
  <c r="H552" i="3"/>
  <c r="L551" i="3"/>
  <c r="H551" i="3"/>
  <c r="L550" i="3"/>
  <c r="H550" i="3"/>
  <c r="L549" i="3"/>
  <c r="H549" i="3"/>
  <c r="L548" i="3"/>
  <c r="H548" i="3"/>
  <c r="L547" i="3"/>
  <c r="H547" i="3"/>
  <c r="L546" i="3"/>
  <c r="H546" i="3"/>
  <c r="L545" i="3"/>
  <c r="H545" i="3"/>
  <c r="L544" i="3"/>
  <c r="H544" i="3"/>
  <c r="L543" i="3"/>
  <c r="H543" i="3"/>
  <c r="L542" i="3"/>
  <c r="H542" i="3"/>
  <c r="L541" i="3"/>
  <c r="H541" i="3"/>
  <c r="L540" i="3"/>
  <c r="H540" i="3"/>
  <c r="L539" i="3"/>
  <c r="H539" i="3"/>
  <c r="L538" i="3"/>
  <c r="H538" i="3"/>
  <c r="L537" i="3"/>
  <c r="H537" i="3"/>
  <c r="L536" i="3"/>
  <c r="H536" i="3"/>
  <c r="L535" i="3"/>
  <c r="H535" i="3"/>
  <c r="L534" i="3"/>
  <c r="H534" i="3"/>
  <c r="L533" i="3"/>
  <c r="H533" i="3"/>
  <c r="L532" i="3"/>
  <c r="H532" i="3"/>
  <c r="L531" i="3"/>
  <c r="H531" i="3"/>
  <c r="L530" i="3"/>
  <c r="H530" i="3"/>
  <c r="L529" i="3"/>
  <c r="H529" i="3"/>
  <c r="L528" i="3"/>
  <c r="H528" i="3"/>
  <c r="L527" i="3"/>
  <c r="H527" i="3"/>
  <c r="L526" i="3"/>
  <c r="H526" i="3"/>
  <c r="L525" i="3"/>
  <c r="H525" i="3"/>
  <c r="L524" i="3"/>
  <c r="H524" i="3"/>
  <c r="L523" i="3"/>
  <c r="H523" i="3"/>
  <c r="L522" i="3"/>
  <c r="H522" i="3"/>
  <c r="L521" i="3"/>
  <c r="H521" i="3"/>
  <c r="L520" i="3"/>
  <c r="H520" i="3"/>
  <c r="L519" i="3"/>
  <c r="H519" i="3"/>
  <c r="L518" i="3"/>
  <c r="H518" i="3"/>
  <c r="L517" i="3"/>
  <c r="H517" i="3"/>
  <c r="L516" i="3"/>
  <c r="H516" i="3"/>
  <c r="L515" i="3"/>
  <c r="H515" i="3"/>
  <c r="L514" i="3"/>
  <c r="H514" i="3"/>
  <c r="L513" i="3"/>
  <c r="H513" i="3"/>
  <c r="L512" i="3"/>
  <c r="H512" i="3"/>
  <c r="L511" i="3"/>
  <c r="H511" i="3"/>
  <c r="L510" i="3"/>
  <c r="H510" i="3"/>
  <c r="L509" i="3"/>
  <c r="H509" i="3"/>
  <c r="L508" i="3"/>
  <c r="H508" i="3"/>
  <c r="L507" i="3"/>
  <c r="H507" i="3"/>
  <c r="L506" i="3"/>
  <c r="H506" i="3"/>
  <c r="L505" i="3"/>
  <c r="H505" i="3"/>
  <c r="L504" i="3"/>
  <c r="H504" i="3"/>
  <c r="L503" i="3"/>
  <c r="H503" i="3"/>
  <c r="L502" i="3"/>
  <c r="H502" i="3"/>
  <c r="L501" i="3"/>
  <c r="H501" i="3"/>
  <c r="L500" i="3"/>
  <c r="H500" i="3"/>
  <c r="L499" i="3"/>
  <c r="H499" i="3"/>
  <c r="L498" i="3"/>
  <c r="H498" i="3"/>
  <c r="L497" i="3"/>
  <c r="H497" i="3"/>
  <c r="L496" i="3"/>
  <c r="H496" i="3"/>
  <c r="L495" i="3"/>
  <c r="H495" i="3"/>
  <c r="L494" i="3"/>
  <c r="H494" i="3"/>
  <c r="L493" i="3"/>
  <c r="H493" i="3"/>
  <c r="L492" i="3"/>
  <c r="H492" i="3"/>
  <c r="L491" i="3"/>
  <c r="H491" i="3"/>
  <c r="L490" i="3"/>
  <c r="H490" i="3"/>
  <c r="L489" i="3"/>
  <c r="H489" i="3"/>
  <c r="L488" i="3"/>
  <c r="H488" i="3"/>
  <c r="L487" i="3"/>
  <c r="H487" i="3"/>
  <c r="L486" i="3"/>
  <c r="H486" i="3"/>
  <c r="L485" i="3"/>
  <c r="H485" i="3"/>
  <c r="L484" i="3"/>
  <c r="H484" i="3"/>
  <c r="L483" i="3"/>
  <c r="H483" i="3"/>
  <c r="L482" i="3"/>
  <c r="H482" i="3"/>
  <c r="L481" i="3"/>
  <c r="H481" i="3"/>
  <c r="L480" i="3"/>
  <c r="H480" i="3"/>
  <c r="L479" i="3"/>
  <c r="H479" i="3"/>
  <c r="L478" i="3"/>
  <c r="H478" i="3"/>
  <c r="L477" i="3"/>
  <c r="H477" i="3"/>
  <c r="L476" i="3"/>
  <c r="H476" i="3"/>
  <c r="L475" i="3"/>
  <c r="H475" i="3"/>
  <c r="L474" i="3"/>
  <c r="H474" i="3"/>
  <c r="L473" i="3"/>
  <c r="H473" i="3"/>
  <c r="L472" i="3"/>
  <c r="H472" i="3"/>
  <c r="L471" i="3"/>
  <c r="H471" i="3"/>
  <c r="L470" i="3"/>
  <c r="H470" i="3"/>
  <c r="L469" i="3"/>
  <c r="H469" i="3"/>
  <c r="L468" i="3"/>
  <c r="H468" i="3"/>
  <c r="L467" i="3"/>
  <c r="H467" i="3"/>
  <c r="L466" i="3"/>
  <c r="H466" i="3"/>
  <c r="L465" i="3"/>
  <c r="H465" i="3"/>
  <c r="L464" i="3"/>
  <c r="H464" i="3"/>
  <c r="L463" i="3"/>
  <c r="H463" i="3"/>
  <c r="L462" i="3"/>
  <c r="H462" i="3"/>
  <c r="L461" i="3"/>
  <c r="H461" i="3"/>
  <c r="L460" i="3"/>
  <c r="H460" i="3"/>
  <c r="L459" i="3"/>
  <c r="H459" i="3"/>
  <c r="L458" i="3"/>
  <c r="H458" i="3"/>
  <c r="L457" i="3"/>
  <c r="H457" i="3"/>
  <c r="L456" i="3"/>
  <c r="H456" i="3"/>
  <c r="L455" i="3"/>
  <c r="H455" i="3"/>
  <c r="L454" i="3"/>
  <c r="H454" i="3"/>
  <c r="L453" i="3"/>
  <c r="H453" i="3"/>
  <c r="L452" i="3"/>
  <c r="H452" i="3"/>
  <c r="L451" i="3"/>
  <c r="H451" i="3"/>
  <c r="L450" i="3"/>
  <c r="H450" i="3"/>
  <c r="L449" i="3"/>
  <c r="H449" i="3"/>
  <c r="L448" i="3"/>
  <c r="H448" i="3"/>
  <c r="L447" i="3"/>
  <c r="H447" i="3"/>
  <c r="L446" i="3"/>
  <c r="H446" i="3"/>
  <c r="L445" i="3"/>
  <c r="H445" i="3"/>
  <c r="L444" i="3"/>
  <c r="H444" i="3"/>
  <c r="L443" i="3"/>
  <c r="H443" i="3"/>
  <c r="L442" i="3"/>
  <c r="H442" i="3"/>
  <c r="L441" i="3"/>
  <c r="H441" i="3"/>
  <c r="L440" i="3"/>
  <c r="H440" i="3"/>
  <c r="L439" i="3"/>
  <c r="H439" i="3"/>
  <c r="L438" i="3"/>
  <c r="H438" i="3"/>
  <c r="L437" i="3"/>
  <c r="H437" i="3"/>
  <c r="L436" i="3"/>
  <c r="H436" i="3"/>
  <c r="L435" i="3"/>
  <c r="H435" i="3"/>
  <c r="L434" i="3"/>
  <c r="H434" i="3"/>
  <c r="L433" i="3"/>
  <c r="H433" i="3"/>
  <c r="L432" i="3"/>
  <c r="H432" i="3"/>
  <c r="L431" i="3"/>
  <c r="H431" i="3"/>
  <c r="L430" i="3"/>
  <c r="H430" i="3"/>
  <c r="L429" i="3"/>
  <c r="H429" i="3"/>
  <c r="L428" i="3"/>
  <c r="H428" i="3"/>
  <c r="L427" i="3"/>
  <c r="H427" i="3"/>
  <c r="L426" i="3"/>
  <c r="H426" i="3"/>
  <c r="L425" i="3"/>
  <c r="H425" i="3"/>
  <c r="L424" i="3"/>
  <c r="H424" i="3"/>
  <c r="L423" i="3"/>
  <c r="H423" i="3"/>
  <c r="L422" i="3"/>
  <c r="H422" i="3"/>
  <c r="L421" i="3"/>
  <c r="H421" i="3"/>
  <c r="L420" i="3"/>
  <c r="H420" i="3"/>
  <c r="L419" i="3"/>
  <c r="H419" i="3"/>
  <c r="L418" i="3"/>
  <c r="H418" i="3"/>
  <c r="L417" i="3"/>
  <c r="H417" i="3"/>
  <c r="L416" i="3"/>
  <c r="H416" i="3"/>
  <c r="L415" i="3"/>
  <c r="H415" i="3"/>
  <c r="L414" i="3"/>
  <c r="H414" i="3"/>
  <c r="L413" i="3"/>
  <c r="H413" i="3"/>
  <c r="L412" i="3"/>
  <c r="H412" i="3"/>
  <c r="L411" i="3"/>
  <c r="H411" i="3"/>
  <c r="L410" i="3"/>
  <c r="H410" i="3"/>
  <c r="L409" i="3"/>
  <c r="H409" i="3"/>
  <c r="L408" i="3"/>
  <c r="H408" i="3"/>
  <c r="L407" i="3"/>
  <c r="H407" i="3"/>
  <c r="L406" i="3"/>
  <c r="H406" i="3"/>
  <c r="L405" i="3"/>
  <c r="H405" i="3"/>
  <c r="L404" i="3"/>
  <c r="H404" i="3"/>
  <c r="L403" i="3"/>
  <c r="H403" i="3"/>
  <c r="L402" i="3"/>
  <c r="H402" i="3"/>
  <c r="L401" i="3"/>
  <c r="H401" i="3"/>
  <c r="L400" i="3"/>
  <c r="H400" i="3"/>
  <c r="L399" i="3"/>
  <c r="H399" i="3"/>
  <c r="L398" i="3"/>
  <c r="H398" i="3"/>
  <c r="L397" i="3"/>
  <c r="H397" i="3"/>
  <c r="L396" i="3"/>
  <c r="H396" i="3"/>
  <c r="L395" i="3"/>
  <c r="H395" i="3"/>
  <c r="L394" i="3"/>
  <c r="H394" i="3"/>
  <c r="L393" i="3"/>
  <c r="H393" i="3"/>
  <c r="L392" i="3"/>
  <c r="H392" i="3"/>
  <c r="L391" i="3"/>
  <c r="H391" i="3"/>
  <c r="L390" i="3"/>
  <c r="H390" i="3"/>
  <c r="L389" i="3"/>
  <c r="H389" i="3"/>
  <c r="L388" i="3"/>
  <c r="H388" i="3"/>
  <c r="L387" i="3"/>
  <c r="H387" i="3"/>
  <c r="L386" i="3"/>
  <c r="H386" i="3"/>
  <c r="L385" i="3"/>
  <c r="H385" i="3"/>
  <c r="L384" i="3"/>
  <c r="H384" i="3"/>
  <c r="L383" i="3"/>
  <c r="H383" i="3"/>
  <c r="L382" i="3"/>
  <c r="H382" i="3"/>
  <c r="L381" i="3"/>
  <c r="H381" i="3"/>
  <c r="L380" i="3"/>
  <c r="H380" i="3"/>
  <c r="L379" i="3"/>
  <c r="H379" i="3"/>
  <c r="L378" i="3"/>
  <c r="H378" i="3"/>
  <c r="L377" i="3"/>
  <c r="H377" i="3"/>
  <c r="L376" i="3"/>
  <c r="H376" i="3"/>
  <c r="L375" i="3"/>
  <c r="H375" i="3"/>
  <c r="L374" i="3"/>
  <c r="H374" i="3"/>
  <c r="L373" i="3"/>
  <c r="H373" i="3"/>
  <c r="L372" i="3"/>
  <c r="H372" i="3"/>
  <c r="L371" i="3"/>
  <c r="H371" i="3"/>
  <c r="L370" i="3"/>
  <c r="H370" i="3"/>
  <c r="L369" i="3"/>
  <c r="H369" i="3"/>
  <c r="L368" i="3"/>
  <c r="H368" i="3"/>
  <c r="L367" i="3"/>
  <c r="H367" i="3"/>
  <c r="L366" i="3"/>
  <c r="H366" i="3"/>
  <c r="L365" i="3"/>
  <c r="H365" i="3"/>
  <c r="L364" i="3"/>
  <c r="H364" i="3"/>
  <c r="L363" i="3"/>
  <c r="H363" i="3"/>
  <c r="L362" i="3"/>
  <c r="H362" i="3"/>
  <c r="L361" i="3"/>
  <c r="H361" i="3"/>
  <c r="L360" i="3"/>
  <c r="H360" i="3"/>
  <c r="L359" i="3"/>
  <c r="H359" i="3"/>
  <c r="L358" i="3"/>
  <c r="H358" i="3"/>
  <c r="L357" i="3"/>
  <c r="H357" i="3"/>
  <c r="L356" i="3"/>
  <c r="H356" i="3"/>
  <c r="L355" i="3"/>
  <c r="H355" i="3"/>
  <c r="L354" i="3"/>
  <c r="H354" i="3"/>
  <c r="L353" i="3"/>
  <c r="H353" i="3"/>
  <c r="L352" i="3"/>
  <c r="H352" i="3"/>
  <c r="L351" i="3"/>
  <c r="H351" i="3"/>
  <c r="L350" i="3"/>
  <c r="H350" i="3"/>
  <c r="L349" i="3"/>
  <c r="H349" i="3"/>
  <c r="L348" i="3"/>
  <c r="H348" i="3"/>
  <c r="L347" i="3"/>
  <c r="H347" i="3"/>
  <c r="L346" i="3"/>
  <c r="H346" i="3"/>
  <c r="L345" i="3"/>
  <c r="H345" i="3"/>
  <c r="L344" i="3"/>
  <c r="H344" i="3"/>
  <c r="L343" i="3"/>
  <c r="H343" i="3"/>
  <c r="L342" i="3"/>
  <c r="H342" i="3"/>
  <c r="L341" i="3"/>
  <c r="H341" i="3"/>
  <c r="L340" i="3"/>
  <c r="H340" i="3"/>
  <c r="L339" i="3"/>
  <c r="H339" i="3"/>
  <c r="L338" i="3"/>
  <c r="H338" i="3"/>
  <c r="L337" i="3"/>
  <c r="H337" i="3"/>
  <c r="L336" i="3"/>
  <c r="H336" i="3"/>
  <c r="L335" i="3"/>
  <c r="H335" i="3"/>
  <c r="L334" i="3"/>
  <c r="H334" i="3"/>
  <c r="L333" i="3"/>
  <c r="H333" i="3"/>
  <c r="L332" i="3"/>
  <c r="H332" i="3"/>
  <c r="L331" i="3"/>
  <c r="H331" i="3"/>
  <c r="L330" i="3"/>
  <c r="H330" i="3"/>
  <c r="L329" i="3"/>
  <c r="H329" i="3"/>
  <c r="L328" i="3"/>
  <c r="H328" i="3"/>
  <c r="L327" i="3"/>
  <c r="H327" i="3"/>
  <c r="L326" i="3"/>
  <c r="H326" i="3"/>
  <c r="L325" i="3"/>
  <c r="H325" i="3"/>
  <c r="L324" i="3"/>
  <c r="H324" i="3"/>
  <c r="L323" i="3"/>
  <c r="H323" i="3"/>
  <c r="L322" i="3"/>
  <c r="H322" i="3"/>
  <c r="L321" i="3"/>
  <c r="H321" i="3"/>
  <c r="L320" i="3"/>
  <c r="H320" i="3"/>
  <c r="L319" i="3"/>
  <c r="H319" i="3"/>
  <c r="L318" i="3"/>
  <c r="H318" i="3"/>
  <c r="L317" i="3"/>
  <c r="H317" i="3"/>
  <c r="L316" i="3"/>
  <c r="H316" i="3"/>
  <c r="L315" i="3"/>
  <c r="H315" i="3"/>
  <c r="L314" i="3"/>
  <c r="H314" i="3"/>
  <c r="L313" i="3"/>
  <c r="H313" i="3"/>
  <c r="L312" i="3"/>
  <c r="H312" i="3"/>
  <c r="L311" i="3"/>
  <c r="H311" i="3"/>
  <c r="L310" i="3"/>
  <c r="H310" i="3"/>
  <c r="L309" i="3"/>
  <c r="H309" i="3"/>
  <c r="L308" i="3"/>
  <c r="H308" i="3"/>
  <c r="L307" i="3"/>
  <c r="H307" i="3"/>
  <c r="L306" i="3"/>
  <c r="H306" i="3"/>
  <c r="L305" i="3"/>
  <c r="H305" i="3"/>
  <c r="L304" i="3"/>
  <c r="H304" i="3"/>
  <c r="L303" i="3"/>
  <c r="H303" i="3"/>
  <c r="L302" i="3"/>
  <c r="H302" i="3"/>
  <c r="L301" i="3"/>
  <c r="H301" i="3"/>
  <c r="L300" i="3"/>
  <c r="H300" i="3"/>
  <c r="L299" i="3"/>
  <c r="H299" i="3"/>
  <c r="L298" i="3"/>
  <c r="H298" i="3"/>
  <c r="L297" i="3"/>
  <c r="H297" i="3"/>
  <c r="L296" i="3"/>
  <c r="H296" i="3"/>
  <c r="L295" i="3"/>
  <c r="H295" i="3"/>
  <c r="L294" i="3"/>
  <c r="H294" i="3"/>
  <c r="L293" i="3"/>
  <c r="H293" i="3"/>
  <c r="L292" i="3"/>
  <c r="H292" i="3"/>
  <c r="L291" i="3"/>
  <c r="H291" i="3"/>
  <c r="L290" i="3"/>
  <c r="H290" i="3"/>
  <c r="L289" i="3"/>
  <c r="H289" i="3"/>
  <c r="L288" i="3"/>
  <c r="H288" i="3"/>
  <c r="L287" i="3"/>
  <c r="H287" i="3"/>
  <c r="L286" i="3"/>
  <c r="H286" i="3"/>
  <c r="L285" i="3"/>
  <c r="H285" i="3"/>
  <c r="L284" i="3"/>
  <c r="H284" i="3"/>
  <c r="L283" i="3"/>
  <c r="H283" i="3"/>
  <c r="L282" i="3"/>
  <c r="H282" i="3"/>
  <c r="L281" i="3"/>
  <c r="H281" i="3"/>
  <c r="L280" i="3"/>
  <c r="H280" i="3"/>
  <c r="L279" i="3"/>
  <c r="H279" i="3"/>
  <c r="L278" i="3"/>
  <c r="H278" i="3"/>
  <c r="L277" i="3"/>
  <c r="H277" i="3"/>
  <c r="L276" i="3"/>
  <c r="H276" i="3"/>
  <c r="L275" i="3"/>
  <c r="H275" i="3"/>
  <c r="L274" i="3"/>
  <c r="H274" i="3"/>
  <c r="L273" i="3"/>
  <c r="H273" i="3"/>
  <c r="L272" i="3"/>
  <c r="Q273" i="3" s="1"/>
  <c r="H272" i="3"/>
  <c r="H271" i="3"/>
  <c r="H270" i="3"/>
  <c r="H269" i="3"/>
  <c r="H268" i="3"/>
  <c r="H267" i="3"/>
  <c r="H266" i="3"/>
  <c r="H265" i="3"/>
  <c r="H264" i="3"/>
  <c r="H263" i="3"/>
  <c r="H262" i="3"/>
  <c r="H261" i="3"/>
  <c r="H260" i="3"/>
  <c r="H259" i="3"/>
  <c r="H258" i="3"/>
  <c r="H257" i="3"/>
  <c r="H256" i="3"/>
  <c r="H255" i="3"/>
  <c r="H254" i="3"/>
  <c r="H253" i="3"/>
  <c r="H252" i="3"/>
  <c r="H251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M272" i="3" l="1"/>
  <c r="R273" i="3" s="1"/>
  <c r="S273" i="3" s="1"/>
  <c r="N272" i="3" l="1"/>
  <c r="P273" i="3" s="1"/>
  <c r="Q274" i="3" s="1"/>
  <c r="M273" i="3" l="1"/>
  <c r="N273" i="3" s="1"/>
  <c r="P274" i="3" s="1"/>
  <c r="Q275" i="3" s="1"/>
  <c r="R274" i="3" l="1"/>
  <c r="S274" i="3" s="1"/>
  <c r="M274" i="3"/>
  <c r="N274" i="3" s="1"/>
  <c r="P275" i="3" s="1"/>
  <c r="Q276" i="3" s="1"/>
  <c r="M275" i="3" l="1"/>
  <c r="N275" i="3" s="1"/>
  <c r="P276" i="3" s="1"/>
  <c r="Q277" i="3" s="1"/>
  <c r="R275" i="3"/>
  <c r="S275" i="3" s="1"/>
  <c r="M276" i="3" l="1"/>
  <c r="N276" i="3" s="1"/>
  <c r="P277" i="3" s="1"/>
  <c r="Q278" i="3" s="1"/>
  <c r="R276" i="3"/>
  <c r="S276" i="3" s="1"/>
  <c r="R277" i="3" l="1"/>
  <c r="S277" i="3" s="1"/>
  <c r="M277" i="3"/>
  <c r="N277" i="3" s="1"/>
  <c r="P278" i="3" s="1"/>
  <c r="Q279" i="3" s="1"/>
  <c r="M278" i="3" l="1"/>
  <c r="N278" i="3" s="1"/>
  <c r="P279" i="3" s="1"/>
  <c r="Q280" i="3" s="1"/>
  <c r="R278" i="3"/>
  <c r="S278" i="3" s="1"/>
  <c r="M279" i="3" l="1"/>
  <c r="N279" i="3" s="1"/>
  <c r="P280" i="3" s="1"/>
  <c r="Q281" i="3" s="1"/>
  <c r="R279" i="3"/>
  <c r="S279" i="3" s="1"/>
  <c r="M280" i="3" l="1"/>
  <c r="N280" i="3" s="1"/>
  <c r="P281" i="3" s="1"/>
  <c r="Q282" i="3" s="1"/>
  <c r="R280" i="3"/>
  <c r="S280" i="3" s="1"/>
  <c r="R281" i="3" l="1"/>
  <c r="S281" i="3" s="1"/>
  <c r="M281" i="3"/>
  <c r="N281" i="3" s="1"/>
  <c r="P282" i="3" s="1"/>
  <c r="Q283" i="3" s="1"/>
  <c r="M282" i="3" l="1"/>
  <c r="N282" i="3" s="1"/>
  <c r="P283" i="3" s="1"/>
  <c r="Q284" i="3" s="1"/>
  <c r="R282" i="3"/>
  <c r="S282" i="3" s="1"/>
  <c r="M283" i="3" l="1"/>
  <c r="N283" i="3" s="1"/>
  <c r="P284" i="3" s="1"/>
  <c r="Q285" i="3" s="1"/>
  <c r="R283" i="3"/>
  <c r="S283" i="3" s="1"/>
  <c r="M284" i="3" l="1"/>
  <c r="N284" i="3" s="1"/>
  <c r="P285" i="3" s="1"/>
  <c r="Q286" i="3" s="1"/>
  <c r="R284" i="3"/>
  <c r="S284" i="3" s="1"/>
  <c r="M285" i="3" l="1"/>
  <c r="N285" i="3" s="1"/>
  <c r="P286" i="3" s="1"/>
  <c r="Q287" i="3" s="1"/>
  <c r="R285" i="3"/>
  <c r="S285" i="3" s="1"/>
  <c r="M286" i="3" l="1"/>
  <c r="N286" i="3" s="1"/>
  <c r="P287" i="3" s="1"/>
  <c r="Q288" i="3" s="1"/>
  <c r="R286" i="3"/>
  <c r="S286" i="3" s="1"/>
  <c r="M287" i="3" l="1"/>
  <c r="N287" i="3" s="1"/>
  <c r="P288" i="3" s="1"/>
  <c r="Q289" i="3" s="1"/>
  <c r="R287" i="3"/>
  <c r="S287" i="3" s="1"/>
  <c r="M288" i="3" l="1"/>
  <c r="N288" i="3" s="1"/>
  <c r="P289" i="3" s="1"/>
  <c r="Q290" i="3" s="1"/>
  <c r="R288" i="3"/>
  <c r="S288" i="3" s="1"/>
  <c r="M289" i="3" l="1"/>
  <c r="N289" i="3" s="1"/>
  <c r="P290" i="3" s="1"/>
  <c r="Q291" i="3" s="1"/>
  <c r="R289" i="3"/>
  <c r="S289" i="3" s="1"/>
  <c r="M290" i="3" l="1"/>
  <c r="N290" i="3" s="1"/>
  <c r="P291" i="3" s="1"/>
  <c r="Q292" i="3" s="1"/>
  <c r="R290" i="3"/>
  <c r="S290" i="3" s="1"/>
  <c r="R291" i="3" l="1"/>
  <c r="S291" i="3" s="1"/>
  <c r="M291" i="3"/>
  <c r="N291" i="3" s="1"/>
  <c r="P292" i="3" s="1"/>
  <c r="Q293" i="3" s="1"/>
  <c r="M292" i="3" l="1"/>
  <c r="N292" i="3" s="1"/>
  <c r="P293" i="3" s="1"/>
  <c r="Q294" i="3" s="1"/>
  <c r="R292" i="3"/>
  <c r="S292" i="3" s="1"/>
  <c r="M293" i="3" l="1"/>
  <c r="N293" i="3" s="1"/>
  <c r="P294" i="3" s="1"/>
  <c r="Q295" i="3" s="1"/>
  <c r="R293" i="3"/>
  <c r="S293" i="3" s="1"/>
  <c r="M294" i="3" l="1"/>
  <c r="N294" i="3" s="1"/>
  <c r="P295" i="3" s="1"/>
  <c r="Q296" i="3" s="1"/>
  <c r="R294" i="3"/>
  <c r="S294" i="3" s="1"/>
  <c r="M295" i="3" l="1"/>
  <c r="N295" i="3" s="1"/>
  <c r="P296" i="3" s="1"/>
  <c r="Q297" i="3" s="1"/>
  <c r="R295" i="3"/>
  <c r="S295" i="3" s="1"/>
  <c r="M296" i="3" l="1"/>
  <c r="N296" i="3" s="1"/>
  <c r="P297" i="3" s="1"/>
  <c r="Q298" i="3" s="1"/>
  <c r="R296" i="3"/>
  <c r="S296" i="3" s="1"/>
  <c r="R297" i="3" l="1"/>
  <c r="S297" i="3" s="1"/>
  <c r="M297" i="3"/>
  <c r="N297" i="3" s="1"/>
  <c r="P298" i="3" s="1"/>
  <c r="Q299" i="3" s="1"/>
  <c r="M298" i="3" l="1"/>
  <c r="N298" i="3" s="1"/>
  <c r="P299" i="3" s="1"/>
  <c r="Q300" i="3" s="1"/>
  <c r="R298" i="3"/>
  <c r="S298" i="3" s="1"/>
  <c r="M299" i="3" l="1"/>
  <c r="N299" i="3" s="1"/>
  <c r="P300" i="3" s="1"/>
  <c r="Q301" i="3" s="1"/>
  <c r="R299" i="3"/>
  <c r="S299" i="3" s="1"/>
  <c r="M300" i="3" l="1"/>
  <c r="N300" i="3" s="1"/>
  <c r="P301" i="3" s="1"/>
  <c r="Q302" i="3" s="1"/>
  <c r="R300" i="3"/>
  <c r="S300" i="3" s="1"/>
  <c r="M301" i="3" l="1"/>
  <c r="N301" i="3" s="1"/>
  <c r="P302" i="3" s="1"/>
  <c r="Q303" i="3" s="1"/>
  <c r="R301" i="3"/>
  <c r="S301" i="3" s="1"/>
  <c r="M302" i="3" l="1"/>
  <c r="N302" i="3" s="1"/>
  <c r="P303" i="3" s="1"/>
  <c r="Q304" i="3" s="1"/>
  <c r="R302" i="3"/>
  <c r="S302" i="3" s="1"/>
  <c r="M303" i="3" l="1"/>
  <c r="N303" i="3" s="1"/>
  <c r="P304" i="3" s="1"/>
  <c r="Q305" i="3" s="1"/>
  <c r="R303" i="3"/>
  <c r="S303" i="3" s="1"/>
  <c r="M304" i="3" l="1"/>
  <c r="N304" i="3" s="1"/>
  <c r="P305" i="3" s="1"/>
  <c r="Q306" i="3" s="1"/>
  <c r="R304" i="3"/>
  <c r="S304" i="3" s="1"/>
  <c r="M305" i="3" l="1"/>
  <c r="N305" i="3" s="1"/>
  <c r="P306" i="3" s="1"/>
  <c r="Q307" i="3" s="1"/>
  <c r="R305" i="3"/>
  <c r="S305" i="3" s="1"/>
  <c r="M306" i="3" l="1"/>
  <c r="N306" i="3" s="1"/>
  <c r="P307" i="3" s="1"/>
  <c r="Q308" i="3" s="1"/>
  <c r="R306" i="3"/>
  <c r="S306" i="3" s="1"/>
  <c r="M307" i="3" l="1"/>
  <c r="N307" i="3" s="1"/>
  <c r="P308" i="3" s="1"/>
  <c r="Q309" i="3" s="1"/>
  <c r="R307" i="3"/>
  <c r="S307" i="3" s="1"/>
  <c r="M308" i="3" l="1"/>
  <c r="N308" i="3" s="1"/>
  <c r="P309" i="3" s="1"/>
  <c r="Q310" i="3" s="1"/>
  <c r="R308" i="3"/>
  <c r="S308" i="3" s="1"/>
  <c r="M309" i="3" l="1"/>
  <c r="N309" i="3" s="1"/>
  <c r="P310" i="3" s="1"/>
  <c r="Q311" i="3" s="1"/>
  <c r="R309" i="3"/>
  <c r="S309" i="3" s="1"/>
  <c r="M310" i="3" l="1"/>
  <c r="N310" i="3" s="1"/>
  <c r="P311" i="3" s="1"/>
  <c r="Q312" i="3" s="1"/>
  <c r="R310" i="3"/>
  <c r="S310" i="3" s="1"/>
  <c r="M311" i="3" l="1"/>
  <c r="N311" i="3" s="1"/>
  <c r="P312" i="3" s="1"/>
  <c r="Q313" i="3" s="1"/>
  <c r="R311" i="3"/>
  <c r="S311" i="3" s="1"/>
  <c r="M312" i="3" l="1"/>
  <c r="N312" i="3" s="1"/>
  <c r="P313" i="3" s="1"/>
  <c r="Q314" i="3" s="1"/>
  <c r="R312" i="3"/>
  <c r="S312" i="3" s="1"/>
  <c r="M313" i="3" l="1"/>
  <c r="N313" i="3" s="1"/>
  <c r="P314" i="3" s="1"/>
  <c r="Q315" i="3" s="1"/>
  <c r="R313" i="3"/>
  <c r="S313" i="3" s="1"/>
  <c r="M314" i="3" l="1"/>
  <c r="N314" i="3" s="1"/>
  <c r="P315" i="3" s="1"/>
  <c r="Q316" i="3" s="1"/>
  <c r="R314" i="3"/>
  <c r="S314" i="3" s="1"/>
  <c r="M315" i="3" l="1"/>
  <c r="N315" i="3" s="1"/>
  <c r="P316" i="3" s="1"/>
  <c r="Q317" i="3" s="1"/>
  <c r="R315" i="3"/>
  <c r="S315" i="3" s="1"/>
  <c r="M316" i="3" l="1"/>
  <c r="N316" i="3" s="1"/>
  <c r="P317" i="3" s="1"/>
  <c r="Q318" i="3" s="1"/>
  <c r="R316" i="3"/>
  <c r="S316" i="3" s="1"/>
  <c r="M317" i="3" l="1"/>
  <c r="N317" i="3" s="1"/>
  <c r="P318" i="3" s="1"/>
  <c r="Q319" i="3" s="1"/>
  <c r="R317" i="3"/>
  <c r="S317" i="3" s="1"/>
  <c r="M318" i="3" l="1"/>
  <c r="N318" i="3" s="1"/>
  <c r="P319" i="3" s="1"/>
  <c r="Q320" i="3" s="1"/>
  <c r="R318" i="3"/>
  <c r="S318" i="3" s="1"/>
  <c r="M319" i="3" l="1"/>
  <c r="N319" i="3" s="1"/>
  <c r="P320" i="3" s="1"/>
  <c r="Q321" i="3" s="1"/>
  <c r="R319" i="3"/>
  <c r="S319" i="3" s="1"/>
  <c r="M320" i="3" l="1"/>
  <c r="N320" i="3" s="1"/>
  <c r="P321" i="3" s="1"/>
  <c r="Q322" i="3" s="1"/>
  <c r="R320" i="3"/>
  <c r="S320" i="3" s="1"/>
  <c r="R321" i="3" l="1"/>
  <c r="S321" i="3" s="1"/>
  <c r="M321" i="3"/>
  <c r="N321" i="3" s="1"/>
  <c r="P322" i="3" s="1"/>
  <c r="Q323" i="3" s="1"/>
  <c r="M322" i="3" l="1"/>
  <c r="N322" i="3" s="1"/>
  <c r="P323" i="3" s="1"/>
  <c r="Q324" i="3" s="1"/>
  <c r="R322" i="3"/>
  <c r="S322" i="3" s="1"/>
  <c r="M323" i="3" l="1"/>
  <c r="N323" i="3" s="1"/>
  <c r="P324" i="3" s="1"/>
  <c r="Q325" i="3" s="1"/>
  <c r="R323" i="3"/>
  <c r="S323" i="3" s="1"/>
  <c r="R324" i="3" l="1"/>
  <c r="S324" i="3" s="1"/>
  <c r="M324" i="3"/>
  <c r="N324" i="3" s="1"/>
  <c r="P325" i="3" s="1"/>
  <c r="Q326" i="3" s="1"/>
  <c r="R325" i="3" l="1"/>
  <c r="S325" i="3" s="1"/>
  <c r="M325" i="3"/>
  <c r="N325" i="3" s="1"/>
  <c r="P326" i="3" s="1"/>
  <c r="Q327" i="3" s="1"/>
  <c r="R326" i="3" l="1"/>
  <c r="S326" i="3" s="1"/>
  <c r="M326" i="3"/>
  <c r="N326" i="3" s="1"/>
  <c r="P327" i="3" s="1"/>
  <c r="Q328" i="3" s="1"/>
  <c r="R327" i="3" l="1"/>
  <c r="S327" i="3" s="1"/>
  <c r="M327" i="3"/>
  <c r="N327" i="3" s="1"/>
  <c r="P328" i="3" s="1"/>
  <c r="Q329" i="3" s="1"/>
  <c r="M328" i="3" l="1"/>
  <c r="N328" i="3" s="1"/>
  <c r="P329" i="3" s="1"/>
  <c r="Q330" i="3" s="1"/>
  <c r="R328" i="3"/>
  <c r="S328" i="3" s="1"/>
  <c r="R329" i="3" l="1"/>
  <c r="S329" i="3" s="1"/>
  <c r="M329" i="3"/>
  <c r="N329" i="3" s="1"/>
  <c r="P330" i="3" s="1"/>
  <c r="Q331" i="3" s="1"/>
  <c r="M330" i="3" l="1"/>
  <c r="N330" i="3" s="1"/>
  <c r="P331" i="3" s="1"/>
  <c r="Q332" i="3" s="1"/>
  <c r="R330" i="3"/>
  <c r="S330" i="3" s="1"/>
  <c r="M331" i="3" l="1"/>
  <c r="N331" i="3" s="1"/>
  <c r="P332" i="3" s="1"/>
  <c r="Q333" i="3" s="1"/>
  <c r="R331" i="3"/>
  <c r="S331" i="3" s="1"/>
  <c r="R332" i="3" l="1"/>
  <c r="S332" i="3" s="1"/>
  <c r="M332" i="3"/>
  <c r="N332" i="3" s="1"/>
  <c r="P333" i="3" s="1"/>
  <c r="Q334" i="3" s="1"/>
  <c r="R333" i="3" l="1"/>
  <c r="S333" i="3" s="1"/>
  <c r="M333" i="3"/>
  <c r="N333" i="3" s="1"/>
  <c r="P334" i="3" s="1"/>
  <c r="Q335" i="3" s="1"/>
  <c r="M334" i="3" l="1"/>
  <c r="N334" i="3" s="1"/>
  <c r="P335" i="3" s="1"/>
  <c r="Q336" i="3" s="1"/>
  <c r="R334" i="3"/>
  <c r="S334" i="3" s="1"/>
  <c r="M335" i="3" l="1"/>
  <c r="N335" i="3" s="1"/>
  <c r="P336" i="3" s="1"/>
  <c r="Q337" i="3" s="1"/>
  <c r="R335" i="3"/>
  <c r="S335" i="3" s="1"/>
  <c r="M336" i="3" l="1"/>
  <c r="N336" i="3" s="1"/>
  <c r="P337" i="3" s="1"/>
  <c r="Q338" i="3" s="1"/>
  <c r="R336" i="3"/>
  <c r="S336" i="3" s="1"/>
  <c r="M337" i="3" l="1"/>
  <c r="N337" i="3" s="1"/>
  <c r="P338" i="3" s="1"/>
  <c r="Q339" i="3" s="1"/>
  <c r="R337" i="3"/>
  <c r="S337" i="3" s="1"/>
  <c r="M338" i="3" l="1"/>
  <c r="N338" i="3" s="1"/>
  <c r="P339" i="3" s="1"/>
  <c r="Q340" i="3" s="1"/>
  <c r="R338" i="3"/>
  <c r="S338" i="3" s="1"/>
  <c r="M339" i="3" l="1"/>
  <c r="N339" i="3" s="1"/>
  <c r="P340" i="3" s="1"/>
  <c r="Q341" i="3" s="1"/>
  <c r="R339" i="3"/>
  <c r="S339" i="3" s="1"/>
  <c r="M340" i="3" l="1"/>
  <c r="N340" i="3" s="1"/>
  <c r="P341" i="3" s="1"/>
  <c r="Q342" i="3" s="1"/>
  <c r="R340" i="3"/>
  <c r="S340" i="3" s="1"/>
  <c r="M341" i="3" l="1"/>
  <c r="N341" i="3" s="1"/>
  <c r="P342" i="3" s="1"/>
  <c r="Q343" i="3" s="1"/>
  <c r="R341" i="3"/>
  <c r="S341" i="3" s="1"/>
  <c r="M342" i="3" l="1"/>
  <c r="N342" i="3" s="1"/>
  <c r="P343" i="3" s="1"/>
  <c r="Q344" i="3" s="1"/>
  <c r="R342" i="3"/>
  <c r="S342" i="3" s="1"/>
  <c r="M343" i="3" l="1"/>
  <c r="N343" i="3" s="1"/>
  <c r="P344" i="3" s="1"/>
  <c r="Q345" i="3" s="1"/>
  <c r="R343" i="3"/>
  <c r="S343" i="3" s="1"/>
  <c r="M344" i="3" l="1"/>
  <c r="N344" i="3" s="1"/>
  <c r="P345" i="3" s="1"/>
  <c r="Q346" i="3" s="1"/>
  <c r="R344" i="3"/>
  <c r="S344" i="3" s="1"/>
  <c r="M345" i="3" l="1"/>
  <c r="N345" i="3" s="1"/>
  <c r="P346" i="3" s="1"/>
  <c r="Q347" i="3" s="1"/>
  <c r="R346" i="3"/>
  <c r="R345" i="3"/>
  <c r="S345" i="3" s="1"/>
  <c r="S346" i="3" l="1"/>
  <c r="M346" i="3"/>
  <c r="N346" i="3" s="1"/>
  <c r="P347" i="3" s="1"/>
  <c r="Q348" i="3" s="1"/>
  <c r="R347" i="3" l="1"/>
  <c r="S347" i="3" s="1"/>
  <c r="M347" i="3"/>
  <c r="N347" i="3" s="1"/>
  <c r="P348" i="3" s="1"/>
  <c r="Q349" i="3" s="1"/>
  <c r="M348" i="3" l="1"/>
  <c r="N348" i="3" s="1"/>
  <c r="P349" i="3" s="1"/>
  <c r="Q350" i="3" s="1"/>
  <c r="R348" i="3"/>
  <c r="S348" i="3" s="1"/>
  <c r="R349" i="3" l="1"/>
  <c r="S349" i="3" s="1"/>
  <c r="M349" i="3"/>
  <c r="N349" i="3" s="1"/>
  <c r="P350" i="3" s="1"/>
  <c r="Q351" i="3" s="1"/>
  <c r="R350" i="3" l="1"/>
  <c r="S350" i="3" s="1"/>
  <c r="M350" i="3"/>
  <c r="N350" i="3" s="1"/>
  <c r="P351" i="3" s="1"/>
  <c r="Q352" i="3" s="1"/>
  <c r="M351" i="3" l="1"/>
  <c r="N351" i="3" s="1"/>
  <c r="P352" i="3" s="1"/>
  <c r="Q353" i="3" s="1"/>
  <c r="R351" i="3"/>
  <c r="S351" i="3" s="1"/>
  <c r="M352" i="3" l="1"/>
  <c r="N352" i="3" s="1"/>
  <c r="P353" i="3" s="1"/>
  <c r="Q354" i="3" s="1"/>
  <c r="R352" i="3"/>
  <c r="S352" i="3" s="1"/>
  <c r="M353" i="3" l="1"/>
  <c r="N353" i="3" s="1"/>
  <c r="P354" i="3" s="1"/>
  <c r="Q355" i="3" s="1"/>
  <c r="R353" i="3"/>
  <c r="S353" i="3" s="1"/>
  <c r="R354" i="3" l="1"/>
  <c r="S354" i="3" s="1"/>
  <c r="M354" i="3"/>
  <c r="N354" i="3" s="1"/>
  <c r="P355" i="3" s="1"/>
  <c r="Q356" i="3" s="1"/>
  <c r="R355" i="3" l="1"/>
  <c r="S355" i="3" s="1"/>
  <c r="M355" i="3"/>
  <c r="N355" i="3" s="1"/>
  <c r="P356" i="3" s="1"/>
  <c r="Q357" i="3" s="1"/>
  <c r="M356" i="3" l="1"/>
  <c r="N356" i="3" s="1"/>
  <c r="P357" i="3" s="1"/>
  <c r="Q358" i="3" s="1"/>
  <c r="R356" i="3"/>
  <c r="S356" i="3" s="1"/>
  <c r="M357" i="3" l="1"/>
  <c r="N357" i="3" s="1"/>
  <c r="P358" i="3" s="1"/>
  <c r="Q359" i="3" s="1"/>
  <c r="R357" i="3"/>
  <c r="S357" i="3" s="1"/>
  <c r="M358" i="3" l="1"/>
  <c r="N358" i="3" s="1"/>
  <c r="P359" i="3" s="1"/>
  <c r="Q360" i="3" s="1"/>
  <c r="R358" i="3"/>
  <c r="S358" i="3" s="1"/>
  <c r="R359" i="3" l="1"/>
  <c r="S359" i="3" s="1"/>
  <c r="M359" i="3"/>
  <c r="N359" i="3" s="1"/>
  <c r="P360" i="3" s="1"/>
  <c r="Q361" i="3" s="1"/>
  <c r="M360" i="3" l="1"/>
  <c r="N360" i="3" s="1"/>
  <c r="P361" i="3" s="1"/>
  <c r="Q362" i="3" s="1"/>
  <c r="R360" i="3"/>
  <c r="S360" i="3" s="1"/>
  <c r="M361" i="3" l="1"/>
  <c r="N361" i="3" s="1"/>
  <c r="P362" i="3" s="1"/>
  <c r="Q363" i="3" s="1"/>
  <c r="R361" i="3"/>
  <c r="S361" i="3" s="1"/>
  <c r="M362" i="3" l="1"/>
  <c r="N362" i="3" s="1"/>
  <c r="P363" i="3" s="1"/>
  <c r="Q364" i="3" s="1"/>
  <c r="R362" i="3"/>
  <c r="S362" i="3" s="1"/>
  <c r="M363" i="3" l="1"/>
  <c r="N363" i="3" s="1"/>
  <c r="P364" i="3" s="1"/>
  <c r="Q365" i="3" s="1"/>
  <c r="R363" i="3"/>
  <c r="S363" i="3" s="1"/>
  <c r="M364" i="3" l="1"/>
  <c r="N364" i="3" s="1"/>
  <c r="P365" i="3" s="1"/>
  <c r="Q366" i="3" s="1"/>
  <c r="R364" i="3"/>
  <c r="S364" i="3" s="1"/>
  <c r="M365" i="3" l="1"/>
  <c r="N365" i="3" s="1"/>
  <c r="P366" i="3" s="1"/>
  <c r="Q367" i="3" s="1"/>
  <c r="R365" i="3"/>
  <c r="S365" i="3" s="1"/>
  <c r="M366" i="3" l="1"/>
  <c r="N366" i="3" s="1"/>
  <c r="P367" i="3" s="1"/>
  <c r="Q368" i="3" s="1"/>
  <c r="R366" i="3"/>
  <c r="S366" i="3" s="1"/>
  <c r="M367" i="3" l="1"/>
  <c r="N367" i="3" s="1"/>
  <c r="P368" i="3" s="1"/>
  <c r="Q369" i="3" s="1"/>
  <c r="R367" i="3"/>
  <c r="S367" i="3" s="1"/>
  <c r="M368" i="3" l="1"/>
  <c r="N368" i="3" s="1"/>
  <c r="P369" i="3" s="1"/>
  <c r="Q370" i="3" s="1"/>
  <c r="R368" i="3"/>
  <c r="S368" i="3" s="1"/>
  <c r="M369" i="3" l="1"/>
  <c r="N369" i="3" s="1"/>
  <c r="P370" i="3" s="1"/>
  <c r="Q371" i="3" s="1"/>
  <c r="R369" i="3"/>
  <c r="S369" i="3" s="1"/>
  <c r="R370" i="3" l="1"/>
  <c r="S370" i="3" s="1"/>
  <c r="M370" i="3"/>
  <c r="N370" i="3" s="1"/>
  <c r="P371" i="3" s="1"/>
  <c r="Q372" i="3" s="1"/>
  <c r="M371" i="3" l="1"/>
  <c r="N371" i="3" s="1"/>
  <c r="P372" i="3" s="1"/>
  <c r="Q373" i="3" s="1"/>
  <c r="R371" i="3"/>
  <c r="S371" i="3" s="1"/>
  <c r="M372" i="3" l="1"/>
  <c r="N372" i="3" s="1"/>
  <c r="P373" i="3" s="1"/>
  <c r="Q374" i="3" s="1"/>
  <c r="R372" i="3"/>
  <c r="S372" i="3" s="1"/>
  <c r="M373" i="3" l="1"/>
  <c r="N373" i="3" s="1"/>
  <c r="P374" i="3" s="1"/>
  <c r="Q375" i="3" s="1"/>
  <c r="R373" i="3"/>
  <c r="S373" i="3" s="1"/>
  <c r="M374" i="3" l="1"/>
  <c r="N374" i="3" s="1"/>
  <c r="P375" i="3" s="1"/>
  <c r="Q376" i="3" s="1"/>
  <c r="R374" i="3"/>
  <c r="S374" i="3" s="1"/>
  <c r="M375" i="3" l="1"/>
  <c r="N375" i="3" s="1"/>
  <c r="P376" i="3" s="1"/>
  <c r="Q377" i="3" s="1"/>
  <c r="R375" i="3"/>
  <c r="S375" i="3" s="1"/>
  <c r="M376" i="3" l="1"/>
  <c r="N376" i="3" s="1"/>
  <c r="P377" i="3" s="1"/>
  <c r="Q378" i="3" s="1"/>
  <c r="R376" i="3"/>
  <c r="S376" i="3" s="1"/>
  <c r="M377" i="3" l="1"/>
  <c r="N377" i="3" s="1"/>
  <c r="P378" i="3" s="1"/>
  <c r="Q379" i="3" s="1"/>
  <c r="R377" i="3"/>
  <c r="S377" i="3" s="1"/>
  <c r="M378" i="3" l="1"/>
  <c r="N378" i="3" s="1"/>
  <c r="P379" i="3" s="1"/>
  <c r="Q380" i="3" s="1"/>
  <c r="R378" i="3"/>
  <c r="S378" i="3" s="1"/>
  <c r="M379" i="3" l="1"/>
  <c r="N379" i="3" s="1"/>
  <c r="P380" i="3" s="1"/>
  <c r="Q381" i="3" s="1"/>
  <c r="R379" i="3"/>
  <c r="S379" i="3" s="1"/>
  <c r="M380" i="3" l="1"/>
  <c r="N380" i="3" s="1"/>
  <c r="P381" i="3" s="1"/>
  <c r="Q382" i="3" s="1"/>
  <c r="R380" i="3"/>
  <c r="S380" i="3" s="1"/>
  <c r="M381" i="3" l="1"/>
  <c r="N381" i="3" s="1"/>
  <c r="P382" i="3" s="1"/>
  <c r="Q383" i="3" s="1"/>
  <c r="R381" i="3"/>
  <c r="S381" i="3" s="1"/>
  <c r="M382" i="3" l="1"/>
  <c r="N382" i="3" s="1"/>
  <c r="P383" i="3" s="1"/>
  <c r="Q384" i="3" s="1"/>
  <c r="R382" i="3"/>
  <c r="S382" i="3" s="1"/>
  <c r="M383" i="3" l="1"/>
  <c r="N383" i="3" s="1"/>
  <c r="P384" i="3" s="1"/>
  <c r="Q385" i="3" s="1"/>
  <c r="R383" i="3"/>
  <c r="S383" i="3" s="1"/>
  <c r="M384" i="3" l="1"/>
  <c r="N384" i="3" s="1"/>
  <c r="P385" i="3" s="1"/>
  <c r="Q386" i="3" s="1"/>
  <c r="R384" i="3"/>
  <c r="S384" i="3" s="1"/>
  <c r="M385" i="3" l="1"/>
  <c r="N385" i="3" s="1"/>
  <c r="P386" i="3" s="1"/>
  <c r="Q387" i="3" s="1"/>
  <c r="R386" i="3"/>
  <c r="R385" i="3"/>
  <c r="S385" i="3" s="1"/>
  <c r="S386" i="3" l="1"/>
  <c r="M386" i="3"/>
  <c r="N386" i="3" s="1"/>
  <c r="P387" i="3" s="1"/>
  <c r="Q388" i="3" s="1"/>
  <c r="R387" i="3" l="1"/>
  <c r="S387" i="3" s="1"/>
  <c r="M387" i="3"/>
  <c r="N387" i="3" s="1"/>
  <c r="P388" i="3" s="1"/>
  <c r="Q389" i="3" s="1"/>
  <c r="M388" i="3" l="1"/>
  <c r="N388" i="3" s="1"/>
  <c r="P389" i="3" s="1"/>
  <c r="Q390" i="3" s="1"/>
  <c r="R388" i="3"/>
  <c r="S388" i="3" s="1"/>
  <c r="M389" i="3" l="1"/>
  <c r="N389" i="3" s="1"/>
  <c r="P390" i="3" s="1"/>
  <c r="Q391" i="3" s="1"/>
  <c r="R389" i="3"/>
  <c r="S389" i="3" s="1"/>
  <c r="M390" i="3" l="1"/>
  <c r="N390" i="3" s="1"/>
  <c r="P391" i="3" s="1"/>
  <c r="Q392" i="3" s="1"/>
  <c r="R390" i="3"/>
  <c r="S390" i="3" s="1"/>
  <c r="M391" i="3" l="1"/>
  <c r="N391" i="3" s="1"/>
  <c r="P392" i="3" s="1"/>
  <c r="Q393" i="3" s="1"/>
  <c r="R391" i="3"/>
  <c r="S391" i="3" s="1"/>
  <c r="R392" i="3" l="1"/>
  <c r="S392" i="3" s="1"/>
  <c r="M392" i="3"/>
  <c r="N392" i="3" s="1"/>
  <c r="P393" i="3" s="1"/>
  <c r="Q394" i="3" s="1"/>
  <c r="R393" i="3" l="1"/>
  <c r="S393" i="3" s="1"/>
  <c r="M393" i="3"/>
  <c r="N393" i="3" s="1"/>
  <c r="P394" i="3" s="1"/>
  <c r="Q395" i="3" s="1"/>
  <c r="R394" i="3" l="1"/>
  <c r="S394" i="3" s="1"/>
  <c r="M394" i="3"/>
  <c r="N394" i="3" s="1"/>
  <c r="P395" i="3" s="1"/>
  <c r="Q396" i="3" s="1"/>
  <c r="M395" i="3" l="1"/>
  <c r="N395" i="3" s="1"/>
  <c r="P396" i="3" s="1"/>
  <c r="Q397" i="3" s="1"/>
  <c r="R395" i="3"/>
  <c r="S395" i="3" s="1"/>
  <c r="M396" i="3" l="1"/>
  <c r="N396" i="3" s="1"/>
  <c r="P397" i="3" s="1"/>
  <c r="Q398" i="3" s="1"/>
  <c r="R396" i="3"/>
  <c r="S396" i="3" s="1"/>
  <c r="M397" i="3" l="1"/>
  <c r="N397" i="3" s="1"/>
  <c r="P398" i="3" s="1"/>
  <c r="Q399" i="3" s="1"/>
  <c r="R397" i="3"/>
  <c r="S397" i="3" s="1"/>
  <c r="R398" i="3" l="1"/>
  <c r="S398" i="3" s="1"/>
  <c r="M398" i="3"/>
  <c r="N398" i="3" s="1"/>
  <c r="P399" i="3" s="1"/>
  <c r="Q400" i="3" s="1"/>
  <c r="R399" i="3" l="1"/>
  <c r="S399" i="3" s="1"/>
  <c r="M399" i="3"/>
  <c r="N399" i="3" s="1"/>
  <c r="P400" i="3" s="1"/>
  <c r="Q401" i="3" s="1"/>
  <c r="M400" i="3" l="1"/>
  <c r="N400" i="3" s="1"/>
  <c r="P401" i="3" s="1"/>
  <c r="Q402" i="3" s="1"/>
  <c r="R400" i="3"/>
  <c r="S400" i="3" s="1"/>
  <c r="M401" i="3" l="1"/>
  <c r="N401" i="3" s="1"/>
  <c r="P402" i="3" s="1"/>
  <c r="Q403" i="3" s="1"/>
  <c r="R401" i="3"/>
  <c r="S401" i="3" s="1"/>
  <c r="M402" i="3" l="1"/>
  <c r="N402" i="3" s="1"/>
  <c r="P403" i="3" s="1"/>
  <c r="Q404" i="3" s="1"/>
  <c r="R402" i="3"/>
  <c r="S402" i="3" s="1"/>
  <c r="M403" i="3" l="1"/>
  <c r="N403" i="3" s="1"/>
  <c r="P404" i="3" s="1"/>
  <c r="Q405" i="3" s="1"/>
  <c r="R403" i="3"/>
  <c r="S403" i="3" s="1"/>
  <c r="M404" i="3" l="1"/>
  <c r="N404" i="3" s="1"/>
  <c r="P405" i="3" s="1"/>
  <c r="Q406" i="3" s="1"/>
  <c r="R404" i="3"/>
  <c r="S404" i="3" s="1"/>
  <c r="R405" i="3" l="1"/>
  <c r="S405" i="3" s="1"/>
  <c r="M405" i="3"/>
  <c r="N405" i="3" s="1"/>
  <c r="P406" i="3" s="1"/>
  <c r="Q407" i="3" s="1"/>
  <c r="R406" i="3" l="1"/>
  <c r="S406" i="3" s="1"/>
  <c r="M406" i="3"/>
  <c r="N406" i="3" s="1"/>
  <c r="P407" i="3" s="1"/>
  <c r="Q408" i="3" s="1"/>
  <c r="M407" i="3" l="1"/>
  <c r="N407" i="3" s="1"/>
  <c r="P408" i="3" s="1"/>
  <c r="Q409" i="3" s="1"/>
  <c r="R407" i="3"/>
  <c r="S407" i="3" s="1"/>
  <c r="M408" i="3" l="1"/>
  <c r="N408" i="3" s="1"/>
  <c r="P409" i="3" s="1"/>
  <c r="Q410" i="3" s="1"/>
  <c r="R408" i="3"/>
  <c r="S408" i="3" s="1"/>
  <c r="M409" i="3" l="1"/>
  <c r="N409" i="3" s="1"/>
  <c r="P410" i="3" s="1"/>
  <c r="Q411" i="3" s="1"/>
  <c r="R409" i="3"/>
  <c r="S409" i="3" s="1"/>
  <c r="M410" i="3" l="1"/>
  <c r="N410" i="3" s="1"/>
  <c r="P411" i="3" s="1"/>
  <c r="Q412" i="3" s="1"/>
  <c r="R410" i="3"/>
  <c r="S410" i="3" s="1"/>
  <c r="M411" i="3" l="1"/>
  <c r="N411" i="3" s="1"/>
  <c r="P412" i="3" s="1"/>
  <c r="Q413" i="3" s="1"/>
  <c r="R411" i="3"/>
  <c r="S411" i="3" s="1"/>
  <c r="M412" i="3" l="1"/>
  <c r="N412" i="3" s="1"/>
  <c r="P413" i="3" s="1"/>
  <c r="Q414" i="3" s="1"/>
  <c r="R412" i="3"/>
  <c r="S412" i="3" s="1"/>
  <c r="M413" i="3" l="1"/>
  <c r="N413" i="3" s="1"/>
  <c r="P414" i="3" s="1"/>
  <c r="Q415" i="3" s="1"/>
  <c r="R413" i="3"/>
  <c r="S413" i="3" s="1"/>
  <c r="M414" i="3" l="1"/>
  <c r="N414" i="3" s="1"/>
  <c r="P415" i="3" s="1"/>
  <c r="Q416" i="3" s="1"/>
  <c r="R414" i="3"/>
  <c r="S414" i="3" s="1"/>
  <c r="M415" i="3" l="1"/>
  <c r="N415" i="3" s="1"/>
  <c r="P416" i="3" s="1"/>
  <c r="Q417" i="3" s="1"/>
  <c r="R415" i="3"/>
  <c r="S415" i="3" s="1"/>
  <c r="M416" i="3" l="1"/>
  <c r="N416" i="3" s="1"/>
  <c r="P417" i="3" s="1"/>
  <c r="Q418" i="3" s="1"/>
  <c r="R416" i="3"/>
  <c r="S416" i="3" s="1"/>
  <c r="M417" i="3" l="1"/>
  <c r="N417" i="3" s="1"/>
  <c r="P418" i="3" s="1"/>
  <c r="Q419" i="3" s="1"/>
  <c r="R417" i="3"/>
  <c r="S417" i="3" s="1"/>
  <c r="R418" i="3" l="1"/>
  <c r="S418" i="3" s="1"/>
  <c r="M418" i="3"/>
  <c r="N418" i="3" s="1"/>
  <c r="P419" i="3" s="1"/>
  <c r="Q420" i="3" s="1"/>
  <c r="M419" i="3" l="1"/>
  <c r="N419" i="3" s="1"/>
  <c r="P420" i="3" s="1"/>
  <c r="Q421" i="3" s="1"/>
  <c r="R419" i="3"/>
  <c r="S419" i="3" s="1"/>
  <c r="M420" i="3" l="1"/>
  <c r="N420" i="3" s="1"/>
  <c r="P421" i="3" s="1"/>
  <c r="Q422" i="3" s="1"/>
  <c r="R420" i="3"/>
  <c r="S420" i="3" s="1"/>
  <c r="M421" i="3" l="1"/>
  <c r="N421" i="3" s="1"/>
  <c r="P422" i="3" s="1"/>
  <c r="Q423" i="3" s="1"/>
  <c r="R421" i="3"/>
  <c r="S421" i="3" s="1"/>
  <c r="M422" i="3" l="1"/>
  <c r="N422" i="3" s="1"/>
  <c r="P423" i="3" s="1"/>
  <c r="Q424" i="3" s="1"/>
  <c r="R422" i="3"/>
  <c r="S422" i="3" s="1"/>
  <c r="M423" i="3" l="1"/>
  <c r="N423" i="3" s="1"/>
  <c r="P424" i="3" s="1"/>
  <c r="Q425" i="3" s="1"/>
  <c r="R423" i="3"/>
  <c r="S423" i="3" s="1"/>
  <c r="M424" i="3" l="1"/>
  <c r="N424" i="3" s="1"/>
  <c r="P425" i="3" s="1"/>
  <c r="Q426" i="3" s="1"/>
  <c r="R424" i="3"/>
  <c r="S424" i="3" s="1"/>
  <c r="M425" i="3" l="1"/>
  <c r="N425" i="3" s="1"/>
  <c r="P426" i="3" s="1"/>
  <c r="Q427" i="3" s="1"/>
  <c r="R425" i="3"/>
  <c r="S425" i="3" s="1"/>
  <c r="R426" i="3" l="1"/>
  <c r="S426" i="3" s="1"/>
  <c r="M426" i="3"/>
  <c r="N426" i="3" s="1"/>
  <c r="P427" i="3" s="1"/>
  <c r="Q428" i="3" s="1"/>
  <c r="M427" i="3" l="1"/>
  <c r="N427" i="3" s="1"/>
  <c r="P428" i="3" s="1"/>
  <c r="Q429" i="3" s="1"/>
  <c r="R427" i="3"/>
  <c r="S427" i="3" s="1"/>
  <c r="M428" i="3" l="1"/>
  <c r="N428" i="3" s="1"/>
  <c r="P429" i="3" s="1"/>
  <c r="Q430" i="3" s="1"/>
  <c r="R428" i="3"/>
  <c r="S428" i="3" s="1"/>
  <c r="M429" i="3" l="1"/>
  <c r="N429" i="3" s="1"/>
  <c r="P430" i="3" s="1"/>
  <c r="Q431" i="3" s="1"/>
  <c r="R429" i="3"/>
  <c r="S429" i="3" s="1"/>
  <c r="M430" i="3" l="1"/>
  <c r="N430" i="3" s="1"/>
  <c r="P431" i="3" s="1"/>
  <c r="Q432" i="3" s="1"/>
  <c r="R430" i="3"/>
  <c r="S430" i="3" s="1"/>
  <c r="M431" i="3" l="1"/>
  <c r="N431" i="3" s="1"/>
  <c r="P432" i="3" s="1"/>
  <c r="Q433" i="3" s="1"/>
  <c r="R431" i="3"/>
  <c r="S431" i="3" s="1"/>
  <c r="M432" i="3" l="1"/>
  <c r="N432" i="3" s="1"/>
  <c r="P433" i="3" s="1"/>
  <c r="Q434" i="3" s="1"/>
  <c r="R432" i="3"/>
  <c r="S432" i="3" s="1"/>
  <c r="R433" i="3" l="1"/>
  <c r="S433" i="3" s="1"/>
  <c r="M433" i="3"/>
  <c r="N433" i="3" s="1"/>
  <c r="P434" i="3" s="1"/>
  <c r="Q435" i="3" s="1"/>
  <c r="M434" i="3" l="1"/>
  <c r="N434" i="3" s="1"/>
  <c r="P435" i="3" s="1"/>
  <c r="Q436" i="3" s="1"/>
  <c r="R434" i="3"/>
  <c r="S434" i="3" s="1"/>
  <c r="M435" i="3" l="1"/>
  <c r="N435" i="3" s="1"/>
  <c r="P436" i="3" s="1"/>
  <c r="Q437" i="3" s="1"/>
  <c r="R435" i="3"/>
  <c r="S435" i="3" s="1"/>
  <c r="M436" i="3" l="1"/>
  <c r="N436" i="3" s="1"/>
  <c r="P437" i="3" s="1"/>
  <c r="Q438" i="3" s="1"/>
  <c r="R436" i="3"/>
  <c r="S436" i="3" s="1"/>
  <c r="M437" i="3" l="1"/>
  <c r="N437" i="3" s="1"/>
  <c r="P438" i="3" s="1"/>
  <c r="Q439" i="3" s="1"/>
  <c r="R437" i="3"/>
  <c r="S437" i="3" s="1"/>
  <c r="M438" i="3" l="1"/>
  <c r="N438" i="3" s="1"/>
  <c r="P439" i="3" s="1"/>
  <c r="Q440" i="3" s="1"/>
  <c r="R438" i="3"/>
  <c r="S438" i="3" s="1"/>
  <c r="M439" i="3" l="1"/>
  <c r="N439" i="3" s="1"/>
  <c r="P440" i="3" s="1"/>
  <c r="Q441" i="3" s="1"/>
  <c r="R439" i="3"/>
  <c r="S439" i="3" s="1"/>
  <c r="R440" i="3" l="1"/>
  <c r="S440" i="3" s="1"/>
  <c r="M440" i="3"/>
  <c r="N440" i="3" s="1"/>
  <c r="P441" i="3" s="1"/>
  <c r="Q442" i="3" s="1"/>
  <c r="R441" i="3" l="1"/>
  <c r="S441" i="3" s="1"/>
  <c r="M441" i="3"/>
  <c r="N441" i="3" s="1"/>
  <c r="P442" i="3" s="1"/>
  <c r="Q443" i="3" s="1"/>
  <c r="R442" i="3" l="1"/>
  <c r="S442" i="3" s="1"/>
  <c r="M442" i="3"/>
  <c r="N442" i="3" s="1"/>
  <c r="P443" i="3" s="1"/>
  <c r="Q444" i="3" s="1"/>
  <c r="M443" i="3" l="1"/>
  <c r="N443" i="3" s="1"/>
  <c r="P444" i="3" s="1"/>
  <c r="Q445" i="3" s="1"/>
  <c r="R443" i="3"/>
  <c r="S443" i="3" s="1"/>
  <c r="M444" i="3" l="1"/>
  <c r="N444" i="3" s="1"/>
  <c r="P445" i="3" s="1"/>
  <c r="Q446" i="3" s="1"/>
  <c r="R444" i="3"/>
  <c r="S444" i="3" s="1"/>
  <c r="M445" i="3" l="1"/>
  <c r="N445" i="3" s="1"/>
  <c r="P446" i="3" s="1"/>
  <c r="Q447" i="3" s="1"/>
  <c r="R445" i="3"/>
  <c r="S445" i="3" s="1"/>
  <c r="M446" i="3" l="1"/>
  <c r="N446" i="3" s="1"/>
  <c r="P447" i="3" s="1"/>
  <c r="Q448" i="3" s="1"/>
  <c r="R446" i="3"/>
  <c r="S446" i="3" s="1"/>
  <c r="M447" i="3" l="1"/>
  <c r="N447" i="3" s="1"/>
  <c r="P448" i="3" s="1"/>
  <c r="Q449" i="3" s="1"/>
  <c r="R447" i="3"/>
  <c r="S447" i="3" s="1"/>
  <c r="M448" i="3" l="1"/>
  <c r="N448" i="3" s="1"/>
  <c r="P449" i="3" s="1"/>
  <c r="Q450" i="3" s="1"/>
  <c r="R448" i="3"/>
  <c r="S448" i="3" s="1"/>
  <c r="M449" i="3" l="1"/>
  <c r="N449" i="3" s="1"/>
  <c r="P450" i="3" s="1"/>
  <c r="Q451" i="3" s="1"/>
  <c r="R449" i="3"/>
  <c r="S449" i="3" s="1"/>
  <c r="M450" i="3" l="1"/>
  <c r="N450" i="3" s="1"/>
  <c r="P451" i="3" s="1"/>
  <c r="Q452" i="3" s="1"/>
  <c r="R450" i="3"/>
  <c r="S450" i="3" s="1"/>
  <c r="R451" i="3" l="1"/>
  <c r="S451" i="3" s="1"/>
  <c r="M451" i="3"/>
  <c r="N451" i="3" s="1"/>
  <c r="P452" i="3" s="1"/>
  <c r="Q453" i="3" s="1"/>
  <c r="M452" i="3" l="1"/>
  <c r="N452" i="3" s="1"/>
  <c r="P453" i="3" s="1"/>
  <c r="Q454" i="3" s="1"/>
  <c r="R452" i="3"/>
  <c r="S452" i="3" s="1"/>
  <c r="M453" i="3" l="1"/>
  <c r="N453" i="3" s="1"/>
  <c r="P454" i="3" s="1"/>
  <c r="Q455" i="3" s="1"/>
  <c r="R453" i="3"/>
  <c r="S453" i="3" s="1"/>
  <c r="M454" i="3" l="1"/>
  <c r="N454" i="3" s="1"/>
  <c r="P455" i="3" s="1"/>
  <c r="Q456" i="3" s="1"/>
  <c r="R454" i="3"/>
  <c r="S454" i="3" s="1"/>
  <c r="M455" i="3" l="1"/>
  <c r="N455" i="3" s="1"/>
  <c r="P456" i="3" s="1"/>
  <c r="Q457" i="3" s="1"/>
  <c r="R455" i="3"/>
  <c r="S455" i="3" s="1"/>
  <c r="M456" i="3" l="1"/>
  <c r="N456" i="3" s="1"/>
  <c r="P457" i="3" s="1"/>
  <c r="Q458" i="3" s="1"/>
  <c r="R456" i="3"/>
  <c r="S456" i="3" s="1"/>
  <c r="R457" i="3" l="1"/>
  <c r="S457" i="3" s="1"/>
  <c r="M457" i="3"/>
  <c r="N457" i="3" s="1"/>
  <c r="P458" i="3" s="1"/>
  <c r="Q459" i="3" s="1"/>
  <c r="M458" i="3" l="1"/>
  <c r="N458" i="3" s="1"/>
  <c r="P459" i="3" s="1"/>
  <c r="Q460" i="3" s="1"/>
  <c r="R458" i="3"/>
  <c r="S458" i="3" s="1"/>
  <c r="M459" i="3" l="1"/>
  <c r="N459" i="3" s="1"/>
  <c r="P460" i="3" s="1"/>
  <c r="Q461" i="3" s="1"/>
  <c r="R459" i="3"/>
  <c r="S459" i="3" s="1"/>
  <c r="M460" i="3" l="1"/>
  <c r="N460" i="3" s="1"/>
  <c r="P461" i="3" s="1"/>
  <c r="Q462" i="3" s="1"/>
  <c r="R460" i="3"/>
  <c r="S460" i="3" s="1"/>
  <c r="M461" i="3" l="1"/>
  <c r="N461" i="3" s="1"/>
  <c r="P462" i="3" s="1"/>
  <c r="Q463" i="3" s="1"/>
  <c r="R461" i="3"/>
  <c r="S461" i="3" s="1"/>
  <c r="R462" i="3" l="1"/>
  <c r="S462" i="3" s="1"/>
  <c r="M462" i="3"/>
  <c r="N462" i="3" s="1"/>
  <c r="P463" i="3" s="1"/>
  <c r="Q464" i="3" s="1"/>
  <c r="M463" i="3" l="1"/>
  <c r="N463" i="3" s="1"/>
  <c r="P464" i="3" s="1"/>
  <c r="Q465" i="3" s="1"/>
  <c r="R463" i="3"/>
  <c r="S463" i="3" s="1"/>
  <c r="M464" i="3" l="1"/>
  <c r="N464" i="3" s="1"/>
  <c r="P465" i="3" s="1"/>
  <c r="Q466" i="3" s="1"/>
  <c r="R464" i="3"/>
  <c r="S464" i="3" s="1"/>
  <c r="M465" i="3" l="1"/>
  <c r="N465" i="3" s="1"/>
  <c r="P466" i="3" s="1"/>
  <c r="Q467" i="3" s="1"/>
  <c r="R466" i="3"/>
  <c r="R465" i="3"/>
  <c r="S465" i="3" s="1"/>
  <c r="S466" i="3" l="1"/>
  <c r="M466" i="3"/>
  <c r="N466" i="3" s="1"/>
  <c r="P467" i="3" s="1"/>
  <c r="Q468" i="3" s="1"/>
  <c r="M467" i="3" l="1"/>
  <c r="N467" i="3" s="1"/>
  <c r="P468" i="3" s="1"/>
  <c r="Q469" i="3" s="1"/>
  <c r="R467" i="3"/>
  <c r="S467" i="3" s="1"/>
  <c r="M468" i="3" l="1"/>
  <c r="N468" i="3" s="1"/>
  <c r="P469" i="3" s="1"/>
  <c r="Q470" i="3" s="1"/>
  <c r="R468" i="3"/>
  <c r="S468" i="3" s="1"/>
  <c r="R469" i="3" l="1"/>
  <c r="S469" i="3" s="1"/>
  <c r="M469" i="3"/>
  <c r="N469" i="3" s="1"/>
  <c r="P470" i="3" s="1"/>
  <c r="Q471" i="3" s="1"/>
  <c r="M470" i="3" l="1"/>
  <c r="N470" i="3" s="1"/>
  <c r="P471" i="3" s="1"/>
  <c r="Q472" i="3" s="1"/>
  <c r="R470" i="3"/>
  <c r="S470" i="3" s="1"/>
  <c r="M471" i="3" l="1"/>
  <c r="N471" i="3" s="1"/>
  <c r="P472" i="3" s="1"/>
  <c r="Q473" i="3" s="1"/>
  <c r="R471" i="3"/>
  <c r="S471" i="3" s="1"/>
  <c r="M472" i="3" l="1"/>
  <c r="N472" i="3" s="1"/>
  <c r="P473" i="3" s="1"/>
  <c r="Q474" i="3" s="1"/>
  <c r="R472" i="3"/>
  <c r="S472" i="3" s="1"/>
  <c r="R473" i="3" l="1"/>
  <c r="S473" i="3" s="1"/>
  <c r="M473" i="3"/>
  <c r="N473" i="3" s="1"/>
  <c r="P474" i="3" s="1"/>
  <c r="Q475" i="3" s="1"/>
  <c r="R474" i="3" l="1"/>
  <c r="S474" i="3" s="1"/>
  <c r="M474" i="3"/>
  <c r="N474" i="3" s="1"/>
  <c r="P475" i="3" s="1"/>
  <c r="Q476" i="3" s="1"/>
  <c r="M475" i="3" l="1"/>
  <c r="N475" i="3" s="1"/>
  <c r="P476" i="3" s="1"/>
  <c r="Q477" i="3" s="1"/>
  <c r="R475" i="3"/>
  <c r="S475" i="3" s="1"/>
  <c r="M476" i="3" l="1"/>
  <c r="N476" i="3" s="1"/>
  <c r="P477" i="3" s="1"/>
  <c r="Q478" i="3" s="1"/>
  <c r="R476" i="3"/>
  <c r="S476" i="3" s="1"/>
  <c r="M477" i="3" l="1"/>
  <c r="N477" i="3" s="1"/>
  <c r="P478" i="3" s="1"/>
  <c r="Q479" i="3" s="1"/>
  <c r="R477" i="3"/>
  <c r="S477" i="3" s="1"/>
  <c r="M478" i="3" l="1"/>
  <c r="N478" i="3" s="1"/>
  <c r="P479" i="3" s="1"/>
  <c r="Q480" i="3" s="1"/>
  <c r="R478" i="3"/>
  <c r="S478" i="3" s="1"/>
  <c r="M479" i="3" l="1"/>
  <c r="N479" i="3" s="1"/>
  <c r="P480" i="3" s="1"/>
  <c r="Q481" i="3" s="1"/>
  <c r="R479" i="3"/>
  <c r="S479" i="3" s="1"/>
  <c r="M480" i="3" l="1"/>
  <c r="N480" i="3" s="1"/>
  <c r="P481" i="3" s="1"/>
  <c r="Q482" i="3" s="1"/>
  <c r="R480" i="3"/>
  <c r="S480" i="3" s="1"/>
  <c r="M481" i="3" l="1"/>
  <c r="N481" i="3" s="1"/>
  <c r="P482" i="3" s="1"/>
  <c r="Q483" i="3" s="1"/>
  <c r="R481" i="3"/>
  <c r="S481" i="3" s="1"/>
  <c r="M482" i="3" l="1"/>
  <c r="N482" i="3" s="1"/>
  <c r="P483" i="3" s="1"/>
  <c r="Q484" i="3" s="1"/>
  <c r="R482" i="3"/>
  <c r="S482" i="3" s="1"/>
  <c r="R483" i="3" l="1"/>
  <c r="S483" i="3" s="1"/>
  <c r="M483" i="3"/>
  <c r="N483" i="3" s="1"/>
  <c r="P484" i="3" s="1"/>
  <c r="Q485" i="3" s="1"/>
  <c r="R484" i="3" l="1"/>
  <c r="S484" i="3" s="1"/>
  <c r="M484" i="3"/>
  <c r="N484" i="3" s="1"/>
  <c r="P485" i="3" s="1"/>
  <c r="Q486" i="3" s="1"/>
  <c r="M485" i="3" l="1"/>
  <c r="N485" i="3" s="1"/>
  <c r="P486" i="3" s="1"/>
  <c r="Q487" i="3" s="1"/>
  <c r="R485" i="3"/>
  <c r="S485" i="3" s="1"/>
  <c r="M486" i="3" l="1"/>
  <c r="N486" i="3" s="1"/>
  <c r="P487" i="3" s="1"/>
  <c r="Q488" i="3" s="1"/>
  <c r="R486" i="3"/>
  <c r="S486" i="3" s="1"/>
  <c r="M487" i="3" l="1"/>
  <c r="N487" i="3" s="1"/>
  <c r="P488" i="3" s="1"/>
  <c r="Q489" i="3" s="1"/>
  <c r="R487" i="3"/>
  <c r="S487" i="3" s="1"/>
  <c r="M488" i="3" l="1"/>
  <c r="N488" i="3" s="1"/>
  <c r="P489" i="3" s="1"/>
  <c r="Q490" i="3" s="1"/>
  <c r="R488" i="3"/>
  <c r="S488" i="3" s="1"/>
  <c r="M489" i="3" l="1"/>
  <c r="N489" i="3" s="1"/>
  <c r="P490" i="3" s="1"/>
  <c r="Q491" i="3" s="1"/>
  <c r="R489" i="3"/>
  <c r="S489" i="3" s="1"/>
  <c r="M490" i="3" l="1"/>
  <c r="N490" i="3" s="1"/>
  <c r="P491" i="3" s="1"/>
  <c r="Q492" i="3" s="1"/>
  <c r="R490" i="3"/>
  <c r="S490" i="3" s="1"/>
  <c r="M491" i="3" l="1"/>
  <c r="N491" i="3" s="1"/>
  <c r="P492" i="3" s="1"/>
  <c r="Q493" i="3" s="1"/>
  <c r="R491" i="3"/>
  <c r="S491" i="3" s="1"/>
  <c r="M492" i="3" l="1"/>
  <c r="N492" i="3" s="1"/>
  <c r="P493" i="3" s="1"/>
  <c r="Q494" i="3" s="1"/>
  <c r="R492" i="3"/>
  <c r="S492" i="3" s="1"/>
  <c r="M493" i="3" l="1"/>
  <c r="N493" i="3" s="1"/>
  <c r="P494" i="3" s="1"/>
  <c r="Q495" i="3" s="1"/>
  <c r="R493" i="3"/>
  <c r="S493" i="3" s="1"/>
  <c r="M494" i="3" l="1"/>
  <c r="N494" i="3" s="1"/>
  <c r="P495" i="3" s="1"/>
  <c r="Q496" i="3" s="1"/>
  <c r="R494" i="3"/>
  <c r="S494" i="3" s="1"/>
  <c r="M495" i="3" l="1"/>
  <c r="N495" i="3" s="1"/>
  <c r="P496" i="3" s="1"/>
  <c r="Q497" i="3" s="1"/>
  <c r="R495" i="3"/>
  <c r="S495" i="3" s="1"/>
  <c r="M496" i="3" l="1"/>
  <c r="N496" i="3" s="1"/>
  <c r="P497" i="3" s="1"/>
  <c r="Q498" i="3" s="1"/>
  <c r="R497" i="3"/>
  <c r="R496" i="3"/>
  <c r="S496" i="3" s="1"/>
  <c r="S497" i="3" l="1"/>
  <c r="M497" i="3"/>
  <c r="N497" i="3" s="1"/>
  <c r="P498" i="3" s="1"/>
  <c r="Q499" i="3" s="1"/>
  <c r="M498" i="3" l="1"/>
  <c r="N498" i="3" s="1"/>
  <c r="P499" i="3" s="1"/>
  <c r="Q500" i="3" s="1"/>
  <c r="R498" i="3"/>
  <c r="S498" i="3" s="1"/>
  <c r="M499" i="3" l="1"/>
  <c r="N499" i="3" s="1"/>
  <c r="P500" i="3" s="1"/>
  <c r="Q501" i="3" s="1"/>
  <c r="R499" i="3"/>
  <c r="S499" i="3" s="1"/>
  <c r="M500" i="3" l="1"/>
  <c r="N500" i="3" s="1"/>
  <c r="P501" i="3" s="1"/>
  <c r="Q502" i="3" s="1"/>
  <c r="R500" i="3"/>
  <c r="S500" i="3" s="1"/>
  <c r="M501" i="3" l="1"/>
  <c r="N501" i="3" s="1"/>
  <c r="P502" i="3" s="1"/>
  <c r="Q503" i="3" s="1"/>
  <c r="R501" i="3"/>
  <c r="S501" i="3" s="1"/>
  <c r="M502" i="3" l="1"/>
  <c r="N502" i="3" s="1"/>
  <c r="P503" i="3" s="1"/>
  <c r="Q504" i="3" s="1"/>
  <c r="R502" i="3"/>
  <c r="S502" i="3" s="1"/>
  <c r="M503" i="3" l="1"/>
  <c r="N503" i="3" s="1"/>
  <c r="P504" i="3" s="1"/>
  <c r="Q505" i="3" s="1"/>
  <c r="R503" i="3"/>
  <c r="S503" i="3" s="1"/>
  <c r="M504" i="3" l="1"/>
  <c r="N504" i="3" s="1"/>
  <c r="P505" i="3" s="1"/>
  <c r="Q506" i="3" s="1"/>
  <c r="R504" i="3"/>
  <c r="S504" i="3" s="1"/>
  <c r="M505" i="3" l="1"/>
  <c r="N505" i="3" s="1"/>
  <c r="P506" i="3" s="1"/>
  <c r="Q507" i="3" s="1"/>
  <c r="R505" i="3"/>
  <c r="S505" i="3" s="1"/>
  <c r="R506" i="3" l="1"/>
  <c r="S506" i="3" s="1"/>
  <c r="M506" i="3"/>
  <c r="N506" i="3" s="1"/>
  <c r="P507" i="3" s="1"/>
  <c r="Q508" i="3" s="1"/>
  <c r="R507" i="3"/>
  <c r="S507" i="3" l="1"/>
  <c r="M507" i="3"/>
  <c r="N507" i="3" s="1"/>
  <c r="P508" i="3" s="1"/>
  <c r="Q509" i="3" s="1"/>
  <c r="R508" i="3"/>
  <c r="S508" i="3" s="1"/>
  <c r="M508" i="3" l="1"/>
  <c r="N508" i="3" s="1"/>
  <c r="P509" i="3" s="1"/>
  <c r="Q510" i="3" s="1"/>
  <c r="M509" i="3" l="1"/>
  <c r="N509" i="3" s="1"/>
  <c r="P510" i="3" s="1"/>
  <c r="Q511" i="3" s="1"/>
  <c r="R509" i="3"/>
  <c r="S509" i="3" s="1"/>
  <c r="M510" i="3" l="1"/>
  <c r="N510" i="3" s="1"/>
  <c r="P511" i="3" s="1"/>
  <c r="Q512" i="3" s="1"/>
  <c r="R510" i="3"/>
  <c r="S510" i="3" s="1"/>
  <c r="M511" i="3" l="1"/>
  <c r="N511" i="3" s="1"/>
  <c r="P512" i="3" s="1"/>
  <c r="Q513" i="3" s="1"/>
  <c r="R511" i="3"/>
  <c r="S511" i="3" s="1"/>
  <c r="M512" i="3" l="1"/>
  <c r="N512" i="3" s="1"/>
  <c r="P513" i="3" s="1"/>
  <c r="Q514" i="3" s="1"/>
  <c r="R512" i="3"/>
  <c r="S512" i="3" s="1"/>
  <c r="M513" i="3" l="1"/>
  <c r="N513" i="3" s="1"/>
  <c r="P514" i="3" s="1"/>
  <c r="Q515" i="3" s="1"/>
  <c r="R513" i="3"/>
  <c r="S513" i="3" s="1"/>
  <c r="M514" i="3" l="1"/>
  <c r="N514" i="3" s="1"/>
  <c r="P515" i="3" s="1"/>
  <c r="Q516" i="3" s="1"/>
  <c r="R514" i="3"/>
  <c r="S514" i="3" s="1"/>
  <c r="M515" i="3" l="1"/>
  <c r="N515" i="3" s="1"/>
  <c r="P516" i="3" s="1"/>
  <c r="Q517" i="3" s="1"/>
  <c r="R515" i="3"/>
  <c r="S515" i="3" s="1"/>
  <c r="M516" i="3" l="1"/>
  <c r="N516" i="3" s="1"/>
  <c r="P517" i="3" s="1"/>
  <c r="Q518" i="3" s="1"/>
  <c r="R516" i="3"/>
  <c r="S516" i="3" s="1"/>
  <c r="M517" i="3" l="1"/>
  <c r="N517" i="3" s="1"/>
  <c r="P518" i="3" s="1"/>
  <c r="Q519" i="3" s="1"/>
  <c r="R517" i="3"/>
  <c r="S517" i="3" s="1"/>
  <c r="M518" i="3" l="1"/>
  <c r="N518" i="3" s="1"/>
  <c r="P519" i="3" s="1"/>
  <c r="Q520" i="3" s="1"/>
  <c r="R518" i="3"/>
  <c r="S518" i="3" s="1"/>
  <c r="M519" i="3" l="1"/>
  <c r="N519" i="3" s="1"/>
  <c r="P520" i="3" s="1"/>
  <c r="Q521" i="3" s="1"/>
  <c r="R519" i="3"/>
  <c r="S519" i="3" s="1"/>
  <c r="M520" i="3" l="1"/>
  <c r="N520" i="3" s="1"/>
  <c r="P521" i="3" s="1"/>
  <c r="Q522" i="3" s="1"/>
  <c r="R520" i="3"/>
  <c r="S520" i="3" s="1"/>
  <c r="R521" i="3" l="1"/>
  <c r="S521" i="3" s="1"/>
  <c r="M521" i="3"/>
  <c r="N521" i="3" s="1"/>
  <c r="P522" i="3" s="1"/>
  <c r="Q523" i="3" s="1"/>
  <c r="M522" i="3" l="1"/>
  <c r="N522" i="3" s="1"/>
  <c r="P523" i="3" s="1"/>
  <c r="Q524" i="3" s="1"/>
  <c r="R522" i="3"/>
  <c r="S522" i="3" s="1"/>
  <c r="M523" i="3" l="1"/>
  <c r="N523" i="3" s="1"/>
  <c r="P524" i="3" s="1"/>
  <c r="Q525" i="3" s="1"/>
  <c r="R523" i="3"/>
  <c r="S523" i="3" s="1"/>
  <c r="M524" i="3" l="1"/>
  <c r="N524" i="3" s="1"/>
  <c r="P525" i="3" s="1"/>
  <c r="Q526" i="3" s="1"/>
  <c r="R524" i="3"/>
  <c r="S524" i="3" s="1"/>
  <c r="M525" i="3" l="1"/>
  <c r="N525" i="3" s="1"/>
  <c r="P526" i="3" s="1"/>
  <c r="Q527" i="3" s="1"/>
  <c r="R525" i="3"/>
  <c r="S525" i="3" s="1"/>
  <c r="M526" i="3" l="1"/>
  <c r="N526" i="3" s="1"/>
  <c r="P527" i="3" s="1"/>
  <c r="Q528" i="3" s="1"/>
  <c r="R526" i="3"/>
  <c r="S526" i="3" s="1"/>
  <c r="R527" i="3" l="1"/>
  <c r="S527" i="3" s="1"/>
  <c r="M527" i="3"/>
  <c r="N527" i="3" s="1"/>
  <c r="P528" i="3" s="1"/>
  <c r="Q529" i="3" s="1"/>
  <c r="M528" i="3" l="1"/>
  <c r="N528" i="3" s="1"/>
  <c r="P529" i="3" s="1"/>
  <c r="Q530" i="3" s="1"/>
  <c r="R528" i="3"/>
  <c r="S528" i="3" s="1"/>
  <c r="M529" i="3" l="1"/>
  <c r="N529" i="3" s="1"/>
  <c r="P530" i="3" s="1"/>
  <c r="Q531" i="3" s="1"/>
  <c r="R529" i="3"/>
  <c r="S529" i="3" s="1"/>
  <c r="M530" i="3" l="1"/>
  <c r="N530" i="3" s="1"/>
  <c r="P531" i="3" s="1"/>
  <c r="Q532" i="3" s="1"/>
  <c r="R530" i="3"/>
  <c r="S530" i="3" s="1"/>
  <c r="M531" i="3" l="1"/>
  <c r="N531" i="3" s="1"/>
  <c r="P532" i="3" s="1"/>
  <c r="Q533" i="3" s="1"/>
  <c r="R531" i="3"/>
  <c r="S531" i="3" s="1"/>
  <c r="M532" i="3" l="1"/>
  <c r="N532" i="3" s="1"/>
  <c r="P533" i="3" s="1"/>
  <c r="Q534" i="3" s="1"/>
  <c r="R532" i="3"/>
  <c r="S532" i="3" s="1"/>
  <c r="M533" i="3" l="1"/>
  <c r="N533" i="3" s="1"/>
  <c r="P534" i="3" s="1"/>
  <c r="Q535" i="3" s="1"/>
  <c r="R533" i="3"/>
  <c r="S533" i="3" s="1"/>
  <c r="M534" i="3" l="1"/>
  <c r="N534" i="3" s="1"/>
  <c r="P535" i="3" s="1"/>
  <c r="Q536" i="3" s="1"/>
  <c r="R534" i="3"/>
  <c r="S534" i="3" s="1"/>
  <c r="R535" i="3" l="1"/>
  <c r="S535" i="3" s="1"/>
  <c r="M535" i="3"/>
  <c r="N535" i="3" s="1"/>
  <c r="P536" i="3" s="1"/>
  <c r="Q537" i="3" s="1"/>
  <c r="R536" i="3" l="1"/>
  <c r="S536" i="3" s="1"/>
  <c r="M536" i="3"/>
  <c r="N536" i="3" s="1"/>
  <c r="P537" i="3" s="1"/>
  <c r="Q538" i="3" s="1"/>
  <c r="M537" i="3" l="1"/>
  <c r="N537" i="3" s="1"/>
  <c r="P538" i="3" s="1"/>
  <c r="Q539" i="3" s="1"/>
  <c r="R537" i="3"/>
  <c r="S537" i="3" s="1"/>
  <c r="M538" i="3" l="1"/>
  <c r="N538" i="3" s="1"/>
  <c r="P539" i="3" s="1"/>
  <c r="Q540" i="3" s="1"/>
  <c r="R538" i="3"/>
  <c r="S538" i="3" s="1"/>
  <c r="M539" i="3" l="1"/>
  <c r="N539" i="3" s="1"/>
  <c r="P540" i="3" s="1"/>
  <c r="Q541" i="3" s="1"/>
  <c r="R539" i="3"/>
  <c r="S539" i="3" s="1"/>
  <c r="M540" i="3" l="1"/>
  <c r="N540" i="3" s="1"/>
  <c r="P541" i="3" s="1"/>
  <c r="Q542" i="3" s="1"/>
  <c r="R540" i="3"/>
  <c r="S540" i="3" s="1"/>
  <c r="M541" i="3" l="1"/>
  <c r="N541" i="3" s="1"/>
  <c r="P542" i="3" s="1"/>
  <c r="Q543" i="3" s="1"/>
  <c r="R541" i="3"/>
  <c r="S541" i="3" s="1"/>
  <c r="M542" i="3" l="1"/>
  <c r="N542" i="3" s="1"/>
  <c r="P543" i="3" s="1"/>
  <c r="Q544" i="3" s="1"/>
  <c r="R542" i="3"/>
  <c r="S542" i="3" s="1"/>
  <c r="M543" i="3" l="1"/>
  <c r="N543" i="3" s="1"/>
  <c r="P544" i="3" s="1"/>
  <c r="Q545" i="3" s="1"/>
  <c r="R544" i="3"/>
  <c r="R543" i="3"/>
  <c r="S543" i="3" s="1"/>
  <c r="S544" i="3" l="1"/>
  <c r="M544" i="3"/>
  <c r="N544" i="3" s="1"/>
  <c r="P545" i="3" s="1"/>
  <c r="Q546" i="3" s="1"/>
  <c r="R545" i="3" l="1"/>
  <c r="S545" i="3" s="1"/>
  <c r="M545" i="3"/>
  <c r="N545" i="3" s="1"/>
  <c r="P546" i="3" s="1"/>
  <c r="Q547" i="3" s="1"/>
  <c r="M546" i="3" l="1"/>
  <c r="N546" i="3" s="1"/>
  <c r="P547" i="3" s="1"/>
  <c r="Q548" i="3" s="1"/>
  <c r="R547" i="3"/>
  <c r="R546" i="3"/>
  <c r="S546" i="3" s="1"/>
  <c r="S547" i="3" l="1"/>
  <c r="M547" i="3"/>
  <c r="N547" i="3" s="1"/>
  <c r="P548" i="3" s="1"/>
  <c r="Q549" i="3" s="1"/>
  <c r="M548" i="3" l="1"/>
  <c r="N548" i="3" s="1"/>
  <c r="P549" i="3" s="1"/>
  <c r="Q550" i="3" s="1"/>
  <c r="R548" i="3"/>
  <c r="S548" i="3" s="1"/>
  <c r="M549" i="3" l="1"/>
  <c r="N549" i="3" s="1"/>
  <c r="P550" i="3" s="1"/>
  <c r="Q551" i="3" s="1"/>
  <c r="R549" i="3"/>
  <c r="S549" i="3" s="1"/>
  <c r="M550" i="3" l="1"/>
  <c r="N550" i="3" s="1"/>
  <c r="P551" i="3" s="1"/>
  <c r="Q552" i="3" s="1"/>
  <c r="R550" i="3"/>
  <c r="S550" i="3" s="1"/>
  <c r="M551" i="3" l="1"/>
  <c r="N551" i="3" s="1"/>
  <c r="P552" i="3" s="1"/>
  <c r="Q553" i="3" s="1"/>
  <c r="R551" i="3"/>
  <c r="S551" i="3" s="1"/>
  <c r="M552" i="3" l="1"/>
  <c r="N552" i="3" s="1"/>
  <c r="P553" i="3" s="1"/>
  <c r="Q554" i="3" s="1"/>
  <c r="R552" i="3"/>
  <c r="S552" i="3" s="1"/>
  <c r="M553" i="3" l="1"/>
  <c r="N553" i="3" s="1"/>
  <c r="P554" i="3" s="1"/>
  <c r="Q555" i="3" s="1"/>
  <c r="R553" i="3"/>
  <c r="S553" i="3" s="1"/>
  <c r="M554" i="3" l="1"/>
  <c r="N554" i="3" s="1"/>
  <c r="P555" i="3" s="1"/>
  <c r="Q556" i="3" s="1"/>
  <c r="R554" i="3"/>
  <c r="S554" i="3" s="1"/>
  <c r="M555" i="3" l="1"/>
  <c r="N555" i="3" s="1"/>
  <c r="P556" i="3" s="1"/>
  <c r="Q557" i="3" s="1"/>
  <c r="R556" i="3"/>
  <c r="R555" i="3"/>
  <c r="S555" i="3" s="1"/>
  <c r="S556" i="3" l="1"/>
  <c r="M556" i="3"/>
  <c r="N556" i="3" s="1"/>
  <c r="P557" i="3" s="1"/>
  <c r="Q558" i="3" s="1"/>
  <c r="M557" i="3" l="1"/>
  <c r="N557" i="3" s="1"/>
  <c r="P558" i="3" s="1"/>
  <c r="Q559" i="3" s="1"/>
  <c r="R557" i="3"/>
  <c r="S557" i="3" s="1"/>
  <c r="M558" i="3" l="1"/>
  <c r="N558" i="3" s="1"/>
  <c r="P559" i="3" s="1"/>
  <c r="Q560" i="3" s="1"/>
  <c r="R558" i="3"/>
  <c r="S558" i="3" s="1"/>
  <c r="M559" i="3" l="1"/>
  <c r="N559" i="3" s="1"/>
  <c r="P560" i="3" s="1"/>
  <c r="Q561" i="3" s="1"/>
  <c r="R559" i="3"/>
  <c r="S559" i="3" s="1"/>
  <c r="M560" i="3" l="1"/>
  <c r="N560" i="3" s="1"/>
  <c r="P561" i="3" s="1"/>
  <c r="Q562" i="3" s="1"/>
  <c r="R560" i="3"/>
  <c r="S560" i="3" s="1"/>
  <c r="M561" i="3" l="1"/>
  <c r="N561" i="3" s="1"/>
  <c r="P562" i="3" s="1"/>
  <c r="Q563" i="3" s="1"/>
  <c r="R561" i="3"/>
  <c r="S561" i="3" s="1"/>
  <c r="M562" i="3" l="1"/>
  <c r="N562" i="3" s="1"/>
  <c r="P563" i="3" s="1"/>
  <c r="Q564" i="3" s="1"/>
  <c r="R562" i="3"/>
  <c r="S562" i="3" s="1"/>
  <c r="M563" i="3" l="1"/>
  <c r="N563" i="3" s="1"/>
  <c r="P564" i="3" s="1"/>
  <c r="Q565" i="3" s="1"/>
  <c r="R563" i="3"/>
  <c r="S563" i="3" s="1"/>
  <c r="M564" i="3" l="1"/>
  <c r="N564" i="3" s="1"/>
  <c r="P565" i="3" s="1"/>
  <c r="Q566" i="3" s="1"/>
  <c r="R564" i="3"/>
  <c r="S564" i="3" s="1"/>
  <c r="R565" i="3" l="1"/>
  <c r="S565" i="3" s="1"/>
  <c r="M565" i="3"/>
  <c r="N565" i="3" s="1"/>
  <c r="P566" i="3" s="1"/>
  <c r="Q567" i="3" s="1"/>
  <c r="M566" i="3" l="1"/>
  <c r="N566" i="3" s="1"/>
  <c r="P567" i="3" s="1"/>
  <c r="Q568" i="3" s="1"/>
  <c r="R566" i="3"/>
  <c r="S566" i="3" s="1"/>
  <c r="M567" i="3" l="1"/>
  <c r="N567" i="3" s="1"/>
  <c r="P568" i="3" s="1"/>
  <c r="Q569" i="3" s="1"/>
  <c r="R567" i="3"/>
  <c r="S567" i="3" s="1"/>
  <c r="M568" i="3" l="1"/>
  <c r="N568" i="3" s="1"/>
  <c r="P569" i="3" s="1"/>
  <c r="Q570" i="3" s="1"/>
  <c r="R568" i="3"/>
  <c r="S568" i="3" s="1"/>
  <c r="M569" i="3" l="1"/>
  <c r="N569" i="3" s="1"/>
  <c r="P570" i="3" s="1"/>
  <c r="Q571" i="3" s="1"/>
  <c r="R569" i="3"/>
  <c r="S569" i="3" s="1"/>
  <c r="M570" i="3" l="1"/>
  <c r="N570" i="3" s="1"/>
  <c r="P571" i="3" s="1"/>
  <c r="Q572" i="3" s="1"/>
  <c r="R570" i="3"/>
  <c r="S570" i="3" s="1"/>
  <c r="M571" i="3" l="1"/>
  <c r="N571" i="3" s="1"/>
  <c r="P572" i="3" s="1"/>
  <c r="Q573" i="3" s="1"/>
  <c r="R571" i="3"/>
  <c r="S571" i="3" s="1"/>
  <c r="M572" i="3" l="1"/>
  <c r="N572" i="3" s="1"/>
  <c r="P573" i="3" s="1"/>
  <c r="Q574" i="3" s="1"/>
  <c r="R572" i="3"/>
  <c r="S572" i="3" s="1"/>
  <c r="R573" i="3" l="1"/>
  <c r="S573" i="3" s="1"/>
  <c r="M573" i="3"/>
  <c r="N573" i="3" s="1"/>
  <c r="P574" i="3" s="1"/>
  <c r="Q575" i="3" s="1"/>
  <c r="M574" i="3" l="1"/>
  <c r="N574" i="3" s="1"/>
  <c r="P575" i="3" s="1"/>
  <c r="Q576" i="3" s="1"/>
  <c r="R574" i="3"/>
  <c r="S574" i="3" s="1"/>
  <c r="M575" i="3" l="1"/>
  <c r="N575" i="3" s="1"/>
  <c r="P576" i="3" s="1"/>
  <c r="Q577" i="3" s="1"/>
  <c r="R576" i="3"/>
  <c r="R575" i="3"/>
  <c r="S575" i="3" s="1"/>
  <c r="S576" i="3" l="1"/>
  <c r="M576" i="3"/>
  <c r="N576" i="3" s="1"/>
  <c r="P577" i="3" s="1"/>
  <c r="Q578" i="3" s="1"/>
  <c r="M577" i="3" l="1"/>
  <c r="N577" i="3" s="1"/>
  <c r="P578" i="3" s="1"/>
  <c r="Q579" i="3" s="1"/>
  <c r="R577" i="3"/>
  <c r="S577" i="3" s="1"/>
  <c r="M578" i="3" l="1"/>
  <c r="N578" i="3" s="1"/>
  <c r="P579" i="3" s="1"/>
  <c r="Q580" i="3" s="1"/>
  <c r="R578" i="3"/>
  <c r="S578" i="3" s="1"/>
  <c r="M579" i="3" l="1"/>
  <c r="N579" i="3" s="1"/>
  <c r="P580" i="3" s="1"/>
  <c r="Q581" i="3" s="1"/>
  <c r="R579" i="3"/>
  <c r="S579" i="3" s="1"/>
  <c r="M580" i="3" l="1"/>
  <c r="N580" i="3" s="1"/>
  <c r="P581" i="3" s="1"/>
  <c r="Q582" i="3" s="1"/>
  <c r="R580" i="3"/>
  <c r="S580" i="3" s="1"/>
  <c r="M581" i="3" l="1"/>
  <c r="N581" i="3" s="1"/>
  <c r="P582" i="3" s="1"/>
  <c r="Q583" i="3" s="1"/>
  <c r="R581" i="3"/>
  <c r="S581" i="3" s="1"/>
  <c r="M582" i="3" l="1"/>
  <c r="N582" i="3" s="1"/>
  <c r="P583" i="3" s="1"/>
  <c r="Q584" i="3" s="1"/>
  <c r="R582" i="3"/>
  <c r="S582" i="3" s="1"/>
  <c r="M583" i="3" l="1"/>
  <c r="N583" i="3" s="1"/>
  <c r="P584" i="3" s="1"/>
  <c r="Q585" i="3" s="1"/>
  <c r="R583" i="3"/>
  <c r="S583" i="3" s="1"/>
  <c r="M584" i="3" l="1"/>
  <c r="N584" i="3" s="1"/>
  <c r="P585" i="3" s="1"/>
  <c r="Q586" i="3" s="1"/>
  <c r="R584" i="3"/>
  <c r="S584" i="3" s="1"/>
  <c r="R585" i="3" l="1"/>
  <c r="S585" i="3" s="1"/>
  <c r="M585" i="3"/>
  <c r="N585" i="3" s="1"/>
  <c r="P586" i="3" s="1"/>
  <c r="Q587" i="3" s="1"/>
  <c r="R586" i="3" l="1"/>
  <c r="S586" i="3" s="1"/>
  <c r="M586" i="3"/>
  <c r="N586" i="3" s="1"/>
  <c r="P587" i="3" s="1"/>
  <c r="Q588" i="3" s="1"/>
  <c r="R587" i="3"/>
  <c r="S587" i="3" s="1"/>
  <c r="M587" i="3" l="1"/>
  <c r="N587" i="3" s="1"/>
  <c r="P588" i="3" s="1"/>
  <c r="Q589" i="3" s="1"/>
  <c r="M588" i="3" l="1"/>
  <c r="N588" i="3" s="1"/>
  <c r="P589" i="3" s="1"/>
  <c r="Q590" i="3" s="1"/>
  <c r="R588" i="3"/>
  <c r="S588" i="3" s="1"/>
  <c r="M589" i="3" l="1"/>
  <c r="N589" i="3" s="1"/>
  <c r="P590" i="3" s="1"/>
  <c r="Q591" i="3" s="1"/>
  <c r="R589" i="3"/>
  <c r="S589" i="3" s="1"/>
  <c r="M590" i="3" l="1"/>
  <c r="N590" i="3" s="1"/>
  <c r="P591" i="3" s="1"/>
  <c r="Q592" i="3" s="1"/>
  <c r="R590" i="3"/>
  <c r="S590" i="3" s="1"/>
  <c r="M591" i="3" l="1"/>
  <c r="N591" i="3" s="1"/>
  <c r="P592" i="3" s="1"/>
  <c r="Q593" i="3" s="1"/>
  <c r="R591" i="3"/>
  <c r="S591" i="3" s="1"/>
  <c r="M592" i="3" l="1"/>
  <c r="N592" i="3" s="1"/>
  <c r="P593" i="3" s="1"/>
  <c r="Q594" i="3" s="1"/>
  <c r="R592" i="3"/>
  <c r="S592" i="3" s="1"/>
  <c r="M593" i="3" l="1"/>
  <c r="N593" i="3" s="1"/>
  <c r="P594" i="3" s="1"/>
  <c r="Q595" i="3" s="1"/>
  <c r="R593" i="3"/>
  <c r="S593" i="3" s="1"/>
  <c r="R594" i="3" l="1"/>
  <c r="S594" i="3" s="1"/>
  <c r="M594" i="3"/>
  <c r="N594" i="3" s="1"/>
  <c r="P595" i="3" s="1"/>
  <c r="Q596" i="3" s="1"/>
  <c r="M595" i="3" l="1"/>
  <c r="N595" i="3" s="1"/>
  <c r="P596" i="3" s="1"/>
  <c r="Q597" i="3" s="1"/>
  <c r="R595" i="3"/>
  <c r="S595" i="3" s="1"/>
  <c r="M596" i="3" l="1"/>
  <c r="N596" i="3" s="1"/>
  <c r="P597" i="3" s="1"/>
  <c r="Q598" i="3" s="1"/>
  <c r="R596" i="3"/>
  <c r="S596" i="3" s="1"/>
  <c r="M597" i="3" l="1"/>
  <c r="N597" i="3" s="1"/>
  <c r="P598" i="3" s="1"/>
  <c r="Q599" i="3" s="1"/>
  <c r="R597" i="3"/>
  <c r="S597" i="3" s="1"/>
  <c r="M598" i="3" l="1"/>
  <c r="N598" i="3" s="1"/>
  <c r="P599" i="3" s="1"/>
  <c r="Q600" i="3" s="1"/>
  <c r="R598" i="3"/>
  <c r="S598" i="3" s="1"/>
  <c r="M599" i="3" l="1"/>
  <c r="N599" i="3" s="1"/>
  <c r="P600" i="3" s="1"/>
  <c r="Q601" i="3" s="1"/>
  <c r="R599" i="3"/>
  <c r="S599" i="3" s="1"/>
  <c r="M600" i="3" l="1"/>
  <c r="N600" i="3" s="1"/>
  <c r="P601" i="3" s="1"/>
  <c r="Q602" i="3" s="1"/>
  <c r="R600" i="3"/>
  <c r="S600" i="3" s="1"/>
  <c r="R601" i="3" l="1"/>
  <c r="S601" i="3" s="1"/>
  <c r="M601" i="3"/>
  <c r="N601" i="3" s="1"/>
  <c r="P602" i="3" s="1"/>
  <c r="Q603" i="3" s="1"/>
  <c r="M602" i="3" l="1"/>
  <c r="N602" i="3" s="1"/>
  <c r="P603" i="3" s="1"/>
  <c r="Q604" i="3" s="1"/>
  <c r="R602" i="3"/>
  <c r="S602" i="3" s="1"/>
  <c r="M603" i="3" l="1"/>
  <c r="N603" i="3" s="1"/>
  <c r="P604" i="3" s="1"/>
  <c r="Q605" i="3" s="1"/>
  <c r="R603" i="3"/>
  <c r="S603" i="3" s="1"/>
  <c r="M604" i="3" l="1"/>
  <c r="N604" i="3" s="1"/>
  <c r="P605" i="3" s="1"/>
  <c r="Q606" i="3" s="1"/>
  <c r="R604" i="3"/>
  <c r="S604" i="3" s="1"/>
  <c r="M605" i="3" l="1"/>
  <c r="N605" i="3" s="1"/>
  <c r="P606" i="3" s="1"/>
  <c r="Q607" i="3" s="1"/>
  <c r="R605" i="3"/>
  <c r="S605" i="3" s="1"/>
  <c r="M606" i="3" l="1"/>
  <c r="N606" i="3" s="1"/>
  <c r="P607" i="3" s="1"/>
  <c r="Q608" i="3" s="1"/>
  <c r="R606" i="3"/>
  <c r="S606" i="3" s="1"/>
  <c r="M607" i="3" l="1"/>
  <c r="N607" i="3" s="1"/>
  <c r="P608" i="3" s="1"/>
  <c r="Q609" i="3" s="1"/>
  <c r="R607" i="3"/>
  <c r="S607" i="3" s="1"/>
  <c r="M608" i="3" l="1"/>
  <c r="N608" i="3" s="1"/>
  <c r="P609" i="3" s="1"/>
  <c r="Q610" i="3" s="1"/>
  <c r="R608" i="3"/>
  <c r="S608" i="3" s="1"/>
  <c r="M609" i="3" l="1"/>
  <c r="N609" i="3" s="1"/>
  <c r="P610" i="3" s="1"/>
  <c r="Q611" i="3" s="1"/>
  <c r="R609" i="3"/>
  <c r="S609" i="3" s="1"/>
  <c r="M610" i="3" l="1"/>
  <c r="N610" i="3" s="1"/>
  <c r="P611" i="3" s="1"/>
  <c r="Q612" i="3" s="1"/>
  <c r="R610" i="3"/>
  <c r="S610" i="3" s="1"/>
  <c r="R611" i="3" l="1"/>
  <c r="S611" i="3" s="1"/>
  <c r="M611" i="3"/>
  <c r="N611" i="3" s="1"/>
  <c r="P612" i="3" s="1"/>
  <c r="Q613" i="3" s="1"/>
  <c r="R612" i="3"/>
  <c r="S612" i="3" l="1"/>
  <c r="M612" i="3"/>
  <c r="N612" i="3" s="1"/>
  <c r="P613" i="3" s="1"/>
  <c r="Q614" i="3" s="1"/>
  <c r="M613" i="3" l="1"/>
  <c r="N613" i="3" s="1"/>
  <c r="P614" i="3" s="1"/>
  <c r="Q615" i="3" s="1"/>
  <c r="R613" i="3"/>
  <c r="S613" i="3" s="1"/>
  <c r="M614" i="3" l="1"/>
  <c r="N614" i="3" s="1"/>
  <c r="P615" i="3" s="1"/>
  <c r="Q616" i="3" s="1"/>
  <c r="R614" i="3"/>
  <c r="S614" i="3" s="1"/>
  <c r="M615" i="3" l="1"/>
  <c r="N615" i="3" s="1"/>
  <c r="P616" i="3" s="1"/>
  <c r="Q617" i="3" s="1"/>
  <c r="R615" i="3"/>
  <c r="S615" i="3" s="1"/>
  <c r="R616" i="3" l="1"/>
  <c r="S616" i="3" s="1"/>
  <c r="M616" i="3"/>
  <c r="N616" i="3" s="1"/>
  <c r="P617" i="3" s="1"/>
  <c r="Q618" i="3" s="1"/>
  <c r="M617" i="3" l="1"/>
  <c r="N617" i="3" s="1"/>
  <c r="P618" i="3" s="1"/>
  <c r="Q619" i="3" s="1"/>
  <c r="R617" i="3"/>
  <c r="S617" i="3" s="1"/>
  <c r="M618" i="3" l="1"/>
  <c r="N618" i="3" s="1"/>
  <c r="P619" i="3" s="1"/>
  <c r="Q620" i="3" s="1"/>
  <c r="R618" i="3"/>
  <c r="S618" i="3" s="1"/>
  <c r="M619" i="3" l="1"/>
  <c r="N619" i="3" s="1"/>
  <c r="P620" i="3" s="1"/>
  <c r="Q621" i="3" s="1"/>
  <c r="R619" i="3"/>
  <c r="S619" i="3" s="1"/>
  <c r="M620" i="3" l="1"/>
  <c r="N620" i="3" s="1"/>
  <c r="P621" i="3" s="1"/>
  <c r="Q622" i="3" s="1"/>
  <c r="R620" i="3"/>
  <c r="S620" i="3" s="1"/>
  <c r="R621" i="3" l="1"/>
  <c r="S621" i="3" s="1"/>
  <c r="M621" i="3"/>
  <c r="N621" i="3" s="1"/>
  <c r="P622" i="3" s="1"/>
  <c r="Q623" i="3" s="1"/>
  <c r="M622" i="3" l="1"/>
  <c r="N622" i="3" s="1"/>
  <c r="P623" i="3" s="1"/>
  <c r="Q624" i="3" s="1"/>
  <c r="R622" i="3"/>
  <c r="S622" i="3" s="1"/>
  <c r="M623" i="3" l="1"/>
  <c r="N623" i="3" s="1"/>
  <c r="P624" i="3" s="1"/>
  <c r="Q625" i="3" s="1"/>
  <c r="R623" i="3"/>
  <c r="S623" i="3" s="1"/>
  <c r="M624" i="3" l="1"/>
  <c r="N624" i="3" s="1"/>
  <c r="P625" i="3" s="1"/>
  <c r="Q626" i="3" s="1"/>
  <c r="R624" i="3"/>
  <c r="S624" i="3" s="1"/>
  <c r="M625" i="3" l="1"/>
  <c r="N625" i="3" s="1"/>
  <c r="P626" i="3" s="1"/>
  <c r="Q627" i="3" s="1"/>
  <c r="R625" i="3"/>
  <c r="S625" i="3" s="1"/>
  <c r="R626" i="3" l="1"/>
  <c r="S626" i="3" s="1"/>
  <c r="M626" i="3"/>
  <c r="N626" i="3" s="1"/>
  <c r="P627" i="3" s="1"/>
  <c r="Q628" i="3" s="1"/>
  <c r="M627" i="3" l="1"/>
  <c r="N627" i="3" s="1"/>
  <c r="P628" i="3" s="1"/>
  <c r="Q629" i="3" s="1"/>
  <c r="R627" i="3"/>
  <c r="S627" i="3" s="1"/>
  <c r="M628" i="3" l="1"/>
  <c r="N628" i="3" s="1"/>
  <c r="P629" i="3" s="1"/>
  <c r="Q630" i="3" s="1"/>
  <c r="R628" i="3"/>
  <c r="S628" i="3" s="1"/>
  <c r="M629" i="3" l="1"/>
  <c r="N629" i="3" s="1"/>
  <c r="P630" i="3" s="1"/>
  <c r="Q631" i="3" s="1"/>
  <c r="R629" i="3"/>
  <c r="S629" i="3" s="1"/>
  <c r="M630" i="3" l="1"/>
  <c r="N630" i="3" s="1"/>
  <c r="P631" i="3" s="1"/>
  <c r="Q632" i="3" s="1"/>
  <c r="R630" i="3"/>
  <c r="S630" i="3" s="1"/>
  <c r="M631" i="3" l="1"/>
  <c r="N631" i="3" s="1"/>
  <c r="P632" i="3" s="1"/>
  <c r="Q633" i="3" s="1"/>
  <c r="R631" i="3"/>
  <c r="S631" i="3" s="1"/>
  <c r="M632" i="3" l="1"/>
  <c r="N632" i="3" s="1"/>
  <c r="P633" i="3" s="1"/>
  <c r="Q634" i="3" s="1"/>
  <c r="R632" i="3"/>
  <c r="S632" i="3" s="1"/>
  <c r="M633" i="3" l="1"/>
  <c r="N633" i="3" s="1"/>
  <c r="P634" i="3" s="1"/>
  <c r="Q635" i="3" s="1"/>
  <c r="R633" i="3"/>
  <c r="S633" i="3" s="1"/>
  <c r="M634" i="3" l="1"/>
  <c r="N634" i="3" s="1"/>
  <c r="P635" i="3" s="1"/>
  <c r="Q636" i="3" s="1"/>
  <c r="R634" i="3"/>
  <c r="S634" i="3" s="1"/>
  <c r="M635" i="3" l="1"/>
  <c r="N635" i="3" s="1"/>
  <c r="P636" i="3" s="1"/>
  <c r="Q637" i="3" s="1"/>
  <c r="R635" i="3"/>
  <c r="S635" i="3" s="1"/>
  <c r="M636" i="3" l="1"/>
  <c r="N636" i="3" s="1"/>
  <c r="P637" i="3" s="1"/>
  <c r="Q638" i="3" s="1"/>
  <c r="R636" i="3"/>
  <c r="S636" i="3" s="1"/>
  <c r="M637" i="3" l="1"/>
  <c r="N637" i="3" s="1"/>
  <c r="P638" i="3" s="1"/>
  <c r="Q639" i="3" s="1"/>
  <c r="R637" i="3"/>
  <c r="S637" i="3" s="1"/>
  <c r="M638" i="3" l="1"/>
  <c r="N638" i="3" s="1"/>
  <c r="P639" i="3" s="1"/>
  <c r="Q640" i="3" s="1"/>
  <c r="R638" i="3"/>
  <c r="S638" i="3" s="1"/>
  <c r="M639" i="3" l="1"/>
  <c r="N639" i="3" s="1"/>
  <c r="P640" i="3" s="1"/>
  <c r="Q641" i="3" s="1"/>
  <c r="R639" i="3"/>
  <c r="S639" i="3" s="1"/>
  <c r="M640" i="3" l="1"/>
  <c r="N640" i="3" s="1"/>
  <c r="P641" i="3" s="1"/>
  <c r="Q642" i="3" s="1"/>
  <c r="R640" i="3"/>
  <c r="S640" i="3" s="1"/>
  <c r="R641" i="3" l="1"/>
  <c r="S641" i="3" s="1"/>
  <c r="M641" i="3"/>
  <c r="N641" i="3" s="1"/>
  <c r="P642" i="3" s="1"/>
  <c r="Q643" i="3" s="1"/>
  <c r="R642" i="3" l="1"/>
  <c r="S642" i="3" s="1"/>
  <c r="M642" i="3"/>
  <c r="N642" i="3" s="1"/>
  <c r="P643" i="3" s="1"/>
  <c r="Q644" i="3" s="1"/>
  <c r="M643" i="3" l="1"/>
  <c r="N643" i="3" s="1"/>
  <c r="P644" i="3" s="1"/>
  <c r="Q645" i="3" s="1"/>
  <c r="R643" i="3"/>
  <c r="S643" i="3" s="1"/>
  <c r="M644" i="3" l="1"/>
  <c r="N644" i="3" s="1"/>
  <c r="P645" i="3" s="1"/>
  <c r="Q646" i="3" s="1"/>
  <c r="R644" i="3"/>
  <c r="S644" i="3" s="1"/>
  <c r="M645" i="3" l="1"/>
  <c r="N645" i="3" s="1"/>
  <c r="P646" i="3" s="1"/>
  <c r="Q647" i="3" s="1"/>
  <c r="R645" i="3"/>
  <c r="S645" i="3" s="1"/>
  <c r="M646" i="3" l="1"/>
  <c r="N646" i="3" s="1"/>
  <c r="P647" i="3" s="1"/>
  <c r="Q648" i="3" s="1"/>
  <c r="R646" i="3"/>
  <c r="S646" i="3" s="1"/>
  <c r="M647" i="3" l="1"/>
  <c r="N647" i="3" s="1"/>
  <c r="P648" i="3" s="1"/>
  <c r="Q649" i="3" s="1"/>
  <c r="R647" i="3"/>
  <c r="S647" i="3" s="1"/>
  <c r="M648" i="3" l="1"/>
  <c r="N648" i="3" s="1"/>
  <c r="P649" i="3" s="1"/>
  <c r="Q650" i="3" s="1"/>
  <c r="R648" i="3"/>
  <c r="S648" i="3" s="1"/>
  <c r="M649" i="3" l="1"/>
  <c r="N649" i="3" s="1"/>
  <c r="P650" i="3" s="1"/>
  <c r="Q651" i="3" s="1"/>
  <c r="R649" i="3"/>
  <c r="S649" i="3" s="1"/>
  <c r="R650" i="3" l="1"/>
  <c r="S650" i="3" s="1"/>
  <c r="M650" i="3"/>
  <c r="N650" i="3" s="1"/>
  <c r="P651" i="3" s="1"/>
  <c r="Q652" i="3" s="1"/>
  <c r="M651" i="3" l="1"/>
  <c r="N651" i="3" s="1"/>
  <c r="P652" i="3" s="1"/>
  <c r="Q653" i="3" s="1"/>
  <c r="R651" i="3"/>
  <c r="S651" i="3" s="1"/>
  <c r="M652" i="3" l="1"/>
  <c r="N652" i="3" s="1"/>
  <c r="P653" i="3" s="1"/>
  <c r="Q654" i="3" s="1"/>
  <c r="R652" i="3"/>
  <c r="S652" i="3" s="1"/>
  <c r="M653" i="3" l="1"/>
  <c r="N653" i="3" s="1"/>
  <c r="P654" i="3" s="1"/>
  <c r="Q655" i="3" s="1"/>
  <c r="R653" i="3"/>
  <c r="S653" i="3" s="1"/>
  <c r="M654" i="3" l="1"/>
  <c r="N654" i="3" s="1"/>
  <c r="P655" i="3" s="1"/>
  <c r="Q656" i="3" s="1"/>
  <c r="R654" i="3"/>
  <c r="S654" i="3" s="1"/>
  <c r="M655" i="3" l="1"/>
  <c r="N655" i="3" s="1"/>
  <c r="P656" i="3" s="1"/>
  <c r="Q657" i="3" s="1"/>
  <c r="R655" i="3"/>
  <c r="S655" i="3" s="1"/>
  <c r="M656" i="3" l="1"/>
  <c r="N656" i="3" s="1"/>
  <c r="P657" i="3" s="1"/>
  <c r="Q658" i="3" s="1"/>
  <c r="R656" i="3"/>
  <c r="S656" i="3" s="1"/>
  <c r="M657" i="3" l="1"/>
  <c r="N657" i="3" s="1"/>
  <c r="P658" i="3" s="1"/>
  <c r="Q659" i="3" s="1"/>
  <c r="R657" i="3"/>
  <c r="S657" i="3" s="1"/>
  <c r="M658" i="3" l="1"/>
  <c r="N658" i="3" s="1"/>
  <c r="P659" i="3" s="1"/>
  <c r="Q660" i="3" s="1"/>
  <c r="R658" i="3"/>
  <c r="S658" i="3" s="1"/>
  <c r="R659" i="3" l="1"/>
  <c r="S659" i="3" s="1"/>
  <c r="M659" i="3"/>
  <c r="N659" i="3" s="1"/>
  <c r="P660" i="3" s="1"/>
  <c r="Q661" i="3" s="1"/>
  <c r="M660" i="3" l="1"/>
  <c r="N660" i="3" s="1"/>
  <c r="P661" i="3" s="1"/>
  <c r="Q662" i="3" s="1"/>
  <c r="R660" i="3"/>
  <c r="S660" i="3" s="1"/>
  <c r="M661" i="3" l="1"/>
  <c r="N661" i="3" s="1"/>
  <c r="P662" i="3" s="1"/>
  <c r="Q663" i="3" s="1"/>
  <c r="R661" i="3"/>
  <c r="S661" i="3" s="1"/>
  <c r="M662" i="3" l="1"/>
  <c r="N662" i="3" s="1"/>
  <c r="P663" i="3" s="1"/>
  <c r="Q664" i="3" s="1"/>
  <c r="R662" i="3"/>
  <c r="S662" i="3" s="1"/>
  <c r="R663" i="3" l="1"/>
  <c r="S663" i="3" s="1"/>
  <c r="M663" i="3"/>
  <c r="N663" i="3" s="1"/>
  <c r="P664" i="3" s="1"/>
  <c r="Q665" i="3" s="1"/>
  <c r="M664" i="3" l="1"/>
  <c r="N664" i="3" s="1"/>
  <c r="P665" i="3" s="1"/>
  <c r="Q666" i="3" s="1"/>
  <c r="R664" i="3"/>
  <c r="S664" i="3" s="1"/>
  <c r="M665" i="3" l="1"/>
  <c r="N665" i="3" s="1"/>
  <c r="P666" i="3" s="1"/>
  <c r="Q667" i="3" s="1"/>
  <c r="R665" i="3"/>
  <c r="S665" i="3" s="1"/>
  <c r="M666" i="3" l="1"/>
  <c r="N666" i="3" s="1"/>
  <c r="P667" i="3" s="1"/>
  <c r="Q668" i="3" s="1"/>
  <c r="R666" i="3"/>
  <c r="S666" i="3" s="1"/>
  <c r="R667" i="3" l="1"/>
  <c r="S667" i="3" s="1"/>
  <c r="M667" i="3"/>
  <c r="N667" i="3" s="1"/>
  <c r="P668" i="3" s="1"/>
  <c r="Q669" i="3" s="1"/>
  <c r="M668" i="3" l="1"/>
  <c r="N668" i="3" s="1"/>
  <c r="P669" i="3" s="1"/>
  <c r="Q670" i="3" s="1"/>
  <c r="R668" i="3"/>
  <c r="S668" i="3" s="1"/>
  <c r="M669" i="3" l="1"/>
  <c r="N669" i="3" s="1"/>
  <c r="P670" i="3" s="1"/>
  <c r="Q671" i="3" s="1"/>
  <c r="R669" i="3"/>
  <c r="S669" i="3" s="1"/>
  <c r="M670" i="3" l="1"/>
  <c r="N670" i="3" s="1"/>
  <c r="P671" i="3" s="1"/>
  <c r="Q672" i="3" s="1"/>
  <c r="R670" i="3"/>
  <c r="S670" i="3" s="1"/>
  <c r="M671" i="3" l="1"/>
  <c r="N671" i="3" s="1"/>
  <c r="P672" i="3" s="1"/>
  <c r="Q673" i="3" s="1"/>
  <c r="R671" i="3"/>
  <c r="S671" i="3" s="1"/>
  <c r="M672" i="3" l="1"/>
  <c r="N672" i="3" s="1"/>
  <c r="P673" i="3" s="1"/>
  <c r="Q674" i="3" s="1"/>
  <c r="R672" i="3"/>
  <c r="S672" i="3" s="1"/>
  <c r="M673" i="3" l="1"/>
  <c r="N673" i="3" s="1"/>
  <c r="P674" i="3" s="1"/>
  <c r="Q675" i="3" s="1"/>
  <c r="R673" i="3"/>
  <c r="S673" i="3" s="1"/>
  <c r="R674" i="3" l="1"/>
  <c r="S674" i="3" s="1"/>
  <c r="M674" i="3"/>
  <c r="N674" i="3" s="1"/>
  <c r="P675" i="3" s="1"/>
  <c r="Q676" i="3" s="1"/>
  <c r="R675" i="3" l="1"/>
  <c r="S675" i="3" s="1"/>
  <c r="M675" i="3"/>
  <c r="N675" i="3" s="1"/>
  <c r="P676" i="3" s="1"/>
  <c r="Q677" i="3" s="1"/>
  <c r="M676" i="3" l="1"/>
  <c r="N676" i="3" s="1"/>
  <c r="P677" i="3" s="1"/>
  <c r="Q678" i="3" s="1"/>
  <c r="R676" i="3"/>
  <c r="S676" i="3" s="1"/>
  <c r="M677" i="3" l="1"/>
  <c r="N677" i="3" s="1"/>
  <c r="P678" i="3" s="1"/>
  <c r="Q679" i="3" s="1"/>
  <c r="R677" i="3"/>
  <c r="S677" i="3" s="1"/>
  <c r="M678" i="3" l="1"/>
  <c r="N678" i="3" s="1"/>
  <c r="P679" i="3" s="1"/>
  <c r="Q680" i="3" s="1"/>
  <c r="R678" i="3"/>
  <c r="S678" i="3" s="1"/>
  <c r="M679" i="3" l="1"/>
  <c r="N679" i="3" s="1"/>
  <c r="P680" i="3" s="1"/>
  <c r="Q681" i="3" s="1"/>
  <c r="R679" i="3"/>
  <c r="S679" i="3" s="1"/>
  <c r="M680" i="3" l="1"/>
  <c r="N680" i="3" s="1"/>
  <c r="P681" i="3" s="1"/>
  <c r="Q682" i="3" s="1"/>
  <c r="R680" i="3"/>
  <c r="S680" i="3" s="1"/>
  <c r="M681" i="3" l="1"/>
  <c r="N681" i="3" s="1"/>
  <c r="P682" i="3" s="1"/>
  <c r="Q683" i="3" s="1"/>
  <c r="R681" i="3"/>
  <c r="S681" i="3" s="1"/>
  <c r="M682" i="3" l="1"/>
  <c r="N682" i="3" s="1"/>
  <c r="P683" i="3" s="1"/>
  <c r="Q684" i="3" s="1"/>
  <c r="R682" i="3"/>
  <c r="S682" i="3" s="1"/>
  <c r="M683" i="3" l="1"/>
  <c r="N683" i="3" s="1"/>
  <c r="P684" i="3" s="1"/>
  <c r="Q685" i="3" s="1"/>
  <c r="R683" i="3"/>
  <c r="S683" i="3" s="1"/>
  <c r="R684" i="3" l="1"/>
  <c r="S684" i="3" s="1"/>
  <c r="M684" i="3"/>
  <c r="N684" i="3" s="1"/>
  <c r="P685" i="3" s="1"/>
  <c r="Q686" i="3" s="1"/>
  <c r="M685" i="3" l="1"/>
  <c r="N685" i="3" s="1"/>
  <c r="P686" i="3" s="1"/>
  <c r="Q687" i="3" s="1"/>
  <c r="R685" i="3"/>
  <c r="S685" i="3" s="1"/>
  <c r="M686" i="3" l="1"/>
  <c r="N686" i="3" s="1"/>
  <c r="P687" i="3" s="1"/>
  <c r="Q688" i="3" s="1"/>
  <c r="R686" i="3"/>
  <c r="S686" i="3" s="1"/>
  <c r="R687" i="3" l="1"/>
  <c r="S687" i="3" s="1"/>
  <c r="M687" i="3"/>
  <c r="N687" i="3" s="1"/>
  <c r="P688" i="3" s="1"/>
  <c r="Q689" i="3" s="1"/>
  <c r="R688" i="3" l="1"/>
  <c r="S688" i="3" s="1"/>
  <c r="M688" i="3"/>
  <c r="N688" i="3" s="1"/>
  <c r="P689" i="3" s="1"/>
  <c r="Q690" i="3" s="1"/>
  <c r="M689" i="3" l="1"/>
  <c r="N689" i="3" s="1"/>
  <c r="P690" i="3" s="1"/>
  <c r="Q691" i="3" s="1"/>
  <c r="R689" i="3"/>
  <c r="S689" i="3" s="1"/>
  <c r="M690" i="3" l="1"/>
  <c r="N690" i="3" s="1"/>
  <c r="P691" i="3" s="1"/>
  <c r="Q692" i="3" s="1"/>
  <c r="R690" i="3"/>
  <c r="S690" i="3" s="1"/>
  <c r="M691" i="3" l="1"/>
  <c r="N691" i="3" s="1"/>
  <c r="P692" i="3" s="1"/>
  <c r="Q693" i="3" s="1"/>
  <c r="R691" i="3"/>
  <c r="S691" i="3" s="1"/>
  <c r="M692" i="3" l="1"/>
  <c r="N692" i="3" s="1"/>
  <c r="P693" i="3" s="1"/>
  <c r="Q694" i="3" s="1"/>
  <c r="R692" i="3"/>
  <c r="S692" i="3" s="1"/>
  <c r="R693" i="3" l="1"/>
  <c r="S693" i="3" s="1"/>
  <c r="M693" i="3"/>
  <c r="N693" i="3" s="1"/>
  <c r="P694" i="3" s="1"/>
  <c r="Q695" i="3" s="1"/>
  <c r="M694" i="3" l="1"/>
  <c r="N694" i="3" s="1"/>
  <c r="P695" i="3" s="1"/>
  <c r="Q696" i="3" s="1"/>
  <c r="R694" i="3"/>
  <c r="S694" i="3" s="1"/>
  <c r="M695" i="3" l="1"/>
  <c r="N695" i="3" s="1"/>
  <c r="P696" i="3" s="1"/>
  <c r="Q697" i="3" s="1"/>
  <c r="R695" i="3"/>
  <c r="S695" i="3" s="1"/>
  <c r="R696" i="3" l="1"/>
  <c r="S696" i="3" s="1"/>
  <c r="M696" i="3"/>
  <c r="N696" i="3" s="1"/>
  <c r="P697" i="3" s="1"/>
  <c r="Q698" i="3" s="1"/>
  <c r="M697" i="3" l="1"/>
  <c r="N697" i="3" s="1"/>
  <c r="P698" i="3" s="1"/>
  <c r="Q699" i="3" s="1"/>
  <c r="R697" i="3"/>
  <c r="S697" i="3" s="1"/>
  <c r="M698" i="3" l="1"/>
  <c r="N698" i="3" s="1"/>
  <c r="P699" i="3" s="1"/>
  <c r="Q700" i="3" s="1"/>
  <c r="R698" i="3"/>
  <c r="S698" i="3" s="1"/>
  <c r="M699" i="3" l="1"/>
  <c r="N699" i="3" s="1"/>
  <c r="P700" i="3" s="1"/>
  <c r="Q701" i="3" s="1"/>
  <c r="R699" i="3"/>
  <c r="S699" i="3" s="1"/>
  <c r="M700" i="3" l="1"/>
  <c r="N700" i="3" s="1"/>
  <c r="P701" i="3" s="1"/>
  <c r="Q702" i="3" s="1"/>
  <c r="R700" i="3"/>
  <c r="S700" i="3" s="1"/>
  <c r="M701" i="3" l="1"/>
  <c r="N701" i="3" s="1"/>
  <c r="P702" i="3" s="1"/>
  <c r="Q703" i="3" s="1"/>
  <c r="R701" i="3"/>
  <c r="S701" i="3" s="1"/>
  <c r="M702" i="3" l="1"/>
  <c r="N702" i="3" s="1"/>
  <c r="P703" i="3" s="1"/>
  <c r="Q704" i="3" s="1"/>
  <c r="R702" i="3"/>
  <c r="S702" i="3" s="1"/>
  <c r="M703" i="3" l="1"/>
  <c r="N703" i="3" s="1"/>
  <c r="P704" i="3" s="1"/>
  <c r="Q705" i="3" s="1"/>
  <c r="R703" i="3"/>
  <c r="S703" i="3" s="1"/>
  <c r="R704" i="3" l="1"/>
  <c r="S704" i="3" s="1"/>
  <c r="M704" i="3"/>
  <c r="N704" i="3" s="1"/>
  <c r="P705" i="3" s="1"/>
  <c r="Q706" i="3" s="1"/>
  <c r="M705" i="3" l="1"/>
  <c r="N705" i="3" s="1"/>
  <c r="P706" i="3" s="1"/>
  <c r="Q707" i="3" s="1"/>
  <c r="R705" i="3"/>
  <c r="S705" i="3" s="1"/>
  <c r="M706" i="3" l="1"/>
  <c r="N706" i="3" s="1"/>
  <c r="P707" i="3" s="1"/>
  <c r="Q708" i="3" s="1"/>
  <c r="R706" i="3"/>
  <c r="S706" i="3" s="1"/>
  <c r="M707" i="3" l="1"/>
  <c r="N707" i="3" s="1"/>
  <c r="P708" i="3" s="1"/>
  <c r="Q709" i="3" s="1"/>
  <c r="R707" i="3"/>
  <c r="S707" i="3" s="1"/>
  <c r="R708" i="3" l="1"/>
  <c r="S708" i="3" s="1"/>
  <c r="M708" i="3"/>
  <c r="N708" i="3" s="1"/>
  <c r="P709" i="3" s="1"/>
  <c r="Q710" i="3" s="1"/>
  <c r="R709" i="3" l="1"/>
  <c r="S709" i="3" s="1"/>
  <c r="M709" i="3"/>
  <c r="N709" i="3" s="1"/>
  <c r="P710" i="3" s="1"/>
  <c r="Q711" i="3" s="1"/>
  <c r="M710" i="3" l="1"/>
  <c r="N710" i="3" s="1"/>
  <c r="P711" i="3" s="1"/>
  <c r="Q712" i="3" s="1"/>
  <c r="R710" i="3"/>
  <c r="S710" i="3" s="1"/>
  <c r="M711" i="3" l="1"/>
  <c r="N711" i="3" s="1"/>
  <c r="P712" i="3" s="1"/>
  <c r="Q713" i="3" s="1"/>
  <c r="R711" i="3"/>
  <c r="S711" i="3" s="1"/>
  <c r="M712" i="3" l="1"/>
  <c r="N712" i="3" s="1"/>
  <c r="P713" i="3" s="1"/>
  <c r="Q714" i="3" s="1"/>
  <c r="R712" i="3"/>
  <c r="S712" i="3" s="1"/>
  <c r="M713" i="3" l="1"/>
  <c r="N713" i="3" s="1"/>
  <c r="P714" i="3" s="1"/>
  <c r="Q715" i="3" s="1"/>
  <c r="R713" i="3"/>
  <c r="S713" i="3" s="1"/>
  <c r="M714" i="3" l="1"/>
  <c r="N714" i="3" s="1"/>
  <c r="P715" i="3" s="1"/>
  <c r="Q716" i="3" s="1"/>
  <c r="R714" i="3"/>
  <c r="S714" i="3" s="1"/>
  <c r="R715" i="3" l="1"/>
  <c r="S715" i="3" s="1"/>
  <c r="M715" i="3"/>
  <c r="N715" i="3" s="1"/>
  <c r="P716" i="3" s="1"/>
  <c r="Q717" i="3" s="1"/>
  <c r="M716" i="3" l="1"/>
  <c r="N716" i="3" s="1"/>
  <c r="P717" i="3" s="1"/>
  <c r="Q718" i="3" s="1"/>
  <c r="R716" i="3"/>
  <c r="S716" i="3" s="1"/>
  <c r="M717" i="3" l="1"/>
  <c r="N717" i="3" s="1"/>
  <c r="P718" i="3" s="1"/>
  <c r="Q719" i="3" s="1"/>
  <c r="R717" i="3"/>
  <c r="S717" i="3" s="1"/>
  <c r="M718" i="3" l="1"/>
  <c r="N718" i="3" s="1"/>
  <c r="P719" i="3" s="1"/>
  <c r="Q720" i="3" s="1"/>
  <c r="R718" i="3"/>
  <c r="S718" i="3" s="1"/>
  <c r="M719" i="3" l="1"/>
  <c r="N719" i="3" s="1"/>
  <c r="P720" i="3" s="1"/>
  <c r="Q721" i="3" s="1"/>
  <c r="R719" i="3"/>
  <c r="S719" i="3" s="1"/>
  <c r="M720" i="3" l="1"/>
  <c r="N720" i="3" s="1"/>
  <c r="P721" i="3" s="1"/>
  <c r="Q722" i="3" s="1"/>
  <c r="R720" i="3"/>
  <c r="S720" i="3" s="1"/>
  <c r="M721" i="3" l="1"/>
  <c r="N721" i="3" s="1"/>
  <c r="P722" i="3" s="1"/>
  <c r="Q723" i="3" s="1"/>
  <c r="R721" i="3"/>
  <c r="S721" i="3" s="1"/>
  <c r="R722" i="3" l="1"/>
  <c r="S722" i="3" s="1"/>
  <c r="M722" i="3"/>
  <c r="N722" i="3" s="1"/>
  <c r="P723" i="3" s="1"/>
  <c r="Q724" i="3" s="1"/>
  <c r="M723" i="3" l="1"/>
  <c r="N723" i="3" s="1"/>
  <c r="P724" i="3" s="1"/>
  <c r="Q725" i="3" s="1"/>
  <c r="R723" i="3"/>
  <c r="S723" i="3" s="1"/>
  <c r="M724" i="3" l="1"/>
  <c r="N724" i="3" s="1"/>
  <c r="P725" i="3" s="1"/>
  <c r="Q726" i="3" s="1"/>
  <c r="R724" i="3"/>
  <c r="S724" i="3" s="1"/>
  <c r="M725" i="3" l="1"/>
  <c r="N725" i="3" s="1"/>
  <c r="P726" i="3" s="1"/>
  <c r="Q727" i="3" s="1"/>
  <c r="R725" i="3"/>
  <c r="S725" i="3" s="1"/>
  <c r="M726" i="3" l="1"/>
  <c r="N726" i="3" s="1"/>
  <c r="P727" i="3" s="1"/>
  <c r="Q728" i="3" s="1"/>
  <c r="R727" i="3"/>
  <c r="R726" i="3"/>
  <c r="S726" i="3" s="1"/>
  <c r="S727" i="3" l="1"/>
  <c r="M727" i="3"/>
  <c r="N727" i="3" s="1"/>
  <c r="P728" i="3" s="1"/>
  <c r="Q729" i="3" s="1"/>
  <c r="R728" i="3"/>
  <c r="S728" i="3" s="1"/>
  <c r="M728" i="3" l="1"/>
  <c r="N728" i="3" s="1"/>
  <c r="P729" i="3" s="1"/>
  <c r="Q730" i="3" s="1"/>
  <c r="M729" i="3" l="1"/>
  <c r="N729" i="3" s="1"/>
  <c r="P730" i="3" s="1"/>
  <c r="Q731" i="3" s="1"/>
  <c r="R729" i="3"/>
  <c r="S729" i="3" s="1"/>
  <c r="M730" i="3" l="1"/>
  <c r="N730" i="3" s="1"/>
  <c r="P731" i="3" s="1"/>
  <c r="Q732" i="3" s="1"/>
  <c r="R730" i="3"/>
  <c r="S730" i="3" s="1"/>
  <c r="M731" i="3" l="1"/>
  <c r="N731" i="3" s="1"/>
  <c r="P732" i="3" s="1"/>
  <c r="Q733" i="3" s="1"/>
  <c r="R731" i="3"/>
  <c r="S731" i="3" s="1"/>
  <c r="R732" i="3" l="1"/>
  <c r="S732" i="3" s="1"/>
  <c r="M732" i="3"/>
  <c r="N732" i="3" s="1"/>
  <c r="P733" i="3" s="1"/>
  <c r="Q734" i="3" s="1"/>
  <c r="M733" i="3" l="1"/>
  <c r="N733" i="3" s="1"/>
  <c r="P734" i="3" s="1"/>
  <c r="Q735" i="3" s="1"/>
  <c r="R733" i="3"/>
  <c r="S733" i="3" s="1"/>
  <c r="M734" i="3" l="1"/>
  <c r="N734" i="3" s="1"/>
  <c r="P735" i="3" s="1"/>
  <c r="Q736" i="3" s="1"/>
  <c r="R734" i="3"/>
  <c r="S734" i="3" s="1"/>
  <c r="M735" i="3" l="1"/>
  <c r="N735" i="3" s="1"/>
  <c r="P736" i="3" s="1"/>
  <c r="Q737" i="3" s="1"/>
  <c r="R735" i="3"/>
  <c r="S735" i="3" s="1"/>
  <c r="M736" i="3" l="1"/>
  <c r="N736" i="3" s="1"/>
  <c r="P737" i="3" s="1"/>
  <c r="Q738" i="3" s="1"/>
  <c r="R736" i="3"/>
  <c r="S736" i="3" s="1"/>
  <c r="M737" i="3" l="1"/>
  <c r="N737" i="3" s="1"/>
  <c r="P738" i="3" s="1"/>
  <c r="Q739" i="3" s="1"/>
  <c r="R737" i="3"/>
  <c r="S737" i="3" s="1"/>
  <c r="M738" i="3" l="1"/>
  <c r="N738" i="3" s="1"/>
  <c r="P739" i="3" s="1"/>
  <c r="Q740" i="3" s="1"/>
  <c r="R738" i="3"/>
  <c r="S738" i="3" s="1"/>
  <c r="M739" i="3" l="1"/>
  <c r="N739" i="3" s="1"/>
  <c r="P740" i="3" s="1"/>
  <c r="Q741" i="3" s="1"/>
  <c r="R739" i="3"/>
  <c r="S739" i="3" s="1"/>
  <c r="M740" i="3" l="1"/>
  <c r="N740" i="3" s="1"/>
  <c r="P741" i="3" s="1"/>
  <c r="Q742" i="3" s="1"/>
  <c r="R740" i="3"/>
  <c r="S740" i="3" s="1"/>
  <c r="M741" i="3" l="1"/>
  <c r="N741" i="3" s="1"/>
  <c r="P742" i="3" s="1"/>
  <c r="Q743" i="3" s="1"/>
  <c r="R741" i="3"/>
  <c r="S741" i="3" s="1"/>
  <c r="M742" i="3" l="1"/>
  <c r="N742" i="3" s="1"/>
  <c r="P743" i="3" s="1"/>
  <c r="Q744" i="3" s="1"/>
  <c r="R742" i="3"/>
  <c r="S742" i="3" s="1"/>
  <c r="M743" i="3" l="1"/>
  <c r="N743" i="3" s="1"/>
  <c r="P744" i="3" s="1"/>
  <c r="Q745" i="3" s="1"/>
  <c r="R743" i="3"/>
  <c r="S743" i="3" s="1"/>
  <c r="M744" i="3" l="1"/>
  <c r="N744" i="3" s="1"/>
  <c r="P745" i="3" s="1"/>
  <c r="Q746" i="3" s="1"/>
  <c r="R744" i="3"/>
  <c r="S744" i="3" s="1"/>
  <c r="M745" i="3" l="1"/>
  <c r="N745" i="3" s="1"/>
  <c r="P746" i="3" s="1"/>
  <c r="Q747" i="3" s="1"/>
  <c r="R745" i="3"/>
  <c r="S745" i="3" s="1"/>
  <c r="R746" i="3" l="1"/>
  <c r="S746" i="3" s="1"/>
  <c r="M746" i="3"/>
  <c r="N746" i="3" s="1"/>
  <c r="P747" i="3" s="1"/>
  <c r="Q748" i="3" s="1"/>
  <c r="R747" i="3" l="1"/>
  <c r="S747" i="3" s="1"/>
  <c r="M747" i="3"/>
  <c r="N747" i="3" s="1"/>
  <c r="P748" i="3" s="1"/>
  <c r="Q749" i="3" s="1"/>
  <c r="R748" i="3" l="1"/>
  <c r="S748" i="3" s="1"/>
  <c r="M748" i="3"/>
  <c r="N748" i="3" s="1"/>
  <c r="P749" i="3" s="1"/>
  <c r="Q750" i="3" s="1"/>
  <c r="M749" i="3" l="1"/>
  <c r="N749" i="3" s="1"/>
  <c r="P750" i="3" s="1"/>
  <c r="Q751" i="3" s="1"/>
  <c r="R749" i="3"/>
  <c r="S749" i="3" s="1"/>
  <c r="M750" i="3" l="1"/>
  <c r="N750" i="3" s="1"/>
  <c r="P751" i="3" s="1"/>
  <c r="Q752" i="3" s="1"/>
  <c r="R750" i="3"/>
  <c r="S750" i="3" s="1"/>
  <c r="R751" i="3" l="1"/>
  <c r="S751" i="3" s="1"/>
  <c r="M751" i="3"/>
  <c r="N751" i="3" s="1"/>
  <c r="P752" i="3" s="1"/>
  <c r="Q753" i="3" s="1"/>
  <c r="R752" i="3"/>
  <c r="S752" i="3" l="1"/>
  <c r="M752" i="3"/>
  <c r="N752" i="3" s="1"/>
  <c r="P753" i="3" s="1"/>
  <c r="Q754" i="3" s="1"/>
  <c r="R753" i="3" l="1"/>
  <c r="S753" i="3" s="1"/>
  <c r="M753" i="3"/>
  <c r="N753" i="3" s="1"/>
  <c r="P754" i="3" s="1"/>
  <c r="Q755" i="3" s="1"/>
  <c r="M754" i="3" l="1"/>
  <c r="N754" i="3" s="1"/>
  <c r="P755" i="3" s="1"/>
  <c r="Q756" i="3" s="1"/>
  <c r="R754" i="3"/>
  <c r="S754" i="3" s="1"/>
  <c r="M755" i="3" l="1"/>
  <c r="N755" i="3" s="1"/>
  <c r="P756" i="3" s="1"/>
  <c r="Q757" i="3" s="1"/>
  <c r="R755" i="3"/>
  <c r="S755" i="3" s="1"/>
  <c r="R756" i="3" l="1"/>
  <c r="S756" i="3" s="1"/>
  <c r="M756" i="3"/>
  <c r="N756" i="3" s="1"/>
  <c r="P757" i="3" s="1"/>
  <c r="Q758" i="3" s="1"/>
  <c r="M757" i="3" l="1"/>
  <c r="N757" i="3" s="1"/>
  <c r="P758" i="3" s="1"/>
  <c r="Q759" i="3" s="1"/>
  <c r="R757" i="3"/>
  <c r="S757" i="3" s="1"/>
  <c r="M758" i="3" l="1"/>
  <c r="N758" i="3" s="1"/>
  <c r="P759" i="3" s="1"/>
  <c r="Q760" i="3" s="1"/>
  <c r="R758" i="3"/>
  <c r="S758" i="3" s="1"/>
  <c r="M759" i="3" l="1"/>
  <c r="N759" i="3" s="1"/>
  <c r="P760" i="3" s="1"/>
  <c r="Q761" i="3" s="1"/>
  <c r="R759" i="3"/>
  <c r="S759" i="3" s="1"/>
  <c r="R760" i="3" l="1"/>
  <c r="S760" i="3" s="1"/>
  <c r="M760" i="3"/>
  <c r="N760" i="3" s="1"/>
  <c r="P761" i="3" s="1"/>
  <c r="Q762" i="3" s="1"/>
  <c r="M761" i="3" l="1"/>
  <c r="N761" i="3" s="1"/>
  <c r="P762" i="3" s="1"/>
  <c r="Q763" i="3" s="1"/>
  <c r="R761" i="3"/>
  <c r="S761" i="3" s="1"/>
  <c r="M762" i="3" l="1"/>
  <c r="N762" i="3" s="1"/>
  <c r="P763" i="3" s="1"/>
  <c r="Q764" i="3" s="1"/>
  <c r="R762" i="3"/>
  <c r="S762" i="3" s="1"/>
  <c r="M763" i="3" l="1"/>
  <c r="N763" i="3" s="1"/>
  <c r="P764" i="3" s="1"/>
  <c r="Q765" i="3" s="1"/>
  <c r="R763" i="3"/>
  <c r="S763" i="3" s="1"/>
  <c r="R764" i="3" l="1"/>
  <c r="S764" i="3" s="1"/>
  <c r="M764" i="3"/>
  <c r="N764" i="3" s="1"/>
  <c r="P765" i="3" s="1"/>
  <c r="Q766" i="3" s="1"/>
  <c r="R765" i="3" l="1"/>
  <c r="S765" i="3" s="1"/>
  <c r="M765" i="3"/>
  <c r="N765" i="3" s="1"/>
  <c r="P766" i="3" s="1"/>
  <c r="Q767" i="3" s="1"/>
  <c r="M766" i="3" l="1"/>
  <c r="N766" i="3" s="1"/>
  <c r="P767" i="3" s="1"/>
  <c r="Q768" i="3" s="1"/>
  <c r="R766" i="3"/>
  <c r="S766" i="3" s="1"/>
  <c r="M767" i="3" l="1"/>
  <c r="N767" i="3" s="1"/>
  <c r="P768" i="3" s="1"/>
  <c r="Q769" i="3" s="1"/>
  <c r="R767" i="3"/>
  <c r="S767" i="3" s="1"/>
  <c r="M768" i="3" l="1"/>
  <c r="N768" i="3" s="1"/>
  <c r="P769" i="3" s="1"/>
  <c r="Q770" i="3" s="1"/>
  <c r="R768" i="3"/>
  <c r="S768" i="3" s="1"/>
  <c r="R769" i="3" l="1"/>
  <c r="S769" i="3" s="1"/>
  <c r="M769" i="3"/>
  <c r="N769" i="3" s="1"/>
  <c r="P770" i="3" s="1"/>
  <c r="Q771" i="3" s="1"/>
  <c r="M770" i="3" l="1"/>
  <c r="N770" i="3" s="1"/>
  <c r="P771" i="3" s="1"/>
  <c r="Q772" i="3" s="1"/>
  <c r="R770" i="3"/>
  <c r="S770" i="3" s="1"/>
  <c r="M771" i="3" l="1"/>
  <c r="N771" i="3" s="1"/>
  <c r="P772" i="3" s="1"/>
  <c r="Q773" i="3" s="1"/>
  <c r="R771" i="3"/>
  <c r="S771" i="3" s="1"/>
  <c r="M772" i="3" l="1"/>
  <c r="N772" i="3" s="1"/>
  <c r="P773" i="3" s="1"/>
  <c r="Q774" i="3" s="1"/>
  <c r="R772" i="3"/>
  <c r="S772" i="3" s="1"/>
  <c r="M773" i="3" l="1"/>
  <c r="N773" i="3" s="1"/>
  <c r="P774" i="3" s="1"/>
  <c r="Q775" i="3" s="1"/>
  <c r="R773" i="3"/>
  <c r="S773" i="3" s="1"/>
  <c r="M774" i="3" l="1"/>
  <c r="N774" i="3" s="1"/>
  <c r="P775" i="3" s="1"/>
  <c r="Q776" i="3" s="1"/>
  <c r="R774" i="3"/>
  <c r="S774" i="3" s="1"/>
  <c r="R775" i="3" l="1"/>
  <c r="S775" i="3" s="1"/>
  <c r="M775" i="3"/>
  <c r="N775" i="3" s="1"/>
  <c r="P776" i="3" s="1"/>
  <c r="Q777" i="3" s="1"/>
  <c r="M776" i="3" l="1"/>
  <c r="N776" i="3" s="1"/>
  <c r="P777" i="3" s="1"/>
  <c r="Q778" i="3" s="1"/>
  <c r="R777" i="3"/>
  <c r="R776" i="3"/>
  <c r="S776" i="3" s="1"/>
  <c r="S777" i="3" l="1"/>
  <c r="M777" i="3"/>
  <c r="N777" i="3" s="1"/>
  <c r="P778" i="3" s="1"/>
  <c r="Q779" i="3" s="1"/>
  <c r="R778" i="3" l="1"/>
  <c r="M778" i="3"/>
  <c r="N778" i="3" s="1"/>
  <c r="P779" i="3" s="1"/>
  <c r="Q780" i="3" s="1"/>
  <c r="S778" i="3"/>
  <c r="R779" i="3" l="1"/>
  <c r="S779" i="3" s="1"/>
  <c r="R780" i="3"/>
  <c r="M779" i="3"/>
  <c r="N779" i="3" s="1"/>
  <c r="P780" i="3" s="1"/>
  <c r="Q781" i="3" s="1"/>
  <c r="S780" i="3" l="1"/>
  <c r="M780" i="3"/>
  <c r="N780" i="3" s="1"/>
  <c r="P781" i="3" s="1"/>
  <c r="Q782" i="3" s="1"/>
  <c r="R781" i="3" l="1"/>
  <c r="S781" i="3" s="1"/>
  <c r="M781" i="3"/>
  <c r="N781" i="3" s="1"/>
  <c r="P782" i="3" s="1"/>
  <c r="Q783" i="3" s="1"/>
  <c r="M782" i="3" l="1"/>
  <c r="N782" i="3" s="1"/>
  <c r="P783" i="3" s="1"/>
  <c r="Q784" i="3" s="1"/>
  <c r="R782" i="3"/>
  <c r="S782" i="3" s="1"/>
  <c r="R783" i="3" l="1"/>
  <c r="S783" i="3" s="1"/>
  <c r="M783" i="3"/>
  <c r="N783" i="3" s="1"/>
  <c r="P784" i="3" s="1"/>
  <c r="Q785" i="3" s="1"/>
  <c r="R784" i="3" l="1"/>
  <c r="M784" i="3"/>
  <c r="N784" i="3" s="1"/>
  <c r="P785" i="3" s="1"/>
  <c r="Q786" i="3" s="1"/>
  <c r="S784" i="3"/>
  <c r="M785" i="3" l="1"/>
  <c r="N785" i="3" s="1"/>
  <c r="P786" i="3" s="1"/>
  <c r="Q787" i="3" s="1"/>
  <c r="R785" i="3"/>
  <c r="S785" i="3" s="1"/>
  <c r="R786" i="3" l="1"/>
  <c r="S786" i="3" s="1"/>
  <c r="M786" i="3"/>
  <c r="N786" i="3" s="1"/>
  <c r="P787" i="3" s="1"/>
  <c r="Q788" i="3" s="1"/>
  <c r="M787" i="3" l="1"/>
  <c r="N787" i="3" s="1"/>
  <c r="P788" i="3" s="1"/>
  <c r="Q789" i="3" s="1"/>
  <c r="R787" i="3"/>
  <c r="S787" i="3" s="1"/>
  <c r="M788" i="3" l="1"/>
  <c r="N788" i="3" s="1"/>
  <c r="P789" i="3" s="1"/>
  <c r="Q790" i="3" s="1"/>
  <c r="R788" i="3"/>
  <c r="S788" i="3" s="1"/>
  <c r="R789" i="3" l="1"/>
  <c r="S789" i="3" s="1"/>
  <c r="M789" i="3"/>
  <c r="N789" i="3" s="1"/>
  <c r="P790" i="3" s="1"/>
  <c r="Q791" i="3" s="1"/>
  <c r="M790" i="3" l="1"/>
  <c r="N790" i="3" s="1"/>
  <c r="P791" i="3" s="1"/>
  <c r="Q792" i="3" s="1"/>
  <c r="R790" i="3"/>
  <c r="S790" i="3" s="1"/>
  <c r="M791" i="3" l="1"/>
  <c r="N791" i="3" s="1"/>
  <c r="P792" i="3" s="1"/>
  <c r="Q793" i="3" s="1"/>
  <c r="R791" i="3"/>
  <c r="S791" i="3" s="1"/>
  <c r="M792" i="3" l="1"/>
  <c r="N792" i="3" s="1"/>
  <c r="P793" i="3" s="1"/>
  <c r="Q794" i="3" s="1"/>
  <c r="R792" i="3"/>
  <c r="S792" i="3" s="1"/>
  <c r="M793" i="3" l="1"/>
  <c r="N793" i="3" s="1"/>
  <c r="P794" i="3" s="1"/>
  <c r="Q795" i="3" s="1"/>
  <c r="R793" i="3"/>
  <c r="S793" i="3" s="1"/>
  <c r="M794" i="3" l="1"/>
  <c r="N794" i="3" s="1"/>
  <c r="P795" i="3" s="1"/>
  <c r="Q796" i="3" s="1"/>
  <c r="R794" i="3"/>
  <c r="S794" i="3" s="1"/>
  <c r="M795" i="3" l="1"/>
  <c r="N795" i="3" s="1"/>
  <c r="P796" i="3" s="1"/>
  <c r="Q797" i="3" s="1"/>
  <c r="R795" i="3"/>
  <c r="S795" i="3" s="1"/>
  <c r="M796" i="3" l="1"/>
  <c r="N796" i="3" s="1"/>
  <c r="P797" i="3" s="1"/>
  <c r="Q798" i="3" s="1"/>
  <c r="R796" i="3"/>
  <c r="S796" i="3" s="1"/>
  <c r="R797" i="3" l="1"/>
  <c r="S797" i="3" s="1"/>
  <c r="M797" i="3"/>
  <c r="N797" i="3" s="1"/>
  <c r="P798" i="3" s="1"/>
  <c r="Q799" i="3" s="1"/>
  <c r="M798" i="3" l="1"/>
  <c r="N798" i="3" s="1"/>
  <c r="P799" i="3" s="1"/>
  <c r="Q800" i="3" s="1"/>
  <c r="R798" i="3"/>
  <c r="S798" i="3" s="1"/>
  <c r="M799" i="3" l="1"/>
  <c r="N799" i="3" s="1"/>
  <c r="P800" i="3" s="1"/>
  <c r="Q801" i="3" s="1"/>
  <c r="R799" i="3"/>
  <c r="S799" i="3" s="1"/>
  <c r="M800" i="3" l="1"/>
  <c r="N800" i="3" s="1"/>
  <c r="P801" i="3" s="1"/>
  <c r="Q802" i="3" s="1"/>
  <c r="R800" i="3"/>
  <c r="S800" i="3" s="1"/>
  <c r="M801" i="3" l="1"/>
  <c r="N801" i="3" s="1"/>
  <c r="P802" i="3" s="1"/>
  <c r="Q803" i="3" s="1"/>
  <c r="R801" i="3"/>
  <c r="S801" i="3" s="1"/>
  <c r="M802" i="3" l="1"/>
  <c r="N802" i="3" s="1"/>
  <c r="P803" i="3" s="1"/>
  <c r="Q804" i="3" s="1"/>
  <c r="R802" i="3"/>
  <c r="S802" i="3" s="1"/>
  <c r="M803" i="3" l="1"/>
  <c r="N803" i="3" s="1"/>
  <c r="P804" i="3" s="1"/>
  <c r="Q805" i="3" s="1"/>
  <c r="R803" i="3"/>
  <c r="S803" i="3" s="1"/>
  <c r="M804" i="3" l="1"/>
  <c r="N804" i="3" s="1"/>
  <c r="P805" i="3" s="1"/>
  <c r="Q806" i="3" s="1"/>
  <c r="R804" i="3"/>
  <c r="S804" i="3" s="1"/>
  <c r="R805" i="3" l="1"/>
  <c r="S805" i="3" s="1"/>
  <c r="M805" i="3"/>
  <c r="N805" i="3" s="1"/>
  <c r="P806" i="3" s="1"/>
  <c r="Q807" i="3" s="1"/>
  <c r="R806" i="3" l="1"/>
  <c r="S806" i="3" s="1"/>
  <c r="M806" i="3"/>
  <c r="N806" i="3" s="1"/>
  <c r="P807" i="3" s="1"/>
  <c r="Q808" i="3" s="1"/>
  <c r="M807" i="3" l="1"/>
  <c r="N807" i="3" s="1"/>
  <c r="P808" i="3" s="1"/>
  <c r="Q809" i="3" s="1"/>
  <c r="R807" i="3"/>
  <c r="S807" i="3" s="1"/>
  <c r="M808" i="3" l="1"/>
  <c r="N808" i="3" s="1"/>
  <c r="P809" i="3" s="1"/>
  <c r="Q810" i="3" s="1"/>
  <c r="R808" i="3"/>
  <c r="S808" i="3" s="1"/>
  <c r="M809" i="3" l="1"/>
  <c r="N809" i="3" s="1"/>
  <c r="P810" i="3" s="1"/>
  <c r="Q811" i="3" s="1"/>
  <c r="R809" i="3"/>
  <c r="S809" i="3" s="1"/>
  <c r="R810" i="3" l="1"/>
  <c r="S810" i="3" s="1"/>
  <c r="M810" i="3"/>
  <c r="N810" i="3" s="1"/>
  <c r="P811" i="3" s="1"/>
  <c r="Q812" i="3" s="1"/>
  <c r="R811" i="3" l="1"/>
  <c r="S811" i="3" s="1"/>
  <c r="M811" i="3"/>
  <c r="N811" i="3" s="1"/>
  <c r="P812" i="3" s="1"/>
  <c r="Q813" i="3" s="1"/>
  <c r="R812" i="3" l="1"/>
  <c r="S812" i="3" s="1"/>
  <c r="M812" i="3"/>
  <c r="N812" i="3" s="1"/>
  <c r="P813" i="3" s="1"/>
  <c r="Q814" i="3" s="1"/>
  <c r="M813" i="3" l="1"/>
  <c r="N813" i="3" s="1"/>
  <c r="P814" i="3" s="1"/>
  <c r="Q815" i="3" s="1"/>
  <c r="R813" i="3"/>
  <c r="S813" i="3" s="1"/>
  <c r="M814" i="3" l="1"/>
  <c r="N814" i="3" s="1"/>
  <c r="P815" i="3" s="1"/>
  <c r="Q816" i="3" s="1"/>
  <c r="R814" i="3"/>
  <c r="S814" i="3" s="1"/>
  <c r="M815" i="3" l="1"/>
  <c r="N815" i="3" s="1"/>
  <c r="P816" i="3" s="1"/>
  <c r="Q817" i="3" s="1"/>
  <c r="R815" i="3"/>
  <c r="S815" i="3" s="1"/>
  <c r="M816" i="3" l="1"/>
  <c r="N816" i="3" s="1"/>
  <c r="P817" i="3" s="1"/>
  <c r="Q818" i="3" s="1"/>
  <c r="R816" i="3"/>
  <c r="S816" i="3" s="1"/>
  <c r="R817" i="3" l="1"/>
  <c r="S817" i="3" s="1"/>
  <c r="M817" i="3"/>
  <c r="N817" i="3" s="1"/>
  <c r="P818" i="3" s="1"/>
  <c r="Q819" i="3" s="1"/>
  <c r="M818" i="3" l="1"/>
  <c r="N818" i="3" s="1"/>
  <c r="P819" i="3" s="1"/>
  <c r="Q820" i="3" s="1"/>
  <c r="R818" i="3"/>
  <c r="S818" i="3" s="1"/>
  <c r="M819" i="3" l="1"/>
  <c r="N819" i="3" s="1"/>
  <c r="P820" i="3" s="1"/>
  <c r="Q821" i="3" s="1"/>
  <c r="R819" i="3"/>
  <c r="S819" i="3" s="1"/>
  <c r="M820" i="3" l="1"/>
  <c r="N820" i="3" s="1"/>
  <c r="P821" i="3" s="1"/>
  <c r="Q822" i="3" s="1"/>
  <c r="R820" i="3"/>
  <c r="S820" i="3" s="1"/>
  <c r="M821" i="3" l="1"/>
  <c r="N821" i="3" s="1"/>
  <c r="P822" i="3" s="1"/>
  <c r="Q823" i="3" s="1"/>
  <c r="R821" i="3"/>
  <c r="S821" i="3" s="1"/>
  <c r="M822" i="3" l="1"/>
  <c r="N822" i="3" s="1"/>
  <c r="P823" i="3" s="1"/>
  <c r="Q824" i="3" s="1"/>
  <c r="R822" i="3"/>
  <c r="S822" i="3" s="1"/>
  <c r="M823" i="3" l="1"/>
  <c r="N823" i="3" s="1"/>
  <c r="P824" i="3" s="1"/>
  <c r="Q825" i="3" s="1"/>
  <c r="R823" i="3"/>
  <c r="S823" i="3" s="1"/>
  <c r="M824" i="3" l="1"/>
  <c r="N824" i="3" s="1"/>
  <c r="P825" i="3" s="1"/>
  <c r="Q826" i="3" s="1"/>
  <c r="R824" i="3"/>
  <c r="S824" i="3" s="1"/>
  <c r="M825" i="3" l="1"/>
  <c r="N825" i="3" s="1"/>
  <c r="P826" i="3" s="1"/>
  <c r="Q827" i="3" s="1"/>
  <c r="R825" i="3"/>
  <c r="S825" i="3" s="1"/>
  <c r="M826" i="3" l="1"/>
  <c r="N826" i="3" s="1"/>
  <c r="P827" i="3" s="1"/>
  <c r="Q828" i="3" s="1"/>
  <c r="R826" i="3"/>
  <c r="S826" i="3" s="1"/>
  <c r="R827" i="3" l="1"/>
  <c r="S827" i="3" s="1"/>
  <c r="M827" i="3"/>
  <c r="N827" i="3" s="1"/>
  <c r="P828" i="3" s="1"/>
  <c r="Q829" i="3" s="1"/>
  <c r="R828" i="3"/>
  <c r="S828" i="3" l="1"/>
  <c r="M828" i="3"/>
  <c r="N828" i="3" s="1"/>
  <c r="P829" i="3" s="1"/>
  <c r="Q830" i="3" s="1"/>
  <c r="R829" i="3" l="1"/>
  <c r="S829" i="3" s="1"/>
  <c r="M829" i="3"/>
  <c r="N829" i="3" s="1"/>
  <c r="P830" i="3" s="1"/>
  <c r="Q831" i="3" s="1"/>
  <c r="M830" i="3" l="1"/>
  <c r="N830" i="3" s="1"/>
  <c r="P831" i="3" s="1"/>
  <c r="Q832" i="3" s="1"/>
  <c r="R830" i="3"/>
  <c r="S830" i="3" s="1"/>
  <c r="M831" i="3" l="1"/>
  <c r="N831" i="3" s="1"/>
  <c r="P832" i="3" s="1"/>
  <c r="Q833" i="3" s="1"/>
  <c r="R831" i="3"/>
  <c r="S831" i="3" s="1"/>
  <c r="M832" i="3" l="1"/>
  <c r="N832" i="3" s="1"/>
  <c r="P833" i="3" s="1"/>
  <c r="Q834" i="3" s="1"/>
  <c r="R832" i="3"/>
  <c r="S832" i="3" s="1"/>
  <c r="M833" i="3" l="1"/>
  <c r="N833" i="3" s="1"/>
  <c r="P834" i="3" s="1"/>
  <c r="Q835" i="3" s="1"/>
  <c r="R833" i="3"/>
  <c r="S833" i="3" s="1"/>
  <c r="R834" i="3" l="1"/>
  <c r="S834" i="3" s="1"/>
  <c r="M834" i="3"/>
  <c r="N834" i="3" s="1"/>
  <c r="P835" i="3" s="1"/>
  <c r="Q836" i="3" s="1"/>
  <c r="M835" i="3" l="1"/>
  <c r="N835" i="3" s="1"/>
  <c r="P836" i="3" s="1"/>
  <c r="Q837" i="3" s="1"/>
  <c r="R835" i="3"/>
  <c r="S835" i="3" s="1"/>
  <c r="M836" i="3" l="1"/>
  <c r="N836" i="3" s="1"/>
  <c r="P837" i="3" s="1"/>
  <c r="Q838" i="3" s="1"/>
  <c r="R836" i="3"/>
  <c r="S836" i="3" s="1"/>
  <c r="M837" i="3" l="1"/>
  <c r="N837" i="3" s="1"/>
  <c r="P838" i="3" s="1"/>
  <c r="Q839" i="3" s="1"/>
  <c r="R837" i="3"/>
  <c r="S837" i="3" s="1"/>
  <c r="M838" i="3" l="1"/>
  <c r="N838" i="3" s="1"/>
  <c r="P839" i="3" s="1"/>
  <c r="Q840" i="3" s="1"/>
  <c r="R838" i="3"/>
  <c r="S838" i="3" s="1"/>
  <c r="M839" i="3" l="1"/>
  <c r="N839" i="3" s="1"/>
  <c r="P840" i="3" s="1"/>
  <c r="Q841" i="3" s="1"/>
  <c r="R839" i="3"/>
  <c r="S839" i="3" s="1"/>
  <c r="M840" i="3" l="1"/>
  <c r="N840" i="3" s="1"/>
  <c r="P841" i="3" s="1"/>
  <c r="Q842" i="3" s="1"/>
  <c r="R840" i="3"/>
  <c r="S840" i="3" s="1"/>
  <c r="R841" i="3" l="1"/>
  <c r="S841" i="3" s="1"/>
  <c r="M841" i="3"/>
  <c r="N841" i="3" s="1"/>
  <c r="P842" i="3" s="1"/>
  <c r="Q843" i="3" s="1"/>
  <c r="M842" i="3" l="1"/>
  <c r="N842" i="3" s="1"/>
  <c r="P843" i="3" s="1"/>
  <c r="Q844" i="3" s="1"/>
  <c r="R842" i="3"/>
  <c r="S842" i="3" s="1"/>
  <c r="M843" i="3" l="1"/>
  <c r="N843" i="3" s="1"/>
  <c r="P844" i="3" s="1"/>
  <c r="Q845" i="3" s="1"/>
  <c r="R843" i="3"/>
  <c r="S843" i="3" s="1"/>
  <c r="M844" i="3" l="1"/>
  <c r="N844" i="3" s="1"/>
  <c r="P845" i="3" s="1"/>
  <c r="Q846" i="3" s="1"/>
  <c r="R844" i="3"/>
  <c r="S844" i="3" s="1"/>
  <c r="M845" i="3" l="1"/>
  <c r="N845" i="3" s="1"/>
  <c r="P846" i="3" s="1"/>
  <c r="Q847" i="3" s="1"/>
  <c r="R845" i="3"/>
  <c r="S845" i="3" s="1"/>
  <c r="M846" i="3" l="1"/>
  <c r="N846" i="3" s="1"/>
  <c r="P847" i="3" s="1"/>
  <c r="Q848" i="3" s="1"/>
  <c r="R846" i="3"/>
  <c r="S846" i="3" s="1"/>
  <c r="M847" i="3" l="1"/>
  <c r="N847" i="3" s="1"/>
  <c r="P848" i="3" s="1"/>
  <c r="Q849" i="3" s="1"/>
  <c r="R847" i="3"/>
  <c r="S847" i="3" s="1"/>
  <c r="M848" i="3" l="1"/>
  <c r="N848" i="3" s="1"/>
  <c r="P849" i="3" s="1"/>
  <c r="Q850" i="3" s="1"/>
  <c r="R848" i="3"/>
  <c r="S848" i="3" s="1"/>
  <c r="M849" i="3" l="1"/>
  <c r="N849" i="3" s="1"/>
  <c r="P850" i="3" s="1"/>
  <c r="Q851" i="3" s="1"/>
  <c r="R849" i="3"/>
  <c r="S849" i="3" s="1"/>
  <c r="R850" i="3" l="1"/>
  <c r="S850" i="3" s="1"/>
  <c r="M850" i="3"/>
  <c r="N850" i="3" s="1"/>
  <c r="P851" i="3" s="1"/>
  <c r="Q852" i="3" s="1"/>
  <c r="R851" i="3" l="1"/>
  <c r="S851" i="3" s="1"/>
  <c r="M851" i="3"/>
  <c r="N851" i="3" s="1"/>
  <c r="P852" i="3" s="1"/>
  <c r="Q853" i="3" s="1"/>
  <c r="R852" i="3" l="1"/>
  <c r="S852" i="3" s="1"/>
  <c r="M852" i="3"/>
  <c r="N852" i="3" s="1"/>
  <c r="P853" i="3" s="1"/>
  <c r="Q854" i="3" s="1"/>
  <c r="R853" i="3" l="1"/>
  <c r="S853" i="3" s="1"/>
  <c r="M853" i="3"/>
  <c r="N853" i="3" s="1"/>
  <c r="P854" i="3" s="1"/>
  <c r="Q855" i="3" s="1"/>
  <c r="M854" i="3" l="1"/>
  <c r="N854" i="3" s="1"/>
  <c r="P855" i="3" s="1"/>
  <c r="Q856" i="3" s="1"/>
  <c r="R854" i="3"/>
  <c r="S854" i="3" s="1"/>
  <c r="M855" i="3" l="1"/>
  <c r="N855" i="3" s="1"/>
  <c r="P856" i="3" s="1"/>
  <c r="Q857" i="3" s="1"/>
  <c r="R856" i="3"/>
  <c r="R855" i="3"/>
  <c r="S855" i="3" s="1"/>
  <c r="S856" i="3" l="1"/>
  <c r="M856" i="3"/>
  <c r="N856" i="3" s="1"/>
  <c r="P857" i="3" s="1"/>
  <c r="Q858" i="3" s="1"/>
  <c r="M857" i="3" l="1"/>
  <c r="N857" i="3" s="1"/>
  <c r="P858" i="3" s="1"/>
  <c r="Q859" i="3" s="1"/>
  <c r="R857" i="3"/>
  <c r="S857" i="3" s="1"/>
  <c r="M858" i="3" l="1"/>
  <c r="N858" i="3" s="1"/>
  <c r="P859" i="3" s="1"/>
  <c r="Q860" i="3" s="1"/>
  <c r="R858" i="3"/>
  <c r="S858" i="3" s="1"/>
  <c r="M859" i="3" l="1"/>
  <c r="N859" i="3" s="1"/>
  <c r="P860" i="3" s="1"/>
  <c r="Q861" i="3" s="1"/>
  <c r="R859" i="3"/>
  <c r="S859" i="3" s="1"/>
  <c r="R860" i="3" l="1"/>
  <c r="S860" i="3" s="1"/>
  <c r="M860" i="3"/>
  <c r="N860" i="3" s="1"/>
  <c r="P861" i="3" s="1"/>
  <c r="Q862" i="3" s="1"/>
  <c r="M861" i="3" l="1"/>
  <c r="N861" i="3" s="1"/>
  <c r="P862" i="3" s="1"/>
  <c r="Q863" i="3" s="1"/>
  <c r="R861" i="3"/>
  <c r="S861" i="3" s="1"/>
  <c r="M862" i="3" l="1"/>
  <c r="N862" i="3" s="1"/>
  <c r="P863" i="3" s="1"/>
  <c r="Q864" i="3" s="1"/>
  <c r="R862" i="3"/>
  <c r="S862" i="3" s="1"/>
  <c r="M863" i="3" l="1"/>
  <c r="N863" i="3" s="1"/>
  <c r="P864" i="3" s="1"/>
  <c r="Q865" i="3" s="1"/>
  <c r="R863" i="3"/>
  <c r="S863" i="3" s="1"/>
  <c r="M864" i="3" l="1"/>
  <c r="N864" i="3" s="1"/>
  <c r="P865" i="3" s="1"/>
  <c r="Q866" i="3" s="1"/>
  <c r="R864" i="3"/>
  <c r="S864" i="3" s="1"/>
  <c r="R865" i="3" l="1"/>
  <c r="S865" i="3" s="1"/>
  <c r="M865" i="3"/>
  <c r="N865" i="3" s="1"/>
  <c r="P866" i="3" s="1"/>
  <c r="Q867" i="3" s="1"/>
  <c r="M866" i="3" l="1"/>
  <c r="N866" i="3" s="1"/>
  <c r="P867" i="3" s="1"/>
  <c r="Q868" i="3" s="1"/>
  <c r="R866" i="3"/>
  <c r="S866" i="3" s="1"/>
  <c r="M867" i="3" l="1"/>
  <c r="N867" i="3" s="1"/>
  <c r="P868" i="3" s="1"/>
  <c r="Q869" i="3" s="1"/>
  <c r="R867" i="3"/>
  <c r="S867" i="3" s="1"/>
  <c r="M868" i="3" l="1"/>
  <c r="N868" i="3" s="1"/>
  <c r="P869" i="3" s="1"/>
  <c r="Q870" i="3" s="1"/>
  <c r="R868" i="3"/>
  <c r="S868" i="3" s="1"/>
  <c r="M869" i="3" l="1"/>
  <c r="N869" i="3" s="1"/>
  <c r="P870" i="3" s="1"/>
  <c r="Q871" i="3" s="1"/>
  <c r="R869" i="3"/>
  <c r="S869" i="3" s="1"/>
  <c r="M870" i="3" l="1"/>
  <c r="N870" i="3" s="1"/>
  <c r="P871" i="3" s="1"/>
  <c r="Q872" i="3" s="1"/>
  <c r="R870" i="3"/>
  <c r="S870" i="3" s="1"/>
  <c r="M871" i="3" l="1"/>
  <c r="N871" i="3" s="1"/>
  <c r="P872" i="3" s="1"/>
  <c r="Q873" i="3" s="1"/>
  <c r="R871" i="3"/>
  <c r="S871" i="3" s="1"/>
  <c r="M872" i="3" l="1"/>
  <c r="N872" i="3" s="1"/>
  <c r="P873" i="3" s="1"/>
  <c r="Q874" i="3" s="1"/>
  <c r="R872" i="3"/>
  <c r="S872" i="3" s="1"/>
  <c r="R873" i="3" l="1"/>
  <c r="S873" i="3" s="1"/>
  <c r="M873" i="3"/>
  <c r="N873" i="3" s="1"/>
  <c r="P874" i="3" s="1"/>
  <c r="Q875" i="3" s="1"/>
  <c r="M874" i="3" l="1"/>
  <c r="N874" i="3" s="1"/>
  <c r="P875" i="3" s="1"/>
  <c r="Q876" i="3" s="1"/>
  <c r="R874" i="3"/>
  <c r="S874" i="3" s="1"/>
  <c r="M875" i="3" l="1"/>
  <c r="N875" i="3" s="1"/>
  <c r="P876" i="3" s="1"/>
  <c r="Q877" i="3" s="1"/>
  <c r="R875" i="3"/>
  <c r="S875" i="3" s="1"/>
  <c r="M876" i="3" l="1"/>
  <c r="N876" i="3" s="1"/>
  <c r="P877" i="3" s="1"/>
  <c r="Q878" i="3" s="1"/>
  <c r="R876" i="3"/>
  <c r="S876" i="3" s="1"/>
  <c r="M877" i="3" l="1"/>
  <c r="N877" i="3" s="1"/>
  <c r="P878" i="3" s="1"/>
  <c r="Q879" i="3" s="1"/>
  <c r="R877" i="3"/>
  <c r="S877" i="3" s="1"/>
  <c r="M878" i="3" l="1"/>
  <c r="N878" i="3" s="1"/>
  <c r="P879" i="3" s="1"/>
  <c r="Q880" i="3" s="1"/>
  <c r="R878" i="3"/>
  <c r="S878" i="3" s="1"/>
  <c r="M879" i="3" l="1"/>
  <c r="N879" i="3" s="1"/>
  <c r="P880" i="3" s="1"/>
  <c r="Q881" i="3" s="1"/>
  <c r="R879" i="3"/>
  <c r="S879" i="3" s="1"/>
  <c r="M880" i="3" l="1"/>
  <c r="N880" i="3" s="1"/>
  <c r="P881" i="3" s="1"/>
  <c r="Q882" i="3" s="1"/>
  <c r="R880" i="3"/>
  <c r="S880" i="3" s="1"/>
  <c r="M881" i="3" l="1"/>
  <c r="N881" i="3" s="1"/>
  <c r="P882" i="3" s="1"/>
  <c r="Q883" i="3" s="1"/>
  <c r="R881" i="3"/>
  <c r="S881" i="3" s="1"/>
  <c r="M882" i="3" l="1"/>
  <c r="N882" i="3" s="1"/>
  <c r="P883" i="3" s="1"/>
  <c r="Q884" i="3" s="1"/>
  <c r="R882" i="3"/>
  <c r="S882" i="3" s="1"/>
  <c r="M883" i="3" l="1"/>
  <c r="N883" i="3" s="1"/>
  <c r="P884" i="3" s="1"/>
  <c r="Q885" i="3" s="1"/>
  <c r="R883" i="3"/>
  <c r="S883" i="3" s="1"/>
  <c r="M884" i="3" l="1"/>
  <c r="N884" i="3" s="1"/>
  <c r="P885" i="3" s="1"/>
  <c r="Q886" i="3" s="1"/>
  <c r="R884" i="3"/>
  <c r="S884" i="3" s="1"/>
  <c r="M885" i="3" l="1"/>
  <c r="N885" i="3" s="1"/>
  <c r="P886" i="3" s="1"/>
  <c r="Q887" i="3" s="1"/>
  <c r="R885" i="3"/>
  <c r="S885" i="3" s="1"/>
  <c r="M886" i="3" l="1"/>
  <c r="N886" i="3" s="1"/>
  <c r="P887" i="3" s="1"/>
  <c r="Q888" i="3" s="1"/>
  <c r="R886" i="3"/>
  <c r="S886" i="3" s="1"/>
  <c r="M887" i="3" l="1"/>
  <c r="N887" i="3" s="1"/>
  <c r="P888" i="3" s="1"/>
  <c r="Q889" i="3" s="1"/>
  <c r="R888" i="3"/>
  <c r="R887" i="3"/>
  <c r="S887" i="3" s="1"/>
  <c r="S888" i="3" l="1"/>
  <c r="M888" i="3"/>
  <c r="N888" i="3" s="1"/>
  <c r="P889" i="3" s="1"/>
  <c r="Q890" i="3" s="1"/>
  <c r="M889" i="3" l="1"/>
  <c r="N889" i="3" s="1"/>
  <c r="P890" i="3" s="1"/>
  <c r="Q891" i="3" s="1"/>
  <c r="R889" i="3"/>
  <c r="S889" i="3" s="1"/>
  <c r="M890" i="3" l="1"/>
  <c r="N890" i="3" s="1"/>
  <c r="P891" i="3" s="1"/>
  <c r="Q892" i="3" s="1"/>
  <c r="R890" i="3"/>
  <c r="S890" i="3" s="1"/>
  <c r="M891" i="3" l="1"/>
  <c r="N891" i="3" s="1"/>
  <c r="P892" i="3" s="1"/>
  <c r="Q893" i="3" s="1"/>
  <c r="R891" i="3"/>
  <c r="S891" i="3" s="1"/>
  <c r="R892" i="3" l="1"/>
  <c r="S892" i="3" s="1"/>
  <c r="M892" i="3"/>
  <c r="N892" i="3" s="1"/>
  <c r="P893" i="3" s="1"/>
  <c r="Q894" i="3" s="1"/>
  <c r="R893" i="3" l="1"/>
  <c r="S893" i="3" s="1"/>
  <c r="M893" i="3"/>
  <c r="N893" i="3" s="1"/>
  <c r="P894" i="3" s="1"/>
  <c r="Q895" i="3" s="1"/>
  <c r="R894" i="3" l="1"/>
  <c r="S894" i="3" s="1"/>
  <c r="M894" i="3"/>
  <c r="N894" i="3" s="1"/>
  <c r="P895" i="3" s="1"/>
  <c r="Q896" i="3" s="1"/>
  <c r="M895" i="3" l="1"/>
  <c r="N895" i="3" s="1"/>
  <c r="P896" i="3" s="1"/>
  <c r="Q897" i="3" s="1"/>
  <c r="R895" i="3"/>
  <c r="S895" i="3" s="1"/>
  <c r="M896" i="3" l="1"/>
  <c r="N896" i="3" s="1"/>
  <c r="P897" i="3" s="1"/>
  <c r="Q898" i="3" s="1"/>
  <c r="R896" i="3"/>
  <c r="S896" i="3" s="1"/>
  <c r="M897" i="3" l="1"/>
  <c r="N897" i="3" s="1"/>
  <c r="P898" i="3" s="1"/>
  <c r="Q899" i="3" s="1"/>
  <c r="R897" i="3"/>
  <c r="S897" i="3" s="1"/>
  <c r="M898" i="3" l="1"/>
  <c r="N898" i="3" s="1"/>
  <c r="P899" i="3" s="1"/>
  <c r="Q900" i="3" s="1"/>
  <c r="R898" i="3"/>
  <c r="S898" i="3" s="1"/>
  <c r="M899" i="3" l="1"/>
  <c r="N899" i="3" s="1"/>
  <c r="P900" i="3" s="1"/>
  <c r="Q901" i="3" s="1"/>
  <c r="R899" i="3"/>
  <c r="S899" i="3" s="1"/>
  <c r="M900" i="3" l="1"/>
  <c r="N900" i="3" s="1"/>
  <c r="P901" i="3" s="1"/>
  <c r="Q902" i="3" s="1"/>
  <c r="R900" i="3"/>
  <c r="S900" i="3" s="1"/>
  <c r="M901" i="3" l="1"/>
  <c r="N901" i="3" s="1"/>
  <c r="P902" i="3" s="1"/>
  <c r="Q903" i="3" s="1"/>
  <c r="R901" i="3"/>
  <c r="S901" i="3" s="1"/>
  <c r="M902" i="3" l="1"/>
  <c r="N902" i="3" s="1"/>
  <c r="P903" i="3" s="1"/>
  <c r="Q904" i="3" s="1"/>
  <c r="R902" i="3"/>
  <c r="S902" i="3" s="1"/>
  <c r="M903" i="3" l="1"/>
  <c r="N903" i="3" s="1"/>
  <c r="P904" i="3" s="1"/>
  <c r="Q905" i="3" s="1"/>
  <c r="R903" i="3"/>
  <c r="S903" i="3" s="1"/>
  <c r="M904" i="3" l="1"/>
  <c r="N904" i="3" s="1"/>
  <c r="P905" i="3" s="1"/>
  <c r="Q906" i="3" s="1"/>
  <c r="R904" i="3"/>
  <c r="S904" i="3" s="1"/>
  <c r="R905" i="3" l="1"/>
  <c r="S905" i="3" s="1"/>
  <c r="M905" i="3"/>
  <c r="N905" i="3" s="1"/>
  <c r="P906" i="3" s="1"/>
  <c r="Q907" i="3" s="1"/>
  <c r="M906" i="3" l="1"/>
  <c r="N906" i="3" s="1"/>
  <c r="P907" i="3" s="1"/>
  <c r="Q908" i="3" s="1"/>
  <c r="R906" i="3"/>
  <c r="S906" i="3" s="1"/>
  <c r="M907" i="3" l="1"/>
  <c r="N907" i="3" s="1"/>
  <c r="P908" i="3" s="1"/>
  <c r="Q909" i="3" s="1"/>
  <c r="R907" i="3"/>
  <c r="S907" i="3" s="1"/>
  <c r="M908" i="3" l="1"/>
  <c r="N908" i="3" s="1"/>
  <c r="P909" i="3" s="1"/>
  <c r="Q910" i="3" s="1"/>
  <c r="R908" i="3"/>
  <c r="S908" i="3" s="1"/>
  <c r="R909" i="3" l="1"/>
  <c r="S909" i="3" s="1"/>
  <c r="M909" i="3"/>
  <c r="N909" i="3" s="1"/>
  <c r="P910" i="3" s="1"/>
  <c r="Q911" i="3" s="1"/>
  <c r="M910" i="3" l="1"/>
  <c r="N910" i="3" s="1"/>
  <c r="P911" i="3" s="1"/>
  <c r="Q912" i="3" s="1"/>
  <c r="R910" i="3"/>
  <c r="S910" i="3" s="1"/>
  <c r="M911" i="3" l="1"/>
  <c r="N911" i="3" s="1"/>
  <c r="P912" i="3" s="1"/>
  <c r="Q913" i="3" s="1"/>
  <c r="R911" i="3"/>
  <c r="S911" i="3" s="1"/>
  <c r="M912" i="3" l="1"/>
  <c r="N912" i="3" s="1"/>
  <c r="P913" i="3" s="1"/>
  <c r="Q914" i="3" s="1"/>
  <c r="R912" i="3"/>
  <c r="S912" i="3" s="1"/>
  <c r="M913" i="3" l="1"/>
  <c r="N913" i="3" s="1"/>
  <c r="P914" i="3" s="1"/>
  <c r="Q915" i="3" s="1"/>
  <c r="R913" i="3"/>
  <c r="S913" i="3" s="1"/>
  <c r="R914" i="3" l="1"/>
  <c r="S914" i="3" s="1"/>
  <c r="M914" i="3"/>
  <c r="N914" i="3" s="1"/>
  <c r="P915" i="3" s="1"/>
  <c r="Q916" i="3" s="1"/>
  <c r="R915" i="3"/>
  <c r="S915" i="3" l="1"/>
  <c r="M915" i="3"/>
  <c r="N915" i="3" s="1"/>
  <c r="P916" i="3" s="1"/>
  <c r="Q917" i="3" s="1"/>
  <c r="R916" i="3" l="1"/>
  <c r="S916" i="3" s="1"/>
  <c r="M916" i="3"/>
  <c r="N916" i="3" s="1"/>
  <c r="P917" i="3" s="1"/>
  <c r="Q918" i="3" s="1"/>
  <c r="M917" i="3" l="1"/>
  <c r="N917" i="3" s="1"/>
  <c r="P918" i="3" s="1"/>
  <c r="Q919" i="3" s="1"/>
  <c r="R917" i="3"/>
  <c r="S917" i="3" s="1"/>
  <c r="M918" i="3" l="1"/>
  <c r="N918" i="3" s="1"/>
  <c r="P919" i="3" s="1"/>
  <c r="Q920" i="3" s="1"/>
  <c r="R918" i="3"/>
  <c r="S918" i="3" s="1"/>
  <c r="M919" i="3" l="1"/>
  <c r="N919" i="3" s="1"/>
  <c r="P920" i="3" s="1"/>
  <c r="Q921" i="3" s="1"/>
  <c r="R919" i="3"/>
  <c r="S919" i="3" s="1"/>
  <c r="M920" i="3" l="1"/>
  <c r="N920" i="3" s="1"/>
  <c r="P921" i="3" s="1"/>
  <c r="Q922" i="3" s="1"/>
  <c r="R920" i="3"/>
  <c r="S920" i="3" s="1"/>
  <c r="R921" i="3" l="1"/>
  <c r="S921" i="3" s="1"/>
  <c r="M921" i="3"/>
  <c r="N921" i="3" s="1"/>
  <c r="P922" i="3" s="1"/>
  <c r="Q923" i="3" s="1"/>
  <c r="M922" i="3" l="1"/>
  <c r="N922" i="3" s="1"/>
  <c r="P923" i="3" s="1"/>
  <c r="Q924" i="3" s="1"/>
  <c r="R922" i="3"/>
  <c r="S922" i="3" s="1"/>
  <c r="M923" i="3" l="1"/>
  <c r="N923" i="3" s="1"/>
  <c r="P924" i="3" s="1"/>
  <c r="Q925" i="3" s="1"/>
  <c r="R924" i="3"/>
  <c r="R923" i="3"/>
  <c r="S923" i="3" s="1"/>
  <c r="S924" i="3" l="1"/>
  <c r="M924" i="3"/>
  <c r="N924" i="3" s="1"/>
  <c r="P925" i="3" s="1"/>
  <c r="Q926" i="3" s="1"/>
  <c r="M925" i="3" l="1"/>
  <c r="N925" i="3" s="1"/>
  <c r="P926" i="3" s="1"/>
  <c r="Q927" i="3" s="1"/>
  <c r="R925" i="3"/>
  <c r="S925" i="3" s="1"/>
  <c r="M926" i="3" l="1"/>
  <c r="N926" i="3" s="1"/>
  <c r="P927" i="3" s="1"/>
  <c r="Q928" i="3" s="1"/>
  <c r="R926" i="3"/>
  <c r="S926" i="3" s="1"/>
  <c r="M927" i="3" l="1"/>
  <c r="N927" i="3" s="1"/>
  <c r="P928" i="3" s="1"/>
  <c r="Q929" i="3" s="1"/>
  <c r="R927" i="3"/>
  <c r="S927" i="3" s="1"/>
  <c r="M928" i="3" l="1"/>
  <c r="N928" i="3" s="1"/>
  <c r="P929" i="3" s="1"/>
  <c r="Q930" i="3" s="1"/>
  <c r="R928" i="3"/>
  <c r="S928" i="3" s="1"/>
  <c r="M929" i="3" l="1"/>
  <c r="N929" i="3" s="1"/>
  <c r="P930" i="3" s="1"/>
  <c r="Q931" i="3" s="1"/>
  <c r="R929" i="3"/>
  <c r="S929" i="3" s="1"/>
  <c r="M930" i="3" l="1"/>
  <c r="N930" i="3" s="1"/>
  <c r="P931" i="3" s="1"/>
  <c r="Q932" i="3" s="1"/>
  <c r="R930" i="3"/>
  <c r="S930" i="3" s="1"/>
  <c r="M931" i="3" l="1"/>
  <c r="N931" i="3" s="1"/>
  <c r="P932" i="3" s="1"/>
  <c r="Q933" i="3" s="1"/>
  <c r="R931" i="3"/>
  <c r="S931" i="3" s="1"/>
  <c r="M932" i="3" l="1"/>
  <c r="N932" i="3" s="1"/>
  <c r="P933" i="3" s="1"/>
  <c r="Q934" i="3" s="1"/>
  <c r="R932" i="3"/>
  <c r="S932" i="3" s="1"/>
  <c r="M933" i="3" l="1"/>
  <c r="N933" i="3" s="1"/>
  <c r="P934" i="3" s="1"/>
  <c r="Q935" i="3" s="1"/>
  <c r="R933" i="3"/>
  <c r="S933" i="3" s="1"/>
  <c r="M934" i="3" l="1"/>
  <c r="N934" i="3" s="1"/>
  <c r="P935" i="3" s="1"/>
  <c r="Q936" i="3" s="1"/>
  <c r="R934" i="3"/>
  <c r="S934" i="3" s="1"/>
  <c r="M935" i="3" l="1"/>
  <c r="N935" i="3" s="1"/>
  <c r="P936" i="3" s="1"/>
  <c r="Q937" i="3" s="1"/>
  <c r="R936" i="3"/>
  <c r="R935" i="3"/>
  <c r="S935" i="3" s="1"/>
  <c r="S936" i="3" l="1"/>
  <c r="M936" i="3"/>
  <c r="N936" i="3" s="1"/>
  <c r="P937" i="3" s="1"/>
  <c r="Q938" i="3" s="1"/>
  <c r="M937" i="3" l="1"/>
  <c r="N937" i="3" s="1"/>
  <c r="P938" i="3" s="1"/>
  <c r="Q939" i="3" s="1"/>
  <c r="R937" i="3"/>
  <c r="S937" i="3" s="1"/>
  <c r="M938" i="3" l="1"/>
  <c r="N938" i="3" s="1"/>
  <c r="P939" i="3" s="1"/>
  <c r="Q940" i="3" s="1"/>
  <c r="R938" i="3"/>
  <c r="S938" i="3" s="1"/>
  <c r="M939" i="3" l="1"/>
  <c r="N939" i="3" s="1"/>
  <c r="P940" i="3" s="1"/>
  <c r="Q941" i="3" s="1"/>
  <c r="R939" i="3"/>
  <c r="S939" i="3" s="1"/>
  <c r="M940" i="3" l="1"/>
  <c r="N940" i="3" s="1"/>
  <c r="P941" i="3" s="1"/>
  <c r="Q942" i="3" s="1"/>
  <c r="R940" i="3"/>
  <c r="S940" i="3" s="1"/>
  <c r="M941" i="3" l="1"/>
  <c r="N941" i="3" s="1"/>
  <c r="P942" i="3" s="1"/>
  <c r="Q943" i="3" s="1"/>
  <c r="R941" i="3"/>
  <c r="S941" i="3" s="1"/>
  <c r="R942" i="3" l="1"/>
  <c r="S942" i="3" s="1"/>
  <c r="M942" i="3"/>
  <c r="N942" i="3" s="1"/>
  <c r="P943" i="3" s="1"/>
  <c r="Q944" i="3" s="1"/>
  <c r="M943" i="3" l="1"/>
  <c r="N943" i="3" s="1"/>
  <c r="P944" i="3" s="1"/>
  <c r="Q945" i="3" s="1"/>
  <c r="R943" i="3"/>
  <c r="S943" i="3" s="1"/>
  <c r="M944" i="3" l="1"/>
  <c r="N944" i="3" s="1"/>
  <c r="P945" i="3" s="1"/>
  <c r="Q946" i="3" s="1"/>
  <c r="R944" i="3"/>
  <c r="S944" i="3" s="1"/>
  <c r="M945" i="3" l="1"/>
  <c r="N945" i="3" s="1"/>
  <c r="P946" i="3" s="1"/>
  <c r="Q947" i="3" s="1"/>
  <c r="R945" i="3"/>
  <c r="S945" i="3" s="1"/>
  <c r="M946" i="3" l="1"/>
  <c r="N946" i="3" s="1"/>
  <c r="P947" i="3" s="1"/>
  <c r="Q948" i="3" s="1"/>
  <c r="R946" i="3"/>
  <c r="S946" i="3" s="1"/>
  <c r="M947" i="3" l="1"/>
  <c r="N947" i="3" s="1"/>
  <c r="P948" i="3" s="1"/>
  <c r="Q949" i="3" s="1"/>
  <c r="R948" i="3"/>
  <c r="R947" i="3"/>
  <c r="S947" i="3" s="1"/>
  <c r="S948" i="3" l="1"/>
  <c r="M948" i="3"/>
  <c r="N948" i="3" s="1"/>
  <c r="P949" i="3" s="1"/>
  <c r="Q950" i="3" s="1"/>
  <c r="M949" i="3" l="1"/>
  <c r="N949" i="3" s="1"/>
  <c r="P950" i="3" s="1"/>
  <c r="Q951" i="3" s="1"/>
  <c r="R949" i="3"/>
  <c r="S949" i="3" s="1"/>
  <c r="M950" i="3" l="1"/>
  <c r="N950" i="3" s="1"/>
  <c r="P951" i="3" s="1"/>
  <c r="Q952" i="3" s="1"/>
  <c r="R950" i="3"/>
  <c r="S950" i="3" s="1"/>
  <c r="M951" i="3" l="1"/>
  <c r="N951" i="3" s="1"/>
  <c r="P952" i="3" s="1"/>
  <c r="Q953" i="3" s="1"/>
  <c r="R951" i="3"/>
  <c r="S951" i="3" s="1"/>
  <c r="M952" i="3" l="1"/>
  <c r="N952" i="3" s="1"/>
  <c r="P953" i="3" s="1"/>
  <c r="Q954" i="3" s="1"/>
  <c r="R952" i="3"/>
  <c r="S952" i="3" s="1"/>
  <c r="M953" i="3" l="1"/>
  <c r="N953" i="3" s="1"/>
  <c r="P954" i="3" s="1"/>
  <c r="Q955" i="3" s="1"/>
  <c r="R953" i="3"/>
  <c r="S953" i="3" s="1"/>
  <c r="M954" i="3" l="1"/>
  <c r="N954" i="3" s="1"/>
  <c r="P955" i="3" s="1"/>
  <c r="Q956" i="3" s="1"/>
  <c r="R954" i="3"/>
  <c r="S954" i="3" s="1"/>
  <c r="R955" i="3" l="1"/>
  <c r="S955" i="3" s="1"/>
  <c r="M955" i="3"/>
  <c r="N955" i="3" s="1"/>
  <c r="P956" i="3" s="1"/>
  <c r="Q957" i="3" s="1"/>
  <c r="M956" i="3" l="1"/>
  <c r="N956" i="3" s="1"/>
  <c r="P957" i="3" s="1"/>
  <c r="Q958" i="3" s="1"/>
  <c r="R956" i="3"/>
  <c r="S956" i="3" s="1"/>
  <c r="M957" i="3" l="1"/>
  <c r="N957" i="3" s="1"/>
  <c r="P958" i="3" s="1"/>
  <c r="Q959" i="3" s="1"/>
  <c r="R957" i="3"/>
  <c r="S957" i="3" s="1"/>
  <c r="M958" i="3" l="1"/>
  <c r="N958" i="3" s="1"/>
  <c r="P959" i="3" s="1"/>
  <c r="Q960" i="3" s="1"/>
  <c r="R958" i="3"/>
  <c r="S958" i="3" s="1"/>
  <c r="M959" i="3" l="1"/>
  <c r="N959" i="3" s="1"/>
  <c r="P960" i="3" s="1"/>
  <c r="Q961" i="3" s="1"/>
  <c r="R959" i="3"/>
  <c r="S959" i="3" s="1"/>
  <c r="M960" i="3" l="1"/>
  <c r="N960" i="3" s="1"/>
  <c r="P961" i="3" s="1"/>
  <c r="Q962" i="3" s="1"/>
  <c r="R960" i="3"/>
  <c r="S960" i="3" s="1"/>
  <c r="M961" i="3" l="1"/>
  <c r="N961" i="3" s="1"/>
  <c r="P962" i="3" s="1"/>
  <c r="Q963" i="3" s="1"/>
  <c r="R961" i="3"/>
  <c r="S961" i="3" s="1"/>
  <c r="M962" i="3" l="1"/>
  <c r="N962" i="3" s="1"/>
  <c r="P963" i="3" s="1"/>
  <c r="Q964" i="3" s="1"/>
  <c r="R962" i="3"/>
  <c r="S962" i="3" s="1"/>
  <c r="M963" i="3" l="1"/>
  <c r="N963" i="3" s="1"/>
  <c r="P964" i="3" s="1"/>
  <c r="Q965" i="3" s="1"/>
  <c r="R963" i="3"/>
  <c r="S963" i="3" s="1"/>
  <c r="M964" i="3" l="1"/>
  <c r="N964" i="3" s="1"/>
  <c r="P965" i="3" s="1"/>
  <c r="Q966" i="3" s="1"/>
  <c r="R964" i="3"/>
  <c r="S964" i="3" s="1"/>
  <c r="M965" i="3" l="1"/>
  <c r="N965" i="3" s="1"/>
  <c r="P966" i="3" s="1"/>
  <c r="Q967" i="3" s="1"/>
  <c r="R965" i="3"/>
  <c r="S965" i="3" s="1"/>
  <c r="M966" i="3" l="1"/>
  <c r="N966" i="3" s="1"/>
  <c r="P967" i="3" s="1"/>
  <c r="Q968" i="3" s="1"/>
  <c r="R966" i="3"/>
  <c r="S966" i="3" s="1"/>
  <c r="R967" i="3" l="1"/>
  <c r="S967" i="3" s="1"/>
  <c r="M967" i="3"/>
  <c r="N967" i="3" s="1"/>
  <c r="P968" i="3" s="1"/>
  <c r="Q969" i="3" s="1"/>
  <c r="M968" i="3" l="1"/>
  <c r="N968" i="3" s="1"/>
  <c r="P969" i="3" s="1"/>
  <c r="Q970" i="3" s="1"/>
  <c r="R968" i="3"/>
  <c r="S968" i="3" s="1"/>
  <c r="M969" i="3" l="1"/>
  <c r="N969" i="3" s="1"/>
  <c r="P970" i="3" s="1"/>
  <c r="Q971" i="3" s="1"/>
  <c r="R969" i="3"/>
  <c r="S969" i="3" s="1"/>
  <c r="M970" i="3" l="1"/>
  <c r="N970" i="3" s="1"/>
  <c r="P971" i="3" s="1"/>
  <c r="Q972" i="3" s="1"/>
  <c r="R970" i="3"/>
  <c r="S970" i="3" s="1"/>
  <c r="M971" i="3" l="1"/>
  <c r="N971" i="3" s="1"/>
  <c r="P972" i="3" s="1"/>
  <c r="Q973" i="3" s="1"/>
  <c r="R971" i="3"/>
  <c r="S971" i="3" s="1"/>
  <c r="M972" i="3" l="1"/>
  <c r="N972" i="3" s="1"/>
  <c r="P973" i="3" s="1"/>
  <c r="Q974" i="3" s="1"/>
  <c r="R972" i="3"/>
  <c r="S972" i="3" s="1"/>
  <c r="M973" i="3" l="1"/>
  <c r="N973" i="3" s="1"/>
  <c r="P974" i="3" s="1"/>
  <c r="Q975" i="3" s="1"/>
  <c r="R973" i="3"/>
  <c r="S973" i="3" s="1"/>
  <c r="M974" i="3" l="1"/>
  <c r="N974" i="3" s="1"/>
  <c r="P975" i="3" s="1"/>
  <c r="Q976" i="3" s="1"/>
  <c r="R974" i="3"/>
  <c r="S974" i="3" s="1"/>
  <c r="M975" i="3" l="1"/>
  <c r="N975" i="3" s="1"/>
  <c r="P976" i="3" s="1"/>
  <c r="Q977" i="3" s="1"/>
  <c r="R975" i="3"/>
  <c r="S975" i="3" s="1"/>
  <c r="M976" i="3" l="1"/>
  <c r="N976" i="3" s="1"/>
  <c r="P977" i="3" s="1"/>
  <c r="Q978" i="3" s="1"/>
  <c r="R976" i="3"/>
  <c r="S976" i="3" s="1"/>
  <c r="R977" i="3" l="1"/>
  <c r="S977" i="3" s="1"/>
  <c r="M977" i="3"/>
  <c r="N977" i="3" s="1"/>
  <c r="P978" i="3" s="1"/>
  <c r="Q979" i="3" s="1"/>
  <c r="M978" i="3" l="1"/>
  <c r="N978" i="3" s="1"/>
  <c r="P979" i="3" s="1"/>
  <c r="Q980" i="3" s="1"/>
  <c r="R978" i="3"/>
  <c r="S978" i="3" s="1"/>
  <c r="M979" i="3" l="1"/>
  <c r="N979" i="3" s="1"/>
  <c r="P980" i="3" s="1"/>
  <c r="Q981" i="3" s="1"/>
  <c r="R979" i="3"/>
  <c r="S979" i="3" s="1"/>
  <c r="M980" i="3" l="1"/>
  <c r="N980" i="3" s="1"/>
  <c r="P981" i="3" s="1"/>
  <c r="Q982" i="3" s="1"/>
  <c r="R980" i="3"/>
  <c r="S980" i="3" s="1"/>
  <c r="M981" i="3" l="1"/>
  <c r="N981" i="3" s="1"/>
  <c r="P982" i="3" s="1"/>
  <c r="Q983" i="3" s="1"/>
  <c r="R981" i="3"/>
  <c r="S981" i="3" s="1"/>
  <c r="M982" i="3" l="1"/>
  <c r="N982" i="3" s="1"/>
  <c r="P983" i="3" s="1"/>
  <c r="Q984" i="3" s="1"/>
  <c r="R982" i="3"/>
  <c r="S982" i="3" s="1"/>
  <c r="R983" i="3" l="1"/>
  <c r="S983" i="3" s="1"/>
  <c r="M983" i="3"/>
  <c r="N983" i="3" s="1"/>
  <c r="P984" i="3" s="1"/>
  <c r="Q985" i="3" s="1"/>
  <c r="R984" i="3" l="1"/>
  <c r="S984" i="3" s="1"/>
  <c r="M984" i="3"/>
  <c r="N984" i="3" s="1"/>
  <c r="P985" i="3" s="1"/>
  <c r="Q986" i="3" s="1"/>
  <c r="M985" i="3" l="1"/>
  <c r="N985" i="3" s="1"/>
  <c r="P986" i="3" s="1"/>
  <c r="Q987" i="3" s="1"/>
  <c r="R985" i="3"/>
  <c r="S985" i="3" s="1"/>
  <c r="M986" i="3" l="1"/>
  <c r="N986" i="3" s="1"/>
  <c r="P987" i="3" s="1"/>
  <c r="Q988" i="3" s="1"/>
  <c r="R986" i="3"/>
  <c r="S986" i="3" s="1"/>
  <c r="M987" i="3" l="1"/>
  <c r="N987" i="3" s="1"/>
  <c r="P988" i="3" s="1"/>
  <c r="Q989" i="3" s="1"/>
  <c r="R987" i="3"/>
  <c r="S987" i="3" s="1"/>
  <c r="M988" i="3" l="1"/>
  <c r="N988" i="3" s="1"/>
  <c r="P989" i="3" s="1"/>
  <c r="Q990" i="3" s="1"/>
  <c r="R988" i="3"/>
  <c r="S988" i="3" s="1"/>
  <c r="M989" i="3" l="1"/>
  <c r="N989" i="3" s="1"/>
  <c r="P990" i="3" s="1"/>
  <c r="Q991" i="3" s="1"/>
  <c r="R989" i="3"/>
  <c r="S989" i="3" s="1"/>
  <c r="M990" i="3" l="1"/>
  <c r="N990" i="3" s="1"/>
  <c r="P991" i="3" s="1"/>
  <c r="Q992" i="3" s="1"/>
  <c r="R990" i="3"/>
  <c r="S990" i="3" s="1"/>
  <c r="M991" i="3" l="1"/>
  <c r="N991" i="3" s="1"/>
  <c r="P992" i="3" s="1"/>
  <c r="Q993" i="3" s="1"/>
  <c r="R991" i="3"/>
  <c r="S991" i="3" s="1"/>
  <c r="M992" i="3" l="1"/>
  <c r="N992" i="3" s="1"/>
  <c r="P993" i="3" s="1"/>
  <c r="Q994" i="3" s="1"/>
  <c r="R992" i="3"/>
  <c r="S992" i="3" s="1"/>
  <c r="M993" i="3" l="1"/>
  <c r="N993" i="3" s="1"/>
  <c r="P994" i="3" s="1"/>
  <c r="Q995" i="3" s="1"/>
  <c r="R993" i="3"/>
  <c r="S993" i="3" s="1"/>
  <c r="M994" i="3" l="1"/>
  <c r="N994" i="3" s="1"/>
  <c r="P995" i="3" s="1"/>
  <c r="Q996" i="3" s="1"/>
  <c r="R994" i="3"/>
  <c r="S994" i="3" s="1"/>
  <c r="R995" i="3" l="1"/>
  <c r="S995" i="3" s="1"/>
  <c r="M995" i="3"/>
  <c r="N995" i="3" s="1"/>
  <c r="P996" i="3" s="1"/>
  <c r="Q997" i="3" s="1"/>
  <c r="R996" i="3" l="1"/>
  <c r="S996" i="3" s="1"/>
  <c r="M996" i="3"/>
  <c r="N996" i="3" s="1"/>
  <c r="P997" i="3" s="1"/>
  <c r="Q998" i="3" s="1"/>
  <c r="R997" i="3" l="1"/>
  <c r="S997" i="3" s="1"/>
  <c r="M997" i="3"/>
  <c r="N997" i="3" s="1"/>
  <c r="P998" i="3" s="1"/>
  <c r="Q999" i="3" s="1"/>
  <c r="M998" i="3" l="1"/>
  <c r="N998" i="3" s="1"/>
  <c r="P999" i="3" s="1"/>
  <c r="Q1000" i="3" s="1"/>
  <c r="R998" i="3"/>
  <c r="S998" i="3" s="1"/>
  <c r="M999" i="3" l="1"/>
  <c r="N999" i="3" s="1"/>
  <c r="P1000" i="3" s="1"/>
  <c r="Q1001" i="3" s="1"/>
  <c r="R999" i="3"/>
  <c r="S999" i="3" s="1"/>
  <c r="R1000" i="3" l="1"/>
  <c r="S1000" i="3" s="1"/>
  <c r="M1000" i="3"/>
  <c r="N1000" i="3" s="1"/>
  <c r="P1001" i="3" s="1"/>
  <c r="Q1002" i="3" s="1"/>
  <c r="M1001" i="3" l="1"/>
  <c r="N1001" i="3" s="1"/>
  <c r="P1002" i="3" s="1"/>
  <c r="Q1003" i="3" s="1"/>
  <c r="R1001" i="3"/>
  <c r="S1001" i="3" s="1"/>
  <c r="M1002" i="3" l="1"/>
  <c r="N1002" i="3" s="1"/>
  <c r="P1003" i="3" s="1"/>
  <c r="Q1004" i="3" s="1"/>
  <c r="R1002" i="3"/>
  <c r="S1002" i="3" s="1"/>
  <c r="M1003" i="3" l="1"/>
  <c r="N1003" i="3" s="1"/>
  <c r="P1004" i="3" s="1"/>
  <c r="Q1005" i="3" s="1"/>
  <c r="R1003" i="3"/>
  <c r="S1003" i="3" s="1"/>
  <c r="M1004" i="3" l="1"/>
  <c r="N1004" i="3" s="1"/>
  <c r="P1005" i="3" s="1"/>
  <c r="Q1006" i="3" s="1"/>
  <c r="R1004" i="3"/>
  <c r="S1004" i="3" s="1"/>
  <c r="M1005" i="3" l="1"/>
  <c r="N1005" i="3" s="1"/>
  <c r="P1006" i="3" s="1"/>
  <c r="Q1007" i="3" s="1"/>
  <c r="R1005" i="3"/>
  <c r="S1005" i="3" s="1"/>
  <c r="M1006" i="3" l="1"/>
  <c r="N1006" i="3" s="1"/>
  <c r="P1007" i="3" s="1"/>
  <c r="Q1008" i="3" s="1"/>
  <c r="R1006" i="3"/>
  <c r="S1006" i="3" s="1"/>
  <c r="M1007" i="3" l="1"/>
  <c r="N1007" i="3" s="1"/>
  <c r="P1008" i="3" s="1"/>
  <c r="Q1009" i="3" s="1"/>
  <c r="R1007" i="3"/>
  <c r="S1007" i="3" s="1"/>
  <c r="M1008" i="3" l="1"/>
  <c r="N1008" i="3" s="1"/>
  <c r="P1009" i="3" s="1"/>
  <c r="Q1010" i="3" s="1"/>
  <c r="R1008" i="3"/>
  <c r="S1008" i="3" s="1"/>
  <c r="R1009" i="3" l="1"/>
  <c r="S1009" i="3" s="1"/>
  <c r="M1009" i="3"/>
  <c r="N1009" i="3" s="1"/>
  <c r="P1010" i="3" s="1"/>
  <c r="Q1011" i="3" s="1"/>
  <c r="R1010" i="3" l="1"/>
  <c r="S1010" i="3" s="1"/>
  <c r="M1010" i="3"/>
  <c r="N1010" i="3" s="1"/>
  <c r="P1011" i="3" s="1"/>
  <c r="Q1012" i="3" s="1"/>
  <c r="M1011" i="3" l="1"/>
  <c r="N1011" i="3" s="1"/>
  <c r="P1012" i="3" s="1"/>
  <c r="Q1013" i="3" s="1"/>
  <c r="R1011" i="3"/>
  <c r="S1011" i="3" s="1"/>
  <c r="M1012" i="3" l="1"/>
  <c r="N1012" i="3" s="1"/>
  <c r="P1013" i="3" s="1"/>
  <c r="Q1014" i="3" s="1"/>
  <c r="R1012" i="3"/>
  <c r="S1012" i="3" s="1"/>
  <c r="M1013" i="3" l="1"/>
  <c r="N1013" i="3" s="1"/>
  <c r="P1014" i="3" s="1"/>
  <c r="Q1015" i="3" s="1"/>
  <c r="R1013" i="3"/>
  <c r="S1013" i="3" s="1"/>
  <c r="M1014" i="3" l="1"/>
  <c r="N1014" i="3" s="1"/>
  <c r="P1015" i="3" s="1"/>
  <c r="Q1016" i="3" s="1"/>
  <c r="R1014" i="3"/>
  <c r="S1014" i="3" s="1"/>
  <c r="R1015" i="3" l="1"/>
  <c r="S1015" i="3" s="1"/>
  <c r="M1015" i="3"/>
  <c r="N1015" i="3" s="1"/>
  <c r="P1016" i="3" s="1"/>
  <c r="Q1017" i="3" s="1"/>
  <c r="R1016" i="3"/>
  <c r="S1016" i="3" l="1"/>
  <c r="M1016" i="3"/>
  <c r="N1016" i="3" s="1"/>
  <c r="P1017" i="3" s="1"/>
  <c r="Q1018" i="3" s="1"/>
  <c r="M1017" i="3" l="1"/>
  <c r="N1017" i="3" s="1"/>
  <c r="P1018" i="3" s="1"/>
  <c r="Q1019" i="3" s="1"/>
  <c r="R1017" i="3"/>
  <c r="S1017" i="3" s="1"/>
  <c r="M1018" i="3" l="1"/>
  <c r="N1018" i="3" s="1"/>
  <c r="P1019" i="3" s="1"/>
  <c r="Q1020" i="3" s="1"/>
  <c r="R1018" i="3"/>
  <c r="S1018" i="3" s="1"/>
  <c r="M1019" i="3" l="1"/>
  <c r="N1019" i="3" s="1"/>
  <c r="P1020" i="3" s="1"/>
  <c r="Q1021" i="3" s="1"/>
  <c r="R1020" i="3"/>
  <c r="R1019" i="3"/>
  <c r="S1019" i="3" s="1"/>
  <c r="S1020" i="3" l="1"/>
  <c r="M1020" i="3"/>
  <c r="N1020" i="3" s="1"/>
  <c r="P1021" i="3" s="1"/>
  <c r="Q1022" i="3" s="1"/>
  <c r="M1021" i="3" l="1"/>
  <c r="N1021" i="3" s="1"/>
  <c r="P1022" i="3" s="1"/>
  <c r="Q1023" i="3" s="1"/>
  <c r="R1021" i="3"/>
  <c r="S1021" i="3" s="1"/>
  <c r="M1022" i="3" l="1"/>
  <c r="N1022" i="3" s="1"/>
  <c r="P1023" i="3" s="1"/>
  <c r="Q1024" i="3" s="1"/>
  <c r="R1022" i="3"/>
  <c r="S1022" i="3" s="1"/>
  <c r="M1023" i="3" l="1"/>
  <c r="N1023" i="3" s="1"/>
  <c r="P1024" i="3" s="1"/>
  <c r="Q1025" i="3" s="1"/>
  <c r="R1023" i="3"/>
  <c r="S1023" i="3" s="1"/>
  <c r="M1024" i="3" l="1"/>
  <c r="N1024" i="3" s="1"/>
  <c r="P1025" i="3" s="1"/>
  <c r="Q1026" i="3" s="1"/>
  <c r="R1024" i="3"/>
  <c r="S1024" i="3" s="1"/>
  <c r="M1025" i="3" l="1"/>
  <c r="N1025" i="3" s="1"/>
  <c r="P1026" i="3" s="1"/>
  <c r="Q1027" i="3" s="1"/>
  <c r="R1025" i="3"/>
  <c r="S1025" i="3" s="1"/>
  <c r="M1026" i="3" l="1"/>
  <c r="N1026" i="3" s="1"/>
  <c r="P1027" i="3" s="1"/>
  <c r="Q1028" i="3" s="1"/>
  <c r="R1026" i="3"/>
  <c r="S1026" i="3" s="1"/>
  <c r="M1027" i="3" l="1"/>
  <c r="N1027" i="3" s="1"/>
  <c r="P1028" i="3" s="1"/>
  <c r="Q1029" i="3" s="1"/>
  <c r="R1028" i="3"/>
  <c r="R1027" i="3"/>
  <c r="S1027" i="3" s="1"/>
  <c r="S1028" i="3" l="1"/>
  <c r="M1028" i="3"/>
  <c r="N1028" i="3" s="1"/>
  <c r="P1029" i="3" s="1"/>
  <c r="Q1030" i="3" s="1"/>
  <c r="M1029" i="3" l="1"/>
  <c r="N1029" i="3" s="1"/>
  <c r="P1030" i="3" s="1"/>
  <c r="Q1031" i="3" s="1"/>
  <c r="R1029" i="3"/>
  <c r="S1029" i="3" s="1"/>
  <c r="M1030" i="3" l="1"/>
  <c r="N1030" i="3" s="1"/>
  <c r="P1031" i="3" s="1"/>
  <c r="Q1032" i="3" s="1"/>
  <c r="R1030" i="3"/>
  <c r="S1030" i="3" s="1"/>
  <c r="M1031" i="3" l="1"/>
  <c r="N1031" i="3" s="1"/>
  <c r="P1032" i="3" s="1"/>
  <c r="Q1033" i="3" s="1"/>
  <c r="R1031" i="3"/>
  <c r="S1031" i="3" s="1"/>
  <c r="M1032" i="3" l="1"/>
  <c r="N1032" i="3" s="1"/>
  <c r="P1033" i="3" s="1"/>
  <c r="Q1034" i="3" s="1"/>
  <c r="R1032" i="3"/>
  <c r="S1032" i="3" s="1"/>
  <c r="R1033" i="3" l="1"/>
  <c r="S1033" i="3" s="1"/>
  <c r="M1033" i="3"/>
  <c r="N1033" i="3" s="1"/>
  <c r="P1034" i="3" s="1"/>
  <c r="Q1035" i="3" s="1"/>
  <c r="M1034" i="3" l="1"/>
  <c r="N1034" i="3" s="1"/>
  <c r="P1035" i="3" s="1"/>
  <c r="Q1036" i="3" s="1"/>
  <c r="R1034" i="3"/>
  <c r="S1034" i="3" s="1"/>
  <c r="M1035" i="3" l="1"/>
  <c r="N1035" i="3" s="1"/>
  <c r="P1036" i="3" s="1"/>
  <c r="Q1037" i="3" s="1"/>
  <c r="R1035" i="3"/>
  <c r="S1035" i="3" s="1"/>
  <c r="M1036" i="3" l="1"/>
  <c r="N1036" i="3" s="1"/>
  <c r="P1037" i="3" s="1"/>
  <c r="Q1038" i="3" s="1"/>
  <c r="R1036" i="3"/>
  <c r="S1036" i="3" s="1"/>
  <c r="R1037" i="3" l="1"/>
  <c r="S1037" i="3" s="1"/>
  <c r="M1037" i="3"/>
  <c r="N1037" i="3" s="1"/>
  <c r="P1038" i="3" s="1"/>
  <c r="Q1039" i="3" s="1"/>
  <c r="M1038" i="3" l="1"/>
  <c r="N1038" i="3" s="1"/>
  <c r="P1039" i="3" s="1"/>
  <c r="Q1040" i="3" s="1"/>
  <c r="R1038" i="3"/>
  <c r="S1038" i="3" s="1"/>
  <c r="M1039" i="3" l="1"/>
  <c r="N1039" i="3" s="1"/>
  <c r="P1040" i="3" s="1"/>
  <c r="Q1041" i="3" s="1"/>
  <c r="R1039" i="3"/>
  <c r="S1039" i="3" s="1"/>
  <c r="M1040" i="3" l="1"/>
  <c r="N1040" i="3" s="1"/>
  <c r="P1041" i="3" s="1"/>
  <c r="Q1042" i="3" s="1"/>
  <c r="R1040" i="3"/>
  <c r="S1040" i="3" s="1"/>
  <c r="M1041" i="3" l="1"/>
  <c r="N1041" i="3" s="1"/>
  <c r="P1042" i="3" s="1"/>
  <c r="Q1043" i="3" s="1"/>
  <c r="R1041" i="3"/>
  <c r="S1041" i="3" s="1"/>
  <c r="M1042" i="3" l="1"/>
  <c r="N1042" i="3" s="1"/>
  <c r="P1043" i="3" s="1"/>
  <c r="Q1044" i="3" s="1"/>
  <c r="R1042" i="3"/>
  <c r="S1042" i="3" s="1"/>
  <c r="M1043" i="3" l="1"/>
  <c r="N1043" i="3" s="1"/>
  <c r="P1044" i="3" s="1"/>
  <c r="Q1045" i="3" s="1"/>
  <c r="R1043" i="3"/>
  <c r="S1043" i="3" s="1"/>
  <c r="M1044" i="3" l="1"/>
  <c r="N1044" i="3" s="1"/>
  <c r="P1045" i="3" s="1"/>
  <c r="Q1046" i="3" s="1"/>
  <c r="R1044" i="3"/>
  <c r="S1044" i="3" s="1"/>
  <c r="R1045" i="3" l="1"/>
  <c r="S1045" i="3" s="1"/>
  <c r="M1045" i="3"/>
  <c r="N1045" i="3" s="1"/>
  <c r="P1046" i="3" s="1"/>
  <c r="Q1047" i="3" s="1"/>
  <c r="M1046" i="3" l="1"/>
  <c r="N1046" i="3" s="1"/>
  <c r="P1047" i="3" s="1"/>
  <c r="Q1048" i="3" s="1"/>
  <c r="R1046" i="3"/>
  <c r="S1046" i="3" s="1"/>
  <c r="M1047" i="3" l="1"/>
  <c r="N1047" i="3" s="1"/>
  <c r="P1048" i="3" s="1"/>
  <c r="Q1049" i="3" s="1"/>
  <c r="R1048" i="3"/>
  <c r="R1047" i="3"/>
  <c r="S1047" i="3" s="1"/>
  <c r="S1048" i="3" l="1"/>
  <c r="M1048" i="3"/>
  <c r="N1048" i="3" s="1"/>
  <c r="P1049" i="3" s="1"/>
  <c r="Q1050" i="3" s="1"/>
  <c r="M1049" i="3" l="1"/>
  <c r="N1049" i="3" s="1"/>
  <c r="P1050" i="3" s="1"/>
  <c r="Q1051" i="3" s="1"/>
  <c r="R1049" i="3"/>
  <c r="S1049" i="3" s="1"/>
  <c r="M1050" i="3" l="1"/>
  <c r="N1050" i="3" s="1"/>
  <c r="P1051" i="3" s="1"/>
  <c r="Q1052" i="3" s="1"/>
  <c r="R1050" i="3"/>
  <c r="S1050" i="3" s="1"/>
  <c r="M1051" i="3" l="1"/>
  <c r="N1051" i="3" s="1"/>
  <c r="P1052" i="3" s="1"/>
  <c r="Q1053" i="3" s="1"/>
  <c r="R1051" i="3"/>
  <c r="S1051" i="3" s="1"/>
  <c r="M1052" i="3" l="1"/>
  <c r="N1052" i="3" s="1"/>
  <c r="P1053" i="3" s="1"/>
  <c r="Q1054" i="3" s="1"/>
  <c r="R1052" i="3"/>
  <c r="S1052" i="3" s="1"/>
  <c r="M1053" i="3" l="1"/>
  <c r="N1053" i="3" s="1"/>
  <c r="P1054" i="3" s="1"/>
  <c r="Q1055" i="3" s="1"/>
  <c r="R1053" i="3"/>
  <c r="S1053" i="3" s="1"/>
  <c r="M1054" i="3" l="1"/>
  <c r="N1054" i="3" s="1"/>
  <c r="P1055" i="3" s="1"/>
  <c r="Q1056" i="3" s="1"/>
  <c r="R1054" i="3"/>
  <c r="S1054" i="3" s="1"/>
  <c r="M1055" i="3" l="1"/>
  <c r="N1055" i="3" s="1"/>
  <c r="P1056" i="3" s="1"/>
  <c r="Q1057" i="3" s="1"/>
  <c r="R1055" i="3"/>
  <c r="S1055" i="3" s="1"/>
  <c r="M1056" i="3" l="1"/>
  <c r="N1056" i="3" s="1"/>
  <c r="P1057" i="3" s="1"/>
  <c r="Q1058" i="3" s="1"/>
  <c r="R1056" i="3"/>
  <c r="S1056" i="3" s="1"/>
  <c r="R1057" i="3" l="1"/>
  <c r="S1057" i="3" s="1"/>
  <c r="M1057" i="3"/>
  <c r="N1057" i="3" s="1"/>
  <c r="P1058" i="3" s="1"/>
  <c r="Q1059" i="3" s="1"/>
  <c r="M1058" i="3" l="1"/>
  <c r="N1058" i="3" s="1"/>
  <c r="P1059" i="3" s="1"/>
  <c r="Q1060" i="3" s="1"/>
  <c r="R1058" i="3"/>
  <c r="S1058" i="3" s="1"/>
  <c r="R1059" i="3" l="1"/>
  <c r="S1059" i="3" s="1"/>
  <c r="M1059" i="3"/>
  <c r="N1059" i="3" s="1"/>
  <c r="P1060" i="3" s="1"/>
  <c r="Q1061" i="3" s="1"/>
  <c r="M1060" i="3" l="1"/>
  <c r="N1060" i="3" s="1"/>
  <c r="P1061" i="3" s="1"/>
  <c r="Q1062" i="3" s="1"/>
  <c r="R1060" i="3"/>
  <c r="S1060" i="3" s="1"/>
  <c r="M1061" i="3" l="1"/>
  <c r="N1061" i="3" s="1"/>
  <c r="P1062" i="3" s="1"/>
  <c r="Q1063" i="3" s="1"/>
  <c r="R1061" i="3"/>
  <c r="S1061" i="3" s="1"/>
  <c r="R1062" i="3" l="1"/>
  <c r="S1062" i="3" s="1"/>
  <c r="M1062" i="3"/>
  <c r="N1062" i="3" s="1"/>
  <c r="P1063" i="3" s="1"/>
  <c r="Q1064" i="3" s="1"/>
  <c r="M1063" i="3" l="1"/>
  <c r="N1063" i="3" s="1"/>
  <c r="P1064" i="3" s="1"/>
  <c r="Q1065" i="3" s="1"/>
  <c r="R1063" i="3"/>
  <c r="S1063" i="3" s="1"/>
  <c r="M1064" i="3" l="1"/>
  <c r="N1064" i="3" s="1"/>
  <c r="P1065" i="3" s="1"/>
  <c r="Q1066" i="3" s="1"/>
  <c r="R1064" i="3"/>
  <c r="S1064" i="3" s="1"/>
  <c r="M1065" i="3" l="1"/>
  <c r="N1065" i="3" s="1"/>
  <c r="P1066" i="3" s="1"/>
  <c r="Q1067" i="3" s="1"/>
  <c r="R1065" i="3"/>
  <c r="S1065" i="3" s="1"/>
  <c r="M1066" i="3" l="1"/>
  <c r="N1066" i="3" s="1"/>
  <c r="P1067" i="3" s="1"/>
  <c r="Q1068" i="3" s="1"/>
  <c r="R1066" i="3"/>
  <c r="S1066" i="3" s="1"/>
  <c r="M1067" i="3" l="1"/>
  <c r="N1067" i="3" s="1"/>
  <c r="P1068" i="3" s="1"/>
  <c r="Q1069" i="3" s="1"/>
  <c r="R1067" i="3"/>
  <c r="S1067" i="3" s="1"/>
  <c r="M1068" i="3" l="1"/>
  <c r="N1068" i="3" s="1"/>
  <c r="P1069" i="3" s="1"/>
  <c r="Q1070" i="3" s="1"/>
  <c r="R1068" i="3"/>
  <c r="S1068" i="3" s="1"/>
  <c r="R1069" i="3" l="1"/>
  <c r="S1069" i="3" s="1"/>
  <c r="M1069" i="3"/>
  <c r="N1069" i="3" s="1"/>
  <c r="P1070" i="3" s="1"/>
  <c r="Q1071" i="3" s="1"/>
  <c r="R1070" i="3" l="1"/>
  <c r="S1070" i="3" s="1"/>
  <c r="M1070" i="3"/>
  <c r="N1070" i="3" s="1"/>
  <c r="P1071" i="3" s="1"/>
  <c r="Q1072" i="3" s="1"/>
  <c r="M1071" i="3" l="1"/>
  <c r="N1071" i="3" s="1"/>
  <c r="P1072" i="3" s="1"/>
  <c r="Q1073" i="3" s="1"/>
  <c r="R1071" i="3"/>
  <c r="S1071" i="3" s="1"/>
  <c r="M1072" i="3" l="1"/>
  <c r="N1072" i="3" s="1"/>
  <c r="P1073" i="3" s="1"/>
  <c r="Q1074" i="3" s="1"/>
  <c r="R1072" i="3"/>
  <c r="S1072" i="3" s="1"/>
  <c r="M1073" i="3" l="1"/>
  <c r="N1073" i="3" s="1"/>
  <c r="P1074" i="3" s="1"/>
  <c r="Q1075" i="3" s="1"/>
  <c r="R1073" i="3"/>
  <c r="S1073" i="3" s="1"/>
  <c r="M1074" i="3" l="1"/>
  <c r="N1074" i="3" s="1"/>
  <c r="P1075" i="3" s="1"/>
  <c r="Q1076" i="3" s="1"/>
  <c r="R1074" i="3"/>
  <c r="S1074" i="3" s="1"/>
  <c r="M1075" i="3" l="1"/>
  <c r="N1075" i="3" s="1"/>
  <c r="P1076" i="3" s="1"/>
  <c r="Q1077" i="3" s="1"/>
  <c r="R1075" i="3"/>
  <c r="S1075" i="3" s="1"/>
  <c r="M1076" i="3" l="1"/>
  <c r="N1076" i="3" s="1"/>
  <c r="P1077" i="3" s="1"/>
  <c r="Q1078" i="3" s="1"/>
  <c r="R1076" i="3"/>
  <c r="S1076" i="3" s="1"/>
  <c r="M1077" i="3" l="1"/>
  <c r="N1077" i="3" s="1"/>
  <c r="P1078" i="3" s="1"/>
  <c r="Q1079" i="3" s="1"/>
  <c r="R1077" i="3"/>
  <c r="S1077" i="3" s="1"/>
  <c r="M1078" i="3" l="1"/>
  <c r="N1078" i="3" s="1"/>
  <c r="P1079" i="3" s="1"/>
  <c r="Q1080" i="3" s="1"/>
  <c r="R1078" i="3"/>
  <c r="S1078" i="3" s="1"/>
  <c r="M1079" i="3" l="1"/>
  <c r="N1079" i="3" s="1"/>
  <c r="P1080" i="3" s="1"/>
  <c r="Q1081" i="3" s="1"/>
  <c r="R1079" i="3"/>
  <c r="S1079" i="3" s="1"/>
  <c r="M1080" i="3" l="1"/>
  <c r="N1080" i="3" s="1"/>
  <c r="P1081" i="3" s="1"/>
  <c r="Q1082" i="3" s="1"/>
  <c r="R1080" i="3"/>
  <c r="S1080" i="3" s="1"/>
  <c r="M1081" i="3" l="1"/>
  <c r="N1081" i="3" s="1"/>
  <c r="P1082" i="3" s="1"/>
  <c r="Q1083" i="3" s="1"/>
  <c r="R1081" i="3"/>
  <c r="S1081" i="3" s="1"/>
  <c r="M1082" i="3" l="1"/>
  <c r="N1082" i="3" s="1"/>
  <c r="P1083" i="3" s="1"/>
  <c r="Q1084" i="3" s="1"/>
  <c r="R1082" i="3"/>
  <c r="S1082" i="3" s="1"/>
  <c r="M1083" i="3" l="1"/>
  <c r="N1083" i="3" s="1"/>
  <c r="P1084" i="3" s="1"/>
  <c r="Q1085" i="3" s="1"/>
  <c r="R1083" i="3"/>
  <c r="S1083" i="3" s="1"/>
  <c r="R1084" i="3" l="1"/>
  <c r="S1084" i="3" s="1"/>
  <c r="M1084" i="3"/>
  <c r="N1084" i="3" s="1"/>
  <c r="P1085" i="3" s="1"/>
  <c r="Q1086" i="3" s="1"/>
  <c r="M1085" i="3" l="1"/>
  <c r="N1085" i="3" s="1"/>
  <c r="P1086" i="3" s="1"/>
  <c r="Q1087" i="3" s="1"/>
  <c r="R1085" i="3"/>
  <c r="S1085" i="3" s="1"/>
  <c r="M1086" i="3" l="1"/>
  <c r="N1086" i="3" s="1"/>
  <c r="P1087" i="3" s="1"/>
  <c r="Q1088" i="3" s="1"/>
  <c r="R1086" i="3"/>
  <c r="S1086" i="3" s="1"/>
  <c r="M1087" i="3" l="1"/>
  <c r="N1087" i="3" s="1"/>
  <c r="P1088" i="3" s="1"/>
  <c r="Q1089" i="3" s="1"/>
  <c r="R1087" i="3"/>
  <c r="S1087" i="3" s="1"/>
  <c r="M1088" i="3" l="1"/>
  <c r="N1088" i="3" s="1"/>
  <c r="P1089" i="3" s="1"/>
  <c r="Q1090" i="3" s="1"/>
  <c r="R1088" i="3"/>
  <c r="S1088" i="3" s="1"/>
  <c r="M1089" i="3" l="1"/>
  <c r="N1089" i="3" s="1"/>
  <c r="P1090" i="3" s="1"/>
  <c r="Q1091" i="3" s="1"/>
  <c r="R1089" i="3"/>
  <c r="S1089" i="3" s="1"/>
  <c r="M1090" i="3" l="1"/>
  <c r="N1090" i="3" s="1"/>
  <c r="P1091" i="3" s="1"/>
  <c r="Q1092" i="3" s="1"/>
  <c r="R1090" i="3"/>
  <c r="S1090" i="3" s="1"/>
  <c r="M1091" i="3" l="1"/>
  <c r="N1091" i="3" s="1"/>
  <c r="P1092" i="3" s="1"/>
  <c r="Q1093" i="3" s="1"/>
  <c r="R1091" i="3"/>
  <c r="S1091" i="3" s="1"/>
  <c r="M1092" i="3" l="1"/>
  <c r="N1092" i="3" s="1"/>
  <c r="P1093" i="3" s="1"/>
  <c r="Q1094" i="3" s="1"/>
  <c r="R1092" i="3"/>
  <c r="S1092" i="3" s="1"/>
  <c r="M1093" i="3" l="1"/>
  <c r="N1093" i="3" s="1"/>
  <c r="P1094" i="3" s="1"/>
  <c r="Q1095" i="3" s="1"/>
  <c r="R1093" i="3"/>
  <c r="S1093" i="3" s="1"/>
  <c r="M1094" i="3" l="1"/>
  <c r="N1094" i="3" s="1"/>
  <c r="P1095" i="3" s="1"/>
  <c r="Q1096" i="3" s="1"/>
  <c r="R1094" i="3"/>
  <c r="S1094" i="3" s="1"/>
  <c r="M1095" i="3" l="1"/>
  <c r="N1095" i="3" s="1"/>
  <c r="P1096" i="3" s="1"/>
  <c r="Q1097" i="3" s="1"/>
  <c r="R1095" i="3"/>
  <c r="S1095" i="3" s="1"/>
  <c r="M1096" i="3" l="1"/>
  <c r="N1096" i="3" s="1"/>
  <c r="P1097" i="3" s="1"/>
  <c r="Q1098" i="3" s="1"/>
  <c r="R1096" i="3"/>
  <c r="S1096" i="3" s="1"/>
  <c r="R1097" i="3" l="1"/>
  <c r="S1097" i="3" s="1"/>
  <c r="M1097" i="3"/>
  <c r="N1097" i="3" s="1"/>
  <c r="P1098" i="3" s="1"/>
  <c r="Q1099" i="3" s="1"/>
  <c r="M1098" i="3" l="1"/>
  <c r="N1098" i="3" s="1"/>
  <c r="P1099" i="3" s="1"/>
  <c r="Q1100" i="3" s="1"/>
  <c r="R1098" i="3"/>
  <c r="S1098" i="3" s="1"/>
  <c r="M1099" i="3" l="1"/>
  <c r="N1099" i="3" s="1"/>
  <c r="P1100" i="3" s="1"/>
  <c r="Q1101" i="3" s="1"/>
  <c r="R1099" i="3"/>
  <c r="S1099" i="3" s="1"/>
  <c r="M1100" i="3" l="1"/>
  <c r="N1100" i="3" s="1"/>
  <c r="P1101" i="3" s="1"/>
  <c r="Q1102" i="3" s="1"/>
  <c r="R1100" i="3"/>
  <c r="S1100" i="3" s="1"/>
  <c r="M1101" i="3" l="1"/>
  <c r="N1101" i="3" s="1"/>
  <c r="P1102" i="3" s="1"/>
  <c r="Q1103" i="3" s="1"/>
  <c r="R1101" i="3"/>
  <c r="S1101" i="3" s="1"/>
  <c r="M1102" i="3" l="1"/>
  <c r="N1102" i="3" s="1"/>
  <c r="P1103" i="3" s="1"/>
  <c r="Q1104" i="3" s="1"/>
  <c r="R1102" i="3"/>
  <c r="S1102" i="3" s="1"/>
  <c r="M1103" i="3" l="1"/>
  <c r="N1103" i="3" s="1"/>
  <c r="P1104" i="3" s="1"/>
  <c r="Q1105" i="3" s="1"/>
  <c r="R1103" i="3"/>
  <c r="S1103" i="3" s="1"/>
  <c r="M1104" i="3" l="1"/>
  <c r="N1104" i="3" s="1"/>
  <c r="P1105" i="3" s="1"/>
  <c r="Q1106" i="3" s="1"/>
  <c r="R1104" i="3"/>
  <c r="S1104" i="3" s="1"/>
  <c r="M1105" i="3" l="1"/>
  <c r="N1105" i="3" s="1"/>
  <c r="P1106" i="3" s="1"/>
  <c r="Q1107" i="3" s="1"/>
  <c r="R1105" i="3"/>
  <c r="S1105" i="3" s="1"/>
  <c r="R1106" i="3" l="1"/>
  <c r="S1106" i="3" s="1"/>
  <c r="M1106" i="3"/>
  <c r="N1106" i="3" s="1"/>
  <c r="P1107" i="3" s="1"/>
  <c r="Q1108" i="3" s="1"/>
  <c r="M1107" i="3" l="1"/>
  <c r="N1107" i="3" s="1"/>
  <c r="P1108" i="3" s="1"/>
  <c r="Q1109" i="3" s="1"/>
  <c r="R1107" i="3"/>
  <c r="S1107" i="3" s="1"/>
  <c r="M1108" i="3" l="1"/>
  <c r="N1108" i="3" s="1"/>
  <c r="P1109" i="3" s="1"/>
  <c r="Q1110" i="3" s="1"/>
  <c r="R1108" i="3"/>
  <c r="S1108" i="3" s="1"/>
  <c r="M1109" i="3" l="1"/>
  <c r="N1109" i="3" s="1"/>
  <c r="P1110" i="3" s="1"/>
  <c r="Q1111" i="3" s="1"/>
  <c r="R1109" i="3"/>
  <c r="S1109" i="3" s="1"/>
  <c r="R1110" i="3" l="1"/>
  <c r="S1110" i="3" s="1"/>
  <c r="M1110" i="3"/>
  <c r="N1110" i="3" s="1"/>
  <c r="P1111" i="3" s="1"/>
  <c r="Q1112" i="3" s="1"/>
  <c r="M1111" i="3" l="1"/>
  <c r="N1111" i="3" s="1"/>
  <c r="P1112" i="3" s="1"/>
  <c r="Q1113" i="3" s="1"/>
  <c r="R1111" i="3"/>
  <c r="S1111" i="3" s="1"/>
  <c r="M1112" i="3" l="1"/>
  <c r="N1112" i="3" s="1"/>
  <c r="P1113" i="3" s="1"/>
  <c r="Q1114" i="3" s="1"/>
  <c r="R1112" i="3"/>
  <c r="S1112" i="3" s="1"/>
  <c r="M1113" i="3" l="1"/>
  <c r="N1113" i="3" s="1"/>
  <c r="P1114" i="3" s="1"/>
  <c r="Q1115" i="3" s="1"/>
  <c r="R1113" i="3"/>
  <c r="S1113" i="3" s="1"/>
  <c r="M1114" i="3" l="1"/>
  <c r="N1114" i="3" s="1"/>
  <c r="P1115" i="3" s="1"/>
  <c r="Q1116" i="3" s="1"/>
  <c r="R1114" i="3"/>
  <c r="S1114" i="3" s="1"/>
  <c r="R1115" i="3" l="1"/>
  <c r="S1115" i="3" s="1"/>
  <c r="M1115" i="3"/>
  <c r="N1115" i="3" s="1"/>
  <c r="P1116" i="3" s="1"/>
  <c r="Q1117" i="3" s="1"/>
  <c r="R1116" i="3" l="1"/>
  <c r="S1116" i="3" s="1"/>
  <c r="M1116" i="3"/>
  <c r="N1116" i="3" s="1"/>
  <c r="P1117" i="3" s="1"/>
  <c r="Q1118" i="3" s="1"/>
  <c r="M1117" i="3" l="1"/>
  <c r="N1117" i="3" s="1"/>
  <c r="P1118" i="3" s="1"/>
  <c r="Q1119" i="3" s="1"/>
  <c r="R1117" i="3"/>
  <c r="S1117" i="3" s="1"/>
  <c r="M1118" i="3" l="1"/>
  <c r="N1118" i="3" s="1"/>
  <c r="P1119" i="3" s="1"/>
  <c r="Q1120" i="3" s="1"/>
  <c r="R1118" i="3"/>
  <c r="S1118" i="3" s="1"/>
  <c r="M1119" i="3" l="1"/>
  <c r="N1119" i="3" s="1"/>
  <c r="P1120" i="3" s="1"/>
  <c r="Q1121" i="3" s="1"/>
  <c r="R1119" i="3"/>
  <c r="S1119" i="3" s="1"/>
  <c r="M1120" i="3" l="1"/>
  <c r="N1120" i="3" s="1"/>
  <c r="P1121" i="3" s="1"/>
  <c r="Q1122" i="3" s="1"/>
  <c r="R1120" i="3"/>
  <c r="S1120" i="3" s="1"/>
  <c r="M1121" i="3" l="1"/>
  <c r="N1121" i="3" s="1"/>
  <c r="P1122" i="3" s="1"/>
  <c r="Q1123" i="3" s="1"/>
  <c r="R1121" i="3"/>
  <c r="S1121" i="3" s="1"/>
  <c r="M1122" i="3" l="1"/>
  <c r="N1122" i="3" s="1"/>
  <c r="P1123" i="3" s="1"/>
  <c r="Q1124" i="3" s="1"/>
  <c r="R1122" i="3"/>
  <c r="S1122" i="3" s="1"/>
  <c r="M1123" i="3" l="1"/>
  <c r="N1123" i="3" s="1"/>
  <c r="P1124" i="3" s="1"/>
  <c r="Q1125" i="3" s="1"/>
  <c r="R1123" i="3"/>
  <c r="S1123" i="3" s="1"/>
  <c r="M1124" i="3" l="1"/>
  <c r="N1124" i="3" s="1"/>
  <c r="P1125" i="3" s="1"/>
  <c r="Q1126" i="3" s="1"/>
  <c r="R1124" i="3"/>
  <c r="S1124" i="3" s="1"/>
  <c r="M1125" i="3" l="1"/>
  <c r="N1125" i="3" s="1"/>
  <c r="P1126" i="3" s="1"/>
  <c r="Q1127" i="3" s="1"/>
  <c r="R1125" i="3"/>
  <c r="S1125" i="3" s="1"/>
  <c r="M1126" i="3" l="1"/>
  <c r="N1126" i="3" s="1"/>
  <c r="P1127" i="3" s="1"/>
  <c r="Q1128" i="3" s="1"/>
  <c r="R1126" i="3"/>
  <c r="S1126" i="3" s="1"/>
  <c r="M1127" i="3" l="1"/>
  <c r="N1127" i="3" s="1"/>
  <c r="P1128" i="3" s="1"/>
  <c r="Q1129" i="3" s="1"/>
  <c r="R1127" i="3"/>
  <c r="S1127" i="3" s="1"/>
  <c r="R1128" i="3" l="1"/>
  <c r="S1128" i="3" s="1"/>
  <c r="M1128" i="3"/>
  <c r="N1128" i="3" s="1"/>
  <c r="P1129" i="3" s="1"/>
  <c r="Q1130" i="3" s="1"/>
  <c r="M1129" i="3" l="1"/>
  <c r="N1129" i="3" s="1"/>
  <c r="P1130" i="3" s="1"/>
  <c r="Q1131" i="3" s="1"/>
  <c r="R1129" i="3"/>
  <c r="S1129" i="3" s="1"/>
  <c r="M1130" i="3" l="1"/>
  <c r="N1130" i="3" s="1"/>
  <c r="P1131" i="3" s="1"/>
  <c r="Q1132" i="3" s="1"/>
  <c r="R1130" i="3"/>
  <c r="S1130" i="3" s="1"/>
  <c r="M1131" i="3" l="1"/>
  <c r="N1131" i="3" s="1"/>
  <c r="P1132" i="3" s="1"/>
  <c r="Q1133" i="3" s="1"/>
  <c r="R1131" i="3"/>
  <c r="S1131" i="3" s="1"/>
  <c r="M1132" i="3" l="1"/>
  <c r="N1132" i="3" s="1"/>
  <c r="P1133" i="3" s="1"/>
  <c r="Q1134" i="3" s="1"/>
  <c r="R1132" i="3"/>
  <c r="S1132" i="3" s="1"/>
  <c r="R1133" i="3" l="1"/>
  <c r="S1133" i="3" s="1"/>
  <c r="M1133" i="3"/>
  <c r="N1133" i="3" s="1"/>
  <c r="P1134" i="3" s="1"/>
  <c r="Q1135" i="3" s="1"/>
  <c r="M1134" i="3" l="1"/>
  <c r="N1134" i="3" s="1"/>
  <c r="P1135" i="3" s="1"/>
  <c r="Q1136" i="3" s="1"/>
  <c r="R1134" i="3"/>
  <c r="S1134" i="3" s="1"/>
  <c r="M1135" i="3" l="1"/>
  <c r="N1135" i="3" s="1"/>
  <c r="P1136" i="3" s="1"/>
  <c r="Q1137" i="3" s="1"/>
  <c r="R1135" i="3"/>
  <c r="S1135" i="3" s="1"/>
  <c r="M1136" i="3" l="1"/>
  <c r="N1136" i="3" s="1"/>
  <c r="P1137" i="3" s="1"/>
  <c r="Q1138" i="3" s="1"/>
  <c r="R1136" i="3"/>
  <c r="S1136" i="3" s="1"/>
  <c r="R1137" i="3" l="1"/>
  <c r="S1137" i="3" s="1"/>
  <c r="M1137" i="3"/>
  <c r="N1137" i="3" s="1"/>
  <c r="P1138" i="3" s="1"/>
  <c r="Q1139" i="3" s="1"/>
  <c r="M1138" i="3" l="1"/>
  <c r="N1138" i="3" s="1"/>
  <c r="P1139" i="3" s="1"/>
  <c r="Q1140" i="3" s="1"/>
  <c r="R1138" i="3"/>
  <c r="S1138" i="3" s="1"/>
  <c r="M1139" i="3" l="1"/>
  <c r="N1139" i="3" s="1"/>
  <c r="P1140" i="3" s="1"/>
  <c r="Q1141" i="3" s="1"/>
  <c r="R1139" i="3"/>
  <c r="S1139" i="3" s="1"/>
  <c r="M1140" i="3" l="1"/>
  <c r="N1140" i="3" s="1"/>
  <c r="P1141" i="3" s="1"/>
  <c r="Q1142" i="3" s="1"/>
  <c r="R1140" i="3"/>
  <c r="S1140" i="3" s="1"/>
  <c r="M1141" i="3" l="1"/>
  <c r="N1141" i="3" s="1"/>
  <c r="P1142" i="3" s="1"/>
  <c r="Q1143" i="3" s="1"/>
  <c r="R1141" i="3"/>
  <c r="S1141" i="3" s="1"/>
  <c r="M1142" i="3" l="1"/>
  <c r="N1142" i="3" s="1"/>
  <c r="P1143" i="3" s="1"/>
  <c r="Q1144" i="3" s="1"/>
  <c r="R1142" i="3"/>
  <c r="S1142" i="3" s="1"/>
  <c r="M1143" i="3" l="1"/>
  <c r="N1143" i="3" s="1"/>
  <c r="P1144" i="3" s="1"/>
  <c r="Q1145" i="3" s="1"/>
  <c r="R1143" i="3"/>
  <c r="S1143" i="3" s="1"/>
  <c r="M1144" i="3" l="1"/>
  <c r="N1144" i="3" s="1"/>
  <c r="P1145" i="3" s="1"/>
  <c r="Q1146" i="3" s="1"/>
  <c r="R1144" i="3"/>
  <c r="S1144" i="3" s="1"/>
  <c r="M1145" i="3" l="1"/>
  <c r="N1145" i="3" s="1"/>
  <c r="P1146" i="3" s="1"/>
  <c r="Q1147" i="3" s="1"/>
  <c r="R1145" i="3"/>
  <c r="S1145" i="3" s="1"/>
  <c r="R1146" i="3" l="1"/>
  <c r="S1146" i="3" s="1"/>
  <c r="M1146" i="3"/>
  <c r="N1146" i="3" s="1"/>
  <c r="P1147" i="3" s="1"/>
  <c r="Q1148" i="3" s="1"/>
  <c r="R1147" i="3" l="1"/>
  <c r="S1147" i="3" s="1"/>
  <c r="M1147" i="3"/>
  <c r="N1147" i="3" s="1"/>
  <c r="P1148" i="3" s="1"/>
  <c r="Q1149" i="3" s="1"/>
  <c r="M1148" i="3" l="1"/>
  <c r="N1148" i="3" s="1"/>
  <c r="P1149" i="3" s="1"/>
  <c r="Q1150" i="3" s="1"/>
  <c r="R1148" i="3"/>
  <c r="S1148" i="3" s="1"/>
  <c r="M1149" i="3" l="1"/>
  <c r="N1149" i="3" s="1"/>
  <c r="P1150" i="3" s="1"/>
  <c r="Q1151" i="3" s="1"/>
  <c r="R1149" i="3"/>
  <c r="S1149" i="3" s="1"/>
  <c r="M1150" i="3" l="1"/>
  <c r="N1150" i="3" s="1"/>
  <c r="P1151" i="3" s="1"/>
  <c r="Q1152" i="3" s="1"/>
  <c r="R1150" i="3"/>
  <c r="S1150" i="3" s="1"/>
  <c r="M1151" i="3" l="1"/>
  <c r="N1151" i="3" s="1"/>
  <c r="P1152" i="3" s="1"/>
  <c r="Q1153" i="3" s="1"/>
  <c r="R1151" i="3"/>
  <c r="S1151" i="3" s="1"/>
  <c r="M1152" i="3" l="1"/>
  <c r="N1152" i="3" s="1"/>
  <c r="P1153" i="3" s="1"/>
  <c r="Q1154" i="3" s="1"/>
  <c r="R1152" i="3"/>
  <c r="S1152" i="3" s="1"/>
  <c r="M1153" i="3" l="1"/>
  <c r="N1153" i="3" s="1"/>
  <c r="P1154" i="3" s="1"/>
  <c r="Q1155" i="3" s="1"/>
  <c r="R1153" i="3"/>
  <c r="S1153" i="3" s="1"/>
  <c r="M1154" i="3" l="1"/>
  <c r="N1154" i="3" s="1"/>
  <c r="P1155" i="3" s="1"/>
  <c r="Q1156" i="3" s="1"/>
  <c r="R1154" i="3"/>
  <c r="S1154" i="3" s="1"/>
  <c r="M1155" i="3" l="1"/>
  <c r="N1155" i="3" s="1"/>
  <c r="P1156" i="3" s="1"/>
  <c r="Q1157" i="3" s="1"/>
  <c r="R1155" i="3"/>
  <c r="S1155" i="3" s="1"/>
  <c r="M1156" i="3" l="1"/>
  <c r="N1156" i="3" s="1"/>
  <c r="P1157" i="3" s="1"/>
  <c r="Q1158" i="3" s="1"/>
  <c r="R1157" i="3"/>
  <c r="R1156" i="3"/>
  <c r="S1156" i="3" s="1"/>
  <c r="S1157" i="3" l="1"/>
  <c r="M1157" i="3"/>
  <c r="N1157" i="3" s="1"/>
  <c r="P1158" i="3" s="1"/>
  <c r="Q1159" i="3" s="1"/>
  <c r="M1158" i="3" l="1"/>
  <c r="N1158" i="3" s="1"/>
  <c r="P1159" i="3" s="1"/>
  <c r="Q1160" i="3" s="1"/>
  <c r="R1158" i="3"/>
  <c r="S1158" i="3" s="1"/>
  <c r="M1159" i="3" l="1"/>
  <c r="N1159" i="3" s="1"/>
  <c r="P1160" i="3" s="1"/>
  <c r="Q1161" i="3" s="1"/>
  <c r="R1159" i="3"/>
  <c r="S1159" i="3" s="1"/>
  <c r="M1160" i="3" l="1"/>
  <c r="N1160" i="3" s="1"/>
  <c r="P1161" i="3" s="1"/>
  <c r="Q1162" i="3" s="1"/>
  <c r="R1160" i="3"/>
  <c r="S1160" i="3" s="1"/>
  <c r="M1161" i="3" l="1"/>
  <c r="N1161" i="3" s="1"/>
  <c r="P1162" i="3" s="1"/>
  <c r="Q1163" i="3" s="1"/>
  <c r="R1161" i="3"/>
  <c r="S1161" i="3" s="1"/>
  <c r="M1162" i="3" l="1"/>
  <c r="N1162" i="3" s="1"/>
  <c r="P1163" i="3" s="1"/>
  <c r="Q1164" i="3" s="1"/>
  <c r="R1162" i="3"/>
  <c r="S1162" i="3" s="1"/>
  <c r="M1163" i="3" l="1"/>
  <c r="N1163" i="3" s="1"/>
  <c r="P1164" i="3" s="1"/>
  <c r="Q1165" i="3" s="1"/>
  <c r="R1163" i="3"/>
  <c r="S1163" i="3" s="1"/>
  <c r="M1164" i="3" l="1"/>
  <c r="N1164" i="3" s="1"/>
  <c r="P1165" i="3" s="1"/>
  <c r="Q1166" i="3" s="1"/>
  <c r="R1164" i="3"/>
  <c r="S1164" i="3" s="1"/>
  <c r="M1165" i="3" l="1"/>
  <c r="N1165" i="3" s="1"/>
  <c r="P1166" i="3" s="1"/>
  <c r="Q1167" i="3" s="1"/>
  <c r="R1165" i="3"/>
  <c r="S1165" i="3" s="1"/>
  <c r="R1166" i="3" l="1"/>
  <c r="S1166" i="3" s="1"/>
  <c r="M1166" i="3"/>
  <c r="N1166" i="3" s="1"/>
  <c r="P1167" i="3" s="1"/>
  <c r="Q1168" i="3" s="1"/>
  <c r="R1167" i="3" l="1"/>
  <c r="S1167" i="3" s="1"/>
  <c r="M1167" i="3"/>
  <c r="N1167" i="3" s="1"/>
  <c r="P1168" i="3" s="1"/>
  <c r="Q1169" i="3" s="1"/>
  <c r="M1168" i="3" l="1"/>
  <c r="N1168" i="3" s="1"/>
  <c r="P1169" i="3" s="1"/>
  <c r="Q1170" i="3" s="1"/>
  <c r="R1168" i="3"/>
  <c r="S1168" i="3" s="1"/>
  <c r="R1169" i="3" l="1"/>
  <c r="S1169" i="3" s="1"/>
  <c r="M1169" i="3"/>
  <c r="N1169" i="3" s="1"/>
  <c r="P1170" i="3" s="1"/>
  <c r="Q1171" i="3" s="1"/>
  <c r="M1170" i="3" l="1"/>
  <c r="N1170" i="3" s="1"/>
  <c r="P1171" i="3" s="1"/>
  <c r="Q1172" i="3" s="1"/>
  <c r="R1170" i="3"/>
  <c r="S1170" i="3" s="1"/>
  <c r="M1171" i="3" l="1"/>
  <c r="N1171" i="3" s="1"/>
  <c r="P1172" i="3" s="1"/>
  <c r="Q1173" i="3" s="1"/>
  <c r="R1171" i="3"/>
  <c r="S1171" i="3" s="1"/>
  <c r="M1172" i="3" l="1"/>
  <c r="N1172" i="3" s="1"/>
  <c r="P1173" i="3" s="1"/>
  <c r="Q1174" i="3" s="1"/>
  <c r="R1172" i="3"/>
  <c r="S1172" i="3" s="1"/>
  <c r="R1173" i="3" l="1"/>
  <c r="S1173" i="3" s="1"/>
  <c r="M1173" i="3"/>
  <c r="N1173" i="3" s="1"/>
  <c r="P1174" i="3" s="1"/>
  <c r="Q1175" i="3" s="1"/>
  <c r="M1174" i="3" l="1"/>
  <c r="N1174" i="3" s="1"/>
  <c r="P1175" i="3" s="1"/>
  <c r="Q1176" i="3" s="1"/>
  <c r="R1174" i="3"/>
  <c r="S1174" i="3" s="1"/>
  <c r="M1175" i="3" l="1"/>
  <c r="N1175" i="3" s="1"/>
  <c r="P1176" i="3" s="1"/>
  <c r="Q1177" i="3" s="1"/>
  <c r="R1175" i="3"/>
  <c r="S1175" i="3" s="1"/>
  <c r="M1176" i="3" l="1"/>
  <c r="N1176" i="3" s="1"/>
  <c r="P1177" i="3" s="1"/>
  <c r="Q1178" i="3" s="1"/>
  <c r="R1176" i="3"/>
  <c r="S1176" i="3" s="1"/>
  <c r="M1177" i="3" l="1"/>
  <c r="N1177" i="3" s="1"/>
  <c r="P1178" i="3" s="1"/>
  <c r="Q1179" i="3" s="1"/>
  <c r="R1177" i="3"/>
  <c r="S1177" i="3" s="1"/>
  <c r="M1178" i="3" l="1"/>
  <c r="N1178" i="3" s="1"/>
  <c r="P1179" i="3" s="1"/>
  <c r="Q1180" i="3" s="1"/>
  <c r="R1178" i="3"/>
  <c r="S1178" i="3" s="1"/>
  <c r="M1179" i="3" l="1"/>
  <c r="N1179" i="3" s="1"/>
  <c r="P1180" i="3" s="1"/>
  <c r="Q1181" i="3" s="1"/>
  <c r="R1179" i="3"/>
  <c r="S1179" i="3" s="1"/>
  <c r="M1180" i="3" l="1"/>
  <c r="N1180" i="3" s="1"/>
  <c r="P1181" i="3" s="1"/>
  <c r="Q1182" i="3" s="1"/>
  <c r="R1180" i="3"/>
  <c r="S1180" i="3" s="1"/>
  <c r="M1181" i="3" l="1"/>
  <c r="N1181" i="3" s="1"/>
  <c r="P1182" i="3" s="1"/>
  <c r="Q1183" i="3" s="1"/>
  <c r="R1181" i="3"/>
  <c r="S1181" i="3" s="1"/>
  <c r="R1182" i="3" l="1"/>
  <c r="S1182" i="3" s="1"/>
  <c r="M1182" i="3"/>
  <c r="N1182" i="3" s="1"/>
  <c r="P1183" i="3" s="1"/>
  <c r="Q1184" i="3" s="1"/>
  <c r="M1183" i="3" l="1"/>
  <c r="N1183" i="3" s="1"/>
  <c r="P1184" i="3" s="1"/>
  <c r="Q1185" i="3" s="1"/>
  <c r="R1183" i="3"/>
  <c r="S1183" i="3" s="1"/>
  <c r="M1184" i="3" l="1"/>
  <c r="N1184" i="3" s="1"/>
  <c r="P1185" i="3" s="1"/>
  <c r="Q1186" i="3" s="1"/>
  <c r="R1184" i="3"/>
  <c r="S1184" i="3" s="1"/>
  <c r="R1185" i="3" l="1"/>
  <c r="S1185" i="3" s="1"/>
  <c r="M1185" i="3"/>
  <c r="N1185" i="3" s="1"/>
  <c r="P1186" i="3" s="1"/>
  <c r="Q1187" i="3" s="1"/>
  <c r="M1186" i="3" l="1"/>
  <c r="N1186" i="3" s="1"/>
  <c r="P1187" i="3" s="1"/>
  <c r="Q1188" i="3" s="1"/>
  <c r="R1186" i="3"/>
  <c r="S1186" i="3" s="1"/>
  <c r="M1187" i="3" l="1"/>
  <c r="N1187" i="3" s="1"/>
  <c r="P1188" i="3" s="1"/>
  <c r="Q1189" i="3" s="1"/>
  <c r="R1187" i="3"/>
  <c r="S1187" i="3" s="1"/>
  <c r="M1188" i="3" l="1"/>
  <c r="N1188" i="3" s="1"/>
  <c r="P1189" i="3" s="1"/>
  <c r="Q1190" i="3" s="1"/>
  <c r="R1188" i="3"/>
  <c r="S1188" i="3" s="1"/>
  <c r="M1189" i="3" l="1"/>
  <c r="N1189" i="3" s="1"/>
  <c r="P1190" i="3" s="1"/>
  <c r="Q1191" i="3" s="1"/>
  <c r="R1189" i="3"/>
  <c r="S1189" i="3" s="1"/>
  <c r="M1190" i="3" l="1"/>
  <c r="N1190" i="3" s="1"/>
  <c r="P1191" i="3" s="1"/>
  <c r="Q1192" i="3" s="1"/>
  <c r="R1190" i="3"/>
  <c r="S1190" i="3" s="1"/>
  <c r="R1191" i="3" l="1"/>
  <c r="S1191" i="3" s="1"/>
  <c r="M1191" i="3"/>
  <c r="N1191" i="3" s="1"/>
  <c r="P1192" i="3" s="1"/>
  <c r="Q1193" i="3" s="1"/>
  <c r="M1192" i="3" l="1"/>
  <c r="N1192" i="3" s="1"/>
  <c r="P1193" i="3" s="1"/>
  <c r="Q1194" i="3" s="1"/>
  <c r="R1192" i="3"/>
  <c r="S1192" i="3" s="1"/>
  <c r="M1193" i="3" l="1"/>
  <c r="N1193" i="3" s="1"/>
  <c r="P1194" i="3" s="1"/>
  <c r="Q1195" i="3" s="1"/>
  <c r="R1193" i="3"/>
  <c r="S1193" i="3" s="1"/>
  <c r="M1194" i="3" l="1"/>
  <c r="N1194" i="3" s="1"/>
  <c r="P1195" i="3" s="1"/>
  <c r="Q1196" i="3" s="1"/>
  <c r="R1194" i="3"/>
  <c r="S1194" i="3" s="1"/>
  <c r="M1195" i="3" l="1"/>
  <c r="N1195" i="3" s="1"/>
  <c r="P1196" i="3" s="1"/>
  <c r="Q1197" i="3" s="1"/>
  <c r="R1195" i="3"/>
  <c r="S1195" i="3" s="1"/>
  <c r="R1196" i="3" l="1"/>
  <c r="S1196" i="3" s="1"/>
  <c r="M1196" i="3"/>
  <c r="N1196" i="3" s="1"/>
  <c r="P1197" i="3" s="1"/>
  <c r="Q1198" i="3" s="1"/>
  <c r="M1197" i="3" l="1"/>
  <c r="N1197" i="3" s="1"/>
  <c r="P1198" i="3" s="1"/>
  <c r="Q1199" i="3" s="1"/>
  <c r="R1197" i="3"/>
  <c r="S1197" i="3" s="1"/>
  <c r="M1198" i="3" l="1"/>
  <c r="N1198" i="3" s="1"/>
  <c r="P1199" i="3" s="1"/>
  <c r="Q1200" i="3" s="1"/>
  <c r="R1198" i="3"/>
  <c r="S1198" i="3" s="1"/>
  <c r="R1199" i="3" l="1"/>
  <c r="S1199" i="3" s="1"/>
  <c r="M1199" i="3"/>
  <c r="N1199" i="3" s="1"/>
  <c r="P1200" i="3" s="1"/>
  <c r="Q1201" i="3" s="1"/>
  <c r="M1200" i="3" l="1"/>
  <c r="N1200" i="3" s="1"/>
  <c r="P1201" i="3" s="1"/>
  <c r="Q1202" i="3" s="1"/>
  <c r="R1200" i="3"/>
  <c r="S1200" i="3" s="1"/>
  <c r="M1201" i="3" l="1"/>
  <c r="N1201" i="3" s="1"/>
  <c r="P1202" i="3" s="1"/>
  <c r="Q1203" i="3" s="1"/>
  <c r="R1201" i="3"/>
  <c r="S1201" i="3" s="1"/>
  <c r="M1202" i="3" l="1"/>
  <c r="N1202" i="3" s="1"/>
  <c r="P1203" i="3" s="1"/>
  <c r="Q1204" i="3" s="1"/>
  <c r="R1202" i="3"/>
  <c r="S1202" i="3" s="1"/>
  <c r="M1203" i="3" l="1"/>
  <c r="N1203" i="3" s="1"/>
  <c r="P1204" i="3" s="1"/>
  <c r="Q1205" i="3" s="1"/>
  <c r="R1203" i="3"/>
  <c r="S1203" i="3" s="1"/>
  <c r="M1204" i="3" l="1"/>
  <c r="N1204" i="3" s="1"/>
  <c r="P1205" i="3" s="1"/>
  <c r="Q1206" i="3" s="1"/>
  <c r="R1204" i="3"/>
  <c r="S1204" i="3" s="1"/>
  <c r="M1205" i="3" l="1"/>
  <c r="N1205" i="3" s="1"/>
  <c r="P1206" i="3" s="1"/>
  <c r="Q1207" i="3" s="1"/>
  <c r="R1205" i="3"/>
  <c r="S1205" i="3" s="1"/>
  <c r="M1206" i="3" l="1"/>
  <c r="N1206" i="3" s="1"/>
  <c r="P1207" i="3" s="1"/>
  <c r="Q1208" i="3" s="1"/>
  <c r="R1206" i="3"/>
  <c r="S1206" i="3" s="1"/>
  <c r="M1207" i="3" l="1"/>
  <c r="N1207" i="3" s="1"/>
  <c r="P1208" i="3" s="1"/>
  <c r="Q1209" i="3" s="1"/>
  <c r="R1207" i="3"/>
  <c r="S1207" i="3" s="1"/>
  <c r="M1208" i="3" l="1"/>
  <c r="N1208" i="3" s="1"/>
  <c r="P1209" i="3" s="1"/>
  <c r="Q1210" i="3" s="1"/>
  <c r="R1209" i="3"/>
  <c r="R1208" i="3"/>
  <c r="S1208" i="3" s="1"/>
  <c r="S1209" i="3" l="1"/>
  <c r="M1209" i="3"/>
  <c r="N1209" i="3" s="1"/>
  <c r="P1210" i="3" s="1"/>
  <c r="Q1211" i="3" s="1"/>
  <c r="R1210" i="3" l="1"/>
  <c r="S1210" i="3" s="1"/>
  <c r="M1210" i="3"/>
  <c r="N1210" i="3" s="1"/>
  <c r="P1211" i="3" s="1"/>
  <c r="Q1212" i="3" s="1"/>
  <c r="M1211" i="3" l="1"/>
  <c r="N1211" i="3" s="1"/>
  <c r="P1212" i="3" s="1"/>
  <c r="Q1213" i="3" s="1"/>
  <c r="R1211" i="3"/>
  <c r="S1211" i="3" s="1"/>
  <c r="M1212" i="3" l="1"/>
  <c r="N1212" i="3" s="1"/>
  <c r="P1213" i="3" s="1"/>
  <c r="Q1214" i="3" s="1"/>
  <c r="R1212" i="3"/>
  <c r="S1212" i="3" s="1"/>
  <c r="M1213" i="3" l="1"/>
  <c r="N1213" i="3" s="1"/>
  <c r="P1214" i="3" s="1"/>
  <c r="Q1215" i="3" s="1"/>
  <c r="R1213" i="3"/>
  <c r="S1213" i="3" s="1"/>
  <c r="R1214" i="3" l="1"/>
  <c r="S1214" i="3" s="1"/>
  <c r="M1214" i="3"/>
  <c r="N1214" i="3" s="1"/>
  <c r="P1215" i="3" s="1"/>
  <c r="Q1216" i="3" s="1"/>
  <c r="M1215" i="3" l="1"/>
  <c r="N1215" i="3" s="1"/>
  <c r="P1216" i="3" s="1"/>
  <c r="Q1217" i="3" s="1"/>
  <c r="R1215" i="3"/>
  <c r="S1215" i="3" s="1"/>
  <c r="M1216" i="3" l="1"/>
  <c r="N1216" i="3" s="1"/>
  <c r="P1217" i="3" s="1"/>
  <c r="Q1218" i="3" s="1"/>
  <c r="R1217" i="3"/>
  <c r="R1216" i="3"/>
  <c r="S1216" i="3" s="1"/>
  <c r="S1217" i="3" l="1"/>
  <c r="M1217" i="3"/>
  <c r="N1217" i="3" s="1"/>
  <c r="P1218" i="3" s="1"/>
  <c r="Q1219" i="3" s="1"/>
  <c r="M1218" i="3" l="1"/>
  <c r="N1218" i="3" s="1"/>
  <c r="P1219" i="3" s="1"/>
  <c r="Q1220" i="3" s="1"/>
  <c r="R1218" i="3"/>
  <c r="S1218" i="3" s="1"/>
  <c r="M1219" i="3" l="1"/>
  <c r="N1219" i="3" s="1"/>
  <c r="P1220" i="3" s="1"/>
  <c r="Q1221" i="3" s="1"/>
  <c r="R1219" i="3"/>
  <c r="S1219" i="3" s="1"/>
  <c r="M1220" i="3" l="1"/>
  <c r="N1220" i="3" s="1"/>
  <c r="P1221" i="3" s="1"/>
  <c r="Q1222" i="3" s="1"/>
  <c r="R1220" i="3"/>
  <c r="S1220" i="3" s="1"/>
  <c r="M1221" i="3" l="1"/>
  <c r="N1221" i="3" s="1"/>
  <c r="P1222" i="3" s="1"/>
  <c r="Q1223" i="3" s="1"/>
  <c r="R1221" i="3"/>
  <c r="S1221" i="3" s="1"/>
  <c r="M1222" i="3" l="1"/>
  <c r="N1222" i="3" s="1"/>
  <c r="P1223" i="3" s="1"/>
  <c r="Q1224" i="3" s="1"/>
  <c r="R1222" i="3"/>
  <c r="S1222" i="3" s="1"/>
  <c r="M1223" i="3" l="1"/>
  <c r="N1223" i="3" s="1"/>
  <c r="P1224" i="3" s="1"/>
  <c r="Q1225" i="3" s="1"/>
  <c r="R1223" i="3"/>
  <c r="S1223" i="3" s="1"/>
  <c r="M1224" i="3" l="1"/>
  <c r="N1224" i="3" s="1"/>
  <c r="P1225" i="3" s="1"/>
  <c r="Q1226" i="3" s="1"/>
  <c r="R1224" i="3"/>
  <c r="S1224" i="3" s="1"/>
  <c r="R1225" i="3" l="1"/>
  <c r="S1225" i="3" s="1"/>
  <c r="M1225" i="3"/>
  <c r="N1225" i="3" s="1"/>
  <c r="P1226" i="3" s="1"/>
  <c r="Q1227" i="3" s="1"/>
  <c r="M1226" i="3" l="1"/>
  <c r="N1226" i="3" s="1"/>
  <c r="P1227" i="3" s="1"/>
  <c r="Q1228" i="3" s="1"/>
  <c r="R1226" i="3"/>
  <c r="S1226" i="3" s="1"/>
  <c r="M1227" i="3" l="1"/>
  <c r="N1227" i="3" s="1"/>
  <c r="P1228" i="3" s="1"/>
  <c r="Q1229" i="3" s="1"/>
  <c r="R1227" i="3"/>
  <c r="S1227" i="3" s="1"/>
  <c r="M1228" i="3" l="1"/>
  <c r="N1228" i="3" s="1"/>
  <c r="P1229" i="3" s="1"/>
  <c r="Q1230" i="3" s="1"/>
  <c r="R1228" i="3"/>
  <c r="S1228" i="3" s="1"/>
  <c r="R1229" i="3" l="1"/>
  <c r="S1229" i="3" s="1"/>
  <c r="M1229" i="3"/>
  <c r="N1229" i="3" s="1"/>
  <c r="P1230" i="3" s="1"/>
  <c r="Q1231" i="3" s="1"/>
  <c r="M1230" i="3" l="1"/>
  <c r="N1230" i="3" s="1"/>
  <c r="P1231" i="3" s="1"/>
  <c r="Q1232" i="3" s="1"/>
  <c r="R1230" i="3"/>
  <c r="S1230" i="3" s="1"/>
  <c r="M1231" i="3" l="1"/>
  <c r="N1231" i="3" s="1"/>
  <c r="P1232" i="3" s="1"/>
  <c r="Q1233" i="3" s="1"/>
  <c r="R1231" i="3"/>
  <c r="S1231" i="3" s="1"/>
  <c r="M1232" i="3" l="1"/>
  <c r="N1232" i="3" s="1"/>
  <c r="P1233" i="3" s="1"/>
  <c r="Q1234" i="3" s="1"/>
  <c r="R1232" i="3"/>
  <c r="S1232" i="3" s="1"/>
  <c r="R1233" i="3" l="1"/>
  <c r="S1233" i="3" s="1"/>
  <c r="M1233" i="3"/>
  <c r="N1233" i="3" s="1"/>
  <c r="P1234" i="3" s="1"/>
  <c r="Q1235" i="3" s="1"/>
  <c r="M1234" i="3" l="1"/>
  <c r="N1234" i="3" s="1"/>
  <c r="P1235" i="3" s="1"/>
  <c r="Q1236" i="3" s="1"/>
  <c r="R1234" i="3"/>
  <c r="S1234" i="3" s="1"/>
  <c r="M1235" i="3" l="1"/>
  <c r="N1235" i="3" s="1"/>
  <c r="P1236" i="3" s="1"/>
  <c r="Q1237" i="3" s="1"/>
  <c r="R1235" i="3"/>
  <c r="S1235" i="3" s="1"/>
  <c r="M1236" i="3" l="1"/>
  <c r="N1236" i="3" s="1"/>
  <c r="P1237" i="3" s="1"/>
  <c r="Q1238" i="3" s="1"/>
  <c r="R1236" i="3"/>
  <c r="S1236" i="3" s="1"/>
  <c r="R1237" i="3" l="1"/>
  <c r="S1237" i="3" s="1"/>
  <c r="M1237" i="3"/>
  <c r="N1237" i="3" s="1"/>
  <c r="P1238" i="3" s="1"/>
  <c r="Q1239" i="3" s="1"/>
  <c r="R1238" i="3" l="1"/>
  <c r="S1238" i="3" s="1"/>
  <c r="M1238" i="3"/>
  <c r="N1238" i="3" s="1"/>
  <c r="P1239" i="3" s="1"/>
  <c r="Q1240" i="3" s="1"/>
  <c r="M1239" i="3" l="1"/>
  <c r="N1239" i="3" s="1"/>
  <c r="P1240" i="3" s="1"/>
  <c r="Q1241" i="3" s="1"/>
  <c r="R1239" i="3"/>
  <c r="S1239" i="3" s="1"/>
  <c r="M1240" i="3" l="1"/>
  <c r="N1240" i="3" s="1"/>
  <c r="P1241" i="3" s="1"/>
  <c r="Q1242" i="3" s="1"/>
  <c r="R1240" i="3"/>
  <c r="S1240" i="3" s="1"/>
  <c r="M1241" i="3" l="1"/>
  <c r="N1241" i="3" s="1"/>
  <c r="P1242" i="3" s="1"/>
  <c r="Q1243" i="3" s="1"/>
  <c r="R1241" i="3"/>
  <c r="S1241" i="3" s="1"/>
  <c r="M1242" i="3" l="1"/>
  <c r="N1242" i="3" s="1"/>
  <c r="P1243" i="3" s="1"/>
  <c r="Q1244" i="3" s="1"/>
  <c r="R1242" i="3"/>
  <c r="S1242" i="3" s="1"/>
  <c r="M1243" i="3" l="1"/>
  <c r="N1243" i="3" s="1"/>
  <c r="P1244" i="3" s="1"/>
  <c r="Q1245" i="3" s="1"/>
  <c r="R1243" i="3"/>
  <c r="S1243" i="3" s="1"/>
  <c r="M1244" i="3" l="1"/>
  <c r="N1244" i="3" s="1"/>
  <c r="P1245" i="3" s="1"/>
  <c r="Q1246" i="3" s="1"/>
  <c r="R1244" i="3"/>
  <c r="S1244" i="3" s="1"/>
  <c r="M1245" i="3" l="1"/>
  <c r="N1245" i="3" s="1"/>
  <c r="P1246" i="3" s="1"/>
  <c r="Q1247" i="3" s="1"/>
  <c r="R1245" i="3"/>
  <c r="S1245" i="3" s="1"/>
  <c r="R1246" i="3" l="1"/>
  <c r="S1246" i="3" s="1"/>
  <c r="M1246" i="3"/>
  <c r="N1246" i="3" s="1"/>
  <c r="P1247" i="3" s="1"/>
  <c r="Q1248" i="3" s="1"/>
  <c r="M1247" i="3" l="1"/>
  <c r="N1247" i="3" s="1"/>
  <c r="P1248" i="3" s="1"/>
  <c r="Q1249" i="3" s="1"/>
  <c r="R1247" i="3"/>
  <c r="S1247" i="3" s="1"/>
  <c r="M1248" i="3" l="1"/>
  <c r="N1248" i="3" s="1"/>
  <c r="P1249" i="3" s="1"/>
  <c r="Q1250" i="3" s="1"/>
  <c r="R1248" i="3"/>
  <c r="S1248" i="3" s="1"/>
  <c r="R1249" i="3" l="1"/>
  <c r="S1249" i="3" s="1"/>
  <c r="M1249" i="3"/>
  <c r="N1249" i="3" s="1"/>
  <c r="P1250" i="3" s="1"/>
  <c r="Q1251" i="3" s="1"/>
  <c r="R1250" i="3" l="1"/>
  <c r="S1250" i="3" s="1"/>
  <c r="M1250" i="3"/>
  <c r="N1250" i="3" s="1"/>
  <c r="P1251" i="3" s="1"/>
  <c r="Q1252" i="3" s="1"/>
  <c r="R1251" i="3" l="1"/>
  <c r="S1251" i="3" s="1"/>
  <c r="M1251" i="3"/>
  <c r="N1251" i="3" s="1"/>
  <c r="P1252" i="3" s="1"/>
  <c r="Q1253" i="3" s="1"/>
  <c r="M1252" i="3" l="1"/>
  <c r="N1252" i="3" s="1"/>
  <c r="P1253" i="3" s="1"/>
  <c r="Q1254" i="3" s="1"/>
  <c r="R1252" i="3"/>
  <c r="S1252" i="3" s="1"/>
  <c r="M1253" i="3" l="1"/>
  <c r="N1253" i="3" s="1"/>
  <c r="P1254" i="3" s="1"/>
  <c r="Q1255" i="3" s="1"/>
  <c r="R1253" i="3"/>
  <c r="S1253" i="3" s="1"/>
  <c r="M1254" i="3" l="1"/>
  <c r="N1254" i="3" s="1"/>
  <c r="P1255" i="3" s="1"/>
  <c r="Q1256" i="3" s="1"/>
  <c r="R1254" i="3"/>
  <c r="S1254" i="3" s="1"/>
  <c r="M1255" i="3" l="1"/>
  <c r="N1255" i="3" s="1"/>
  <c r="P1256" i="3" s="1"/>
  <c r="Q1257" i="3" s="1"/>
  <c r="R1255" i="3"/>
  <c r="S1255" i="3" s="1"/>
  <c r="M1256" i="3" l="1"/>
  <c r="N1256" i="3" s="1"/>
  <c r="P1257" i="3" s="1"/>
  <c r="Q1258" i="3" s="1"/>
  <c r="R1256" i="3"/>
  <c r="S1256" i="3" s="1"/>
  <c r="M1257" i="3" l="1"/>
  <c r="N1257" i="3" s="1"/>
  <c r="P1258" i="3" s="1"/>
  <c r="Q1259" i="3" s="1"/>
  <c r="R1258" i="3"/>
  <c r="R1257" i="3"/>
  <c r="S1257" i="3" s="1"/>
  <c r="S1258" i="3" l="1"/>
  <c r="M1258" i="3"/>
  <c r="N1258" i="3" s="1"/>
  <c r="P1259" i="3" s="1"/>
  <c r="Q1260" i="3" s="1"/>
  <c r="R1259" i="3" l="1"/>
  <c r="S1259" i="3" s="1"/>
  <c r="M1259" i="3"/>
  <c r="N1259" i="3" s="1"/>
  <c r="P1260" i="3" s="1"/>
  <c r="Q1261" i="3" s="1"/>
  <c r="R1260" i="3" l="1"/>
  <c r="S1260" i="3" s="1"/>
  <c r="M1260" i="3"/>
  <c r="N1260" i="3" s="1"/>
  <c r="P1261" i="3" s="1"/>
  <c r="Q1262" i="3" s="1"/>
  <c r="M1261" i="3" l="1"/>
  <c r="N1261" i="3" s="1"/>
  <c r="P1262" i="3" s="1"/>
  <c r="Q1263" i="3" s="1"/>
  <c r="R1261" i="3"/>
  <c r="S1261" i="3" s="1"/>
  <c r="M1262" i="3" l="1"/>
  <c r="N1262" i="3" s="1"/>
  <c r="P1263" i="3" s="1"/>
  <c r="Q1264" i="3" s="1"/>
  <c r="R1262" i="3"/>
  <c r="S1262" i="3" s="1"/>
  <c r="M1263" i="3" l="1"/>
  <c r="N1263" i="3" s="1"/>
  <c r="P1264" i="3" s="1"/>
  <c r="Q1265" i="3" s="1"/>
  <c r="R1263" i="3"/>
  <c r="S1263" i="3" s="1"/>
  <c r="M1264" i="3" l="1"/>
  <c r="N1264" i="3" s="1"/>
  <c r="P1265" i="3" s="1"/>
  <c r="Q1266" i="3" s="1"/>
  <c r="R1264" i="3"/>
  <c r="S1264" i="3" s="1"/>
  <c r="M1265" i="3" l="1"/>
  <c r="N1265" i="3" s="1"/>
  <c r="P1266" i="3" s="1"/>
  <c r="Q1267" i="3" s="1"/>
  <c r="R1265" i="3"/>
  <c r="S1265" i="3" s="1"/>
  <c r="M1266" i="3" l="1"/>
  <c r="N1266" i="3" s="1"/>
  <c r="P1267" i="3" s="1"/>
  <c r="Q1268" i="3" s="1"/>
  <c r="R1266" i="3"/>
  <c r="S1266" i="3" s="1"/>
  <c r="M1267" i="3" l="1"/>
  <c r="N1267" i="3" s="1"/>
  <c r="P1268" i="3" s="1"/>
  <c r="Q1269" i="3" s="1"/>
  <c r="R1267" i="3"/>
  <c r="S1267" i="3" s="1"/>
  <c r="M1268" i="3" l="1"/>
  <c r="N1268" i="3" s="1"/>
  <c r="P1269" i="3" s="1"/>
  <c r="Q1270" i="3" s="1"/>
  <c r="R1268" i="3"/>
  <c r="S1268" i="3" s="1"/>
  <c r="M1269" i="3" l="1"/>
  <c r="N1269" i="3" s="1"/>
  <c r="P1270" i="3" s="1"/>
  <c r="Q1271" i="3" s="1"/>
  <c r="R1269" i="3"/>
  <c r="S1269" i="3" s="1"/>
  <c r="M1270" i="3" l="1"/>
  <c r="N1270" i="3" s="1"/>
  <c r="P1271" i="3" s="1"/>
  <c r="Q1272" i="3" s="1"/>
  <c r="R1270" i="3"/>
  <c r="S1270" i="3" s="1"/>
  <c r="M1271" i="3" l="1"/>
  <c r="N1271" i="3" s="1"/>
  <c r="P1272" i="3" s="1"/>
  <c r="Q1273" i="3" s="1"/>
  <c r="R1271" i="3"/>
  <c r="S1271" i="3" s="1"/>
  <c r="M1272" i="3" l="1"/>
  <c r="N1272" i="3" s="1"/>
  <c r="P1273" i="3" s="1"/>
  <c r="Q1274" i="3" s="1"/>
  <c r="R1272" i="3"/>
  <c r="S1272" i="3" s="1"/>
  <c r="M1273" i="3" l="1"/>
  <c r="N1273" i="3" s="1"/>
  <c r="P1274" i="3" s="1"/>
  <c r="Q1275" i="3" s="1"/>
  <c r="R1273" i="3"/>
  <c r="S1273" i="3" s="1"/>
  <c r="M1274" i="3" l="1"/>
  <c r="N1274" i="3" s="1"/>
  <c r="P1275" i="3" s="1"/>
  <c r="Q1276" i="3" s="1"/>
  <c r="R1274" i="3"/>
  <c r="S1274" i="3" s="1"/>
  <c r="M1275" i="3" l="1"/>
  <c r="N1275" i="3" s="1"/>
  <c r="P1276" i="3" s="1"/>
  <c r="Q1277" i="3" s="1"/>
  <c r="R1275" i="3"/>
  <c r="S1275" i="3" s="1"/>
  <c r="M1276" i="3" l="1"/>
  <c r="N1276" i="3" s="1"/>
  <c r="P1277" i="3" s="1"/>
  <c r="Q1278" i="3" s="1"/>
  <c r="R1276" i="3"/>
  <c r="S1276" i="3" s="1"/>
  <c r="R1277" i="3" l="1"/>
  <c r="S1277" i="3" s="1"/>
  <c r="M1277" i="3"/>
  <c r="N1277" i="3" s="1"/>
  <c r="P1278" i="3" s="1"/>
  <c r="Q1279" i="3" s="1"/>
  <c r="M1278" i="3" l="1"/>
  <c r="N1278" i="3" s="1"/>
  <c r="P1279" i="3" s="1"/>
  <c r="Q1280" i="3" s="1"/>
  <c r="R1278" i="3"/>
  <c r="S1278" i="3" s="1"/>
  <c r="M1279" i="3" l="1"/>
  <c r="N1279" i="3" s="1"/>
  <c r="P1280" i="3" s="1"/>
  <c r="Q1281" i="3" s="1"/>
  <c r="R1279" i="3"/>
  <c r="S1279" i="3" s="1"/>
  <c r="M1280" i="3" l="1"/>
  <c r="N1280" i="3" s="1"/>
  <c r="P1281" i="3" s="1"/>
  <c r="Q1282" i="3" s="1"/>
  <c r="R1281" i="3"/>
  <c r="R1280" i="3"/>
  <c r="S1280" i="3" s="1"/>
  <c r="S1281" i="3" l="1"/>
  <c r="M1281" i="3"/>
  <c r="N1281" i="3" s="1"/>
  <c r="P1282" i="3" s="1"/>
  <c r="Q1283" i="3" s="1"/>
  <c r="M1282" i="3" l="1"/>
  <c r="N1282" i="3" s="1"/>
  <c r="P1283" i="3" s="1"/>
  <c r="Q1284" i="3" s="1"/>
  <c r="R1282" i="3"/>
  <c r="S1282" i="3" s="1"/>
  <c r="M1283" i="3" l="1"/>
  <c r="N1283" i="3" s="1"/>
  <c r="P1284" i="3" s="1"/>
  <c r="Q1285" i="3" s="1"/>
  <c r="R1283" i="3"/>
  <c r="S1283" i="3" s="1"/>
  <c r="M1284" i="3" l="1"/>
  <c r="N1284" i="3" s="1"/>
  <c r="P1285" i="3" s="1"/>
  <c r="Q1286" i="3" s="1"/>
  <c r="R1284" i="3"/>
  <c r="S1284" i="3" s="1"/>
  <c r="M1285" i="3" l="1"/>
  <c r="N1285" i="3" s="1"/>
  <c r="P1286" i="3" s="1"/>
  <c r="Q1287" i="3" s="1"/>
  <c r="R1285" i="3"/>
  <c r="S1285" i="3" s="1"/>
  <c r="M1286" i="3" l="1"/>
  <c r="N1286" i="3" s="1"/>
  <c r="P1287" i="3" s="1"/>
  <c r="Q1288" i="3" s="1"/>
  <c r="R1286" i="3"/>
  <c r="S1286" i="3" s="1"/>
  <c r="M1287" i="3" l="1"/>
  <c r="N1287" i="3" s="1"/>
  <c r="P1288" i="3" s="1"/>
  <c r="Q1289" i="3" s="1"/>
  <c r="R1287" i="3"/>
  <c r="S1287" i="3" s="1"/>
  <c r="M1288" i="3" l="1"/>
  <c r="N1288" i="3" s="1"/>
  <c r="P1289" i="3" s="1"/>
  <c r="Q1290" i="3" s="1"/>
  <c r="R1288" i="3"/>
  <c r="S1288" i="3" s="1"/>
  <c r="M1289" i="3" l="1"/>
  <c r="N1289" i="3" s="1"/>
  <c r="P1290" i="3" s="1"/>
  <c r="Q1291" i="3" s="1"/>
  <c r="R1289" i="3"/>
  <c r="S1289" i="3" s="1"/>
  <c r="R1290" i="3" l="1"/>
  <c r="S1290" i="3" s="1"/>
  <c r="M1290" i="3"/>
  <c r="N1290" i="3" s="1"/>
  <c r="P1291" i="3" s="1"/>
  <c r="Q1292" i="3" s="1"/>
  <c r="M1291" i="3" l="1"/>
  <c r="N1291" i="3" s="1"/>
  <c r="P1292" i="3" s="1"/>
  <c r="Q1293" i="3" s="1"/>
  <c r="R1291" i="3"/>
  <c r="S1291" i="3" s="1"/>
  <c r="M1292" i="3" l="1"/>
  <c r="N1292" i="3" s="1"/>
  <c r="P1293" i="3" s="1"/>
  <c r="Q1294" i="3" s="1"/>
  <c r="R1292" i="3"/>
  <c r="S1292" i="3" s="1"/>
  <c r="M1293" i="3" l="1"/>
  <c r="N1293" i="3" s="1"/>
  <c r="P1294" i="3" s="1"/>
  <c r="Q1295" i="3" s="1"/>
  <c r="R1293" i="3"/>
  <c r="S1293" i="3" s="1"/>
  <c r="R1294" i="3" l="1"/>
  <c r="S1294" i="3" s="1"/>
  <c r="M1294" i="3"/>
  <c r="N1294" i="3" s="1"/>
  <c r="P1295" i="3" s="1"/>
  <c r="Q1296" i="3" s="1"/>
  <c r="M1295" i="3" l="1"/>
  <c r="N1295" i="3" s="1"/>
  <c r="P1296" i="3" s="1"/>
  <c r="Q1297" i="3" s="1"/>
  <c r="R1295" i="3"/>
  <c r="S1295" i="3" s="1"/>
  <c r="M1296" i="3" l="1"/>
  <c r="N1296" i="3" s="1"/>
  <c r="P1297" i="3" s="1"/>
  <c r="Q1298" i="3" s="1"/>
  <c r="R1296" i="3"/>
  <c r="S1296" i="3" s="1"/>
  <c r="R1297" i="3" l="1"/>
  <c r="S1297" i="3" s="1"/>
  <c r="M1297" i="3"/>
  <c r="N1297" i="3" s="1"/>
  <c r="P1298" i="3" s="1"/>
  <c r="Q1299" i="3" s="1"/>
  <c r="M1298" i="3" l="1"/>
  <c r="N1298" i="3" s="1"/>
  <c r="P1299" i="3" s="1"/>
  <c r="Q1300" i="3" s="1"/>
  <c r="R1298" i="3"/>
  <c r="S1298" i="3" s="1"/>
  <c r="M1299" i="3" l="1"/>
  <c r="N1299" i="3" s="1"/>
  <c r="P1300" i="3" s="1"/>
  <c r="Q1301" i="3" s="1"/>
  <c r="R1299" i="3"/>
  <c r="S1299" i="3" s="1"/>
  <c r="M1300" i="3" l="1"/>
  <c r="N1300" i="3" s="1"/>
  <c r="P1301" i="3" s="1"/>
  <c r="Q1302" i="3" s="1"/>
  <c r="R1300" i="3"/>
  <c r="S1300" i="3" s="1"/>
  <c r="M1301" i="3" l="1"/>
  <c r="N1301" i="3" s="1"/>
  <c r="P1302" i="3" s="1"/>
  <c r="Q1303" i="3" s="1"/>
  <c r="R1301" i="3"/>
  <c r="S1301" i="3" s="1"/>
  <c r="M1302" i="3" l="1"/>
  <c r="N1302" i="3" s="1"/>
  <c r="P1303" i="3" s="1"/>
  <c r="Q1304" i="3" s="1"/>
  <c r="R1302" i="3"/>
  <c r="S1302" i="3" s="1"/>
  <c r="M1303" i="3" l="1"/>
  <c r="N1303" i="3" s="1"/>
  <c r="P1304" i="3" s="1"/>
  <c r="Q1305" i="3" s="1"/>
  <c r="R1303" i="3"/>
  <c r="S1303" i="3" s="1"/>
  <c r="R1304" i="3" l="1"/>
  <c r="S1304" i="3" s="1"/>
  <c r="M1304" i="3"/>
  <c r="N1304" i="3" s="1"/>
  <c r="P1305" i="3" s="1"/>
  <c r="Q1306" i="3" s="1"/>
  <c r="M1305" i="3" l="1"/>
  <c r="N1305" i="3" s="1"/>
  <c r="P1306" i="3" s="1"/>
  <c r="Q1307" i="3" s="1"/>
  <c r="R1305" i="3"/>
  <c r="S1305" i="3" s="1"/>
  <c r="M1306" i="3" l="1"/>
  <c r="N1306" i="3" s="1"/>
  <c r="P1307" i="3" s="1"/>
  <c r="Q1308" i="3" s="1"/>
  <c r="R1306" i="3"/>
  <c r="S1306" i="3" s="1"/>
  <c r="M1307" i="3" l="1"/>
  <c r="N1307" i="3" s="1"/>
  <c r="P1308" i="3" s="1"/>
  <c r="Q1309" i="3" s="1"/>
  <c r="R1307" i="3"/>
  <c r="S1307" i="3" s="1"/>
  <c r="M1308" i="3" l="1"/>
  <c r="N1308" i="3" s="1"/>
  <c r="P1309" i="3" s="1"/>
  <c r="Q1310" i="3" s="1"/>
  <c r="R1308" i="3"/>
  <c r="S1308" i="3" s="1"/>
  <c r="M1309" i="3" l="1"/>
  <c r="N1309" i="3" s="1"/>
  <c r="P1310" i="3" s="1"/>
  <c r="Q1311" i="3" s="1"/>
  <c r="R1309" i="3"/>
  <c r="S1309" i="3" s="1"/>
  <c r="R1310" i="3" l="1"/>
  <c r="S1310" i="3" s="1"/>
  <c r="M1310" i="3"/>
  <c r="N1310" i="3" s="1"/>
  <c r="P1311" i="3" s="1"/>
  <c r="Q1312" i="3" s="1"/>
  <c r="R1311" i="3"/>
  <c r="S1311" i="3" l="1"/>
  <c r="M1311" i="3"/>
  <c r="N1311" i="3" s="1"/>
  <c r="P1312" i="3" s="1"/>
  <c r="Q1313" i="3" s="1"/>
  <c r="M1312" i="3" l="1"/>
  <c r="N1312" i="3" s="1"/>
  <c r="P1313" i="3" s="1"/>
  <c r="Q1314" i="3" s="1"/>
  <c r="R1312" i="3"/>
  <c r="S1312" i="3" s="1"/>
  <c r="M1313" i="3" l="1"/>
  <c r="N1313" i="3" s="1"/>
  <c r="P1314" i="3" s="1"/>
  <c r="Q1315" i="3" s="1"/>
  <c r="R1313" i="3"/>
  <c r="S1313" i="3" s="1"/>
  <c r="M1314" i="3" l="1"/>
  <c r="N1314" i="3" s="1"/>
  <c r="P1315" i="3" s="1"/>
  <c r="Q1316" i="3" s="1"/>
  <c r="R1314" i="3"/>
  <c r="S1314" i="3" s="1"/>
  <c r="M1315" i="3" l="1"/>
  <c r="N1315" i="3" s="1"/>
  <c r="P1316" i="3" s="1"/>
  <c r="Q1317" i="3" s="1"/>
  <c r="R1315" i="3"/>
  <c r="S1315" i="3" s="1"/>
  <c r="M1316" i="3" l="1"/>
  <c r="N1316" i="3" s="1"/>
  <c r="P1317" i="3" s="1"/>
  <c r="Q1318" i="3" s="1"/>
  <c r="R1316" i="3"/>
  <c r="S1316" i="3" s="1"/>
  <c r="R1317" i="3" l="1"/>
  <c r="S1317" i="3" s="1"/>
  <c r="M1317" i="3"/>
  <c r="N1317" i="3" s="1"/>
  <c r="P1318" i="3" s="1"/>
  <c r="Q1319" i="3" s="1"/>
  <c r="M1318" i="3" l="1"/>
  <c r="N1318" i="3" s="1"/>
  <c r="P1319" i="3" s="1"/>
  <c r="Q1320" i="3" s="1"/>
  <c r="R1318" i="3"/>
  <c r="S1318" i="3" s="1"/>
  <c r="M1319" i="3" l="1"/>
  <c r="N1319" i="3" s="1"/>
  <c r="P1320" i="3" s="1"/>
  <c r="Q1321" i="3" s="1"/>
  <c r="R1319" i="3"/>
  <c r="S1319" i="3" s="1"/>
  <c r="M1320" i="3" l="1"/>
  <c r="N1320" i="3" s="1"/>
  <c r="P1321" i="3" s="1"/>
  <c r="Q1322" i="3" s="1"/>
  <c r="R1320" i="3"/>
  <c r="S1320" i="3" s="1"/>
  <c r="M1321" i="3" l="1"/>
  <c r="N1321" i="3" s="1"/>
  <c r="P1322" i="3" s="1"/>
  <c r="Q1323" i="3" s="1"/>
  <c r="R1321" i="3"/>
  <c r="S1321" i="3" s="1"/>
  <c r="M1322" i="3" l="1"/>
  <c r="N1322" i="3" s="1"/>
  <c r="P1323" i="3" s="1"/>
  <c r="Q1324" i="3" s="1"/>
  <c r="R1322" i="3"/>
  <c r="S1322" i="3" s="1"/>
  <c r="M1323" i="3" l="1"/>
  <c r="N1323" i="3" s="1"/>
  <c r="P1324" i="3" s="1"/>
  <c r="Q1325" i="3" s="1"/>
  <c r="R1323" i="3"/>
  <c r="S1323" i="3" s="1"/>
  <c r="M1324" i="3" l="1"/>
  <c r="N1324" i="3" s="1"/>
  <c r="P1325" i="3" s="1"/>
  <c r="Q1326" i="3" s="1"/>
  <c r="R1324" i="3"/>
  <c r="S1324" i="3" s="1"/>
  <c r="R1325" i="3" l="1"/>
  <c r="S1325" i="3" s="1"/>
  <c r="M1325" i="3"/>
  <c r="N1325" i="3" s="1"/>
  <c r="P1326" i="3" s="1"/>
  <c r="Q1327" i="3" s="1"/>
  <c r="M1326" i="3" l="1"/>
  <c r="N1326" i="3" s="1"/>
  <c r="P1327" i="3" s="1"/>
  <c r="Q1328" i="3" s="1"/>
  <c r="R1326" i="3"/>
  <c r="S1326" i="3" s="1"/>
  <c r="M1327" i="3" l="1"/>
  <c r="N1327" i="3" s="1"/>
  <c r="P1328" i="3" s="1"/>
  <c r="Q1329" i="3" s="1"/>
  <c r="R1327" i="3"/>
  <c r="S1327" i="3" s="1"/>
  <c r="M1328" i="3" l="1"/>
  <c r="N1328" i="3" s="1"/>
  <c r="P1329" i="3" s="1"/>
  <c r="Q1330" i="3" s="1"/>
  <c r="R1328" i="3"/>
  <c r="S1328" i="3" s="1"/>
  <c r="R1329" i="3" l="1"/>
  <c r="S1329" i="3" s="1"/>
  <c r="M1329" i="3"/>
  <c r="N1329" i="3" s="1"/>
  <c r="P1330" i="3" s="1"/>
  <c r="Q1331" i="3" s="1"/>
  <c r="M1330" i="3" l="1"/>
  <c r="N1330" i="3" s="1"/>
  <c r="P1331" i="3" s="1"/>
  <c r="Q1332" i="3" s="1"/>
  <c r="R1330" i="3"/>
  <c r="S1330" i="3" s="1"/>
  <c r="R1331" i="3" l="1"/>
  <c r="S1331" i="3" s="1"/>
  <c r="M1331" i="3"/>
  <c r="N1331" i="3" s="1"/>
  <c r="P1332" i="3" s="1"/>
  <c r="Q1333" i="3" s="1"/>
  <c r="M1332" i="3" l="1"/>
  <c r="N1332" i="3" s="1"/>
  <c r="P1333" i="3" s="1"/>
  <c r="Q1334" i="3" s="1"/>
  <c r="R1332" i="3"/>
  <c r="S1332" i="3" s="1"/>
  <c r="M1333" i="3" l="1"/>
  <c r="N1333" i="3" s="1"/>
  <c r="P1334" i="3" s="1"/>
  <c r="Q1335" i="3" s="1"/>
  <c r="R1333" i="3"/>
  <c r="S1333" i="3" s="1"/>
  <c r="M1334" i="3" l="1"/>
  <c r="N1334" i="3" s="1"/>
  <c r="P1335" i="3" s="1"/>
  <c r="Q1336" i="3" s="1"/>
  <c r="R1334" i="3"/>
  <c r="S1334" i="3" s="1"/>
  <c r="M1335" i="3" l="1"/>
  <c r="N1335" i="3" s="1"/>
  <c r="P1336" i="3" s="1"/>
  <c r="Q1337" i="3" s="1"/>
  <c r="R1335" i="3"/>
  <c r="S1335" i="3" s="1"/>
  <c r="M1336" i="3" l="1"/>
  <c r="N1336" i="3" s="1"/>
  <c r="P1337" i="3" s="1"/>
  <c r="Q1338" i="3" s="1"/>
  <c r="R1336" i="3"/>
  <c r="S1336" i="3" s="1"/>
  <c r="M1337" i="3" l="1"/>
  <c r="N1337" i="3" s="1"/>
  <c r="P1338" i="3" s="1"/>
  <c r="Q1339" i="3" s="1"/>
  <c r="R1337" i="3"/>
  <c r="S1337" i="3" s="1"/>
  <c r="R1338" i="3" l="1"/>
  <c r="S1338" i="3" s="1"/>
  <c r="M1338" i="3"/>
  <c r="N1338" i="3" s="1"/>
  <c r="P1339" i="3" s="1"/>
  <c r="Q1340" i="3" s="1"/>
  <c r="R1339" i="3" l="1"/>
  <c r="S1339" i="3" s="1"/>
  <c r="M1339" i="3"/>
  <c r="N1339" i="3" s="1"/>
  <c r="P1340" i="3" s="1"/>
  <c r="Q1341" i="3" s="1"/>
  <c r="M1340" i="3" l="1"/>
  <c r="N1340" i="3" s="1"/>
  <c r="P1341" i="3" s="1"/>
  <c r="Q1342" i="3" s="1"/>
  <c r="R1340" i="3"/>
  <c r="S1340" i="3" s="1"/>
  <c r="R1341" i="3" l="1"/>
  <c r="S1341" i="3" s="1"/>
  <c r="M1341" i="3"/>
  <c r="N1341" i="3" s="1"/>
  <c r="P1342" i="3" s="1"/>
  <c r="Q1343" i="3" s="1"/>
  <c r="R1342" i="3" l="1"/>
  <c r="M1342" i="3"/>
  <c r="N1342" i="3" s="1"/>
  <c r="P1343" i="3" s="1"/>
  <c r="Q1344" i="3" s="1"/>
  <c r="S1342" i="3"/>
  <c r="M1343" i="3" l="1"/>
  <c r="N1343" i="3" s="1"/>
  <c r="P1344" i="3" s="1"/>
  <c r="Q1345" i="3" s="1"/>
  <c r="R1343" i="3"/>
  <c r="S1343" i="3" s="1"/>
  <c r="M1344" i="3" l="1"/>
  <c r="N1344" i="3" s="1"/>
  <c r="P1345" i="3" s="1"/>
  <c r="Q1346" i="3" s="1"/>
  <c r="R1344" i="3"/>
  <c r="S1344" i="3" s="1"/>
  <c r="R1345" i="3" l="1"/>
  <c r="S1345" i="3" s="1"/>
  <c r="M1345" i="3"/>
  <c r="N1345" i="3" s="1"/>
  <c r="P1346" i="3" s="1"/>
  <c r="Q1347" i="3" s="1"/>
  <c r="M1346" i="3" l="1"/>
  <c r="N1346" i="3" s="1"/>
  <c r="P1347" i="3" s="1"/>
  <c r="Q1348" i="3" s="1"/>
  <c r="R1346" i="3"/>
  <c r="S1346" i="3" s="1"/>
  <c r="M1347" i="3" l="1"/>
  <c r="N1347" i="3" s="1"/>
  <c r="P1348" i="3" s="1"/>
  <c r="Q1349" i="3" s="1"/>
  <c r="R1347" i="3"/>
  <c r="S1347" i="3" s="1"/>
  <c r="M1348" i="3" l="1"/>
  <c r="N1348" i="3" s="1"/>
  <c r="P1349" i="3" s="1"/>
  <c r="Q1350" i="3" s="1"/>
  <c r="R1348" i="3"/>
  <c r="S1348" i="3" s="1"/>
  <c r="M1349" i="3" l="1"/>
  <c r="N1349" i="3" s="1"/>
  <c r="P1350" i="3" s="1"/>
  <c r="Q1351" i="3" s="1"/>
  <c r="R1349" i="3"/>
  <c r="S1349" i="3" s="1"/>
  <c r="M1350" i="3" l="1"/>
  <c r="N1350" i="3" s="1"/>
  <c r="P1351" i="3" s="1"/>
  <c r="Q1352" i="3" s="1"/>
  <c r="R1350" i="3"/>
  <c r="S1350" i="3" s="1"/>
  <c r="M1351" i="3" l="1"/>
  <c r="N1351" i="3" s="1"/>
  <c r="P1352" i="3" s="1"/>
  <c r="Q1353" i="3" s="1"/>
  <c r="R1351" i="3"/>
  <c r="S1351" i="3" s="1"/>
  <c r="M1352" i="3" l="1"/>
  <c r="N1352" i="3" s="1"/>
  <c r="P1353" i="3" s="1"/>
  <c r="Q1354" i="3" s="1"/>
  <c r="R1352" i="3"/>
  <c r="S1352" i="3" s="1"/>
  <c r="R1353" i="3" l="1"/>
  <c r="S1353" i="3" s="1"/>
  <c r="M1353" i="3"/>
  <c r="N1353" i="3" s="1"/>
  <c r="P1354" i="3" s="1"/>
  <c r="Q1355" i="3" s="1"/>
  <c r="M1354" i="3" l="1"/>
  <c r="N1354" i="3" s="1"/>
  <c r="P1355" i="3" s="1"/>
  <c r="Q1356" i="3" s="1"/>
  <c r="R1354" i="3"/>
  <c r="S1354" i="3" s="1"/>
  <c r="M1355" i="3" l="1"/>
  <c r="N1355" i="3" s="1"/>
  <c r="P1356" i="3" s="1"/>
  <c r="Q1357" i="3" s="1"/>
  <c r="R1355" i="3"/>
  <c r="S1355" i="3" s="1"/>
  <c r="M1356" i="3" l="1"/>
  <c r="N1356" i="3" s="1"/>
  <c r="P1357" i="3" s="1"/>
  <c r="Q1358" i="3" s="1"/>
  <c r="R1356" i="3"/>
  <c r="S1356" i="3" s="1"/>
  <c r="M1357" i="3" l="1"/>
  <c r="N1357" i="3" s="1"/>
  <c r="P1358" i="3" s="1"/>
  <c r="Q1359" i="3" s="1"/>
  <c r="R1357" i="3"/>
  <c r="S1357" i="3" s="1"/>
  <c r="M1358" i="3" l="1"/>
  <c r="N1358" i="3" s="1"/>
  <c r="P1359" i="3" s="1"/>
  <c r="Q1360" i="3" s="1"/>
  <c r="R1358" i="3"/>
  <c r="S1358" i="3" s="1"/>
  <c r="M1359" i="3" l="1"/>
  <c r="N1359" i="3" s="1"/>
  <c r="P1360" i="3" s="1"/>
  <c r="Q1361" i="3" s="1"/>
  <c r="R1359" i="3"/>
  <c r="S1359" i="3" s="1"/>
  <c r="R1360" i="3" l="1"/>
  <c r="S1360" i="3" s="1"/>
  <c r="M1360" i="3"/>
  <c r="N1360" i="3" s="1"/>
  <c r="P1361" i="3" s="1"/>
  <c r="Q1362" i="3" s="1"/>
  <c r="R1361" i="3"/>
  <c r="S1361" i="3" l="1"/>
  <c r="M1361" i="3"/>
  <c r="N1361" i="3" s="1"/>
  <c r="P1362" i="3" s="1"/>
  <c r="Q1363" i="3" s="1"/>
  <c r="M1362" i="3" l="1"/>
  <c r="N1362" i="3" s="1"/>
  <c r="P1363" i="3" s="1"/>
  <c r="Q1364" i="3" s="1"/>
  <c r="R1362" i="3"/>
  <c r="S1362" i="3" s="1"/>
  <c r="M1363" i="3" l="1"/>
  <c r="N1363" i="3" s="1"/>
  <c r="P1364" i="3" s="1"/>
  <c r="Q1365" i="3" s="1"/>
  <c r="R1363" i="3"/>
  <c r="S1363" i="3" s="1"/>
  <c r="M1364" i="3" l="1"/>
  <c r="N1364" i="3" s="1"/>
  <c r="P1365" i="3" s="1"/>
  <c r="Q1366" i="3" s="1"/>
  <c r="R1364" i="3"/>
  <c r="S1364" i="3" s="1"/>
  <c r="M1365" i="3" l="1"/>
  <c r="N1365" i="3" s="1"/>
  <c r="P1366" i="3" s="1"/>
  <c r="Q1367" i="3" s="1"/>
  <c r="R1365" i="3"/>
  <c r="S1365" i="3" s="1"/>
  <c r="M1366" i="3" l="1"/>
  <c r="N1366" i="3" s="1"/>
  <c r="P1367" i="3" s="1"/>
  <c r="Q1368" i="3" s="1"/>
  <c r="R1366" i="3"/>
  <c r="S1366" i="3" s="1"/>
  <c r="M1367" i="3" l="1"/>
  <c r="N1367" i="3" s="1"/>
  <c r="P1368" i="3" s="1"/>
  <c r="Q1369" i="3" s="1"/>
  <c r="R1367" i="3"/>
  <c r="S1367" i="3" s="1"/>
  <c r="M1368" i="3" l="1"/>
  <c r="N1368" i="3" s="1"/>
  <c r="P1369" i="3" s="1"/>
  <c r="Q1370" i="3" s="1"/>
  <c r="R1368" i="3"/>
  <c r="S1368" i="3" s="1"/>
  <c r="M1369" i="3" l="1"/>
  <c r="N1369" i="3" s="1"/>
  <c r="P1370" i="3" s="1"/>
  <c r="Q1371" i="3" s="1"/>
  <c r="R1369" i="3"/>
  <c r="S1369" i="3" s="1"/>
  <c r="R1370" i="3" l="1"/>
  <c r="S1370" i="3" s="1"/>
  <c r="M1370" i="3"/>
  <c r="N1370" i="3" s="1"/>
  <c r="P1371" i="3" s="1"/>
  <c r="Q1372" i="3" s="1"/>
  <c r="R1371" i="3" l="1"/>
  <c r="S1371" i="3" s="1"/>
  <c r="M1371" i="3"/>
  <c r="N1371" i="3" s="1"/>
  <c r="P1372" i="3" s="1"/>
  <c r="Q1373" i="3" s="1"/>
  <c r="M1372" i="3" l="1"/>
  <c r="N1372" i="3" s="1"/>
  <c r="P1373" i="3" s="1"/>
  <c r="Q1374" i="3" s="1"/>
  <c r="R1372" i="3"/>
  <c r="S1372" i="3" s="1"/>
  <c r="M1373" i="3" l="1"/>
  <c r="N1373" i="3" s="1"/>
  <c r="P1374" i="3" s="1"/>
  <c r="Q1375" i="3" s="1"/>
  <c r="R1373" i="3"/>
  <c r="S1373" i="3" s="1"/>
  <c r="R1374" i="3" l="1"/>
  <c r="S1374" i="3" s="1"/>
  <c r="M1374" i="3"/>
  <c r="N1374" i="3" s="1"/>
  <c r="P1375" i="3" s="1"/>
  <c r="Q1376" i="3" s="1"/>
  <c r="M1375" i="3" l="1"/>
  <c r="N1375" i="3" s="1"/>
  <c r="P1376" i="3" s="1"/>
  <c r="Q1377" i="3" s="1"/>
  <c r="R1375" i="3"/>
  <c r="S1375" i="3" s="1"/>
  <c r="M1376" i="3" l="1"/>
  <c r="N1376" i="3" s="1"/>
  <c r="P1377" i="3" s="1"/>
  <c r="Q1378" i="3" s="1"/>
  <c r="R1376" i="3"/>
  <c r="S1376" i="3" s="1"/>
  <c r="R1377" i="3" l="1"/>
  <c r="S1377" i="3" s="1"/>
  <c r="M1377" i="3"/>
  <c r="N1377" i="3" s="1"/>
  <c r="P1378" i="3" s="1"/>
  <c r="Q1379" i="3" s="1"/>
  <c r="M1378" i="3" l="1"/>
  <c r="N1378" i="3" s="1"/>
  <c r="P1379" i="3" s="1"/>
  <c r="Q1380" i="3" s="1"/>
  <c r="R1378" i="3"/>
  <c r="S1378" i="3" s="1"/>
  <c r="M1379" i="3" l="1"/>
  <c r="N1379" i="3" s="1"/>
  <c r="P1380" i="3" s="1"/>
  <c r="Q1381" i="3" s="1"/>
  <c r="R1379" i="3"/>
  <c r="S1379" i="3" s="1"/>
  <c r="M1380" i="3" l="1"/>
  <c r="N1380" i="3" s="1"/>
  <c r="P1381" i="3" s="1"/>
  <c r="Q1382" i="3" s="1"/>
  <c r="R1380" i="3"/>
  <c r="S1380" i="3" s="1"/>
  <c r="M1381" i="3" l="1"/>
  <c r="N1381" i="3" s="1"/>
  <c r="P1382" i="3" s="1"/>
  <c r="Q1383" i="3" s="1"/>
  <c r="R1381" i="3"/>
  <c r="S1381" i="3" s="1"/>
  <c r="M1382" i="3" l="1"/>
  <c r="N1382" i="3" s="1"/>
  <c r="P1383" i="3" s="1"/>
  <c r="Q1384" i="3" s="1"/>
  <c r="R1382" i="3"/>
  <c r="S1382" i="3" s="1"/>
  <c r="M1383" i="3" l="1"/>
  <c r="N1383" i="3" s="1"/>
  <c r="P1384" i="3" s="1"/>
  <c r="Q1385" i="3" s="1"/>
  <c r="R1383" i="3"/>
  <c r="S1383" i="3" s="1"/>
  <c r="M1384" i="3" l="1"/>
  <c r="N1384" i="3" s="1"/>
  <c r="P1385" i="3" s="1"/>
  <c r="Q1386" i="3" s="1"/>
  <c r="R1384" i="3"/>
  <c r="S1384" i="3" s="1"/>
  <c r="R1385" i="3" l="1"/>
  <c r="S1385" i="3" s="1"/>
  <c r="M1385" i="3"/>
  <c r="N1385" i="3" s="1"/>
  <c r="P1386" i="3" s="1"/>
  <c r="Q1387" i="3" s="1"/>
  <c r="M1386" i="3" l="1"/>
  <c r="N1386" i="3" s="1"/>
  <c r="P1387" i="3" s="1"/>
  <c r="Q1388" i="3" s="1"/>
  <c r="R1386" i="3"/>
  <c r="S1386" i="3" s="1"/>
  <c r="M1387" i="3" l="1"/>
  <c r="N1387" i="3" s="1"/>
  <c r="P1388" i="3" s="1"/>
  <c r="Q1389" i="3" s="1"/>
  <c r="R1387" i="3"/>
  <c r="S1387" i="3" s="1"/>
  <c r="M1388" i="3" l="1"/>
  <c r="N1388" i="3" s="1"/>
  <c r="P1389" i="3" s="1"/>
  <c r="Q1390" i="3" s="1"/>
  <c r="R1388" i="3"/>
  <c r="S1388" i="3" s="1"/>
  <c r="M1389" i="3" l="1"/>
  <c r="N1389" i="3" s="1"/>
  <c r="P1390" i="3" s="1"/>
  <c r="Q1391" i="3" s="1"/>
  <c r="R1389" i="3"/>
  <c r="S1389" i="3" s="1"/>
  <c r="M1390" i="3" l="1"/>
  <c r="N1390" i="3" s="1"/>
  <c r="P1391" i="3" s="1"/>
  <c r="Q1392" i="3" s="1"/>
  <c r="R1390" i="3"/>
  <c r="S1390" i="3" s="1"/>
  <c r="M1391" i="3" l="1"/>
  <c r="N1391" i="3" s="1"/>
  <c r="P1392" i="3" s="1"/>
  <c r="Q1393" i="3" s="1"/>
  <c r="R1391" i="3"/>
  <c r="S1391" i="3" s="1"/>
  <c r="M1392" i="3" l="1"/>
  <c r="N1392" i="3" s="1"/>
  <c r="P1393" i="3" s="1"/>
  <c r="Q1394" i="3" s="1"/>
  <c r="R1392" i="3"/>
  <c r="S1392" i="3" s="1"/>
  <c r="M1393" i="3" l="1"/>
  <c r="N1393" i="3" s="1"/>
  <c r="P1394" i="3" s="1"/>
  <c r="Q1395" i="3" s="1"/>
  <c r="R1393" i="3"/>
  <c r="S1393" i="3" s="1"/>
  <c r="M1394" i="3" l="1"/>
  <c r="N1394" i="3" s="1"/>
  <c r="P1395" i="3" s="1"/>
  <c r="Q1396" i="3" s="1"/>
  <c r="R1394" i="3"/>
  <c r="S1394" i="3" s="1"/>
  <c r="M1395" i="3" l="1"/>
  <c r="N1395" i="3" s="1"/>
  <c r="P1396" i="3" s="1"/>
  <c r="Q1397" i="3" s="1"/>
  <c r="R1395" i="3"/>
  <c r="S1395" i="3" s="1"/>
  <c r="M1396" i="3" l="1"/>
  <c r="N1396" i="3" s="1"/>
  <c r="P1397" i="3" s="1"/>
  <c r="Q1398" i="3" s="1"/>
  <c r="R1396" i="3"/>
  <c r="S1396" i="3" s="1"/>
  <c r="M1397" i="3" l="1"/>
  <c r="N1397" i="3" s="1"/>
  <c r="P1398" i="3" s="1"/>
  <c r="Q1399" i="3" s="1"/>
  <c r="R1397" i="3"/>
  <c r="S1397" i="3" s="1"/>
  <c r="M1398" i="3" l="1"/>
  <c r="N1398" i="3" s="1"/>
  <c r="P1399" i="3" s="1"/>
  <c r="Q1400" i="3" s="1"/>
  <c r="R1398" i="3"/>
  <c r="S1398" i="3" s="1"/>
  <c r="M1399" i="3" l="1"/>
  <c r="N1399" i="3" s="1"/>
  <c r="P1400" i="3" s="1"/>
  <c r="Q1401" i="3" s="1"/>
  <c r="R1399" i="3"/>
  <c r="S1399" i="3" s="1"/>
  <c r="M1400" i="3" l="1"/>
  <c r="N1400" i="3" s="1"/>
  <c r="P1401" i="3" s="1"/>
  <c r="Q1402" i="3" s="1"/>
  <c r="R1400" i="3"/>
  <c r="S1400" i="3" s="1"/>
  <c r="M1401" i="3" l="1"/>
  <c r="N1401" i="3" s="1"/>
  <c r="P1402" i="3" s="1"/>
  <c r="Q1403" i="3" s="1"/>
  <c r="R1401" i="3"/>
  <c r="S1401" i="3" s="1"/>
  <c r="M1402" i="3" l="1"/>
  <c r="N1402" i="3" s="1"/>
  <c r="P1403" i="3" s="1"/>
  <c r="Q1404" i="3" s="1"/>
  <c r="R1402" i="3"/>
  <c r="S1402" i="3" s="1"/>
  <c r="M1403" i="3" l="1"/>
  <c r="N1403" i="3" s="1"/>
  <c r="P1404" i="3" s="1"/>
  <c r="Q1405" i="3" s="1"/>
  <c r="R1403" i="3"/>
  <c r="S1403" i="3" s="1"/>
  <c r="M1404" i="3" l="1"/>
  <c r="N1404" i="3" s="1"/>
  <c r="P1405" i="3" s="1"/>
  <c r="Q1406" i="3" s="1"/>
  <c r="R1404" i="3"/>
  <c r="S1404" i="3" s="1"/>
  <c r="R1405" i="3" l="1"/>
  <c r="S1405" i="3" s="1"/>
  <c r="M1405" i="3"/>
  <c r="N1405" i="3" s="1"/>
  <c r="P1406" i="3" s="1"/>
  <c r="Q1407" i="3" s="1"/>
  <c r="M1406" i="3" l="1"/>
  <c r="N1406" i="3" s="1"/>
  <c r="P1407" i="3" s="1"/>
  <c r="Q1408" i="3" s="1"/>
  <c r="R1406" i="3"/>
  <c r="S1406" i="3" s="1"/>
  <c r="M1407" i="3" l="1"/>
  <c r="N1407" i="3" s="1"/>
  <c r="P1408" i="3" s="1"/>
  <c r="Q1409" i="3" s="1"/>
  <c r="R1407" i="3"/>
  <c r="S1407" i="3" s="1"/>
  <c r="R1408" i="3" l="1"/>
  <c r="S1408" i="3" s="1"/>
  <c r="M1408" i="3"/>
  <c r="N1408" i="3" s="1"/>
  <c r="P1409" i="3" s="1"/>
  <c r="Q1410" i="3" s="1"/>
  <c r="M1409" i="3" l="1"/>
  <c r="N1409" i="3" s="1"/>
  <c r="P1410" i="3" s="1"/>
  <c r="Q1411" i="3" s="1"/>
  <c r="R1409" i="3"/>
  <c r="S1409" i="3" s="1"/>
  <c r="M1410" i="3" l="1"/>
  <c r="N1410" i="3" s="1"/>
  <c r="P1411" i="3" s="1"/>
  <c r="Q1412" i="3" s="1"/>
  <c r="R1410" i="3"/>
  <c r="S1410" i="3" s="1"/>
  <c r="M1411" i="3" l="1"/>
  <c r="N1411" i="3" s="1"/>
  <c r="P1412" i="3" s="1"/>
  <c r="Q1413" i="3" s="1"/>
  <c r="R1411" i="3"/>
  <c r="S1411" i="3" s="1"/>
  <c r="M1412" i="3" l="1"/>
  <c r="N1412" i="3" s="1"/>
  <c r="P1413" i="3" s="1"/>
  <c r="Q1414" i="3" s="1"/>
  <c r="R1412" i="3"/>
  <c r="S1412" i="3" s="1"/>
  <c r="M1413" i="3" l="1"/>
  <c r="N1413" i="3" s="1"/>
  <c r="P1414" i="3" s="1"/>
  <c r="Q1415" i="3" s="1"/>
  <c r="R1413" i="3"/>
  <c r="S1413" i="3" s="1"/>
  <c r="R1414" i="3" l="1"/>
  <c r="S1414" i="3" s="1"/>
  <c r="M1414" i="3"/>
  <c r="N1414" i="3" s="1"/>
  <c r="P1415" i="3" s="1"/>
  <c r="Q1416" i="3" s="1"/>
  <c r="M1415" i="3" l="1"/>
  <c r="N1415" i="3" s="1"/>
  <c r="P1416" i="3" s="1"/>
  <c r="Q1417" i="3" s="1"/>
  <c r="R1415" i="3"/>
  <c r="S1415" i="3" s="1"/>
  <c r="M1416" i="3" l="1"/>
  <c r="N1416" i="3" s="1"/>
  <c r="P1417" i="3" s="1"/>
  <c r="Q1418" i="3" s="1"/>
  <c r="R1416" i="3"/>
  <c r="S1416" i="3" s="1"/>
  <c r="M1417" i="3" l="1"/>
  <c r="N1417" i="3" s="1"/>
  <c r="P1418" i="3" s="1"/>
  <c r="Q1419" i="3" s="1"/>
  <c r="R1417" i="3"/>
  <c r="S1417" i="3" s="1"/>
  <c r="M1418" i="3" l="1"/>
  <c r="N1418" i="3" s="1"/>
  <c r="P1419" i="3" s="1"/>
  <c r="Q1420" i="3" s="1"/>
  <c r="R1418" i="3"/>
  <c r="S1418" i="3" s="1"/>
  <c r="M1419" i="3" l="1"/>
  <c r="N1419" i="3" s="1"/>
  <c r="P1420" i="3" s="1"/>
  <c r="Q1421" i="3" s="1"/>
  <c r="R1419" i="3"/>
  <c r="S1419" i="3" s="1"/>
  <c r="M1420" i="3" l="1"/>
  <c r="N1420" i="3" s="1"/>
  <c r="P1421" i="3" s="1"/>
  <c r="Q1422" i="3" s="1"/>
  <c r="R1420" i="3"/>
  <c r="S1420" i="3" s="1"/>
  <c r="M1421" i="3" l="1"/>
  <c r="N1421" i="3" s="1"/>
  <c r="P1422" i="3" s="1"/>
  <c r="Q1423" i="3" s="1"/>
  <c r="R1421" i="3"/>
  <c r="S1421" i="3" s="1"/>
  <c r="M1422" i="3" l="1"/>
  <c r="N1422" i="3" s="1"/>
  <c r="P1423" i="3" s="1"/>
  <c r="Q1424" i="3" s="1"/>
  <c r="R1422" i="3"/>
  <c r="S1422" i="3" s="1"/>
  <c r="R1423" i="3" l="1"/>
  <c r="S1423" i="3" s="1"/>
  <c r="M1423" i="3"/>
  <c r="N1423" i="3" s="1"/>
  <c r="P1424" i="3" s="1"/>
  <c r="Q1425" i="3" s="1"/>
  <c r="M1424" i="3" l="1"/>
  <c r="N1424" i="3" s="1"/>
  <c r="P1425" i="3" s="1"/>
  <c r="Q1426" i="3" s="1"/>
  <c r="R1424" i="3"/>
  <c r="S1424" i="3" s="1"/>
  <c r="M1425" i="3" l="1"/>
  <c r="N1425" i="3" s="1"/>
  <c r="P1426" i="3" s="1"/>
  <c r="Q1427" i="3" s="1"/>
  <c r="R1425" i="3"/>
  <c r="S1425" i="3" s="1"/>
  <c r="M1426" i="3" l="1"/>
  <c r="N1426" i="3" s="1"/>
  <c r="P1427" i="3" s="1"/>
  <c r="Q1428" i="3" s="1"/>
  <c r="R1426" i="3"/>
  <c r="S1426" i="3" s="1"/>
  <c r="M1427" i="3" l="1"/>
  <c r="N1427" i="3" s="1"/>
  <c r="P1428" i="3" s="1"/>
  <c r="Q1429" i="3" s="1"/>
  <c r="R1427" i="3"/>
  <c r="S1427" i="3" s="1"/>
  <c r="M1428" i="3" l="1"/>
  <c r="N1428" i="3" s="1"/>
  <c r="P1429" i="3" s="1"/>
  <c r="Q1430" i="3" s="1"/>
  <c r="R1428" i="3"/>
  <c r="S1428" i="3" s="1"/>
  <c r="M1429" i="3" l="1"/>
  <c r="N1429" i="3" s="1"/>
  <c r="P1430" i="3" s="1"/>
  <c r="Q1431" i="3" s="1"/>
  <c r="R1429" i="3"/>
  <c r="S1429" i="3" s="1"/>
  <c r="M1430" i="3" l="1"/>
  <c r="N1430" i="3" s="1"/>
  <c r="P1431" i="3" s="1"/>
  <c r="Q1432" i="3" s="1"/>
  <c r="R1430" i="3"/>
  <c r="S1430" i="3" s="1"/>
  <c r="M1431" i="3" l="1"/>
  <c r="N1431" i="3" s="1"/>
  <c r="P1432" i="3" s="1"/>
  <c r="Q1433" i="3" s="1"/>
  <c r="R1431" i="3"/>
  <c r="S1431" i="3" s="1"/>
  <c r="M1432" i="3" l="1"/>
  <c r="N1432" i="3" s="1"/>
  <c r="P1433" i="3" s="1"/>
  <c r="Q1434" i="3" s="1"/>
  <c r="R1432" i="3"/>
  <c r="S1432" i="3" s="1"/>
  <c r="M1433" i="3" l="1"/>
  <c r="N1433" i="3" s="1"/>
  <c r="P1434" i="3" s="1"/>
  <c r="Q1435" i="3" s="1"/>
  <c r="R1433" i="3"/>
  <c r="S1433" i="3" s="1"/>
  <c r="M1434" i="3" l="1"/>
  <c r="N1434" i="3" s="1"/>
  <c r="P1435" i="3" s="1"/>
  <c r="Q1436" i="3" s="1"/>
  <c r="R1434" i="3"/>
  <c r="S1434" i="3" s="1"/>
  <c r="M1435" i="3" l="1"/>
  <c r="N1435" i="3" s="1"/>
  <c r="P1436" i="3" s="1"/>
  <c r="Q1437" i="3" s="1"/>
  <c r="R1435" i="3"/>
  <c r="S1435" i="3" s="1"/>
  <c r="M1436" i="3" l="1"/>
  <c r="N1436" i="3" s="1"/>
  <c r="P1437" i="3" s="1"/>
  <c r="Q1438" i="3" s="1"/>
  <c r="R1436" i="3"/>
  <c r="S1436" i="3" s="1"/>
  <c r="M1437" i="3" l="1"/>
  <c r="N1437" i="3" s="1"/>
  <c r="P1438" i="3" s="1"/>
  <c r="Q1439" i="3" s="1"/>
  <c r="R1437" i="3"/>
  <c r="S1437" i="3" s="1"/>
  <c r="R1438" i="3" l="1"/>
  <c r="S1438" i="3" s="1"/>
  <c r="M1438" i="3"/>
  <c r="N1438" i="3" s="1"/>
  <c r="P1439" i="3" s="1"/>
  <c r="Q1440" i="3" s="1"/>
  <c r="R1439" i="3" l="1"/>
  <c r="S1439" i="3" s="1"/>
  <c r="M1439" i="3"/>
  <c r="N1439" i="3" s="1"/>
  <c r="P1440" i="3" s="1"/>
  <c r="Q1441" i="3" s="1"/>
  <c r="M1440" i="3" l="1"/>
  <c r="N1440" i="3" s="1"/>
  <c r="P1441" i="3" s="1"/>
  <c r="Q1442" i="3" s="1"/>
  <c r="R1440" i="3"/>
  <c r="S1440" i="3" s="1"/>
  <c r="M1441" i="3" l="1"/>
  <c r="N1441" i="3" s="1"/>
  <c r="P1442" i="3" s="1"/>
  <c r="Q1443" i="3" s="1"/>
  <c r="R1441" i="3"/>
  <c r="S1441" i="3" s="1"/>
  <c r="M1442" i="3" l="1"/>
  <c r="N1442" i="3" s="1"/>
  <c r="P1443" i="3" s="1"/>
  <c r="Q1444" i="3" s="1"/>
  <c r="R1442" i="3"/>
  <c r="S1442" i="3" s="1"/>
  <c r="R1443" i="3" l="1"/>
  <c r="S1443" i="3" s="1"/>
  <c r="M1443" i="3"/>
  <c r="N1443" i="3" s="1"/>
  <c r="P1444" i="3" s="1"/>
  <c r="Q1445" i="3" s="1"/>
  <c r="M1444" i="3" l="1"/>
  <c r="N1444" i="3" s="1"/>
  <c r="P1445" i="3" s="1"/>
  <c r="Q1446" i="3" s="1"/>
  <c r="R1444" i="3"/>
  <c r="S1444" i="3" s="1"/>
  <c r="M1445" i="3" l="1"/>
  <c r="N1445" i="3" s="1"/>
  <c r="P1446" i="3" s="1"/>
  <c r="Q1447" i="3" s="1"/>
  <c r="R1445" i="3"/>
  <c r="S1445" i="3" s="1"/>
  <c r="M1446" i="3" l="1"/>
  <c r="N1446" i="3" s="1"/>
  <c r="P1447" i="3" s="1"/>
  <c r="Q1448" i="3" s="1"/>
  <c r="R1446" i="3"/>
  <c r="S1446" i="3" s="1"/>
  <c r="M1447" i="3" l="1"/>
  <c r="N1447" i="3" s="1"/>
  <c r="P1448" i="3" s="1"/>
  <c r="Q1449" i="3" s="1"/>
  <c r="R1447" i="3"/>
  <c r="S1447" i="3" s="1"/>
  <c r="R1448" i="3" l="1"/>
  <c r="S1448" i="3" s="1"/>
  <c r="M1448" i="3"/>
  <c r="N1448" i="3" s="1"/>
  <c r="P1449" i="3" s="1"/>
  <c r="Q1450" i="3" s="1"/>
  <c r="R1449" i="3" l="1"/>
  <c r="S1449" i="3" s="1"/>
  <c r="M1449" i="3"/>
  <c r="N1449" i="3" s="1"/>
  <c r="P1450" i="3" s="1"/>
  <c r="Q1451" i="3" s="1"/>
  <c r="R1450" i="3" l="1"/>
  <c r="S1450" i="3" s="1"/>
  <c r="M1450" i="3"/>
  <c r="N1450" i="3" s="1"/>
  <c r="P1451" i="3" s="1"/>
  <c r="Q1452" i="3" s="1"/>
  <c r="M1451" i="3" l="1"/>
  <c r="N1451" i="3" s="1"/>
  <c r="P1452" i="3" s="1"/>
  <c r="Q1453" i="3" s="1"/>
  <c r="R1451" i="3"/>
  <c r="S1451" i="3" s="1"/>
  <c r="M1452" i="3" l="1"/>
  <c r="N1452" i="3" s="1"/>
  <c r="P1453" i="3" s="1"/>
  <c r="Q1454" i="3" s="1"/>
  <c r="R1452" i="3"/>
  <c r="S1452" i="3" s="1"/>
  <c r="M1453" i="3" l="1"/>
  <c r="N1453" i="3" s="1"/>
  <c r="P1454" i="3" s="1"/>
  <c r="Q1455" i="3" s="1"/>
  <c r="R1453" i="3"/>
  <c r="S1453" i="3" s="1"/>
  <c r="M1454" i="3" l="1"/>
  <c r="N1454" i="3" s="1"/>
  <c r="P1455" i="3" s="1"/>
  <c r="Q1456" i="3" s="1"/>
  <c r="R1454" i="3"/>
  <c r="S1454" i="3" s="1"/>
  <c r="R1455" i="3" l="1"/>
  <c r="S1455" i="3" s="1"/>
  <c r="M1455" i="3"/>
  <c r="N1455" i="3" s="1"/>
  <c r="P1456" i="3" s="1"/>
  <c r="Q1457" i="3" s="1"/>
  <c r="R1456" i="3" l="1"/>
  <c r="S1456" i="3" s="1"/>
  <c r="M1456" i="3"/>
  <c r="N1456" i="3" s="1"/>
  <c r="P1457" i="3" s="1"/>
  <c r="Q1458" i="3" s="1"/>
  <c r="M1457" i="3" l="1"/>
  <c r="N1457" i="3" s="1"/>
  <c r="P1458" i="3" s="1"/>
  <c r="Q1459" i="3" s="1"/>
  <c r="R1457" i="3"/>
  <c r="S1457" i="3" s="1"/>
  <c r="M1458" i="3" l="1"/>
  <c r="N1458" i="3" s="1"/>
  <c r="P1459" i="3" s="1"/>
  <c r="Q1460" i="3" s="1"/>
  <c r="R1458" i="3"/>
  <c r="S1458" i="3" s="1"/>
  <c r="M1459" i="3" l="1"/>
  <c r="N1459" i="3" s="1"/>
  <c r="P1460" i="3" s="1"/>
  <c r="Q1461" i="3" s="1"/>
  <c r="R1459" i="3"/>
  <c r="S1459" i="3" s="1"/>
  <c r="M1460" i="3" l="1"/>
  <c r="N1460" i="3" s="1"/>
  <c r="P1461" i="3" s="1"/>
  <c r="Q1462" i="3" s="1"/>
  <c r="R1460" i="3"/>
  <c r="S1460" i="3" s="1"/>
  <c r="M1461" i="3" l="1"/>
  <c r="N1461" i="3" s="1"/>
  <c r="P1462" i="3" s="1"/>
  <c r="Q1463" i="3" s="1"/>
  <c r="R1461" i="3"/>
  <c r="S1461" i="3" s="1"/>
  <c r="M1462" i="3" l="1"/>
  <c r="N1462" i="3" s="1"/>
  <c r="P1463" i="3" s="1"/>
  <c r="Q1464" i="3" s="1"/>
  <c r="R1462" i="3"/>
  <c r="S1462" i="3" s="1"/>
  <c r="M1463" i="3" l="1"/>
  <c r="N1463" i="3" s="1"/>
  <c r="P1464" i="3" s="1"/>
  <c r="Q1465" i="3" s="1"/>
  <c r="R1463" i="3"/>
  <c r="S1463" i="3" s="1"/>
  <c r="R1464" i="3" l="1"/>
  <c r="S1464" i="3" s="1"/>
  <c r="M1464" i="3"/>
  <c r="N1464" i="3" s="1"/>
  <c r="P1465" i="3" s="1"/>
  <c r="Q1466" i="3" s="1"/>
  <c r="M1465" i="3" l="1"/>
  <c r="N1465" i="3" s="1"/>
  <c r="P1466" i="3" s="1"/>
  <c r="Q1467" i="3" s="1"/>
  <c r="R1466" i="3"/>
  <c r="R1465" i="3"/>
  <c r="S1465" i="3" s="1"/>
  <c r="S1466" i="3" l="1"/>
  <c r="M1466" i="3"/>
  <c r="N1466" i="3" s="1"/>
  <c r="P1467" i="3" s="1"/>
  <c r="Q1468" i="3" s="1"/>
  <c r="R1467" i="3" l="1"/>
  <c r="M1467" i="3"/>
  <c r="N1467" i="3" s="1"/>
  <c r="P1468" i="3" s="1"/>
  <c r="Q1469" i="3" s="1"/>
  <c r="S1467" i="3"/>
  <c r="M1468" i="3" l="1"/>
  <c r="N1468" i="3" s="1"/>
  <c r="P1469" i="3" s="1"/>
  <c r="Q1470" i="3" s="1"/>
  <c r="R1468" i="3"/>
  <c r="S1468" i="3" s="1"/>
  <c r="M1469" i="3" l="1"/>
  <c r="N1469" i="3" s="1"/>
  <c r="P1470" i="3" s="1"/>
  <c r="Q1471" i="3" s="1"/>
  <c r="R1469" i="3"/>
  <c r="S1469" i="3" s="1"/>
  <c r="R1470" i="3" l="1"/>
  <c r="S1470" i="3" s="1"/>
  <c r="M1470" i="3"/>
  <c r="N1470" i="3" s="1"/>
  <c r="P1471" i="3" s="1"/>
  <c r="Q1472" i="3" s="1"/>
  <c r="R1471" i="3" l="1"/>
  <c r="S1471" i="3" s="1"/>
  <c r="M1471" i="3"/>
  <c r="N1471" i="3" s="1"/>
  <c r="P1472" i="3" s="1"/>
  <c r="Q1473" i="3" s="1"/>
  <c r="M1472" i="3" l="1"/>
  <c r="N1472" i="3" s="1"/>
  <c r="P1473" i="3" s="1"/>
  <c r="Q1474" i="3" s="1"/>
  <c r="R1472" i="3"/>
  <c r="S1472" i="3" s="1"/>
  <c r="M1473" i="3" l="1"/>
  <c r="N1473" i="3" s="1"/>
  <c r="P1474" i="3" s="1"/>
  <c r="Q1475" i="3" s="1"/>
  <c r="R1473" i="3"/>
  <c r="S1473" i="3" s="1"/>
  <c r="M1474" i="3" l="1"/>
  <c r="N1474" i="3" s="1"/>
  <c r="P1475" i="3" s="1"/>
  <c r="Q1476" i="3" s="1"/>
  <c r="R1474" i="3"/>
  <c r="S1474" i="3" s="1"/>
  <c r="R1475" i="3" l="1"/>
  <c r="S1475" i="3" s="1"/>
  <c r="M1475" i="3"/>
  <c r="N1475" i="3" s="1"/>
  <c r="P1476" i="3" s="1"/>
  <c r="Q1477" i="3" s="1"/>
  <c r="M1476" i="3" l="1"/>
  <c r="N1476" i="3" s="1"/>
  <c r="P1477" i="3" s="1"/>
  <c r="Q1478" i="3" s="1"/>
  <c r="R1476" i="3"/>
  <c r="S1476" i="3" s="1"/>
  <c r="M1477" i="3" l="1"/>
  <c r="N1477" i="3" s="1"/>
  <c r="P1478" i="3" s="1"/>
  <c r="Q1479" i="3" s="1"/>
  <c r="R1477" i="3"/>
  <c r="S1477" i="3" s="1"/>
  <c r="R1478" i="3" l="1"/>
  <c r="S1478" i="3" s="1"/>
  <c r="M1478" i="3"/>
  <c r="N1478" i="3" s="1"/>
  <c r="P1479" i="3" s="1"/>
  <c r="Q1480" i="3" s="1"/>
  <c r="M1479" i="3" l="1"/>
  <c r="N1479" i="3" s="1"/>
  <c r="P1480" i="3" s="1"/>
  <c r="Q1481" i="3" s="1"/>
  <c r="R1479" i="3"/>
  <c r="S1479" i="3" s="1"/>
  <c r="M1480" i="3" l="1"/>
  <c r="N1480" i="3" s="1"/>
  <c r="P1481" i="3" s="1"/>
  <c r="Q1482" i="3" s="1"/>
  <c r="R1480" i="3"/>
  <c r="S1480" i="3" s="1"/>
  <c r="M1481" i="3" l="1"/>
  <c r="N1481" i="3" s="1"/>
  <c r="P1482" i="3" s="1"/>
  <c r="Q1483" i="3" s="1"/>
  <c r="R1481" i="3"/>
  <c r="S1481" i="3" s="1"/>
  <c r="M1482" i="3" l="1"/>
  <c r="N1482" i="3" s="1"/>
  <c r="P1483" i="3" s="1"/>
  <c r="Q1484" i="3" s="1"/>
  <c r="R1482" i="3"/>
  <c r="S1482" i="3" s="1"/>
  <c r="M1483" i="3" l="1"/>
  <c r="N1483" i="3" s="1"/>
  <c r="P1484" i="3" s="1"/>
  <c r="Q1485" i="3" s="1"/>
  <c r="R1483" i="3"/>
  <c r="S1483" i="3" s="1"/>
  <c r="M1484" i="3" l="1"/>
  <c r="N1484" i="3" s="1"/>
  <c r="P1485" i="3" s="1"/>
  <c r="Q1486" i="3" s="1"/>
  <c r="R1484" i="3"/>
  <c r="S1484" i="3" s="1"/>
  <c r="M1485" i="3" l="1"/>
  <c r="N1485" i="3" s="1"/>
  <c r="P1486" i="3" s="1"/>
  <c r="Q1487" i="3" s="1"/>
  <c r="R1485" i="3"/>
  <c r="S1485" i="3" s="1"/>
  <c r="M1486" i="3" l="1"/>
  <c r="N1486" i="3" s="1"/>
  <c r="P1487" i="3" s="1"/>
  <c r="Q1488" i="3" s="1"/>
  <c r="R1487" i="3"/>
  <c r="R1486" i="3"/>
  <c r="S1486" i="3" s="1"/>
  <c r="S1487" i="3" l="1"/>
  <c r="M1487" i="3"/>
  <c r="N1487" i="3" s="1"/>
  <c r="P1488" i="3" s="1"/>
  <c r="Q1489" i="3" s="1"/>
  <c r="R1488" i="3" l="1"/>
  <c r="S1488" i="3" s="1"/>
  <c r="M1488" i="3"/>
  <c r="N1488" i="3" s="1"/>
  <c r="P1489" i="3" s="1"/>
  <c r="Q1490" i="3" s="1"/>
  <c r="R1489" i="3" l="1"/>
  <c r="S1489" i="3" s="1"/>
  <c r="M1489" i="3"/>
  <c r="N1489" i="3" s="1"/>
  <c r="P1490" i="3" s="1"/>
  <c r="Q1491" i="3" s="1"/>
  <c r="M1490" i="3" l="1"/>
  <c r="N1490" i="3" s="1"/>
  <c r="P1491" i="3" s="1"/>
  <c r="Q1492" i="3" s="1"/>
  <c r="R1490" i="3"/>
  <c r="S1490" i="3" s="1"/>
  <c r="M1491" i="3" l="1"/>
  <c r="N1491" i="3" s="1"/>
  <c r="P1492" i="3" s="1"/>
  <c r="Q1493" i="3" s="1"/>
  <c r="R1491" i="3"/>
  <c r="S1491" i="3" s="1"/>
  <c r="M1492" i="3" l="1"/>
  <c r="N1492" i="3" s="1"/>
  <c r="P1493" i="3" s="1"/>
  <c r="Q1494" i="3" s="1"/>
  <c r="R1492" i="3"/>
  <c r="S1492" i="3" s="1"/>
  <c r="R1493" i="3" l="1"/>
  <c r="S1493" i="3" s="1"/>
  <c r="M1493" i="3"/>
  <c r="N1493" i="3" s="1"/>
  <c r="P1494" i="3" s="1"/>
  <c r="Q1495" i="3" s="1"/>
  <c r="M1494" i="3" l="1"/>
  <c r="N1494" i="3" s="1"/>
  <c r="P1495" i="3" s="1"/>
  <c r="Q1496" i="3" s="1"/>
  <c r="R1494" i="3"/>
  <c r="S1494" i="3" s="1"/>
  <c r="M1495" i="3" l="1"/>
  <c r="N1495" i="3" s="1"/>
  <c r="P1496" i="3" s="1"/>
  <c r="Q1497" i="3" s="1"/>
  <c r="R1495" i="3"/>
  <c r="S1495" i="3" s="1"/>
  <c r="M1496" i="3" l="1"/>
  <c r="N1496" i="3" s="1"/>
  <c r="P1497" i="3" s="1"/>
  <c r="Q1498" i="3" s="1"/>
  <c r="R1497" i="3"/>
  <c r="R1496" i="3"/>
  <c r="S1496" i="3" s="1"/>
  <c r="S1497" i="3" l="1"/>
  <c r="M1497" i="3"/>
  <c r="N1497" i="3" s="1"/>
  <c r="P1498" i="3" s="1"/>
  <c r="Q1499" i="3" s="1"/>
  <c r="R1498" i="3" l="1"/>
  <c r="S1498" i="3" s="1"/>
  <c r="M1498" i="3"/>
  <c r="N1498" i="3" s="1"/>
  <c r="P1499" i="3" s="1"/>
  <c r="Q1500" i="3" s="1"/>
  <c r="R1499" i="3" l="1"/>
  <c r="S1499" i="3" s="1"/>
  <c r="M1499" i="3"/>
  <c r="N1499" i="3" s="1"/>
  <c r="P1500" i="3" s="1"/>
  <c r="Q1501" i="3" s="1"/>
  <c r="M1500" i="3" l="1"/>
  <c r="N1500" i="3" s="1"/>
  <c r="P1501" i="3" s="1"/>
  <c r="Q1502" i="3" s="1"/>
  <c r="R1500" i="3"/>
  <c r="S1500" i="3" s="1"/>
  <c r="M1501" i="3" l="1"/>
  <c r="N1501" i="3" s="1"/>
  <c r="P1502" i="3" s="1"/>
  <c r="Q1503" i="3" s="1"/>
  <c r="R1501" i="3"/>
  <c r="S1501" i="3" s="1"/>
  <c r="M1502" i="3" l="1"/>
  <c r="N1502" i="3" s="1"/>
  <c r="P1503" i="3" s="1"/>
  <c r="Q1504" i="3" s="1"/>
  <c r="R1502" i="3"/>
  <c r="S1502" i="3" s="1"/>
  <c r="R1503" i="3" l="1"/>
  <c r="S1503" i="3" s="1"/>
  <c r="M1503" i="3"/>
  <c r="N1503" i="3" s="1"/>
  <c r="P1504" i="3" s="1"/>
  <c r="Q1505" i="3" s="1"/>
  <c r="M1504" i="3" l="1"/>
  <c r="N1504" i="3" s="1"/>
  <c r="P1505" i="3" s="1"/>
  <c r="Q1506" i="3" s="1"/>
  <c r="R1504" i="3"/>
  <c r="S1504" i="3" s="1"/>
  <c r="M1505" i="3" l="1"/>
  <c r="N1505" i="3" s="1"/>
  <c r="P1506" i="3" s="1"/>
  <c r="Q1507" i="3" s="1"/>
  <c r="R1505" i="3"/>
  <c r="S1505" i="3" s="1"/>
  <c r="R1506" i="3" l="1"/>
  <c r="S1506" i="3" s="1"/>
  <c r="M1506" i="3"/>
  <c r="N1506" i="3" s="1"/>
  <c r="P1507" i="3" s="1"/>
  <c r="Q1508" i="3" s="1"/>
  <c r="M1507" i="3" l="1"/>
  <c r="N1507" i="3" s="1"/>
  <c r="P1508" i="3" s="1"/>
  <c r="Q1509" i="3" s="1"/>
  <c r="R1507" i="3"/>
  <c r="S1507" i="3" s="1"/>
  <c r="M1508" i="3" l="1"/>
  <c r="N1508" i="3" s="1"/>
  <c r="P1509" i="3" s="1"/>
  <c r="Q1510" i="3" s="1"/>
  <c r="R1508" i="3"/>
  <c r="S1508" i="3" s="1"/>
  <c r="M1509" i="3" l="1"/>
  <c r="N1509" i="3" s="1"/>
  <c r="P1510" i="3" s="1"/>
  <c r="Q1511" i="3" s="1"/>
  <c r="R1509" i="3"/>
  <c r="S1509" i="3" s="1"/>
  <c r="M1510" i="3" l="1"/>
  <c r="N1510" i="3" s="1"/>
  <c r="P1511" i="3" s="1"/>
  <c r="Q1512" i="3" s="1"/>
  <c r="R1510" i="3"/>
  <c r="S1510" i="3" s="1"/>
  <c r="R1511" i="3" l="1"/>
  <c r="S1511" i="3" s="1"/>
  <c r="M1511" i="3"/>
  <c r="N1511" i="3" s="1"/>
  <c r="P1512" i="3" s="1"/>
  <c r="Q1513" i="3" s="1"/>
  <c r="R1512" i="3" l="1"/>
  <c r="S1512" i="3" s="1"/>
  <c r="M1512" i="3"/>
  <c r="N1512" i="3" s="1"/>
  <c r="P1513" i="3" s="1"/>
  <c r="Q1514" i="3" s="1"/>
  <c r="R1513" i="3" l="1"/>
  <c r="S1513" i="3" s="1"/>
  <c r="M1513" i="3"/>
  <c r="N1513" i="3" s="1"/>
  <c r="P1514" i="3" s="1"/>
  <c r="Q1515" i="3" s="1"/>
  <c r="R1514" i="3" l="1"/>
  <c r="S1514" i="3" s="1"/>
  <c r="M1514" i="3"/>
  <c r="N1514" i="3" s="1"/>
  <c r="P1515" i="3" s="1"/>
  <c r="Q1516" i="3" s="1"/>
  <c r="R1515" i="3" l="1"/>
  <c r="S1515" i="3" s="1"/>
  <c r="M1515" i="3"/>
  <c r="N1515" i="3" s="1"/>
  <c r="P1516" i="3" s="1"/>
  <c r="Q1517" i="3" s="1"/>
  <c r="M1516" i="3" l="1"/>
  <c r="N1516" i="3" s="1"/>
  <c r="P1517" i="3" s="1"/>
  <c r="Q1518" i="3" s="1"/>
  <c r="R1516" i="3"/>
  <c r="S1516" i="3" s="1"/>
  <c r="M1517" i="3" l="1"/>
  <c r="N1517" i="3" s="1"/>
  <c r="P1518" i="3" s="1"/>
  <c r="Q1519" i="3" s="1"/>
  <c r="R1517" i="3"/>
  <c r="S1517" i="3" s="1"/>
  <c r="M1518" i="3" l="1"/>
  <c r="N1518" i="3" s="1"/>
  <c r="P1519" i="3" s="1"/>
  <c r="Q1520" i="3" s="1"/>
  <c r="R1518" i="3"/>
  <c r="S1518" i="3" s="1"/>
  <c r="R1519" i="3" l="1"/>
  <c r="S1519" i="3" s="1"/>
  <c r="M1519" i="3"/>
  <c r="N1519" i="3" s="1"/>
  <c r="P1520" i="3" s="1"/>
  <c r="Q1521" i="3" s="1"/>
  <c r="R1520" i="3" l="1"/>
  <c r="S1520" i="3" s="1"/>
  <c r="M1520" i="3"/>
  <c r="N1520" i="3" s="1"/>
  <c r="P1521" i="3" s="1"/>
  <c r="Q1522" i="3" s="1"/>
  <c r="M1521" i="3" l="1"/>
  <c r="N1521" i="3" s="1"/>
  <c r="P1522" i="3" s="1"/>
  <c r="Q1523" i="3" s="1"/>
  <c r="R1521" i="3"/>
  <c r="S1521" i="3" s="1"/>
  <c r="M1522" i="3" l="1"/>
  <c r="N1522" i="3" s="1"/>
  <c r="P1523" i="3" s="1"/>
  <c r="Q1524" i="3" s="1"/>
  <c r="R1522" i="3"/>
  <c r="S1522" i="3" s="1"/>
  <c r="M1523" i="3" l="1"/>
  <c r="N1523" i="3" s="1"/>
  <c r="P1524" i="3" s="1"/>
  <c r="Q1525" i="3" s="1"/>
  <c r="R1523" i="3"/>
  <c r="S1523" i="3" s="1"/>
  <c r="M1524" i="3" l="1"/>
  <c r="N1524" i="3" s="1"/>
  <c r="P1525" i="3" s="1"/>
  <c r="Q1526" i="3" s="1"/>
  <c r="R1524" i="3"/>
  <c r="S1524" i="3" s="1"/>
  <c r="R1525" i="3" l="1"/>
  <c r="S1525" i="3" s="1"/>
  <c r="M1525" i="3"/>
  <c r="N1525" i="3" s="1"/>
  <c r="P1526" i="3" s="1"/>
  <c r="Q1527" i="3" s="1"/>
  <c r="M1526" i="3" l="1"/>
  <c r="N1526" i="3" s="1"/>
  <c r="P1527" i="3" s="1"/>
  <c r="Q1528" i="3" s="1"/>
  <c r="R1526" i="3"/>
  <c r="S1526" i="3" s="1"/>
  <c r="M1527" i="3" l="1"/>
  <c r="N1527" i="3" s="1"/>
  <c r="P1528" i="3" s="1"/>
  <c r="Q1529" i="3" s="1"/>
  <c r="R1527" i="3"/>
  <c r="S1527" i="3" s="1"/>
  <c r="M1528" i="3" l="1"/>
  <c r="N1528" i="3" s="1"/>
  <c r="P1529" i="3" s="1"/>
  <c r="Q1530" i="3" s="1"/>
  <c r="R1528" i="3"/>
  <c r="S1528" i="3" s="1"/>
  <c r="R1529" i="3" l="1"/>
  <c r="S1529" i="3" s="1"/>
  <c r="M1529" i="3"/>
  <c r="N1529" i="3" s="1"/>
  <c r="P1530" i="3" s="1"/>
  <c r="Q1531" i="3" s="1"/>
  <c r="R1530" i="3" l="1"/>
  <c r="S1530" i="3" s="1"/>
  <c r="M1530" i="3"/>
  <c r="N1530" i="3" s="1"/>
  <c r="P1531" i="3" s="1"/>
  <c r="Q1532" i="3" s="1"/>
  <c r="R1531" i="3" l="1"/>
  <c r="S1531" i="3" s="1"/>
  <c r="M1531" i="3"/>
  <c r="N1531" i="3" s="1"/>
  <c r="P1532" i="3" s="1"/>
  <c r="Q1533" i="3" s="1"/>
  <c r="M1532" i="3" l="1"/>
  <c r="N1532" i="3" s="1"/>
  <c r="P1533" i="3" s="1"/>
  <c r="Q1534" i="3" s="1"/>
  <c r="R1532" i="3"/>
  <c r="S1532" i="3" s="1"/>
  <c r="R1533" i="3" l="1"/>
  <c r="S1533" i="3" s="1"/>
  <c r="M1533" i="3"/>
  <c r="N1533" i="3" s="1"/>
  <c r="P1534" i="3" s="1"/>
  <c r="Q1535" i="3" s="1"/>
  <c r="M1534" i="3" l="1"/>
  <c r="N1534" i="3" s="1"/>
  <c r="P1535" i="3" s="1"/>
  <c r="Q1536" i="3" s="1"/>
  <c r="R1534" i="3"/>
  <c r="S1534" i="3" s="1"/>
  <c r="M1535" i="3" l="1"/>
  <c r="N1535" i="3" s="1"/>
  <c r="P1536" i="3" s="1"/>
  <c r="Q1537" i="3" s="1"/>
  <c r="R1535" i="3"/>
  <c r="S1535" i="3" s="1"/>
  <c r="M1536" i="3" l="1"/>
  <c r="N1536" i="3" s="1"/>
  <c r="P1537" i="3" s="1"/>
  <c r="Q1538" i="3" s="1"/>
  <c r="R1536" i="3"/>
  <c r="S1536" i="3" s="1"/>
  <c r="R1537" i="3" l="1"/>
  <c r="S1537" i="3" s="1"/>
  <c r="M1537" i="3"/>
  <c r="N1537" i="3" s="1"/>
  <c r="P1538" i="3" s="1"/>
  <c r="Q1539" i="3" s="1"/>
  <c r="M1538" i="3" l="1"/>
  <c r="N1538" i="3" s="1"/>
  <c r="P1539" i="3" s="1"/>
  <c r="Q1540" i="3" s="1"/>
  <c r="R1538" i="3"/>
  <c r="S1538" i="3" s="1"/>
  <c r="M1539" i="3" l="1"/>
  <c r="N1539" i="3" s="1"/>
  <c r="P1540" i="3" s="1"/>
  <c r="Q1541" i="3" s="1"/>
  <c r="R1539" i="3"/>
  <c r="S1539" i="3" s="1"/>
  <c r="M1540" i="3" l="1"/>
  <c r="N1540" i="3" s="1"/>
  <c r="P1541" i="3" s="1"/>
  <c r="Q1542" i="3" s="1"/>
  <c r="R1540" i="3"/>
  <c r="S1540" i="3" s="1"/>
  <c r="R1541" i="3" l="1"/>
  <c r="S1541" i="3" s="1"/>
  <c r="M1541" i="3"/>
  <c r="N1541" i="3" s="1"/>
  <c r="P1542" i="3" s="1"/>
  <c r="Q1543" i="3" s="1"/>
  <c r="M1542" i="3" l="1"/>
  <c r="N1542" i="3" s="1"/>
  <c r="P1543" i="3" s="1"/>
  <c r="Q1544" i="3" s="1"/>
  <c r="R1542" i="3"/>
  <c r="S1542" i="3" s="1"/>
  <c r="M1543" i="3" l="1"/>
  <c r="N1543" i="3" s="1"/>
  <c r="P1544" i="3" s="1"/>
  <c r="Q1545" i="3" s="1"/>
  <c r="R1543" i="3"/>
  <c r="S1543" i="3" s="1"/>
  <c r="M1544" i="3" l="1"/>
  <c r="N1544" i="3" s="1"/>
  <c r="P1545" i="3" s="1"/>
  <c r="Q1546" i="3" s="1"/>
  <c r="R1544" i="3"/>
  <c r="S1544" i="3" s="1"/>
  <c r="R1545" i="3" l="1"/>
  <c r="S1545" i="3" s="1"/>
  <c r="M1545" i="3"/>
  <c r="N1545" i="3" s="1"/>
  <c r="P1546" i="3" s="1"/>
  <c r="Q1547" i="3" s="1"/>
  <c r="M1546" i="3" l="1"/>
  <c r="N1546" i="3" s="1"/>
  <c r="P1547" i="3" s="1"/>
  <c r="Q1548" i="3" s="1"/>
  <c r="R1546" i="3"/>
  <c r="S1546" i="3" s="1"/>
  <c r="M1547" i="3" l="1"/>
  <c r="N1547" i="3" s="1"/>
  <c r="P1548" i="3" s="1"/>
  <c r="Q1549" i="3" s="1"/>
  <c r="R1547" i="3"/>
  <c r="S1547" i="3" s="1"/>
  <c r="M1548" i="3" l="1"/>
  <c r="N1548" i="3" s="1"/>
  <c r="P1549" i="3" s="1"/>
  <c r="Q1550" i="3" s="1"/>
  <c r="R1548" i="3"/>
  <c r="S1548" i="3" s="1"/>
  <c r="R1549" i="3" l="1"/>
  <c r="S1549" i="3" s="1"/>
  <c r="M1549" i="3"/>
  <c r="N1549" i="3" s="1"/>
  <c r="P1550" i="3" s="1"/>
  <c r="Q1551" i="3" s="1"/>
  <c r="M1550" i="3" l="1"/>
  <c r="N1550" i="3" s="1"/>
  <c r="P1551" i="3" s="1"/>
  <c r="Q1552" i="3" s="1"/>
  <c r="R1551" i="3"/>
  <c r="R1550" i="3"/>
  <c r="S1550" i="3" s="1"/>
  <c r="S1551" i="3" l="1"/>
  <c r="M1551" i="3"/>
  <c r="N1551" i="3" s="1"/>
  <c r="P1552" i="3" s="1"/>
  <c r="Q1553" i="3" s="1"/>
  <c r="M1552" i="3" l="1"/>
  <c r="N1552" i="3" s="1"/>
  <c r="P1553" i="3" s="1"/>
  <c r="Q1554" i="3" s="1"/>
  <c r="R1552" i="3"/>
  <c r="S1552" i="3" s="1"/>
  <c r="M1553" i="3" l="1"/>
  <c r="N1553" i="3" s="1"/>
  <c r="P1554" i="3" s="1"/>
  <c r="Q1555" i="3" s="1"/>
  <c r="R1553" i="3"/>
  <c r="S1553" i="3" s="1"/>
  <c r="M1554" i="3" l="1"/>
  <c r="N1554" i="3" s="1"/>
  <c r="P1555" i="3" s="1"/>
  <c r="Q1556" i="3" s="1"/>
  <c r="R1554" i="3"/>
  <c r="S1554" i="3" s="1"/>
  <c r="M1555" i="3" l="1"/>
  <c r="N1555" i="3" s="1"/>
  <c r="P1556" i="3" s="1"/>
  <c r="Q1557" i="3" s="1"/>
  <c r="R1555" i="3"/>
  <c r="S1555" i="3" s="1"/>
  <c r="R1556" i="3" l="1"/>
  <c r="S1556" i="3" s="1"/>
  <c r="M1556" i="3"/>
  <c r="N1556" i="3" s="1"/>
  <c r="P1557" i="3" s="1"/>
  <c r="Q1558" i="3" s="1"/>
  <c r="M1557" i="3" l="1"/>
  <c r="N1557" i="3" s="1"/>
  <c r="P1558" i="3" s="1"/>
  <c r="Q1559" i="3" s="1"/>
  <c r="R1557" i="3"/>
  <c r="S1557" i="3" s="1"/>
  <c r="M1558" i="3" l="1"/>
  <c r="N1558" i="3" s="1"/>
  <c r="P1559" i="3" s="1"/>
  <c r="Q1560" i="3" s="1"/>
  <c r="R1558" i="3"/>
  <c r="S1558" i="3" s="1"/>
  <c r="R1559" i="3" l="1"/>
  <c r="S1559" i="3" s="1"/>
  <c r="M1559" i="3"/>
  <c r="N1559" i="3" s="1"/>
  <c r="P1560" i="3" s="1"/>
  <c r="Q1561" i="3" s="1"/>
  <c r="R1560" i="3" l="1"/>
  <c r="S1560" i="3" s="1"/>
  <c r="M1560" i="3"/>
  <c r="N1560" i="3" s="1"/>
  <c r="P1561" i="3" s="1"/>
  <c r="Q1562" i="3" s="1"/>
  <c r="M1561" i="3" l="1"/>
  <c r="N1561" i="3" s="1"/>
  <c r="P1562" i="3" s="1"/>
  <c r="Q1563" i="3" s="1"/>
  <c r="R1561" i="3"/>
  <c r="S1561" i="3" s="1"/>
  <c r="M1562" i="3" l="1"/>
  <c r="N1562" i="3" s="1"/>
  <c r="P1563" i="3" s="1"/>
  <c r="Q1564" i="3" s="1"/>
  <c r="R1562" i="3"/>
  <c r="S1562" i="3" s="1"/>
  <c r="M1563" i="3" l="1"/>
  <c r="N1563" i="3" s="1"/>
  <c r="P1564" i="3" s="1"/>
  <c r="Q1565" i="3" s="1"/>
  <c r="R1563" i="3"/>
  <c r="S1563" i="3" s="1"/>
  <c r="R1564" i="3" l="1"/>
  <c r="S1564" i="3" s="1"/>
  <c r="M1564" i="3"/>
  <c r="N1564" i="3" s="1"/>
  <c r="P1565" i="3" s="1"/>
  <c r="Q1566" i="3" s="1"/>
  <c r="R1565" i="3" l="1"/>
  <c r="S1565" i="3" s="1"/>
  <c r="M1565" i="3"/>
  <c r="N1565" i="3" s="1"/>
  <c r="P1566" i="3" s="1"/>
  <c r="Q1567" i="3" s="1"/>
  <c r="R1566" i="3" l="1"/>
  <c r="S1566" i="3" s="1"/>
  <c r="M1566" i="3"/>
  <c r="N1566" i="3" s="1"/>
  <c r="P1567" i="3" s="1"/>
  <c r="Q1568" i="3" s="1"/>
  <c r="M1567" i="3" l="1"/>
  <c r="N1567" i="3" s="1"/>
  <c r="P1568" i="3" s="1"/>
  <c r="Q1569" i="3" s="1"/>
  <c r="R1567" i="3"/>
  <c r="S1567" i="3" s="1"/>
  <c r="M1568" i="3" l="1"/>
  <c r="N1568" i="3" s="1"/>
  <c r="P1569" i="3" s="1"/>
  <c r="Q1570" i="3" s="1"/>
  <c r="R1568" i="3"/>
  <c r="S1568" i="3" s="1"/>
  <c r="M1569" i="3" l="1"/>
  <c r="N1569" i="3" s="1"/>
  <c r="P1570" i="3" s="1"/>
  <c r="Q1571" i="3" s="1"/>
  <c r="R1569" i="3"/>
  <c r="S1569" i="3" s="1"/>
  <c r="R1570" i="3" l="1"/>
  <c r="S1570" i="3" s="1"/>
  <c r="M1570" i="3"/>
  <c r="N1570" i="3" s="1"/>
  <c r="P1571" i="3" s="1"/>
  <c r="Q1572" i="3" s="1"/>
  <c r="R1571" i="3" l="1"/>
  <c r="S1571" i="3" s="1"/>
  <c r="M1571" i="3"/>
  <c r="N1571" i="3" s="1"/>
  <c r="P1572" i="3" s="1"/>
  <c r="Q1573" i="3" s="1"/>
  <c r="R1572" i="3" l="1"/>
  <c r="S1572" i="3" s="1"/>
  <c r="M1572" i="3"/>
  <c r="N1572" i="3" s="1"/>
  <c r="P1573" i="3" s="1"/>
  <c r="Q1574" i="3" s="1"/>
  <c r="M1573" i="3" l="1"/>
  <c r="N1573" i="3" s="1"/>
  <c r="P1574" i="3" s="1"/>
  <c r="Q1575" i="3" s="1"/>
  <c r="R1573" i="3"/>
  <c r="S1573" i="3" s="1"/>
  <c r="M1574" i="3" l="1"/>
  <c r="N1574" i="3" s="1"/>
  <c r="P1575" i="3" s="1"/>
  <c r="Q1576" i="3" s="1"/>
  <c r="R1574" i="3"/>
  <c r="S1574" i="3" s="1"/>
  <c r="M1575" i="3" l="1"/>
  <c r="N1575" i="3" s="1"/>
  <c r="P1576" i="3" s="1"/>
  <c r="Q1577" i="3" s="1"/>
  <c r="R1575" i="3"/>
  <c r="S1575" i="3" s="1"/>
  <c r="R1576" i="3" l="1"/>
  <c r="S1576" i="3" s="1"/>
  <c r="M1576" i="3"/>
  <c r="N1576" i="3" s="1"/>
  <c r="P1577" i="3" s="1"/>
  <c r="Q1578" i="3" s="1"/>
  <c r="M1577" i="3" l="1"/>
  <c r="N1577" i="3" s="1"/>
  <c r="P1578" i="3" s="1"/>
  <c r="Q1579" i="3" s="1"/>
  <c r="R1577" i="3"/>
  <c r="S1577" i="3" s="1"/>
  <c r="M1578" i="3" l="1"/>
  <c r="N1578" i="3" s="1"/>
  <c r="P1579" i="3" s="1"/>
  <c r="Q1580" i="3" s="1"/>
  <c r="R1578" i="3"/>
  <c r="S1578" i="3" s="1"/>
  <c r="M1579" i="3" l="1"/>
  <c r="N1579" i="3" s="1"/>
  <c r="P1580" i="3" s="1"/>
  <c r="Q1581" i="3" s="1"/>
  <c r="R1579" i="3"/>
  <c r="S1579" i="3" s="1"/>
  <c r="M1580" i="3" l="1"/>
  <c r="N1580" i="3" s="1"/>
  <c r="P1581" i="3" s="1"/>
  <c r="Q1582" i="3" s="1"/>
  <c r="R1580" i="3"/>
  <c r="S1580" i="3" s="1"/>
  <c r="M1581" i="3" l="1"/>
  <c r="N1581" i="3" s="1"/>
  <c r="P1582" i="3" s="1"/>
  <c r="Q1583" i="3" s="1"/>
  <c r="R1581" i="3"/>
  <c r="S1581" i="3" s="1"/>
  <c r="R1582" i="3" l="1"/>
  <c r="S1582" i="3" s="1"/>
  <c r="M1582" i="3"/>
  <c r="N1582" i="3" s="1"/>
  <c r="P1583" i="3" s="1"/>
  <c r="Q1584" i="3" s="1"/>
  <c r="R1583" i="3" l="1"/>
  <c r="S1583" i="3" s="1"/>
  <c r="M1583" i="3"/>
  <c r="N1583" i="3" s="1"/>
  <c r="P1584" i="3" s="1"/>
  <c r="Q1585" i="3" s="1"/>
  <c r="R1584" i="3" l="1"/>
  <c r="S1584" i="3" s="1"/>
  <c r="M1584" i="3"/>
  <c r="N1584" i="3" s="1"/>
  <c r="P1585" i="3" s="1"/>
  <c r="Q1586" i="3" s="1"/>
  <c r="R1585" i="3" l="1"/>
  <c r="S1585" i="3" s="1"/>
  <c r="M1585" i="3"/>
  <c r="N1585" i="3" s="1"/>
  <c r="P1586" i="3" s="1"/>
  <c r="Q1587" i="3" s="1"/>
  <c r="M1586" i="3" l="1"/>
  <c r="N1586" i="3" s="1"/>
  <c r="P1587" i="3" s="1"/>
  <c r="Q1588" i="3" s="1"/>
  <c r="R1586" i="3"/>
  <c r="S1586" i="3" s="1"/>
  <c r="R1587" i="3" l="1"/>
  <c r="S1587" i="3" s="1"/>
  <c r="M1587" i="3"/>
  <c r="N1587" i="3" s="1"/>
  <c r="P1588" i="3" s="1"/>
  <c r="Q1589" i="3" s="1"/>
  <c r="M1588" i="3" l="1"/>
  <c r="N1588" i="3" s="1"/>
  <c r="P1589" i="3" s="1"/>
  <c r="Q1590" i="3" s="1"/>
  <c r="R1588" i="3"/>
  <c r="S1588" i="3" s="1"/>
  <c r="R1589" i="3" l="1"/>
  <c r="S1589" i="3" s="1"/>
  <c r="M1589" i="3"/>
  <c r="N1589" i="3" s="1"/>
  <c r="P1590" i="3" s="1"/>
  <c r="Q1591" i="3" s="1"/>
  <c r="M1590" i="3" l="1"/>
  <c r="N1590" i="3" s="1"/>
  <c r="P1591" i="3" s="1"/>
  <c r="Q1592" i="3" s="1"/>
  <c r="R1590" i="3"/>
  <c r="S1590" i="3" s="1"/>
  <c r="M1591" i="3" l="1"/>
  <c r="N1591" i="3" s="1"/>
  <c r="P1592" i="3" s="1"/>
  <c r="Q1593" i="3" s="1"/>
  <c r="R1591" i="3"/>
  <c r="S1591" i="3" s="1"/>
  <c r="M1592" i="3" l="1"/>
  <c r="N1592" i="3" s="1"/>
  <c r="P1593" i="3" s="1"/>
  <c r="Q1594" i="3" s="1"/>
  <c r="R1592" i="3"/>
  <c r="S1592" i="3" s="1"/>
  <c r="R1593" i="3" l="1"/>
  <c r="S1593" i="3" s="1"/>
  <c r="M1593" i="3"/>
  <c r="N1593" i="3" s="1"/>
  <c r="P1594" i="3" s="1"/>
  <c r="Q1595" i="3" s="1"/>
  <c r="M1594" i="3" l="1"/>
  <c r="N1594" i="3" s="1"/>
  <c r="P1595" i="3" s="1"/>
  <c r="Q1596" i="3" s="1"/>
  <c r="R1595" i="3"/>
  <c r="R1594" i="3"/>
  <c r="S1594" i="3" s="1"/>
  <c r="S1595" i="3" l="1"/>
  <c r="M1595" i="3"/>
  <c r="N1595" i="3" s="1"/>
  <c r="P1596" i="3" s="1"/>
  <c r="Q1597" i="3" s="1"/>
  <c r="R1596" i="3" l="1"/>
  <c r="M1596" i="3"/>
  <c r="N1596" i="3" s="1"/>
  <c r="P1597" i="3" s="1"/>
  <c r="Q1598" i="3" s="1"/>
  <c r="S1596" i="3"/>
  <c r="M1597" i="3" l="1"/>
  <c r="N1597" i="3" s="1"/>
  <c r="P1598" i="3" s="1"/>
  <c r="Q1599" i="3" s="1"/>
  <c r="R1597" i="3"/>
  <c r="S1597" i="3" s="1"/>
  <c r="M1598" i="3" l="1"/>
  <c r="N1598" i="3" s="1"/>
  <c r="P1599" i="3" s="1"/>
  <c r="Q1600" i="3" s="1"/>
  <c r="R1598" i="3"/>
  <c r="S1598" i="3" s="1"/>
  <c r="M1599" i="3" l="1"/>
  <c r="N1599" i="3" s="1"/>
  <c r="P1600" i="3" s="1"/>
  <c r="Q1601" i="3" s="1"/>
  <c r="R1599" i="3"/>
  <c r="S1599" i="3" s="1"/>
  <c r="M1600" i="3" l="1"/>
  <c r="N1600" i="3" s="1"/>
  <c r="P1601" i="3" s="1"/>
  <c r="Q1602" i="3" s="1"/>
  <c r="R1600" i="3"/>
  <c r="S1600" i="3" s="1"/>
  <c r="R1601" i="3" l="1"/>
  <c r="S1601" i="3" s="1"/>
  <c r="M1601" i="3"/>
  <c r="N1601" i="3" s="1"/>
  <c r="P1602" i="3" s="1"/>
  <c r="Q1603" i="3" s="1"/>
  <c r="M1602" i="3" l="1"/>
  <c r="N1602" i="3" s="1"/>
  <c r="P1603" i="3" s="1"/>
  <c r="Q1604" i="3" s="1"/>
  <c r="R1602" i="3"/>
  <c r="S1602" i="3" s="1"/>
  <c r="R1603" i="3" l="1"/>
  <c r="S1603" i="3" s="1"/>
  <c r="M1603" i="3"/>
  <c r="N1603" i="3" s="1"/>
  <c r="P1604" i="3" s="1"/>
  <c r="Q1605" i="3" s="1"/>
  <c r="M1604" i="3" l="1"/>
  <c r="N1604" i="3" s="1"/>
  <c r="P1605" i="3" s="1"/>
  <c r="Q1606" i="3" s="1"/>
  <c r="R1604" i="3"/>
  <c r="S1604" i="3" s="1"/>
  <c r="M1605" i="3" l="1"/>
  <c r="N1605" i="3" s="1"/>
  <c r="P1606" i="3" s="1"/>
  <c r="Q1607" i="3" s="1"/>
  <c r="R1605" i="3"/>
  <c r="S1605" i="3" s="1"/>
  <c r="M1606" i="3" l="1"/>
  <c r="N1606" i="3" s="1"/>
  <c r="P1607" i="3" s="1"/>
  <c r="Q1608" i="3" s="1"/>
  <c r="R1606" i="3"/>
  <c r="S1606" i="3" s="1"/>
  <c r="M1607" i="3" l="1"/>
  <c r="N1607" i="3" s="1"/>
  <c r="P1608" i="3" s="1"/>
  <c r="Q1609" i="3" s="1"/>
  <c r="R1607" i="3"/>
  <c r="S1607" i="3" s="1"/>
  <c r="M1608" i="3" l="1"/>
  <c r="N1608" i="3" s="1"/>
  <c r="P1609" i="3" s="1"/>
  <c r="Q1610" i="3" s="1"/>
  <c r="R1608" i="3"/>
  <c r="S1608" i="3" s="1"/>
  <c r="M1609" i="3" l="1"/>
  <c r="N1609" i="3" s="1"/>
  <c r="P1610" i="3" s="1"/>
  <c r="Q1611" i="3" s="1"/>
  <c r="R1609" i="3"/>
  <c r="S1609" i="3" s="1"/>
  <c r="M1610" i="3" l="1"/>
  <c r="N1610" i="3" s="1"/>
  <c r="P1611" i="3" s="1"/>
  <c r="Q1612" i="3" s="1"/>
  <c r="R1610" i="3"/>
  <c r="S1610" i="3" s="1"/>
  <c r="M1611" i="3" l="1"/>
  <c r="N1611" i="3" s="1"/>
  <c r="P1612" i="3" s="1"/>
  <c r="Q1613" i="3" s="1"/>
  <c r="R1611" i="3"/>
  <c r="S1611" i="3" s="1"/>
  <c r="M1612" i="3" l="1"/>
  <c r="N1612" i="3" s="1"/>
  <c r="P1613" i="3" s="1"/>
  <c r="Q1614" i="3" s="1"/>
  <c r="R1613" i="3"/>
  <c r="R1612" i="3"/>
  <c r="S1612" i="3" s="1"/>
  <c r="S1613" i="3" l="1"/>
  <c r="M1613" i="3"/>
  <c r="N1613" i="3" s="1"/>
  <c r="P1614" i="3" s="1"/>
  <c r="Q1615" i="3" s="1"/>
  <c r="R1614" i="3" l="1"/>
  <c r="S1614" i="3" s="1"/>
  <c r="M1614" i="3"/>
  <c r="N1614" i="3" s="1"/>
  <c r="P1615" i="3" s="1"/>
  <c r="Q1616" i="3" s="1"/>
  <c r="R1615" i="3" l="1"/>
  <c r="S1615" i="3" s="1"/>
  <c r="M1615" i="3"/>
  <c r="N1615" i="3" s="1"/>
  <c r="P1616" i="3" s="1"/>
  <c r="Q1617" i="3" s="1"/>
  <c r="M1616" i="3" l="1"/>
  <c r="N1616" i="3" s="1"/>
  <c r="P1617" i="3" s="1"/>
  <c r="Q1618" i="3" s="1"/>
  <c r="R1616" i="3"/>
  <c r="S1616" i="3" s="1"/>
  <c r="M1617" i="3" l="1"/>
  <c r="N1617" i="3" s="1"/>
  <c r="P1618" i="3" s="1"/>
  <c r="Q1619" i="3" s="1"/>
  <c r="R1617" i="3"/>
  <c r="S1617" i="3" s="1"/>
  <c r="M1618" i="3" l="1"/>
  <c r="N1618" i="3" s="1"/>
  <c r="P1619" i="3" s="1"/>
  <c r="Q1620" i="3" s="1"/>
  <c r="R1618" i="3"/>
  <c r="S1618" i="3" s="1"/>
  <c r="M1619" i="3" l="1"/>
  <c r="N1619" i="3" s="1"/>
  <c r="P1620" i="3" s="1"/>
  <c r="Q1621" i="3" s="1"/>
  <c r="R1619" i="3"/>
  <c r="S1619" i="3" s="1"/>
  <c r="M1620" i="3" l="1"/>
  <c r="N1620" i="3" s="1"/>
  <c r="P1621" i="3" s="1"/>
  <c r="Q1622" i="3" s="1"/>
  <c r="R1620" i="3"/>
  <c r="S1620" i="3" s="1"/>
  <c r="R1621" i="3" l="1"/>
  <c r="S1621" i="3" s="1"/>
  <c r="M1621" i="3"/>
  <c r="N1621" i="3" s="1"/>
  <c r="P1622" i="3" s="1"/>
  <c r="Q1623" i="3" s="1"/>
  <c r="M1622" i="3" l="1"/>
  <c r="N1622" i="3" s="1"/>
  <c r="P1623" i="3" s="1"/>
  <c r="Q1624" i="3" s="1"/>
  <c r="R1622" i="3"/>
  <c r="S1622" i="3" s="1"/>
  <c r="M1623" i="3" l="1"/>
  <c r="N1623" i="3" s="1"/>
  <c r="P1624" i="3" s="1"/>
  <c r="Q1625" i="3" s="1"/>
  <c r="R1623" i="3"/>
  <c r="S1623" i="3" s="1"/>
  <c r="M1624" i="3" l="1"/>
  <c r="N1624" i="3" s="1"/>
  <c r="P1625" i="3" s="1"/>
  <c r="Q1626" i="3" s="1"/>
  <c r="R1624" i="3"/>
  <c r="S1624" i="3" s="1"/>
  <c r="M1625" i="3" l="1"/>
  <c r="N1625" i="3" s="1"/>
  <c r="P1626" i="3" s="1"/>
  <c r="Q1627" i="3" s="1"/>
  <c r="R1625" i="3"/>
  <c r="S1625" i="3" s="1"/>
  <c r="R1626" i="3" l="1"/>
  <c r="S1626" i="3" s="1"/>
  <c r="M1626" i="3"/>
  <c r="N1626" i="3" s="1"/>
  <c r="P1627" i="3" s="1"/>
  <c r="Q1628" i="3" s="1"/>
  <c r="M1627" i="3" l="1"/>
  <c r="N1627" i="3" s="1"/>
  <c r="P1628" i="3" s="1"/>
  <c r="Q1629" i="3" s="1"/>
  <c r="R1627" i="3"/>
  <c r="S1627" i="3" s="1"/>
  <c r="M1628" i="3" l="1"/>
  <c r="N1628" i="3" s="1"/>
  <c r="P1629" i="3" s="1"/>
  <c r="Q1630" i="3" s="1"/>
  <c r="R1628" i="3"/>
  <c r="S1628" i="3" s="1"/>
  <c r="M1629" i="3" l="1"/>
  <c r="N1629" i="3" s="1"/>
  <c r="P1630" i="3" s="1"/>
  <c r="Q1631" i="3" s="1"/>
  <c r="R1629" i="3"/>
  <c r="S1629" i="3" s="1"/>
  <c r="M1630" i="3" l="1"/>
  <c r="N1630" i="3" s="1"/>
  <c r="P1631" i="3" s="1"/>
  <c r="Q1632" i="3" s="1"/>
  <c r="R1630" i="3"/>
  <c r="S1630" i="3" s="1"/>
  <c r="M1631" i="3" l="1"/>
  <c r="N1631" i="3" s="1"/>
  <c r="P1632" i="3" s="1"/>
  <c r="Q1633" i="3" s="1"/>
  <c r="R1631" i="3"/>
  <c r="S1631" i="3" s="1"/>
  <c r="M1632" i="3" l="1"/>
  <c r="N1632" i="3" s="1"/>
  <c r="P1633" i="3" s="1"/>
  <c r="Q1634" i="3" s="1"/>
  <c r="R1632" i="3"/>
  <c r="S1632" i="3" s="1"/>
  <c r="R1633" i="3" l="1"/>
  <c r="S1633" i="3" s="1"/>
  <c r="M1633" i="3"/>
  <c r="N1633" i="3" s="1"/>
  <c r="P1634" i="3" s="1"/>
  <c r="Q1635" i="3" s="1"/>
  <c r="M1634" i="3" l="1"/>
  <c r="N1634" i="3" s="1"/>
  <c r="P1635" i="3" s="1"/>
  <c r="Q1636" i="3" s="1"/>
  <c r="R1634" i="3"/>
  <c r="S1634" i="3" s="1"/>
  <c r="M1635" i="3" l="1"/>
  <c r="N1635" i="3" s="1"/>
  <c r="P1636" i="3" s="1"/>
  <c r="Q1637" i="3" s="1"/>
  <c r="R1635" i="3"/>
  <c r="S1635" i="3" s="1"/>
  <c r="M1636" i="3" l="1"/>
  <c r="N1636" i="3" s="1"/>
  <c r="P1637" i="3" s="1"/>
  <c r="Q1638" i="3" s="1"/>
  <c r="R1636" i="3"/>
  <c r="S1636" i="3" s="1"/>
  <c r="M1637" i="3" l="1"/>
  <c r="N1637" i="3" s="1"/>
  <c r="P1638" i="3" s="1"/>
  <c r="Q1639" i="3" s="1"/>
  <c r="R1637" i="3"/>
  <c r="S1637" i="3" s="1"/>
  <c r="R1638" i="3" l="1"/>
  <c r="S1638" i="3" s="1"/>
  <c r="M1638" i="3"/>
  <c r="N1638" i="3" s="1"/>
  <c r="P1639" i="3" s="1"/>
  <c r="Q1640" i="3" s="1"/>
  <c r="R1639" i="3" l="1"/>
  <c r="S1639" i="3" s="1"/>
  <c r="M1639" i="3"/>
  <c r="N1639" i="3" s="1"/>
  <c r="P1640" i="3" s="1"/>
  <c r="Q1641" i="3" s="1"/>
  <c r="M1640" i="3" l="1"/>
  <c r="N1640" i="3" s="1"/>
  <c r="P1641" i="3" s="1"/>
  <c r="Q1642" i="3" s="1"/>
  <c r="R1640" i="3"/>
  <c r="S1640" i="3" s="1"/>
  <c r="M1641" i="3" l="1"/>
  <c r="N1641" i="3" s="1"/>
  <c r="P1642" i="3" s="1"/>
  <c r="Q1643" i="3" s="1"/>
  <c r="R1641" i="3"/>
  <c r="S1641" i="3" s="1"/>
  <c r="M1642" i="3" l="1"/>
  <c r="N1642" i="3" s="1"/>
  <c r="P1643" i="3" s="1"/>
  <c r="Q1644" i="3" s="1"/>
  <c r="R1642" i="3"/>
  <c r="S1642" i="3" s="1"/>
  <c r="R1643" i="3" l="1"/>
  <c r="S1643" i="3" s="1"/>
  <c r="M1643" i="3"/>
  <c r="N1643" i="3" s="1"/>
  <c r="P1644" i="3" s="1"/>
  <c r="Q1645" i="3" s="1"/>
  <c r="M1644" i="3" l="1"/>
  <c r="N1644" i="3" s="1"/>
  <c r="P1645" i="3" s="1"/>
  <c r="Q1646" i="3" s="1"/>
  <c r="R1644" i="3"/>
  <c r="S1644" i="3" s="1"/>
  <c r="M1645" i="3" l="1"/>
  <c r="N1645" i="3" s="1"/>
  <c r="P1646" i="3" s="1"/>
  <c r="Q1647" i="3" s="1"/>
  <c r="R1645" i="3"/>
  <c r="S1645" i="3" s="1"/>
  <c r="M1646" i="3" l="1"/>
  <c r="N1646" i="3" s="1"/>
  <c r="P1647" i="3" s="1"/>
  <c r="Q1648" i="3" s="1"/>
  <c r="R1646" i="3"/>
  <c r="S1646" i="3" s="1"/>
  <c r="M1647" i="3" l="1"/>
  <c r="N1647" i="3" s="1"/>
  <c r="P1648" i="3" s="1"/>
  <c r="Q1649" i="3" s="1"/>
  <c r="R1647" i="3"/>
  <c r="S1647" i="3" s="1"/>
  <c r="M1648" i="3" l="1"/>
  <c r="N1648" i="3" s="1"/>
  <c r="P1649" i="3" s="1"/>
  <c r="Q1650" i="3" s="1"/>
  <c r="R1648" i="3"/>
  <c r="S1648" i="3" s="1"/>
  <c r="R1649" i="3" l="1"/>
  <c r="S1649" i="3" s="1"/>
  <c r="M1649" i="3"/>
  <c r="N1649" i="3" s="1"/>
  <c r="P1650" i="3" s="1"/>
  <c r="Q1651" i="3" s="1"/>
  <c r="M1650" i="3" l="1"/>
  <c r="N1650" i="3" s="1"/>
  <c r="P1651" i="3" s="1"/>
  <c r="Q1652" i="3" s="1"/>
  <c r="R1650" i="3"/>
  <c r="S1650" i="3" s="1"/>
  <c r="M1651" i="3" l="1"/>
  <c r="N1651" i="3" s="1"/>
  <c r="P1652" i="3" s="1"/>
  <c r="Q1653" i="3" s="1"/>
  <c r="R1651" i="3"/>
  <c r="S1651" i="3" s="1"/>
  <c r="M1652" i="3" l="1"/>
  <c r="N1652" i="3" s="1"/>
  <c r="P1653" i="3" s="1"/>
  <c r="Q1654" i="3" s="1"/>
  <c r="R1653" i="3"/>
  <c r="R1652" i="3"/>
  <c r="S1652" i="3" s="1"/>
  <c r="S1653" i="3" l="1"/>
  <c r="M1653" i="3"/>
  <c r="N1653" i="3" s="1"/>
  <c r="P1654" i="3" s="1"/>
  <c r="Q1655" i="3" s="1"/>
  <c r="R1654" i="3" l="1"/>
  <c r="S1654" i="3" s="1"/>
  <c r="M1654" i="3"/>
  <c r="N1654" i="3" s="1"/>
  <c r="P1655" i="3" s="1"/>
  <c r="Q1656" i="3" s="1"/>
  <c r="M1655" i="3" l="1"/>
  <c r="N1655" i="3" s="1"/>
  <c r="P1656" i="3" s="1"/>
  <c r="Q1657" i="3" s="1"/>
  <c r="R1655" i="3"/>
  <c r="S1655" i="3" s="1"/>
  <c r="M1656" i="3" l="1"/>
  <c r="N1656" i="3" s="1"/>
  <c r="P1657" i="3" s="1"/>
  <c r="Q1658" i="3" s="1"/>
  <c r="R1656" i="3"/>
  <c r="S1656" i="3" s="1"/>
  <c r="M1657" i="3" l="1"/>
  <c r="N1657" i="3" s="1"/>
  <c r="P1658" i="3" s="1"/>
  <c r="Q1659" i="3" s="1"/>
  <c r="R1657" i="3"/>
  <c r="S1657" i="3" s="1"/>
  <c r="M1658" i="3" l="1"/>
  <c r="N1658" i="3" s="1"/>
  <c r="P1659" i="3" s="1"/>
  <c r="Q1660" i="3" s="1"/>
  <c r="R1658" i="3"/>
  <c r="S1658" i="3" s="1"/>
  <c r="R1659" i="3" l="1"/>
  <c r="S1659" i="3" s="1"/>
  <c r="M1659" i="3"/>
  <c r="N1659" i="3" s="1"/>
  <c r="P1660" i="3" s="1"/>
  <c r="Q1661" i="3" s="1"/>
  <c r="M1660" i="3" l="1"/>
  <c r="N1660" i="3" s="1"/>
  <c r="P1661" i="3" s="1"/>
  <c r="Q1662" i="3" s="1"/>
  <c r="R1660" i="3"/>
  <c r="S1660" i="3" s="1"/>
  <c r="M1661" i="3" l="1"/>
  <c r="N1661" i="3" s="1"/>
  <c r="P1662" i="3" s="1"/>
  <c r="Q1663" i="3" s="1"/>
  <c r="R1661" i="3"/>
  <c r="S1661" i="3" s="1"/>
  <c r="M1662" i="3" l="1"/>
  <c r="N1662" i="3" s="1"/>
  <c r="P1663" i="3" s="1"/>
  <c r="Q1664" i="3" s="1"/>
  <c r="R1662" i="3"/>
  <c r="S1662" i="3" s="1"/>
  <c r="M1663" i="3" l="1"/>
  <c r="N1663" i="3" s="1"/>
  <c r="P1664" i="3" s="1"/>
  <c r="Q1665" i="3" s="1"/>
  <c r="R1663" i="3"/>
  <c r="S1663" i="3" s="1"/>
  <c r="M1664" i="3" l="1"/>
  <c r="N1664" i="3" s="1"/>
  <c r="P1665" i="3" s="1"/>
  <c r="Q1666" i="3" s="1"/>
  <c r="R1664" i="3"/>
  <c r="S1664" i="3" s="1"/>
  <c r="R1665" i="3" l="1"/>
  <c r="S1665" i="3" s="1"/>
  <c r="M1665" i="3"/>
  <c r="N1665" i="3" s="1"/>
  <c r="P1666" i="3" s="1"/>
  <c r="Q1667" i="3" s="1"/>
  <c r="R1666" i="3" l="1"/>
  <c r="S1666" i="3" s="1"/>
  <c r="M1666" i="3"/>
  <c r="N1666" i="3" s="1"/>
  <c r="P1667" i="3" s="1"/>
  <c r="Q1668" i="3" s="1"/>
  <c r="M1667" i="3" l="1"/>
  <c r="N1667" i="3" s="1"/>
  <c r="P1668" i="3" s="1"/>
  <c r="Q1669" i="3" s="1"/>
  <c r="R1667" i="3"/>
  <c r="S1667" i="3" s="1"/>
  <c r="M1668" i="3" l="1"/>
  <c r="N1668" i="3" s="1"/>
  <c r="P1669" i="3" s="1"/>
  <c r="Q1670" i="3" s="1"/>
  <c r="R1668" i="3"/>
  <c r="S1668" i="3" s="1"/>
  <c r="M1669" i="3" l="1"/>
  <c r="N1669" i="3" s="1"/>
  <c r="P1670" i="3" s="1"/>
  <c r="Q1671" i="3" s="1"/>
  <c r="R1669" i="3"/>
  <c r="S1669" i="3" s="1"/>
  <c r="M1670" i="3" l="1"/>
  <c r="N1670" i="3" s="1"/>
  <c r="P1671" i="3" s="1"/>
  <c r="Q1672" i="3" s="1"/>
  <c r="R1670" i="3"/>
  <c r="S1670" i="3" s="1"/>
  <c r="M1671" i="3" l="1"/>
  <c r="N1671" i="3" s="1"/>
  <c r="P1672" i="3" s="1"/>
  <c r="Q1673" i="3" s="1"/>
  <c r="R1671" i="3"/>
  <c r="S1671" i="3" s="1"/>
  <c r="R1672" i="3" l="1"/>
  <c r="S1672" i="3" s="1"/>
  <c r="M1672" i="3"/>
  <c r="N1672" i="3" s="1"/>
  <c r="P1673" i="3" s="1"/>
  <c r="Q1674" i="3" s="1"/>
  <c r="M1673" i="3" l="1"/>
  <c r="N1673" i="3" s="1"/>
  <c r="P1674" i="3" s="1"/>
  <c r="Q1675" i="3" s="1"/>
  <c r="R1673" i="3"/>
  <c r="S1673" i="3" s="1"/>
  <c r="M1674" i="3" l="1"/>
  <c r="N1674" i="3" s="1"/>
  <c r="P1675" i="3" s="1"/>
  <c r="Q1676" i="3" s="1"/>
  <c r="R1674" i="3"/>
  <c r="S1674" i="3" s="1"/>
  <c r="M1675" i="3" l="1"/>
  <c r="N1675" i="3" s="1"/>
  <c r="P1676" i="3" s="1"/>
  <c r="Q1677" i="3" s="1"/>
  <c r="R1675" i="3"/>
  <c r="S1675" i="3" s="1"/>
  <c r="M1676" i="3" l="1"/>
  <c r="N1676" i="3" s="1"/>
  <c r="P1677" i="3" s="1"/>
  <c r="Q1678" i="3" s="1"/>
  <c r="R1676" i="3"/>
  <c r="S1676" i="3" s="1"/>
  <c r="M1677" i="3" l="1"/>
  <c r="N1677" i="3" s="1"/>
  <c r="P1678" i="3" s="1"/>
  <c r="Q1679" i="3" s="1"/>
  <c r="R1677" i="3"/>
  <c r="S1677" i="3" s="1"/>
  <c r="M1678" i="3" l="1"/>
  <c r="N1678" i="3" s="1"/>
  <c r="P1679" i="3" s="1"/>
  <c r="Q1680" i="3" s="1"/>
  <c r="R1678" i="3"/>
  <c r="S1678" i="3" s="1"/>
  <c r="M1679" i="3" l="1"/>
  <c r="N1679" i="3" s="1"/>
  <c r="P1680" i="3" s="1"/>
  <c r="Q1681" i="3" s="1"/>
  <c r="R1679" i="3"/>
  <c r="S1679" i="3" s="1"/>
  <c r="M1680" i="3" l="1"/>
  <c r="N1680" i="3" s="1"/>
  <c r="P1681" i="3" s="1"/>
  <c r="Q1682" i="3" s="1"/>
  <c r="R1680" i="3"/>
  <c r="S1680" i="3" s="1"/>
  <c r="M1681" i="3" l="1"/>
  <c r="N1681" i="3" s="1"/>
  <c r="P1682" i="3" s="1"/>
  <c r="Q1683" i="3" s="1"/>
  <c r="R1681" i="3"/>
  <c r="S1681" i="3" s="1"/>
  <c r="R1682" i="3" l="1"/>
  <c r="S1682" i="3" s="1"/>
  <c r="M1682" i="3"/>
  <c r="N1682" i="3" s="1"/>
  <c r="P1683" i="3" s="1"/>
  <c r="Q1684" i="3" s="1"/>
  <c r="M1683" i="3" l="1"/>
  <c r="N1683" i="3" s="1"/>
  <c r="P1684" i="3" s="1"/>
  <c r="Q1685" i="3" s="1"/>
  <c r="R1683" i="3"/>
  <c r="S1683" i="3" s="1"/>
  <c r="M1684" i="3" l="1"/>
  <c r="N1684" i="3" s="1"/>
  <c r="P1685" i="3" s="1"/>
  <c r="Q1686" i="3" s="1"/>
  <c r="R1684" i="3"/>
  <c r="S1684" i="3" s="1"/>
  <c r="M1685" i="3" l="1"/>
  <c r="N1685" i="3" s="1"/>
  <c r="P1686" i="3" s="1"/>
  <c r="Q1687" i="3" s="1"/>
  <c r="R1685" i="3"/>
  <c r="S1685" i="3" s="1"/>
  <c r="R1686" i="3" l="1"/>
  <c r="S1686" i="3" s="1"/>
  <c r="M1686" i="3"/>
  <c r="N1686" i="3" s="1"/>
  <c r="P1687" i="3" s="1"/>
  <c r="Q1688" i="3" s="1"/>
  <c r="M1687" i="3" l="1"/>
  <c r="N1687" i="3" s="1"/>
  <c r="P1688" i="3" s="1"/>
  <c r="Q1689" i="3" s="1"/>
  <c r="R1687" i="3"/>
  <c r="S1687" i="3" s="1"/>
  <c r="M1688" i="3" l="1"/>
  <c r="N1688" i="3" s="1"/>
  <c r="P1689" i="3" s="1"/>
  <c r="Q1690" i="3" s="1"/>
  <c r="R1688" i="3"/>
  <c r="S1688" i="3" s="1"/>
  <c r="R1689" i="3" l="1"/>
  <c r="S1689" i="3" s="1"/>
  <c r="M1689" i="3"/>
  <c r="N1689" i="3" s="1"/>
  <c r="P1690" i="3" s="1"/>
  <c r="Q1691" i="3" s="1"/>
  <c r="R1690" i="3" l="1"/>
  <c r="S1690" i="3" s="1"/>
  <c r="M1690" i="3"/>
  <c r="N1690" i="3" s="1"/>
  <c r="P1691" i="3" s="1"/>
  <c r="Q1692" i="3" s="1"/>
  <c r="M1691" i="3" l="1"/>
  <c r="N1691" i="3" s="1"/>
  <c r="P1692" i="3" s="1"/>
  <c r="Q1693" i="3" s="1"/>
  <c r="R1691" i="3"/>
  <c r="S1691" i="3" s="1"/>
  <c r="M1692" i="3" l="1"/>
  <c r="N1692" i="3" s="1"/>
  <c r="P1693" i="3" s="1"/>
  <c r="Q1694" i="3" s="1"/>
  <c r="R1692" i="3"/>
  <c r="S1692" i="3" s="1"/>
  <c r="M1693" i="3" l="1"/>
  <c r="N1693" i="3" s="1"/>
  <c r="P1694" i="3" s="1"/>
  <c r="Q1695" i="3" s="1"/>
  <c r="R1693" i="3"/>
  <c r="S1693" i="3" s="1"/>
  <c r="M1694" i="3" l="1"/>
  <c r="N1694" i="3" s="1"/>
  <c r="P1695" i="3" s="1"/>
  <c r="Q1696" i="3" s="1"/>
  <c r="R1694" i="3"/>
  <c r="S1694" i="3" s="1"/>
  <c r="M1695" i="3" l="1"/>
  <c r="N1695" i="3" s="1"/>
  <c r="P1696" i="3" s="1"/>
  <c r="Q1697" i="3" s="1"/>
  <c r="R1695" i="3"/>
  <c r="S1695" i="3" s="1"/>
  <c r="R1696" i="3" l="1"/>
  <c r="S1696" i="3" s="1"/>
  <c r="M1696" i="3"/>
  <c r="N1696" i="3" s="1"/>
  <c r="P1697" i="3" s="1"/>
  <c r="Q1698" i="3" s="1"/>
  <c r="R1697" i="3" l="1"/>
  <c r="S1697" i="3" s="1"/>
  <c r="M1697" i="3"/>
  <c r="N1697" i="3" s="1"/>
  <c r="P1698" i="3" s="1"/>
  <c r="Q1699" i="3" s="1"/>
  <c r="M1698" i="3" l="1"/>
  <c r="N1698" i="3" s="1"/>
  <c r="P1699" i="3" s="1"/>
  <c r="Q1700" i="3" s="1"/>
  <c r="R1698" i="3"/>
  <c r="S1698" i="3" s="1"/>
  <c r="M1699" i="3" l="1"/>
  <c r="N1699" i="3" s="1"/>
  <c r="P1700" i="3" s="1"/>
  <c r="Q1701" i="3" s="1"/>
  <c r="R1699" i="3"/>
  <c r="S1699" i="3" s="1"/>
  <c r="M1700" i="3" l="1"/>
  <c r="N1700" i="3" s="1"/>
  <c r="P1701" i="3" s="1"/>
  <c r="Q1702" i="3" s="1"/>
  <c r="R1700" i="3"/>
  <c r="S1700" i="3" s="1"/>
  <c r="M1701" i="3" l="1"/>
  <c r="N1701" i="3" s="1"/>
  <c r="P1702" i="3" s="1"/>
  <c r="Q1703" i="3" s="1"/>
  <c r="R1701" i="3"/>
  <c r="S1701" i="3" s="1"/>
  <c r="M1702" i="3" l="1"/>
  <c r="N1702" i="3" s="1"/>
  <c r="P1703" i="3" s="1"/>
  <c r="Q1704" i="3" s="1"/>
  <c r="R1702" i="3"/>
  <c r="S1702" i="3" s="1"/>
  <c r="M1703" i="3" l="1"/>
  <c r="N1703" i="3" s="1"/>
  <c r="P1704" i="3" s="1"/>
  <c r="Q1705" i="3" s="1"/>
  <c r="R1703" i="3"/>
  <c r="S1703" i="3" s="1"/>
  <c r="M1704" i="3" l="1"/>
  <c r="N1704" i="3" s="1"/>
  <c r="P1705" i="3" s="1"/>
  <c r="Q1706" i="3" s="1"/>
  <c r="R1704" i="3"/>
  <c r="S1704" i="3" s="1"/>
  <c r="R1705" i="3" l="1"/>
  <c r="S1705" i="3" s="1"/>
  <c r="M1705" i="3"/>
  <c r="N1705" i="3" s="1"/>
  <c r="P1706" i="3" s="1"/>
  <c r="Q1707" i="3" s="1"/>
  <c r="R1706" i="3"/>
  <c r="S1706" i="3" l="1"/>
  <c r="M1706" i="3"/>
  <c r="N1706" i="3" s="1"/>
  <c r="P1707" i="3" s="1"/>
  <c r="Q1708" i="3" s="1"/>
  <c r="M1707" i="3" l="1"/>
  <c r="N1707" i="3" s="1"/>
  <c r="P1708" i="3" s="1"/>
  <c r="Q1709" i="3" s="1"/>
  <c r="R1707" i="3"/>
  <c r="S1707" i="3" s="1"/>
  <c r="M1708" i="3" l="1"/>
  <c r="N1708" i="3" s="1"/>
  <c r="P1709" i="3" s="1"/>
  <c r="Q1710" i="3" s="1"/>
  <c r="R1708" i="3"/>
  <c r="S1708" i="3" s="1"/>
  <c r="M1709" i="3" l="1"/>
  <c r="N1709" i="3" s="1"/>
  <c r="P1710" i="3" s="1"/>
  <c r="Q1711" i="3" s="1"/>
  <c r="R1709" i="3"/>
  <c r="S1709" i="3" s="1"/>
  <c r="R1710" i="3" l="1"/>
  <c r="S1710" i="3" s="1"/>
  <c r="M1710" i="3"/>
  <c r="N1710" i="3" s="1"/>
  <c r="P1711" i="3" s="1"/>
  <c r="Q1712" i="3" s="1"/>
  <c r="R1711" i="3" l="1"/>
  <c r="S1711" i="3" s="1"/>
  <c r="M1711" i="3"/>
  <c r="N1711" i="3" s="1"/>
  <c r="P1712" i="3" s="1"/>
  <c r="Q1713" i="3" s="1"/>
  <c r="M1712" i="3" l="1"/>
  <c r="N1712" i="3" s="1"/>
  <c r="P1713" i="3" s="1"/>
  <c r="Q1714" i="3" s="1"/>
  <c r="R1712" i="3"/>
  <c r="S1712" i="3" s="1"/>
  <c r="M1713" i="3" l="1"/>
  <c r="N1713" i="3" s="1"/>
  <c r="P1714" i="3" s="1"/>
  <c r="Q1715" i="3" s="1"/>
  <c r="R1713" i="3"/>
  <c r="S1713" i="3" s="1"/>
  <c r="M1714" i="3" l="1"/>
  <c r="N1714" i="3" s="1"/>
  <c r="P1715" i="3" s="1"/>
  <c r="Q1716" i="3" s="1"/>
  <c r="R1714" i="3"/>
  <c r="S1714" i="3" s="1"/>
  <c r="M1715" i="3" l="1"/>
  <c r="N1715" i="3" s="1"/>
  <c r="P1716" i="3" s="1"/>
  <c r="Q1717" i="3" s="1"/>
  <c r="R1715" i="3"/>
  <c r="S1715" i="3" s="1"/>
  <c r="M1716" i="3" l="1"/>
  <c r="N1716" i="3" s="1"/>
  <c r="P1717" i="3" s="1"/>
  <c r="Q1718" i="3" s="1"/>
  <c r="R1716" i="3"/>
  <c r="S1716" i="3" s="1"/>
  <c r="R1717" i="3" l="1"/>
  <c r="S1717" i="3" s="1"/>
  <c r="M1717" i="3"/>
  <c r="N1717" i="3" s="1"/>
  <c r="P1718" i="3" s="1"/>
  <c r="Q1719" i="3" s="1"/>
  <c r="M1718" i="3" l="1"/>
  <c r="N1718" i="3" s="1"/>
  <c r="P1719" i="3" s="1"/>
  <c r="Q1720" i="3" s="1"/>
  <c r="R1718" i="3"/>
  <c r="S1718" i="3" s="1"/>
  <c r="R1719" i="3" l="1"/>
  <c r="S1719" i="3" s="1"/>
  <c r="M1719" i="3"/>
  <c r="N1719" i="3" s="1"/>
  <c r="P1720" i="3" s="1"/>
  <c r="Q1721" i="3" s="1"/>
  <c r="R1720" i="3" l="1"/>
  <c r="S1720" i="3" s="1"/>
  <c r="M1720" i="3"/>
  <c r="N1720" i="3" s="1"/>
  <c r="P1721" i="3" s="1"/>
  <c r="Q1722" i="3" s="1"/>
  <c r="R1721" i="3" l="1"/>
  <c r="S1721" i="3" s="1"/>
  <c r="M1721" i="3"/>
  <c r="N1721" i="3" s="1"/>
  <c r="P1722" i="3" s="1"/>
  <c r="Q1723" i="3" s="1"/>
  <c r="M1722" i="3" l="1"/>
  <c r="N1722" i="3" s="1"/>
  <c r="P1723" i="3" s="1"/>
  <c r="Q1724" i="3" s="1"/>
  <c r="R1722" i="3"/>
  <c r="S1722" i="3" s="1"/>
  <c r="M1723" i="3" l="1"/>
  <c r="N1723" i="3" s="1"/>
  <c r="P1724" i="3" s="1"/>
  <c r="Q1725" i="3" s="1"/>
  <c r="R1723" i="3"/>
  <c r="S1723" i="3" s="1"/>
  <c r="M1724" i="3" l="1"/>
  <c r="N1724" i="3" s="1"/>
  <c r="P1725" i="3" s="1"/>
  <c r="Q1726" i="3" s="1"/>
  <c r="R1724" i="3"/>
  <c r="S1724" i="3" s="1"/>
  <c r="M1725" i="3" l="1"/>
  <c r="N1725" i="3" s="1"/>
  <c r="P1726" i="3" s="1"/>
  <c r="Q1727" i="3" s="1"/>
  <c r="R1725" i="3"/>
  <c r="S1725" i="3" s="1"/>
  <c r="M1726" i="3" l="1"/>
  <c r="N1726" i="3" s="1"/>
  <c r="P1727" i="3" s="1"/>
  <c r="Q1728" i="3" s="1"/>
  <c r="R1726" i="3"/>
  <c r="S1726" i="3" s="1"/>
  <c r="M1727" i="3" l="1"/>
  <c r="N1727" i="3" s="1"/>
  <c r="P1728" i="3" s="1"/>
  <c r="Q1729" i="3" s="1"/>
  <c r="R1727" i="3"/>
  <c r="S1727" i="3" s="1"/>
  <c r="R1728" i="3" l="1"/>
  <c r="S1728" i="3" s="1"/>
  <c r="M1728" i="3"/>
  <c r="N1728" i="3" s="1"/>
  <c r="P1729" i="3" s="1"/>
  <c r="Q1730" i="3" s="1"/>
  <c r="R1729" i="3" l="1"/>
  <c r="S1729" i="3" s="1"/>
  <c r="M1729" i="3"/>
  <c r="N1729" i="3" s="1"/>
  <c r="P1730" i="3" s="1"/>
  <c r="Q1731" i="3" s="1"/>
  <c r="R1730" i="3" l="1"/>
  <c r="S1730" i="3" s="1"/>
  <c r="M1730" i="3"/>
  <c r="N1730" i="3" s="1"/>
  <c r="P1731" i="3" s="1"/>
  <c r="Q1732" i="3" s="1"/>
  <c r="R1731" i="3" l="1"/>
  <c r="S1731" i="3" s="1"/>
  <c r="M1731" i="3"/>
  <c r="N1731" i="3" s="1"/>
  <c r="P1732" i="3" s="1"/>
  <c r="Q1733" i="3" s="1"/>
  <c r="R1732" i="3" l="1"/>
  <c r="S1732" i="3" s="1"/>
  <c r="M1732" i="3"/>
  <c r="N1732" i="3" s="1"/>
  <c r="P1733" i="3" s="1"/>
  <c r="Q1734" i="3" s="1"/>
  <c r="R1733" i="3" l="1"/>
  <c r="S1733" i="3" s="1"/>
  <c r="M1733" i="3"/>
  <c r="N1733" i="3" s="1"/>
  <c r="P1734" i="3" s="1"/>
  <c r="Q1735" i="3" s="1"/>
  <c r="M1734" i="3" l="1"/>
  <c r="N1734" i="3" s="1"/>
  <c r="P1735" i="3" s="1"/>
  <c r="Q1736" i="3" s="1"/>
  <c r="R1734" i="3"/>
  <c r="S1734" i="3" s="1"/>
  <c r="M1735" i="3" l="1"/>
  <c r="N1735" i="3" s="1"/>
  <c r="P1736" i="3" s="1"/>
  <c r="Q1737" i="3" s="1"/>
  <c r="R1735" i="3"/>
  <c r="S1735" i="3" s="1"/>
  <c r="M1736" i="3" l="1"/>
  <c r="N1736" i="3" s="1"/>
  <c r="P1737" i="3" s="1"/>
  <c r="Q1738" i="3" s="1"/>
  <c r="R1736" i="3"/>
  <c r="S1736" i="3" s="1"/>
  <c r="R1737" i="3" l="1"/>
  <c r="S1737" i="3" s="1"/>
  <c r="M1737" i="3"/>
  <c r="N1737" i="3" s="1"/>
  <c r="P1738" i="3" s="1"/>
  <c r="Q1739" i="3" s="1"/>
  <c r="R1738" i="3"/>
  <c r="S1738" i="3" l="1"/>
  <c r="M1738" i="3"/>
  <c r="N1738" i="3" s="1"/>
  <c r="P1739" i="3" s="1"/>
  <c r="Q1740" i="3" s="1"/>
  <c r="M1739" i="3" l="1"/>
  <c r="N1739" i="3" s="1"/>
  <c r="P1740" i="3" s="1"/>
  <c r="Q1741" i="3" s="1"/>
  <c r="R1739" i="3"/>
  <c r="S1739" i="3" s="1"/>
  <c r="M1740" i="3" l="1"/>
  <c r="N1740" i="3" s="1"/>
  <c r="P1741" i="3" s="1"/>
  <c r="Q1742" i="3" s="1"/>
  <c r="R1740" i="3"/>
  <c r="S1740" i="3" s="1"/>
  <c r="R1741" i="3" l="1"/>
  <c r="S1741" i="3" s="1"/>
  <c r="M1741" i="3"/>
  <c r="N1741" i="3" s="1"/>
  <c r="P1742" i="3" s="1"/>
  <c r="Q1743" i="3" s="1"/>
  <c r="R1742" i="3" l="1"/>
  <c r="S1742" i="3" s="1"/>
  <c r="M1742" i="3"/>
  <c r="N1742" i="3" s="1"/>
  <c r="P1743" i="3" s="1"/>
  <c r="Q1744" i="3" s="1"/>
  <c r="M1743" i="3" l="1"/>
  <c r="N1743" i="3" s="1"/>
  <c r="P1744" i="3" s="1"/>
  <c r="Q1745" i="3" s="1"/>
  <c r="R1743" i="3"/>
  <c r="S1743" i="3" s="1"/>
  <c r="R1744" i="3" l="1"/>
  <c r="S1744" i="3" s="1"/>
  <c r="M1744" i="3"/>
  <c r="N1744" i="3" s="1"/>
  <c r="P1745" i="3" s="1"/>
  <c r="Q1746" i="3" s="1"/>
  <c r="M1745" i="3" l="1"/>
  <c r="N1745" i="3" s="1"/>
  <c r="P1746" i="3" s="1"/>
  <c r="Q1747" i="3" s="1"/>
  <c r="R1745" i="3"/>
  <c r="S1745" i="3" s="1"/>
  <c r="M1746" i="3" l="1"/>
  <c r="N1746" i="3" s="1"/>
  <c r="P1747" i="3" s="1"/>
  <c r="Q1748" i="3" s="1"/>
  <c r="R1746" i="3"/>
  <c r="S1746" i="3" s="1"/>
  <c r="M1747" i="3" l="1"/>
  <c r="N1747" i="3" s="1"/>
  <c r="P1748" i="3" s="1"/>
  <c r="Q1749" i="3" s="1"/>
  <c r="R1747" i="3"/>
  <c r="S1747" i="3" s="1"/>
  <c r="M1748" i="3" l="1"/>
  <c r="N1748" i="3" s="1"/>
  <c r="P1749" i="3" s="1"/>
  <c r="Q1750" i="3" s="1"/>
  <c r="R1748" i="3"/>
  <c r="S1748" i="3" s="1"/>
  <c r="R1749" i="3" l="1"/>
  <c r="S1749" i="3" s="1"/>
  <c r="M1749" i="3"/>
  <c r="N1749" i="3" s="1"/>
  <c r="P1750" i="3" s="1"/>
  <c r="Q1751" i="3" s="1"/>
  <c r="M1750" i="3" l="1"/>
  <c r="N1750" i="3" s="1"/>
  <c r="P1751" i="3" s="1"/>
  <c r="Q1752" i="3" s="1"/>
  <c r="R1750" i="3"/>
  <c r="S1750" i="3" s="1"/>
  <c r="M1751" i="3" l="1"/>
  <c r="N1751" i="3" s="1"/>
  <c r="P1752" i="3" s="1"/>
  <c r="Q1753" i="3" s="1"/>
  <c r="R1751" i="3"/>
  <c r="S1751" i="3" s="1"/>
  <c r="M1752" i="3" l="1"/>
  <c r="N1752" i="3" s="1"/>
  <c r="P1753" i="3" s="1"/>
  <c r="Q1754" i="3" s="1"/>
  <c r="R1752" i="3"/>
  <c r="S1752" i="3" s="1"/>
  <c r="R1753" i="3" l="1"/>
  <c r="S1753" i="3" s="1"/>
  <c r="M1753" i="3"/>
  <c r="N1753" i="3" s="1"/>
  <c r="P1754" i="3" s="1"/>
  <c r="Q1755" i="3" s="1"/>
  <c r="R1754" i="3" l="1"/>
  <c r="S1754" i="3" s="1"/>
  <c r="M1754" i="3"/>
  <c r="N1754" i="3" s="1"/>
  <c r="P1755" i="3" s="1"/>
  <c r="Q1756" i="3" s="1"/>
  <c r="R1755" i="3" l="1"/>
  <c r="S1755" i="3" s="1"/>
  <c r="M1755" i="3"/>
  <c r="N1755" i="3" s="1"/>
  <c r="P1756" i="3" s="1"/>
  <c r="Q1757" i="3" s="1"/>
  <c r="R1756" i="3" l="1"/>
  <c r="S1756" i="3" s="1"/>
  <c r="M1756" i="3"/>
  <c r="N1756" i="3" s="1"/>
  <c r="P1757" i="3" s="1"/>
  <c r="Q1758" i="3" s="1"/>
  <c r="M1757" i="3" l="1"/>
  <c r="N1757" i="3" s="1"/>
  <c r="P1758" i="3" s="1"/>
  <c r="Q1759" i="3" s="1"/>
  <c r="R1757" i="3"/>
  <c r="S1757" i="3" s="1"/>
  <c r="M1758" i="3" l="1"/>
  <c r="N1758" i="3" s="1"/>
  <c r="P1759" i="3" s="1"/>
  <c r="Q1760" i="3" s="1"/>
  <c r="R1758" i="3"/>
  <c r="S1758" i="3" s="1"/>
  <c r="M1759" i="3" l="1"/>
  <c r="N1759" i="3" s="1"/>
  <c r="P1760" i="3" s="1"/>
  <c r="Q1761" i="3" s="1"/>
  <c r="R1759" i="3"/>
  <c r="S1759" i="3" s="1"/>
  <c r="M1760" i="3" l="1"/>
  <c r="N1760" i="3" s="1"/>
  <c r="P1761" i="3" s="1"/>
  <c r="Q1762" i="3" s="1"/>
  <c r="R1760" i="3"/>
  <c r="S1760" i="3" s="1"/>
  <c r="M1761" i="3" l="1"/>
  <c r="N1761" i="3" s="1"/>
  <c r="P1762" i="3" s="1"/>
  <c r="Q1763" i="3" s="1"/>
  <c r="R1761" i="3"/>
  <c r="S1761" i="3" s="1"/>
  <c r="M1762" i="3" l="1"/>
  <c r="N1762" i="3" s="1"/>
  <c r="P1763" i="3" s="1"/>
  <c r="Q1764" i="3" s="1"/>
  <c r="R1762" i="3"/>
  <c r="S1762" i="3" s="1"/>
  <c r="R1763" i="3" l="1"/>
  <c r="S1763" i="3" s="1"/>
  <c r="M1763" i="3"/>
  <c r="N1763" i="3" s="1"/>
  <c r="P1764" i="3" s="1"/>
  <c r="Q1765" i="3" s="1"/>
  <c r="R1764" i="3" l="1"/>
  <c r="S1764" i="3" s="1"/>
  <c r="M1764" i="3"/>
  <c r="N1764" i="3" s="1"/>
  <c r="P1765" i="3" s="1"/>
  <c r="Q1766" i="3" s="1"/>
  <c r="M1765" i="3" l="1"/>
  <c r="N1765" i="3" s="1"/>
  <c r="P1766" i="3" s="1"/>
  <c r="Q1767" i="3" s="1"/>
  <c r="R1765" i="3"/>
  <c r="S1765" i="3" s="1"/>
  <c r="M1766" i="3" l="1"/>
  <c r="N1766" i="3" s="1"/>
  <c r="P1767" i="3" s="1"/>
  <c r="Q1768" i="3" s="1"/>
  <c r="R1766" i="3"/>
  <c r="S1766" i="3" s="1"/>
  <c r="M1767" i="3" l="1"/>
  <c r="N1767" i="3" s="1"/>
  <c r="P1768" i="3" s="1"/>
  <c r="Q1769" i="3" s="1"/>
  <c r="R1767" i="3"/>
  <c r="S1767" i="3" s="1"/>
  <c r="M1768" i="3" l="1"/>
  <c r="N1768" i="3" s="1"/>
  <c r="P1769" i="3" s="1"/>
  <c r="Q1770" i="3" s="1"/>
  <c r="R1768" i="3"/>
  <c r="S1768" i="3" s="1"/>
  <c r="R1769" i="3" l="1"/>
  <c r="S1769" i="3" s="1"/>
  <c r="M1769" i="3"/>
  <c r="N1769" i="3" s="1"/>
  <c r="P1770" i="3" s="1"/>
  <c r="Q1771" i="3" s="1"/>
  <c r="M1770" i="3" l="1"/>
  <c r="N1770" i="3" s="1"/>
  <c r="P1771" i="3" s="1"/>
  <c r="Q1772" i="3" s="1"/>
  <c r="R1770" i="3"/>
  <c r="S1770" i="3" s="1"/>
  <c r="M1771" i="3" l="1"/>
  <c r="N1771" i="3" s="1"/>
  <c r="P1772" i="3" s="1"/>
  <c r="Q1773" i="3" s="1"/>
  <c r="R1771" i="3"/>
  <c r="S1771" i="3" s="1"/>
  <c r="M1772" i="3" l="1"/>
  <c r="N1772" i="3" s="1"/>
  <c r="P1773" i="3" s="1"/>
  <c r="Q1774" i="3" s="1"/>
  <c r="R1772" i="3"/>
  <c r="S1772" i="3" s="1"/>
  <c r="M1773" i="3" l="1"/>
  <c r="N1773" i="3" s="1"/>
  <c r="P1774" i="3" s="1"/>
  <c r="Q1775" i="3" s="1"/>
  <c r="R1773" i="3"/>
  <c r="S1773" i="3" s="1"/>
  <c r="M1774" i="3" l="1"/>
  <c r="N1774" i="3" s="1"/>
  <c r="P1775" i="3" s="1"/>
  <c r="Q1776" i="3" s="1"/>
  <c r="R1774" i="3"/>
  <c r="S1774" i="3" s="1"/>
  <c r="R1775" i="3" l="1"/>
  <c r="S1775" i="3" s="1"/>
  <c r="M1775" i="3"/>
  <c r="N1775" i="3" s="1"/>
  <c r="P1776" i="3" s="1"/>
  <c r="Q1777" i="3" s="1"/>
  <c r="R1776" i="3" l="1"/>
  <c r="S1776" i="3" s="1"/>
  <c r="M1776" i="3"/>
  <c r="N1776" i="3" s="1"/>
  <c r="P1777" i="3" s="1"/>
  <c r="Q1778" i="3" s="1"/>
  <c r="R1777" i="3" l="1"/>
  <c r="S1777" i="3" s="1"/>
  <c r="M1777" i="3"/>
  <c r="N1777" i="3" s="1"/>
  <c r="P1778" i="3" s="1"/>
  <c r="Q1779" i="3" s="1"/>
  <c r="R1778" i="3" l="1"/>
  <c r="S1778" i="3" s="1"/>
  <c r="M1778" i="3"/>
  <c r="N1778" i="3" s="1"/>
  <c r="P1779" i="3" s="1"/>
  <c r="Q1780" i="3" s="1"/>
  <c r="R1779" i="3" l="1"/>
  <c r="S1779" i="3" s="1"/>
  <c r="M1779" i="3"/>
  <c r="N1779" i="3" s="1"/>
  <c r="P1780" i="3" s="1"/>
  <c r="Q1781" i="3" s="1"/>
  <c r="M1780" i="3" l="1"/>
  <c r="N1780" i="3" s="1"/>
  <c r="P1781" i="3" s="1"/>
  <c r="Q1782" i="3" s="1"/>
  <c r="R1780" i="3"/>
  <c r="S1780" i="3" s="1"/>
  <c r="M1781" i="3" l="1"/>
  <c r="N1781" i="3" s="1"/>
  <c r="P1782" i="3" s="1"/>
  <c r="Q1783" i="3" s="1"/>
  <c r="R1781" i="3"/>
  <c r="S1781" i="3" s="1"/>
  <c r="R1782" i="3" l="1"/>
  <c r="S1782" i="3" s="1"/>
  <c r="M1782" i="3"/>
  <c r="N1782" i="3" s="1"/>
  <c r="P1783" i="3" s="1"/>
  <c r="Q1784" i="3" s="1"/>
  <c r="M1783" i="3" l="1"/>
  <c r="N1783" i="3" s="1"/>
  <c r="P1784" i="3" s="1"/>
  <c r="Q1785" i="3" s="1"/>
  <c r="R1783" i="3"/>
  <c r="S1783" i="3" s="1"/>
  <c r="M1784" i="3" l="1"/>
  <c r="N1784" i="3" s="1"/>
  <c r="P1785" i="3" s="1"/>
  <c r="Q1786" i="3" s="1"/>
  <c r="R1784" i="3"/>
  <c r="S1784" i="3" s="1"/>
  <c r="M1785" i="3" l="1"/>
  <c r="N1785" i="3" s="1"/>
  <c r="P1786" i="3" s="1"/>
  <c r="Q1787" i="3" s="1"/>
  <c r="R1785" i="3"/>
  <c r="S1785" i="3" s="1"/>
  <c r="R1786" i="3" l="1"/>
  <c r="S1786" i="3" s="1"/>
  <c r="M1786" i="3"/>
  <c r="N1786" i="3" s="1"/>
  <c r="P1787" i="3" s="1"/>
  <c r="Q1788" i="3" s="1"/>
  <c r="M1787" i="3" l="1"/>
  <c r="N1787" i="3" s="1"/>
  <c r="P1788" i="3" s="1"/>
  <c r="Q1789" i="3" s="1"/>
  <c r="R1787" i="3"/>
  <c r="S1787" i="3" s="1"/>
  <c r="M1788" i="3" l="1"/>
  <c r="N1788" i="3" s="1"/>
  <c r="P1789" i="3" s="1"/>
  <c r="Q1790" i="3" s="1"/>
  <c r="R1788" i="3"/>
  <c r="S1788" i="3" s="1"/>
  <c r="M1789" i="3" l="1"/>
  <c r="N1789" i="3" s="1"/>
  <c r="P1790" i="3" s="1"/>
  <c r="Q1791" i="3" s="1"/>
  <c r="R1789" i="3"/>
  <c r="S1789" i="3" s="1"/>
  <c r="R1790" i="3" l="1"/>
  <c r="S1790" i="3" s="1"/>
  <c r="M1790" i="3"/>
  <c r="N1790" i="3" s="1"/>
  <c r="P1791" i="3" s="1"/>
  <c r="Q1792" i="3" s="1"/>
  <c r="M1791" i="3" l="1"/>
  <c r="N1791" i="3" s="1"/>
  <c r="P1792" i="3" s="1"/>
  <c r="Q1793" i="3" s="1"/>
  <c r="R1791" i="3"/>
  <c r="S1791" i="3" s="1"/>
  <c r="M1792" i="3" l="1"/>
  <c r="N1792" i="3" s="1"/>
  <c r="P1793" i="3" s="1"/>
  <c r="Q1794" i="3" s="1"/>
  <c r="R1792" i="3"/>
  <c r="S1792" i="3" s="1"/>
  <c r="M1793" i="3" l="1"/>
  <c r="N1793" i="3" s="1"/>
  <c r="P1794" i="3" s="1"/>
  <c r="Q1795" i="3" s="1"/>
  <c r="R1793" i="3"/>
  <c r="S1793" i="3" s="1"/>
  <c r="R1794" i="3" l="1"/>
  <c r="S1794" i="3" s="1"/>
  <c r="M1794" i="3"/>
  <c r="N1794" i="3" s="1"/>
  <c r="P1795" i="3" s="1"/>
  <c r="Q1796" i="3" s="1"/>
  <c r="M1795" i="3" l="1"/>
  <c r="N1795" i="3" s="1"/>
  <c r="P1796" i="3" s="1"/>
  <c r="Q1797" i="3" s="1"/>
  <c r="R1795" i="3"/>
  <c r="S1795" i="3" s="1"/>
  <c r="M1796" i="3" l="1"/>
  <c r="N1796" i="3" s="1"/>
  <c r="P1797" i="3" s="1"/>
  <c r="Q1798" i="3" s="1"/>
  <c r="R1796" i="3"/>
  <c r="S1796" i="3" s="1"/>
  <c r="M1797" i="3" l="1"/>
  <c r="N1797" i="3" s="1"/>
  <c r="P1798" i="3" s="1"/>
  <c r="Q1799" i="3" s="1"/>
  <c r="R1797" i="3"/>
  <c r="S1797" i="3" s="1"/>
  <c r="R1798" i="3" l="1"/>
  <c r="S1798" i="3" s="1"/>
  <c r="M1798" i="3"/>
  <c r="N1798" i="3" s="1"/>
  <c r="P1799" i="3" s="1"/>
  <c r="Q1800" i="3" s="1"/>
  <c r="M1799" i="3" l="1"/>
  <c r="N1799" i="3" s="1"/>
  <c r="P1800" i="3" s="1"/>
  <c r="Q1801" i="3" s="1"/>
  <c r="R1799" i="3"/>
  <c r="S1799" i="3" s="1"/>
  <c r="M1800" i="3" l="1"/>
  <c r="N1800" i="3" s="1"/>
  <c r="P1801" i="3" s="1"/>
  <c r="Q1802" i="3" s="1"/>
  <c r="R1800" i="3"/>
  <c r="S1800" i="3" s="1"/>
  <c r="M1801" i="3" l="1"/>
  <c r="N1801" i="3" s="1"/>
  <c r="P1802" i="3" s="1"/>
  <c r="Q1803" i="3" s="1"/>
  <c r="R1801" i="3"/>
  <c r="S1801" i="3" s="1"/>
  <c r="R1802" i="3" l="1"/>
  <c r="S1802" i="3" s="1"/>
  <c r="M1802" i="3"/>
  <c r="N1802" i="3" s="1"/>
  <c r="P1803" i="3" s="1"/>
  <c r="Q1804" i="3" s="1"/>
  <c r="M1803" i="3" l="1"/>
  <c r="N1803" i="3" s="1"/>
  <c r="P1804" i="3" s="1"/>
  <c r="Q1805" i="3" s="1"/>
  <c r="R1803" i="3"/>
  <c r="S1803" i="3" s="1"/>
  <c r="M1804" i="3" l="1"/>
  <c r="N1804" i="3" s="1"/>
  <c r="P1805" i="3" s="1"/>
  <c r="Q1806" i="3" s="1"/>
  <c r="R1804" i="3"/>
  <c r="S1804" i="3" s="1"/>
  <c r="M1805" i="3" l="1"/>
  <c r="N1805" i="3" s="1"/>
  <c r="P1806" i="3" s="1"/>
  <c r="Q1807" i="3" s="1"/>
  <c r="R1805" i="3"/>
  <c r="S1805" i="3" s="1"/>
  <c r="M1806" i="3" l="1"/>
  <c r="N1806" i="3" s="1"/>
  <c r="P1807" i="3" s="1"/>
  <c r="Q1808" i="3" s="1"/>
  <c r="R1806" i="3"/>
  <c r="S1806" i="3" s="1"/>
  <c r="M1807" i="3" l="1"/>
  <c r="N1807" i="3" s="1"/>
  <c r="P1808" i="3" s="1"/>
  <c r="Q1809" i="3" s="1"/>
  <c r="R1807" i="3"/>
  <c r="S1807" i="3" s="1"/>
  <c r="M1808" i="3" l="1"/>
  <c r="N1808" i="3" s="1"/>
  <c r="P1809" i="3" s="1"/>
  <c r="Q1810" i="3" s="1"/>
  <c r="R1808" i="3"/>
  <c r="S1808" i="3" s="1"/>
  <c r="R1809" i="3" l="1"/>
  <c r="S1809" i="3" s="1"/>
  <c r="M1809" i="3"/>
  <c r="N1809" i="3" s="1"/>
  <c r="P1810" i="3" s="1"/>
  <c r="Q1811" i="3" s="1"/>
  <c r="M1810" i="3" l="1"/>
  <c r="N1810" i="3" s="1"/>
  <c r="P1811" i="3" s="1"/>
  <c r="Q1812" i="3" s="1"/>
  <c r="R1810" i="3"/>
  <c r="S1810" i="3" s="1"/>
  <c r="M1811" i="3" l="1"/>
  <c r="N1811" i="3" s="1"/>
  <c r="P1812" i="3" s="1"/>
  <c r="Q1813" i="3" s="1"/>
  <c r="R1811" i="3"/>
  <c r="S1811" i="3" s="1"/>
  <c r="M1812" i="3" l="1"/>
  <c r="N1812" i="3" s="1"/>
  <c r="P1813" i="3" s="1"/>
  <c r="Q1814" i="3" s="1"/>
  <c r="R1812" i="3"/>
  <c r="S1812" i="3" s="1"/>
  <c r="R1813" i="3" l="1"/>
  <c r="S1813" i="3" s="1"/>
  <c r="M1813" i="3"/>
  <c r="N1813" i="3" s="1"/>
  <c r="P1814" i="3" s="1"/>
  <c r="Q1815" i="3" s="1"/>
  <c r="M1814" i="3" l="1"/>
  <c r="N1814" i="3" s="1"/>
  <c r="P1815" i="3" s="1"/>
  <c r="Q1816" i="3" s="1"/>
  <c r="R1814" i="3"/>
  <c r="S1814" i="3" s="1"/>
  <c r="M1815" i="3" l="1"/>
  <c r="N1815" i="3" s="1"/>
  <c r="P1816" i="3" s="1"/>
  <c r="Q1817" i="3" s="1"/>
  <c r="R1815" i="3"/>
  <c r="S1815" i="3" s="1"/>
  <c r="M1816" i="3" l="1"/>
  <c r="N1816" i="3" s="1"/>
  <c r="P1817" i="3" s="1"/>
  <c r="Q1818" i="3" s="1"/>
  <c r="R1816" i="3"/>
  <c r="S1816" i="3" s="1"/>
  <c r="M1817" i="3" l="1"/>
  <c r="N1817" i="3" s="1"/>
  <c r="P1818" i="3" s="1"/>
  <c r="Q1819" i="3" s="1"/>
  <c r="R1817" i="3"/>
  <c r="S1817" i="3" s="1"/>
  <c r="M1818" i="3" l="1"/>
  <c r="N1818" i="3" s="1"/>
  <c r="P1819" i="3" s="1"/>
  <c r="Q1820" i="3" s="1"/>
  <c r="R1818" i="3"/>
  <c r="S1818" i="3" s="1"/>
  <c r="M1819" i="3" l="1"/>
  <c r="N1819" i="3" s="1"/>
  <c r="P1820" i="3" s="1"/>
  <c r="Q1821" i="3" s="1"/>
  <c r="R1819" i="3"/>
  <c r="S1819" i="3" s="1"/>
  <c r="R1820" i="3" l="1"/>
  <c r="S1820" i="3" s="1"/>
  <c r="M1820" i="3"/>
  <c r="N1820" i="3" s="1"/>
  <c r="P1821" i="3" s="1"/>
  <c r="Q1822" i="3" s="1"/>
  <c r="R1821" i="3" l="1"/>
  <c r="S1821" i="3" s="1"/>
  <c r="M1821" i="3"/>
  <c r="N1821" i="3" s="1"/>
  <c r="P1822" i="3" s="1"/>
  <c r="Q1823" i="3" s="1"/>
  <c r="R1822" i="3" l="1"/>
  <c r="S1822" i="3" s="1"/>
  <c r="M1822" i="3"/>
  <c r="N1822" i="3" s="1"/>
  <c r="P1823" i="3" s="1"/>
  <c r="Q1824" i="3" s="1"/>
  <c r="M1823" i="3" l="1"/>
  <c r="N1823" i="3" s="1"/>
  <c r="P1824" i="3" s="1"/>
  <c r="Q1825" i="3" s="1"/>
  <c r="R1823" i="3"/>
  <c r="S1823" i="3" s="1"/>
  <c r="M1824" i="3" l="1"/>
  <c r="N1824" i="3" s="1"/>
  <c r="P1825" i="3" s="1"/>
  <c r="Q1826" i="3" s="1"/>
  <c r="R1824" i="3"/>
  <c r="S1824" i="3" s="1"/>
  <c r="R1825" i="3" l="1"/>
  <c r="S1825" i="3" s="1"/>
  <c r="M1825" i="3"/>
  <c r="N1825" i="3" s="1"/>
  <c r="P1826" i="3" s="1"/>
  <c r="Q1827" i="3" s="1"/>
  <c r="R1826" i="3" l="1"/>
  <c r="S1826" i="3" s="1"/>
  <c r="M1826" i="3"/>
  <c r="N1826" i="3" s="1"/>
  <c r="P1827" i="3" s="1"/>
  <c r="Q1828" i="3" s="1"/>
  <c r="M1827" i="3" l="1"/>
  <c r="N1827" i="3" s="1"/>
  <c r="P1828" i="3" s="1"/>
  <c r="Q1829" i="3" s="1"/>
  <c r="R1827" i="3"/>
  <c r="S1827" i="3" s="1"/>
  <c r="R1828" i="3" l="1"/>
  <c r="S1828" i="3" s="1"/>
  <c r="M1828" i="3"/>
  <c r="N1828" i="3" s="1"/>
  <c r="P1829" i="3" s="1"/>
  <c r="Q1830" i="3" s="1"/>
  <c r="M1829" i="3" l="1"/>
  <c r="N1829" i="3" s="1"/>
  <c r="P1830" i="3" s="1"/>
  <c r="Q1831" i="3" s="1"/>
  <c r="R1829" i="3"/>
  <c r="S1829" i="3" s="1"/>
  <c r="M1830" i="3" l="1"/>
  <c r="N1830" i="3" s="1"/>
  <c r="P1831" i="3" s="1"/>
  <c r="Q1832" i="3" s="1"/>
  <c r="R1830" i="3"/>
  <c r="S1830" i="3" s="1"/>
  <c r="M1831" i="3" l="1"/>
  <c r="N1831" i="3" s="1"/>
  <c r="P1832" i="3" s="1"/>
  <c r="Q1833" i="3" s="1"/>
  <c r="R1832" i="3"/>
  <c r="R1831" i="3"/>
  <c r="S1831" i="3" s="1"/>
  <c r="S1832" i="3" l="1"/>
  <c r="M1832" i="3"/>
  <c r="N1832" i="3" s="1"/>
  <c r="P1833" i="3" s="1"/>
  <c r="Q1834" i="3" s="1"/>
  <c r="R1833" i="3" l="1"/>
  <c r="S1833" i="3" s="1"/>
  <c r="M1833" i="3"/>
  <c r="N1833" i="3" s="1"/>
  <c r="P1834" i="3" s="1"/>
  <c r="Q1835" i="3" s="1"/>
  <c r="R1834" i="3" l="1"/>
  <c r="S1834" i="3" s="1"/>
  <c r="M1834" i="3"/>
  <c r="N1834" i="3" s="1"/>
  <c r="P1835" i="3" s="1"/>
  <c r="Q1836" i="3" s="1"/>
  <c r="M1835" i="3" l="1"/>
  <c r="N1835" i="3" s="1"/>
  <c r="P1836" i="3" s="1"/>
  <c r="Q1837" i="3" s="1"/>
  <c r="R1836" i="3"/>
  <c r="R1835" i="3"/>
  <c r="S1835" i="3" s="1"/>
  <c r="S1836" i="3" l="1"/>
  <c r="M1836" i="3"/>
  <c r="N1836" i="3" s="1"/>
  <c r="P1837" i="3" s="1"/>
  <c r="Q1838" i="3" s="1"/>
  <c r="M1837" i="3" l="1"/>
  <c r="N1837" i="3" s="1"/>
  <c r="P1838" i="3" s="1"/>
  <c r="Q1839" i="3" s="1"/>
  <c r="R1837" i="3"/>
  <c r="S1837" i="3" s="1"/>
  <c r="M1838" i="3" l="1"/>
  <c r="N1838" i="3" s="1"/>
  <c r="P1839" i="3" s="1"/>
  <c r="Q1840" i="3" s="1"/>
  <c r="R1838" i="3"/>
  <c r="S1838" i="3" s="1"/>
  <c r="M1839" i="3" l="1"/>
  <c r="N1839" i="3" s="1"/>
  <c r="P1840" i="3" s="1"/>
  <c r="Q1841" i="3" s="1"/>
  <c r="R1839" i="3"/>
  <c r="S1839" i="3" s="1"/>
  <c r="M1840" i="3" l="1"/>
  <c r="N1840" i="3" s="1"/>
  <c r="P1841" i="3" s="1"/>
  <c r="Q1842" i="3" s="1"/>
  <c r="R1840" i="3"/>
  <c r="S1840" i="3" s="1"/>
  <c r="M1841" i="3" l="1"/>
  <c r="N1841" i="3" s="1"/>
  <c r="P1842" i="3" s="1"/>
  <c r="Q1843" i="3" s="1"/>
  <c r="R1841" i="3"/>
  <c r="S1841" i="3" s="1"/>
  <c r="M1842" i="3" l="1"/>
  <c r="N1842" i="3" s="1"/>
  <c r="P1843" i="3" s="1"/>
  <c r="Q1844" i="3" s="1"/>
  <c r="R1842" i="3"/>
  <c r="S1842" i="3" s="1"/>
  <c r="R1843" i="3" l="1"/>
  <c r="S1843" i="3" s="1"/>
  <c r="M1843" i="3"/>
  <c r="N1843" i="3" s="1"/>
  <c r="P1844" i="3" s="1"/>
  <c r="Q1845" i="3" s="1"/>
  <c r="R1844" i="3" l="1"/>
  <c r="S1844" i="3" s="1"/>
  <c r="M1844" i="3"/>
  <c r="N1844" i="3" s="1"/>
  <c r="P1845" i="3" s="1"/>
  <c r="Q1846" i="3" s="1"/>
  <c r="M1845" i="3" l="1"/>
  <c r="N1845" i="3" s="1"/>
  <c r="P1846" i="3" s="1"/>
  <c r="Q1847" i="3" s="1"/>
  <c r="R1845" i="3"/>
  <c r="S1845" i="3" s="1"/>
  <c r="M1846" i="3" l="1"/>
  <c r="N1846" i="3" s="1"/>
  <c r="P1847" i="3" s="1"/>
  <c r="Q1848" i="3" s="1"/>
  <c r="R1846" i="3"/>
  <c r="S1846" i="3" s="1"/>
  <c r="R1847" i="3" l="1"/>
  <c r="S1847" i="3" s="1"/>
  <c r="M1847" i="3"/>
  <c r="N1847" i="3" s="1"/>
  <c r="P1848" i="3" s="1"/>
  <c r="Q1849" i="3" s="1"/>
  <c r="R1848" i="3" l="1"/>
  <c r="S1848" i="3" s="1"/>
  <c r="M1848" i="3"/>
  <c r="N1848" i="3" s="1"/>
  <c r="P1849" i="3" s="1"/>
  <c r="Q1850" i="3" s="1"/>
  <c r="R1849" i="3" l="1"/>
  <c r="S1849" i="3" s="1"/>
  <c r="M1849" i="3"/>
  <c r="N1849" i="3" s="1"/>
  <c r="P1850" i="3" s="1"/>
  <c r="Q1851" i="3" s="1"/>
  <c r="M1850" i="3" l="1"/>
  <c r="N1850" i="3" s="1"/>
  <c r="P1851" i="3" s="1"/>
  <c r="Q1852" i="3" s="1"/>
  <c r="R1850" i="3"/>
  <c r="S1850" i="3" s="1"/>
  <c r="M1851" i="3" l="1"/>
  <c r="N1851" i="3" s="1"/>
  <c r="P1852" i="3" s="1"/>
  <c r="Q1853" i="3" s="1"/>
  <c r="R1851" i="3"/>
  <c r="S1851" i="3" s="1"/>
  <c r="M1852" i="3" l="1"/>
  <c r="N1852" i="3" s="1"/>
  <c r="P1853" i="3" s="1"/>
  <c r="Q1854" i="3" s="1"/>
  <c r="R1852" i="3"/>
  <c r="S1852" i="3" s="1"/>
  <c r="M1853" i="3" l="1"/>
  <c r="N1853" i="3" s="1"/>
  <c r="P1854" i="3" s="1"/>
  <c r="Q1855" i="3" s="1"/>
  <c r="R1853" i="3"/>
  <c r="S1853" i="3" s="1"/>
  <c r="M1854" i="3" l="1"/>
  <c r="N1854" i="3" s="1"/>
  <c r="P1855" i="3" s="1"/>
  <c r="Q1856" i="3" s="1"/>
  <c r="R1854" i="3"/>
  <c r="S1854" i="3" s="1"/>
  <c r="M1855" i="3" l="1"/>
  <c r="N1855" i="3" s="1"/>
  <c r="P1856" i="3" s="1"/>
  <c r="Q1857" i="3" s="1"/>
  <c r="R1855" i="3"/>
  <c r="S1855" i="3" s="1"/>
  <c r="R1856" i="3" l="1"/>
  <c r="S1856" i="3" s="1"/>
  <c r="M1856" i="3"/>
  <c r="N1856" i="3" s="1"/>
  <c r="P1857" i="3" s="1"/>
  <c r="Q1858" i="3" s="1"/>
  <c r="M1857" i="3" l="1"/>
  <c r="N1857" i="3" s="1"/>
  <c r="P1858" i="3" s="1"/>
  <c r="Q1859" i="3" s="1"/>
  <c r="R1858" i="3"/>
  <c r="R1857" i="3"/>
  <c r="S1857" i="3" s="1"/>
  <c r="S1858" i="3" l="1"/>
  <c r="M1858" i="3"/>
  <c r="N1858" i="3" s="1"/>
  <c r="P1859" i="3" s="1"/>
  <c r="Q1860" i="3" s="1"/>
  <c r="R1859" i="3" l="1"/>
  <c r="S1859" i="3" s="1"/>
  <c r="M1859" i="3"/>
  <c r="N1859" i="3" s="1"/>
  <c r="P1860" i="3" s="1"/>
  <c r="Q1861" i="3" s="1"/>
  <c r="R1860" i="3" l="1"/>
  <c r="S1860" i="3" s="1"/>
  <c r="M1860" i="3"/>
  <c r="N1860" i="3" s="1"/>
  <c r="P1861" i="3" s="1"/>
  <c r="Q1862" i="3" s="1"/>
  <c r="M1861" i="3" l="1"/>
  <c r="N1861" i="3" s="1"/>
  <c r="P1862" i="3" s="1"/>
  <c r="Q1863" i="3" s="1"/>
  <c r="R1861" i="3"/>
  <c r="S1861" i="3" s="1"/>
  <c r="M1862" i="3" l="1"/>
  <c r="N1862" i="3" s="1"/>
  <c r="P1863" i="3" s="1"/>
  <c r="Q1864" i="3" s="1"/>
  <c r="R1862" i="3"/>
  <c r="S1862" i="3" s="1"/>
  <c r="M1863" i="3" l="1"/>
  <c r="N1863" i="3" s="1"/>
  <c r="P1864" i="3" s="1"/>
  <c r="Q1865" i="3" s="1"/>
  <c r="R1863" i="3"/>
  <c r="S1863" i="3" s="1"/>
  <c r="M1864" i="3" l="1"/>
  <c r="N1864" i="3" s="1"/>
  <c r="P1865" i="3" s="1"/>
  <c r="Q1866" i="3" s="1"/>
  <c r="R1864" i="3"/>
  <c r="S1864" i="3" s="1"/>
  <c r="M1865" i="3" l="1"/>
  <c r="N1865" i="3" s="1"/>
  <c r="P1866" i="3" s="1"/>
  <c r="Q1867" i="3" s="1"/>
  <c r="R1865" i="3"/>
  <c r="S1865" i="3" s="1"/>
  <c r="M1866" i="3" l="1"/>
  <c r="N1866" i="3" s="1"/>
  <c r="P1867" i="3" s="1"/>
  <c r="Q1868" i="3" s="1"/>
  <c r="R1866" i="3"/>
  <c r="S1866" i="3" s="1"/>
  <c r="M1867" i="3" l="1"/>
  <c r="N1867" i="3" s="1"/>
  <c r="P1868" i="3" s="1"/>
  <c r="Q1869" i="3" s="1"/>
  <c r="R1867" i="3"/>
  <c r="S1867" i="3" s="1"/>
  <c r="M1868" i="3" l="1"/>
  <c r="N1868" i="3" s="1"/>
  <c r="P1869" i="3" s="1"/>
  <c r="Q1870" i="3" s="1"/>
  <c r="R1868" i="3"/>
  <c r="S1868" i="3" s="1"/>
  <c r="M1869" i="3" l="1"/>
  <c r="N1869" i="3" s="1"/>
  <c r="P1870" i="3" s="1"/>
  <c r="Q1871" i="3" s="1"/>
  <c r="R1869" i="3"/>
  <c r="S1869" i="3" s="1"/>
  <c r="M1870" i="3" l="1"/>
  <c r="N1870" i="3" s="1"/>
  <c r="P1871" i="3" s="1"/>
  <c r="Q1872" i="3" s="1"/>
  <c r="R1870" i="3"/>
  <c r="S1870" i="3" s="1"/>
  <c r="M1871" i="3" l="1"/>
  <c r="N1871" i="3" s="1"/>
  <c r="P1872" i="3" s="1"/>
  <c r="Q1873" i="3" s="1"/>
  <c r="R1871" i="3"/>
  <c r="S1871" i="3" s="1"/>
  <c r="R1872" i="3" l="1"/>
  <c r="S1872" i="3" s="1"/>
  <c r="M1872" i="3"/>
  <c r="N1872" i="3" s="1"/>
  <c r="P1873" i="3" s="1"/>
  <c r="Q1874" i="3" s="1"/>
  <c r="M1873" i="3" l="1"/>
  <c r="N1873" i="3" s="1"/>
  <c r="P1874" i="3" s="1"/>
  <c r="Q1875" i="3" s="1"/>
  <c r="R1873" i="3"/>
  <c r="S1873" i="3" s="1"/>
  <c r="M1874" i="3" l="1"/>
  <c r="N1874" i="3" s="1"/>
  <c r="P1875" i="3" s="1"/>
  <c r="Q1876" i="3" s="1"/>
  <c r="R1874" i="3"/>
  <c r="S1874" i="3" s="1"/>
  <c r="M1875" i="3" l="1"/>
  <c r="N1875" i="3" s="1"/>
  <c r="P1876" i="3" s="1"/>
  <c r="Q1877" i="3" s="1"/>
  <c r="R1875" i="3"/>
  <c r="S1875" i="3" s="1"/>
  <c r="M1876" i="3" l="1"/>
  <c r="N1876" i="3" s="1"/>
  <c r="P1877" i="3" s="1"/>
  <c r="Q1878" i="3" s="1"/>
  <c r="R1876" i="3"/>
  <c r="S1876" i="3" s="1"/>
  <c r="M1877" i="3" l="1"/>
  <c r="N1877" i="3" s="1"/>
  <c r="P1878" i="3" s="1"/>
  <c r="Q1879" i="3" s="1"/>
  <c r="R1877" i="3"/>
  <c r="S1877" i="3" s="1"/>
  <c r="M1878" i="3" l="1"/>
  <c r="N1878" i="3" s="1"/>
  <c r="P1879" i="3" s="1"/>
  <c r="Q1880" i="3" s="1"/>
  <c r="R1878" i="3"/>
  <c r="S1878" i="3" s="1"/>
  <c r="R1879" i="3" l="1"/>
  <c r="S1879" i="3" s="1"/>
  <c r="M1879" i="3"/>
  <c r="N1879" i="3" s="1"/>
  <c r="P1880" i="3" s="1"/>
  <c r="Q1881" i="3" s="1"/>
  <c r="R1880" i="3" l="1"/>
  <c r="S1880" i="3" s="1"/>
  <c r="M1880" i="3"/>
  <c r="N1880" i="3" s="1"/>
  <c r="P1881" i="3" s="1"/>
  <c r="Q1882" i="3" s="1"/>
  <c r="R1881" i="3" l="1"/>
  <c r="S1881" i="3" s="1"/>
  <c r="M1881" i="3"/>
  <c r="N1881" i="3" s="1"/>
  <c r="P1882" i="3" s="1"/>
  <c r="Q1883" i="3" s="1"/>
  <c r="R1882" i="3" l="1"/>
  <c r="S1882" i="3" s="1"/>
  <c r="M1882" i="3"/>
  <c r="N1882" i="3" s="1"/>
  <c r="P1883" i="3" s="1"/>
  <c r="Q1884" i="3" s="1"/>
  <c r="R1883" i="3" l="1"/>
  <c r="S1883" i="3" s="1"/>
  <c r="M1883" i="3"/>
  <c r="N1883" i="3" s="1"/>
  <c r="P1884" i="3" s="1"/>
  <c r="Q1885" i="3" s="1"/>
  <c r="R1884" i="3" l="1"/>
  <c r="S1884" i="3" s="1"/>
  <c r="M1884" i="3"/>
  <c r="N1884" i="3" s="1"/>
  <c r="P1885" i="3" s="1"/>
  <c r="Q1886" i="3" s="1"/>
  <c r="M1885" i="3" l="1"/>
  <c r="N1885" i="3" s="1"/>
  <c r="P1886" i="3" s="1"/>
  <c r="Q1887" i="3" s="1"/>
  <c r="R1885" i="3"/>
  <c r="S1885" i="3" s="1"/>
  <c r="R1886" i="3" l="1"/>
  <c r="S1886" i="3" s="1"/>
  <c r="M1886" i="3"/>
  <c r="N1886" i="3" s="1"/>
  <c r="P1887" i="3" s="1"/>
  <c r="Q1888" i="3" s="1"/>
  <c r="M1887" i="3" l="1"/>
  <c r="N1887" i="3" s="1"/>
  <c r="P1888" i="3" s="1"/>
  <c r="Q1889" i="3" s="1"/>
  <c r="R1887" i="3"/>
  <c r="S1887" i="3" s="1"/>
  <c r="M1888" i="3" l="1"/>
  <c r="N1888" i="3" s="1"/>
  <c r="P1889" i="3" s="1"/>
  <c r="Q1890" i="3" s="1"/>
  <c r="R1888" i="3"/>
  <c r="S1888" i="3" s="1"/>
  <c r="R1889" i="3" l="1"/>
  <c r="S1889" i="3" s="1"/>
  <c r="M1889" i="3"/>
  <c r="N1889" i="3" s="1"/>
  <c r="P1890" i="3" s="1"/>
  <c r="Q1891" i="3" s="1"/>
  <c r="M1890" i="3" l="1"/>
  <c r="N1890" i="3" s="1"/>
  <c r="P1891" i="3" s="1"/>
  <c r="Q1892" i="3" s="1"/>
  <c r="R1890" i="3"/>
  <c r="S1890" i="3" s="1"/>
  <c r="M1891" i="3" l="1"/>
  <c r="N1891" i="3" s="1"/>
  <c r="P1892" i="3" s="1"/>
  <c r="Q1893" i="3" s="1"/>
  <c r="R1891" i="3"/>
  <c r="S1891" i="3" s="1"/>
  <c r="M1892" i="3" l="1"/>
  <c r="N1892" i="3" s="1"/>
  <c r="P1893" i="3" s="1"/>
  <c r="Q1894" i="3" s="1"/>
  <c r="R1892" i="3"/>
  <c r="S1892" i="3" s="1"/>
  <c r="M1893" i="3" l="1"/>
  <c r="N1893" i="3" s="1"/>
  <c r="P1894" i="3" s="1"/>
  <c r="Q1895" i="3" s="1"/>
  <c r="R1893" i="3"/>
  <c r="S1893" i="3" s="1"/>
  <c r="R1894" i="3" l="1"/>
  <c r="S1894" i="3" s="1"/>
  <c r="M1894" i="3"/>
  <c r="N1894" i="3" s="1"/>
  <c r="P1895" i="3" s="1"/>
  <c r="Q1896" i="3" s="1"/>
  <c r="R1895" i="3" l="1"/>
  <c r="S1895" i="3" s="1"/>
  <c r="M1895" i="3"/>
  <c r="N1895" i="3" s="1"/>
  <c r="P1896" i="3" s="1"/>
  <c r="Q1897" i="3" s="1"/>
  <c r="M1896" i="3" l="1"/>
  <c r="N1896" i="3" s="1"/>
  <c r="P1897" i="3" s="1"/>
  <c r="Q1898" i="3" s="1"/>
  <c r="R1896" i="3"/>
  <c r="S1896" i="3" s="1"/>
  <c r="R1897" i="3" l="1"/>
  <c r="S1897" i="3" s="1"/>
  <c r="M1897" i="3"/>
  <c r="N1897" i="3" s="1"/>
  <c r="P1898" i="3" s="1"/>
  <c r="Q1899" i="3" s="1"/>
  <c r="M1898" i="3" l="1"/>
  <c r="N1898" i="3" s="1"/>
  <c r="P1899" i="3" s="1"/>
  <c r="Q1900" i="3" s="1"/>
  <c r="R1898" i="3"/>
  <c r="S1898" i="3" s="1"/>
  <c r="M1899" i="3" l="1"/>
  <c r="N1899" i="3" s="1"/>
  <c r="P1900" i="3" s="1"/>
  <c r="Q1901" i="3" s="1"/>
  <c r="R1899" i="3"/>
  <c r="S1899" i="3" s="1"/>
  <c r="M1900" i="3" l="1"/>
  <c r="N1900" i="3" s="1"/>
  <c r="P1901" i="3" s="1"/>
  <c r="Q1902" i="3" s="1"/>
  <c r="R1900" i="3"/>
  <c r="S1900" i="3" s="1"/>
  <c r="R1901" i="3" l="1"/>
  <c r="S1901" i="3" s="1"/>
  <c r="M1901" i="3"/>
  <c r="N1901" i="3" s="1"/>
  <c r="P1902" i="3" s="1"/>
  <c r="Q1903" i="3" s="1"/>
  <c r="R1902" i="3" l="1"/>
  <c r="S1902" i="3" s="1"/>
  <c r="M1902" i="3"/>
  <c r="N1902" i="3" s="1"/>
  <c r="P1903" i="3" s="1"/>
  <c r="Q1904" i="3" s="1"/>
  <c r="R1903" i="3" l="1"/>
  <c r="S1903" i="3" s="1"/>
  <c r="M1903" i="3"/>
  <c r="N1903" i="3" s="1"/>
  <c r="P1904" i="3" s="1"/>
  <c r="Q1905" i="3" s="1"/>
  <c r="R1904" i="3" l="1"/>
  <c r="S1904" i="3" s="1"/>
  <c r="M1904" i="3"/>
  <c r="N1904" i="3" s="1"/>
  <c r="P1905" i="3" s="1"/>
  <c r="Q1906" i="3" s="1"/>
  <c r="R1905" i="3"/>
  <c r="S1905" i="3" l="1"/>
  <c r="M1905" i="3"/>
  <c r="N1905" i="3" s="1"/>
  <c r="P1906" i="3" s="1"/>
  <c r="Q1907" i="3" s="1"/>
  <c r="R1906" i="3" l="1"/>
  <c r="S1906" i="3" s="1"/>
  <c r="M1906" i="3"/>
  <c r="N1906" i="3" s="1"/>
  <c r="P1907" i="3" s="1"/>
  <c r="Q1908" i="3" s="1"/>
  <c r="M1907" i="3" l="1"/>
  <c r="N1907" i="3" s="1"/>
  <c r="P1908" i="3" s="1"/>
  <c r="Q1909" i="3" s="1"/>
  <c r="R1907" i="3"/>
  <c r="S1907" i="3" s="1"/>
  <c r="M1908" i="3" l="1"/>
  <c r="N1908" i="3" s="1"/>
  <c r="P1909" i="3" s="1"/>
  <c r="Q1910" i="3" s="1"/>
  <c r="R1908" i="3"/>
  <c r="S1908" i="3" s="1"/>
  <c r="M1909" i="3" l="1"/>
  <c r="N1909" i="3" s="1"/>
  <c r="P1910" i="3" s="1"/>
  <c r="Q1911" i="3" s="1"/>
  <c r="R1909" i="3"/>
  <c r="S1909" i="3" s="1"/>
  <c r="R1910" i="3" l="1"/>
  <c r="S1910" i="3" s="1"/>
  <c r="M1910" i="3"/>
  <c r="N1910" i="3" s="1"/>
  <c r="P1911" i="3" s="1"/>
  <c r="Q1912" i="3" s="1"/>
  <c r="M1911" i="3" l="1"/>
  <c r="N1911" i="3" s="1"/>
  <c r="P1912" i="3" s="1"/>
  <c r="Q1913" i="3" s="1"/>
  <c r="R1911" i="3"/>
  <c r="S1911" i="3" s="1"/>
  <c r="M1912" i="3" l="1"/>
  <c r="N1912" i="3" s="1"/>
  <c r="P1913" i="3" s="1"/>
  <c r="Q1914" i="3" s="1"/>
  <c r="R1912" i="3"/>
  <c r="S1912" i="3" s="1"/>
  <c r="M1913" i="3" l="1"/>
  <c r="N1913" i="3" s="1"/>
  <c r="P1914" i="3" s="1"/>
  <c r="Q1915" i="3" s="1"/>
  <c r="R1913" i="3"/>
  <c r="S1913" i="3" s="1"/>
  <c r="R1914" i="3" l="1"/>
  <c r="S1914" i="3" s="1"/>
  <c r="M1914" i="3"/>
  <c r="N1914" i="3" s="1"/>
  <c r="P1915" i="3" s="1"/>
  <c r="Q1916" i="3" s="1"/>
  <c r="M1915" i="3" l="1"/>
  <c r="N1915" i="3" s="1"/>
  <c r="P1916" i="3" s="1"/>
  <c r="Q1917" i="3" s="1"/>
  <c r="R1915" i="3"/>
  <c r="S1915" i="3" s="1"/>
  <c r="R1916" i="3" l="1"/>
  <c r="S1916" i="3" s="1"/>
  <c r="M1916" i="3"/>
  <c r="N1916" i="3" s="1"/>
  <c r="P1917" i="3" s="1"/>
  <c r="Q1918" i="3" s="1"/>
  <c r="R1917" i="3" l="1"/>
  <c r="S1917" i="3" s="1"/>
  <c r="M1917" i="3"/>
  <c r="N1917" i="3" s="1"/>
  <c r="P1918" i="3" s="1"/>
  <c r="Q1919" i="3" s="1"/>
  <c r="M1918" i="3" l="1"/>
  <c r="N1918" i="3" s="1"/>
  <c r="P1919" i="3" s="1"/>
  <c r="Q1920" i="3" s="1"/>
  <c r="R1918" i="3"/>
  <c r="S1918" i="3" s="1"/>
  <c r="M1919" i="3" l="1"/>
  <c r="N1919" i="3" s="1"/>
  <c r="P1920" i="3" s="1"/>
  <c r="Q1921" i="3" s="1"/>
  <c r="R1919" i="3"/>
  <c r="S1919" i="3" s="1"/>
  <c r="M1920" i="3" l="1"/>
  <c r="N1920" i="3" s="1"/>
  <c r="P1921" i="3" s="1"/>
  <c r="Q1922" i="3" s="1"/>
  <c r="R1920" i="3"/>
  <c r="S1920" i="3" s="1"/>
  <c r="R1921" i="3" l="1"/>
  <c r="S1921" i="3" s="1"/>
  <c r="M1921" i="3"/>
  <c r="N1921" i="3" s="1"/>
  <c r="P1922" i="3" s="1"/>
  <c r="Q1923" i="3" s="1"/>
  <c r="M1922" i="3" l="1"/>
  <c r="N1922" i="3" s="1"/>
  <c r="P1923" i="3" s="1"/>
  <c r="Q1924" i="3" s="1"/>
  <c r="R1922" i="3"/>
  <c r="S1922" i="3" s="1"/>
  <c r="R1923" i="3" l="1"/>
  <c r="S1923" i="3" s="1"/>
  <c r="M1923" i="3"/>
  <c r="N1923" i="3" s="1"/>
  <c r="P1924" i="3" s="1"/>
  <c r="Q1925" i="3" s="1"/>
  <c r="M1924" i="3" l="1"/>
  <c r="N1924" i="3" s="1"/>
  <c r="P1925" i="3" s="1"/>
  <c r="Q1926" i="3" s="1"/>
  <c r="R1924" i="3"/>
  <c r="S1924" i="3" s="1"/>
  <c r="M1925" i="3" l="1"/>
  <c r="N1925" i="3" s="1"/>
  <c r="P1926" i="3" s="1"/>
  <c r="Q1927" i="3" s="1"/>
  <c r="R1925" i="3"/>
  <c r="S1925" i="3" s="1"/>
  <c r="M1926" i="3" l="1"/>
  <c r="N1926" i="3" s="1"/>
  <c r="P1927" i="3" s="1"/>
  <c r="Q1928" i="3" s="1"/>
  <c r="R1926" i="3"/>
  <c r="S1926" i="3" s="1"/>
  <c r="M1927" i="3" l="1"/>
  <c r="N1927" i="3" s="1"/>
  <c r="P1928" i="3" s="1"/>
  <c r="Q1929" i="3" s="1"/>
  <c r="R1927" i="3"/>
  <c r="S1927" i="3" s="1"/>
  <c r="M1928" i="3" l="1"/>
  <c r="N1928" i="3" s="1"/>
  <c r="P1929" i="3" s="1"/>
  <c r="Q1930" i="3" s="1"/>
  <c r="R1928" i="3"/>
  <c r="S1928" i="3" s="1"/>
  <c r="M1929" i="3" l="1"/>
  <c r="N1929" i="3" s="1"/>
  <c r="P1930" i="3" s="1"/>
  <c r="Q1931" i="3" s="1"/>
  <c r="R1929" i="3"/>
  <c r="S1929" i="3" s="1"/>
  <c r="M1930" i="3" l="1"/>
  <c r="N1930" i="3" s="1"/>
  <c r="P1931" i="3" s="1"/>
  <c r="Q1932" i="3" s="1"/>
  <c r="R1930" i="3"/>
  <c r="S1930" i="3" s="1"/>
  <c r="M1931" i="3" l="1"/>
  <c r="N1931" i="3" s="1"/>
  <c r="P1932" i="3" s="1"/>
  <c r="Q1933" i="3" s="1"/>
  <c r="R1931" i="3"/>
  <c r="S1931" i="3" s="1"/>
  <c r="R1932" i="3" l="1"/>
  <c r="S1932" i="3" s="1"/>
  <c r="M1932" i="3"/>
  <c r="N1932" i="3" s="1"/>
  <c r="P1933" i="3" s="1"/>
  <c r="Q1934" i="3" s="1"/>
  <c r="R1933" i="3" l="1"/>
  <c r="S1933" i="3" s="1"/>
  <c r="M1933" i="3"/>
  <c r="N1933" i="3" s="1"/>
  <c r="P1934" i="3" s="1"/>
  <c r="Q1935" i="3" s="1"/>
  <c r="R1934" i="3" l="1"/>
  <c r="S1934" i="3" s="1"/>
  <c r="M1934" i="3"/>
  <c r="N1934" i="3" s="1"/>
  <c r="P1935" i="3" s="1"/>
  <c r="Q1936" i="3" s="1"/>
  <c r="M1935" i="3" l="1"/>
  <c r="N1935" i="3" s="1"/>
  <c r="P1936" i="3" s="1"/>
  <c r="Q1937" i="3" s="1"/>
  <c r="R1935" i="3"/>
  <c r="S1935" i="3" s="1"/>
  <c r="M1936" i="3" l="1"/>
  <c r="N1936" i="3" s="1"/>
  <c r="P1937" i="3" s="1"/>
  <c r="Q1938" i="3" s="1"/>
  <c r="R1937" i="3"/>
  <c r="R1936" i="3"/>
  <c r="S1936" i="3" s="1"/>
  <c r="S1937" i="3" s="1"/>
  <c r="M1937" i="3" l="1"/>
  <c r="N1937" i="3" s="1"/>
  <c r="P1938" i="3" s="1"/>
  <c r="Q1939" i="3" s="1"/>
  <c r="M1938" i="3" l="1"/>
  <c r="N1938" i="3" s="1"/>
  <c r="P1939" i="3" s="1"/>
  <c r="Q1940" i="3" s="1"/>
  <c r="R1938" i="3"/>
  <c r="S1938" i="3" s="1"/>
  <c r="M1939" i="3" l="1"/>
  <c r="N1939" i="3" s="1"/>
  <c r="P1940" i="3" s="1"/>
  <c r="Q1941" i="3" s="1"/>
  <c r="R1939" i="3"/>
  <c r="S1939" i="3" s="1"/>
  <c r="M1940" i="3" l="1"/>
  <c r="N1940" i="3" s="1"/>
  <c r="P1941" i="3" s="1"/>
  <c r="Q1942" i="3" s="1"/>
  <c r="R1940" i="3"/>
  <c r="S1940" i="3" s="1"/>
  <c r="M1941" i="3" l="1"/>
  <c r="N1941" i="3" s="1"/>
  <c r="P1942" i="3" s="1"/>
  <c r="Q1943" i="3" s="1"/>
  <c r="R1941" i="3"/>
  <c r="S1941" i="3" s="1"/>
  <c r="R1942" i="3" l="1"/>
  <c r="S1942" i="3" s="1"/>
  <c r="M1942" i="3"/>
  <c r="N1942" i="3" s="1"/>
  <c r="P1943" i="3" s="1"/>
  <c r="Q1944" i="3" s="1"/>
  <c r="R1943" i="3" l="1"/>
  <c r="S1943" i="3" s="1"/>
  <c r="M1943" i="3"/>
  <c r="N1943" i="3" s="1"/>
  <c r="P1944" i="3" s="1"/>
  <c r="Q1945" i="3" s="1"/>
  <c r="R1944" i="3" l="1"/>
  <c r="S1944" i="3" s="1"/>
  <c r="M1944" i="3"/>
  <c r="N1944" i="3" s="1"/>
  <c r="P1945" i="3" s="1"/>
  <c r="Q1946" i="3" s="1"/>
  <c r="M1945" i="3" l="1"/>
  <c r="N1945" i="3" s="1"/>
  <c r="P1946" i="3" s="1"/>
  <c r="Q1947" i="3" s="1"/>
  <c r="R1945" i="3"/>
  <c r="S1945" i="3" s="1"/>
  <c r="M1946" i="3" l="1"/>
  <c r="N1946" i="3" s="1"/>
  <c r="P1947" i="3" s="1"/>
  <c r="Q1948" i="3" s="1"/>
  <c r="R1946" i="3"/>
  <c r="S1946" i="3" s="1"/>
  <c r="M1947" i="3" l="1"/>
  <c r="N1947" i="3" s="1"/>
  <c r="P1948" i="3" s="1"/>
  <c r="Q1949" i="3" s="1"/>
  <c r="R1947" i="3"/>
  <c r="S1947" i="3" s="1"/>
  <c r="M1948" i="3" l="1"/>
  <c r="N1948" i="3" s="1"/>
  <c r="P1949" i="3" s="1"/>
  <c r="Q1950" i="3" s="1"/>
  <c r="R1948" i="3"/>
  <c r="S1948" i="3" s="1"/>
  <c r="M1949" i="3" l="1"/>
  <c r="N1949" i="3" s="1"/>
  <c r="P1950" i="3" s="1"/>
  <c r="Q1951" i="3" s="1"/>
  <c r="R1949" i="3"/>
  <c r="S1949" i="3" s="1"/>
  <c r="R1950" i="3" l="1"/>
  <c r="S1950" i="3" s="1"/>
  <c r="M1950" i="3"/>
  <c r="N1950" i="3" s="1"/>
  <c r="P1951" i="3" s="1"/>
  <c r="Q1952" i="3" s="1"/>
  <c r="M1951" i="3" l="1"/>
  <c r="N1951" i="3" s="1"/>
  <c r="P1952" i="3" s="1"/>
  <c r="Q1953" i="3" s="1"/>
  <c r="R1951" i="3"/>
  <c r="S1951" i="3" s="1"/>
  <c r="M1952" i="3" l="1"/>
  <c r="N1952" i="3" s="1"/>
  <c r="P1953" i="3" s="1"/>
  <c r="Q1954" i="3" s="1"/>
  <c r="R1952" i="3"/>
  <c r="S1952" i="3" s="1"/>
  <c r="R1953" i="3" l="1"/>
  <c r="S1953" i="3" s="1"/>
  <c r="M1953" i="3"/>
  <c r="N1953" i="3" s="1"/>
  <c r="P1954" i="3" s="1"/>
  <c r="Q1955" i="3" s="1"/>
  <c r="R1954" i="3" l="1"/>
  <c r="S1954" i="3" s="1"/>
  <c r="M1954" i="3"/>
  <c r="N1954" i="3" s="1"/>
  <c r="P1955" i="3" s="1"/>
  <c r="Q1956" i="3" s="1"/>
  <c r="M1955" i="3" l="1"/>
  <c r="N1955" i="3" s="1"/>
  <c r="P1956" i="3" s="1"/>
  <c r="Q1957" i="3" s="1"/>
  <c r="R1955" i="3"/>
  <c r="S1955" i="3" s="1"/>
  <c r="M1956" i="3" l="1"/>
  <c r="N1956" i="3" s="1"/>
  <c r="P1957" i="3" s="1"/>
  <c r="Q1958" i="3" s="1"/>
  <c r="R1956" i="3"/>
  <c r="S1956" i="3" s="1"/>
  <c r="M1957" i="3" l="1"/>
  <c r="N1957" i="3" s="1"/>
  <c r="P1958" i="3" s="1"/>
  <c r="Q1959" i="3" s="1"/>
  <c r="R1957" i="3"/>
  <c r="S1957" i="3" s="1"/>
  <c r="R1958" i="3" l="1"/>
  <c r="S1958" i="3" s="1"/>
  <c r="M1958" i="3"/>
  <c r="N1958" i="3" s="1"/>
  <c r="P1959" i="3" s="1"/>
  <c r="Q1960" i="3" s="1"/>
  <c r="R1959" i="3" l="1"/>
  <c r="S1959" i="3" s="1"/>
  <c r="M1959" i="3"/>
  <c r="N1959" i="3" s="1"/>
  <c r="P1960" i="3" s="1"/>
  <c r="Q1961" i="3" s="1"/>
  <c r="R1960" i="3" l="1"/>
  <c r="S1960" i="3" s="1"/>
  <c r="M1960" i="3"/>
  <c r="N1960" i="3" s="1"/>
  <c r="P1961" i="3" s="1"/>
  <c r="Q1962" i="3" s="1"/>
  <c r="R1961" i="3" l="1"/>
  <c r="S1961" i="3" s="1"/>
  <c r="M1961" i="3"/>
  <c r="N1961" i="3" s="1"/>
  <c r="P1962" i="3" s="1"/>
  <c r="Q1963" i="3" s="1"/>
  <c r="R1962" i="3" l="1"/>
  <c r="S1962" i="3" s="1"/>
  <c r="M1962" i="3"/>
  <c r="N1962" i="3" s="1"/>
  <c r="P1963" i="3" s="1"/>
  <c r="Q1964" i="3" s="1"/>
  <c r="R1963" i="3" l="1"/>
  <c r="S1963" i="3" s="1"/>
  <c r="M1963" i="3"/>
  <c r="N1963" i="3" s="1"/>
  <c r="P1964" i="3" s="1"/>
  <c r="Q1965" i="3" s="1"/>
  <c r="R1964" i="3" l="1"/>
  <c r="S1964" i="3" s="1"/>
  <c r="M1964" i="3"/>
  <c r="N1964" i="3" s="1"/>
  <c r="P1965" i="3" s="1"/>
  <c r="Q1966" i="3" s="1"/>
  <c r="R1965" i="3" l="1"/>
  <c r="S1965" i="3" s="1"/>
  <c r="M1965" i="3"/>
  <c r="N1965" i="3" s="1"/>
  <c r="P1966" i="3" s="1"/>
  <c r="Q1967" i="3" s="1"/>
  <c r="M1966" i="3" l="1"/>
  <c r="N1966" i="3" s="1"/>
  <c r="P1967" i="3" s="1"/>
  <c r="Q1968" i="3" s="1"/>
  <c r="R1966" i="3"/>
  <c r="S1966" i="3" s="1"/>
  <c r="M1967" i="3" l="1"/>
  <c r="N1967" i="3" s="1"/>
  <c r="P1968" i="3" s="1"/>
  <c r="Q1969" i="3" s="1"/>
  <c r="R1967" i="3"/>
  <c r="S1967" i="3" s="1"/>
  <c r="M1968" i="3" l="1"/>
  <c r="N1968" i="3" s="1"/>
  <c r="P1969" i="3" s="1"/>
  <c r="Q1970" i="3" s="1"/>
  <c r="R1968" i="3"/>
  <c r="S1968" i="3" s="1"/>
  <c r="R1969" i="3" l="1"/>
  <c r="S1969" i="3" s="1"/>
  <c r="M1969" i="3"/>
  <c r="N1969" i="3" s="1"/>
  <c r="P1970" i="3" s="1"/>
  <c r="Q1971" i="3" s="1"/>
  <c r="M1970" i="3" l="1"/>
  <c r="N1970" i="3" s="1"/>
  <c r="P1971" i="3" s="1"/>
  <c r="Q1972" i="3" s="1"/>
  <c r="R1970" i="3"/>
  <c r="S1970" i="3" s="1"/>
  <c r="M1971" i="3" l="1"/>
  <c r="N1971" i="3" s="1"/>
  <c r="P1972" i="3" s="1"/>
  <c r="Q1973" i="3" s="1"/>
  <c r="R1971" i="3"/>
  <c r="S1971" i="3" s="1"/>
  <c r="M1972" i="3" l="1"/>
  <c r="N1972" i="3" s="1"/>
  <c r="P1973" i="3" s="1"/>
  <c r="Q1974" i="3" s="1"/>
  <c r="R1972" i="3"/>
  <c r="S1972" i="3" s="1"/>
  <c r="R1973" i="3" l="1"/>
  <c r="S1973" i="3" s="1"/>
  <c r="M1973" i="3"/>
  <c r="N1973" i="3" s="1"/>
  <c r="P1974" i="3" s="1"/>
  <c r="Q1975" i="3" s="1"/>
  <c r="R1974" i="3" l="1"/>
  <c r="S1974" i="3" s="1"/>
  <c r="M1974" i="3"/>
  <c r="N1974" i="3" s="1"/>
  <c r="P1975" i="3" s="1"/>
  <c r="Q1976" i="3" s="1"/>
  <c r="R1975" i="3" l="1"/>
  <c r="S1975" i="3" s="1"/>
  <c r="M1975" i="3"/>
  <c r="N1975" i="3" s="1"/>
  <c r="P1976" i="3" s="1"/>
  <c r="Q1977" i="3" s="1"/>
  <c r="M1976" i="3" l="1"/>
  <c r="N1976" i="3" s="1"/>
  <c r="P1977" i="3" s="1"/>
  <c r="Q1978" i="3" s="1"/>
  <c r="R1976" i="3"/>
  <c r="S1976" i="3" s="1"/>
  <c r="M1977" i="3" l="1"/>
  <c r="N1977" i="3" s="1"/>
  <c r="P1978" i="3" s="1"/>
  <c r="Q1979" i="3" s="1"/>
  <c r="R1977" i="3"/>
  <c r="S1977" i="3" s="1"/>
  <c r="R1978" i="3" l="1"/>
  <c r="S1978" i="3" s="1"/>
  <c r="M1978" i="3"/>
  <c r="N1978" i="3" s="1"/>
  <c r="P1979" i="3" s="1"/>
  <c r="Q1980" i="3" s="1"/>
  <c r="M1979" i="3" l="1"/>
  <c r="N1979" i="3" s="1"/>
  <c r="P1980" i="3" s="1"/>
  <c r="Q1981" i="3" s="1"/>
  <c r="R1979" i="3"/>
  <c r="S1979" i="3" s="1"/>
  <c r="M1980" i="3" l="1"/>
  <c r="N1980" i="3" s="1"/>
  <c r="P1981" i="3" s="1"/>
  <c r="Q1982" i="3" s="1"/>
  <c r="R1980" i="3"/>
  <c r="S1980" i="3" s="1"/>
  <c r="M1981" i="3" l="1"/>
  <c r="N1981" i="3" s="1"/>
  <c r="P1982" i="3" s="1"/>
  <c r="Q1983" i="3" s="1"/>
  <c r="R1981" i="3"/>
  <c r="S1981" i="3" s="1"/>
  <c r="M1982" i="3" l="1"/>
  <c r="N1982" i="3" s="1"/>
  <c r="P1983" i="3" s="1"/>
  <c r="Q1984" i="3" s="1"/>
  <c r="R1982" i="3"/>
  <c r="S1982" i="3" s="1"/>
  <c r="R1983" i="3" l="1"/>
  <c r="S1983" i="3" s="1"/>
  <c r="M1983" i="3"/>
  <c r="N1983" i="3" s="1"/>
  <c r="P1984" i="3" s="1"/>
  <c r="Q1985" i="3" s="1"/>
  <c r="R1984" i="3" l="1"/>
  <c r="S1984" i="3" s="1"/>
  <c r="M1984" i="3"/>
  <c r="N1984" i="3" s="1"/>
  <c r="P1985" i="3" s="1"/>
  <c r="Q1986" i="3" s="1"/>
  <c r="R1985" i="3"/>
  <c r="S1985" i="3" s="1"/>
  <c r="M1985" i="3" l="1"/>
  <c r="N1985" i="3" s="1"/>
  <c r="P1986" i="3" s="1"/>
  <c r="Q1987" i="3" s="1"/>
  <c r="M1986" i="3" l="1"/>
  <c r="N1986" i="3" s="1"/>
  <c r="P1987" i="3" s="1"/>
  <c r="Q1988" i="3" s="1"/>
  <c r="R1986" i="3"/>
  <c r="S1986" i="3" s="1"/>
  <c r="M1987" i="3" l="1"/>
  <c r="N1987" i="3" s="1"/>
  <c r="P1988" i="3" s="1"/>
  <c r="Q1989" i="3" s="1"/>
  <c r="R1987" i="3"/>
  <c r="S1987" i="3" s="1"/>
  <c r="R1988" i="3" l="1"/>
  <c r="S1988" i="3" s="1"/>
  <c r="M1988" i="3"/>
  <c r="N1988" i="3" s="1"/>
  <c r="P1989" i="3" s="1"/>
  <c r="Q1990" i="3" s="1"/>
  <c r="M1989" i="3" l="1"/>
  <c r="N1989" i="3" s="1"/>
  <c r="P1990" i="3" s="1"/>
  <c r="Q1991" i="3" s="1"/>
  <c r="R1990" i="3"/>
  <c r="R1989" i="3"/>
  <c r="S1989" i="3" s="1"/>
  <c r="S1990" i="3" l="1"/>
  <c r="M1990" i="3"/>
  <c r="N1990" i="3" s="1"/>
  <c r="P1991" i="3" s="1"/>
  <c r="Q1992" i="3" s="1"/>
  <c r="M1991" i="3" l="1"/>
  <c r="N1991" i="3" s="1"/>
  <c r="P1992" i="3" s="1"/>
  <c r="Q1993" i="3" s="1"/>
  <c r="R1991" i="3"/>
  <c r="S1991" i="3" s="1"/>
  <c r="R1992" i="3" l="1"/>
  <c r="S1992" i="3" s="1"/>
  <c r="M1992" i="3"/>
  <c r="N1992" i="3" s="1"/>
  <c r="P1993" i="3" s="1"/>
  <c r="Q1994" i="3" s="1"/>
  <c r="R1993" i="3" l="1"/>
  <c r="S1993" i="3" s="1"/>
  <c r="M1993" i="3"/>
  <c r="N1993" i="3" s="1"/>
  <c r="P1994" i="3" s="1"/>
  <c r="Q1995" i="3" s="1"/>
  <c r="R1994" i="3" l="1"/>
  <c r="S1994" i="3" s="1"/>
  <c r="M1994" i="3"/>
  <c r="N1994" i="3" s="1"/>
  <c r="P1995" i="3" s="1"/>
  <c r="Q1996" i="3" s="1"/>
  <c r="M1995" i="3" l="1"/>
  <c r="N1995" i="3" s="1"/>
  <c r="P1996" i="3" s="1"/>
  <c r="Q1997" i="3" s="1"/>
  <c r="R1995" i="3"/>
  <c r="S1995" i="3" s="1"/>
  <c r="M1996" i="3" l="1"/>
  <c r="N1996" i="3" s="1"/>
  <c r="P1997" i="3" s="1"/>
  <c r="Q1998" i="3" s="1"/>
  <c r="R1996" i="3"/>
  <c r="S1996" i="3" s="1"/>
  <c r="M1997" i="3" l="1"/>
  <c r="N1997" i="3" s="1"/>
  <c r="P1998" i="3" s="1"/>
  <c r="Q1999" i="3" s="1"/>
  <c r="R1997" i="3"/>
  <c r="S1997" i="3" s="1"/>
  <c r="M1998" i="3" l="1"/>
  <c r="N1998" i="3" s="1"/>
  <c r="P1999" i="3" s="1"/>
  <c r="Q2000" i="3" s="1"/>
  <c r="R1998" i="3"/>
  <c r="S1998" i="3" s="1"/>
  <c r="M1999" i="3" l="1"/>
  <c r="N1999" i="3" s="1"/>
  <c r="P2000" i="3" s="1"/>
  <c r="Q2001" i="3" s="1"/>
  <c r="R1999" i="3"/>
  <c r="S1999" i="3" s="1"/>
  <c r="M2000" i="3" l="1"/>
  <c r="N2000" i="3" s="1"/>
  <c r="P2001" i="3" s="1"/>
  <c r="Q2002" i="3" s="1"/>
  <c r="R2000" i="3"/>
  <c r="S2000" i="3" s="1"/>
  <c r="M2001" i="3" l="1"/>
  <c r="N2001" i="3" s="1"/>
  <c r="P2002" i="3" s="1"/>
  <c r="Q2003" i="3" s="1"/>
  <c r="R2001" i="3"/>
  <c r="S2001" i="3" s="1"/>
  <c r="M2002" i="3" l="1"/>
  <c r="N2002" i="3" s="1"/>
  <c r="P2003" i="3" s="1"/>
  <c r="Q2004" i="3" s="1"/>
  <c r="R2002" i="3"/>
  <c r="S2002" i="3" s="1"/>
  <c r="M2003" i="3" l="1"/>
  <c r="N2003" i="3" s="1"/>
  <c r="P2004" i="3" s="1"/>
  <c r="Q2005" i="3" s="1"/>
  <c r="R2003" i="3"/>
  <c r="S2003" i="3" s="1"/>
  <c r="M2004" i="3" l="1"/>
  <c r="N2004" i="3" s="1"/>
  <c r="P2005" i="3" s="1"/>
  <c r="Q2006" i="3" s="1"/>
  <c r="R2004" i="3"/>
  <c r="S2004" i="3" s="1"/>
  <c r="R2005" i="3" l="1"/>
  <c r="S2005" i="3" s="1"/>
  <c r="M2005" i="3"/>
  <c r="N2005" i="3" s="1"/>
  <c r="P2006" i="3" s="1"/>
  <c r="Q2007" i="3" s="1"/>
  <c r="R2006" i="3" l="1"/>
  <c r="S2006" i="3" s="1"/>
  <c r="M2006" i="3"/>
  <c r="N2006" i="3" s="1"/>
  <c r="P2007" i="3" s="1"/>
  <c r="Q2008" i="3" s="1"/>
  <c r="R2007" i="3" l="1"/>
  <c r="S2007" i="3" s="1"/>
  <c r="M2007" i="3"/>
  <c r="N2007" i="3" s="1"/>
  <c r="P2008" i="3" s="1"/>
  <c r="Q2009" i="3" s="1"/>
  <c r="M2008" i="3" l="1"/>
  <c r="N2008" i="3" s="1"/>
  <c r="P2009" i="3" s="1"/>
  <c r="Q2010" i="3" s="1"/>
  <c r="R2008" i="3"/>
  <c r="S2008" i="3" s="1"/>
  <c r="M2009" i="3" l="1"/>
  <c r="N2009" i="3" s="1"/>
  <c r="P2010" i="3" s="1"/>
  <c r="Q2011" i="3" s="1"/>
  <c r="R2009" i="3"/>
  <c r="S2009" i="3" s="1"/>
  <c r="M2010" i="3" l="1"/>
  <c r="N2010" i="3" s="1"/>
  <c r="P2011" i="3" s="1"/>
  <c r="Q2012" i="3" s="1"/>
  <c r="R2010" i="3"/>
  <c r="S2010" i="3" s="1"/>
  <c r="R2011" i="3" l="1"/>
  <c r="S2011" i="3" s="1"/>
  <c r="M2011" i="3"/>
  <c r="N2011" i="3" s="1"/>
  <c r="P2012" i="3" s="1"/>
  <c r="Q2013" i="3" s="1"/>
  <c r="M2012" i="3" l="1"/>
  <c r="N2012" i="3" s="1"/>
  <c r="P2013" i="3" s="1"/>
  <c r="Q2014" i="3" s="1"/>
  <c r="R2012" i="3"/>
  <c r="S2012" i="3" s="1"/>
  <c r="M2013" i="3" l="1"/>
  <c r="N2013" i="3" s="1"/>
  <c r="P2014" i="3" s="1"/>
  <c r="Q2015" i="3" s="1"/>
  <c r="R2013" i="3"/>
  <c r="S2013" i="3" s="1"/>
  <c r="M2014" i="3" l="1"/>
  <c r="N2014" i="3" s="1"/>
  <c r="P2015" i="3" s="1"/>
  <c r="Q2016" i="3" s="1"/>
  <c r="R2014" i="3"/>
  <c r="S2014" i="3" s="1"/>
  <c r="M2015" i="3" l="1"/>
  <c r="N2015" i="3" s="1"/>
  <c r="P2016" i="3" s="1"/>
  <c r="Q2017" i="3" s="1"/>
  <c r="R2015" i="3"/>
  <c r="S2015" i="3" s="1"/>
  <c r="R2016" i="3" l="1"/>
  <c r="S2016" i="3" s="1"/>
  <c r="M2016" i="3"/>
  <c r="N2016" i="3" s="1"/>
  <c r="P2017" i="3" s="1"/>
  <c r="Q2018" i="3" s="1"/>
  <c r="R2017" i="3" l="1"/>
  <c r="S2017" i="3" s="1"/>
  <c r="M2017" i="3"/>
  <c r="N2017" i="3" s="1"/>
  <c r="P2018" i="3" s="1"/>
  <c r="Q2019" i="3" s="1"/>
  <c r="M2018" i="3" l="1"/>
  <c r="N2018" i="3" s="1"/>
  <c r="P2019" i="3" s="1"/>
  <c r="Q2020" i="3" s="1"/>
  <c r="R2018" i="3"/>
  <c r="S2018" i="3" s="1"/>
  <c r="M2019" i="3" l="1"/>
  <c r="N2019" i="3" s="1"/>
  <c r="P2020" i="3" s="1"/>
  <c r="Q2021" i="3" s="1"/>
  <c r="R2019" i="3"/>
  <c r="S2019" i="3" s="1"/>
  <c r="M2020" i="3" l="1"/>
  <c r="N2020" i="3" s="1"/>
  <c r="P2021" i="3" s="1"/>
  <c r="Q2022" i="3" s="1"/>
  <c r="R2020" i="3"/>
  <c r="S2020" i="3" s="1"/>
  <c r="R2021" i="3" l="1"/>
  <c r="S2021" i="3" s="1"/>
  <c r="M2021" i="3"/>
  <c r="N2021" i="3" s="1"/>
  <c r="P2022" i="3" s="1"/>
  <c r="Q2023" i="3" s="1"/>
  <c r="M2022" i="3" l="1"/>
  <c r="N2022" i="3" s="1"/>
  <c r="P2023" i="3" s="1"/>
  <c r="Q2024" i="3" s="1"/>
  <c r="R2022" i="3"/>
  <c r="S2022" i="3" s="1"/>
  <c r="M2023" i="3" l="1"/>
  <c r="N2023" i="3" s="1"/>
  <c r="P2024" i="3" s="1"/>
  <c r="Q2025" i="3" s="1"/>
  <c r="R2023" i="3"/>
  <c r="S2023" i="3" s="1"/>
  <c r="M2024" i="3" l="1"/>
  <c r="N2024" i="3" s="1"/>
  <c r="P2025" i="3" s="1"/>
  <c r="Q2026" i="3" s="1"/>
  <c r="R2024" i="3"/>
  <c r="S2024" i="3" s="1"/>
  <c r="R2025" i="3" l="1"/>
  <c r="S2025" i="3" s="1"/>
  <c r="M2025" i="3"/>
  <c r="N2025" i="3" s="1"/>
  <c r="P2026" i="3" s="1"/>
  <c r="Q2027" i="3" s="1"/>
  <c r="M2026" i="3" l="1"/>
  <c r="N2026" i="3" s="1"/>
  <c r="P2027" i="3" s="1"/>
  <c r="Q2028" i="3" s="1"/>
  <c r="R2026" i="3"/>
  <c r="S2026" i="3" s="1"/>
  <c r="M2027" i="3" l="1"/>
  <c r="N2027" i="3" s="1"/>
  <c r="P2028" i="3" s="1"/>
  <c r="Q2029" i="3" s="1"/>
  <c r="R2027" i="3"/>
  <c r="S2027" i="3" s="1"/>
  <c r="M2028" i="3" l="1"/>
  <c r="N2028" i="3" s="1"/>
  <c r="P2029" i="3" s="1"/>
  <c r="Q2030" i="3" s="1"/>
  <c r="R2028" i="3"/>
  <c r="S2028" i="3" s="1"/>
  <c r="M2029" i="3" l="1"/>
  <c r="N2029" i="3" s="1"/>
  <c r="P2030" i="3" s="1"/>
  <c r="Q2031" i="3" s="1"/>
  <c r="R2029" i="3"/>
  <c r="S2029" i="3" s="1"/>
  <c r="M2030" i="3" l="1"/>
  <c r="N2030" i="3" s="1"/>
  <c r="P2031" i="3" s="1"/>
  <c r="Q2032" i="3" s="1"/>
  <c r="R2030" i="3"/>
  <c r="S2030" i="3" s="1"/>
  <c r="M2031" i="3" l="1"/>
  <c r="N2031" i="3" s="1"/>
  <c r="P2032" i="3" s="1"/>
  <c r="Q2033" i="3" s="1"/>
  <c r="R2031" i="3"/>
  <c r="S2031" i="3" s="1"/>
  <c r="R2032" i="3" l="1"/>
  <c r="S2032" i="3" s="1"/>
  <c r="M2032" i="3"/>
  <c r="N2032" i="3" s="1"/>
  <c r="P2033" i="3" s="1"/>
  <c r="Q2034" i="3" s="1"/>
  <c r="M2033" i="3" l="1"/>
  <c r="N2033" i="3" s="1"/>
  <c r="P2034" i="3" s="1"/>
  <c r="Q2035" i="3" s="1"/>
  <c r="R2033" i="3"/>
  <c r="S2033" i="3" s="1"/>
  <c r="M2034" i="3" l="1"/>
  <c r="N2034" i="3" s="1"/>
  <c r="P2035" i="3" s="1"/>
  <c r="Q2036" i="3" s="1"/>
  <c r="R2034" i="3"/>
  <c r="S2034" i="3" s="1"/>
  <c r="M2035" i="3" l="1"/>
  <c r="N2035" i="3" s="1"/>
  <c r="P2036" i="3" s="1"/>
  <c r="Q2037" i="3" s="1"/>
  <c r="R2035" i="3"/>
  <c r="S2035" i="3" s="1"/>
  <c r="M2036" i="3" l="1"/>
  <c r="N2036" i="3" s="1"/>
  <c r="P2037" i="3" s="1"/>
  <c r="Q2038" i="3" s="1"/>
  <c r="R2036" i="3"/>
  <c r="S2036" i="3" s="1"/>
  <c r="R2037" i="3" l="1"/>
  <c r="S2037" i="3" s="1"/>
  <c r="M2037" i="3"/>
  <c r="N2037" i="3" s="1"/>
  <c r="P2038" i="3" s="1"/>
  <c r="Q2039" i="3" s="1"/>
  <c r="R2038" i="3" l="1"/>
  <c r="S2038" i="3" s="1"/>
  <c r="M2038" i="3"/>
  <c r="N2038" i="3" s="1"/>
  <c r="P2039" i="3" s="1"/>
  <c r="Q2040" i="3" s="1"/>
  <c r="M2039" i="3" l="1"/>
  <c r="N2039" i="3" s="1"/>
  <c r="P2040" i="3" s="1"/>
  <c r="Q2041" i="3" s="1"/>
  <c r="R2039" i="3"/>
  <c r="S2039" i="3" s="1"/>
  <c r="M2040" i="3" l="1"/>
  <c r="N2040" i="3" s="1"/>
  <c r="P2041" i="3" s="1"/>
  <c r="Q2042" i="3" s="1"/>
  <c r="R2040" i="3"/>
  <c r="S2040" i="3" s="1"/>
  <c r="M2041" i="3" l="1"/>
  <c r="N2041" i="3" s="1"/>
  <c r="P2042" i="3" s="1"/>
  <c r="Q2043" i="3" s="1"/>
  <c r="R2041" i="3"/>
  <c r="S2041" i="3" s="1"/>
  <c r="R2042" i="3" l="1"/>
  <c r="S2042" i="3" s="1"/>
  <c r="M2042" i="3"/>
  <c r="N2042" i="3" s="1"/>
  <c r="P2043" i="3" s="1"/>
  <c r="Q2044" i="3" s="1"/>
  <c r="R2043" i="3" l="1"/>
  <c r="S2043" i="3" s="1"/>
  <c r="M2043" i="3"/>
  <c r="N2043" i="3" s="1"/>
  <c r="P2044" i="3" s="1"/>
  <c r="Q2045" i="3" s="1"/>
  <c r="R2044" i="3" l="1"/>
  <c r="S2044" i="3" s="1"/>
  <c r="M2044" i="3"/>
  <c r="N2044" i="3" s="1"/>
  <c r="P2045" i="3" s="1"/>
  <c r="Q2046" i="3" s="1"/>
  <c r="M2045" i="3" l="1"/>
  <c r="N2045" i="3" s="1"/>
  <c r="P2046" i="3" s="1"/>
  <c r="Q2047" i="3" s="1"/>
  <c r="R2045" i="3"/>
  <c r="S2045" i="3" s="1"/>
  <c r="R2046" i="3" l="1"/>
  <c r="S2046" i="3" s="1"/>
  <c r="M2046" i="3"/>
  <c r="N2046" i="3" s="1"/>
  <c r="P2047" i="3" s="1"/>
  <c r="Q2048" i="3" s="1"/>
  <c r="M2047" i="3" l="1"/>
  <c r="N2047" i="3" s="1"/>
  <c r="P2048" i="3" s="1"/>
  <c r="Q2049" i="3" s="1"/>
  <c r="R2047" i="3"/>
  <c r="S2047" i="3" s="1"/>
  <c r="M2048" i="3" l="1"/>
  <c r="N2048" i="3" s="1"/>
  <c r="P2049" i="3" s="1"/>
  <c r="Q2050" i="3" s="1"/>
  <c r="R2048" i="3"/>
  <c r="S2048" i="3" s="1"/>
  <c r="M2049" i="3" l="1"/>
  <c r="N2049" i="3" s="1"/>
  <c r="P2050" i="3" s="1"/>
  <c r="Q2051" i="3" s="1"/>
  <c r="R2049" i="3"/>
  <c r="S2049" i="3" s="1"/>
  <c r="R2050" i="3" l="1"/>
  <c r="S2050" i="3" s="1"/>
  <c r="M2050" i="3"/>
  <c r="N2050" i="3" s="1"/>
  <c r="P2051" i="3" s="1"/>
  <c r="Q2052" i="3" s="1"/>
  <c r="R2051" i="3" l="1"/>
  <c r="S2051" i="3" s="1"/>
  <c r="M2051" i="3"/>
  <c r="N2051" i="3" s="1"/>
  <c r="P2052" i="3" s="1"/>
  <c r="Q2053" i="3" s="1"/>
  <c r="M2052" i="3" l="1"/>
  <c r="N2052" i="3" s="1"/>
  <c r="P2053" i="3" s="1"/>
  <c r="Q2054" i="3" s="1"/>
  <c r="R2052" i="3"/>
  <c r="S2052" i="3" s="1"/>
  <c r="M2053" i="3" l="1"/>
  <c r="N2053" i="3" s="1"/>
  <c r="P2054" i="3" s="1"/>
  <c r="Q2055" i="3" s="1"/>
  <c r="R2053" i="3"/>
  <c r="S2053" i="3" s="1"/>
  <c r="M2054" i="3" l="1"/>
  <c r="N2054" i="3" s="1"/>
  <c r="P2055" i="3" s="1"/>
  <c r="Q2056" i="3" s="1"/>
  <c r="R2054" i="3"/>
  <c r="S2054" i="3" s="1"/>
  <c r="R2055" i="3" l="1"/>
  <c r="S2055" i="3" s="1"/>
  <c r="M2055" i="3"/>
  <c r="N2055" i="3" s="1"/>
  <c r="P2056" i="3" s="1"/>
  <c r="Q2057" i="3" s="1"/>
  <c r="R2056" i="3" l="1"/>
  <c r="S2056" i="3" s="1"/>
  <c r="M2056" i="3"/>
  <c r="N2056" i="3" s="1"/>
  <c r="P2057" i="3" s="1"/>
  <c r="Q2058" i="3" s="1"/>
  <c r="R2057" i="3" l="1"/>
  <c r="S2057" i="3" s="1"/>
  <c r="M2057" i="3"/>
  <c r="N2057" i="3" s="1"/>
  <c r="P2058" i="3" s="1"/>
  <c r="Q2059" i="3" s="1"/>
  <c r="M2058" i="3" l="1"/>
  <c r="N2058" i="3" s="1"/>
  <c r="P2059" i="3" s="1"/>
  <c r="Q2060" i="3" s="1"/>
  <c r="R2058" i="3"/>
  <c r="S2058" i="3" s="1"/>
  <c r="M2059" i="3" l="1"/>
  <c r="N2059" i="3" s="1"/>
  <c r="P2060" i="3" s="1"/>
  <c r="Q2061" i="3" s="1"/>
  <c r="R2059" i="3"/>
  <c r="S2059" i="3" s="1"/>
  <c r="M2060" i="3" l="1"/>
  <c r="N2060" i="3" s="1"/>
  <c r="P2061" i="3" s="1"/>
  <c r="Q2062" i="3" s="1"/>
  <c r="R2060" i="3"/>
  <c r="S2060" i="3" s="1"/>
  <c r="M2061" i="3" l="1"/>
  <c r="N2061" i="3" s="1"/>
  <c r="P2062" i="3" s="1"/>
  <c r="Q2063" i="3" s="1"/>
  <c r="R2061" i="3"/>
  <c r="S2061" i="3" s="1"/>
  <c r="M2062" i="3" l="1"/>
  <c r="N2062" i="3" s="1"/>
  <c r="P2063" i="3" s="1"/>
  <c r="Q2064" i="3" s="1"/>
  <c r="R2062" i="3"/>
  <c r="S2062" i="3" s="1"/>
  <c r="M2063" i="3" l="1"/>
  <c r="N2063" i="3" s="1"/>
  <c r="P2064" i="3" s="1"/>
  <c r="Q2065" i="3" s="1"/>
  <c r="R2063" i="3"/>
  <c r="S2063" i="3" s="1"/>
  <c r="M2064" i="3" l="1"/>
  <c r="N2064" i="3" s="1"/>
  <c r="P2065" i="3" s="1"/>
  <c r="Q2066" i="3" s="1"/>
  <c r="R2064" i="3"/>
  <c r="S2064" i="3" s="1"/>
  <c r="M2065" i="3" l="1"/>
  <c r="N2065" i="3" s="1"/>
  <c r="P2066" i="3" s="1"/>
  <c r="Q2067" i="3" s="1"/>
  <c r="R2065" i="3"/>
  <c r="S2065" i="3" s="1"/>
  <c r="R2066" i="3" l="1"/>
  <c r="S2066" i="3" s="1"/>
  <c r="M2066" i="3"/>
  <c r="N2066" i="3" s="1"/>
  <c r="P2067" i="3" s="1"/>
  <c r="Q2068" i="3" s="1"/>
  <c r="M2067" i="3" l="1"/>
  <c r="N2067" i="3" s="1"/>
  <c r="P2068" i="3" s="1"/>
  <c r="Q2069" i="3" s="1"/>
  <c r="R2067" i="3"/>
  <c r="S2067" i="3" s="1"/>
  <c r="M2068" i="3" l="1"/>
  <c r="N2068" i="3" s="1"/>
  <c r="P2069" i="3" s="1"/>
  <c r="Q2070" i="3" s="1"/>
  <c r="R2068" i="3"/>
  <c r="S2068" i="3" s="1"/>
  <c r="M2069" i="3" l="1"/>
  <c r="N2069" i="3" s="1"/>
  <c r="P2070" i="3" s="1"/>
  <c r="Q2071" i="3" s="1"/>
  <c r="R2069" i="3"/>
  <c r="S2069" i="3" s="1"/>
  <c r="R2070" i="3" l="1"/>
  <c r="S2070" i="3" s="1"/>
  <c r="M2070" i="3"/>
  <c r="N2070" i="3" s="1"/>
  <c r="P2071" i="3" s="1"/>
  <c r="Q2072" i="3" s="1"/>
  <c r="R2071" i="3" l="1"/>
  <c r="S2071" i="3" s="1"/>
  <c r="M2071" i="3"/>
  <c r="N2071" i="3" s="1"/>
  <c r="P2072" i="3" s="1"/>
  <c r="Q2073" i="3" s="1"/>
  <c r="R2072" i="3" l="1"/>
  <c r="S2072" i="3" s="1"/>
  <c r="M2072" i="3"/>
  <c r="N2072" i="3" s="1"/>
  <c r="P2073" i="3" s="1"/>
  <c r="Q2074" i="3" s="1"/>
  <c r="M2073" i="3" l="1"/>
  <c r="N2073" i="3" s="1"/>
  <c r="P2074" i="3" s="1"/>
  <c r="Q2075" i="3" s="1"/>
  <c r="R2073" i="3"/>
  <c r="S2073" i="3" s="1"/>
  <c r="M2074" i="3" l="1"/>
  <c r="N2074" i="3" s="1"/>
  <c r="P2075" i="3" s="1"/>
  <c r="Q2076" i="3" s="1"/>
  <c r="R2074" i="3"/>
  <c r="S2074" i="3" s="1"/>
  <c r="R2075" i="3" l="1"/>
  <c r="S2075" i="3" s="1"/>
  <c r="M2075" i="3"/>
  <c r="N2075" i="3" s="1"/>
  <c r="P2076" i="3" s="1"/>
  <c r="Q2077" i="3" s="1"/>
  <c r="R2076" i="3" l="1"/>
  <c r="S2076" i="3" s="1"/>
  <c r="M2076" i="3"/>
  <c r="N2076" i="3" s="1"/>
  <c r="P2077" i="3" s="1"/>
  <c r="Q2078" i="3" s="1"/>
  <c r="M2077" i="3" l="1"/>
  <c r="N2077" i="3" s="1"/>
  <c r="P2078" i="3" s="1"/>
  <c r="Q2079" i="3" s="1"/>
  <c r="R2077" i="3"/>
  <c r="S2077" i="3" s="1"/>
  <c r="M2078" i="3" l="1"/>
  <c r="N2078" i="3" s="1"/>
  <c r="P2079" i="3" s="1"/>
  <c r="Q2080" i="3" s="1"/>
  <c r="R2078" i="3"/>
  <c r="S2078" i="3" s="1"/>
  <c r="M2079" i="3" l="1"/>
  <c r="N2079" i="3" s="1"/>
  <c r="P2080" i="3" s="1"/>
  <c r="Q2081" i="3" s="1"/>
  <c r="R2079" i="3"/>
  <c r="S2079" i="3" s="1"/>
  <c r="M2080" i="3" l="1"/>
  <c r="N2080" i="3" s="1"/>
  <c r="P2081" i="3" s="1"/>
  <c r="Q2082" i="3" s="1"/>
  <c r="R2080" i="3"/>
  <c r="S2080" i="3" s="1"/>
  <c r="M2081" i="3" l="1"/>
  <c r="N2081" i="3" s="1"/>
  <c r="P2082" i="3" s="1"/>
  <c r="Q2083" i="3" s="1"/>
  <c r="R2081" i="3"/>
  <c r="S2081" i="3" s="1"/>
  <c r="M2082" i="3" l="1"/>
  <c r="N2082" i="3" s="1"/>
  <c r="P2083" i="3" s="1"/>
  <c r="Q2084" i="3" s="1"/>
  <c r="R2082" i="3"/>
  <c r="S2082" i="3" s="1"/>
  <c r="R2083" i="3" l="1"/>
  <c r="S2083" i="3" s="1"/>
  <c r="M2083" i="3"/>
  <c r="N2083" i="3" s="1"/>
  <c r="P2084" i="3" s="1"/>
  <c r="Q2085" i="3" s="1"/>
  <c r="R2084" i="3" l="1"/>
  <c r="S2084" i="3" s="1"/>
  <c r="M2084" i="3"/>
  <c r="N2084" i="3" s="1"/>
  <c r="P2085" i="3" s="1"/>
  <c r="Q2086" i="3" s="1"/>
  <c r="R2085" i="3" l="1"/>
  <c r="S2085" i="3" s="1"/>
  <c r="M2085" i="3"/>
  <c r="N2085" i="3" s="1"/>
  <c r="P2086" i="3" s="1"/>
  <c r="Q2087" i="3" s="1"/>
  <c r="M2086" i="3" l="1"/>
  <c r="N2086" i="3" s="1"/>
  <c r="P2087" i="3" s="1"/>
  <c r="Q2088" i="3" s="1"/>
  <c r="R2086" i="3"/>
  <c r="S2086" i="3" s="1"/>
  <c r="M2087" i="3" l="1"/>
  <c r="N2087" i="3" s="1"/>
  <c r="P2088" i="3" s="1"/>
  <c r="Q2089" i="3" s="1"/>
  <c r="R2087" i="3"/>
  <c r="S2087" i="3" s="1"/>
  <c r="M2088" i="3" l="1"/>
  <c r="N2088" i="3" s="1"/>
  <c r="P2089" i="3" s="1"/>
  <c r="Q2090" i="3" s="1"/>
  <c r="R2088" i="3"/>
  <c r="S2088" i="3" s="1"/>
  <c r="M2089" i="3" l="1"/>
  <c r="N2089" i="3" s="1"/>
  <c r="P2090" i="3" s="1"/>
  <c r="Q2091" i="3" s="1"/>
  <c r="R2089" i="3"/>
  <c r="S2089" i="3" s="1"/>
  <c r="R2090" i="3" l="1"/>
  <c r="S2090" i="3" s="1"/>
  <c r="M2090" i="3"/>
  <c r="N2090" i="3" s="1"/>
  <c r="P2091" i="3" s="1"/>
  <c r="Q2092" i="3" s="1"/>
  <c r="R2091" i="3" l="1"/>
  <c r="S2091" i="3" s="1"/>
  <c r="M2091" i="3"/>
  <c r="N2091" i="3" s="1"/>
  <c r="P2092" i="3" s="1"/>
  <c r="Q2093" i="3" s="1"/>
  <c r="M2092" i="3" l="1"/>
  <c r="N2092" i="3" s="1"/>
  <c r="P2093" i="3" s="1"/>
  <c r="Q2094" i="3" s="1"/>
  <c r="R2092" i="3"/>
  <c r="S2092" i="3" s="1"/>
  <c r="M2093" i="3" l="1"/>
  <c r="N2093" i="3" s="1"/>
  <c r="P2094" i="3" s="1"/>
  <c r="Q2095" i="3" s="1"/>
  <c r="R2093" i="3"/>
  <c r="S2093" i="3" s="1"/>
  <c r="M2094" i="3" l="1"/>
  <c r="N2094" i="3" s="1"/>
  <c r="P2095" i="3" s="1"/>
  <c r="Q2096" i="3" s="1"/>
  <c r="R2094" i="3"/>
  <c r="S2094" i="3" s="1"/>
  <c r="R2095" i="3" l="1"/>
  <c r="S2095" i="3" s="1"/>
  <c r="M2095" i="3"/>
  <c r="N2095" i="3" s="1"/>
  <c r="P2096" i="3" s="1"/>
  <c r="Q2097" i="3" s="1"/>
  <c r="R2096" i="3" l="1"/>
  <c r="S2096" i="3" s="1"/>
  <c r="M2096" i="3"/>
  <c r="N2096" i="3" s="1"/>
  <c r="P2097" i="3" s="1"/>
  <c r="Q2098" i="3" s="1"/>
  <c r="R2097" i="3" l="1"/>
  <c r="S2097" i="3" s="1"/>
  <c r="M2097" i="3"/>
  <c r="N2097" i="3" s="1"/>
  <c r="P2098" i="3" s="1"/>
  <c r="Q2099" i="3" s="1"/>
  <c r="R2098" i="3" l="1"/>
  <c r="S2098" i="3" s="1"/>
  <c r="M2098" i="3"/>
  <c r="N2098" i="3" s="1"/>
  <c r="P2099" i="3" s="1"/>
  <c r="Q2100" i="3" s="1"/>
  <c r="R2099" i="3" l="1"/>
  <c r="S2099" i="3" s="1"/>
  <c r="M2099" i="3"/>
  <c r="N2099" i="3" s="1"/>
  <c r="P2100" i="3" s="1"/>
  <c r="Q2101" i="3" s="1"/>
  <c r="R2100" i="3" l="1"/>
  <c r="S2100" i="3" s="1"/>
  <c r="M2100" i="3"/>
  <c r="N2100" i="3" s="1"/>
  <c r="P2101" i="3" s="1"/>
  <c r="Q2102" i="3" s="1"/>
  <c r="R2101" i="3" l="1"/>
  <c r="S2101" i="3" s="1"/>
  <c r="M2101" i="3"/>
  <c r="N2101" i="3" s="1"/>
  <c r="P2102" i="3" s="1"/>
  <c r="Q2103" i="3" s="1"/>
  <c r="R2102" i="3"/>
  <c r="S2102" i="3" s="1"/>
  <c r="M2102" i="3" l="1"/>
  <c r="N2102" i="3" s="1"/>
  <c r="P2103" i="3" s="1"/>
  <c r="Q2104" i="3" s="1"/>
  <c r="M2103" i="3" l="1"/>
  <c r="N2103" i="3" s="1"/>
  <c r="P2104" i="3" s="1"/>
  <c r="Q2105" i="3" s="1"/>
  <c r="R2103" i="3"/>
  <c r="S2103" i="3" s="1"/>
  <c r="M2104" i="3" l="1"/>
  <c r="N2104" i="3" s="1"/>
  <c r="P2105" i="3" s="1"/>
  <c r="Q2106" i="3" s="1"/>
  <c r="R2104" i="3"/>
  <c r="S2104" i="3" s="1"/>
  <c r="M2105" i="3" l="1"/>
  <c r="N2105" i="3" s="1"/>
  <c r="P2106" i="3" s="1"/>
  <c r="Q2107" i="3" s="1"/>
  <c r="R2105" i="3"/>
  <c r="S2105" i="3" s="1"/>
  <c r="M2106" i="3" l="1"/>
  <c r="N2106" i="3" s="1"/>
  <c r="P2107" i="3" s="1"/>
  <c r="Q2108" i="3" s="1"/>
  <c r="R2106" i="3"/>
  <c r="S2106" i="3" s="1"/>
  <c r="R2107" i="3" l="1"/>
  <c r="S2107" i="3" s="1"/>
  <c r="M2107" i="3"/>
  <c r="N2107" i="3" s="1"/>
  <c r="P2108" i="3" s="1"/>
  <c r="Q2109" i="3" s="1"/>
  <c r="M2108" i="3" l="1"/>
  <c r="N2108" i="3" s="1"/>
  <c r="P2109" i="3" s="1"/>
  <c r="Q2110" i="3" s="1"/>
  <c r="R2108" i="3"/>
  <c r="S2108" i="3" s="1"/>
  <c r="M2109" i="3" l="1"/>
  <c r="N2109" i="3" s="1"/>
  <c r="P2110" i="3" s="1"/>
  <c r="Q2111" i="3" s="1"/>
  <c r="R2109" i="3"/>
  <c r="S2109" i="3" s="1"/>
  <c r="M2110" i="3" l="1"/>
  <c r="N2110" i="3" s="1"/>
  <c r="P2111" i="3" s="1"/>
  <c r="Q2112" i="3" s="1"/>
  <c r="R2110" i="3"/>
  <c r="S2110" i="3" s="1"/>
  <c r="M2111" i="3" l="1"/>
  <c r="N2111" i="3" s="1"/>
  <c r="P2112" i="3" s="1"/>
  <c r="Q2113" i="3" s="1"/>
  <c r="R2111" i="3"/>
  <c r="S2111" i="3" s="1"/>
  <c r="R2112" i="3" l="1"/>
  <c r="S2112" i="3" s="1"/>
  <c r="M2112" i="3"/>
  <c r="N2112" i="3" s="1"/>
  <c r="P2113" i="3" s="1"/>
  <c r="Q2114" i="3" s="1"/>
  <c r="R2113" i="3" l="1"/>
  <c r="S2113" i="3" s="1"/>
  <c r="M2113" i="3"/>
  <c r="N2113" i="3" s="1"/>
  <c r="P2114" i="3" s="1"/>
  <c r="Q2115" i="3" s="1"/>
  <c r="M2114" i="3" l="1"/>
  <c r="N2114" i="3" s="1"/>
  <c r="P2115" i="3" s="1"/>
  <c r="Q2116" i="3" s="1"/>
  <c r="R2114" i="3"/>
  <c r="S2114" i="3" s="1"/>
  <c r="M2115" i="3" l="1"/>
  <c r="N2115" i="3" s="1"/>
  <c r="P2116" i="3" s="1"/>
  <c r="Q2117" i="3" s="1"/>
  <c r="R2115" i="3"/>
  <c r="S2115" i="3" s="1"/>
  <c r="M2116" i="3" l="1"/>
  <c r="N2116" i="3" s="1"/>
  <c r="P2117" i="3" s="1"/>
  <c r="Q2118" i="3" s="1"/>
  <c r="R2116" i="3"/>
  <c r="S2116" i="3" s="1"/>
  <c r="R2117" i="3" l="1"/>
  <c r="S2117" i="3" s="1"/>
  <c r="M2117" i="3"/>
  <c r="N2117" i="3" s="1"/>
  <c r="P2118" i="3" s="1"/>
  <c r="Q2119" i="3" s="1"/>
  <c r="R2118" i="3" l="1"/>
  <c r="S2118" i="3" s="1"/>
  <c r="M2118" i="3"/>
  <c r="N2118" i="3" s="1"/>
  <c r="P2119" i="3" s="1"/>
  <c r="Q2120" i="3" s="1"/>
  <c r="R2119" i="3" l="1"/>
  <c r="S2119" i="3" s="1"/>
  <c r="M2119" i="3"/>
  <c r="N2119" i="3" s="1"/>
  <c r="P2120" i="3" s="1"/>
  <c r="Q2121" i="3" s="1"/>
  <c r="M2120" i="3" l="1"/>
  <c r="N2120" i="3" s="1"/>
  <c r="P2121" i="3" s="1"/>
  <c r="Q2122" i="3" s="1"/>
  <c r="R2120" i="3"/>
  <c r="S2120" i="3" s="1"/>
  <c r="M2121" i="3" l="1"/>
  <c r="N2121" i="3" s="1"/>
  <c r="P2122" i="3" s="1"/>
  <c r="Q2123" i="3" s="1"/>
  <c r="R2121" i="3"/>
  <c r="S2121" i="3" s="1"/>
  <c r="M2122" i="3" l="1"/>
  <c r="N2122" i="3" s="1"/>
  <c r="P2123" i="3" s="1"/>
  <c r="Q2124" i="3" s="1"/>
  <c r="R2122" i="3"/>
  <c r="S2122" i="3" s="1"/>
  <c r="M2123" i="3" l="1"/>
  <c r="N2123" i="3" s="1"/>
  <c r="P2124" i="3" s="1"/>
  <c r="Q2125" i="3" s="1"/>
  <c r="R2123" i="3"/>
  <c r="S2123" i="3" s="1"/>
  <c r="M2124" i="3" l="1"/>
  <c r="N2124" i="3" s="1"/>
  <c r="P2125" i="3" s="1"/>
  <c r="Q2126" i="3" s="1"/>
  <c r="R2124" i="3"/>
  <c r="S2124" i="3" s="1"/>
  <c r="R2125" i="3" l="1"/>
  <c r="S2125" i="3" s="1"/>
  <c r="M2125" i="3"/>
  <c r="N2125" i="3" s="1"/>
  <c r="P2126" i="3" s="1"/>
  <c r="Q2127" i="3" s="1"/>
  <c r="R2126" i="3" l="1"/>
  <c r="S2126" i="3" s="1"/>
  <c r="M2126" i="3"/>
  <c r="N2126" i="3" s="1"/>
  <c r="P2127" i="3" s="1"/>
  <c r="Q2128" i="3" s="1"/>
  <c r="R2127" i="3" l="1"/>
  <c r="S2127" i="3" s="1"/>
  <c r="M2127" i="3"/>
  <c r="N2127" i="3" s="1"/>
  <c r="P2128" i="3" s="1"/>
  <c r="Q2129" i="3" s="1"/>
  <c r="R2128" i="3" l="1"/>
  <c r="S2128" i="3" s="1"/>
  <c r="M2128" i="3"/>
  <c r="N2128" i="3" s="1"/>
  <c r="P2129" i="3" s="1"/>
  <c r="Q2130" i="3" s="1"/>
  <c r="M2129" i="3" l="1"/>
  <c r="N2129" i="3" s="1"/>
  <c r="P2130" i="3" s="1"/>
  <c r="Q2131" i="3" s="1"/>
  <c r="R2129" i="3"/>
  <c r="S2129" i="3" s="1"/>
  <c r="M2130" i="3" l="1"/>
  <c r="N2130" i="3" s="1"/>
  <c r="P2131" i="3" s="1"/>
  <c r="Q2132" i="3" s="1"/>
  <c r="R2130" i="3"/>
  <c r="S2130" i="3" s="1"/>
  <c r="M2131" i="3" l="1"/>
  <c r="N2131" i="3" s="1"/>
  <c r="P2132" i="3" s="1"/>
  <c r="Q2133" i="3" s="1"/>
  <c r="R2131" i="3"/>
  <c r="S2131" i="3" s="1"/>
  <c r="R2132" i="3" l="1"/>
  <c r="S2132" i="3" s="1"/>
  <c r="M2132" i="3"/>
  <c r="N2132" i="3" s="1"/>
  <c r="P2133" i="3" s="1"/>
  <c r="Q2134" i="3" s="1"/>
  <c r="R2133" i="3" l="1"/>
  <c r="S2133" i="3" s="1"/>
  <c r="M2133" i="3"/>
  <c r="N2133" i="3" s="1"/>
  <c r="P2134" i="3" s="1"/>
  <c r="Q2135" i="3" s="1"/>
  <c r="M2134" i="3" l="1"/>
  <c r="N2134" i="3" s="1"/>
  <c r="P2135" i="3" s="1"/>
  <c r="Q2136" i="3" s="1"/>
  <c r="R2134" i="3"/>
  <c r="S2134" i="3" s="1"/>
  <c r="M2135" i="3" l="1"/>
  <c r="N2135" i="3" s="1"/>
  <c r="P2136" i="3" s="1"/>
  <c r="Q2137" i="3" s="1"/>
  <c r="R2135" i="3"/>
  <c r="S2135" i="3" s="1"/>
  <c r="R2136" i="3" l="1"/>
  <c r="S2136" i="3" s="1"/>
  <c r="M2136" i="3"/>
  <c r="N2136" i="3" s="1"/>
  <c r="P2137" i="3" s="1"/>
  <c r="Q2138" i="3" s="1"/>
  <c r="R2137" i="3" l="1"/>
  <c r="S2137" i="3" s="1"/>
  <c r="M2137" i="3"/>
  <c r="N2137" i="3" s="1"/>
  <c r="P2138" i="3" s="1"/>
  <c r="Q2139" i="3" s="1"/>
  <c r="R2138" i="3" l="1"/>
  <c r="S2138" i="3" s="1"/>
  <c r="M2138" i="3"/>
  <c r="N2138" i="3" s="1"/>
  <c r="P2139" i="3" s="1"/>
  <c r="Q2140" i="3" s="1"/>
  <c r="M2139" i="3" l="1"/>
  <c r="N2139" i="3" s="1"/>
  <c r="P2140" i="3" s="1"/>
  <c r="Q2141" i="3" s="1"/>
  <c r="R2139" i="3"/>
  <c r="S2139" i="3" s="1"/>
  <c r="M2140" i="3" l="1"/>
  <c r="N2140" i="3" s="1"/>
  <c r="P2141" i="3" s="1"/>
  <c r="Q2142" i="3" s="1"/>
  <c r="R2140" i="3"/>
  <c r="S2140" i="3" s="1"/>
  <c r="M2141" i="3" l="1"/>
  <c r="N2141" i="3" s="1"/>
  <c r="P2142" i="3" s="1"/>
  <c r="Q2143" i="3" s="1"/>
  <c r="R2141" i="3"/>
  <c r="S2141" i="3" s="1"/>
  <c r="R2142" i="3" l="1"/>
  <c r="S2142" i="3" s="1"/>
  <c r="M2142" i="3"/>
  <c r="N2142" i="3" s="1"/>
  <c r="P2143" i="3" s="1"/>
  <c r="Q2144" i="3" s="1"/>
  <c r="R2143" i="3" l="1"/>
  <c r="S2143" i="3" s="1"/>
  <c r="M2143" i="3"/>
  <c r="N2143" i="3" s="1"/>
  <c r="P2144" i="3" s="1"/>
  <c r="Q2145" i="3" s="1"/>
  <c r="R2144" i="3" l="1"/>
  <c r="S2144" i="3" s="1"/>
  <c r="M2144" i="3"/>
  <c r="N2144" i="3" s="1"/>
  <c r="P2145" i="3" s="1"/>
  <c r="Q2146" i="3" s="1"/>
  <c r="R2145" i="3" l="1"/>
  <c r="S2145" i="3" s="1"/>
  <c r="M2145" i="3"/>
  <c r="N2145" i="3" s="1"/>
  <c r="P2146" i="3" s="1"/>
  <c r="Q2147" i="3" s="1"/>
  <c r="M2146" i="3" l="1"/>
  <c r="N2146" i="3" s="1"/>
  <c r="P2147" i="3" s="1"/>
  <c r="Q2148" i="3" s="1"/>
  <c r="R2146" i="3"/>
  <c r="S2146" i="3" s="1"/>
  <c r="M2147" i="3" l="1"/>
  <c r="N2147" i="3" s="1"/>
  <c r="P2148" i="3" s="1"/>
  <c r="Q2149" i="3" s="1"/>
  <c r="R2147" i="3"/>
  <c r="S2147" i="3" s="1"/>
  <c r="M2148" i="3" l="1"/>
  <c r="N2148" i="3" s="1"/>
  <c r="P2149" i="3" s="1"/>
  <c r="Q2150" i="3" s="1"/>
  <c r="R2148" i="3"/>
  <c r="S2148" i="3" s="1"/>
  <c r="M2149" i="3" l="1"/>
  <c r="N2149" i="3" s="1"/>
  <c r="P2150" i="3" s="1"/>
  <c r="Q2151" i="3" s="1"/>
  <c r="R2149" i="3"/>
  <c r="S2149" i="3" s="1"/>
  <c r="R2150" i="3" l="1"/>
  <c r="S2150" i="3" s="1"/>
  <c r="M2150" i="3"/>
  <c r="N2150" i="3" s="1"/>
  <c r="P2151" i="3" s="1"/>
  <c r="Q2152" i="3" s="1"/>
  <c r="M2151" i="3" l="1"/>
  <c r="N2151" i="3" s="1"/>
  <c r="P2152" i="3" s="1"/>
  <c r="Q2153" i="3" s="1"/>
  <c r="R2151" i="3"/>
  <c r="S2151" i="3" s="1"/>
  <c r="M2152" i="3" l="1"/>
  <c r="N2152" i="3" s="1"/>
  <c r="P2153" i="3" s="1"/>
  <c r="Q2154" i="3" s="1"/>
  <c r="R2152" i="3"/>
  <c r="S2152" i="3" s="1"/>
  <c r="M2153" i="3" l="1"/>
  <c r="N2153" i="3" s="1"/>
  <c r="P2154" i="3" s="1"/>
  <c r="Q2155" i="3" s="1"/>
  <c r="R2153" i="3"/>
  <c r="S2153" i="3" s="1"/>
  <c r="M2154" i="3" l="1"/>
  <c r="N2154" i="3" s="1"/>
  <c r="P2155" i="3" s="1"/>
  <c r="Q2156" i="3" s="1"/>
  <c r="R2154" i="3"/>
  <c r="S2154" i="3" s="1"/>
  <c r="M2155" i="3" l="1"/>
  <c r="N2155" i="3" s="1"/>
  <c r="P2156" i="3" s="1"/>
  <c r="Q2157" i="3" s="1"/>
  <c r="R2155" i="3"/>
  <c r="S2155" i="3" s="1"/>
  <c r="R2156" i="3" l="1"/>
  <c r="S2156" i="3" s="1"/>
  <c r="M2156" i="3"/>
  <c r="N2156" i="3" s="1"/>
  <c r="P2157" i="3" s="1"/>
  <c r="Q2158" i="3" s="1"/>
  <c r="M2157" i="3" l="1"/>
  <c r="N2157" i="3" s="1"/>
  <c r="P2158" i="3" s="1"/>
  <c r="Q2159" i="3" s="1"/>
  <c r="R2157" i="3"/>
  <c r="S2157" i="3" s="1"/>
  <c r="M2158" i="3" l="1"/>
  <c r="N2158" i="3" s="1"/>
  <c r="P2159" i="3" s="1"/>
  <c r="Q2160" i="3" s="1"/>
  <c r="R2158" i="3"/>
  <c r="S2158" i="3" s="1"/>
  <c r="M2159" i="3" l="1"/>
  <c r="N2159" i="3" s="1"/>
  <c r="P2160" i="3" s="1"/>
  <c r="Q2161" i="3" s="1"/>
  <c r="R2159" i="3"/>
  <c r="S2159" i="3" s="1"/>
  <c r="R2160" i="3" l="1"/>
  <c r="S2160" i="3" s="1"/>
  <c r="M2160" i="3"/>
  <c r="N2160" i="3" s="1"/>
  <c r="P2161" i="3" s="1"/>
  <c r="Q2162" i="3" s="1"/>
  <c r="R2161" i="3" l="1"/>
  <c r="S2161" i="3" s="1"/>
  <c r="M2161" i="3"/>
  <c r="N2161" i="3" s="1"/>
  <c r="P2162" i="3" s="1"/>
  <c r="Q2163" i="3" s="1"/>
  <c r="M2162" i="3" l="1"/>
  <c r="N2162" i="3" s="1"/>
  <c r="P2163" i="3" s="1"/>
  <c r="Q2164" i="3" s="1"/>
  <c r="R2162" i="3"/>
  <c r="S2162" i="3" s="1"/>
  <c r="M2163" i="3" l="1"/>
  <c r="N2163" i="3" s="1"/>
  <c r="P2164" i="3" s="1"/>
  <c r="Q2165" i="3" s="1"/>
  <c r="R2163" i="3"/>
  <c r="S2163" i="3" s="1"/>
  <c r="M2164" i="3" l="1"/>
  <c r="N2164" i="3" s="1"/>
  <c r="P2165" i="3" s="1"/>
  <c r="Q2166" i="3" s="1"/>
  <c r="R2164" i="3"/>
  <c r="S2164" i="3" s="1"/>
  <c r="R2165" i="3" l="1"/>
  <c r="S2165" i="3" s="1"/>
  <c r="M2165" i="3"/>
  <c r="N2165" i="3" s="1"/>
  <c r="P2166" i="3" s="1"/>
  <c r="Q2167" i="3" s="1"/>
  <c r="M2166" i="3" l="1"/>
  <c r="N2166" i="3" s="1"/>
  <c r="P2167" i="3" s="1"/>
  <c r="Q2168" i="3" s="1"/>
  <c r="R2166" i="3"/>
  <c r="S2166" i="3" s="1"/>
  <c r="M2167" i="3" l="1"/>
  <c r="N2167" i="3" s="1"/>
  <c r="P2168" i="3" s="1"/>
  <c r="Q2169" i="3" s="1"/>
  <c r="R2167" i="3"/>
  <c r="S2167" i="3" s="1"/>
  <c r="M2168" i="3" l="1"/>
  <c r="N2168" i="3" s="1"/>
  <c r="P2169" i="3" s="1"/>
  <c r="Q2170" i="3" s="1"/>
  <c r="R2168" i="3"/>
  <c r="S2168" i="3" s="1"/>
  <c r="R2169" i="3" l="1"/>
  <c r="S2169" i="3" s="1"/>
  <c r="M2169" i="3"/>
  <c r="N2169" i="3" s="1"/>
  <c r="P2170" i="3" s="1"/>
  <c r="Q2171" i="3" s="1"/>
  <c r="R2170" i="3"/>
  <c r="S2170" i="3" l="1"/>
  <c r="M2170" i="3"/>
  <c r="N2170" i="3" s="1"/>
  <c r="P2171" i="3" s="1"/>
  <c r="Q2172" i="3" s="1"/>
  <c r="R2171" i="3" l="1"/>
  <c r="S2171" i="3" s="1"/>
  <c r="M2171" i="3"/>
  <c r="N2171" i="3" s="1"/>
  <c r="P2172" i="3" s="1"/>
  <c r="Q2173" i="3" s="1"/>
  <c r="R2172" i="3"/>
  <c r="S2172" i="3" s="1"/>
  <c r="M2172" i="3" l="1"/>
  <c r="N2172" i="3" s="1"/>
  <c r="P2173" i="3" s="1"/>
  <c r="Q2174" i="3" s="1"/>
  <c r="R2173" i="3" l="1"/>
  <c r="S2173" i="3" s="1"/>
  <c r="M2173" i="3"/>
  <c r="N2173" i="3" s="1"/>
  <c r="P2174" i="3" s="1"/>
  <c r="Q2175" i="3" s="1"/>
  <c r="R2174" i="3" l="1"/>
  <c r="S2174" i="3" s="1"/>
  <c r="M2174" i="3"/>
  <c r="N2174" i="3" s="1"/>
  <c r="P2175" i="3" s="1"/>
  <c r="Q2176" i="3" s="1"/>
  <c r="M2175" i="3" l="1"/>
  <c r="N2175" i="3" s="1"/>
  <c r="P2176" i="3" s="1"/>
  <c r="Q2177" i="3" s="1"/>
  <c r="R2175" i="3"/>
  <c r="S2175" i="3" s="1"/>
  <c r="M2176" i="3" l="1"/>
  <c r="N2176" i="3" s="1"/>
  <c r="P2177" i="3" s="1"/>
  <c r="Q2178" i="3" s="1"/>
  <c r="R2176" i="3"/>
  <c r="S2176" i="3" s="1"/>
  <c r="M2177" i="3" l="1"/>
  <c r="N2177" i="3" s="1"/>
  <c r="P2178" i="3" s="1"/>
  <c r="Q2179" i="3" s="1"/>
  <c r="R2177" i="3"/>
  <c r="S2177" i="3" s="1"/>
  <c r="R2178" i="3" l="1"/>
  <c r="S2178" i="3" s="1"/>
  <c r="M2178" i="3"/>
  <c r="N2178" i="3" s="1"/>
  <c r="P2179" i="3" s="1"/>
  <c r="Q2180" i="3" s="1"/>
  <c r="M2179" i="3" l="1"/>
  <c r="N2179" i="3" s="1"/>
  <c r="P2180" i="3" s="1"/>
  <c r="Q2181" i="3" s="1"/>
  <c r="R2179" i="3"/>
  <c r="S2179" i="3" s="1"/>
  <c r="M2180" i="3" l="1"/>
  <c r="N2180" i="3" s="1"/>
  <c r="P2181" i="3" s="1"/>
  <c r="Q2182" i="3" s="1"/>
  <c r="R2180" i="3"/>
  <c r="S2180" i="3" s="1"/>
  <c r="M2181" i="3" l="1"/>
  <c r="N2181" i="3" s="1"/>
  <c r="P2182" i="3" s="1"/>
  <c r="Q2183" i="3" s="1"/>
  <c r="R2181" i="3"/>
  <c r="S2181" i="3" s="1"/>
  <c r="M2182" i="3" l="1"/>
  <c r="N2182" i="3" s="1"/>
  <c r="P2183" i="3" s="1"/>
  <c r="Q2184" i="3" s="1"/>
  <c r="R2182" i="3"/>
  <c r="S2182" i="3" s="1"/>
  <c r="R2183" i="3" l="1"/>
  <c r="S2183" i="3" s="1"/>
  <c r="M2183" i="3"/>
  <c r="N2183" i="3" s="1"/>
  <c r="P2184" i="3" s="1"/>
  <c r="Q2185" i="3" s="1"/>
  <c r="M2184" i="3" l="1"/>
  <c r="N2184" i="3" s="1"/>
  <c r="P2185" i="3" s="1"/>
  <c r="Q2186" i="3" s="1"/>
  <c r="R2185" i="3"/>
  <c r="R2184" i="3"/>
  <c r="S2184" i="3" s="1"/>
  <c r="S2185" i="3" l="1"/>
  <c r="M2185" i="3"/>
  <c r="N2185" i="3" s="1"/>
  <c r="P2186" i="3" s="1"/>
  <c r="Q2187" i="3" s="1"/>
  <c r="R2186" i="3" l="1"/>
  <c r="S2186" i="3" s="1"/>
  <c r="M2186" i="3"/>
  <c r="N2186" i="3" s="1"/>
  <c r="P2187" i="3" s="1"/>
  <c r="Q2188" i="3" s="1"/>
  <c r="R2187" i="3" l="1"/>
  <c r="S2187" i="3" s="1"/>
  <c r="M2187" i="3"/>
  <c r="N2187" i="3" s="1"/>
  <c r="P2188" i="3" s="1"/>
  <c r="Q2189" i="3" s="1"/>
  <c r="R2188" i="3" l="1"/>
  <c r="S2188" i="3" s="1"/>
  <c r="M2188" i="3"/>
  <c r="N2188" i="3" s="1"/>
  <c r="P2189" i="3" s="1"/>
  <c r="Q2190" i="3" s="1"/>
  <c r="R2189" i="3" l="1"/>
  <c r="S2189" i="3" s="1"/>
  <c r="M2189" i="3"/>
  <c r="N2189" i="3" s="1"/>
  <c r="P2190" i="3" s="1"/>
  <c r="Q2191" i="3" s="1"/>
  <c r="R2190" i="3" l="1"/>
  <c r="S2190" i="3" s="1"/>
  <c r="M2190" i="3"/>
  <c r="N2190" i="3" s="1"/>
  <c r="P2191" i="3" s="1"/>
  <c r="Q2192" i="3" s="1"/>
  <c r="M2191" i="3" l="1"/>
  <c r="N2191" i="3" s="1"/>
  <c r="P2192" i="3" s="1"/>
  <c r="Q2193" i="3" s="1"/>
  <c r="R2191" i="3"/>
  <c r="S2191" i="3" s="1"/>
  <c r="M2192" i="3" l="1"/>
  <c r="N2192" i="3" s="1"/>
  <c r="P2193" i="3" s="1"/>
  <c r="Q2194" i="3" s="1"/>
  <c r="R2193" i="3"/>
  <c r="R2192" i="3"/>
  <c r="S2192" i="3" s="1"/>
  <c r="S2193" i="3" l="1"/>
  <c r="M2193" i="3"/>
  <c r="N2193" i="3" s="1"/>
  <c r="P2194" i="3" s="1"/>
  <c r="Q2195" i="3" s="1"/>
  <c r="M2194" i="3" l="1"/>
  <c r="N2194" i="3" s="1"/>
  <c r="P2195" i="3" s="1"/>
  <c r="Q2196" i="3" s="1"/>
  <c r="R2194" i="3"/>
  <c r="S2194" i="3" s="1"/>
  <c r="M2195" i="3" l="1"/>
  <c r="N2195" i="3" s="1"/>
  <c r="P2196" i="3" s="1"/>
  <c r="Q2197" i="3" s="1"/>
  <c r="R2195" i="3"/>
  <c r="S2195" i="3" s="1"/>
  <c r="M2196" i="3" l="1"/>
  <c r="N2196" i="3" s="1"/>
  <c r="P2197" i="3" s="1"/>
  <c r="Q2198" i="3" s="1"/>
  <c r="R2196" i="3"/>
  <c r="S2196" i="3" s="1"/>
  <c r="M2197" i="3" l="1"/>
  <c r="N2197" i="3" s="1"/>
  <c r="P2198" i="3" s="1"/>
  <c r="Q2199" i="3" s="1"/>
  <c r="R2197" i="3"/>
  <c r="S2197" i="3" s="1"/>
  <c r="M2198" i="3" l="1"/>
  <c r="N2198" i="3" s="1"/>
  <c r="P2199" i="3" s="1"/>
  <c r="Q2200" i="3" s="1"/>
  <c r="R2198" i="3"/>
  <c r="S2198" i="3" s="1"/>
  <c r="R2199" i="3" l="1"/>
  <c r="S2199" i="3" s="1"/>
  <c r="M2199" i="3"/>
  <c r="N2199" i="3" s="1"/>
  <c r="P2200" i="3" s="1"/>
  <c r="Q2201" i="3" s="1"/>
  <c r="M2200" i="3" l="1"/>
  <c r="N2200" i="3" s="1"/>
  <c r="P2201" i="3" s="1"/>
  <c r="Q2202" i="3" s="1"/>
  <c r="R2200" i="3"/>
  <c r="S2200" i="3" s="1"/>
  <c r="M2201" i="3" l="1"/>
  <c r="N2201" i="3" s="1"/>
  <c r="P2202" i="3" s="1"/>
  <c r="Q2203" i="3" s="1"/>
  <c r="R2201" i="3"/>
  <c r="S2201" i="3" s="1"/>
  <c r="M2202" i="3" l="1"/>
  <c r="N2202" i="3" s="1"/>
  <c r="P2203" i="3" s="1"/>
  <c r="Q2204" i="3" s="1"/>
  <c r="R2202" i="3"/>
  <c r="S2202" i="3" s="1"/>
  <c r="M2203" i="3" l="1"/>
  <c r="N2203" i="3" s="1"/>
  <c r="P2204" i="3" s="1"/>
  <c r="Q2205" i="3" s="1"/>
  <c r="R2203" i="3"/>
  <c r="S2203" i="3" s="1"/>
  <c r="M2204" i="3" l="1"/>
  <c r="N2204" i="3" s="1"/>
  <c r="P2205" i="3" s="1"/>
  <c r="Q2206" i="3" s="1"/>
  <c r="R2204" i="3"/>
  <c r="S2204" i="3" s="1"/>
  <c r="R2205" i="3" l="1"/>
  <c r="S2205" i="3" s="1"/>
  <c r="M2205" i="3"/>
  <c r="N2205" i="3" s="1"/>
  <c r="P2206" i="3" s="1"/>
  <c r="Q2207" i="3" s="1"/>
  <c r="R2206" i="3" l="1"/>
  <c r="S2206" i="3" s="1"/>
  <c r="M2206" i="3"/>
  <c r="N2206" i="3" s="1"/>
  <c r="P2207" i="3" s="1"/>
  <c r="Q2208" i="3" s="1"/>
  <c r="M2207" i="3" l="1"/>
  <c r="N2207" i="3" s="1"/>
  <c r="P2208" i="3" s="1"/>
  <c r="Q2209" i="3" s="1"/>
  <c r="R2207" i="3"/>
  <c r="S2207" i="3" s="1"/>
  <c r="M2208" i="3" l="1"/>
  <c r="N2208" i="3" s="1"/>
  <c r="P2209" i="3" s="1"/>
  <c r="Q2210" i="3" s="1"/>
  <c r="R2208" i="3"/>
  <c r="S2208" i="3" s="1"/>
  <c r="R2209" i="3" l="1"/>
  <c r="S2209" i="3" s="1"/>
  <c r="M2209" i="3"/>
  <c r="N2209" i="3" s="1"/>
  <c r="P2210" i="3" s="1"/>
  <c r="Q2211" i="3" s="1"/>
  <c r="R2210" i="3" l="1"/>
  <c r="S2210" i="3" s="1"/>
  <c r="M2210" i="3"/>
  <c r="N2210" i="3" s="1"/>
  <c r="P2211" i="3" s="1"/>
  <c r="Q2212" i="3" s="1"/>
  <c r="R2211" i="3"/>
  <c r="S2211" i="3" s="1"/>
  <c r="M2211" i="3" l="1"/>
  <c r="N2211" i="3" s="1"/>
  <c r="P2212" i="3" s="1"/>
  <c r="Q2213" i="3" s="1"/>
  <c r="R2212" i="3" l="1"/>
  <c r="S2212" i="3" s="1"/>
  <c r="M2212" i="3"/>
  <c r="N2212" i="3" s="1"/>
  <c r="P2213" i="3" s="1"/>
  <c r="Q2214" i="3" s="1"/>
  <c r="R2213" i="3" l="1"/>
  <c r="S2213" i="3" s="1"/>
  <c r="M2213" i="3"/>
  <c r="N2213" i="3" s="1"/>
  <c r="P2214" i="3" s="1"/>
  <c r="Q2215" i="3" s="1"/>
  <c r="M2214" i="3" l="1"/>
  <c r="N2214" i="3" s="1"/>
  <c r="P2215" i="3" s="1"/>
  <c r="Q2216" i="3" s="1"/>
  <c r="R2214" i="3"/>
  <c r="S2214" i="3" s="1"/>
  <c r="M2215" i="3" l="1"/>
  <c r="N2215" i="3" s="1"/>
  <c r="P2216" i="3" s="1"/>
  <c r="Q2217" i="3" s="1"/>
  <c r="R2215" i="3"/>
  <c r="S2215" i="3" s="1"/>
  <c r="M2216" i="3" l="1"/>
  <c r="N2216" i="3" s="1"/>
  <c r="P2217" i="3" s="1"/>
  <c r="Q2218" i="3" s="1"/>
  <c r="R2216" i="3"/>
  <c r="S2216" i="3" s="1"/>
  <c r="R2217" i="3" l="1"/>
  <c r="S2217" i="3" s="1"/>
  <c r="M2217" i="3"/>
  <c r="N2217" i="3" s="1"/>
  <c r="P2218" i="3" s="1"/>
  <c r="Q2219" i="3" s="1"/>
  <c r="M2218" i="3" l="1"/>
  <c r="N2218" i="3" s="1"/>
  <c r="P2219" i="3" s="1"/>
  <c r="Q2220" i="3" s="1"/>
  <c r="R2218" i="3"/>
  <c r="S2218" i="3" s="1"/>
  <c r="M2219" i="3" l="1"/>
  <c r="N2219" i="3" s="1"/>
  <c r="P2220" i="3" s="1"/>
  <c r="Q2221" i="3" s="1"/>
  <c r="R2219" i="3"/>
  <c r="S2219" i="3" s="1"/>
  <c r="M2220" i="3" l="1"/>
  <c r="N2220" i="3" s="1"/>
  <c r="P2221" i="3" s="1"/>
  <c r="Q2222" i="3" s="1"/>
  <c r="R2220" i="3"/>
  <c r="S2220" i="3" s="1"/>
  <c r="M2221" i="3" l="1"/>
  <c r="N2221" i="3" s="1"/>
  <c r="P2222" i="3" s="1"/>
  <c r="Q2223" i="3" s="1"/>
  <c r="R2221" i="3"/>
  <c r="S2221" i="3" s="1"/>
  <c r="R2222" i="3" l="1"/>
  <c r="S2222" i="3" s="1"/>
  <c r="M2222" i="3"/>
  <c r="N2222" i="3" s="1"/>
  <c r="P2223" i="3" s="1"/>
  <c r="Q2224" i="3" s="1"/>
  <c r="R2223" i="3" l="1"/>
  <c r="S2223" i="3" s="1"/>
  <c r="M2223" i="3"/>
  <c r="N2223" i="3" s="1"/>
  <c r="P2224" i="3" s="1"/>
  <c r="Q2225" i="3" s="1"/>
  <c r="R2224" i="3" l="1"/>
  <c r="S2224" i="3" s="1"/>
  <c r="M2224" i="3"/>
  <c r="N2224" i="3" s="1"/>
  <c r="P2225" i="3" s="1"/>
  <c r="Q2226" i="3" s="1"/>
  <c r="R2225" i="3" l="1"/>
  <c r="S2225" i="3" s="1"/>
  <c r="M2225" i="3"/>
  <c r="N2225" i="3" s="1"/>
  <c r="P2226" i="3" s="1"/>
  <c r="Q2227" i="3" s="1"/>
  <c r="M2226" i="3" l="1"/>
  <c r="N2226" i="3" s="1"/>
  <c r="P2227" i="3" s="1"/>
  <c r="Q2228" i="3" s="1"/>
  <c r="R2226" i="3"/>
  <c r="S2226" i="3" s="1"/>
  <c r="M2227" i="3" l="1"/>
  <c r="N2227" i="3" s="1"/>
  <c r="P2228" i="3" s="1"/>
  <c r="Q2229" i="3" s="1"/>
  <c r="R2227" i="3"/>
  <c r="S2227" i="3" s="1"/>
  <c r="M2228" i="3" l="1"/>
  <c r="N2228" i="3" s="1"/>
  <c r="P2229" i="3" s="1"/>
  <c r="Q2230" i="3" s="1"/>
  <c r="R2228" i="3"/>
  <c r="S2228" i="3" s="1"/>
  <c r="M2229" i="3" l="1"/>
  <c r="N2229" i="3" s="1"/>
  <c r="P2230" i="3" s="1"/>
  <c r="Q2231" i="3" s="1"/>
  <c r="R2229" i="3"/>
  <c r="S2229" i="3" s="1"/>
  <c r="R2230" i="3" l="1"/>
  <c r="S2230" i="3" s="1"/>
  <c r="M2230" i="3"/>
  <c r="N2230" i="3" s="1"/>
  <c r="P2231" i="3" s="1"/>
  <c r="Q2232" i="3" s="1"/>
  <c r="M2231" i="3" l="1"/>
  <c r="N2231" i="3" s="1"/>
  <c r="P2232" i="3" s="1"/>
  <c r="Q2233" i="3" s="1"/>
  <c r="R2231" i="3"/>
  <c r="S2231" i="3" s="1"/>
  <c r="M2232" i="3" l="1"/>
  <c r="N2232" i="3" s="1"/>
  <c r="P2233" i="3" s="1"/>
  <c r="Q2234" i="3" s="1"/>
  <c r="R2232" i="3"/>
  <c r="S2232" i="3" s="1"/>
  <c r="M2233" i="3" l="1"/>
  <c r="N2233" i="3" s="1"/>
  <c r="P2234" i="3" s="1"/>
  <c r="Q2235" i="3" s="1"/>
  <c r="R2233" i="3"/>
  <c r="S2233" i="3" s="1"/>
  <c r="M2234" i="3" l="1"/>
  <c r="N2234" i="3" s="1"/>
  <c r="P2235" i="3" s="1"/>
  <c r="Q2236" i="3" s="1"/>
  <c r="R2234" i="3"/>
  <c r="S2234" i="3" s="1"/>
  <c r="R2235" i="3" l="1"/>
  <c r="S2235" i="3" s="1"/>
  <c r="M2235" i="3"/>
  <c r="N2235" i="3" s="1"/>
  <c r="P2236" i="3" s="1"/>
  <c r="Q2237" i="3" s="1"/>
  <c r="R2236" i="3" l="1"/>
  <c r="S2236" i="3" s="1"/>
  <c r="M2236" i="3"/>
  <c r="N2236" i="3" s="1"/>
  <c r="P2237" i="3" s="1"/>
  <c r="Q2238" i="3" s="1"/>
  <c r="M2237" i="3" l="1"/>
  <c r="N2237" i="3" s="1"/>
  <c r="P2238" i="3" s="1"/>
  <c r="Q2239" i="3" s="1"/>
  <c r="R2237" i="3"/>
  <c r="S2237" i="3" s="1"/>
  <c r="M2238" i="3" l="1"/>
  <c r="N2238" i="3" s="1"/>
  <c r="P2239" i="3" s="1"/>
  <c r="Q2240" i="3" s="1"/>
  <c r="R2238" i="3"/>
  <c r="S2238" i="3" s="1"/>
  <c r="M2239" i="3" l="1"/>
  <c r="N2239" i="3" s="1"/>
  <c r="P2240" i="3" s="1"/>
  <c r="Q2241" i="3" s="1"/>
  <c r="R2239" i="3"/>
  <c r="S2239" i="3" s="1"/>
  <c r="M2240" i="3" l="1"/>
  <c r="N2240" i="3" s="1"/>
  <c r="P2241" i="3" s="1"/>
  <c r="Q2242" i="3" s="1"/>
  <c r="R2241" i="3"/>
  <c r="R2240" i="3"/>
  <c r="S2240" i="3" s="1"/>
  <c r="S2241" i="3" l="1"/>
  <c r="M2241" i="3"/>
  <c r="N2241" i="3" s="1"/>
  <c r="P2242" i="3" s="1"/>
  <c r="Q2243" i="3" s="1"/>
  <c r="R2242" i="3" l="1"/>
  <c r="S2242" i="3" s="1"/>
  <c r="M2242" i="3"/>
  <c r="N2242" i="3" s="1"/>
  <c r="P2243" i="3" s="1"/>
  <c r="Q2244" i="3" s="1"/>
  <c r="R2243" i="3" l="1"/>
  <c r="S2243" i="3" s="1"/>
  <c r="M2243" i="3"/>
  <c r="N2243" i="3" s="1"/>
  <c r="P2244" i="3" s="1"/>
  <c r="Q2245" i="3" s="1"/>
  <c r="R2244" i="3" l="1"/>
  <c r="S2244" i="3" s="1"/>
  <c r="M2244" i="3"/>
  <c r="N2244" i="3" s="1"/>
  <c r="P2245" i="3" s="1"/>
  <c r="Q2246" i="3" s="1"/>
  <c r="R2245" i="3" l="1"/>
  <c r="S2245" i="3" s="1"/>
  <c r="M2245" i="3"/>
  <c r="N2245" i="3" s="1"/>
  <c r="P2246" i="3" s="1"/>
  <c r="Q2247" i="3" s="1"/>
  <c r="M2246" i="3" l="1"/>
  <c r="N2246" i="3" s="1"/>
  <c r="P2247" i="3" s="1"/>
  <c r="Q2248" i="3" s="1"/>
  <c r="R2246" i="3"/>
  <c r="S2246" i="3" s="1"/>
  <c r="R2247" i="3" l="1"/>
  <c r="S2247" i="3" s="1"/>
  <c r="M2247" i="3"/>
  <c r="N2247" i="3" s="1"/>
  <c r="P2248" i="3" s="1"/>
  <c r="Q2249" i="3" s="1"/>
  <c r="R2248" i="3" l="1"/>
  <c r="S2248" i="3" s="1"/>
  <c r="M2248" i="3"/>
  <c r="N2248" i="3" s="1"/>
  <c r="P2249" i="3" s="1"/>
  <c r="Q2250" i="3" s="1"/>
  <c r="R2249" i="3" l="1"/>
  <c r="S2249" i="3" s="1"/>
  <c r="M2249" i="3"/>
  <c r="N2249" i="3" s="1"/>
  <c r="P2250" i="3" s="1"/>
  <c r="Q2251" i="3" s="1"/>
  <c r="R2250" i="3" l="1"/>
  <c r="S2250" i="3" s="1"/>
  <c r="M2250" i="3"/>
  <c r="N2250" i="3" s="1"/>
  <c r="P2251" i="3" s="1"/>
  <c r="Q2252" i="3" s="1"/>
  <c r="M2251" i="3" l="1"/>
  <c r="N2251" i="3" s="1"/>
  <c r="P2252" i="3" s="1"/>
  <c r="Q2253" i="3" s="1"/>
  <c r="R2251" i="3"/>
  <c r="S2251" i="3" s="1"/>
  <c r="M2252" i="3" l="1"/>
  <c r="N2252" i="3" s="1"/>
  <c r="P2253" i="3" s="1"/>
  <c r="Q2254" i="3" s="1"/>
  <c r="R2252" i="3"/>
  <c r="S2252" i="3" s="1"/>
  <c r="M2253" i="3" l="1"/>
  <c r="N2253" i="3" s="1"/>
  <c r="P2254" i="3" s="1"/>
  <c r="Q2255" i="3" s="1"/>
  <c r="R2253" i="3"/>
  <c r="S2253" i="3" s="1"/>
  <c r="R2254" i="3" l="1"/>
  <c r="S2254" i="3" s="1"/>
  <c r="M2254" i="3"/>
  <c r="N2254" i="3" s="1"/>
  <c r="P2255" i="3" s="1"/>
  <c r="Q2256" i="3" s="1"/>
  <c r="M2255" i="3" l="1"/>
  <c r="N2255" i="3" s="1"/>
  <c r="P2256" i="3" s="1"/>
  <c r="Q2257" i="3" s="1"/>
  <c r="R2255" i="3"/>
  <c r="S2255" i="3" s="1"/>
  <c r="R2256" i="3" l="1"/>
  <c r="S2256" i="3" s="1"/>
  <c r="M2256" i="3"/>
  <c r="N2256" i="3" s="1"/>
  <c r="P2257" i="3" s="1"/>
  <c r="Q2258" i="3" s="1"/>
  <c r="M2257" i="3" l="1"/>
  <c r="N2257" i="3" s="1"/>
  <c r="P2258" i="3" s="1"/>
  <c r="Q2259" i="3" s="1"/>
  <c r="R2257" i="3"/>
  <c r="S2257" i="3" s="1"/>
  <c r="M2258" i="3" l="1"/>
  <c r="N2258" i="3" s="1"/>
  <c r="P2259" i="3" s="1"/>
  <c r="Q2260" i="3" s="1"/>
  <c r="R2258" i="3"/>
  <c r="S2258" i="3" s="1"/>
  <c r="M2259" i="3" l="1"/>
  <c r="N2259" i="3" s="1"/>
  <c r="P2260" i="3" s="1"/>
  <c r="Q2261" i="3" s="1"/>
  <c r="R2259" i="3"/>
  <c r="S2259" i="3" s="1"/>
  <c r="M2260" i="3" l="1"/>
  <c r="N2260" i="3" s="1"/>
  <c r="P2261" i="3" s="1"/>
  <c r="Q2262" i="3" s="1"/>
  <c r="R2260" i="3"/>
  <c r="S2260" i="3" s="1"/>
  <c r="R2261" i="3" l="1"/>
  <c r="S2261" i="3" s="1"/>
  <c r="M2261" i="3"/>
  <c r="N2261" i="3" s="1"/>
  <c r="P2262" i="3" s="1"/>
  <c r="Q2263" i="3" s="1"/>
  <c r="M2262" i="3" l="1"/>
  <c r="N2262" i="3" s="1"/>
  <c r="P2263" i="3" s="1"/>
  <c r="Q2264" i="3" s="1"/>
  <c r="R2262" i="3"/>
  <c r="S2262" i="3" s="1"/>
  <c r="M2263" i="3" l="1"/>
  <c r="N2263" i="3" s="1"/>
  <c r="P2264" i="3" s="1"/>
  <c r="Q2265" i="3" s="1"/>
  <c r="R2263" i="3"/>
  <c r="S2263" i="3" s="1"/>
  <c r="R2264" i="3" l="1"/>
  <c r="S2264" i="3" s="1"/>
  <c r="M2264" i="3"/>
  <c r="N2264" i="3" s="1"/>
  <c r="P2265" i="3" s="1"/>
  <c r="Q2266" i="3" s="1"/>
  <c r="R2265" i="3" l="1"/>
  <c r="S2265" i="3" s="1"/>
  <c r="M2265" i="3"/>
  <c r="N2265" i="3" s="1"/>
  <c r="P2266" i="3" s="1"/>
  <c r="Q2267" i="3" s="1"/>
  <c r="R2266" i="3" l="1"/>
  <c r="S2266" i="3" s="1"/>
  <c r="M2266" i="3"/>
  <c r="N2266" i="3" s="1"/>
  <c r="P2267" i="3" s="1"/>
  <c r="Q2268" i="3" s="1"/>
  <c r="M2267" i="3" l="1"/>
  <c r="N2267" i="3" s="1"/>
  <c r="P2268" i="3" s="1"/>
  <c r="Q2269" i="3" s="1"/>
  <c r="R2267" i="3"/>
  <c r="S2267" i="3" s="1"/>
  <c r="M2268" i="3" l="1"/>
  <c r="N2268" i="3" s="1"/>
  <c r="P2269" i="3" s="1"/>
  <c r="Q2270" i="3" s="1"/>
  <c r="R2268" i="3"/>
  <c r="S2268" i="3" s="1"/>
  <c r="M2269" i="3" l="1"/>
  <c r="N2269" i="3" s="1"/>
  <c r="P2270" i="3" s="1"/>
  <c r="Q2271" i="3" s="1"/>
  <c r="R2269" i="3"/>
  <c r="S2269" i="3" s="1"/>
  <c r="R2270" i="3" l="1"/>
  <c r="S2270" i="3" s="1"/>
  <c r="M2270" i="3"/>
  <c r="N2270" i="3" s="1"/>
  <c r="P2271" i="3" s="1"/>
  <c r="Q2272" i="3" s="1"/>
  <c r="M2271" i="3" l="1"/>
  <c r="N2271" i="3" s="1"/>
  <c r="P2272" i="3" s="1"/>
  <c r="Q2273" i="3" s="1"/>
  <c r="R2271" i="3"/>
  <c r="S2271" i="3" s="1"/>
  <c r="M2272" i="3" l="1"/>
  <c r="N2272" i="3" s="1"/>
  <c r="P2273" i="3" s="1"/>
  <c r="Q2274" i="3" s="1"/>
  <c r="R2272" i="3"/>
  <c r="S2272" i="3" s="1"/>
  <c r="R2273" i="3" l="1"/>
  <c r="S2273" i="3" s="1"/>
  <c r="M2273" i="3"/>
  <c r="N2273" i="3" s="1"/>
  <c r="P2274" i="3" s="1"/>
  <c r="Q2275" i="3" s="1"/>
  <c r="M2274" i="3" l="1"/>
  <c r="N2274" i="3" s="1"/>
  <c r="P2275" i="3" s="1"/>
  <c r="Q2276" i="3" s="1"/>
  <c r="R2274" i="3"/>
  <c r="S2274" i="3" s="1"/>
  <c r="M2275" i="3" l="1"/>
  <c r="N2275" i="3" s="1"/>
  <c r="P2276" i="3" s="1"/>
  <c r="Q2277" i="3" s="1"/>
  <c r="R2275" i="3"/>
  <c r="S2275" i="3" s="1"/>
  <c r="M2276" i="3" l="1"/>
  <c r="N2276" i="3" s="1"/>
  <c r="P2277" i="3" s="1"/>
  <c r="Q2278" i="3" s="1"/>
  <c r="R2276" i="3"/>
  <c r="S2276" i="3" s="1"/>
  <c r="M2277" i="3" l="1"/>
  <c r="N2277" i="3" s="1"/>
  <c r="P2278" i="3" s="1"/>
  <c r="Q2279" i="3" s="1"/>
  <c r="R2277" i="3"/>
  <c r="S2277" i="3" s="1"/>
  <c r="R2278" i="3" l="1"/>
  <c r="S2278" i="3" s="1"/>
  <c r="M2278" i="3"/>
  <c r="N2278" i="3" s="1"/>
  <c r="P2279" i="3" s="1"/>
  <c r="Q2280" i="3" s="1"/>
  <c r="M2279" i="3" l="1"/>
  <c r="N2279" i="3" s="1"/>
  <c r="P2280" i="3" s="1"/>
  <c r="Q2281" i="3" s="1"/>
  <c r="R2279" i="3"/>
  <c r="S2279" i="3" s="1"/>
  <c r="M2280" i="3" l="1"/>
  <c r="N2280" i="3" s="1"/>
  <c r="P2281" i="3" s="1"/>
  <c r="Q2282" i="3" s="1"/>
  <c r="R2280" i="3"/>
  <c r="S2280" i="3" s="1"/>
  <c r="M2281" i="3" l="1"/>
  <c r="N2281" i="3" s="1"/>
  <c r="P2282" i="3" s="1"/>
  <c r="Q2283" i="3" s="1"/>
  <c r="R2281" i="3"/>
  <c r="S2281" i="3" s="1"/>
  <c r="R2282" i="3" l="1"/>
  <c r="S2282" i="3" s="1"/>
  <c r="M2282" i="3"/>
  <c r="N2282" i="3" s="1"/>
  <c r="P2283" i="3" s="1"/>
  <c r="Q2284" i="3" s="1"/>
  <c r="M2283" i="3" l="1"/>
  <c r="N2283" i="3" s="1"/>
  <c r="P2284" i="3" s="1"/>
  <c r="Q2285" i="3" s="1"/>
  <c r="R2283" i="3"/>
  <c r="S2283" i="3" s="1"/>
  <c r="M2284" i="3" l="1"/>
  <c r="N2284" i="3" s="1"/>
  <c r="P2285" i="3" s="1"/>
  <c r="Q2286" i="3" s="1"/>
  <c r="R2284" i="3"/>
  <c r="S2284" i="3" s="1"/>
  <c r="M2285" i="3" l="1"/>
  <c r="N2285" i="3" s="1"/>
  <c r="P2286" i="3" s="1"/>
  <c r="Q2287" i="3" s="1"/>
  <c r="R2285" i="3"/>
  <c r="S2285" i="3" s="1"/>
  <c r="R2286" i="3" l="1"/>
  <c r="S2286" i="3" s="1"/>
  <c r="M2286" i="3"/>
  <c r="N2286" i="3" s="1"/>
  <c r="P2287" i="3" s="1"/>
  <c r="Q2288" i="3" s="1"/>
  <c r="R2287" i="3" l="1"/>
  <c r="S2287" i="3" s="1"/>
  <c r="M2287" i="3"/>
  <c r="N2287" i="3" s="1"/>
  <c r="P2288" i="3" s="1"/>
  <c r="Q2289" i="3" s="1"/>
  <c r="M2288" i="3" l="1"/>
  <c r="N2288" i="3" s="1"/>
  <c r="P2289" i="3" s="1"/>
  <c r="Q2290" i="3" s="1"/>
  <c r="R2288" i="3"/>
  <c r="S2288" i="3" s="1"/>
  <c r="M2289" i="3" l="1"/>
  <c r="N2289" i="3" s="1"/>
  <c r="P2290" i="3" s="1"/>
  <c r="Q2291" i="3" s="1"/>
  <c r="R2289" i="3"/>
  <c r="S2289" i="3" s="1"/>
  <c r="M2290" i="3" l="1"/>
  <c r="N2290" i="3" s="1"/>
  <c r="P2291" i="3" s="1"/>
  <c r="Q2292" i="3" s="1"/>
  <c r="R2290" i="3"/>
  <c r="S2290" i="3" s="1"/>
  <c r="R2291" i="3" l="1"/>
  <c r="S2291" i="3" s="1"/>
  <c r="M2291" i="3"/>
  <c r="N2291" i="3" s="1"/>
  <c r="P2292" i="3" s="1"/>
  <c r="Q2293" i="3" s="1"/>
  <c r="R2292" i="3" l="1"/>
  <c r="S2292" i="3" s="1"/>
  <c r="M2292" i="3"/>
  <c r="N2292" i="3" s="1"/>
  <c r="P2293" i="3" s="1"/>
  <c r="Q2294" i="3" s="1"/>
  <c r="M2293" i="3" l="1"/>
  <c r="N2293" i="3" s="1"/>
  <c r="P2294" i="3" s="1"/>
  <c r="Q2295" i="3" s="1"/>
  <c r="R2293" i="3"/>
  <c r="S2293" i="3" s="1"/>
  <c r="R2294" i="3" l="1"/>
  <c r="S2294" i="3" s="1"/>
  <c r="M2294" i="3"/>
  <c r="N2294" i="3" s="1"/>
  <c r="P2295" i="3" s="1"/>
  <c r="Q2296" i="3" s="1"/>
  <c r="R2295" i="3" l="1"/>
  <c r="S2295" i="3" s="1"/>
  <c r="M2295" i="3"/>
  <c r="N2295" i="3" s="1"/>
  <c r="P2296" i="3" s="1"/>
  <c r="Q2297" i="3" s="1"/>
  <c r="R2296" i="3" l="1"/>
  <c r="S2296" i="3" s="1"/>
  <c r="M2296" i="3"/>
  <c r="N2296" i="3" s="1"/>
  <c r="P2297" i="3" s="1"/>
  <c r="Q2298" i="3" s="1"/>
  <c r="R2297" i="3" l="1"/>
  <c r="S2297" i="3" s="1"/>
  <c r="M2297" i="3"/>
  <c r="N2297" i="3" s="1"/>
  <c r="P2298" i="3" s="1"/>
  <c r="Q2299" i="3" s="1"/>
  <c r="R2298" i="3" l="1"/>
  <c r="S2298" i="3" s="1"/>
  <c r="M2298" i="3"/>
  <c r="N2298" i="3" s="1"/>
  <c r="P2299" i="3" s="1"/>
  <c r="Q2300" i="3" s="1"/>
  <c r="M2299" i="3" l="1"/>
  <c r="N2299" i="3" s="1"/>
  <c r="P2300" i="3" s="1"/>
  <c r="Q2301" i="3" s="1"/>
  <c r="R2299" i="3"/>
  <c r="S2299" i="3" s="1"/>
  <c r="M2300" i="3" l="1"/>
  <c r="N2300" i="3" s="1"/>
  <c r="P2301" i="3" s="1"/>
  <c r="Q2302" i="3" s="1"/>
  <c r="R2300" i="3"/>
  <c r="S2300" i="3" s="1"/>
  <c r="M2301" i="3" l="1"/>
  <c r="N2301" i="3" s="1"/>
  <c r="P2302" i="3" s="1"/>
  <c r="Q2303" i="3" s="1"/>
  <c r="R2301" i="3"/>
  <c r="S2301" i="3" s="1"/>
  <c r="M2302" i="3" l="1"/>
  <c r="N2302" i="3" s="1"/>
  <c r="P2303" i="3" s="1"/>
  <c r="Q2304" i="3" s="1"/>
  <c r="R2302" i="3"/>
  <c r="S2302" i="3" s="1"/>
  <c r="M2303" i="3" l="1"/>
  <c r="N2303" i="3" s="1"/>
  <c r="P2304" i="3" s="1"/>
  <c r="Q2305" i="3" s="1"/>
  <c r="R2303" i="3"/>
  <c r="S2303" i="3" s="1"/>
  <c r="R2304" i="3" l="1"/>
  <c r="S2304" i="3" s="1"/>
  <c r="R2305" i="3"/>
  <c r="M2304" i="3"/>
  <c r="N2304" i="3" s="1"/>
  <c r="P2305" i="3" s="1"/>
  <c r="Q2306" i="3" s="1"/>
  <c r="S2305" i="3" l="1"/>
  <c r="M2305" i="3"/>
  <c r="N2305" i="3" s="1"/>
  <c r="P2306" i="3" s="1"/>
  <c r="Q2307" i="3" s="1"/>
  <c r="M2306" i="3" l="1"/>
  <c r="N2306" i="3" s="1"/>
  <c r="P2307" i="3" s="1"/>
  <c r="Q2308" i="3" s="1"/>
  <c r="R2306" i="3"/>
  <c r="S2306" i="3" s="1"/>
  <c r="R2307" i="3" l="1"/>
  <c r="S2307" i="3" s="1"/>
  <c r="M2307" i="3"/>
  <c r="N2307" i="3" s="1"/>
  <c r="P2308" i="3" s="1"/>
  <c r="Q2309" i="3" s="1"/>
  <c r="M2308" i="3" l="1"/>
  <c r="N2308" i="3" s="1"/>
  <c r="P2309" i="3" s="1"/>
  <c r="Q2310" i="3" s="1"/>
  <c r="R2308" i="3"/>
  <c r="S2308" i="3" s="1"/>
  <c r="M2309" i="3" l="1"/>
  <c r="N2309" i="3" s="1"/>
  <c r="P2310" i="3" s="1"/>
  <c r="Q2311" i="3" s="1"/>
  <c r="R2310" i="3"/>
  <c r="R2309" i="3"/>
  <c r="S2309" i="3" s="1"/>
  <c r="S2310" i="3" l="1"/>
  <c r="M2310" i="3"/>
  <c r="N2310" i="3" s="1"/>
  <c r="P2311" i="3" s="1"/>
  <c r="Q2312" i="3" s="1"/>
  <c r="R2311" i="3" l="1"/>
  <c r="S2311" i="3" s="1"/>
  <c r="M2311" i="3"/>
  <c r="N2311" i="3" s="1"/>
  <c r="P2312" i="3" s="1"/>
  <c r="Q2313" i="3" s="1"/>
  <c r="R2312" i="3" l="1"/>
  <c r="S2312" i="3" s="1"/>
  <c r="M2312" i="3"/>
  <c r="N2312" i="3" s="1"/>
  <c r="P2313" i="3" s="1"/>
  <c r="Q2314" i="3" s="1"/>
  <c r="R2313" i="3" l="1"/>
  <c r="S2313" i="3" s="1"/>
  <c r="M2313" i="3"/>
  <c r="N2313" i="3" s="1"/>
  <c r="P2314" i="3" s="1"/>
  <c r="Q2315" i="3" s="1"/>
  <c r="R2314" i="3" l="1"/>
  <c r="S2314" i="3" s="1"/>
  <c r="M2314" i="3"/>
  <c r="N2314" i="3" s="1"/>
  <c r="P2315" i="3" s="1"/>
  <c r="Q2316" i="3" s="1"/>
  <c r="R2315" i="3" l="1"/>
  <c r="S2315" i="3" s="1"/>
  <c r="M2315" i="3"/>
  <c r="N2315" i="3" s="1"/>
  <c r="P2316" i="3" s="1"/>
  <c r="Q2317" i="3" s="1"/>
  <c r="R2316" i="3" l="1"/>
  <c r="S2316" i="3" s="1"/>
  <c r="M2316" i="3"/>
  <c r="N2316" i="3" s="1"/>
  <c r="P2317" i="3" s="1"/>
  <c r="Q2318" i="3" s="1"/>
  <c r="M2317" i="3" l="1"/>
  <c r="N2317" i="3" s="1"/>
  <c r="P2318" i="3" s="1"/>
  <c r="Q2319" i="3" s="1"/>
  <c r="R2317" i="3"/>
  <c r="S2317" i="3" s="1"/>
  <c r="M2318" i="3" l="1"/>
  <c r="N2318" i="3" s="1"/>
  <c r="P2319" i="3" s="1"/>
  <c r="Q2320" i="3" s="1"/>
  <c r="R2319" i="3"/>
  <c r="R2318" i="3"/>
  <c r="S2318" i="3" s="1"/>
  <c r="S2319" i="3" l="1"/>
  <c r="M2319" i="3"/>
  <c r="N2319" i="3" s="1"/>
  <c r="P2320" i="3" s="1"/>
  <c r="Q2321" i="3" s="1"/>
  <c r="R2320" i="3" l="1"/>
  <c r="S2320" i="3" s="1"/>
  <c r="M2320" i="3"/>
  <c r="N2320" i="3" s="1"/>
  <c r="P2321" i="3" s="1"/>
  <c r="Q2322" i="3" s="1"/>
  <c r="M2321" i="3" l="1"/>
  <c r="N2321" i="3" s="1"/>
  <c r="P2322" i="3" s="1"/>
  <c r="Q2323" i="3" s="1"/>
  <c r="R2321" i="3"/>
  <c r="S2321" i="3" s="1"/>
  <c r="M2322" i="3" l="1"/>
  <c r="N2322" i="3" s="1"/>
  <c r="P2323" i="3" s="1"/>
  <c r="Q2324" i="3" s="1"/>
  <c r="R2322" i="3"/>
  <c r="S2322" i="3" s="1"/>
  <c r="M2323" i="3" l="1"/>
  <c r="N2323" i="3" s="1"/>
  <c r="P2324" i="3" s="1"/>
  <c r="Q2325" i="3" s="1"/>
  <c r="R2323" i="3"/>
  <c r="S2323" i="3" s="1"/>
  <c r="M2324" i="3" l="1"/>
  <c r="N2324" i="3" s="1"/>
  <c r="P2325" i="3" s="1"/>
  <c r="Q2326" i="3" s="1"/>
  <c r="R2324" i="3"/>
  <c r="S2324" i="3" s="1"/>
  <c r="R2325" i="3" l="1"/>
  <c r="S2325" i="3" s="1"/>
  <c r="M2325" i="3"/>
  <c r="N2325" i="3" s="1"/>
  <c r="P2326" i="3" s="1"/>
  <c r="Q2327" i="3" s="1"/>
  <c r="M2326" i="3" l="1"/>
  <c r="N2326" i="3" s="1"/>
  <c r="P2327" i="3" s="1"/>
  <c r="Q2328" i="3" s="1"/>
  <c r="R2326" i="3"/>
  <c r="S2326" i="3" s="1"/>
  <c r="M2327" i="3" l="1"/>
  <c r="N2327" i="3" s="1"/>
  <c r="P2328" i="3" s="1"/>
  <c r="Q2329" i="3" s="1"/>
  <c r="R2327" i="3"/>
  <c r="S2327" i="3" s="1"/>
  <c r="M2328" i="3" l="1"/>
  <c r="N2328" i="3" s="1"/>
  <c r="P2329" i="3" s="1"/>
  <c r="Q2330" i="3" s="1"/>
  <c r="R2328" i="3"/>
  <c r="S2328" i="3" s="1"/>
  <c r="M2329" i="3" l="1"/>
  <c r="N2329" i="3" s="1"/>
  <c r="P2330" i="3" s="1"/>
  <c r="Q2331" i="3" s="1"/>
  <c r="R2329" i="3"/>
  <c r="S2329" i="3" s="1"/>
  <c r="M2330" i="3" l="1"/>
  <c r="N2330" i="3" s="1"/>
  <c r="P2331" i="3" s="1"/>
  <c r="Q2332" i="3" s="1"/>
  <c r="R2330" i="3"/>
  <c r="S2330" i="3" s="1"/>
  <c r="M2331" i="3" l="1"/>
  <c r="N2331" i="3" s="1"/>
  <c r="P2332" i="3" s="1"/>
  <c r="Q2333" i="3" s="1"/>
  <c r="R2331" i="3"/>
  <c r="S2331" i="3" s="1"/>
  <c r="M2332" i="3" l="1"/>
  <c r="N2332" i="3" s="1"/>
  <c r="P2333" i="3" s="1"/>
  <c r="Q2334" i="3" s="1"/>
  <c r="R2332" i="3"/>
  <c r="S2332" i="3" s="1"/>
  <c r="R2333" i="3" l="1"/>
  <c r="S2333" i="3" s="1"/>
  <c r="M2333" i="3"/>
  <c r="N2333" i="3" s="1"/>
  <c r="P2334" i="3" s="1"/>
  <c r="Q2335" i="3" s="1"/>
  <c r="M2334" i="3" l="1"/>
  <c r="N2334" i="3" s="1"/>
  <c r="P2335" i="3" s="1"/>
  <c r="Q2336" i="3" s="1"/>
  <c r="R2334" i="3"/>
  <c r="S2334" i="3" s="1"/>
  <c r="M2335" i="3" l="1"/>
  <c r="N2335" i="3" s="1"/>
  <c r="P2336" i="3" s="1"/>
  <c r="Q2337" i="3" s="1"/>
  <c r="R2335" i="3"/>
  <c r="S2335" i="3" s="1"/>
  <c r="M2336" i="3" l="1"/>
  <c r="N2336" i="3" s="1"/>
  <c r="P2337" i="3" s="1"/>
  <c r="Q2338" i="3" s="1"/>
  <c r="R2336" i="3"/>
  <c r="S2336" i="3" s="1"/>
  <c r="M2337" i="3" l="1"/>
  <c r="N2337" i="3" s="1"/>
  <c r="P2338" i="3" s="1"/>
  <c r="Q2339" i="3" s="1"/>
  <c r="R2337" i="3"/>
  <c r="S2337" i="3" s="1"/>
  <c r="R2338" i="3" l="1"/>
  <c r="S2338" i="3" s="1"/>
  <c r="M2338" i="3"/>
  <c r="N2338" i="3" s="1"/>
  <c r="P2339" i="3" s="1"/>
  <c r="Q2340" i="3" s="1"/>
  <c r="M2339" i="3" l="1"/>
  <c r="N2339" i="3" s="1"/>
  <c r="P2340" i="3" s="1"/>
  <c r="Q2341" i="3" s="1"/>
  <c r="R2339" i="3"/>
  <c r="S2339" i="3" s="1"/>
  <c r="M2340" i="3" l="1"/>
  <c r="N2340" i="3" s="1"/>
  <c r="P2341" i="3" s="1"/>
  <c r="Q2342" i="3" s="1"/>
  <c r="R2340" i="3"/>
  <c r="S2340" i="3" s="1"/>
  <c r="M2341" i="3" l="1"/>
  <c r="N2341" i="3" s="1"/>
  <c r="P2342" i="3" s="1"/>
  <c r="Q2343" i="3" s="1"/>
  <c r="R2342" i="3"/>
  <c r="R2341" i="3"/>
  <c r="S2341" i="3" s="1"/>
  <c r="S2342" i="3" l="1"/>
  <c r="M2342" i="3"/>
  <c r="N2342" i="3" s="1"/>
  <c r="P2343" i="3" s="1"/>
  <c r="Q2344" i="3" s="1"/>
  <c r="M2343" i="3" l="1"/>
  <c r="N2343" i="3" s="1"/>
  <c r="P2344" i="3" s="1"/>
  <c r="Q2345" i="3" s="1"/>
  <c r="R2343" i="3"/>
  <c r="S2343" i="3" s="1"/>
  <c r="R2344" i="3" l="1"/>
  <c r="S2344" i="3" s="1"/>
  <c r="M2344" i="3"/>
  <c r="N2344" i="3" s="1"/>
  <c r="P2345" i="3" s="1"/>
  <c r="Q2346" i="3" s="1"/>
  <c r="M2345" i="3" l="1"/>
  <c r="N2345" i="3" s="1"/>
  <c r="P2346" i="3" s="1"/>
  <c r="Q2347" i="3" s="1"/>
  <c r="R2345" i="3"/>
  <c r="S2345" i="3" s="1"/>
  <c r="M2346" i="3" l="1"/>
  <c r="N2346" i="3" s="1"/>
  <c r="P2347" i="3" s="1"/>
  <c r="Q2348" i="3" s="1"/>
  <c r="R2346" i="3"/>
  <c r="S2346" i="3" s="1"/>
  <c r="M2347" i="3" l="1"/>
  <c r="N2347" i="3" s="1"/>
  <c r="P2348" i="3" s="1"/>
  <c r="Q2349" i="3" s="1"/>
  <c r="R2348" i="3"/>
  <c r="R2347" i="3"/>
  <c r="S2347" i="3" s="1"/>
  <c r="S2348" i="3" l="1"/>
  <c r="M2348" i="3"/>
  <c r="N2348" i="3" s="1"/>
  <c r="P2349" i="3" s="1"/>
  <c r="Q2350" i="3" s="1"/>
  <c r="R2349" i="3" l="1"/>
  <c r="S2349" i="3" s="1"/>
  <c r="M2349" i="3"/>
  <c r="N2349" i="3" s="1"/>
  <c r="P2350" i="3" s="1"/>
  <c r="Q2351" i="3" s="1"/>
  <c r="M2350" i="3" l="1"/>
  <c r="N2350" i="3" s="1"/>
  <c r="P2351" i="3" s="1"/>
  <c r="Q2352" i="3" s="1"/>
  <c r="R2350" i="3"/>
  <c r="S2350" i="3" s="1"/>
  <c r="M2351" i="3" l="1"/>
  <c r="N2351" i="3" s="1"/>
  <c r="P2352" i="3" s="1"/>
  <c r="Q2353" i="3" s="1"/>
  <c r="R2351" i="3"/>
  <c r="S2351" i="3" s="1"/>
  <c r="R2352" i="3" l="1"/>
  <c r="S2352" i="3" s="1"/>
  <c r="M2352" i="3"/>
  <c r="N2352" i="3" s="1"/>
  <c r="P2353" i="3" s="1"/>
  <c r="Q2354" i="3" s="1"/>
  <c r="R2353" i="3" l="1"/>
  <c r="S2353" i="3" s="1"/>
  <c r="M2353" i="3"/>
  <c r="N2353" i="3" s="1"/>
  <c r="P2354" i="3" s="1"/>
  <c r="Q2355" i="3" s="1"/>
  <c r="R2354" i="3" l="1"/>
  <c r="S2354" i="3" s="1"/>
  <c r="M2354" i="3"/>
  <c r="N2354" i="3" s="1"/>
  <c r="P2355" i="3" s="1"/>
  <c r="Q2356" i="3" s="1"/>
  <c r="M2355" i="3" l="1"/>
  <c r="N2355" i="3" s="1"/>
  <c r="P2356" i="3" s="1"/>
  <c r="Q2357" i="3" s="1"/>
  <c r="R2355" i="3"/>
  <c r="S2355" i="3" s="1"/>
  <c r="M2356" i="3" l="1"/>
  <c r="N2356" i="3" s="1"/>
  <c r="P2357" i="3" s="1"/>
  <c r="Q2358" i="3" s="1"/>
  <c r="R2356" i="3"/>
  <c r="S2356" i="3" s="1"/>
  <c r="M2357" i="3" l="1"/>
  <c r="N2357" i="3" s="1"/>
  <c r="P2358" i="3" s="1"/>
  <c r="Q2359" i="3" s="1"/>
  <c r="R2357" i="3"/>
  <c r="S2357" i="3" s="1"/>
  <c r="R2358" i="3" l="1"/>
  <c r="S2358" i="3" s="1"/>
  <c r="M2358" i="3"/>
  <c r="N2358" i="3" s="1"/>
  <c r="P2359" i="3" s="1"/>
  <c r="Q2360" i="3" s="1"/>
  <c r="M2359" i="3" l="1"/>
  <c r="N2359" i="3" s="1"/>
  <c r="P2360" i="3" s="1"/>
  <c r="Q2361" i="3" s="1"/>
  <c r="R2359" i="3"/>
  <c r="S2359" i="3" s="1"/>
  <c r="M2360" i="3" l="1"/>
  <c r="N2360" i="3" s="1"/>
  <c r="P2361" i="3" s="1"/>
  <c r="Q2362" i="3" s="1"/>
  <c r="R2360" i="3"/>
  <c r="S2360" i="3" s="1"/>
  <c r="M2361" i="3" l="1"/>
  <c r="N2361" i="3" s="1"/>
  <c r="P2362" i="3" s="1"/>
  <c r="Q2363" i="3" s="1"/>
  <c r="R2361" i="3"/>
  <c r="S2361" i="3" s="1"/>
  <c r="R2362" i="3" l="1"/>
  <c r="S2362" i="3" s="1"/>
  <c r="M2362" i="3"/>
  <c r="N2362" i="3" s="1"/>
  <c r="P2363" i="3" s="1"/>
  <c r="Q2364" i="3" s="1"/>
  <c r="R2363" i="3" l="1"/>
  <c r="S2363" i="3" s="1"/>
  <c r="M2363" i="3"/>
  <c r="N2363" i="3" s="1"/>
  <c r="P2364" i="3" s="1"/>
  <c r="Q2365" i="3" s="1"/>
  <c r="M2364" i="3" l="1"/>
  <c r="N2364" i="3" s="1"/>
  <c r="P2365" i="3" s="1"/>
  <c r="Q2366" i="3" s="1"/>
  <c r="R2365" i="3"/>
  <c r="R2364" i="3"/>
  <c r="S2364" i="3" s="1"/>
  <c r="S2365" i="3" l="1"/>
  <c r="M2365" i="3"/>
  <c r="N2365" i="3" s="1"/>
  <c r="P2366" i="3" s="1"/>
  <c r="Q2367" i="3" s="1"/>
  <c r="M2366" i="3" l="1"/>
  <c r="N2366" i="3" s="1"/>
  <c r="P2367" i="3" s="1"/>
  <c r="Q2368" i="3" s="1"/>
  <c r="R2366" i="3"/>
  <c r="S2366" i="3" s="1"/>
  <c r="M2367" i="3" l="1"/>
  <c r="N2367" i="3" s="1"/>
  <c r="P2368" i="3" s="1"/>
  <c r="Q2369" i="3" s="1"/>
  <c r="R2367" i="3"/>
  <c r="S2367" i="3" s="1"/>
  <c r="M2368" i="3" l="1"/>
  <c r="N2368" i="3" s="1"/>
  <c r="P2369" i="3" s="1"/>
  <c r="Q2370" i="3" s="1"/>
  <c r="R2368" i="3"/>
  <c r="S2368" i="3" s="1"/>
  <c r="R2369" i="3" l="1"/>
  <c r="S2369" i="3" s="1"/>
  <c r="M2369" i="3"/>
  <c r="N2369" i="3" s="1"/>
  <c r="P2370" i="3" s="1"/>
  <c r="Q2371" i="3" s="1"/>
  <c r="R2370" i="3" l="1"/>
  <c r="S2370" i="3" s="1"/>
  <c r="M2370" i="3"/>
  <c r="N2370" i="3" s="1"/>
  <c r="P2371" i="3" s="1"/>
  <c r="Q2372" i="3" s="1"/>
  <c r="M2371" i="3" l="1"/>
  <c r="N2371" i="3" s="1"/>
  <c r="P2372" i="3" s="1"/>
  <c r="Q2373" i="3" s="1"/>
  <c r="R2371" i="3"/>
  <c r="S2371" i="3" s="1"/>
  <c r="M2372" i="3" l="1"/>
  <c r="N2372" i="3" s="1"/>
  <c r="P2373" i="3" s="1"/>
  <c r="Q2374" i="3" s="1"/>
  <c r="R2372" i="3"/>
  <c r="S2372" i="3" s="1"/>
  <c r="M2373" i="3" l="1"/>
  <c r="N2373" i="3" s="1"/>
  <c r="P2374" i="3" s="1"/>
  <c r="Q2375" i="3" s="1"/>
  <c r="R2373" i="3"/>
  <c r="S2373" i="3" s="1"/>
  <c r="M2374" i="3" l="1"/>
  <c r="N2374" i="3" s="1"/>
  <c r="P2375" i="3" s="1"/>
  <c r="Q2376" i="3" s="1"/>
  <c r="R2374" i="3"/>
  <c r="S2374" i="3" s="1"/>
  <c r="M2375" i="3" l="1"/>
  <c r="N2375" i="3" s="1"/>
  <c r="P2376" i="3" s="1"/>
  <c r="Q2377" i="3" s="1"/>
  <c r="R2375" i="3"/>
  <c r="S2375" i="3" s="1"/>
  <c r="R2376" i="3" l="1"/>
  <c r="S2376" i="3" s="1"/>
  <c r="M2376" i="3"/>
  <c r="N2376" i="3" s="1"/>
  <c r="P2377" i="3" s="1"/>
  <c r="Q2378" i="3" s="1"/>
  <c r="R2377" i="3" l="1"/>
  <c r="S2377" i="3" s="1"/>
  <c r="M2377" i="3"/>
  <c r="N2377" i="3" s="1"/>
  <c r="P2378" i="3" s="1"/>
  <c r="Q2379" i="3" s="1"/>
  <c r="R2378" i="3" l="1"/>
  <c r="S2378" i="3" s="1"/>
  <c r="M2378" i="3"/>
  <c r="N2378" i="3" s="1"/>
  <c r="P2379" i="3" s="1"/>
  <c r="Q2380" i="3" s="1"/>
  <c r="R2379" i="3" l="1"/>
  <c r="S2379" i="3" s="1"/>
  <c r="M2379" i="3"/>
  <c r="N2379" i="3" s="1"/>
  <c r="P2380" i="3" s="1"/>
  <c r="Q2381" i="3" s="1"/>
  <c r="M2380" i="3" l="1"/>
  <c r="N2380" i="3" s="1"/>
  <c r="P2381" i="3" s="1"/>
  <c r="Q2382" i="3" s="1"/>
  <c r="R2380" i="3"/>
  <c r="S2380" i="3" s="1"/>
  <c r="R2381" i="3" l="1"/>
  <c r="S2381" i="3" s="1"/>
  <c r="M2381" i="3"/>
  <c r="N2381" i="3" s="1"/>
  <c r="P2382" i="3" s="1"/>
  <c r="Q2383" i="3" s="1"/>
  <c r="R2382" i="3"/>
  <c r="S2382" i="3" l="1"/>
  <c r="M2382" i="3"/>
  <c r="N2382" i="3" s="1"/>
  <c r="P2383" i="3" s="1"/>
  <c r="Q2384" i="3" s="1"/>
  <c r="M2383" i="3" l="1"/>
  <c r="N2383" i="3" s="1"/>
  <c r="P2384" i="3" s="1"/>
  <c r="Q2385" i="3" s="1"/>
  <c r="R2383" i="3"/>
  <c r="S2383" i="3" s="1"/>
  <c r="R2384" i="3" l="1"/>
  <c r="S2384" i="3" s="1"/>
  <c r="M2384" i="3"/>
  <c r="N2384" i="3" s="1"/>
  <c r="P2385" i="3" s="1"/>
  <c r="Q2386" i="3" s="1"/>
  <c r="M2385" i="3" l="1"/>
  <c r="N2385" i="3" s="1"/>
  <c r="P2386" i="3" s="1"/>
  <c r="Q2387" i="3" s="1"/>
  <c r="R2385" i="3"/>
  <c r="S2385" i="3" s="1"/>
  <c r="M2386" i="3" l="1"/>
  <c r="N2386" i="3" s="1"/>
  <c r="P2387" i="3" s="1"/>
  <c r="Q2388" i="3" s="1"/>
  <c r="R2386" i="3"/>
  <c r="S2386" i="3" s="1"/>
  <c r="M2387" i="3" l="1"/>
  <c r="N2387" i="3" s="1"/>
  <c r="P2388" i="3" s="1"/>
  <c r="Q2389" i="3" s="1"/>
  <c r="R2387" i="3"/>
  <c r="S2387" i="3" s="1"/>
  <c r="R2388" i="3" l="1"/>
  <c r="S2388" i="3" s="1"/>
  <c r="M2388" i="3"/>
  <c r="N2388" i="3" s="1"/>
  <c r="P2389" i="3" s="1"/>
  <c r="Q2390" i="3" s="1"/>
  <c r="R2389" i="3" l="1"/>
  <c r="S2389" i="3" s="1"/>
  <c r="M2389" i="3"/>
  <c r="N2389" i="3" s="1"/>
  <c r="P2390" i="3" s="1"/>
  <c r="Q2391" i="3" s="1"/>
  <c r="R2390" i="3" l="1"/>
  <c r="S2390" i="3" s="1"/>
  <c r="M2390" i="3"/>
  <c r="N2390" i="3" s="1"/>
  <c r="P2391" i="3" s="1"/>
  <c r="Q2392" i="3" s="1"/>
  <c r="R2391" i="3" l="1"/>
  <c r="S2391" i="3" s="1"/>
  <c r="M2391" i="3"/>
  <c r="N2391" i="3" s="1"/>
  <c r="P2392" i="3" s="1"/>
  <c r="Q2393" i="3" s="1"/>
  <c r="R2392" i="3" l="1"/>
  <c r="S2392" i="3" s="1"/>
  <c r="M2392" i="3"/>
  <c r="N2392" i="3" s="1"/>
  <c r="P2393" i="3" s="1"/>
  <c r="Q2394" i="3" s="1"/>
  <c r="R2393" i="3" l="1"/>
  <c r="S2393" i="3" s="1"/>
  <c r="M2393" i="3"/>
  <c r="N2393" i="3" s="1"/>
  <c r="P2394" i="3" s="1"/>
  <c r="Q2395" i="3" s="1"/>
  <c r="M2394" i="3" l="1"/>
  <c r="N2394" i="3" s="1"/>
  <c r="P2395" i="3" s="1"/>
  <c r="Q2396" i="3" s="1"/>
  <c r="R2394" i="3"/>
  <c r="S2394" i="3" s="1"/>
  <c r="M2395" i="3" l="1"/>
  <c r="N2395" i="3" s="1"/>
  <c r="P2396" i="3" s="1"/>
  <c r="Q2397" i="3" s="1"/>
  <c r="R2395" i="3"/>
  <c r="S2395" i="3" s="1"/>
  <c r="M2396" i="3" l="1"/>
  <c r="N2396" i="3" s="1"/>
  <c r="P2397" i="3" s="1"/>
  <c r="Q2398" i="3" s="1"/>
  <c r="R2396" i="3"/>
  <c r="S2396" i="3" s="1"/>
  <c r="R2397" i="3" l="1"/>
  <c r="S2397" i="3" s="1"/>
  <c r="M2397" i="3"/>
  <c r="N2397" i="3" s="1"/>
  <c r="P2398" i="3" s="1"/>
  <c r="Q2399" i="3" s="1"/>
  <c r="M2398" i="3" l="1"/>
  <c r="N2398" i="3" s="1"/>
  <c r="P2399" i="3" s="1"/>
  <c r="Q2400" i="3" s="1"/>
  <c r="R2398" i="3"/>
  <c r="S2398" i="3" s="1"/>
  <c r="M2399" i="3" l="1"/>
  <c r="N2399" i="3" s="1"/>
  <c r="P2400" i="3" s="1"/>
  <c r="Q2401" i="3" s="1"/>
  <c r="R2399" i="3"/>
  <c r="S2399" i="3" s="1"/>
  <c r="M2400" i="3" l="1"/>
  <c r="N2400" i="3" s="1"/>
  <c r="P2401" i="3" s="1"/>
  <c r="Q2402" i="3" s="1"/>
  <c r="R2401" i="3"/>
  <c r="R2400" i="3"/>
  <c r="S2400" i="3" s="1"/>
  <c r="S2401" i="3" l="1"/>
  <c r="M2401" i="3"/>
  <c r="N2401" i="3" s="1"/>
  <c r="P2402" i="3" s="1"/>
  <c r="Q2403" i="3" s="1"/>
  <c r="M2402" i="3" l="1"/>
  <c r="N2402" i="3" s="1"/>
  <c r="P2403" i="3" s="1"/>
  <c r="Q2404" i="3" s="1"/>
  <c r="R2402" i="3"/>
  <c r="S2402" i="3" s="1"/>
  <c r="M2403" i="3" l="1"/>
  <c r="N2403" i="3" s="1"/>
  <c r="P2404" i="3" s="1"/>
  <c r="Q2405" i="3" s="1"/>
  <c r="R2403" i="3"/>
  <c r="S2403" i="3" s="1"/>
  <c r="M2404" i="3" l="1"/>
  <c r="N2404" i="3" s="1"/>
  <c r="P2405" i="3" s="1"/>
  <c r="Q2406" i="3" s="1"/>
  <c r="R2404" i="3"/>
  <c r="S2404" i="3" s="1"/>
  <c r="R2405" i="3" l="1"/>
  <c r="S2405" i="3" s="1"/>
  <c r="M2405" i="3"/>
  <c r="N2405" i="3" s="1"/>
  <c r="P2406" i="3" s="1"/>
  <c r="Q2407" i="3" s="1"/>
  <c r="R2406" i="3" l="1"/>
  <c r="S2406" i="3" s="1"/>
  <c r="M2406" i="3"/>
  <c r="N2406" i="3" s="1"/>
  <c r="P2407" i="3" s="1"/>
  <c r="Q2408" i="3" s="1"/>
  <c r="R2407" i="3" l="1"/>
  <c r="S2407" i="3" s="1"/>
  <c r="M2407" i="3"/>
  <c r="N2407" i="3" s="1"/>
  <c r="P2408" i="3" s="1"/>
  <c r="Q2409" i="3" s="1"/>
  <c r="R2408" i="3"/>
  <c r="S2408" i="3" s="1"/>
  <c r="M2408" i="3" l="1"/>
  <c r="N2408" i="3" s="1"/>
  <c r="P2409" i="3" s="1"/>
  <c r="Q2410" i="3" s="1"/>
  <c r="M2409" i="3" l="1"/>
  <c r="N2409" i="3" s="1"/>
  <c r="P2410" i="3" s="1"/>
  <c r="Q2411" i="3" s="1"/>
  <c r="R2409" i="3"/>
  <c r="S2409" i="3" s="1"/>
  <c r="M2410" i="3" l="1"/>
  <c r="N2410" i="3" s="1"/>
  <c r="P2411" i="3" s="1"/>
  <c r="Q2412" i="3" s="1"/>
  <c r="R2410" i="3"/>
  <c r="S2410" i="3" s="1"/>
  <c r="M2411" i="3" l="1"/>
  <c r="N2411" i="3" s="1"/>
  <c r="P2412" i="3" s="1"/>
  <c r="Q2413" i="3" s="1"/>
  <c r="R2411" i="3"/>
  <c r="S2411" i="3" s="1"/>
  <c r="R2412" i="3" l="1"/>
  <c r="S2412" i="3" s="1"/>
  <c r="M2412" i="3"/>
  <c r="N2412" i="3" s="1"/>
  <c r="P2413" i="3" s="1"/>
  <c r="Q2414" i="3" s="1"/>
  <c r="R2413" i="3" l="1"/>
  <c r="S2413" i="3" s="1"/>
  <c r="M2413" i="3"/>
  <c r="N2413" i="3" s="1"/>
  <c r="P2414" i="3" s="1"/>
  <c r="Q2415" i="3" s="1"/>
  <c r="R2414" i="3" l="1"/>
  <c r="S2414" i="3" s="1"/>
  <c r="M2414" i="3"/>
  <c r="N2414" i="3" s="1"/>
  <c r="P2415" i="3" s="1"/>
  <c r="Q2416" i="3" s="1"/>
  <c r="M2415" i="3" l="1"/>
  <c r="N2415" i="3" s="1"/>
  <c r="P2416" i="3" s="1"/>
  <c r="Q2417" i="3" s="1"/>
  <c r="R2415" i="3"/>
  <c r="S2415" i="3" s="1"/>
  <c r="M2416" i="3" l="1"/>
  <c r="N2416" i="3" s="1"/>
  <c r="P2417" i="3" s="1"/>
  <c r="Q2418" i="3" s="1"/>
  <c r="R2416" i="3"/>
  <c r="S2416" i="3" s="1"/>
  <c r="M2417" i="3" l="1"/>
  <c r="N2417" i="3" s="1"/>
  <c r="P2418" i="3" s="1"/>
  <c r="Q2419" i="3" s="1"/>
  <c r="R2417" i="3"/>
  <c r="S2417" i="3" s="1"/>
  <c r="M2418" i="3" l="1"/>
  <c r="N2418" i="3" s="1"/>
  <c r="P2419" i="3" s="1"/>
  <c r="Q2420" i="3" s="1"/>
  <c r="R2418" i="3"/>
  <c r="S2418" i="3" s="1"/>
  <c r="R2419" i="3" l="1"/>
  <c r="S2419" i="3" s="1"/>
  <c r="M2419" i="3"/>
  <c r="N2419" i="3" s="1"/>
  <c r="P2420" i="3" s="1"/>
  <c r="Q2421" i="3" s="1"/>
  <c r="R2420" i="3" l="1"/>
  <c r="S2420" i="3" s="1"/>
  <c r="M2420" i="3"/>
  <c r="N2420" i="3" s="1"/>
  <c r="P2421" i="3" s="1"/>
  <c r="Q2422" i="3" s="1"/>
  <c r="R2421" i="3" l="1"/>
  <c r="S2421" i="3" s="1"/>
  <c r="M2421" i="3"/>
  <c r="N2421" i="3" s="1"/>
  <c r="P2422" i="3" s="1"/>
  <c r="Q2423" i="3" s="1"/>
  <c r="M2422" i="3" l="1"/>
  <c r="N2422" i="3" s="1"/>
  <c r="P2423" i="3" s="1"/>
  <c r="Q2424" i="3" s="1"/>
  <c r="R2422" i="3"/>
  <c r="S2422" i="3" s="1"/>
  <c r="M2423" i="3" l="1"/>
  <c r="N2423" i="3" s="1"/>
  <c r="P2424" i="3" s="1"/>
  <c r="Q2425" i="3" s="1"/>
  <c r="R2423" i="3"/>
  <c r="S2423" i="3" s="1"/>
  <c r="M2424" i="3" l="1"/>
  <c r="N2424" i="3" s="1"/>
  <c r="P2425" i="3" s="1"/>
  <c r="Q2426" i="3" s="1"/>
  <c r="R2424" i="3"/>
  <c r="S2424" i="3" s="1"/>
  <c r="R2425" i="3" l="1"/>
  <c r="S2425" i="3" s="1"/>
  <c r="M2425" i="3"/>
  <c r="N2425" i="3" s="1"/>
  <c r="P2426" i="3" s="1"/>
  <c r="Q2427" i="3" s="1"/>
  <c r="M2426" i="3" l="1"/>
  <c r="N2426" i="3" s="1"/>
  <c r="P2427" i="3" s="1"/>
  <c r="Q2428" i="3" s="1"/>
  <c r="R2426" i="3"/>
  <c r="S2426" i="3" s="1"/>
  <c r="M2427" i="3" l="1"/>
  <c r="N2427" i="3" s="1"/>
  <c r="P2428" i="3" s="1"/>
  <c r="Q2429" i="3" s="1"/>
  <c r="R2427" i="3"/>
  <c r="S2427" i="3" s="1"/>
  <c r="M2428" i="3" l="1"/>
  <c r="N2428" i="3" s="1"/>
  <c r="P2429" i="3" s="1"/>
  <c r="Q2430" i="3" s="1"/>
  <c r="R2428" i="3"/>
  <c r="S2428" i="3" s="1"/>
  <c r="M2429" i="3" l="1"/>
  <c r="N2429" i="3" s="1"/>
  <c r="P2430" i="3" s="1"/>
  <c r="Q2431" i="3" s="1"/>
  <c r="R2429" i="3"/>
  <c r="S2429" i="3" s="1"/>
  <c r="M2430" i="3" l="1"/>
  <c r="N2430" i="3" s="1"/>
  <c r="P2431" i="3" s="1"/>
  <c r="Q2432" i="3" s="1"/>
  <c r="R2430" i="3"/>
  <c r="S2430" i="3" s="1"/>
  <c r="M2431" i="3" l="1"/>
  <c r="N2431" i="3" s="1"/>
  <c r="P2432" i="3" s="1"/>
  <c r="Q2433" i="3" s="1"/>
  <c r="R2431" i="3"/>
  <c r="S2431" i="3" s="1"/>
  <c r="M2432" i="3" l="1"/>
  <c r="N2432" i="3" s="1"/>
  <c r="P2433" i="3" s="1"/>
  <c r="Q2434" i="3" s="1"/>
  <c r="R2432" i="3"/>
  <c r="S2432" i="3" s="1"/>
  <c r="R2433" i="3" l="1"/>
  <c r="S2433" i="3" s="1"/>
  <c r="M2433" i="3"/>
  <c r="N2433" i="3" s="1"/>
  <c r="P2434" i="3" s="1"/>
  <c r="Q2435" i="3" s="1"/>
  <c r="R2434" i="3" l="1"/>
  <c r="S2434" i="3" s="1"/>
  <c r="M2434" i="3"/>
  <c r="N2434" i="3" s="1"/>
  <c r="P2435" i="3" s="1"/>
  <c r="Q2436" i="3" s="1"/>
  <c r="R2435" i="3" l="1"/>
  <c r="S2435" i="3" s="1"/>
  <c r="M2435" i="3"/>
  <c r="N2435" i="3" s="1"/>
  <c r="P2436" i="3" s="1"/>
  <c r="Q2437" i="3" s="1"/>
  <c r="R2436" i="3" l="1"/>
  <c r="S2436" i="3" s="1"/>
  <c r="M2436" i="3"/>
  <c r="N2436" i="3" s="1"/>
  <c r="P2437" i="3" s="1"/>
  <c r="Q2438" i="3" s="1"/>
  <c r="R2437" i="3" l="1"/>
  <c r="S2437" i="3" s="1"/>
  <c r="M2437" i="3"/>
  <c r="N2437" i="3" s="1"/>
  <c r="P2438" i="3" s="1"/>
  <c r="Q2439" i="3" s="1"/>
  <c r="R2438" i="3" l="1"/>
  <c r="S2438" i="3" s="1"/>
  <c r="M2438" i="3"/>
  <c r="N2438" i="3" s="1"/>
  <c r="P2439" i="3" s="1"/>
  <c r="Q2440" i="3" s="1"/>
  <c r="M2439" i="3" l="1"/>
  <c r="N2439" i="3" s="1"/>
  <c r="P2440" i="3" s="1"/>
  <c r="Q2441" i="3" s="1"/>
  <c r="R2439" i="3"/>
  <c r="S2439" i="3" s="1"/>
  <c r="M2440" i="3" l="1"/>
  <c r="N2440" i="3" s="1"/>
  <c r="P2441" i="3" s="1"/>
  <c r="Q2442" i="3" s="1"/>
  <c r="R2440" i="3"/>
  <c r="S2440" i="3" s="1"/>
  <c r="R2441" i="3" l="1"/>
  <c r="S2441" i="3" s="1"/>
  <c r="M2441" i="3"/>
  <c r="N2441" i="3" s="1"/>
  <c r="P2442" i="3" s="1"/>
  <c r="Q2443" i="3" s="1"/>
  <c r="R2442" i="3" l="1"/>
  <c r="S2442" i="3" s="1"/>
  <c r="M2442" i="3"/>
  <c r="N2442" i="3" s="1"/>
  <c r="P2443" i="3" s="1"/>
  <c r="Q2444" i="3" s="1"/>
  <c r="R2443" i="3" l="1"/>
  <c r="S2443" i="3" s="1"/>
  <c r="M2443" i="3"/>
  <c r="N2443" i="3" s="1"/>
  <c r="P2444" i="3" s="1"/>
  <c r="Q2445" i="3" s="1"/>
  <c r="R2444" i="3" l="1"/>
  <c r="S2444" i="3" s="1"/>
  <c r="M2444" i="3"/>
  <c r="N2444" i="3" s="1"/>
  <c r="P2445" i="3" s="1"/>
  <c r="Q2446" i="3" s="1"/>
  <c r="R2445" i="3" l="1"/>
  <c r="S2445" i="3" s="1"/>
  <c r="M2445" i="3"/>
  <c r="N2445" i="3" s="1"/>
  <c r="P2446" i="3" s="1"/>
  <c r="Q2447" i="3" s="1"/>
  <c r="M2446" i="3" l="1"/>
  <c r="N2446" i="3" s="1"/>
  <c r="P2447" i="3" s="1"/>
  <c r="Q2448" i="3" s="1"/>
  <c r="R2446" i="3"/>
  <c r="S2446" i="3" s="1"/>
  <c r="M2447" i="3" l="1"/>
  <c r="N2447" i="3" s="1"/>
  <c r="P2448" i="3" s="1"/>
  <c r="Q2449" i="3" s="1"/>
  <c r="R2447" i="3"/>
  <c r="S2447" i="3" s="1"/>
  <c r="M2448" i="3" l="1"/>
  <c r="N2448" i="3" s="1"/>
  <c r="P2449" i="3" s="1"/>
  <c r="Q2450" i="3" s="1"/>
  <c r="R2448" i="3"/>
  <c r="S2448" i="3" s="1"/>
  <c r="M2449" i="3" l="1"/>
  <c r="N2449" i="3" s="1"/>
  <c r="P2450" i="3" s="1"/>
  <c r="Q2451" i="3" s="1"/>
  <c r="R2449" i="3"/>
  <c r="S2449" i="3" s="1"/>
  <c r="M2450" i="3" l="1"/>
  <c r="N2450" i="3" s="1"/>
  <c r="P2451" i="3" s="1"/>
  <c r="Q2452" i="3" s="1"/>
  <c r="R2450" i="3"/>
  <c r="S2450" i="3" s="1"/>
  <c r="R2451" i="3" l="1"/>
  <c r="S2451" i="3" s="1"/>
  <c r="M2451" i="3"/>
  <c r="N2451" i="3" s="1"/>
  <c r="P2452" i="3" s="1"/>
  <c r="Q2453" i="3" s="1"/>
  <c r="R2452" i="3" l="1"/>
  <c r="S2452" i="3" s="1"/>
  <c r="M2452" i="3"/>
  <c r="N2452" i="3" s="1"/>
  <c r="P2453" i="3" s="1"/>
  <c r="Q2454" i="3" s="1"/>
  <c r="R2453" i="3" l="1"/>
  <c r="S2453" i="3" s="1"/>
  <c r="M2453" i="3"/>
  <c r="N2453" i="3" s="1"/>
  <c r="P2454" i="3" s="1"/>
  <c r="Q2455" i="3" s="1"/>
  <c r="R2454" i="3" l="1"/>
  <c r="S2454" i="3" s="1"/>
  <c r="M2454" i="3"/>
  <c r="N2454" i="3" s="1"/>
  <c r="P2455" i="3" s="1"/>
  <c r="Q2456" i="3" s="1"/>
  <c r="M2455" i="3" l="1"/>
  <c r="N2455" i="3" s="1"/>
  <c r="P2456" i="3" s="1"/>
  <c r="Q2457" i="3" s="1"/>
  <c r="R2455" i="3"/>
  <c r="S2455" i="3" s="1"/>
  <c r="M2456" i="3" l="1"/>
  <c r="N2456" i="3" s="1"/>
  <c r="P2457" i="3" s="1"/>
  <c r="Q2458" i="3" s="1"/>
  <c r="R2456" i="3"/>
  <c r="S2456" i="3" s="1"/>
  <c r="M2457" i="3" l="1"/>
  <c r="N2457" i="3" s="1"/>
  <c r="P2458" i="3" s="1"/>
  <c r="Q2459" i="3" s="1"/>
  <c r="R2457" i="3"/>
  <c r="S2457" i="3" s="1"/>
  <c r="M2458" i="3" l="1"/>
  <c r="N2458" i="3" s="1"/>
  <c r="P2459" i="3" s="1"/>
  <c r="Q2460" i="3" s="1"/>
  <c r="R2458" i="3"/>
  <c r="S2458" i="3" s="1"/>
  <c r="M2459" i="3" l="1"/>
  <c r="N2459" i="3" s="1"/>
  <c r="P2460" i="3" s="1"/>
  <c r="Q2461" i="3" s="1"/>
  <c r="R2459" i="3"/>
  <c r="S2459" i="3" s="1"/>
  <c r="R2460" i="3" l="1"/>
  <c r="S2460" i="3" s="1"/>
  <c r="M2460" i="3"/>
  <c r="N2460" i="3" s="1"/>
  <c r="P2461" i="3" s="1"/>
  <c r="Q2462" i="3" s="1"/>
  <c r="M2461" i="3" l="1"/>
  <c r="N2461" i="3" s="1"/>
  <c r="P2462" i="3" s="1"/>
  <c r="Q2463" i="3" s="1"/>
  <c r="R2461" i="3"/>
  <c r="S2461" i="3" s="1"/>
  <c r="M2462" i="3" l="1"/>
  <c r="N2462" i="3" s="1"/>
  <c r="P2463" i="3" s="1"/>
  <c r="Q2464" i="3" s="1"/>
  <c r="R2462" i="3"/>
  <c r="S2462" i="3" s="1"/>
  <c r="M2463" i="3" l="1"/>
  <c r="N2463" i="3" s="1"/>
  <c r="P2464" i="3" s="1"/>
  <c r="Q2465" i="3" s="1"/>
  <c r="R2463" i="3"/>
  <c r="S2463" i="3" s="1"/>
  <c r="R2464" i="3" l="1"/>
  <c r="S2464" i="3" s="1"/>
  <c r="M2464" i="3"/>
  <c r="N2464" i="3" s="1"/>
  <c r="P2465" i="3" s="1"/>
  <c r="Q2466" i="3" s="1"/>
  <c r="R2465" i="3" l="1"/>
  <c r="S2465" i="3" s="1"/>
  <c r="M2465" i="3"/>
  <c r="N2465" i="3" s="1"/>
  <c r="P2466" i="3" s="1"/>
  <c r="Q2467" i="3" s="1"/>
  <c r="M2466" i="3" l="1"/>
  <c r="N2466" i="3" s="1"/>
  <c r="P2467" i="3" s="1"/>
  <c r="Q2468" i="3" s="1"/>
  <c r="R2466" i="3"/>
  <c r="S2466" i="3" s="1"/>
  <c r="M2467" i="3" l="1"/>
  <c r="N2467" i="3" s="1"/>
  <c r="P2468" i="3" s="1"/>
  <c r="Q2469" i="3" s="1"/>
  <c r="R2467" i="3"/>
  <c r="S2467" i="3" s="1"/>
  <c r="R2468" i="3" l="1"/>
  <c r="S2468" i="3" s="1"/>
  <c r="M2468" i="3"/>
  <c r="N2468" i="3" s="1"/>
  <c r="P2469" i="3" s="1"/>
  <c r="Q2470" i="3" s="1"/>
  <c r="M2469" i="3" l="1"/>
  <c r="N2469" i="3" s="1"/>
  <c r="P2470" i="3" s="1"/>
  <c r="Q2471" i="3" s="1"/>
  <c r="R2469" i="3"/>
  <c r="S2469" i="3" s="1"/>
  <c r="M2470" i="3" l="1"/>
  <c r="N2470" i="3" s="1"/>
  <c r="P2471" i="3" s="1"/>
  <c r="Q2472" i="3" s="1"/>
  <c r="R2470" i="3"/>
  <c r="S2470" i="3" s="1"/>
  <c r="M2471" i="3" l="1"/>
  <c r="N2471" i="3" s="1"/>
  <c r="P2472" i="3" s="1"/>
  <c r="Q2473" i="3" s="1"/>
  <c r="R2472" i="3"/>
  <c r="R2471" i="3"/>
  <c r="S2471" i="3" s="1"/>
  <c r="S2472" i="3" l="1"/>
  <c r="M2472" i="3"/>
  <c r="N2472" i="3" s="1"/>
  <c r="P2473" i="3" s="1"/>
  <c r="Q2474" i="3" s="1"/>
  <c r="M2473" i="3" l="1"/>
  <c r="N2473" i="3" s="1"/>
  <c r="P2474" i="3" s="1"/>
  <c r="Q2475" i="3" s="1"/>
  <c r="R2473" i="3"/>
  <c r="S2473" i="3" s="1"/>
  <c r="R2474" i="3" l="1"/>
  <c r="S2474" i="3" s="1"/>
  <c r="M2474" i="3"/>
  <c r="N2474" i="3" s="1"/>
  <c r="P2475" i="3" s="1"/>
  <c r="Q2476" i="3" s="1"/>
  <c r="R2475" i="3" l="1"/>
  <c r="S2475" i="3" s="1"/>
  <c r="M2475" i="3"/>
  <c r="N2475" i="3" s="1"/>
  <c r="P2476" i="3" s="1"/>
  <c r="Q2477" i="3" s="1"/>
  <c r="R2476" i="3" l="1"/>
  <c r="S2476" i="3" s="1"/>
  <c r="M2476" i="3"/>
  <c r="N2476" i="3" s="1"/>
  <c r="P2477" i="3" s="1"/>
  <c r="Q2478" i="3" s="1"/>
  <c r="M2477" i="3" l="1"/>
  <c r="N2477" i="3" s="1"/>
  <c r="P2478" i="3" s="1"/>
  <c r="Q2479" i="3" s="1"/>
  <c r="R2477" i="3"/>
  <c r="S2477" i="3" s="1"/>
  <c r="M2478" i="3" l="1"/>
  <c r="N2478" i="3" s="1"/>
  <c r="P2479" i="3" s="1"/>
  <c r="Q2480" i="3" s="1"/>
  <c r="R2479" i="3"/>
  <c r="R2478" i="3"/>
  <c r="S2478" i="3" s="1"/>
  <c r="S2479" i="3" l="1"/>
  <c r="M2479" i="3"/>
  <c r="N2479" i="3" s="1"/>
  <c r="P2480" i="3" s="1"/>
  <c r="Q2481" i="3" s="1"/>
  <c r="M2480" i="3" l="1"/>
  <c r="N2480" i="3" s="1"/>
  <c r="P2481" i="3" s="1"/>
  <c r="Q2482" i="3" s="1"/>
  <c r="R2480" i="3"/>
  <c r="S2480" i="3" s="1"/>
  <c r="M2481" i="3" l="1"/>
  <c r="N2481" i="3" s="1"/>
  <c r="P2482" i="3" s="1"/>
  <c r="Q2483" i="3" s="1"/>
  <c r="R2481" i="3"/>
  <c r="S2481" i="3" s="1"/>
  <c r="M2482" i="3" l="1"/>
  <c r="N2482" i="3" s="1"/>
  <c r="P2483" i="3" s="1"/>
  <c r="Q2484" i="3" s="1"/>
  <c r="R2482" i="3"/>
  <c r="S2482" i="3" s="1"/>
  <c r="M2483" i="3" l="1"/>
  <c r="N2483" i="3" s="1"/>
  <c r="P2484" i="3" s="1"/>
  <c r="Q2485" i="3" s="1"/>
  <c r="R2483" i="3"/>
  <c r="S2483" i="3" s="1"/>
  <c r="M2484" i="3" l="1"/>
  <c r="N2484" i="3" s="1"/>
  <c r="P2485" i="3" s="1"/>
  <c r="Q2486" i="3" s="1"/>
  <c r="R2484" i="3"/>
  <c r="S2484" i="3" s="1"/>
  <c r="R2485" i="3" l="1"/>
  <c r="S2485" i="3" s="1"/>
  <c r="M2485" i="3"/>
  <c r="N2485" i="3" s="1"/>
  <c r="P2486" i="3" s="1"/>
  <c r="Q2487" i="3" s="1"/>
  <c r="M2486" i="3" l="1"/>
  <c r="N2486" i="3" s="1"/>
  <c r="P2487" i="3" s="1"/>
  <c r="Q2488" i="3" s="1"/>
  <c r="R2486" i="3"/>
  <c r="S2486" i="3" s="1"/>
  <c r="R2487" i="3" l="1"/>
  <c r="S2487" i="3" s="1"/>
  <c r="M2487" i="3"/>
  <c r="N2487" i="3" s="1"/>
  <c r="P2488" i="3" s="1"/>
  <c r="Q2489" i="3" s="1"/>
  <c r="M2488" i="3" l="1"/>
  <c r="N2488" i="3" s="1"/>
  <c r="P2489" i="3" s="1"/>
  <c r="Q2490" i="3" s="1"/>
  <c r="R2488" i="3"/>
  <c r="S2488" i="3" s="1"/>
  <c r="R2489" i="3" l="1"/>
  <c r="S2489" i="3" s="1"/>
  <c r="M2489" i="3"/>
  <c r="N2489" i="3" s="1"/>
  <c r="P2490" i="3" s="1"/>
  <c r="Q2491" i="3" s="1"/>
  <c r="M2490" i="3" l="1"/>
  <c r="N2490" i="3" s="1"/>
  <c r="P2491" i="3" s="1"/>
  <c r="Q2492" i="3" s="1"/>
  <c r="R2490" i="3"/>
  <c r="S2490" i="3" s="1"/>
  <c r="M2491" i="3" l="1"/>
  <c r="N2491" i="3" s="1"/>
  <c r="P2492" i="3" s="1"/>
  <c r="Q2493" i="3" s="1"/>
  <c r="R2491" i="3"/>
  <c r="S2491" i="3" s="1"/>
  <c r="M2492" i="3" l="1"/>
  <c r="N2492" i="3" s="1"/>
  <c r="P2493" i="3" s="1"/>
  <c r="Q2494" i="3" s="1"/>
  <c r="R2492" i="3"/>
  <c r="S2492" i="3" s="1"/>
  <c r="R2493" i="3" l="1"/>
  <c r="S2493" i="3" s="1"/>
  <c r="M2493" i="3"/>
  <c r="N2493" i="3" s="1"/>
  <c r="P2494" i="3" s="1"/>
  <c r="Q2495" i="3" s="1"/>
  <c r="M2494" i="3" l="1"/>
  <c r="N2494" i="3" s="1"/>
  <c r="P2495" i="3" s="1"/>
  <c r="Q2496" i="3" s="1"/>
  <c r="R2494" i="3"/>
  <c r="S2494" i="3" s="1"/>
  <c r="M2495" i="3" l="1"/>
  <c r="N2495" i="3" s="1"/>
  <c r="P2496" i="3" s="1"/>
  <c r="Q2497" i="3" s="1"/>
  <c r="R2495" i="3"/>
  <c r="S2495" i="3" s="1"/>
  <c r="M2496" i="3" l="1"/>
  <c r="N2496" i="3" s="1"/>
  <c r="P2497" i="3" s="1"/>
  <c r="Q2498" i="3" s="1"/>
  <c r="R2496" i="3"/>
  <c r="S2496" i="3" s="1"/>
  <c r="R2497" i="3" l="1"/>
  <c r="S2497" i="3" s="1"/>
  <c r="M2497" i="3"/>
  <c r="N2497" i="3" s="1"/>
  <c r="P2498" i="3" s="1"/>
  <c r="Q2499" i="3" s="1"/>
  <c r="M2498" i="3" l="1"/>
  <c r="N2498" i="3" s="1"/>
  <c r="P2499" i="3" s="1"/>
  <c r="Q2500" i="3" s="1"/>
  <c r="R2498" i="3"/>
  <c r="S2498" i="3" s="1"/>
  <c r="M2499" i="3" l="1"/>
  <c r="N2499" i="3" s="1"/>
  <c r="P2500" i="3" s="1"/>
  <c r="Q2501" i="3" s="1"/>
  <c r="R2499" i="3"/>
  <c r="S2499" i="3" s="1"/>
  <c r="M2500" i="3" l="1"/>
  <c r="N2500" i="3" s="1"/>
  <c r="P2501" i="3" s="1"/>
  <c r="Q2502" i="3" s="1"/>
  <c r="R2500" i="3"/>
  <c r="S2500" i="3" s="1"/>
  <c r="R2501" i="3" l="1"/>
  <c r="S2501" i="3" s="1"/>
  <c r="M2501" i="3"/>
  <c r="N2501" i="3" s="1"/>
  <c r="P2502" i="3" s="1"/>
  <c r="Q2503" i="3" s="1"/>
  <c r="M2502" i="3" l="1"/>
  <c r="N2502" i="3" s="1"/>
  <c r="P2503" i="3" s="1"/>
  <c r="Q2504" i="3" s="1"/>
  <c r="R2502" i="3"/>
  <c r="S2502" i="3" s="1"/>
  <c r="M2503" i="3" l="1"/>
  <c r="N2503" i="3" s="1"/>
  <c r="P2504" i="3" s="1"/>
  <c r="Q2505" i="3" s="1"/>
  <c r="R2503" i="3"/>
  <c r="S2503" i="3" s="1"/>
  <c r="R2504" i="3" l="1"/>
  <c r="S2504" i="3" s="1"/>
  <c r="M2504" i="3"/>
  <c r="N2504" i="3" s="1"/>
  <c r="P2505" i="3" s="1"/>
  <c r="Q2506" i="3" s="1"/>
  <c r="R2505" i="3" l="1"/>
  <c r="S2505" i="3" s="1"/>
  <c r="M2505" i="3"/>
  <c r="N2505" i="3" s="1"/>
  <c r="P2506" i="3" s="1"/>
  <c r="Q2507" i="3" s="1"/>
  <c r="R2506" i="3" l="1"/>
  <c r="S2506" i="3" s="1"/>
  <c r="M2506" i="3"/>
  <c r="N2506" i="3" s="1"/>
  <c r="P2507" i="3" s="1"/>
  <c r="Q2508" i="3" s="1"/>
  <c r="R2507" i="3" l="1"/>
  <c r="S2507" i="3" s="1"/>
  <c r="M2507" i="3"/>
  <c r="N2507" i="3" s="1"/>
  <c r="P2508" i="3" s="1"/>
  <c r="Q2509" i="3" s="1"/>
  <c r="R2508" i="3" l="1"/>
  <c r="S2508" i="3" s="1"/>
  <c r="M2508" i="3"/>
  <c r="N2508" i="3" s="1"/>
  <c r="P2509" i="3" s="1"/>
  <c r="Q2510" i="3" s="1"/>
  <c r="R2509" i="3" l="1"/>
  <c r="S2509" i="3" s="1"/>
  <c r="M2509" i="3"/>
  <c r="N2509" i="3" s="1"/>
  <c r="P2510" i="3" s="1"/>
  <c r="Q2511" i="3" s="1"/>
  <c r="R2510" i="3" l="1"/>
  <c r="S2510" i="3" s="1"/>
  <c r="M2510" i="3"/>
  <c r="N2510" i="3" s="1"/>
  <c r="P2511" i="3" s="1"/>
  <c r="Q2512" i="3" s="1"/>
  <c r="R2511" i="3" l="1"/>
  <c r="S2511" i="3" s="1"/>
  <c r="M2511" i="3"/>
  <c r="N2511" i="3" s="1"/>
  <c r="P2512" i="3" s="1"/>
  <c r="Q2513" i="3" s="1"/>
  <c r="M2512" i="3" l="1"/>
  <c r="N2512" i="3" s="1"/>
  <c r="P2513" i="3" s="1"/>
  <c r="Q2514" i="3" s="1"/>
  <c r="R2512" i="3"/>
  <c r="S2512" i="3" s="1"/>
  <c r="M2513" i="3" l="1"/>
  <c r="N2513" i="3" s="1"/>
  <c r="P2514" i="3" s="1"/>
  <c r="Q2515" i="3" s="1"/>
  <c r="R2513" i="3"/>
  <c r="S2513" i="3" s="1"/>
  <c r="R2514" i="3" l="1"/>
  <c r="S2514" i="3" s="1"/>
  <c r="M2514" i="3"/>
  <c r="N2514" i="3" s="1"/>
  <c r="P2515" i="3" s="1"/>
  <c r="Q2516" i="3" s="1"/>
  <c r="R2515" i="3" l="1"/>
  <c r="S2515" i="3" s="1"/>
  <c r="M2515" i="3"/>
  <c r="N2515" i="3" s="1"/>
  <c r="P2516" i="3" s="1"/>
  <c r="Q2517" i="3" s="1"/>
  <c r="M2516" i="3" l="1"/>
  <c r="N2516" i="3" s="1"/>
  <c r="P2517" i="3" s="1"/>
  <c r="Q2518" i="3" s="1"/>
  <c r="R2517" i="3"/>
  <c r="R2516" i="3"/>
  <c r="S2516" i="3" s="1"/>
  <c r="S2517" i="3" l="1"/>
  <c r="M2517" i="3"/>
  <c r="N2517" i="3" s="1"/>
  <c r="P2518" i="3" s="1"/>
  <c r="Q2519" i="3" s="1"/>
  <c r="M2518" i="3" l="1"/>
  <c r="N2518" i="3" s="1"/>
  <c r="P2519" i="3" s="1"/>
  <c r="Q2520" i="3" s="1"/>
  <c r="R2518" i="3"/>
  <c r="S2518" i="3" s="1"/>
  <c r="R2519" i="3" l="1"/>
  <c r="S2519" i="3" s="1"/>
  <c r="M2519" i="3"/>
  <c r="N2519" i="3" s="1"/>
  <c r="P2520" i="3" s="1"/>
  <c r="Q2521" i="3" s="1"/>
  <c r="R2520" i="3" l="1"/>
  <c r="S2520" i="3" s="1"/>
  <c r="M2520" i="3"/>
  <c r="N2520" i="3" s="1"/>
  <c r="P2521" i="3" s="1"/>
  <c r="Q2522" i="3" s="1"/>
  <c r="M2521" i="3" l="1"/>
  <c r="N2521" i="3" s="1"/>
  <c r="P2522" i="3" s="1"/>
  <c r="Q2523" i="3" s="1"/>
  <c r="R2521" i="3"/>
  <c r="S2521" i="3" s="1"/>
  <c r="M2522" i="3" l="1"/>
  <c r="N2522" i="3" s="1"/>
  <c r="P2523" i="3" s="1"/>
  <c r="Q2524" i="3" s="1"/>
  <c r="R2522" i="3"/>
  <c r="S2522" i="3" s="1"/>
  <c r="M2523" i="3" l="1"/>
  <c r="N2523" i="3" s="1"/>
  <c r="P2524" i="3" s="1"/>
  <c r="Q2525" i="3" s="1"/>
  <c r="R2523" i="3"/>
  <c r="S2523" i="3" s="1"/>
  <c r="R2524" i="3" l="1"/>
  <c r="S2524" i="3" s="1"/>
  <c r="M2524" i="3"/>
  <c r="N2524" i="3" s="1"/>
  <c r="P2525" i="3" s="1"/>
  <c r="Q2526" i="3" s="1"/>
  <c r="R2525" i="3" l="1"/>
  <c r="S2525" i="3" s="1"/>
  <c r="M2525" i="3"/>
  <c r="N2525" i="3" s="1"/>
  <c r="P2526" i="3" s="1"/>
  <c r="Q2527" i="3" s="1"/>
  <c r="R2526" i="3" l="1"/>
  <c r="S2526" i="3" s="1"/>
  <c r="M2526" i="3"/>
  <c r="N2526" i="3" s="1"/>
  <c r="P2527" i="3" s="1"/>
  <c r="Q2528" i="3" s="1"/>
  <c r="M2527" i="3" l="1"/>
  <c r="N2527" i="3" s="1"/>
  <c r="P2528" i="3" s="1"/>
  <c r="Q2529" i="3" s="1"/>
  <c r="R2527" i="3"/>
  <c r="S2527" i="3" s="1"/>
  <c r="M2528" i="3" l="1"/>
  <c r="N2528" i="3" s="1"/>
  <c r="P2529" i="3" s="1"/>
  <c r="Q2530" i="3" s="1"/>
  <c r="R2528" i="3"/>
  <c r="S2528" i="3" s="1"/>
  <c r="M2529" i="3" l="1"/>
  <c r="N2529" i="3" s="1"/>
  <c r="P2530" i="3" s="1"/>
  <c r="Q2531" i="3" s="1"/>
  <c r="R2529" i="3"/>
  <c r="S2529" i="3" s="1"/>
  <c r="M2530" i="3" l="1"/>
  <c r="N2530" i="3" s="1"/>
  <c r="P2531" i="3" s="1"/>
  <c r="Q2532" i="3" s="1"/>
  <c r="R2530" i="3"/>
  <c r="S2530" i="3" s="1"/>
  <c r="M2531" i="3" l="1"/>
  <c r="N2531" i="3" s="1"/>
  <c r="P2532" i="3" s="1"/>
  <c r="Q2533" i="3" s="1"/>
  <c r="R2531" i="3"/>
  <c r="S2531" i="3" s="1"/>
  <c r="M2532" i="3" l="1"/>
  <c r="N2532" i="3" s="1"/>
  <c r="P2533" i="3" s="1"/>
  <c r="Q2534" i="3" s="1"/>
  <c r="R2532" i="3"/>
  <c r="S2532" i="3" s="1"/>
  <c r="R2533" i="3" l="1"/>
  <c r="S2533" i="3" s="1"/>
  <c r="M2533" i="3"/>
  <c r="N2533" i="3" s="1"/>
  <c r="P2534" i="3" s="1"/>
  <c r="Q2535" i="3" s="1"/>
  <c r="M2534" i="3" l="1"/>
  <c r="N2534" i="3" s="1"/>
  <c r="P2535" i="3" s="1"/>
  <c r="Q2536" i="3" s="1"/>
  <c r="R2534" i="3"/>
  <c r="S2534" i="3" s="1"/>
  <c r="M2535" i="3" l="1"/>
  <c r="N2535" i="3" s="1"/>
  <c r="P2536" i="3" s="1"/>
  <c r="Q2537" i="3" s="1"/>
  <c r="R2535" i="3"/>
  <c r="S2535" i="3" s="1"/>
  <c r="M2536" i="3" l="1"/>
  <c r="N2536" i="3" s="1"/>
  <c r="P2537" i="3" s="1"/>
  <c r="Q2538" i="3" s="1"/>
  <c r="R2536" i="3"/>
  <c r="S2536" i="3" s="1"/>
  <c r="R2537" i="3" l="1"/>
  <c r="S2537" i="3" s="1"/>
  <c r="M2537" i="3"/>
  <c r="N2537" i="3" s="1"/>
  <c r="P2538" i="3" s="1"/>
  <c r="Q2539" i="3" s="1"/>
  <c r="R2538" i="3" l="1"/>
  <c r="S2538" i="3" s="1"/>
  <c r="M2538" i="3"/>
  <c r="N2538" i="3" s="1"/>
  <c r="P2539" i="3" s="1"/>
  <c r="Q2540" i="3" s="1"/>
  <c r="R2539" i="3" l="1"/>
  <c r="S2539" i="3" s="1"/>
  <c r="M2539" i="3"/>
  <c r="N2539" i="3" s="1"/>
  <c r="P2540" i="3" s="1"/>
  <c r="Q2541" i="3" s="1"/>
  <c r="M2540" i="3" l="1"/>
  <c r="N2540" i="3" s="1"/>
  <c r="P2541" i="3" s="1"/>
  <c r="Q2542" i="3" s="1"/>
  <c r="R2540" i="3"/>
  <c r="S2540" i="3" s="1"/>
  <c r="M2541" i="3" l="1"/>
  <c r="N2541" i="3" s="1"/>
  <c r="P2542" i="3" s="1"/>
  <c r="Q2543" i="3" s="1"/>
  <c r="R2541" i="3"/>
  <c r="S2541" i="3" s="1"/>
  <c r="M2542" i="3" l="1"/>
  <c r="N2542" i="3" s="1"/>
  <c r="P2543" i="3" s="1"/>
  <c r="Q2544" i="3" s="1"/>
  <c r="R2542" i="3"/>
  <c r="S2542" i="3" s="1"/>
  <c r="R2543" i="3" l="1"/>
  <c r="S2543" i="3" s="1"/>
  <c r="R2544" i="3"/>
  <c r="M2543" i="3"/>
  <c r="N2543" i="3" s="1"/>
  <c r="P2544" i="3" s="1"/>
  <c r="Q2545" i="3" s="1"/>
  <c r="S2544" i="3" l="1"/>
  <c r="M2544" i="3"/>
  <c r="N2544" i="3" s="1"/>
  <c r="P2545" i="3" s="1"/>
  <c r="Q2546" i="3" s="1"/>
  <c r="R2545" i="3" l="1"/>
  <c r="S2545" i="3" s="1"/>
  <c r="M2545" i="3"/>
  <c r="N2545" i="3" s="1"/>
  <c r="P2546" i="3" s="1"/>
  <c r="Q2547" i="3" s="1"/>
  <c r="M2546" i="3" l="1"/>
  <c r="N2546" i="3" s="1"/>
  <c r="P2547" i="3" s="1"/>
  <c r="Q2548" i="3" s="1"/>
  <c r="R2546" i="3"/>
  <c r="S2546" i="3" s="1"/>
  <c r="M2547" i="3" l="1"/>
  <c r="N2547" i="3" s="1"/>
  <c r="P2548" i="3" s="1"/>
  <c r="Q2549" i="3" s="1"/>
  <c r="R2547" i="3"/>
  <c r="S2547" i="3" s="1"/>
  <c r="M2548" i="3" l="1"/>
  <c r="N2548" i="3" s="1"/>
  <c r="P2549" i="3" s="1"/>
  <c r="Q2550" i="3" s="1"/>
  <c r="R2548" i="3"/>
  <c r="S2548" i="3" s="1"/>
  <c r="M2549" i="3" l="1"/>
  <c r="N2549" i="3" s="1"/>
  <c r="P2550" i="3" s="1"/>
  <c r="Q2551" i="3" s="1"/>
  <c r="R2549" i="3"/>
  <c r="S2549" i="3" s="1"/>
  <c r="R2550" i="3" l="1"/>
  <c r="S2550" i="3" s="1"/>
  <c r="M2550" i="3"/>
  <c r="N2550" i="3" s="1"/>
  <c r="P2551" i="3" s="1"/>
  <c r="Q2552" i="3" s="1"/>
  <c r="M2551" i="3" l="1"/>
  <c r="N2551" i="3" s="1"/>
  <c r="P2552" i="3" s="1"/>
  <c r="Q2553" i="3" s="1"/>
  <c r="R2551" i="3"/>
  <c r="S2551" i="3" s="1"/>
  <c r="M2552" i="3" l="1"/>
  <c r="N2552" i="3" s="1"/>
  <c r="P2553" i="3" s="1"/>
  <c r="Q2554" i="3" s="1"/>
  <c r="R2552" i="3"/>
  <c r="S2552" i="3" s="1"/>
  <c r="M2553" i="3" l="1"/>
  <c r="N2553" i="3" s="1"/>
  <c r="P2554" i="3" s="1"/>
  <c r="Q2555" i="3" s="1"/>
  <c r="R2553" i="3"/>
  <c r="S2553" i="3" s="1"/>
  <c r="R2554" i="3" l="1"/>
  <c r="S2554" i="3" s="1"/>
  <c r="M2554" i="3"/>
  <c r="N2554" i="3" s="1"/>
  <c r="P2555" i="3" s="1"/>
  <c r="Q2556" i="3" s="1"/>
  <c r="R2555" i="3" l="1"/>
  <c r="S2555" i="3" s="1"/>
  <c r="M2555" i="3"/>
  <c r="N2555" i="3" s="1"/>
  <c r="P2556" i="3" s="1"/>
  <c r="Q2557" i="3" s="1"/>
  <c r="M2556" i="3" l="1"/>
  <c r="N2556" i="3" s="1"/>
  <c r="P2557" i="3" s="1"/>
  <c r="Q2558" i="3" s="1"/>
  <c r="R2556" i="3"/>
  <c r="S2556" i="3" s="1"/>
  <c r="M2557" i="3" l="1"/>
  <c r="N2557" i="3" s="1"/>
  <c r="P2558" i="3" s="1"/>
  <c r="Q2559" i="3" s="1"/>
  <c r="R2557" i="3"/>
  <c r="S2557" i="3" s="1"/>
  <c r="R2558" i="3" l="1"/>
  <c r="S2558" i="3" s="1"/>
  <c r="M2558" i="3"/>
  <c r="N2558" i="3" s="1"/>
  <c r="P2559" i="3" s="1"/>
  <c r="Q2560" i="3" s="1"/>
  <c r="R2559" i="3" l="1"/>
  <c r="S2559" i="3" s="1"/>
  <c r="M2559" i="3"/>
  <c r="N2559" i="3" s="1"/>
  <c r="P2560" i="3" s="1"/>
  <c r="Q2561" i="3" s="1"/>
  <c r="M2560" i="3" l="1"/>
  <c r="N2560" i="3" s="1"/>
  <c r="P2561" i="3" s="1"/>
  <c r="Q2562" i="3" s="1"/>
  <c r="R2560" i="3"/>
  <c r="S2560" i="3" s="1"/>
  <c r="R2561" i="3" l="1"/>
  <c r="S2561" i="3" s="1"/>
  <c r="M2561" i="3"/>
  <c r="N2561" i="3" s="1"/>
  <c r="P2562" i="3" s="1"/>
  <c r="Q2563" i="3" s="1"/>
  <c r="M2562" i="3" l="1"/>
  <c r="N2562" i="3" s="1"/>
  <c r="P2563" i="3" s="1"/>
  <c r="Q2564" i="3" s="1"/>
  <c r="R2562" i="3"/>
  <c r="S2562" i="3" s="1"/>
  <c r="M2563" i="3" l="1"/>
  <c r="N2563" i="3" s="1"/>
  <c r="P2564" i="3" s="1"/>
  <c r="Q2565" i="3" s="1"/>
  <c r="R2563" i="3"/>
  <c r="S2563" i="3" s="1"/>
  <c r="M2564" i="3" l="1"/>
  <c r="N2564" i="3" s="1"/>
  <c r="P2565" i="3" s="1"/>
  <c r="Q2566" i="3" s="1"/>
  <c r="R2564" i="3"/>
  <c r="S2564" i="3" s="1"/>
  <c r="R2565" i="3" l="1"/>
  <c r="S2565" i="3" s="1"/>
  <c r="M2565" i="3"/>
  <c r="N2565" i="3" s="1"/>
  <c r="P2566" i="3" s="1"/>
  <c r="Q2567" i="3" s="1"/>
  <c r="R2566" i="3" l="1"/>
  <c r="S2566" i="3" s="1"/>
  <c r="R2567" i="3"/>
  <c r="S2567" i="3" s="1"/>
  <c r="M2566" i="3"/>
  <c r="N2566" i="3" s="1"/>
  <c r="P2567" i="3" s="1"/>
  <c r="Q2568" i="3" s="1"/>
  <c r="M2567" i="3" l="1"/>
  <c r="N2567" i="3" s="1"/>
  <c r="P2568" i="3" s="1"/>
  <c r="Q2569" i="3" s="1"/>
  <c r="M2568" i="3" l="1"/>
  <c r="N2568" i="3" s="1"/>
  <c r="P2569" i="3" s="1"/>
  <c r="Q2570" i="3" s="1"/>
  <c r="R2569" i="3"/>
  <c r="R2568" i="3"/>
  <c r="S2568" i="3" s="1"/>
  <c r="S2569" i="3" l="1"/>
  <c r="M2569" i="3"/>
  <c r="N2569" i="3" s="1"/>
  <c r="P2570" i="3" s="1"/>
  <c r="Q2571" i="3" s="1"/>
  <c r="M2570" i="3" l="1"/>
  <c r="N2570" i="3" s="1"/>
  <c r="P2571" i="3" s="1"/>
  <c r="Q2572" i="3" s="1"/>
  <c r="R2570" i="3"/>
  <c r="S2570" i="3" s="1"/>
  <c r="M2571" i="3" l="1"/>
  <c r="N2571" i="3" s="1"/>
  <c r="P2572" i="3" s="1"/>
  <c r="Q2573" i="3" s="1"/>
  <c r="R2571" i="3"/>
  <c r="S2571" i="3" s="1"/>
  <c r="M2572" i="3" l="1"/>
  <c r="N2572" i="3" s="1"/>
  <c r="P2573" i="3" s="1"/>
  <c r="Q2574" i="3" s="1"/>
  <c r="R2572" i="3"/>
  <c r="S2572" i="3" s="1"/>
  <c r="R2573" i="3" l="1"/>
  <c r="S2573" i="3" s="1"/>
  <c r="M2573" i="3"/>
  <c r="N2573" i="3" s="1"/>
  <c r="P2574" i="3" s="1"/>
  <c r="Q2575" i="3" s="1"/>
  <c r="R2574" i="3" l="1"/>
  <c r="S2574" i="3" s="1"/>
  <c r="M2574" i="3"/>
  <c r="N2574" i="3" s="1"/>
  <c r="P2575" i="3" s="1"/>
  <c r="Q2576" i="3" s="1"/>
  <c r="M2575" i="3" l="1"/>
  <c r="N2575" i="3" s="1"/>
  <c r="P2576" i="3" s="1"/>
  <c r="Q2577" i="3" s="1"/>
  <c r="R2575" i="3"/>
  <c r="S2575" i="3" s="1"/>
  <c r="M2576" i="3" l="1"/>
  <c r="N2576" i="3" s="1"/>
  <c r="P2577" i="3" s="1"/>
  <c r="Q2578" i="3" s="1"/>
  <c r="R2576" i="3"/>
  <c r="S2576" i="3" s="1"/>
  <c r="M2577" i="3" l="1"/>
  <c r="N2577" i="3" s="1"/>
  <c r="P2578" i="3" s="1"/>
  <c r="Q2579" i="3" s="1"/>
  <c r="R2577" i="3"/>
  <c r="S2577" i="3" s="1"/>
  <c r="M2578" i="3" l="1"/>
  <c r="N2578" i="3" s="1"/>
  <c r="P2579" i="3" s="1"/>
  <c r="Q2580" i="3" s="1"/>
  <c r="R2578" i="3"/>
  <c r="S2578" i="3" s="1"/>
  <c r="R2579" i="3" l="1"/>
  <c r="S2579" i="3" s="1"/>
  <c r="M2579" i="3"/>
  <c r="N2579" i="3" s="1"/>
  <c r="P2580" i="3" s="1"/>
  <c r="Q2581" i="3" s="1"/>
  <c r="R2580" i="3" l="1"/>
  <c r="S2580" i="3" s="1"/>
  <c r="M2580" i="3"/>
  <c r="N2580" i="3" s="1"/>
  <c r="P2581" i="3" s="1"/>
  <c r="Q2582" i="3" s="1"/>
  <c r="R2581" i="3" l="1"/>
  <c r="S2581" i="3" s="1"/>
  <c r="M2581" i="3"/>
  <c r="N2581" i="3" s="1"/>
  <c r="P2582" i="3" s="1"/>
  <c r="Q2583" i="3" s="1"/>
  <c r="M2582" i="3" l="1"/>
  <c r="N2582" i="3" s="1"/>
  <c r="P2583" i="3" s="1"/>
  <c r="Q2584" i="3" s="1"/>
  <c r="R2582" i="3"/>
  <c r="S2582" i="3" s="1"/>
  <c r="R2583" i="3" l="1"/>
  <c r="S2583" i="3" s="1"/>
  <c r="M2583" i="3"/>
  <c r="N2583" i="3" s="1"/>
  <c r="P2584" i="3" s="1"/>
  <c r="Q2585" i="3" s="1"/>
  <c r="R2584" i="3" l="1"/>
  <c r="S2584" i="3" s="1"/>
  <c r="M2584" i="3"/>
  <c r="N2584" i="3" s="1"/>
  <c r="P2585" i="3" s="1"/>
  <c r="Q2586" i="3" s="1"/>
  <c r="M2585" i="3" l="1"/>
  <c r="N2585" i="3" s="1"/>
  <c r="P2586" i="3" s="1"/>
  <c r="Q2587" i="3" s="1"/>
  <c r="R2585" i="3"/>
  <c r="S2585" i="3" s="1"/>
  <c r="M2586" i="3" l="1"/>
  <c r="N2586" i="3" s="1"/>
  <c r="P2587" i="3" s="1"/>
  <c r="Q2588" i="3" s="1"/>
  <c r="R2586" i="3"/>
  <c r="S2586" i="3" s="1"/>
  <c r="M2587" i="3" l="1"/>
  <c r="N2587" i="3" s="1"/>
  <c r="P2588" i="3" s="1"/>
  <c r="Q2589" i="3" s="1"/>
  <c r="R2587" i="3"/>
  <c r="S2587" i="3" s="1"/>
  <c r="R2588" i="3" l="1"/>
  <c r="S2588" i="3" s="1"/>
  <c r="M2588" i="3"/>
  <c r="N2588" i="3" s="1"/>
  <c r="P2589" i="3" s="1"/>
  <c r="Q2590" i="3" s="1"/>
  <c r="M2589" i="3" l="1"/>
  <c r="N2589" i="3" s="1"/>
  <c r="P2590" i="3" s="1"/>
  <c r="Q2591" i="3" s="1"/>
  <c r="R2589" i="3"/>
  <c r="S2589" i="3" s="1"/>
  <c r="M2590" i="3" l="1"/>
  <c r="N2590" i="3" s="1"/>
  <c r="P2591" i="3" s="1"/>
  <c r="Q2592" i="3" s="1"/>
  <c r="R2590" i="3"/>
  <c r="S2590" i="3" s="1"/>
  <c r="M2591" i="3" l="1"/>
  <c r="N2591" i="3" s="1"/>
  <c r="P2592" i="3" s="1"/>
  <c r="Q2593" i="3" s="1"/>
  <c r="R2591" i="3"/>
  <c r="S2591" i="3" s="1"/>
  <c r="R2592" i="3" l="1"/>
  <c r="S2592" i="3" s="1"/>
  <c r="M2592" i="3"/>
  <c r="N2592" i="3" s="1"/>
  <c r="P2593" i="3" s="1"/>
  <c r="Q2594" i="3" s="1"/>
  <c r="R2593" i="3" l="1"/>
  <c r="S2593" i="3" s="1"/>
  <c r="M2593" i="3"/>
  <c r="N2593" i="3" s="1"/>
  <c r="P2594" i="3" s="1"/>
  <c r="Q2595" i="3" s="1"/>
  <c r="R2594" i="3" l="1"/>
  <c r="S2594" i="3" s="1"/>
  <c r="M2594" i="3"/>
  <c r="N2594" i="3" s="1"/>
  <c r="P2595" i="3" s="1"/>
  <c r="Q2596" i="3" s="1"/>
  <c r="R2595" i="3" l="1"/>
  <c r="S2595" i="3" s="1"/>
  <c r="M2595" i="3"/>
  <c r="N2595" i="3" s="1"/>
  <c r="P2596" i="3" s="1"/>
  <c r="Q2597" i="3" s="1"/>
  <c r="M2596" i="3" l="1"/>
  <c r="N2596" i="3" s="1"/>
  <c r="P2597" i="3" s="1"/>
  <c r="Q2598" i="3" s="1"/>
  <c r="R2596" i="3"/>
  <c r="S2596" i="3" s="1"/>
  <c r="M2597" i="3" l="1"/>
  <c r="N2597" i="3" s="1"/>
  <c r="P2598" i="3" s="1"/>
  <c r="Q2599" i="3" s="1"/>
  <c r="R2597" i="3"/>
  <c r="S2597" i="3" s="1"/>
  <c r="M2598" i="3" l="1"/>
  <c r="N2598" i="3" s="1"/>
  <c r="P2599" i="3" s="1"/>
  <c r="Q2600" i="3" s="1"/>
  <c r="R2598" i="3"/>
  <c r="S2598" i="3" s="1"/>
  <c r="R2599" i="3" l="1"/>
  <c r="S2599" i="3" s="1"/>
  <c r="M2599" i="3"/>
  <c r="N2599" i="3" s="1"/>
  <c r="P2600" i="3" s="1"/>
  <c r="Q2601" i="3" s="1"/>
  <c r="M2600" i="3" l="1"/>
  <c r="N2600" i="3" s="1"/>
  <c r="P2601" i="3" s="1"/>
  <c r="Q2602" i="3" s="1"/>
  <c r="R2600" i="3"/>
  <c r="S2600" i="3" s="1"/>
  <c r="M2601" i="3" l="1"/>
  <c r="N2601" i="3" s="1"/>
  <c r="P2602" i="3" s="1"/>
  <c r="Q2603" i="3" s="1"/>
  <c r="R2601" i="3"/>
  <c r="S2601" i="3" s="1"/>
  <c r="M2602" i="3" l="1"/>
  <c r="N2602" i="3" s="1"/>
  <c r="P2603" i="3" s="1"/>
  <c r="Q2604" i="3" s="1"/>
  <c r="R2602" i="3"/>
  <c r="S2602" i="3" s="1"/>
  <c r="M2603" i="3" l="1"/>
  <c r="N2603" i="3" s="1"/>
  <c r="P2604" i="3" s="1"/>
  <c r="Q2605" i="3" s="1"/>
  <c r="R2603" i="3"/>
  <c r="S2603" i="3" s="1"/>
  <c r="R2604" i="3" l="1"/>
  <c r="S2604" i="3" s="1"/>
  <c r="M2604" i="3"/>
  <c r="N2604" i="3" s="1"/>
  <c r="P2605" i="3" s="1"/>
  <c r="Q2606" i="3" s="1"/>
  <c r="R2605" i="3" l="1"/>
  <c r="S2605" i="3" s="1"/>
  <c r="M2605" i="3"/>
  <c r="N2605" i="3" s="1"/>
  <c r="P2606" i="3" s="1"/>
  <c r="Q2607" i="3" s="1"/>
  <c r="M2606" i="3" l="1"/>
  <c r="N2606" i="3" s="1"/>
  <c r="P2607" i="3" s="1"/>
  <c r="Q2608" i="3" s="1"/>
  <c r="R2606" i="3"/>
  <c r="S2606" i="3" s="1"/>
  <c r="M2607" i="3" l="1"/>
  <c r="N2607" i="3" s="1"/>
  <c r="P2608" i="3" s="1"/>
  <c r="Q2609" i="3" s="1"/>
  <c r="R2607" i="3"/>
  <c r="S2607" i="3" s="1"/>
  <c r="M2608" i="3" l="1"/>
  <c r="N2608" i="3" s="1"/>
  <c r="P2609" i="3" s="1"/>
  <c r="Q2610" i="3" s="1"/>
  <c r="R2608" i="3"/>
  <c r="S2608" i="3" s="1"/>
  <c r="M2609" i="3" l="1"/>
  <c r="N2609" i="3" s="1"/>
  <c r="P2610" i="3" s="1"/>
  <c r="Q2611" i="3" s="1"/>
  <c r="R2609" i="3"/>
  <c r="S2609" i="3" s="1"/>
  <c r="M2610" i="3" l="1"/>
  <c r="N2610" i="3" s="1"/>
  <c r="P2611" i="3" s="1"/>
  <c r="Q2612" i="3" s="1"/>
  <c r="R2610" i="3"/>
  <c r="S2610" i="3" s="1"/>
  <c r="R2611" i="3" l="1"/>
  <c r="S2611" i="3" s="1"/>
  <c r="M2611" i="3"/>
  <c r="N2611" i="3" s="1"/>
  <c r="P2612" i="3" s="1"/>
  <c r="Q2613" i="3" s="1"/>
  <c r="R2612" i="3" l="1"/>
  <c r="S2612" i="3" s="1"/>
  <c r="M2612" i="3"/>
  <c r="N2612" i="3" s="1"/>
  <c r="P2613" i="3" s="1"/>
  <c r="Q2614" i="3" s="1"/>
  <c r="R2613" i="3" l="1"/>
  <c r="S2613" i="3" s="1"/>
  <c r="M2613" i="3"/>
  <c r="N2613" i="3" s="1"/>
  <c r="P2614" i="3" s="1"/>
  <c r="Q2615" i="3" s="1"/>
  <c r="R2614" i="3" l="1"/>
  <c r="S2614" i="3" s="1"/>
  <c r="M2614" i="3"/>
  <c r="N2614" i="3" s="1"/>
  <c r="P2615" i="3" s="1"/>
  <c r="Q2616" i="3" s="1"/>
  <c r="M2615" i="3" l="1"/>
  <c r="N2615" i="3" s="1"/>
  <c r="P2616" i="3" s="1"/>
  <c r="Q2617" i="3" s="1"/>
  <c r="R2615" i="3"/>
  <c r="S2615" i="3" s="1"/>
  <c r="M2616" i="3" l="1"/>
  <c r="N2616" i="3" s="1"/>
  <c r="P2617" i="3" s="1"/>
  <c r="Q2618" i="3" s="1"/>
  <c r="R2616" i="3"/>
  <c r="S2616" i="3" s="1"/>
  <c r="M2617" i="3" l="1"/>
  <c r="N2617" i="3" s="1"/>
  <c r="P2618" i="3" s="1"/>
  <c r="Q2619" i="3" s="1"/>
  <c r="R2617" i="3"/>
  <c r="S2617" i="3" s="1"/>
  <c r="M2618" i="3" l="1"/>
  <c r="N2618" i="3" s="1"/>
  <c r="P2619" i="3" s="1"/>
  <c r="Q2620" i="3" s="1"/>
  <c r="R2618" i="3"/>
  <c r="S2618" i="3" s="1"/>
  <c r="M2619" i="3" l="1"/>
  <c r="N2619" i="3" s="1"/>
  <c r="P2620" i="3" s="1"/>
  <c r="Q2621" i="3" s="1"/>
  <c r="R2619" i="3"/>
  <c r="S2619" i="3" s="1"/>
  <c r="R2620" i="3" l="1"/>
  <c r="S2620" i="3" s="1"/>
  <c r="M2620" i="3"/>
  <c r="N2620" i="3" s="1"/>
  <c r="P2621" i="3" s="1"/>
  <c r="Q2622" i="3" s="1"/>
  <c r="R2621" i="3" l="1"/>
  <c r="S2621" i="3" s="1"/>
  <c r="M2621" i="3"/>
  <c r="N2621" i="3" s="1"/>
  <c r="P2622" i="3" s="1"/>
  <c r="Q2623" i="3" s="1"/>
  <c r="M2622" i="3" l="1"/>
  <c r="N2622" i="3" s="1"/>
  <c r="P2623" i="3" s="1"/>
  <c r="Q2624" i="3" s="1"/>
  <c r="R2622" i="3"/>
  <c r="S2622" i="3" s="1"/>
  <c r="M2623" i="3" l="1"/>
  <c r="N2623" i="3" s="1"/>
  <c r="P2624" i="3" s="1"/>
  <c r="Q2625" i="3" s="1"/>
  <c r="R2623" i="3"/>
  <c r="S2623" i="3" s="1"/>
  <c r="M2624" i="3" l="1"/>
  <c r="N2624" i="3" s="1"/>
  <c r="P2625" i="3" s="1"/>
  <c r="Q2626" i="3" s="1"/>
  <c r="R2624" i="3"/>
  <c r="S2624" i="3" s="1"/>
  <c r="R2625" i="3" l="1"/>
  <c r="S2625" i="3" s="1"/>
  <c r="M2625" i="3"/>
  <c r="N2625" i="3" s="1"/>
  <c r="P2626" i="3" s="1"/>
  <c r="Q2627" i="3" s="1"/>
  <c r="M2626" i="3" l="1"/>
  <c r="N2626" i="3" s="1"/>
  <c r="P2627" i="3" s="1"/>
  <c r="Q2628" i="3" s="1"/>
  <c r="R2626" i="3"/>
  <c r="S2626" i="3" s="1"/>
  <c r="M2627" i="3" l="1"/>
  <c r="N2627" i="3" s="1"/>
  <c r="P2628" i="3" s="1"/>
  <c r="Q2629" i="3" s="1"/>
  <c r="R2627" i="3"/>
  <c r="S2627" i="3" s="1"/>
  <c r="M2628" i="3" l="1"/>
  <c r="N2628" i="3" s="1"/>
  <c r="P2629" i="3" s="1"/>
  <c r="Q2630" i="3" s="1"/>
  <c r="R2628" i="3"/>
  <c r="S2628" i="3" s="1"/>
  <c r="R2629" i="3" l="1"/>
  <c r="S2629" i="3" s="1"/>
  <c r="M2629" i="3"/>
  <c r="N2629" i="3" s="1"/>
  <c r="P2630" i="3" s="1"/>
  <c r="Q2631" i="3" s="1"/>
  <c r="R2630" i="3" l="1"/>
  <c r="S2630" i="3" s="1"/>
  <c r="M2630" i="3"/>
  <c r="N2630" i="3" s="1"/>
  <c r="P2631" i="3" s="1"/>
  <c r="Q2632" i="3" s="1"/>
  <c r="R2631" i="3" l="1"/>
  <c r="S2631" i="3" s="1"/>
  <c r="M2631" i="3"/>
  <c r="N2631" i="3" s="1"/>
  <c r="P2632" i="3" s="1"/>
  <c r="Q2633" i="3" s="1"/>
  <c r="M2632" i="3" l="1"/>
  <c r="N2632" i="3" s="1"/>
  <c r="P2633" i="3" s="1"/>
  <c r="Q2634" i="3" s="1"/>
  <c r="R2632" i="3"/>
  <c r="S2632" i="3" s="1"/>
  <c r="M2633" i="3" l="1"/>
  <c r="N2633" i="3" s="1"/>
  <c r="P2634" i="3" s="1"/>
  <c r="Q2635" i="3" s="1"/>
  <c r="R2633" i="3"/>
  <c r="S2633" i="3" s="1"/>
  <c r="M2634" i="3" l="1"/>
  <c r="N2634" i="3" s="1"/>
  <c r="P2635" i="3" s="1"/>
  <c r="Q2636" i="3" s="1"/>
  <c r="R2634" i="3"/>
  <c r="S2634" i="3" s="1"/>
  <c r="M2635" i="3" l="1"/>
  <c r="N2635" i="3" s="1"/>
  <c r="P2636" i="3" s="1"/>
  <c r="Q2637" i="3" s="1"/>
  <c r="R2635" i="3"/>
  <c r="S2635" i="3" s="1"/>
  <c r="M2636" i="3" l="1"/>
  <c r="N2636" i="3" s="1"/>
  <c r="P2637" i="3" s="1"/>
  <c r="Q2638" i="3" s="1"/>
  <c r="R2636" i="3"/>
  <c r="S2636" i="3" s="1"/>
  <c r="R2637" i="3" l="1"/>
  <c r="S2637" i="3" s="1"/>
  <c r="M2637" i="3"/>
  <c r="N2637" i="3" s="1"/>
  <c r="P2638" i="3" s="1"/>
  <c r="Q2639" i="3" s="1"/>
  <c r="M2638" i="3" l="1"/>
  <c r="N2638" i="3" s="1"/>
  <c r="P2639" i="3" s="1"/>
  <c r="Q2640" i="3" s="1"/>
  <c r="R2638" i="3"/>
  <c r="S2638" i="3" s="1"/>
  <c r="M2639" i="3" l="1"/>
  <c r="N2639" i="3" s="1"/>
  <c r="P2640" i="3" s="1"/>
  <c r="Q2641" i="3" s="1"/>
  <c r="R2639" i="3"/>
  <c r="S2639" i="3" s="1"/>
  <c r="M2640" i="3" l="1"/>
  <c r="N2640" i="3" s="1"/>
  <c r="P2641" i="3" s="1"/>
  <c r="Q2642" i="3" s="1"/>
  <c r="R2640" i="3"/>
  <c r="S2640" i="3" s="1"/>
  <c r="M2641" i="3" l="1"/>
  <c r="N2641" i="3" s="1"/>
  <c r="P2642" i="3" s="1"/>
  <c r="Q2643" i="3" s="1"/>
  <c r="R2641" i="3"/>
  <c r="S2641" i="3" s="1"/>
  <c r="M2642" i="3" l="1"/>
  <c r="N2642" i="3" s="1"/>
  <c r="P2643" i="3" s="1"/>
  <c r="Q2644" i="3" s="1"/>
  <c r="R2642" i="3"/>
  <c r="S2642" i="3" s="1"/>
  <c r="M2643" i="3" l="1"/>
  <c r="N2643" i="3" s="1"/>
  <c r="P2644" i="3" s="1"/>
  <c r="Q2645" i="3" s="1"/>
  <c r="R2643" i="3"/>
  <c r="S2643" i="3" s="1"/>
  <c r="M2644" i="3" l="1"/>
  <c r="N2644" i="3" s="1"/>
  <c r="P2645" i="3" s="1"/>
  <c r="Q2646" i="3" s="1"/>
  <c r="R2644" i="3"/>
  <c r="S2644" i="3" s="1"/>
  <c r="R2645" i="3" l="1"/>
  <c r="S2645" i="3" s="1"/>
  <c r="M2645" i="3"/>
  <c r="N2645" i="3" s="1"/>
  <c r="P2646" i="3" s="1"/>
  <c r="Q2647" i="3" s="1"/>
  <c r="M2646" i="3" l="1"/>
  <c r="N2646" i="3" s="1"/>
  <c r="P2647" i="3" s="1"/>
  <c r="Q2648" i="3" s="1"/>
  <c r="R2646" i="3"/>
  <c r="S2646" i="3" s="1"/>
  <c r="M2647" i="3" l="1"/>
  <c r="N2647" i="3" s="1"/>
  <c r="P2648" i="3" s="1"/>
  <c r="Q2649" i="3" s="1"/>
  <c r="R2647" i="3"/>
  <c r="S2647" i="3" s="1"/>
  <c r="R2648" i="3" l="1"/>
  <c r="S2648" i="3" s="1"/>
  <c r="M2648" i="3"/>
  <c r="N2648" i="3" s="1"/>
  <c r="P2649" i="3" s="1"/>
  <c r="Q2650" i="3" s="1"/>
  <c r="M2649" i="3" l="1"/>
  <c r="N2649" i="3" s="1"/>
  <c r="P2650" i="3" s="1"/>
  <c r="Q2651" i="3" s="1"/>
  <c r="R2649" i="3"/>
  <c r="S2649" i="3" s="1"/>
  <c r="M2650" i="3" l="1"/>
  <c r="N2650" i="3" s="1"/>
  <c r="P2651" i="3" s="1"/>
  <c r="Q2652" i="3" s="1"/>
  <c r="R2650" i="3"/>
  <c r="S2650" i="3" s="1"/>
  <c r="M2651" i="3" l="1"/>
  <c r="N2651" i="3" s="1"/>
  <c r="P2652" i="3" s="1"/>
  <c r="Q2653" i="3" s="1"/>
  <c r="R2651" i="3"/>
  <c r="S2651" i="3" s="1"/>
  <c r="R2652" i="3" l="1"/>
  <c r="S2652" i="3" s="1"/>
  <c r="M2652" i="3"/>
  <c r="N2652" i="3" s="1"/>
  <c r="P2653" i="3" s="1"/>
  <c r="Q2654" i="3" s="1"/>
  <c r="M2653" i="3" l="1"/>
  <c r="N2653" i="3" s="1"/>
  <c r="P2654" i="3" s="1"/>
  <c r="Q2655" i="3" s="1"/>
  <c r="R2653" i="3"/>
  <c r="S2653" i="3" s="1"/>
  <c r="M2654" i="3" l="1"/>
  <c r="N2654" i="3" s="1"/>
  <c r="P2655" i="3" s="1"/>
  <c r="Q2656" i="3" s="1"/>
  <c r="R2654" i="3"/>
  <c r="S2654" i="3" s="1"/>
  <c r="M2655" i="3" l="1"/>
  <c r="N2655" i="3" s="1"/>
  <c r="P2656" i="3" s="1"/>
  <c r="Q2657" i="3" s="1"/>
  <c r="R2655" i="3"/>
  <c r="S2655" i="3" s="1"/>
  <c r="R2656" i="3" l="1"/>
  <c r="S2656" i="3" s="1"/>
  <c r="M2656" i="3"/>
  <c r="N2656" i="3" s="1"/>
  <c r="P2657" i="3" s="1"/>
  <c r="Q2658" i="3" s="1"/>
  <c r="R2657" i="3" l="1"/>
  <c r="S2657" i="3" s="1"/>
  <c r="M2657" i="3"/>
  <c r="N2657" i="3" s="1"/>
  <c r="P2658" i="3" s="1"/>
  <c r="Q2659" i="3" s="1"/>
  <c r="M2658" i="3" l="1"/>
  <c r="N2658" i="3" s="1"/>
  <c r="P2659" i="3" s="1"/>
  <c r="Q2660" i="3" s="1"/>
  <c r="R2658" i="3"/>
  <c r="S2658" i="3" s="1"/>
  <c r="M2659" i="3" l="1"/>
  <c r="N2659" i="3" s="1"/>
  <c r="P2660" i="3" s="1"/>
  <c r="Q2661" i="3" s="1"/>
  <c r="R2659" i="3"/>
  <c r="S2659" i="3" s="1"/>
  <c r="M2660" i="3" l="1"/>
  <c r="N2660" i="3" s="1"/>
  <c r="P2661" i="3" s="1"/>
  <c r="Q2662" i="3" s="1"/>
  <c r="R2660" i="3"/>
  <c r="S2660" i="3" s="1"/>
  <c r="M2661" i="3" l="1"/>
  <c r="N2661" i="3" s="1"/>
  <c r="P2662" i="3" s="1"/>
  <c r="Q2663" i="3" s="1"/>
  <c r="R2661" i="3"/>
  <c r="S2661" i="3" s="1"/>
  <c r="R2662" i="3" l="1"/>
  <c r="S2662" i="3" s="1"/>
  <c r="M2662" i="3"/>
  <c r="N2662" i="3" s="1"/>
  <c r="P2663" i="3" s="1"/>
  <c r="Q2664" i="3" s="1"/>
  <c r="R2663" i="3" l="1"/>
  <c r="S2663" i="3" s="1"/>
  <c r="M2663" i="3"/>
  <c r="N2663" i="3" s="1"/>
  <c r="P2664" i="3" s="1"/>
  <c r="Q2665" i="3" s="1"/>
  <c r="M2664" i="3" l="1"/>
  <c r="N2664" i="3" s="1"/>
  <c r="P2665" i="3" s="1"/>
  <c r="Q2666" i="3" s="1"/>
  <c r="R2664" i="3"/>
  <c r="S2664" i="3" s="1"/>
  <c r="M2665" i="3" l="1"/>
  <c r="N2665" i="3" s="1"/>
  <c r="P2666" i="3" s="1"/>
  <c r="Q2667" i="3" s="1"/>
  <c r="R2665" i="3"/>
  <c r="S2665" i="3" s="1"/>
  <c r="M2666" i="3" l="1"/>
  <c r="N2666" i="3" s="1"/>
  <c r="P2667" i="3" s="1"/>
  <c r="Q2668" i="3" s="1"/>
  <c r="R2666" i="3"/>
  <c r="S2666" i="3" s="1"/>
  <c r="M2667" i="3" l="1"/>
  <c r="N2667" i="3" s="1"/>
  <c r="P2668" i="3" s="1"/>
  <c r="Q2669" i="3" s="1"/>
  <c r="R2667" i="3"/>
  <c r="S2667" i="3" s="1"/>
  <c r="M2668" i="3" l="1"/>
  <c r="N2668" i="3" s="1"/>
  <c r="P2669" i="3" s="1"/>
  <c r="Q2670" i="3" s="1"/>
  <c r="R2668" i="3"/>
  <c r="S2668" i="3" s="1"/>
  <c r="M2669" i="3" l="1"/>
  <c r="N2669" i="3" s="1"/>
  <c r="P2670" i="3" s="1"/>
  <c r="Q2671" i="3" s="1"/>
  <c r="R2669" i="3"/>
  <c r="S2669" i="3" s="1"/>
  <c r="R2670" i="3" l="1"/>
  <c r="S2670" i="3" s="1"/>
  <c r="R2671" i="3"/>
  <c r="M2670" i="3"/>
  <c r="N2670" i="3" s="1"/>
  <c r="P2671" i="3" s="1"/>
  <c r="Q2672" i="3" s="1"/>
  <c r="S2671" i="3" l="1"/>
  <c r="M2671" i="3"/>
  <c r="N2671" i="3" s="1"/>
  <c r="P2672" i="3" s="1"/>
  <c r="Q2673" i="3" s="1"/>
  <c r="M2672" i="3" l="1"/>
  <c r="N2672" i="3" s="1"/>
  <c r="P2673" i="3" s="1"/>
  <c r="Q2674" i="3" s="1"/>
  <c r="R2672" i="3"/>
  <c r="S2672" i="3" s="1"/>
  <c r="R2673" i="3" l="1"/>
  <c r="S2673" i="3" s="1"/>
  <c r="M2673" i="3"/>
  <c r="N2673" i="3" s="1"/>
  <c r="P2674" i="3" s="1"/>
  <c r="Q2675" i="3" s="1"/>
  <c r="M2674" i="3" l="1"/>
  <c r="N2674" i="3" s="1"/>
  <c r="P2675" i="3" s="1"/>
  <c r="Q2676" i="3" s="1"/>
  <c r="R2674" i="3"/>
  <c r="S2674" i="3" s="1"/>
  <c r="M2675" i="3" l="1"/>
  <c r="N2675" i="3" s="1"/>
  <c r="P2676" i="3" s="1"/>
  <c r="Q2677" i="3" s="1"/>
  <c r="R2675" i="3"/>
  <c r="S2675" i="3" s="1"/>
  <c r="M2676" i="3" l="1"/>
  <c r="N2676" i="3" s="1"/>
  <c r="P2677" i="3" s="1"/>
  <c r="Q2678" i="3" s="1"/>
  <c r="R2676" i="3"/>
  <c r="S2676" i="3" s="1"/>
  <c r="R2677" i="3" l="1"/>
  <c r="S2677" i="3" s="1"/>
  <c r="M2677" i="3"/>
  <c r="N2677" i="3" s="1"/>
  <c r="P2678" i="3" s="1"/>
  <c r="Q2679" i="3" s="1"/>
  <c r="R2678" i="3" l="1"/>
  <c r="S2678" i="3" s="1"/>
  <c r="M2678" i="3"/>
  <c r="N2678" i="3" s="1"/>
  <c r="P2679" i="3" s="1"/>
  <c r="Q2680" i="3" s="1"/>
  <c r="R2679" i="3" l="1"/>
  <c r="S2679" i="3" s="1"/>
  <c r="M2679" i="3"/>
  <c r="N2679" i="3" s="1"/>
  <c r="P2680" i="3" s="1"/>
  <c r="Q2681" i="3" s="1"/>
  <c r="M2680" i="3" l="1"/>
  <c r="N2680" i="3" s="1"/>
  <c r="P2681" i="3" s="1"/>
  <c r="Q2682" i="3" s="1"/>
  <c r="R2680" i="3"/>
  <c r="S2680" i="3" s="1"/>
  <c r="M2681" i="3" l="1"/>
  <c r="N2681" i="3" s="1"/>
  <c r="P2682" i="3" s="1"/>
  <c r="Q2683" i="3" s="1"/>
  <c r="R2681" i="3"/>
  <c r="S2681" i="3" s="1"/>
  <c r="M2682" i="3" l="1"/>
  <c r="N2682" i="3" s="1"/>
  <c r="P2683" i="3" s="1"/>
  <c r="Q2684" i="3" s="1"/>
  <c r="R2682" i="3"/>
  <c r="S2682" i="3" s="1"/>
  <c r="M2683" i="3" l="1"/>
  <c r="N2683" i="3" s="1"/>
  <c r="P2684" i="3" s="1"/>
  <c r="Q2685" i="3" s="1"/>
  <c r="R2683" i="3"/>
  <c r="S2683" i="3" s="1"/>
  <c r="M2684" i="3" l="1"/>
  <c r="N2684" i="3" s="1"/>
  <c r="P2685" i="3" s="1"/>
  <c r="Q2686" i="3" s="1"/>
  <c r="R2684" i="3"/>
  <c r="S2684" i="3" s="1"/>
  <c r="M2685" i="3" l="1"/>
  <c r="N2685" i="3" s="1"/>
  <c r="P2686" i="3" s="1"/>
  <c r="Q2687" i="3" s="1"/>
  <c r="R2685" i="3"/>
  <c r="S2685" i="3" s="1"/>
  <c r="R2686" i="3" l="1"/>
  <c r="S2686" i="3" s="1"/>
  <c r="M2686" i="3"/>
  <c r="N2686" i="3" s="1"/>
  <c r="P2687" i="3" s="1"/>
  <c r="Q2688" i="3" s="1"/>
  <c r="R2687" i="3" l="1"/>
  <c r="S2687" i="3" s="1"/>
  <c r="M2687" i="3"/>
  <c r="N2687" i="3" s="1"/>
  <c r="P2688" i="3" s="1"/>
  <c r="Q2689" i="3" s="1"/>
  <c r="R2688" i="3" l="1"/>
  <c r="S2688" i="3" s="1"/>
  <c r="M2688" i="3"/>
  <c r="N2688" i="3" s="1"/>
  <c r="P2689" i="3" s="1"/>
  <c r="Q2690" i="3" s="1"/>
  <c r="R2689" i="3" l="1"/>
  <c r="S2689" i="3" s="1"/>
  <c r="M2689" i="3"/>
  <c r="N2689" i="3" s="1"/>
  <c r="P2690" i="3" s="1"/>
  <c r="Q2691" i="3" s="1"/>
  <c r="R2690" i="3" l="1"/>
  <c r="S2690" i="3" s="1"/>
  <c r="M2690" i="3"/>
  <c r="N2690" i="3" s="1"/>
  <c r="P2691" i="3" s="1"/>
  <c r="Q2692" i="3" s="1"/>
  <c r="M2691" i="3" l="1"/>
  <c r="N2691" i="3" s="1"/>
  <c r="P2692" i="3" s="1"/>
  <c r="Q2693" i="3" s="1"/>
  <c r="R2691" i="3"/>
  <c r="S2691" i="3" s="1"/>
  <c r="M2692" i="3" l="1"/>
  <c r="N2692" i="3" s="1"/>
  <c r="P2693" i="3" s="1"/>
  <c r="Q2694" i="3" s="1"/>
  <c r="R2692" i="3"/>
  <c r="S2692" i="3" s="1"/>
  <c r="M2693" i="3" l="1"/>
  <c r="N2693" i="3" s="1"/>
  <c r="P2694" i="3" s="1"/>
  <c r="Q2695" i="3" s="1"/>
  <c r="R2693" i="3"/>
  <c r="S2693" i="3" s="1"/>
  <c r="R2694" i="3" l="1"/>
  <c r="S2694" i="3" s="1"/>
  <c r="M2694" i="3"/>
  <c r="N2694" i="3" s="1"/>
  <c r="P2695" i="3" s="1"/>
  <c r="Q2696" i="3" s="1"/>
  <c r="R2695" i="3" l="1"/>
  <c r="S2695" i="3" s="1"/>
  <c r="M2695" i="3"/>
  <c r="N2695" i="3" s="1"/>
  <c r="P2696" i="3" s="1"/>
  <c r="Q2697" i="3" s="1"/>
  <c r="M2696" i="3" l="1"/>
  <c r="N2696" i="3" s="1"/>
  <c r="P2697" i="3" s="1"/>
  <c r="Q2698" i="3" s="1"/>
  <c r="R2696" i="3"/>
  <c r="S2696" i="3" s="1"/>
  <c r="M2697" i="3" l="1"/>
  <c r="N2697" i="3" s="1"/>
  <c r="P2698" i="3" s="1"/>
  <c r="Q2699" i="3" s="1"/>
  <c r="R2697" i="3"/>
  <c r="S2697" i="3" s="1"/>
  <c r="M2698" i="3" l="1"/>
  <c r="N2698" i="3" s="1"/>
  <c r="P2699" i="3" s="1"/>
  <c r="Q2700" i="3" s="1"/>
  <c r="R2698" i="3"/>
  <c r="S2698" i="3" s="1"/>
  <c r="R2699" i="3" l="1"/>
  <c r="S2699" i="3" s="1"/>
  <c r="M2699" i="3"/>
  <c r="N2699" i="3" s="1"/>
  <c r="P2700" i="3" s="1"/>
  <c r="Q2701" i="3" s="1"/>
  <c r="M2700" i="3" l="1"/>
  <c r="N2700" i="3" s="1"/>
  <c r="P2701" i="3" s="1"/>
  <c r="Q2702" i="3" s="1"/>
  <c r="R2701" i="3"/>
  <c r="R2700" i="3"/>
  <c r="S2700" i="3" s="1"/>
  <c r="S2701" i="3" l="1"/>
  <c r="M2701" i="3"/>
  <c r="N2701" i="3" s="1"/>
  <c r="P2702" i="3" s="1"/>
  <c r="Q2703" i="3" s="1"/>
  <c r="M2702" i="3" l="1"/>
  <c r="N2702" i="3" s="1"/>
  <c r="P2703" i="3" s="1"/>
  <c r="Q2704" i="3" s="1"/>
  <c r="R2702" i="3"/>
  <c r="S2702" i="3" s="1"/>
  <c r="M2703" i="3" l="1"/>
  <c r="N2703" i="3" s="1"/>
  <c r="P2704" i="3" s="1"/>
  <c r="Q2705" i="3" s="1"/>
  <c r="R2703" i="3"/>
  <c r="S2703" i="3" s="1"/>
  <c r="M2704" i="3" l="1"/>
  <c r="N2704" i="3" s="1"/>
  <c r="P2705" i="3" s="1"/>
  <c r="Q2706" i="3" s="1"/>
  <c r="R2704" i="3"/>
  <c r="S2704" i="3" s="1"/>
  <c r="M2705" i="3" l="1"/>
  <c r="N2705" i="3" s="1"/>
  <c r="P2706" i="3" s="1"/>
  <c r="Q2707" i="3" s="1"/>
  <c r="R2705" i="3"/>
  <c r="S2705" i="3" s="1"/>
  <c r="R2706" i="3" l="1"/>
  <c r="S2706" i="3" s="1"/>
  <c r="M2706" i="3"/>
  <c r="N2706" i="3" s="1"/>
  <c r="P2707" i="3" s="1"/>
  <c r="Q2708" i="3" s="1"/>
  <c r="M2707" i="3" l="1"/>
  <c r="N2707" i="3" s="1"/>
  <c r="P2708" i="3" s="1"/>
  <c r="Q2709" i="3" s="1"/>
  <c r="R2707" i="3"/>
  <c r="S2707" i="3" s="1"/>
  <c r="M2708" i="3" l="1"/>
  <c r="N2708" i="3" s="1"/>
  <c r="P2709" i="3" s="1"/>
  <c r="Q2710" i="3" s="1"/>
  <c r="R2708" i="3"/>
  <c r="S2708" i="3" s="1"/>
  <c r="M2709" i="3" l="1"/>
  <c r="N2709" i="3" s="1"/>
  <c r="P2710" i="3" s="1"/>
  <c r="Q2711" i="3" s="1"/>
  <c r="R2709" i="3"/>
  <c r="S2709" i="3" s="1"/>
  <c r="R2710" i="3" l="1"/>
  <c r="S2710" i="3" s="1"/>
  <c r="M2710" i="3"/>
  <c r="N2710" i="3" s="1"/>
  <c r="P2711" i="3" s="1"/>
  <c r="Q2712" i="3" s="1"/>
  <c r="R2711" i="3" l="1"/>
  <c r="S2711" i="3" s="1"/>
  <c r="M2711" i="3"/>
  <c r="N2711" i="3" s="1"/>
  <c r="P2712" i="3" s="1"/>
  <c r="Q2713" i="3" s="1"/>
  <c r="M2712" i="3" l="1"/>
  <c r="N2712" i="3" s="1"/>
  <c r="P2713" i="3" s="1"/>
  <c r="Q2714" i="3" s="1"/>
  <c r="R2712" i="3"/>
  <c r="S2712" i="3" s="1"/>
  <c r="M2713" i="3" l="1"/>
  <c r="N2713" i="3" s="1"/>
  <c r="P2714" i="3" s="1"/>
  <c r="Q2715" i="3" s="1"/>
  <c r="R2713" i="3"/>
  <c r="S2713" i="3" s="1"/>
  <c r="M2714" i="3" l="1"/>
  <c r="N2714" i="3" s="1"/>
  <c r="P2715" i="3" s="1"/>
  <c r="Q2716" i="3" s="1"/>
  <c r="R2714" i="3"/>
  <c r="S2714" i="3" s="1"/>
  <c r="R2715" i="3" l="1"/>
  <c r="S2715" i="3" s="1"/>
  <c r="M2715" i="3"/>
  <c r="N2715" i="3" s="1"/>
  <c r="P2716" i="3" s="1"/>
  <c r="Q2717" i="3" s="1"/>
  <c r="R2716" i="3" l="1"/>
  <c r="S2716" i="3" s="1"/>
  <c r="M2716" i="3"/>
  <c r="N2716" i="3" s="1"/>
  <c r="P2717" i="3" s="1"/>
  <c r="Q2718" i="3" s="1"/>
  <c r="M2717" i="3" l="1"/>
  <c r="N2717" i="3" s="1"/>
  <c r="P2718" i="3" s="1"/>
  <c r="Q2719" i="3" s="1"/>
  <c r="R2717" i="3"/>
  <c r="S2717" i="3" s="1"/>
  <c r="M2718" i="3" l="1"/>
  <c r="N2718" i="3" s="1"/>
  <c r="P2719" i="3" s="1"/>
  <c r="Q2720" i="3" s="1"/>
  <c r="R2718" i="3"/>
  <c r="S2718" i="3" s="1"/>
  <c r="M2719" i="3" l="1"/>
  <c r="N2719" i="3" s="1"/>
  <c r="P2720" i="3" s="1"/>
  <c r="Q2721" i="3" s="1"/>
  <c r="R2719" i="3"/>
  <c r="S2719" i="3" s="1"/>
  <c r="R2720" i="3" l="1"/>
  <c r="S2720" i="3" s="1"/>
  <c r="M2720" i="3"/>
  <c r="N2720" i="3" s="1"/>
  <c r="P2721" i="3" s="1"/>
  <c r="Q2722" i="3" s="1"/>
  <c r="R2721" i="3" l="1"/>
  <c r="S2721" i="3" s="1"/>
  <c r="M2721" i="3"/>
  <c r="N2721" i="3" s="1"/>
  <c r="P2722" i="3" s="1"/>
  <c r="Q2723" i="3" s="1"/>
  <c r="M2722" i="3" l="1"/>
  <c r="N2722" i="3" s="1"/>
  <c r="P2723" i="3" s="1"/>
  <c r="Q2724" i="3" s="1"/>
  <c r="R2722" i="3"/>
  <c r="S2722" i="3" s="1"/>
  <c r="R2723" i="3" l="1"/>
  <c r="S2723" i="3" s="1"/>
  <c r="M2723" i="3"/>
  <c r="N2723" i="3" s="1"/>
  <c r="P2724" i="3" s="1"/>
  <c r="Q2725" i="3" s="1"/>
  <c r="M2724" i="3" l="1"/>
  <c r="N2724" i="3" s="1"/>
  <c r="P2725" i="3" s="1"/>
  <c r="Q2726" i="3" s="1"/>
  <c r="R2724" i="3"/>
  <c r="S2724" i="3" s="1"/>
  <c r="M2725" i="3" l="1"/>
  <c r="N2725" i="3" s="1"/>
  <c r="P2726" i="3" s="1"/>
  <c r="Q2727" i="3" s="1"/>
  <c r="R2725" i="3"/>
  <c r="S2725" i="3" s="1"/>
  <c r="M2726" i="3" l="1"/>
  <c r="N2726" i="3" s="1"/>
  <c r="P2727" i="3" s="1"/>
  <c r="Q2728" i="3" s="1"/>
  <c r="R2726" i="3"/>
  <c r="S2726" i="3" s="1"/>
  <c r="M2727" i="3" l="1"/>
  <c r="N2727" i="3" s="1"/>
  <c r="P2728" i="3" s="1"/>
  <c r="Q2729" i="3" s="1"/>
  <c r="R2727" i="3"/>
  <c r="S2727" i="3" s="1"/>
  <c r="R2728" i="3" l="1"/>
  <c r="S2728" i="3" s="1"/>
  <c r="M2728" i="3"/>
  <c r="N2728" i="3" s="1"/>
  <c r="P2729" i="3" s="1"/>
  <c r="Q2730" i="3" s="1"/>
  <c r="R2729" i="3" l="1"/>
  <c r="S2729" i="3" s="1"/>
  <c r="M2729" i="3"/>
  <c r="N2729" i="3" s="1"/>
  <c r="P2730" i="3" s="1"/>
  <c r="Q2731" i="3" s="1"/>
  <c r="R2730" i="3" l="1"/>
  <c r="S2730" i="3" s="1"/>
  <c r="M2730" i="3"/>
  <c r="N2730" i="3" s="1"/>
  <c r="P2731" i="3" s="1"/>
  <c r="Q2732" i="3" s="1"/>
  <c r="R2731" i="3" l="1"/>
  <c r="S2731" i="3" s="1"/>
  <c r="M2731" i="3"/>
  <c r="N2731" i="3" s="1"/>
  <c r="P2732" i="3" s="1"/>
  <c r="Q2733" i="3" s="1"/>
  <c r="M2732" i="3" l="1"/>
  <c r="N2732" i="3" s="1"/>
  <c r="P2733" i="3" s="1"/>
  <c r="Q2734" i="3" s="1"/>
  <c r="R2732" i="3"/>
  <c r="S2732" i="3" s="1"/>
  <c r="M2733" i="3" l="1"/>
  <c r="N2733" i="3" s="1"/>
  <c r="P2734" i="3" s="1"/>
  <c r="Q2735" i="3" s="1"/>
  <c r="R2733" i="3"/>
  <c r="S2733" i="3" s="1"/>
  <c r="M2734" i="3" l="1"/>
  <c r="N2734" i="3" s="1"/>
  <c r="P2735" i="3" s="1"/>
  <c r="Q2736" i="3" s="1"/>
  <c r="R2734" i="3"/>
  <c r="S2734" i="3" s="1"/>
  <c r="M2735" i="3" l="1"/>
  <c r="N2735" i="3" s="1"/>
  <c r="P2736" i="3" s="1"/>
  <c r="Q2737" i="3" s="1"/>
  <c r="R2735" i="3"/>
  <c r="S2735" i="3" s="1"/>
  <c r="M2736" i="3" l="1"/>
  <c r="N2736" i="3" s="1"/>
  <c r="P2737" i="3" s="1"/>
  <c r="Q2738" i="3" s="1"/>
  <c r="R2736" i="3"/>
  <c r="S2736" i="3" s="1"/>
  <c r="R2737" i="3" l="1"/>
  <c r="S2737" i="3" s="1"/>
  <c r="M2737" i="3"/>
  <c r="N2737" i="3" s="1"/>
  <c r="P2738" i="3" s="1"/>
  <c r="Q2739" i="3" s="1"/>
  <c r="M2738" i="3" l="1"/>
  <c r="N2738" i="3" s="1"/>
  <c r="P2739" i="3" s="1"/>
  <c r="Q2740" i="3" s="1"/>
  <c r="R2738" i="3"/>
  <c r="S2738" i="3" s="1"/>
  <c r="M2739" i="3" l="1"/>
  <c r="N2739" i="3" s="1"/>
  <c r="P2740" i="3" s="1"/>
  <c r="Q2741" i="3" s="1"/>
  <c r="R2739" i="3"/>
  <c r="S2739" i="3" s="1"/>
  <c r="M2740" i="3" l="1"/>
  <c r="N2740" i="3" s="1"/>
  <c r="P2741" i="3" s="1"/>
  <c r="Q2742" i="3" s="1"/>
  <c r="R2740" i="3"/>
  <c r="S2740" i="3" s="1"/>
  <c r="R2741" i="3" l="1"/>
  <c r="S2741" i="3" s="1"/>
  <c r="M2741" i="3"/>
  <c r="N2741" i="3" s="1"/>
  <c r="P2742" i="3" s="1"/>
  <c r="Q2743" i="3" s="1"/>
  <c r="R2742" i="3" l="1"/>
  <c r="S2742" i="3" s="1"/>
  <c r="M2742" i="3"/>
  <c r="N2742" i="3" s="1"/>
  <c r="P2743" i="3" s="1"/>
  <c r="Q2744" i="3" s="1"/>
  <c r="R2743" i="3" l="1"/>
  <c r="S2743" i="3" s="1"/>
  <c r="R2744" i="3"/>
  <c r="S2744" i="3" s="1"/>
  <c r="M2743" i="3"/>
  <c r="N2743" i="3" s="1"/>
  <c r="P2744" i="3" s="1"/>
  <c r="Q2745" i="3" s="1"/>
  <c r="M2744" i="3" l="1"/>
  <c r="N2744" i="3" s="1"/>
  <c r="P2745" i="3" s="1"/>
  <c r="Q2746" i="3" s="1"/>
  <c r="R2745" i="3" l="1"/>
  <c r="S2745" i="3" s="1"/>
  <c r="M2745" i="3"/>
  <c r="N2745" i="3" s="1"/>
  <c r="P2746" i="3" s="1"/>
  <c r="Q2747" i="3" s="1"/>
  <c r="R2746" i="3" l="1"/>
  <c r="S2746" i="3" s="1"/>
  <c r="M2746" i="3"/>
  <c r="N2746" i="3" s="1"/>
  <c r="P2747" i="3" s="1"/>
  <c r="Q2748" i="3" s="1"/>
  <c r="M2747" i="3" l="1"/>
  <c r="N2747" i="3" s="1"/>
  <c r="P2748" i="3" s="1"/>
  <c r="Q2749" i="3" s="1"/>
  <c r="R2747" i="3"/>
  <c r="S2747" i="3" s="1"/>
  <c r="M2748" i="3" l="1"/>
  <c r="N2748" i="3" s="1"/>
  <c r="P2749" i="3" s="1"/>
  <c r="Q2750" i="3" s="1"/>
  <c r="R2748" i="3"/>
  <c r="S2748" i="3" s="1"/>
  <c r="M2749" i="3" l="1"/>
  <c r="N2749" i="3" s="1"/>
  <c r="P2750" i="3" s="1"/>
  <c r="Q2751" i="3" s="1"/>
  <c r="R2749" i="3"/>
  <c r="S2749" i="3" s="1"/>
  <c r="M2750" i="3" l="1"/>
  <c r="N2750" i="3" s="1"/>
  <c r="P2751" i="3" s="1"/>
  <c r="Q2752" i="3" s="1"/>
  <c r="R2750" i="3"/>
  <c r="S2750" i="3" s="1"/>
  <c r="R2751" i="3" l="1"/>
  <c r="S2751" i="3" s="1"/>
  <c r="M2751" i="3"/>
  <c r="N2751" i="3" s="1"/>
  <c r="P2752" i="3" s="1"/>
  <c r="Q2753" i="3" s="1"/>
  <c r="R2752" i="3" l="1"/>
  <c r="S2752" i="3" s="1"/>
  <c r="M2752" i="3"/>
  <c r="N2752" i="3" s="1"/>
  <c r="P2753" i="3" s="1"/>
  <c r="Q2754" i="3" s="1"/>
  <c r="R2753" i="3" l="1"/>
  <c r="S2753" i="3" s="1"/>
  <c r="M2753" i="3"/>
  <c r="N2753" i="3" s="1"/>
  <c r="P2754" i="3" s="1"/>
  <c r="Q2755" i="3" s="1"/>
  <c r="R2754" i="3" l="1"/>
  <c r="S2754" i="3" s="1"/>
  <c r="M2754" i="3"/>
  <c r="N2754" i="3" s="1"/>
  <c r="P2755" i="3" s="1"/>
  <c r="Q2756" i="3" s="1"/>
  <c r="M2755" i="3" l="1"/>
  <c r="N2755" i="3" s="1"/>
  <c r="P2756" i="3" s="1"/>
  <c r="Q2757" i="3" s="1"/>
  <c r="R2755" i="3"/>
  <c r="S2755" i="3" s="1"/>
  <c r="M2756" i="3" l="1"/>
  <c r="N2756" i="3" s="1"/>
  <c r="P2757" i="3" s="1"/>
  <c r="Q2758" i="3" s="1"/>
  <c r="R2756" i="3"/>
  <c r="S2756" i="3" s="1"/>
  <c r="M2757" i="3" l="1"/>
  <c r="N2757" i="3" s="1"/>
  <c r="P2758" i="3" s="1"/>
  <c r="Q2759" i="3" s="1"/>
  <c r="R2757" i="3"/>
  <c r="S2757" i="3" s="1"/>
  <c r="M2758" i="3" l="1"/>
  <c r="N2758" i="3" s="1"/>
  <c r="P2759" i="3" s="1"/>
  <c r="Q2760" i="3" s="1"/>
  <c r="R2758" i="3"/>
  <c r="S2758" i="3" s="1"/>
  <c r="R2759" i="3" l="1"/>
  <c r="S2759" i="3" s="1"/>
  <c r="M2759" i="3"/>
  <c r="N2759" i="3" s="1"/>
  <c r="P2760" i="3" s="1"/>
  <c r="Q2761" i="3" s="1"/>
  <c r="M2760" i="3" l="1"/>
  <c r="N2760" i="3" s="1"/>
  <c r="P2761" i="3" s="1"/>
  <c r="Q2762" i="3" s="1"/>
  <c r="R2760" i="3"/>
  <c r="S2760" i="3" s="1"/>
  <c r="M2761" i="3" l="1"/>
  <c r="N2761" i="3" s="1"/>
  <c r="P2762" i="3" s="1"/>
  <c r="Q2763" i="3" s="1"/>
  <c r="R2761" i="3"/>
  <c r="S2761" i="3" s="1"/>
  <c r="M2762" i="3" l="1"/>
  <c r="N2762" i="3" s="1"/>
  <c r="P2763" i="3" s="1"/>
  <c r="Q2764" i="3" s="1"/>
  <c r="R2763" i="3"/>
  <c r="R2762" i="3"/>
  <c r="S2762" i="3" s="1"/>
  <c r="S2763" i="3" l="1"/>
  <c r="M2763" i="3"/>
  <c r="N2763" i="3" s="1"/>
  <c r="P2764" i="3" s="1"/>
  <c r="Q2765" i="3" s="1"/>
  <c r="M2764" i="3" l="1"/>
  <c r="N2764" i="3" s="1"/>
  <c r="P2765" i="3" s="1"/>
  <c r="Q2766" i="3" s="1"/>
  <c r="R2764" i="3"/>
  <c r="S2764" i="3" s="1"/>
  <c r="M2765" i="3" l="1"/>
  <c r="N2765" i="3" s="1"/>
  <c r="P2766" i="3" s="1"/>
  <c r="Q2767" i="3" s="1"/>
  <c r="R2765" i="3"/>
  <c r="S2765" i="3" s="1"/>
  <c r="M2766" i="3" l="1"/>
  <c r="N2766" i="3" s="1"/>
  <c r="P2767" i="3" s="1"/>
  <c r="Q2768" i="3" s="1"/>
  <c r="R2767" i="3"/>
  <c r="R2766" i="3"/>
  <c r="S2766" i="3" s="1"/>
  <c r="S2767" i="3" l="1"/>
  <c r="M2767" i="3"/>
  <c r="N2767" i="3" s="1"/>
  <c r="P2768" i="3" s="1"/>
  <c r="Q2769" i="3" s="1"/>
  <c r="R2768" i="3" l="1"/>
  <c r="S2768" i="3" s="1"/>
  <c r="M2768" i="3"/>
  <c r="N2768" i="3" s="1"/>
  <c r="P2769" i="3" s="1"/>
  <c r="Q2770" i="3" s="1"/>
  <c r="M2769" i="3" l="1"/>
  <c r="N2769" i="3" s="1"/>
  <c r="P2770" i="3" s="1"/>
  <c r="Q2771" i="3" s="1"/>
  <c r="R2769" i="3"/>
  <c r="S2769" i="3" s="1"/>
  <c r="M2770" i="3" l="1"/>
  <c r="N2770" i="3" s="1"/>
  <c r="P2771" i="3" s="1"/>
  <c r="Q2772" i="3" s="1"/>
  <c r="R2770" i="3"/>
  <c r="S2770" i="3" s="1"/>
  <c r="R2771" i="3" l="1"/>
  <c r="S2771" i="3" s="1"/>
  <c r="M2771" i="3"/>
  <c r="N2771" i="3" s="1"/>
  <c r="P2772" i="3" s="1"/>
  <c r="Q2773" i="3" s="1"/>
  <c r="M2772" i="3" l="1"/>
  <c r="N2772" i="3" s="1"/>
  <c r="P2773" i="3" s="1"/>
  <c r="Q2774" i="3" s="1"/>
  <c r="R2772" i="3"/>
  <c r="S2772" i="3" s="1"/>
  <c r="M2773" i="3" l="1"/>
  <c r="N2773" i="3" s="1"/>
  <c r="P2774" i="3" s="1"/>
  <c r="Q2775" i="3" s="1"/>
  <c r="R2773" i="3"/>
  <c r="S2773" i="3" s="1"/>
  <c r="M2774" i="3" l="1"/>
  <c r="N2774" i="3" s="1"/>
  <c r="P2775" i="3" s="1"/>
  <c r="Q2776" i="3" s="1"/>
  <c r="R2774" i="3"/>
  <c r="S2774" i="3" s="1"/>
  <c r="R2775" i="3" l="1"/>
  <c r="S2775" i="3" s="1"/>
  <c r="M2775" i="3"/>
  <c r="N2775" i="3" s="1"/>
  <c r="P2776" i="3" s="1"/>
  <c r="Q2777" i="3" s="1"/>
  <c r="R2776" i="3" l="1"/>
  <c r="S2776" i="3" s="1"/>
  <c r="M2776" i="3"/>
  <c r="N2776" i="3" s="1"/>
  <c r="P2777" i="3" s="1"/>
  <c r="Q2778" i="3" s="1"/>
  <c r="M2777" i="3" l="1"/>
  <c r="N2777" i="3" s="1"/>
  <c r="P2778" i="3" s="1"/>
  <c r="Q2779" i="3" s="1"/>
  <c r="R2777" i="3"/>
  <c r="S2777" i="3" s="1"/>
  <c r="R2778" i="3" l="1"/>
  <c r="S2778" i="3" s="1"/>
  <c r="M2778" i="3"/>
  <c r="N2778" i="3" s="1"/>
  <c r="P2779" i="3" s="1"/>
  <c r="Q2780" i="3" s="1"/>
  <c r="M2779" i="3" l="1"/>
  <c r="N2779" i="3" s="1"/>
  <c r="P2780" i="3" s="1"/>
  <c r="Q2781" i="3" s="1"/>
  <c r="R2779" i="3"/>
  <c r="S2779" i="3" s="1"/>
  <c r="M2780" i="3" l="1"/>
  <c r="N2780" i="3" s="1"/>
  <c r="P2781" i="3" s="1"/>
  <c r="Q2782" i="3" s="1"/>
  <c r="R2780" i="3"/>
  <c r="S2780" i="3" s="1"/>
  <c r="M2781" i="3" l="1"/>
  <c r="N2781" i="3" s="1"/>
  <c r="P2782" i="3" s="1"/>
  <c r="Q2783" i="3" s="1"/>
  <c r="R2781" i="3"/>
  <c r="S2781" i="3" s="1"/>
  <c r="R2782" i="3" l="1"/>
  <c r="S2782" i="3" s="1"/>
  <c r="M2782" i="3"/>
  <c r="N2782" i="3" s="1"/>
  <c r="P2783" i="3" s="1"/>
  <c r="Q2784" i="3" s="1"/>
  <c r="M2783" i="3" l="1"/>
  <c r="N2783" i="3" s="1"/>
  <c r="P2784" i="3" s="1"/>
  <c r="Q2785" i="3" s="1"/>
  <c r="R2783" i="3"/>
  <c r="S2783" i="3" s="1"/>
  <c r="M2784" i="3" l="1"/>
  <c r="N2784" i="3" s="1"/>
  <c r="P2785" i="3" s="1"/>
  <c r="Q2786" i="3" s="1"/>
  <c r="R2784" i="3"/>
  <c r="S2784" i="3" s="1"/>
  <c r="M2785" i="3" l="1"/>
  <c r="N2785" i="3" s="1"/>
  <c r="P2786" i="3" s="1"/>
  <c r="Q2787" i="3" s="1"/>
  <c r="R2785" i="3"/>
  <c r="S2785" i="3" s="1"/>
  <c r="R2786" i="3" l="1"/>
  <c r="S2786" i="3" s="1"/>
  <c r="M2786" i="3"/>
  <c r="N2786" i="3" s="1"/>
  <c r="P2787" i="3" s="1"/>
  <c r="Q2788" i="3" s="1"/>
  <c r="R2787" i="3" l="1"/>
  <c r="S2787" i="3" s="1"/>
  <c r="M2787" i="3"/>
  <c r="N2787" i="3" s="1"/>
  <c r="P2788" i="3" s="1"/>
  <c r="Q2789" i="3" s="1"/>
  <c r="R2788" i="3" l="1"/>
  <c r="S2788" i="3" s="1"/>
  <c r="M2788" i="3"/>
  <c r="N2788" i="3" s="1"/>
  <c r="P2789" i="3" s="1"/>
  <c r="Q2790" i="3" s="1"/>
  <c r="M2789" i="3" l="1"/>
  <c r="N2789" i="3" s="1"/>
  <c r="P2790" i="3" s="1"/>
  <c r="Q2791" i="3" s="1"/>
  <c r="R2789" i="3"/>
  <c r="S2789" i="3" s="1"/>
  <c r="M2790" i="3" l="1"/>
  <c r="N2790" i="3" s="1"/>
  <c r="P2791" i="3" s="1"/>
  <c r="Q2792" i="3" s="1"/>
  <c r="R2790" i="3"/>
  <c r="S2790" i="3" s="1"/>
  <c r="M2791" i="3" l="1"/>
  <c r="N2791" i="3" s="1"/>
  <c r="P2792" i="3" s="1"/>
  <c r="Q2793" i="3" s="1"/>
  <c r="R2791" i="3"/>
  <c r="S2791" i="3" s="1"/>
  <c r="M2792" i="3" l="1"/>
  <c r="N2792" i="3" s="1"/>
  <c r="P2793" i="3" s="1"/>
  <c r="Q2794" i="3" s="1"/>
  <c r="R2792" i="3"/>
  <c r="S2792" i="3" s="1"/>
  <c r="R2793" i="3" l="1"/>
  <c r="S2793" i="3" s="1"/>
  <c r="M2793" i="3"/>
  <c r="N2793" i="3" s="1"/>
  <c r="P2794" i="3" s="1"/>
  <c r="Q2795" i="3" s="1"/>
  <c r="R2794" i="3" l="1"/>
  <c r="S2794" i="3" s="1"/>
  <c r="M2794" i="3"/>
  <c r="N2794" i="3" s="1"/>
  <c r="P2795" i="3" s="1"/>
  <c r="Q2796" i="3" s="1"/>
  <c r="M2795" i="3" l="1"/>
  <c r="N2795" i="3" s="1"/>
  <c r="P2796" i="3" s="1"/>
  <c r="Q2797" i="3" s="1"/>
  <c r="R2795" i="3"/>
  <c r="S2795" i="3" s="1"/>
  <c r="M2796" i="3" l="1"/>
  <c r="N2796" i="3" s="1"/>
  <c r="P2797" i="3" s="1"/>
  <c r="Q2798" i="3" s="1"/>
  <c r="R2797" i="3"/>
  <c r="R2796" i="3"/>
  <c r="S2796" i="3" s="1"/>
  <c r="S2797" i="3" l="1"/>
  <c r="M2797" i="3"/>
  <c r="N2797" i="3" s="1"/>
  <c r="P2798" i="3" s="1"/>
  <c r="Q2799" i="3" s="1"/>
  <c r="R2798" i="3" l="1"/>
  <c r="S2798" i="3" s="1"/>
  <c r="M2798" i="3"/>
  <c r="N2798" i="3" s="1"/>
  <c r="P2799" i="3" s="1"/>
  <c r="Q2800" i="3" s="1"/>
  <c r="R2799" i="3" l="1"/>
  <c r="S2799" i="3" s="1"/>
  <c r="M2799" i="3"/>
  <c r="N2799" i="3" s="1"/>
  <c r="P2800" i="3" s="1"/>
  <c r="Q2801" i="3" s="1"/>
  <c r="M2800" i="3" l="1"/>
  <c r="N2800" i="3" s="1"/>
  <c r="P2801" i="3" s="1"/>
  <c r="Q2802" i="3" s="1"/>
  <c r="R2800" i="3"/>
  <c r="S2800" i="3" s="1"/>
  <c r="M2801" i="3" l="1"/>
  <c r="N2801" i="3" s="1"/>
  <c r="P2802" i="3" s="1"/>
  <c r="Q2803" i="3" s="1"/>
  <c r="R2802" i="3"/>
  <c r="R2801" i="3"/>
  <c r="S2801" i="3" s="1"/>
  <c r="S2802" i="3" l="1"/>
  <c r="M2802" i="3"/>
  <c r="N2802" i="3" s="1"/>
  <c r="P2803" i="3" s="1"/>
  <c r="Q2804" i="3" s="1"/>
  <c r="M2803" i="3" l="1"/>
  <c r="N2803" i="3" s="1"/>
  <c r="P2804" i="3" s="1"/>
  <c r="Q2805" i="3" s="1"/>
  <c r="R2803" i="3"/>
  <c r="S2803" i="3" s="1"/>
  <c r="M2804" i="3" l="1"/>
  <c r="N2804" i="3" s="1"/>
  <c r="P2805" i="3" s="1"/>
  <c r="Q2806" i="3" s="1"/>
  <c r="R2804" i="3"/>
  <c r="S2804" i="3" s="1"/>
  <c r="M2805" i="3" l="1"/>
  <c r="N2805" i="3" s="1"/>
  <c r="P2806" i="3" s="1"/>
  <c r="Q2807" i="3" s="1"/>
  <c r="R2805" i="3"/>
  <c r="S2805" i="3" s="1"/>
  <c r="M2806" i="3" l="1"/>
  <c r="N2806" i="3" s="1"/>
  <c r="P2807" i="3" s="1"/>
  <c r="Q2808" i="3" s="1"/>
  <c r="R2806" i="3"/>
  <c r="S2806" i="3" s="1"/>
  <c r="M2807" i="3" l="1"/>
  <c r="N2807" i="3" s="1"/>
  <c r="P2808" i="3" s="1"/>
  <c r="Q2809" i="3" s="1"/>
  <c r="R2807" i="3"/>
  <c r="S2807" i="3" s="1"/>
  <c r="M2808" i="3" l="1"/>
  <c r="N2808" i="3" s="1"/>
  <c r="P2809" i="3" s="1"/>
  <c r="Q2810" i="3" s="1"/>
  <c r="R2808" i="3"/>
  <c r="S2808" i="3" s="1"/>
  <c r="R2809" i="3" l="1"/>
  <c r="S2809" i="3" s="1"/>
  <c r="M2809" i="3"/>
  <c r="N2809" i="3" s="1"/>
  <c r="P2810" i="3" s="1"/>
  <c r="Q2811" i="3" s="1"/>
  <c r="R2810" i="3" l="1"/>
  <c r="S2810" i="3" s="1"/>
  <c r="M2810" i="3"/>
  <c r="N2810" i="3" s="1"/>
  <c r="P2811" i="3" s="1"/>
  <c r="Q2812" i="3" s="1"/>
  <c r="R2811" i="3"/>
  <c r="S2811" i="3" s="1"/>
  <c r="M2811" i="3" l="1"/>
  <c r="N2811" i="3" s="1"/>
  <c r="P2812" i="3" s="1"/>
  <c r="Q2813" i="3" s="1"/>
  <c r="R2812" i="3" l="1"/>
  <c r="S2812" i="3" s="1"/>
  <c r="M2812" i="3"/>
  <c r="N2812" i="3" s="1"/>
  <c r="P2813" i="3" s="1"/>
  <c r="Q2814" i="3" s="1"/>
  <c r="R2813" i="3" l="1"/>
  <c r="S2813" i="3" s="1"/>
  <c r="M2813" i="3"/>
  <c r="N2813" i="3" s="1"/>
  <c r="P2814" i="3" s="1"/>
  <c r="Q2815" i="3" s="1"/>
  <c r="R2814" i="3" l="1"/>
  <c r="S2814" i="3" s="1"/>
  <c r="M2814" i="3"/>
  <c r="N2814" i="3" s="1"/>
  <c r="P2815" i="3" s="1"/>
  <c r="Q2816" i="3" s="1"/>
  <c r="R2815" i="3" l="1"/>
  <c r="S2815" i="3" s="1"/>
  <c r="M2815" i="3"/>
  <c r="N2815" i="3" s="1"/>
  <c r="P2816" i="3" s="1"/>
  <c r="Q2817" i="3" s="1"/>
  <c r="R2816" i="3" l="1"/>
  <c r="S2816" i="3" s="1"/>
  <c r="M2816" i="3"/>
  <c r="N2816" i="3" s="1"/>
  <c r="P2817" i="3" s="1"/>
  <c r="Q2818" i="3" s="1"/>
  <c r="R2817" i="3" l="1"/>
  <c r="S2817" i="3" s="1"/>
  <c r="M2817" i="3"/>
  <c r="N2817" i="3" s="1"/>
  <c r="P2818" i="3" s="1"/>
  <c r="Q2819" i="3" s="1"/>
  <c r="R2818" i="3" l="1"/>
  <c r="S2818" i="3" s="1"/>
  <c r="M2818" i="3"/>
  <c r="N2818" i="3" s="1"/>
  <c r="P2819" i="3" s="1"/>
  <c r="Q2820" i="3" s="1"/>
  <c r="M2819" i="3" l="1"/>
  <c r="N2819" i="3" s="1"/>
  <c r="P2820" i="3" s="1"/>
  <c r="Q2821" i="3" s="1"/>
  <c r="R2819" i="3"/>
  <c r="S2819" i="3" s="1"/>
  <c r="M2820" i="3" l="1"/>
  <c r="N2820" i="3" s="1"/>
  <c r="P2821" i="3" s="1"/>
  <c r="Q2822" i="3" s="1"/>
  <c r="R2820" i="3"/>
  <c r="S2820" i="3" s="1"/>
  <c r="R2821" i="3" l="1"/>
  <c r="S2821" i="3" s="1"/>
  <c r="M2821" i="3"/>
  <c r="N2821" i="3" s="1"/>
  <c r="P2822" i="3" s="1"/>
  <c r="Q2823" i="3" s="1"/>
  <c r="M2822" i="3" l="1"/>
  <c r="N2822" i="3" s="1"/>
  <c r="P2823" i="3" s="1"/>
  <c r="Q2824" i="3" s="1"/>
  <c r="R2822" i="3"/>
  <c r="S2822" i="3" s="1"/>
  <c r="M2823" i="3" l="1"/>
  <c r="N2823" i="3" s="1"/>
  <c r="P2824" i="3" s="1"/>
  <c r="Q2825" i="3" s="1"/>
  <c r="R2823" i="3"/>
  <c r="S2823" i="3" s="1"/>
  <c r="M2824" i="3" l="1"/>
  <c r="N2824" i="3" s="1"/>
  <c r="P2825" i="3" s="1"/>
  <c r="Q2826" i="3" s="1"/>
  <c r="R2824" i="3"/>
  <c r="S2824" i="3" s="1"/>
  <c r="R2825" i="3" l="1"/>
  <c r="S2825" i="3" s="1"/>
  <c r="M2825" i="3"/>
  <c r="N2825" i="3" s="1"/>
  <c r="P2826" i="3" s="1"/>
  <c r="Q2827" i="3" s="1"/>
  <c r="R2826" i="3" l="1"/>
  <c r="S2826" i="3" s="1"/>
  <c r="M2826" i="3"/>
  <c r="N2826" i="3" s="1"/>
  <c r="P2827" i="3" s="1"/>
  <c r="Q2828" i="3" s="1"/>
  <c r="R2827" i="3" l="1"/>
  <c r="S2827" i="3" s="1"/>
  <c r="M2827" i="3"/>
  <c r="N2827" i="3" s="1"/>
  <c r="P2828" i="3" s="1"/>
  <c r="Q2829" i="3" s="1"/>
  <c r="R2828" i="3" l="1"/>
  <c r="S2828" i="3" s="1"/>
  <c r="M2828" i="3"/>
  <c r="N2828" i="3" s="1"/>
  <c r="P2829" i="3" s="1"/>
  <c r="Q2830" i="3" s="1"/>
  <c r="R2829" i="3" l="1"/>
  <c r="S2829" i="3" s="1"/>
  <c r="M2829" i="3"/>
  <c r="N2829" i="3" s="1"/>
  <c r="P2830" i="3" s="1"/>
  <c r="Q2831" i="3" s="1"/>
  <c r="M2830" i="3" l="1"/>
  <c r="N2830" i="3" s="1"/>
  <c r="P2831" i="3" s="1"/>
  <c r="Q2832" i="3" s="1"/>
  <c r="R2830" i="3"/>
  <c r="S2830" i="3" s="1"/>
  <c r="M2831" i="3" l="1"/>
  <c r="N2831" i="3" s="1"/>
  <c r="P2832" i="3" s="1"/>
  <c r="Q2833" i="3" s="1"/>
  <c r="R2831" i="3"/>
  <c r="S2831" i="3" s="1"/>
  <c r="M2832" i="3" l="1"/>
  <c r="N2832" i="3" s="1"/>
  <c r="P2833" i="3" s="1"/>
  <c r="Q2834" i="3" s="1"/>
  <c r="R2832" i="3"/>
  <c r="S2832" i="3" s="1"/>
  <c r="R2833" i="3" l="1"/>
  <c r="S2833" i="3" s="1"/>
  <c r="M2833" i="3"/>
  <c r="N2833" i="3" s="1"/>
  <c r="P2834" i="3" s="1"/>
  <c r="Q2835" i="3" s="1"/>
  <c r="R2834" i="3"/>
  <c r="S2834" i="3" l="1"/>
  <c r="M2834" i="3"/>
  <c r="N2834" i="3" s="1"/>
  <c r="P2835" i="3" s="1"/>
  <c r="Q2836" i="3" s="1"/>
  <c r="M2835" i="3" l="1"/>
  <c r="N2835" i="3" s="1"/>
  <c r="P2836" i="3" s="1"/>
  <c r="Q2837" i="3" s="1"/>
  <c r="R2836" i="3"/>
  <c r="R2835" i="3"/>
  <c r="S2835" i="3" s="1"/>
  <c r="S2836" i="3" l="1"/>
  <c r="M2836" i="3"/>
  <c r="N2836" i="3" s="1"/>
  <c r="P2837" i="3" s="1"/>
  <c r="Q2838" i="3" s="1"/>
  <c r="R2837" i="3" l="1"/>
  <c r="S2837" i="3" s="1"/>
  <c r="M2837" i="3"/>
  <c r="N2837" i="3" s="1"/>
  <c r="P2838" i="3" s="1"/>
  <c r="Q2839" i="3" s="1"/>
  <c r="M2838" i="3" l="1"/>
  <c r="N2838" i="3" s="1"/>
  <c r="P2839" i="3" s="1"/>
  <c r="Q2840" i="3" s="1"/>
  <c r="R2838" i="3"/>
  <c r="S2838" i="3" s="1"/>
  <c r="M2839" i="3" l="1"/>
  <c r="N2839" i="3" s="1"/>
  <c r="P2840" i="3" s="1"/>
  <c r="Q2841" i="3" s="1"/>
  <c r="R2839" i="3"/>
  <c r="S2839" i="3" s="1"/>
  <c r="M2840" i="3" l="1"/>
  <c r="N2840" i="3" s="1"/>
  <c r="P2841" i="3" s="1"/>
  <c r="Q2842" i="3" s="1"/>
  <c r="R2840" i="3"/>
  <c r="S2840" i="3" s="1"/>
  <c r="R2841" i="3" l="1"/>
  <c r="S2841" i="3" s="1"/>
  <c r="M2841" i="3"/>
  <c r="N2841" i="3" s="1"/>
  <c r="P2842" i="3" s="1"/>
  <c r="Q2843" i="3" s="1"/>
  <c r="R2842" i="3" l="1"/>
  <c r="S2842" i="3" s="1"/>
  <c r="M2842" i="3"/>
  <c r="N2842" i="3" s="1"/>
  <c r="P2843" i="3" s="1"/>
  <c r="Q2844" i="3" s="1"/>
  <c r="R2843" i="3"/>
  <c r="S2843" i="3" s="1"/>
  <c r="M2843" i="3" l="1"/>
  <c r="N2843" i="3" s="1"/>
  <c r="P2844" i="3" s="1"/>
  <c r="Q2845" i="3" s="1"/>
  <c r="R2844" i="3" l="1"/>
  <c r="S2844" i="3" s="1"/>
  <c r="M2844" i="3"/>
  <c r="N2844" i="3" s="1"/>
  <c r="P2845" i="3" s="1"/>
  <c r="Q2846" i="3" s="1"/>
  <c r="R2845" i="3" l="1"/>
  <c r="S2845" i="3" s="1"/>
  <c r="M2845" i="3"/>
  <c r="N2845" i="3" s="1"/>
  <c r="P2846" i="3" s="1"/>
  <c r="Q2847" i="3" s="1"/>
  <c r="M2846" i="3" l="1"/>
  <c r="N2846" i="3" s="1"/>
  <c r="P2847" i="3" s="1"/>
  <c r="Q2848" i="3" s="1"/>
  <c r="R2846" i="3"/>
  <c r="S2846" i="3" s="1"/>
  <c r="M2847" i="3" l="1"/>
  <c r="N2847" i="3" s="1"/>
  <c r="P2848" i="3" s="1"/>
  <c r="Q2849" i="3" s="1"/>
  <c r="R2847" i="3"/>
  <c r="S2847" i="3" s="1"/>
  <c r="M2848" i="3" l="1"/>
  <c r="N2848" i="3" s="1"/>
  <c r="P2849" i="3" s="1"/>
  <c r="Q2850" i="3" s="1"/>
  <c r="R2848" i="3"/>
  <c r="S2848" i="3" s="1"/>
  <c r="R2849" i="3" l="1"/>
  <c r="S2849" i="3" s="1"/>
  <c r="M2849" i="3"/>
  <c r="N2849" i="3" s="1"/>
  <c r="P2850" i="3" s="1"/>
  <c r="Q2851" i="3" s="1"/>
  <c r="R2850" i="3" l="1"/>
  <c r="S2850" i="3" s="1"/>
  <c r="M2850" i="3"/>
  <c r="N2850" i="3" s="1"/>
  <c r="P2851" i="3" s="1"/>
  <c r="Q2852" i="3" s="1"/>
  <c r="M2851" i="3" l="1"/>
  <c r="N2851" i="3" s="1"/>
  <c r="P2852" i="3" s="1"/>
  <c r="Q2853" i="3" s="1"/>
  <c r="R2851" i="3"/>
  <c r="S2851" i="3" s="1"/>
  <c r="M2852" i="3" l="1"/>
  <c r="N2852" i="3" s="1"/>
  <c r="P2853" i="3" s="1"/>
  <c r="Q2854" i="3" s="1"/>
  <c r="R2852" i="3"/>
  <c r="S2852" i="3" s="1"/>
  <c r="M2853" i="3" l="1"/>
  <c r="N2853" i="3" s="1"/>
  <c r="P2854" i="3" s="1"/>
  <c r="Q2855" i="3" s="1"/>
  <c r="R2853" i="3"/>
  <c r="S2853" i="3" s="1"/>
  <c r="R2854" i="3" l="1"/>
  <c r="S2854" i="3" s="1"/>
  <c r="M2854" i="3"/>
  <c r="N2854" i="3" s="1"/>
  <c r="P2855" i="3" s="1"/>
  <c r="Q2856" i="3" s="1"/>
  <c r="M2855" i="3" l="1"/>
  <c r="N2855" i="3" s="1"/>
  <c r="P2856" i="3" s="1"/>
  <c r="Q2857" i="3" s="1"/>
  <c r="R2855" i="3"/>
  <c r="S2855" i="3" s="1"/>
  <c r="R2856" i="3" l="1"/>
  <c r="S2856" i="3" s="1"/>
  <c r="M2856" i="3"/>
  <c r="N2856" i="3" s="1"/>
  <c r="P2857" i="3" s="1"/>
  <c r="Q2858" i="3" s="1"/>
  <c r="R2857" i="3" l="1"/>
  <c r="S2857" i="3" s="1"/>
  <c r="M2857" i="3"/>
  <c r="N2857" i="3" s="1"/>
  <c r="P2858" i="3" s="1"/>
  <c r="Q2859" i="3" s="1"/>
  <c r="M2858" i="3" l="1"/>
  <c r="N2858" i="3" s="1"/>
  <c r="P2859" i="3" s="1"/>
  <c r="Q2860" i="3" s="1"/>
  <c r="R2858" i="3"/>
  <c r="S2858" i="3" s="1"/>
  <c r="M2859" i="3" l="1"/>
  <c r="N2859" i="3" s="1"/>
  <c r="P2860" i="3" s="1"/>
  <c r="Q2861" i="3" s="1"/>
  <c r="R2859" i="3"/>
  <c r="S2859" i="3" s="1"/>
  <c r="M2860" i="3" l="1"/>
  <c r="N2860" i="3" s="1"/>
  <c r="P2861" i="3" s="1"/>
  <c r="Q2862" i="3" s="1"/>
  <c r="R2860" i="3"/>
  <c r="S2860" i="3" s="1"/>
  <c r="R2861" i="3" l="1"/>
  <c r="S2861" i="3" s="1"/>
  <c r="M2861" i="3"/>
  <c r="N2861" i="3" s="1"/>
  <c r="P2862" i="3" s="1"/>
  <c r="Q2863" i="3" s="1"/>
  <c r="R2862" i="3" l="1"/>
  <c r="S2862" i="3" s="1"/>
  <c r="M2862" i="3"/>
  <c r="N2862" i="3" s="1"/>
  <c r="P2863" i="3" s="1"/>
  <c r="Q2864" i="3" s="1"/>
  <c r="M2863" i="3" l="1"/>
  <c r="N2863" i="3" s="1"/>
  <c r="P2864" i="3" s="1"/>
  <c r="Q2865" i="3" s="1"/>
  <c r="R2863" i="3"/>
  <c r="S2863" i="3" s="1"/>
  <c r="M2864" i="3" l="1"/>
  <c r="N2864" i="3" s="1"/>
  <c r="P2865" i="3" s="1"/>
  <c r="Q2866" i="3" s="1"/>
  <c r="R2864" i="3"/>
  <c r="S2864" i="3" s="1"/>
  <c r="R2865" i="3" l="1"/>
  <c r="S2865" i="3" s="1"/>
  <c r="M2865" i="3"/>
  <c r="N2865" i="3" s="1"/>
  <c r="P2866" i="3" s="1"/>
  <c r="Q2867" i="3" s="1"/>
  <c r="R2866" i="3" l="1"/>
  <c r="S2866" i="3" s="1"/>
  <c r="M2866" i="3"/>
  <c r="N2866" i="3" s="1"/>
  <c r="P2867" i="3" s="1"/>
  <c r="Q2868" i="3" s="1"/>
  <c r="M2867" i="3" l="1"/>
  <c r="N2867" i="3" s="1"/>
  <c r="P2868" i="3" s="1"/>
  <c r="Q2869" i="3" s="1"/>
  <c r="R2867" i="3"/>
  <c r="S2867" i="3" s="1"/>
  <c r="R2868" i="3" l="1"/>
  <c r="S2868" i="3" s="1"/>
  <c r="M2868" i="3"/>
  <c r="N2868" i="3" s="1"/>
  <c r="P2869" i="3" s="1"/>
  <c r="Q2870" i="3" s="1"/>
  <c r="M2869" i="3" l="1"/>
  <c r="N2869" i="3" s="1"/>
  <c r="P2870" i="3" s="1"/>
  <c r="Q2871" i="3" s="1"/>
  <c r="R2869" i="3"/>
  <c r="S2869" i="3" s="1"/>
  <c r="M2870" i="3" l="1"/>
  <c r="N2870" i="3" s="1"/>
  <c r="P2871" i="3" s="1"/>
  <c r="Q2872" i="3" s="1"/>
  <c r="R2870" i="3"/>
  <c r="S2870" i="3" s="1"/>
  <c r="M2871" i="3" l="1"/>
  <c r="N2871" i="3" s="1"/>
  <c r="P2872" i="3" s="1"/>
  <c r="Q2873" i="3" s="1"/>
  <c r="R2871" i="3"/>
  <c r="S2871" i="3" s="1"/>
  <c r="R2872" i="3" l="1"/>
  <c r="S2872" i="3" s="1"/>
  <c r="M2872" i="3"/>
  <c r="N2872" i="3" s="1"/>
  <c r="P2873" i="3" s="1"/>
  <c r="Q2874" i="3" s="1"/>
  <c r="R2873" i="3" l="1"/>
  <c r="S2873" i="3" s="1"/>
  <c r="M2873" i="3"/>
  <c r="N2873" i="3" s="1"/>
  <c r="P2874" i="3" s="1"/>
  <c r="Q2875" i="3" s="1"/>
  <c r="R2874" i="3" l="1"/>
  <c r="S2874" i="3" s="1"/>
  <c r="M2874" i="3"/>
  <c r="N2874" i="3" s="1"/>
  <c r="P2875" i="3" s="1"/>
  <c r="Q2876" i="3" s="1"/>
  <c r="R2875" i="3"/>
  <c r="S2875" i="3" s="1"/>
  <c r="M2875" i="3" l="1"/>
  <c r="N2875" i="3" s="1"/>
  <c r="P2876" i="3" s="1"/>
  <c r="Q2877" i="3" s="1"/>
  <c r="R2876" i="3" l="1"/>
  <c r="S2876" i="3" s="1"/>
  <c r="M2876" i="3"/>
  <c r="N2876" i="3" s="1"/>
  <c r="P2877" i="3" s="1"/>
  <c r="Q2878" i="3" s="1"/>
  <c r="R2877" i="3" l="1"/>
  <c r="S2877" i="3" s="1"/>
  <c r="M2877" i="3"/>
  <c r="N2877" i="3" s="1"/>
  <c r="P2878" i="3" s="1"/>
  <c r="Q2879" i="3" s="1"/>
  <c r="M2878" i="3" l="1"/>
  <c r="N2878" i="3" s="1"/>
  <c r="P2879" i="3" s="1"/>
  <c r="Q2880" i="3" s="1"/>
  <c r="R2878" i="3"/>
  <c r="S2878" i="3" s="1"/>
  <c r="R2879" i="3" l="1"/>
  <c r="S2879" i="3" s="1"/>
  <c r="M2879" i="3"/>
  <c r="N2879" i="3" s="1"/>
  <c r="P2880" i="3" s="1"/>
  <c r="Q2881" i="3" s="1"/>
  <c r="M2880" i="3" l="1"/>
  <c r="N2880" i="3" s="1"/>
  <c r="P2881" i="3" s="1"/>
  <c r="Q2882" i="3" s="1"/>
  <c r="R2880" i="3"/>
  <c r="S2880" i="3" s="1"/>
  <c r="M2881" i="3" l="1"/>
  <c r="N2881" i="3" s="1"/>
  <c r="P2882" i="3" s="1"/>
  <c r="Q2883" i="3" s="1"/>
  <c r="R2881" i="3"/>
  <c r="S2881" i="3" s="1"/>
  <c r="M2882" i="3" l="1"/>
  <c r="N2882" i="3" s="1"/>
  <c r="P2883" i="3" s="1"/>
  <c r="Q2884" i="3" s="1"/>
  <c r="R2882" i="3"/>
  <c r="S2882" i="3" s="1"/>
  <c r="R2883" i="3" l="1"/>
  <c r="S2883" i="3" s="1"/>
  <c r="M2883" i="3"/>
  <c r="N2883" i="3" s="1"/>
  <c r="P2884" i="3" s="1"/>
  <c r="Q2885" i="3" s="1"/>
  <c r="R2884" i="3" l="1"/>
  <c r="S2884" i="3" s="1"/>
  <c r="R2885" i="3"/>
  <c r="S2885" i="3" s="1"/>
  <c r="M2884" i="3"/>
  <c r="N2884" i="3" s="1"/>
  <c r="P2885" i="3" s="1"/>
  <c r="Q2886" i="3" s="1"/>
  <c r="M2885" i="3" l="1"/>
  <c r="N2885" i="3" s="1"/>
  <c r="P2886" i="3" s="1"/>
  <c r="Q2887" i="3" s="1"/>
  <c r="M2886" i="3" l="1"/>
  <c r="N2886" i="3" s="1"/>
  <c r="P2887" i="3" s="1"/>
  <c r="Q2888" i="3" s="1"/>
  <c r="R2886" i="3"/>
  <c r="S2886" i="3" s="1"/>
  <c r="M2887" i="3" l="1"/>
  <c r="N2887" i="3" s="1"/>
  <c r="P2888" i="3" s="1"/>
  <c r="Q2889" i="3" s="1"/>
  <c r="R2887" i="3"/>
  <c r="S2887" i="3" s="1"/>
  <c r="M2888" i="3" l="1"/>
  <c r="N2888" i="3" s="1"/>
  <c r="P2889" i="3" s="1"/>
  <c r="Q2890" i="3" s="1"/>
  <c r="R2888" i="3"/>
  <c r="S2888" i="3" s="1"/>
  <c r="R2889" i="3" l="1"/>
  <c r="S2889" i="3" s="1"/>
  <c r="M2889" i="3"/>
  <c r="N2889" i="3" s="1"/>
  <c r="P2890" i="3" s="1"/>
  <c r="Q2891" i="3" s="1"/>
  <c r="M2890" i="3" l="1"/>
  <c r="N2890" i="3" s="1"/>
  <c r="P2891" i="3" s="1"/>
  <c r="Q2892" i="3" s="1"/>
  <c r="R2890" i="3"/>
  <c r="S2890" i="3" s="1"/>
  <c r="M2891" i="3" l="1"/>
  <c r="N2891" i="3" s="1"/>
  <c r="P2892" i="3" s="1"/>
  <c r="Q2893" i="3" s="1"/>
  <c r="R2891" i="3"/>
  <c r="S2891" i="3" s="1"/>
  <c r="M2892" i="3" l="1"/>
  <c r="N2892" i="3" s="1"/>
  <c r="P2893" i="3" s="1"/>
  <c r="Q2894" i="3" s="1"/>
  <c r="R2892" i="3"/>
  <c r="S2892" i="3" s="1"/>
  <c r="R2893" i="3" l="1"/>
  <c r="S2893" i="3" s="1"/>
  <c r="M2893" i="3"/>
  <c r="N2893" i="3" s="1"/>
  <c r="P2894" i="3" s="1"/>
  <c r="Q2895" i="3" s="1"/>
  <c r="M2894" i="3" l="1"/>
  <c r="N2894" i="3" s="1"/>
  <c r="P2895" i="3" s="1"/>
  <c r="Q2896" i="3" s="1"/>
  <c r="R2894" i="3"/>
  <c r="S2894" i="3" s="1"/>
  <c r="M2895" i="3" l="1"/>
  <c r="N2895" i="3" s="1"/>
  <c r="P2896" i="3" s="1"/>
  <c r="Q2897" i="3" s="1"/>
  <c r="R2895" i="3"/>
  <c r="S2895" i="3" s="1"/>
  <c r="M2896" i="3" l="1"/>
  <c r="N2896" i="3" s="1"/>
  <c r="P2897" i="3" s="1"/>
  <c r="Q2898" i="3" s="1"/>
  <c r="R2896" i="3"/>
  <c r="S2896" i="3" s="1"/>
  <c r="M2897" i="3" l="1"/>
  <c r="N2897" i="3" s="1"/>
  <c r="P2898" i="3" s="1"/>
  <c r="Q2899" i="3" s="1"/>
  <c r="R2897" i="3"/>
  <c r="S2897" i="3" s="1"/>
  <c r="M2898" i="3" l="1"/>
  <c r="N2898" i="3" s="1"/>
  <c r="P2899" i="3" s="1"/>
  <c r="Q2900" i="3" s="1"/>
  <c r="R2898" i="3"/>
  <c r="S2898" i="3" s="1"/>
  <c r="M2899" i="3" l="1"/>
  <c r="N2899" i="3" s="1"/>
  <c r="P2900" i="3" s="1"/>
  <c r="Q2901" i="3" s="1"/>
  <c r="R2899" i="3"/>
  <c r="S2899" i="3" s="1"/>
  <c r="R2900" i="3" l="1"/>
  <c r="S2900" i="3" s="1"/>
  <c r="M2900" i="3"/>
  <c r="N2900" i="3" s="1"/>
  <c r="P2901" i="3" s="1"/>
  <c r="Q2902" i="3" s="1"/>
  <c r="R2901" i="3" l="1"/>
  <c r="S2901" i="3" s="1"/>
  <c r="M2901" i="3"/>
  <c r="N2901" i="3" s="1"/>
  <c r="P2902" i="3" s="1"/>
  <c r="Q2903" i="3" s="1"/>
  <c r="R2902" i="3" l="1"/>
  <c r="S2902" i="3" s="1"/>
  <c r="M2902" i="3"/>
  <c r="N2902" i="3" s="1"/>
  <c r="P2903" i="3" s="1"/>
  <c r="Q2904" i="3" s="1"/>
  <c r="R2903" i="3" l="1"/>
  <c r="S2903" i="3" s="1"/>
  <c r="M2903" i="3"/>
  <c r="N2903" i="3" s="1"/>
  <c r="P2904" i="3" s="1"/>
  <c r="Q2905" i="3" s="1"/>
  <c r="R2904" i="3" l="1"/>
  <c r="S2904" i="3" s="1"/>
  <c r="M2904" i="3"/>
  <c r="N2904" i="3" s="1"/>
  <c r="P2905" i="3" s="1"/>
  <c r="Q2906" i="3" s="1"/>
  <c r="M2905" i="3" l="1"/>
  <c r="N2905" i="3" s="1"/>
  <c r="P2906" i="3" s="1"/>
  <c r="Q2907" i="3" s="1"/>
  <c r="R2905" i="3"/>
  <c r="S2905" i="3" s="1"/>
  <c r="R2906" i="3" l="1"/>
  <c r="S2906" i="3" s="1"/>
  <c r="M2906" i="3"/>
  <c r="N2906" i="3" s="1"/>
  <c r="P2907" i="3" s="1"/>
  <c r="Q2908" i="3" s="1"/>
  <c r="M2907" i="3" l="1"/>
  <c r="N2907" i="3" s="1"/>
  <c r="P2908" i="3" s="1"/>
  <c r="Q2909" i="3" s="1"/>
  <c r="R2907" i="3"/>
  <c r="S2907" i="3" s="1"/>
  <c r="M2908" i="3" l="1"/>
  <c r="N2908" i="3" s="1"/>
  <c r="P2909" i="3" s="1"/>
  <c r="Q2910" i="3" s="1"/>
  <c r="R2908" i="3"/>
  <c r="S2908" i="3" s="1"/>
  <c r="M2909" i="3" l="1"/>
  <c r="N2909" i="3" s="1"/>
  <c r="P2910" i="3" s="1"/>
  <c r="Q2911" i="3" s="1"/>
  <c r="R2909" i="3"/>
  <c r="S2909" i="3" s="1"/>
  <c r="R2910" i="3" l="1"/>
  <c r="S2910" i="3" s="1"/>
  <c r="M2910" i="3"/>
  <c r="N2910" i="3" s="1"/>
  <c r="P2911" i="3" s="1"/>
  <c r="Q2912" i="3" s="1"/>
  <c r="R2911" i="3" l="1"/>
  <c r="S2911" i="3" s="1"/>
  <c r="M2911" i="3"/>
  <c r="N2911" i="3" s="1"/>
  <c r="P2912" i="3" s="1"/>
  <c r="Q2913" i="3" s="1"/>
  <c r="M2912" i="3" l="1"/>
  <c r="N2912" i="3" s="1"/>
  <c r="P2913" i="3" s="1"/>
  <c r="Q2914" i="3" s="1"/>
  <c r="R2912" i="3"/>
  <c r="S2912" i="3" s="1"/>
  <c r="M2913" i="3" l="1"/>
  <c r="N2913" i="3" s="1"/>
  <c r="P2914" i="3" s="1"/>
  <c r="Q2915" i="3" s="1"/>
  <c r="R2913" i="3"/>
  <c r="S2913" i="3" s="1"/>
  <c r="M2914" i="3" l="1"/>
  <c r="N2914" i="3" s="1"/>
  <c r="P2915" i="3" s="1"/>
  <c r="Q2916" i="3" s="1"/>
  <c r="R2915" i="3"/>
  <c r="R2914" i="3"/>
  <c r="S2914" i="3" s="1"/>
  <c r="S2915" i="3" l="1"/>
  <c r="M2915" i="3"/>
  <c r="N2915" i="3" s="1"/>
  <c r="P2916" i="3" s="1"/>
  <c r="Q2917" i="3" s="1"/>
  <c r="R2916" i="3" l="1"/>
  <c r="S2916" i="3" s="1"/>
  <c r="M2916" i="3"/>
  <c r="N2916" i="3" s="1"/>
  <c r="P2917" i="3" s="1"/>
  <c r="Q2918" i="3" s="1"/>
  <c r="R2917" i="3" l="1"/>
  <c r="S2917" i="3" s="1"/>
  <c r="M2917" i="3"/>
  <c r="N2917" i="3" s="1"/>
  <c r="P2918" i="3" s="1"/>
  <c r="Q2919" i="3" s="1"/>
  <c r="R2918" i="3" l="1"/>
  <c r="S2918" i="3" s="1"/>
  <c r="M2918" i="3"/>
  <c r="N2918" i="3" s="1"/>
  <c r="P2919" i="3" s="1"/>
  <c r="Q2920" i="3" s="1"/>
  <c r="R2919" i="3" l="1"/>
  <c r="S2919" i="3" s="1"/>
  <c r="M2919" i="3"/>
  <c r="N2919" i="3" s="1"/>
  <c r="P2920" i="3" s="1"/>
  <c r="Q2921" i="3" s="1"/>
  <c r="R2920" i="3" l="1"/>
  <c r="S2920" i="3" s="1"/>
  <c r="M2920" i="3"/>
  <c r="N2920" i="3" s="1"/>
  <c r="P2921" i="3" s="1"/>
  <c r="Q2922" i="3" s="1"/>
  <c r="R2921" i="3" l="1"/>
  <c r="S2921" i="3" s="1"/>
  <c r="M2921" i="3"/>
  <c r="N2921" i="3" s="1"/>
  <c r="P2922" i="3" s="1"/>
  <c r="Q2923" i="3" s="1"/>
  <c r="M2922" i="3" l="1"/>
  <c r="N2922" i="3" s="1"/>
  <c r="P2923" i="3" s="1"/>
  <c r="Q2924" i="3" s="1"/>
  <c r="R2922" i="3"/>
  <c r="S2922" i="3" s="1"/>
  <c r="M2923" i="3" l="1"/>
  <c r="N2923" i="3" s="1"/>
  <c r="P2924" i="3" s="1"/>
  <c r="Q2925" i="3" s="1"/>
  <c r="R2923" i="3"/>
  <c r="S2923" i="3" s="1"/>
  <c r="R2924" i="3" l="1"/>
  <c r="S2924" i="3" s="1"/>
  <c r="M2924" i="3"/>
  <c r="N2924" i="3" s="1"/>
  <c r="P2925" i="3" s="1"/>
  <c r="Q2926" i="3" s="1"/>
  <c r="R2925" i="3" l="1"/>
  <c r="S2925" i="3" s="1"/>
  <c r="M2925" i="3"/>
  <c r="N2925" i="3" s="1"/>
  <c r="P2926" i="3" s="1"/>
  <c r="Q2927" i="3" s="1"/>
  <c r="R2926" i="3" l="1"/>
  <c r="S2926" i="3" s="1"/>
  <c r="M2926" i="3"/>
  <c r="N2926" i="3" s="1"/>
  <c r="P2927" i="3" s="1"/>
  <c r="Q2928" i="3" s="1"/>
  <c r="R2927" i="3" l="1"/>
  <c r="S2927" i="3" s="1"/>
  <c r="M2927" i="3"/>
  <c r="N2927" i="3" s="1"/>
  <c r="P2928" i="3" s="1"/>
  <c r="Q2929" i="3" s="1"/>
  <c r="R2928" i="3" l="1"/>
  <c r="S2928" i="3" s="1"/>
  <c r="M2928" i="3"/>
  <c r="N2928" i="3" s="1"/>
  <c r="P2929" i="3" s="1"/>
  <c r="Q2930" i="3" s="1"/>
  <c r="M2929" i="3" l="1"/>
  <c r="N2929" i="3" s="1"/>
  <c r="P2930" i="3" s="1"/>
  <c r="Q2931" i="3" s="1"/>
  <c r="R2929" i="3"/>
  <c r="S2929" i="3" s="1"/>
  <c r="M2930" i="3" l="1"/>
  <c r="N2930" i="3" s="1"/>
  <c r="P2931" i="3" s="1"/>
  <c r="Q2932" i="3" s="1"/>
  <c r="R2930" i="3"/>
  <c r="S2930" i="3" s="1"/>
  <c r="M2931" i="3" l="1"/>
  <c r="N2931" i="3" s="1"/>
  <c r="P2932" i="3" s="1"/>
  <c r="Q2933" i="3" s="1"/>
  <c r="R2931" i="3"/>
  <c r="S2931" i="3" s="1"/>
  <c r="M2932" i="3" l="1"/>
  <c r="N2932" i="3" s="1"/>
  <c r="P2933" i="3" s="1"/>
  <c r="Q2934" i="3" s="1"/>
  <c r="R2932" i="3"/>
  <c r="S2932" i="3" s="1"/>
  <c r="R2933" i="3" l="1"/>
  <c r="S2933" i="3" s="1"/>
  <c r="M2933" i="3"/>
  <c r="N2933" i="3" s="1"/>
  <c r="P2934" i="3" s="1"/>
  <c r="Q2935" i="3" s="1"/>
  <c r="M2934" i="3" l="1"/>
  <c r="N2934" i="3" s="1"/>
  <c r="P2935" i="3" s="1"/>
  <c r="Q2936" i="3" s="1"/>
  <c r="R2934" i="3"/>
  <c r="S2934" i="3" s="1"/>
  <c r="M2935" i="3" l="1"/>
  <c r="N2935" i="3" s="1"/>
  <c r="P2936" i="3" s="1"/>
  <c r="Q2937" i="3" s="1"/>
  <c r="R2935" i="3"/>
  <c r="S2935" i="3" s="1"/>
  <c r="M2936" i="3" l="1"/>
  <c r="N2936" i="3" s="1"/>
  <c r="P2937" i="3" s="1"/>
  <c r="Q2938" i="3" s="1"/>
  <c r="R2936" i="3"/>
  <c r="S2936" i="3" s="1"/>
  <c r="R2937" i="3" l="1"/>
  <c r="S2937" i="3" s="1"/>
  <c r="M2937" i="3"/>
  <c r="N2937" i="3" s="1"/>
  <c r="P2938" i="3" s="1"/>
  <c r="Q2939" i="3" s="1"/>
  <c r="M2938" i="3" l="1"/>
  <c r="N2938" i="3" s="1"/>
  <c r="P2939" i="3" s="1"/>
  <c r="Q2940" i="3" s="1"/>
  <c r="R2938" i="3"/>
  <c r="S2938" i="3" s="1"/>
  <c r="M2939" i="3" l="1"/>
  <c r="N2939" i="3" s="1"/>
  <c r="P2940" i="3" s="1"/>
  <c r="Q2941" i="3" s="1"/>
  <c r="R2939" i="3"/>
  <c r="S2939" i="3" s="1"/>
  <c r="M2940" i="3" l="1"/>
  <c r="N2940" i="3" s="1"/>
  <c r="P2941" i="3" s="1"/>
  <c r="Q2942" i="3" s="1"/>
  <c r="R2940" i="3"/>
  <c r="S2940" i="3" s="1"/>
  <c r="M2941" i="3" l="1"/>
  <c r="N2941" i="3" s="1"/>
  <c r="P2942" i="3" s="1"/>
  <c r="Q2943" i="3" s="1"/>
  <c r="R2941" i="3"/>
  <c r="S2941" i="3" s="1"/>
  <c r="R2942" i="3" l="1"/>
  <c r="S2942" i="3" s="1"/>
  <c r="M2942" i="3"/>
  <c r="N2942" i="3" s="1"/>
  <c r="P2943" i="3" s="1"/>
  <c r="Q2944" i="3" s="1"/>
  <c r="R2943" i="3"/>
  <c r="S2943" i="3" l="1"/>
  <c r="M2943" i="3"/>
  <c r="N2943" i="3" s="1"/>
  <c r="P2944" i="3" s="1"/>
  <c r="Q2945" i="3" s="1"/>
  <c r="M2944" i="3" l="1"/>
  <c r="N2944" i="3" s="1"/>
  <c r="P2945" i="3" s="1"/>
  <c r="Q2946" i="3" s="1"/>
  <c r="R2944" i="3"/>
  <c r="S2944" i="3" s="1"/>
  <c r="M2945" i="3" l="1"/>
  <c r="N2945" i="3" s="1"/>
  <c r="P2946" i="3" s="1"/>
  <c r="Q2947" i="3" s="1"/>
  <c r="R2945" i="3"/>
  <c r="S2945" i="3" s="1"/>
  <c r="M2946" i="3" l="1"/>
  <c r="N2946" i="3" s="1"/>
  <c r="P2947" i="3" s="1"/>
  <c r="Q2948" i="3" s="1"/>
  <c r="R2946" i="3"/>
  <c r="S2946" i="3" s="1"/>
  <c r="R2947" i="3" l="1"/>
  <c r="S2947" i="3" s="1"/>
  <c r="M2947" i="3"/>
  <c r="N2947" i="3" s="1"/>
  <c r="P2948" i="3" s="1"/>
  <c r="Q2949" i="3" s="1"/>
  <c r="M2948" i="3" l="1"/>
  <c r="N2948" i="3" s="1"/>
  <c r="P2949" i="3" s="1"/>
  <c r="Q2950" i="3" s="1"/>
  <c r="R2948" i="3"/>
  <c r="S2948" i="3" s="1"/>
  <c r="R2949" i="3" l="1"/>
  <c r="S2949" i="3" s="1"/>
  <c r="M2949" i="3"/>
  <c r="N2949" i="3" s="1"/>
  <c r="P2950" i="3" s="1"/>
  <c r="Q2951" i="3" s="1"/>
  <c r="M2950" i="3" l="1"/>
  <c r="N2950" i="3" s="1"/>
  <c r="P2951" i="3" s="1"/>
  <c r="Q2952" i="3" s="1"/>
  <c r="R2950" i="3"/>
  <c r="S2950" i="3" s="1"/>
  <c r="M2951" i="3" l="1"/>
  <c r="N2951" i="3" s="1"/>
  <c r="P2952" i="3" s="1"/>
  <c r="Q2953" i="3" s="1"/>
  <c r="R2951" i="3"/>
  <c r="S2951" i="3" s="1"/>
  <c r="R2952" i="3" l="1"/>
  <c r="S2952" i="3" s="1"/>
  <c r="M2952" i="3"/>
  <c r="N2952" i="3" s="1"/>
  <c r="P2953" i="3" s="1"/>
  <c r="Q2954" i="3" s="1"/>
  <c r="R2953" i="3" l="1"/>
  <c r="S2953" i="3" s="1"/>
  <c r="M2953" i="3"/>
  <c r="N2953" i="3" s="1"/>
  <c r="P2954" i="3" s="1"/>
  <c r="Q2955" i="3" s="1"/>
  <c r="R2954" i="3"/>
  <c r="S2954" i="3" s="1"/>
  <c r="M2954" i="3" l="1"/>
  <c r="N2954" i="3" s="1"/>
  <c r="P2955" i="3" s="1"/>
  <c r="Q2956" i="3" s="1"/>
  <c r="M2955" i="3" l="1"/>
  <c r="N2955" i="3" s="1"/>
  <c r="P2956" i="3" s="1"/>
  <c r="Q2957" i="3" s="1"/>
  <c r="R2955" i="3"/>
  <c r="S2955" i="3" s="1"/>
  <c r="M2956" i="3" l="1"/>
  <c r="N2956" i="3" s="1"/>
  <c r="P2957" i="3" s="1"/>
  <c r="Q2958" i="3" s="1"/>
  <c r="R2956" i="3"/>
  <c r="S2956" i="3" s="1"/>
  <c r="M2957" i="3" l="1"/>
  <c r="N2957" i="3" s="1"/>
  <c r="P2958" i="3" s="1"/>
  <c r="Q2959" i="3" s="1"/>
  <c r="R2957" i="3"/>
  <c r="S2957" i="3" s="1"/>
  <c r="M2958" i="3" l="1"/>
  <c r="N2958" i="3" s="1"/>
  <c r="P2959" i="3" s="1"/>
  <c r="Q2960" i="3" s="1"/>
  <c r="R2958" i="3"/>
  <c r="S2958" i="3" s="1"/>
  <c r="M2959" i="3" l="1"/>
  <c r="N2959" i="3" s="1"/>
  <c r="P2960" i="3" s="1"/>
  <c r="Q2961" i="3" s="1"/>
  <c r="R2959" i="3"/>
  <c r="S2959" i="3" s="1"/>
  <c r="R2960" i="3" l="1"/>
  <c r="S2960" i="3" s="1"/>
  <c r="M2960" i="3"/>
  <c r="N2960" i="3" s="1"/>
  <c r="P2961" i="3" s="1"/>
  <c r="Q2962" i="3" s="1"/>
  <c r="M2961" i="3" l="1"/>
  <c r="N2961" i="3" s="1"/>
  <c r="P2962" i="3" s="1"/>
  <c r="Q2963" i="3" s="1"/>
  <c r="R2961" i="3"/>
  <c r="S2961" i="3" s="1"/>
  <c r="M2962" i="3" l="1"/>
  <c r="N2962" i="3" s="1"/>
  <c r="P2963" i="3" s="1"/>
  <c r="Q2964" i="3" s="1"/>
  <c r="R2962" i="3"/>
  <c r="S2962" i="3" s="1"/>
  <c r="M2963" i="3" l="1"/>
  <c r="N2963" i="3" s="1"/>
  <c r="P2964" i="3" s="1"/>
  <c r="Q2965" i="3" s="1"/>
  <c r="R2963" i="3"/>
  <c r="S2963" i="3" s="1"/>
  <c r="R2964" i="3" l="1"/>
  <c r="S2964" i="3" s="1"/>
  <c r="M2964" i="3"/>
  <c r="N2964" i="3" s="1"/>
  <c r="P2965" i="3" s="1"/>
  <c r="Q2966" i="3" s="1"/>
  <c r="R2965" i="3" l="1"/>
  <c r="S2965" i="3" s="1"/>
  <c r="M2965" i="3"/>
  <c r="N2965" i="3" s="1"/>
  <c r="P2966" i="3" s="1"/>
  <c r="Q2967" i="3" s="1"/>
  <c r="R2966" i="3" l="1"/>
  <c r="S2966" i="3" s="1"/>
  <c r="M2966" i="3"/>
  <c r="N2966" i="3" s="1"/>
  <c r="P2967" i="3" s="1"/>
  <c r="Q2968" i="3" s="1"/>
  <c r="R2967" i="3" l="1"/>
  <c r="S2967" i="3" s="1"/>
  <c r="M2967" i="3"/>
  <c r="N2967" i="3" s="1"/>
  <c r="P2968" i="3" s="1"/>
  <c r="Q2969" i="3" s="1"/>
  <c r="M2968" i="3" l="1"/>
  <c r="N2968" i="3" s="1"/>
  <c r="P2969" i="3" s="1"/>
  <c r="Q2970" i="3" s="1"/>
  <c r="R2968" i="3"/>
  <c r="S2968" i="3" s="1"/>
  <c r="M2969" i="3" l="1"/>
  <c r="N2969" i="3" s="1"/>
  <c r="P2970" i="3" s="1"/>
  <c r="Q2971" i="3" s="1"/>
  <c r="R2969" i="3"/>
  <c r="S2969" i="3" s="1"/>
  <c r="R2970" i="3" l="1"/>
  <c r="S2970" i="3" s="1"/>
  <c r="M2970" i="3"/>
  <c r="N2970" i="3" s="1"/>
  <c r="P2971" i="3" s="1"/>
  <c r="Q2972" i="3" s="1"/>
  <c r="R2971" i="3" l="1"/>
  <c r="S2971" i="3" s="1"/>
  <c r="M2971" i="3"/>
  <c r="N2971" i="3" s="1"/>
  <c r="P2972" i="3" s="1"/>
  <c r="Q2973" i="3" s="1"/>
  <c r="R2972" i="3" l="1"/>
  <c r="S2972" i="3" s="1"/>
  <c r="M2972" i="3"/>
  <c r="N2972" i="3" s="1"/>
  <c r="P2973" i="3" s="1"/>
  <c r="Q2974" i="3" s="1"/>
  <c r="R2973" i="3" l="1"/>
  <c r="S2973" i="3" s="1"/>
  <c r="M2973" i="3"/>
  <c r="N2973" i="3" s="1"/>
  <c r="P2974" i="3" s="1"/>
  <c r="Q2975" i="3" s="1"/>
  <c r="M2974" i="3" l="1"/>
  <c r="N2974" i="3" s="1"/>
  <c r="P2975" i="3" s="1"/>
  <c r="Q2976" i="3" s="1"/>
  <c r="R2974" i="3"/>
  <c r="S2974" i="3" s="1"/>
  <c r="M2975" i="3" l="1"/>
  <c r="N2975" i="3" s="1"/>
  <c r="P2976" i="3" s="1"/>
  <c r="Q2977" i="3" s="1"/>
  <c r="R2975" i="3"/>
  <c r="S2975" i="3" s="1"/>
  <c r="M2976" i="3" l="1"/>
  <c r="N2976" i="3" s="1"/>
  <c r="P2977" i="3" s="1"/>
  <c r="Q2978" i="3" s="1"/>
  <c r="R2976" i="3"/>
  <c r="S2976" i="3" s="1"/>
  <c r="R2977" i="3" l="1"/>
  <c r="S2977" i="3" s="1"/>
  <c r="M2977" i="3"/>
  <c r="N2977" i="3" s="1"/>
  <c r="P2978" i="3" s="1"/>
  <c r="Q2979" i="3" s="1"/>
  <c r="R2978" i="3" l="1"/>
  <c r="S2978" i="3" s="1"/>
  <c r="M2978" i="3"/>
  <c r="N2978" i="3" s="1"/>
  <c r="P2979" i="3" s="1"/>
  <c r="Q2980" i="3" s="1"/>
  <c r="R2979" i="3" l="1"/>
  <c r="S2979" i="3" s="1"/>
  <c r="M2979" i="3"/>
  <c r="N2979" i="3" s="1"/>
  <c r="P2980" i="3" s="1"/>
  <c r="Q2981" i="3" s="1"/>
  <c r="R2980" i="3" l="1"/>
  <c r="S2980" i="3" s="1"/>
  <c r="M2980" i="3"/>
  <c r="N2980" i="3" s="1"/>
  <c r="P2981" i="3" s="1"/>
  <c r="Q2982" i="3" s="1"/>
  <c r="R2981" i="3" l="1"/>
  <c r="S2981" i="3" s="1"/>
  <c r="M2981" i="3"/>
  <c r="N2981" i="3" s="1"/>
  <c r="P2982" i="3" s="1"/>
  <c r="Q2983" i="3" s="1"/>
  <c r="R2982" i="3" l="1"/>
  <c r="S2982" i="3" s="1"/>
  <c r="M2982" i="3"/>
  <c r="N2982" i="3" s="1"/>
  <c r="P2983" i="3" s="1"/>
  <c r="Q2984" i="3" s="1"/>
  <c r="R2983" i="3" l="1"/>
  <c r="S2983" i="3" s="1"/>
  <c r="M2983" i="3"/>
  <c r="N2983" i="3" s="1"/>
  <c r="P2984" i="3" s="1"/>
  <c r="Q2985" i="3" s="1"/>
  <c r="R2984" i="3" l="1"/>
  <c r="S2984" i="3" s="1"/>
  <c r="M2984" i="3"/>
  <c r="N2984" i="3" s="1"/>
  <c r="P2985" i="3" s="1"/>
  <c r="Q2986" i="3" s="1"/>
  <c r="R2985" i="3" l="1"/>
  <c r="S2985" i="3" s="1"/>
  <c r="M2985" i="3"/>
  <c r="N2985" i="3" s="1"/>
  <c r="P2986" i="3" s="1"/>
  <c r="Q2987" i="3" s="1"/>
  <c r="R2986" i="3" l="1"/>
  <c r="S2986" i="3" s="1"/>
  <c r="M2986" i="3"/>
  <c r="N2986" i="3" s="1"/>
  <c r="P2987" i="3" s="1"/>
  <c r="Q2988" i="3" s="1"/>
  <c r="R2987" i="3"/>
  <c r="S2987" i="3" s="1"/>
  <c r="M2987" i="3" l="1"/>
  <c r="N2987" i="3" s="1"/>
  <c r="P2988" i="3" s="1"/>
  <c r="Q2989" i="3" s="1"/>
  <c r="R2988" i="3" l="1"/>
  <c r="S2988" i="3" s="1"/>
  <c r="M2988" i="3"/>
  <c r="N2988" i="3" s="1"/>
  <c r="P2989" i="3" s="1"/>
  <c r="Q2990" i="3" s="1"/>
  <c r="M2989" i="3" l="1"/>
  <c r="N2989" i="3" s="1"/>
  <c r="P2990" i="3" s="1"/>
  <c r="Q2991" i="3" s="1"/>
  <c r="R2989" i="3"/>
  <c r="S2989" i="3" s="1"/>
  <c r="M2990" i="3" l="1"/>
  <c r="N2990" i="3" s="1"/>
  <c r="P2991" i="3" s="1"/>
  <c r="Q2992" i="3" s="1"/>
  <c r="R2990" i="3"/>
  <c r="S2990" i="3" s="1"/>
  <c r="R2991" i="3" l="1"/>
  <c r="S2991" i="3" s="1"/>
  <c r="M2991" i="3"/>
  <c r="N2991" i="3" s="1"/>
  <c r="P2992" i="3" s="1"/>
  <c r="Q2993" i="3" s="1"/>
  <c r="R2992" i="3" l="1"/>
  <c r="S2992" i="3" s="1"/>
  <c r="M2992" i="3"/>
  <c r="N2992" i="3" s="1"/>
  <c r="P2993" i="3" s="1"/>
  <c r="Q2994" i="3" s="1"/>
  <c r="R2993" i="3" l="1"/>
  <c r="S2993" i="3" s="1"/>
  <c r="M2993" i="3"/>
  <c r="N2993" i="3" s="1"/>
  <c r="P2994" i="3" s="1"/>
  <c r="Q2995" i="3" s="1"/>
  <c r="R2994" i="3" l="1"/>
  <c r="S2994" i="3" s="1"/>
  <c r="M2994" i="3"/>
  <c r="N2994" i="3" s="1"/>
  <c r="P2995" i="3" s="1"/>
  <c r="Q2996" i="3" s="1"/>
  <c r="M2995" i="3" l="1"/>
  <c r="N2995" i="3" s="1"/>
  <c r="P2996" i="3" s="1"/>
  <c r="Q2997" i="3" s="1"/>
  <c r="R2995" i="3"/>
  <c r="S2995" i="3" s="1"/>
  <c r="M2996" i="3" l="1"/>
  <c r="N2996" i="3" s="1"/>
  <c r="P2997" i="3" s="1"/>
  <c r="Q2998" i="3" s="1"/>
  <c r="R2996" i="3"/>
  <c r="S2996" i="3" s="1"/>
  <c r="M2997" i="3" l="1"/>
  <c r="N2997" i="3" s="1"/>
  <c r="P2998" i="3" s="1"/>
  <c r="Q2999" i="3" s="1"/>
  <c r="R2997" i="3"/>
  <c r="S2997" i="3" s="1"/>
  <c r="R2998" i="3" l="1"/>
  <c r="S2998" i="3" s="1"/>
  <c r="M2998" i="3"/>
  <c r="N2998" i="3" s="1"/>
  <c r="P2999" i="3" s="1"/>
  <c r="Q3000" i="3" s="1"/>
  <c r="R2999" i="3"/>
  <c r="S2999" i="3" l="1"/>
  <c r="M2999" i="3"/>
  <c r="N2999" i="3" s="1"/>
  <c r="P3000" i="3" s="1"/>
  <c r="Q3001" i="3" s="1"/>
  <c r="R3000" i="3" l="1"/>
  <c r="S3000" i="3" s="1"/>
  <c r="M3000" i="3"/>
  <c r="N3000" i="3" s="1"/>
  <c r="P3001" i="3" s="1"/>
  <c r="Q3002" i="3" s="1"/>
  <c r="M3001" i="3" l="1"/>
  <c r="N3001" i="3" s="1"/>
  <c r="P3002" i="3" s="1"/>
  <c r="Q3003" i="3" s="1"/>
  <c r="R3001" i="3"/>
  <c r="S3001" i="3" s="1"/>
  <c r="R3002" i="3" l="1"/>
  <c r="S3002" i="3" s="1"/>
  <c r="M3002" i="3"/>
  <c r="N3002" i="3" s="1"/>
  <c r="P3003" i="3" s="1"/>
  <c r="Q3004" i="3" s="1"/>
  <c r="M3003" i="3" l="1"/>
  <c r="N3003" i="3" s="1"/>
  <c r="P3004" i="3" s="1"/>
  <c r="Q3005" i="3" s="1"/>
  <c r="R3003" i="3"/>
  <c r="S3003" i="3" s="1"/>
  <c r="M3004" i="3" l="1"/>
  <c r="N3004" i="3" s="1"/>
  <c r="P3005" i="3" s="1"/>
  <c r="Q3006" i="3" s="1"/>
  <c r="R3004" i="3"/>
  <c r="S3004" i="3" s="1"/>
  <c r="M3005" i="3" l="1"/>
  <c r="N3005" i="3" s="1"/>
  <c r="P3006" i="3" s="1"/>
  <c r="Q3007" i="3" s="1"/>
  <c r="R3005" i="3"/>
  <c r="S3005" i="3" s="1"/>
  <c r="R3006" i="3" l="1"/>
  <c r="S3006" i="3" s="1"/>
  <c r="M3006" i="3"/>
  <c r="N3006" i="3" s="1"/>
  <c r="P3007" i="3" s="1"/>
  <c r="Q3008" i="3" s="1"/>
  <c r="R3007" i="3" l="1"/>
  <c r="S3007" i="3" s="1"/>
  <c r="M3007" i="3"/>
  <c r="N3007" i="3" s="1"/>
  <c r="P3008" i="3" s="1"/>
  <c r="Q3009" i="3" s="1"/>
  <c r="R3008" i="3" l="1"/>
  <c r="S3008" i="3" s="1"/>
  <c r="M3008" i="3"/>
  <c r="N3008" i="3" s="1"/>
  <c r="P3009" i="3" s="1"/>
  <c r="Q3010" i="3" s="1"/>
  <c r="R3009" i="3" l="1"/>
  <c r="S3009" i="3" s="1"/>
  <c r="M3009" i="3"/>
  <c r="N3009" i="3" s="1"/>
  <c r="P3010" i="3" s="1"/>
  <c r="Q3011" i="3" s="1"/>
  <c r="M3010" i="3" l="1"/>
  <c r="N3010" i="3" s="1"/>
  <c r="P3011" i="3" s="1"/>
  <c r="Q3012" i="3" s="1"/>
  <c r="R3010" i="3"/>
  <c r="S3010" i="3" s="1"/>
  <c r="M3011" i="3" l="1"/>
  <c r="N3011" i="3" s="1"/>
  <c r="P3012" i="3" s="1"/>
  <c r="Q3013" i="3" s="1"/>
  <c r="R3011" i="3"/>
  <c r="S3011" i="3" s="1"/>
  <c r="M3012" i="3" l="1"/>
  <c r="N3012" i="3" s="1"/>
  <c r="P3013" i="3" s="1"/>
  <c r="Q3014" i="3" s="1"/>
  <c r="R3012" i="3"/>
  <c r="S3012" i="3" s="1"/>
  <c r="M3013" i="3" l="1"/>
  <c r="N3013" i="3" s="1"/>
  <c r="P3014" i="3" s="1"/>
  <c r="Q3015" i="3" s="1"/>
  <c r="R3013" i="3"/>
  <c r="S3013" i="3" s="1"/>
  <c r="R3014" i="3" l="1"/>
  <c r="S3014" i="3" s="1"/>
  <c r="M3014" i="3"/>
  <c r="N3014" i="3" s="1"/>
  <c r="P3015" i="3" s="1"/>
  <c r="Q3016" i="3" s="1"/>
  <c r="M3015" i="3" l="1"/>
  <c r="N3015" i="3" s="1"/>
  <c r="P3016" i="3" s="1"/>
  <c r="Q3017" i="3" s="1"/>
  <c r="R3015" i="3"/>
  <c r="S3015" i="3" s="1"/>
  <c r="M3016" i="3" l="1"/>
  <c r="N3016" i="3" s="1"/>
  <c r="P3017" i="3" s="1"/>
  <c r="Q3018" i="3" s="1"/>
  <c r="R3016" i="3"/>
  <c r="S3016" i="3" s="1"/>
  <c r="M3017" i="3" l="1"/>
  <c r="N3017" i="3" s="1"/>
  <c r="P3018" i="3" s="1"/>
  <c r="Q3019" i="3" s="1"/>
  <c r="R3017" i="3"/>
  <c r="S3017" i="3" s="1"/>
  <c r="R3018" i="3" l="1"/>
  <c r="S3018" i="3" s="1"/>
  <c r="M3018" i="3"/>
  <c r="N3018" i="3" s="1"/>
  <c r="P3019" i="3" s="1"/>
  <c r="Q3020" i="3" s="1"/>
  <c r="R3019" i="3" l="1"/>
  <c r="S3019" i="3" s="1"/>
  <c r="M3019" i="3"/>
  <c r="N3019" i="3" s="1"/>
  <c r="P3020" i="3" s="1"/>
  <c r="Q3021" i="3" s="1"/>
  <c r="R3020" i="3" l="1"/>
  <c r="S3020" i="3" s="1"/>
  <c r="M3020" i="3"/>
  <c r="N3020" i="3" s="1"/>
  <c r="P3021" i="3" s="1"/>
  <c r="Q3022" i="3" s="1"/>
  <c r="R3021" i="3" l="1"/>
  <c r="S3021" i="3" s="1"/>
  <c r="M3021" i="3"/>
  <c r="N3021" i="3" s="1"/>
  <c r="P3022" i="3" s="1"/>
  <c r="Q3023" i="3" s="1"/>
  <c r="R3022" i="3"/>
  <c r="S3022" i="3" s="1"/>
  <c r="M3022" i="3" l="1"/>
  <c r="N3022" i="3" s="1"/>
  <c r="P3023" i="3" s="1"/>
  <c r="Q3024" i="3" s="1"/>
  <c r="M3023" i="3" l="1"/>
  <c r="N3023" i="3" s="1"/>
  <c r="P3024" i="3" s="1"/>
  <c r="Q3025" i="3" s="1"/>
  <c r="R3023" i="3"/>
  <c r="S3023" i="3" s="1"/>
  <c r="M3024" i="3" l="1"/>
  <c r="N3024" i="3" s="1"/>
  <c r="P3025" i="3" s="1"/>
  <c r="Q3026" i="3" s="1"/>
  <c r="R3024" i="3"/>
  <c r="S3024" i="3" s="1"/>
  <c r="M3025" i="3" l="1"/>
  <c r="N3025" i="3" s="1"/>
  <c r="P3026" i="3" s="1"/>
  <c r="Q3027" i="3" s="1"/>
  <c r="R3025" i="3"/>
  <c r="S3025" i="3" s="1"/>
  <c r="M3026" i="3" l="1"/>
  <c r="N3026" i="3" s="1"/>
  <c r="P3027" i="3" s="1"/>
  <c r="Q3028" i="3" s="1"/>
  <c r="R3026" i="3"/>
  <c r="S3026" i="3" s="1"/>
  <c r="M3027" i="3" l="1"/>
  <c r="N3027" i="3" s="1"/>
  <c r="P3028" i="3" s="1"/>
  <c r="Q3029" i="3" s="1"/>
  <c r="R3027" i="3"/>
  <c r="S3027" i="3" s="1"/>
  <c r="R3028" i="3" l="1"/>
  <c r="S3028" i="3" s="1"/>
  <c r="M3028" i="3"/>
  <c r="N3028" i="3" s="1"/>
  <c r="P3029" i="3" s="1"/>
  <c r="Q3030" i="3" s="1"/>
  <c r="M3029" i="3" l="1"/>
  <c r="N3029" i="3" s="1"/>
  <c r="P3030" i="3" s="1"/>
  <c r="Q3031" i="3" s="1"/>
  <c r="R3029" i="3"/>
  <c r="S3029" i="3" s="1"/>
  <c r="R3030" i="3" l="1"/>
  <c r="S3030" i="3" s="1"/>
  <c r="M3030" i="3"/>
  <c r="N3030" i="3" s="1"/>
  <c r="P3031" i="3" s="1"/>
  <c r="Q3032" i="3" s="1"/>
  <c r="R3031" i="3" l="1"/>
  <c r="S3031" i="3" s="1"/>
  <c r="M3031" i="3"/>
  <c r="N3031" i="3" s="1"/>
  <c r="P3032" i="3" s="1"/>
  <c r="Q3033" i="3" s="1"/>
  <c r="R3032" i="3" l="1"/>
  <c r="S3032" i="3" s="1"/>
  <c r="M3032" i="3"/>
  <c r="N3032" i="3" s="1"/>
  <c r="P3033" i="3" s="1"/>
  <c r="Q3034" i="3" s="1"/>
  <c r="R3033" i="3" l="1"/>
  <c r="S3033" i="3" s="1"/>
  <c r="M3033" i="3"/>
  <c r="N3033" i="3" s="1"/>
  <c r="P3034" i="3" s="1"/>
  <c r="Q3035" i="3" s="1"/>
  <c r="R3034" i="3" l="1"/>
  <c r="S3034" i="3" s="1"/>
  <c r="M3034" i="3"/>
  <c r="N3034" i="3" s="1"/>
  <c r="P3035" i="3" s="1"/>
  <c r="Q3036" i="3" s="1"/>
  <c r="R3035" i="3" l="1"/>
  <c r="S3035" i="3" s="1"/>
  <c r="M3035" i="3"/>
  <c r="N3035" i="3" s="1"/>
  <c r="P3036" i="3" s="1"/>
  <c r="Q3037" i="3" s="1"/>
  <c r="R3036" i="3" l="1"/>
  <c r="S3036" i="3" s="1"/>
  <c r="M3036" i="3"/>
  <c r="N3036" i="3" s="1"/>
  <c r="P3037" i="3" s="1"/>
  <c r="Q3038" i="3" s="1"/>
  <c r="R3037" i="3" l="1"/>
  <c r="S3037" i="3" s="1"/>
  <c r="M3037" i="3"/>
  <c r="N3037" i="3" s="1"/>
  <c r="P3038" i="3" s="1"/>
  <c r="Q3039" i="3" s="1"/>
  <c r="M3038" i="3" l="1"/>
  <c r="N3038" i="3" s="1"/>
  <c r="P3039" i="3" s="1"/>
  <c r="Q3040" i="3" s="1"/>
  <c r="R3038" i="3"/>
  <c r="S3038" i="3" s="1"/>
  <c r="M3039" i="3" l="1"/>
  <c r="N3039" i="3" s="1"/>
  <c r="P3040" i="3" s="1"/>
  <c r="Q3041" i="3" s="1"/>
  <c r="R3039" i="3"/>
  <c r="S3039" i="3" s="1"/>
  <c r="M3040" i="3" l="1"/>
  <c r="N3040" i="3" s="1"/>
  <c r="P3041" i="3" s="1"/>
  <c r="Q3042" i="3" s="1"/>
  <c r="R3040" i="3"/>
  <c r="S3040" i="3" s="1"/>
  <c r="R3041" i="3" l="1"/>
  <c r="S3041" i="3" s="1"/>
  <c r="M3041" i="3"/>
  <c r="N3041" i="3" s="1"/>
  <c r="P3042" i="3" s="1"/>
  <c r="Q3043" i="3" s="1"/>
  <c r="R3042" i="3" l="1"/>
  <c r="S3042" i="3" s="1"/>
  <c r="M3042" i="3"/>
  <c r="N3042" i="3" s="1"/>
  <c r="P3043" i="3" s="1"/>
  <c r="Q3044" i="3" s="1"/>
  <c r="R3043" i="3" l="1"/>
  <c r="S3043" i="3" s="1"/>
  <c r="M3043" i="3"/>
  <c r="N3043" i="3" s="1"/>
  <c r="P3044" i="3" s="1"/>
  <c r="Q3045" i="3" s="1"/>
  <c r="R3044" i="3" l="1"/>
  <c r="S3044" i="3" s="1"/>
  <c r="M3044" i="3"/>
  <c r="N3044" i="3" s="1"/>
  <c r="P3045" i="3" s="1"/>
  <c r="Q3046" i="3" s="1"/>
  <c r="R3045" i="3" l="1"/>
  <c r="S3045" i="3" s="1"/>
  <c r="R3046" i="3"/>
  <c r="S3046" i="3" s="1"/>
  <c r="M3045" i="3"/>
  <c r="N3045" i="3" s="1"/>
  <c r="P3046" i="3" s="1"/>
  <c r="Q3047" i="3" s="1"/>
  <c r="M3046" i="3" l="1"/>
  <c r="N3046" i="3" s="1"/>
  <c r="P3047" i="3" s="1"/>
  <c r="Q3048" i="3" s="1"/>
  <c r="R3047" i="3" l="1"/>
  <c r="S3047" i="3" s="1"/>
  <c r="M3047" i="3"/>
  <c r="N3047" i="3" s="1"/>
  <c r="P3048" i="3" s="1"/>
  <c r="Q3049" i="3" s="1"/>
  <c r="R3048" i="3" l="1"/>
  <c r="S3048" i="3" s="1"/>
  <c r="M3048" i="3"/>
  <c r="N3048" i="3" s="1"/>
  <c r="P3049" i="3" s="1"/>
  <c r="Q3050" i="3" s="1"/>
  <c r="R3049" i="3"/>
  <c r="S3049" i="3" s="1"/>
  <c r="M3049" i="3" l="1"/>
  <c r="N3049" i="3" s="1"/>
  <c r="P3050" i="3" s="1"/>
  <c r="Q3051" i="3" s="1"/>
  <c r="R3050" i="3" l="1"/>
  <c r="S3050" i="3" s="1"/>
  <c r="M3050" i="3"/>
  <c r="N3050" i="3" s="1"/>
  <c r="P3051" i="3" s="1"/>
  <c r="Q3052" i="3" s="1"/>
  <c r="R3051" i="3" l="1"/>
  <c r="S3051" i="3" s="1"/>
  <c r="M3051" i="3"/>
  <c r="N3051" i="3" s="1"/>
  <c r="P3052" i="3" s="1"/>
  <c r="Q3053" i="3" s="1"/>
  <c r="M3052" i="3" l="1"/>
  <c r="N3052" i="3" s="1"/>
  <c r="P3053" i="3" s="1"/>
  <c r="Q3054" i="3" s="1"/>
  <c r="R3052" i="3"/>
  <c r="S3052" i="3" s="1"/>
  <c r="M3053" i="3" l="1"/>
  <c r="N3053" i="3" s="1"/>
  <c r="P3054" i="3" s="1"/>
  <c r="Q3055" i="3" s="1"/>
  <c r="R3053" i="3"/>
  <c r="S3053" i="3" s="1"/>
  <c r="M3054" i="3" l="1"/>
  <c r="N3054" i="3" s="1"/>
  <c r="P3055" i="3" s="1"/>
  <c r="Q3056" i="3" s="1"/>
  <c r="R3055" i="3"/>
  <c r="R3054" i="3"/>
  <c r="S3054" i="3" s="1"/>
  <c r="S3055" i="3" l="1"/>
  <c r="M3055" i="3"/>
  <c r="N3055" i="3" s="1"/>
  <c r="P3056" i="3" s="1"/>
  <c r="Q3057" i="3" s="1"/>
  <c r="M3056" i="3" l="1"/>
  <c r="N3056" i="3" s="1"/>
  <c r="P3057" i="3" s="1"/>
  <c r="Q3058" i="3" s="1"/>
  <c r="R3056" i="3"/>
  <c r="S3056" i="3" s="1"/>
  <c r="M3057" i="3" l="1"/>
  <c r="N3057" i="3" s="1"/>
  <c r="P3058" i="3" s="1"/>
  <c r="Q3059" i="3" s="1"/>
  <c r="R3057" i="3"/>
  <c r="S3057" i="3" s="1"/>
  <c r="M3058" i="3" l="1"/>
  <c r="N3058" i="3" s="1"/>
  <c r="P3059" i="3" s="1"/>
  <c r="Q3060" i="3" s="1"/>
  <c r="R3058" i="3"/>
  <c r="S3058" i="3" s="1"/>
  <c r="M3059" i="3" l="1"/>
  <c r="N3059" i="3" s="1"/>
  <c r="P3060" i="3" s="1"/>
  <c r="Q3061" i="3" s="1"/>
  <c r="R3059" i="3"/>
  <c r="S3059" i="3" s="1"/>
  <c r="R3060" i="3" l="1"/>
  <c r="S3060" i="3" s="1"/>
  <c r="M3060" i="3"/>
  <c r="N3060" i="3" s="1"/>
  <c r="P3061" i="3" s="1"/>
  <c r="Q3062" i="3" s="1"/>
  <c r="R3061" i="3" l="1"/>
  <c r="S3061" i="3" s="1"/>
  <c r="M3061" i="3"/>
  <c r="N3061" i="3" s="1"/>
  <c r="P3062" i="3" s="1"/>
  <c r="Q3063" i="3" s="1"/>
  <c r="R3062" i="3" l="1"/>
  <c r="S3062" i="3" s="1"/>
  <c r="M3062" i="3"/>
  <c r="N3062" i="3" s="1"/>
  <c r="P3063" i="3" s="1"/>
  <c r="Q3064" i="3" s="1"/>
  <c r="R3063" i="3" l="1"/>
  <c r="S3063" i="3" s="1"/>
  <c r="M3063" i="3"/>
  <c r="N3063" i="3" s="1"/>
  <c r="P3064" i="3" s="1"/>
  <c r="Q3065" i="3" s="1"/>
  <c r="R3064" i="3"/>
  <c r="S3064" i="3" s="1"/>
  <c r="M3064" i="3" l="1"/>
  <c r="N3064" i="3" s="1"/>
  <c r="P3065" i="3" s="1"/>
  <c r="Q3066" i="3" s="1"/>
  <c r="R3065" i="3" l="1"/>
  <c r="S3065" i="3" s="1"/>
  <c r="M3065" i="3"/>
  <c r="N3065" i="3" s="1"/>
  <c r="P3066" i="3" s="1"/>
  <c r="Q3067" i="3" s="1"/>
  <c r="R3066" i="3" l="1"/>
  <c r="S3066" i="3" s="1"/>
  <c r="M3066" i="3"/>
  <c r="N3066" i="3" s="1"/>
  <c r="P3067" i="3" s="1"/>
  <c r="Q3068" i="3" s="1"/>
  <c r="R3067" i="3" l="1"/>
  <c r="S3067" i="3" s="1"/>
  <c r="M3067" i="3"/>
  <c r="N3067" i="3" s="1"/>
  <c r="P3068" i="3" s="1"/>
  <c r="Q3069" i="3" s="1"/>
  <c r="R3068" i="3"/>
  <c r="S3068" i="3" s="1"/>
  <c r="M3068" i="3" l="1"/>
  <c r="N3068" i="3" s="1"/>
  <c r="P3069" i="3" s="1"/>
  <c r="Q3070" i="3" s="1"/>
  <c r="R3069" i="3" l="1"/>
  <c r="S3069" i="3" s="1"/>
  <c r="M3069" i="3"/>
  <c r="N3069" i="3" s="1"/>
  <c r="P3070" i="3" s="1"/>
  <c r="Q3071" i="3" s="1"/>
  <c r="R3070" i="3" l="1"/>
  <c r="S3070" i="3" s="1"/>
  <c r="M3070" i="3"/>
  <c r="N3070" i="3" s="1"/>
  <c r="P3071" i="3" s="1"/>
  <c r="Q3072" i="3" s="1"/>
  <c r="R3071" i="3" l="1"/>
  <c r="S3071" i="3" s="1"/>
  <c r="M3071" i="3"/>
  <c r="N3071" i="3" s="1"/>
  <c r="P3072" i="3" s="1"/>
  <c r="Q3073" i="3" s="1"/>
  <c r="R3072" i="3" l="1"/>
  <c r="S3072" i="3" s="1"/>
  <c r="M3072" i="3"/>
  <c r="N3072" i="3" s="1"/>
  <c r="P3073" i="3" s="1"/>
  <c r="Q3074" i="3" s="1"/>
  <c r="R3073" i="3" l="1"/>
  <c r="S3073" i="3" s="1"/>
  <c r="M3073" i="3"/>
  <c r="N3073" i="3" s="1"/>
  <c r="P3074" i="3" s="1"/>
  <c r="Q3075" i="3" s="1"/>
  <c r="M3074" i="3" l="1"/>
  <c r="N3074" i="3" s="1"/>
  <c r="P3075" i="3" s="1"/>
  <c r="Q3076" i="3" s="1"/>
  <c r="R3074" i="3"/>
  <c r="S3074" i="3" s="1"/>
  <c r="R3075" i="3" l="1"/>
  <c r="S3075" i="3" s="1"/>
  <c r="M3075" i="3"/>
  <c r="N3075" i="3" s="1"/>
  <c r="P3076" i="3" s="1"/>
  <c r="Q3077" i="3" s="1"/>
  <c r="R3076" i="3" l="1"/>
  <c r="S3076" i="3" s="1"/>
  <c r="M3076" i="3"/>
  <c r="N3076" i="3" s="1"/>
  <c r="P3077" i="3" s="1"/>
  <c r="Q3078" i="3" s="1"/>
  <c r="R3077" i="3" l="1"/>
  <c r="S3077" i="3" s="1"/>
  <c r="M3077" i="3"/>
  <c r="N3077" i="3" s="1"/>
  <c r="P3078" i="3" s="1"/>
  <c r="Q3079" i="3" s="1"/>
  <c r="R3078" i="3" l="1"/>
  <c r="S3078" i="3" s="1"/>
  <c r="M3078" i="3"/>
  <c r="N3078" i="3" s="1"/>
  <c r="P3079" i="3" s="1"/>
  <c r="Q3080" i="3" s="1"/>
  <c r="R3079" i="3" l="1"/>
  <c r="S3079" i="3" s="1"/>
  <c r="M3079" i="3"/>
  <c r="N3079" i="3" s="1"/>
  <c r="P3080" i="3" s="1"/>
  <c r="Q3081" i="3" s="1"/>
  <c r="R3080" i="3" l="1"/>
  <c r="S3080" i="3" s="1"/>
  <c r="M3080" i="3"/>
  <c r="N3080" i="3" s="1"/>
  <c r="P3081" i="3" s="1"/>
  <c r="Q3082" i="3" s="1"/>
  <c r="R3081" i="3" l="1"/>
  <c r="S3081" i="3" s="1"/>
  <c r="M3081" i="3"/>
  <c r="N3081" i="3" s="1"/>
  <c r="P3082" i="3" s="1"/>
  <c r="Q3083" i="3" s="1"/>
  <c r="R3082" i="3" l="1"/>
  <c r="S3082" i="3" s="1"/>
  <c r="M3082" i="3"/>
  <c r="N3082" i="3" s="1"/>
  <c r="P3083" i="3" s="1"/>
  <c r="Q3084" i="3" s="1"/>
  <c r="M3083" i="3" l="1"/>
  <c r="N3083" i="3" s="1"/>
  <c r="P3084" i="3" s="1"/>
  <c r="Q3085" i="3" s="1"/>
  <c r="R3083" i="3"/>
  <c r="S3083" i="3" s="1"/>
  <c r="M3084" i="3" l="1"/>
  <c r="N3084" i="3" s="1"/>
  <c r="P3085" i="3" s="1"/>
  <c r="Q3086" i="3" s="1"/>
  <c r="R3084" i="3"/>
  <c r="S3084" i="3" s="1"/>
  <c r="M3085" i="3" l="1"/>
  <c r="N3085" i="3" s="1"/>
  <c r="P3086" i="3" s="1"/>
  <c r="Q3087" i="3" s="1"/>
  <c r="R3085" i="3"/>
  <c r="S3085" i="3" s="1"/>
  <c r="R3086" i="3" l="1"/>
  <c r="S3086" i="3" s="1"/>
  <c r="M3086" i="3"/>
  <c r="N3086" i="3" s="1"/>
  <c r="P3087" i="3" s="1"/>
  <c r="Q3088" i="3" s="1"/>
  <c r="R3087" i="3" l="1"/>
  <c r="S3087" i="3" s="1"/>
  <c r="M3087" i="3"/>
  <c r="N3087" i="3" s="1"/>
  <c r="P3088" i="3" s="1"/>
  <c r="Q3089" i="3" s="1"/>
  <c r="M3088" i="3" l="1"/>
  <c r="N3088" i="3" s="1"/>
  <c r="P3089" i="3" s="1"/>
  <c r="Q3090" i="3" s="1"/>
  <c r="R3088" i="3"/>
  <c r="S3088" i="3" s="1"/>
  <c r="M3089" i="3" l="1"/>
  <c r="N3089" i="3" s="1"/>
  <c r="P3090" i="3" s="1"/>
  <c r="Q3091" i="3" s="1"/>
  <c r="R3089" i="3"/>
  <c r="S3089" i="3" s="1"/>
  <c r="M3090" i="3" l="1"/>
  <c r="N3090" i="3" s="1"/>
  <c r="P3091" i="3" s="1"/>
  <c r="Q3092" i="3" s="1"/>
  <c r="R3090" i="3"/>
  <c r="S3090" i="3" s="1"/>
  <c r="M3091" i="3" l="1"/>
  <c r="N3091" i="3" s="1"/>
  <c r="P3092" i="3" s="1"/>
  <c r="Q3093" i="3" s="1"/>
  <c r="R3091" i="3"/>
  <c r="S3091" i="3" s="1"/>
  <c r="R3092" i="3" l="1"/>
  <c r="S3092" i="3" s="1"/>
  <c r="M3092" i="3"/>
  <c r="N3092" i="3" s="1"/>
  <c r="P3093" i="3" s="1"/>
  <c r="Q3094" i="3" s="1"/>
  <c r="R3093" i="3" l="1"/>
  <c r="S3093" i="3" s="1"/>
  <c r="M3093" i="3"/>
  <c r="N3093" i="3" s="1"/>
  <c r="P3094" i="3" s="1"/>
  <c r="Q3095" i="3" s="1"/>
  <c r="R3094" i="3" l="1"/>
  <c r="S3094" i="3" s="1"/>
  <c r="M3094" i="3"/>
  <c r="N3094" i="3" s="1"/>
  <c r="P3095" i="3" s="1"/>
  <c r="Q3096" i="3" s="1"/>
  <c r="R3095" i="3"/>
  <c r="S3095" i="3" s="1"/>
  <c r="M3095" i="3" l="1"/>
  <c r="N3095" i="3" s="1"/>
  <c r="P3096" i="3" s="1"/>
  <c r="Q3097" i="3" s="1"/>
  <c r="R3096" i="3" l="1"/>
  <c r="S3096" i="3" s="1"/>
  <c r="M3096" i="3"/>
  <c r="N3096" i="3" s="1"/>
  <c r="P3097" i="3" s="1"/>
  <c r="Q3098" i="3" s="1"/>
  <c r="M3097" i="3" l="1"/>
  <c r="N3097" i="3" s="1"/>
  <c r="P3098" i="3" s="1"/>
  <c r="Q3099" i="3" s="1"/>
  <c r="R3097" i="3"/>
  <c r="S3097" i="3" s="1"/>
  <c r="M3098" i="3" l="1"/>
  <c r="N3098" i="3" s="1"/>
  <c r="P3099" i="3" s="1"/>
  <c r="Q3100" i="3" s="1"/>
  <c r="R3098" i="3"/>
  <c r="S3098" i="3" s="1"/>
  <c r="M3099" i="3" l="1"/>
  <c r="N3099" i="3" s="1"/>
  <c r="P3100" i="3" s="1"/>
  <c r="Q3101" i="3" s="1"/>
  <c r="R3099" i="3"/>
  <c r="S3099" i="3" s="1"/>
  <c r="M3100" i="3" l="1"/>
  <c r="N3100" i="3" s="1"/>
  <c r="P3101" i="3" s="1"/>
  <c r="Q3102" i="3" s="1"/>
  <c r="R3100" i="3"/>
  <c r="S3100" i="3" s="1"/>
  <c r="M3101" i="3" l="1"/>
  <c r="N3101" i="3" s="1"/>
  <c r="P3102" i="3" s="1"/>
  <c r="Q3103" i="3" s="1"/>
  <c r="R3101" i="3"/>
  <c r="S3101" i="3" s="1"/>
  <c r="R3102" i="3" l="1"/>
  <c r="S3102" i="3" s="1"/>
  <c r="M3102" i="3"/>
  <c r="N3102" i="3" s="1"/>
  <c r="P3103" i="3" s="1"/>
  <c r="Q3104" i="3" s="1"/>
  <c r="R3103" i="3" l="1"/>
  <c r="S3103" i="3" s="1"/>
  <c r="M3103" i="3"/>
  <c r="N3103" i="3" s="1"/>
  <c r="P3104" i="3" s="1"/>
  <c r="Q3105" i="3" s="1"/>
  <c r="R3104" i="3"/>
  <c r="S3104" i="3" s="1"/>
  <c r="M3104" i="3" l="1"/>
  <c r="N3104" i="3" s="1"/>
  <c r="P3105" i="3" s="1"/>
  <c r="Q3106" i="3" s="1"/>
  <c r="M3105" i="3" l="1"/>
  <c r="N3105" i="3" s="1"/>
  <c r="P3106" i="3" s="1"/>
  <c r="Q3107" i="3" s="1"/>
  <c r="R3105" i="3"/>
  <c r="S3105" i="3" s="1"/>
  <c r="M3106" i="3" l="1"/>
  <c r="N3106" i="3" s="1"/>
  <c r="P3107" i="3" s="1"/>
  <c r="Q3108" i="3" s="1"/>
  <c r="R3106" i="3"/>
  <c r="S3106" i="3" s="1"/>
  <c r="M3107" i="3" l="1"/>
  <c r="N3107" i="3" s="1"/>
  <c r="P3108" i="3" s="1"/>
  <c r="Q3109" i="3" s="1"/>
  <c r="R3107" i="3"/>
  <c r="S3107" i="3" s="1"/>
  <c r="M3108" i="3" l="1"/>
  <c r="N3108" i="3" s="1"/>
  <c r="P3109" i="3" s="1"/>
  <c r="Q3110" i="3" s="1"/>
  <c r="R3108" i="3"/>
  <c r="S3108" i="3" s="1"/>
  <c r="R3109" i="3" l="1"/>
  <c r="S3109" i="3" s="1"/>
  <c r="M3109" i="3"/>
  <c r="N3109" i="3" s="1"/>
  <c r="P3110" i="3" s="1"/>
  <c r="Q3111" i="3" s="1"/>
  <c r="R3110" i="3" l="1"/>
  <c r="S3110" i="3" s="1"/>
  <c r="M3110" i="3"/>
  <c r="N3110" i="3" s="1"/>
  <c r="P3111" i="3" s="1"/>
  <c r="Q3112" i="3" s="1"/>
  <c r="R3111" i="3" l="1"/>
  <c r="S3111" i="3" s="1"/>
  <c r="M3111" i="3"/>
  <c r="N3111" i="3" s="1"/>
  <c r="P3112" i="3" s="1"/>
  <c r="Q3113" i="3" s="1"/>
  <c r="M3112" i="3" l="1"/>
  <c r="N3112" i="3" s="1"/>
  <c r="P3113" i="3" s="1"/>
  <c r="Q3114" i="3" s="1"/>
  <c r="R3112" i="3"/>
  <c r="S3112" i="3" s="1"/>
  <c r="M3113" i="3" l="1"/>
  <c r="N3113" i="3" s="1"/>
  <c r="P3114" i="3" s="1"/>
  <c r="Q3115" i="3" s="1"/>
  <c r="R3113" i="3"/>
  <c r="S3113" i="3" s="1"/>
  <c r="M3114" i="3" l="1"/>
  <c r="N3114" i="3" s="1"/>
  <c r="P3115" i="3" s="1"/>
  <c r="Q3116" i="3" s="1"/>
  <c r="R3114" i="3"/>
  <c r="S3114" i="3" s="1"/>
  <c r="M3115" i="3" l="1"/>
  <c r="N3115" i="3" s="1"/>
  <c r="P3116" i="3" s="1"/>
  <c r="Q3117" i="3" s="1"/>
  <c r="R3115" i="3"/>
  <c r="S3115" i="3" s="1"/>
  <c r="M3116" i="3" l="1"/>
  <c r="N3116" i="3" s="1"/>
  <c r="P3117" i="3" s="1"/>
  <c r="Q3118" i="3" s="1"/>
  <c r="R3116" i="3"/>
  <c r="S3116" i="3" s="1"/>
  <c r="R3117" i="3" l="1"/>
  <c r="S3117" i="3" s="1"/>
  <c r="M3117" i="3"/>
  <c r="N3117" i="3" s="1"/>
  <c r="P3118" i="3" s="1"/>
  <c r="Q3119" i="3" s="1"/>
  <c r="M3118" i="3" l="1"/>
  <c r="N3118" i="3" s="1"/>
  <c r="P3119" i="3" s="1"/>
  <c r="Q3120" i="3" s="1"/>
  <c r="R3118" i="3"/>
  <c r="S3118" i="3" s="1"/>
  <c r="M3119" i="3" l="1"/>
  <c r="N3119" i="3" s="1"/>
  <c r="P3120" i="3" s="1"/>
  <c r="Q3121" i="3" s="1"/>
  <c r="R3119" i="3"/>
  <c r="S3119" i="3" s="1"/>
  <c r="M3120" i="3" l="1"/>
  <c r="N3120" i="3" s="1"/>
  <c r="P3121" i="3" s="1"/>
  <c r="Q3122" i="3" s="1"/>
  <c r="R3120" i="3"/>
  <c r="S3120" i="3" s="1"/>
  <c r="R3121" i="3" l="1"/>
  <c r="S3121" i="3" s="1"/>
  <c r="M3121" i="3"/>
  <c r="N3121" i="3" s="1"/>
  <c r="P3122" i="3" s="1"/>
  <c r="Q3123" i="3" s="1"/>
  <c r="M3122" i="3" l="1"/>
  <c r="N3122" i="3" s="1"/>
  <c r="P3123" i="3" s="1"/>
  <c r="Q3124" i="3" s="1"/>
  <c r="R3122" i="3"/>
  <c r="S3122" i="3" s="1"/>
  <c r="M3123" i="3" l="1"/>
  <c r="N3123" i="3" s="1"/>
  <c r="P3124" i="3" s="1"/>
  <c r="Q3125" i="3" s="1"/>
  <c r="R3123" i="3"/>
  <c r="S3123" i="3" s="1"/>
  <c r="M3124" i="3" l="1"/>
  <c r="N3124" i="3" s="1"/>
  <c r="P3125" i="3" s="1"/>
  <c r="Q3126" i="3" s="1"/>
  <c r="R3124" i="3"/>
  <c r="S3124" i="3" s="1"/>
  <c r="R3125" i="3" l="1"/>
  <c r="S3125" i="3" s="1"/>
  <c r="M3125" i="3"/>
  <c r="N3125" i="3" s="1"/>
  <c r="P3126" i="3" s="1"/>
  <c r="Q3127" i="3" s="1"/>
  <c r="M3126" i="3" l="1"/>
  <c r="N3126" i="3" s="1"/>
  <c r="P3127" i="3" s="1"/>
  <c r="Q3128" i="3" s="1"/>
  <c r="R3127" i="3"/>
  <c r="R3126" i="3"/>
  <c r="S3126" i="3" s="1"/>
  <c r="S3127" i="3" l="1"/>
  <c r="M3127" i="3"/>
  <c r="N3127" i="3" s="1"/>
  <c r="P3128" i="3" s="1"/>
  <c r="Q3129" i="3" s="1"/>
  <c r="M3128" i="3" l="1"/>
  <c r="N3128" i="3" s="1"/>
  <c r="P3129" i="3" s="1"/>
  <c r="Q3130" i="3" s="1"/>
  <c r="R3128" i="3"/>
  <c r="S3128" i="3" s="1"/>
  <c r="M3129" i="3" l="1"/>
  <c r="N3129" i="3" s="1"/>
  <c r="P3130" i="3" s="1"/>
  <c r="Q3131" i="3" s="1"/>
  <c r="R3129" i="3"/>
  <c r="S3129" i="3" s="1"/>
  <c r="M3130" i="3" l="1"/>
  <c r="N3130" i="3" s="1"/>
  <c r="P3131" i="3" s="1"/>
  <c r="Q3132" i="3" s="1"/>
  <c r="R3130" i="3"/>
  <c r="S3130" i="3" s="1"/>
  <c r="R3131" i="3" l="1"/>
  <c r="S3131" i="3" s="1"/>
  <c r="M3131" i="3"/>
  <c r="N3131" i="3" s="1"/>
  <c r="P3132" i="3" s="1"/>
  <c r="Q3133" i="3" s="1"/>
  <c r="R3132" i="3" l="1"/>
  <c r="S3132" i="3" s="1"/>
  <c r="M3132" i="3"/>
  <c r="N3132" i="3" s="1"/>
  <c r="P3133" i="3" s="1"/>
  <c r="Q3134" i="3" s="1"/>
  <c r="R3133" i="3" l="1"/>
  <c r="S3133" i="3" s="1"/>
  <c r="M3133" i="3"/>
  <c r="N3133" i="3" s="1"/>
  <c r="P3134" i="3" s="1"/>
  <c r="Q3135" i="3" s="1"/>
  <c r="R3134" i="3" l="1"/>
  <c r="S3134" i="3" s="1"/>
  <c r="M3134" i="3"/>
  <c r="N3134" i="3" s="1"/>
  <c r="P3135" i="3" s="1"/>
  <c r="Q3136" i="3" s="1"/>
  <c r="M3135" i="3" l="1"/>
  <c r="N3135" i="3" s="1"/>
  <c r="P3136" i="3" s="1"/>
  <c r="Q3137" i="3" s="1"/>
  <c r="R3135" i="3"/>
  <c r="S3135" i="3" s="1"/>
  <c r="M3136" i="3" l="1"/>
  <c r="N3136" i="3" s="1"/>
  <c r="P3137" i="3" s="1"/>
  <c r="Q3138" i="3" s="1"/>
  <c r="R3136" i="3"/>
  <c r="S3136" i="3" s="1"/>
  <c r="M3137" i="3" l="1"/>
  <c r="N3137" i="3" s="1"/>
  <c r="P3138" i="3" s="1"/>
  <c r="Q3139" i="3" s="1"/>
  <c r="R3137" i="3"/>
  <c r="S3137" i="3" s="1"/>
  <c r="R3138" i="3" l="1"/>
  <c r="S3138" i="3" s="1"/>
  <c r="M3138" i="3"/>
  <c r="N3138" i="3" s="1"/>
  <c r="P3139" i="3" s="1"/>
  <c r="Q3140" i="3" s="1"/>
  <c r="R3139" i="3"/>
  <c r="S3139" i="3" l="1"/>
  <c r="M3139" i="3"/>
  <c r="N3139" i="3" s="1"/>
  <c r="P3140" i="3" s="1"/>
  <c r="Q3141" i="3" s="1"/>
  <c r="R3140" i="3" l="1"/>
  <c r="S3140" i="3" s="1"/>
  <c r="M3140" i="3"/>
  <c r="N3140" i="3" s="1"/>
  <c r="P3141" i="3" s="1"/>
  <c r="Q3142" i="3" s="1"/>
  <c r="R3141" i="3" l="1"/>
  <c r="S3141" i="3" s="1"/>
  <c r="M3141" i="3"/>
  <c r="N3141" i="3" s="1"/>
  <c r="P3142" i="3" s="1"/>
  <c r="Q3143" i="3" s="1"/>
  <c r="R3142" i="3" l="1"/>
  <c r="S3142" i="3" s="1"/>
  <c r="M3142" i="3"/>
  <c r="N3142" i="3" s="1"/>
  <c r="P3143" i="3" s="1"/>
  <c r="Q3144" i="3" s="1"/>
  <c r="M3143" i="3" l="1"/>
  <c r="N3143" i="3" s="1"/>
  <c r="P3144" i="3" s="1"/>
  <c r="Q3145" i="3" s="1"/>
  <c r="R3143" i="3"/>
  <c r="S3143" i="3" s="1"/>
  <c r="M3144" i="3" l="1"/>
  <c r="N3144" i="3" s="1"/>
  <c r="P3145" i="3" s="1"/>
  <c r="Q3146" i="3" s="1"/>
  <c r="R3144" i="3"/>
  <c r="S3144" i="3" s="1"/>
  <c r="R3145" i="3" l="1"/>
  <c r="S3145" i="3" s="1"/>
  <c r="M3145" i="3"/>
  <c r="N3145" i="3" s="1"/>
  <c r="P3146" i="3" s="1"/>
  <c r="Q3147" i="3" s="1"/>
  <c r="M3146" i="3" l="1"/>
  <c r="N3146" i="3" s="1"/>
  <c r="P3147" i="3" s="1"/>
  <c r="Q3148" i="3" s="1"/>
  <c r="R3146" i="3"/>
  <c r="S3146" i="3" s="1"/>
  <c r="R3147" i="3" l="1"/>
  <c r="S3147" i="3" s="1"/>
  <c r="M3147" i="3"/>
  <c r="N3147" i="3" s="1"/>
  <c r="P3148" i="3" s="1"/>
  <c r="Q3149" i="3" s="1"/>
  <c r="M3148" i="3" l="1"/>
  <c r="N3148" i="3" s="1"/>
  <c r="P3149" i="3" s="1"/>
  <c r="Q3150" i="3" s="1"/>
  <c r="R3148" i="3"/>
  <c r="S3148" i="3" s="1"/>
  <c r="M3149" i="3" l="1"/>
  <c r="N3149" i="3" s="1"/>
  <c r="P3150" i="3" s="1"/>
  <c r="Q3151" i="3" s="1"/>
  <c r="R3149" i="3"/>
  <c r="S3149" i="3" s="1"/>
  <c r="M3150" i="3" l="1"/>
  <c r="N3150" i="3" s="1"/>
  <c r="P3151" i="3" s="1"/>
  <c r="Q3152" i="3" s="1"/>
  <c r="R3151" i="3"/>
  <c r="R3150" i="3"/>
  <c r="S3150" i="3" s="1"/>
  <c r="S3151" i="3" l="1"/>
  <c r="M3151" i="3"/>
  <c r="N3151" i="3" s="1"/>
  <c r="P3152" i="3" s="1"/>
  <c r="Q3153" i="3" s="1"/>
  <c r="R3152" i="3" l="1"/>
  <c r="S3152" i="3" s="1"/>
  <c r="M3152" i="3"/>
  <c r="N3152" i="3" s="1"/>
  <c r="P3153" i="3" s="1"/>
  <c r="Q3154" i="3" s="1"/>
  <c r="M3153" i="3" l="1"/>
  <c r="N3153" i="3" s="1"/>
  <c r="P3154" i="3" s="1"/>
  <c r="Q3155" i="3" s="1"/>
  <c r="R3153" i="3"/>
  <c r="S3153" i="3" s="1"/>
  <c r="M3154" i="3" l="1"/>
  <c r="N3154" i="3" s="1"/>
  <c r="P3155" i="3" s="1"/>
  <c r="Q3156" i="3" s="1"/>
  <c r="R3154" i="3"/>
  <c r="S3154" i="3" s="1"/>
  <c r="M3155" i="3" l="1"/>
  <c r="N3155" i="3" s="1"/>
  <c r="P3156" i="3" s="1"/>
  <c r="Q3157" i="3" s="1"/>
  <c r="R3155" i="3"/>
  <c r="S3155" i="3" s="1"/>
  <c r="M3156" i="3" l="1"/>
  <c r="N3156" i="3" s="1"/>
  <c r="P3157" i="3" s="1"/>
  <c r="Q3158" i="3" s="1"/>
  <c r="R3156" i="3"/>
  <c r="S3156" i="3" s="1"/>
  <c r="R3157" i="3" l="1"/>
  <c r="S3157" i="3" s="1"/>
  <c r="M3157" i="3"/>
  <c r="N3157" i="3" s="1"/>
  <c r="P3158" i="3" s="1"/>
  <c r="Q3159" i="3" s="1"/>
  <c r="R3158" i="3" l="1"/>
  <c r="S3158" i="3" s="1"/>
  <c r="M3158" i="3"/>
  <c r="N3158" i="3" s="1"/>
  <c r="P3159" i="3" s="1"/>
  <c r="Q3160" i="3" s="1"/>
  <c r="R3159" i="3" l="1"/>
  <c r="S3159" i="3" s="1"/>
  <c r="M3159" i="3"/>
  <c r="N3159" i="3" s="1"/>
  <c r="P3160" i="3" s="1"/>
  <c r="Q3161" i="3" s="1"/>
  <c r="M3160" i="3" l="1"/>
  <c r="N3160" i="3" s="1"/>
  <c r="P3161" i="3" s="1"/>
  <c r="Q3162" i="3" s="1"/>
  <c r="R3160" i="3"/>
  <c r="S3160" i="3" s="1"/>
  <c r="M3161" i="3" l="1"/>
  <c r="N3161" i="3" s="1"/>
  <c r="P3162" i="3" s="1"/>
  <c r="Q3163" i="3" s="1"/>
  <c r="R3161" i="3"/>
  <c r="S3161" i="3" s="1"/>
  <c r="M3162" i="3" l="1"/>
  <c r="N3162" i="3" s="1"/>
  <c r="P3163" i="3" s="1"/>
  <c r="Q3164" i="3" s="1"/>
  <c r="R3162" i="3"/>
  <c r="S3162" i="3" s="1"/>
  <c r="R3163" i="3" l="1"/>
  <c r="S3163" i="3" s="1"/>
  <c r="M3163" i="3"/>
  <c r="N3163" i="3" s="1"/>
  <c r="P3164" i="3" s="1"/>
  <c r="Q3165" i="3" s="1"/>
  <c r="R3164" i="3" l="1"/>
  <c r="S3164" i="3" s="1"/>
  <c r="M3164" i="3"/>
  <c r="N3164" i="3" s="1"/>
  <c r="P3165" i="3" s="1"/>
  <c r="Q3166" i="3" s="1"/>
  <c r="R3165" i="3" l="1"/>
  <c r="S3165" i="3" s="1"/>
  <c r="M3165" i="3"/>
  <c r="N3165" i="3" s="1"/>
  <c r="P3166" i="3" s="1"/>
  <c r="Q3167" i="3" s="1"/>
  <c r="M3166" i="3" l="1"/>
  <c r="N3166" i="3" s="1"/>
  <c r="P3167" i="3" s="1"/>
  <c r="Q3168" i="3" s="1"/>
  <c r="R3166" i="3"/>
  <c r="S3166" i="3" s="1"/>
  <c r="M3167" i="3" l="1"/>
  <c r="N3167" i="3" s="1"/>
  <c r="P3168" i="3" s="1"/>
  <c r="Q3169" i="3" s="1"/>
  <c r="R3167" i="3"/>
  <c r="S3167" i="3" s="1"/>
  <c r="R3168" i="3" l="1"/>
  <c r="S3168" i="3" s="1"/>
  <c r="M3168" i="3"/>
  <c r="N3168" i="3" s="1"/>
  <c r="P3169" i="3" s="1"/>
  <c r="Q3170" i="3" s="1"/>
  <c r="R3169" i="3" l="1"/>
  <c r="S3169" i="3" s="1"/>
  <c r="M3169" i="3"/>
  <c r="N3169" i="3" s="1"/>
  <c r="P3170" i="3" s="1"/>
  <c r="Q3171" i="3" s="1"/>
  <c r="M3170" i="3" l="1"/>
  <c r="N3170" i="3" s="1"/>
  <c r="P3171" i="3" s="1"/>
  <c r="Q3172" i="3" s="1"/>
  <c r="R3170" i="3"/>
  <c r="S3170" i="3" s="1"/>
  <c r="R3171" i="3" l="1"/>
  <c r="S3171" i="3" s="1"/>
  <c r="M3171" i="3"/>
  <c r="N3171" i="3" s="1"/>
  <c r="P3172" i="3" s="1"/>
  <c r="Q3173" i="3" s="1"/>
  <c r="R3172" i="3" l="1"/>
  <c r="S3172" i="3" s="1"/>
  <c r="M3172" i="3"/>
  <c r="N3172" i="3" s="1"/>
  <c r="P3173" i="3" s="1"/>
  <c r="Q3174" i="3" s="1"/>
  <c r="M3173" i="3" l="1"/>
  <c r="N3173" i="3" s="1"/>
  <c r="P3174" i="3" s="1"/>
  <c r="Q3175" i="3" s="1"/>
  <c r="R3173" i="3"/>
  <c r="S3173" i="3" s="1"/>
  <c r="M3174" i="3" l="1"/>
  <c r="N3174" i="3" s="1"/>
  <c r="P3175" i="3" s="1"/>
  <c r="Q3176" i="3" s="1"/>
  <c r="R3174" i="3"/>
  <c r="S3174" i="3" s="1"/>
  <c r="M3175" i="3" l="1"/>
  <c r="N3175" i="3" s="1"/>
  <c r="P3176" i="3" s="1"/>
  <c r="Q3177" i="3" s="1"/>
  <c r="R3175" i="3"/>
  <c r="S3175" i="3" s="1"/>
  <c r="M3176" i="3" l="1"/>
  <c r="N3176" i="3" s="1"/>
  <c r="P3177" i="3" s="1"/>
  <c r="Q3178" i="3" s="1"/>
  <c r="R3176" i="3"/>
  <c r="S3176" i="3" s="1"/>
  <c r="R3177" i="3" l="1"/>
  <c r="S3177" i="3" s="1"/>
  <c r="M3177" i="3"/>
  <c r="N3177" i="3" s="1"/>
  <c r="P3178" i="3" s="1"/>
  <c r="Q3179" i="3" s="1"/>
  <c r="M3178" i="3" l="1"/>
  <c r="N3178" i="3" s="1"/>
  <c r="P3179" i="3" s="1"/>
  <c r="Q3180" i="3" s="1"/>
  <c r="R3178" i="3"/>
  <c r="S3178" i="3" s="1"/>
  <c r="R3179" i="3" l="1"/>
  <c r="S3179" i="3" s="1"/>
  <c r="M3179" i="3"/>
  <c r="N3179" i="3" s="1"/>
  <c r="P3180" i="3" s="1"/>
  <c r="Q3181" i="3" s="1"/>
  <c r="R3180" i="3" l="1"/>
  <c r="S3180" i="3" s="1"/>
  <c r="M3180" i="3"/>
  <c r="N3180" i="3" s="1"/>
  <c r="P3181" i="3" s="1"/>
  <c r="Q3182" i="3" s="1"/>
  <c r="M3181" i="3" l="1"/>
  <c r="N3181" i="3" s="1"/>
  <c r="P3182" i="3" s="1"/>
  <c r="Q3183" i="3" s="1"/>
  <c r="R3181" i="3"/>
  <c r="S3181" i="3" s="1"/>
  <c r="M3182" i="3" l="1"/>
  <c r="N3182" i="3" s="1"/>
  <c r="P3183" i="3" s="1"/>
  <c r="Q3184" i="3" s="1"/>
  <c r="R3182" i="3"/>
  <c r="S3182" i="3" s="1"/>
  <c r="M3183" i="3" l="1"/>
  <c r="N3183" i="3" s="1"/>
  <c r="P3184" i="3" s="1"/>
  <c r="Q3185" i="3" s="1"/>
  <c r="R3183" i="3"/>
  <c r="S3183" i="3" s="1"/>
  <c r="R3184" i="3" l="1"/>
  <c r="S3184" i="3" s="1"/>
  <c r="M3184" i="3"/>
  <c r="N3184" i="3" s="1"/>
  <c r="P3185" i="3" s="1"/>
  <c r="Q3186" i="3" s="1"/>
  <c r="R3185" i="3" l="1"/>
  <c r="S3185" i="3" s="1"/>
  <c r="M3185" i="3"/>
  <c r="N3185" i="3" s="1"/>
  <c r="P3186" i="3" s="1"/>
  <c r="Q3187" i="3" s="1"/>
  <c r="M3186" i="3" l="1"/>
  <c r="N3186" i="3" s="1"/>
  <c r="P3187" i="3" s="1"/>
  <c r="Q3188" i="3" s="1"/>
  <c r="R3186" i="3"/>
  <c r="S3186" i="3" s="1"/>
  <c r="M3187" i="3" l="1"/>
  <c r="N3187" i="3" s="1"/>
  <c r="P3188" i="3" s="1"/>
  <c r="Q3189" i="3" s="1"/>
  <c r="R3187" i="3"/>
  <c r="S3187" i="3" s="1"/>
  <c r="M3188" i="3" l="1"/>
  <c r="N3188" i="3" s="1"/>
  <c r="P3189" i="3" s="1"/>
  <c r="Q3190" i="3" s="1"/>
  <c r="R3188" i="3"/>
  <c r="S3188" i="3" s="1"/>
  <c r="M3189" i="3" l="1"/>
  <c r="N3189" i="3" s="1"/>
  <c r="P3190" i="3" s="1"/>
  <c r="Q3191" i="3" s="1"/>
  <c r="R3189" i="3"/>
  <c r="S3189" i="3" s="1"/>
  <c r="R3190" i="3" l="1"/>
  <c r="S3190" i="3" s="1"/>
  <c r="M3190" i="3"/>
  <c r="N3190" i="3" s="1"/>
  <c r="P3191" i="3" s="1"/>
  <c r="Q3192" i="3" s="1"/>
  <c r="M3191" i="3" l="1"/>
  <c r="N3191" i="3" s="1"/>
  <c r="P3192" i="3" s="1"/>
  <c r="Q3193" i="3" s="1"/>
  <c r="R3191" i="3"/>
  <c r="S3191" i="3" s="1"/>
  <c r="M3192" i="3" l="1"/>
  <c r="N3192" i="3" s="1"/>
  <c r="P3193" i="3" s="1"/>
  <c r="Q3194" i="3" s="1"/>
  <c r="R3193" i="3"/>
  <c r="R3192" i="3"/>
  <c r="S3192" i="3" s="1"/>
  <c r="S3193" i="3" l="1"/>
  <c r="M3193" i="3"/>
  <c r="N3193" i="3" s="1"/>
  <c r="P3194" i="3" s="1"/>
  <c r="Q3195" i="3" s="1"/>
  <c r="M3194" i="3" l="1"/>
  <c r="N3194" i="3" s="1"/>
  <c r="P3195" i="3" s="1"/>
  <c r="Q3196" i="3" s="1"/>
  <c r="R3194" i="3"/>
  <c r="S3194" i="3" s="1"/>
  <c r="M3195" i="3" l="1"/>
  <c r="N3195" i="3" s="1"/>
  <c r="P3196" i="3" s="1"/>
  <c r="Q3197" i="3" s="1"/>
  <c r="R3195" i="3"/>
  <c r="S3195" i="3" s="1"/>
  <c r="M3196" i="3" l="1"/>
  <c r="N3196" i="3" s="1"/>
  <c r="P3197" i="3" s="1"/>
  <c r="Q3198" i="3" s="1"/>
  <c r="R3196" i="3"/>
  <c r="S3196" i="3" s="1"/>
  <c r="M3197" i="3" l="1"/>
  <c r="N3197" i="3" s="1"/>
  <c r="P3198" i="3" s="1"/>
  <c r="Q3199" i="3" s="1"/>
  <c r="R3197" i="3"/>
  <c r="S3197" i="3" s="1"/>
  <c r="R3198" i="3" l="1"/>
  <c r="S3198" i="3" s="1"/>
  <c r="M3198" i="3"/>
  <c r="N3198" i="3" s="1"/>
  <c r="P3199" i="3" s="1"/>
  <c r="Q3200" i="3" s="1"/>
  <c r="R3199" i="3"/>
  <c r="S3199" i="3" l="1"/>
  <c r="M3199" i="3"/>
  <c r="N3199" i="3" s="1"/>
  <c r="P3200" i="3" s="1"/>
  <c r="Q3201" i="3" s="1"/>
  <c r="M3200" i="3" l="1"/>
  <c r="N3200" i="3" s="1"/>
  <c r="P3201" i="3" s="1"/>
  <c r="Q3202" i="3" s="1"/>
  <c r="R3200" i="3"/>
  <c r="S3200" i="3" s="1"/>
  <c r="M3201" i="3" l="1"/>
  <c r="N3201" i="3" s="1"/>
  <c r="P3202" i="3" s="1"/>
  <c r="Q3203" i="3" s="1"/>
  <c r="R3201" i="3"/>
  <c r="S3201" i="3" s="1"/>
  <c r="R3202" i="3" l="1"/>
  <c r="S3202" i="3" s="1"/>
  <c r="M3202" i="3"/>
  <c r="N3202" i="3" s="1"/>
  <c r="P3203" i="3" s="1"/>
  <c r="Q3204" i="3" s="1"/>
  <c r="R3203" i="3" l="1"/>
  <c r="S3203" i="3" s="1"/>
  <c r="M3203" i="3"/>
  <c r="N3203" i="3" s="1"/>
  <c r="P3204" i="3" s="1"/>
  <c r="Q3205" i="3" s="1"/>
  <c r="R3204" i="3" l="1"/>
  <c r="S3204" i="3" s="1"/>
  <c r="M3204" i="3"/>
  <c r="N3204" i="3" s="1"/>
  <c r="P3205" i="3" s="1"/>
  <c r="Q3206" i="3" s="1"/>
  <c r="R3205" i="3" l="1"/>
  <c r="S3205" i="3" s="1"/>
  <c r="M3205" i="3"/>
  <c r="N3205" i="3" s="1"/>
  <c r="P3206" i="3" s="1"/>
  <c r="Q3207" i="3" s="1"/>
  <c r="M3206" i="3" l="1"/>
  <c r="N3206" i="3" s="1"/>
  <c r="P3207" i="3" s="1"/>
  <c r="Q3208" i="3" s="1"/>
  <c r="R3206" i="3"/>
  <c r="S3206" i="3" s="1"/>
  <c r="R3207" i="3" l="1"/>
  <c r="S3207" i="3" s="1"/>
  <c r="M3207" i="3"/>
  <c r="N3207" i="3" s="1"/>
  <c r="P3208" i="3" s="1"/>
  <c r="Q3209" i="3" s="1"/>
  <c r="R3208" i="3" l="1"/>
  <c r="S3208" i="3" s="1"/>
  <c r="M3208" i="3"/>
  <c r="N3208" i="3" s="1"/>
  <c r="P3209" i="3" s="1"/>
  <c r="Q3210" i="3" s="1"/>
  <c r="R3209" i="3" l="1"/>
  <c r="S3209" i="3" s="1"/>
  <c r="M3209" i="3"/>
  <c r="N3209" i="3" s="1"/>
  <c r="P3210" i="3" s="1"/>
  <c r="Q3211" i="3" s="1"/>
  <c r="M3210" i="3" l="1"/>
  <c r="N3210" i="3" s="1"/>
  <c r="P3211" i="3" s="1"/>
  <c r="Q3212" i="3" s="1"/>
  <c r="R3210" i="3"/>
  <c r="S3210" i="3" s="1"/>
  <c r="M3211" i="3" l="1"/>
  <c r="N3211" i="3" s="1"/>
  <c r="P3212" i="3" s="1"/>
  <c r="Q3213" i="3" s="1"/>
  <c r="R3211" i="3"/>
  <c r="S3211" i="3" s="1"/>
  <c r="M3212" i="3" l="1"/>
  <c r="N3212" i="3" s="1"/>
  <c r="P3213" i="3" s="1"/>
  <c r="Q3214" i="3" s="1"/>
  <c r="R3212" i="3"/>
  <c r="S3212" i="3" s="1"/>
  <c r="R3213" i="3" l="1"/>
  <c r="S3213" i="3" s="1"/>
  <c r="M3213" i="3"/>
  <c r="N3213" i="3" s="1"/>
  <c r="P3214" i="3" s="1"/>
  <c r="Q3215" i="3" s="1"/>
  <c r="M3214" i="3" l="1"/>
  <c r="N3214" i="3" s="1"/>
  <c r="P3215" i="3" s="1"/>
  <c r="Q3216" i="3" s="1"/>
  <c r="R3214" i="3"/>
  <c r="S3214" i="3" s="1"/>
  <c r="M3215" i="3" l="1"/>
  <c r="N3215" i="3" s="1"/>
  <c r="P3216" i="3" s="1"/>
  <c r="Q3217" i="3" s="1"/>
  <c r="R3216" i="3"/>
  <c r="R3215" i="3"/>
  <c r="S3215" i="3" s="1"/>
  <c r="S3216" i="3" l="1"/>
  <c r="M3216" i="3"/>
  <c r="N3216" i="3" s="1"/>
  <c r="P3217" i="3" s="1"/>
  <c r="Q3218" i="3" s="1"/>
  <c r="M3217" i="3" l="1"/>
  <c r="N3217" i="3" s="1"/>
  <c r="P3218" i="3" s="1"/>
  <c r="Q3219" i="3" s="1"/>
  <c r="R3217" i="3"/>
  <c r="S3217" i="3" s="1"/>
  <c r="M3218" i="3" l="1"/>
  <c r="N3218" i="3" s="1"/>
  <c r="P3219" i="3" s="1"/>
  <c r="Q3220" i="3" s="1"/>
  <c r="R3218" i="3"/>
  <c r="S3218" i="3" s="1"/>
  <c r="M3219" i="3" l="1"/>
  <c r="N3219" i="3" s="1"/>
  <c r="P3220" i="3" s="1"/>
  <c r="Q3221" i="3" s="1"/>
  <c r="R3219" i="3"/>
  <c r="S3219" i="3" s="1"/>
  <c r="M3220" i="3" l="1"/>
  <c r="N3220" i="3" s="1"/>
  <c r="P3221" i="3" s="1"/>
  <c r="Q3222" i="3" s="1"/>
  <c r="R3220" i="3"/>
  <c r="S3220" i="3" s="1"/>
  <c r="R3221" i="3" l="1"/>
  <c r="S3221" i="3" s="1"/>
  <c r="M3221" i="3"/>
  <c r="N3221" i="3" s="1"/>
  <c r="P3222" i="3" s="1"/>
  <c r="Q3223" i="3" s="1"/>
  <c r="M3222" i="3" l="1"/>
  <c r="N3222" i="3" s="1"/>
  <c r="P3223" i="3" s="1"/>
  <c r="Q3224" i="3" s="1"/>
  <c r="R3222" i="3"/>
  <c r="S3222" i="3" s="1"/>
  <c r="M3223" i="3" l="1"/>
  <c r="N3223" i="3" s="1"/>
  <c r="P3224" i="3" s="1"/>
  <c r="Q3225" i="3" s="1"/>
  <c r="R3224" i="3"/>
  <c r="R3223" i="3"/>
  <c r="S3223" i="3" s="1"/>
  <c r="S3224" i="3" l="1"/>
  <c r="M3224" i="3"/>
  <c r="N3224" i="3" s="1"/>
  <c r="P3225" i="3" s="1"/>
  <c r="Q3226" i="3" s="1"/>
  <c r="M3225" i="3" l="1"/>
  <c r="N3225" i="3" s="1"/>
  <c r="P3226" i="3" s="1"/>
  <c r="Q3227" i="3" s="1"/>
  <c r="R3225" i="3"/>
  <c r="S3225" i="3" s="1"/>
  <c r="M3226" i="3" l="1"/>
  <c r="N3226" i="3" s="1"/>
  <c r="P3227" i="3" s="1"/>
  <c r="Q3228" i="3" s="1"/>
  <c r="R3226" i="3"/>
  <c r="S3226" i="3" s="1"/>
  <c r="M3227" i="3" l="1"/>
  <c r="N3227" i="3" s="1"/>
  <c r="P3228" i="3" s="1"/>
  <c r="Q3229" i="3" s="1"/>
  <c r="R3227" i="3"/>
  <c r="S3227" i="3" s="1"/>
  <c r="R3228" i="3" l="1"/>
  <c r="S3228" i="3" s="1"/>
  <c r="M3228" i="3"/>
  <c r="N3228" i="3" s="1"/>
  <c r="P3229" i="3" s="1"/>
  <c r="Q3230" i="3" s="1"/>
  <c r="M3229" i="3" l="1"/>
  <c r="N3229" i="3" s="1"/>
  <c r="P3230" i="3" s="1"/>
  <c r="Q3231" i="3" s="1"/>
  <c r="R3229" i="3"/>
  <c r="S3229" i="3" s="1"/>
  <c r="M3230" i="3" l="1"/>
  <c r="N3230" i="3" s="1"/>
  <c r="P3231" i="3" s="1"/>
  <c r="Q3232" i="3" s="1"/>
  <c r="R3230" i="3"/>
  <c r="S3230" i="3" s="1"/>
  <c r="M3231" i="3" l="1"/>
  <c r="N3231" i="3" s="1"/>
  <c r="P3232" i="3" s="1"/>
  <c r="Q3233" i="3" s="1"/>
  <c r="R3231" i="3"/>
  <c r="S3231" i="3" s="1"/>
  <c r="M3232" i="3" l="1"/>
  <c r="N3232" i="3" s="1"/>
  <c r="P3233" i="3" s="1"/>
  <c r="Q3234" i="3" s="1"/>
  <c r="R3232" i="3"/>
  <c r="S3232" i="3" s="1"/>
  <c r="R3233" i="3" l="1"/>
  <c r="S3233" i="3" s="1"/>
  <c r="M3233" i="3"/>
  <c r="N3233" i="3" s="1"/>
  <c r="P3234" i="3" s="1"/>
  <c r="Q3235" i="3" s="1"/>
  <c r="M3234" i="3" l="1"/>
  <c r="N3234" i="3" s="1"/>
  <c r="P3235" i="3" s="1"/>
  <c r="Q3236" i="3" s="1"/>
  <c r="R3234" i="3"/>
  <c r="S3234" i="3" s="1"/>
  <c r="M3235" i="3" l="1"/>
  <c r="N3235" i="3" s="1"/>
  <c r="P3236" i="3" s="1"/>
  <c r="Q3237" i="3" s="1"/>
  <c r="R3235" i="3"/>
  <c r="S3235" i="3" s="1"/>
  <c r="M3236" i="3" l="1"/>
  <c r="N3236" i="3" s="1"/>
  <c r="P3237" i="3" s="1"/>
  <c r="Q3238" i="3" s="1"/>
  <c r="R3236" i="3"/>
  <c r="S3236" i="3" s="1"/>
  <c r="M3237" i="3" l="1"/>
  <c r="N3237" i="3" s="1"/>
  <c r="P3238" i="3" s="1"/>
  <c r="Q3239" i="3" s="1"/>
  <c r="R3237" i="3"/>
  <c r="S3237" i="3" s="1"/>
  <c r="R3238" i="3" l="1"/>
  <c r="S3238" i="3" s="1"/>
  <c r="M3238" i="3"/>
  <c r="N3238" i="3" s="1"/>
  <c r="P3239" i="3" s="1"/>
  <c r="Q3240" i="3" s="1"/>
  <c r="M3239" i="3" l="1"/>
  <c r="N3239" i="3" s="1"/>
  <c r="P3240" i="3" s="1"/>
  <c r="Q3241" i="3" s="1"/>
  <c r="R3239" i="3"/>
  <c r="S3239" i="3" s="1"/>
  <c r="R3240" i="3" l="1"/>
  <c r="S3240" i="3" s="1"/>
  <c r="M3240" i="3"/>
  <c r="N3240" i="3" s="1"/>
  <c r="P3241" i="3" s="1"/>
  <c r="Q3242" i="3" s="1"/>
  <c r="M3241" i="3" l="1"/>
  <c r="N3241" i="3" s="1"/>
  <c r="P3242" i="3" s="1"/>
  <c r="Q3243" i="3" s="1"/>
  <c r="R3241" i="3"/>
  <c r="S3241" i="3" s="1"/>
  <c r="M3242" i="3" l="1"/>
  <c r="N3242" i="3" s="1"/>
  <c r="P3243" i="3" s="1"/>
  <c r="Q3244" i="3" s="1"/>
  <c r="R3242" i="3"/>
  <c r="S3242" i="3" s="1"/>
  <c r="R3243" i="3" l="1"/>
  <c r="S3243" i="3" s="1"/>
  <c r="M3243" i="3"/>
  <c r="N3243" i="3" s="1"/>
  <c r="P3244" i="3" s="1"/>
  <c r="Q3245" i="3" s="1"/>
  <c r="M3244" i="3" l="1"/>
  <c r="N3244" i="3" s="1"/>
  <c r="P3245" i="3" s="1"/>
  <c r="Q3246" i="3" s="1"/>
  <c r="R3245" i="3"/>
  <c r="R3244" i="3"/>
  <c r="S3244" i="3" s="1"/>
  <c r="S3245" i="3" l="1"/>
  <c r="M3245" i="3"/>
  <c r="N3245" i="3" s="1"/>
  <c r="P3246" i="3" s="1"/>
  <c r="Q3247" i="3" s="1"/>
  <c r="R3246" i="3" l="1"/>
  <c r="S3246" i="3" s="1"/>
  <c r="M3246" i="3"/>
  <c r="N3246" i="3" s="1"/>
  <c r="P3247" i="3" s="1"/>
  <c r="Q3248" i="3" s="1"/>
  <c r="R3247" i="3" l="1"/>
  <c r="S3247" i="3" s="1"/>
  <c r="M3247" i="3"/>
  <c r="N3247" i="3" s="1"/>
  <c r="P3248" i="3" s="1"/>
  <c r="Q3249" i="3" s="1"/>
  <c r="R3248" i="3" l="1"/>
  <c r="S3248" i="3" s="1"/>
  <c r="M3248" i="3"/>
  <c r="N3248" i="3" s="1"/>
  <c r="P3249" i="3" s="1"/>
  <c r="Q3250" i="3" s="1"/>
  <c r="R3249" i="3" l="1"/>
  <c r="S3249" i="3" s="1"/>
  <c r="M3249" i="3"/>
  <c r="N3249" i="3" s="1"/>
  <c r="P3250" i="3" s="1"/>
  <c r="Q3251" i="3" s="1"/>
  <c r="R3250" i="3" l="1"/>
  <c r="S3250" i="3" s="1"/>
  <c r="M3250" i="3"/>
  <c r="N3250" i="3" s="1"/>
  <c r="P3251" i="3" s="1"/>
  <c r="Q3252" i="3" s="1"/>
  <c r="M3251" i="3" l="1"/>
  <c r="N3251" i="3" s="1"/>
  <c r="P3252" i="3" s="1"/>
  <c r="Q3253" i="3" s="1"/>
  <c r="R3251" i="3"/>
  <c r="S3251" i="3" s="1"/>
  <c r="M3252" i="3" l="1"/>
  <c r="N3252" i="3" s="1"/>
  <c r="P3253" i="3" s="1"/>
  <c r="Q3254" i="3" s="1"/>
  <c r="R3252" i="3"/>
  <c r="S3252" i="3" s="1"/>
  <c r="M3253" i="3" l="1"/>
  <c r="N3253" i="3" s="1"/>
  <c r="P3254" i="3" s="1"/>
  <c r="Q3255" i="3" s="1"/>
  <c r="R3253" i="3"/>
  <c r="S3253" i="3" s="1"/>
  <c r="R3254" i="3" l="1"/>
  <c r="S3254" i="3" s="1"/>
  <c r="M3254" i="3"/>
  <c r="N3254" i="3" s="1"/>
  <c r="P3255" i="3" s="1"/>
  <c r="Q3256" i="3" s="1"/>
  <c r="M3255" i="3" l="1"/>
  <c r="N3255" i="3" s="1"/>
  <c r="P3256" i="3" s="1"/>
  <c r="Q3257" i="3" s="1"/>
  <c r="R3255" i="3"/>
  <c r="S3255" i="3" s="1"/>
  <c r="M3256" i="3" l="1"/>
  <c r="N3256" i="3" s="1"/>
  <c r="P3257" i="3" s="1"/>
  <c r="Q3258" i="3" s="1"/>
  <c r="R3256" i="3"/>
  <c r="S3256" i="3" s="1"/>
  <c r="R3257" i="3" l="1"/>
  <c r="S3257" i="3" s="1"/>
  <c r="M3257" i="3"/>
  <c r="N3257" i="3" s="1"/>
  <c r="P3258" i="3" s="1"/>
  <c r="Q3259" i="3" s="1"/>
  <c r="R3258" i="3" l="1"/>
  <c r="S3258" i="3" s="1"/>
  <c r="M3258" i="3"/>
  <c r="N3258" i="3" s="1"/>
  <c r="P3259" i="3" s="1"/>
  <c r="Q3260" i="3" s="1"/>
  <c r="M3259" i="3" l="1"/>
  <c r="N3259" i="3" s="1"/>
  <c r="P3260" i="3" s="1"/>
  <c r="Q3261" i="3" s="1"/>
  <c r="R3259" i="3"/>
  <c r="S3259" i="3" s="1"/>
  <c r="R3260" i="3" l="1"/>
  <c r="S3260" i="3" s="1"/>
  <c r="M3260" i="3"/>
  <c r="N3260" i="3" s="1"/>
  <c r="P3261" i="3" s="1"/>
  <c r="Q3262" i="3" s="1"/>
  <c r="M3261" i="3" l="1"/>
  <c r="N3261" i="3" s="1"/>
  <c r="P3262" i="3" s="1"/>
  <c r="Q3263" i="3" s="1"/>
  <c r="R3261" i="3"/>
  <c r="S3261" i="3" s="1"/>
  <c r="M3262" i="3" l="1"/>
  <c r="N3262" i="3" s="1"/>
  <c r="P3263" i="3" s="1"/>
  <c r="Q3264" i="3" s="1"/>
  <c r="R3262" i="3"/>
  <c r="S3262" i="3" s="1"/>
  <c r="M3263" i="3" l="1"/>
  <c r="N3263" i="3" s="1"/>
  <c r="P3264" i="3" s="1"/>
  <c r="Q3265" i="3" s="1"/>
  <c r="R3263" i="3"/>
  <c r="S3263" i="3" s="1"/>
  <c r="R3264" i="3" l="1"/>
  <c r="S3264" i="3" s="1"/>
  <c r="M3264" i="3"/>
  <c r="N3264" i="3" s="1"/>
  <c r="P3265" i="3" s="1"/>
  <c r="Q3266" i="3" s="1"/>
  <c r="R3265" i="3"/>
  <c r="S3265" i="3" l="1"/>
  <c r="M3265" i="3"/>
  <c r="N3265" i="3" s="1"/>
  <c r="P3266" i="3" s="1"/>
  <c r="Q3267" i="3" s="1"/>
  <c r="R3266" i="3" l="1"/>
  <c r="S3266" i="3" s="1"/>
  <c r="M3266" i="3"/>
  <c r="N3266" i="3" s="1"/>
  <c r="P3267" i="3" s="1"/>
  <c r="Q3268" i="3" s="1"/>
  <c r="M3267" i="3" l="1"/>
  <c r="N3267" i="3" s="1"/>
  <c r="P3268" i="3" s="1"/>
  <c r="Q3269" i="3" s="1"/>
  <c r="R3267" i="3"/>
  <c r="S3267" i="3" s="1"/>
  <c r="M3268" i="3" l="1"/>
  <c r="N3268" i="3" s="1"/>
  <c r="P3269" i="3" s="1"/>
  <c r="Q3270" i="3" s="1"/>
  <c r="R3268" i="3"/>
  <c r="S3268" i="3" s="1"/>
  <c r="M3269" i="3" l="1"/>
  <c r="N3269" i="3" s="1"/>
  <c r="P3270" i="3" s="1"/>
  <c r="Q3271" i="3" s="1"/>
  <c r="R3269" i="3"/>
  <c r="S3269" i="3" s="1"/>
  <c r="R3270" i="3" l="1"/>
  <c r="S3270" i="3" s="1"/>
  <c r="M3270" i="3"/>
  <c r="N3270" i="3" s="1"/>
  <c r="P3271" i="3" s="1"/>
  <c r="Q3272" i="3" s="1"/>
  <c r="M3271" i="3" l="1"/>
  <c r="N3271" i="3" s="1"/>
  <c r="P3272" i="3" s="1"/>
  <c r="Q3273" i="3" s="1"/>
  <c r="R3271" i="3"/>
  <c r="S3271" i="3" s="1"/>
  <c r="M3272" i="3" l="1"/>
  <c r="N3272" i="3" s="1"/>
  <c r="P3273" i="3" s="1"/>
  <c r="Q3274" i="3" s="1"/>
  <c r="R3272" i="3"/>
  <c r="S3272" i="3" s="1"/>
  <c r="M3273" i="3" l="1"/>
  <c r="N3273" i="3" s="1"/>
  <c r="P3274" i="3" s="1"/>
  <c r="Q3275" i="3" s="1"/>
  <c r="R3273" i="3"/>
  <c r="S3273" i="3" s="1"/>
  <c r="R3274" i="3" l="1"/>
  <c r="S3274" i="3" s="1"/>
  <c r="M3274" i="3"/>
  <c r="N3274" i="3" s="1"/>
  <c r="P3275" i="3" s="1"/>
  <c r="Q3276" i="3" s="1"/>
  <c r="M3275" i="3" l="1"/>
  <c r="N3275" i="3" s="1"/>
  <c r="P3276" i="3" s="1"/>
  <c r="Q3277" i="3" s="1"/>
  <c r="R3275" i="3"/>
  <c r="S3275" i="3" s="1"/>
  <c r="R3276" i="3" l="1"/>
  <c r="S3276" i="3" s="1"/>
  <c r="M3276" i="3"/>
  <c r="N3276" i="3" s="1"/>
  <c r="P3277" i="3" s="1"/>
  <c r="Q3278" i="3" s="1"/>
  <c r="M3277" i="3" l="1"/>
  <c r="N3277" i="3" s="1"/>
  <c r="P3278" i="3" s="1"/>
  <c r="Q3279" i="3" s="1"/>
  <c r="R3277" i="3"/>
  <c r="S3277" i="3" s="1"/>
  <c r="M3278" i="3" l="1"/>
  <c r="N3278" i="3" s="1"/>
  <c r="P3279" i="3" s="1"/>
  <c r="Q3280" i="3" s="1"/>
  <c r="R3278" i="3"/>
  <c r="S3278" i="3" s="1"/>
  <c r="R3279" i="3" l="1"/>
  <c r="S3279" i="3" s="1"/>
  <c r="R3280" i="3"/>
  <c r="M3279" i="3"/>
  <c r="N3279" i="3" s="1"/>
  <c r="P3280" i="3" s="1"/>
  <c r="Q3281" i="3" s="1"/>
  <c r="S3280" i="3" l="1"/>
  <c r="M3280" i="3"/>
  <c r="N3280" i="3" s="1"/>
  <c r="P3281" i="3" s="1"/>
  <c r="Q3282" i="3" s="1"/>
  <c r="R3281" i="3" l="1"/>
  <c r="S3281" i="3" s="1"/>
  <c r="M3281" i="3"/>
  <c r="N3281" i="3" s="1"/>
  <c r="P3282" i="3" s="1"/>
  <c r="Q3283" i="3" s="1"/>
  <c r="M3282" i="3" l="1"/>
  <c r="N3282" i="3" s="1"/>
  <c r="P3283" i="3" s="1"/>
  <c r="Q3284" i="3" s="1"/>
  <c r="R3282" i="3"/>
  <c r="S3282" i="3" s="1"/>
  <c r="M3283" i="3" l="1"/>
  <c r="N3283" i="3" s="1"/>
  <c r="P3284" i="3" s="1"/>
  <c r="Q3285" i="3" s="1"/>
  <c r="R3283" i="3"/>
  <c r="S3283" i="3" s="1"/>
  <c r="M3284" i="3" l="1"/>
  <c r="N3284" i="3" s="1"/>
  <c r="P3285" i="3" s="1"/>
  <c r="Q3286" i="3" s="1"/>
  <c r="R3284" i="3"/>
  <c r="S3284" i="3" s="1"/>
  <c r="R3285" i="3" l="1"/>
  <c r="S3285" i="3" s="1"/>
  <c r="M3285" i="3"/>
  <c r="N3285" i="3" s="1"/>
  <c r="P3286" i="3" s="1"/>
  <c r="Q3287" i="3" s="1"/>
  <c r="M3286" i="3" l="1"/>
  <c r="N3286" i="3" s="1"/>
  <c r="P3287" i="3" s="1"/>
  <c r="Q3288" i="3" s="1"/>
  <c r="R3286" i="3"/>
  <c r="S3286" i="3" s="1"/>
  <c r="M3287" i="3" l="1"/>
  <c r="N3287" i="3" s="1"/>
  <c r="P3288" i="3" s="1"/>
  <c r="Q3289" i="3" s="1"/>
  <c r="R3287" i="3"/>
  <c r="S3287" i="3" s="1"/>
  <c r="M3288" i="3" l="1"/>
  <c r="N3288" i="3" s="1"/>
  <c r="P3289" i="3" s="1"/>
  <c r="Q3290" i="3" s="1"/>
  <c r="R3288" i="3"/>
  <c r="S3288" i="3" s="1"/>
  <c r="R3289" i="3" l="1"/>
  <c r="S3289" i="3" s="1"/>
  <c r="M3289" i="3"/>
  <c r="N3289" i="3" s="1"/>
  <c r="P3290" i="3" s="1"/>
  <c r="Q3291" i="3" s="1"/>
  <c r="R3290" i="3" l="1"/>
  <c r="S3290" i="3" s="1"/>
  <c r="M3290" i="3"/>
  <c r="N3290" i="3" s="1"/>
  <c r="P3291" i="3" s="1"/>
  <c r="Q3292" i="3" s="1"/>
  <c r="R3291" i="3" l="1"/>
  <c r="S3291" i="3" s="1"/>
  <c r="M3291" i="3"/>
  <c r="N3291" i="3" s="1"/>
  <c r="P3292" i="3" s="1"/>
  <c r="Q3293" i="3" s="1"/>
  <c r="R3292" i="3" l="1"/>
  <c r="S3292" i="3" s="1"/>
  <c r="M3292" i="3"/>
  <c r="N3292" i="3" s="1"/>
  <c r="P3293" i="3" s="1"/>
  <c r="Q3294" i="3" s="1"/>
  <c r="R3293" i="3" l="1"/>
  <c r="S3293" i="3" s="1"/>
  <c r="M3293" i="3"/>
  <c r="N3293" i="3" s="1"/>
  <c r="P3294" i="3" s="1"/>
  <c r="Q3295" i="3" s="1"/>
  <c r="M3294" i="3" l="1"/>
  <c r="N3294" i="3" s="1"/>
  <c r="P3295" i="3" s="1"/>
  <c r="Q3296" i="3" s="1"/>
  <c r="R3294" i="3"/>
  <c r="S3294" i="3" s="1"/>
  <c r="M3295" i="3" l="1"/>
  <c r="N3295" i="3" s="1"/>
  <c r="P3296" i="3" s="1"/>
  <c r="Q3297" i="3" s="1"/>
  <c r="R3295" i="3"/>
  <c r="S3295" i="3" s="1"/>
  <c r="M3296" i="3" l="1"/>
  <c r="N3296" i="3" s="1"/>
  <c r="P3297" i="3" s="1"/>
  <c r="Q3298" i="3" s="1"/>
  <c r="R3296" i="3"/>
  <c r="S3296" i="3" s="1"/>
  <c r="R3297" i="3" l="1"/>
  <c r="S3297" i="3" s="1"/>
  <c r="M3297" i="3"/>
  <c r="N3297" i="3" s="1"/>
  <c r="P3298" i="3" s="1"/>
  <c r="Q3299" i="3" s="1"/>
  <c r="M3298" i="3" l="1"/>
  <c r="N3298" i="3" s="1"/>
  <c r="P3299" i="3" s="1"/>
  <c r="Q3300" i="3" s="1"/>
  <c r="R3298" i="3"/>
  <c r="S3298" i="3" s="1"/>
  <c r="R3299" i="3" l="1"/>
  <c r="S3299" i="3" s="1"/>
  <c r="M3299" i="3"/>
  <c r="N3299" i="3" s="1"/>
  <c r="P3300" i="3" s="1"/>
  <c r="Q3301" i="3" s="1"/>
  <c r="M3300" i="3" l="1"/>
  <c r="N3300" i="3" s="1"/>
  <c r="P3301" i="3" s="1"/>
  <c r="Q3302" i="3" s="1"/>
  <c r="R3301" i="3"/>
  <c r="R3300" i="3"/>
  <c r="S3300" i="3" s="1"/>
  <c r="S3301" i="3" l="1"/>
  <c r="M3301" i="3"/>
  <c r="N3301" i="3" s="1"/>
  <c r="P3302" i="3" s="1"/>
  <c r="Q3303" i="3" s="1"/>
  <c r="M3302" i="3" l="1"/>
  <c r="N3302" i="3" s="1"/>
  <c r="P3303" i="3" s="1"/>
  <c r="Q3304" i="3" s="1"/>
  <c r="R3302" i="3"/>
  <c r="S3302" i="3" s="1"/>
  <c r="M3303" i="3" l="1"/>
  <c r="N3303" i="3" s="1"/>
  <c r="P3304" i="3" s="1"/>
  <c r="Q3305" i="3" s="1"/>
  <c r="R3303" i="3"/>
  <c r="S3303" i="3" s="1"/>
  <c r="M3304" i="3" l="1"/>
  <c r="N3304" i="3" s="1"/>
  <c r="P3305" i="3" s="1"/>
  <c r="Q3306" i="3" s="1"/>
  <c r="R3304" i="3"/>
  <c r="S3304" i="3" s="1"/>
  <c r="M3305" i="3" l="1"/>
  <c r="N3305" i="3" s="1"/>
  <c r="P3306" i="3" s="1"/>
  <c r="Q3307" i="3" s="1"/>
  <c r="R3305" i="3"/>
  <c r="S3305" i="3" s="1"/>
  <c r="R3306" i="3" l="1"/>
  <c r="S3306" i="3" s="1"/>
  <c r="M3306" i="3"/>
  <c r="N3306" i="3" s="1"/>
  <c r="P3307" i="3" s="1"/>
  <c r="Q3308" i="3" s="1"/>
  <c r="M3307" i="3" l="1"/>
  <c r="N3307" i="3" s="1"/>
  <c r="P3308" i="3" s="1"/>
  <c r="Q3309" i="3" s="1"/>
  <c r="R3307" i="3"/>
  <c r="S3307" i="3" s="1"/>
  <c r="M3308" i="3" l="1"/>
  <c r="N3308" i="3" s="1"/>
  <c r="P3309" i="3" s="1"/>
  <c r="Q3310" i="3" s="1"/>
  <c r="R3309" i="3"/>
  <c r="R3308" i="3"/>
  <c r="S3308" i="3" s="1"/>
  <c r="S3309" i="3" s="1"/>
  <c r="M3309" i="3" l="1"/>
  <c r="N3309" i="3" s="1"/>
  <c r="P3310" i="3" s="1"/>
  <c r="Q3311" i="3" s="1"/>
  <c r="M3310" i="3" l="1"/>
  <c r="N3310" i="3" s="1"/>
  <c r="P3311" i="3" s="1"/>
  <c r="Q3312" i="3" s="1"/>
  <c r="R3310" i="3"/>
  <c r="S3310" i="3" s="1"/>
  <c r="M3311" i="3" l="1"/>
  <c r="N3311" i="3" s="1"/>
  <c r="P3312" i="3" s="1"/>
  <c r="Q3313" i="3" s="1"/>
  <c r="R3311" i="3"/>
  <c r="S3311" i="3" s="1"/>
  <c r="R3312" i="3" l="1"/>
  <c r="S3312" i="3" s="1"/>
  <c r="M3312" i="3"/>
  <c r="N3312" i="3" s="1"/>
  <c r="P3313" i="3" s="1"/>
  <c r="Q3314" i="3" s="1"/>
  <c r="R3313" i="3" l="1"/>
  <c r="S3313" i="3" s="1"/>
  <c r="M3313" i="3"/>
  <c r="N3313" i="3" s="1"/>
  <c r="P3314" i="3" s="1"/>
  <c r="Q3315" i="3" s="1"/>
  <c r="M3314" i="3" l="1"/>
  <c r="N3314" i="3" s="1"/>
  <c r="P3315" i="3" s="1"/>
  <c r="Q3316" i="3" s="1"/>
  <c r="R3314" i="3"/>
  <c r="S3314" i="3" s="1"/>
  <c r="M3315" i="3" l="1"/>
  <c r="N3315" i="3" s="1"/>
  <c r="P3316" i="3" s="1"/>
  <c r="Q3317" i="3" s="1"/>
  <c r="R3315" i="3"/>
  <c r="S3315" i="3" s="1"/>
  <c r="M3316" i="3" l="1"/>
  <c r="N3316" i="3" s="1"/>
  <c r="P3317" i="3" s="1"/>
  <c r="Q3318" i="3" s="1"/>
  <c r="R3316" i="3"/>
  <c r="S3316" i="3" s="1"/>
  <c r="R3317" i="3" l="1"/>
  <c r="S3317" i="3" s="1"/>
  <c r="M3317" i="3"/>
  <c r="N3317" i="3" s="1"/>
  <c r="P3318" i="3" s="1"/>
  <c r="Q3319" i="3" s="1"/>
  <c r="M3318" i="3" l="1"/>
  <c r="N3318" i="3" s="1"/>
  <c r="P3319" i="3" s="1"/>
  <c r="Q3320" i="3" s="1"/>
  <c r="R3318" i="3"/>
  <c r="S3318" i="3" s="1"/>
  <c r="M3319" i="3" l="1"/>
  <c r="N3319" i="3" s="1"/>
  <c r="P3320" i="3" s="1"/>
  <c r="Q3321" i="3" s="1"/>
  <c r="R3319" i="3"/>
  <c r="S3319" i="3" s="1"/>
  <c r="M3320" i="3" l="1"/>
  <c r="N3320" i="3" s="1"/>
  <c r="P3321" i="3" s="1"/>
  <c r="Q3322" i="3" s="1"/>
  <c r="R3320" i="3"/>
  <c r="S3320" i="3" s="1"/>
  <c r="R3321" i="3" l="1"/>
  <c r="S3321" i="3" s="1"/>
  <c r="M3321" i="3"/>
  <c r="N3321" i="3" s="1"/>
  <c r="P3322" i="3" s="1"/>
  <c r="Q3323" i="3" s="1"/>
  <c r="R3322" i="3" l="1"/>
  <c r="S3322" i="3" s="1"/>
  <c r="M3322" i="3"/>
  <c r="N3322" i="3" s="1"/>
  <c r="P3323" i="3" s="1"/>
  <c r="Q3324" i="3" s="1"/>
  <c r="R3323" i="3" l="1"/>
  <c r="S3323" i="3" s="1"/>
  <c r="M3323" i="3"/>
  <c r="N3323" i="3" s="1"/>
  <c r="P3324" i="3" s="1"/>
  <c r="Q3325" i="3" s="1"/>
  <c r="M3324" i="3" l="1"/>
  <c r="N3324" i="3" s="1"/>
  <c r="P3325" i="3" s="1"/>
  <c r="Q3326" i="3" s="1"/>
  <c r="R3324" i="3"/>
  <c r="S3324" i="3" s="1"/>
  <c r="M3325" i="3" l="1"/>
  <c r="N3325" i="3" s="1"/>
  <c r="P3326" i="3" s="1"/>
  <c r="Q3327" i="3" s="1"/>
  <c r="R3325" i="3"/>
  <c r="S3325" i="3" s="1"/>
  <c r="M3326" i="3" l="1"/>
  <c r="N3326" i="3" s="1"/>
  <c r="P3327" i="3" s="1"/>
  <c r="Q3328" i="3" s="1"/>
  <c r="R3326" i="3"/>
  <c r="S3326" i="3" s="1"/>
  <c r="R3327" i="3" l="1"/>
  <c r="S3327" i="3" s="1"/>
  <c r="M3327" i="3"/>
  <c r="N3327" i="3" s="1"/>
  <c r="P3328" i="3" s="1"/>
  <c r="M3328" i="3" s="1"/>
  <c r="N3328" i="3" s="1"/>
  <c r="R3328" i="3" l="1"/>
  <c r="S3328" i="3" s="1"/>
</calcChain>
</file>

<file path=xl/sharedStrings.xml><?xml version="1.0" encoding="utf-8"?>
<sst xmlns="http://schemas.openxmlformats.org/spreadsheetml/2006/main" count="3433" uniqueCount="69">
  <si>
    <t>Market  data showing Open, High, Low and Close for Daxindx for trading day.</t>
  </si>
  <si>
    <t>Sample</t>
  </si>
  <si>
    <t>YYYY</t>
  </si>
  <si>
    <t>YYYYMM</t>
  </si>
  <si>
    <t>Date</t>
  </si>
  <si>
    <t>Open</t>
  </si>
  <si>
    <t>High</t>
  </si>
  <si>
    <t>Low</t>
  </si>
  <si>
    <t>Close</t>
  </si>
  <si>
    <t>DAX Index</t>
  </si>
  <si>
    <t>Indicator for period</t>
  </si>
  <si>
    <t>Market details for Daxindix</t>
  </si>
  <si>
    <t>Unit move =</t>
  </si>
  <si>
    <t>Long or short?</t>
  </si>
  <si>
    <t xml:space="preserve">Transaction cost = </t>
  </si>
  <si>
    <t>Maximum position size =</t>
  </si>
  <si>
    <r>
      <t xml:space="preserve">Signal </t>
    </r>
    <r>
      <rPr>
        <sz val="10"/>
        <color theme="1"/>
        <rFont val="Calibri"/>
        <family val="2"/>
        <scheme val="minor"/>
      </rPr>
      <t xml:space="preserve">is produced telling the system to go </t>
    </r>
    <r>
      <rPr>
        <b/>
        <sz val="10"/>
        <color theme="1"/>
        <rFont val="Calibri"/>
        <family val="2"/>
        <scheme val="minor"/>
      </rPr>
      <t>Long</t>
    </r>
    <r>
      <rPr>
        <sz val="10"/>
        <color theme="1"/>
        <rFont val="Calibri"/>
        <family val="2"/>
        <scheme val="minor"/>
      </rPr>
      <t xml:space="preserve"> (buy) or </t>
    </r>
    <r>
      <rPr>
        <b/>
        <sz val="10"/>
        <color theme="1"/>
        <rFont val="Calibri"/>
        <family val="2"/>
        <scheme val="minor"/>
      </rPr>
      <t xml:space="preserve">Short </t>
    </r>
    <r>
      <rPr>
        <sz val="10"/>
        <color theme="1"/>
        <rFont val="Calibri"/>
        <family val="2"/>
        <scheme val="minor"/>
      </rPr>
      <t>(sell). This model can either go long or short for the period.</t>
    </r>
  </si>
  <si>
    <r>
      <rPr>
        <b/>
        <sz val="10"/>
        <color theme="1"/>
        <rFont val="Calibri"/>
        <family val="2"/>
        <scheme val="minor"/>
      </rPr>
      <t xml:space="preserve">Signal </t>
    </r>
    <r>
      <rPr>
        <sz val="10"/>
        <color theme="1"/>
        <rFont val="Calibri"/>
        <family val="2"/>
        <scheme val="minor"/>
      </rPr>
      <t xml:space="preserve">translates into potential position and order instruction for </t>
    </r>
    <r>
      <rPr>
        <b/>
        <sz val="10"/>
        <color theme="1"/>
        <rFont val="Calibri"/>
        <family val="2"/>
        <scheme val="minor"/>
      </rPr>
      <t>Next Day</t>
    </r>
    <r>
      <rPr>
        <sz val="10"/>
        <color theme="1"/>
        <rFont val="Calibri"/>
        <family val="2"/>
        <scheme val="minor"/>
      </rPr>
      <t>. Model assumes all orders get filled on the Next day Open.</t>
    </r>
  </si>
  <si>
    <r>
      <t xml:space="preserve">This shows </t>
    </r>
    <r>
      <rPr>
        <b/>
        <sz val="10"/>
        <color theme="1"/>
        <rFont val="Calibri"/>
        <family val="2"/>
        <scheme val="minor"/>
      </rPr>
      <t>Position</t>
    </r>
    <r>
      <rPr>
        <sz val="10"/>
        <color theme="1"/>
        <rFont val="Calibri"/>
        <family val="2"/>
        <scheme val="minor"/>
      </rPr>
      <t>, Profit / Loss (</t>
    </r>
    <r>
      <rPr>
        <b/>
        <sz val="10"/>
        <color theme="1"/>
        <rFont val="Calibri"/>
        <family val="2"/>
        <scheme val="minor"/>
      </rPr>
      <t>PL</t>
    </r>
    <r>
      <rPr>
        <sz val="10"/>
        <color theme="1"/>
        <rFont val="Calibri"/>
        <family val="2"/>
        <scheme val="minor"/>
      </rPr>
      <t>)</t>
    </r>
    <r>
      <rPr>
        <b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 xml:space="preserve">and </t>
    </r>
    <r>
      <rPr>
        <b/>
        <sz val="10"/>
        <color theme="1"/>
        <rFont val="Calibri"/>
        <family val="2"/>
        <scheme val="minor"/>
      </rPr>
      <t xml:space="preserve">Cumulative PL </t>
    </r>
    <r>
      <rPr>
        <sz val="10"/>
        <color theme="1"/>
        <rFont val="Calibri"/>
        <family val="2"/>
        <scheme val="minor"/>
      </rPr>
      <t xml:space="preserve">for </t>
    </r>
    <r>
      <rPr>
        <b/>
        <sz val="10"/>
        <color theme="1"/>
        <rFont val="Calibri"/>
        <family val="2"/>
        <scheme val="minor"/>
      </rPr>
      <t>End of day</t>
    </r>
    <r>
      <rPr>
        <sz val="10"/>
        <color theme="1"/>
        <rFont val="Calibri"/>
        <family val="2"/>
        <scheme val="minor"/>
      </rPr>
      <t>. It assumes appropriate transaction costs for market.</t>
    </r>
  </si>
  <si>
    <t>End of day</t>
  </si>
  <si>
    <t>Next day</t>
  </si>
  <si>
    <t>Day</t>
  </si>
  <si>
    <t>Signal</t>
  </si>
  <si>
    <t>Potential Position</t>
  </si>
  <si>
    <t>Order quantity</t>
  </si>
  <si>
    <t>Order status</t>
  </si>
  <si>
    <t>Position</t>
  </si>
  <si>
    <t>PL</t>
  </si>
  <si>
    <t>Cumulative PL</t>
  </si>
  <si>
    <t>Historical</t>
  </si>
  <si>
    <t>Data</t>
  </si>
  <si>
    <t>Proprietary</t>
  </si>
  <si>
    <t>Cumulative P/L</t>
  </si>
  <si>
    <t>Action</t>
  </si>
  <si>
    <t>… OPEN THE BOX</t>
  </si>
  <si>
    <t>Polarised Fractal Efficiency (PFE)</t>
  </si>
  <si>
    <t>If PFE (n) &gt; constant then buy (i.e. go long)</t>
  </si>
  <si>
    <t>buy constant =</t>
  </si>
  <si>
    <t>If PFE (n) &lt; constant then sell (i.e. go short)</t>
  </si>
  <si>
    <t xml:space="preserve">sell constant = </t>
  </si>
  <si>
    <t>where n = look back window</t>
  </si>
  <si>
    <t xml:space="preserve">n = </t>
  </si>
  <si>
    <r>
      <t xml:space="preserve">Signal </t>
    </r>
    <r>
      <rPr>
        <sz val="10"/>
        <color theme="1"/>
        <rFont val="Calibri"/>
        <family val="2"/>
        <scheme val="minor"/>
      </rPr>
      <t xml:space="preserve">is produced telling the system to go </t>
    </r>
    <r>
      <rPr>
        <b/>
        <sz val="10"/>
        <color theme="1"/>
        <rFont val="Calibri"/>
        <family val="2"/>
        <scheme val="minor"/>
      </rPr>
      <t>Long</t>
    </r>
    <r>
      <rPr>
        <sz val="10"/>
        <color theme="1"/>
        <rFont val="Calibri"/>
        <family val="2"/>
        <scheme val="minor"/>
      </rPr>
      <t xml:space="preserve"> (buy) or </t>
    </r>
    <r>
      <rPr>
        <b/>
        <sz val="10"/>
        <color theme="1"/>
        <rFont val="Calibri"/>
        <family val="2"/>
        <scheme val="minor"/>
      </rPr>
      <t xml:space="preserve">Short </t>
    </r>
    <r>
      <rPr>
        <sz val="10"/>
        <color theme="1"/>
        <rFont val="Calibri"/>
        <family val="2"/>
        <scheme val="minor"/>
      </rPr>
      <t>(sell). This model uses Polarised Fractal Efficiency (</t>
    </r>
    <r>
      <rPr>
        <b/>
        <sz val="10"/>
        <color theme="1"/>
        <rFont val="Calibri"/>
        <family val="2"/>
        <scheme val="minor"/>
      </rPr>
      <t>PFE</t>
    </r>
    <r>
      <rPr>
        <sz val="10"/>
        <color theme="1"/>
        <rFont val="Calibri"/>
        <family val="2"/>
        <scheme val="minor"/>
      </rPr>
      <t>) as the indicator.</t>
    </r>
  </si>
  <si>
    <r>
      <t xml:space="preserve">This shows </t>
    </r>
    <r>
      <rPr>
        <b/>
        <sz val="10"/>
        <color theme="1"/>
        <rFont val="Calibri"/>
        <family val="2"/>
        <scheme val="minor"/>
      </rPr>
      <t>Position</t>
    </r>
    <r>
      <rPr>
        <sz val="10"/>
        <color theme="1"/>
        <rFont val="Calibri"/>
        <family val="2"/>
        <scheme val="minor"/>
      </rPr>
      <t>, Profit / Loss (</t>
    </r>
    <r>
      <rPr>
        <b/>
        <sz val="10"/>
        <color theme="1"/>
        <rFont val="Calibri"/>
        <family val="2"/>
        <scheme val="minor"/>
      </rPr>
      <t>PL</t>
    </r>
    <r>
      <rPr>
        <sz val="10"/>
        <color theme="1"/>
        <rFont val="Calibri"/>
        <family val="2"/>
        <scheme val="minor"/>
      </rPr>
      <t>)</t>
    </r>
    <r>
      <rPr>
        <b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 xml:space="preserve">and </t>
    </r>
    <r>
      <rPr>
        <b/>
        <sz val="10"/>
        <color theme="1"/>
        <rFont val="Calibri"/>
        <family val="2"/>
        <scheme val="minor"/>
      </rPr>
      <t xml:space="preserve">Cumulative PL </t>
    </r>
    <r>
      <rPr>
        <sz val="10"/>
        <color theme="1"/>
        <rFont val="Calibri"/>
        <family val="2"/>
        <scheme val="minor"/>
      </rPr>
      <t xml:space="preserve">for </t>
    </r>
    <r>
      <rPr>
        <b/>
        <sz val="10"/>
        <color theme="1"/>
        <rFont val="Calibri"/>
        <family val="2"/>
        <scheme val="minor"/>
      </rPr>
      <t xml:space="preserve">End of day </t>
    </r>
    <r>
      <rPr>
        <sz val="10"/>
        <color theme="1"/>
        <rFont val="Calibri"/>
        <family val="2"/>
        <scheme val="minor"/>
      </rPr>
      <t>on basis of previous day's order and/or position. It assumes appropriate transaction costs for market.</t>
    </r>
  </si>
  <si>
    <r>
      <t xml:space="preserve">Model calculates </t>
    </r>
    <r>
      <rPr>
        <b/>
        <sz val="10"/>
        <color theme="1"/>
        <rFont val="Calibri"/>
        <family val="2"/>
        <scheme val="minor"/>
      </rPr>
      <t>Sharpe</t>
    </r>
    <r>
      <rPr>
        <sz val="10"/>
        <color theme="1"/>
        <rFont val="Calibri"/>
        <family val="2"/>
        <scheme val="minor"/>
      </rPr>
      <t xml:space="preserve"> ratio for sample period.</t>
    </r>
  </si>
  <si>
    <t>Sample years</t>
  </si>
  <si>
    <t>in</t>
  </si>
  <si>
    <t>out</t>
  </si>
  <si>
    <t>in-sample sharpe</t>
  </si>
  <si>
    <t>out-of-sample sharpe</t>
  </si>
  <si>
    <t>PFE(n)</t>
  </si>
  <si>
    <t>Simple : Go Long or Short Strategy</t>
  </si>
  <si>
    <t>Introducing a Trading Rule</t>
  </si>
  <si>
    <t>Long</t>
  </si>
  <si>
    <t>Hidden</t>
  </si>
  <si>
    <t>Row No. Last Date in Year</t>
  </si>
  <si>
    <t>New Year</t>
  </si>
  <si>
    <t>Sample Year Static Data</t>
  </si>
  <si>
    <t>Static</t>
  </si>
  <si>
    <t>Go Long</t>
  </si>
  <si>
    <t>Go Short</t>
  </si>
  <si>
    <t>Trading Signal</t>
  </si>
  <si>
    <t>Year</t>
  </si>
  <si>
    <t>in/out of Sample</t>
  </si>
  <si>
    <t>Sharpe Ratio</t>
  </si>
  <si>
    <t>&lt;-- Set 'in' and 'out' of Sample Years</t>
  </si>
  <si>
    <t>Number of Transactions</t>
  </si>
  <si>
    <t>Short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</si>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</sst>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&quot;Go Long&quot;"/>
    <numFmt numFmtId="166" formatCode="&quot;Go Short&quot;"/>
    <numFmt numFmtId="167" formatCode="0.00_ ;[Red]\-0.00\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5">
    <xf numFmtId="0" fontId="0" fillId="0" borderId="0" xfId="0"/>
    <xf numFmtId="0" fontId="2" fillId="2" borderId="0" xfId="0" applyFont="1" applyFill="1"/>
    <xf numFmtId="2" fontId="0" fillId="2" borderId="0" xfId="0" applyNumberFormat="1" applyFill="1"/>
    <xf numFmtId="0" fontId="0" fillId="2" borderId="0" xfId="0" applyFill="1"/>
    <xf numFmtId="0" fontId="0" fillId="2" borderId="1" xfId="0" applyFill="1" applyBorder="1"/>
    <xf numFmtId="2" fontId="0" fillId="2" borderId="2" xfId="0" applyNumberFormat="1" applyFill="1" applyBorder="1"/>
    <xf numFmtId="2" fontId="0" fillId="2" borderId="3" xfId="0" applyNumberFormat="1" applyFill="1" applyBorder="1"/>
    <xf numFmtId="0" fontId="2" fillId="2" borderId="4" xfId="0" applyFont="1" applyFill="1" applyBorder="1"/>
    <xf numFmtId="2" fontId="2" fillId="2" borderId="0" xfId="0" applyNumberFormat="1" applyFont="1" applyFill="1"/>
    <xf numFmtId="2" fontId="2" fillId="2" borderId="5" xfId="0" applyNumberFormat="1" applyFont="1" applyFill="1" applyBorder="1"/>
    <xf numFmtId="0" fontId="4" fillId="2" borderId="0" xfId="0" applyFont="1" applyFill="1" applyAlignment="1">
      <alignment horizontal="right"/>
    </xf>
    <xf numFmtId="0" fontId="0" fillId="2" borderId="4" xfId="0" applyFill="1" applyBorder="1"/>
    <xf numFmtId="2" fontId="0" fillId="2" borderId="5" xfId="0" applyNumberFormat="1" applyFill="1" applyBorder="1"/>
    <xf numFmtId="0" fontId="0" fillId="2" borderId="6" xfId="0" applyFill="1" applyBorder="1"/>
    <xf numFmtId="2" fontId="0" fillId="2" borderId="7" xfId="0" applyNumberFormat="1" applyFill="1" applyBorder="1"/>
    <xf numFmtId="2" fontId="0" fillId="2" borderId="8" xfId="0" applyNumberFormat="1" applyFill="1" applyBorder="1"/>
    <xf numFmtId="0" fontId="2" fillId="2" borderId="0" xfId="0" applyFont="1" applyFill="1" applyAlignment="1">
      <alignment wrapText="1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1" fontId="0" fillId="2" borderId="0" xfId="0" applyNumberFormat="1" applyFill="1"/>
    <xf numFmtId="1" fontId="5" fillId="2" borderId="0" xfId="0" applyNumberFormat="1" applyFont="1" applyFill="1" applyAlignment="1">
      <alignment horizontal="right"/>
    </xf>
    <xf numFmtId="0" fontId="5" fillId="2" borderId="1" xfId="0" applyFont="1" applyFill="1" applyBorder="1"/>
    <xf numFmtId="0" fontId="0" fillId="2" borderId="3" xfId="0" applyFill="1" applyBorder="1"/>
    <xf numFmtId="1" fontId="5" fillId="2" borderId="1" xfId="0" applyNumberFormat="1" applyFont="1" applyFill="1" applyBorder="1"/>
    <xf numFmtId="1" fontId="5" fillId="2" borderId="2" xfId="0" applyNumberFormat="1" applyFont="1" applyFill="1" applyBorder="1"/>
    <xf numFmtId="0" fontId="5" fillId="2" borderId="4" xfId="0" applyFont="1" applyFill="1" applyBorder="1"/>
    <xf numFmtId="0" fontId="0" fillId="2" borderId="5" xfId="0" applyFill="1" applyBorder="1"/>
    <xf numFmtId="1" fontId="3" fillId="2" borderId="4" xfId="0" applyNumberFormat="1" applyFont="1" applyFill="1" applyBorder="1" applyAlignment="1">
      <alignment horizontal="left" indent="2"/>
    </xf>
    <xf numFmtId="1" fontId="3" fillId="2" borderId="0" xfId="0" applyNumberFormat="1" applyFont="1" applyFill="1" applyAlignment="1">
      <alignment horizontal="right"/>
    </xf>
    <xf numFmtId="0" fontId="3" fillId="2" borderId="4" xfId="0" applyFont="1" applyFill="1" applyBorder="1"/>
    <xf numFmtId="1" fontId="3" fillId="2" borderId="4" xfId="0" applyNumberFormat="1" applyFont="1" applyFill="1" applyBorder="1" applyAlignment="1">
      <alignment horizontal="right" indent="2"/>
    </xf>
    <xf numFmtId="0" fontId="0" fillId="2" borderId="7" xfId="0" applyFill="1" applyBorder="1"/>
    <xf numFmtId="0" fontId="0" fillId="2" borderId="8" xfId="0" applyFill="1" applyBorder="1"/>
    <xf numFmtId="1" fontId="0" fillId="2" borderId="6" xfId="0" applyNumberFormat="1" applyFill="1" applyBorder="1"/>
    <xf numFmtId="1" fontId="0" fillId="2" borderId="7" xfId="0" applyNumberFormat="1" applyFill="1" applyBorder="1"/>
    <xf numFmtId="2" fontId="2" fillId="2" borderId="7" xfId="0" applyNumberFormat="1" applyFont="1" applyFill="1" applyBorder="1"/>
    <xf numFmtId="2" fontId="2" fillId="2" borderId="8" xfId="0" applyNumberFormat="1" applyFont="1" applyFill="1" applyBorder="1"/>
    <xf numFmtId="0" fontId="5" fillId="2" borderId="0" xfId="0" applyFont="1" applyFill="1"/>
    <xf numFmtId="0" fontId="3" fillId="2" borderId="0" xfId="0" applyFont="1" applyFill="1" applyAlignment="1">
      <alignment horizontal="left" vertical="center"/>
    </xf>
    <xf numFmtId="1" fontId="3" fillId="2" borderId="0" xfId="0" applyNumberFormat="1" applyFont="1" applyFill="1" applyAlignment="1">
      <alignment horizontal="left" vertical="center"/>
    </xf>
    <xf numFmtId="1" fontId="3" fillId="2" borderId="0" xfId="0" applyNumberFormat="1" applyFont="1" applyFill="1" applyAlignment="1">
      <alignment horizontal="left" vertical="center" wrapText="1"/>
    </xf>
    <xf numFmtId="0" fontId="3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3" fontId="5" fillId="2" borderId="0" xfId="0" applyNumberFormat="1" applyFont="1" applyFill="1" applyAlignment="1">
      <alignment horizontal="right" wrapText="1"/>
    </xf>
    <xf numFmtId="1" fontId="5" fillId="2" borderId="0" xfId="0" applyNumberFormat="1" applyFont="1" applyFill="1" applyAlignment="1">
      <alignment horizontal="right" wrapText="1"/>
    </xf>
    <xf numFmtId="2" fontId="0" fillId="2" borderId="0" xfId="0" applyNumberFormat="1" applyFill="1" applyAlignment="1">
      <alignment horizontal="right"/>
    </xf>
    <xf numFmtId="1" fontId="0" fillId="2" borderId="5" xfId="0" applyNumberFormat="1" applyFill="1" applyBorder="1"/>
    <xf numFmtId="3" fontId="0" fillId="2" borderId="0" xfId="0" applyNumberFormat="1" applyFill="1"/>
    <xf numFmtId="3" fontId="0" fillId="2" borderId="7" xfId="0" applyNumberFormat="1" applyFill="1" applyBorder="1"/>
    <xf numFmtId="0" fontId="10" fillId="2" borderId="0" xfId="0" applyFon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 wrapText="1"/>
    </xf>
    <xf numFmtId="3" fontId="5" fillId="2" borderId="3" xfId="0" applyNumberFormat="1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3" fontId="3" fillId="2" borderId="11" xfId="0" applyNumberFormat="1" applyFont="1" applyFill="1" applyBorder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3" fontId="3" fillId="2" borderId="12" xfId="0" applyNumberFormat="1" applyFont="1" applyFill="1" applyBorder="1" applyAlignment="1">
      <alignment horizontal="center" vertical="center"/>
    </xf>
    <xf numFmtId="2" fontId="0" fillId="2" borderId="7" xfId="0" applyNumberFormat="1" applyFill="1" applyBorder="1" applyAlignment="1">
      <alignment horizontal="center" vertical="center"/>
    </xf>
    <xf numFmtId="3" fontId="7" fillId="2" borderId="1" xfId="0" applyNumberFormat="1" applyFont="1" applyFill="1" applyBorder="1" applyAlignment="1">
      <alignment horizontal="center" vertical="center" wrapText="1"/>
    </xf>
    <xf numFmtId="3" fontId="7" fillId="2" borderId="2" xfId="0" applyNumberFormat="1" applyFont="1" applyFill="1" applyBorder="1" applyAlignment="1">
      <alignment horizontal="center" vertical="center" wrapText="1"/>
    </xf>
    <xf numFmtId="3" fontId="7" fillId="2" borderId="3" xfId="0" applyNumberFormat="1" applyFont="1" applyFill="1" applyBorder="1" applyAlignment="1">
      <alignment horizontal="center" vertical="center" wrapText="1"/>
    </xf>
    <xf numFmtId="3" fontId="7" fillId="2" borderId="0" xfId="0" applyNumberFormat="1" applyFont="1" applyFill="1" applyAlignment="1">
      <alignment horizontal="center" vertical="center" wrapText="1"/>
    </xf>
    <xf numFmtId="3" fontId="5" fillId="2" borderId="1" xfId="0" applyNumberFormat="1" applyFont="1" applyFill="1" applyBorder="1" applyAlignment="1">
      <alignment horizontal="center" vertical="center" wrapText="1"/>
    </xf>
    <xf numFmtId="3" fontId="7" fillId="2" borderId="6" xfId="0" applyNumberFormat="1" applyFont="1" applyFill="1" applyBorder="1" applyAlignment="1">
      <alignment horizontal="center" vertical="center" wrapText="1"/>
    </xf>
    <xf numFmtId="1" fontId="7" fillId="2" borderId="7" xfId="0" applyNumberFormat="1" applyFont="1" applyFill="1" applyBorder="1" applyAlignment="1">
      <alignment horizontal="center" vertical="center" wrapText="1"/>
    </xf>
    <xf numFmtId="1" fontId="7" fillId="2" borderId="8" xfId="0" applyNumberFormat="1" applyFont="1" applyFill="1" applyBorder="1" applyAlignment="1">
      <alignment horizontal="center" vertical="center" wrapText="1"/>
    </xf>
    <xf numFmtId="1" fontId="7" fillId="2" borderId="0" xfId="0" applyNumberFormat="1" applyFont="1" applyFill="1" applyAlignment="1">
      <alignment horizontal="center" vertical="center" wrapText="1"/>
    </xf>
    <xf numFmtId="1" fontId="5" fillId="2" borderId="6" xfId="0" applyNumberFormat="1" applyFont="1" applyFill="1" applyBorder="1" applyAlignment="1">
      <alignment horizontal="center" vertical="center" wrapText="1"/>
    </xf>
    <xf numFmtId="1" fontId="5" fillId="2" borderId="7" xfId="0" applyNumberFormat="1" applyFont="1" applyFill="1" applyBorder="1" applyAlignment="1">
      <alignment horizontal="center" vertical="center" wrapText="1"/>
    </xf>
    <xf numFmtId="1" fontId="5" fillId="2" borderId="8" xfId="0" applyNumberFormat="1" applyFont="1" applyFill="1" applyBorder="1" applyAlignment="1">
      <alignment horizontal="center" vertical="center" wrapText="1"/>
    </xf>
    <xf numFmtId="3" fontId="8" fillId="2" borderId="4" xfId="0" applyNumberFormat="1" applyFont="1" applyFill="1" applyBorder="1" applyAlignment="1">
      <alignment horizontal="center" vertical="center"/>
    </xf>
    <xf numFmtId="1" fontId="8" fillId="2" borderId="0" xfId="0" applyNumberFormat="1" applyFont="1" applyFill="1" applyAlignment="1">
      <alignment horizontal="center" vertical="center"/>
    </xf>
    <xf numFmtId="1" fontId="8" fillId="2" borderId="5" xfId="0" applyNumberFormat="1" applyFont="1" applyFill="1" applyBorder="1" applyAlignment="1">
      <alignment horizontal="center" vertical="center"/>
    </xf>
    <xf numFmtId="1" fontId="9" fillId="2" borderId="4" xfId="0" applyNumberFormat="1" applyFont="1" applyFill="1" applyBorder="1" applyAlignment="1">
      <alignment horizontal="center" vertical="center"/>
    </xf>
    <xf numFmtId="1" fontId="9" fillId="2" borderId="0" xfId="0" applyNumberFormat="1" applyFont="1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" fontId="0" fillId="2" borderId="5" xfId="0" applyNumberFormat="1" applyFill="1" applyBorder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3" fontId="0" fillId="2" borderId="5" xfId="0" applyNumberFormat="1" applyFill="1" applyBorder="1" applyAlignment="1">
      <alignment horizontal="center" vertical="center"/>
    </xf>
    <xf numFmtId="3" fontId="8" fillId="2" borderId="6" xfId="0" applyNumberFormat="1" applyFont="1" applyFill="1" applyBorder="1" applyAlignment="1">
      <alignment horizontal="center" vertical="center"/>
    </xf>
    <xf numFmtId="1" fontId="8" fillId="2" borderId="7" xfId="0" applyNumberFormat="1" applyFont="1" applyFill="1" applyBorder="1" applyAlignment="1">
      <alignment horizontal="center" vertical="center"/>
    </xf>
    <xf numFmtId="1" fontId="8" fillId="2" borderId="8" xfId="0" applyNumberFormat="1" applyFont="1" applyFill="1" applyBorder="1" applyAlignment="1">
      <alignment horizontal="center" vertical="center"/>
    </xf>
    <xf numFmtId="1" fontId="9" fillId="2" borderId="6" xfId="0" applyNumberFormat="1" applyFont="1" applyFill="1" applyBorder="1" applyAlignment="1">
      <alignment horizontal="center" vertical="center"/>
    </xf>
    <xf numFmtId="1" fontId="9" fillId="2" borderId="7" xfId="0" applyNumberFormat="1" applyFont="1" applyFill="1" applyBorder="1" applyAlignment="1">
      <alignment horizontal="center" vertical="center"/>
    </xf>
    <xf numFmtId="3" fontId="0" fillId="2" borderId="7" xfId="0" applyNumberFormat="1" applyFill="1" applyBorder="1" applyAlignment="1">
      <alignment horizontal="center" vertical="center"/>
    </xf>
    <xf numFmtId="3" fontId="0" fillId="2" borderId="8" xfId="0" applyNumberForma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2" fontId="2" fillId="2" borderId="5" xfId="0" applyNumberFormat="1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5" fillId="4" borderId="9" xfId="0" applyFont="1" applyFill="1" applyBorder="1" applyAlignment="1">
      <alignment horizontal="center"/>
    </xf>
    <xf numFmtId="0" fontId="5" fillId="2" borderId="2" xfId="0" applyFont="1" applyFill="1" applyBorder="1"/>
    <xf numFmtId="0" fontId="3" fillId="2" borderId="0" xfId="0" applyFont="1" applyFill="1"/>
    <xf numFmtId="0" fontId="5" fillId="2" borderId="5" xfId="0" applyFont="1" applyFill="1" applyBorder="1" applyAlignment="1">
      <alignment horizontal="center" vertical="center"/>
    </xf>
    <xf numFmtId="3" fontId="3" fillId="2" borderId="5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right"/>
    </xf>
    <xf numFmtId="0" fontId="10" fillId="3" borderId="0" xfId="0" applyFont="1" applyFill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0" fillId="3" borderId="4" xfId="0" applyFont="1" applyFill="1" applyBorder="1"/>
    <xf numFmtId="2" fontId="10" fillId="3" borderId="0" xfId="0" applyNumberFormat="1" applyFont="1" applyFill="1"/>
    <xf numFmtId="2" fontId="10" fillId="3" borderId="5" xfId="0" applyNumberFormat="1" applyFont="1" applyFill="1" applyBorder="1"/>
    <xf numFmtId="1" fontId="5" fillId="4" borderId="13" xfId="0" applyNumberFormat="1" applyFont="1" applyFill="1" applyBorder="1" applyAlignment="1">
      <alignment horizontal="center" vertical="center"/>
    </xf>
    <xf numFmtId="2" fontId="5" fillId="4" borderId="14" xfId="0" applyNumberFormat="1" applyFont="1" applyFill="1" applyBorder="1" applyAlignment="1">
      <alignment horizontal="center" vertical="center"/>
    </xf>
    <xf numFmtId="1" fontId="5" fillId="4" borderId="15" xfId="0" applyNumberFormat="1" applyFont="1" applyFill="1" applyBorder="1" applyAlignment="1">
      <alignment horizontal="center" vertical="center"/>
    </xf>
    <xf numFmtId="1" fontId="11" fillId="2" borderId="0" xfId="0" applyNumberFormat="1" applyFont="1" applyFill="1"/>
    <xf numFmtId="1" fontId="0" fillId="2" borderId="0" xfId="0" applyNumberFormat="1" applyFill="1" applyAlignment="1">
      <alignment horizontal="right"/>
    </xf>
    <xf numFmtId="2" fontId="5" fillId="2" borderId="1" xfId="0" applyNumberFormat="1" applyFont="1" applyFill="1" applyBorder="1"/>
    <xf numFmtId="2" fontId="5" fillId="2" borderId="2" xfId="0" applyNumberFormat="1" applyFont="1" applyFill="1" applyBorder="1"/>
    <xf numFmtId="0" fontId="0" fillId="2" borderId="2" xfId="0" applyFill="1" applyBorder="1" applyAlignment="1">
      <alignment horizontal="right"/>
    </xf>
    <xf numFmtId="1" fontId="0" fillId="2" borderId="2" xfId="0" applyNumberFormat="1" applyFill="1" applyBorder="1"/>
    <xf numFmtId="3" fontId="0" fillId="2" borderId="2" xfId="0" applyNumberFormat="1" applyFill="1" applyBorder="1" applyAlignment="1">
      <alignment horizontal="right"/>
    </xf>
    <xf numFmtId="2" fontId="9" fillId="2" borderId="2" xfId="0" applyNumberFormat="1" applyFont="1" applyFill="1" applyBorder="1"/>
    <xf numFmtId="1" fontId="0" fillId="2" borderId="3" xfId="0" applyNumberFormat="1" applyFill="1" applyBorder="1"/>
    <xf numFmtId="2" fontId="3" fillId="2" borderId="4" xfId="0" applyNumberFormat="1" applyFont="1" applyFill="1" applyBorder="1" applyAlignment="1">
      <alignment horizontal="left" indent="2"/>
    </xf>
    <xf numFmtId="2" fontId="3" fillId="2" borderId="0" xfId="0" applyNumberFormat="1" applyFont="1" applyFill="1" applyAlignment="1">
      <alignment horizontal="left" indent="2"/>
    </xf>
    <xf numFmtId="2" fontId="5" fillId="2" borderId="0" xfId="0" applyNumberFormat="1" applyFont="1" applyFill="1" applyAlignment="1">
      <alignment horizontal="center"/>
    </xf>
    <xf numFmtId="3" fontId="3" fillId="2" borderId="0" xfId="0" applyNumberFormat="1" applyFont="1" applyFill="1" applyAlignment="1">
      <alignment horizontal="right"/>
    </xf>
    <xf numFmtId="2" fontId="0" fillId="2" borderId="0" xfId="0" applyNumberFormat="1" applyFill="1" applyAlignment="1">
      <alignment horizontal="center"/>
    </xf>
    <xf numFmtId="2" fontId="3" fillId="2" borderId="4" xfId="0" applyNumberFormat="1" applyFont="1" applyFill="1" applyBorder="1"/>
    <xf numFmtId="2" fontId="3" fillId="2" borderId="0" xfId="0" applyNumberFormat="1" applyFont="1" applyFill="1"/>
    <xf numFmtId="1" fontId="2" fillId="4" borderId="9" xfId="0" applyNumberFormat="1" applyFont="1" applyFill="1" applyBorder="1" applyAlignment="1">
      <alignment horizontal="center"/>
    </xf>
    <xf numFmtId="2" fontId="0" fillId="2" borderId="6" xfId="0" applyNumberFormat="1" applyFill="1" applyBorder="1"/>
    <xf numFmtId="2" fontId="0" fillId="2" borderId="7" xfId="0" applyNumberFormat="1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1" fontId="0" fillId="2" borderId="8" xfId="0" applyNumberFormat="1" applyFill="1" applyBorder="1"/>
    <xf numFmtId="1" fontId="3" fillId="2" borderId="7" xfId="0" applyNumberFormat="1" applyFont="1" applyFill="1" applyBorder="1" applyAlignment="1">
      <alignment horizontal="center" vertical="center" wrapText="1"/>
    </xf>
    <xf numFmtId="4" fontId="6" fillId="8" borderId="18" xfId="0" applyNumberFormat="1" applyFont="1" applyFill="1" applyBorder="1" applyAlignment="1">
      <alignment horizontal="center" vertical="center" wrapText="1"/>
    </xf>
    <xf numFmtId="1" fontId="0" fillId="2" borderId="10" xfId="0" applyNumberFormat="1" applyFill="1" applyBorder="1"/>
    <xf numFmtId="3" fontId="5" fillId="8" borderId="1" xfId="0" applyNumberFormat="1" applyFont="1" applyFill="1" applyBorder="1" applyAlignment="1">
      <alignment horizontal="center" wrapText="1"/>
    </xf>
    <xf numFmtId="9" fontId="0" fillId="2" borderId="0" xfId="1" applyFont="1" applyFill="1" applyBorder="1"/>
    <xf numFmtId="2" fontId="0" fillId="0" borderId="0" xfId="0" applyNumberFormat="1"/>
    <xf numFmtId="2" fontId="0" fillId="0" borderId="5" xfId="0" applyNumberFormat="1" applyBorder="1"/>
    <xf numFmtId="3" fontId="3" fillId="2" borderId="8" xfId="0" applyNumberFormat="1" applyFon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 wrapText="1"/>
    </xf>
    <xf numFmtId="1" fontId="3" fillId="2" borderId="8" xfId="0" applyNumberFormat="1" applyFont="1" applyFill="1" applyBorder="1" applyAlignment="1">
      <alignment horizontal="center" vertical="center" wrapText="1"/>
    </xf>
    <xf numFmtId="1" fontId="12" fillId="2" borderId="4" xfId="0" applyNumberFormat="1" applyFont="1" applyFill="1" applyBorder="1" applyAlignment="1">
      <alignment horizontal="center" vertical="center" wrapText="1"/>
    </xf>
    <xf numFmtId="1" fontId="12" fillId="2" borderId="0" xfId="0" applyNumberFormat="1" applyFont="1" applyFill="1" applyAlignment="1">
      <alignment horizontal="center" vertical="center" wrapText="1"/>
    </xf>
    <xf numFmtId="1" fontId="12" fillId="2" borderId="5" xfId="0" applyNumberFormat="1" applyFont="1" applyFill="1" applyBorder="1" applyAlignment="1">
      <alignment horizontal="center" vertical="center" wrapText="1"/>
    </xf>
    <xf numFmtId="4" fontId="6" fillId="8" borderId="17" xfId="0" applyNumberFormat="1" applyFont="1" applyFill="1" applyBorder="1" applyAlignment="1">
      <alignment horizontal="center" vertical="center" wrapText="1"/>
    </xf>
    <xf numFmtId="4" fontId="6" fillId="8" borderId="16" xfId="0" applyNumberFormat="1" applyFont="1" applyFill="1" applyBorder="1" applyAlignment="1">
      <alignment horizontal="center" vertical="center" wrapText="1"/>
    </xf>
    <xf numFmtId="1" fontId="5" fillId="2" borderId="11" xfId="0" applyNumberFormat="1" applyFont="1" applyFill="1" applyBorder="1" applyAlignment="1">
      <alignment horizontal="center" vertical="center"/>
    </xf>
    <xf numFmtId="1" fontId="3" fillId="2" borderId="11" xfId="0" applyNumberFormat="1" applyFont="1" applyFill="1" applyBorder="1" applyAlignment="1">
      <alignment horizontal="center" vertical="center"/>
    </xf>
    <xf numFmtId="1" fontId="3" fillId="2" borderId="12" xfId="0" applyNumberFormat="1" applyFont="1" applyFill="1" applyBorder="1" applyAlignment="1">
      <alignment horizontal="center" vertical="center"/>
    </xf>
    <xf numFmtId="1" fontId="13" fillId="2" borderId="0" xfId="0" applyNumberFormat="1" applyFont="1" applyFill="1" applyAlignment="1">
      <alignment horizontal="left" vertical="center" wrapText="1"/>
    </xf>
    <xf numFmtId="0" fontId="6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2" fontId="5" fillId="2" borderId="7" xfId="0" applyNumberFormat="1" applyFont="1" applyFill="1" applyBorder="1" applyAlignment="1">
      <alignment horizontal="center" vertical="center" wrapText="1"/>
    </xf>
    <xf numFmtId="2" fontId="0" fillId="2" borderId="4" xfId="0" applyNumberForma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left" vertical="center" wrapText="1"/>
    </xf>
    <xf numFmtId="0" fontId="5" fillId="5" borderId="2" xfId="0" applyFont="1" applyFill="1" applyBorder="1" applyAlignment="1">
      <alignment horizontal="left" vertical="center" wrapText="1"/>
    </xf>
    <xf numFmtId="0" fontId="5" fillId="5" borderId="3" xfId="0" applyFont="1" applyFill="1" applyBorder="1" applyAlignment="1">
      <alignment horizontal="left" vertical="center" wrapText="1"/>
    </xf>
    <xf numFmtId="0" fontId="5" fillId="5" borderId="4" xfId="0" applyFont="1" applyFill="1" applyBorder="1" applyAlignment="1">
      <alignment horizontal="left" vertical="center" wrapText="1"/>
    </xf>
    <xf numFmtId="0" fontId="5" fillId="5" borderId="0" xfId="0" applyFont="1" applyFill="1" applyAlignment="1">
      <alignment horizontal="left" vertical="center" wrapText="1"/>
    </xf>
    <xf numFmtId="0" fontId="5" fillId="5" borderId="5" xfId="0" applyFont="1" applyFill="1" applyBorder="1" applyAlignment="1">
      <alignment horizontal="left" vertical="center" wrapText="1"/>
    </xf>
    <xf numFmtId="0" fontId="5" fillId="5" borderId="6" xfId="0" applyFont="1" applyFill="1" applyBorder="1" applyAlignment="1">
      <alignment horizontal="left" vertical="center" wrapText="1"/>
    </xf>
    <xf numFmtId="0" fontId="5" fillId="5" borderId="7" xfId="0" applyFont="1" applyFill="1" applyBorder="1" applyAlignment="1">
      <alignment horizontal="left" vertical="center" wrapText="1"/>
    </xf>
    <xf numFmtId="0" fontId="5" fillId="5" borderId="8" xfId="0" applyFont="1" applyFill="1" applyBorder="1" applyAlignment="1">
      <alignment horizontal="left" vertical="center" wrapText="1"/>
    </xf>
    <xf numFmtId="3" fontId="3" fillId="6" borderId="1" xfId="0" applyNumberFormat="1" applyFont="1" applyFill="1" applyBorder="1" applyAlignment="1">
      <alignment horizontal="left" vertical="center" wrapText="1"/>
    </xf>
    <xf numFmtId="3" fontId="3" fillId="6" borderId="2" xfId="0" applyNumberFormat="1" applyFont="1" applyFill="1" applyBorder="1" applyAlignment="1">
      <alignment horizontal="left" vertical="center" wrapText="1"/>
    </xf>
    <xf numFmtId="3" fontId="3" fillId="6" borderId="3" xfId="0" applyNumberFormat="1" applyFont="1" applyFill="1" applyBorder="1" applyAlignment="1">
      <alignment horizontal="left" vertical="center" wrapText="1"/>
    </xf>
    <xf numFmtId="3" fontId="3" fillId="6" borderId="4" xfId="0" applyNumberFormat="1" applyFont="1" applyFill="1" applyBorder="1" applyAlignment="1">
      <alignment horizontal="left" vertical="center" wrapText="1"/>
    </xf>
    <xf numFmtId="3" fontId="3" fillId="6" borderId="0" xfId="0" applyNumberFormat="1" applyFont="1" applyFill="1" applyAlignment="1">
      <alignment horizontal="left" vertical="center" wrapText="1"/>
    </xf>
    <xf numFmtId="3" fontId="3" fillId="6" borderId="5" xfId="0" applyNumberFormat="1" applyFont="1" applyFill="1" applyBorder="1" applyAlignment="1">
      <alignment horizontal="left" vertical="center" wrapText="1"/>
    </xf>
    <xf numFmtId="3" fontId="3" fillId="6" borderId="6" xfId="0" applyNumberFormat="1" applyFont="1" applyFill="1" applyBorder="1" applyAlignment="1">
      <alignment horizontal="left" vertical="center" wrapText="1"/>
    </xf>
    <xf numFmtId="3" fontId="3" fillId="6" borderId="7" xfId="0" applyNumberFormat="1" applyFont="1" applyFill="1" applyBorder="1" applyAlignment="1">
      <alignment horizontal="left" vertical="center" wrapText="1"/>
    </xf>
    <xf numFmtId="3" fontId="3" fillId="6" borderId="8" xfId="0" applyNumberFormat="1" applyFont="1" applyFill="1" applyBorder="1" applyAlignment="1">
      <alignment horizontal="left" vertical="center" wrapText="1"/>
    </xf>
    <xf numFmtId="1" fontId="3" fillId="7" borderId="1" xfId="0" applyNumberFormat="1" applyFont="1" applyFill="1" applyBorder="1" applyAlignment="1">
      <alignment horizontal="left" vertical="center" wrapText="1"/>
    </xf>
    <xf numFmtId="1" fontId="3" fillId="7" borderId="2" xfId="0" applyNumberFormat="1" applyFont="1" applyFill="1" applyBorder="1" applyAlignment="1">
      <alignment horizontal="left" vertical="center" wrapText="1"/>
    </xf>
    <xf numFmtId="1" fontId="3" fillId="7" borderId="3" xfId="0" applyNumberFormat="1" applyFont="1" applyFill="1" applyBorder="1" applyAlignment="1">
      <alignment horizontal="left" vertical="center" wrapText="1"/>
    </xf>
    <xf numFmtId="1" fontId="3" fillId="7" borderId="4" xfId="0" applyNumberFormat="1" applyFont="1" applyFill="1" applyBorder="1" applyAlignment="1">
      <alignment horizontal="left" vertical="center" wrapText="1"/>
    </xf>
    <xf numFmtId="1" fontId="3" fillId="7" borderId="0" xfId="0" applyNumberFormat="1" applyFont="1" applyFill="1" applyAlignment="1">
      <alignment horizontal="left" vertical="center" wrapText="1"/>
    </xf>
    <xf numFmtId="1" fontId="3" fillId="7" borderId="5" xfId="0" applyNumberFormat="1" applyFont="1" applyFill="1" applyBorder="1" applyAlignment="1">
      <alignment horizontal="left" vertical="center" wrapText="1"/>
    </xf>
    <xf numFmtId="1" fontId="3" fillId="7" borderId="6" xfId="0" applyNumberFormat="1" applyFont="1" applyFill="1" applyBorder="1" applyAlignment="1">
      <alignment horizontal="left" vertical="center" wrapText="1"/>
    </xf>
    <xf numFmtId="1" fontId="3" fillId="7" borderId="7" xfId="0" applyNumberFormat="1" applyFont="1" applyFill="1" applyBorder="1" applyAlignment="1">
      <alignment horizontal="left" vertical="center" wrapText="1"/>
    </xf>
    <xf numFmtId="1" fontId="3" fillId="7" borderId="8" xfId="0" applyNumberFormat="1" applyFon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3" fontId="5" fillId="2" borderId="2" xfId="0" applyNumberFormat="1" applyFont="1" applyFill="1" applyBorder="1" applyAlignment="1">
      <alignment horizontal="center" vertical="center" wrapText="1"/>
    </xf>
    <xf numFmtId="3" fontId="5" fillId="2" borderId="3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/>
    </xf>
    <xf numFmtId="0" fontId="2" fillId="2" borderId="3" xfId="0" applyFont="1" applyFill="1" applyBorder="1" applyAlignment="1">
      <alignment horizontal="center" vertical="center" wrapText="1"/>
    </xf>
    <xf numFmtId="0" fontId="2" fillId="0" borderId="8" xfId="0" applyFont="1" applyBorder="1" applyAlignment="1">
      <alignment horizontal="center"/>
    </xf>
    <xf numFmtId="1" fontId="5" fillId="9" borderId="1" xfId="0" applyNumberFormat="1" applyFont="1" applyFill="1" applyBorder="1" applyAlignment="1">
      <alignment horizontal="left" vertical="center" wrapText="1"/>
    </xf>
    <xf numFmtId="0" fontId="0" fillId="9" borderId="2" xfId="0" applyFill="1" applyBorder="1" applyAlignment="1">
      <alignment horizontal="left" vertical="center" wrapText="1"/>
    </xf>
    <xf numFmtId="0" fontId="0" fillId="9" borderId="3" xfId="0" applyFill="1" applyBorder="1" applyAlignment="1">
      <alignment horizontal="left" vertical="center" wrapText="1"/>
    </xf>
    <xf numFmtId="0" fontId="0" fillId="9" borderId="4" xfId="0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 wrapText="1"/>
    </xf>
    <xf numFmtId="0" fontId="0" fillId="9" borderId="5" xfId="0" applyFill="1" applyBorder="1" applyAlignment="1">
      <alignment horizontal="left" vertical="center" wrapText="1"/>
    </xf>
    <xf numFmtId="0" fontId="0" fillId="9" borderId="6" xfId="0" applyFill="1" applyBorder="1" applyAlignment="1">
      <alignment horizontal="left" vertical="center" wrapText="1"/>
    </xf>
    <xf numFmtId="0" fontId="0" fillId="9" borderId="7" xfId="0" applyFill="1" applyBorder="1" applyAlignment="1">
      <alignment horizontal="left" vertical="center" wrapText="1"/>
    </xf>
    <xf numFmtId="0" fontId="0" fillId="9" borderId="8" xfId="0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" fontId="3" fillId="2" borderId="3" xfId="0" applyNumberFormat="1" applyFont="1" applyFill="1" applyBorder="1" applyAlignment="1">
      <alignment horizontal="left" vertical="center" wrapText="1"/>
    </xf>
    <xf numFmtId="1" fontId="3" fillId="2" borderId="4" xfId="0" applyNumberFormat="1" applyFont="1" applyFill="1" applyBorder="1" applyAlignment="1">
      <alignment horizontal="left" vertical="center" wrapText="1"/>
    </xf>
    <xf numFmtId="1" fontId="3" fillId="2" borderId="5" xfId="0" applyNumberFormat="1" applyFont="1" applyFill="1" applyBorder="1" applyAlignment="1">
      <alignment horizontal="left" vertical="center" wrapText="1"/>
    </xf>
    <xf numFmtId="1" fontId="3" fillId="2" borderId="6" xfId="0" applyNumberFormat="1" applyFont="1" applyFill="1" applyBorder="1" applyAlignment="1">
      <alignment horizontal="left" vertical="center" wrapText="1"/>
    </xf>
    <xf numFmtId="1" fontId="3" fillId="2" borderId="8" xfId="0" applyNumberFormat="1" applyFont="1" applyFill="1" applyBorder="1" applyAlignment="1">
      <alignment horizontal="left" vertical="center" wrapText="1"/>
    </xf>
    <xf numFmtId="1" fontId="5" fillId="2" borderId="1" xfId="0" applyNumberFormat="1" applyFont="1" applyFill="1" applyBorder="1" applyAlignment="1">
      <alignment horizontal="center" vertical="center" wrapText="1"/>
    </xf>
    <xf numFmtId="1" fontId="5" fillId="2" borderId="2" xfId="0" applyNumberFormat="1" applyFont="1" applyFill="1" applyBorder="1" applyAlignment="1">
      <alignment horizontal="center" vertical="center" wrapText="1"/>
    </xf>
    <xf numFmtId="1" fontId="5" fillId="2" borderId="3" xfId="0" applyNumberFormat="1" applyFont="1" applyFill="1" applyBorder="1" applyAlignment="1">
      <alignment horizontal="center" vertical="center" wrapText="1"/>
    </xf>
    <xf numFmtId="1" fontId="14" fillId="2" borderId="0" xfId="0" applyNumberFormat="1" applyFont="1" applyFill="1"/>
    <xf numFmtId="0" fontId="0" fillId="2" borderId="0" xfId="0" applyFont="1" applyFill="1"/>
    <xf numFmtId="1" fontId="3" fillId="4" borderId="17" xfId="0" applyNumberFormat="1" applyFont="1" applyFill="1" applyBorder="1" applyAlignment="1">
      <alignment horizontal="center" vertical="center" wrapText="1"/>
    </xf>
    <xf numFmtId="1" fontId="3" fillId="4" borderId="18" xfId="0" applyNumberFormat="1" applyFont="1" applyFill="1" applyBorder="1" applyAlignment="1">
      <alignment horizontal="center" vertical="center" wrapText="1"/>
    </xf>
    <xf numFmtId="1" fontId="3" fillId="4" borderId="16" xfId="0" applyNumberFormat="1" applyFont="1" applyFill="1" applyBorder="1" applyAlignment="1">
      <alignment horizontal="center" vertical="center" wrapText="1"/>
    </xf>
    <xf numFmtId="1" fontId="14" fillId="2" borderId="0" xfId="0" applyNumberFormat="1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1" fontId="3" fillId="4" borderId="13" xfId="0" applyNumberFormat="1" applyFont="1" applyFill="1" applyBorder="1" applyAlignment="1">
      <alignment horizontal="center" vertical="center"/>
    </xf>
    <xf numFmtId="2" fontId="3" fillId="4" borderId="14" xfId="0" applyNumberFormat="1" applyFont="1" applyFill="1" applyBorder="1" applyAlignment="1">
      <alignment horizontal="center" vertical="center"/>
    </xf>
    <xf numFmtId="1" fontId="3" fillId="4" borderId="15" xfId="0" applyNumberFormat="1" applyFont="1" applyFill="1" applyBorder="1" applyAlignment="1">
      <alignment horizontal="center" vertical="center"/>
    </xf>
    <xf numFmtId="2" fontId="2" fillId="8" borderId="6" xfId="0" applyNumberFormat="1" applyFont="1" applyFill="1" applyBorder="1" applyAlignment="1">
      <alignment horizontal="center" vertical="center" wrapText="1"/>
    </xf>
    <xf numFmtId="1" fontId="3" fillId="2" borderId="11" xfId="0" applyNumberFormat="1" applyFont="1" applyFill="1" applyBorder="1" applyAlignment="1">
      <alignment horizontal="left" vertical="center" wrapText="1"/>
    </xf>
    <xf numFmtId="3" fontId="5" fillId="2" borderId="4" xfId="0" applyNumberFormat="1" applyFont="1" applyFill="1" applyBorder="1" applyAlignment="1">
      <alignment horizontal="right" wrapText="1"/>
    </xf>
    <xf numFmtId="1" fontId="5" fillId="2" borderId="4" xfId="0" applyNumberFormat="1" applyFont="1" applyFill="1" applyBorder="1" applyAlignment="1">
      <alignment horizontal="right" wrapText="1"/>
    </xf>
    <xf numFmtId="3" fontId="5" fillId="4" borderId="3" xfId="0" applyNumberFormat="1" applyFont="1" applyFill="1" applyBorder="1" applyAlignment="1">
      <alignment horizontal="center" wrapText="1"/>
    </xf>
    <xf numFmtId="2" fontId="2" fillId="4" borderId="8" xfId="0" applyNumberFormat="1" applyFont="1" applyFill="1" applyBorder="1" applyAlignment="1">
      <alignment horizontal="center" vertical="center" wrapText="1"/>
    </xf>
    <xf numFmtId="1" fontId="0" fillId="2" borderId="0" xfId="0" applyNumberFormat="1" applyFill="1" applyBorder="1"/>
    <xf numFmtId="3" fontId="5" fillId="2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166" fontId="10" fillId="2" borderId="0" xfId="0" applyNumberFormat="1" applyFont="1" applyFill="1" applyBorder="1" applyAlignment="1">
      <alignment horizontal="center" vertical="center"/>
    </xf>
    <xf numFmtId="165" fontId="17" fillId="2" borderId="0" xfId="0" applyNumberFormat="1" applyFont="1" applyFill="1" applyBorder="1" applyAlignment="1">
      <alignment horizontal="center" vertical="center"/>
    </xf>
    <xf numFmtId="167" fontId="0" fillId="2" borderId="4" xfId="0" applyNumberFormat="1" applyFill="1" applyBorder="1" applyAlignment="1">
      <alignment horizontal="center" vertical="center"/>
    </xf>
    <xf numFmtId="167" fontId="0" fillId="2" borderId="4" xfId="0" applyNumberFormat="1" applyFill="1" applyBorder="1" applyAlignment="1" applyProtection="1">
      <alignment horizontal="center" vertical="center"/>
      <protection locked="0"/>
    </xf>
    <xf numFmtId="167" fontId="0" fillId="2" borderId="6" xfId="0" applyNumberFormat="1" applyFill="1" applyBorder="1" applyAlignment="1">
      <alignment horizontal="center" vertical="center"/>
    </xf>
    <xf numFmtId="3" fontId="5" fillId="2" borderId="0" xfId="0" applyNumberFormat="1" applyFont="1" applyFill="1" applyBorder="1" applyAlignment="1">
      <alignment horizontal="right" wrapText="1"/>
    </xf>
    <xf numFmtId="1" fontId="5" fillId="2" borderId="0" xfId="0" applyNumberFormat="1" applyFont="1" applyFill="1" applyBorder="1" applyAlignment="1">
      <alignment horizontal="right" wrapText="1"/>
    </xf>
    <xf numFmtId="1" fontId="3" fillId="2" borderId="10" xfId="0" applyNumberFormat="1" applyFont="1" applyFill="1" applyBorder="1" applyAlignment="1">
      <alignment horizontal="center" vertical="center" wrapText="1"/>
    </xf>
    <xf numFmtId="1" fontId="3" fillId="2" borderId="11" xfId="0" applyNumberFormat="1" applyFont="1" applyFill="1" applyBorder="1" applyAlignment="1">
      <alignment horizontal="center" vertical="center" wrapText="1"/>
    </xf>
    <xf numFmtId="1" fontId="3" fillId="2" borderId="12" xfId="0" applyNumberFormat="1" applyFont="1" applyFill="1" applyBorder="1" applyAlignment="1">
      <alignment horizontal="center" vertical="center" wrapText="1"/>
    </xf>
    <xf numFmtId="3" fontId="2" fillId="2" borderId="0" xfId="0" applyNumberFormat="1" applyFont="1" applyFill="1" applyAlignment="1">
      <alignment horizontal="left" vertical="center"/>
    </xf>
    <xf numFmtId="3" fontId="0" fillId="2" borderId="0" xfId="0" applyNumberFormat="1" applyFill="1" applyAlignment="1">
      <alignment horizontal="left" vertical="center"/>
    </xf>
    <xf numFmtId="1" fontId="0" fillId="2" borderId="0" xfId="0" applyNumberFormat="1" applyFill="1" applyAlignment="1">
      <alignment horizontal="left" vertical="center"/>
    </xf>
  </cellXfs>
  <cellStyles count="2">
    <cellStyle name="Normal" xfId="0" builtinId="0"/>
    <cellStyle name="Percent" xfId="1" builtinId="5"/>
  </cellStyles>
  <dxfs count="3">
    <dxf>
      <font>
        <color theme="0" tint="-4.9989318521683403E-2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800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'Market Data'!$F$259:$F$3315</c:f>
              <c:numCache>
                <c:formatCode>0.00</c:formatCode>
                <c:ptCount val="3057"/>
                <c:pt idx="0">
                  <c:v>8098.5</c:v>
                </c:pt>
                <c:pt idx="1">
                  <c:v>7938.5</c:v>
                </c:pt>
                <c:pt idx="2">
                  <c:v>8087.5</c:v>
                </c:pt>
                <c:pt idx="3">
                  <c:v>8033.5</c:v>
                </c:pt>
                <c:pt idx="4">
                  <c:v>8024</c:v>
                </c:pt>
                <c:pt idx="5">
                  <c:v>8024</c:v>
                </c:pt>
                <c:pt idx="6">
                  <c:v>8028.5</c:v>
                </c:pt>
                <c:pt idx="7">
                  <c:v>7997</c:v>
                </c:pt>
                <c:pt idx="8">
                  <c:v>8126</c:v>
                </c:pt>
                <c:pt idx="9">
                  <c:v>8142.5</c:v>
                </c:pt>
                <c:pt idx="10">
                  <c:v>8175.5</c:v>
                </c:pt>
                <c:pt idx="11">
                  <c:v>8159.5</c:v>
                </c:pt>
                <c:pt idx="12">
                  <c:v>8285.5</c:v>
                </c:pt>
                <c:pt idx="13">
                  <c:v>8289</c:v>
                </c:pt>
                <c:pt idx="14">
                  <c:v>8303</c:v>
                </c:pt>
                <c:pt idx="15">
                  <c:v>8298</c:v>
                </c:pt>
                <c:pt idx="16">
                  <c:v>8343.5</c:v>
                </c:pt>
                <c:pt idx="17">
                  <c:v>8336</c:v>
                </c:pt>
                <c:pt idx="18">
                  <c:v>8380.5</c:v>
                </c:pt>
                <c:pt idx="19">
                  <c:v>8331.5</c:v>
                </c:pt>
                <c:pt idx="20">
                  <c:v>8381.5</c:v>
                </c:pt>
                <c:pt idx="21">
                  <c:v>8364.5</c:v>
                </c:pt>
                <c:pt idx="22">
                  <c:v>8401</c:v>
                </c:pt>
                <c:pt idx="23">
                  <c:v>8353.5</c:v>
                </c:pt>
                <c:pt idx="24">
                  <c:v>8268</c:v>
                </c:pt>
                <c:pt idx="25">
                  <c:v>8263.5</c:v>
                </c:pt>
                <c:pt idx="26">
                  <c:v>8306.5</c:v>
                </c:pt>
                <c:pt idx="27">
                  <c:v>8218.5</c:v>
                </c:pt>
                <c:pt idx="28">
                  <c:v>8256.5</c:v>
                </c:pt>
                <c:pt idx="29">
                  <c:v>8127</c:v>
                </c:pt>
                <c:pt idx="30">
                  <c:v>8190</c:v>
                </c:pt>
                <c:pt idx="31">
                  <c:v>8192</c:v>
                </c:pt>
                <c:pt idx="32">
                  <c:v>8112.5</c:v>
                </c:pt>
                <c:pt idx="33">
                  <c:v>8188.5</c:v>
                </c:pt>
                <c:pt idx="34">
                  <c:v>8073.5</c:v>
                </c:pt>
                <c:pt idx="35">
                  <c:v>8089.5</c:v>
                </c:pt>
                <c:pt idx="36">
                  <c:v>8063.5</c:v>
                </c:pt>
                <c:pt idx="37">
                  <c:v>7966.5</c:v>
                </c:pt>
                <c:pt idx="38">
                  <c:v>7881.5</c:v>
                </c:pt>
                <c:pt idx="39">
                  <c:v>7680.5</c:v>
                </c:pt>
                <c:pt idx="40">
                  <c:v>7793.5</c:v>
                </c:pt>
                <c:pt idx="41">
                  <c:v>7807.5</c:v>
                </c:pt>
                <c:pt idx="42">
                  <c:v>7813</c:v>
                </c:pt>
                <c:pt idx="43">
                  <c:v>7710</c:v>
                </c:pt>
                <c:pt idx="44">
                  <c:v>7787.5</c:v>
                </c:pt>
                <c:pt idx="45">
                  <c:v>7796</c:v>
                </c:pt>
                <c:pt idx="46">
                  <c:v>7905.5</c:v>
                </c:pt>
                <c:pt idx="47">
                  <c:v>7923</c:v>
                </c:pt>
                <c:pt idx="48">
                  <c:v>7864.5</c:v>
                </c:pt>
                <c:pt idx="49">
                  <c:v>7816.5</c:v>
                </c:pt>
                <c:pt idx="50">
                  <c:v>7645</c:v>
                </c:pt>
                <c:pt idx="51">
                  <c:v>7566</c:v>
                </c:pt>
                <c:pt idx="52">
                  <c:v>7385.5</c:v>
                </c:pt>
                <c:pt idx="53">
                  <c:v>7447</c:v>
                </c:pt>
                <c:pt idx="54">
                  <c:v>7334.5</c:v>
                </c:pt>
                <c:pt idx="55">
                  <c:v>7261.5</c:v>
                </c:pt>
                <c:pt idx="56">
                  <c:v>7371.5</c:v>
                </c:pt>
                <c:pt idx="57">
                  <c:v>7214.5</c:v>
                </c:pt>
                <c:pt idx="58">
                  <c:v>6969.5</c:v>
                </c:pt>
                <c:pt idx="59">
                  <c:v>7138.5</c:v>
                </c:pt>
                <c:pt idx="60">
                  <c:v>7338</c:v>
                </c:pt>
                <c:pt idx="61">
                  <c:v>7495.5</c:v>
                </c:pt>
                <c:pt idx="62">
                  <c:v>7381.5</c:v>
                </c:pt>
                <c:pt idx="63">
                  <c:v>7454.5</c:v>
                </c:pt>
                <c:pt idx="64">
                  <c:v>7390</c:v>
                </c:pt>
                <c:pt idx="65">
                  <c:v>7293.5</c:v>
                </c:pt>
                <c:pt idx="66">
                  <c:v>7115</c:v>
                </c:pt>
                <c:pt idx="67">
                  <c:v>7170</c:v>
                </c:pt>
                <c:pt idx="68">
                  <c:v>7355</c:v>
                </c:pt>
                <c:pt idx="69">
                  <c:v>7270</c:v>
                </c:pt>
                <c:pt idx="70">
                  <c:v>7361.5</c:v>
                </c:pt>
                <c:pt idx="71">
                  <c:v>7465</c:v>
                </c:pt>
                <c:pt idx="72">
                  <c:v>7522.5</c:v>
                </c:pt>
                <c:pt idx="73">
                  <c:v>7599.5</c:v>
                </c:pt>
                <c:pt idx="74">
                  <c:v>7507</c:v>
                </c:pt>
                <c:pt idx="75">
                  <c:v>7752.5</c:v>
                </c:pt>
                <c:pt idx="76">
                  <c:v>7760.5</c:v>
                </c:pt>
                <c:pt idx="77">
                  <c:v>7698.5</c:v>
                </c:pt>
                <c:pt idx="78">
                  <c:v>7631.5</c:v>
                </c:pt>
                <c:pt idx="79">
                  <c:v>7716.5</c:v>
                </c:pt>
                <c:pt idx="80">
                  <c:v>7720</c:v>
                </c:pt>
                <c:pt idx="81">
                  <c:v>7731.5</c:v>
                </c:pt>
                <c:pt idx="82">
                  <c:v>7758.5</c:v>
                </c:pt>
                <c:pt idx="83">
                  <c:v>7844.5</c:v>
                </c:pt>
                <c:pt idx="84">
                  <c:v>7809</c:v>
                </c:pt>
                <c:pt idx="85">
                  <c:v>7655.5</c:v>
                </c:pt>
                <c:pt idx="86">
                  <c:v>7724</c:v>
                </c:pt>
                <c:pt idx="87">
                  <c:v>7703.5</c:v>
                </c:pt>
                <c:pt idx="88">
                  <c:v>7689.5</c:v>
                </c:pt>
                <c:pt idx="89">
                  <c:v>7642.5</c:v>
                </c:pt>
                <c:pt idx="90">
                  <c:v>7756.5</c:v>
                </c:pt>
                <c:pt idx="91">
                  <c:v>7710.5</c:v>
                </c:pt>
                <c:pt idx="92">
                  <c:v>7627.5</c:v>
                </c:pt>
                <c:pt idx="93">
                  <c:v>7624.5</c:v>
                </c:pt>
                <c:pt idx="94">
                  <c:v>7748.5</c:v>
                </c:pt>
                <c:pt idx="95">
                  <c:v>7738.5</c:v>
                </c:pt>
                <c:pt idx="96">
                  <c:v>7762.5</c:v>
                </c:pt>
                <c:pt idx="97">
                  <c:v>7817.5</c:v>
                </c:pt>
                <c:pt idx="98">
                  <c:v>7841.5</c:v>
                </c:pt>
                <c:pt idx="99">
                  <c:v>7814.5</c:v>
                </c:pt>
                <c:pt idx="100">
                  <c:v>7851.5</c:v>
                </c:pt>
                <c:pt idx="101">
                  <c:v>7799.5</c:v>
                </c:pt>
                <c:pt idx="102">
                  <c:v>7788.5</c:v>
                </c:pt>
                <c:pt idx="103">
                  <c:v>7694</c:v>
                </c:pt>
                <c:pt idx="104">
                  <c:v>7619.5</c:v>
                </c:pt>
                <c:pt idx="105">
                  <c:v>7717</c:v>
                </c:pt>
                <c:pt idx="106">
                  <c:v>7708</c:v>
                </c:pt>
                <c:pt idx="107">
                  <c:v>7736.5</c:v>
                </c:pt>
                <c:pt idx="108">
                  <c:v>7828.5</c:v>
                </c:pt>
                <c:pt idx="109">
                  <c:v>7772.5</c:v>
                </c:pt>
                <c:pt idx="110">
                  <c:v>7782.5</c:v>
                </c:pt>
                <c:pt idx="111">
                  <c:v>7746.5</c:v>
                </c:pt>
                <c:pt idx="112">
                  <c:v>7735.5</c:v>
                </c:pt>
                <c:pt idx="113">
                  <c:v>7628.5</c:v>
                </c:pt>
                <c:pt idx="114">
                  <c:v>7688</c:v>
                </c:pt>
                <c:pt idx="115">
                  <c:v>7589.5</c:v>
                </c:pt>
                <c:pt idx="116">
                  <c:v>7495</c:v>
                </c:pt>
                <c:pt idx="117">
                  <c:v>7433.5</c:v>
                </c:pt>
                <c:pt idx="118">
                  <c:v>7490</c:v>
                </c:pt>
                <c:pt idx="119">
                  <c:v>7432</c:v>
                </c:pt>
                <c:pt idx="120">
                  <c:v>7476</c:v>
                </c:pt>
                <c:pt idx="121">
                  <c:v>7462</c:v>
                </c:pt>
                <c:pt idx="122">
                  <c:v>7458</c:v>
                </c:pt>
                <c:pt idx="123">
                  <c:v>7401</c:v>
                </c:pt>
                <c:pt idx="124">
                  <c:v>7390</c:v>
                </c:pt>
                <c:pt idx="125">
                  <c:v>7527</c:v>
                </c:pt>
                <c:pt idx="126">
                  <c:v>7609</c:v>
                </c:pt>
                <c:pt idx="127">
                  <c:v>7661.5</c:v>
                </c:pt>
                <c:pt idx="128">
                  <c:v>7617</c:v>
                </c:pt>
                <c:pt idx="129">
                  <c:v>7555</c:v>
                </c:pt>
                <c:pt idx="130">
                  <c:v>7538</c:v>
                </c:pt>
                <c:pt idx="131">
                  <c:v>7408.5</c:v>
                </c:pt>
                <c:pt idx="132">
                  <c:v>7421</c:v>
                </c:pt>
                <c:pt idx="133">
                  <c:v>7346</c:v>
                </c:pt>
                <c:pt idx="134">
                  <c:v>7344.5</c:v>
                </c:pt>
                <c:pt idx="135">
                  <c:v>7434</c:v>
                </c:pt>
                <c:pt idx="136">
                  <c:v>7475</c:v>
                </c:pt>
                <c:pt idx="137">
                  <c:v>7384</c:v>
                </c:pt>
                <c:pt idx="138">
                  <c:v>7389</c:v>
                </c:pt>
                <c:pt idx="139">
                  <c:v>7259</c:v>
                </c:pt>
                <c:pt idx="140">
                  <c:v>7334</c:v>
                </c:pt>
                <c:pt idx="141">
                  <c:v>7284.5</c:v>
                </c:pt>
                <c:pt idx="142">
                  <c:v>7334</c:v>
                </c:pt>
                <c:pt idx="143">
                  <c:v>7193.5</c:v>
                </c:pt>
                <c:pt idx="144">
                  <c:v>7104</c:v>
                </c:pt>
                <c:pt idx="145">
                  <c:v>7199</c:v>
                </c:pt>
                <c:pt idx="146">
                  <c:v>7290</c:v>
                </c:pt>
                <c:pt idx="147">
                  <c:v>7322</c:v>
                </c:pt>
                <c:pt idx="148">
                  <c:v>7382.5</c:v>
                </c:pt>
                <c:pt idx="149">
                  <c:v>7371</c:v>
                </c:pt>
                <c:pt idx="150">
                  <c:v>7304.5</c:v>
                </c:pt>
                <c:pt idx="151">
                  <c:v>7282</c:v>
                </c:pt>
                <c:pt idx="152">
                  <c:v>7288</c:v>
                </c:pt>
                <c:pt idx="153">
                  <c:v>7278</c:v>
                </c:pt>
                <c:pt idx="154">
                  <c:v>7146</c:v>
                </c:pt>
                <c:pt idx="155">
                  <c:v>7034</c:v>
                </c:pt>
                <c:pt idx="156">
                  <c:v>6965.5</c:v>
                </c:pt>
                <c:pt idx="157">
                  <c:v>6996</c:v>
                </c:pt>
                <c:pt idx="158">
                  <c:v>7044</c:v>
                </c:pt>
                <c:pt idx="159">
                  <c:v>6974.5</c:v>
                </c:pt>
                <c:pt idx="160">
                  <c:v>6884</c:v>
                </c:pt>
                <c:pt idx="161">
                  <c:v>6730</c:v>
                </c:pt>
                <c:pt idx="162">
                  <c:v>6704.5</c:v>
                </c:pt>
                <c:pt idx="163">
                  <c:v>6744.5</c:v>
                </c:pt>
                <c:pt idx="164">
                  <c:v>6737.5</c:v>
                </c:pt>
                <c:pt idx="165">
                  <c:v>6765.5</c:v>
                </c:pt>
                <c:pt idx="166">
                  <c:v>6924</c:v>
                </c:pt>
                <c:pt idx="167">
                  <c:v>6920</c:v>
                </c:pt>
                <c:pt idx="168">
                  <c:v>6820</c:v>
                </c:pt>
                <c:pt idx="169">
                  <c:v>6809</c:v>
                </c:pt>
                <c:pt idx="170">
                  <c:v>6673</c:v>
                </c:pt>
                <c:pt idx="171">
                  <c:v>6691</c:v>
                </c:pt>
                <c:pt idx="172">
                  <c:v>6605</c:v>
                </c:pt>
                <c:pt idx="173">
                  <c:v>6712</c:v>
                </c:pt>
                <c:pt idx="174">
                  <c:v>6560</c:v>
                </c:pt>
                <c:pt idx="175">
                  <c:v>6381</c:v>
                </c:pt>
                <c:pt idx="176">
                  <c:v>6220</c:v>
                </c:pt>
                <c:pt idx="177">
                  <c:v>6179.5</c:v>
                </c:pt>
                <c:pt idx="178">
                  <c:v>5763</c:v>
                </c:pt>
                <c:pt idx="179">
                  <c:v>5829</c:v>
                </c:pt>
                <c:pt idx="180">
                  <c:v>5864.5</c:v>
                </c:pt>
                <c:pt idx="181">
                  <c:v>5644</c:v>
                </c:pt>
                <c:pt idx="182">
                  <c:v>5718.5</c:v>
                </c:pt>
                <c:pt idx="183">
                  <c:v>5688</c:v>
                </c:pt>
                <c:pt idx="184">
                  <c:v>5525.5</c:v>
                </c:pt>
                <c:pt idx="185">
                  <c:v>5272.5</c:v>
                </c:pt>
                <c:pt idx="186">
                  <c:v>5297.5</c:v>
                </c:pt>
                <c:pt idx="187">
                  <c:v>5540</c:v>
                </c:pt>
                <c:pt idx="188">
                  <c:v>5507</c:v>
                </c:pt>
                <c:pt idx="189">
                  <c:v>5544</c:v>
                </c:pt>
                <c:pt idx="190">
                  <c:v>5655</c:v>
                </c:pt>
                <c:pt idx="191">
                  <c:v>5765.5</c:v>
                </c:pt>
                <c:pt idx="192">
                  <c:v>5753</c:v>
                </c:pt>
                <c:pt idx="193">
                  <c:v>5762.5</c:v>
                </c:pt>
                <c:pt idx="194">
                  <c:v>5915</c:v>
                </c:pt>
                <c:pt idx="195">
                  <c:v>6039</c:v>
                </c:pt>
                <c:pt idx="196">
                  <c:v>5973</c:v>
                </c:pt>
                <c:pt idx="197">
                  <c:v>5967</c:v>
                </c:pt>
                <c:pt idx="198">
                  <c:v>5965.5</c:v>
                </c:pt>
                <c:pt idx="199">
                  <c:v>6097</c:v>
                </c:pt>
                <c:pt idx="200">
                  <c:v>6184</c:v>
                </c:pt>
                <c:pt idx="201">
                  <c:v>6078</c:v>
                </c:pt>
                <c:pt idx="202">
                  <c:v>6036</c:v>
                </c:pt>
                <c:pt idx="203">
                  <c:v>6129</c:v>
                </c:pt>
                <c:pt idx="204">
                  <c:v>6114</c:v>
                </c:pt>
                <c:pt idx="205">
                  <c:v>6033.5</c:v>
                </c:pt>
                <c:pt idx="206">
                  <c:v>5992.5</c:v>
                </c:pt>
                <c:pt idx="207">
                  <c:v>6080</c:v>
                </c:pt>
                <c:pt idx="208">
                  <c:v>6193.5</c:v>
                </c:pt>
                <c:pt idx="209">
                  <c:v>6275</c:v>
                </c:pt>
                <c:pt idx="210">
                  <c:v>6180.5</c:v>
                </c:pt>
                <c:pt idx="211">
                  <c:v>6293.5</c:v>
                </c:pt>
                <c:pt idx="212">
                  <c:v>6154</c:v>
                </c:pt>
                <c:pt idx="213">
                  <c:v>6042</c:v>
                </c:pt>
                <c:pt idx="214">
                  <c:v>6032.5</c:v>
                </c:pt>
                <c:pt idx="215">
                  <c:v>6103.5</c:v>
                </c:pt>
                <c:pt idx="216">
                  <c:v>6047.5</c:v>
                </c:pt>
                <c:pt idx="217">
                  <c:v>6233.5</c:v>
                </c:pt>
                <c:pt idx="218">
                  <c:v>6196</c:v>
                </c:pt>
                <c:pt idx="219">
                  <c:v>6337</c:v>
                </c:pt>
                <c:pt idx="220">
                  <c:v>6436</c:v>
                </c:pt>
                <c:pt idx="221">
                  <c:v>6385.5</c:v>
                </c:pt>
                <c:pt idx="222">
                  <c:v>6306</c:v>
                </c:pt>
                <c:pt idx="223">
                  <c:v>6427</c:v>
                </c:pt>
                <c:pt idx="224">
                  <c:v>6423</c:v>
                </c:pt>
                <c:pt idx="225">
                  <c:v>6500.5</c:v>
                </c:pt>
                <c:pt idx="226">
                  <c:v>6512.5</c:v>
                </c:pt>
                <c:pt idx="227">
                  <c:v>6653</c:v>
                </c:pt>
                <c:pt idx="228">
                  <c:v>6591</c:v>
                </c:pt>
                <c:pt idx="229">
                  <c:v>6553.5</c:v>
                </c:pt>
                <c:pt idx="230">
                  <c:v>6585.5</c:v>
                </c:pt>
                <c:pt idx="231">
                  <c:v>6623</c:v>
                </c:pt>
                <c:pt idx="232">
                  <c:v>6594.5</c:v>
                </c:pt>
                <c:pt idx="233">
                  <c:v>6514.5</c:v>
                </c:pt>
                <c:pt idx="234">
                  <c:v>6395</c:v>
                </c:pt>
                <c:pt idx="235">
                  <c:v>6389</c:v>
                </c:pt>
                <c:pt idx="236">
                  <c:v>6438</c:v>
                </c:pt>
                <c:pt idx="237">
                  <c:v>6462.5</c:v>
                </c:pt>
                <c:pt idx="238">
                  <c:v>6486</c:v>
                </c:pt>
                <c:pt idx="239">
                  <c:v>6733</c:v>
                </c:pt>
                <c:pt idx="240">
                  <c:v>6733</c:v>
                </c:pt>
                <c:pt idx="241">
                  <c:v>6681</c:v>
                </c:pt>
                <c:pt idx="242">
                  <c:v>6592.5</c:v>
                </c:pt>
                <c:pt idx="243">
                  <c:v>6597</c:v>
                </c:pt>
                <c:pt idx="244">
                  <c:v>6517.5</c:v>
                </c:pt>
                <c:pt idx="245">
                  <c:v>6417</c:v>
                </c:pt>
                <c:pt idx="246">
                  <c:v>6384</c:v>
                </c:pt>
                <c:pt idx="247">
                  <c:v>6549</c:v>
                </c:pt>
                <c:pt idx="248">
                  <c:v>6496</c:v>
                </c:pt>
                <c:pt idx="249">
                  <c:v>6453.5</c:v>
                </c:pt>
                <c:pt idx="250">
                  <c:v>6423</c:v>
                </c:pt>
                <c:pt idx="251">
                  <c:v>6476.5</c:v>
                </c:pt>
                <c:pt idx="252">
                  <c:v>6576.5</c:v>
                </c:pt>
                <c:pt idx="253">
                  <c:v>6605</c:v>
                </c:pt>
                <c:pt idx="254">
                  <c:v>6615.5</c:v>
                </c:pt>
                <c:pt idx="255">
                  <c:v>6730.5</c:v>
                </c:pt>
                <c:pt idx="256">
                  <c:v>6746.5</c:v>
                </c:pt>
                <c:pt idx="257">
                  <c:v>6675.5</c:v>
                </c:pt>
                <c:pt idx="258">
                  <c:v>6680</c:v>
                </c:pt>
                <c:pt idx="259">
                  <c:v>6744.5</c:v>
                </c:pt>
                <c:pt idx="260">
                  <c:v>6669.5</c:v>
                </c:pt>
                <c:pt idx="261">
                  <c:v>6663.5</c:v>
                </c:pt>
                <c:pt idx="262">
                  <c:v>6513.5</c:v>
                </c:pt>
                <c:pt idx="263">
                  <c:v>6514</c:v>
                </c:pt>
                <c:pt idx="264">
                  <c:v>6434.5</c:v>
                </c:pt>
                <c:pt idx="265">
                  <c:v>6571.5</c:v>
                </c:pt>
                <c:pt idx="266">
                  <c:v>6557</c:v>
                </c:pt>
                <c:pt idx="267">
                  <c:v>6516.5</c:v>
                </c:pt>
                <c:pt idx="268">
                  <c:v>6478.5</c:v>
                </c:pt>
                <c:pt idx="269">
                  <c:v>6606.5</c:v>
                </c:pt>
                <c:pt idx="270">
                  <c:v>6607.5</c:v>
                </c:pt>
                <c:pt idx="271">
                  <c:v>6596.5</c:v>
                </c:pt>
                <c:pt idx="272">
                  <c:v>6586.5</c:v>
                </c:pt>
                <c:pt idx="273">
                  <c:v>6512.5</c:v>
                </c:pt>
                <c:pt idx="274">
                  <c:v>6505</c:v>
                </c:pt>
                <c:pt idx="275">
                  <c:v>6551</c:v>
                </c:pt>
                <c:pt idx="276">
                  <c:v>6534.5</c:v>
                </c:pt>
                <c:pt idx="277">
                  <c:v>6441.5</c:v>
                </c:pt>
                <c:pt idx="278">
                  <c:v>6366</c:v>
                </c:pt>
                <c:pt idx="279">
                  <c:v>6236.5</c:v>
                </c:pt>
                <c:pt idx="280">
                  <c:v>6290.5</c:v>
                </c:pt>
                <c:pt idx="281">
                  <c:v>6245</c:v>
                </c:pt>
                <c:pt idx="282">
                  <c:v>6378</c:v>
                </c:pt>
                <c:pt idx="283">
                  <c:v>6301</c:v>
                </c:pt>
                <c:pt idx="284">
                  <c:v>6363.5</c:v>
                </c:pt>
                <c:pt idx="285">
                  <c:v>6398.5</c:v>
                </c:pt>
                <c:pt idx="286">
                  <c:v>6283</c:v>
                </c:pt>
                <c:pt idx="287">
                  <c:v>6276.5</c:v>
                </c:pt>
                <c:pt idx="288">
                  <c:v>6203.5</c:v>
                </c:pt>
                <c:pt idx="289">
                  <c:v>6211</c:v>
                </c:pt>
                <c:pt idx="290">
                  <c:v>6256.5</c:v>
                </c:pt>
                <c:pt idx="291">
                  <c:v>6169.5</c:v>
                </c:pt>
                <c:pt idx="292">
                  <c:v>6294</c:v>
                </c:pt>
                <c:pt idx="293">
                  <c:v>6327</c:v>
                </c:pt>
                <c:pt idx="294">
                  <c:v>6382.5</c:v>
                </c:pt>
                <c:pt idx="295">
                  <c:v>6476.5</c:v>
                </c:pt>
                <c:pt idx="296">
                  <c:v>6536.5</c:v>
                </c:pt>
                <c:pt idx="297">
                  <c:v>6661.5</c:v>
                </c:pt>
                <c:pt idx="298">
                  <c:v>6645.5</c:v>
                </c:pt>
                <c:pt idx="299">
                  <c:v>6712.5</c:v>
                </c:pt>
                <c:pt idx="300">
                  <c:v>6698.5</c:v>
                </c:pt>
                <c:pt idx="301">
                  <c:v>6772.5</c:v>
                </c:pt>
                <c:pt idx="302">
                  <c:v>6779.5</c:v>
                </c:pt>
                <c:pt idx="303">
                  <c:v>6710.5</c:v>
                </c:pt>
                <c:pt idx="304">
                  <c:v>6652.5</c:v>
                </c:pt>
                <c:pt idx="305">
                  <c:v>6702</c:v>
                </c:pt>
                <c:pt idx="306">
                  <c:v>6803.5</c:v>
                </c:pt>
                <c:pt idx="307">
                  <c:v>6839</c:v>
                </c:pt>
                <c:pt idx="308">
                  <c:v>6881</c:v>
                </c:pt>
                <c:pt idx="309">
                  <c:v>6778</c:v>
                </c:pt>
                <c:pt idx="310">
                  <c:v>6770</c:v>
                </c:pt>
                <c:pt idx="311">
                  <c:v>6768.5</c:v>
                </c:pt>
                <c:pt idx="312">
                  <c:v>6735</c:v>
                </c:pt>
                <c:pt idx="313">
                  <c:v>6794</c:v>
                </c:pt>
                <c:pt idx="314">
                  <c:v>6758.5</c:v>
                </c:pt>
                <c:pt idx="315">
                  <c:v>6762.5</c:v>
                </c:pt>
                <c:pt idx="316">
                  <c:v>6715.5</c:v>
                </c:pt>
                <c:pt idx="317">
                  <c:v>6688.5</c:v>
                </c:pt>
                <c:pt idx="318">
                  <c:v>6652.5</c:v>
                </c:pt>
                <c:pt idx="319">
                  <c:v>6664.5</c:v>
                </c:pt>
                <c:pt idx="320">
                  <c:v>6576.5</c:v>
                </c:pt>
                <c:pt idx="321">
                  <c:v>6563.5</c:v>
                </c:pt>
                <c:pt idx="322">
                  <c:v>6666.5</c:v>
                </c:pt>
                <c:pt idx="323">
                  <c:v>6584</c:v>
                </c:pt>
                <c:pt idx="324">
                  <c:v>6578</c:v>
                </c:pt>
                <c:pt idx="325">
                  <c:v>6629.5</c:v>
                </c:pt>
                <c:pt idx="326">
                  <c:v>6733.5</c:v>
                </c:pt>
                <c:pt idx="327">
                  <c:v>6714</c:v>
                </c:pt>
                <c:pt idx="328">
                  <c:v>6654</c:v>
                </c:pt>
                <c:pt idx="329">
                  <c:v>6674.5</c:v>
                </c:pt>
                <c:pt idx="330">
                  <c:v>6615.5</c:v>
                </c:pt>
                <c:pt idx="331">
                  <c:v>6589.5</c:v>
                </c:pt>
                <c:pt idx="332">
                  <c:v>6559.5</c:v>
                </c:pt>
                <c:pt idx="333">
                  <c:v>6432</c:v>
                </c:pt>
                <c:pt idx="334">
                  <c:v>6389.5</c:v>
                </c:pt>
                <c:pt idx="335">
                  <c:v>6379.5</c:v>
                </c:pt>
                <c:pt idx="336">
                  <c:v>6427</c:v>
                </c:pt>
                <c:pt idx="337">
                  <c:v>6351</c:v>
                </c:pt>
                <c:pt idx="338">
                  <c:v>6275.5</c:v>
                </c:pt>
                <c:pt idx="339">
                  <c:v>6286.5</c:v>
                </c:pt>
                <c:pt idx="340">
                  <c:v>6264</c:v>
                </c:pt>
                <c:pt idx="341">
                  <c:v>6401.5</c:v>
                </c:pt>
                <c:pt idx="342">
                  <c:v>6351.5</c:v>
                </c:pt>
                <c:pt idx="343">
                  <c:v>6236.5</c:v>
                </c:pt>
                <c:pt idx="344">
                  <c:v>6361.5</c:v>
                </c:pt>
                <c:pt idx="345">
                  <c:v>6423.5</c:v>
                </c:pt>
                <c:pt idx="346">
                  <c:v>6456.5</c:v>
                </c:pt>
                <c:pt idx="347">
                  <c:v>6435</c:v>
                </c:pt>
                <c:pt idx="348">
                  <c:v>6408.5</c:v>
                </c:pt>
                <c:pt idx="349">
                  <c:v>6386.5</c:v>
                </c:pt>
                <c:pt idx="350">
                  <c:v>6374</c:v>
                </c:pt>
                <c:pt idx="351">
                  <c:v>6319</c:v>
                </c:pt>
                <c:pt idx="352">
                  <c:v>6251</c:v>
                </c:pt>
                <c:pt idx="353">
                  <c:v>6279</c:v>
                </c:pt>
                <c:pt idx="354">
                  <c:v>6331.5</c:v>
                </c:pt>
                <c:pt idx="355">
                  <c:v>6282.5</c:v>
                </c:pt>
                <c:pt idx="356">
                  <c:v>6258.5</c:v>
                </c:pt>
                <c:pt idx="357">
                  <c:v>6125.5</c:v>
                </c:pt>
                <c:pt idx="358">
                  <c:v>6176.5</c:v>
                </c:pt>
                <c:pt idx="359">
                  <c:v>6110.5</c:v>
                </c:pt>
                <c:pt idx="360">
                  <c:v>6011</c:v>
                </c:pt>
                <c:pt idx="361">
                  <c:v>5990</c:v>
                </c:pt>
                <c:pt idx="362">
                  <c:v>6011</c:v>
                </c:pt>
                <c:pt idx="363">
                  <c:v>5969</c:v>
                </c:pt>
                <c:pt idx="364">
                  <c:v>5960.5</c:v>
                </c:pt>
                <c:pt idx="365">
                  <c:v>6000.5</c:v>
                </c:pt>
                <c:pt idx="366">
                  <c:v>5893</c:v>
                </c:pt>
                <c:pt idx="367">
                  <c:v>5854.5</c:v>
                </c:pt>
                <c:pt idx="368">
                  <c:v>5671.5</c:v>
                </c:pt>
                <c:pt idx="369">
                  <c:v>5852.5</c:v>
                </c:pt>
                <c:pt idx="370">
                  <c:v>5787</c:v>
                </c:pt>
                <c:pt idx="371">
                  <c:v>5724</c:v>
                </c:pt>
                <c:pt idx="372">
                  <c:v>5613</c:v>
                </c:pt>
                <c:pt idx="373">
                  <c:v>5593</c:v>
                </c:pt>
                <c:pt idx="374">
                  <c:v>5509</c:v>
                </c:pt>
                <c:pt idx="375">
                  <c:v>5561.5</c:v>
                </c:pt>
                <c:pt idx="376">
                  <c:v>5462.5</c:v>
                </c:pt>
                <c:pt idx="377">
                  <c:v>5592.5</c:v>
                </c:pt>
                <c:pt idx="378">
                  <c:v>5749</c:v>
                </c:pt>
                <c:pt idx="379">
                  <c:v>5713.5</c:v>
                </c:pt>
                <c:pt idx="380">
                  <c:v>5565</c:v>
                </c:pt>
                <c:pt idx="381">
                  <c:v>5500.5</c:v>
                </c:pt>
                <c:pt idx="382">
                  <c:v>5615.5</c:v>
                </c:pt>
                <c:pt idx="383">
                  <c:v>5828.5</c:v>
                </c:pt>
                <c:pt idx="384">
                  <c:v>5792</c:v>
                </c:pt>
                <c:pt idx="385">
                  <c:v>5722.5</c:v>
                </c:pt>
                <c:pt idx="386">
                  <c:v>5557</c:v>
                </c:pt>
                <c:pt idx="387">
                  <c:v>5507</c:v>
                </c:pt>
                <c:pt idx="388">
                  <c:v>5483</c:v>
                </c:pt>
                <c:pt idx="389">
                  <c:v>5293.5</c:v>
                </c:pt>
                <c:pt idx="390">
                  <c:v>5317.5</c:v>
                </c:pt>
                <c:pt idx="391">
                  <c:v>5420.5</c:v>
                </c:pt>
                <c:pt idx="392">
                  <c:v>5447</c:v>
                </c:pt>
                <c:pt idx="393">
                  <c:v>5262.5</c:v>
                </c:pt>
                <c:pt idx="394">
                  <c:v>5065.5</c:v>
                </c:pt>
                <c:pt idx="395">
                  <c:v>4888.5</c:v>
                </c:pt>
                <c:pt idx="396">
                  <c:v>4995</c:v>
                </c:pt>
                <c:pt idx="397">
                  <c:v>4822.5</c:v>
                </c:pt>
                <c:pt idx="398">
                  <c:v>4905</c:v>
                </c:pt>
                <c:pt idx="399">
                  <c:v>5175.5</c:v>
                </c:pt>
                <c:pt idx="400">
                  <c:v>5215</c:v>
                </c:pt>
                <c:pt idx="401">
                  <c:v>5047</c:v>
                </c:pt>
                <c:pt idx="402">
                  <c:v>4955.5</c:v>
                </c:pt>
                <c:pt idx="403">
                  <c:v>4853.5</c:v>
                </c:pt>
                <c:pt idx="404">
                  <c:v>4685.5</c:v>
                </c:pt>
                <c:pt idx="405">
                  <c:v>4878</c:v>
                </c:pt>
                <c:pt idx="406">
                  <c:v>4784.5</c:v>
                </c:pt>
                <c:pt idx="407">
                  <c:v>5009.5</c:v>
                </c:pt>
                <c:pt idx="408">
                  <c:v>5075.5</c:v>
                </c:pt>
                <c:pt idx="409">
                  <c:v>5012.5</c:v>
                </c:pt>
                <c:pt idx="410">
                  <c:v>5022.5</c:v>
                </c:pt>
                <c:pt idx="411">
                  <c:v>4939</c:v>
                </c:pt>
                <c:pt idx="412">
                  <c:v>4995</c:v>
                </c:pt>
                <c:pt idx="413">
                  <c:v>5028.5</c:v>
                </c:pt>
                <c:pt idx="414">
                  <c:v>5183.5</c:v>
                </c:pt>
                <c:pt idx="415">
                  <c:v>5120</c:v>
                </c:pt>
                <c:pt idx="416">
                  <c:v>5206</c:v>
                </c:pt>
                <c:pt idx="417">
                  <c:v>5219</c:v>
                </c:pt>
                <c:pt idx="418">
                  <c:v>5158.5</c:v>
                </c:pt>
                <c:pt idx="419">
                  <c:v>5128.5</c:v>
                </c:pt>
                <c:pt idx="420">
                  <c:v>5183</c:v>
                </c:pt>
                <c:pt idx="421">
                  <c:v>5039.5</c:v>
                </c:pt>
                <c:pt idx="422">
                  <c:v>5005.5</c:v>
                </c:pt>
                <c:pt idx="423">
                  <c:v>5050</c:v>
                </c:pt>
                <c:pt idx="424">
                  <c:v>4950.5</c:v>
                </c:pt>
                <c:pt idx="425">
                  <c:v>4740.5</c:v>
                </c:pt>
                <c:pt idx="426">
                  <c:v>4766</c:v>
                </c:pt>
                <c:pt idx="427">
                  <c:v>4690</c:v>
                </c:pt>
                <c:pt idx="428">
                  <c:v>4812.5</c:v>
                </c:pt>
                <c:pt idx="429">
                  <c:v>4755</c:v>
                </c:pt>
                <c:pt idx="430">
                  <c:v>4813.5</c:v>
                </c:pt>
                <c:pt idx="431">
                  <c:v>4905.5</c:v>
                </c:pt>
                <c:pt idx="432">
                  <c:v>4765.5</c:v>
                </c:pt>
                <c:pt idx="433">
                  <c:v>4701</c:v>
                </c:pt>
                <c:pt idx="434">
                  <c:v>4644.5</c:v>
                </c:pt>
                <c:pt idx="435">
                  <c:v>4608</c:v>
                </c:pt>
                <c:pt idx="436">
                  <c:v>4465</c:v>
                </c:pt>
                <c:pt idx="437">
                  <c:v>4362</c:v>
                </c:pt>
                <c:pt idx="438">
                  <c:v>4415.5</c:v>
                </c:pt>
                <c:pt idx="439">
                  <c:v>4252</c:v>
                </c:pt>
                <c:pt idx="440">
                  <c:v>4215.5</c:v>
                </c:pt>
                <c:pt idx="441">
                  <c:v>4289.5</c:v>
                </c:pt>
                <c:pt idx="442">
                  <c:v>4338.5</c:v>
                </c:pt>
                <c:pt idx="443">
                  <c:v>4208</c:v>
                </c:pt>
                <c:pt idx="444">
                  <c:v>4125.5</c:v>
                </c:pt>
                <c:pt idx="445">
                  <c:v>4193</c:v>
                </c:pt>
                <c:pt idx="446">
                  <c:v>4239.5</c:v>
                </c:pt>
                <c:pt idx="447">
                  <c:v>4150.5</c:v>
                </c:pt>
                <c:pt idx="448">
                  <c:v>4011.5</c:v>
                </c:pt>
                <c:pt idx="449">
                  <c:v>3997.5</c:v>
                </c:pt>
                <c:pt idx="450">
                  <c:v>3939</c:v>
                </c:pt>
                <c:pt idx="451">
                  <c:v>3926.5</c:v>
                </c:pt>
                <c:pt idx="452">
                  <c:v>4032</c:v>
                </c:pt>
                <c:pt idx="453">
                  <c:v>4228</c:v>
                </c:pt>
                <c:pt idx="454">
                  <c:v>4176.5</c:v>
                </c:pt>
                <c:pt idx="455">
                  <c:v>4336.5</c:v>
                </c:pt>
                <c:pt idx="456">
                  <c:v>4324.5</c:v>
                </c:pt>
                <c:pt idx="457">
                  <c:v>4490</c:v>
                </c:pt>
                <c:pt idx="458">
                  <c:v>4484</c:v>
                </c:pt>
                <c:pt idx="459">
                  <c:v>4586.5</c:v>
                </c:pt>
                <c:pt idx="460">
                  <c:v>4460.5</c:v>
                </c:pt>
                <c:pt idx="461">
                  <c:v>4353.5</c:v>
                </c:pt>
                <c:pt idx="462">
                  <c:v>4394.5</c:v>
                </c:pt>
                <c:pt idx="463">
                  <c:v>4421</c:v>
                </c:pt>
                <c:pt idx="464">
                  <c:v>4490.5</c:v>
                </c:pt>
                <c:pt idx="465">
                  <c:v>4342</c:v>
                </c:pt>
                <c:pt idx="466">
                  <c:v>4450.5</c:v>
                </c:pt>
                <c:pt idx="467">
                  <c:v>4489.5</c:v>
                </c:pt>
                <c:pt idx="468">
                  <c:v>4477.5</c:v>
                </c:pt>
                <c:pt idx="469">
                  <c:v>4645.5</c:v>
                </c:pt>
                <c:pt idx="470">
                  <c:v>4679</c:v>
                </c:pt>
                <c:pt idx="471">
                  <c:v>4618</c:v>
                </c:pt>
                <c:pt idx="472">
                  <c:v>4489.5</c:v>
                </c:pt>
                <c:pt idx="473">
                  <c:v>4388</c:v>
                </c:pt>
                <c:pt idx="474">
                  <c:v>4337.5</c:v>
                </c:pt>
                <c:pt idx="475">
                  <c:v>4429.5</c:v>
                </c:pt>
                <c:pt idx="476">
                  <c:v>4385.5</c:v>
                </c:pt>
                <c:pt idx="477">
                  <c:v>4491</c:v>
                </c:pt>
                <c:pt idx="478">
                  <c:v>4499.5</c:v>
                </c:pt>
                <c:pt idx="479">
                  <c:v>4523</c:v>
                </c:pt>
                <c:pt idx="480">
                  <c:v>4533.5</c:v>
                </c:pt>
                <c:pt idx="481">
                  <c:v>4527</c:v>
                </c:pt>
                <c:pt idx="482">
                  <c:v>4604.5</c:v>
                </c:pt>
                <c:pt idx="483">
                  <c:v>4635.5</c:v>
                </c:pt>
                <c:pt idx="484">
                  <c:v>4610.5</c:v>
                </c:pt>
                <c:pt idx="485">
                  <c:v>4496</c:v>
                </c:pt>
                <c:pt idx="486">
                  <c:v>4638</c:v>
                </c:pt>
                <c:pt idx="487">
                  <c:v>4681</c:v>
                </c:pt>
                <c:pt idx="488">
                  <c:v>4660</c:v>
                </c:pt>
                <c:pt idx="489">
                  <c:v>4673</c:v>
                </c:pt>
                <c:pt idx="490">
                  <c:v>4596.5</c:v>
                </c:pt>
                <c:pt idx="491">
                  <c:v>4633</c:v>
                </c:pt>
                <c:pt idx="492">
                  <c:v>4531.5</c:v>
                </c:pt>
                <c:pt idx="493">
                  <c:v>4500</c:v>
                </c:pt>
                <c:pt idx="494">
                  <c:v>4378</c:v>
                </c:pt>
                <c:pt idx="495">
                  <c:v>4464</c:v>
                </c:pt>
                <c:pt idx="496">
                  <c:v>4489.5</c:v>
                </c:pt>
                <c:pt idx="497">
                  <c:v>4418.5</c:v>
                </c:pt>
                <c:pt idx="498">
                  <c:v>4361.5</c:v>
                </c:pt>
                <c:pt idx="499">
                  <c:v>4499</c:v>
                </c:pt>
                <c:pt idx="500">
                  <c:v>4448</c:v>
                </c:pt>
                <c:pt idx="501">
                  <c:v>4341.5</c:v>
                </c:pt>
                <c:pt idx="502">
                  <c:v>4254.5</c:v>
                </c:pt>
                <c:pt idx="503">
                  <c:v>4337</c:v>
                </c:pt>
                <c:pt idx="504">
                  <c:v>4284.5</c:v>
                </c:pt>
                <c:pt idx="505">
                  <c:v>4143.5</c:v>
                </c:pt>
                <c:pt idx="506">
                  <c:v>4183.5</c:v>
                </c:pt>
                <c:pt idx="507">
                  <c:v>4378</c:v>
                </c:pt>
                <c:pt idx="508">
                  <c:v>4395</c:v>
                </c:pt>
                <c:pt idx="509">
                  <c:v>4442.5</c:v>
                </c:pt>
                <c:pt idx="510">
                  <c:v>4401</c:v>
                </c:pt>
                <c:pt idx="511">
                  <c:v>4312</c:v>
                </c:pt>
                <c:pt idx="512">
                  <c:v>4316</c:v>
                </c:pt>
                <c:pt idx="513">
                  <c:v>4337</c:v>
                </c:pt>
                <c:pt idx="514">
                  <c:v>4368</c:v>
                </c:pt>
                <c:pt idx="515">
                  <c:v>4417</c:v>
                </c:pt>
                <c:pt idx="516">
                  <c:v>4334</c:v>
                </c:pt>
                <c:pt idx="517">
                  <c:v>4344</c:v>
                </c:pt>
                <c:pt idx="518">
                  <c:v>4217</c:v>
                </c:pt>
                <c:pt idx="519">
                  <c:v>4210.5</c:v>
                </c:pt>
                <c:pt idx="520">
                  <c:v>4169</c:v>
                </c:pt>
                <c:pt idx="521">
                  <c:v>4090</c:v>
                </c:pt>
                <c:pt idx="522">
                  <c:v>4104</c:v>
                </c:pt>
                <c:pt idx="523">
                  <c:v>4009.5</c:v>
                </c:pt>
                <c:pt idx="524">
                  <c:v>3932.5</c:v>
                </c:pt>
                <c:pt idx="525">
                  <c:v>3968.5</c:v>
                </c:pt>
                <c:pt idx="526">
                  <c:v>4010</c:v>
                </c:pt>
                <c:pt idx="527">
                  <c:v>3956.5</c:v>
                </c:pt>
                <c:pt idx="528">
                  <c:v>4038.5</c:v>
                </c:pt>
                <c:pt idx="529">
                  <c:v>4044</c:v>
                </c:pt>
                <c:pt idx="530">
                  <c:v>3914.5</c:v>
                </c:pt>
                <c:pt idx="531">
                  <c:v>4024</c:v>
                </c:pt>
                <c:pt idx="532">
                  <c:v>3917</c:v>
                </c:pt>
                <c:pt idx="533">
                  <c:v>3849</c:v>
                </c:pt>
                <c:pt idx="534">
                  <c:v>3858</c:v>
                </c:pt>
                <c:pt idx="535">
                  <c:v>3908</c:v>
                </c:pt>
                <c:pt idx="536">
                  <c:v>3871</c:v>
                </c:pt>
                <c:pt idx="537">
                  <c:v>3842</c:v>
                </c:pt>
                <c:pt idx="538">
                  <c:v>3950.5</c:v>
                </c:pt>
                <c:pt idx="539">
                  <c:v>3990.5</c:v>
                </c:pt>
                <c:pt idx="540">
                  <c:v>4010.5</c:v>
                </c:pt>
                <c:pt idx="541">
                  <c:v>3901.5</c:v>
                </c:pt>
                <c:pt idx="542">
                  <c:v>3875</c:v>
                </c:pt>
                <c:pt idx="543">
                  <c:v>3925</c:v>
                </c:pt>
                <c:pt idx="544">
                  <c:v>3860</c:v>
                </c:pt>
                <c:pt idx="545">
                  <c:v>3761</c:v>
                </c:pt>
                <c:pt idx="546">
                  <c:v>3745</c:v>
                </c:pt>
                <c:pt idx="547">
                  <c:v>3778.5</c:v>
                </c:pt>
                <c:pt idx="548">
                  <c:v>3820.5</c:v>
                </c:pt>
                <c:pt idx="549">
                  <c:v>3828</c:v>
                </c:pt>
                <c:pt idx="550">
                  <c:v>3785.5</c:v>
                </c:pt>
                <c:pt idx="551">
                  <c:v>3797.5</c:v>
                </c:pt>
                <c:pt idx="552">
                  <c:v>3719.5</c:v>
                </c:pt>
                <c:pt idx="553">
                  <c:v>3719</c:v>
                </c:pt>
                <c:pt idx="554">
                  <c:v>3606</c:v>
                </c:pt>
                <c:pt idx="555">
                  <c:v>3578</c:v>
                </c:pt>
                <c:pt idx="556">
                  <c:v>3479</c:v>
                </c:pt>
                <c:pt idx="557">
                  <c:v>3625.5</c:v>
                </c:pt>
                <c:pt idx="558">
                  <c:v>3675.5</c:v>
                </c:pt>
                <c:pt idx="559">
                  <c:v>3780.5</c:v>
                </c:pt>
                <c:pt idx="560">
                  <c:v>3858</c:v>
                </c:pt>
                <c:pt idx="561">
                  <c:v>3895.5</c:v>
                </c:pt>
                <c:pt idx="562">
                  <c:v>3895.5</c:v>
                </c:pt>
                <c:pt idx="563">
                  <c:v>3993</c:v>
                </c:pt>
                <c:pt idx="564">
                  <c:v>3846</c:v>
                </c:pt>
                <c:pt idx="565">
                  <c:v>3907.5</c:v>
                </c:pt>
                <c:pt idx="566">
                  <c:v>3868.5</c:v>
                </c:pt>
                <c:pt idx="567">
                  <c:v>3872</c:v>
                </c:pt>
                <c:pt idx="568">
                  <c:v>3825</c:v>
                </c:pt>
                <c:pt idx="569">
                  <c:v>3702</c:v>
                </c:pt>
                <c:pt idx="570">
                  <c:v>3714</c:v>
                </c:pt>
                <c:pt idx="571">
                  <c:v>3853</c:v>
                </c:pt>
                <c:pt idx="572">
                  <c:v>3833</c:v>
                </c:pt>
                <c:pt idx="573">
                  <c:v>3920</c:v>
                </c:pt>
                <c:pt idx="574">
                  <c:v>4081</c:v>
                </c:pt>
                <c:pt idx="575">
                  <c:v>4042</c:v>
                </c:pt>
                <c:pt idx="576">
                  <c:v>4012.5</c:v>
                </c:pt>
                <c:pt idx="577">
                  <c:v>3977</c:v>
                </c:pt>
                <c:pt idx="578">
                  <c:v>4004</c:v>
                </c:pt>
                <c:pt idx="579">
                  <c:v>4061.5</c:v>
                </c:pt>
                <c:pt idx="580">
                  <c:v>4112</c:v>
                </c:pt>
                <c:pt idx="581">
                  <c:v>4110</c:v>
                </c:pt>
                <c:pt idx="582">
                  <c:v>4172</c:v>
                </c:pt>
                <c:pt idx="583">
                  <c:v>4235.5</c:v>
                </c:pt>
                <c:pt idx="584">
                  <c:v>4230.5</c:v>
                </c:pt>
                <c:pt idx="585">
                  <c:v>4173.5</c:v>
                </c:pt>
                <c:pt idx="586">
                  <c:v>4119</c:v>
                </c:pt>
                <c:pt idx="587">
                  <c:v>4222.5</c:v>
                </c:pt>
                <c:pt idx="588">
                  <c:v>4192</c:v>
                </c:pt>
                <c:pt idx="589">
                  <c:v>4195</c:v>
                </c:pt>
                <c:pt idx="590">
                  <c:v>4250</c:v>
                </c:pt>
                <c:pt idx="591">
                  <c:v>4284.5</c:v>
                </c:pt>
                <c:pt idx="592">
                  <c:v>4329.5</c:v>
                </c:pt>
                <c:pt idx="593">
                  <c:v>4271.5</c:v>
                </c:pt>
                <c:pt idx="594">
                  <c:v>4158</c:v>
                </c:pt>
                <c:pt idx="595">
                  <c:v>4211</c:v>
                </c:pt>
                <c:pt idx="596">
                  <c:v>4203.5</c:v>
                </c:pt>
                <c:pt idx="597">
                  <c:v>4171</c:v>
                </c:pt>
                <c:pt idx="598">
                  <c:v>4192</c:v>
                </c:pt>
                <c:pt idx="599">
                  <c:v>4252</c:v>
                </c:pt>
                <c:pt idx="600">
                  <c:v>4261.5</c:v>
                </c:pt>
                <c:pt idx="601">
                  <c:v>4108</c:v>
                </c:pt>
                <c:pt idx="602">
                  <c:v>4112</c:v>
                </c:pt>
                <c:pt idx="603">
                  <c:v>4080.5</c:v>
                </c:pt>
                <c:pt idx="604">
                  <c:v>4126</c:v>
                </c:pt>
                <c:pt idx="605">
                  <c:v>4099.5</c:v>
                </c:pt>
                <c:pt idx="606">
                  <c:v>4100</c:v>
                </c:pt>
                <c:pt idx="607">
                  <c:v>4136.5</c:v>
                </c:pt>
                <c:pt idx="608">
                  <c:v>4178</c:v>
                </c:pt>
                <c:pt idx="609">
                  <c:v>4174</c:v>
                </c:pt>
                <c:pt idx="610">
                  <c:v>4259</c:v>
                </c:pt>
                <c:pt idx="611">
                  <c:v>4327</c:v>
                </c:pt>
                <c:pt idx="612">
                  <c:v>4286</c:v>
                </c:pt>
                <c:pt idx="613">
                  <c:v>4336</c:v>
                </c:pt>
                <c:pt idx="614">
                  <c:v>4306.5</c:v>
                </c:pt>
                <c:pt idx="615">
                  <c:v>4392</c:v>
                </c:pt>
                <c:pt idx="616">
                  <c:v>4362</c:v>
                </c:pt>
                <c:pt idx="617">
                  <c:v>4403</c:v>
                </c:pt>
                <c:pt idx="618">
                  <c:v>4446.5</c:v>
                </c:pt>
                <c:pt idx="619">
                  <c:v>4481</c:v>
                </c:pt>
                <c:pt idx="620">
                  <c:v>4425.5</c:v>
                </c:pt>
                <c:pt idx="621">
                  <c:v>4525.5</c:v>
                </c:pt>
                <c:pt idx="622">
                  <c:v>4549</c:v>
                </c:pt>
                <c:pt idx="623">
                  <c:v>4570</c:v>
                </c:pt>
                <c:pt idx="624">
                  <c:v>4493</c:v>
                </c:pt>
                <c:pt idx="625">
                  <c:v>4507</c:v>
                </c:pt>
                <c:pt idx="626">
                  <c:v>4453.5</c:v>
                </c:pt>
                <c:pt idx="627">
                  <c:v>4491.5</c:v>
                </c:pt>
                <c:pt idx="628">
                  <c:v>4458</c:v>
                </c:pt>
                <c:pt idx="629">
                  <c:v>4496</c:v>
                </c:pt>
                <c:pt idx="630">
                  <c:v>4468.5</c:v>
                </c:pt>
                <c:pt idx="631">
                  <c:v>4473.5</c:v>
                </c:pt>
                <c:pt idx="632">
                  <c:v>4410</c:v>
                </c:pt>
                <c:pt idx="633">
                  <c:v>4501</c:v>
                </c:pt>
                <c:pt idx="634">
                  <c:v>4487</c:v>
                </c:pt>
                <c:pt idx="635">
                  <c:v>4503</c:v>
                </c:pt>
                <c:pt idx="636">
                  <c:v>4609</c:v>
                </c:pt>
                <c:pt idx="637">
                  <c:v>4594.5</c:v>
                </c:pt>
                <c:pt idx="638">
                  <c:v>4583</c:v>
                </c:pt>
                <c:pt idx="639">
                  <c:v>4526</c:v>
                </c:pt>
                <c:pt idx="640">
                  <c:v>4579</c:v>
                </c:pt>
                <c:pt idx="641">
                  <c:v>4655</c:v>
                </c:pt>
                <c:pt idx="642">
                  <c:v>4651.5</c:v>
                </c:pt>
                <c:pt idx="643">
                  <c:v>4639.5</c:v>
                </c:pt>
                <c:pt idx="644">
                  <c:v>4591.5</c:v>
                </c:pt>
                <c:pt idx="645">
                  <c:v>4623.5</c:v>
                </c:pt>
                <c:pt idx="646">
                  <c:v>4538</c:v>
                </c:pt>
                <c:pt idx="647">
                  <c:v>4563</c:v>
                </c:pt>
                <c:pt idx="648">
                  <c:v>4562.5</c:v>
                </c:pt>
                <c:pt idx="649">
                  <c:v>4625</c:v>
                </c:pt>
                <c:pt idx="650">
                  <c:v>4610.5</c:v>
                </c:pt>
                <c:pt idx="651">
                  <c:v>4668</c:v>
                </c:pt>
                <c:pt idx="652">
                  <c:v>4674</c:v>
                </c:pt>
                <c:pt idx="653">
                  <c:v>4695</c:v>
                </c:pt>
                <c:pt idx="654">
                  <c:v>4723.5</c:v>
                </c:pt>
                <c:pt idx="655">
                  <c:v>4687</c:v>
                </c:pt>
                <c:pt idx="656">
                  <c:v>4652</c:v>
                </c:pt>
                <c:pt idx="657">
                  <c:v>4689</c:v>
                </c:pt>
                <c:pt idx="658">
                  <c:v>4622</c:v>
                </c:pt>
                <c:pt idx="659">
                  <c:v>4579</c:v>
                </c:pt>
                <c:pt idx="660">
                  <c:v>4573</c:v>
                </c:pt>
                <c:pt idx="661">
                  <c:v>4591.5</c:v>
                </c:pt>
                <c:pt idx="662">
                  <c:v>4637</c:v>
                </c:pt>
                <c:pt idx="663">
                  <c:v>4643</c:v>
                </c:pt>
                <c:pt idx="664">
                  <c:v>4704</c:v>
                </c:pt>
                <c:pt idx="665">
                  <c:v>4695</c:v>
                </c:pt>
                <c:pt idx="666">
                  <c:v>4759</c:v>
                </c:pt>
                <c:pt idx="667">
                  <c:v>4751</c:v>
                </c:pt>
                <c:pt idx="668">
                  <c:v>4751</c:v>
                </c:pt>
                <c:pt idx="669">
                  <c:v>4808.5</c:v>
                </c:pt>
                <c:pt idx="670">
                  <c:v>4797</c:v>
                </c:pt>
                <c:pt idx="671">
                  <c:v>4752.5</c:v>
                </c:pt>
                <c:pt idx="672">
                  <c:v>4702</c:v>
                </c:pt>
                <c:pt idx="673">
                  <c:v>4736</c:v>
                </c:pt>
                <c:pt idx="674">
                  <c:v>4752</c:v>
                </c:pt>
                <c:pt idx="675">
                  <c:v>4735.5</c:v>
                </c:pt>
                <c:pt idx="676">
                  <c:v>4824</c:v>
                </c:pt>
                <c:pt idx="677">
                  <c:v>4814</c:v>
                </c:pt>
                <c:pt idx="678">
                  <c:v>4898.5</c:v>
                </c:pt>
                <c:pt idx="679">
                  <c:v>4918.5</c:v>
                </c:pt>
                <c:pt idx="680">
                  <c:v>4858</c:v>
                </c:pt>
                <c:pt idx="681">
                  <c:v>4893</c:v>
                </c:pt>
                <c:pt idx="682">
                  <c:v>4840</c:v>
                </c:pt>
                <c:pt idx="683">
                  <c:v>4788</c:v>
                </c:pt>
                <c:pt idx="684">
                  <c:v>4807</c:v>
                </c:pt>
                <c:pt idx="685">
                  <c:v>4739.5</c:v>
                </c:pt>
                <c:pt idx="686">
                  <c:v>4767</c:v>
                </c:pt>
                <c:pt idx="687">
                  <c:v>4810.5</c:v>
                </c:pt>
                <c:pt idx="688">
                  <c:v>4798</c:v>
                </c:pt>
                <c:pt idx="689">
                  <c:v>4871.5</c:v>
                </c:pt>
                <c:pt idx="690">
                  <c:v>4835</c:v>
                </c:pt>
                <c:pt idx="691">
                  <c:v>4704</c:v>
                </c:pt>
                <c:pt idx="692">
                  <c:v>4649.5</c:v>
                </c:pt>
                <c:pt idx="693">
                  <c:v>4546</c:v>
                </c:pt>
                <c:pt idx="694">
                  <c:v>4571</c:v>
                </c:pt>
                <c:pt idx="695">
                  <c:v>4569</c:v>
                </c:pt>
                <c:pt idx="696">
                  <c:v>4551</c:v>
                </c:pt>
                <c:pt idx="697">
                  <c:v>4494.5</c:v>
                </c:pt>
                <c:pt idx="698">
                  <c:v>4559.5</c:v>
                </c:pt>
                <c:pt idx="699">
                  <c:v>4525</c:v>
                </c:pt>
                <c:pt idx="700">
                  <c:v>4656.5</c:v>
                </c:pt>
                <c:pt idx="701">
                  <c:v>4647</c:v>
                </c:pt>
                <c:pt idx="702">
                  <c:v>4590.5</c:v>
                </c:pt>
                <c:pt idx="703">
                  <c:v>4639</c:v>
                </c:pt>
                <c:pt idx="704">
                  <c:v>4721.5</c:v>
                </c:pt>
                <c:pt idx="705">
                  <c:v>4714.5</c:v>
                </c:pt>
                <c:pt idx="706">
                  <c:v>4781</c:v>
                </c:pt>
                <c:pt idx="707">
                  <c:v>4778</c:v>
                </c:pt>
                <c:pt idx="708">
                  <c:v>4804</c:v>
                </c:pt>
                <c:pt idx="709">
                  <c:v>4817</c:v>
                </c:pt>
                <c:pt idx="710">
                  <c:v>4748.5</c:v>
                </c:pt>
                <c:pt idx="711">
                  <c:v>4801</c:v>
                </c:pt>
                <c:pt idx="712">
                  <c:v>4822</c:v>
                </c:pt>
                <c:pt idx="713">
                  <c:v>4730</c:v>
                </c:pt>
                <c:pt idx="714">
                  <c:v>4740.5</c:v>
                </c:pt>
                <c:pt idx="715">
                  <c:v>4691</c:v>
                </c:pt>
                <c:pt idx="716">
                  <c:v>4758.5</c:v>
                </c:pt>
                <c:pt idx="717">
                  <c:v>4837</c:v>
                </c:pt>
                <c:pt idx="718">
                  <c:v>4859.5</c:v>
                </c:pt>
                <c:pt idx="719">
                  <c:v>4884.5</c:v>
                </c:pt>
                <c:pt idx="720">
                  <c:v>4885</c:v>
                </c:pt>
                <c:pt idx="721">
                  <c:v>4994</c:v>
                </c:pt>
                <c:pt idx="722">
                  <c:v>4967.5</c:v>
                </c:pt>
                <c:pt idx="723">
                  <c:v>4969</c:v>
                </c:pt>
                <c:pt idx="724">
                  <c:v>4987</c:v>
                </c:pt>
                <c:pt idx="725">
                  <c:v>5017</c:v>
                </c:pt>
                <c:pt idx="726">
                  <c:v>4989.5</c:v>
                </c:pt>
                <c:pt idx="727">
                  <c:v>4978</c:v>
                </c:pt>
                <c:pt idx="728">
                  <c:v>5012.5</c:v>
                </c:pt>
                <c:pt idx="729">
                  <c:v>4997.5</c:v>
                </c:pt>
                <c:pt idx="730">
                  <c:v>5026</c:v>
                </c:pt>
                <c:pt idx="731">
                  <c:v>4906.5</c:v>
                </c:pt>
                <c:pt idx="732">
                  <c:v>4856</c:v>
                </c:pt>
                <c:pt idx="733">
                  <c:v>4890</c:v>
                </c:pt>
                <c:pt idx="734">
                  <c:v>4892</c:v>
                </c:pt>
                <c:pt idx="735">
                  <c:v>4867</c:v>
                </c:pt>
                <c:pt idx="736">
                  <c:v>4979.5</c:v>
                </c:pt>
                <c:pt idx="737">
                  <c:v>4971</c:v>
                </c:pt>
                <c:pt idx="738">
                  <c:v>4964</c:v>
                </c:pt>
                <c:pt idx="739">
                  <c:v>4982</c:v>
                </c:pt>
                <c:pt idx="740">
                  <c:v>4973.5</c:v>
                </c:pt>
                <c:pt idx="741">
                  <c:v>5057.5</c:v>
                </c:pt>
                <c:pt idx="742">
                  <c:v>5055.5</c:v>
                </c:pt>
                <c:pt idx="743">
                  <c:v>5115.5</c:v>
                </c:pt>
                <c:pt idx="744">
                  <c:v>5083.5</c:v>
                </c:pt>
                <c:pt idx="745">
                  <c:v>5054.5</c:v>
                </c:pt>
                <c:pt idx="746">
                  <c:v>5056</c:v>
                </c:pt>
                <c:pt idx="747">
                  <c:v>5084.5</c:v>
                </c:pt>
                <c:pt idx="748">
                  <c:v>5057</c:v>
                </c:pt>
                <c:pt idx="749">
                  <c:v>5083</c:v>
                </c:pt>
                <c:pt idx="750">
                  <c:v>5080.5</c:v>
                </c:pt>
                <c:pt idx="751">
                  <c:v>5088.5</c:v>
                </c:pt>
                <c:pt idx="752">
                  <c:v>5102</c:v>
                </c:pt>
                <c:pt idx="753">
                  <c:v>5037</c:v>
                </c:pt>
                <c:pt idx="754">
                  <c:v>5107.5</c:v>
                </c:pt>
                <c:pt idx="755">
                  <c:v>5105.5</c:v>
                </c:pt>
                <c:pt idx="756">
                  <c:v>5119</c:v>
                </c:pt>
                <c:pt idx="757">
                  <c:v>5128.5</c:v>
                </c:pt>
                <c:pt idx="758">
                  <c:v>5191</c:v>
                </c:pt>
                <c:pt idx="759">
                  <c:v>5200.5</c:v>
                </c:pt>
                <c:pt idx="760">
                  <c:v>5250</c:v>
                </c:pt>
                <c:pt idx="761">
                  <c:v>5269.5</c:v>
                </c:pt>
                <c:pt idx="762">
                  <c:v>5265</c:v>
                </c:pt>
                <c:pt idx="763">
                  <c:v>5250</c:v>
                </c:pt>
                <c:pt idx="764">
                  <c:v>5279.5</c:v>
                </c:pt>
                <c:pt idx="765">
                  <c:v>5238</c:v>
                </c:pt>
                <c:pt idx="766">
                  <c:v>5219.5</c:v>
                </c:pt>
                <c:pt idx="767">
                  <c:v>5200.5</c:v>
                </c:pt>
                <c:pt idx="768">
                  <c:v>5270.5</c:v>
                </c:pt>
                <c:pt idx="769">
                  <c:v>5310</c:v>
                </c:pt>
                <c:pt idx="770">
                  <c:v>5336</c:v>
                </c:pt>
                <c:pt idx="771">
                  <c:v>5361.5</c:v>
                </c:pt>
                <c:pt idx="772">
                  <c:v>5341.5</c:v>
                </c:pt>
                <c:pt idx="773">
                  <c:v>5372</c:v>
                </c:pt>
                <c:pt idx="774">
                  <c:v>5366.5</c:v>
                </c:pt>
                <c:pt idx="775">
                  <c:v>5358.5</c:v>
                </c:pt>
                <c:pt idx="776">
                  <c:v>5361.5</c:v>
                </c:pt>
                <c:pt idx="777">
                  <c:v>5353.5</c:v>
                </c:pt>
                <c:pt idx="778">
                  <c:v>5372.5</c:v>
                </c:pt>
                <c:pt idx="779">
                  <c:v>5306.5</c:v>
                </c:pt>
                <c:pt idx="780">
                  <c:v>5284.5</c:v>
                </c:pt>
                <c:pt idx="781">
                  <c:v>5319</c:v>
                </c:pt>
                <c:pt idx="782">
                  <c:v>5266</c:v>
                </c:pt>
                <c:pt idx="783">
                  <c:v>5235</c:v>
                </c:pt>
                <c:pt idx="784">
                  <c:v>5243.5</c:v>
                </c:pt>
                <c:pt idx="785">
                  <c:v>5254</c:v>
                </c:pt>
                <c:pt idx="786">
                  <c:v>5322.5</c:v>
                </c:pt>
                <c:pt idx="787">
                  <c:v>5333</c:v>
                </c:pt>
                <c:pt idx="788">
                  <c:v>5345</c:v>
                </c:pt>
                <c:pt idx="789">
                  <c:v>5328.5</c:v>
                </c:pt>
                <c:pt idx="790">
                  <c:v>5257.5</c:v>
                </c:pt>
                <c:pt idx="791">
                  <c:v>5282.5</c:v>
                </c:pt>
                <c:pt idx="792">
                  <c:v>5314</c:v>
                </c:pt>
                <c:pt idx="793">
                  <c:v>5320</c:v>
                </c:pt>
                <c:pt idx="794">
                  <c:v>5351.5</c:v>
                </c:pt>
                <c:pt idx="795">
                  <c:v>5283</c:v>
                </c:pt>
                <c:pt idx="796">
                  <c:v>5275</c:v>
                </c:pt>
                <c:pt idx="797">
                  <c:v>5199.5</c:v>
                </c:pt>
                <c:pt idx="798">
                  <c:v>5206.5</c:v>
                </c:pt>
                <c:pt idx="799">
                  <c:v>5221.5</c:v>
                </c:pt>
                <c:pt idx="800">
                  <c:v>5232</c:v>
                </c:pt>
                <c:pt idx="801">
                  <c:v>5275.5</c:v>
                </c:pt>
                <c:pt idx="802">
                  <c:v>5289</c:v>
                </c:pt>
                <c:pt idx="803">
                  <c:v>5292.5</c:v>
                </c:pt>
                <c:pt idx="804">
                  <c:v>5348.5</c:v>
                </c:pt>
                <c:pt idx="805">
                  <c:v>5344.5</c:v>
                </c:pt>
                <c:pt idx="806">
                  <c:v>5345.5</c:v>
                </c:pt>
                <c:pt idx="807">
                  <c:v>5261.5</c:v>
                </c:pt>
                <c:pt idx="808">
                  <c:v>5225.5</c:v>
                </c:pt>
                <c:pt idx="809">
                  <c:v>5134.5</c:v>
                </c:pt>
                <c:pt idx="810">
                  <c:v>5110.5</c:v>
                </c:pt>
                <c:pt idx="811">
                  <c:v>5015.5</c:v>
                </c:pt>
                <c:pt idx="812">
                  <c:v>5015.5</c:v>
                </c:pt>
                <c:pt idx="813">
                  <c:v>5102.5</c:v>
                </c:pt>
                <c:pt idx="814">
                  <c:v>5036</c:v>
                </c:pt>
                <c:pt idx="815">
                  <c:v>5014</c:v>
                </c:pt>
                <c:pt idx="816">
                  <c:v>4914.5</c:v>
                </c:pt>
                <c:pt idx="817">
                  <c:v>4932</c:v>
                </c:pt>
                <c:pt idx="818">
                  <c:v>4957.5</c:v>
                </c:pt>
                <c:pt idx="819">
                  <c:v>5034</c:v>
                </c:pt>
                <c:pt idx="820">
                  <c:v>5022</c:v>
                </c:pt>
                <c:pt idx="821">
                  <c:v>5090</c:v>
                </c:pt>
                <c:pt idx="822">
                  <c:v>5069</c:v>
                </c:pt>
                <c:pt idx="823">
                  <c:v>5062.5</c:v>
                </c:pt>
                <c:pt idx="824">
                  <c:v>5125</c:v>
                </c:pt>
                <c:pt idx="825">
                  <c:v>5225</c:v>
                </c:pt>
                <c:pt idx="826">
                  <c:v>5257.5</c:v>
                </c:pt>
                <c:pt idx="827">
                  <c:v>5226.5</c:v>
                </c:pt>
                <c:pt idx="828">
                  <c:v>5208</c:v>
                </c:pt>
                <c:pt idx="829">
                  <c:v>5224</c:v>
                </c:pt>
                <c:pt idx="830">
                  <c:v>5246.5</c:v>
                </c:pt>
                <c:pt idx="831">
                  <c:v>5219</c:v>
                </c:pt>
                <c:pt idx="832">
                  <c:v>5192</c:v>
                </c:pt>
                <c:pt idx="833">
                  <c:v>5240</c:v>
                </c:pt>
                <c:pt idx="834">
                  <c:v>5230</c:v>
                </c:pt>
                <c:pt idx="835">
                  <c:v>5263</c:v>
                </c:pt>
                <c:pt idx="836">
                  <c:v>5248</c:v>
                </c:pt>
                <c:pt idx="837">
                  <c:v>5295</c:v>
                </c:pt>
                <c:pt idx="838">
                  <c:v>5306</c:v>
                </c:pt>
                <c:pt idx="839">
                  <c:v>5324</c:v>
                </c:pt>
                <c:pt idx="840">
                  <c:v>5348.5</c:v>
                </c:pt>
                <c:pt idx="841">
                  <c:v>5270</c:v>
                </c:pt>
                <c:pt idx="842">
                  <c:v>5188</c:v>
                </c:pt>
                <c:pt idx="843">
                  <c:v>5163</c:v>
                </c:pt>
                <c:pt idx="844">
                  <c:v>5192.5</c:v>
                </c:pt>
                <c:pt idx="845">
                  <c:v>5172</c:v>
                </c:pt>
                <c:pt idx="846">
                  <c:v>5221</c:v>
                </c:pt>
                <c:pt idx="847">
                  <c:v>5077</c:v>
                </c:pt>
                <c:pt idx="848">
                  <c:v>5059.5</c:v>
                </c:pt>
                <c:pt idx="849">
                  <c:v>4988</c:v>
                </c:pt>
                <c:pt idx="850">
                  <c:v>5024</c:v>
                </c:pt>
                <c:pt idx="851">
                  <c:v>4942</c:v>
                </c:pt>
                <c:pt idx="852">
                  <c:v>5008.5</c:v>
                </c:pt>
                <c:pt idx="853">
                  <c:v>5004</c:v>
                </c:pt>
                <c:pt idx="854">
                  <c:v>4940.5</c:v>
                </c:pt>
                <c:pt idx="855">
                  <c:v>4967.5</c:v>
                </c:pt>
                <c:pt idx="856">
                  <c:v>5053</c:v>
                </c:pt>
                <c:pt idx="857">
                  <c:v>5024.5</c:v>
                </c:pt>
                <c:pt idx="858">
                  <c:v>5014.5</c:v>
                </c:pt>
                <c:pt idx="859">
                  <c:v>5045</c:v>
                </c:pt>
                <c:pt idx="860">
                  <c:v>5060.5</c:v>
                </c:pt>
                <c:pt idx="861">
                  <c:v>5068</c:v>
                </c:pt>
                <c:pt idx="862">
                  <c:v>5097.5</c:v>
                </c:pt>
                <c:pt idx="863">
                  <c:v>5106.5</c:v>
                </c:pt>
                <c:pt idx="864">
                  <c:v>5117</c:v>
                </c:pt>
                <c:pt idx="865">
                  <c:v>5058.5</c:v>
                </c:pt>
                <c:pt idx="866">
                  <c:v>5108</c:v>
                </c:pt>
                <c:pt idx="867">
                  <c:v>5110</c:v>
                </c:pt>
                <c:pt idx="868">
                  <c:v>5167.5</c:v>
                </c:pt>
                <c:pt idx="869">
                  <c:v>5211</c:v>
                </c:pt>
                <c:pt idx="870">
                  <c:v>5208</c:v>
                </c:pt>
                <c:pt idx="871">
                  <c:v>5177</c:v>
                </c:pt>
                <c:pt idx="872">
                  <c:v>5203.5</c:v>
                </c:pt>
                <c:pt idx="873">
                  <c:v>5198</c:v>
                </c:pt>
                <c:pt idx="874">
                  <c:v>5118.5</c:v>
                </c:pt>
                <c:pt idx="875">
                  <c:v>5198</c:v>
                </c:pt>
                <c:pt idx="876">
                  <c:v>5187.5</c:v>
                </c:pt>
                <c:pt idx="877">
                  <c:v>5181</c:v>
                </c:pt>
                <c:pt idx="878">
                  <c:v>5176</c:v>
                </c:pt>
                <c:pt idx="879">
                  <c:v>5175.5</c:v>
                </c:pt>
                <c:pt idx="880">
                  <c:v>5123.5</c:v>
                </c:pt>
                <c:pt idx="881">
                  <c:v>5145.5</c:v>
                </c:pt>
                <c:pt idx="882">
                  <c:v>5185</c:v>
                </c:pt>
                <c:pt idx="883">
                  <c:v>5187.5</c:v>
                </c:pt>
                <c:pt idx="884">
                  <c:v>5256.5</c:v>
                </c:pt>
                <c:pt idx="885">
                  <c:v>5255.5</c:v>
                </c:pt>
                <c:pt idx="886">
                  <c:v>5250.5</c:v>
                </c:pt>
                <c:pt idx="887">
                  <c:v>5203.5</c:v>
                </c:pt>
                <c:pt idx="888">
                  <c:v>5194.5</c:v>
                </c:pt>
                <c:pt idx="889">
                  <c:v>5184</c:v>
                </c:pt>
                <c:pt idx="890">
                  <c:v>5122.5</c:v>
                </c:pt>
                <c:pt idx="891">
                  <c:v>5129</c:v>
                </c:pt>
                <c:pt idx="892">
                  <c:v>5093</c:v>
                </c:pt>
                <c:pt idx="893">
                  <c:v>5088.5</c:v>
                </c:pt>
                <c:pt idx="894">
                  <c:v>5068.5</c:v>
                </c:pt>
                <c:pt idx="895">
                  <c:v>5084.5</c:v>
                </c:pt>
                <c:pt idx="896">
                  <c:v>5069.5</c:v>
                </c:pt>
                <c:pt idx="897">
                  <c:v>5039</c:v>
                </c:pt>
                <c:pt idx="898">
                  <c:v>5011</c:v>
                </c:pt>
                <c:pt idx="899">
                  <c:v>4977.5</c:v>
                </c:pt>
                <c:pt idx="900">
                  <c:v>5021.5</c:v>
                </c:pt>
                <c:pt idx="901">
                  <c:v>5032</c:v>
                </c:pt>
                <c:pt idx="902">
                  <c:v>4989.5</c:v>
                </c:pt>
                <c:pt idx="903">
                  <c:v>4965</c:v>
                </c:pt>
                <c:pt idx="904">
                  <c:v>4930.5</c:v>
                </c:pt>
                <c:pt idx="905">
                  <c:v>4997.5</c:v>
                </c:pt>
                <c:pt idx="906">
                  <c:v>4976.5</c:v>
                </c:pt>
                <c:pt idx="907">
                  <c:v>5067</c:v>
                </c:pt>
                <c:pt idx="908">
                  <c:v>5067.5</c:v>
                </c:pt>
                <c:pt idx="909">
                  <c:v>5047.5</c:v>
                </c:pt>
                <c:pt idx="910">
                  <c:v>5033.5</c:v>
                </c:pt>
                <c:pt idx="911">
                  <c:v>5009.5</c:v>
                </c:pt>
                <c:pt idx="912">
                  <c:v>4982.5</c:v>
                </c:pt>
                <c:pt idx="913">
                  <c:v>4887.5</c:v>
                </c:pt>
                <c:pt idx="914">
                  <c:v>4857.5</c:v>
                </c:pt>
                <c:pt idx="915">
                  <c:v>4892</c:v>
                </c:pt>
                <c:pt idx="916">
                  <c:v>4842</c:v>
                </c:pt>
                <c:pt idx="917">
                  <c:v>4802.5</c:v>
                </c:pt>
                <c:pt idx="918">
                  <c:v>4818</c:v>
                </c:pt>
                <c:pt idx="919">
                  <c:v>4869.5</c:v>
                </c:pt>
                <c:pt idx="920">
                  <c:v>4878</c:v>
                </c:pt>
                <c:pt idx="921">
                  <c:v>4901.5</c:v>
                </c:pt>
                <c:pt idx="922">
                  <c:v>4885</c:v>
                </c:pt>
                <c:pt idx="923">
                  <c:v>4906.5</c:v>
                </c:pt>
                <c:pt idx="924">
                  <c:v>4942.5</c:v>
                </c:pt>
                <c:pt idx="925">
                  <c:v>4963.5</c:v>
                </c:pt>
                <c:pt idx="926">
                  <c:v>4994</c:v>
                </c:pt>
                <c:pt idx="927">
                  <c:v>4999.5</c:v>
                </c:pt>
                <c:pt idx="928">
                  <c:v>5029</c:v>
                </c:pt>
                <c:pt idx="929">
                  <c:v>5005.5</c:v>
                </c:pt>
                <c:pt idx="930">
                  <c:v>4958.5</c:v>
                </c:pt>
                <c:pt idx="931">
                  <c:v>4979.5</c:v>
                </c:pt>
                <c:pt idx="932">
                  <c:v>5010.5</c:v>
                </c:pt>
                <c:pt idx="933">
                  <c:v>5040.5</c:v>
                </c:pt>
                <c:pt idx="934">
                  <c:v>5062.5</c:v>
                </c:pt>
                <c:pt idx="935">
                  <c:v>5064</c:v>
                </c:pt>
                <c:pt idx="936">
                  <c:v>5046</c:v>
                </c:pt>
                <c:pt idx="937">
                  <c:v>5039.5</c:v>
                </c:pt>
                <c:pt idx="938">
                  <c:v>5054</c:v>
                </c:pt>
                <c:pt idx="939">
                  <c:v>5121</c:v>
                </c:pt>
                <c:pt idx="940">
                  <c:v>5121</c:v>
                </c:pt>
                <c:pt idx="941">
                  <c:v>5116</c:v>
                </c:pt>
                <c:pt idx="942">
                  <c:v>5130.5</c:v>
                </c:pt>
                <c:pt idx="943">
                  <c:v>5150.5</c:v>
                </c:pt>
                <c:pt idx="944">
                  <c:v>5130.5</c:v>
                </c:pt>
                <c:pt idx="945">
                  <c:v>5159.5</c:v>
                </c:pt>
                <c:pt idx="946">
                  <c:v>5095.5</c:v>
                </c:pt>
                <c:pt idx="947">
                  <c:v>5060.5</c:v>
                </c:pt>
                <c:pt idx="948">
                  <c:v>5072.5</c:v>
                </c:pt>
                <c:pt idx="949">
                  <c:v>5041.5</c:v>
                </c:pt>
                <c:pt idx="950">
                  <c:v>5055.5</c:v>
                </c:pt>
                <c:pt idx="951">
                  <c:v>5085.5</c:v>
                </c:pt>
                <c:pt idx="952">
                  <c:v>5052.5</c:v>
                </c:pt>
                <c:pt idx="953">
                  <c:v>5154</c:v>
                </c:pt>
                <c:pt idx="954">
                  <c:v>5202.5</c:v>
                </c:pt>
                <c:pt idx="955">
                  <c:v>5202.5</c:v>
                </c:pt>
                <c:pt idx="956">
                  <c:v>5215.5</c:v>
                </c:pt>
                <c:pt idx="957">
                  <c:v>5205.5</c:v>
                </c:pt>
                <c:pt idx="958">
                  <c:v>5180.5</c:v>
                </c:pt>
                <c:pt idx="959">
                  <c:v>5186</c:v>
                </c:pt>
                <c:pt idx="960">
                  <c:v>5126</c:v>
                </c:pt>
                <c:pt idx="961">
                  <c:v>5099</c:v>
                </c:pt>
                <c:pt idx="962">
                  <c:v>5080.5</c:v>
                </c:pt>
                <c:pt idx="963">
                  <c:v>5111.5</c:v>
                </c:pt>
                <c:pt idx="964">
                  <c:v>5097.5</c:v>
                </c:pt>
                <c:pt idx="965">
                  <c:v>5107.5</c:v>
                </c:pt>
                <c:pt idx="966">
                  <c:v>5075.5</c:v>
                </c:pt>
                <c:pt idx="967">
                  <c:v>5072.5</c:v>
                </c:pt>
                <c:pt idx="968">
                  <c:v>5068.5</c:v>
                </c:pt>
                <c:pt idx="969">
                  <c:v>5015.5</c:v>
                </c:pt>
                <c:pt idx="970">
                  <c:v>5026.5</c:v>
                </c:pt>
                <c:pt idx="971">
                  <c:v>5100</c:v>
                </c:pt>
                <c:pt idx="972">
                  <c:v>5126</c:v>
                </c:pt>
                <c:pt idx="973">
                  <c:v>5119</c:v>
                </c:pt>
                <c:pt idx="974">
                  <c:v>5154.5</c:v>
                </c:pt>
                <c:pt idx="975">
                  <c:v>5202.5</c:v>
                </c:pt>
                <c:pt idx="976">
                  <c:v>5183.5</c:v>
                </c:pt>
                <c:pt idx="977">
                  <c:v>5232.5</c:v>
                </c:pt>
                <c:pt idx="978">
                  <c:v>5225</c:v>
                </c:pt>
                <c:pt idx="979">
                  <c:v>5235</c:v>
                </c:pt>
                <c:pt idx="980">
                  <c:v>5230.5</c:v>
                </c:pt>
                <c:pt idx="981">
                  <c:v>5253.5</c:v>
                </c:pt>
                <c:pt idx="982">
                  <c:v>5297.5</c:v>
                </c:pt>
                <c:pt idx="983">
                  <c:v>5299</c:v>
                </c:pt>
                <c:pt idx="984">
                  <c:v>5297</c:v>
                </c:pt>
                <c:pt idx="985">
                  <c:v>5275.5</c:v>
                </c:pt>
                <c:pt idx="986">
                  <c:v>5327.5</c:v>
                </c:pt>
                <c:pt idx="987">
                  <c:v>5329</c:v>
                </c:pt>
                <c:pt idx="988">
                  <c:v>5272.5</c:v>
                </c:pt>
                <c:pt idx="989">
                  <c:v>5297.5</c:v>
                </c:pt>
                <c:pt idx="990">
                  <c:v>5263.5</c:v>
                </c:pt>
                <c:pt idx="991">
                  <c:v>5277.5</c:v>
                </c:pt>
                <c:pt idx="992">
                  <c:v>5310.5</c:v>
                </c:pt>
                <c:pt idx="993">
                  <c:v>5286</c:v>
                </c:pt>
                <c:pt idx="994">
                  <c:v>5312.5</c:v>
                </c:pt>
                <c:pt idx="995">
                  <c:v>5268.5</c:v>
                </c:pt>
                <c:pt idx="996">
                  <c:v>5329.5</c:v>
                </c:pt>
                <c:pt idx="997">
                  <c:v>5348.5</c:v>
                </c:pt>
                <c:pt idx="998">
                  <c:v>5337.5</c:v>
                </c:pt>
                <c:pt idx="999">
                  <c:v>5359.5</c:v>
                </c:pt>
                <c:pt idx="1000">
                  <c:v>5337</c:v>
                </c:pt>
                <c:pt idx="1001">
                  <c:v>5360</c:v>
                </c:pt>
                <c:pt idx="1002">
                  <c:v>5316.5</c:v>
                </c:pt>
                <c:pt idx="1003">
                  <c:v>5328.5</c:v>
                </c:pt>
                <c:pt idx="1004">
                  <c:v>5372.5</c:v>
                </c:pt>
                <c:pt idx="1005">
                  <c:v>5377.5</c:v>
                </c:pt>
                <c:pt idx="1006">
                  <c:v>5367.5</c:v>
                </c:pt>
                <c:pt idx="1007">
                  <c:v>5375</c:v>
                </c:pt>
                <c:pt idx="1008">
                  <c:v>5304.5</c:v>
                </c:pt>
                <c:pt idx="1009">
                  <c:v>5346</c:v>
                </c:pt>
                <c:pt idx="1010">
                  <c:v>5368.5</c:v>
                </c:pt>
                <c:pt idx="1011">
                  <c:v>5372</c:v>
                </c:pt>
                <c:pt idx="1012">
                  <c:v>5389.5</c:v>
                </c:pt>
                <c:pt idx="1013">
                  <c:v>5387.5</c:v>
                </c:pt>
                <c:pt idx="1014">
                  <c:v>5403.5</c:v>
                </c:pt>
                <c:pt idx="1015">
                  <c:v>5394</c:v>
                </c:pt>
                <c:pt idx="1016">
                  <c:v>5391.5</c:v>
                </c:pt>
                <c:pt idx="1017">
                  <c:v>5426.5</c:v>
                </c:pt>
                <c:pt idx="1018">
                  <c:v>5414.5</c:v>
                </c:pt>
                <c:pt idx="1019">
                  <c:v>5413.5</c:v>
                </c:pt>
                <c:pt idx="1020">
                  <c:v>5442.5</c:v>
                </c:pt>
                <c:pt idx="1021">
                  <c:v>5454</c:v>
                </c:pt>
                <c:pt idx="1022">
                  <c:v>5451.5</c:v>
                </c:pt>
                <c:pt idx="1023">
                  <c:v>5379.5</c:v>
                </c:pt>
                <c:pt idx="1024">
                  <c:v>5343.5</c:v>
                </c:pt>
                <c:pt idx="1025">
                  <c:v>5350.5</c:v>
                </c:pt>
                <c:pt idx="1026">
                  <c:v>5357</c:v>
                </c:pt>
                <c:pt idx="1027">
                  <c:v>5376.5</c:v>
                </c:pt>
                <c:pt idx="1028">
                  <c:v>5392.5</c:v>
                </c:pt>
                <c:pt idx="1029">
                  <c:v>5377.5</c:v>
                </c:pt>
                <c:pt idx="1030">
                  <c:v>5329.5</c:v>
                </c:pt>
                <c:pt idx="1031">
                  <c:v>5327.5</c:v>
                </c:pt>
                <c:pt idx="1032">
                  <c:v>5329</c:v>
                </c:pt>
                <c:pt idx="1033">
                  <c:v>5364.5</c:v>
                </c:pt>
                <c:pt idx="1034">
                  <c:v>5350</c:v>
                </c:pt>
                <c:pt idx="1035">
                  <c:v>5347.5</c:v>
                </c:pt>
                <c:pt idx="1036">
                  <c:v>5329.5</c:v>
                </c:pt>
                <c:pt idx="1037">
                  <c:v>5390.5</c:v>
                </c:pt>
                <c:pt idx="1038">
                  <c:v>5413.5</c:v>
                </c:pt>
                <c:pt idx="1039">
                  <c:v>5421.5</c:v>
                </c:pt>
                <c:pt idx="1040">
                  <c:v>5417.5</c:v>
                </c:pt>
                <c:pt idx="1041">
                  <c:v>5478.5</c:v>
                </c:pt>
                <c:pt idx="1042">
                  <c:v>5491.5</c:v>
                </c:pt>
                <c:pt idx="1043">
                  <c:v>5502</c:v>
                </c:pt>
                <c:pt idx="1044">
                  <c:v>5490.5</c:v>
                </c:pt>
                <c:pt idx="1045">
                  <c:v>5488.5</c:v>
                </c:pt>
                <c:pt idx="1046">
                  <c:v>5522</c:v>
                </c:pt>
                <c:pt idx="1047">
                  <c:v>5509.5</c:v>
                </c:pt>
                <c:pt idx="1048">
                  <c:v>5514</c:v>
                </c:pt>
                <c:pt idx="1049">
                  <c:v>5491</c:v>
                </c:pt>
                <c:pt idx="1050">
                  <c:v>5497</c:v>
                </c:pt>
                <c:pt idx="1051">
                  <c:v>5486.5</c:v>
                </c:pt>
                <c:pt idx="1052">
                  <c:v>5488.5</c:v>
                </c:pt>
                <c:pt idx="1053">
                  <c:v>5426.5</c:v>
                </c:pt>
                <c:pt idx="1054">
                  <c:v>5423.5</c:v>
                </c:pt>
                <c:pt idx="1055">
                  <c:v>5433</c:v>
                </c:pt>
                <c:pt idx="1056">
                  <c:v>5481.5</c:v>
                </c:pt>
                <c:pt idx="1057">
                  <c:v>5449.5</c:v>
                </c:pt>
                <c:pt idx="1058">
                  <c:v>5509</c:v>
                </c:pt>
                <c:pt idx="1059">
                  <c:v>5500</c:v>
                </c:pt>
                <c:pt idx="1060">
                  <c:v>5499</c:v>
                </c:pt>
                <c:pt idx="1061">
                  <c:v>5552</c:v>
                </c:pt>
                <c:pt idx="1062">
                  <c:v>5549</c:v>
                </c:pt>
                <c:pt idx="1063">
                  <c:v>5516.5</c:v>
                </c:pt>
                <c:pt idx="1064">
                  <c:v>5478.5</c:v>
                </c:pt>
                <c:pt idx="1065">
                  <c:v>5483.5</c:v>
                </c:pt>
                <c:pt idx="1066">
                  <c:v>5470.5</c:v>
                </c:pt>
                <c:pt idx="1067">
                  <c:v>5485</c:v>
                </c:pt>
                <c:pt idx="1068">
                  <c:v>5493.5</c:v>
                </c:pt>
                <c:pt idx="1069">
                  <c:v>5431.5</c:v>
                </c:pt>
                <c:pt idx="1070">
                  <c:v>5426</c:v>
                </c:pt>
                <c:pt idx="1071">
                  <c:v>5430</c:v>
                </c:pt>
                <c:pt idx="1072">
                  <c:v>5429</c:v>
                </c:pt>
                <c:pt idx="1073">
                  <c:v>5452.5</c:v>
                </c:pt>
                <c:pt idx="1074">
                  <c:v>5448</c:v>
                </c:pt>
                <c:pt idx="1075">
                  <c:v>5471.5</c:v>
                </c:pt>
                <c:pt idx="1076">
                  <c:v>5462.5</c:v>
                </c:pt>
                <c:pt idx="1077">
                  <c:v>5486</c:v>
                </c:pt>
                <c:pt idx="1078">
                  <c:v>5458.5</c:v>
                </c:pt>
                <c:pt idx="1079">
                  <c:v>5461.5</c:v>
                </c:pt>
                <c:pt idx="1080">
                  <c:v>5465.5</c:v>
                </c:pt>
                <c:pt idx="1081">
                  <c:v>5484</c:v>
                </c:pt>
                <c:pt idx="1082">
                  <c:v>5487</c:v>
                </c:pt>
                <c:pt idx="1083">
                  <c:v>5506</c:v>
                </c:pt>
                <c:pt idx="1084">
                  <c:v>5512</c:v>
                </c:pt>
                <c:pt idx="1085">
                  <c:v>5516</c:v>
                </c:pt>
                <c:pt idx="1086">
                  <c:v>5481</c:v>
                </c:pt>
                <c:pt idx="1087">
                  <c:v>5510.5</c:v>
                </c:pt>
                <c:pt idx="1088">
                  <c:v>5500.5</c:v>
                </c:pt>
                <c:pt idx="1089">
                  <c:v>5394.5</c:v>
                </c:pt>
                <c:pt idx="1090">
                  <c:v>5314</c:v>
                </c:pt>
                <c:pt idx="1091">
                  <c:v>5312.5</c:v>
                </c:pt>
                <c:pt idx="1092">
                  <c:v>5256</c:v>
                </c:pt>
                <c:pt idx="1093">
                  <c:v>5328</c:v>
                </c:pt>
                <c:pt idx="1094">
                  <c:v>5323</c:v>
                </c:pt>
                <c:pt idx="1095">
                  <c:v>5351</c:v>
                </c:pt>
                <c:pt idx="1096">
                  <c:v>5335</c:v>
                </c:pt>
                <c:pt idx="1097">
                  <c:v>5314</c:v>
                </c:pt>
                <c:pt idx="1098">
                  <c:v>5287</c:v>
                </c:pt>
                <c:pt idx="1099">
                  <c:v>5304</c:v>
                </c:pt>
                <c:pt idx="1100">
                  <c:v>5331</c:v>
                </c:pt>
                <c:pt idx="1101">
                  <c:v>5353</c:v>
                </c:pt>
                <c:pt idx="1102">
                  <c:v>5383</c:v>
                </c:pt>
                <c:pt idx="1103">
                  <c:v>5381</c:v>
                </c:pt>
                <c:pt idx="1104">
                  <c:v>5408</c:v>
                </c:pt>
                <c:pt idx="1105">
                  <c:v>5410.5</c:v>
                </c:pt>
                <c:pt idx="1106">
                  <c:v>5359.5</c:v>
                </c:pt>
                <c:pt idx="1107">
                  <c:v>5361</c:v>
                </c:pt>
                <c:pt idx="1108">
                  <c:v>5367</c:v>
                </c:pt>
                <c:pt idx="1109">
                  <c:v>5370</c:v>
                </c:pt>
                <c:pt idx="1110">
                  <c:v>5379.5</c:v>
                </c:pt>
                <c:pt idx="1111">
                  <c:v>5358.5</c:v>
                </c:pt>
                <c:pt idx="1112">
                  <c:v>5443.5</c:v>
                </c:pt>
                <c:pt idx="1113">
                  <c:v>5460</c:v>
                </c:pt>
                <c:pt idx="1114">
                  <c:v>5492</c:v>
                </c:pt>
                <c:pt idx="1115">
                  <c:v>5520</c:v>
                </c:pt>
                <c:pt idx="1116">
                  <c:v>5502.5</c:v>
                </c:pt>
                <c:pt idx="1117">
                  <c:v>5490</c:v>
                </c:pt>
                <c:pt idx="1118">
                  <c:v>5544</c:v>
                </c:pt>
                <c:pt idx="1119">
                  <c:v>5554.5</c:v>
                </c:pt>
                <c:pt idx="1120">
                  <c:v>5580</c:v>
                </c:pt>
                <c:pt idx="1121">
                  <c:v>5580</c:v>
                </c:pt>
                <c:pt idx="1122">
                  <c:v>5632.5</c:v>
                </c:pt>
                <c:pt idx="1123">
                  <c:v>5640</c:v>
                </c:pt>
                <c:pt idx="1124">
                  <c:v>5603</c:v>
                </c:pt>
                <c:pt idx="1125">
                  <c:v>5612</c:v>
                </c:pt>
                <c:pt idx="1126">
                  <c:v>5657</c:v>
                </c:pt>
                <c:pt idx="1127">
                  <c:v>5655</c:v>
                </c:pt>
                <c:pt idx="1128">
                  <c:v>5672.5</c:v>
                </c:pt>
                <c:pt idx="1129">
                  <c:v>5683.5</c:v>
                </c:pt>
                <c:pt idx="1130">
                  <c:v>5685</c:v>
                </c:pt>
                <c:pt idx="1131">
                  <c:v>5700.5</c:v>
                </c:pt>
                <c:pt idx="1132">
                  <c:v>5653</c:v>
                </c:pt>
                <c:pt idx="1133">
                  <c:v>5673</c:v>
                </c:pt>
                <c:pt idx="1134">
                  <c:v>5710</c:v>
                </c:pt>
                <c:pt idx="1135">
                  <c:v>5694</c:v>
                </c:pt>
                <c:pt idx="1136">
                  <c:v>5704</c:v>
                </c:pt>
                <c:pt idx="1137">
                  <c:v>5719</c:v>
                </c:pt>
                <c:pt idx="1138">
                  <c:v>5700</c:v>
                </c:pt>
                <c:pt idx="1139">
                  <c:v>5652</c:v>
                </c:pt>
                <c:pt idx="1140">
                  <c:v>5602</c:v>
                </c:pt>
                <c:pt idx="1141">
                  <c:v>5661.5</c:v>
                </c:pt>
                <c:pt idx="1142">
                  <c:v>5665</c:v>
                </c:pt>
                <c:pt idx="1143">
                  <c:v>5694.5</c:v>
                </c:pt>
                <c:pt idx="1144">
                  <c:v>5709.5</c:v>
                </c:pt>
                <c:pt idx="1145">
                  <c:v>5717</c:v>
                </c:pt>
                <c:pt idx="1146">
                  <c:v>5703.5</c:v>
                </c:pt>
                <c:pt idx="1147">
                  <c:v>5709</c:v>
                </c:pt>
                <c:pt idx="1148">
                  <c:v>5652</c:v>
                </c:pt>
                <c:pt idx="1149">
                  <c:v>5706</c:v>
                </c:pt>
                <c:pt idx="1150">
                  <c:v>5742</c:v>
                </c:pt>
                <c:pt idx="1151">
                  <c:v>5760</c:v>
                </c:pt>
                <c:pt idx="1152">
                  <c:v>5768</c:v>
                </c:pt>
                <c:pt idx="1153">
                  <c:v>5791.5</c:v>
                </c:pt>
                <c:pt idx="1154">
                  <c:v>5809.5</c:v>
                </c:pt>
                <c:pt idx="1155">
                  <c:v>5810</c:v>
                </c:pt>
                <c:pt idx="1156">
                  <c:v>5855.5</c:v>
                </c:pt>
                <c:pt idx="1157">
                  <c:v>5898.5</c:v>
                </c:pt>
                <c:pt idx="1158">
                  <c:v>5919</c:v>
                </c:pt>
                <c:pt idx="1159">
                  <c:v>5929</c:v>
                </c:pt>
                <c:pt idx="1160">
                  <c:v>5924.5</c:v>
                </c:pt>
                <c:pt idx="1161">
                  <c:v>5932</c:v>
                </c:pt>
                <c:pt idx="1162">
                  <c:v>5948</c:v>
                </c:pt>
                <c:pt idx="1163">
                  <c:v>5990.5</c:v>
                </c:pt>
                <c:pt idx="1164">
                  <c:v>5971.5</c:v>
                </c:pt>
                <c:pt idx="1165">
                  <c:v>5984</c:v>
                </c:pt>
                <c:pt idx="1166">
                  <c:v>6017.5</c:v>
                </c:pt>
                <c:pt idx="1167">
                  <c:v>6012</c:v>
                </c:pt>
                <c:pt idx="1168">
                  <c:v>5929</c:v>
                </c:pt>
                <c:pt idx="1169">
                  <c:v>5912</c:v>
                </c:pt>
                <c:pt idx="1170">
                  <c:v>5907</c:v>
                </c:pt>
                <c:pt idx="1171">
                  <c:v>5997</c:v>
                </c:pt>
                <c:pt idx="1172">
                  <c:v>6043</c:v>
                </c:pt>
                <c:pt idx="1173">
                  <c:v>6032</c:v>
                </c:pt>
                <c:pt idx="1174">
                  <c:v>6006.5</c:v>
                </c:pt>
                <c:pt idx="1175">
                  <c:v>6027</c:v>
                </c:pt>
                <c:pt idx="1176">
                  <c:v>5954</c:v>
                </c:pt>
                <c:pt idx="1177">
                  <c:v>5967</c:v>
                </c:pt>
                <c:pt idx="1178">
                  <c:v>5938.5</c:v>
                </c:pt>
                <c:pt idx="1179">
                  <c:v>6001</c:v>
                </c:pt>
                <c:pt idx="1180">
                  <c:v>6002</c:v>
                </c:pt>
                <c:pt idx="1181">
                  <c:v>5985</c:v>
                </c:pt>
                <c:pt idx="1182">
                  <c:v>5995</c:v>
                </c:pt>
                <c:pt idx="1183">
                  <c:v>5923.5</c:v>
                </c:pt>
                <c:pt idx="1184">
                  <c:v>5861</c:v>
                </c:pt>
                <c:pt idx="1185">
                  <c:v>5912.5</c:v>
                </c:pt>
                <c:pt idx="1186">
                  <c:v>5884.5</c:v>
                </c:pt>
                <c:pt idx="1187">
                  <c:v>5911.5</c:v>
                </c:pt>
                <c:pt idx="1188">
                  <c:v>5906.5</c:v>
                </c:pt>
                <c:pt idx="1189">
                  <c:v>5919.5</c:v>
                </c:pt>
                <c:pt idx="1190">
                  <c:v>5976</c:v>
                </c:pt>
                <c:pt idx="1191">
                  <c:v>6051</c:v>
                </c:pt>
                <c:pt idx="1192">
                  <c:v>6065</c:v>
                </c:pt>
                <c:pt idx="1193">
                  <c:v>6062</c:v>
                </c:pt>
                <c:pt idx="1194">
                  <c:v>6094</c:v>
                </c:pt>
                <c:pt idx="1195">
                  <c:v>6063</c:v>
                </c:pt>
                <c:pt idx="1196">
                  <c:v>5983.5</c:v>
                </c:pt>
                <c:pt idx="1197">
                  <c:v>5978</c:v>
                </c:pt>
                <c:pt idx="1198">
                  <c:v>5969</c:v>
                </c:pt>
                <c:pt idx="1199">
                  <c:v>6066.5</c:v>
                </c:pt>
                <c:pt idx="1200">
                  <c:v>6003.5</c:v>
                </c:pt>
                <c:pt idx="1201">
                  <c:v>6020</c:v>
                </c:pt>
                <c:pt idx="1202">
                  <c:v>5926.5</c:v>
                </c:pt>
                <c:pt idx="1203">
                  <c:v>5935.5</c:v>
                </c:pt>
                <c:pt idx="1204">
                  <c:v>5973</c:v>
                </c:pt>
                <c:pt idx="1205">
                  <c:v>6048</c:v>
                </c:pt>
                <c:pt idx="1206">
                  <c:v>6050</c:v>
                </c:pt>
                <c:pt idx="1207">
                  <c:v>6095</c:v>
                </c:pt>
                <c:pt idx="1208">
                  <c:v>6126.5</c:v>
                </c:pt>
                <c:pt idx="1209">
                  <c:v>6112.5</c:v>
                </c:pt>
                <c:pt idx="1210">
                  <c:v>6147</c:v>
                </c:pt>
                <c:pt idx="1211">
                  <c:v>6198</c:v>
                </c:pt>
                <c:pt idx="1212">
                  <c:v>6133.5</c:v>
                </c:pt>
                <c:pt idx="1213">
                  <c:v>6035.5</c:v>
                </c:pt>
                <c:pt idx="1214">
                  <c:v>6068</c:v>
                </c:pt>
                <c:pt idx="1215">
                  <c:v>6082</c:v>
                </c:pt>
                <c:pt idx="1216">
                  <c:v>6087</c:v>
                </c:pt>
                <c:pt idx="1217">
                  <c:v>6011</c:v>
                </c:pt>
                <c:pt idx="1218">
                  <c:v>5997</c:v>
                </c:pt>
                <c:pt idx="1219">
                  <c:v>6036.5</c:v>
                </c:pt>
                <c:pt idx="1220">
                  <c:v>6020</c:v>
                </c:pt>
                <c:pt idx="1221">
                  <c:v>5995</c:v>
                </c:pt>
                <c:pt idx="1222">
                  <c:v>5952.5</c:v>
                </c:pt>
                <c:pt idx="1223">
                  <c:v>5908</c:v>
                </c:pt>
                <c:pt idx="1224">
                  <c:v>5921</c:v>
                </c:pt>
                <c:pt idx="1225">
                  <c:v>5982</c:v>
                </c:pt>
                <c:pt idx="1226">
                  <c:v>5900</c:v>
                </c:pt>
                <c:pt idx="1227">
                  <c:v>5942</c:v>
                </c:pt>
                <c:pt idx="1228">
                  <c:v>5879</c:v>
                </c:pt>
                <c:pt idx="1229">
                  <c:v>5915.5</c:v>
                </c:pt>
                <c:pt idx="1230">
                  <c:v>5973</c:v>
                </c:pt>
                <c:pt idx="1231">
                  <c:v>5974.5</c:v>
                </c:pt>
                <c:pt idx="1232">
                  <c:v>6036</c:v>
                </c:pt>
                <c:pt idx="1233">
                  <c:v>6060</c:v>
                </c:pt>
                <c:pt idx="1234">
                  <c:v>6036.5</c:v>
                </c:pt>
                <c:pt idx="1235">
                  <c:v>6083.5</c:v>
                </c:pt>
                <c:pt idx="1236">
                  <c:v>6068.5</c:v>
                </c:pt>
                <c:pt idx="1237">
                  <c:v>6096</c:v>
                </c:pt>
                <c:pt idx="1238">
                  <c:v>6121</c:v>
                </c:pt>
                <c:pt idx="1239">
                  <c:v>6145.5</c:v>
                </c:pt>
                <c:pt idx="1240">
                  <c:v>6147</c:v>
                </c:pt>
                <c:pt idx="1241">
                  <c:v>6161.5</c:v>
                </c:pt>
                <c:pt idx="1242">
                  <c:v>6135</c:v>
                </c:pt>
                <c:pt idx="1243">
                  <c:v>6159</c:v>
                </c:pt>
                <c:pt idx="1244">
                  <c:v>6191</c:v>
                </c:pt>
                <c:pt idx="1245">
                  <c:v>6229</c:v>
                </c:pt>
                <c:pt idx="1246">
                  <c:v>6230</c:v>
                </c:pt>
                <c:pt idx="1247">
                  <c:v>6249.5</c:v>
                </c:pt>
                <c:pt idx="1248">
                  <c:v>6245.5</c:v>
                </c:pt>
                <c:pt idx="1249">
                  <c:v>6242.5</c:v>
                </c:pt>
                <c:pt idx="1250">
                  <c:v>6227.5</c:v>
                </c:pt>
                <c:pt idx="1251">
                  <c:v>6241.5</c:v>
                </c:pt>
                <c:pt idx="1252">
                  <c:v>6254</c:v>
                </c:pt>
                <c:pt idx="1253">
                  <c:v>6315</c:v>
                </c:pt>
                <c:pt idx="1254">
                  <c:v>6353.5</c:v>
                </c:pt>
                <c:pt idx="1255">
                  <c:v>6318</c:v>
                </c:pt>
                <c:pt idx="1256">
                  <c:v>6351.5</c:v>
                </c:pt>
                <c:pt idx="1257">
                  <c:v>6305.5</c:v>
                </c:pt>
                <c:pt idx="1258">
                  <c:v>6332</c:v>
                </c:pt>
                <c:pt idx="1259">
                  <c:v>6330.5</c:v>
                </c:pt>
                <c:pt idx="1260">
                  <c:v>6348.5</c:v>
                </c:pt>
                <c:pt idx="1261">
                  <c:v>6359.5</c:v>
                </c:pt>
                <c:pt idx="1262">
                  <c:v>6332</c:v>
                </c:pt>
                <c:pt idx="1263">
                  <c:v>6338.5</c:v>
                </c:pt>
                <c:pt idx="1264">
                  <c:v>6396</c:v>
                </c:pt>
                <c:pt idx="1265">
                  <c:v>6396</c:v>
                </c:pt>
                <c:pt idx="1266">
                  <c:v>6405</c:v>
                </c:pt>
                <c:pt idx="1267">
                  <c:v>6442</c:v>
                </c:pt>
                <c:pt idx="1268">
                  <c:v>6445.5</c:v>
                </c:pt>
                <c:pt idx="1269">
                  <c:v>6463</c:v>
                </c:pt>
                <c:pt idx="1270">
                  <c:v>6491.5</c:v>
                </c:pt>
                <c:pt idx="1271">
                  <c:v>6492.5</c:v>
                </c:pt>
                <c:pt idx="1272">
                  <c:v>6501</c:v>
                </c:pt>
                <c:pt idx="1273">
                  <c:v>6451</c:v>
                </c:pt>
                <c:pt idx="1274">
                  <c:v>6490.5</c:v>
                </c:pt>
                <c:pt idx="1275">
                  <c:v>6496.5</c:v>
                </c:pt>
                <c:pt idx="1276">
                  <c:v>6559.5</c:v>
                </c:pt>
                <c:pt idx="1277">
                  <c:v>6553</c:v>
                </c:pt>
                <c:pt idx="1278">
                  <c:v>6569.5</c:v>
                </c:pt>
                <c:pt idx="1279">
                  <c:v>6581</c:v>
                </c:pt>
                <c:pt idx="1280">
                  <c:v>6535</c:v>
                </c:pt>
                <c:pt idx="1281">
                  <c:v>6566</c:v>
                </c:pt>
                <c:pt idx="1282">
                  <c:v>6579.5</c:v>
                </c:pt>
                <c:pt idx="1283">
                  <c:v>6520</c:v>
                </c:pt>
                <c:pt idx="1284">
                  <c:v>6549.5</c:v>
                </c:pt>
                <c:pt idx="1285">
                  <c:v>6495.5</c:v>
                </c:pt>
                <c:pt idx="1286">
                  <c:v>6440</c:v>
                </c:pt>
                <c:pt idx="1287">
                  <c:v>6464.5</c:v>
                </c:pt>
                <c:pt idx="1288">
                  <c:v>6384.5</c:v>
                </c:pt>
                <c:pt idx="1289">
                  <c:v>6381.5</c:v>
                </c:pt>
                <c:pt idx="1290">
                  <c:v>6368</c:v>
                </c:pt>
                <c:pt idx="1291">
                  <c:v>6458.5</c:v>
                </c:pt>
                <c:pt idx="1292">
                  <c:v>6576</c:v>
                </c:pt>
                <c:pt idx="1293">
                  <c:v>6680.5</c:v>
                </c:pt>
                <c:pt idx="1294">
                  <c:v>6685.5</c:v>
                </c:pt>
                <c:pt idx="1295">
                  <c:v>6709.5</c:v>
                </c:pt>
                <c:pt idx="1296">
                  <c:v>6753</c:v>
                </c:pt>
                <c:pt idx="1297">
                  <c:v>6676.5</c:v>
                </c:pt>
                <c:pt idx="1298">
                  <c:v>6680.5</c:v>
                </c:pt>
                <c:pt idx="1299">
                  <c:v>6694</c:v>
                </c:pt>
                <c:pt idx="1300">
                  <c:v>6702.5</c:v>
                </c:pt>
                <c:pt idx="1301">
                  <c:v>6695</c:v>
                </c:pt>
                <c:pt idx="1302">
                  <c:v>6765.5</c:v>
                </c:pt>
                <c:pt idx="1303">
                  <c:v>6733.5</c:v>
                </c:pt>
                <c:pt idx="1304">
                  <c:v>6778.5</c:v>
                </c:pt>
                <c:pt idx="1305">
                  <c:v>6788.5</c:v>
                </c:pt>
                <c:pt idx="1306">
                  <c:v>6790.5</c:v>
                </c:pt>
                <c:pt idx="1307">
                  <c:v>6811.5</c:v>
                </c:pt>
                <c:pt idx="1308">
                  <c:v>6820</c:v>
                </c:pt>
                <c:pt idx="1309">
                  <c:v>6818.5</c:v>
                </c:pt>
                <c:pt idx="1310">
                  <c:v>6824.5</c:v>
                </c:pt>
                <c:pt idx="1311">
                  <c:v>6880.5</c:v>
                </c:pt>
                <c:pt idx="1312">
                  <c:v>6883.5</c:v>
                </c:pt>
                <c:pt idx="1313">
                  <c:v>6886</c:v>
                </c:pt>
                <c:pt idx="1314">
                  <c:v>6934.5</c:v>
                </c:pt>
                <c:pt idx="1315">
                  <c:v>6817</c:v>
                </c:pt>
                <c:pt idx="1316">
                  <c:v>6886.5</c:v>
                </c:pt>
                <c:pt idx="1317">
                  <c:v>6795</c:v>
                </c:pt>
                <c:pt idx="1318">
                  <c:v>6743</c:v>
                </c:pt>
                <c:pt idx="1319">
                  <c:v>6769.5</c:v>
                </c:pt>
                <c:pt idx="1320">
                  <c:v>6765.5</c:v>
                </c:pt>
                <c:pt idx="1321">
                  <c:v>6697.5</c:v>
                </c:pt>
                <c:pt idx="1322">
                  <c:v>6743.5</c:v>
                </c:pt>
                <c:pt idx="1323">
                  <c:v>6814.5</c:v>
                </c:pt>
                <c:pt idx="1324">
                  <c:v>6867</c:v>
                </c:pt>
                <c:pt idx="1325">
                  <c:v>6881.5</c:v>
                </c:pt>
                <c:pt idx="1326">
                  <c:v>6912.5</c:v>
                </c:pt>
                <c:pt idx="1327">
                  <c:v>6910</c:v>
                </c:pt>
                <c:pt idx="1328">
                  <c:v>6888.5</c:v>
                </c:pt>
                <c:pt idx="1329">
                  <c:v>6913.5</c:v>
                </c:pt>
                <c:pt idx="1330">
                  <c:v>6918</c:v>
                </c:pt>
                <c:pt idx="1331">
                  <c:v>6951</c:v>
                </c:pt>
                <c:pt idx="1332">
                  <c:v>6961</c:v>
                </c:pt>
                <c:pt idx="1333">
                  <c:v>6981</c:v>
                </c:pt>
                <c:pt idx="1334">
                  <c:v>6923</c:v>
                </c:pt>
                <c:pt idx="1335">
                  <c:v>6900</c:v>
                </c:pt>
                <c:pt idx="1336">
                  <c:v>6924</c:v>
                </c:pt>
                <c:pt idx="1337">
                  <c:v>6996.5</c:v>
                </c:pt>
                <c:pt idx="1338">
                  <c:v>6974.5</c:v>
                </c:pt>
                <c:pt idx="1339">
                  <c:v>7035</c:v>
                </c:pt>
                <c:pt idx="1340">
                  <c:v>7019.5</c:v>
                </c:pt>
                <c:pt idx="1341">
                  <c:v>7036</c:v>
                </c:pt>
                <c:pt idx="1342">
                  <c:v>7036</c:v>
                </c:pt>
                <c:pt idx="1343">
                  <c:v>6960</c:v>
                </c:pt>
                <c:pt idx="1344">
                  <c:v>7007</c:v>
                </c:pt>
                <c:pt idx="1345">
                  <c:v>6910</c:v>
                </c:pt>
                <c:pt idx="1346">
                  <c:v>6901.5</c:v>
                </c:pt>
                <c:pt idx="1347">
                  <c:v>6917.5</c:v>
                </c:pt>
                <c:pt idx="1348">
                  <c:v>6902.5</c:v>
                </c:pt>
                <c:pt idx="1349">
                  <c:v>6992.5</c:v>
                </c:pt>
                <c:pt idx="1350">
                  <c:v>7059</c:v>
                </c:pt>
                <c:pt idx="1351">
                  <c:v>7096.5</c:v>
                </c:pt>
                <c:pt idx="1352">
                  <c:v>7077.5</c:v>
                </c:pt>
                <c:pt idx="1353">
                  <c:v>7078.5</c:v>
                </c:pt>
                <c:pt idx="1354">
                  <c:v>7105</c:v>
                </c:pt>
                <c:pt idx="1355">
                  <c:v>7062</c:v>
                </c:pt>
                <c:pt idx="1356">
                  <c:v>7000.5</c:v>
                </c:pt>
                <c:pt idx="1357">
                  <c:v>7043.5</c:v>
                </c:pt>
                <c:pt idx="1358">
                  <c:v>6969</c:v>
                </c:pt>
                <c:pt idx="1359">
                  <c:v>7029.5</c:v>
                </c:pt>
                <c:pt idx="1360">
                  <c:v>7102.5</c:v>
                </c:pt>
                <c:pt idx="1361">
                  <c:v>7112.5</c:v>
                </c:pt>
                <c:pt idx="1362">
                  <c:v>7130.5</c:v>
                </c:pt>
                <c:pt idx="1363">
                  <c:v>7111.5</c:v>
                </c:pt>
                <c:pt idx="1364">
                  <c:v>7041</c:v>
                </c:pt>
                <c:pt idx="1365">
                  <c:v>6907</c:v>
                </c:pt>
                <c:pt idx="1366">
                  <c:v>6846</c:v>
                </c:pt>
                <c:pt idx="1367">
                  <c:v>6842.5</c:v>
                </c:pt>
                <c:pt idx="1368">
                  <c:v>6643.5</c:v>
                </c:pt>
                <c:pt idx="1369">
                  <c:v>6650.5</c:v>
                </c:pt>
                <c:pt idx="1370">
                  <c:v>6658</c:v>
                </c:pt>
                <c:pt idx="1371">
                  <c:v>6515</c:v>
                </c:pt>
                <c:pt idx="1372">
                  <c:v>6649</c:v>
                </c:pt>
                <c:pt idx="1373">
                  <c:v>6574</c:v>
                </c:pt>
                <c:pt idx="1374">
                  <c:v>6684</c:v>
                </c:pt>
                <c:pt idx="1375">
                  <c:v>6765</c:v>
                </c:pt>
                <c:pt idx="1376">
                  <c:v>6743</c:v>
                </c:pt>
                <c:pt idx="1377">
                  <c:v>6587</c:v>
                </c:pt>
                <c:pt idx="1378">
                  <c:v>6672</c:v>
                </c:pt>
                <c:pt idx="1379">
                  <c:v>6683</c:v>
                </c:pt>
                <c:pt idx="1380">
                  <c:v>6657.5</c:v>
                </c:pt>
                <c:pt idx="1381">
                  <c:v>6602</c:v>
                </c:pt>
                <c:pt idx="1382">
                  <c:v>6480</c:v>
                </c:pt>
                <c:pt idx="1383">
                  <c:v>6521</c:v>
                </c:pt>
                <c:pt idx="1384">
                  <c:v>6374</c:v>
                </c:pt>
                <c:pt idx="1385">
                  <c:v>6442</c:v>
                </c:pt>
                <c:pt idx="1386">
                  <c:v>6358</c:v>
                </c:pt>
                <c:pt idx="1387">
                  <c:v>6263.5</c:v>
                </c:pt>
                <c:pt idx="1388">
                  <c:v>6282.5</c:v>
                </c:pt>
                <c:pt idx="1389">
                  <c:v>6402.5</c:v>
                </c:pt>
                <c:pt idx="1390">
                  <c:v>6346</c:v>
                </c:pt>
                <c:pt idx="1391">
                  <c:v>6412.5</c:v>
                </c:pt>
                <c:pt idx="1392">
                  <c:v>6460</c:v>
                </c:pt>
                <c:pt idx="1393">
                  <c:v>6474</c:v>
                </c:pt>
                <c:pt idx="1394">
                  <c:v>6501</c:v>
                </c:pt>
                <c:pt idx="1395">
                  <c:v>6501</c:v>
                </c:pt>
                <c:pt idx="1396">
                  <c:v>6488.5</c:v>
                </c:pt>
                <c:pt idx="1397">
                  <c:v>6429.5</c:v>
                </c:pt>
                <c:pt idx="1398">
                  <c:v>6427</c:v>
                </c:pt>
                <c:pt idx="1399">
                  <c:v>6547</c:v>
                </c:pt>
                <c:pt idx="1400">
                  <c:v>6661</c:v>
                </c:pt>
                <c:pt idx="1401">
                  <c:v>6694</c:v>
                </c:pt>
                <c:pt idx="1402">
                  <c:v>6695</c:v>
                </c:pt>
                <c:pt idx="1403">
                  <c:v>6592.5</c:v>
                </c:pt>
                <c:pt idx="1404">
                  <c:v>6659</c:v>
                </c:pt>
                <c:pt idx="1405">
                  <c:v>6647</c:v>
                </c:pt>
                <c:pt idx="1406">
                  <c:v>6672</c:v>
                </c:pt>
                <c:pt idx="1407">
                  <c:v>6587</c:v>
                </c:pt>
                <c:pt idx="1408">
                  <c:v>6596</c:v>
                </c:pt>
                <c:pt idx="1409">
                  <c:v>6492.5</c:v>
                </c:pt>
                <c:pt idx="1410">
                  <c:v>6388</c:v>
                </c:pt>
                <c:pt idx="1411">
                  <c:v>6375.5</c:v>
                </c:pt>
                <c:pt idx="1412">
                  <c:v>6347.5</c:v>
                </c:pt>
                <c:pt idx="1413">
                  <c:v>6499</c:v>
                </c:pt>
                <c:pt idx="1414">
                  <c:v>6506</c:v>
                </c:pt>
                <c:pt idx="1415">
                  <c:v>6410.5</c:v>
                </c:pt>
                <c:pt idx="1416">
                  <c:v>6529.5</c:v>
                </c:pt>
                <c:pt idx="1417">
                  <c:v>6522.5</c:v>
                </c:pt>
                <c:pt idx="1418">
                  <c:v>6545.5</c:v>
                </c:pt>
                <c:pt idx="1419">
                  <c:v>6619.5</c:v>
                </c:pt>
                <c:pt idx="1420">
                  <c:v>6665.5</c:v>
                </c:pt>
                <c:pt idx="1421">
                  <c:v>6638.5</c:v>
                </c:pt>
                <c:pt idx="1422">
                  <c:v>6554</c:v>
                </c:pt>
                <c:pt idx="1423">
                  <c:v>6633.5</c:v>
                </c:pt>
                <c:pt idx="1424">
                  <c:v>6603</c:v>
                </c:pt>
                <c:pt idx="1425">
                  <c:v>6673.5</c:v>
                </c:pt>
                <c:pt idx="1426">
                  <c:v>6581.5</c:v>
                </c:pt>
                <c:pt idx="1427">
                  <c:v>6603</c:v>
                </c:pt>
                <c:pt idx="1428">
                  <c:v>6653</c:v>
                </c:pt>
                <c:pt idx="1429">
                  <c:v>6588.5</c:v>
                </c:pt>
                <c:pt idx="1430">
                  <c:v>6576.5</c:v>
                </c:pt>
                <c:pt idx="1431">
                  <c:v>6643.5</c:v>
                </c:pt>
                <c:pt idx="1432">
                  <c:v>6730</c:v>
                </c:pt>
                <c:pt idx="1433">
                  <c:v>6759</c:v>
                </c:pt>
                <c:pt idx="1434">
                  <c:v>6781.5</c:v>
                </c:pt>
                <c:pt idx="1435">
                  <c:v>6765</c:v>
                </c:pt>
                <c:pt idx="1436">
                  <c:v>6738.5</c:v>
                </c:pt>
                <c:pt idx="1437">
                  <c:v>6766</c:v>
                </c:pt>
                <c:pt idx="1438">
                  <c:v>6722</c:v>
                </c:pt>
                <c:pt idx="1439">
                  <c:v>6760.5</c:v>
                </c:pt>
                <c:pt idx="1440">
                  <c:v>6757.5</c:v>
                </c:pt>
                <c:pt idx="1441">
                  <c:v>6799</c:v>
                </c:pt>
                <c:pt idx="1442">
                  <c:v>6793.5</c:v>
                </c:pt>
                <c:pt idx="1443">
                  <c:v>6815</c:v>
                </c:pt>
                <c:pt idx="1444">
                  <c:v>6795.5</c:v>
                </c:pt>
                <c:pt idx="1445">
                  <c:v>6817</c:v>
                </c:pt>
                <c:pt idx="1446">
                  <c:v>6852</c:v>
                </c:pt>
                <c:pt idx="1447">
                  <c:v>6819.5</c:v>
                </c:pt>
                <c:pt idx="1448">
                  <c:v>6757.5</c:v>
                </c:pt>
                <c:pt idx="1449">
                  <c:v>6712</c:v>
                </c:pt>
                <c:pt idx="1450">
                  <c:v>6734.5</c:v>
                </c:pt>
                <c:pt idx="1451">
                  <c:v>6735</c:v>
                </c:pt>
                <c:pt idx="1452">
                  <c:v>6810.5</c:v>
                </c:pt>
                <c:pt idx="1453">
                  <c:v>6838</c:v>
                </c:pt>
                <c:pt idx="1454">
                  <c:v>6844.5</c:v>
                </c:pt>
                <c:pt idx="1455">
                  <c:v>6866.5</c:v>
                </c:pt>
                <c:pt idx="1456">
                  <c:v>6861</c:v>
                </c:pt>
                <c:pt idx="1457">
                  <c:v>6807.5</c:v>
                </c:pt>
                <c:pt idx="1458">
                  <c:v>6886</c:v>
                </c:pt>
                <c:pt idx="1459">
                  <c:v>6899.5</c:v>
                </c:pt>
                <c:pt idx="1460">
                  <c:v>6805.5</c:v>
                </c:pt>
                <c:pt idx="1461">
                  <c:v>6828.5</c:v>
                </c:pt>
                <c:pt idx="1462">
                  <c:v>6894</c:v>
                </c:pt>
                <c:pt idx="1463">
                  <c:v>6917.5</c:v>
                </c:pt>
                <c:pt idx="1464">
                  <c:v>6916.5</c:v>
                </c:pt>
                <c:pt idx="1465">
                  <c:v>6930.5</c:v>
                </c:pt>
                <c:pt idx="1466">
                  <c:v>6920</c:v>
                </c:pt>
                <c:pt idx="1467">
                  <c:v>6915.5</c:v>
                </c:pt>
                <c:pt idx="1468">
                  <c:v>6976.5</c:v>
                </c:pt>
                <c:pt idx="1469">
                  <c:v>7004</c:v>
                </c:pt>
                <c:pt idx="1470">
                  <c:v>7010</c:v>
                </c:pt>
                <c:pt idx="1471">
                  <c:v>7006.5</c:v>
                </c:pt>
                <c:pt idx="1472">
                  <c:v>7047</c:v>
                </c:pt>
                <c:pt idx="1473">
                  <c:v>7045</c:v>
                </c:pt>
                <c:pt idx="1474">
                  <c:v>7085</c:v>
                </c:pt>
                <c:pt idx="1475">
                  <c:v>7094</c:v>
                </c:pt>
                <c:pt idx="1476">
                  <c:v>7105</c:v>
                </c:pt>
                <c:pt idx="1477">
                  <c:v>7029</c:v>
                </c:pt>
                <c:pt idx="1478">
                  <c:v>7105</c:v>
                </c:pt>
                <c:pt idx="1479">
                  <c:v>7100.5</c:v>
                </c:pt>
                <c:pt idx="1480">
                  <c:v>7121</c:v>
                </c:pt>
                <c:pt idx="1481">
                  <c:v>7157.5</c:v>
                </c:pt>
                <c:pt idx="1482">
                  <c:v>7162.5</c:v>
                </c:pt>
                <c:pt idx="1483">
                  <c:v>7181.5</c:v>
                </c:pt>
                <c:pt idx="1484">
                  <c:v>7196</c:v>
                </c:pt>
                <c:pt idx="1485">
                  <c:v>7178.5</c:v>
                </c:pt>
                <c:pt idx="1486">
                  <c:v>7175</c:v>
                </c:pt>
                <c:pt idx="1487">
                  <c:v>7179</c:v>
                </c:pt>
                <c:pt idx="1488">
                  <c:v>7208</c:v>
                </c:pt>
                <c:pt idx="1489">
                  <c:v>7136.5</c:v>
                </c:pt>
                <c:pt idx="1490">
                  <c:v>7149.5</c:v>
                </c:pt>
                <c:pt idx="1491">
                  <c:v>7240.5</c:v>
                </c:pt>
                <c:pt idx="1492">
                  <c:v>7271.5</c:v>
                </c:pt>
                <c:pt idx="1493">
                  <c:v>7262.5</c:v>
                </c:pt>
                <c:pt idx="1494">
                  <c:v>7262</c:v>
                </c:pt>
                <c:pt idx="1495">
                  <c:v>7260.5</c:v>
                </c:pt>
                <c:pt idx="1496">
                  <c:v>7300</c:v>
                </c:pt>
                <c:pt idx="1497">
                  <c:v>7290</c:v>
                </c:pt>
                <c:pt idx="1498">
                  <c:v>7334.5</c:v>
                </c:pt>
                <c:pt idx="1499">
                  <c:v>7347</c:v>
                </c:pt>
                <c:pt idx="1500">
                  <c:v>7321</c:v>
                </c:pt>
                <c:pt idx="1501">
                  <c:v>7354.5</c:v>
                </c:pt>
                <c:pt idx="1502">
                  <c:v>7361</c:v>
                </c:pt>
                <c:pt idx="1503">
                  <c:v>7378</c:v>
                </c:pt>
                <c:pt idx="1504">
                  <c:v>7374.5</c:v>
                </c:pt>
                <c:pt idx="1505">
                  <c:v>7313</c:v>
                </c:pt>
                <c:pt idx="1506">
                  <c:v>7200.5</c:v>
                </c:pt>
                <c:pt idx="1507">
                  <c:v>7176</c:v>
                </c:pt>
                <c:pt idx="1508">
                  <c:v>7259.5</c:v>
                </c:pt>
                <c:pt idx="1509">
                  <c:v>7205.5</c:v>
                </c:pt>
                <c:pt idx="1510">
                  <c:v>7142.5</c:v>
                </c:pt>
                <c:pt idx="1511">
                  <c:v>7190.5</c:v>
                </c:pt>
                <c:pt idx="1512">
                  <c:v>7265</c:v>
                </c:pt>
                <c:pt idx="1513">
                  <c:v>7264</c:v>
                </c:pt>
                <c:pt idx="1514">
                  <c:v>7298.5</c:v>
                </c:pt>
                <c:pt idx="1515">
                  <c:v>7315.5</c:v>
                </c:pt>
                <c:pt idx="1516">
                  <c:v>7359</c:v>
                </c:pt>
                <c:pt idx="1517">
                  <c:v>7366</c:v>
                </c:pt>
                <c:pt idx="1518">
                  <c:v>7407.5</c:v>
                </c:pt>
                <c:pt idx="1519">
                  <c:v>7438.5</c:v>
                </c:pt>
                <c:pt idx="1520">
                  <c:v>7477.5</c:v>
                </c:pt>
                <c:pt idx="1521">
                  <c:v>7477.5</c:v>
                </c:pt>
                <c:pt idx="1522">
                  <c:v>7441</c:v>
                </c:pt>
                <c:pt idx="1523">
                  <c:v>7472</c:v>
                </c:pt>
                <c:pt idx="1524">
                  <c:v>7457.5</c:v>
                </c:pt>
                <c:pt idx="1525">
                  <c:v>7376.5</c:v>
                </c:pt>
                <c:pt idx="1526">
                  <c:v>7489.5</c:v>
                </c:pt>
                <c:pt idx="1527">
                  <c:v>7491</c:v>
                </c:pt>
                <c:pt idx="1528">
                  <c:v>7478</c:v>
                </c:pt>
                <c:pt idx="1529">
                  <c:v>7554.5</c:v>
                </c:pt>
                <c:pt idx="1530">
                  <c:v>7566.5</c:v>
                </c:pt>
                <c:pt idx="1531">
                  <c:v>7548</c:v>
                </c:pt>
                <c:pt idx="1532">
                  <c:v>7461.5</c:v>
                </c:pt>
                <c:pt idx="1533">
                  <c:v>7477.5</c:v>
                </c:pt>
                <c:pt idx="1534">
                  <c:v>7479.5</c:v>
                </c:pt>
                <c:pt idx="1535">
                  <c:v>7438</c:v>
                </c:pt>
                <c:pt idx="1536">
                  <c:v>7561</c:v>
                </c:pt>
                <c:pt idx="1537">
                  <c:v>7565.5</c:v>
                </c:pt>
                <c:pt idx="1538">
                  <c:v>7603</c:v>
                </c:pt>
                <c:pt idx="1539">
                  <c:v>7579</c:v>
                </c:pt>
                <c:pt idx="1540">
                  <c:v>7561.5</c:v>
                </c:pt>
                <c:pt idx="1541">
                  <c:v>7554</c:v>
                </c:pt>
                <c:pt idx="1542">
                  <c:v>7610</c:v>
                </c:pt>
                <c:pt idx="1543">
                  <c:v>7552.5</c:v>
                </c:pt>
                <c:pt idx="1544">
                  <c:v>7539</c:v>
                </c:pt>
                <c:pt idx="1545">
                  <c:v>7609.5</c:v>
                </c:pt>
                <c:pt idx="1546">
                  <c:v>7576.5</c:v>
                </c:pt>
                <c:pt idx="1547">
                  <c:v>7557</c:v>
                </c:pt>
                <c:pt idx="1548">
                  <c:v>7583</c:v>
                </c:pt>
                <c:pt idx="1549">
                  <c:v>7646.5</c:v>
                </c:pt>
                <c:pt idx="1550">
                  <c:v>7640</c:v>
                </c:pt>
                <c:pt idx="1551">
                  <c:v>7706</c:v>
                </c:pt>
                <c:pt idx="1552">
                  <c:v>7744.5</c:v>
                </c:pt>
                <c:pt idx="1553">
                  <c:v>7729.5</c:v>
                </c:pt>
                <c:pt idx="1554">
                  <c:v>7727.5</c:v>
                </c:pt>
                <c:pt idx="1555">
                  <c:v>7764</c:v>
                </c:pt>
                <c:pt idx="1556">
                  <c:v>7730</c:v>
                </c:pt>
                <c:pt idx="1557">
                  <c:v>7762.5</c:v>
                </c:pt>
                <c:pt idx="1558">
                  <c:v>7710.5</c:v>
                </c:pt>
                <c:pt idx="1559">
                  <c:v>7733.5</c:v>
                </c:pt>
                <c:pt idx="1560">
                  <c:v>7808</c:v>
                </c:pt>
                <c:pt idx="1561">
                  <c:v>7807</c:v>
                </c:pt>
                <c:pt idx="1562">
                  <c:v>7799</c:v>
                </c:pt>
                <c:pt idx="1563">
                  <c:v>7829</c:v>
                </c:pt>
                <c:pt idx="1564">
                  <c:v>7824.5</c:v>
                </c:pt>
                <c:pt idx="1565">
                  <c:v>7782</c:v>
                </c:pt>
                <c:pt idx="1566">
                  <c:v>7820</c:v>
                </c:pt>
                <c:pt idx="1567">
                  <c:v>7824.5</c:v>
                </c:pt>
                <c:pt idx="1568">
                  <c:v>7865</c:v>
                </c:pt>
                <c:pt idx="1569">
                  <c:v>7663</c:v>
                </c:pt>
                <c:pt idx="1570">
                  <c:v>7573.5</c:v>
                </c:pt>
                <c:pt idx="1571">
                  <c:v>7472.5</c:v>
                </c:pt>
                <c:pt idx="1572">
                  <c:v>7444.5</c:v>
                </c:pt>
                <c:pt idx="1573">
                  <c:v>7378.5</c:v>
                </c:pt>
                <c:pt idx="1574">
                  <c:v>7424</c:v>
                </c:pt>
                <c:pt idx="1575">
                  <c:v>7453</c:v>
                </c:pt>
                <c:pt idx="1576">
                  <c:v>7531.5</c:v>
                </c:pt>
                <c:pt idx="1577">
                  <c:v>7539</c:v>
                </c:pt>
                <c:pt idx="1578">
                  <c:v>7547.5</c:v>
                </c:pt>
                <c:pt idx="1579">
                  <c:v>7456.5</c:v>
                </c:pt>
                <c:pt idx="1580">
                  <c:v>7283</c:v>
                </c:pt>
                <c:pt idx="1581">
                  <c:v>7396</c:v>
                </c:pt>
                <c:pt idx="1582">
                  <c:v>7398.5</c:v>
                </c:pt>
                <c:pt idx="1583">
                  <c:v>7488</c:v>
                </c:pt>
                <c:pt idx="1584">
                  <c:v>7507.5</c:v>
                </c:pt>
                <c:pt idx="1585">
                  <c:v>7562</c:v>
                </c:pt>
                <c:pt idx="1586">
                  <c:v>7666.5</c:v>
                </c:pt>
                <c:pt idx="1587">
                  <c:v>7718.5</c:v>
                </c:pt>
                <c:pt idx="1588">
                  <c:v>7670</c:v>
                </c:pt>
                <c:pt idx="1589">
                  <c:v>7689.5</c:v>
                </c:pt>
                <c:pt idx="1590">
                  <c:v>7672</c:v>
                </c:pt>
                <c:pt idx="1591">
                  <c:v>7688.5</c:v>
                </c:pt>
                <c:pt idx="1592">
                  <c:v>7730.5</c:v>
                </c:pt>
                <c:pt idx="1593">
                  <c:v>7752.5</c:v>
                </c:pt>
                <c:pt idx="1594">
                  <c:v>7864</c:v>
                </c:pt>
                <c:pt idx="1595">
                  <c:v>7894</c:v>
                </c:pt>
                <c:pt idx="1596">
                  <c:v>7928.5</c:v>
                </c:pt>
                <c:pt idx="1597">
                  <c:v>7976</c:v>
                </c:pt>
                <c:pt idx="1598">
                  <c:v>7969</c:v>
                </c:pt>
                <c:pt idx="1599">
                  <c:v>7975</c:v>
                </c:pt>
                <c:pt idx="1600">
                  <c:v>8021.5</c:v>
                </c:pt>
                <c:pt idx="1601">
                  <c:v>8145.5</c:v>
                </c:pt>
                <c:pt idx="1602">
                  <c:v>8150</c:v>
                </c:pt>
                <c:pt idx="1603">
                  <c:v>8082.5</c:v>
                </c:pt>
                <c:pt idx="1604">
                  <c:v>8077.5</c:v>
                </c:pt>
                <c:pt idx="1605">
                  <c:v>8129</c:v>
                </c:pt>
                <c:pt idx="1606">
                  <c:v>8136</c:v>
                </c:pt>
                <c:pt idx="1607">
                  <c:v>8089.5</c:v>
                </c:pt>
                <c:pt idx="1608">
                  <c:v>8151.5</c:v>
                </c:pt>
                <c:pt idx="1609">
                  <c:v>8193.5</c:v>
                </c:pt>
                <c:pt idx="1610">
                  <c:v>8199.5</c:v>
                </c:pt>
                <c:pt idx="1611">
                  <c:v>8220.5</c:v>
                </c:pt>
                <c:pt idx="1612">
                  <c:v>8264</c:v>
                </c:pt>
                <c:pt idx="1613">
                  <c:v>8265</c:v>
                </c:pt>
                <c:pt idx="1614">
                  <c:v>8312</c:v>
                </c:pt>
                <c:pt idx="1615">
                  <c:v>8320</c:v>
                </c:pt>
                <c:pt idx="1616">
                  <c:v>8257.5</c:v>
                </c:pt>
                <c:pt idx="1617">
                  <c:v>8276.5</c:v>
                </c:pt>
                <c:pt idx="1618">
                  <c:v>8165.5</c:v>
                </c:pt>
                <c:pt idx="1619">
                  <c:v>8271</c:v>
                </c:pt>
                <c:pt idx="1620">
                  <c:v>8260.5</c:v>
                </c:pt>
                <c:pt idx="1621">
                  <c:v>8292.5</c:v>
                </c:pt>
                <c:pt idx="1622">
                  <c:v>8278.5</c:v>
                </c:pt>
                <c:pt idx="1623">
                  <c:v>8279.5</c:v>
                </c:pt>
                <c:pt idx="1624">
                  <c:v>8400</c:v>
                </c:pt>
                <c:pt idx="1625">
                  <c:v>8412.5</c:v>
                </c:pt>
                <c:pt idx="1626">
                  <c:v>8447.5</c:v>
                </c:pt>
                <c:pt idx="1627">
                  <c:v>8529.5</c:v>
                </c:pt>
                <c:pt idx="1628">
                  <c:v>8475.5</c:v>
                </c:pt>
                <c:pt idx="1629">
                  <c:v>8519.5</c:v>
                </c:pt>
                <c:pt idx="1630">
                  <c:v>8549</c:v>
                </c:pt>
                <c:pt idx="1631">
                  <c:v>8554</c:v>
                </c:pt>
                <c:pt idx="1632">
                  <c:v>8663</c:v>
                </c:pt>
                <c:pt idx="1633">
                  <c:v>8737</c:v>
                </c:pt>
                <c:pt idx="1634">
                  <c:v>8753.5</c:v>
                </c:pt>
                <c:pt idx="1635">
                  <c:v>8650</c:v>
                </c:pt>
                <c:pt idx="1636">
                  <c:v>8484</c:v>
                </c:pt>
                <c:pt idx="1637">
                  <c:v>8372</c:v>
                </c:pt>
                <c:pt idx="1638">
                  <c:v>8364.5</c:v>
                </c:pt>
                <c:pt idx="1639">
                  <c:v>8505</c:v>
                </c:pt>
                <c:pt idx="1640">
                  <c:v>8453</c:v>
                </c:pt>
                <c:pt idx="1641">
                  <c:v>8437</c:v>
                </c:pt>
                <c:pt idx="1642">
                  <c:v>8622</c:v>
                </c:pt>
                <c:pt idx="1643">
                  <c:v>8783</c:v>
                </c:pt>
                <c:pt idx="1644">
                  <c:v>8802.5</c:v>
                </c:pt>
                <c:pt idx="1645">
                  <c:v>8826</c:v>
                </c:pt>
                <c:pt idx="1646">
                  <c:v>8850.5</c:v>
                </c:pt>
                <c:pt idx="1647">
                  <c:v>8727.5</c:v>
                </c:pt>
                <c:pt idx="1648">
                  <c:v>8656.5</c:v>
                </c:pt>
                <c:pt idx="1649">
                  <c:v>8705.5</c:v>
                </c:pt>
                <c:pt idx="1650">
                  <c:v>8631.5</c:v>
                </c:pt>
                <c:pt idx="1651">
                  <c:v>8557</c:v>
                </c:pt>
                <c:pt idx="1652">
                  <c:v>8696.5</c:v>
                </c:pt>
                <c:pt idx="1653">
                  <c:v>8712.5</c:v>
                </c:pt>
                <c:pt idx="1654">
                  <c:v>8689</c:v>
                </c:pt>
                <c:pt idx="1655">
                  <c:v>8804</c:v>
                </c:pt>
                <c:pt idx="1656">
                  <c:v>8827</c:v>
                </c:pt>
                <c:pt idx="1657">
                  <c:v>8705</c:v>
                </c:pt>
                <c:pt idx="1658">
                  <c:v>8773</c:v>
                </c:pt>
                <c:pt idx="1659">
                  <c:v>8837.5</c:v>
                </c:pt>
                <c:pt idx="1660">
                  <c:v>8714.5</c:v>
                </c:pt>
                <c:pt idx="1661">
                  <c:v>8637</c:v>
                </c:pt>
                <c:pt idx="1662">
                  <c:v>8799</c:v>
                </c:pt>
                <c:pt idx="1663">
                  <c:v>8830</c:v>
                </c:pt>
                <c:pt idx="1664">
                  <c:v>8842.5</c:v>
                </c:pt>
                <c:pt idx="1665">
                  <c:v>8763.5</c:v>
                </c:pt>
                <c:pt idx="1666">
                  <c:v>8615.5</c:v>
                </c:pt>
                <c:pt idx="1667">
                  <c:v>8726.5</c:v>
                </c:pt>
                <c:pt idx="1668">
                  <c:v>8565.5</c:v>
                </c:pt>
                <c:pt idx="1669">
                  <c:v>8665.5</c:v>
                </c:pt>
                <c:pt idx="1670">
                  <c:v>8567</c:v>
                </c:pt>
                <c:pt idx="1671">
                  <c:v>8424</c:v>
                </c:pt>
                <c:pt idx="1672">
                  <c:v>8209</c:v>
                </c:pt>
                <c:pt idx="1673">
                  <c:v>8162</c:v>
                </c:pt>
                <c:pt idx="1674">
                  <c:v>8226</c:v>
                </c:pt>
                <c:pt idx="1675">
                  <c:v>8318</c:v>
                </c:pt>
                <c:pt idx="1676">
                  <c:v>8234</c:v>
                </c:pt>
                <c:pt idx="1677">
                  <c:v>8251</c:v>
                </c:pt>
                <c:pt idx="1678">
                  <c:v>8150.5</c:v>
                </c:pt>
                <c:pt idx="1679">
                  <c:v>8205.5</c:v>
                </c:pt>
                <c:pt idx="1680">
                  <c:v>8273.5</c:v>
                </c:pt>
                <c:pt idx="1681">
                  <c:v>8302.5</c:v>
                </c:pt>
                <c:pt idx="1682">
                  <c:v>8160</c:v>
                </c:pt>
                <c:pt idx="1683">
                  <c:v>8119</c:v>
                </c:pt>
                <c:pt idx="1684">
                  <c:v>8171</c:v>
                </c:pt>
                <c:pt idx="1685">
                  <c:v>8170.5</c:v>
                </c:pt>
                <c:pt idx="1686">
                  <c:v>8152</c:v>
                </c:pt>
                <c:pt idx="1687">
                  <c:v>7906.5</c:v>
                </c:pt>
                <c:pt idx="1688">
                  <c:v>8091</c:v>
                </c:pt>
                <c:pt idx="1689">
                  <c:v>8110</c:v>
                </c:pt>
                <c:pt idx="1690">
                  <c:v>8119.5</c:v>
                </c:pt>
                <c:pt idx="1691">
                  <c:v>8177.5</c:v>
                </c:pt>
                <c:pt idx="1692">
                  <c:v>8178</c:v>
                </c:pt>
                <c:pt idx="1693">
                  <c:v>8230.5</c:v>
                </c:pt>
                <c:pt idx="1694">
                  <c:v>8184</c:v>
                </c:pt>
                <c:pt idx="1695">
                  <c:v>8145.5</c:v>
                </c:pt>
                <c:pt idx="1696">
                  <c:v>8137</c:v>
                </c:pt>
                <c:pt idx="1697">
                  <c:v>8224</c:v>
                </c:pt>
                <c:pt idx="1698">
                  <c:v>8380.5</c:v>
                </c:pt>
                <c:pt idx="1699">
                  <c:v>8344.5</c:v>
                </c:pt>
                <c:pt idx="1700">
                  <c:v>8411</c:v>
                </c:pt>
                <c:pt idx="1701">
                  <c:v>8313</c:v>
                </c:pt>
                <c:pt idx="1702">
                  <c:v>8335</c:v>
                </c:pt>
                <c:pt idx="1703">
                  <c:v>8154</c:v>
                </c:pt>
                <c:pt idx="1704">
                  <c:v>8078</c:v>
                </c:pt>
                <c:pt idx="1705">
                  <c:v>8154</c:v>
                </c:pt>
                <c:pt idx="1706">
                  <c:v>8149</c:v>
                </c:pt>
                <c:pt idx="1707">
                  <c:v>8217.5</c:v>
                </c:pt>
                <c:pt idx="1708">
                  <c:v>8182.5</c:v>
                </c:pt>
                <c:pt idx="1709">
                  <c:v>8170.5</c:v>
                </c:pt>
                <c:pt idx="1710">
                  <c:v>8257.5</c:v>
                </c:pt>
                <c:pt idx="1711">
                  <c:v>8414.5</c:v>
                </c:pt>
                <c:pt idx="1712">
                  <c:v>8411.5</c:v>
                </c:pt>
                <c:pt idx="1713">
                  <c:v>8475.5</c:v>
                </c:pt>
                <c:pt idx="1714">
                  <c:v>8459</c:v>
                </c:pt>
                <c:pt idx="1715">
                  <c:v>8448.5</c:v>
                </c:pt>
                <c:pt idx="1716">
                  <c:v>8475.5</c:v>
                </c:pt>
                <c:pt idx="1717">
                  <c:v>8532.5</c:v>
                </c:pt>
                <c:pt idx="1718">
                  <c:v>8539</c:v>
                </c:pt>
                <c:pt idx="1719">
                  <c:v>8613</c:v>
                </c:pt>
                <c:pt idx="1720">
                  <c:v>8614.5</c:v>
                </c:pt>
                <c:pt idx="1721">
                  <c:v>8626.5</c:v>
                </c:pt>
                <c:pt idx="1722">
                  <c:v>8615</c:v>
                </c:pt>
                <c:pt idx="1723">
                  <c:v>8666</c:v>
                </c:pt>
                <c:pt idx="1724">
                  <c:v>8636.5</c:v>
                </c:pt>
                <c:pt idx="1725">
                  <c:v>8641</c:v>
                </c:pt>
                <c:pt idx="1726">
                  <c:v>8635</c:v>
                </c:pt>
                <c:pt idx="1727">
                  <c:v>8701.5</c:v>
                </c:pt>
                <c:pt idx="1728">
                  <c:v>8689</c:v>
                </c:pt>
                <c:pt idx="1729">
                  <c:v>8627</c:v>
                </c:pt>
                <c:pt idx="1730">
                  <c:v>8609.5</c:v>
                </c:pt>
                <c:pt idx="1731">
                  <c:v>8623.5</c:v>
                </c:pt>
                <c:pt idx="1732">
                  <c:v>8580.5</c:v>
                </c:pt>
                <c:pt idx="1733">
                  <c:v>8540</c:v>
                </c:pt>
                <c:pt idx="1734">
                  <c:v>8440</c:v>
                </c:pt>
                <c:pt idx="1735">
                  <c:v>8491</c:v>
                </c:pt>
                <c:pt idx="1736">
                  <c:v>8496</c:v>
                </c:pt>
                <c:pt idx="1737">
                  <c:v>8551</c:v>
                </c:pt>
                <c:pt idx="1738">
                  <c:v>8591</c:v>
                </c:pt>
                <c:pt idx="1739">
                  <c:v>8653.5</c:v>
                </c:pt>
                <c:pt idx="1740">
                  <c:v>8631.5</c:v>
                </c:pt>
                <c:pt idx="1741">
                  <c:v>8656</c:v>
                </c:pt>
                <c:pt idx="1742">
                  <c:v>8497.5</c:v>
                </c:pt>
                <c:pt idx="1743">
                  <c:v>8492.5</c:v>
                </c:pt>
                <c:pt idx="1744">
                  <c:v>8438.5</c:v>
                </c:pt>
                <c:pt idx="1745">
                  <c:v>8474</c:v>
                </c:pt>
                <c:pt idx="1746">
                  <c:v>8418.5</c:v>
                </c:pt>
                <c:pt idx="1747">
                  <c:v>8439.5</c:v>
                </c:pt>
                <c:pt idx="1748">
                  <c:v>8466.5</c:v>
                </c:pt>
                <c:pt idx="1749">
                  <c:v>8441</c:v>
                </c:pt>
                <c:pt idx="1750">
                  <c:v>8399.5</c:v>
                </c:pt>
                <c:pt idx="1751">
                  <c:v>8417</c:v>
                </c:pt>
                <c:pt idx="1752">
                  <c:v>8255</c:v>
                </c:pt>
                <c:pt idx="1753">
                  <c:v>8252</c:v>
                </c:pt>
                <c:pt idx="1754">
                  <c:v>8141.5</c:v>
                </c:pt>
                <c:pt idx="1755">
                  <c:v>8213.5</c:v>
                </c:pt>
                <c:pt idx="1756">
                  <c:v>8185</c:v>
                </c:pt>
                <c:pt idx="1757">
                  <c:v>8183</c:v>
                </c:pt>
                <c:pt idx="1758">
                  <c:v>8238</c:v>
                </c:pt>
                <c:pt idx="1759">
                  <c:v>8203</c:v>
                </c:pt>
                <c:pt idx="1760">
                  <c:v>8174.5</c:v>
                </c:pt>
                <c:pt idx="1761">
                  <c:v>8365.5</c:v>
                </c:pt>
                <c:pt idx="1762">
                  <c:v>8385.5</c:v>
                </c:pt>
                <c:pt idx="1763">
                  <c:v>8490.5</c:v>
                </c:pt>
                <c:pt idx="1764">
                  <c:v>8462</c:v>
                </c:pt>
                <c:pt idx="1765">
                  <c:v>8433</c:v>
                </c:pt>
                <c:pt idx="1766">
                  <c:v>8554</c:v>
                </c:pt>
                <c:pt idx="1767">
                  <c:v>8558</c:v>
                </c:pt>
                <c:pt idx="1768">
                  <c:v>8606</c:v>
                </c:pt>
                <c:pt idx="1769">
                  <c:v>8643</c:v>
                </c:pt>
                <c:pt idx="1770">
                  <c:v>8636.5</c:v>
                </c:pt>
                <c:pt idx="1771">
                  <c:v>8666</c:v>
                </c:pt>
                <c:pt idx="1772">
                  <c:v>8534</c:v>
                </c:pt>
                <c:pt idx="1773">
                  <c:v>8538</c:v>
                </c:pt>
                <c:pt idx="1774">
                  <c:v>8422</c:v>
                </c:pt>
                <c:pt idx="1775">
                  <c:v>8411</c:v>
                </c:pt>
                <c:pt idx="1776">
                  <c:v>8436.5</c:v>
                </c:pt>
                <c:pt idx="1777">
                  <c:v>8469.5</c:v>
                </c:pt>
                <c:pt idx="1778">
                  <c:v>8593.5</c:v>
                </c:pt>
                <c:pt idx="1779">
                  <c:v>8585.5</c:v>
                </c:pt>
                <c:pt idx="1780">
                  <c:v>8647</c:v>
                </c:pt>
                <c:pt idx="1781">
                  <c:v>8514.5</c:v>
                </c:pt>
                <c:pt idx="1782">
                  <c:v>8498</c:v>
                </c:pt>
                <c:pt idx="1783">
                  <c:v>8385.5</c:v>
                </c:pt>
                <c:pt idx="1784">
                  <c:v>8414</c:v>
                </c:pt>
                <c:pt idx="1785">
                  <c:v>8430.5</c:v>
                </c:pt>
                <c:pt idx="1786">
                  <c:v>8361</c:v>
                </c:pt>
                <c:pt idx="1787">
                  <c:v>8338.5</c:v>
                </c:pt>
                <c:pt idx="1788">
                  <c:v>8292</c:v>
                </c:pt>
                <c:pt idx="1789">
                  <c:v>8308</c:v>
                </c:pt>
                <c:pt idx="1790">
                  <c:v>8148.5</c:v>
                </c:pt>
                <c:pt idx="1791">
                  <c:v>8051.5</c:v>
                </c:pt>
                <c:pt idx="1792">
                  <c:v>7949</c:v>
                </c:pt>
                <c:pt idx="1793">
                  <c:v>7893</c:v>
                </c:pt>
                <c:pt idx="1794">
                  <c:v>7368.5</c:v>
                </c:pt>
                <c:pt idx="1795">
                  <c:v>7358.5</c:v>
                </c:pt>
                <c:pt idx="1796">
                  <c:v>6906</c:v>
                </c:pt>
                <c:pt idx="1797">
                  <c:v>7346.5</c:v>
                </c:pt>
                <c:pt idx="1798">
                  <c:v>7347.5</c:v>
                </c:pt>
                <c:pt idx="1799">
                  <c:v>7380</c:v>
                </c:pt>
                <c:pt idx="1800">
                  <c:v>7418</c:v>
                </c:pt>
                <c:pt idx="1801">
                  <c:v>7402.5</c:v>
                </c:pt>
                <c:pt idx="1802">
                  <c:v>7409.5</c:v>
                </c:pt>
                <c:pt idx="1803">
                  <c:v>7492</c:v>
                </c:pt>
                <c:pt idx="1804">
                  <c:v>7530</c:v>
                </c:pt>
                <c:pt idx="1805">
                  <c:v>7311.5</c:v>
                </c:pt>
                <c:pt idx="1806">
                  <c:v>7369.5</c:v>
                </c:pt>
                <c:pt idx="1807">
                  <c:v>7332</c:v>
                </c:pt>
                <c:pt idx="1808">
                  <c:v>7285</c:v>
                </c:pt>
                <c:pt idx="1809">
                  <c:v>7317</c:v>
                </c:pt>
                <c:pt idx="1810">
                  <c:v>7472</c:v>
                </c:pt>
                <c:pt idx="1811">
                  <c:v>7530</c:v>
                </c:pt>
                <c:pt idx="1812">
                  <c:v>7481</c:v>
                </c:pt>
                <c:pt idx="1813">
                  <c:v>7383.5</c:v>
                </c:pt>
                <c:pt idx="1814">
                  <c:v>7514.5</c:v>
                </c:pt>
                <c:pt idx="1815">
                  <c:v>7539</c:v>
                </c:pt>
                <c:pt idx="1816">
                  <c:v>7470</c:v>
                </c:pt>
                <c:pt idx="1817">
                  <c:v>7419</c:v>
                </c:pt>
                <c:pt idx="1818">
                  <c:v>7306.5</c:v>
                </c:pt>
                <c:pt idx="1819">
                  <c:v>7393</c:v>
                </c:pt>
                <c:pt idx="1820">
                  <c:v>7539</c:v>
                </c:pt>
                <c:pt idx="1821">
                  <c:v>7511</c:v>
                </c:pt>
                <c:pt idx="1822">
                  <c:v>7392.5</c:v>
                </c:pt>
                <c:pt idx="1823">
                  <c:v>7268.5</c:v>
                </c:pt>
                <c:pt idx="1824">
                  <c:v>7225</c:v>
                </c:pt>
                <c:pt idx="1825">
                  <c:v>7055.5</c:v>
                </c:pt>
                <c:pt idx="1826">
                  <c:v>7189.5</c:v>
                </c:pt>
                <c:pt idx="1827">
                  <c:v>7101.5</c:v>
                </c:pt>
                <c:pt idx="1828">
                  <c:v>7020.5</c:v>
                </c:pt>
                <c:pt idx="1829">
                  <c:v>6954.5</c:v>
                </c:pt>
                <c:pt idx="1830">
                  <c:v>7061.5</c:v>
                </c:pt>
                <c:pt idx="1831">
                  <c:v>7092.5</c:v>
                </c:pt>
                <c:pt idx="1832">
                  <c:v>7067</c:v>
                </c:pt>
                <c:pt idx="1833">
                  <c:v>6910</c:v>
                </c:pt>
                <c:pt idx="1834">
                  <c:v>6725</c:v>
                </c:pt>
                <c:pt idx="1835">
                  <c:v>6923</c:v>
                </c:pt>
                <c:pt idx="1836">
                  <c:v>6834.5</c:v>
                </c:pt>
                <c:pt idx="1837">
                  <c:v>6860.5</c:v>
                </c:pt>
                <c:pt idx="1838">
                  <c:v>7067.5</c:v>
                </c:pt>
                <c:pt idx="1839">
                  <c:v>6985</c:v>
                </c:pt>
                <c:pt idx="1840">
                  <c:v>7054.5</c:v>
                </c:pt>
                <c:pt idx="1841">
                  <c:v>7048</c:v>
                </c:pt>
                <c:pt idx="1842">
                  <c:v>7064.5</c:v>
                </c:pt>
                <c:pt idx="1843">
                  <c:v>7248.5</c:v>
                </c:pt>
                <c:pt idx="1844">
                  <c:v>7285.5</c:v>
                </c:pt>
                <c:pt idx="1845">
                  <c:v>7263.5</c:v>
                </c:pt>
                <c:pt idx="1846">
                  <c:v>7283</c:v>
                </c:pt>
                <c:pt idx="1847">
                  <c:v>7342</c:v>
                </c:pt>
                <c:pt idx="1848">
                  <c:v>7259.5</c:v>
                </c:pt>
                <c:pt idx="1849">
                  <c:v>7195</c:v>
                </c:pt>
                <c:pt idx="1850">
                  <c:v>7204.5</c:v>
                </c:pt>
                <c:pt idx="1851">
                  <c:v>7091</c:v>
                </c:pt>
                <c:pt idx="1852">
                  <c:v>7083.5</c:v>
                </c:pt>
                <c:pt idx="1853">
                  <c:v>7088.5</c:v>
                </c:pt>
                <c:pt idx="1854">
                  <c:v>7198</c:v>
                </c:pt>
                <c:pt idx="1855">
                  <c:v>7188.5</c:v>
                </c:pt>
                <c:pt idx="1856">
                  <c:v>7331.5</c:v>
                </c:pt>
                <c:pt idx="1857">
                  <c:v>7287</c:v>
                </c:pt>
                <c:pt idx="1858">
                  <c:v>7165.5</c:v>
                </c:pt>
                <c:pt idx="1859">
                  <c:v>7250</c:v>
                </c:pt>
                <c:pt idx="1860">
                  <c:v>7327</c:v>
                </c:pt>
                <c:pt idx="1861">
                  <c:v>7391</c:v>
                </c:pt>
                <c:pt idx="1862">
                  <c:v>7405.5</c:v>
                </c:pt>
                <c:pt idx="1863">
                  <c:v>7370</c:v>
                </c:pt>
                <c:pt idx="1864">
                  <c:v>7430.5</c:v>
                </c:pt>
                <c:pt idx="1865">
                  <c:v>7511</c:v>
                </c:pt>
                <c:pt idx="1866">
                  <c:v>7529</c:v>
                </c:pt>
                <c:pt idx="1867">
                  <c:v>7528</c:v>
                </c:pt>
                <c:pt idx="1868">
                  <c:v>7545.5</c:v>
                </c:pt>
                <c:pt idx="1869">
                  <c:v>7537.5</c:v>
                </c:pt>
                <c:pt idx="1870">
                  <c:v>7470</c:v>
                </c:pt>
                <c:pt idx="1871">
                  <c:v>7522</c:v>
                </c:pt>
                <c:pt idx="1872">
                  <c:v>7533.5</c:v>
                </c:pt>
                <c:pt idx="1873">
                  <c:v>7556</c:v>
                </c:pt>
                <c:pt idx="1874">
                  <c:v>7571.5</c:v>
                </c:pt>
                <c:pt idx="1875">
                  <c:v>7634</c:v>
                </c:pt>
                <c:pt idx="1876">
                  <c:v>7695</c:v>
                </c:pt>
                <c:pt idx="1877">
                  <c:v>7577.5</c:v>
                </c:pt>
                <c:pt idx="1878">
                  <c:v>7512</c:v>
                </c:pt>
                <c:pt idx="1879">
                  <c:v>7529</c:v>
                </c:pt>
                <c:pt idx="1880">
                  <c:v>7393.5</c:v>
                </c:pt>
                <c:pt idx="1881">
                  <c:v>7415</c:v>
                </c:pt>
                <c:pt idx="1882">
                  <c:v>7420</c:v>
                </c:pt>
                <c:pt idx="1883">
                  <c:v>7492</c:v>
                </c:pt>
                <c:pt idx="1884">
                  <c:v>7554</c:v>
                </c:pt>
                <c:pt idx="1885">
                  <c:v>7546</c:v>
                </c:pt>
                <c:pt idx="1886">
                  <c:v>7409.5</c:v>
                </c:pt>
                <c:pt idx="1887">
                  <c:v>7459</c:v>
                </c:pt>
                <c:pt idx="1888">
                  <c:v>7399</c:v>
                </c:pt>
                <c:pt idx="1889">
                  <c:v>7402</c:v>
                </c:pt>
                <c:pt idx="1890">
                  <c:v>7255</c:v>
                </c:pt>
                <c:pt idx="1891">
                  <c:v>7263</c:v>
                </c:pt>
                <c:pt idx="1892">
                  <c:v>7234</c:v>
                </c:pt>
                <c:pt idx="1893">
                  <c:v>7096.5</c:v>
                </c:pt>
                <c:pt idx="1894">
                  <c:v>7150</c:v>
                </c:pt>
                <c:pt idx="1895">
                  <c:v>7190</c:v>
                </c:pt>
                <c:pt idx="1896">
                  <c:v>7182</c:v>
                </c:pt>
                <c:pt idx="1897">
                  <c:v>7228</c:v>
                </c:pt>
                <c:pt idx="1898">
                  <c:v>7170.5</c:v>
                </c:pt>
                <c:pt idx="1899">
                  <c:v>7178.5</c:v>
                </c:pt>
                <c:pt idx="1900">
                  <c:v>6996.5</c:v>
                </c:pt>
                <c:pt idx="1901">
                  <c:v>7028.5</c:v>
                </c:pt>
                <c:pt idx="1902">
                  <c:v>6982.5</c:v>
                </c:pt>
                <c:pt idx="1903">
                  <c:v>7043.5</c:v>
                </c:pt>
                <c:pt idx="1904">
                  <c:v>6865.5</c:v>
                </c:pt>
                <c:pt idx="1905">
                  <c:v>6841</c:v>
                </c:pt>
                <c:pt idx="1906">
                  <c:v>6839</c:v>
                </c:pt>
                <c:pt idx="1907">
                  <c:v>6675.5</c:v>
                </c:pt>
                <c:pt idx="1908">
                  <c:v>6726</c:v>
                </c:pt>
                <c:pt idx="1909">
                  <c:v>6768.5</c:v>
                </c:pt>
                <c:pt idx="1910">
                  <c:v>6689</c:v>
                </c:pt>
                <c:pt idx="1911">
                  <c:v>6722</c:v>
                </c:pt>
                <c:pt idx="1912">
                  <c:v>6729</c:v>
                </c:pt>
                <c:pt idx="1913">
                  <c:v>6783.5</c:v>
                </c:pt>
                <c:pt idx="1914">
                  <c:v>6722.5</c:v>
                </c:pt>
                <c:pt idx="1915">
                  <c:v>6554.5</c:v>
                </c:pt>
                <c:pt idx="1916">
                  <c:v>6575.5</c:v>
                </c:pt>
                <c:pt idx="1917">
                  <c:v>6551.5</c:v>
                </c:pt>
                <c:pt idx="1918">
                  <c:v>6591.5</c:v>
                </c:pt>
                <c:pt idx="1919">
                  <c:v>6689.5</c:v>
                </c:pt>
                <c:pt idx="1920">
                  <c:v>6774.5</c:v>
                </c:pt>
                <c:pt idx="1921">
                  <c:v>6818.5</c:v>
                </c:pt>
                <c:pt idx="1922">
                  <c:v>6842</c:v>
                </c:pt>
                <c:pt idx="1923">
                  <c:v>6926</c:v>
                </c:pt>
                <c:pt idx="1924">
                  <c:v>6830.5</c:v>
                </c:pt>
                <c:pt idx="1925">
                  <c:v>6841.5</c:v>
                </c:pt>
                <c:pt idx="1926">
                  <c:v>6712.5</c:v>
                </c:pt>
                <c:pt idx="1927">
                  <c:v>6818</c:v>
                </c:pt>
                <c:pt idx="1928">
                  <c:v>6837</c:v>
                </c:pt>
                <c:pt idx="1929">
                  <c:v>6870.5</c:v>
                </c:pt>
                <c:pt idx="1930">
                  <c:v>6773</c:v>
                </c:pt>
                <c:pt idx="1931">
                  <c:v>6759</c:v>
                </c:pt>
                <c:pt idx="1932">
                  <c:v>6923.5</c:v>
                </c:pt>
                <c:pt idx="1933">
                  <c:v>6966.5</c:v>
                </c:pt>
                <c:pt idx="1934">
                  <c:v>6956</c:v>
                </c:pt>
                <c:pt idx="1935">
                  <c:v>6966.5</c:v>
                </c:pt>
                <c:pt idx="1936">
                  <c:v>7011.5</c:v>
                </c:pt>
                <c:pt idx="1937">
                  <c:v>6989</c:v>
                </c:pt>
                <c:pt idx="1938">
                  <c:v>6817.5</c:v>
                </c:pt>
                <c:pt idx="1939">
                  <c:v>6862</c:v>
                </c:pt>
                <c:pt idx="1940">
                  <c:v>6826.5</c:v>
                </c:pt>
                <c:pt idx="1941">
                  <c:v>6771.5</c:v>
                </c:pt>
                <c:pt idx="1942">
                  <c:v>6666.5</c:v>
                </c:pt>
                <c:pt idx="1943">
                  <c:v>6678.5</c:v>
                </c:pt>
                <c:pt idx="1944">
                  <c:v>6634</c:v>
                </c:pt>
                <c:pt idx="1945">
                  <c:v>6712</c:v>
                </c:pt>
                <c:pt idx="1946">
                  <c:v>6653</c:v>
                </c:pt>
                <c:pt idx="1947">
                  <c:v>6723.5</c:v>
                </c:pt>
                <c:pt idx="1948">
                  <c:v>6732</c:v>
                </c:pt>
                <c:pt idx="1949">
                  <c:v>6805.5</c:v>
                </c:pt>
                <c:pt idx="1950">
                  <c:v>6798</c:v>
                </c:pt>
                <c:pt idx="1951">
                  <c:v>6797.5</c:v>
                </c:pt>
                <c:pt idx="1952">
                  <c:v>6858</c:v>
                </c:pt>
                <c:pt idx="1953">
                  <c:v>6834.5</c:v>
                </c:pt>
                <c:pt idx="1954">
                  <c:v>6633</c:v>
                </c:pt>
                <c:pt idx="1955">
                  <c:v>6538.5</c:v>
                </c:pt>
                <c:pt idx="1956">
                  <c:v>6638.5</c:v>
                </c:pt>
                <c:pt idx="1957">
                  <c:v>6582</c:v>
                </c:pt>
                <c:pt idx="1958">
                  <c:v>6581</c:v>
                </c:pt>
                <c:pt idx="1959">
                  <c:v>6543</c:v>
                </c:pt>
                <c:pt idx="1960">
                  <c:v>6566.5</c:v>
                </c:pt>
                <c:pt idx="1961">
                  <c:v>6417.5</c:v>
                </c:pt>
                <c:pt idx="1962">
                  <c:v>6346.5</c:v>
                </c:pt>
                <c:pt idx="1963">
                  <c:v>6208</c:v>
                </c:pt>
                <c:pt idx="1964">
                  <c:v>6145</c:v>
                </c:pt>
                <c:pt idx="1965">
                  <c:v>6572</c:v>
                </c:pt>
                <c:pt idx="1966">
                  <c:v>6459.5</c:v>
                </c:pt>
                <c:pt idx="1967">
                  <c:v>6394.5</c:v>
                </c:pt>
                <c:pt idx="1968">
                  <c:v>6403.5</c:v>
                </c:pt>
                <c:pt idx="1969">
                  <c:v>6548</c:v>
                </c:pt>
                <c:pt idx="1970">
                  <c:v>6441</c:v>
                </c:pt>
                <c:pt idx="1971">
                  <c:v>6193</c:v>
                </c:pt>
                <c:pt idx="1972">
                  <c:v>6239.5</c:v>
                </c:pt>
                <c:pt idx="1973">
                  <c:v>6220.5</c:v>
                </c:pt>
                <c:pt idx="1974">
                  <c:v>6024.5</c:v>
                </c:pt>
                <c:pt idx="1975">
                  <c:v>6182</c:v>
                </c:pt>
                <c:pt idx="1976">
                  <c:v>5712.5</c:v>
                </c:pt>
                <c:pt idx="1977">
                  <c:v>5643</c:v>
                </c:pt>
                <c:pt idx="1978">
                  <c:v>5332</c:v>
                </c:pt>
                <c:pt idx="1979">
                  <c:v>5221.5</c:v>
                </c:pt>
                <c:pt idx="1980">
                  <c:v>4894</c:v>
                </c:pt>
                <c:pt idx="1981">
                  <c:v>5461</c:v>
                </c:pt>
                <c:pt idx="1982">
                  <c:v>5554.5</c:v>
                </c:pt>
                <c:pt idx="1983">
                  <c:v>5192</c:v>
                </c:pt>
                <c:pt idx="1984">
                  <c:v>5010</c:v>
                </c:pt>
                <c:pt idx="1985">
                  <c:v>5236.5</c:v>
                </c:pt>
                <c:pt idx="1986">
                  <c:v>5206.5</c:v>
                </c:pt>
                <c:pt idx="1987">
                  <c:v>5021.5</c:v>
                </c:pt>
                <c:pt idx="1988">
                  <c:v>4899</c:v>
                </c:pt>
                <c:pt idx="1989">
                  <c:v>4736</c:v>
                </c:pt>
                <c:pt idx="1990">
                  <c:v>4610</c:v>
                </c:pt>
                <c:pt idx="1991">
                  <c:v>4671.5</c:v>
                </c:pt>
                <c:pt idx="1992">
                  <c:v>5051.5</c:v>
                </c:pt>
                <c:pt idx="1993">
                  <c:v>5145.5</c:v>
                </c:pt>
                <c:pt idx="1994">
                  <c:v>5206.5</c:v>
                </c:pt>
                <c:pt idx="1995">
                  <c:v>5400</c:v>
                </c:pt>
                <c:pt idx="1996">
                  <c:v>5364.5</c:v>
                </c:pt>
                <c:pt idx="1997">
                  <c:v>5611</c:v>
                </c:pt>
                <c:pt idx="1998">
                  <c:v>5393.5</c:v>
                </c:pt>
                <c:pt idx="1999">
                  <c:v>5084.5</c:v>
                </c:pt>
                <c:pt idx="2000">
                  <c:v>5288.5</c:v>
                </c:pt>
                <c:pt idx="2001">
                  <c:v>5228.5</c:v>
                </c:pt>
                <c:pt idx="2002">
                  <c:v>5085.5</c:v>
                </c:pt>
                <c:pt idx="2003">
                  <c:v>4970</c:v>
                </c:pt>
                <c:pt idx="2004">
                  <c:v>4823</c:v>
                </c:pt>
                <c:pt idx="2005">
                  <c:v>5038</c:v>
                </c:pt>
                <c:pt idx="2006">
                  <c:v>4967</c:v>
                </c:pt>
                <c:pt idx="2007">
                  <c:v>4876</c:v>
                </c:pt>
                <c:pt idx="2008">
                  <c:v>4686</c:v>
                </c:pt>
                <c:pt idx="2009">
                  <c:v>4603</c:v>
                </c:pt>
                <c:pt idx="2010">
                  <c:v>4435.5</c:v>
                </c:pt>
                <c:pt idx="2011">
                  <c:v>4859.5</c:v>
                </c:pt>
                <c:pt idx="2012">
                  <c:v>4809.5</c:v>
                </c:pt>
                <c:pt idx="2013">
                  <c:v>4897.5</c:v>
                </c:pt>
                <c:pt idx="2014">
                  <c:v>4973.5</c:v>
                </c:pt>
                <c:pt idx="2015">
                  <c:v>4990.5</c:v>
                </c:pt>
                <c:pt idx="2016">
                  <c:v>4685.5</c:v>
                </c:pt>
                <c:pt idx="2017">
                  <c:v>4864</c:v>
                </c:pt>
                <c:pt idx="2018">
                  <c:v>4889.5</c:v>
                </c:pt>
                <c:pt idx="2019">
                  <c:v>4852</c:v>
                </c:pt>
                <c:pt idx="2020">
                  <c:v>4704</c:v>
                </c:pt>
                <c:pt idx="2021">
                  <c:v>5006.5</c:v>
                </c:pt>
                <c:pt idx="2022">
                  <c:v>5073</c:v>
                </c:pt>
                <c:pt idx="2023">
                  <c:v>5119</c:v>
                </c:pt>
                <c:pt idx="2024">
                  <c:v>5100.5</c:v>
                </c:pt>
                <c:pt idx="2025">
                  <c:v>5041</c:v>
                </c:pt>
                <c:pt idx="2026">
                  <c:v>4981</c:v>
                </c:pt>
                <c:pt idx="2027">
                  <c:v>5040</c:v>
                </c:pt>
                <c:pt idx="2028">
                  <c:v>5068</c:v>
                </c:pt>
                <c:pt idx="2029">
                  <c:v>5086</c:v>
                </c:pt>
                <c:pt idx="2030">
                  <c:v>4995</c:v>
                </c:pt>
                <c:pt idx="2031">
                  <c:v>4946.5</c:v>
                </c:pt>
                <c:pt idx="2032">
                  <c:v>4939</c:v>
                </c:pt>
                <c:pt idx="2033">
                  <c:v>5007</c:v>
                </c:pt>
                <c:pt idx="2034">
                  <c:v>5125.5</c:v>
                </c:pt>
                <c:pt idx="2035">
                  <c:v>5294</c:v>
                </c:pt>
                <c:pt idx="2036">
                  <c:v>5304.5</c:v>
                </c:pt>
                <c:pt idx="2037">
                  <c:v>5350</c:v>
                </c:pt>
                <c:pt idx="2038">
                  <c:v>5243</c:v>
                </c:pt>
                <c:pt idx="2039">
                  <c:v>5201.5</c:v>
                </c:pt>
                <c:pt idx="2040">
                  <c:v>5087</c:v>
                </c:pt>
                <c:pt idx="2041">
                  <c:v>5010</c:v>
                </c:pt>
                <c:pt idx="2042">
                  <c:v>4939.5</c:v>
                </c:pt>
                <c:pt idx="2043">
                  <c:v>4727.5</c:v>
                </c:pt>
                <c:pt idx="2044">
                  <c:v>4618.5</c:v>
                </c:pt>
                <c:pt idx="2045">
                  <c:v>4635</c:v>
                </c:pt>
                <c:pt idx="2046">
                  <c:v>4605</c:v>
                </c:pt>
                <c:pt idx="2047">
                  <c:v>4542</c:v>
                </c:pt>
                <c:pt idx="2048">
                  <c:v>4583</c:v>
                </c:pt>
                <c:pt idx="2049">
                  <c:v>4518</c:v>
                </c:pt>
                <c:pt idx="2050">
                  <c:v>4476</c:v>
                </c:pt>
                <c:pt idx="2051">
                  <c:v>4617</c:v>
                </c:pt>
                <c:pt idx="2052">
                  <c:v>4637</c:v>
                </c:pt>
                <c:pt idx="2053">
                  <c:v>4811</c:v>
                </c:pt>
                <c:pt idx="2054">
                  <c:v>4685</c:v>
                </c:pt>
                <c:pt idx="2055">
                  <c:v>4667.5</c:v>
                </c:pt>
                <c:pt idx="2056">
                  <c:v>4595.5</c:v>
                </c:pt>
                <c:pt idx="2057">
                  <c:v>4654</c:v>
                </c:pt>
                <c:pt idx="2058">
                  <c:v>4770</c:v>
                </c:pt>
                <c:pt idx="2059">
                  <c:v>4845</c:v>
                </c:pt>
                <c:pt idx="2060">
                  <c:v>4948</c:v>
                </c:pt>
                <c:pt idx="2061">
                  <c:v>4970</c:v>
                </c:pt>
                <c:pt idx="2062">
                  <c:v>4785</c:v>
                </c:pt>
                <c:pt idx="2063">
                  <c:v>4812</c:v>
                </c:pt>
                <c:pt idx="2064">
                  <c:v>4709.5</c:v>
                </c:pt>
                <c:pt idx="2065">
                  <c:v>4688.5</c:v>
                </c:pt>
                <c:pt idx="2066">
                  <c:v>4654.5</c:v>
                </c:pt>
                <c:pt idx="2067">
                  <c:v>4513</c:v>
                </c:pt>
                <c:pt idx="2068">
                  <c:v>4510</c:v>
                </c:pt>
                <c:pt idx="2069">
                  <c:v>4479.5</c:v>
                </c:pt>
                <c:pt idx="2070">
                  <c:v>4300</c:v>
                </c:pt>
                <c:pt idx="2071">
                  <c:v>4177</c:v>
                </c:pt>
                <c:pt idx="2072">
                  <c:v>4192.5</c:v>
                </c:pt>
                <c:pt idx="2073">
                  <c:v>4122</c:v>
                </c:pt>
                <c:pt idx="2074">
                  <c:v>4206.5</c:v>
                </c:pt>
                <c:pt idx="2075">
                  <c:v>4163.5</c:v>
                </c:pt>
                <c:pt idx="2076">
                  <c:v>3978</c:v>
                </c:pt>
                <c:pt idx="2077">
                  <c:v>3997.5</c:v>
                </c:pt>
                <c:pt idx="2078">
                  <c:v>4163.5</c:v>
                </c:pt>
                <c:pt idx="2079">
                  <c:v>3982</c:v>
                </c:pt>
                <c:pt idx="2080">
                  <c:v>3945</c:v>
                </c:pt>
                <c:pt idx="2081">
                  <c:v>3957</c:v>
                </c:pt>
                <c:pt idx="2082">
                  <c:v>4161</c:v>
                </c:pt>
                <c:pt idx="2083">
                  <c:v>4203.5</c:v>
                </c:pt>
                <c:pt idx="2084">
                  <c:v>4264</c:v>
                </c:pt>
                <c:pt idx="2085">
                  <c:v>4274.5</c:v>
                </c:pt>
                <c:pt idx="2086">
                  <c:v>4342</c:v>
                </c:pt>
                <c:pt idx="2087">
                  <c:v>4288.5</c:v>
                </c:pt>
                <c:pt idx="2088">
                  <c:v>4293</c:v>
                </c:pt>
                <c:pt idx="2089">
                  <c:v>4340</c:v>
                </c:pt>
                <c:pt idx="2090">
                  <c:v>4302</c:v>
                </c:pt>
                <c:pt idx="2091">
                  <c:v>4455.5</c:v>
                </c:pt>
                <c:pt idx="2092">
                  <c:v>4498</c:v>
                </c:pt>
                <c:pt idx="2093">
                  <c:v>4486</c:v>
                </c:pt>
                <c:pt idx="2094">
                  <c:v>4573.5</c:v>
                </c:pt>
                <c:pt idx="2095">
                  <c:v>4477.5</c:v>
                </c:pt>
                <c:pt idx="2096">
                  <c:v>4283.5</c:v>
                </c:pt>
                <c:pt idx="2097">
                  <c:v>4379.5</c:v>
                </c:pt>
                <c:pt idx="2098">
                  <c:v>4428</c:v>
                </c:pt>
                <c:pt idx="2099">
                  <c:v>4673.5</c:v>
                </c:pt>
                <c:pt idx="2100">
                  <c:v>4701</c:v>
                </c:pt>
                <c:pt idx="2101">
                  <c:v>4630.5</c:v>
                </c:pt>
                <c:pt idx="2102">
                  <c:v>4603</c:v>
                </c:pt>
                <c:pt idx="2103">
                  <c:v>4676</c:v>
                </c:pt>
                <c:pt idx="2104">
                  <c:v>4783</c:v>
                </c:pt>
                <c:pt idx="2105">
                  <c:v>4813.5</c:v>
                </c:pt>
                <c:pt idx="2106">
                  <c:v>4867</c:v>
                </c:pt>
                <c:pt idx="2107">
                  <c:v>4904</c:v>
                </c:pt>
                <c:pt idx="2108">
                  <c:v>4964</c:v>
                </c:pt>
                <c:pt idx="2109">
                  <c:v>4787</c:v>
                </c:pt>
                <c:pt idx="2110">
                  <c:v>4823</c:v>
                </c:pt>
                <c:pt idx="2111">
                  <c:v>4869</c:v>
                </c:pt>
                <c:pt idx="2112">
                  <c:v>4839</c:v>
                </c:pt>
                <c:pt idx="2113">
                  <c:v>4962.5</c:v>
                </c:pt>
                <c:pt idx="2114">
                  <c:v>4979.5</c:v>
                </c:pt>
                <c:pt idx="2115">
                  <c:v>4910.5</c:v>
                </c:pt>
                <c:pt idx="2116">
                  <c:v>4990</c:v>
                </c:pt>
                <c:pt idx="2117">
                  <c:v>5035.5</c:v>
                </c:pt>
                <c:pt idx="2118">
                  <c:v>5172.5</c:v>
                </c:pt>
                <c:pt idx="2119">
                  <c:v>5146</c:v>
                </c:pt>
                <c:pt idx="2120">
                  <c:v>5186</c:v>
                </c:pt>
                <c:pt idx="2121">
                  <c:v>5113.5</c:v>
                </c:pt>
                <c:pt idx="2122">
                  <c:v>5234</c:v>
                </c:pt>
                <c:pt idx="2123">
                  <c:v>5146</c:v>
                </c:pt>
                <c:pt idx="2124">
                  <c:v>5117.5</c:v>
                </c:pt>
                <c:pt idx="2125">
                  <c:v>4999</c:v>
                </c:pt>
                <c:pt idx="2126">
                  <c:v>5047.5</c:v>
                </c:pt>
                <c:pt idx="2127">
                  <c:v>4992</c:v>
                </c:pt>
                <c:pt idx="2128">
                  <c:v>5146.5</c:v>
                </c:pt>
                <c:pt idx="2129">
                  <c:v>5235.5</c:v>
                </c:pt>
                <c:pt idx="2130">
                  <c:v>5289.5</c:v>
                </c:pt>
                <c:pt idx="2131">
                  <c:v>5194</c:v>
                </c:pt>
                <c:pt idx="2132">
                  <c:v>5197</c:v>
                </c:pt>
                <c:pt idx="2133">
                  <c:v>5200.5</c:v>
                </c:pt>
                <c:pt idx="2134">
                  <c:v>5281</c:v>
                </c:pt>
                <c:pt idx="2135">
                  <c:v>5270.5</c:v>
                </c:pt>
                <c:pt idx="2136">
                  <c:v>5206.5</c:v>
                </c:pt>
                <c:pt idx="2137">
                  <c:v>5221.5</c:v>
                </c:pt>
                <c:pt idx="2138">
                  <c:v>5415</c:v>
                </c:pt>
                <c:pt idx="2139">
                  <c:v>5425.5</c:v>
                </c:pt>
                <c:pt idx="2140">
                  <c:v>5324</c:v>
                </c:pt>
                <c:pt idx="2141">
                  <c:v>5355.5</c:v>
                </c:pt>
                <c:pt idx="2142">
                  <c:v>5365.5</c:v>
                </c:pt>
                <c:pt idx="2143">
                  <c:v>5287</c:v>
                </c:pt>
                <c:pt idx="2144">
                  <c:v>5298.5</c:v>
                </c:pt>
                <c:pt idx="2145">
                  <c:v>5334</c:v>
                </c:pt>
                <c:pt idx="2146">
                  <c:v>5392</c:v>
                </c:pt>
                <c:pt idx="2147">
                  <c:v>5349.5</c:v>
                </c:pt>
                <c:pt idx="2148">
                  <c:v>5176.5</c:v>
                </c:pt>
                <c:pt idx="2149">
                  <c:v>5142.5</c:v>
                </c:pt>
                <c:pt idx="2150">
                  <c:v>5093</c:v>
                </c:pt>
                <c:pt idx="2151">
                  <c:v>5127.5</c:v>
                </c:pt>
                <c:pt idx="2152">
                  <c:v>5108.5</c:v>
                </c:pt>
                <c:pt idx="2153">
                  <c:v>4975</c:v>
                </c:pt>
                <c:pt idx="2154">
                  <c:v>5003.5</c:v>
                </c:pt>
                <c:pt idx="2155">
                  <c:v>5099.5</c:v>
                </c:pt>
                <c:pt idx="2156">
                  <c:v>5098</c:v>
                </c:pt>
                <c:pt idx="2157">
                  <c:v>5067</c:v>
                </c:pt>
                <c:pt idx="2158">
                  <c:v>5156</c:v>
                </c:pt>
                <c:pt idx="2159">
                  <c:v>5092.5</c:v>
                </c:pt>
                <c:pt idx="2160">
                  <c:v>5180</c:v>
                </c:pt>
                <c:pt idx="2161">
                  <c:v>4999.5</c:v>
                </c:pt>
                <c:pt idx="2162">
                  <c:v>4984.5</c:v>
                </c:pt>
                <c:pt idx="2163">
                  <c:v>4937.5</c:v>
                </c:pt>
                <c:pt idx="2164">
                  <c:v>4873</c:v>
                </c:pt>
                <c:pt idx="2165">
                  <c:v>4837</c:v>
                </c:pt>
                <c:pt idx="2166">
                  <c:v>4918.5</c:v>
                </c:pt>
                <c:pt idx="2167">
                  <c:v>4865</c:v>
                </c:pt>
                <c:pt idx="2168">
                  <c:v>5008</c:v>
                </c:pt>
                <c:pt idx="2169">
                  <c:v>5055.5</c:v>
                </c:pt>
                <c:pt idx="2170">
                  <c:v>5193.5</c:v>
                </c:pt>
                <c:pt idx="2171">
                  <c:v>5248.5</c:v>
                </c:pt>
                <c:pt idx="2172">
                  <c:v>5269</c:v>
                </c:pt>
                <c:pt idx="2173">
                  <c:v>5318</c:v>
                </c:pt>
                <c:pt idx="2174">
                  <c:v>5352.5</c:v>
                </c:pt>
                <c:pt idx="2175">
                  <c:v>5409</c:v>
                </c:pt>
                <c:pt idx="2176">
                  <c:v>5541</c:v>
                </c:pt>
                <c:pt idx="2177">
                  <c:v>5511.5</c:v>
                </c:pt>
                <c:pt idx="2178">
                  <c:v>5527</c:v>
                </c:pt>
                <c:pt idx="2179">
                  <c:v>5466</c:v>
                </c:pt>
                <c:pt idx="2180">
                  <c:v>5565.5</c:v>
                </c:pt>
                <c:pt idx="2181">
                  <c:v>5634.5</c:v>
                </c:pt>
                <c:pt idx="2182">
                  <c:v>5608.5</c:v>
                </c:pt>
                <c:pt idx="2183">
                  <c:v>5711.5</c:v>
                </c:pt>
                <c:pt idx="2184">
                  <c:v>5711.5</c:v>
                </c:pt>
                <c:pt idx="2185">
                  <c:v>5632.5</c:v>
                </c:pt>
                <c:pt idx="2186">
                  <c:v>5635</c:v>
                </c:pt>
                <c:pt idx="2187">
                  <c:v>5740</c:v>
                </c:pt>
                <c:pt idx="2188">
                  <c:v>5684</c:v>
                </c:pt>
                <c:pt idx="2189">
                  <c:v>5570</c:v>
                </c:pt>
                <c:pt idx="2190">
                  <c:v>5633</c:v>
                </c:pt>
                <c:pt idx="2191">
                  <c:v>5683</c:v>
                </c:pt>
                <c:pt idx="2192">
                  <c:v>5604</c:v>
                </c:pt>
                <c:pt idx="2193">
                  <c:v>5486</c:v>
                </c:pt>
                <c:pt idx="2194">
                  <c:v>5528</c:v>
                </c:pt>
                <c:pt idx="2195">
                  <c:v>5551</c:v>
                </c:pt>
                <c:pt idx="2196">
                  <c:v>5590</c:v>
                </c:pt>
                <c:pt idx="2197">
                  <c:v>5739</c:v>
                </c:pt>
                <c:pt idx="2198">
                  <c:v>5778</c:v>
                </c:pt>
                <c:pt idx="2199">
                  <c:v>5827.5</c:v>
                </c:pt>
                <c:pt idx="2200">
                  <c:v>5806</c:v>
                </c:pt>
                <c:pt idx="2201">
                  <c:v>5780.5</c:v>
                </c:pt>
                <c:pt idx="2202">
                  <c:v>5777.5</c:v>
                </c:pt>
                <c:pt idx="2203">
                  <c:v>5742.5</c:v>
                </c:pt>
                <c:pt idx="2204">
                  <c:v>5593</c:v>
                </c:pt>
                <c:pt idx="2205">
                  <c:v>5588.5</c:v>
                </c:pt>
                <c:pt idx="2206">
                  <c:v>5585.5</c:v>
                </c:pt>
                <c:pt idx="2207">
                  <c:v>5698.5</c:v>
                </c:pt>
                <c:pt idx="2208">
                  <c:v>5732</c:v>
                </c:pt>
                <c:pt idx="2209">
                  <c:v>5754.5</c:v>
                </c:pt>
                <c:pt idx="2210">
                  <c:v>5855</c:v>
                </c:pt>
                <c:pt idx="2211">
                  <c:v>5881</c:v>
                </c:pt>
                <c:pt idx="2212">
                  <c:v>5887.5</c:v>
                </c:pt>
                <c:pt idx="2213">
                  <c:v>5892</c:v>
                </c:pt>
                <c:pt idx="2214">
                  <c:v>5913.5</c:v>
                </c:pt>
                <c:pt idx="2215">
                  <c:v>5988.5</c:v>
                </c:pt>
                <c:pt idx="2216">
                  <c:v>5978</c:v>
                </c:pt>
                <c:pt idx="2217">
                  <c:v>6000</c:v>
                </c:pt>
                <c:pt idx="2218">
                  <c:v>5945</c:v>
                </c:pt>
                <c:pt idx="2219">
                  <c:v>5992.5</c:v>
                </c:pt>
                <c:pt idx="2220">
                  <c:v>5997.5</c:v>
                </c:pt>
                <c:pt idx="2221">
                  <c:v>5875</c:v>
                </c:pt>
                <c:pt idx="2222">
                  <c:v>5846.5</c:v>
                </c:pt>
                <c:pt idx="2223">
                  <c:v>6010.5</c:v>
                </c:pt>
                <c:pt idx="2224">
                  <c:v>5995</c:v>
                </c:pt>
                <c:pt idx="2225">
                  <c:v>5981.5</c:v>
                </c:pt>
                <c:pt idx="2226">
                  <c:v>5844</c:v>
                </c:pt>
                <c:pt idx="2227">
                  <c:v>5748.5</c:v>
                </c:pt>
                <c:pt idx="2228">
                  <c:v>5811.5</c:v>
                </c:pt>
                <c:pt idx="2229">
                  <c:v>5922</c:v>
                </c:pt>
                <c:pt idx="2230">
                  <c:v>5923.5</c:v>
                </c:pt>
                <c:pt idx="2231">
                  <c:v>5998</c:v>
                </c:pt>
                <c:pt idx="2232">
                  <c:v>5987</c:v>
                </c:pt>
                <c:pt idx="2233">
                  <c:v>6061.5</c:v>
                </c:pt>
                <c:pt idx="2234">
                  <c:v>6010.5</c:v>
                </c:pt>
                <c:pt idx="2235">
                  <c:v>6126</c:v>
                </c:pt>
                <c:pt idx="2236">
                  <c:v>6118</c:v>
                </c:pt>
                <c:pt idx="2237">
                  <c:v>6033.5</c:v>
                </c:pt>
                <c:pt idx="2238">
                  <c:v>6120.5</c:v>
                </c:pt>
                <c:pt idx="2239">
                  <c:v>6072.5</c:v>
                </c:pt>
                <c:pt idx="2240">
                  <c:v>6114.5</c:v>
                </c:pt>
                <c:pt idx="2241">
                  <c:v>6052</c:v>
                </c:pt>
                <c:pt idx="2242">
                  <c:v>6036.5</c:v>
                </c:pt>
                <c:pt idx="2243">
                  <c:v>5927</c:v>
                </c:pt>
                <c:pt idx="2244">
                  <c:v>5898.5</c:v>
                </c:pt>
                <c:pt idx="2245">
                  <c:v>5774</c:v>
                </c:pt>
                <c:pt idx="2246">
                  <c:v>5878</c:v>
                </c:pt>
                <c:pt idx="2247">
                  <c:v>5675.5</c:v>
                </c:pt>
                <c:pt idx="2248">
                  <c:v>5616.5</c:v>
                </c:pt>
                <c:pt idx="2249">
                  <c:v>5647</c:v>
                </c:pt>
                <c:pt idx="2250">
                  <c:v>5711.5</c:v>
                </c:pt>
                <c:pt idx="2251">
                  <c:v>5759</c:v>
                </c:pt>
                <c:pt idx="2252">
                  <c:v>5774</c:v>
                </c:pt>
                <c:pt idx="2253">
                  <c:v>5916</c:v>
                </c:pt>
                <c:pt idx="2254">
                  <c:v>5885.5</c:v>
                </c:pt>
                <c:pt idx="2255">
                  <c:v>5950</c:v>
                </c:pt>
                <c:pt idx="2256">
                  <c:v>5948</c:v>
                </c:pt>
                <c:pt idx="2257">
                  <c:v>5973.5</c:v>
                </c:pt>
                <c:pt idx="2258">
                  <c:v>6078.5</c:v>
                </c:pt>
                <c:pt idx="2259">
                  <c:v>6073</c:v>
                </c:pt>
                <c:pt idx="2260">
                  <c:v>6066</c:v>
                </c:pt>
                <c:pt idx="2261">
                  <c:v>5991</c:v>
                </c:pt>
                <c:pt idx="2262">
                  <c:v>5950</c:v>
                </c:pt>
                <c:pt idx="2263">
                  <c:v>6065.5</c:v>
                </c:pt>
                <c:pt idx="2264">
                  <c:v>6049</c:v>
                </c:pt>
                <c:pt idx="2265">
                  <c:v>6072.5</c:v>
                </c:pt>
                <c:pt idx="2266">
                  <c:v>5899</c:v>
                </c:pt>
                <c:pt idx="2267">
                  <c:v>5949.5</c:v>
                </c:pt>
                <c:pt idx="2268">
                  <c:v>5899.5</c:v>
                </c:pt>
                <c:pt idx="2269">
                  <c:v>6051.5</c:v>
                </c:pt>
                <c:pt idx="2270">
                  <c:v>6053</c:v>
                </c:pt>
                <c:pt idx="2271">
                  <c:v>6054.5</c:v>
                </c:pt>
                <c:pt idx="2272">
                  <c:v>6075.5</c:v>
                </c:pt>
                <c:pt idx="2273">
                  <c:v>6072.5</c:v>
                </c:pt>
                <c:pt idx="2274">
                  <c:v>5955.5</c:v>
                </c:pt>
                <c:pt idx="2275">
                  <c:v>5920</c:v>
                </c:pt>
                <c:pt idx="2276">
                  <c:v>5984.5</c:v>
                </c:pt>
                <c:pt idx="2277">
                  <c:v>6041</c:v>
                </c:pt>
                <c:pt idx="2278">
                  <c:v>6083</c:v>
                </c:pt>
                <c:pt idx="2279">
                  <c:v>6088</c:v>
                </c:pt>
                <c:pt idx="2280">
                  <c:v>6174.5</c:v>
                </c:pt>
                <c:pt idx="2281">
                  <c:v>6106</c:v>
                </c:pt>
                <c:pt idx="2282">
                  <c:v>6114.5</c:v>
                </c:pt>
                <c:pt idx="2283">
                  <c:v>6206.5</c:v>
                </c:pt>
                <c:pt idx="2284">
                  <c:v>6237</c:v>
                </c:pt>
                <c:pt idx="2285">
                  <c:v>6236.5</c:v>
                </c:pt>
                <c:pt idx="2286">
                  <c:v>6282.5</c:v>
                </c:pt>
                <c:pt idx="2287">
                  <c:v>6290.5</c:v>
                </c:pt>
                <c:pt idx="2288">
                  <c:v>6228</c:v>
                </c:pt>
                <c:pt idx="2289">
                  <c:v>6323.5</c:v>
                </c:pt>
                <c:pt idx="2290">
                  <c:v>6307</c:v>
                </c:pt>
                <c:pt idx="2291">
                  <c:v>6306.5</c:v>
                </c:pt>
                <c:pt idx="2292">
                  <c:v>6301.5</c:v>
                </c:pt>
                <c:pt idx="2293">
                  <c:v>6307.5</c:v>
                </c:pt>
                <c:pt idx="2294">
                  <c:v>6315</c:v>
                </c:pt>
                <c:pt idx="2295">
                  <c:v>6195.5</c:v>
                </c:pt>
                <c:pt idx="2296">
                  <c:v>6266</c:v>
                </c:pt>
                <c:pt idx="2297">
                  <c:v>6266</c:v>
                </c:pt>
                <c:pt idx="2298">
                  <c:v>6140.5</c:v>
                </c:pt>
                <c:pt idx="2299">
                  <c:v>6189.5</c:v>
                </c:pt>
                <c:pt idx="2300">
                  <c:v>6261</c:v>
                </c:pt>
                <c:pt idx="2301">
                  <c:v>6129.5</c:v>
                </c:pt>
                <c:pt idx="2302">
                  <c:v>5986</c:v>
                </c:pt>
                <c:pt idx="2303">
                  <c:v>5929.5</c:v>
                </c:pt>
                <c:pt idx="2304">
                  <c:v>5912.5</c:v>
                </c:pt>
                <c:pt idx="2305">
                  <c:v>5955.5</c:v>
                </c:pt>
                <c:pt idx="2306">
                  <c:v>5905.5</c:v>
                </c:pt>
                <c:pt idx="2307">
                  <c:v>5837.5</c:v>
                </c:pt>
                <c:pt idx="2308">
                  <c:v>5882.5</c:v>
                </c:pt>
                <c:pt idx="2309">
                  <c:v>5914.5</c:v>
                </c:pt>
                <c:pt idx="2310">
                  <c:v>5985.5</c:v>
                </c:pt>
                <c:pt idx="2311">
                  <c:v>5948</c:v>
                </c:pt>
                <c:pt idx="2312">
                  <c:v>5807</c:v>
                </c:pt>
                <c:pt idx="2313">
                  <c:v>5706</c:v>
                </c:pt>
                <c:pt idx="2314">
                  <c:v>5747</c:v>
                </c:pt>
                <c:pt idx="2315">
                  <c:v>5817.5</c:v>
                </c:pt>
                <c:pt idx="2316">
                  <c:v>5803.5</c:v>
                </c:pt>
                <c:pt idx="2317">
                  <c:v>5805.5</c:v>
                </c:pt>
                <c:pt idx="2318">
                  <c:v>5784</c:v>
                </c:pt>
                <c:pt idx="2319">
                  <c:v>5787.5</c:v>
                </c:pt>
                <c:pt idx="2320">
                  <c:v>5863</c:v>
                </c:pt>
                <c:pt idx="2321">
                  <c:v>5924.5</c:v>
                </c:pt>
                <c:pt idx="2322">
                  <c:v>5948</c:v>
                </c:pt>
                <c:pt idx="2323">
                  <c:v>5987.5</c:v>
                </c:pt>
                <c:pt idx="2324">
                  <c:v>5963.5</c:v>
                </c:pt>
                <c:pt idx="2325">
                  <c:v>5873.5</c:v>
                </c:pt>
                <c:pt idx="2326">
                  <c:v>5886.5</c:v>
                </c:pt>
                <c:pt idx="2327">
                  <c:v>5816</c:v>
                </c:pt>
                <c:pt idx="2328">
                  <c:v>5861.5</c:v>
                </c:pt>
                <c:pt idx="2329">
                  <c:v>5980</c:v>
                </c:pt>
                <c:pt idx="2330">
                  <c:v>6041.5</c:v>
                </c:pt>
                <c:pt idx="2331">
                  <c:v>6073</c:v>
                </c:pt>
                <c:pt idx="2332">
                  <c:v>6063.5</c:v>
                </c:pt>
                <c:pt idx="2333">
                  <c:v>6143.5</c:v>
                </c:pt>
                <c:pt idx="2334">
                  <c:v>6152</c:v>
                </c:pt>
                <c:pt idx="2335">
                  <c:v>6176</c:v>
                </c:pt>
                <c:pt idx="2336">
                  <c:v>6193</c:v>
                </c:pt>
                <c:pt idx="2337">
                  <c:v>6197.5</c:v>
                </c:pt>
                <c:pt idx="2338">
                  <c:v>6211</c:v>
                </c:pt>
                <c:pt idx="2339">
                  <c:v>6188</c:v>
                </c:pt>
                <c:pt idx="2340">
                  <c:v>6229</c:v>
                </c:pt>
                <c:pt idx="2341">
                  <c:v>6300.5</c:v>
                </c:pt>
                <c:pt idx="2342">
                  <c:v>6292</c:v>
                </c:pt>
                <c:pt idx="2343">
                  <c:v>6251.5</c:v>
                </c:pt>
                <c:pt idx="2344">
                  <c:v>6259.5</c:v>
                </c:pt>
                <c:pt idx="2345">
                  <c:v>6279.5</c:v>
                </c:pt>
                <c:pt idx="2346">
                  <c:v>6294</c:v>
                </c:pt>
                <c:pt idx="2347">
                  <c:v>6391.5</c:v>
                </c:pt>
                <c:pt idx="2348">
                  <c:v>6383.5</c:v>
                </c:pt>
                <c:pt idx="2349">
                  <c:v>6416.5</c:v>
                </c:pt>
                <c:pt idx="2350">
                  <c:v>6422</c:v>
                </c:pt>
                <c:pt idx="2351">
                  <c:v>6427.5</c:v>
                </c:pt>
                <c:pt idx="2352">
                  <c:v>6500</c:v>
                </c:pt>
                <c:pt idx="2353">
                  <c:v>6517.5</c:v>
                </c:pt>
                <c:pt idx="2354">
                  <c:v>6489.5</c:v>
                </c:pt>
                <c:pt idx="2355">
                  <c:v>6467.5</c:v>
                </c:pt>
                <c:pt idx="2356">
                  <c:v>6507.5</c:v>
                </c:pt>
                <c:pt idx="2357">
                  <c:v>6523</c:v>
                </c:pt>
                <c:pt idx="2358">
                  <c:v>6503</c:v>
                </c:pt>
                <c:pt idx="2359">
                  <c:v>6546</c:v>
                </c:pt>
                <c:pt idx="2360">
                  <c:v>6559.5</c:v>
                </c:pt>
                <c:pt idx="2361">
                  <c:v>6455</c:v>
                </c:pt>
                <c:pt idx="2362">
                  <c:v>6423.5</c:v>
                </c:pt>
                <c:pt idx="2363">
                  <c:v>6526.5</c:v>
                </c:pt>
                <c:pt idx="2364">
                  <c:v>6512</c:v>
                </c:pt>
                <c:pt idx="2365">
                  <c:v>6446</c:v>
                </c:pt>
                <c:pt idx="2366">
                  <c:v>6540</c:v>
                </c:pt>
                <c:pt idx="2367">
                  <c:v>6599.5</c:v>
                </c:pt>
                <c:pt idx="2368">
                  <c:v>6425</c:v>
                </c:pt>
                <c:pt idx="2369">
                  <c:v>6349.5</c:v>
                </c:pt>
                <c:pt idx="2370">
                  <c:v>6421</c:v>
                </c:pt>
                <c:pt idx="2371">
                  <c:v>6369.5</c:v>
                </c:pt>
                <c:pt idx="2372">
                  <c:v>6466.5</c:v>
                </c:pt>
                <c:pt idx="2373">
                  <c:v>6282.5</c:v>
                </c:pt>
                <c:pt idx="2374">
                  <c:v>6245.5</c:v>
                </c:pt>
                <c:pt idx="2375">
                  <c:v>6194</c:v>
                </c:pt>
                <c:pt idx="2376">
                  <c:v>5988</c:v>
                </c:pt>
                <c:pt idx="2377">
                  <c:v>6251.5</c:v>
                </c:pt>
                <c:pt idx="2378">
                  <c:v>6335.5</c:v>
                </c:pt>
                <c:pt idx="2379">
                  <c:v>6465</c:v>
                </c:pt>
                <c:pt idx="2380">
                  <c:v>6514.5</c:v>
                </c:pt>
                <c:pt idx="2381">
                  <c:v>6348</c:v>
                </c:pt>
                <c:pt idx="2382">
                  <c:v>6297</c:v>
                </c:pt>
                <c:pt idx="2383">
                  <c:v>6423.5</c:v>
                </c:pt>
                <c:pt idx="2384">
                  <c:v>6276.5</c:v>
                </c:pt>
                <c:pt idx="2385">
                  <c:v>6069.5</c:v>
                </c:pt>
                <c:pt idx="2386">
                  <c:v>6080.5</c:v>
                </c:pt>
                <c:pt idx="2387">
                  <c:v>6082</c:v>
                </c:pt>
                <c:pt idx="2388">
                  <c:v>5945</c:v>
                </c:pt>
                <c:pt idx="2389">
                  <c:v>6030</c:v>
                </c:pt>
                <c:pt idx="2390">
                  <c:v>6190.5</c:v>
                </c:pt>
                <c:pt idx="2391">
                  <c:v>6182.5</c:v>
                </c:pt>
                <c:pt idx="2392">
                  <c:v>6223.5</c:v>
                </c:pt>
                <c:pt idx="2393">
                  <c:v>6220</c:v>
                </c:pt>
                <c:pt idx="2394">
                  <c:v>6250</c:v>
                </c:pt>
                <c:pt idx="2395">
                  <c:v>6304</c:v>
                </c:pt>
                <c:pt idx="2396">
                  <c:v>6201</c:v>
                </c:pt>
                <c:pt idx="2397">
                  <c:v>6180</c:v>
                </c:pt>
                <c:pt idx="2398">
                  <c:v>6138</c:v>
                </c:pt>
                <c:pt idx="2399">
                  <c:v>6229</c:v>
                </c:pt>
                <c:pt idx="2400">
                  <c:v>6291.5</c:v>
                </c:pt>
                <c:pt idx="2401">
                  <c:v>6307.5</c:v>
                </c:pt>
                <c:pt idx="2402">
                  <c:v>6363</c:v>
                </c:pt>
                <c:pt idx="2403">
                  <c:v>6446</c:v>
                </c:pt>
                <c:pt idx="2404">
                  <c:v>6453.5</c:v>
                </c:pt>
                <c:pt idx="2405">
                  <c:v>6483.5</c:v>
                </c:pt>
                <c:pt idx="2406">
                  <c:v>6469.5</c:v>
                </c:pt>
                <c:pt idx="2407">
                  <c:v>6545</c:v>
                </c:pt>
                <c:pt idx="2408">
                  <c:v>6526</c:v>
                </c:pt>
                <c:pt idx="2409">
                  <c:v>6485.5</c:v>
                </c:pt>
                <c:pt idx="2410">
                  <c:v>6395</c:v>
                </c:pt>
                <c:pt idx="2411">
                  <c:v>6336.5</c:v>
                </c:pt>
                <c:pt idx="2412">
                  <c:v>6411</c:v>
                </c:pt>
                <c:pt idx="2413">
                  <c:v>6226</c:v>
                </c:pt>
                <c:pt idx="2414">
                  <c:v>6222.5</c:v>
                </c:pt>
                <c:pt idx="2415">
                  <c:v>6153.5</c:v>
                </c:pt>
                <c:pt idx="2416">
                  <c:v>6077.5</c:v>
                </c:pt>
                <c:pt idx="2417">
                  <c:v>6077</c:v>
                </c:pt>
                <c:pt idx="2418">
                  <c:v>6174.5</c:v>
                </c:pt>
                <c:pt idx="2419">
                  <c:v>6245</c:v>
                </c:pt>
                <c:pt idx="2420">
                  <c:v>6297</c:v>
                </c:pt>
                <c:pt idx="2421">
                  <c:v>6330</c:v>
                </c:pt>
                <c:pt idx="2422">
                  <c:v>6340</c:v>
                </c:pt>
                <c:pt idx="2423">
                  <c:v>6441.5</c:v>
                </c:pt>
                <c:pt idx="2424">
                  <c:v>6467</c:v>
                </c:pt>
                <c:pt idx="2425">
                  <c:v>6410.5</c:v>
                </c:pt>
                <c:pt idx="2426">
                  <c:v>6295.5</c:v>
                </c:pt>
                <c:pt idx="2427">
                  <c:v>6288</c:v>
                </c:pt>
                <c:pt idx="2428">
                  <c:v>6225</c:v>
                </c:pt>
                <c:pt idx="2429">
                  <c:v>6264.5</c:v>
                </c:pt>
                <c:pt idx="2430">
                  <c:v>6392.5</c:v>
                </c:pt>
                <c:pt idx="2431">
                  <c:v>6423</c:v>
                </c:pt>
                <c:pt idx="2432">
                  <c:v>6449</c:v>
                </c:pt>
                <c:pt idx="2433">
                  <c:v>6470</c:v>
                </c:pt>
                <c:pt idx="2434">
                  <c:v>6453.5</c:v>
                </c:pt>
                <c:pt idx="2435">
                  <c:v>6376.5</c:v>
                </c:pt>
                <c:pt idx="2436">
                  <c:v>6411</c:v>
                </c:pt>
                <c:pt idx="2437">
                  <c:v>6544</c:v>
                </c:pt>
                <c:pt idx="2438">
                  <c:v>6559</c:v>
                </c:pt>
                <c:pt idx="2439">
                  <c:v>6598</c:v>
                </c:pt>
                <c:pt idx="2440">
                  <c:v>6600</c:v>
                </c:pt>
                <c:pt idx="2441">
                  <c:v>6535</c:v>
                </c:pt>
                <c:pt idx="2442">
                  <c:v>6608</c:v>
                </c:pt>
                <c:pt idx="2443">
                  <c:v>6547.5</c:v>
                </c:pt>
                <c:pt idx="2444">
                  <c:v>6410</c:v>
                </c:pt>
                <c:pt idx="2445">
                  <c:v>6393</c:v>
                </c:pt>
                <c:pt idx="2446">
                  <c:v>6378.5</c:v>
                </c:pt>
                <c:pt idx="2447">
                  <c:v>6376</c:v>
                </c:pt>
                <c:pt idx="2448">
                  <c:v>6458</c:v>
                </c:pt>
                <c:pt idx="2449">
                  <c:v>6459</c:v>
                </c:pt>
                <c:pt idx="2450">
                  <c:v>6328.5</c:v>
                </c:pt>
                <c:pt idx="2451">
                  <c:v>6253</c:v>
                </c:pt>
                <c:pt idx="2452">
                  <c:v>6269.5</c:v>
                </c:pt>
                <c:pt idx="2453">
                  <c:v>6186.5</c:v>
                </c:pt>
                <c:pt idx="2454">
                  <c:v>6145.5</c:v>
                </c:pt>
                <c:pt idx="2455">
                  <c:v>6166</c:v>
                </c:pt>
                <c:pt idx="2456">
                  <c:v>6197.5</c:v>
                </c:pt>
                <c:pt idx="2457">
                  <c:v>6168.5</c:v>
                </c:pt>
                <c:pt idx="2458">
                  <c:v>6165</c:v>
                </c:pt>
                <c:pt idx="2459">
                  <c:v>6324.5</c:v>
                </c:pt>
                <c:pt idx="2460">
                  <c:v>6339</c:v>
                </c:pt>
                <c:pt idx="2461">
                  <c:v>6400</c:v>
                </c:pt>
                <c:pt idx="2462">
                  <c:v>6409</c:v>
                </c:pt>
                <c:pt idx="2463">
                  <c:v>6366</c:v>
                </c:pt>
                <c:pt idx="2464">
                  <c:v>6426</c:v>
                </c:pt>
                <c:pt idx="2465">
                  <c:v>6440</c:v>
                </c:pt>
                <c:pt idx="2466">
                  <c:v>6464.5</c:v>
                </c:pt>
                <c:pt idx="2467">
                  <c:v>6504</c:v>
                </c:pt>
                <c:pt idx="2468">
                  <c:v>6528.5</c:v>
                </c:pt>
                <c:pt idx="2469">
                  <c:v>6523</c:v>
                </c:pt>
                <c:pt idx="2470">
                  <c:v>6512.5</c:v>
                </c:pt>
                <c:pt idx="2471">
                  <c:v>6457.5</c:v>
                </c:pt>
                <c:pt idx="2472">
                  <c:v>6544</c:v>
                </c:pt>
                <c:pt idx="2473">
                  <c:v>6540</c:v>
                </c:pt>
                <c:pt idx="2474">
                  <c:v>6475</c:v>
                </c:pt>
                <c:pt idx="2475">
                  <c:v>6439</c:v>
                </c:pt>
                <c:pt idx="2476">
                  <c:v>6552</c:v>
                </c:pt>
                <c:pt idx="2477">
                  <c:v>6538.5</c:v>
                </c:pt>
                <c:pt idx="2478">
                  <c:v>6531.5</c:v>
                </c:pt>
                <c:pt idx="2479">
                  <c:v>6512.5</c:v>
                </c:pt>
                <c:pt idx="2480">
                  <c:v>6491</c:v>
                </c:pt>
                <c:pt idx="2481">
                  <c:v>6472</c:v>
                </c:pt>
                <c:pt idx="2482">
                  <c:v>6381</c:v>
                </c:pt>
                <c:pt idx="2483">
                  <c:v>6486</c:v>
                </c:pt>
                <c:pt idx="2484">
                  <c:v>6512</c:v>
                </c:pt>
                <c:pt idx="2485">
                  <c:v>6511.5</c:v>
                </c:pt>
                <c:pt idx="2486">
                  <c:v>6549.5</c:v>
                </c:pt>
                <c:pt idx="2487">
                  <c:v>6568</c:v>
                </c:pt>
                <c:pt idx="2488">
                  <c:v>6555</c:v>
                </c:pt>
                <c:pt idx="2489">
                  <c:v>6696</c:v>
                </c:pt>
                <c:pt idx="2490">
                  <c:v>6712.5</c:v>
                </c:pt>
                <c:pt idx="2491">
                  <c:v>6743.5</c:v>
                </c:pt>
                <c:pt idx="2492">
                  <c:v>6774.5</c:v>
                </c:pt>
                <c:pt idx="2493">
                  <c:v>6755</c:v>
                </c:pt>
                <c:pt idx="2494">
                  <c:v>6784.5</c:v>
                </c:pt>
                <c:pt idx="2495">
                  <c:v>6846.5</c:v>
                </c:pt>
                <c:pt idx="2496">
                  <c:v>6870</c:v>
                </c:pt>
                <c:pt idx="2497">
                  <c:v>6891</c:v>
                </c:pt>
                <c:pt idx="2498">
                  <c:v>6875.5</c:v>
                </c:pt>
                <c:pt idx="2499">
                  <c:v>6824</c:v>
                </c:pt>
                <c:pt idx="2500">
                  <c:v>6845.5</c:v>
                </c:pt>
                <c:pt idx="2501">
                  <c:v>6869</c:v>
                </c:pt>
                <c:pt idx="2502">
                  <c:v>6856</c:v>
                </c:pt>
                <c:pt idx="2503">
                  <c:v>6920</c:v>
                </c:pt>
                <c:pt idx="2504">
                  <c:v>6884</c:v>
                </c:pt>
                <c:pt idx="2505">
                  <c:v>6991.5</c:v>
                </c:pt>
                <c:pt idx="2506">
                  <c:v>7015</c:v>
                </c:pt>
                <c:pt idx="2507">
                  <c:v>7012.5</c:v>
                </c:pt>
                <c:pt idx="2508">
                  <c:v>7034.5</c:v>
                </c:pt>
                <c:pt idx="2509">
                  <c:v>6996</c:v>
                </c:pt>
                <c:pt idx="2510">
                  <c:v>6987</c:v>
                </c:pt>
                <c:pt idx="2511">
                  <c:v>6962</c:v>
                </c:pt>
                <c:pt idx="2512">
                  <c:v>7050</c:v>
                </c:pt>
                <c:pt idx="2513">
                  <c:v>6922.5</c:v>
                </c:pt>
                <c:pt idx="2514">
                  <c:v>6953.5</c:v>
                </c:pt>
                <c:pt idx="2515">
                  <c:v>7083</c:v>
                </c:pt>
                <c:pt idx="2516">
                  <c:v>7099</c:v>
                </c:pt>
                <c:pt idx="2517">
                  <c:v>7057.5</c:v>
                </c:pt>
                <c:pt idx="2518">
                  <c:v>6989</c:v>
                </c:pt>
                <c:pt idx="2519">
                  <c:v>7085.5</c:v>
                </c:pt>
                <c:pt idx="2520">
                  <c:v>7131</c:v>
                </c:pt>
                <c:pt idx="2521">
                  <c:v>7095.5</c:v>
                </c:pt>
                <c:pt idx="2522">
                  <c:v>6962</c:v>
                </c:pt>
                <c:pt idx="2523">
                  <c:v>6962.5</c:v>
                </c:pt>
                <c:pt idx="2524">
                  <c:v>7129.5</c:v>
                </c:pt>
                <c:pt idx="2525">
                  <c:v>7198</c:v>
                </c:pt>
                <c:pt idx="2526">
                  <c:v>7197.5</c:v>
                </c:pt>
                <c:pt idx="2527">
                  <c:v>7204.5</c:v>
                </c:pt>
                <c:pt idx="2528">
                  <c:v>7260</c:v>
                </c:pt>
                <c:pt idx="2529">
                  <c:v>7223</c:v>
                </c:pt>
                <c:pt idx="2530">
                  <c:v>7214</c:v>
                </c:pt>
                <c:pt idx="2531">
                  <c:v>7258.5</c:v>
                </c:pt>
                <c:pt idx="2532">
                  <c:v>7278.5</c:v>
                </c:pt>
                <c:pt idx="2533">
                  <c:v>7280</c:v>
                </c:pt>
                <c:pt idx="2534">
                  <c:v>7260</c:v>
                </c:pt>
                <c:pt idx="2535">
                  <c:v>7274.5</c:v>
                </c:pt>
                <c:pt idx="2536">
                  <c:v>7246.5</c:v>
                </c:pt>
                <c:pt idx="2537">
                  <c:v>7284</c:v>
                </c:pt>
                <c:pt idx="2538">
                  <c:v>7325</c:v>
                </c:pt>
                <c:pt idx="2539">
                  <c:v>7322</c:v>
                </c:pt>
                <c:pt idx="2540">
                  <c:v>7301.5</c:v>
                </c:pt>
                <c:pt idx="2541">
                  <c:v>7218</c:v>
                </c:pt>
                <c:pt idx="2542">
                  <c:v>7217</c:v>
                </c:pt>
                <c:pt idx="2543">
                  <c:v>7238</c:v>
                </c:pt>
                <c:pt idx="2544">
                  <c:v>7156</c:v>
                </c:pt>
                <c:pt idx="2545">
                  <c:v>7224.5</c:v>
                </c:pt>
                <c:pt idx="2546">
                  <c:v>7203.5</c:v>
                </c:pt>
                <c:pt idx="2547">
                  <c:v>7187.5</c:v>
                </c:pt>
                <c:pt idx="2548">
                  <c:v>7230.5</c:v>
                </c:pt>
                <c:pt idx="2549">
                  <c:v>7202.5</c:v>
                </c:pt>
                <c:pt idx="2550">
                  <c:v>7121</c:v>
                </c:pt>
                <c:pt idx="2551">
                  <c:v>7194</c:v>
                </c:pt>
                <c:pt idx="2552">
                  <c:v>7318.5</c:v>
                </c:pt>
                <c:pt idx="2553">
                  <c:v>7317</c:v>
                </c:pt>
                <c:pt idx="2554">
                  <c:v>7331</c:v>
                </c:pt>
                <c:pt idx="2555">
                  <c:v>7322.5</c:v>
                </c:pt>
                <c:pt idx="2556">
                  <c:v>7390</c:v>
                </c:pt>
                <c:pt idx="2557">
                  <c:v>7330.5</c:v>
                </c:pt>
                <c:pt idx="2558">
                  <c:v>7274.5</c:v>
                </c:pt>
                <c:pt idx="2559">
                  <c:v>7311</c:v>
                </c:pt>
                <c:pt idx="2560">
                  <c:v>7317</c:v>
                </c:pt>
                <c:pt idx="2561">
                  <c:v>7304.5</c:v>
                </c:pt>
                <c:pt idx="2562">
                  <c:v>7371.5</c:v>
                </c:pt>
                <c:pt idx="2563">
                  <c:v>7404</c:v>
                </c:pt>
                <c:pt idx="2564">
                  <c:v>7356</c:v>
                </c:pt>
                <c:pt idx="2565">
                  <c:v>7337</c:v>
                </c:pt>
                <c:pt idx="2566">
                  <c:v>7426.5</c:v>
                </c:pt>
                <c:pt idx="2567">
                  <c:v>7427</c:v>
                </c:pt>
                <c:pt idx="2568">
                  <c:v>7432</c:v>
                </c:pt>
                <c:pt idx="2569">
                  <c:v>7457.5</c:v>
                </c:pt>
                <c:pt idx="2570">
                  <c:v>7528</c:v>
                </c:pt>
                <c:pt idx="2571">
                  <c:v>7559.5</c:v>
                </c:pt>
                <c:pt idx="2572">
                  <c:v>7562</c:v>
                </c:pt>
                <c:pt idx="2573">
                  <c:v>7582</c:v>
                </c:pt>
                <c:pt idx="2574">
                  <c:v>7626</c:v>
                </c:pt>
                <c:pt idx="2575">
                  <c:v>7640.5</c:v>
                </c:pt>
                <c:pt idx="2576">
                  <c:v>7647</c:v>
                </c:pt>
                <c:pt idx="2577">
                  <c:v>7669.5</c:v>
                </c:pt>
                <c:pt idx="2578">
                  <c:v>7644</c:v>
                </c:pt>
                <c:pt idx="2579">
                  <c:v>7662</c:v>
                </c:pt>
                <c:pt idx="2580">
                  <c:v>7567.5</c:v>
                </c:pt>
                <c:pt idx="2581">
                  <c:v>7566.5</c:v>
                </c:pt>
                <c:pt idx="2582">
                  <c:v>7449</c:v>
                </c:pt>
                <c:pt idx="2583">
                  <c:v>7376</c:v>
                </c:pt>
                <c:pt idx="2584">
                  <c:v>7426.5</c:v>
                </c:pt>
                <c:pt idx="2585">
                  <c:v>7516.5</c:v>
                </c:pt>
                <c:pt idx="2586">
                  <c:v>7465.5</c:v>
                </c:pt>
                <c:pt idx="2587">
                  <c:v>7432.5</c:v>
                </c:pt>
                <c:pt idx="2588">
                  <c:v>7463.5</c:v>
                </c:pt>
                <c:pt idx="2589">
                  <c:v>7414</c:v>
                </c:pt>
                <c:pt idx="2590">
                  <c:v>7406</c:v>
                </c:pt>
                <c:pt idx="2591">
                  <c:v>7405</c:v>
                </c:pt>
                <c:pt idx="2592">
                  <c:v>7369</c:v>
                </c:pt>
                <c:pt idx="2593">
                  <c:v>7296</c:v>
                </c:pt>
                <c:pt idx="2594">
                  <c:v>7223.5</c:v>
                </c:pt>
                <c:pt idx="2595">
                  <c:v>7116</c:v>
                </c:pt>
                <c:pt idx="2596">
                  <c:v>6905</c:v>
                </c:pt>
                <c:pt idx="2597">
                  <c:v>6770.5</c:v>
                </c:pt>
                <c:pt idx="2598">
                  <c:v>6894</c:v>
                </c:pt>
                <c:pt idx="2599">
                  <c:v>6912.5</c:v>
                </c:pt>
                <c:pt idx="2600">
                  <c:v>7046</c:v>
                </c:pt>
                <c:pt idx="2601">
                  <c:v>7025.5</c:v>
                </c:pt>
                <c:pt idx="2602">
                  <c:v>7040</c:v>
                </c:pt>
                <c:pt idx="2603">
                  <c:v>7177</c:v>
                </c:pt>
                <c:pt idx="2604">
                  <c:v>7199.5</c:v>
                </c:pt>
                <c:pt idx="2605">
                  <c:v>7178.5</c:v>
                </c:pt>
                <c:pt idx="2606">
                  <c:v>7177</c:v>
                </c:pt>
                <c:pt idx="2607">
                  <c:v>7289.5</c:v>
                </c:pt>
                <c:pt idx="2608">
                  <c:v>7296.5</c:v>
                </c:pt>
                <c:pt idx="2609">
                  <c:v>7416.5</c:v>
                </c:pt>
                <c:pt idx="2610">
                  <c:v>7417.5</c:v>
                </c:pt>
                <c:pt idx="2611">
                  <c:v>7416.5</c:v>
                </c:pt>
                <c:pt idx="2612">
                  <c:v>7454.5</c:v>
                </c:pt>
                <c:pt idx="2613">
                  <c:v>7418.5</c:v>
                </c:pt>
                <c:pt idx="2614">
                  <c:v>7441</c:v>
                </c:pt>
                <c:pt idx="2615">
                  <c:v>7444.5</c:v>
                </c:pt>
                <c:pt idx="2616">
                  <c:v>7346</c:v>
                </c:pt>
                <c:pt idx="2617">
                  <c:v>7419.5</c:v>
                </c:pt>
                <c:pt idx="2618">
                  <c:v>7386.5</c:v>
                </c:pt>
                <c:pt idx="2619">
                  <c:v>7410</c:v>
                </c:pt>
                <c:pt idx="2620">
                  <c:v>7264.5</c:v>
                </c:pt>
                <c:pt idx="2621">
                  <c:v>7267</c:v>
                </c:pt>
                <c:pt idx="2622">
                  <c:v>7475.5</c:v>
                </c:pt>
                <c:pt idx="2623">
                  <c:v>7531</c:v>
                </c:pt>
                <c:pt idx="2624">
                  <c:v>7590</c:v>
                </c:pt>
                <c:pt idx="2625">
                  <c:v>7636</c:v>
                </c:pt>
                <c:pt idx="2626">
                  <c:v>7712.5</c:v>
                </c:pt>
                <c:pt idx="2627">
                  <c:v>7747.5</c:v>
                </c:pt>
                <c:pt idx="2628">
                  <c:v>7773</c:v>
                </c:pt>
                <c:pt idx="2629">
                  <c:v>7738</c:v>
                </c:pt>
                <c:pt idx="2630">
                  <c:v>7612</c:v>
                </c:pt>
                <c:pt idx="2631">
                  <c:v>7604.5</c:v>
                </c:pt>
                <c:pt idx="2632">
                  <c:v>7722.5</c:v>
                </c:pt>
                <c:pt idx="2633">
                  <c:v>7644.5</c:v>
                </c:pt>
                <c:pt idx="2634">
                  <c:v>7725</c:v>
                </c:pt>
                <c:pt idx="2635">
                  <c:v>7731.5</c:v>
                </c:pt>
                <c:pt idx="2636">
                  <c:v>7670.5</c:v>
                </c:pt>
                <c:pt idx="2637">
                  <c:v>7628.5</c:v>
                </c:pt>
                <c:pt idx="2638">
                  <c:v>7607.5</c:v>
                </c:pt>
                <c:pt idx="2639">
                  <c:v>7498.5</c:v>
                </c:pt>
                <c:pt idx="2640">
                  <c:v>7531</c:v>
                </c:pt>
                <c:pt idx="2641">
                  <c:v>7571.5</c:v>
                </c:pt>
                <c:pt idx="2642">
                  <c:v>7489.5</c:v>
                </c:pt>
                <c:pt idx="2643">
                  <c:v>7357</c:v>
                </c:pt>
                <c:pt idx="2644">
                  <c:v>7368</c:v>
                </c:pt>
                <c:pt idx="2645">
                  <c:v>7398.5</c:v>
                </c:pt>
                <c:pt idx="2646">
                  <c:v>7336.5</c:v>
                </c:pt>
                <c:pt idx="2647">
                  <c:v>7387</c:v>
                </c:pt>
                <c:pt idx="2648">
                  <c:v>7385</c:v>
                </c:pt>
                <c:pt idx="2649">
                  <c:v>7514</c:v>
                </c:pt>
                <c:pt idx="2650">
                  <c:v>7444.5</c:v>
                </c:pt>
                <c:pt idx="2651">
                  <c:v>7306</c:v>
                </c:pt>
                <c:pt idx="2652">
                  <c:v>7321</c:v>
                </c:pt>
                <c:pt idx="2653">
                  <c:v>7311.5</c:v>
                </c:pt>
                <c:pt idx="2654">
                  <c:v>7328</c:v>
                </c:pt>
                <c:pt idx="2655">
                  <c:v>7275</c:v>
                </c:pt>
                <c:pt idx="2656">
                  <c:v>7374.5</c:v>
                </c:pt>
                <c:pt idx="2657">
                  <c:v>7292</c:v>
                </c:pt>
                <c:pt idx="2658">
                  <c:v>7310.5</c:v>
                </c:pt>
                <c:pt idx="2659">
                  <c:v>7419</c:v>
                </c:pt>
                <c:pt idx="2660">
                  <c:v>7338</c:v>
                </c:pt>
                <c:pt idx="2661">
                  <c:v>7325</c:v>
                </c:pt>
                <c:pt idx="2662">
                  <c:v>7393.5</c:v>
                </c:pt>
                <c:pt idx="2663">
                  <c:v>7371.5</c:v>
                </c:pt>
                <c:pt idx="2664">
                  <c:v>7497</c:v>
                </c:pt>
                <c:pt idx="2665">
                  <c:v>7503.5</c:v>
                </c:pt>
                <c:pt idx="2666">
                  <c:v>7363</c:v>
                </c:pt>
                <c:pt idx="2667">
                  <c:v>7344</c:v>
                </c:pt>
                <c:pt idx="2668">
                  <c:v>7323</c:v>
                </c:pt>
                <c:pt idx="2669">
                  <c:v>7386.5</c:v>
                </c:pt>
                <c:pt idx="2670">
                  <c:v>7514.5</c:v>
                </c:pt>
                <c:pt idx="2671">
                  <c:v>7583.5</c:v>
                </c:pt>
                <c:pt idx="2672">
                  <c:v>7627</c:v>
                </c:pt>
                <c:pt idx="2673">
                  <c:v>7655</c:v>
                </c:pt>
                <c:pt idx="2674">
                  <c:v>7663</c:v>
                </c:pt>
                <c:pt idx="2675">
                  <c:v>7642.5</c:v>
                </c:pt>
                <c:pt idx="2676">
                  <c:v>7690</c:v>
                </c:pt>
                <c:pt idx="2677">
                  <c:v>7619</c:v>
                </c:pt>
                <c:pt idx="2678">
                  <c:v>7447</c:v>
                </c:pt>
                <c:pt idx="2679">
                  <c:v>7387</c:v>
                </c:pt>
                <c:pt idx="2680">
                  <c:v>7481</c:v>
                </c:pt>
                <c:pt idx="2681">
                  <c:v>7436</c:v>
                </c:pt>
                <c:pt idx="2682">
                  <c:v>7442</c:v>
                </c:pt>
                <c:pt idx="2683">
                  <c:v>7335.5</c:v>
                </c:pt>
                <c:pt idx="2684">
                  <c:v>7400</c:v>
                </c:pt>
                <c:pt idx="2685">
                  <c:v>7428.5</c:v>
                </c:pt>
                <c:pt idx="2686">
                  <c:v>7503.5</c:v>
                </c:pt>
                <c:pt idx="2687">
                  <c:v>7528.5</c:v>
                </c:pt>
                <c:pt idx="2688">
                  <c:v>7562.5</c:v>
                </c:pt>
                <c:pt idx="2689">
                  <c:v>7562.5</c:v>
                </c:pt>
                <c:pt idx="2690">
                  <c:v>7462</c:v>
                </c:pt>
                <c:pt idx="2691">
                  <c:v>7403</c:v>
                </c:pt>
                <c:pt idx="2692">
                  <c:v>7373</c:v>
                </c:pt>
                <c:pt idx="2693">
                  <c:v>7196.5</c:v>
                </c:pt>
                <c:pt idx="2694">
                  <c:v>7014.5</c:v>
                </c:pt>
                <c:pt idx="2695">
                  <c:v>6837</c:v>
                </c:pt>
                <c:pt idx="2696">
                  <c:v>6609</c:v>
                </c:pt>
                <c:pt idx="2697">
                  <c:v>6449.5</c:v>
                </c:pt>
                <c:pt idx="2698">
                  <c:v>6154.5</c:v>
                </c:pt>
                <c:pt idx="2699">
                  <c:v>6133</c:v>
                </c:pt>
                <c:pt idx="2700">
                  <c:v>5801.5</c:v>
                </c:pt>
                <c:pt idx="2701">
                  <c:v>6004.5</c:v>
                </c:pt>
                <c:pt idx="2702">
                  <c:v>6186.5</c:v>
                </c:pt>
                <c:pt idx="2703">
                  <c:v>6218.5</c:v>
                </c:pt>
                <c:pt idx="2704">
                  <c:v>6191</c:v>
                </c:pt>
                <c:pt idx="2705">
                  <c:v>6148</c:v>
                </c:pt>
                <c:pt idx="2706">
                  <c:v>5788.5</c:v>
                </c:pt>
                <c:pt idx="2707">
                  <c:v>5691</c:v>
                </c:pt>
                <c:pt idx="2708">
                  <c:v>5667.5</c:v>
                </c:pt>
                <c:pt idx="2709">
                  <c:v>5716</c:v>
                </c:pt>
                <c:pt idx="2710">
                  <c:v>5864.5</c:v>
                </c:pt>
                <c:pt idx="2711">
                  <c:v>5780.5</c:v>
                </c:pt>
                <c:pt idx="2712">
                  <c:v>5724.5</c:v>
                </c:pt>
                <c:pt idx="2713">
                  <c:v>5868.5</c:v>
                </c:pt>
                <c:pt idx="2714">
                  <c:v>5838</c:v>
                </c:pt>
                <c:pt idx="2715">
                  <c:v>5984.5</c:v>
                </c:pt>
                <c:pt idx="2716">
                  <c:v>5916</c:v>
                </c:pt>
                <c:pt idx="2717">
                  <c:v>5733.5</c:v>
                </c:pt>
                <c:pt idx="2718">
                  <c:v>5451.5</c:v>
                </c:pt>
                <c:pt idx="2719">
                  <c:v>5390</c:v>
                </c:pt>
                <c:pt idx="2720">
                  <c:v>5592.5</c:v>
                </c:pt>
                <c:pt idx="2721">
                  <c:v>5598</c:v>
                </c:pt>
                <c:pt idx="2722">
                  <c:v>5377.5</c:v>
                </c:pt>
                <c:pt idx="2723">
                  <c:v>5272</c:v>
                </c:pt>
                <c:pt idx="2724">
                  <c:v>5339</c:v>
                </c:pt>
                <c:pt idx="2725">
                  <c:v>5531</c:v>
                </c:pt>
                <c:pt idx="2726">
                  <c:v>5692</c:v>
                </c:pt>
                <c:pt idx="2727">
                  <c:v>5743</c:v>
                </c:pt>
                <c:pt idx="2728">
                  <c:v>5627</c:v>
                </c:pt>
                <c:pt idx="2729">
                  <c:v>5759.5</c:v>
                </c:pt>
                <c:pt idx="2730">
                  <c:v>5626</c:v>
                </c:pt>
                <c:pt idx="2731">
                  <c:v>5359</c:v>
                </c:pt>
                <c:pt idx="2732">
                  <c:v>5376.5</c:v>
                </c:pt>
                <c:pt idx="2733">
                  <c:v>5535.5</c:v>
                </c:pt>
                <c:pt idx="2734">
                  <c:v>5804</c:v>
                </c:pt>
                <c:pt idx="2735">
                  <c:v>5774</c:v>
                </c:pt>
                <c:pt idx="2736">
                  <c:v>5830</c:v>
                </c:pt>
                <c:pt idx="2737">
                  <c:v>5653.5</c:v>
                </c:pt>
                <c:pt idx="2738">
                  <c:v>5576</c:v>
                </c:pt>
                <c:pt idx="2739">
                  <c:v>5415</c:v>
                </c:pt>
                <c:pt idx="2740">
                  <c:v>5654.5</c:v>
                </c:pt>
                <c:pt idx="2741">
                  <c:v>5828</c:v>
                </c:pt>
                <c:pt idx="2742">
                  <c:v>5864</c:v>
                </c:pt>
                <c:pt idx="2743">
                  <c:v>6035.5</c:v>
                </c:pt>
                <c:pt idx="2744">
                  <c:v>6044</c:v>
                </c:pt>
                <c:pt idx="2745">
                  <c:v>6177</c:v>
                </c:pt>
                <c:pt idx="2746">
                  <c:v>6094</c:v>
                </c:pt>
                <c:pt idx="2747">
                  <c:v>6148</c:v>
                </c:pt>
                <c:pt idx="2748">
                  <c:v>6051.5</c:v>
                </c:pt>
                <c:pt idx="2749">
                  <c:v>6055.5</c:v>
                </c:pt>
                <c:pt idx="2750">
                  <c:v>6101.5</c:v>
                </c:pt>
                <c:pt idx="2751">
                  <c:v>5964.5</c:v>
                </c:pt>
                <c:pt idx="2752">
                  <c:v>6157</c:v>
                </c:pt>
                <c:pt idx="2753">
                  <c:v>6248.5</c:v>
                </c:pt>
                <c:pt idx="2754">
                  <c:v>6233.5</c:v>
                </c:pt>
                <c:pt idx="2755">
                  <c:v>6199</c:v>
                </c:pt>
                <c:pt idx="2756">
                  <c:v>6513.5</c:v>
                </c:pt>
                <c:pt idx="2757">
                  <c:v>6534</c:v>
                </c:pt>
                <c:pt idx="2758">
                  <c:v>6354.5</c:v>
                </c:pt>
                <c:pt idx="2759">
                  <c:v>6023</c:v>
                </c:pt>
                <c:pt idx="2760">
                  <c:v>6158</c:v>
                </c:pt>
                <c:pt idx="2761">
                  <c:v>6340.5</c:v>
                </c:pt>
                <c:pt idx="2762">
                  <c:v>6169</c:v>
                </c:pt>
                <c:pt idx="2763">
                  <c:v>6111</c:v>
                </c:pt>
                <c:pt idx="2764">
                  <c:v>6157</c:v>
                </c:pt>
                <c:pt idx="2765">
                  <c:v>6021</c:v>
                </c:pt>
                <c:pt idx="2766">
                  <c:v>6053.5</c:v>
                </c:pt>
                <c:pt idx="2767">
                  <c:v>6231</c:v>
                </c:pt>
                <c:pt idx="2768">
                  <c:v>6183.5</c:v>
                </c:pt>
                <c:pt idx="2769">
                  <c:v>6132</c:v>
                </c:pt>
                <c:pt idx="2770">
                  <c:v>6108</c:v>
                </c:pt>
                <c:pt idx="2771">
                  <c:v>6031.5</c:v>
                </c:pt>
                <c:pt idx="2772">
                  <c:v>6002.5</c:v>
                </c:pt>
                <c:pt idx="2773">
                  <c:v>5804.5</c:v>
                </c:pt>
                <c:pt idx="2774">
                  <c:v>5740</c:v>
                </c:pt>
                <c:pt idx="2775">
                  <c:v>5662</c:v>
                </c:pt>
                <c:pt idx="2776">
                  <c:v>5623.5</c:v>
                </c:pt>
                <c:pt idx="2777">
                  <c:v>5670.5</c:v>
                </c:pt>
                <c:pt idx="2778">
                  <c:v>5921</c:v>
                </c:pt>
                <c:pt idx="2779">
                  <c:v>5978.5</c:v>
                </c:pt>
                <c:pt idx="2780">
                  <c:v>6265</c:v>
                </c:pt>
                <c:pt idx="2781">
                  <c:v>6222.5</c:v>
                </c:pt>
                <c:pt idx="2782">
                  <c:v>6260.5</c:v>
                </c:pt>
                <c:pt idx="2783">
                  <c:v>6297</c:v>
                </c:pt>
                <c:pt idx="2784">
                  <c:v>6226</c:v>
                </c:pt>
                <c:pt idx="2785">
                  <c:v>6182</c:v>
                </c:pt>
                <c:pt idx="2786">
                  <c:v>6061.5</c:v>
                </c:pt>
                <c:pt idx="2787">
                  <c:v>6172.5</c:v>
                </c:pt>
                <c:pt idx="2788">
                  <c:v>5980</c:v>
                </c:pt>
                <c:pt idx="2789">
                  <c:v>5952</c:v>
                </c:pt>
                <c:pt idx="2790">
                  <c:v>5868</c:v>
                </c:pt>
                <c:pt idx="2791">
                  <c:v>5930</c:v>
                </c:pt>
                <c:pt idx="2792">
                  <c:v>5894</c:v>
                </c:pt>
                <c:pt idx="2793">
                  <c:v>5848</c:v>
                </c:pt>
                <c:pt idx="2794">
                  <c:v>6024</c:v>
                </c:pt>
                <c:pt idx="2795">
                  <c:v>5973.5</c:v>
                </c:pt>
                <c:pt idx="2796">
                  <c:v>6034</c:v>
                </c:pt>
                <c:pt idx="2797">
                  <c:v>6060</c:v>
                </c:pt>
                <c:pt idx="2798">
                  <c:v>6080.5</c:v>
                </c:pt>
                <c:pt idx="2799">
                  <c:v>5964.5</c:v>
                </c:pt>
                <c:pt idx="2800">
                  <c:v>6008.5</c:v>
                </c:pt>
                <c:pt idx="2801">
                  <c:v>6074</c:v>
                </c:pt>
                <c:pt idx="2802">
                  <c:v>6247.5</c:v>
                </c:pt>
                <c:pt idx="2803">
                  <c:v>6347</c:v>
                </c:pt>
                <c:pt idx="2804">
                  <c:v>6296.5</c:v>
                </c:pt>
                <c:pt idx="2805">
                  <c:v>6280</c:v>
                </c:pt>
                <c:pt idx="2806">
                  <c:v>6234.5</c:v>
                </c:pt>
                <c:pt idx="2807">
                  <c:v>6201.5</c:v>
                </c:pt>
                <c:pt idx="2808">
                  <c:v>6343.5</c:v>
                </c:pt>
                <c:pt idx="2809">
                  <c:v>6321</c:v>
                </c:pt>
                <c:pt idx="2810">
                  <c:v>6358.5</c:v>
                </c:pt>
                <c:pt idx="2811">
                  <c:v>6308.5</c:v>
                </c:pt>
                <c:pt idx="2812">
                  <c:v>6400.5</c:v>
                </c:pt>
                <c:pt idx="2813">
                  <c:v>6501.5</c:v>
                </c:pt>
                <c:pt idx="2814">
                  <c:v>6532.5</c:v>
                </c:pt>
                <c:pt idx="2815">
                  <c:v>6591.5</c:v>
                </c:pt>
                <c:pt idx="2816">
                  <c:v>6587.5</c:v>
                </c:pt>
                <c:pt idx="2817">
                  <c:v>6611</c:v>
                </c:pt>
                <c:pt idx="2818">
                  <c:v>6590</c:v>
                </c:pt>
                <c:pt idx="2819">
                  <c:v>6593.5</c:v>
                </c:pt>
                <c:pt idx="2820">
                  <c:v>6716</c:v>
                </c:pt>
                <c:pt idx="2821">
                  <c:v>6697</c:v>
                </c:pt>
                <c:pt idx="2822">
                  <c:v>6625</c:v>
                </c:pt>
                <c:pt idx="2823">
                  <c:v>6642.5</c:v>
                </c:pt>
                <c:pt idx="2824">
                  <c:v>6785.5</c:v>
                </c:pt>
                <c:pt idx="2825">
                  <c:v>6836</c:v>
                </c:pt>
                <c:pt idx="2826">
                  <c:v>6942</c:v>
                </c:pt>
                <c:pt idx="2827">
                  <c:v>6940.5</c:v>
                </c:pt>
                <c:pt idx="2828">
                  <c:v>6933</c:v>
                </c:pt>
                <c:pt idx="2829">
                  <c:v>6923</c:v>
                </c:pt>
                <c:pt idx="2830">
                  <c:v>6963</c:v>
                </c:pt>
                <c:pt idx="2831">
                  <c:v>6871.5</c:v>
                </c:pt>
                <c:pt idx="2832">
                  <c:v>6905.5</c:v>
                </c:pt>
                <c:pt idx="2833">
                  <c:v>6906.5</c:v>
                </c:pt>
                <c:pt idx="2834">
                  <c:v>6941</c:v>
                </c:pt>
                <c:pt idx="2835">
                  <c:v>6921.5</c:v>
                </c:pt>
                <c:pt idx="2836">
                  <c:v>7016.5</c:v>
                </c:pt>
                <c:pt idx="2837">
                  <c:v>7119</c:v>
                </c:pt>
                <c:pt idx="2838">
                  <c:v>7090</c:v>
                </c:pt>
                <c:pt idx="2839">
                  <c:v>7023.5</c:v>
                </c:pt>
                <c:pt idx="2840">
                  <c:v>6986</c:v>
                </c:pt>
                <c:pt idx="2841">
                  <c:v>7042</c:v>
                </c:pt>
                <c:pt idx="2842">
                  <c:v>7038.5</c:v>
                </c:pt>
                <c:pt idx="2843">
                  <c:v>7065.5</c:v>
                </c:pt>
                <c:pt idx="2844">
                  <c:v>7028.5</c:v>
                </c:pt>
                <c:pt idx="2845">
                  <c:v>7108</c:v>
                </c:pt>
                <c:pt idx="2846">
                  <c:v>7099</c:v>
                </c:pt>
                <c:pt idx="2847">
                  <c:v>7044</c:v>
                </c:pt>
                <c:pt idx="2848">
                  <c:v>6833.5</c:v>
                </c:pt>
                <c:pt idx="2849">
                  <c:v>6850</c:v>
                </c:pt>
                <c:pt idx="2850">
                  <c:v>7008</c:v>
                </c:pt>
                <c:pt idx="2851">
                  <c:v>7063.5</c:v>
                </c:pt>
                <c:pt idx="2852">
                  <c:v>7072</c:v>
                </c:pt>
                <c:pt idx="2853">
                  <c:v>7174.5</c:v>
                </c:pt>
                <c:pt idx="2854">
                  <c:v>7260.5</c:v>
                </c:pt>
                <c:pt idx="2855">
                  <c:v>7319</c:v>
                </c:pt>
                <c:pt idx="2856">
                  <c:v>7327</c:v>
                </c:pt>
                <c:pt idx="2857">
                  <c:v>7324.5</c:v>
                </c:pt>
                <c:pt idx="2858">
                  <c:v>7225.5</c:v>
                </c:pt>
                <c:pt idx="2859">
                  <c:v>7246.5</c:v>
                </c:pt>
                <c:pt idx="2860">
                  <c:v>7154.5</c:v>
                </c:pt>
                <c:pt idx="2861">
                  <c:v>7175</c:v>
                </c:pt>
                <c:pt idx="2862">
                  <c:v>7251</c:v>
                </c:pt>
                <c:pt idx="2863">
                  <c:v>7250</c:v>
                </c:pt>
                <c:pt idx="2864">
                  <c:v>7176.5</c:v>
                </c:pt>
                <c:pt idx="2865">
                  <c:v>7051</c:v>
                </c:pt>
                <c:pt idx="2866">
                  <c:v>7119</c:v>
                </c:pt>
                <c:pt idx="2867">
                  <c:v>7224.5</c:v>
                </c:pt>
                <c:pt idx="2868">
                  <c:v>7155.5</c:v>
                </c:pt>
                <c:pt idx="2869">
                  <c:v>6944.5</c:v>
                </c:pt>
                <c:pt idx="2870">
                  <c:v>6948</c:v>
                </c:pt>
                <c:pt idx="2871">
                  <c:v>6797</c:v>
                </c:pt>
                <c:pt idx="2872">
                  <c:v>6831</c:v>
                </c:pt>
                <c:pt idx="2873">
                  <c:v>6913</c:v>
                </c:pt>
                <c:pt idx="2874">
                  <c:v>6746</c:v>
                </c:pt>
                <c:pt idx="2875">
                  <c:v>6811</c:v>
                </c:pt>
                <c:pt idx="2876">
                  <c:v>6960</c:v>
                </c:pt>
                <c:pt idx="2877">
                  <c:v>6900</c:v>
                </c:pt>
                <c:pt idx="2878">
                  <c:v>6842.5</c:v>
                </c:pt>
                <c:pt idx="2879">
                  <c:v>6910.5</c:v>
                </c:pt>
                <c:pt idx="2880">
                  <c:v>6685.5</c:v>
                </c:pt>
                <c:pt idx="2881">
                  <c:v>6762.5</c:v>
                </c:pt>
                <c:pt idx="2882">
                  <c:v>6878.5</c:v>
                </c:pt>
                <c:pt idx="2883">
                  <c:v>6902.5</c:v>
                </c:pt>
                <c:pt idx="2884">
                  <c:v>6961</c:v>
                </c:pt>
                <c:pt idx="2885">
                  <c:v>6933</c:v>
                </c:pt>
                <c:pt idx="2886">
                  <c:v>6868</c:v>
                </c:pt>
                <c:pt idx="2887">
                  <c:v>6857.5</c:v>
                </c:pt>
                <c:pt idx="2888">
                  <c:v>6723</c:v>
                </c:pt>
                <c:pt idx="2889">
                  <c:v>6732</c:v>
                </c:pt>
                <c:pt idx="2890">
                  <c:v>6603</c:v>
                </c:pt>
                <c:pt idx="2891">
                  <c:v>6629.5</c:v>
                </c:pt>
                <c:pt idx="2892">
                  <c:v>6677.5</c:v>
                </c:pt>
                <c:pt idx="2893">
                  <c:v>6743</c:v>
                </c:pt>
                <c:pt idx="2894">
                  <c:v>6626</c:v>
                </c:pt>
                <c:pt idx="2895">
                  <c:v>6552.5</c:v>
                </c:pt>
                <c:pt idx="2896">
                  <c:v>6549</c:v>
                </c:pt>
                <c:pt idx="2897">
                  <c:v>6476.5</c:v>
                </c:pt>
                <c:pt idx="2898">
                  <c:v>6432.5</c:v>
                </c:pt>
                <c:pt idx="2899">
                  <c:v>6495.5</c:v>
                </c:pt>
                <c:pt idx="2900">
                  <c:v>6595.5</c:v>
                </c:pt>
                <c:pt idx="2901">
                  <c:v>6442.5</c:v>
                </c:pt>
                <c:pt idx="2902">
                  <c:v>6481.5</c:v>
                </c:pt>
                <c:pt idx="2903">
                  <c:v>6502.5</c:v>
                </c:pt>
                <c:pt idx="2904">
                  <c:v>6481.5</c:v>
                </c:pt>
                <c:pt idx="2905">
                  <c:v>6559</c:v>
                </c:pt>
                <c:pt idx="2906">
                  <c:v>6441.5</c:v>
                </c:pt>
                <c:pt idx="2907">
                  <c:v>6397</c:v>
                </c:pt>
                <c:pt idx="2908">
                  <c:v>6222.5</c:v>
                </c:pt>
                <c:pt idx="2909">
                  <c:v>6137.5</c:v>
                </c:pt>
                <c:pt idx="2910">
                  <c:v>6124.5</c:v>
                </c:pt>
                <c:pt idx="2911">
                  <c:v>6259</c:v>
                </c:pt>
                <c:pt idx="2912">
                  <c:v>6296.5</c:v>
                </c:pt>
                <c:pt idx="2913">
                  <c:v>6283</c:v>
                </c:pt>
                <c:pt idx="2914">
                  <c:v>6295</c:v>
                </c:pt>
                <c:pt idx="2915">
                  <c:v>6325</c:v>
                </c:pt>
                <c:pt idx="2916">
                  <c:v>6290.5</c:v>
                </c:pt>
                <c:pt idx="2917">
                  <c:v>6294.5</c:v>
                </c:pt>
                <c:pt idx="2918">
                  <c:v>6385</c:v>
                </c:pt>
                <c:pt idx="2919">
                  <c:v>6401.5</c:v>
                </c:pt>
                <c:pt idx="2920">
                  <c:v>6518</c:v>
                </c:pt>
                <c:pt idx="2921">
                  <c:v>6547.5</c:v>
                </c:pt>
                <c:pt idx="2922">
                  <c:v>6509</c:v>
                </c:pt>
                <c:pt idx="2923">
                  <c:v>6414.5</c:v>
                </c:pt>
                <c:pt idx="2924">
                  <c:v>6303.5</c:v>
                </c:pt>
                <c:pt idx="2925">
                  <c:v>6295</c:v>
                </c:pt>
                <c:pt idx="2926">
                  <c:v>6373</c:v>
                </c:pt>
                <c:pt idx="2927">
                  <c:v>6304.5</c:v>
                </c:pt>
                <c:pt idx="2928">
                  <c:v>6565</c:v>
                </c:pt>
                <c:pt idx="2929">
                  <c:v>6642.5</c:v>
                </c:pt>
                <c:pt idx="2930">
                  <c:v>6730.5</c:v>
                </c:pt>
                <c:pt idx="2931">
                  <c:v>6715</c:v>
                </c:pt>
                <c:pt idx="2932">
                  <c:v>6691.5</c:v>
                </c:pt>
                <c:pt idx="2933">
                  <c:v>6568</c:v>
                </c:pt>
                <c:pt idx="2934">
                  <c:v>6553</c:v>
                </c:pt>
                <c:pt idx="2935">
                  <c:v>6603.5</c:v>
                </c:pt>
                <c:pt idx="2936">
                  <c:v>6605</c:v>
                </c:pt>
                <c:pt idx="2937">
                  <c:v>6578.5</c:v>
                </c:pt>
                <c:pt idx="2938">
                  <c:v>6696</c:v>
                </c:pt>
                <c:pt idx="2939">
                  <c:v>6729.5</c:v>
                </c:pt>
                <c:pt idx="2940">
                  <c:v>6721.5</c:v>
                </c:pt>
                <c:pt idx="2941">
                  <c:v>6835</c:v>
                </c:pt>
                <c:pt idx="2942">
                  <c:v>6906.5</c:v>
                </c:pt>
                <c:pt idx="2943">
                  <c:v>6787</c:v>
                </c:pt>
                <c:pt idx="2944">
                  <c:v>6580.5</c:v>
                </c:pt>
                <c:pt idx="2945">
                  <c:v>6559</c:v>
                </c:pt>
                <c:pt idx="2946">
                  <c:v>6556</c:v>
                </c:pt>
                <c:pt idx="2947">
                  <c:v>6728.5</c:v>
                </c:pt>
                <c:pt idx="2948">
                  <c:v>6836</c:v>
                </c:pt>
                <c:pt idx="2949">
                  <c:v>6936</c:v>
                </c:pt>
                <c:pt idx="2950">
                  <c:v>6937.5</c:v>
                </c:pt>
                <c:pt idx="2951">
                  <c:v>6911.5</c:v>
                </c:pt>
                <c:pt idx="2952">
                  <c:v>6766.5</c:v>
                </c:pt>
                <c:pt idx="2953">
                  <c:v>7021</c:v>
                </c:pt>
                <c:pt idx="2954">
                  <c:v>7074.5</c:v>
                </c:pt>
                <c:pt idx="2955">
                  <c:v>7118</c:v>
                </c:pt>
                <c:pt idx="2956">
                  <c:v>7114.5</c:v>
                </c:pt>
                <c:pt idx="2957">
                  <c:v>7114</c:v>
                </c:pt>
                <c:pt idx="2958">
                  <c:v>7105</c:v>
                </c:pt>
                <c:pt idx="2959">
                  <c:v>7067.5</c:v>
                </c:pt>
                <c:pt idx="2960">
                  <c:v>7123</c:v>
                </c:pt>
                <c:pt idx="2961">
                  <c:v>7105.5</c:v>
                </c:pt>
                <c:pt idx="2962">
                  <c:v>7146</c:v>
                </c:pt>
                <c:pt idx="2963">
                  <c:v>7189</c:v>
                </c:pt>
                <c:pt idx="2964">
                  <c:v>7188.5</c:v>
                </c:pt>
                <c:pt idx="2965">
                  <c:v>7246.5</c:v>
                </c:pt>
                <c:pt idx="2966">
                  <c:v>7176.5</c:v>
                </c:pt>
                <c:pt idx="2967">
                  <c:v>7116.5</c:v>
                </c:pt>
                <c:pt idx="2968">
                  <c:v>7131.5</c:v>
                </c:pt>
                <c:pt idx="2969">
                  <c:v>7198.5</c:v>
                </c:pt>
                <c:pt idx="2970">
                  <c:v>7157</c:v>
                </c:pt>
                <c:pt idx="2971">
                  <c:v>7154.5</c:v>
                </c:pt>
                <c:pt idx="2972">
                  <c:v>7061</c:v>
                </c:pt>
                <c:pt idx="2973">
                  <c:v>7123</c:v>
                </c:pt>
                <c:pt idx="2974">
                  <c:v>7165</c:v>
                </c:pt>
                <c:pt idx="2975">
                  <c:v>7095</c:v>
                </c:pt>
                <c:pt idx="2976">
                  <c:v>7120</c:v>
                </c:pt>
                <c:pt idx="2977">
                  <c:v>7312</c:v>
                </c:pt>
                <c:pt idx="2978">
                  <c:v>7376</c:v>
                </c:pt>
                <c:pt idx="2979">
                  <c:v>7369.5</c:v>
                </c:pt>
                <c:pt idx="2980">
                  <c:v>7466.5</c:v>
                </c:pt>
                <c:pt idx="2981">
                  <c:v>7505.5</c:v>
                </c:pt>
                <c:pt idx="2982">
                  <c:v>7468</c:v>
                </c:pt>
                <c:pt idx="2983">
                  <c:v>7564</c:v>
                </c:pt>
                <c:pt idx="2984">
                  <c:v>7552</c:v>
                </c:pt>
                <c:pt idx="2985">
                  <c:v>7522.5</c:v>
                </c:pt>
                <c:pt idx="2986">
                  <c:v>7546</c:v>
                </c:pt>
                <c:pt idx="2987">
                  <c:v>7536.5</c:v>
                </c:pt>
                <c:pt idx="2988">
                  <c:v>7606</c:v>
                </c:pt>
                <c:pt idx="2989">
                  <c:v>7568</c:v>
                </c:pt>
                <c:pt idx="2990">
                  <c:v>7575.5</c:v>
                </c:pt>
                <c:pt idx="2991">
                  <c:v>7444</c:v>
                </c:pt>
                <c:pt idx="2992">
                  <c:v>7441</c:v>
                </c:pt>
                <c:pt idx="2993">
                  <c:v>7388</c:v>
                </c:pt>
                <c:pt idx="2994">
                  <c:v>7483</c:v>
                </c:pt>
                <c:pt idx="2995">
                  <c:v>7462</c:v>
                </c:pt>
                <c:pt idx="2996">
                  <c:v>7477.5</c:v>
                </c:pt>
                <c:pt idx="2997">
                  <c:v>7453.5</c:v>
                </c:pt>
                <c:pt idx="2998">
                  <c:v>7542</c:v>
                </c:pt>
                <c:pt idx="2999">
                  <c:v>7449.5</c:v>
                </c:pt>
                <c:pt idx="3000">
                  <c:v>7377.5</c:v>
                </c:pt>
                <c:pt idx="3001">
                  <c:v>7367</c:v>
                </c:pt>
                <c:pt idx="3002">
                  <c:v>7435</c:v>
                </c:pt>
                <c:pt idx="3003">
                  <c:v>7395</c:v>
                </c:pt>
                <c:pt idx="3004">
                  <c:v>7414.5</c:v>
                </c:pt>
                <c:pt idx="3005">
                  <c:v>7530</c:v>
                </c:pt>
                <c:pt idx="3006">
                  <c:v>7548</c:v>
                </c:pt>
                <c:pt idx="3007">
                  <c:v>7590.5</c:v>
                </c:pt>
                <c:pt idx="3008">
                  <c:v>7517</c:v>
                </c:pt>
                <c:pt idx="3009">
                  <c:v>7473</c:v>
                </c:pt>
                <c:pt idx="3010">
                  <c:v>7327</c:v>
                </c:pt>
                <c:pt idx="3011">
                  <c:v>7345</c:v>
                </c:pt>
                <c:pt idx="3012">
                  <c:v>7348.5</c:v>
                </c:pt>
                <c:pt idx="3013">
                  <c:v>7381.5</c:v>
                </c:pt>
                <c:pt idx="3014">
                  <c:v>7356</c:v>
                </c:pt>
                <c:pt idx="3015">
                  <c:v>7426</c:v>
                </c:pt>
                <c:pt idx="3016">
                  <c:v>7420.5</c:v>
                </c:pt>
                <c:pt idx="3017">
                  <c:v>7483</c:v>
                </c:pt>
                <c:pt idx="3018">
                  <c:v>7510</c:v>
                </c:pt>
                <c:pt idx="3019">
                  <c:v>7477.5</c:v>
                </c:pt>
                <c:pt idx="3020">
                  <c:v>7525</c:v>
                </c:pt>
                <c:pt idx="3021">
                  <c:v>7380.5</c:v>
                </c:pt>
                <c:pt idx="3022">
                  <c:v>7359.5</c:v>
                </c:pt>
                <c:pt idx="3023">
                  <c:v>7319.5</c:v>
                </c:pt>
                <c:pt idx="3024">
                  <c:v>7321</c:v>
                </c:pt>
                <c:pt idx="3025">
                  <c:v>7325</c:v>
                </c:pt>
                <c:pt idx="3026">
                  <c:v>7265.5</c:v>
                </c:pt>
                <c:pt idx="3027">
                  <c:v>7195</c:v>
                </c:pt>
                <c:pt idx="3028">
                  <c:v>7108</c:v>
                </c:pt>
                <c:pt idx="3029">
                  <c:v>7274.5</c:v>
                </c:pt>
                <c:pt idx="3030">
                  <c:v>7324</c:v>
                </c:pt>
                <c:pt idx="3031">
                  <c:v>7337</c:v>
                </c:pt>
                <c:pt idx="3032">
                  <c:v>7397.5</c:v>
                </c:pt>
                <c:pt idx="3033">
                  <c:v>7456</c:v>
                </c:pt>
                <c:pt idx="3034">
                  <c:v>7442.5</c:v>
                </c:pt>
                <c:pt idx="3035">
                  <c:v>7488</c:v>
                </c:pt>
                <c:pt idx="3036">
                  <c:v>7498.5</c:v>
                </c:pt>
                <c:pt idx="3037">
                  <c:v>7550.5</c:v>
                </c:pt>
                <c:pt idx="3038">
                  <c:v>7568.5</c:v>
                </c:pt>
                <c:pt idx="3039">
                  <c:v>7585</c:v>
                </c:pt>
                <c:pt idx="3040">
                  <c:v>7578</c:v>
                </c:pt>
                <c:pt idx="3041">
                  <c:v>7594.5</c:v>
                </c:pt>
                <c:pt idx="3042">
                  <c:v>7687</c:v>
                </c:pt>
                <c:pt idx="3043">
                  <c:v>7658.5</c:v>
                </c:pt>
                <c:pt idx="3044">
                  <c:v>7681</c:v>
                </c:pt>
                <c:pt idx="3045">
                  <c:v>7742</c:v>
                </c:pt>
                <c:pt idx="3046">
                  <c:v>7764.5</c:v>
                </c:pt>
                <c:pt idx="3047">
                  <c:v>7721.5</c:v>
                </c:pt>
                <c:pt idx="3048">
                  <c:v>7744.5</c:v>
                </c:pt>
                <c:pt idx="3049">
                  <c:v>7749</c:v>
                </c:pt>
                <c:pt idx="3050">
                  <c:v>7811</c:v>
                </c:pt>
                <c:pt idx="3051">
                  <c:v>7822.5</c:v>
                </c:pt>
                <c:pt idx="3052">
                  <c:v>7823.5</c:v>
                </c:pt>
                <c:pt idx="3053">
                  <c:v>7795</c:v>
                </c:pt>
                <c:pt idx="3054">
                  <c:v>7799</c:v>
                </c:pt>
                <c:pt idx="3055">
                  <c:v>7760</c:v>
                </c:pt>
                <c:pt idx="3056">
                  <c:v>7920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7-45D8-AE21-021A2ADB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4611232"/>
        <c:axId val="1264610272"/>
      </c:lineChart>
      <c:catAx>
        <c:axId val="1264611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264610272"/>
        <c:crosses val="autoZero"/>
        <c:auto val="1"/>
        <c:lblAlgn val="ctr"/>
        <c:lblOffset val="100"/>
        <c:noMultiLvlLbl val="0"/>
      </c:catAx>
      <c:valAx>
        <c:axId val="126461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61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Cumulative</a:t>
            </a:r>
            <a:r>
              <a:rPr lang="en-GB" baseline="0"/>
              <a:t> P/L</a:t>
            </a:r>
            <a:endParaRPr lang="en-GB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'Long or Short'!$S$273:$S$3328</c:f>
              <c:numCache>
                <c:formatCode>#,##0</c:formatCode>
                <c:ptCount val="3056"/>
                <c:pt idx="0">
                  <c:v>-4640.96</c:v>
                </c:pt>
                <c:pt idx="1">
                  <c:v>574.04</c:v>
                </c:pt>
                <c:pt idx="2">
                  <c:v>-1315.96</c:v>
                </c:pt>
                <c:pt idx="3">
                  <c:v>-1648.46</c:v>
                </c:pt>
                <c:pt idx="4">
                  <c:v>-1648.46</c:v>
                </c:pt>
                <c:pt idx="5">
                  <c:v>-1490.96</c:v>
                </c:pt>
                <c:pt idx="6">
                  <c:v>-2593.46</c:v>
                </c:pt>
                <c:pt idx="7">
                  <c:v>1921.54</c:v>
                </c:pt>
                <c:pt idx="8">
                  <c:v>2499.04</c:v>
                </c:pt>
                <c:pt idx="9">
                  <c:v>3654.04</c:v>
                </c:pt>
                <c:pt idx="10">
                  <c:v>3094.04</c:v>
                </c:pt>
                <c:pt idx="11">
                  <c:v>7504.04</c:v>
                </c:pt>
                <c:pt idx="12">
                  <c:v>7626.54</c:v>
                </c:pt>
                <c:pt idx="13">
                  <c:v>8116.54</c:v>
                </c:pt>
                <c:pt idx="14">
                  <c:v>7941.54</c:v>
                </c:pt>
                <c:pt idx="15">
                  <c:v>9534.0400000000009</c:v>
                </c:pt>
                <c:pt idx="16">
                  <c:v>9271.5400000000009</c:v>
                </c:pt>
                <c:pt idx="17">
                  <c:v>10829.04</c:v>
                </c:pt>
                <c:pt idx="18">
                  <c:v>9114.0400000000009</c:v>
                </c:pt>
                <c:pt idx="19">
                  <c:v>10864.04</c:v>
                </c:pt>
                <c:pt idx="20">
                  <c:v>10269.040000000001</c:v>
                </c:pt>
                <c:pt idx="21">
                  <c:v>11546.54</c:v>
                </c:pt>
                <c:pt idx="22">
                  <c:v>9884.0400000000009</c:v>
                </c:pt>
                <c:pt idx="23">
                  <c:v>6891.5400000000009</c:v>
                </c:pt>
                <c:pt idx="24">
                  <c:v>6734.0400000000009</c:v>
                </c:pt>
                <c:pt idx="25">
                  <c:v>8239.0400000000009</c:v>
                </c:pt>
                <c:pt idx="26">
                  <c:v>5159.0400000000009</c:v>
                </c:pt>
                <c:pt idx="27">
                  <c:v>6489.0400000000009</c:v>
                </c:pt>
                <c:pt idx="28">
                  <c:v>1956.5400000000009</c:v>
                </c:pt>
                <c:pt idx="29">
                  <c:v>4161.5400000000009</c:v>
                </c:pt>
                <c:pt idx="30">
                  <c:v>4231.5400000000009</c:v>
                </c:pt>
                <c:pt idx="31">
                  <c:v>1449.0400000000009</c:v>
                </c:pt>
                <c:pt idx="32">
                  <c:v>4109.0400000000009</c:v>
                </c:pt>
                <c:pt idx="33">
                  <c:v>84.040000000000873</c:v>
                </c:pt>
                <c:pt idx="34">
                  <c:v>644.04000000000087</c:v>
                </c:pt>
                <c:pt idx="35">
                  <c:v>-265.95999999999913</c:v>
                </c:pt>
                <c:pt idx="36">
                  <c:v>-3660.9599999999991</c:v>
                </c:pt>
                <c:pt idx="37">
                  <c:v>-6635.9599999999991</c:v>
                </c:pt>
                <c:pt idx="38">
                  <c:v>-13670.96</c:v>
                </c:pt>
                <c:pt idx="39">
                  <c:v>-9715.9599999999991</c:v>
                </c:pt>
                <c:pt idx="40">
                  <c:v>-9225.9599999999991</c:v>
                </c:pt>
                <c:pt idx="41">
                  <c:v>-9033.4599999999991</c:v>
                </c:pt>
                <c:pt idx="42">
                  <c:v>-12638.46</c:v>
                </c:pt>
                <c:pt idx="43">
                  <c:v>-9925.9599999999991</c:v>
                </c:pt>
                <c:pt idx="44">
                  <c:v>-9628.4599999999991</c:v>
                </c:pt>
                <c:pt idx="45">
                  <c:v>-5795.9599999999991</c:v>
                </c:pt>
                <c:pt idx="46">
                  <c:v>-5183.4599999999991</c:v>
                </c:pt>
                <c:pt idx="47">
                  <c:v>-7230.9599999999991</c:v>
                </c:pt>
                <c:pt idx="48">
                  <c:v>-8910.9599999999991</c:v>
                </c:pt>
                <c:pt idx="49">
                  <c:v>-14913.46</c:v>
                </c:pt>
                <c:pt idx="50">
                  <c:v>-17678.46</c:v>
                </c:pt>
                <c:pt idx="51">
                  <c:v>-23995.96</c:v>
                </c:pt>
                <c:pt idx="52">
                  <c:v>-21843.46</c:v>
                </c:pt>
                <c:pt idx="53">
                  <c:v>-25780.959999999999</c:v>
                </c:pt>
                <c:pt idx="54">
                  <c:v>-28335.96</c:v>
                </c:pt>
                <c:pt idx="55">
                  <c:v>-24485.96</c:v>
                </c:pt>
                <c:pt idx="56">
                  <c:v>-29980.959999999999</c:v>
                </c:pt>
                <c:pt idx="57">
                  <c:v>-38555.96</c:v>
                </c:pt>
                <c:pt idx="58">
                  <c:v>-32640.959999999999</c:v>
                </c:pt>
                <c:pt idx="59">
                  <c:v>-25658.46</c:v>
                </c:pt>
                <c:pt idx="60">
                  <c:v>-20145.96</c:v>
                </c:pt>
                <c:pt idx="61">
                  <c:v>-24135.96</c:v>
                </c:pt>
                <c:pt idx="62">
                  <c:v>-21580.959999999999</c:v>
                </c:pt>
                <c:pt idx="63">
                  <c:v>-23838.46</c:v>
                </c:pt>
                <c:pt idx="64">
                  <c:v>-27215.96</c:v>
                </c:pt>
                <c:pt idx="65">
                  <c:v>-33463.46</c:v>
                </c:pt>
                <c:pt idx="66">
                  <c:v>-31538.46</c:v>
                </c:pt>
                <c:pt idx="67">
                  <c:v>-25063.46</c:v>
                </c:pt>
                <c:pt idx="68">
                  <c:v>-28038.46</c:v>
                </c:pt>
                <c:pt idx="69">
                  <c:v>-24835.96</c:v>
                </c:pt>
                <c:pt idx="70">
                  <c:v>-21213.46</c:v>
                </c:pt>
                <c:pt idx="71">
                  <c:v>-19200.96</c:v>
                </c:pt>
                <c:pt idx="72">
                  <c:v>-16505.96</c:v>
                </c:pt>
                <c:pt idx="73">
                  <c:v>-19743.46</c:v>
                </c:pt>
                <c:pt idx="74">
                  <c:v>-11150.96</c:v>
                </c:pt>
                <c:pt idx="75">
                  <c:v>-10870.96</c:v>
                </c:pt>
                <c:pt idx="76">
                  <c:v>-13040.96</c:v>
                </c:pt>
                <c:pt idx="77">
                  <c:v>-15385.96</c:v>
                </c:pt>
                <c:pt idx="78">
                  <c:v>-12410.96</c:v>
                </c:pt>
                <c:pt idx="79">
                  <c:v>-12288.46</c:v>
                </c:pt>
                <c:pt idx="80">
                  <c:v>-11885.96</c:v>
                </c:pt>
                <c:pt idx="81">
                  <c:v>-10940.96</c:v>
                </c:pt>
                <c:pt idx="82">
                  <c:v>-7930.9599999999991</c:v>
                </c:pt>
                <c:pt idx="83">
                  <c:v>-9173.4599999999991</c:v>
                </c:pt>
                <c:pt idx="84">
                  <c:v>-14545.96</c:v>
                </c:pt>
                <c:pt idx="85">
                  <c:v>-12148.46</c:v>
                </c:pt>
                <c:pt idx="86">
                  <c:v>-12865.96</c:v>
                </c:pt>
                <c:pt idx="87">
                  <c:v>-13355.96</c:v>
                </c:pt>
                <c:pt idx="88">
                  <c:v>-15000.96</c:v>
                </c:pt>
                <c:pt idx="89">
                  <c:v>-11010.96</c:v>
                </c:pt>
                <c:pt idx="90">
                  <c:v>-12620.96</c:v>
                </c:pt>
                <c:pt idx="91">
                  <c:v>-15525.96</c:v>
                </c:pt>
                <c:pt idx="92">
                  <c:v>-15630.96</c:v>
                </c:pt>
                <c:pt idx="93">
                  <c:v>-11290.96</c:v>
                </c:pt>
                <c:pt idx="94">
                  <c:v>-11640.96</c:v>
                </c:pt>
                <c:pt idx="95">
                  <c:v>-10800.96</c:v>
                </c:pt>
                <c:pt idx="96">
                  <c:v>-8875.9599999999991</c:v>
                </c:pt>
                <c:pt idx="97">
                  <c:v>-8035.9599999999991</c:v>
                </c:pt>
                <c:pt idx="98">
                  <c:v>-8980.9599999999991</c:v>
                </c:pt>
                <c:pt idx="99">
                  <c:v>-7685.9599999999991</c:v>
                </c:pt>
                <c:pt idx="100">
                  <c:v>-9505.9599999999991</c:v>
                </c:pt>
                <c:pt idx="101">
                  <c:v>-9890.9599999999991</c:v>
                </c:pt>
                <c:pt idx="102">
                  <c:v>-13198.46</c:v>
                </c:pt>
                <c:pt idx="103">
                  <c:v>-15805.96</c:v>
                </c:pt>
                <c:pt idx="104">
                  <c:v>-12393.46</c:v>
                </c:pt>
                <c:pt idx="105">
                  <c:v>-12708.46</c:v>
                </c:pt>
                <c:pt idx="106">
                  <c:v>-11710.96</c:v>
                </c:pt>
                <c:pt idx="107">
                  <c:v>-8490.9599999999991</c:v>
                </c:pt>
                <c:pt idx="108">
                  <c:v>-10450.959999999999</c:v>
                </c:pt>
                <c:pt idx="109">
                  <c:v>-10100.959999999999</c:v>
                </c:pt>
                <c:pt idx="110">
                  <c:v>-11360.96</c:v>
                </c:pt>
                <c:pt idx="111">
                  <c:v>-11745.96</c:v>
                </c:pt>
                <c:pt idx="112">
                  <c:v>-15490.96</c:v>
                </c:pt>
                <c:pt idx="113">
                  <c:v>-13408.46</c:v>
                </c:pt>
                <c:pt idx="114">
                  <c:v>-16855.96</c:v>
                </c:pt>
                <c:pt idx="115">
                  <c:v>-20163.46</c:v>
                </c:pt>
                <c:pt idx="116">
                  <c:v>-22315.96</c:v>
                </c:pt>
                <c:pt idx="117">
                  <c:v>-20338.46</c:v>
                </c:pt>
                <c:pt idx="118">
                  <c:v>-22368.46</c:v>
                </c:pt>
                <c:pt idx="119">
                  <c:v>-20828.46</c:v>
                </c:pt>
                <c:pt idx="120">
                  <c:v>-21318.46</c:v>
                </c:pt>
                <c:pt idx="121">
                  <c:v>-21458.46</c:v>
                </c:pt>
                <c:pt idx="122">
                  <c:v>-23453.46</c:v>
                </c:pt>
                <c:pt idx="123">
                  <c:v>-23838.46</c:v>
                </c:pt>
                <c:pt idx="124">
                  <c:v>-19043.46</c:v>
                </c:pt>
                <c:pt idx="125">
                  <c:v>-16173.46</c:v>
                </c:pt>
                <c:pt idx="126">
                  <c:v>-14335.96</c:v>
                </c:pt>
                <c:pt idx="127">
                  <c:v>-15893.46</c:v>
                </c:pt>
                <c:pt idx="128">
                  <c:v>-18063.46</c:v>
                </c:pt>
                <c:pt idx="129">
                  <c:v>-18658.46</c:v>
                </c:pt>
                <c:pt idx="130">
                  <c:v>-23190.959999999999</c:v>
                </c:pt>
                <c:pt idx="131">
                  <c:v>-22753.46</c:v>
                </c:pt>
                <c:pt idx="132">
                  <c:v>-25378.46</c:v>
                </c:pt>
                <c:pt idx="133">
                  <c:v>-25430.959999999999</c:v>
                </c:pt>
                <c:pt idx="134">
                  <c:v>-22298.46</c:v>
                </c:pt>
                <c:pt idx="135">
                  <c:v>-20863.46</c:v>
                </c:pt>
                <c:pt idx="136">
                  <c:v>-24048.46</c:v>
                </c:pt>
                <c:pt idx="137">
                  <c:v>-23873.46</c:v>
                </c:pt>
                <c:pt idx="138">
                  <c:v>-28423.46</c:v>
                </c:pt>
                <c:pt idx="139">
                  <c:v>-25798.46</c:v>
                </c:pt>
                <c:pt idx="140">
                  <c:v>-27530.959999999999</c:v>
                </c:pt>
                <c:pt idx="141">
                  <c:v>-25798.46</c:v>
                </c:pt>
                <c:pt idx="142">
                  <c:v>-30715.96</c:v>
                </c:pt>
                <c:pt idx="143">
                  <c:v>-33848.46</c:v>
                </c:pt>
                <c:pt idx="144">
                  <c:v>-30523.46</c:v>
                </c:pt>
                <c:pt idx="145">
                  <c:v>-27338.46</c:v>
                </c:pt>
                <c:pt idx="146">
                  <c:v>-26218.46</c:v>
                </c:pt>
                <c:pt idx="147">
                  <c:v>-24100.959999999999</c:v>
                </c:pt>
                <c:pt idx="148">
                  <c:v>-24503.46</c:v>
                </c:pt>
                <c:pt idx="149">
                  <c:v>-26830.959999999999</c:v>
                </c:pt>
                <c:pt idx="150">
                  <c:v>-27618.46</c:v>
                </c:pt>
                <c:pt idx="151">
                  <c:v>-27408.46</c:v>
                </c:pt>
                <c:pt idx="152">
                  <c:v>-27758.46</c:v>
                </c:pt>
                <c:pt idx="153">
                  <c:v>-32378.46</c:v>
                </c:pt>
                <c:pt idx="154">
                  <c:v>-36298.46</c:v>
                </c:pt>
                <c:pt idx="155">
                  <c:v>-38695.96</c:v>
                </c:pt>
                <c:pt idx="156">
                  <c:v>-37628.46</c:v>
                </c:pt>
                <c:pt idx="157">
                  <c:v>-35948.46</c:v>
                </c:pt>
                <c:pt idx="158">
                  <c:v>-38380.959999999999</c:v>
                </c:pt>
                <c:pt idx="159">
                  <c:v>-41548.46</c:v>
                </c:pt>
                <c:pt idx="160">
                  <c:v>-46938.46</c:v>
                </c:pt>
                <c:pt idx="161">
                  <c:v>-47830.96</c:v>
                </c:pt>
                <c:pt idx="162">
                  <c:v>-46430.96</c:v>
                </c:pt>
                <c:pt idx="163">
                  <c:v>-46675.96</c:v>
                </c:pt>
                <c:pt idx="164">
                  <c:v>-45695.96</c:v>
                </c:pt>
                <c:pt idx="165">
                  <c:v>-40148.46</c:v>
                </c:pt>
                <c:pt idx="166">
                  <c:v>-40288.46</c:v>
                </c:pt>
                <c:pt idx="167">
                  <c:v>-43788.46</c:v>
                </c:pt>
                <c:pt idx="168">
                  <c:v>-44173.46</c:v>
                </c:pt>
                <c:pt idx="169">
                  <c:v>-48933.46</c:v>
                </c:pt>
                <c:pt idx="170">
                  <c:v>-48303.46</c:v>
                </c:pt>
                <c:pt idx="171">
                  <c:v>-51313.46</c:v>
                </c:pt>
                <c:pt idx="172">
                  <c:v>-47568.46</c:v>
                </c:pt>
                <c:pt idx="173">
                  <c:v>-52888.46</c:v>
                </c:pt>
                <c:pt idx="174">
                  <c:v>-59153.46</c:v>
                </c:pt>
                <c:pt idx="175">
                  <c:v>-64788.46</c:v>
                </c:pt>
                <c:pt idx="176">
                  <c:v>-66205.959999999992</c:v>
                </c:pt>
                <c:pt idx="177">
                  <c:v>-80783.459999999992</c:v>
                </c:pt>
                <c:pt idx="178">
                  <c:v>-78473.459999999992</c:v>
                </c:pt>
                <c:pt idx="179">
                  <c:v>-77230.959999999992</c:v>
                </c:pt>
                <c:pt idx="180">
                  <c:v>-84948.459999999992</c:v>
                </c:pt>
                <c:pt idx="181">
                  <c:v>-82340.959999999992</c:v>
                </c:pt>
                <c:pt idx="182">
                  <c:v>-83408.459999999992</c:v>
                </c:pt>
                <c:pt idx="183">
                  <c:v>-89095.959999999992</c:v>
                </c:pt>
                <c:pt idx="184">
                  <c:v>-97950.959999999992</c:v>
                </c:pt>
                <c:pt idx="185">
                  <c:v>-97075.959999999992</c:v>
                </c:pt>
                <c:pt idx="186">
                  <c:v>-88588.459999999992</c:v>
                </c:pt>
                <c:pt idx="187">
                  <c:v>-89743.459999999992</c:v>
                </c:pt>
                <c:pt idx="188">
                  <c:v>-88448.459999999992</c:v>
                </c:pt>
                <c:pt idx="189">
                  <c:v>-84563.459999999992</c:v>
                </c:pt>
                <c:pt idx="190">
                  <c:v>-80695.959999999992</c:v>
                </c:pt>
                <c:pt idx="191">
                  <c:v>-81133.459999999992</c:v>
                </c:pt>
                <c:pt idx="192">
                  <c:v>-80800.959999999992</c:v>
                </c:pt>
                <c:pt idx="193">
                  <c:v>-75463.459999999992</c:v>
                </c:pt>
                <c:pt idx="194">
                  <c:v>-71123.459999999992</c:v>
                </c:pt>
                <c:pt idx="195">
                  <c:v>-73433.459999999992</c:v>
                </c:pt>
                <c:pt idx="196">
                  <c:v>-73643.459999999992</c:v>
                </c:pt>
                <c:pt idx="197">
                  <c:v>-73695.959999999992</c:v>
                </c:pt>
                <c:pt idx="198">
                  <c:v>-69093.459999999992</c:v>
                </c:pt>
                <c:pt idx="199">
                  <c:v>-66048.459999999992</c:v>
                </c:pt>
                <c:pt idx="200">
                  <c:v>-69758.459999999992</c:v>
                </c:pt>
                <c:pt idx="201">
                  <c:v>-71228.459999999992</c:v>
                </c:pt>
                <c:pt idx="202">
                  <c:v>-67973.459999999992</c:v>
                </c:pt>
                <c:pt idx="203">
                  <c:v>-68498.459999999992</c:v>
                </c:pt>
                <c:pt idx="204">
                  <c:v>-71315.959999999992</c:v>
                </c:pt>
                <c:pt idx="205">
                  <c:v>-72750.959999999992</c:v>
                </c:pt>
                <c:pt idx="206">
                  <c:v>-69688.459999999992</c:v>
                </c:pt>
                <c:pt idx="207">
                  <c:v>-65715.959999999992</c:v>
                </c:pt>
                <c:pt idx="208">
                  <c:v>-62863.459999999992</c:v>
                </c:pt>
                <c:pt idx="209">
                  <c:v>-66170.959999999992</c:v>
                </c:pt>
                <c:pt idx="210">
                  <c:v>-62215.959999999992</c:v>
                </c:pt>
                <c:pt idx="211">
                  <c:v>-67098.459999999992</c:v>
                </c:pt>
                <c:pt idx="212">
                  <c:v>-71018.459999999992</c:v>
                </c:pt>
                <c:pt idx="213">
                  <c:v>-71350.959999999992</c:v>
                </c:pt>
                <c:pt idx="214">
                  <c:v>-68865.959999999992</c:v>
                </c:pt>
                <c:pt idx="215">
                  <c:v>-70825.959999999992</c:v>
                </c:pt>
                <c:pt idx="216">
                  <c:v>-64315.959999999992</c:v>
                </c:pt>
                <c:pt idx="217">
                  <c:v>-65628.459999999992</c:v>
                </c:pt>
                <c:pt idx="218">
                  <c:v>-60693.459999999992</c:v>
                </c:pt>
                <c:pt idx="219">
                  <c:v>-57228.459999999992</c:v>
                </c:pt>
                <c:pt idx="220">
                  <c:v>-58995.959999999992</c:v>
                </c:pt>
                <c:pt idx="221">
                  <c:v>-61778.459999999992</c:v>
                </c:pt>
                <c:pt idx="222">
                  <c:v>-57543.459999999992</c:v>
                </c:pt>
                <c:pt idx="223">
                  <c:v>-57683.459999999992</c:v>
                </c:pt>
                <c:pt idx="224">
                  <c:v>-54970.959999999992</c:v>
                </c:pt>
                <c:pt idx="225">
                  <c:v>-54550.959999999992</c:v>
                </c:pt>
                <c:pt idx="226">
                  <c:v>-49633.459999999992</c:v>
                </c:pt>
                <c:pt idx="227">
                  <c:v>-51803.459999999992</c:v>
                </c:pt>
                <c:pt idx="228">
                  <c:v>-53115.959999999992</c:v>
                </c:pt>
                <c:pt idx="229">
                  <c:v>-51995.959999999992</c:v>
                </c:pt>
                <c:pt idx="230">
                  <c:v>-50683.459999999992</c:v>
                </c:pt>
                <c:pt idx="231">
                  <c:v>-51680.959999999992</c:v>
                </c:pt>
                <c:pt idx="232">
                  <c:v>-54480.959999999992</c:v>
                </c:pt>
                <c:pt idx="233">
                  <c:v>-58663.459999999992</c:v>
                </c:pt>
                <c:pt idx="234">
                  <c:v>-58873.459999999992</c:v>
                </c:pt>
                <c:pt idx="235">
                  <c:v>-57158.459999999992</c:v>
                </c:pt>
                <c:pt idx="236">
                  <c:v>-56300.959999999992</c:v>
                </c:pt>
                <c:pt idx="237">
                  <c:v>-55478.459999999992</c:v>
                </c:pt>
                <c:pt idx="238">
                  <c:v>-46833.459999999992</c:v>
                </c:pt>
                <c:pt idx="239">
                  <c:v>-46833.459999999992</c:v>
                </c:pt>
                <c:pt idx="240">
                  <c:v>-48653.459999999992</c:v>
                </c:pt>
                <c:pt idx="241">
                  <c:v>-51750.959999999992</c:v>
                </c:pt>
                <c:pt idx="242">
                  <c:v>-51593.459999999992</c:v>
                </c:pt>
                <c:pt idx="243">
                  <c:v>-54375.959999999992</c:v>
                </c:pt>
                <c:pt idx="244">
                  <c:v>-57893.459999999992</c:v>
                </c:pt>
                <c:pt idx="245">
                  <c:v>-59048.459999999992</c:v>
                </c:pt>
                <c:pt idx="246">
                  <c:v>-53273.459999999992</c:v>
                </c:pt>
                <c:pt idx="247">
                  <c:v>-55128.459999999992</c:v>
                </c:pt>
                <c:pt idx="248">
                  <c:v>-56615.959999999992</c:v>
                </c:pt>
                <c:pt idx="249">
                  <c:v>-57683.459999999992</c:v>
                </c:pt>
                <c:pt idx="250">
                  <c:v>-55810.959999999992</c:v>
                </c:pt>
                <c:pt idx="251">
                  <c:v>-52310.959999999992</c:v>
                </c:pt>
                <c:pt idx="252">
                  <c:v>-51313.459999999992</c:v>
                </c:pt>
                <c:pt idx="253">
                  <c:v>-50945.959999999992</c:v>
                </c:pt>
                <c:pt idx="254">
                  <c:v>-46920.959999999992</c:v>
                </c:pt>
                <c:pt idx="255">
                  <c:v>-46360.959999999992</c:v>
                </c:pt>
                <c:pt idx="256">
                  <c:v>-48845.959999999992</c:v>
                </c:pt>
                <c:pt idx="257">
                  <c:v>-48688.459999999992</c:v>
                </c:pt>
                <c:pt idx="258">
                  <c:v>-46430.959999999992</c:v>
                </c:pt>
                <c:pt idx="259">
                  <c:v>-49055.959999999992</c:v>
                </c:pt>
                <c:pt idx="260">
                  <c:v>-49265.959999999992</c:v>
                </c:pt>
                <c:pt idx="261">
                  <c:v>-54515.959999999992</c:v>
                </c:pt>
                <c:pt idx="262">
                  <c:v>-54498.459999999992</c:v>
                </c:pt>
                <c:pt idx="263">
                  <c:v>-57280.959999999992</c:v>
                </c:pt>
                <c:pt idx="264">
                  <c:v>-52485.959999999992</c:v>
                </c:pt>
                <c:pt idx="265">
                  <c:v>-52993.459999999992</c:v>
                </c:pt>
                <c:pt idx="266">
                  <c:v>-54410.959999999992</c:v>
                </c:pt>
                <c:pt idx="267">
                  <c:v>-55740.959999999992</c:v>
                </c:pt>
                <c:pt idx="268">
                  <c:v>-51260.959999999992</c:v>
                </c:pt>
                <c:pt idx="269">
                  <c:v>-51225.959999999992</c:v>
                </c:pt>
                <c:pt idx="270">
                  <c:v>-51610.959999999992</c:v>
                </c:pt>
                <c:pt idx="271">
                  <c:v>-51960.959999999992</c:v>
                </c:pt>
                <c:pt idx="272">
                  <c:v>-54550.959999999992</c:v>
                </c:pt>
                <c:pt idx="273">
                  <c:v>-54813.459999999992</c:v>
                </c:pt>
                <c:pt idx="274">
                  <c:v>-53203.459999999992</c:v>
                </c:pt>
                <c:pt idx="275">
                  <c:v>-53780.959999999992</c:v>
                </c:pt>
                <c:pt idx="276">
                  <c:v>-57035.959999999992</c:v>
                </c:pt>
                <c:pt idx="277">
                  <c:v>-59678.459999999992</c:v>
                </c:pt>
                <c:pt idx="278">
                  <c:v>-64210.959999999992</c:v>
                </c:pt>
                <c:pt idx="279">
                  <c:v>-62320.959999999992</c:v>
                </c:pt>
                <c:pt idx="280">
                  <c:v>-63913.459999999992</c:v>
                </c:pt>
                <c:pt idx="281">
                  <c:v>-59258.459999999992</c:v>
                </c:pt>
                <c:pt idx="282">
                  <c:v>-61953.459999999992</c:v>
                </c:pt>
                <c:pt idx="283">
                  <c:v>-59765.959999999992</c:v>
                </c:pt>
                <c:pt idx="284">
                  <c:v>-58540.959999999992</c:v>
                </c:pt>
                <c:pt idx="285">
                  <c:v>-62583.459999999992</c:v>
                </c:pt>
                <c:pt idx="286">
                  <c:v>-62810.959999999992</c:v>
                </c:pt>
                <c:pt idx="287">
                  <c:v>-65365.959999999992</c:v>
                </c:pt>
                <c:pt idx="288">
                  <c:v>-65103.459999999992</c:v>
                </c:pt>
                <c:pt idx="289">
                  <c:v>-63510.959999999992</c:v>
                </c:pt>
                <c:pt idx="290">
                  <c:v>-66555.959999999992</c:v>
                </c:pt>
                <c:pt idx="291">
                  <c:v>-62198.459999999992</c:v>
                </c:pt>
                <c:pt idx="292">
                  <c:v>-61043.459999999992</c:v>
                </c:pt>
                <c:pt idx="293">
                  <c:v>-59100.959999999992</c:v>
                </c:pt>
                <c:pt idx="294">
                  <c:v>-55810.959999999992</c:v>
                </c:pt>
                <c:pt idx="295">
                  <c:v>-53710.959999999992</c:v>
                </c:pt>
                <c:pt idx="296">
                  <c:v>-49335.959999999992</c:v>
                </c:pt>
                <c:pt idx="297">
                  <c:v>-49895.959999999992</c:v>
                </c:pt>
                <c:pt idx="298">
                  <c:v>-47550.959999999992</c:v>
                </c:pt>
                <c:pt idx="299">
                  <c:v>-48040.959999999992</c:v>
                </c:pt>
                <c:pt idx="300">
                  <c:v>-45450.959999999992</c:v>
                </c:pt>
                <c:pt idx="301">
                  <c:v>-45205.959999999992</c:v>
                </c:pt>
                <c:pt idx="302">
                  <c:v>-47620.959999999992</c:v>
                </c:pt>
                <c:pt idx="303">
                  <c:v>-49650.959999999992</c:v>
                </c:pt>
                <c:pt idx="304">
                  <c:v>-47918.459999999992</c:v>
                </c:pt>
                <c:pt idx="305">
                  <c:v>-44365.959999999992</c:v>
                </c:pt>
                <c:pt idx="306">
                  <c:v>-43123.459999999992</c:v>
                </c:pt>
                <c:pt idx="307">
                  <c:v>-41653.459999999992</c:v>
                </c:pt>
                <c:pt idx="308">
                  <c:v>-45258.459999999992</c:v>
                </c:pt>
                <c:pt idx="309">
                  <c:v>-45538.459999999992</c:v>
                </c:pt>
                <c:pt idx="310">
                  <c:v>-45590.959999999992</c:v>
                </c:pt>
                <c:pt idx="311">
                  <c:v>-46763.459999999992</c:v>
                </c:pt>
                <c:pt idx="312">
                  <c:v>-44698.459999999992</c:v>
                </c:pt>
                <c:pt idx="313">
                  <c:v>-45940.959999999992</c:v>
                </c:pt>
                <c:pt idx="314">
                  <c:v>-45800.959999999992</c:v>
                </c:pt>
                <c:pt idx="315">
                  <c:v>-47445.959999999992</c:v>
                </c:pt>
                <c:pt idx="316">
                  <c:v>-48390.959999999992</c:v>
                </c:pt>
                <c:pt idx="317">
                  <c:v>-49650.959999999992</c:v>
                </c:pt>
                <c:pt idx="318">
                  <c:v>-49230.959999999992</c:v>
                </c:pt>
                <c:pt idx="319">
                  <c:v>-52310.959999999992</c:v>
                </c:pt>
                <c:pt idx="320">
                  <c:v>-52765.959999999992</c:v>
                </c:pt>
                <c:pt idx="321">
                  <c:v>-49160.959999999992</c:v>
                </c:pt>
                <c:pt idx="322">
                  <c:v>-52048.459999999992</c:v>
                </c:pt>
                <c:pt idx="323">
                  <c:v>-52258.459999999992</c:v>
                </c:pt>
                <c:pt idx="324">
                  <c:v>-50455.959999999992</c:v>
                </c:pt>
                <c:pt idx="325">
                  <c:v>-46815.959999999992</c:v>
                </c:pt>
                <c:pt idx="326">
                  <c:v>-47498.459999999992</c:v>
                </c:pt>
                <c:pt idx="327">
                  <c:v>-49598.459999999992</c:v>
                </c:pt>
                <c:pt idx="328">
                  <c:v>-48880.959999999992</c:v>
                </c:pt>
                <c:pt idx="329">
                  <c:v>-50945.959999999992</c:v>
                </c:pt>
                <c:pt idx="330">
                  <c:v>-51855.959999999992</c:v>
                </c:pt>
                <c:pt idx="331">
                  <c:v>-52905.959999999992</c:v>
                </c:pt>
                <c:pt idx="332">
                  <c:v>-57368.459999999992</c:v>
                </c:pt>
                <c:pt idx="333">
                  <c:v>-58855.959999999992</c:v>
                </c:pt>
                <c:pt idx="334">
                  <c:v>-59205.959999999992</c:v>
                </c:pt>
                <c:pt idx="335">
                  <c:v>-57543.459999999992</c:v>
                </c:pt>
                <c:pt idx="336">
                  <c:v>-60203.459999999992</c:v>
                </c:pt>
                <c:pt idx="337">
                  <c:v>-62845.959999999992</c:v>
                </c:pt>
                <c:pt idx="338">
                  <c:v>-62460.959999999992</c:v>
                </c:pt>
                <c:pt idx="339">
                  <c:v>-63248.459999999992</c:v>
                </c:pt>
                <c:pt idx="340">
                  <c:v>-58435.959999999992</c:v>
                </c:pt>
                <c:pt idx="341">
                  <c:v>-60185.959999999992</c:v>
                </c:pt>
                <c:pt idx="342">
                  <c:v>-64210.959999999992</c:v>
                </c:pt>
                <c:pt idx="343">
                  <c:v>-59835.959999999992</c:v>
                </c:pt>
                <c:pt idx="344">
                  <c:v>-57665.959999999992</c:v>
                </c:pt>
                <c:pt idx="345">
                  <c:v>-56510.959999999992</c:v>
                </c:pt>
                <c:pt idx="346">
                  <c:v>-57263.459999999992</c:v>
                </c:pt>
                <c:pt idx="347">
                  <c:v>-58190.959999999992</c:v>
                </c:pt>
                <c:pt idx="348">
                  <c:v>-58960.959999999992</c:v>
                </c:pt>
                <c:pt idx="349">
                  <c:v>-59398.459999999992</c:v>
                </c:pt>
                <c:pt idx="350">
                  <c:v>-61323.459999999992</c:v>
                </c:pt>
                <c:pt idx="351">
                  <c:v>-63703.459999999992</c:v>
                </c:pt>
                <c:pt idx="352">
                  <c:v>-62723.459999999992</c:v>
                </c:pt>
                <c:pt idx="353">
                  <c:v>-60885.959999999992</c:v>
                </c:pt>
                <c:pt idx="354">
                  <c:v>-62600.959999999992</c:v>
                </c:pt>
                <c:pt idx="355">
                  <c:v>-63440.959999999992</c:v>
                </c:pt>
                <c:pt idx="356">
                  <c:v>-68095.959999999992</c:v>
                </c:pt>
                <c:pt idx="357">
                  <c:v>-66310.959999999992</c:v>
                </c:pt>
                <c:pt idx="358">
                  <c:v>-68620.959999999992</c:v>
                </c:pt>
                <c:pt idx="359">
                  <c:v>-72103.459999999992</c:v>
                </c:pt>
                <c:pt idx="360">
                  <c:v>-72838.459999999992</c:v>
                </c:pt>
                <c:pt idx="361">
                  <c:v>-72103.459999999992</c:v>
                </c:pt>
                <c:pt idx="362">
                  <c:v>-73573.459999999992</c:v>
                </c:pt>
                <c:pt idx="363">
                  <c:v>-73870.959999999992</c:v>
                </c:pt>
                <c:pt idx="364">
                  <c:v>-72470.959999999992</c:v>
                </c:pt>
                <c:pt idx="365">
                  <c:v>-76233.459999999992</c:v>
                </c:pt>
                <c:pt idx="366">
                  <c:v>-77580.959999999992</c:v>
                </c:pt>
                <c:pt idx="367">
                  <c:v>-83985.959999999992</c:v>
                </c:pt>
                <c:pt idx="368">
                  <c:v>-77650.959999999992</c:v>
                </c:pt>
                <c:pt idx="369">
                  <c:v>-79943.459999999992</c:v>
                </c:pt>
                <c:pt idx="370">
                  <c:v>-82148.459999999992</c:v>
                </c:pt>
                <c:pt idx="371">
                  <c:v>-86033.459999999992</c:v>
                </c:pt>
                <c:pt idx="372">
                  <c:v>-86733.459999999992</c:v>
                </c:pt>
                <c:pt idx="373">
                  <c:v>-89673.459999999992</c:v>
                </c:pt>
                <c:pt idx="374">
                  <c:v>-87835.959999999992</c:v>
                </c:pt>
                <c:pt idx="375">
                  <c:v>-91300.959999999992</c:v>
                </c:pt>
                <c:pt idx="376">
                  <c:v>-86750.959999999992</c:v>
                </c:pt>
                <c:pt idx="377">
                  <c:v>-81273.459999999992</c:v>
                </c:pt>
                <c:pt idx="378">
                  <c:v>-82515.959999999992</c:v>
                </c:pt>
                <c:pt idx="379">
                  <c:v>-87713.459999999992</c:v>
                </c:pt>
                <c:pt idx="380">
                  <c:v>-89970.959999999992</c:v>
                </c:pt>
                <c:pt idx="381">
                  <c:v>-85945.959999999992</c:v>
                </c:pt>
                <c:pt idx="382">
                  <c:v>-78490.959999999992</c:v>
                </c:pt>
                <c:pt idx="383">
                  <c:v>-79768.459999999992</c:v>
                </c:pt>
                <c:pt idx="384">
                  <c:v>-82200.959999999992</c:v>
                </c:pt>
                <c:pt idx="385">
                  <c:v>-87993.459999999992</c:v>
                </c:pt>
                <c:pt idx="386">
                  <c:v>-89743.459999999992</c:v>
                </c:pt>
                <c:pt idx="387">
                  <c:v>-90583.459999999992</c:v>
                </c:pt>
                <c:pt idx="388">
                  <c:v>-97215.959999999992</c:v>
                </c:pt>
                <c:pt idx="389">
                  <c:v>-96375.959999999992</c:v>
                </c:pt>
                <c:pt idx="390">
                  <c:v>-92770.959999999992</c:v>
                </c:pt>
                <c:pt idx="391">
                  <c:v>-91843.459999999992</c:v>
                </c:pt>
                <c:pt idx="392">
                  <c:v>-98300.959999999992</c:v>
                </c:pt>
                <c:pt idx="393">
                  <c:v>-105195.95999999999</c:v>
                </c:pt>
                <c:pt idx="394">
                  <c:v>-111390.95999999999</c:v>
                </c:pt>
                <c:pt idx="395">
                  <c:v>-107663.45999999999</c:v>
                </c:pt>
                <c:pt idx="396">
                  <c:v>-113700.95999999999</c:v>
                </c:pt>
                <c:pt idx="397">
                  <c:v>-110813.45999999999</c:v>
                </c:pt>
                <c:pt idx="398">
                  <c:v>-101345.95999999999</c:v>
                </c:pt>
                <c:pt idx="399">
                  <c:v>-99963.459999999992</c:v>
                </c:pt>
                <c:pt idx="400">
                  <c:v>-105843.45999999999</c:v>
                </c:pt>
                <c:pt idx="401">
                  <c:v>-109045.95999999999</c:v>
                </c:pt>
                <c:pt idx="402">
                  <c:v>-112615.95999999999</c:v>
                </c:pt>
                <c:pt idx="403">
                  <c:v>-118495.95999999999</c:v>
                </c:pt>
                <c:pt idx="404">
                  <c:v>-111758.45999999999</c:v>
                </c:pt>
                <c:pt idx="405">
                  <c:v>-115030.95999999999</c:v>
                </c:pt>
                <c:pt idx="406">
                  <c:v>-107155.95999999999</c:v>
                </c:pt>
                <c:pt idx="407">
                  <c:v>-104845.95999999999</c:v>
                </c:pt>
                <c:pt idx="408">
                  <c:v>-107050.95999999999</c:v>
                </c:pt>
                <c:pt idx="409">
                  <c:v>-106700.95999999999</c:v>
                </c:pt>
                <c:pt idx="410">
                  <c:v>-109623.45999999999</c:v>
                </c:pt>
                <c:pt idx="411">
                  <c:v>-107663.45999999999</c:v>
                </c:pt>
                <c:pt idx="412">
                  <c:v>-106490.95999999999</c:v>
                </c:pt>
                <c:pt idx="413">
                  <c:v>-101065.95999999999</c:v>
                </c:pt>
                <c:pt idx="414">
                  <c:v>-103288.45999999999</c:v>
                </c:pt>
                <c:pt idx="415">
                  <c:v>-100278.45999999999</c:v>
                </c:pt>
                <c:pt idx="416">
                  <c:v>-99823.459999999992</c:v>
                </c:pt>
                <c:pt idx="417">
                  <c:v>-101940.95999999999</c:v>
                </c:pt>
                <c:pt idx="418">
                  <c:v>-102990.95999999999</c:v>
                </c:pt>
                <c:pt idx="419">
                  <c:v>-101083.45999999999</c:v>
                </c:pt>
                <c:pt idx="420">
                  <c:v>-106105.95999999999</c:v>
                </c:pt>
                <c:pt idx="421">
                  <c:v>-107295.95999999999</c:v>
                </c:pt>
                <c:pt idx="422">
                  <c:v>-105738.45999999999</c:v>
                </c:pt>
                <c:pt idx="423">
                  <c:v>-109220.95999999999</c:v>
                </c:pt>
                <c:pt idx="424">
                  <c:v>-116570.95999999999</c:v>
                </c:pt>
                <c:pt idx="425">
                  <c:v>-115678.45999999999</c:v>
                </c:pt>
                <c:pt idx="426">
                  <c:v>-118338.45999999999</c:v>
                </c:pt>
                <c:pt idx="427">
                  <c:v>-114050.95999999999</c:v>
                </c:pt>
                <c:pt idx="428">
                  <c:v>-116063.45999999999</c:v>
                </c:pt>
                <c:pt idx="429">
                  <c:v>-114015.95999999999</c:v>
                </c:pt>
                <c:pt idx="430">
                  <c:v>-110795.95999999999</c:v>
                </c:pt>
                <c:pt idx="431">
                  <c:v>-115695.95999999999</c:v>
                </c:pt>
                <c:pt idx="432">
                  <c:v>-117953.45999999999</c:v>
                </c:pt>
                <c:pt idx="433">
                  <c:v>-119930.95999999999</c:v>
                </c:pt>
                <c:pt idx="434">
                  <c:v>-121208.45999999999</c:v>
                </c:pt>
                <c:pt idx="435">
                  <c:v>-126213.45999999999</c:v>
                </c:pt>
                <c:pt idx="436">
                  <c:v>-129818.45999999999</c:v>
                </c:pt>
                <c:pt idx="437">
                  <c:v>-127945.95999999999</c:v>
                </c:pt>
                <c:pt idx="438">
                  <c:v>-133668.46</c:v>
                </c:pt>
                <c:pt idx="439">
                  <c:v>-134945.96</c:v>
                </c:pt>
                <c:pt idx="440">
                  <c:v>-132355.96</c:v>
                </c:pt>
                <c:pt idx="441">
                  <c:v>-130640.95999999999</c:v>
                </c:pt>
                <c:pt idx="442">
                  <c:v>-135208.46</c:v>
                </c:pt>
                <c:pt idx="443">
                  <c:v>-138095.96</c:v>
                </c:pt>
                <c:pt idx="444">
                  <c:v>-135733.46</c:v>
                </c:pt>
                <c:pt idx="445">
                  <c:v>-134105.96</c:v>
                </c:pt>
                <c:pt idx="446">
                  <c:v>-137220.96</c:v>
                </c:pt>
                <c:pt idx="447">
                  <c:v>-142085.96</c:v>
                </c:pt>
                <c:pt idx="448">
                  <c:v>-142575.96</c:v>
                </c:pt>
                <c:pt idx="449">
                  <c:v>-144623.46</c:v>
                </c:pt>
                <c:pt idx="450">
                  <c:v>-145060.96</c:v>
                </c:pt>
                <c:pt idx="451">
                  <c:v>-141368.46</c:v>
                </c:pt>
                <c:pt idx="452">
                  <c:v>-134508.46</c:v>
                </c:pt>
                <c:pt idx="453">
                  <c:v>-136310.96</c:v>
                </c:pt>
                <c:pt idx="454">
                  <c:v>-130710.95999999999</c:v>
                </c:pt>
                <c:pt idx="455">
                  <c:v>-131130.96</c:v>
                </c:pt>
                <c:pt idx="456">
                  <c:v>-125338.45999999999</c:v>
                </c:pt>
                <c:pt idx="457">
                  <c:v>-125548.45999999999</c:v>
                </c:pt>
                <c:pt idx="458">
                  <c:v>-121960.95999999999</c:v>
                </c:pt>
                <c:pt idx="459">
                  <c:v>-126370.95999999999</c:v>
                </c:pt>
                <c:pt idx="460">
                  <c:v>-130115.95999999999</c:v>
                </c:pt>
                <c:pt idx="461">
                  <c:v>-128680.95999999999</c:v>
                </c:pt>
                <c:pt idx="462">
                  <c:v>-127753.45999999999</c:v>
                </c:pt>
                <c:pt idx="463">
                  <c:v>-125320.95999999999</c:v>
                </c:pt>
                <c:pt idx="464">
                  <c:v>-130518.45999999999</c:v>
                </c:pt>
                <c:pt idx="465">
                  <c:v>-126720.95999999999</c:v>
                </c:pt>
                <c:pt idx="466">
                  <c:v>-125355.95999999999</c:v>
                </c:pt>
                <c:pt idx="467">
                  <c:v>-125775.95999999999</c:v>
                </c:pt>
                <c:pt idx="468">
                  <c:v>-119895.95999999999</c:v>
                </c:pt>
                <c:pt idx="469">
                  <c:v>-118723.45999999999</c:v>
                </c:pt>
                <c:pt idx="470">
                  <c:v>-120858.45999999999</c:v>
                </c:pt>
                <c:pt idx="471">
                  <c:v>-125355.95999999999</c:v>
                </c:pt>
                <c:pt idx="472">
                  <c:v>-128908.45999999999</c:v>
                </c:pt>
                <c:pt idx="473">
                  <c:v>-130675.95999999999</c:v>
                </c:pt>
                <c:pt idx="474">
                  <c:v>-127455.95999999999</c:v>
                </c:pt>
                <c:pt idx="475">
                  <c:v>-128995.95999999999</c:v>
                </c:pt>
                <c:pt idx="476">
                  <c:v>-125303.45999999999</c:v>
                </c:pt>
                <c:pt idx="477">
                  <c:v>-125005.95999999999</c:v>
                </c:pt>
                <c:pt idx="478">
                  <c:v>-124183.45999999999</c:v>
                </c:pt>
                <c:pt idx="479">
                  <c:v>-123815.95999999999</c:v>
                </c:pt>
                <c:pt idx="480">
                  <c:v>-124043.45999999999</c:v>
                </c:pt>
                <c:pt idx="481">
                  <c:v>-121330.95999999999</c:v>
                </c:pt>
                <c:pt idx="482">
                  <c:v>-120245.95999999999</c:v>
                </c:pt>
                <c:pt idx="483">
                  <c:v>-121120.95999999999</c:v>
                </c:pt>
                <c:pt idx="484">
                  <c:v>-125128.45999999999</c:v>
                </c:pt>
                <c:pt idx="485">
                  <c:v>-120158.45999999999</c:v>
                </c:pt>
                <c:pt idx="486">
                  <c:v>-118653.45999999999</c:v>
                </c:pt>
                <c:pt idx="487">
                  <c:v>-119388.45999999999</c:v>
                </c:pt>
                <c:pt idx="488">
                  <c:v>-118933.45999999999</c:v>
                </c:pt>
                <c:pt idx="489">
                  <c:v>-121610.95999999999</c:v>
                </c:pt>
                <c:pt idx="490">
                  <c:v>-120333.45999999999</c:v>
                </c:pt>
                <c:pt idx="491">
                  <c:v>-123885.95999999999</c:v>
                </c:pt>
                <c:pt idx="492">
                  <c:v>-124988.45999999999</c:v>
                </c:pt>
                <c:pt idx="493">
                  <c:v>-129258.45999999999</c:v>
                </c:pt>
                <c:pt idx="494">
                  <c:v>-126248.45999999999</c:v>
                </c:pt>
                <c:pt idx="495">
                  <c:v>-125355.95999999999</c:v>
                </c:pt>
                <c:pt idx="496">
                  <c:v>-127840.95999999999</c:v>
                </c:pt>
                <c:pt idx="497">
                  <c:v>-129835.95999999999</c:v>
                </c:pt>
                <c:pt idx="498">
                  <c:v>-125023.45999999999</c:v>
                </c:pt>
                <c:pt idx="499">
                  <c:v>-126808.45999999999</c:v>
                </c:pt>
                <c:pt idx="500">
                  <c:v>-130535.95999999999</c:v>
                </c:pt>
                <c:pt idx="501">
                  <c:v>-133580.96</c:v>
                </c:pt>
                <c:pt idx="502">
                  <c:v>-130693.45999999999</c:v>
                </c:pt>
                <c:pt idx="503">
                  <c:v>-132530.96</c:v>
                </c:pt>
                <c:pt idx="504">
                  <c:v>-137465.96</c:v>
                </c:pt>
                <c:pt idx="505">
                  <c:v>-136065.96</c:v>
                </c:pt>
                <c:pt idx="506">
                  <c:v>-129258.45999999999</c:v>
                </c:pt>
                <c:pt idx="507">
                  <c:v>-128663.45999999999</c:v>
                </c:pt>
                <c:pt idx="508">
                  <c:v>-127000.95999999999</c:v>
                </c:pt>
                <c:pt idx="509">
                  <c:v>-128453.45999999999</c:v>
                </c:pt>
                <c:pt idx="510">
                  <c:v>-131568.46</c:v>
                </c:pt>
                <c:pt idx="511">
                  <c:v>-131428.46</c:v>
                </c:pt>
                <c:pt idx="512">
                  <c:v>-130693.45999999999</c:v>
                </c:pt>
                <c:pt idx="513">
                  <c:v>-129608.45999999999</c:v>
                </c:pt>
                <c:pt idx="514">
                  <c:v>-127893.45999999999</c:v>
                </c:pt>
                <c:pt idx="515">
                  <c:v>-130798.45999999999</c:v>
                </c:pt>
                <c:pt idx="516">
                  <c:v>-130448.45999999999</c:v>
                </c:pt>
                <c:pt idx="517">
                  <c:v>-134893.46</c:v>
                </c:pt>
                <c:pt idx="518">
                  <c:v>-135120.95999999999</c:v>
                </c:pt>
                <c:pt idx="519">
                  <c:v>-136573.46</c:v>
                </c:pt>
                <c:pt idx="520">
                  <c:v>-139338.46</c:v>
                </c:pt>
                <c:pt idx="521">
                  <c:v>-138848.46</c:v>
                </c:pt>
                <c:pt idx="522">
                  <c:v>-142155.96</c:v>
                </c:pt>
                <c:pt idx="523">
                  <c:v>-144850.96</c:v>
                </c:pt>
                <c:pt idx="524">
                  <c:v>-143590.96</c:v>
                </c:pt>
                <c:pt idx="525">
                  <c:v>-142138.46</c:v>
                </c:pt>
                <c:pt idx="526">
                  <c:v>-144010.96</c:v>
                </c:pt>
                <c:pt idx="527">
                  <c:v>-141140.96</c:v>
                </c:pt>
                <c:pt idx="528">
                  <c:v>-140948.46</c:v>
                </c:pt>
                <c:pt idx="529">
                  <c:v>-145480.95999999999</c:v>
                </c:pt>
                <c:pt idx="530">
                  <c:v>-141648.46</c:v>
                </c:pt>
                <c:pt idx="531">
                  <c:v>-145393.46</c:v>
                </c:pt>
                <c:pt idx="532">
                  <c:v>-147773.46</c:v>
                </c:pt>
                <c:pt idx="533">
                  <c:v>-147458.46</c:v>
                </c:pt>
                <c:pt idx="534">
                  <c:v>-145708.46</c:v>
                </c:pt>
                <c:pt idx="535">
                  <c:v>-147003.46</c:v>
                </c:pt>
                <c:pt idx="536">
                  <c:v>-148018.46</c:v>
                </c:pt>
                <c:pt idx="537">
                  <c:v>-144220.96</c:v>
                </c:pt>
                <c:pt idx="538">
                  <c:v>-142820.96</c:v>
                </c:pt>
                <c:pt idx="539">
                  <c:v>-142120.95999999999</c:v>
                </c:pt>
                <c:pt idx="540">
                  <c:v>-145935.96</c:v>
                </c:pt>
                <c:pt idx="541">
                  <c:v>-146863.46</c:v>
                </c:pt>
                <c:pt idx="542">
                  <c:v>-145113.46</c:v>
                </c:pt>
                <c:pt idx="543">
                  <c:v>-147388.46</c:v>
                </c:pt>
                <c:pt idx="544">
                  <c:v>-150853.46</c:v>
                </c:pt>
                <c:pt idx="545">
                  <c:v>-151413.46</c:v>
                </c:pt>
                <c:pt idx="546">
                  <c:v>-150240.95999999999</c:v>
                </c:pt>
                <c:pt idx="547">
                  <c:v>-148770.96</c:v>
                </c:pt>
                <c:pt idx="548">
                  <c:v>-148508.46</c:v>
                </c:pt>
                <c:pt idx="549">
                  <c:v>-149995.96</c:v>
                </c:pt>
                <c:pt idx="550">
                  <c:v>-149575.96</c:v>
                </c:pt>
                <c:pt idx="551">
                  <c:v>-152305.96</c:v>
                </c:pt>
                <c:pt idx="552">
                  <c:v>-152323.46</c:v>
                </c:pt>
                <c:pt idx="553">
                  <c:v>-156278.46</c:v>
                </c:pt>
                <c:pt idx="554">
                  <c:v>-157258.46</c:v>
                </c:pt>
                <c:pt idx="555">
                  <c:v>-160723.46</c:v>
                </c:pt>
                <c:pt idx="556">
                  <c:v>-155595.96</c:v>
                </c:pt>
                <c:pt idx="557">
                  <c:v>-153845.96</c:v>
                </c:pt>
                <c:pt idx="558">
                  <c:v>-150170.96</c:v>
                </c:pt>
                <c:pt idx="559">
                  <c:v>-147458.46</c:v>
                </c:pt>
                <c:pt idx="560">
                  <c:v>-146145.96</c:v>
                </c:pt>
                <c:pt idx="561">
                  <c:v>-146145.96</c:v>
                </c:pt>
                <c:pt idx="562">
                  <c:v>-142733.46</c:v>
                </c:pt>
                <c:pt idx="563">
                  <c:v>-147878.46</c:v>
                </c:pt>
                <c:pt idx="564">
                  <c:v>-145725.96</c:v>
                </c:pt>
                <c:pt idx="565">
                  <c:v>-147090.96</c:v>
                </c:pt>
                <c:pt idx="566">
                  <c:v>-146968.46</c:v>
                </c:pt>
                <c:pt idx="567">
                  <c:v>-148613.46</c:v>
                </c:pt>
                <c:pt idx="568">
                  <c:v>-152918.46</c:v>
                </c:pt>
                <c:pt idx="569">
                  <c:v>-152498.46</c:v>
                </c:pt>
                <c:pt idx="570">
                  <c:v>-147633.46</c:v>
                </c:pt>
                <c:pt idx="571">
                  <c:v>-148333.46</c:v>
                </c:pt>
                <c:pt idx="572">
                  <c:v>-145288.46</c:v>
                </c:pt>
                <c:pt idx="573">
                  <c:v>-139653.46</c:v>
                </c:pt>
                <c:pt idx="574">
                  <c:v>-141018.46</c:v>
                </c:pt>
                <c:pt idx="575">
                  <c:v>-142050.96</c:v>
                </c:pt>
                <c:pt idx="576">
                  <c:v>-143293.46</c:v>
                </c:pt>
                <c:pt idx="577">
                  <c:v>-142348.46</c:v>
                </c:pt>
                <c:pt idx="578">
                  <c:v>-140335.96</c:v>
                </c:pt>
                <c:pt idx="579">
                  <c:v>-138568.46</c:v>
                </c:pt>
                <c:pt idx="580">
                  <c:v>-138638.46</c:v>
                </c:pt>
                <c:pt idx="581">
                  <c:v>-136468.46</c:v>
                </c:pt>
                <c:pt idx="582">
                  <c:v>-134245.96</c:v>
                </c:pt>
                <c:pt idx="583">
                  <c:v>-134420.96</c:v>
                </c:pt>
                <c:pt idx="584">
                  <c:v>-136415.96</c:v>
                </c:pt>
                <c:pt idx="585">
                  <c:v>-138323.46</c:v>
                </c:pt>
                <c:pt idx="586">
                  <c:v>-134700.96</c:v>
                </c:pt>
                <c:pt idx="587">
                  <c:v>-135768.46</c:v>
                </c:pt>
                <c:pt idx="588">
                  <c:v>-135663.46</c:v>
                </c:pt>
                <c:pt idx="589">
                  <c:v>-133738.46</c:v>
                </c:pt>
                <c:pt idx="590">
                  <c:v>-132530.96</c:v>
                </c:pt>
                <c:pt idx="591">
                  <c:v>-130955.95999999999</c:v>
                </c:pt>
                <c:pt idx="592">
                  <c:v>-132985.96</c:v>
                </c:pt>
                <c:pt idx="593">
                  <c:v>-136958.46</c:v>
                </c:pt>
                <c:pt idx="594">
                  <c:v>-135103.46</c:v>
                </c:pt>
                <c:pt idx="595">
                  <c:v>-135365.96</c:v>
                </c:pt>
                <c:pt idx="596">
                  <c:v>-136503.46</c:v>
                </c:pt>
                <c:pt idx="597">
                  <c:v>-135768.46</c:v>
                </c:pt>
                <c:pt idx="598">
                  <c:v>-133668.46</c:v>
                </c:pt>
                <c:pt idx="599">
                  <c:v>-133335.96</c:v>
                </c:pt>
                <c:pt idx="600">
                  <c:v>-138708.46</c:v>
                </c:pt>
                <c:pt idx="601">
                  <c:v>-138568.46</c:v>
                </c:pt>
                <c:pt idx="602">
                  <c:v>-139670.96</c:v>
                </c:pt>
                <c:pt idx="603">
                  <c:v>-138078.46</c:v>
                </c:pt>
                <c:pt idx="604">
                  <c:v>-139005.96</c:v>
                </c:pt>
                <c:pt idx="605">
                  <c:v>-138988.46</c:v>
                </c:pt>
                <c:pt idx="606">
                  <c:v>-137710.96</c:v>
                </c:pt>
                <c:pt idx="607">
                  <c:v>-136258.46</c:v>
                </c:pt>
                <c:pt idx="608">
                  <c:v>-136398.46</c:v>
                </c:pt>
                <c:pt idx="609">
                  <c:v>-133423.46</c:v>
                </c:pt>
                <c:pt idx="610">
                  <c:v>-131043.45999999999</c:v>
                </c:pt>
                <c:pt idx="611">
                  <c:v>-132478.46</c:v>
                </c:pt>
                <c:pt idx="612">
                  <c:v>-130728.45999999999</c:v>
                </c:pt>
                <c:pt idx="613">
                  <c:v>-131760.95999999999</c:v>
                </c:pt>
                <c:pt idx="614">
                  <c:v>-128768.45999999999</c:v>
                </c:pt>
                <c:pt idx="615">
                  <c:v>-129818.45999999999</c:v>
                </c:pt>
                <c:pt idx="616">
                  <c:v>-128383.45999999999</c:v>
                </c:pt>
                <c:pt idx="617">
                  <c:v>-126860.95999999999</c:v>
                </c:pt>
                <c:pt idx="618">
                  <c:v>-125653.45999999999</c:v>
                </c:pt>
                <c:pt idx="619">
                  <c:v>-127595.95999999999</c:v>
                </c:pt>
                <c:pt idx="620">
                  <c:v>-124095.95999999999</c:v>
                </c:pt>
                <c:pt idx="621">
                  <c:v>-123273.45999999999</c:v>
                </c:pt>
                <c:pt idx="622">
                  <c:v>-122538.45999999999</c:v>
                </c:pt>
                <c:pt idx="623">
                  <c:v>-125233.45999999999</c:v>
                </c:pt>
                <c:pt idx="624">
                  <c:v>-124743.45999999999</c:v>
                </c:pt>
                <c:pt idx="625">
                  <c:v>-126615.95999999999</c:v>
                </c:pt>
                <c:pt idx="626">
                  <c:v>-125285.95999999999</c:v>
                </c:pt>
                <c:pt idx="627">
                  <c:v>-126458.45999999999</c:v>
                </c:pt>
                <c:pt idx="628">
                  <c:v>-125128.45999999999</c:v>
                </c:pt>
                <c:pt idx="629">
                  <c:v>-126090.95999999999</c:v>
                </c:pt>
                <c:pt idx="630">
                  <c:v>-125915.95999999999</c:v>
                </c:pt>
                <c:pt idx="631">
                  <c:v>-128138.45999999999</c:v>
                </c:pt>
                <c:pt idx="632">
                  <c:v>-124953.45999999999</c:v>
                </c:pt>
                <c:pt idx="633">
                  <c:v>-125443.45999999999</c:v>
                </c:pt>
                <c:pt idx="634">
                  <c:v>-124883.45999999999</c:v>
                </c:pt>
                <c:pt idx="635">
                  <c:v>-121173.45999999999</c:v>
                </c:pt>
                <c:pt idx="636">
                  <c:v>-121680.95999999999</c:v>
                </c:pt>
                <c:pt idx="637">
                  <c:v>-122083.45999999999</c:v>
                </c:pt>
                <c:pt idx="638">
                  <c:v>-124078.45999999999</c:v>
                </c:pt>
                <c:pt idx="639">
                  <c:v>-122223.45999999999</c:v>
                </c:pt>
                <c:pt idx="640">
                  <c:v>-119563.45999999999</c:v>
                </c:pt>
                <c:pt idx="641">
                  <c:v>-119685.95999999999</c:v>
                </c:pt>
                <c:pt idx="642">
                  <c:v>-120105.95999999999</c:v>
                </c:pt>
                <c:pt idx="643">
                  <c:v>-121785.95999999999</c:v>
                </c:pt>
                <c:pt idx="644">
                  <c:v>-120665.95999999999</c:v>
                </c:pt>
                <c:pt idx="645">
                  <c:v>-123658.45999999999</c:v>
                </c:pt>
                <c:pt idx="646">
                  <c:v>-122783.45999999999</c:v>
                </c:pt>
                <c:pt idx="647">
                  <c:v>-122800.95999999999</c:v>
                </c:pt>
                <c:pt idx="648">
                  <c:v>-120613.45999999999</c:v>
                </c:pt>
                <c:pt idx="649">
                  <c:v>-121120.95999999999</c:v>
                </c:pt>
                <c:pt idx="650">
                  <c:v>-119108.45999999999</c:v>
                </c:pt>
                <c:pt idx="651">
                  <c:v>-118898.45999999999</c:v>
                </c:pt>
                <c:pt idx="652">
                  <c:v>-118163.45999999999</c:v>
                </c:pt>
                <c:pt idx="653">
                  <c:v>-117165.95999999999</c:v>
                </c:pt>
                <c:pt idx="654">
                  <c:v>-118443.45999999999</c:v>
                </c:pt>
                <c:pt idx="655">
                  <c:v>-119668.45999999999</c:v>
                </c:pt>
                <c:pt idx="656">
                  <c:v>-118373.45999999999</c:v>
                </c:pt>
                <c:pt idx="657">
                  <c:v>-120718.45999999999</c:v>
                </c:pt>
                <c:pt idx="658">
                  <c:v>-122223.45999999999</c:v>
                </c:pt>
                <c:pt idx="659">
                  <c:v>-122433.45999999999</c:v>
                </c:pt>
                <c:pt idx="660">
                  <c:v>-121785.95999999999</c:v>
                </c:pt>
                <c:pt idx="661">
                  <c:v>-120193.45999999999</c:v>
                </c:pt>
                <c:pt idx="662">
                  <c:v>-119983.45999999999</c:v>
                </c:pt>
                <c:pt idx="663">
                  <c:v>-117848.45999999999</c:v>
                </c:pt>
                <c:pt idx="664">
                  <c:v>-118163.45999999999</c:v>
                </c:pt>
                <c:pt idx="665">
                  <c:v>-115923.45999999999</c:v>
                </c:pt>
                <c:pt idx="666">
                  <c:v>-116203.45999999999</c:v>
                </c:pt>
                <c:pt idx="667">
                  <c:v>-116203.45999999999</c:v>
                </c:pt>
                <c:pt idx="668">
                  <c:v>-114190.95999999999</c:v>
                </c:pt>
                <c:pt idx="669">
                  <c:v>-114593.45999999999</c:v>
                </c:pt>
                <c:pt idx="670">
                  <c:v>-116150.95999999999</c:v>
                </c:pt>
                <c:pt idx="671">
                  <c:v>-117918.45999999999</c:v>
                </c:pt>
                <c:pt idx="672">
                  <c:v>-116728.45999999999</c:v>
                </c:pt>
                <c:pt idx="673">
                  <c:v>-116168.45999999999</c:v>
                </c:pt>
                <c:pt idx="674">
                  <c:v>-116745.95999999999</c:v>
                </c:pt>
                <c:pt idx="675">
                  <c:v>-113648.45999999999</c:v>
                </c:pt>
                <c:pt idx="676">
                  <c:v>-113998.45999999999</c:v>
                </c:pt>
                <c:pt idx="677">
                  <c:v>-111040.95999999999</c:v>
                </c:pt>
                <c:pt idx="678">
                  <c:v>-110340.95999999999</c:v>
                </c:pt>
                <c:pt idx="679">
                  <c:v>-112458.45999999999</c:v>
                </c:pt>
                <c:pt idx="680">
                  <c:v>-111233.45999999999</c:v>
                </c:pt>
                <c:pt idx="681">
                  <c:v>-113088.45999999999</c:v>
                </c:pt>
                <c:pt idx="682">
                  <c:v>-114908.45999999999</c:v>
                </c:pt>
                <c:pt idx="683">
                  <c:v>-114243.45999999999</c:v>
                </c:pt>
                <c:pt idx="684">
                  <c:v>-116605.95999999999</c:v>
                </c:pt>
                <c:pt idx="685">
                  <c:v>-115643.45999999999</c:v>
                </c:pt>
                <c:pt idx="686">
                  <c:v>-114120.95999999999</c:v>
                </c:pt>
                <c:pt idx="687">
                  <c:v>-114558.45999999999</c:v>
                </c:pt>
                <c:pt idx="688">
                  <c:v>-111985.95999999999</c:v>
                </c:pt>
                <c:pt idx="689">
                  <c:v>-113263.45999999999</c:v>
                </c:pt>
                <c:pt idx="690">
                  <c:v>-117848.45999999999</c:v>
                </c:pt>
                <c:pt idx="691">
                  <c:v>-119755.95999999999</c:v>
                </c:pt>
                <c:pt idx="692">
                  <c:v>-123378.45999999999</c:v>
                </c:pt>
                <c:pt idx="693">
                  <c:v>-122503.45999999999</c:v>
                </c:pt>
                <c:pt idx="694">
                  <c:v>-122573.45999999999</c:v>
                </c:pt>
                <c:pt idx="695">
                  <c:v>-123203.45999999999</c:v>
                </c:pt>
                <c:pt idx="696">
                  <c:v>-125180.95999999999</c:v>
                </c:pt>
                <c:pt idx="697">
                  <c:v>-122905.95999999999</c:v>
                </c:pt>
                <c:pt idx="698">
                  <c:v>-124113.45999999999</c:v>
                </c:pt>
                <c:pt idx="699">
                  <c:v>-119510.95999999999</c:v>
                </c:pt>
                <c:pt idx="700">
                  <c:v>-119843.45999999999</c:v>
                </c:pt>
                <c:pt idx="701">
                  <c:v>-121820.95999999999</c:v>
                </c:pt>
                <c:pt idx="702">
                  <c:v>-120123.45999999999</c:v>
                </c:pt>
                <c:pt idx="703">
                  <c:v>-117235.95999999999</c:v>
                </c:pt>
                <c:pt idx="704">
                  <c:v>-117480.95999999999</c:v>
                </c:pt>
                <c:pt idx="705">
                  <c:v>-115153.45999999999</c:v>
                </c:pt>
                <c:pt idx="706">
                  <c:v>-115258.45999999999</c:v>
                </c:pt>
                <c:pt idx="707">
                  <c:v>-114348.45999999999</c:v>
                </c:pt>
                <c:pt idx="708">
                  <c:v>-113893.45999999999</c:v>
                </c:pt>
                <c:pt idx="709">
                  <c:v>-116290.95999999999</c:v>
                </c:pt>
                <c:pt idx="710">
                  <c:v>-114453.45999999999</c:v>
                </c:pt>
                <c:pt idx="711">
                  <c:v>-113718.45999999999</c:v>
                </c:pt>
                <c:pt idx="712">
                  <c:v>-116938.45999999999</c:v>
                </c:pt>
                <c:pt idx="713">
                  <c:v>-116570.95999999999</c:v>
                </c:pt>
                <c:pt idx="714">
                  <c:v>-118303.45999999999</c:v>
                </c:pt>
                <c:pt idx="715">
                  <c:v>-115940.95999999999</c:v>
                </c:pt>
                <c:pt idx="716">
                  <c:v>-113193.45999999999</c:v>
                </c:pt>
                <c:pt idx="717">
                  <c:v>-112405.95999999999</c:v>
                </c:pt>
                <c:pt idx="718">
                  <c:v>-111530.95999999999</c:v>
                </c:pt>
                <c:pt idx="719">
                  <c:v>-111513.45999999999</c:v>
                </c:pt>
                <c:pt idx="720">
                  <c:v>-107698.45999999999</c:v>
                </c:pt>
                <c:pt idx="721">
                  <c:v>-108625.95999999999</c:v>
                </c:pt>
                <c:pt idx="722">
                  <c:v>-108573.45999999999</c:v>
                </c:pt>
                <c:pt idx="723">
                  <c:v>-107943.45999999999</c:v>
                </c:pt>
                <c:pt idx="724">
                  <c:v>-106893.45999999999</c:v>
                </c:pt>
                <c:pt idx="725">
                  <c:v>-107855.95999999999</c:v>
                </c:pt>
                <c:pt idx="726">
                  <c:v>-108258.45999999999</c:v>
                </c:pt>
                <c:pt idx="727">
                  <c:v>-107050.95999999999</c:v>
                </c:pt>
                <c:pt idx="728">
                  <c:v>-107575.95999999999</c:v>
                </c:pt>
                <c:pt idx="729">
                  <c:v>-106578.45999999999</c:v>
                </c:pt>
                <c:pt idx="730">
                  <c:v>-110760.95999999999</c:v>
                </c:pt>
                <c:pt idx="731">
                  <c:v>-112528.45999999999</c:v>
                </c:pt>
                <c:pt idx="732">
                  <c:v>-111338.45999999999</c:v>
                </c:pt>
                <c:pt idx="733">
                  <c:v>-111268.45999999999</c:v>
                </c:pt>
                <c:pt idx="734">
                  <c:v>-112143.45999999999</c:v>
                </c:pt>
                <c:pt idx="735">
                  <c:v>-108205.95999999999</c:v>
                </c:pt>
                <c:pt idx="736">
                  <c:v>-108503.45999999999</c:v>
                </c:pt>
                <c:pt idx="737">
                  <c:v>-108748.45999999999</c:v>
                </c:pt>
                <c:pt idx="738">
                  <c:v>-108118.45999999999</c:v>
                </c:pt>
                <c:pt idx="739">
                  <c:v>-108415.95999999999</c:v>
                </c:pt>
                <c:pt idx="740">
                  <c:v>-105475.95999999999</c:v>
                </c:pt>
                <c:pt idx="741">
                  <c:v>-105545.95999999999</c:v>
                </c:pt>
                <c:pt idx="742">
                  <c:v>-103445.95999999999</c:v>
                </c:pt>
                <c:pt idx="743">
                  <c:v>-104565.95999999999</c:v>
                </c:pt>
                <c:pt idx="744">
                  <c:v>-105580.95999999999</c:v>
                </c:pt>
                <c:pt idx="745">
                  <c:v>-105528.45999999999</c:v>
                </c:pt>
                <c:pt idx="746">
                  <c:v>-104530.95999999999</c:v>
                </c:pt>
                <c:pt idx="747">
                  <c:v>-105493.45999999999</c:v>
                </c:pt>
                <c:pt idx="748">
                  <c:v>-104583.45999999999</c:v>
                </c:pt>
                <c:pt idx="749">
                  <c:v>-104670.95999999999</c:v>
                </c:pt>
                <c:pt idx="750">
                  <c:v>-104390.95999999999</c:v>
                </c:pt>
                <c:pt idx="751">
                  <c:v>-103918.45999999999</c:v>
                </c:pt>
                <c:pt idx="752">
                  <c:v>-106193.45999999999</c:v>
                </c:pt>
                <c:pt idx="753">
                  <c:v>-103725.95999999999</c:v>
                </c:pt>
                <c:pt idx="754">
                  <c:v>-103795.95999999999</c:v>
                </c:pt>
                <c:pt idx="755">
                  <c:v>-103323.45999999999</c:v>
                </c:pt>
                <c:pt idx="756">
                  <c:v>-102990.95999999999</c:v>
                </c:pt>
                <c:pt idx="757">
                  <c:v>-100803.45999999999</c:v>
                </c:pt>
                <c:pt idx="758">
                  <c:v>-100470.95999999999</c:v>
                </c:pt>
                <c:pt idx="759">
                  <c:v>-98738.459999999992</c:v>
                </c:pt>
                <c:pt idx="760">
                  <c:v>-98055.959999999992</c:v>
                </c:pt>
                <c:pt idx="761">
                  <c:v>-98213.459999999992</c:v>
                </c:pt>
                <c:pt idx="762">
                  <c:v>-98738.459999999992</c:v>
                </c:pt>
                <c:pt idx="763">
                  <c:v>-97705.959999999992</c:v>
                </c:pt>
                <c:pt idx="764">
                  <c:v>-99158.459999999992</c:v>
                </c:pt>
                <c:pt idx="765">
                  <c:v>-99805.959999999992</c:v>
                </c:pt>
                <c:pt idx="766">
                  <c:v>-100470.95999999999</c:v>
                </c:pt>
                <c:pt idx="767">
                  <c:v>-98020.959999999992</c:v>
                </c:pt>
                <c:pt idx="768">
                  <c:v>-96638.459999999992</c:v>
                </c:pt>
                <c:pt idx="769">
                  <c:v>-95728.459999999992</c:v>
                </c:pt>
                <c:pt idx="770">
                  <c:v>-94835.959999999992</c:v>
                </c:pt>
                <c:pt idx="771">
                  <c:v>-95535.959999999992</c:v>
                </c:pt>
                <c:pt idx="772">
                  <c:v>-94468.459999999992</c:v>
                </c:pt>
                <c:pt idx="773">
                  <c:v>-94660.959999999992</c:v>
                </c:pt>
                <c:pt idx="774">
                  <c:v>-94940.959999999992</c:v>
                </c:pt>
                <c:pt idx="775">
                  <c:v>-94835.959999999992</c:v>
                </c:pt>
                <c:pt idx="776">
                  <c:v>-95115.959999999992</c:v>
                </c:pt>
                <c:pt idx="777">
                  <c:v>-94450.959999999992</c:v>
                </c:pt>
                <c:pt idx="778">
                  <c:v>-96760.959999999992</c:v>
                </c:pt>
                <c:pt idx="779">
                  <c:v>-97530.959999999992</c:v>
                </c:pt>
                <c:pt idx="780">
                  <c:v>-96323.459999999992</c:v>
                </c:pt>
                <c:pt idx="781">
                  <c:v>-98178.459999999992</c:v>
                </c:pt>
                <c:pt idx="782">
                  <c:v>-99263.459999999992</c:v>
                </c:pt>
                <c:pt idx="783">
                  <c:v>-98965.959999999992</c:v>
                </c:pt>
                <c:pt idx="784">
                  <c:v>-98598.459999999992</c:v>
                </c:pt>
                <c:pt idx="785">
                  <c:v>-96200.959999999992</c:v>
                </c:pt>
                <c:pt idx="786">
                  <c:v>-95833.459999999992</c:v>
                </c:pt>
                <c:pt idx="787">
                  <c:v>-95413.459999999992</c:v>
                </c:pt>
                <c:pt idx="788">
                  <c:v>-95990.959999999992</c:v>
                </c:pt>
                <c:pt idx="789">
                  <c:v>-98475.959999999992</c:v>
                </c:pt>
                <c:pt idx="790">
                  <c:v>-97600.959999999992</c:v>
                </c:pt>
                <c:pt idx="791">
                  <c:v>-96498.459999999992</c:v>
                </c:pt>
                <c:pt idx="792">
                  <c:v>-96288.459999999992</c:v>
                </c:pt>
                <c:pt idx="793">
                  <c:v>-95185.959999999992</c:v>
                </c:pt>
                <c:pt idx="794">
                  <c:v>-97583.459999999992</c:v>
                </c:pt>
                <c:pt idx="795">
                  <c:v>-97863.459999999992</c:v>
                </c:pt>
                <c:pt idx="796">
                  <c:v>-100505.95999999999</c:v>
                </c:pt>
                <c:pt idx="797">
                  <c:v>-100260.95999999999</c:v>
                </c:pt>
                <c:pt idx="798">
                  <c:v>-99735.959999999992</c:v>
                </c:pt>
                <c:pt idx="799">
                  <c:v>-99368.459999999992</c:v>
                </c:pt>
                <c:pt idx="800">
                  <c:v>-97845.959999999992</c:v>
                </c:pt>
                <c:pt idx="801">
                  <c:v>-97373.459999999992</c:v>
                </c:pt>
                <c:pt idx="802">
                  <c:v>-97250.959999999992</c:v>
                </c:pt>
                <c:pt idx="803">
                  <c:v>-95290.959999999992</c:v>
                </c:pt>
                <c:pt idx="804">
                  <c:v>-95430.959999999992</c:v>
                </c:pt>
                <c:pt idx="805">
                  <c:v>-95395.959999999992</c:v>
                </c:pt>
                <c:pt idx="806">
                  <c:v>-98335.959999999992</c:v>
                </c:pt>
                <c:pt idx="807">
                  <c:v>-99595.959999999992</c:v>
                </c:pt>
                <c:pt idx="808">
                  <c:v>-102780.95999999999</c:v>
                </c:pt>
                <c:pt idx="809">
                  <c:v>-103620.95999999999</c:v>
                </c:pt>
                <c:pt idx="810">
                  <c:v>-106945.95999999999</c:v>
                </c:pt>
                <c:pt idx="811">
                  <c:v>-106945.95999999999</c:v>
                </c:pt>
                <c:pt idx="812">
                  <c:v>-103900.95999999999</c:v>
                </c:pt>
                <c:pt idx="813">
                  <c:v>-106228.45999999999</c:v>
                </c:pt>
                <c:pt idx="814">
                  <c:v>-106998.45999999999</c:v>
                </c:pt>
                <c:pt idx="815">
                  <c:v>-110480.95999999999</c:v>
                </c:pt>
                <c:pt idx="816">
                  <c:v>-109868.45999999999</c:v>
                </c:pt>
                <c:pt idx="817">
                  <c:v>-108975.95999999999</c:v>
                </c:pt>
                <c:pt idx="818">
                  <c:v>-106298.45999999999</c:v>
                </c:pt>
                <c:pt idx="819">
                  <c:v>-106718.45999999999</c:v>
                </c:pt>
                <c:pt idx="820">
                  <c:v>-104338.45999999999</c:v>
                </c:pt>
                <c:pt idx="821">
                  <c:v>-105073.45999999999</c:v>
                </c:pt>
                <c:pt idx="822">
                  <c:v>-105300.95999999999</c:v>
                </c:pt>
                <c:pt idx="823">
                  <c:v>-103113.45999999999</c:v>
                </c:pt>
                <c:pt idx="824">
                  <c:v>-99613.459999999992</c:v>
                </c:pt>
                <c:pt idx="825">
                  <c:v>-98475.959999999992</c:v>
                </c:pt>
                <c:pt idx="826">
                  <c:v>-99560.959999999992</c:v>
                </c:pt>
                <c:pt idx="827">
                  <c:v>-100208.45999999999</c:v>
                </c:pt>
                <c:pt idx="828">
                  <c:v>-99648.459999999992</c:v>
                </c:pt>
                <c:pt idx="829">
                  <c:v>-98860.959999999992</c:v>
                </c:pt>
                <c:pt idx="830">
                  <c:v>-99823.459999999992</c:v>
                </c:pt>
                <c:pt idx="831">
                  <c:v>-100768.45999999999</c:v>
                </c:pt>
                <c:pt idx="832">
                  <c:v>-99088.459999999992</c:v>
                </c:pt>
                <c:pt idx="833">
                  <c:v>-99438.459999999992</c:v>
                </c:pt>
                <c:pt idx="834">
                  <c:v>-98283.459999999992</c:v>
                </c:pt>
                <c:pt idx="835">
                  <c:v>-98808.459999999992</c:v>
                </c:pt>
                <c:pt idx="836">
                  <c:v>-97163.459999999992</c:v>
                </c:pt>
                <c:pt idx="837">
                  <c:v>-96778.459999999992</c:v>
                </c:pt>
                <c:pt idx="838">
                  <c:v>-96148.459999999992</c:v>
                </c:pt>
                <c:pt idx="839">
                  <c:v>-95290.959999999992</c:v>
                </c:pt>
                <c:pt idx="840">
                  <c:v>-98038.459999999992</c:v>
                </c:pt>
                <c:pt idx="841">
                  <c:v>-100908.45999999999</c:v>
                </c:pt>
                <c:pt idx="842">
                  <c:v>-101783.45999999999</c:v>
                </c:pt>
                <c:pt idx="843">
                  <c:v>-100750.95999999999</c:v>
                </c:pt>
                <c:pt idx="844">
                  <c:v>-101468.45999999999</c:v>
                </c:pt>
                <c:pt idx="845">
                  <c:v>-99753.459999999992</c:v>
                </c:pt>
                <c:pt idx="846">
                  <c:v>-104793.45999999999</c:v>
                </c:pt>
                <c:pt idx="847">
                  <c:v>-105405.95999999999</c:v>
                </c:pt>
                <c:pt idx="848">
                  <c:v>-107908.45999999999</c:v>
                </c:pt>
                <c:pt idx="849">
                  <c:v>-106648.45999999999</c:v>
                </c:pt>
                <c:pt idx="850">
                  <c:v>-109518.45999999999</c:v>
                </c:pt>
                <c:pt idx="851">
                  <c:v>-107190.95999999999</c:v>
                </c:pt>
                <c:pt idx="852">
                  <c:v>-107348.45999999999</c:v>
                </c:pt>
                <c:pt idx="853">
                  <c:v>-109570.95999999999</c:v>
                </c:pt>
                <c:pt idx="854">
                  <c:v>-108625.95999999999</c:v>
                </c:pt>
                <c:pt idx="855">
                  <c:v>-105633.45999999999</c:v>
                </c:pt>
                <c:pt idx="856">
                  <c:v>-106630.95999999999</c:v>
                </c:pt>
                <c:pt idx="857">
                  <c:v>-106980.95999999999</c:v>
                </c:pt>
                <c:pt idx="858">
                  <c:v>-105913.45999999999</c:v>
                </c:pt>
                <c:pt idx="859">
                  <c:v>-105370.95999999999</c:v>
                </c:pt>
                <c:pt idx="860">
                  <c:v>-105108.45999999999</c:v>
                </c:pt>
                <c:pt idx="861">
                  <c:v>-104075.95999999999</c:v>
                </c:pt>
                <c:pt idx="862">
                  <c:v>-103760.95999999999</c:v>
                </c:pt>
                <c:pt idx="863">
                  <c:v>-103393.45999999999</c:v>
                </c:pt>
                <c:pt idx="864">
                  <c:v>-105440.95999999999</c:v>
                </c:pt>
                <c:pt idx="865">
                  <c:v>-103708.45999999999</c:v>
                </c:pt>
                <c:pt idx="866">
                  <c:v>-103638.45999999999</c:v>
                </c:pt>
                <c:pt idx="867">
                  <c:v>-101625.95999999999</c:v>
                </c:pt>
                <c:pt idx="868">
                  <c:v>-100103.45999999999</c:v>
                </c:pt>
                <c:pt idx="869">
                  <c:v>-100208.45999999999</c:v>
                </c:pt>
                <c:pt idx="870">
                  <c:v>-101293.45999999999</c:v>
                </c:pt>
                <c:pt idx="871">
                  <c:v>-100365.95999999999</c:v>
                </c:pt>
                <c:pt idx="872">
                  <c:v>-100558.45999999999</c:v>
                </c:pt>
                <c:pt idx="873">
                  <c:v>-103340.95999999999</c:v>
                </c:pt>
                <c:pt idx="874">
                  <c:v>-100558.45999999999</c:v>
                </c:pt>
                <c:pt idx="875">
                  <c:v>-100925.95999999999</c:v>
                </c:pt>
                <c:pt idx="876">
                  <c:v>-101153.45999999999</c:v>
                </c:pt>
                <c:pt idx="877">
                  <c:v>-101328.45999999999</c:v>
                </c:pt>
                <c:pt idx="878">
                  <c:v>-101345.95999999999</c:v>
                </c:pt>
                <c:pt idx="879">
                  <c:v>-103165.95999999999</c:v>
                </c:pt>
                <c:pt idx="880">
                  <c:v>-102395.95999999999</c:v>
                </c:pt>
                <c:pt idx="881">
                  <c:v>-101013.45999999999</c:v>
                </c:pt>
                <c:pt idx="882">
                  <c:v>-100925.95999999999</c:v>
                </c:pt>
                <c:pt idx="883">
                  <c:v>-98510.959999999992</c:v>
                </c:pt>
                <c:pt idx="884">
                  <c:v>-98545.959999999992</c:v>
                </c:pt>
                <c:pt idx="885">
                  <c:v>-98720.959999999992</c:v>
                </c:pt>
                <c:pt idx="886">
                  <c:v>-100365.95999999999</c:v>
                </c:pt>
                <c:pt idx="887">
                  <c:v>-100680.95999999999</c:v>
                </c:pt>
                <c:pt idx="888">
                  <c:v>-101048.45999999999</c:v>
                </c:pt>
                <c:pt idx="889">
                  <c:v>-103200.95999999999</c:v>
                </c:pt>
                <c:pt idx="890">
                  <c:v>-102973.45999999999</c:v>
                </c:pt>
                <c:pt idx="891">
                  <c:v>-104233.45999999999</c:v>
                </c:pt>
                <c:pt idx="892">
                  <c:v>-104390.95999999999</c:v>
                </c:pt>
                <c:pt idx="893">
                  <c:v>-105090.95999999999</c:v>
                </c:pt>
                <c:pt idx="894">
                  <c:v>-104530.95999999999</c:v>
                </c:pt>
                <c:pt idx="895">
                  <c:v>-105055.95999999999</c:v>
                </c:pt>
                <c:pt idx="896">
                  <c:v>-106123.45999999999</c:v>
                </c:pt>
                <c:pt idx="897">
                  <c:v>-107103.45999999999</c:v>
                </c:pt>
                <c:pt idx="898">
                  <c:v>-108275.95999999999</c:v>
                </c:pt>
                <c:pt idx="899">
                  <c:v>-106735.95999999999</c:v>
                </c:pt>
                <c:pt idx="900">
                  <c:v>-106368.45999999999</c:v>
                </c:pt>
                <c:pt idx="901">
                  <c:v>-107855.95999999999</c:v>
                </c:pt>
                <c:pt idx="902">
                  <c:v>-108713.45999999999</c:v>
                </c:pt>
                <c:pt idx="903">
                  <c:v>-109920.95999999999</c:v>
                </c:pt>
                <c:pt idx="904">
                  <c:v>-107575.95999999999</c:v>
                </c:pt>
                <c:pt idx="905">
                  <c:v>-108310.95999999999</c:v>
                </c:pt>
                <c:pt idx="906">
                  <c:v>-105143.45999999999</c:v>
                </c:pt>
                <c:pt idx="907">
                  <c:v>-105125.95999999999</c:v>
                </c:pt>
                <c:pt idx="908">
                  <c:v>-105825.95999999999</c:v>
                </c:pt>
                <c:pt idx="909">
                  <c:v>-106315.95999999999</c:v>
                </c:pt>
                <c:pt idx="910">
                  <c:v>-107155.95999999999</c:v>
                </c:pt>
                <c:pt idx="911">
                  <c:v>-108100.95999999999</c:v>
                </c:pt>
                <c:pt idx="912">
                  <c:v>-111425.95999999999</c:v>
                </c:pt>
                <c:pt idx="913">
                  <c:v>-112475.95999999999</c:v>
                </c:pt>
                <c:pt idx="914">
                  <c:v>-111268.45999999999</c:v>
                </c:pt>
                <c:pt idx="915">
                  <c:v>-113018.45999999999</c:v>
                </c:pt>
                <c:pt idx="916">
                  <c:v>-114400.95999999999</c:v>
                </c:pt>
                <c:pt idx="917">
                  <c:v>-113858.45999999999</c:v>
                </c:pt>
                <c:pt idx="918">
                  <c:v>-112055.95999999999</c:v>
                </c:pt>
                <c:pt idx="919">
                  <c:v>-111758.45999999999</c:v>
                </c:pt>
                <c:pt idx="920">
                  <c:v>-110935.95999999999</c:v>
                </c:pt>
                <c:pt idx="921">
                  <c:v>-111513.45999999999</c:v>
                </c:pt>
                <c:pt idx="922">
                  <c:v>-110760.95999999999</c:v>
                </c:pt>
                <c:pt idx="923">
                  <c:v>-109500.95999999999</c:v>
                </c:pt>
                <c:pt idx="924">
                  <c:v>-108765.95999999999</c:v>
                </c:pt>
                <c:pt idx="925">
                  <c:v>-107698.45999999999</c:v>
                </c:pt>
                <c:pt idx="926">
                  <c:v>-107505.95999999999</c:v>
                </c:pt>
                <c:pt idx="927">
                  <c:v>-106473.45999999999</c:v>
                </c:pt>
                <c:pt idx="928">
                  <c:v>-107295.95999999999</c:v>
                </c:pt>
                <c:pt idx="929">
                  <c:v>-108940.95999999999</c:v>
                </c:pt>
                <c:pt idx="930">
                  <c:v>-108205.95999999999</c:v>
                </c:pt>
                <c:pt idx="931">
                  <c:v>-107120.95999999999</c:v>
                </c:pt>
                <c:pt idx="932">
                  <c:v>-106070.95999999999</c:v>
                </c:pt>
                <c:pt idx="933">
                  <c:v>-105300.95999999999</c:v>
                </c:pt>
                <c:pt idx="934">
                  <c:v>-105248.45999999999</c:v>
                </c:pt>
                <c:pt idx="935">
                  <c:v>-105878.45999999999</c:v>
                </c:pt>
                <c:pt idx="936">
                  <c:v>-106105.95999999999</c:v>
                </c:pt>
                <c:pt idx="937">
                  <c:v>-105598.45999999999</c:v>
                </c:pt>
                <c:pt idx="938">
                  <c:v>-103253.45999999999</c:v>
                </c:pt>
                <c:pt idx="939">
                  <c:v>-103253.45999999999</c:v>
                </c:pt>
                <c:pt idx="940">
                  <c:v>-103428.45999999999</c:v>
                </c:pt>
                <c:pt idx="941">
                  <c:v>-102920.95999999999</c:v>
                </c:pt>
                <c:pt idx="942">
                  <c:v>-102220.95999999999</c:v>
                </c:pt>
                <c:pt idx="943">
                  <c:v>-102920.95999999999</c:v>
                </c:pt>
                <c:pt idx="944">
                  <c:v>-101905.95999999999</c:v>
                </c:pt>
                <c:pt idx="945">
                  <c:v>-104145.95999999999</c:v>
                </c:pt>
                <c:pt idx="946">
                  <c:v>-105370.95999999999</c:v>
                </c:pt>
                <c:pt idx="947">
                  <c:v>-104950.95999999999</c:v>
                </c:pt>
                <c:pt idx="948">
                  <c:v>-106035.95999999999</c:v>
                </c:pt>
                <c:pt idx="949">
                  <c:v>-105545.95999999999</c:v>
                </c:pt>
                <c:pt idx="950">
                  <c:v>-104495.95999999999</c:v>
                </c:pt>
                <c:pt idx="951">
                  <c:v>-105650.95999999999</c:v>
                </c:pt>
                <c:pt idx="952">
                  <c:v>-102098.45999999999</c:v>
                </c:pt>
                <c:pt idx="953">
                  <c:v>-100400.95999999999</c:v>
                </c:pt>
                <c:pt idx="954">
                  <c:v>-100400.95999999999</c:v>
                </c:pt>
                <c:pt idx="955">
                  <c:v>-99945.959999999992</c:v>
                </c:pt>
                <c:pt idx="956">
                  <c:v>-100295.95999999999</c:v>
                </c:pt>
                <c:pt idx="957">
                  <c:v>-101170.95999999999</c:v>
                </c:pt>
                <c:pt idx="958">
                  <c:v>-100978.45999999999</c:v>
                </c:pt>
                <c:pt idx="959">
                  <c:v>-103078.45999999999</c:v>
                </c:pt>
                <c:pt idx="960">
                  <c:v>-104023.45999999999</c:v>
                </c:pt>
                <c:pt idx="961">
                  <c:v>-104670.95999999999</c:v>
                </c:pt>
                <c:pt idx="962">
                  <c:v>-103585.95999999999</c:v>
                </c:pt>
                <c:pt idx="963">
                  <c:v>-104075.95999999999</c:v>
                </c:pt>
                <c:pt idx="964">
                  <c:v>-103725.95999999999</c:v>
                </c:pt>
                <c:pt idx="965">
                  <c:v>-104845.95999999999</c:v>
                </c:pt>
                <c:pt idx="966">
                  <c:v>-104950.95999999999</c:v>
                </c:pt>
                <c:pt idx="967">
                  <c:v>-105090.95999999999</c:v>
                </c:pt>
                <c:pt idx="968">
                  <c:v>-106945.95999999999</c:v>
                </c:pt>
                <c:pt idx="969">
                  <c:v>-106560.95999999999</c:v>
                </c:pt>
                <c:pt idx="970">
                  <c:v>-103988.45999999999</c:v>
                </c:pt>
                <c:pt idx="971">
                  <c:v>-103078.45999999999</c:v>
                </c:pt>
                <c:pt idx="972">
                  <c:v>-103323.45999999999</c:v>
                </c:pt>
                <c:pt idx="973">
                  <c:v>-102080.95999999999</c:v>
                </c:pt>
                <c:pt idx="974">
                  <c:v>-100400.95999999999</c:v>
                </c:pt>
                <c:pt idx="975">
                  <c:v>-101065.95999999999</c:v>
                </c:pt>
                <c:pt idx="976">
                  <c:v>-99350.959999999992</c:v>
                </c:pt>
                <c:pt idx="977">
                  <c:v>-99613.459999999992</c:v>
                </c:pt>
                <c:pt idx="978">
                  <c:v>-99263.459999999992</c:v>
                </c:pt>
                <c:pt idx="979">
                  <c:v>-99420.959999999992</c:v>
                </c:pt>
                <c:pt idx="980">
                  <c:v>-98615.959999999992</c:v>
                </c:pt>
                <c:pt idx="981">
                  <c:v>-97075.959999999992</c:v>
                </c:pt>
                <c:pt idx="982">
                  <c:v>-97023.459999999992</c:v>
                </c:pt>
                <c:pt idx="983">
                  <c:v>-97093.459999999992</c:v>
                </c:pt>
                <c:pt idx="984">
                  <c:v>-97845.959999999992</c:v>
                </c:pt>
                <c:pt idx="985">
                  <c:v>-96025.959999999992</c:v>
                </c:pt>
                <c:pt idx="986">
                  <c:v>-95973.459999999992</c:v>
                </c:pt>
                <c:pt idx="987">
                  <c:v>-97950.959999999992</c:v>
                </c:pt>
                <c:pt idx="988">
                  <c:v>-97075.959999999992</c:v>
                </c:pt>
                <c:pt idx="989">
                  <c:v>-98265.959999999992</c:v>
                </c:pt>
                <c:pt idx="990">
                  <c:v>-97775.959999999992</c:v>
                </c:pt>
                <c:pt idx="991">
                  <c:v>-96620.959999999992</c:v>
                </c:pt>
                <c:pt idx="992">
                  <c:v>-97478.459999999992</c:v>
                </c:pt>
                <c:pt idx="993">
                  <c:v>-96550.959999999992</c:v>
                </c:pt>
                <c:pt idx="994">
                  <c:v>-98090.959999999992</c:v>
                </c:pt>
                <c:pt idx="995">
                  <c:v>-95955.959999999992</c:v>
                </c:pt>
                <c:pt idx="996">
                  <c:v>-95290.959999999992</c:v>
                </c:pt>
                <c:pt idx="997">
                  <c:v>-95675.959999999992</c:v>
                </c:pt>
                <c:pt idx="998">
                  <c:v>-94905.959999999992</c:v>
                </c:pt>
                <c:pt idx="999">
                  <c:v>-95693.459999999992</c:v>
                </c:pt>
                <c:pt idx="1000">
                  <c:v>-94888.459999999992</c:v>
                </c:pt>
                <c:pt idx="1001">
                  <c:v>-96410.959999999992</c:v>
                </c:pt>
                <c:pt idx="1002">
                  <c:v>-95990.959999999992</c:v>
                </c:pt>
                <c:pt idx="1003">
                  <c:v>-94450.959999999992</c:v>
                </c:pt>
                <c:pt idx="1004">
                  <c:v>-94275.959999999992</c:v>
                </c:pt>
                <c:pt idx="1005">
                  <c:v>-94625.959999999992</c:v>
                </c:pt>
                <c:pt idx="1006">
                  <c:v>-94363.459999999992</c:v>
                </c:pt>
                <c:pt idx="1007">
                  <c:v>-96830.959999999992</c:v>
                </c:pt>
                <c:pt idx="1008">
                  <c:v>-95378.459999999992</c:v>
                </c:pt>
                <c:pt idx="1009">
                  <c:v>-94590.959999999992</c:v>
                </c:pt>
                <c:pt idx="1010">
                  <c:v>-94468.459999999992</c:v>
                </c:pt>
                <c:pt idx="1011">
                  <c:v>-93855.959999999992</c:v>
                </c:pt>
                <c:pt idx="1012">
                  <c:v>-93925.959999999992</c:v>
                </c:pt>
                <c:pt idx="1013">
                  <c:v>-93365.959999999992</c:v>
                </c:pt>
                <c:pt idx="1014">
                  <c:v>-93698.459999999992</c:v>
                </c:pt>
                <c:pt idx="1015">
                  <c:v>-93785.959999999992</c:v>
                </c:pt>
                <c:pt idx="1016">
                  <c:v>-92560.959999999992</c:v>
                </c:pt>
                <c:pt idx="1017">
                  <c:v>-92980.959999999992</c:v>
                </c:pt>
                <c:pt idx="1018">
                  <c:v>-93015.959999999992</c:v>
                </c:pt>
                <c:pt idx="1019">
                  <c:v>-92000.959999999992</c:v>
                </c:pt>
                <c:pt idx="1020">
                  <c:v>-91598.459999999992</c:v>
                </c:pt>
                <c:pt idx="1021">
                  <c:v>-91685.959999999992</c:v>
                </c:pt>
                <c:pt idx="1022">
                  <c:v>-94205.959999999992</c:v>
                </c:pt>
                <c:pt idx="1023">
                  <c:v>-95465.959999999992</c:v>
                </c:pt>
                <c:pt idx="1024">
                  <c:v>-95220.959999999992</c:v>
                </c:pt>
                <c:pt idx="1025">
                  <c:v>-94993.459999999992</c:v>
                </c:pt>
                <c:pt idx="1026">
                  <c:v>-94310.959999999992</c:v>
                </c:pt>
                <c:pt idx="1027">
                  <c:v>-93750.959999999992</c:v>
                </c:pt>
                <c:pt idx="1028">
                  <c:v>-94275.959999999992</c:v>
                </c:pt>
                <c:pt idx="1029">
                  <c:v>-95955.959999999992</c:v>
                </c:pt>
                <c:pt idx="1030">
                  <c:v>-96025.959999999992</c:v>
                </c:pt>
                <c:pt idx="1031">
                  <c:v>-95973.459999999992</c:v>
                </c:pt>
                <c:pt idx="1032">
                  <c:v>-94730.959999999992</c:v>
                </c:pt>
                <c:pt idx="1033">
                  <c:v>-95238.459999999992</c:v>
                </c:pt>
                <c:pt idx="1034">
                  <c:v>-95325.959999999992</c:v>
                </c:pt>
                <c:pt idx="1035">
                  <c:v>-95955.959999999992</c:v>
                </c:pt>
                <c:pt idx="1036">
                  <c:v>-93820.959999999992</c:v>
                </c:pt>
                <c:pt idx="1037">
                  <c:v>-93015.959999999992</c:v>
                </c:pt>
                <c:pt idx="1038">
                  <c:v>-92735.959999999992</c:v>
                </c:pt>
                <c:pt idx="1039">
                  <c:v>-92875.959999999992</c:v>
                </c:pt>
                <c:pt idx="1040">
                  <c:v>-90740.959999999992</c:v>
                </c:pt>
                <c:pt idx="1041">
                  <c:v>-90285.959999999992</c:v>
                </c:pt>
                <c:pt idx="1042">
                  <c:v>-89918.459999999992</c:v>
                </c:pt>
                <c:pt idx="1043">
                  <c:v>-90320.959999999992</c:v>
                </c:pt>
                <c:pt idx="1044">
                  <c:v>-90390.959999999992</c:v>
                </c:pt>
                <c:pt idx="1045">
                  <c:v>-89218.459999999992</c:v>
                </c:pt>
                <c:pt idx="1046">
                  <c:v>-89655.959999999992</c:v>
                </c:pt>
                <c:pt idx="1047">
                  <c:v>-89498.459999999992</c:v>
                </c:pt>
                <c:pt idx="1048">
                  <c:v>-90303.459999999992</c:v>
                </c:pt>
                <c:pt idx="1049">
                  <c:v>-90093.459999999992</c:v>
                </c:pt>
                <c:pt idx="1050">
                  <c:v>-90460.959999999992</c:v>
                </c:pt>
                <c:pt idx="1051">
                  <c:v>-90390.959999999992</c:v>
                </c:pt>
                <c:pt idx="1052">
                  <c:v>-92560.959999999992</c:v>
                </c:pt>
                <c:pt idx="1053">
                  <c:v>-92665.959999999992</c:v>
                </c:pt>
                <c:pt idx="1054">
                  <c:v>-92333.459999999992</c:v>
                </c:pt>
                <c:pt idx="1055">
                  <c:v>-90635.959999999992</c:v>
                </c:pt>
                <c:pt idx="1056">
                  <c:v>-91755.959999999992</c:v>
                </c:pt>
                <c:pt idx="1057">
                  <c:v>-89673.459999999992</c:v>
                </c:pt>
                <c:pt idx="1058">
                  <c:v>-89988.459999999992</c:v>
                </c:pt>
                <c:pt idx="1059">
                  <c:v>-90023.459999999992</c:v>
                </c:pt>
                <c:pt idx="1060">
                  <c:v>-88168.459999999992</c:v>
                </c:pt>
                <c:pt idx="1061">
                  <c:v>-88273.459999999992</c:v>
                </c:pt>
                <c:pt idx="1062">
                  <c:v>-89410.959999999992</c:v>
                </c:pt>
                <c:pt idx="1063">
                  <c:v>-90740.959999999992</c:v>
                </c:pt>
                <c:pt idx="1064">
                  <c:v>-90565.959999999992</c:v>
                </c:pt>
                <c:pt idx="1065">
                  <c:v>-91020.959999999992</c:v>
                </c:pt>
                <c:pt idx="1066">
                  <c:v>-90513.459999999992</c:v>
                </c:pt>
                <c:pt idx="1067">
                  <c:v>-90215.959999999992</c:v>
                </c:pt>
                <c:pt idx="1068">
                  <c:v>-92385.959999999992</c:v>
                </c:pt>
                <c:pt idx="1069">
                  <c:v>-92578.459999999992</c:v>
                </c:pt>
                <c:pt idx="1070">
                  <c:v>-92438.459999999992</c:v>
                </c:pt>
                <c:pt idx="1071">
                  <c:v>-92473.459999999992</c:v>
                </c:pt>
                <c:pt idx="1072">
                  <c:v>-91650.959999999992</c:v>
                </c:pt>
                <c:pt idx="1073">
                  <c:v>-91808.459999999992</c:v>
                </c:pt>
                <c:pt idx="1074">
                  <c:v>-90985.959999999992</c:v>
                </c:pt>
                <c:pt idx="1075">
                  <c:v>-91300.959999999992</c:v>
                </c:pt>
                <c:pt idx="1076">
                  <c:v>-90478.459999999992</c:v>
                </c:pt>
                <c:pt idx="1077">
                  <c:v>-91440.959999999992</c:v>
                </c:pt>
                <c:pt idx="1078">
                  <c:v>-91335.959999999992</c:v>
                </c:pt>
                <c:pt idx="1079">
                  <c:v>-91195.959999999992</c:v>
                </c:pt>
                <c:pt idx="1080">
                  <c:v>-90548.459999999992</c:v>
                </c:pt>
                <c:pt idx="1081">
                  <c:v>-90443.459999999992</c:v>
                </c:pt>
                <c:pt idx="1082">
                  <c:v>-89778.459999999992</c:v>
                </c:pt>
                <c:pt idx="1083">
                  <c:v>-89568.459999999992</c:v>
                </c:pt>
                <c:pt idx="1084">
                  <c:v>-89428.459999999992</c:v>
                </c:pt>
                <c:pt idx="1085">
                  <c:v>-90653.459999999992</c:v>
                </c:pt>
                <c:pt idx="1086">
                  <c:v>-89620.959999999992</c:v>
                </c:pt>
                <c:pt idx="1087">
                  <c:v>-89970.959999999992</c:v>
                </c:pt>
                <c:pt idx="1088">
                  <c:v>-93680.959999999992</c:v>
                </c:pt>
                <c:pt idx="1089">
                  <c:v>-96498.459999999992</c:v>
                </c:pt>
                <c:pt idx="1090">
                  <c:v>-96550.959999999992</c:v>
                </c:pt>
                <c:pt idx="1091">
                  <c:v>-98528.459999999992</c:v>
                </c:pt>
                <c:pt idx="1092">
                  <c:v>-96008.459999999992</c:v>
                </c:pt>
                <c:pt idx="1093">
                  <c:v>-96183.459999999992</c:v>
                </c:pt>
                <c:pt idx="1094">
                  <c:v>-95203.459999999992</c:v>
                </c:pt>
                <c:pt idx="1095">
                  <c:v>-95763.459999999992</c:v>
                </c:pt>
                <c:pt idx="1096">
                  <c:v>-96498.459999999992</c:v>
                </c:pt>
                <c:pt idx="1097">
                  <c:v>-97443.459999999992</c:v>
                </c:pt>
                <c:pt idx="1098">
                  <c:v>-96848.459999999992</c:v>
                </c:pt>
                <c:pt idx="1099">
                  <c:v>-95903.459999999992</c:v>
                </c:pt>
                <c:pt idx="1100">
                  <c:v>-95133.459999999992</c:v>
                </c:pt>
                <c:pt idx="1101">
                  <c:v>-94083.459999999992</c:v>
                </c:pt>
                <c:pt idx="1102">
                  <c:v>-94153.459999999992</c:v>
                </c:pt>
                <c:pt idx="1103">
                  <c:v>-93208.459999999992</c:v>
                </c:pt>
                <c:pt idx="1104">
                  <c:v>-93120.959999999992</c:v>
                </c:pt>
                <c:pt idx="1105">
                  <c:v>-94905.959999999992</c:v>
                </c:pt>
                <c:pt idx="1106">
                  <c:v>-94853.459999999992</c:v>
                </c:pt>
                <c:pt idx="1107">
                  <c:v>-94643.459999999992</c:v>
                </c:pt>
                <c:pt idx="1108">
                  <c:v>-94538.459999999992</c:v>
                </c:pt>
                <c:pt idx="1109">
                  <c:v>-94205.959999999992</c:v>
                </c:pt>
                <c:pt idx="1110">
                  <c:v>-94940.959999999992</c:v>
                </c:pt>
                <c:pt idx="1111">
                  <c:v>-91965.959999999992</c:v>
                </c:pt>
                <c:pt idx="1112">
                  <c:v>-91388.459999999992</c:v>
                </c:pt>
                <c:pt idx="1113">
                  <c:v>-90268.459999999992</c:v>
                </c:pt>
                <c:pt idx="1114">
                  <c:v>-89288.459999999992</c:v>
                </c:pt>
                <c:pt idx="1115">
                  <c:v>-89900.959999999992</c:v>
                </c:pt>
                <c:pt idx="1116">
                  <c:v>-90338.459999999992</c:v>
                </c:pt>
                <c:pt idx="1117">
                  <c:v>-88448.459999999992</c:v>
                </c:pt>
                <c:pt idx="1118">
                  <c:v>-88080.959999999992</c:v>
                </c:pt>
                <c:pt idx="1119">
                  <c:v>-87188.459999999992</c:v>
                </c:pt>
                <c:pt idx="1120">
                  <c:v>-87188.459999999992</c:v>
                </c:pt>
                <c:pt idx="1121">
                  <c:v>-85350.959999999992</c:v>
                </c:pt>
                <c:pt idx="1122">
                  <c:v>-85088.459999999992</c:v>
                </c:pt>
                <c:pt idx="1123">
                  <c:v>-86383.459999999992</c:v>
                </c:pt>
                <c:pt idx="1124">
                  <c:v>-86068.459999999992</c:v>
                </c:pt>
                <c:pt idx="1125">
                  <c:v>-84493.459999999992</c:v>
                </c:pt>
                <c:pt idx="1126">
                  <c:v>-84563.459999999992</c:v>
                </c:pt>
                <c:pt idx="1127">
                  <c:v>-83950.959999999992</c:v>
                </c:pt>
                <c:pt idx="1128">
                  <c:v>-83565.959999999992</c:v>
                </c:pt>
                <c:pt idx="1129">
                  <c:v>-83513.459999999992</c:v>
                </c:pt>
                <c:pt idx="1130">
                  <c:v>-82970.959999999992</c:v>
                </c:pt>
                <c:pt idx="1131">
                  <c:v>-84633.459999999992</c:v>
                </c:pt>
                <c:pt idx="1132">
                  <c:v>-83933.459999999992</c:v>
                </c:pt>
                <c:pt idx="1133">
                  <c:v>-82638.459999999992</c:v>
                </c:pt>
                <c:pt idx="1134">
                  <c:v>-83198.459999999992</c:v>
                </c:pt>
                <c:pt idx="1135">
                  <c:v>-82848.459999999992</c:v>
                </c:pt>
                <c:pt idx="1136">
                  <c:v>-82323.459999999992</c:v>
                </c:pt>
                <c:pt idx="1137">
                  <c:v>-82988.459999999992</c:v>
                </c:pt>
                <c:pt idx="1138">
                  <c:v>-84668.459999999992</c:v>
                </c:pt>
                <c:pt idx="1139">
                  <c:v>-86418.459999999992</c:v>
                </c:pt>
                <c:pt idx="1140">
                  <c:v>-84335.959999999992</c:v>
                </c:pt>
                <c:pt idx="1141">
                  <c:v>-84213.459999999992</c:v>
                </c:pt>
                <c:pt idx="1142">
                  <c:v>-83180.959999999992</c:v>
                </c:pt>
                <c:pt idx="1143">
                  <c:v>-82655.959999999992</c:v>
                </c:pt>
                <c:pt idx="1144">
                  <c:v>-82393.459999999992</c:v>
                </c:pt>
                <c:pt idx="1145">
                  <c:v>-82865.959999999992</c:v>
                </c:pt>
                <c:pt idx="1146">
                  <c:v>-82673.459999999992</c:v>
                </c:pt>
                <c:pt idx="1147">
                  <c:v>-84668.459999999992</c:v>
                </c:pt>
                <c:pt idx="1148">
                  <c:v>-82778.459999999992</c:v>
                </c:pt>
                <c:pt idx="1149">
                  <c:v>-81518.459999999992</c:v>
                </c:pt>
                <c:pt idx="1150">
                  <c:v>-80888.459999999992</c:v>
                </c:pt>
                <c:pt idx="1151">
                  <c:v>-80608.459999999992</c:v>
                </c:pt>
                <c:pt idx="1152">
                  <c:v>-79785.959999999992</c:v>
                </c:pt>
                <c:pt idx="1153">
                  <c:v>-79155.959999999992</c:v>
                </c:pt>
                <c:pt idx="1154">
                  <c:v>-79138.459999999992</c:v>
                </c:pt>
                <c:pt idx="1155">
                  <c:v>-77545.959999999992</c:v>
                </c:pt>
                <c:pt idx="1156">
                  <c:v>-76040.959999999992</c:v>
                </c:pt>
                <c:pt idx="1157">
                  <c:v>-75323.459999999992</c:v>
                </c:pt>
                <c:pt idx="1158">
                  <c:v>-74973.459999999992</c:v>
                </c:pt>
                <c:pt idx="1159">
                  <c:v>-75130.959999999992</c:v>
                </c:pt>
                <c:pt idx="1160">
                  <c:v>-74868.459999999992</c:v>
                </c:pt>
                <c:pt idx="1161">
                  <c:v>-74308.459999999992</c:v>
                </c:pt>
                <c:pt idx="1162">
                  <c:v>-72820.959999999992</c:v>
                </c:pt>
                <c:pt idx="1163">
                  <c:v>-73485.959999999992</c:v>
                </c:pt>
                <c:pt idx="1164">
                  <c:v>-73048.459999999992</c:v>
                </c:pt>
                <c:pt idx="1165">
                  <c:v>-71875.959999999992</c:v>
                </c:pt>
                <c:pt idx="1166">
                  <c:v>-72068.459999999992</c:v>
                </c:pt>
                <c:pt idx="1167">
                  <c:v>-74973.459999999992</c:v>
                </c:pt>
                <c:pt idx="1168">
                  <c:v>-75568.459999999992</c:v>
                </c:pt>
                <c:pt idx="1169">
                  <c:v>-75743.459999999992</c:v>
                </c:pt>
                <c:pt idx="1170">
                  <c:v>-72593.459999999992</c:v>
                </c:pt>
                <c:pt idx="1171">
                  <c:v>-70983.459999999992</c:v>
                </c:pt>
                <c:pt idx="1172">
                  <c:v>-71368.459999999992</c:v>
                </c:pt>
                <c:pt idx="1173">
                  <c:v>-72260.959999999992</c:v>
                </c:pt>
                <c:pt idx="1174">
                  <c:v>-71543.459999999992</c:v>
                </c:pt>
                <c:pt idx="1175">
                  <c:v>-74098.459999999992</c:v>
                </c:pt>
                <c:pt idx="1176">
                  <c:v>-73643.459999999992</c:v>
                </c:pt>
                <c:pt idx="1177">
                  <c:v>-74640.959999999992</c:v>
                </c:pt>
                <c:pt idx="1178">
                  <c:v>-72453.459999999992</c:v>
                </c:pt>
                <c:pt idx="1179">
                  <c:v>-72418.459999999992</c:v>
                </c:pt>
                <c:pt idx="1180">
                  <c:v>-73013.459999999992</c:v>
                </c:pt>
                <c:pt idx="1181">
                  <c:v>-72663.459999999992</c:v>
                </c:pt>
                <c:pt idx="1182">
                  <c:v>-75165.959999999992</c:v>
                </c:pt>
                <c:pt idx="1183">
                  <c:v>-77353.459999999992</c:v>
                </c:pt>
                <c:pt idx="1184">
                  <c:v>-75550.959999999992</c:v>
                </c:pt>
                <c:pt idx="1185">
                  <c:v>-76530.959999999992</c:v>
                </c:pt>
                <c:pt idx="1186">
                  <c:v>-75585.959999999992</c:v>
                </c:pt>
                <c:pt idx="1187">
                  <c:v>-75760.959999999992</c:v>
                </c:pt>
                <c:pt idx="1188">
                  <c:v>-75305.959999999992</c:v>
                </c:pt>
                <c:pt idx="1189">
                  <c:v>-73328.459999999992</c:v>
                </c:pt>
                <c:pt idx="1190">
                  <c:v>-70703.459999999992</c:v>
                </c:pt>
                <c:pt idx="1191">
                  <c:v>-70213.459999999992</c:v>
                </c:pt>
                <c:pt idx="1192">
                  <c:v>-70318.459999999992</c:v>
                </c:pt>
                <c:pt idx="1193">
                  <c:v>-69198.459999999992</c:v>
                </c:pt>
                <c:pt idx="1194">
                  <c:v>-70283.459999999992</c:v>
                </c:pt>
                <c:pt idx="1195">
                  <c:v>-73065.959999999992</c:v>
                </c:pt>
                <c:pt idx="1196">
                  <c:v>-73258.459999999992</c:v>
                </c:pt>
                <c:pt idx="1197">
                  <c:v>-73573.459999999992</c:v>
                </c:pt>
                <c:pt idx="1198">
                  <c:v>-70160.959999999992</c:v>
                </c:pt>
                <c:pt idx="1199">
                  <c:v>-72365.959999999992</c:v>
                </c:pt>
                <c:pt idx="1200">
                  <c:v>-71788.459999999992</c:v>
                </c:pt>
                <c:pt idx="1201">
                  <c:v>-75060.959999999992</c:v>
                </c:pt>
                <c:pt idx="1202">
                  <c:v>-74745.959999999992</c:v>
                </c:pt>
                <c:pt idx="1203">
                  <c:v>-73433.459999999992</c:v>
                </c:pt>
                <c:pt idx="1204">
                  <c:v>-70808.459999999992</c:v>
                </c:pt>
                <c:pt idx="1205">
                  <c:v>-70738.459999999992</c:v>
                </c:pt>
                <c:pt idx="1206">
                  <c:v>-69163.459999999992</c:v>
                </c:pt>
                <c:pt idx="1207">
                  <c:v>-68060.959999999992</c:v>
                </c:pt>
                <c:pt idx="1208">
                  <c:v>-68550.959999999992</c:v>
                </c:pt>
                <c:pt idx="1209">
                  <c:v>-67343.459999999992</c:v>
                </c:pt>
                <c:pt idx="1210">
                  <c:v>-65558.459999999992</c:v>
                </c:pt>
                <c:pt idx="1211">
                  <c:v>-67815.959999999992</c:v>
                </c:pt>
                <c:pt idx="1212">
                  <c:v>-71245.959999999992</c:v>
                </c:pt>
                <c:pt idx="1213">
                  <c:v>-70108.459999999992</c:v>
                </c:pt>
                <c:pt idx="1214">
                  <c:v>-69618.459999999992</c:v>
                </c:pt>
                <c:pt idx="1215">
                  <c:v>-69443.459999999992</c:v>
                </c:pt>
                <c:pt idx="1216">
                  <c:v>-72103.459999999992</c:v>
                </c:pt>
                <c:pt idx="1217">
                  <c:v>-72593.459999999992</c:v>
                </c:pt>
                <c:pt idx="1218">
                  <c:v>-71210.959999999992</c:v>
                </c:pt>
                <c:pt idx="1219">
                  <c:v>-71788.459999999992</c:v>
                </c:pt>
                <c:pt idx="1220">
                  <c:v>-72663.459999999992</c:v>
                </c:pt>
                <c:pt idx="1221">
                  <c:v>-74150.959999999992</c:v>
                </c:pt>
                <c:pt idx="1222">
                  <c:v>-75708.459999999992</c:v>
                </c:pt>
                <c:pt idx="1223">
                  <c:v>-75253.459999999992</c:v>
                </c:pt>
                <c:pt idx="1224">
                  <c:v>-73118.459999999992</c:v>
                </c:pt>
                <c:pt idx="1225">
                  <c:v>-75988.459999999992</c:v>
                </c:pt>
                <c:pt idx="1226">
                  <c:v>-74518.459999999992</c:v>
                </c:pt>
                <c:pt idx="1227">
                  <c:v>-76723.459999999992</c:v>
                </c:pt>
                <c:pt idx="1228">
                  <c:v>-75445.959999999992</c:v>
                </c:pt>
                <c:pt idx="1229">
                  <c:v>-73433.459999999992</c:v>
                </c:pt>
                <c:pt idx="1230">
                  <c:v>-73380.959999999992</c:v>
                </c:pt>
                <c:pt idx="1231">
                  <c:v>-71228.459999999992</c:v>
                </c:pt>
                <c:pt idx="1232">
                  <c:v>-70388.459999999992</c:v>
                </c:pt>
                <c:pt idx="1233">
                  <c:v>-71210.959999999992</c:v>
                </c:pt>
                <c:pt idx="1234">
                  <c:v>-69565.959999999992</c:v>
                </c:pt>
                <c:pt idx="1235">
                  <c:v>-70090.959999999992</c:v>
                </c:pt>
                <c:pt idx="1236">
                  <c:v>-69128.459999999992</c:v>
                </c:pt>
                <c:pt idx="1237">
                  <c:v>-68253.459999999992</c:v>
                </c:pt>
                <c:pt idx="1238">
                  <c:v>-67395.959999999992</c:v>
                </c:pt>
                <c:pt idx="1239">
                  <c:v>-67343.459999999992</c:v>
                </c:pt>
                <c:pt idx="1240">
                  <c:v>-66835.959999999992</c:v>
                </c:pt>
                <c:pt idx="1241">
                  <c:v>-67763.459999999992</c:v>
                </c:pt>
                <c:pt idx="1242">
                  <c:v>-66923.459999999992</c:v>
                </c:pt>
                <c:pt idx="1243">
                  <c:v>-65803.459999999992</c:v>
                </c:pt>
                <c:pt idx="1244">
                  <c:v>-64473.459999999992</c:v>
                </c:pt>
                <c:pt idx="1245">
                  <c:v>-64438.459999999992</c:v>
                </c:pt>
                <c:pt idx="1246">
                  <c:v>-63755.959999999992</c:v>
                </c:pt>
                <c:pt idx="1247">
                  <c:v>-63895.959999999992</c:v>
                </c:pt>
                <c:pt idx="1248">
                  <c:v>-64000.959999999992</c:v>
                </c:pt>
                <c:pt idx="1249">
                  <c:v>-64525.959999999992</c:v>
                </c:pt>
                <c:pt idx="1250">
                  <c:v>-64035.959999999992</c:v>
                </c:pt>
                <c:pt idx="1251">
                  <c:v>-63598.459999999992</c:v>
                </c:pt>
                <c:pt idx="1252">
                  <c:v>-61463.459999999992</c:v>
                </c:pt>
                <c:pt idx="1253">
                  <c:v>-60115.959999999992</c:v>
                </c:pt>
                <c:pt idx="1254">
                  <c:v>-61358.459999999992</c:v>
                </c:pt>
                <c:pt idx="1255">
                  <c:v>-60185.959999999992</c:v>
                </c:pt>
                <c:pt idx="1256">
                  <c:v>-61795.959999999992</c:v>
                </c:pt>
                <c:pt idx="1257">
                  <c:v>-60868.459999999992</c:v>
                </c:pt>
                <c:pt idx="1258">
                  <c:v>-60920.959999999992</c:v>
                </c:pt>
                <c:pt idx="1259">
                  <c:v>-60290.959999999992</c:v>
                </c:pt>
                <c:pt idx="1260">
                  <c:v>-59905.959999999992</c:v>
                </c:pt>
                <c:pt idx="1261">
                  <c:v>-60868.459999999992</c:v>
                </c:pt>
                <c:pt idx="1262">
                  <c:v>-60640.959999999992</c:v>
                </c:pt>
                <c:pt idx="1263">
                  <c:v>-58628.459999999992</c:v>
                </c:pt>
                <c:pt idx="1264">
                  <c:v>-58628.459999999992</c:v>
                </c:pt>
                <c:pt idx="1265">
                  <c:v>-58313.459999999992</c:v>
                </c:pt>
                <c:pt idx="1266">
                  <c:v>-57018.459999999992</c:v>
                </c:pt>
                <c:pt idx="1267">
                  <c:v>-56895.959999999992</c:v>
                </c:pt>
                <c:pt idx="1268">
                  <c:v>-56283.459999999992</c:v>
                </c:pt>
                <c:pt idx="1269">
                  <c:v>-55285.959999999992</c:v>
                </c:pt>
                <c:pt idx="1270">
                  <c:v>-55250.959999999992</c:v>
                </c:pt>
                <c:pt idx="1271">
                  <c:v>-54953.459999999992</c:v>
                </c:pt>
                <c:pt idx="1272">
                  <c:v>-56703.459999999992</c:v>
                </c:pt>
                <c:pt idx="1273">
                  <c:v>-55320.959999999992</c:v>
                </c:pt>
                <c:pt idx="1274">
                  <c:v>-55110.959999999992</c:v>
                </c:pt>
                <c:pt idx="1275">
                  <c:v>-52905.959999999992</c:v>
                </c:pt>
                <c:pt idx="1276">
                  <c:v>-53133.459999999992</c:v>
                </c:pt>
                <c:pt idx="1277">
                  <c:v>-52555.959999999992</c:v>
                </c:pt>
                <c:pt idx="1278">
                  <c:v>-52153.459999999992</c:v>
                </c:pt>
                <c:pt idx="1279">
                  <c:v>-53763.459999999992</c:v>
                </c:pt>
                <c:pt idx="1280">
                  <c:v>-52678.459999999992</c:v>
                </c:pt>
                <c:pt idx="1281">
                  <c:v>-52205.959999999992</c:v>
                </c:pt>
                <c:pt idx="1282">
                  <c:v>-54288.459999999992</c:v>
                </c:pt>
                <c:pt idx="1283">
                  <c:v>-53255.959999999992</c:v>
                </c:pt>
                <c:pt idx="1284">
                  <c:v>-55145.959999999992</c:v>
                </c:pt>
                <c:pt idx="1285">
                  <c:v>-57088.459999999992</c:v>
                </c:pt>
                <c:pt idx="1286">
                  <c:v>-56230.959999999992</c:v>
                </c:pt>
                <c:pt idx="1287">
                  <c:v>-59030.959999999992</c:v>
                </c:pt>
                <c:pt idx="1288">
                  <c:v>-59135.959999999992</c:v>
                </c:pt>
                <c:pt idx="1289">
                  <c:v>-59608.459999999992</c:v>
                </c:pt>
                <c:pt idx="1290">
                  <c:v>-56440.959999999992</c:v>
                </c:pt>
                <c:pt idx="1291">
                  <c:v>-52328.459999999992</c:v>
                </c:pt>
                <c:pt idx="1292">
                  <c:v>-48670.959999999992</c:v>
                </c:pt>
                <c:pt idx="1293">
                  <c:v>-48495.959999999992</c:v>
                </c:pt>
                <c:pt idx="1294">
                  <c:v>-47655.959999999992</c:v>
                </c:pt>
                <c:pt idx="1295">
                  <c:v>-46133.459999999992</c:v>
                </c:pt>
                <c:pt idx="1296">
                  <c:v>-48810.959999999992</c:v>
                </c:pt>
                <c:pt idx="1297">
                  <c:v>-48670.959999999992</c:v>
                </c:pt>
                <c:pt idx="1298">
                  <c:v>-48198.459999999992</c:v>
                </c:pt>
                <c:pt idx="1299">
                  <c:v>-47900.959999999992</c:v>
                </c:pt>
                <c:pt idx="1300">
                  <c:v>-48163.459999999992</c:v>
                </c:pt>
                <c:pt idx="1301">
                  <c:v>-45695.959999999992</c:v>
                </c:pt>
                <c:pt idx="1302">
                  <c:v>-46815.959999999992</c:v>
                </c:pt>
                <c:pt idx="1303">
                  <c:v>-45240.959999999992</c:v>
                </c:pt>
                <c:pt idx="1304">
                  <c:v>-44890.959999999992</c:v>
                </c:pt>
                <c:pt idx="1305">
                  <c:v>-44820.959999999992</c:v>
                </c:pt>
                <c:pt idx="1306">
                  <c:v>-44085.959999999992</c:v>
                </c:pt>
                <c:pt idx="1307">
                  <c:v>-43788.459999999992</c:v>
                </c:pt>
                <c:pt idx="1308">
                  <c:v>-43840.959999999992</c:v>
                </c:pt>
                <c:pt idx="1309">
                  <c:v>-43630.959999999992</c:v>
                </c:pt>
                <c:pt idx="1310">
                  <c:v>-41670.959999999992</c:v>
                </c:pt>
                <c:pt idx="1311">
                  <c:v>-41565.959999999992</c:v>
                </c:pt>
                <c:pt idx="1312">
                  <c:v>-41478.459999999992</c:v>
                </c:pt>
                <c:pt idx="1313">
                  <c:v>-39780.959999999992</c:v>
                </c:pt>
                <c:pt idx="1314">
                  <c:v>-43893.459999999992</c:v>
                </c:pt>
                <c:pt idx="1315">
                  <c:v>-41460.959999999992</c:v>
                </c:pt>
                <c:pt idx="1316">
                  <c:v>-44663.459999999992</c:v>
                </c:pt>
                <c:pt idx="1317">
                  <c:v>-46483.459999999992</c:v>
                </c:pt>
                <c:pt idx="1318">
                  <c:v>-45555.959999999992</c:v>
                </c:pt>
                <c:pt idx="1319">
                  <c:v>-45695.959999999992</c:v>
                </c:pt>
                <c:pt idx="1320">
                  <c:v>-48075.959999999992</c:v>
                </c:pt>
                <c:pt idx="1321">
                  <c:v>-46465.959999999992</c:v>
                </c:pt>
                <c:pt idx="1322">
                  <c:v>-43980.959999999992</c:v>
                </c:pt>
                <c:pt idx="1323">
                  <c:v>-42143.459999999992</c:v>
                </c:pt>
                <c:pt idx="1324">
                  <c:v>-41635.959999999992</c:v>
                </c:pt>
                <c:pt idx="1325">
                  <c:v>-40550.959999999992</c:v>
                </c:pt>
                <c:pt idx="1326">
                  <c:v>-40638.459999999992</c:v>
                </c:pt>
                <c:pt idx="1327">
                  <c:v>-41390.959999999992</c:v>
                </c:pt>
                <c:pt idx="1328">
                  <c:v>-40515.959999999992</c:v>
                </c:pt>
                <c:pt idx="1329">
                  <c:v>-40358.459999999992</c:v>
                </c:pt>
                <c:pt idx="1330">
                  <c:v>-39203.459999999992</c:v>
                </c:pt>
                <c:pt idx="1331">
                  <c:v>-38853.459999999992</c:v>
                </c:pt>
                <c:pt idx="1332">
                  <c:v>-38153.459999999992</c:v>
                </c:pt>
                <c:pt idx="1333">
                  <c:v>-40183.459999999992</c:v>
                </c:pt>
                <c:pt idx="1334">
                  <c:v>-40988.459999999992</c:v>
                </c:pt>
                <c:pt idx="1335">
                  <c:v>-40148.459999999992</c:v>
                </c:pt>
                <c:pt idx="1336">
                  <c:v>-37610.959999999992</c:v>
                </c:pt>
                <c:pt idx="1337">
                  <c:v>-38380.959999999992</c:v>
                </c:pt>
                <c:pt idx="1338">
                  <c:v>-36263.459999999992</c:v>
                </c:pt>
                <c:pt idx="1339">
                  <c:v>-36805.959999999992</c:v>
                </c:pt>
                <c:pt idx="1340">
                  <c:v>-36228.459999999992</c:v>
                </c:pt>
                <c:pt idx="1341">
                  <c:v>-36228.459999999992</c:v>
                </c:pt>
                <c:pt idx="1342">
                  <c:v>-38888.459999999992</c:v>
                </c:pt>
                <c:pt idx="1343">
                  <c:v>-37243.459999999992</c:v>
                </c:pt>
                <c:pt idx="1344">
                  <c:v>-40638.459999999992</c:v>
                </c:pt>
                <c:pt idx="1345">
                  <c:v>-40935.959999999992</c:v>
                </c:pt>
                <c:pt idx="1346">
                  <c:v>-40375.959999999992</c:v>
                </c:pt>
                <c:pt idx="1347">
                  <c:v>-40900.959999999992</c:v>
                </c:pt>
                <c:pt idx="1348">
                  <c:v>-37750.959999999992</c:v>
                </c:pt>
                <c:pt idx="1349">
                  <c:v>-35423.459999999992</c:v>
                </c:pt>
                <c:pt idx="1350">
                  <c:v>-34110.959999999992</c:v>
                </c:pt>
                <c:pt idx="1351">
                  <c:v>-34775.959999999992</c:v>
                </c:pt>
                <c:pt idx="1352">
                  <c:v>-34740.959999999992</c:v>
                </c:pt>
                <c:pt idx="1353">
                  <c:v>-33813.459999999992</c:v>
                </c:pt>
                <c:pt idx="1354">
                  <c:v>-35318.459999999992</c:v>
                </c:pt>
                <c:pt idx="1355">
                  <c:v>-37470.959999999992</c:v>
                </c:pt>
                <c:pt idx="1356">
                  <c:v>-35965.959999999992</c:v>
                </c:pt>
                <c:pt idx="1357">
                  <c:v>-38573.459999999992</c:v>
                </c:pt>
                <c:pt idx="1358">
                  <c:v>-36455.959999999992</c:v>
                </c:pt>
                <c:pt idx="1359">
                  <c:v>-33900.959999999992</c:v>
                </c:pt>
                <c:pt idx="1360">
                  <c:v>-33550.959999999992</c:v>
                </c:pt>
                <c:pt idx="1361">
                  <c:v>-32920.959999999992</c:v>
                </c:pt>
                <c:pt idx="1362">
                  <c:v>-33585.959999999992</c:v>
                </c:pt>
                <c:pt idx="1363">
                  <c:v>-36053.459999999992</c:v>
                </c:pt>
                <c:pt idx="1364">
                  <c:v>-40743.459999999992</c:v>
                </c:pt>
                <c:pt idx="1365">
                  <c:v>-42878.459999999992</c:v>
                </c:pt>
                <c:pt idx="1366">
                  <c:v>-43000.959999999992</c:v>
                </c:pt>
                <c:pt idx="1367">
                  <c:v>-49965.959999999992</c:v>
                </c:pt>
                <c:pt idx="1368">
                  <c:v>-49720.959999999992</c:v>
                </c:pt>
                <c:pt idx="1369">
                  <c:v>-49458.459999999992</c:v>
                </c:pt>
                <c:pt idx="1370">
                  <c:v>-54463.459999999992</c:v>
                </c:pt>
                <c:pt idx="1371">
                  <c:v>-49773.459999999992</c:v>
                </c:pt>
                <c:pt idx="1372">
                  <c:v>-52398.459999999992</c:v>
                </c:pt>
                <c:pt idx="1373">
                  <c:v>-48548.459999999992</c:v>
                </c:pt>
                <c:pt idx="1374">
                  <c:v>-45713.459999999992</c:v>
                </c:pt>
                <c:pt idx="1375">
                  <c:v>-46483.459999999992</c:v>
                </c:pt>
                <c:pt idx="1376">
                  <c:v>-51943.459999999992</c:v>
                </c:pt>
                <c:pt idx="1377">
                  <c:v>-48968.459999999992</c:v>
                </c:pt>
                <c:pt idx="1378">
                  <c:v>-48583.459999999992</c:v>
                </c:pt>
                <c:pt idx="1379">
                  <c:v>-49475.959999999992</c:v>
                </c:pt>
                <c:pt idx="1380">
                  <c:v>-51418.459999999992</c:v>
                </c:pt>
                <c:pt idx="1381">
                  <c:v>-55688.459999999992</c:v>
                </c:pt>
                <c:pt idx="1382">
                  <c:v>-54253.459999999992</c:v>
                </c:pt>
                <c:pt idx="1383">
                  <c:v>-59398.459999999992</c:v>
                </c:pt>
                <c:pt idx="1384">
                  <c:v>-57018.459999999992</c:v>
                </c:pt>
                <c:pt idx="1385">
                  <c:v>-59958.459999999992</c:v>
                </c:pt>
                <c:pt idx="1386">
                  <c:v>-63265.959999999992</c:v>
                </c:pt>
                <c:pt idx="1387">
                  <c:v>-62600.959999999992</c:v>
                </c:pt>
                <c:pt idx="1388">
                  <c:v>-58400.959999999992</c:v>
                </c:pt>
                <c:pt idx="1389">
                  <c:v>-60378.459999999992</c:v>
                </c:pt>
                <c:pt idx="1390">
                  <c:v>-58050.959999999992</c:v>
                </c:pt>
                <c:pt idx="1391">
                  <c:v>-56388.459999999992</c:v>
                </c:pt>
                <c:pt idx="1392">
                  <c:v>-55898.459999999992</c:v>
                </c:pt>
                <c:pt idx="1393">
                  <c:v>-54953.459999999992</c:v>
                </c:pt>
                <c:pt idx="1394">
                  <c:v>-54953.459999999992</c:v>
                </c:pt>
                <c:pt idx="1395">
                  <c:v>-55390.959999999992</c:v>
                </c:pt>
                <c:pt idx="1396">
                  <c:v>-57455.959999999992</c:v>
                </c:pt>
                <c:pt idx="1397">
                  <c:v>-57543.459999999992</c:v>
                </c:pt>
                <c:pt idx="1398">
                  <c:v>-53343.459999999992</c:v>
                </c:pt>
                <c:pt idx="1399">
                  <c:v>-49353.459999999992</c:v>
                </c:pt>
                <c:pt idx="1400">
                  <c:v>-48198.459999999992</c:v>
                </c:pt>
                <c:pt idx="1401">
                  <c:v>-48163.459999999992</c:v>
                </c:pt>
                <c:pt idx="1402">
                  <c:v>-51750.959999999992</c:v>
                </c:pt>
                <c:pt idx="1403">
                  <c:v>-49423.459999999992</c:v>
                </c:pt>
                <c:pt idx="1404">
                  <c:v>-49843.459999999992</c:v>
                </c:pt>
                <c:pt idx="1405">
                  <c:v>-48968.459999999992</c:v>
                </c:pt>
                <c:pt idx="1406">
                  <c:v>-51943.459999999992</c:v>
                </c:pt>
                <c:pt idx="1407">
                  <c:v>-51628.459999999992</c:v>
                </c:pt>
                <c:pt idx="1408">
                  <c:v>-55250.959999999992</c:v>
                </c:pt>
                <c:pt idx="1409">
                  <c:v>-58908.459999999992</c:v>
                </c:pt>
                <c:pt idx="1410">
                  <c:v>-59345.959999999992</c:v>
                </c:pt>
                <c:pt idx="1411">
                  <c:v>-60325.959999999992</c:v>
                </c:pt>
                <c:pt idx="1412">
                  <c:v>-55023.459999999992</c:v>
                </c:pt>
                <c:pt idx="1413">
                  <c:v>-54778.459999999992</c:v>
                </c:pt>
                <c:pt idx="1414">
                  <c:v>-58120.959999999992</c:v>
                </c:pt>
                <c:pt idx="1415">
                  <c:v>-53955.959999999992</c:v>
                </c:pt>
                <c:pt idx="1416">
                  <c:v>-54200.959999999992</c:v>
                </c:pt>
                <c:pt idx="1417">
                  <c:v>-53395.959999999992</c:v>
                </c:pt>
                <c:pt idx="1418">
                  <c:v>-50805.959999999992</c:v>
                </c:pt>
                <c:pt idx="1419">
                  <c:v>-49195.959999999992</c:v>
                </c:pt>
                <c:pt idx="1420">
                  <c:v>-50140.959999999992</c:v>
                </c:pt>
                <c:pt idx="1421">
                  <c:v>-53098.459999999992</c:v>
                </c:pt>
                <c:pt idx="1422">
                  <c:v>-50315.959999999992</c:v>
                </c:pt>
                <c:pt idx="1423">
                  <c:v>-51383.459999999992</c:v>
                </c:pt>
                <c:pt idx="1424">
                  <c:v>-48915.959999999992</c:v>
                </c:pt>
                <c:pt idx="1425">
                  <c:v>-52135.959999999992</c:v>
                </c:pt>
                <c:pt idx="1426">
                  <c:v>-51383.459999999992</c:v>
                </c:pt>
                <c:pt idx="1427">
                  <c:v>-49633.459999999992</c:v>
                </c:pt>
                <c:pt idx="1428">
                  <c:v>-51890.959999999992</c:v>
                </c:pt>
                <c:pt idx="1429">
                  <c:v>-52310.959999999992</c:v>
                </c:pt>
                <c:pt idx="1430">
                  <c:v>-49965.959999999992</c:v>
                </c:pt>
                <c:pt idx="1431">
                  <c:v>-46938.459999999992</c:v>
                </c:pt>
                <c:pt idx="1432">
                  <c:v>-45923.459999999992</c:v>
                </c:pt>
                <c:pt idx="1433">
                  <c:v>-45135.959999999992</c:v>
                </c:pt>
                <c:pt idx="1434">
                  <c:v>-45713.459999999992</c:v>
                </c:pt>
                <c:pt idx="1435">
                  <c:v>-46640.959999999992</c:v>
                </c:pt>
                <c:pt idx="1436">
                  <c:v>-45678.459999999992</c:v>
                </c:pt>
                <c:pt idx="1437">
                  <c:v>-47218.459999999992</c:v>
                </c:pt>
                <c:pt idx="1438">
                  <c:v>-45870.959999999992</c:v>
                </c:pt>
                <c:pt idx="1439">
                  <c:v>-45975.959999999992</c:v>
                </c:pt>
                <c:pt idx="1440">
                  <c:v>-44523.459999999992</c:v>
                </c:pt>
                <c:pt idx="1441">
                  <c:v>-44715.959999999992</c:v>
                </c:pt>
                <c:pt idx="1442">
                  <c:v>-43963.459999999992</c:v>
                </c:pt>
                <c:pt idx="1443">
                  <c:v>-44645.959999999992</c:v>
                </c:pt>
                <c:pt idx="1444">
                  <c:v>-43893.459999999992</c:v>
                </c:pt>
                <c:pt idx="1445">
                  <c:v>-42668.459999999992</c:v>
                </c:pt>
                <c:pt idx="1446">
                  <c:v>-43805.959999999992</c:v>
                </c:pt>
                <c:pt idx="1447">
                  <c:v>-45975.959999999992</c:v>
                </c:pt>
                <c:pt idx="1448">
                  <c:v>-47568.459999999992</c:v>
                </c:pt>
                <c:pt idx="1449">
                  <c:v>-46780.959999999992</c:v>
                </c:pt>
                <c:pt idx="1450">
                  <c:v>-46763.459999999992</c:v>
                </c:pt>
                <c:pt idx="1451">
                  <c:v>-44120.959999999992</c:v>
                </c:pt>
                <c:pt idx="1452">
                  <c:v>-43158.459999999992</c:v>
                </c:pt>
                <c:pt idx="1453">
                  <c:v>-42930.959999999992</c:v>
                </c:pt>
                <c:pt idx="1454">
                  <c:v>-42160.959999999992</c:v>
                </c:pt>
                <c:pt idx="1455">
                  <c:v>-42353.459999999992</c:v>
                </c:pt>
                <c:pt idx="1456">
                  <c:v>-44225.959999999992</c:v>
                </c:pt>
                <c:pt idx="1457">
                  <c:v>-41478.459999999992</c:v>
                </c:pt>
                <c:pt idx="1458">
                  <c:v>-41005.959999999992</c:v>
                </c:pt>
                <c:pt idx="1459">
                  <c:v>-44295.959999999992</c:v>
                </c:pt>
                <c:pt idx="1460">
                  <c:v>-43490.959999999992</c:v>
                </c:pt>
                <c:pt idx="1461">
                  <c:v>-41198.459999999992</c:v>
                </c:pt>
                <c:pt idx="1462">
                  <c:v>-40375.959999999992</c:v>
                </c:pt>
                <c:pt idx="1463">
                  <c:v>-40410.959999999992</c:v>
                </c:pt>
                <c:pt idx="1464">
                  <c:v>-39920.959999999992</c:v>
                </c:pt>
                <c:pt idx="1465">
                  <c:v>-40288.459999999992</c:v>
                </c:pt>
                <c:pt idx="1466">
                  <c:v>-40445.959999999992</c:v>
                </c:pt>
                <c:pt idx="1467">
                  <c:v>-38310.959999999992</c:v>
                </c:pt>
                <c:pt idx="1468">
                  <c:v>-37348.459999999992</c:v>
                </c:pt>
                <c:pt idx="1469">
                  <c:v>-37138.459999999992</c:v>
                </c:pt>
                <c:pt idx="1470">
                  <c:v>-37260.959999999992</c:v>
                </c:pt>
                <c:pt idx="1471">
                  <c:v>-35843.459999999992</c:v>
                </c:pt>
                <c:pt idx="1472">
                  <c:v>-35913.459999999992</c:v>
                </c:pt>
                <c:pt idx="1473">
                  <c:v>-34513.459999999992</c:v>
                </c:pt>
                <c:pt idx="1474">
                  <c:v>-34198.459999999992</c:v>
                </c:pt>
                <c:pt idx="1475">
                  <c:v>-33813.459999999992</c:v>
                </c:pt>
                <c:pt idx="1476">
                  <c:v>-36473.459999999992</c:v>
                </c:pt>
                <c:pt idx="1477">
                  <c:v>-33813.459999999992</c:v>
                </c:pt>
                <c:pt idx="1478">
                  <c:v>-33970.959999999992</c:v>
                </c:pt>
                <c:pt idx="1479">
                  <c:v>-33253.459999999992</c:v>
                </c:pt>
                <c:pt idx="1480">
                  <c:v>-31975.959999999992</c:v>
                </c:pt>
                <c:pt idx="1481">
                  <c:v>-31800.959999999992</c:v>
                </c:pt>
                <c:pt idx="1482">
                  <c:v>-31135.959999999992</c:v>
                </c:pt>
                <c:pt idx="1483">
                  <c:v>-30628.459999999992</c:v>
                </c:pt>
                <c:pt idx="1484">
                  <c:v>-31240.959999999992</c:v>
                </c:pt>
                <c:pt idx="1485">
                  <c:v>-31363.459999999992</c:v>
                </c:pt>
                <c:pt idx="1486">
                  <c:v>-31223.459999999992</c:v>
                </c:pt>
                <c:pt idx="1487">
                  <c:v>-30208.459999999992</c:v>
                </c:pt>
                <c:pt idx="1488">
                  <c:v>-32710.959999999992</c:v>
                </c:pt>
                <c:pt idx="1489">
                  <c:v>-32255.959999999992</c:v>
                </c:pt>
                <c:pt idx="1490">
                  <c:v>-29070.959999999992</c:v>
                </c:pt>
                <c:pt idx="1491">
                  <c:v>-27985.959999999992</c:v>
                </c:pt>
                <c:pt idx="1492">
                  <c:v>-28300.959999999992</c:v>
                </c:pt>
                <c:pt idx="1493">
                  <c:v>-28318.459999999992</c:v>
                </c:pt>
                <c:pt idx="1494">
                  <c:v>-28370.959999999992</c:v>
                </c:pt>
                <c:pt idx="1495">
                  <c:v>-26988.459999999992</c:v>
                </c:pt>
                <c:pt idx="1496">
                  <c:v>-27338.459999999992</c:v>
                </c:pt>
                <c:pt idx="1497">
                  <c:v>-25780.959999999992</c:v>
                </c:pt>
                <c:pt idx="1498">
                  <c:v>-25343.459999999992</c:v>
                </c:pt>
                <c:pt idx="1499">
                  <c:v>-26253.459999999992</c:v>
                </c:pt>
                <c:pt idx="1500">
                  <c:v>-25080.959999999992</c:v>
                </c:pt>
                <c:pt idx="1501">
                  <c:v>-24853.459999999992</c:v>
                </c:pt>
                <c:pt idx="1502">
                  <c:v>-24258.459999999992</c:v>
                </c:pt>
                <c:pt idx="1503">
                  <c:v>-24380.959999999992</c:v>
                </c:pt>
                <c:pt idx="1504">
                  <c:v>-26533.459999999992</c:v>
                </c:pt>
                <c:pt idx="1505">
                  <c:v>-30470.959999999992</c:v>
                </c:pt>
                <c:pt idx="1506">
                  <c:v>-31328.459999999992</c:v>
                </c:pt>
                <c:pt idx="1507">
                  <c:v>-28405.959999999992</c:v>
                </c:pt>
                <c:pt idx="1508">
                  <c:v>-30295.959999999992</c:v>
                </c:pt>
                <c:pt idx="1509">
                  <c:v>-32500.959999999992</c:v>
                </c:pt>
                <c:pt idx="1510">
                  <c:v>-30820.959999999992</c:v>
                </c:pt>
                <c:pt idx="1511">
                  <c:v>-28213.459999999992</c:v>
                </c:pt>
                <c:pt idx="1512">
                  <c:v>-28248.459999999992</c:v>
                </c:pt>
                <c:pt idx="1513">
                  <c:v>-27040.959999999992</c:v>
                </c:pt>
                <c:pt idx="1514">
                  <c:v>-26445.959999999992</c:v>
                </c:pt>
                <c:pt idx="1515">
                  <c:v>-24923.459999999992</c:v>
                </c:pt>
                <c:pt idx="1516">
                  <c:v>-24678.459999999992</c:v>
                </c:pt>
                <c:pt idx="1517">
                  <c:v>-23225.959999999992</c:v>
                </c:pt>
                <c:pt idx="1518">
                  <c:v>-22140.959999999992</c:v>
                </c:pt>
                <c:pt idx="1519">
                  <c:v>-20775.959999999992</c:v>
                </c:pt>
                <c:pt idx="1520">
                  <c:v>-20775.959999999992</c:v>
                </c:pt>
                <c:pt idx="1521">
                  <c:v>-22053.459999999992</c:v>
                </c:pt>
                <c:pt idx="1522">
                  <c:v>-20968.459999999992</c:v>
                </c:pt>
                <c:pt idx="1523">
                  <c:v>-21475.959999999992</c:v>
                </c:pt>
                <c:pt idx="1524">
                  <c:v>-24310.959999999992</c:v>
                </c:pt>
                <c:pt idx="1525">
                  <c:v>-20355.959999999992</c:v>
                </c:pt>
                <c:pt idx="1526">
                  <c:v>-20303.459999999992</c:v>
                </c:pt>
                <c:pt idx="1527">
                  <c:v>-20758.459999999992</c:v>
                </c:pt>
                <c:pt idx="1528">
                  <c:v>-18080.959999999992</c:v>
                </c:pt>
                <c:pt idx="1529">
                  <c:v>-17660.959999999992</c:v>
                </c:pt>
                <c:pt idx="1530">
                  <c:v>-18308.459999999992</c:v>
                </c:pt>
                <c:pt idx="1531">
                  <c:v>-21335.959999999992</c:v>
                </c:pt>
                <c:pt idx="1532">
                  <c:v>-20775.959999999992</c:v>
                </c:pt>
                <c:pt idx="1533">
                  <c:v>-20705.959999999992</c:v>
                </c:pt>
                <c:pt idx="1534">
                  <c:v>-22158.459999999992</c:v>
                </c:pt>
                <c:pt idx="1535">
                  <c:v>-17853.459999999992</c:v>
                </c:pt>
                <c:pt idx="1536">
                  <c:v>-17695.959999999992</c:v>
                </c:pt>
                <c:pt idx="1537">
                  <c:v>-16383.459999999992</c:v>
                </c:pt>
                <c:pt idx="1538">
                  <c:v>-17223.459999999992</c:v>
                </c:pt>
                <c:pt idx="1539">
                  <c:v>-17835.959999999992</c:v>
                </c:pt>
                <c:pt idx="1540">
                  <c:v>-18098.459999999992</c:v>
                </c:pt>
                <c:pt idx="1541">
                  <c:v>-16138.459999999992</c:v>
                </c:pt>
                <c:pt idx="1542">
                  <c:v>-18150.959999999992</c:v>
                </c:pt>
                <c:pt idx="1543">
                  <c:v>-18623.459999999992</c:v>
                </c:pt>
                <c:pt idx="1544">
                  <c:v>-16155.959999999992</c:v>
                </c:pt>
                <c:pt idx="1545">
                  <c:v>-17310.959999999992</c:v>
                </c:pt>
                <c:pt idx="1546">
                  <c:v>-17993.459999999992</c:v>
                </c:pt>
                <c:pt idx="1547">
                  <c:v>-17083.459999999992</c:v>
                </c:pt>
                <c:pt idx="1548">
                  <c:v>-14860.959999999992</c:v>
                </c:pt>
                <c:pt idx="1549">
                  <c:v>-15088.459999999992</c:v>
                </c:pt>
                <c:pt idx="1550">
                  <c:v>-12778.459999999992</c:v>
                </c:pt>
                <c:pt idx="1551">
                  <c:v>-11430.959999999992</c:v>
                </c:pt>
                <c:pt idx="1552">
                  <c:v>-11955.959999999992</c:v>
                </c:pt>
                <c:pt idx="1553">
                  <c:v>-12025.959999999992</c:v>
                </c:pt>
                <c:pt idx="1554">
                  <c:v>-10748.459999999992</c:v>
                </c:pt>
                <c:pt idx="1555">
                  <c:v>-11938.459999999992</c:v>
                </c:pt>
                <c:pt idx="1556">
                  <c:v>-10800.959999999992</c:v>
                </c:pt>
                <c:pt idx="1557">
                  <c:v>-12620.959999999992</c:v>
                </c:pt>
                <c:pt idx="1558">
                  <c:v>-11815.959999999992</c:v>
                </c:pt>
                <c:pt idx="1559">
                  <c:v>-9208.4599999999919</c:v>
                </c:pt>
                <c:pt idx="1560">
                  <c:v>-9243.4599999999919</c:v>
                </c:pt>
                <c:pt idx="1561">
                  <c:v>-9523.4599999999919</c:v>
                </c:pt>
                <c:pt idx="1562">
                  <c:v>-8473.4599999999919</c:v>
                </c:pt>
                <c:pt idx="1563">
                  <c:v>-8630.9599999999919</c:v>
                </c:pt>
                <c:pt idx="1564">
                  <c:v>-10118.459999999992</c:v>
                </c:pt>
                <c:pt idx="1565">
                  <c:v>-8788.4599999999919</c:v>
                </c:pt>
                <c:pt idx="1566">
                  <c:v>-8630.9599999999919</c:v>
                </c:pt>
                <c:pt idx="1567">
                  <c:v>-7213.4599999999919</c:v>
                </c:pt>
                <c:pt idx="1568">
                  <c:v>-14283.459999999992</c:v>
                </c:pt>
                <c:pt idx="1569">
                  <c:v>-17415.959999999992</c:v>
                </c:pt>
                <c:pt idx="1570">
                  <c:v>-20950.959999999992</c:v>
                </c:pt>
                <c:pt idx="1571">
                  <c:v>-21930.959999999992</c:v>
                </c:pt>
                <c:pt idx="1572">
                  <c:v>-24240.959999999992</c:v>
                </c:pt>
                <c:pt idx="1573">
                  <c:v>-22648.459999999992</c:v>
                </c:pt>
                <c:pt idx="1574">
                  <c:v>-21633.459999999992</c:v>
                </c:pt>
                <c:pt idx="1575">
                  <c:v>-18885.959999999992</c:v>
                </c:pt>
                <c:pt idx="1576">
                  <c:v>-18623.459999999992</c:v>
                </c:pt>
                <c:pt idx="1577">
                  <c:v>-18325.959999999992</c:v>
                </c:pt>
                <c:pt idx="1578">
                  <c:v>-21510.959999999992</c:v>
                </c:pt>
                <c:pt idx="1579">
                  <c:v>-27583.459999999992</c:v>
                </c:pt>
                <c:pt idx="1580">
                  <c:v>-23628.459999999992</c:v>
                </c:pt>
                <c:pt idx="1581">
                  <c:v>-23540.959999999992</c:v>
                </c:pt>
                <c:pt idx="1582">
                  <c:v>-20408.459999999992</c:v>
                </c:pt>
                <c:pt idx="1583">
                  <c:v>-19725.959999999992</c:v>
                </c:pt>
                <c:pt idx="1584">
                  <c:v>-17818.459999999992</c:v>
                </c:pt>
                <c:pt idx="1585">
                  <c:v>-14160.959999999992</c:v>
                </c:pt>
                <c:pt idx="1586">
                  <c:v>-12340.959999999992</c:v>
                </c:pt>
                <c:pt idx="1587">
                  <c:v>-14038.459999999992</c:v>
                </c:pt>
                <c:pt idx="1588">
                  <c:v>-13355.959999999992</c:v>
                </c:pt>
                <c:pt idx="1589">
                  <c:v>-13968.459999999992</c:v>
                </c:pt>
                <c:pt idx="1590">
                  <c:v>-13390.959999999992</c:v>
                </c:pt>
                <c:pt idx="1591">
                  <c:v>-11920.959999999992</c:v>
                </c:pt>
                <c:pt idx="1592">
                  <c:v>-11150.959999999992</c:v>
                </c:pt>
                <c:pt idx="1593">
                  <c:v>-7248.4599999999919</c:v>
                </c:pt>
                <c:pt idx="1594">
                  <c:v>-6198.4599999999919</c:v>
                </c:pt>
                <c:pt idx="1595">
                  <c:v>-4990.9599999999919</c:v>
                </c:pt>
                <c:pt idx="1596">
                  <c:v>-3328.4599999999919</c:v>
                </c:pt>
                <c:pt idx="1597">
                  <c:v>-3573.4599999999919</c:v>
                </c:pt>
                <c:pt idx="1598">
                  <c:v>-3363.4599999999919</c:v>
                </c:pt>
                <c:pt idx="1599">
                  <c:v>-1735.9599999999919</c:v>
                </c:pt>
                <c:pt idx="1600">
                  <c:v>2604.0400000000081</c:v>
                </c:pt>
                <c:pt idx="1601">
                  <c:v>2761.5400000000081</c:v>
                </c:pt>
                <c:pt idx="1602">
                  <c:v>399.04000000000815</c:v>
                </c:pt>
                <c:pt idx="1603">
                  <c:v>224.04000000000815</c:v>
                </c:pt>
                <c:pt idx="1604">
                  <c:v>2026.5400000000081</c:v>
                </c:pt>
                <c:pt idx="1605">
                  <c:v>2271.5400000000081</c:v>
                </c:pt>
                <c:pt idx="1606">
                  <c:v>644.04000000000815</c:v>
                </c:pt>
                <c:pt idx="1607">
                  <c:v>2814.0400000000081</c:v>
                </c:pt>
                <c:pt idx="1608">
                  <c:v>4284.0400000000081</c:v>
                </c:pt>
                <c:pt idx="1609">
                  <c:v>4494.0400000000081</c:v>
                </c:pt>
                <c:pt idx="1610">
                  <c:v>5229.0400000000081</c:v>
                </c:pt>
                <c:pt idx="1611">
                  <c:v>6751.5400000000081</c:v>
                </c:pt>
                <c:pt idx="1612">
                  <c:v>6786.5400000000081</c:v>
                </c:pt>
                <c:pt idx="1613">
                  <c:v>8431.5400000000081</c:v>
                </c:pt>
                <c:pt idx="1614">
                  <c:v>8711.5400000000081</c:v>
                </c:pt>
                <c:pt idx="1615">
                  <c:v>6524.0400000000081</c:v>
                </c:pt>
                <c:pt idx="1616">
                  <c:v>7189.0400000000081</c:v>
                </c:pt>
                <c:pt idx="1617">
                  <c:v>3304.0400000000081</c:v>
                </c:pt>
                <c:pt idx="1618">
                  <c:v>6996.5400000000081</c:v>
                </c:pt>
                <c:pt idx="1619">
                  <c:v>6629.0400000000081</c:v>
                </c:pt>
                <c:pt idx="1620">
                  <c:v>7749.0400000000081</c:v>
                </c:pt>
                <c:pt idx="1621">
                  <c:v>7259.0400000000081</c:v>
                </c:pt>
                <c:pt idx="1622">
                  <c:v>7294.0400000000081</c:v>
                </c:pt>
                <c:pt idx="1623">
                  <c:v>11511.540000000008</c:v>
                </c:pt>
                <c:pt idx="1624">
                  <c:v>11949.040000000008</c:v>
                </c:pt>
                <c:pt idx="1625">
                  <c:v>13174.040000000008</c:v>
                </c:pt>
                <c:pt idx="1626">
                  <c:v>16044.040000000008</c:v>
                </c:pt>
                <c:pt idx="1627">
                  <c:v>14154.040000000008</c:v>
                </c:pt>
                <c:pt idx="1628">
                  <c:v>15694.040000000008</c:v>
                </c:pt>
                <c:pt idx="1629">
                  <c:v>16726.540000000008</c:v>
                </c:pt>
                <c:pt idx="1630">
                  <c:v>16901.540000000008</c:v>
                </c:pt>
                <c:pt idx="1631">
                  <c:v>20716.540000000008</c:v>
                </c:pt>
                <c:pt idx="1632">
                  <c:v>23306.540000000008</c:v>
                </c:pt>
                <c:pt idx="1633">
                  <c:v>23884.040000000008</c:v>
                </c:pt>
                <c:pt idx="1634">
                  <c:v>20261.540000000008</c:v>
                </c:pt>
                <c:pt idx="1635">
                  <c:v>14451.540000000008</c:v>
                </c:pt>
                <c:pt idx="1636">
                  <c:v>10531.540000000008</c:v>
                </c:pt>
                <c:pt idx="1637">
                  <c:v>10269.040000000008</c:v>
                </c:pt>
                <c:pt idx="1638">
                  <c:v>15186.540000000008</c:v>
                </c:pt>
                <c:pt idx="1639">
                  <c:v>13366.540000000008</c:v>
                </c:pt>
                <c:pt idx="1640">
                  <c:v>12806.540000000008</c:v>
                </c:pt>
                <c:pt idx="1641">
                  <c:v>19281.540000000008</c:v>
                </c:pt>
                <c:pt idx="1642">
                  <c:v>24916.540000000008</c:v>
                </c:pt>
                <c:pt idx="1643">
                  <c:v>25599.040000000008</c:v>
                </c:pt>
                <c:pt idx="1644">
                  <c:v>26421.540000000008</c:v>
                </c:pt>
                <c:pt idx="1645">
                  <c:v>27279.040000000008</c:v>
                </c:pt>
                <c:pt idx="1646">
                  <c:v>22974.040000000008</c:v>
                </c:pt>
                <c:pt idx="1647">
                  <c:v>20489.040000000008</c:v>
                </c:pt>
                <c:pt idx="1648">
                  <c:v>22204.040000000008</c:v>
                </c:pt>
                <c:pt idx="1649">
                  <c:v>19614.040000000008</c:v>
                </c:pt>
                <c:pt idx="1650">
                  <c:v>17006.540000000008</c:v>
                </c:pt>
                <c:pt idx="1651">
                  <c:v>21889.040000000008</c:v>
                </c:pt>
                <c:pt idx="1652">
                  <c:v>22449.040000000008</c:v>
                </c:pt>
                <c:pt idx="1653">
                  <c:v>21626.540000000008</c:v>
                </c:pt>
                <c:pt idx="1654">
                  <c:v>25651.540000000008</c:v>
                </c:pt>
                <c:pt idx="1655">
                  <c:v>26456.540000000008</c:v>
                </c:pt>
                <c:pt idx="1656">
                  <c:v>22186.540000000008</c:v>
                </c:pt>
                <c:pt idx="1657">
                  <c:v>24566.540000000008</c:v>
                </c:pt>
                <c:pt idx="1658">
                  <c:v>26824.040000000008</c:v>
                </c:pt>
                <c:pt idx="1659">
                  <c:v>22519.040000000008</c:v>
                </c:pt>
                <c:pt idx="1660">
                  <c:v>19806.540000000008</c:v>
                </c:pt>
                <c:pt idx="1661">
                  <c:v>25476.540000000008</c:v>
                </c:pt>
                <c:pt idx="1662">
                  <c:v>26561.540000000008</c:v>
                </c:pt>
                <c:pt idx="1663">
                  <c:v>26999.040000000008</c:v>
                </c:pt>
                <c:pt idx="1664">
                  <c:v>24234.040000000008</c:v>
                </c:pt>
                <c:pt idx="1665">
                  <c:v>19054.040000000008</c:v>
                </c:pt>
                <c:pt idx="1666">
                  <c:v>22939.040000000008</c:v>
                </c:pt>
                <c:pt idx="1667">
                  <c:v>17304.040000000008</c:v>
                </c:pt>
                <c:pt idx="1668">
                  <c:v>20804.040000000008</c:v>
                </c:pt>
                <c:pt idx="1669">
                  <c:v>17356.540000000008</c:v>
                </c:pt>
                <c:pt idx="1670">
                  <c:v>12351.540000000008</c:v>
                </c:pt>
                <c:pt idx="1671">
                  <c:v>4826.5400000000081</c:v>
                </c:pt>
                <c:pt idx="1672">
                  <c:v>3181.5400000000081</c:v>
                </c:pt>
                <c:pt idx="1673">
                  <c:v>5421.5400000000081</c:v>
                </c:pt>
                <c:pt idx="1674">
                  <c:v>8641.5400000000081</c:v>
                </c:pt>
                <c:pt idx="1675">
                  <c:v>5701.5400000000081</c:v>
                </c:pt>
                <c:pt idx="1676">
                  <c:v>6296.5400000000081</c:v>
                </c:pt>
                <c:pt idx="1677">
                  <c:v>2779.0400000000081</c:v>
                </c:pt>
                <c:pt idx="1678">
                  <c:v>4704.0400000000081</c:v>
                </c:pt>
                <c:pt idx="1679">
                  <c:v>7084.0400000000081</c:v>
                </c:pt>
                <c:pt idx="1680">
                  <c:v>8099.0400000000081</c:v>
                </c:pt>
                <c:pt idx="1681">
                  <c:v>3111.5400000000081</c:v>
                </c:pt>
                <c:pt idx="1682">
                  <c:v>1676.5400000000081</c:v>
                </c:pt>
                <c:pt idx="1683">
                  <c:v>3496.5400000000081</c:v>
                </c:pt>
                <c:pt idx="1684">
                  <c:v>3479.0400000000081</c:v>
                </c:pt>
                <c:pt idx="1685">
                  <c:v>2831.5400000000081</c:v>
                </c:pt>
                <c:pt idx="1686">
                  <c:v>-5760.9599999999919</c:v>
                </c:pt>
                <c:pt idx="1687">
                  <c:v>696.54000000000815</c:v>
                </c:pt>
                <c:pt idx="1688">
                  <c:v>1361.5400000000081</c:v>
                </c:pt>
                <c:pt idx="1689">
                  <c:v>1694.0400000000081</c:v>
                </c:pt>
                <c:pt idx="1690">
                  <c:v>3724.0400000000081</c:v>
                </c:pt>
                <c:pt idx="1691">
                  <c:v>3741.5400000000081</c:v>
                </c:pt>
                <c:pt idx="1692">
                  <c:v>5579.0400000000081</c:v>
                </c:pt>
                <c:pt idx="1693">
                  <c:v>3951.5400000000081</c:v>
                </c:pt>
                <c:pt idx="1694">
                  <c:v>2604.0400000000081</c:v>
                </c:pt>
                <c:pt idx="1695">
                  <c:v>2306.5400000000081</c:v>
                </c:pt>
                <c:pt idx="1696">
                  <c:v>5351.5400000000081</c:v>
                </c:pt>
                <c:pt idx="1697">
                  <c:v>10829.040000000008</c:v>
                </c:pt>
                <c:pt idx="1698">
                  <c:v>9569.0400000000081</c:v>
                </c:pt>
                <c:pt idx="1699">
                  <c:v>11896.540000000008</c:v>
                </c:pt>
                <c:pt idx="1700">
                  <c:v>8466.5400000000081</c:v>
                </c:pt>
                <c:pt idx="1701">
                  <c:v>9236.5400000000081</c:v>
                </c:pt>
                <c:pt idx="1702">
                  <c:v>2901.5400000000081</c:v>
                </c:pt>
                <c:pt idx="1703">
                  <c:v>241.54000000000815</c:v>
                </c:pt>
                <c:pt idx="1704">
                  <c:v>2901.5400000000081</c:v>
                </c:pt>
                <c:pt idx="1705">
                  <c:v>2726.5400000000081</c:v>
                </c:pt>
                <c:pt idx="1706">
                  <c:v>5124.0400000000081</c:v>
                </c:pt>
                <c:pt idx="1707">
                  <c:v>3899.0400000000081</c:v>
                </c:pt>
                <c:pt idx="1708">
                  <c:v>3479.0400000000081</c:v>
                </c:pt>
                <c:pt idx="1709">
                  <c:v>6524.0400000000081</c:v>
                </c:pt>
                <c:pt idx="1710">
                  <c:v>12019.040000000008</c:v>
                </c:pt>
                <c:pt idx="1711">
                  <c:v>11914.040000000008</c:v>
                </c:pt>
                <c:pt idx="1712">
                  <c:v>14154.040000000008</c:v>
                </c:pt>
                <c:pt idx="1713">
                  <c:v>13576.540000000008</c:v>
                </c:pt>
                <c:pt idx="1714">
                  <c:v>13209.040000000008</c:v>
                </c:pt>
                <c:pt idx="1715">
                  <c:v>14154.040000000008</c:v>
                </c:pt>
                <c:pt idx="1716">
                  <c:v>16149.040000000008</c:v>
                </c:pt>
                <c:pt idx="1717">
                  <c:v>16376.540000000008</c:v>
                </c:pt>
                <c:pt idx="1718">
                  <c:v>18966.540000000008</c:v>
                </c:pt>
                <c:pt idx="1719">
                  <c:v>19019.040000000008</c:v>
                </c:pt>
                <c:pt idx="1720">
                  <c:v>19439.040000000008</c:v>
                </c:pt>
                <c:pt idx="1721">
                  <c:v>19036.540000000008</c:v>
                </c:pt>
                <c:pt idx="1722">
                  <c:v>20821.540000000008</c:v>
                </c:pt>
                <c:pt idx="1723">
                  <c:v>19789.040000000008</c:v>
                </c:pt>
                <c:pt idx="1724">
                  <c:v>19946.540000000008</c:v>
                </c:pt>
                <c:pt idx="1725">
                  <c:v>19736.540000000008</c:v>
                </c:pt>
                <c:pt idx="1726">
                  <c:v>22064.040000000008</c:v>
                </c:pt>
                <c:pt idx="1727">
                  <c:v>21626.540000000008</c:v>
                </c:pt>
                <c:pt idx="1728">
                  <c:v>19456.540000000008</c:v>
                </c:pt>
                <c:pt idx="1729">
                  <c:v>18844.040000000008</c:v>
                </c:pt>
                <c:pt idx="1730">
                  <c:v>19334.040000000008</c:v>
                </c:pt>
                <c:pt idx="1731">
                  <c:v>17829.040000000008</c:v>
                </c:pt>
                <c:pt idx="1732">
                  <c:v>16411.540000000008</c:v>
                </c:pt>
                <c:pt idx="1733">
                  <c:v>12911.540000000008</c:v>
                </c:pt>
                <c:pt idx="1734">
                  <c:v>14696.540000000008</c:v>
                </c:pt>
                <c:pt idx="1735">
                  <c:v>14871.540000000008</c:v>
                </c:pt>
                <c:pt idx="1736">
                  <c:v>16796.540000000008</c:v>
                </c:pt>
                <c:pt idx="1737">
                  <c:v>18196.540000000008</c:v>
                </c:pt>
                <c:pt idx="1738">
                  <c:v>20384.040000000008</c:v>
                </c:pt>
                <c:pt idx="1739">
                  <c:v>19614.040000000008</c:v>
                </c:pt>
                <c:pt idx="1740">
                  <c:v>20471.540000000008</c:v>
                </c:pt>
                <c:pt idx="1741">
                  <c:v>14924.040000000008</c:v>
                </c:pt>
                <c:pt idx="1742">
                  <c:v>14749.040000000008</c:v>
                </c:pt>
                <c:pt idx="1743">
                  <c:v>12859.040000000008</c:v>
                </c:pt>
                <c:pt idx="1744">
                  <c:v>14101.540000000008</c:v>
                </c:pt>
                <c:pt idx="1745">
                  <c:v>12159.040000000008</c:v>
                </c:pt>
                <c:pt idx="1746">
                  <c:v>12894.040000000008</c:v>
                </c:pt>
                <c:pt idx="1747">
                  <c:v>13839.040000000008</c:v>
                </c:pt>
                <c:pt idx="1748">
                  <c:v>12946.540000000008</c:v>
                </c:pt>
                <c:pt idx="1749">
                  <c:v>11494.040000000008</c:v>
                </c:pt>
                <c:pt idx="1750">
                  <c:v>12106.540000000008</c:v>
                </c:pt>
                <c:pt idx="1751">
                  <c:v>6436.5400000000081</c:v>
                </c:pt>
                <c:pt idx="1752">
                  <c:v>6331.5400000000081</c:v>
                </c:pt>
                <c:pt idx="1753">
                  <c:v>2464.0400000000081</c:v>
                </c:pt>
                <c:pt idx="1754">
                  <c:v>4984.0400000000081</c:v>
                </c:pt>
                <c:pt idx="1755">
                  <c:v>3986.5400000000081</c:v>
                </c:pt>
                <c:pt idx="1756">
                  <c:v>3916.5400000000081</c:v>
                </c:pt>
                <c:pt idx="1757">
                  <c:v>5841.5400000000081</c:v>
                </c:pt>
                <c:pt idx="1758">
                  <c:v>4616.5400000000081</c:v>
                </c:pt>
                <c:pt idx="1759">
                  <c:v>3619.0400000000081</c:v>
                </c:pt>
                <c:pt idx="1760">
                  <c:v>10304.040000000008</c:v>
                </c:pt>
                <c:pt idx="1761">
                  <c:v>11004.040000000008</c:v>
                </c:pt>
                <c:pt idx="1762">
                  <c:v>14679.040000000008</c:v>
                </c:pt>
                <c:pt idx="1763">
                  <c:v>13681.540000000008</c:v>
                </c:pt>
                <c:pt idx="1764">
                  <c:v>12666.540000000008</c:v>
                </c:pt>
                <c:pt idx="1765">
                  <c:v>16901.540000000008</c:v>
                </c:pt>
                <c:pt idx="1766">
                  <c:v>17041.540000000008</c:v>
                </c:pt>
                <c:pt idx="1767">
                  <c:v>18721.540000000008</c:v>
                </c:pt>
                <c:pt idx="1768">
                  <c:v>20016.540000000008</c:v>
                </c:pt>
                <c:pt idx="1769">
                  <c:v>19789.040000000008</c:v>
                </c:pt>
                <c:pt idx="1770">
                  <c:v>20821.540000000008</c:v>
                </c:pt>
                <c:pt idx="1771">
                  <c:v>16201.540000000008</c:v>
                </c:pt>
                <c:pt idx="1772">
                  <c:v>16341.540000000008</c:v>
                </c:pt>
                <c:pt idx="1773">
                  <c:v>12281.540000000008</c:v>
                </c:pt>
                <c:pt idx="1774">
                  <c:v>11896.540000000008</c:v>
                </c:pt>
                <c:pt idx="1775">
                  <c:v>12789.040000000008</c:v>
                </c:pt>
                <c:pt idx="1776">
                  <c:v>13944.040000000008</c:v>
                </c:pt>
                <c:pt idx="1777">
                  <c:v>18284.040000000008</c:v>
                </c:pt>
                <c:pt idx="1778">
                  <c:v>18004.040000000008</c:v>
                </c:pt>
                <c:pt idx="1779">
                  <c:v>20156.540000000008</c:v>
                </c:pt>
                <c:pt idx="1780">
                  <c:v>15519.040000000008</c:v>
                </c:pt>
                <c:pt idx="1781">
                  <c:v>14941.540000000008</c:v>
                </c:pt>
                <c:pt idx="1782">
                  <c:v>11004.040000000008</c:v>
                </c:pt>
                <c:pt idx="1783">
                  <c:v>12001.540000000008</c:v>
                </c:pt>
                <c:pt idx="1784">
                  <c:v>12579.040000000008</c:v>
                </c:pt>
                <c:pt idx="1785">
                  <c:v>10146.540000000008</c:v>
                </c:pt>
                <c:pt idx="1786">
                  <c:v>9359.0400000000081</c:v>
                </c:pt>
                <c:pt idx="1787">
                  <c:v>7731.5400000000081</c:v>
                </c:pt>
                <c:pt idx="1788">
                  <c:v>8291.5400000000081</c:v>
                </c:pt>
                <c:pt idx="1789">
                  <c:v>2709.0400000000081</c:v>
                </c:pt>
                <c:pt idx="1790">
                  <c:v>-685.95999999999185</c:v>
                </c:pt>
                <c:pt idx="1791">
                  <c:v>-4273.4599999999919</c:v>
                </c:pt>
                <c:pt idx="1792">
                  <c:v>-6233.4599999999919</c:v>
                </c:pt>
                <c:pt idx="1793">
                  <c:v>-24590.959999999992</c:v>
                </c:pt>
                <c:pt idx="1794">
                  <c:v>-24940.959999999992</c:v>
                </c:pt>
                <c:pt idx="1795">
                  <c:v>-40778.459999999992</c:v>
                </c:pt>
                <c:pt idx="1796">
                  <c:v>-25360.959999999992</c:v>
                </c:pt>
                <c:pt idx="1797">
                  <c:v>-25325.959999999992</c:v>
                </c:pt>
                <c:pt idx="1798">
                  <c:v>-24188.459999999992</c:v>
                </c:pt>
                <c:pt idx="1799">
                  <c:v>-22858.459999999992</c:v>
                </c:pt>
                <c:pt idx="1800">
                  <c:v>-23400.959999999992</c:v>
                </c:pt>
                <c:pt idx="1801">
                  <c:v>-23155.959999999992</c:v>
                </c:pt>
                <c:pt idx="1802">
                  <c:v>-20268.459999999992</c:v>
                </c:pt>
                <c:pt idx="1803">
                  <c:v>-18938.459999999992</c:v>
                </c:pt>
                <c:pt idx="1804">
                  <c:v>-26585.959999999992</c:v>
                </c:pt>
                <c:pt idx="1805">
                  <c:v>-24555.959999999992</c:v>
                </c:pt>
                <c:pt idx="1806">
                  <c:v>-25868.459999999992</c:v>
                </c:pt>
                <c:pt idx="1807">
                  <c:v>-27513.459999999992</c:v>
                </c:pt>
                <c:pt idx="1808">
                  <c:v>-26393.459999999992</c:v>
                </c:pt>
                <c:pt idx="1809">
                  <c:v>-20968.459999999992</c:v>
                </c:pt>
                <c:pt idx="1810">
                  <c:v>-18938.459999999992</c:v>
                </c:pt>
                <c:pt idx="1811">
                  <c:v>-20653.459999999992</c:v>
                </c:pt>
                <c:pt idx="1812">
                  <c:v>-24065.959999999992</c:v>
                </c:pt>
                <c:pt idx="1813">
                  <c:v>-19480.959999999992</c:v>
                </c:pt>
                <c:pt idx="1814">
                  <c:v>-18623.459999999992</c:v>
                </c:pt>
                <c:pt idx="1815">
                  <c:v>-21038.459999999992</c:v>
                </c:pt>
                <c:pt idx="1816">
                  <c:v>-22823.459999999992</c:v>
                </c:pt>
                <c:pt idx="1817">
                  <c:v>-26760.959999999992</c:v>
                </c:pt>
                <c:pt idx="1818">
                  <c:v>-23733.459999999992</c:v>
                </c:pt>
                <c:pt idx="1819">
                  <c:v>-18623.459999999992</c:v>
                </c:pt>
                <c:pt idx="1820">
                  <c:v>-19603.459999999992</c:v>
                </c:pt>
                <c:pt idx="1821">
                  <c:v>-23750.959999999992</c:v>
                </c:pt>
                <c:pt idx="1822">
                  <c:v>-28090.959999999992</c:v>
                </c:pt>
                <c:pt idx="1823">
                  <c:v>-29613.459999999992</c:v>
                </c:pt>
                <c:pt idx="1824">
                  <c:v>-35545.959999999992</c:v>
                </c:pt>
                <c:pt idx="1825">
                  <c:v>-30855.959999999992</c:v>
                </c:pt>
                <c:pt idx="1826">
                  <c:v>-33935.959999999992</c:v>
                </c:pt>
                <c:pt idx="1827">
                  <c:v>-36770.959999999992</c:v>
                </c:pt>
                <c:pt idx="1828">
                  <c:v>-39080.959999999992</c:v>
                </c:pt>
                <c:pt idx="1829">
                  <c:v>-35335.959999999992</c:v>
                </c:pt>
                <c:pt idx="1830">
                  <c:v>-34250.959999999992</c:v>
                </c:pt>
                <c:pt idx="1831">
                  <c:v>-35143.459999999992</c:v>
                </c:pt>
                <c:pt idx="1832">
                  <c:v>-40638.459999999992</c:v>
                </c:pt>
                <c:pt idx="1833">
                  <c:v>-47113.459999999992</c:v>
                </c:pt>
                <c:pt idx="1834">
                  <c:v>-40183.459999999992</c:v>
                </c:pt>
                <c:pt idx="1835">
                  <c:v>-43280.959999999992</c:v>
                </c:pt>
                <c:pt idx="1836">
                  <c:v>-42370.959999999992</c:v>
                </c:pt>
                <c:pt idx="1837">
                  <c:v>-35125.959999999992</c:v>
                </c:pt>
                <c:pt idx="1838">
                  <c:v>-38013.459999999992</c:v>
                </c:pt>
                <c:pt idx="1839">
                  <c:v>-35580.959999999992</c:v>
                </c:pt>
                <c:pt idx="1840">
                  <c:v>-35808.459999999992</c:v>
                </c:pt>
                <c:pt idx="1841">
                  <c:v>-35230.959999999992</c:v>
                </c:pt>
                <c:pt idx="1842">
                  <c:v>-28790.959999999992</c:v>
                </c:pt>
                <c:pt idx="1843">
                  <c:v>-27495.959999999992</c:v>
                </c:pt>
                <c:pt idx="1844">
                  <c:v>-28265.959999999992</c:v>
                </c:pt>
                <c:pt idx="1845">
                  <c:v>-27583.459999999992</c:v>
                </c:pt>
                <c:pt idx="1846">
                  <c:v>-25518.459999999992</c:v>
                </c:pt>
                <c:pt idx="1847">
                  <c:v>-28405.959999999992</c:v>
                </c:pt>
                <c:pt idx="1848">
                  <c:v>-30663.459999999992</c:v>
                </c:pt>
                <c:pt idx="1849">
                  <c:v>-30330.959999999992</c:v>
                </c:pt>
                <c:pt idx="1850">
                  <c:v>-34303.459999999992</c:v>
                </c:pt>
                <c:pt idx="1851">
                  <c:v>-34565.959999999992</c:v>
                </c:pt>
                <c:pt idx="1852">
                  <c:v>-34390.959999999992</c:v>
                </c:pt>
                <c:pt idx="1853">
                  <c:v>-30558.459999999992</c:v>
                </c:pt>
                <c:pt idx="1854">
                  <c:v>-30890.959999999992</c:v>
                </c:pt>
                <c:pt idx="1855">
                  <c:v>-25885.959999999992</c:v>
                </c:pt>
                <c:pt idx="1856">
                  <c:v>-27443.459999999992</c:v>
                </c:pt>
                <c:pt idx="1857">
                  <c:v>-31695.959999999992</c:v>
                </c:pt>
                <c:pt idx="1858">
                  <c:v>-28738.459999999992</c:v>
                </c:pt>
                <c:pt idx="1859">
                  <c:v>-26043.459999999992</c:v>
                </c:pt>
                <c:pt idx="1860">
                  <c:v>-23803.459999999992</c:v>
                </c:pt>
                <c:pt idx="1861">
                  <c:v>-23295.959999999992</c:v>
                </c:pt>
                <c:pt idx="1862">
                  <c:v>-24538.459999999992</c:v>
                </c:pt>
                <c:pt idx="1863">
                  <c:v>-22420.959999999992</c:v>
                </c:pt>
                <c:pt idx="1864">
                  <c:v>-19603.459999999992</c:v>
                </c:pt>
                <c:pt idx="1865">
                  <c:v>-18973.459999999992</c:v>
                </c:pt>
                <c:pt idx="1866">
                  <c:v>-19008.459999999992</c:v>
                </c:pt>
                <c:pt idx="1867">
                  <c:v>-18395.959999999992</c:v>
                </c:pt>
                <c:pt idx="1868">
                  <c:v>-18675.959999999992</c:v>
                </c:pt>
                <c:pt idx="1869">
                  <c:v>-21038.459999999992</c:v>
                </c:pt>
                <c:pt idx="1870">
                  <c:v>-19218.459999999992</c:v>
                </c:pt>
                <c:pt idx="1871">
                  <c:v>-18815.959999999992</c:v>
                </c:pt>
                <c:pt idx="1872">
                  <c:v>-18028.459999999992</c:v>
                </c:pt>
                <c:pt idx="1873">
                  <c:v>-17485.959999999992</c:v>
                </c:pt>
                <c:pt idx="1874">
                  <c:v>-15298.459999999992</c:v>
                </c:pt>
                <c:pt idx="1875">
                  <c:v>-13163.459999999992</c:v>
                </c:pt>
                <c:pt idx="1876">
                  <c:v>-17275.959999999992</c:v>
                </c:pt>
                <c:pt idx="1877">
                  <c:v>-19568.459999999992</c:v>
                </c:pt>
                <c:pt idx="1878">
                  <c:v>-18973.459999999992</c:v>
                </c:pt>
                <c:pt idx="1879">
                  <c:v>-23715.959999999992</c:v>
                </c:pt>
                <c:pt idx="1880">
                  <c:v>-22963.459999999992</c:v>
                </c:pt>
                <c:pt idx="1881">
                  <c:v>-22788.459999999992</c:v>
                </c:pt>
                <c:pt idx="1882">
                  <c:v>-20268.459999999992</c:v>
                </c:pt>
                <c:pt idx="1883">
                  <c:v>-18098.459999999992</c:v>
                </c:pt>
                <c:pt idx="1884">
                  <c:v>-18378.459999999992</c:v>
                </c:pt>
                <c:pt idx="1885">
                  <c:v>-23155.959999999992</c:v>
                </c:pt>
                <c:pt idx="1886">
                  <c:v>-21423.459999999992</c:v>
                </c:pt>
                <c:pt idx="1887">
                  <c:v>-23523.459999999992</c:v>
                </c:pt>
                <c:pt idx="1888">
                  <c:v>-23418.459999999992</c:v>
                </c:pt>
                <c:pt idx="1889">
                  <c:v>-28563.459999999992</c:v>
                </c:pt>
                <c:pt idx="1890">
                  <c:v>-28283.459999999992</c:v>
                </c:pt>
                <c:pt idx="1891">
                  <c:v>-29298.459999999992</c:v>
                </c:pt>
                <c:pt idx="1892">
                  <c:v>-34110.959999999992</c:v>
                </c:pt>
                <c:pt idx="1893">
                  <c:v>-32238.459999999992</c:v>
                </c:pt>
                <c:pt idx="1894">
                  <c:v>-30838.459999999992</c:v>
                </c:pt>
                <c:pt idx="1895">
                  <c:v>-31118.459999999992</c:v>
                </c:pt>
                <c:pt idx="1896">
                  <c:v>-29508.459999999992</c:v>
                </c:pt>
                <c:pt idx="1897">
                  <c:v>-31520.959999999992</c:v>
                </c:pt>
                <c:pt idx="1898">
                  <c:v>-31240.959999999992</c:v>
                </c:pt>
                <c:pt idx="1899">
                  <c:v>-37610.959999999992</c:v>
                </c:pt>
                <c:pt idx="1900">
                  <c:v>-36490.959999999992</c:v>
                </c:pt>
                <c:pt idx="1901">
                  <c:v>-38100.959999999992</c:v>
                </c:pt>
                <c:pt idx="1902">
                  <c:v>-35965.959999999992</c:v>
                </c:pt>
                <c:pt idx="1903">
                  <c:v>-42195.959999999992</c:v>
                </c:pt>
                <c:pt idx="1904">
                  <c:v>-43053.459999999992</c:v>
                </c:pt>
                <c:pt idx="1905">
                  <c:v>-43123.459999999992</c:v>
                </c:pt>
                <c:pt idx="1906">
                  <c:v>-48845.959999999992</c:v>
                </c:pt>
                <c:pt idx="1907">
                  <c:v>-47078.459999999992</c:v>
                </c:pt>
                <c:pt idx="1908">
                  <c:v>-45590.959999999992</c:v>
                </c:pt>
                <c:pt idx="1909">
                  <c:v>-48373.459999999992</c:v>
                </c:pt>
                <c:pt idx="1910">
                  <c:v>-47218.459999999992</c:v>
                </c:pt>
                <c:pt idx="1911">
                  <c:v>-46973.459999999992</c:v>
                </c:pt>
                <c:pt idx="1912">
                  <c:v>-45065.959999999992</c:v>
                </c:pt>
                <c:pt idx="1913">
                  <c:v>-47200.959999999992</c:v>
                </c:pt>
                <c:pt idx="1914">
                  <c:v>-53080.959999999992</c:v>
                </c:pt>
                <c:pt idx="1915">
                  <c:v>-52345.959999999992</c:v>
                </c:pt>
                <c:pt idx="1916">
                  <c:v>-53185.959999999992</c:v>
                </c:pt>
                <c:pt idx="1917">
                  <c:v>-51785.959999999992</c:v>
                </c:pt>
                <c:pt idx="1918">
                  <c:v>-48355.959999999992</c:v>
                </c:pt>
                <c:pt idx="1919">
                  <c:v>-45380.959999999992</c:v>
                </c:pt>
                <c:pt idx="1920">
                  <c:v>-43840.959999999992</c:v>
                </c:pt>
                <c:pt idx="1921">
                  <c:v>-43018.459999999992</c:v>
                </c:pt>
                <c:pt idx="1922">
                  <c:v>-40078.459999999992</c:v>
                </c:pt>
                <c:pt idx="1923">
                  <c:v>-43420.959999999992</c:v>
                </c:pt>
                <c:pt idx="1924">
                  <c:v>-43035.959999999992</c:v>
                </c:pt>
                <c:pt idx="1925">
                  <c:v>-47550.959999999992</c:v>
                </c:pt>
                <c:pt idx="1926">
                  <c:v>-43858.459999999992</c:v>
                </c:pt>
                <c:pt idx="1927">
                  <c:v>-43193.459999999992</c:v>
                </c:pt>
                <c:pt idx="1928">
                  <c:v>-42020.959999999992</c:v>
                </c:pt>
                <c:pt idx="1929">
                  <c:v>-45433.459999999992</c:v>
                </c:pt>
                <c:pt idx="1930">
                  <c:v>-45923.459999999992</c:v>
                </c:pt>
                <c:pt idx="1931">
                  <c:v>-40165.959999999992</c:v>
                </c:pt>
                <c:pt idx="1932">
                  <c:v>-38660.959999999992</c:v>
                </c:pt>
                <c:pt idx="1933">
                  <c:v>-39028.459999999992</c:v>
                </c:pt>
                <c:pt idx="1934">
                  <c:v>-38660.959999999992</c:v>
                </c:pt>
                <c:pt idx="1935">
                  <c:v>-37085.959999999992</c:v>
                </c:pt>
                <c:pt idx="1936">
                  <c:v>-37873.459999999992</c:v>
                </c:pt>
                <c:pt idx="1937">
                  <c:v>-43875.959999999992</c:v>
                </c:pt>
                <c:pt idx="1938">
                  <c:v>-42318.459999999992</c:v>
                </c:pt>
                <c:pt idx="1939">
                  <c:v>-43560.959999999992</c:v>
                </c:pt>
                <c:pt idx="1940">
                  <c:v>-45485.959999999992</c:v>
                </c:pt>
                <c:pt idx="1941">
                  <c:v>-49160.959999999992</c:v>
                </c:pt>
                <c:pt idx="1942">
                  <c:v>-48740.959999999992</c:v>
                </c:pt>
                <c:pt idx="1943">
                  <c:v>-50298.459999999992</c:v>
                </c:pt>
                <c:pt idx="1944">
                  <c:v>-47568.459999999992</c:v>
                </c:pt>
                <c:pt idx="1945">
                  <c:v>-49633.459999999992</c:v>
                </c:pt>
                <c:pt idx="1946">
                  <c:v>-47165.959999999992</c:v>
                </c:pt>
                <c:pt idx="1947">
                  <c:v>-46868.459999999992</c:v>
                </c:pt>
                <c:pt idx="1948">
                  <c:v>-44295.959999999992</c:v>
                </c:pt>
                <c:pt idx="1949">
                  <c:v>-44558.459999999992</c:v>
                </c:pt>
                <c:pt idx="1950">
                  <c:v>-44575.959999999992</c:v>
                </c:pt>
                <c:pt idx="1951">
                  <c:v>-42458.459999999992</c:v>
                </c:pt>
                <c:pt idx="1952">
                  <c:v>-43280.959999999992</c:v>
                </c:pt>
                <c:pt idx="1953">
                  <c:v>-50333.459999999992</c:v>
                </c:pt>
                <c:pt idx="1954">
                  <c:v>-53640.959999999992</c:v>
                </c:pt>
                <c:pt idx="1955">
                  <c:v>-50140.959999999992</c:v>
                </c:pt>
                <c:pt idx="1956">
                  <c:v>-52118.459999999992</c:v>
                </c:pt>
                <c:pt idx="1957">
                  <c:v>-52153.459999999992</c:v>
                </c:pt>
                <c:pt idx="1958">
                  <c:v>-53483.459999999992</c:v>
                </c:pt>
                <c:pt idx="1959">
                  <c:v>-52660.959999999992</c:v>
                </c:pt>
                <c:pt idx="1960">
                  <c:v>-57875.959999999992</c:v>
                </c:pt>
                <c:pt idx="1961">
                  <c:v>-60360.959999999992</c:v>
                </c:pt>
                <c:pt idx="1962">
                  <c:v>-65208.459999999992</c:v>
                </c:pt>
                <c:pt idx="1963">
                  <c:v>-67413.459999999992</c:v>
                </c:pt>
                <c:pt idx="1964">
                  <c:v>-52468.459999999992</c:v>
                </c:pt>
                <c:pt idx="1965">
                  <c:v>-56405.959999999992</c:v>
                </c:pt>
                <c:pt idx="1966">
                  <c:v>-58680.959999999992</c:v>
                </c:pt>
                <c:pt idx="1967">
                  <c:v>-58365.959999999992</c:v>
                </c:pt>
                <c:pt idx="1968">
                  <c:v>-53308.459999999992</c:v>
                </c:pt>
                <c:pt idx="1969">
                  <c:v>-57053.459999999992</c:v>
                </c:pt>
                <c:pt idx="1970">
                  <c:v>-65733.459999999992</c:v>
                </c:pt>
                <c:pt idx="1971">
                  <c:v>-64105.959999999992</c:v>
                </c:pt>
                <c:pt idx="1972">
                  <c:v>-64770.959999999992</c:v>
                </c:pt>
                <c:pt idx="1973">
                  <c:v>-71630.959999999992</c:v>
                </c:pt>
                <c:pt idx="1974">
                  <c:v>-66118.459999999992</c:v>
                </c:pt>
                <c:pt idx="1975">
                  <c:v>-82550.959999999992</c:v>
                </c:pt>
                <c:pt idx="1976">
                  <c:v>-84983.459999999992</c:v>
                </c:pt>
                <c:pt idx="1977">
                  <c:v>-95868.459999999992</c:v>
                </c:pt>
                <c:pt idx="1978">
                  <c:v>-99735.959999999992</c:v>
                </c:pt>
                <c:pt idx="1979">
                  <c:v>-111198.45999999999</c:v>
                </c:pt>
                <c:pt idx="1980">
                  <c:v>-91353.459999999992</c:v>
                </c:pt>
                <c:pt idx="1981">
                  <c:v>-88080.959999999992</c:v>
                </c:pt>
                <c:pt idx="1982">
                  <c:v>-100768.45999999999</c:v>
                </c:pt>
                <c:pt idx="1983">
                  <c:v>-107138.45999999999</c:v>
                </c:pt>
                <c:pt idx="1984">
                  <c:v>-99210.959999999992</c:v>
                </c:pt>
                <c:pt idx="1985">
                  <c:v>-100260.95999999999</c:v>
                </c:pt>
                <c:pt idx="1986">
                  <c:v>-106735.95999999999</c:v>
                </c:pt>
                <c:pt idx="1987">
                  <c:v>-111023.45999999999</c:v>
                </c:pt>
                <c:pt idx="1988">
                  <c:v>-116728.45999999999</c:v>
                </c:pt>
                <c:pt idx="1989">
                  <c:v>-121138.45999999999</c:v>
                </c:pt>
                <c:pt idx="1990">
                  <c:v>-118985.95999999999</c:v>
                </c:pt>
                <c:pt idx="1991">
                  <c:v>-105685.95999999999</c:v>
                </c:pt>
                <c:pt idx="1992">
                  <c:v>-102395.95999999999</c:v>
                </c:pt>
                <c:pt idx="1993">
                  <c:v>-100260.95999999999</c:v>
                </c:pt>
                <c:pt idx="1994">
                  <c:v>-93488.459999999992</c:v>
                </c:pt>
                <c:pt idx="1995">
                  <c:v>-94730.959999999992</c:v>
                </c:pt>
                <c:pt idx="1996">
                  <c:v>-86103.459999999992</c:v>
                </c:pt>
                <c:pt idx="1997">
                  <c:v>-93715.959999999992</c:v>
                </c:pt>
                <c:pt idx="1998">
                  <c:v>-104530.95999999999</c:v>
                </c:pt>
                <c:pt idx="1999">
                  <c:v>-97390.959999999992</c:v>
                </c:pt>
                <c:pt idx="2000">
                  <c:v>-99490.959999999992</c:v>
                </c:pt>
                <c:pt idx="2001">
                  <c:v>-104495.95999999999</c:v>
                </c:pt>
                <c:pt idx="2002">
                  <c:v>-108538.45999999999</c:v>
                </c:pt>
                <c:pt idx="2003">
                  <c:v>-113683.45999999999</c:v>
                </c:pt>
                <c:pt idx="2004">
                  <c:v>-106158.45999999999</c:v>
                </c:pt>
                <c:pt idx="2005">
                  <c:v>-108643.45999999999</c:v>
                </c:pt>
                <c:pt idx="2006">
                  <c:v>-111828.45999999999</c:v>
                </c:pt>
                <c:pt idx="2007">
                  <c:v>-118478.45999999999</c:v>
                </c:pt>
                <c:pt idx="2008">
                  <c:v>-121383.45999999999</c:v>
                </c:pt>
                <c:pt idx="2009">
                  <c:v>-127245.95999999999</c:v>
                </c:pt>
                <c:pt idx="2010">
                  <c:v>-112405.95999999999</c:v>
                </c:pt>
                <c:pt idx="2011">
                  <c:v>-114155.95999999999</c:v>
                </c:pt>
                <c:pt idx="2012">
                  <c:v>-111075.95999999999</c:v>
                </c:pt>
                <c:pt idx="2013">
                  <c:v>-108415.95999999999</c:v>
                </c:pt>
                <c:pt idx="2014">
                  <c:v>-107820.95999999999</c:v>
                </c:pt>
                <c:pt idx="2015">
                  <c:v>-118495.95999999999</c:v>
                </c:pt>
                <c:pt idx="2016">
                  <c:v>-112248.45999999999</c:v>
                </c:pt>
                <c:pt idx="2017">
                  <c:v>-111355.95999999999</c:v>
                </c:pt>
                <c:pt idx="2018">
                  <c:v>-112668.45999999999</c:v>
                </c:pt>
                <c:pt idx="2019">
                  <c:v>-117848.45999999999</c:v>
                </c:pt>
                <c:pt idx="2020">
                  <c:v>-107260.95999999999</c:v>
                </c:pt>
                <c:pt idx="2021">
                  <c:v>-104933.45999999999</c:v>
                </c:pt>
                <c:pt idx="2022">
                  <c:v>-103323.45999999999</c:v>
                </c:pt>
                <c:pt idx="2023">
                  <c:v>-103970.95999999999</c:v>
                </c:pt>
                <c:pt idx="2024">
                  <c:v>-106053.45999999999</c:v>
                </c:pt>
                <c:pt idx="2025">
                  <c:v>-108153.45999999999</c:v>
                </c:pt>
                <c:pt idx="2026">
                  <c:v>-106088.45999999999</c:v>
                </c:pt>
                <c:pt idx="2027">
                  <c:v>-105108.45999999999</c:v>
                </c:pt>
                <c:pt idx="2028">
                  <c:v>-104478.45999999999</c:v>
                </c:pt>
                <c:pt idx="2029">
                  <c:v>-107663.45999999999</c:v>
                </c:pt>
                <c:pt idx="2030">
                  <c:v>-109360.95999999999</c:v>
                </c:pt>
                <c:pt idx="2031">
                  <c:v>-109623.45999999999</c:v>
                </c:pt>
                <c:pt idx="2032">
                  <c:v>-107243.45999999999</c:v>
                </c:pt>
                <c:pt idx="2033">
                  <c:v>-103095.95999999999</c:v>
                </c:pt>
                <c:pt idx="2034">
                  <c:v>-97198.459999999992</c:v>
                </c:pt>
                <c:pt idx="2035">
                  <c:v>-96830.959999999992</c:v>
                </c:pt>
                <c:pt idx="2036">
                  <c:v>-95238.459999999992</c:v>
                </c:pt>
                <c:pt idx="2037">
                  <c:v>-98983.459999999992</c:v>
                </c:pt>
                <c:pt idx="2038">
                  <c:v>-100435.95999999999</c:v>
                </c:pt>
                <c:pt idx="2039">
                  <c:v>-104443.45999999999</c:v>
                </c:pt>
                <c:pt idx="2040">
                  <c:v>-107138.45999999999</c:v>
                </c:pt>
                <c:pt idx="2041">
                  <c:v>-109605.95999999999</c:v>
                </c:pt>
                <c:pt idx="2042">
                  <c:v>-117025.95999999999</c:v>
                </c:pt>
                <c:pt idx="2043">
                  <c:v>-120840.95999999999</c:v>
                </c:pt>
                <c:pt idx="2044">
                  <c:v>-120263.45999999999</c:v>
                </c:pt>
                <c:pt idx="2045">
                  <c:v>-121313.45999999999</c:v>
                </c:pt>
                <c:pt idx="2046">
                  <c:v>-123518.45999999999</c:v>
                </c:pt>
                <c:pt idx="2047">
                  <c:v>-122083.45999999999</c:v>
                </c:pt>
                <c:pt idx="2048">
                  <c:v>-124358.45999999999</c:v>
                </c:pt>
                <c:pt idx="2049">
                  <c:v>-125828.45999999999</c:v>
                </c:pt>
                <c:pt idx="2050">
                  <c:v>-120893.45999999999</c:v>
                </c:pt>
                <c:pt idx="2051">
                  <c:v>-120193.45999999999</c:v>
                </c:pt>
                <c:pt idx="2052">
                  <c:v>-114103.45999999999</c:v>
                </c:pt>
                <c:pt idx="2053">
                  <c:v>-118513.45999999999</c:v>
                </c:pt>
                <c:pt idx="2054">
                  <c:v>-119125.95999999999</c:v>
                </c:pt>
                <c:pt idx="2055">
                  <c:v>-121645.95999999999</c:v>
                </c:pt>
                <c:pt idx="2056">
                  <c:v>-119598.45999999999</c:v>
                </c:pt>
                <c:pt idx="2057">
                  <c:v>-115538.45999999999</c:v>
                </c:pt>
                <c:pt idx="2058">
                  <c:v>-112913.45999999999</c:v>
                </c:pt>
                <c:pt idx="2059">
                  <c:v>-109308.45999999999</c:v>
                </c:pt>
                <c:pt idx="2060">
                  <c:v>-108538.45999999999</c:v>
                </c:pt>
                <c:pt idx="2061">
                  <c:v>-115013.45999999999</c:v>
                </c:pt>
                <c:pt idx="2062">
                  <c:v>-114068.45999999999</c:v>
                </c:pt>
                <c:pt idx="2063">
                  <c:v>-117655.95999999999</c:v>
                </c:pt>
                <c:pt idx="2064">
                  <c:v>-118390.95999999999</c:v>
                </c:pt>
                <c:pt idx="2065">
                  <c:v>-119580.95999999999</c:v>
                </c:pt>
                <c:pt idx="2066">
                  <c:v>-124533.45999999999</c:v>
                </c:pt>
                <c:pt idx="2067">
                  <c:v>-124638.45999999999</c:v>
                </c:pt>
                <c:pt idx="2068">
                  <c:v>-125705.95999999999</c:v>
                </c:pt>
                <c:pt idx="2069">
                  <c:v>-131988.46</c:v>
                </c:pt>
                <c:pt idx="2070">
                  <c:v>-136293.46</c:v>
                </c:pt>
                <c:pt idx="2071">
                  <c:v>-135750.96</c:v>
                </c:pt>
                <c:pt idx="2072">
                  <c:v>-138218.46</c:v>
                </c:pt>
                <c:pt idx="2073">
                  <c:v>-135260.96</c:v>
                </c:pt>
                <c:pt idx="2074">
                  <c:v>-136765.96</c:v>
                </c:pt>
                <c:pt idx="2075">
                  <c:v>-143258.46</c:v>
                </c:pt>
                <c:pt idx="2076">
                  <c:v>-142575.96</c:v>
                </c:pt>
                <c:pt idx="2077">
                  <c:v>-136765.96</c:v>
                </c:pt>
                <c:pt idx="2078">
                  <c:v>-143118.46</c:v>
                </c:pt>
                <c:pt idx="2079">
                  <c:v>-144413.46</c:v>
                </c:pt>
                <c:pt idx="2080">
                  <c:v>-143993.46</c:v>
                </c:pt>
                <c:pt idx="2081">
                  <c:v>-136853.46</c:v>
                </c:pt>
                <c:pt idx="2082">
                  <c:v>-135365.96</c:v>
                </c:pt>
                <c:pt idx="2083">
                  <c:v>-133248.46</c:v>
                </c:pt>
                <c:pt idx="2084">
                  <c:v>-132880.95999999999</c:v>
                </c:pt>
                <c:pt idx="2085">
                  <c:v>-130518.45999999999</c:v>
                </c:pt>
                <c:pt idx="2086">
                  <c:v>-132390.96</c:v>
                </c:pt>
                <c:pt idx="2087">
                  <c:v>-132233.46</c:v>
                </c:pt>
                <c:pt idx="2088">
                  <c:v>-130588.45999999999</c:v>
                </c:pt>
                <c:pt idx="2089">
                  <c:v>-131918.46</c:v>
                </c:pt>
                <c:pt idx="2090">
                  <c:v>-126545.95999999999</c:v>
                </c:pt>
                <c:pt idx="2091">
                  <c:v>-125058.45999999999</c:v>
                </c:pt>
                <c:pt idx="2092">
                  <c:v>-125478.45999999999</c:v>
                </c:pt>
                <c:pt idx="2093">
                  <c:v>-122415.95999999999</c:v>
                </c:pt>
                <c:pt idx="2094">
                  <c:v>-125775.95999999999</c:v>
                </c:pt>
                <c:pt idx="2095">
                  <c:v>-132565.96</c:v>
                </c:pt>
                <c:pt idx="2096">
                  <c:v>-129205.95999999999</c:v>
                </c:pt>
                <c:pt idx="2097">
                  <c:v>-127508.45999999999</c:v>
                </c:pt>
                <c:pt idx="2098">
                  <c:v>-118915.95999999999</c:v>
                </c:pt>
                <c:pt idx="2099">
                  <c:v>-117953.45999999999</c:v>
                </c:pt>
                <c:pt idx="2100">
                  <c:v>-120420.95999999999</c:v>
                </c:pt>
                <c:pt idx="2101">
                  <c:v>-121383.45999999999</c:v>
                </c:pt>
                <c:pt idx="2102">
                  <c:v>-118828.45999999999</c:v>
                </c:pt>
                <c:pt idx="2103">
                  <c:v>-115083.45999999999</c:v>
                </c:pt>
                <c:pt idx="2104">
                  <c:v>-114015.95999999999</c:v>
                </c:pt>
                <c:pt idx="2105">
                  <c:v>-112143.45999999999</c:v>
                </c:pt>
                <c:pt idx="2106">
                  <c:v>-110848.45999999999</c:v>
                </c:pt>
                <c:pt idx="2107">
                  <c:v>-108748.45999999999</c:v>
                </c:pt>
                <c:pt idx="2108">
                  <c:v>-114943.45999999999</c:v>
                </c:pt>
                <c:pt idx="2109">
                  <c:v>-113683.45999999999</c:v>
                </c:pt>
                <c:pt idx="2110">
                  <c:v>-112073.45999999999</c:v>
                </c:pt>
                <c:pt idx="2111">
                  <c:v>-113123.45999999999</c:v>
                </c:pt>
                <c:pt idx="2112">
                  <c:v>-108800.95999999999</c:v>
                </c:pt>
                <c:pt idx="2113">
                  <c:v>-108205.95999999999</c:v>
                </c:pt>
                <c:pt idx="2114">
                  <c:v>-110620.95999999999</c:v>
                </c:pt>
                <c:pt idx="2115">
                  <c:v>-107838.45999999999</c:v>
                </c:pt>
                <c:pt idx="2116">
                  <c:v>-106245.95999999999</c:v>
                </c:pt>
                <c:pt idx="2117">
                  <c:v>-101450.95999999999</c:v>
                </c:pt>
                <c:pt idx="2118">
                  <c:v>-102378.45999999999</c:v>
                </c:pt>
                <c:pt idx="2119">
                  <c:v>-100978.45999999999</c:v>
                </c:pt>
                <c:pt idx="2120">
                  <c:v>-103515.95999999999</c:v>
                </c:pt>
                <c:pt idx="2121">
                  <c:v>-99298.459999999992</c:v>
                </c:pt>
                <c:pt idx="2122">
                  <c:v>-102378.45999999999</c:v>
                </c:pt>
                <c:pt idx="2123">
                  <c:v>-103375.95999999999</c:v>
                </c:pt>
                <c:pt idx="2124">
                  <c:v>-107523.45999999999</c:v>
                </c:pt>
                <c:pt idx="2125">
                  <c:v>-105825.95999999999</c:v>
                </c:pt>
                <c:pt idx="2126">
                  <c:v>-107768.45999999999</c:v>
                </c:pt>
                <c:pt idx="2127">
                  <c:v>-102360.95999999999</c:v>
                </c:pt>
                <c:pt idx="2128">
                  <c:v>-99245.959999999992</c:v>
                </c:pt>
                <c:pt idx="2129">
                  <c:v>-97355.959999999992</c:v>
                </c:pt>
                <c:pt idx="2130">
                  <c:v>-100698.45999999999</c:v>
                </c:pt>
                <c:pt idx="2131">
                  <c:v>-100593.45999999999</c:v>
                </c:pt>
                <c:pt idx="2132">
                  <c:v>-100470.95999999999</c:v>
                </c:pt>
                <c:pt idx="2133">
                  <c:v>-97653.459999999992</c:v>
                </c:pt>
                <c:pt idx="2134">
                  <c:v>-98020.959999999992</c:v>
                </c:pt>
                <c:pt idx="2135">
                  <c:v>-100260.95999999999</c:v>
                </c:pt>
                <c:pt idx="2136">
                  <c:v>-99735.959999999992</c:v>
                </c:pt>
                <c:pt idx="2137">
                  <c:v>-92963.459999999992</c:v>
                </c:pt>
                <c:pt idx="2138">
                  <c:v>-92595.959999999992</c:v>
                </c:pt>
                <c:pt idx="2139">
                  <c:v>-96148.459999999992</c:v>
                </c:pt>
                <c:pt idx="2140">
                  <c:v>-95045.959999999992</c:v>
                </c:pt>
                <c:pt idx="2141">
                  <c:v>-94695.959999999992</c:v>
                </c:pt>
                <c:pt idx="2142">
                  <c:v>-97443.459999999992</c:v>
                </c:pt>
                <c:pt idx="2143">
                  <c:v>-97040.959999999992</c:v>
                </c:pt>
                <c:pt idx="2144">
                  <c:v>-95798.459999999992</c:v>
                </c:pt>
                <c:pt idx="2145">
                  <c:v>-93768.459999999992</c:v>
                </c:pt>
                <c:pt idx="2146">
                  <c:v>-95255.959999999992</c:v>
                </c:pt>
                <c:pt idx="2147">
                  <c:v>-101310.95999999999</c:v>
                </c:pt>
                <c:pt idx="2148">
                  <c:v>-102500.95999999999</c:v>
                </c:pt>
                <c:pt idx="2149">
                  <c:v>-104233.45999999999</c:v>
                </c:pt>
                <c:pt idx="2150">
                  <c:v>-103025.95999999999</c:v>
                </c:pt>
                <c:pt idx="2151">
                  <c:v>-103690.95999999999</c:v>
                </c:pt>
                <c:pt idx="2152">
                  <c:v>-108363.45999999999</c:v>
                </c:pt>
                <c:pt idx="2153">
                  <c:v>-107365.95999999999</c:v>
                </c:pt>
                <c:pt idx="2154">
                  <c:v>-104005.95999999999</c:v>
                </c:pt>
                <c:pt idx="2155">
                  <c:v>-104058.45999999999</c:v>
                </c:pt>
                <c:pt idx="2156">
                  <c:v>-105143.45999999999</c:v>
                </c:pt>
                <c:pt idx="2157">
                  <c:v>-102028.45999999999</c:v>
                </c:pt>
                <c:pt idx="2158">
                  <c:v>-104250.95999999999</c:v>
                </c:pt>
                <c:pt idx="2159">
                  <c:v>-101188.45999999999</c:v>
                </c:pt>
                <c:pt idx="2160">
                  <c:v>-107505.95999999999</c:v>
                </c:pt>
                <c:pt idx="2161">
                  <c:v>-108030.95999999999</c:v>
                </c:pt>
                <c:pt idx="2162">
                  <c:v>-109675.95999999999</c:v>
                </c:pt>
                <c:pt idx="2163">
                  <c:v>-111933.45999999999</c:v>
                </c:pt>
                <c:pt idx="2164">
                  <c:v>-113193.45999999999</c:v>
                </c:pt>
                <c:pt idx="2165">
                  <c:v>-110340.95999999999</c:v>
                </c:pt>
                <c:pt idx="2166">
                  <c:v>-112213.45999999999</c:v>
                </c:pt>
                <c:pt idx="2167">
                  <c:v>-107208.45999999999</c:v>
                </c:pt>
                <c:pt idx="2168">
                  <c:v>-105545.95999999999</c:v>
                </c:pt>
                <c:pt idx="2169">
                  <c:v>-100715.95999999999</c:v>
                </c:pt>
                <c:pt idx="2170">
                  <c:v>-98790.959999999992</c:v>
                </c:pt>
                <c:pt idx="2171">
                  <c:v>-98073.459999999992</c:v>
                </c:pt>
                <c:pt idx="2172">
                  <c:v>-96358.459999999992</c:v>
                </c:pt>
                <c:pt idx="2173">
                  <c:v>-95150.959999999992</c:v>
                </c:pt>
                <c:pt idx="2174">
                  <c:v>-93173.459999999992</c:v>
                </c:pt>
                <c:pt idx="2175">
                  <c:v>-88553.459999999992</c:v>
                </c:pt>
                <c:pt idx="2176">
                  <c:v>-89585.959999999992</c:v>
                </c:pt>
                <c:pt idx="2177">
                  <c:v>-89043.459999999992</c:v>
                </c:pt>
                <c:pt idx="2178">
                  <c:v>-91178.459999999992</c:v>
                </c:pt>
                <c:pt idx="2179">
                  <c:v>-87695.959999999992</c:v>
                </c:pt>
                <c:pt idx="2180">
                  <c:v>-85280.959999999992</c:v>
                </c:pt>
                <c:pt idx="2181">
                  <c:v>-86190.959999999992</c:v>
                </c:pt>
                <c:pt idx="2182">
                  <c:v>-82585.959999999992</c:v>
                </c:pt>
                <c:pt idx="2183">
                  <c:v>-82585.959999999992</c:v>
                </c:pt>
                <c:pt idx="2184">
                  <c:v>-85350.959999999992</c:v>
                </c:pt>
                <c:pt idx="2185">
                  <c:v>-85263.459999999992</c:v>
                </c:pt>
                <c:pt idx="2186">
                  <c:v>-81588.459999999992</c:v>
                </c:pt>
                <c:pt idx="2187">
                  <c:v>-83548.459999999992</c:v>
                </c:pt>
                <c:pt idx="2188">
                  <c:v>-87538.459999999992</c:v>
                </c:pt>
                <c:pt idx="2189">
                  <c:v>-85333.459999999992</c:v>
                </c:pt>
                <c:pt idx="2190">
                  <c:v>-83583.459999999992</c:v>
                </c:pt>
                <c:pt idx="2191">
                  <c:v>-86348.459999999992</c:v>
                </c:pt>
                <c:pt idx="2192">
                  <c:v>-90478.459999999992</c:v>
                </c:pt>
                <c:pt idx="2193">
                  <c:v>-89008.459999999992</c:v>
                </c:pt>
                <c:pt idx="2194">
                  <c:v>-88203.459999999992</c:v>
                </c:pt>
                <c:pt idx="2195">
                  <c:v>-86838.459999999992</c:v>
                </c:pt>
                <c:pt idx="2196">
                  <c:v>-81623.459999999992</c:v>
                </c:pt>
                <c:pt idx="2197">
                  <c:v>-80258.459999999992</c:v>
                </c:pt>
                <c:pt idx="2198">
                  <c:v>-78525.959999999992</c:v>
                </c:pt>
                <c:pt idx="2199">
                  <c:v>-79278.459999999992</c:v>
                </c:pt>
                <c:pt idx="2200">
                  <c:v>-80170.959999999992</c:v>
                </c:pt>
                <c:pt idx="2201">
                  <c:v>-80275.959999999992</c:v>
                </c:pt>
                <c:pt idx="2202">
                  <c:v>-81500.959999999992</c:v>
                </c:pt>
                <c:pt idx="2203">
                  <c:v>-86733.459999999992</c:v>
                </c:pt>
                <c:pt idx="2204">
                  <c:v>-86890.959999999992</c:v>
                </c:pt>
                <c:pt idx="2205">
                  <c:v>-86995.959999999992</c:v>
                </c:pt>
                <c:pt idx="2206">
                  <c:v>-83040.959999999992</c:v>
                </c:pt>
                <c:pt idx="2207">
                  <c:v>-81868.459999999992</c:v>
                </c:pt>
                <c:pt idx="2208">
                  <c:v>-81080.959999999992</c:v>
                </c:pt>
                <c:pt idx="2209">
                  <c:v>-77563.459999999992</c:v>
                </c:pt>
                <c:pt idx="2210">
                  <c:v>-76653.459999999992</c:v>
                </c:pt>
                <c:pt idx="2211">
                  <c:v>-76425.959999999992</c:v>
                </c:pt>
                <c:pt idx="2212">
                  <c:v>-76268.459999999992</c:v>
                </c:pt>
                <c:pt idx="2213">
                  <c:v>-75515.959999999992</c:v>
                </c:pt>
                <c:pt idx="2214">
                  <c:v>-72890.959999999992</c:v>
                </c:pt>
                <c:pt idx="2215">
                  <c:v>-73258.459999999992</c:v>
                </c:pt>
                <c:pt idx="2216">
                  <c:v>-72488.459999999992</c:v>
                </c:pt>
                <c:pt idx="2217">
                  <c:v>-74413.459999999992</c:v>
                </c:pt>
                <c:pt idx="2218">
                  <c:v>-72750.959999999992</c:v>
                </c:pt>
                <c:pt idx="2219">
                  <c:v>-72575.959999999992</c:v>
                </c:pt>
                <c:pt idx="2220">
                  <c:v>-76863.459999999992</c:v>
                </c:pt>
                <c:pt idx="2221">
                  <c:v>-77860.959999999992</c:v>
                </c:pt>
                <c:pt idx="2222">
                  <c:v>-72120.959999999992</c:v>
                </c:pt>
                <c:pt idx="2223">
                  <c:v>-72663.459999999992</c:v>
                </c:pt>
                <c:pt idx="2224">
                  <c:v>-73135.959999999992</c:v>
                </c:pt>
                <c:pt idx="2225">
                  <c:v>-77948.459999999992</c:v>
                </c:pt>
                <c:pt idx="2226">
                  <c:v>-81290.959999999992</c:v>
                </c:pt>
                <c:pt idx="2227">
                  <c:v>-79085.959999999992</c:v>
                </c:pt>
                <c:pt idx="2228">
                  <c:v>-75218.459999999992</c:v>
                </c:pt>
                <c:pt idx="2229">
                  <c:v>-75165.959999999992</c:v>
                </c:pt>
                <c:pt idx="2230">
                  <c:v>-72558.459999999992</c:v>
                </c:pt>
                <c:pt idx="2231">
                  <c:v>-72943.459999999992</c:v>
                </c:pt>
                <c:pt idx="2232">
                  <c:v>-70335.959999999992</c:v>
                </c:pt>
                <c:pt idx="2233">
                  <c:v>-72120.959999999992</c:v>
                </c:pt>
                <c:pt idx="2234">
                  <c:v>-68078.459999999992</c:v>
                </c:pt>
                <c:pt idx="2235">
                  <c:v>-68358.459999999992</c:v>
                </c:pt>
                <c:pt idx="2236">
                  <c:v>-71315.959999999992</c:v>
                </c:pt>
                <c:pt idx="2237">
                  <c:v>-68270.959999999992</c:v>
                </c:pt>
                <c:pt idx="2238">
                  <c:v>-69950.959999999992</c:v>
                </c:pt>
                <c:pt idx="2239">
                  <c:v>-68480.959999999992</c:v>
                </c:pt>
                <c:pt idx="2240">
                  <c:v>-70668.459999999992</c:v>
                </c:pt>
                <c:pt idx="2241">
                  <c:v>-71210.959999999992</c:v>
                </c:pt>
                <c:pt idx="2242">
                  <c:v>-75043.459999999992</c:v>
                </c:pt>
                <c:pt idx="2243">
                  <c:v>-76040.959999999992</c:v>
                </c:pt>
                <c:pt idx="2244">
                  <c:v>-80398.459999999992</c:v>
                </c:pt>
                <c:pt idx="2245">
                  <c:v>-76758.459999999992</c:v>
                </c:pt>
                <c:pt idx="2246">
                  <c:v>-83845.959999999992</c:v>
                </c:pt>
                <c:pt idx="2247">
                  <c:v>-85910.959999999992</c:v>
                </c:pt>
                <c:pt idx="2248">
                  <c:v>-84843.459999999992</c:v>
                </c:pt>
                <c:pt idx="2249">
                  <c:v>-82585.959999999992</c:v>
                </c:pt>
                <c:pt idx="2250">
                  <c:v>-80923.459999999992</c:v>
                </c:pt>
                <c:pt idx="2251">
                  <c:v>-80398.459999999992</c:v>
                </c:pt>
                <c:pt idx="2252">
                  <c:v>-75428.459999999992</c:v>
                </c:pt>
                <c:pt idx="2253">
                  <c:v>-76495.959999999992</c:v>
                </c:pt>
                <c:pt idx="2254">
                  <c:v>-74238.459999999992</c:v>
                </c:pt>
                <c:pt idx="2255">
                  <c:v>-74308.459999999992</c:v>
                </c:pt>
                <c:pt idx="2256">
                  <c:v>-73415.959999999992</c:v>
                </c:pt>
                <c:pt idx="2257">
                  <c:v>-69740.959999999992</c:v>
                </c:pt>
                <c:pt idx="2258">
                  <c:v>-69933.459999999992</c:v>
                </c:pt>
                <c:pt idx="2259">
                  <c:v>-70178.459999999992</c:v>
                </c:pt>
                <c:pt idx="2260">
                  <c:v>-72803.459999999992</c:v>
                </c:pt>
                <c:pt idx="2261">
                  <c:v>-74238.459999999992</c:v>
                </c:pt>
                <c:pt idx="2262">
                  <c:v>-70195.959999999992</c:v>
                </c:pt>
                <c:pt idx="2263">
                  <c:v>-70773.459999999992</c:v>
                </c:pt>
                <c:pt idx="2264">
                  <c:v>-69950.959999999992</c:v>
                </c:pt>
                <c:pt idx="2265">
                  <c:v>-76023.459999999992</c:v>
                </c:pt>
                <c:pt idx="2266">
                  <c:v>-74255.959999999992</c:v>
                </c:pt>
                <c:pt idx="2267">
                  <c:v>-76005.959999999992</c:v>
                </c:pt>
                <c:pt idx="2268">
                  <c:v>-70685.959999999992</c:v>
                </c:pt>
                <c:pt idx="2269">
                  <c:v>-70633.459999999992</c:v>
                </c:pt>
                <c:pt idx="2270">
                  <c:v>-70580.959999999992</c:v>
                </c:pt>
                <c:pt idx="2271">
                  <c:v>-69845.959999999992</c:v>
                </c:pt>
                <c:pt idx="2272">
                  <c:v>-69950.959999999992</c:v>
                </c:pt>
                <c:pt idx="2273">
                  <c:v>-74045.959999999992</c:v>
                </c:pt>
                <c:pt idx="2274">
                  <c:v>-75288.459999999992</c:v>
                </c:pt>
                <c:pt idx="2275">
                  <c:v>-73030.959999999992</c:v>
                </c:pt>
                <c:pt idx="2276">
                  <c:v>-71053.459999999992</c:v>
                </c:pt>
                <c:pt idx="2277">
                  <c:v>-69583.459999999992</c:v>
                </c:pt>
                <c:pt idx="2278">
                  <c:v>-69408.459999999992</c:v>
                </c:pt>
                <c:pt idx="2279">
                  <c:v>-66380.959999999992</c:v>
                </c:pt>
                <c:pt idx="2280">
                  <c:v>-68778.459999999992</c:v>
                </c:pt>
                <c:pt idx="2281">
                  <c:v>-68480.959999999992</c:v>
                </c:pt>
                <c:pt idx="2282">
                  <c:v>-65260.959999999992</c:v>
                </c:pt>
                <c:pt idx="2283">
                  <c:v>-64193.459999999992</c:v>
                </c:pt>
                <c:pt idx="2284">
                  <c:v>-64210.959999999992</c:v>
                </c:pt>
                <c:pt idx="2285">
                  <c:v>-62600.959999999992</c:v>
                </c:pt>
                <c:pt idx="2286">
                  <c:v>-62320.959999999992</c:v>
                </c:pt>
                <c:pt idx="2287">
                  <c:v>-64508.459999999992</c:v>
                </c:pt>
                <c:pt idx="2288">
                  <c:v>-61165.959999999992</c:v>
                </c:pt>
                <c:pt idx="2289">
                  <c:v>-61743.459999999992</c:v>
                </c:pt>
                <c:pt idx="2290">
                  <c:v>-61760.959999999992</c:v>
                </c:pt>
                <c:pt idx="2291">
                  <c:v>-61935.959999999992</c:v>
                </c:pt>
                <c:pt idx="2292">
                  <c:v>-61725.959999999992</c:v>
                </c:pt>
                <c:pt idx="2293">
                  <c:v>-61463.459999999992</c:v>
                </c:pt>
                <c:pt idx="2294">
                  <c:v>-65645.959999999992</c:v>
                </c:pt>
                <c:pt idx="2295">
                  <c:v>-63178.459999999992</c:v>
                </c:pt>
                <c:pt idx="2296">
                  <c:v>-63178.459999999992</c:v>
                </c:pt>
                <c:pt idx="2297">
                  <c:v>-67570.959999999992</c:v>
                </c:pt>
                <c:pt idx="2298">
                  <c:v>-65855.959999999992</c:v>
                </c:pt>
                <c:pt idx="2299">
                  <c:v>-63353.459999999992</c:v>
                </c:pt>
                <c:pt idx="2300">
                  <c:v>-67955.959999999992</c:v>
                </c:pt>
                <c:pt idx="2301">
                  <c:v>-72978.459999999992</c:v>
                </c:pt>
                <c:pt idx="2302">
                  <c:v>-74955.959999999992</c:v>
                </c:pt>
                <c:pt idx="2303">
                  <c:v>-75550.959999999992</c:v>
                </c:pt>
                <c:pt idx="2304">
                  <c:v>-74045.959999999992</c:v>
                </c:pt>
                <c:pt idx="2305">
                  <c:v>-75795.959999999992</c:v>
                </c:pt>
                <c:pt idx="2306">
                  <c:v>-78175.959999999992</c:v>
                </c:pt>
                <c:pt idx="2307">
                  <c:v>-76600.959999999992</c:v>
                </c:pt>
                <c:pt idx="2308">
                  <c:v>-75480.959999999992</c:v>
                </c:pt>
                <c:pt idx="2309">
                  <c:v>-72995.959999999992</c:v>
                </c:pt>
                <c:pt idx="2310">
                  <c:v>-74308.459999999992</c:v>
                </c:pt>
                <c:pt idx="2311">
                  <c:v>-79243.459999999992</c:v>
                </c:pt>
                <c:pt idx="2312">
                  <c:v>-82778.459999999992</c:v>
                </c:pt>
                <c:pt idx="2313">
                  <c:v>-81343.459999999992</c:v>
                </c:pt>
                <c:pt idx="2314">
                  <c:v>-78875.959999999992</c:v>
                </c:pt>
                <c:pt idx="2315">
                  <c:v>-79365.959999999992</c:v>
                </c:pt>
                <c:pt idx="2316">
                  <c:v>-79295.959999999992</c:v>
                </c:pt>
                <c:pt idx="2317">
                  <c:v>-80048.459999999992</c:v>
                </c:pt>
                <c:pt idx="2318">
                  <c:v>-79925.959999999992</c:v>
                </c:pt>
                <c:pt idx="2319">
                  <c:v>-77283.459999999992</c:v>
                </c:pt>
                <c:pt idx="2320">
                  <c:v>-75130.959999999992</c:v>
                </c:pt>
                <c:pt idx="2321">
                  <c:v>-74308.459999999992</c:v>
                </c:pt>
                <c:pt idx="2322">
                  <c:v>-72925.959999999992</c:v>
                </c:pt>
                <c:pt idx="2323">
                  <c:v>-73765.959999999992</c:v>
                </c:pt>
                <c:pt idx="2324">
                  <c:v>-76915.959999999992</c:v>
                </c:pt>
                <c:pt idx="2325">
                  <c:v>-76460.959999999992</c:v>
                </c:pt>
                <c:pt idx="2326">
                  <c:v>-78928.459999999992</c:v>
                </c:pt>
                <c:pt idx="2327">
                  <c:v>-77335.959999999992</c:v>
                </c:pt>
                <c:pt idx="2328">
                  <c:v>-73188.459999999992</c:v>
                </c:pt>
                <c:pt idx="2329">
                  <c:v>-71035.959999999992</c:v>
                </c:pt>
                <c:pt idx="2330">
                  <c:v>-69933.459999999992</c:v>
                </c:pt>
                <c:pt idx="2331">
                  <c:v>-70265.959999999992</c:v>
                </c:pt>
                <c:pt idx="2332">
                  <c:v>-67465.959999999992</c:v>
                </c:pt>
                <c:pt idx="2333">
                  <c:v>-67168.459999999992</c:v>
                </c:pt>
                <c:pt idx="2334">
                  <c:v>-66328.459999999992</c:v>
                </c:pt>
                <c:pt idx="2335">
                  <c:v>-65733.459999999992</c:v>
                </c:pt>
                <c:pt idx="2336">
                  <c:v>-65575.959999999992</c:v>
                </c:pt>
                <c:pt idx="2337">
                  <c:v>-65103.459999999992</c:v>
                </c:pt>
                <c:pt idx="2338">
                  <c:v>-65908.459999999992</c:v>
                </c:pt>
                <c:pt idx="2339">
                  <c:v>-64473.459999999992</c:v>
                </c:pt>
                <c:pt idx="2340">
                  <c:v>-61970.959999999992</c:v>
                </c:pt>
                <c:pt idx="2341">
                  <c:v>-62268.459999999992</c:v>
                </c:pt>
                <c:pt idx="2342">
                  <c:v>-63685.959999999992</c:v>
                </c:pt>
                <c:pt idx="2343">
                  <c:v>-63405.959999999992</c:v>
                </c:pt>
                <c:pt idx="2344">
                  <c:v>-62705.959999999992</c:v>
                </c:pt>
                <c:pt idx="2345">
                  <c:v>-62198.459999999992</c:v>
                </c:pt>
                <c:pt idx="2346">
                  <c:v>-58785.959999999992</c:v>
                </c:pt>
                <c:pt idx="2347">
                  <c:v>-59065.959999999992</c:v>
                </c:pt>
                <c:pt idx="2348">
                  <c:v>-57910.959999999992</c:v>
                </c:pt>
                <c:pt idx="2349">
                  <c:v>-57718.459999999992</c:v>
                </c:pt>
                <c:pt idx="2350">
                  <c:v>-57525.959999999992</c:v>
                </c:pt>
                <c:pt idx="2351">
                  <c:v>-54988.459999999992</c:v>
                </c:pt>
                <c:pt idx="2352">
                  <c:v>-54375.959999999992</c:v>
                </c:pt>
                <c:pt idx="2353">
                  <c:v>-55355.959999999992</c:v>
                </c:pt>
                <c:pt idx="2354">
                  <c:v>-56125.959999999992</c:v>
                </c:pt>
                <c:pt idx="2355">
                  <c:v>-54725.959999999992</c:v>
                </c:pt>
                <c:pt idx="2356">
                  <c:v>-54183.459999999992</c:v>
                </c:pt>
                <c:pt idx="2357">
                  <c:v>-54883.459999999992</c:v>
                </c:pt>
                <c:pt idx="2358">
                  <c:v>-53378.459999999992</c:v>
                </c:pt>
                <c:pt idx="2359">
                  <c:v>-52905.959999999992</c:v>
                </c:pt>
                <c:pt idx="2360">
                  <c:v>-56563.459999999992</c:v>
                </c:pt>
                <c:pt idx="2361">
                  <c:v>-57665.959999999992</c:v>
                </c:pt>
                <c:pt idx="2362">
                  <c:v>-54060.959999999992</c:v>
                </c:pt>
                <c:pt idx="2363">
                  <c:v>-54568.459999999992</c:v>
                </c:pt>
                <c:pt idx="2364">
                  <c:v>-56878.459999999992</c:v>
                </c:pt>
                <c:pt idx="2365">
                  <c:v>-53588.459999999992</c:v>
                </c:pt>
                <c:pt idx="2366">
                  <c:v>-51505.959999999992</c:v>
                </c:pt>
                <c:pt idx="2367">
                  <c:v>-57613.459999999992</c:v>
                </c:pt>
                <c:pt idx="2368">
                  <c:v>-60255.959999999992</c:v>
                </c:pt>
                <c:pt idx="2369">
                  <c:v>-57753.459999999992</c:v>
                </c:pt>
                <c:pt idx="2370">
                  <c:v>-59555.959999999992</c:v>
                </c:pt>
                <c:pt idx="2371">
                  <c:v>-56160.959999999992</c:v>
                </c:pt>
                <c:pt idx="2372">
                  <c:v>-62600.959999999992</c:v>
                </c:pt>
                <c:pt idx="2373">
                  <c:v>-63895.959999999992</c:v>
                </c:pt>
                <c:pt idx="2374">
                  <c:v>-65698.459999999992</c:v>
                </c:pt>
                <c:pt idx="2375">
                  <c:v>-72908.459999999992</c:v>
                </c:pt>
                <c:pt idx="2376">
                  <c:v>-63685.959999999992</c:v>
                </c:pt>
                <c:pt idx="2377">
                  <c:v>-60745.959999999992</c:v>
                </c:pt>
                <c:pt idx="2378">
                  <c:v>-56213.459999999992</c:v>
                </c:pt>
                <c:pt idx="2379">
                  <c:v>-54480.959999999992</c:v>
                </c:pt>
                <c:pt idx="2380">
                  <c:v>-60308.459999999992</c:v>
                </c:pt>
                <c:pt idx="2381">
                  <c:v>-62093.459999999992</c:v>
                </c:pt>
                <c:pt idx="2382">
                  <c:v>-57665.959999999992</c:v>
                </c:pt>
                <c:pt idx="2383">
                  <c:v>-62810.959999999992</c:v>
                </c:pt>
                <c:pt idx="2384">
                  <c:v>-70055.959999999992</c:v>
                </c:pt>
                <c:pt idx="2385">
                  <c:v>-69670.959999999992</c:v>
                </c:pt>
                <c:pt idx="2386">
                  <c:v>-69618.459999999992</c:v>
                </c:pt>
                <c:pt idx="2387">
                  <c:v>-74413.459999999992</c:v>
                </c:pt>
                <c:pt idx="2388">
                  <c:v>-71438.459999999992</c:v>
                </c:pt>
                <c:pt idx="2389">
                  <c:v>-65820.959999999992</c:v>
                </c:pt>
                <c:pt idx="2390">
                  <c:v>-66100.959999999992</c:v>
                </c:pt>
                <c:pt idx="2391">
                  <c:v>-64665.959999999992</c:v>
                </c:pt>
                <c:pt idx="2392">
                  <c:v>-64788.459999999992</c:v>
                </c:pt>
                <c:pt idx="2393">
                  <c:v>-63738.459999999992</c:v>
                </c:pt>
                <c:pt idx="2394">
                  <c:v>-61848.459999999992</c:v>
                </c:pt>
                <c:pt idx="2395">
                  <c:v>-65453.459999999992</c:v>
                </c:pt>
                <c:pt idx="2396">
                  <c:v>-66188.459999999992</c:v>
                </c:pt>
                <c:pt idx="2397">
                  <c:v>-67658.459999999992</c:v>
                </c:pt>
                <c:pt idx="2398">
                  <c:v>-64473.459999999992</c:v>
                </c:pt>
                <c:pt idx="2399">
                  <c:v>-62285.959999999992</c:v>
                </c:pt>
                <c:pt idx="2400">
                  <c:v>-61725.959999999992</c:v>
                </c:pt>
                <c:pt idx="2401">
                  <c:v>-59783.459999999992</c:v>
                </c:pt>
                <c:pt idx="2402">
                  <c:v>-56878.459999999992</c:v>
                </c:pt>
                <c:pt idx="2403">
                  <c:v>-56615.959999999992</c:v>
                </c:pt>
                <c:pt idx="2404">
                  <c:v>-55565.959999999992</c:v>
                </c:pt>
                <c:pt idx="2405">
                  <c:v>-56055.959999999992</c:v>
                </c:pt>
                <c:pt idx="2406">
                  <c:v>-53413.459999999992</c:v>
                </c:pt>
                <c:pt idx="2407">
                  <c:v>-54078.459999999992</c:v>
                </c:pt>
                <c:pt idx="2408">
                  <c:v>-55495.959999999992</c:v>
                </c:pt>
                <c:pt idx="2409">
                  <c:v>-58663.459999999992</c:v>
                </c:pt>
                <c:pt idx="2410">
                  <c:v>-60710.959999999992</c:v>
                </c:pt>
                <c:pt idx="2411">
                  <c:v>-58103.459999999992</c:v>
                </c:pt>
                <c:pt idx="2412">
                  <c:v>-64578.459999999992</c:v>
                </c:pt>
                <c:pt idx="2413">
                  <c:v>-64700.959999999992</c:v>
                </c:pt>
                <c:pt idx="2414">
                  <c:v>-67115.959999999992</c:v>
                </c:pt>
                <c:pt idx="2415">
                  <c:v>-69775.959999999992</c:v>
                </c:pt>
                <c:pt idx="2416">
                  <c:v>-69793.459999999992</c:v>
                </c:pt>
                <c:pt idx="2417">
                  <c:v>-66380.959999999992</c:v>
                </c:pt>
                <c:pt idx="2418">
                  <c:v>-63913.459999999992</c:v>
                </c:pt>
                <c:pt idx="2419">
                  <c:v>-62093.459999999992</c:v>
                </c:pt>
                <c:pt idx="2420">
                  <c:v>-60938.459999999992</c:v>
                </c:pt>
                <c:pt idx="2421">
                  <c:v>-60588.459999999992</c:v>
                </c:pt>
                <c:pt idx="2422">
                  <c:v>-57035.959999999992</c:v>
                </c:pt>
                <c:pt idx="2423">
                  <c:v>-56143.459999999992</c:v>
                </c:pt>
                <c:pt idx="2424">
                  <c:v>-58120.959999999992</c:v>
                </c:pt>
                <c:pt idx="2425">
                  <c:v>-62145.959999999992</c:v>
                </c:pt>
                <c:pt idx="2426">
                  <c:v>-62408.459999999992</c:v>
                </c:pt>
                <c:pt idx="2427">
                  <c:v>-64613.459999999992</c:v>
                </c:pt>
                <c:pt idx="2428">
                  <c:v>-63230.959999999992</c:v>
                </c:pt>
                <c:pt idx="2429">
                  <c:v>-58750.959999999992</c:v>
                </c:pt>
                <c:pt idx="2430">
                  <c:v>-57683.459999999992</c:v>
                </c:pt>
                <c:pt idx="2431">
                  <c:v>-56773.459999999992</c:v>
                </c:pt>
                <c:pt idx="2432">
                  <c:v>-56038.459999999992</c:v>
                </c:pt>
                <c:pt idx="2433">
                  <c:v>-56615.959999999992</c:v>
                </c:pt>
                <c:pt idx="2434">
                  <c:v>-59310.959999999992</c:v>
                </c:pt>
                <c:pt idx="2435">
                  <c:v>-58103.459999999992</c:v>
                </c:pt>
                <c:pt idx="2436">
                  <c:v>-53448.459999999992</c:v>
                </c:pt>
                <c:pt idx="2437">
                  <c:v>-52923.459999999992</c:v>
                </c:pt>
                <c:pt idx="2438">
                  <c:v>-51558.459999999992</c:v>
                </c:pt>
                <c:pt idx="2439">
                  <c:v>-51488.459999999992</c:v>
                </c:pt>
                <c:pt idx="2440">
                  <c:v>-53763.459999999992</c:v>
                </c:pt>
                <c:pt idx="2441">
                  <c:v>-51208.459999999992</c:v>
                </c:pt>
                <c:pt idx="2442">
                  <c:v>-53325.959999999992</c:v>
                </c:pt>
                <c:pt idx="2443">
                  <c:v>-58138.459999999992</c:v>
                </c:pt>
                <c:pt idx="2444">
                  <c:v>-58733.459999999992</c:v>
                </c:pt>
                <c:pt idx="2445">
                  <c:v>-59240.959999999992</c:v>
                </c:pt>
                <c:pt idx="2446">
                  <c:v>-59328.459999999992</c:v>
                </c:pt>
                <c:pt idx="2447">
                  <c:v>-56458.459999999992</c:v>
                </c:pt>
                <c:pt idx="2448">
                  <c:v>-56423.459999999992</c:v>
                </c:pt>
                <c:pt idx="2449">
                  <c:v>-60990.959999999992</c:v>
                </c:pt>
                <c:pt idx="2450">
                  <c:v>-63633.459999999992</c:v>
                </c:pt>
                <c:pt idx="2451">
                  <c:v>-63055.959999999992</c:v>
                </c:pt>
                <c:pt idx="2452">
                  <c:v>-65960.959999999992</c:v>
                </c:pt>
                <c:pt idx="2453">
                  <c:v>-67395.959999999992</c:v>
                </c:pt>
                <c:pt idx="2454">
                  <c:v>-66678.459999999992</c:v>
                </c:pt>
                <c:pt idx="2455">
                  <c:v>-65575.959999999992</c:v>
                </c:pt>
                <c:pt idx="2456">
                  <c:v>-66590.959999999992</c:v>
                </c:pt>
                <c:pt idx="2457">
                  <c:v>-66713.459999999992</c:v>
                </c:pt>
                <c:pt idx="2458">
                  <c:v>-61130.959999999992</c:v>
                </c:pt>
                <c:pt idx="2459">
                  <c:v>-60623.459999999992</c:v>
                </c:pt>
                <c:pt idx="2460">
                  <c:v>-58488.459999999992</c:v>
                </c:pt>
                <c:pt idx="2461">
                  <c:v>-58173.459999999992</c:v>
                </c:pt>
                <c:pt idx="2462">
                  <c:v>-59678.459999999992</c:v>
                </c:pt>
                <c:pt idx="2463">
                  <c:v>-57578.459999999992</c:v>
                </c:pt>
                <c:pt idx="2464">
                  <c:v>-57088.459999999992</c:v>
                </c:pt>
                <c:pt idx="2465">
                  <c:v>-56230.959999999992</c:v>
                </c:pt>
                <c:pt idx="2466">
                  <c:v>-54848.459999999992</c:v>
                </c:pt>
                <c:pt idx="2467">
                  <c:v>-53990.959999999992</c:v>
                </c:pt>
                <c:pt idx="2468">
                  <c:v>-54183.459999999992</c:v>
                </c:pt>
                <c:pt idx="2469">
                  <c:v>-54550.959999999992</c:v>
                </c:pt>
                <c:pt idx="2470">
                  <c:v>-56475.959999999992</c:v>
                </c:pt>
                <c:pt idx="2471">
                  <c:v>-53448.459999999992</c:v>
                </c:pt>
                <c:pt idx="2472">
                  <c:v>-53588.459999999992</c:v>
                </c:pt>
                <c:pt idx="2473">
                  <c:v>-55863.459999999992</c:v>
                </c:pt>
                <c:pt idx="2474">
                  <c:v>-57123.459999999992</c:v>
                </c:pt>
                <c:pt idx="2475">
                  <c:v>-53168.459999999992</c:v>
                </c:pt>
                <c:pt idx="2476">
                  <c:v>-53640.959999999992</c:v>
                </c:pt>
                <c:pt idx="2477">
                  <c:v>-53885.959999999992</c:v>
                </c:pt>
                <c:pt idx="2478">
                  <c:v>-54550.959999999992</c:v>
                </c:pt>
                <c:pt idx="2479">
                  <c:v>-55303.459999999992</c:v>
                </c:pt>
                <c:pt idx="2480">
                  <c:v>-55968.459999999992</c:v>
                </c:pt>
                <c:pt idx="2481">
                  <c:v>-59153.459999999992</c:v>
                </c:pt>
                <c:pt idx="2482">
                  <c:v>-55478.459999999992</c:v>
                </c:pt>
                <c:pt idx="2483">
                  <c:v>-54568.459999999992</c:v>
                </c:pt>
                <c:pt idx="2484">
                  <c:v>-54585.959999999992</c:v>
                </c:pt>
                <c:pt idx="2485">
                  <c:v>-53255.959999999992</c:v>
                </c:pt>
                <c:pt idx="2486">
                  <c:v>-52608.459999999992</c:v>
                </c:pt>
                <c:pt idx="2487">
                  <c:v>-53063.459999999992</c:v>
                </c:pt>
                <c:pt idx="2488">
                  <c:v>-48128.459999999992</c:v>
                </c:pt>
                <c:pt idx="2489">
                  <c:v>-47550.959999999992</c:v>
                </c:pt>
                <c:pt idx="2490">
                  <c:v>-46465.959999999992</c:v>
                </c:pt>
                <c:pt idx="2491">
                  <c:v>-45380.959999999992</c:v>
                </c:pt>
                <c:pt idx="2492">
                  <c:v>-46063.459999999992</c:v>
                </c:pt>
                <c:pt idx="2493">
                  <c:v>-45030.959999999992</c:v>
                </c:pt>
                <c:pt idx="2494">
                  <c:v>-42860.959999999992</c:v>
                </c:pt>
                <c:pt idx="2495">
                  <c:v>-42038.459999999992</c:v>
                </c:pt>
                <c:pt idx="2496">
                  <c:v>-41303.459999999992</c:v>
                </c:pt>
                <c:pt idx="2497">
                  <c:v>-41845.959999999992</c:v>
                </c:pt>
                <c:pt idx="2498">
                  <c:v>-43648.459999999992</c:v>
                </c:pt>
                <c:pt idx="2499">
                  <c:v>-42895.959999999992</c:v>
                </c:pt>
                <c:pt idx="2500">
                  <c:v>-42073.459999999992</c:v>
                </c:pt>
                <c:pt idx="2501">
                  <c:v>-42528.459999999992</c:v>
                </c:pt>
                <c:pt idx="2502">
                  <c:v>-40288.459999999992</c:v>
                </c:pt>
                <c:pt idx="2503">
                  <c:v>-41548.459999999992</c:v>
                </c:pt>
                <c:pt idx="2504">
                  <c:v>-37785.959999999992</c:v>
                </c:pt>
                <c:pt idx="2505">
                  <c:v>-36963.459999999992</c:v>
                </c:pt>
                <c:pt idx="2506">
                  <c:v>-37050.959999999992</c:v>
                </c:pt>
                <c:pt idx="2507">
                  <c:v>-36280.959999999992</c:v>
                </c:pt>
                <c:pt idx="2508">
                  <c:v>-37628.459999999992</c:v>
                </c:pt>
                <c:pt idx="2509">
                  <c:v>-37943.459999999992</c:v>
                </c:pt>
                <c:pt idx="2510">
                  <c:v>-38818.459999999992</c:v>
                </c:pt>
                <c:pt idx="2511">
                  <c:v>-35738.459999999992</c:v>
                </c:pt>
                <c:pt idx="2512">
                  <c:v>-40200.959999999992</c:v>
                </c:pt>
                <c:pt idx="2513">
                  <c:v>-39115.959999999992</c:v>
                </c:pt>
                <c:pt idx="2514">
                  <c:v>-34583.459999999992</c:v>
                </c:pt>
                <c:pt idx="2515">
                  <c:v>-34023.459999999992</c:v>
                </c:pt>
                <c:pt idx="2516">
                  <c:v>-35475.959999999992</c:v>
                </c:pt>
                <c:pt idx="2517">
                  <c:v>-37873.459999999992</c:v>
                </c:pt>
                <c:pt idx="2518">
                  <c:v>-34495.959999999992</c:v>
                </c:pt>
                <c:pt idx="2519">
                  <c:v>-32903.459999999992</c:v>
                </c:pt>
                <c:pt idx="2520">
                  <c:v>-34145.959999999992</c:v>
                </c:pt>
                <c:pt idx="2521">
                  <c:v>-38818.459999999992</c:v>
                </c:pt>
                <c:pt idx="2522">
                  <c:v>-38800.959999999992</c:v>
                </c:pt>
                <c:pt idx="2523">
                  <c:v>-32955.959999999992</c:v>
                </c:pt>
                <c:pt idx="2524">
                  <c:v>-30558.459999999992</c:v>
                </c:pt>
                <c:pt idx="2525">
                  <c:v>-30575.959999999992</c:v>
                </c:pt>
                <c:pt idx="2526">
                  <c:v>-30330.959999999992</c:v>
                </c:pt>
                <c:pt idx="2527">
                  <c:v>-28388.459999999992</c:v>
                </c:pt>
                <c:pt idx="2528">
                  <c:v>-29683.459999999992</c:v>
                </c:pt>
                <c:pt idx="2529">
                  <c:v>-29998.459999999992</c:v>
                </c:pt>
                <c:pt idx="2530">
                  <c:v>-28440.959999999992</c:v>
                </c:pt>
                <c:pt idx="2531">
                  <c:v>-27740.959999999992</c:v>
                </c:pt>
                <c:pt idx="2532">
                  <c:v>-27688.459999999992</c:v>
                </c:pt>
                <c:pt idx="2533">
                  <c:v>-28388.459999999992</c:v>
                </c:pt>
                <c:pt idx="2534">
                  <c:v>-27880.959999999992</c:v>
                </c:pt>
                <c:pt idx="2535">
                  <c:v>-28860.959999999992</c:v>
                </c:pt>
                <c:pt idx="2536">
                  <c:v>-27548.459999999992</c:v>
                </c:pt>
                <c:pt idx="2537">
                  <c:v>-26113.459999999992</c:v>
                </c:pt>
                <c:pt idx="2538">
                  <c:v>-26218.459999999992</c:v>
                </c:pt>
                <c:pt idx="2539">
                  <c:v>-26935.959999999992</c:v>
                </c:pt>
                <c:pt idx="2540">
                  <c:v>-29858.459999999992</c:v>
                </c:pt>
                <c:pt idx="2541">
                  <c:v>-29893.459999999992</c:v>
                </c:pt>
                <c:pt idx="2542">
                  <c:v>-29158.459999999992</c:v>
                </c:pt>
                <c:pt idx="2543">
                  <c:v>-32028.459999999992</c:v>
                </c:pt>
                <c:pt idx="2544">
                  <c:v>-29630.959999999992</c:v>
                </c:pt>
                <c:pt idx="2545">
                  <c:v>-30365.959999999992</c:v>
                </c:pt>
                <c:pt idx="2546">
                  <c:v>-30925.959999999992</c:v>
                </c:pt>
                <c:pt idx="2547">
                  <c:v>-29420.959999999992</c:v>
                </c:pt>
                <c:pt idx="2548">
                  <c:v>-30400.959999999992</c:v>
                </c:pt>
                <c:pt idx="2549">
                  <c:v>-33253.459999999992</c:v>
                </c:pt>
                <c:pt idx="2550">
                  <c:v>-30698.459999999992</c:v>
                </c:pt>
                <c:pt idx="2551">
                  <c:v>-26340.959999999992</c:v>
                </c:pt>
                <c:pt idx="2552">
                  <c:v>-26393.459999999992</c:v>
                </c:pt>
                <c:pt idx="2553">
                  <c:v>-25903.459999999992</c:v>
                </c:pt>
                <c:pt idx="2554">
                  <c:v>-26200.959999999992</c:v>
                </c:pt>
                <c:pt idx="2555">
                  <c:v>-23838.459999999992</c:v>
                </c:pt>
                <c:pt idx="2556">
                  <c:v>-25920.959999999992</c:v>
                </c:pt>
                <c:pt idx="2557">
                  <c:v>-27880.959999999992</c:v>
                </c:pt>
                <c:pt idx="2558">
                  <c:v>-26603.459999999992</c:v>
                </c:pt>
                <c:pt idx="2559">
                  <c:v>-26393.459999999992</c:v>
                </c:pt>
                <c:pt idx="2560">
                  <c:v>-26830.959999999992</c:v>
                </c:pt>
                <c:pt idx="2561">
                  <c:v>-24485.959999999992</c:v>
                </c:pt>
                <c:pt idx="2562">
                  <c:v>-23348.459999999992</c:v>
                </c:pt>
                <c:pt idx="2563">
                  <c:v>-25028.459999999992</c:v>
                </c:pt>
                <c:pt idx="2564">
                  <c:v>-25693.459999999992</c:v>
                </c:pt>
                <c:pt idx="2565">
                  <c:v>-22560.959999999992</c:v>
                </c:pt>
                <c:pt idx="2566">
                  <c:v>-22543.459999999992</c:v>
                </c:pt>
                <c:pt idx="2567">
                  <c:v>-22368.459999999992</c:v>
                </c:pt>
                <c:pt idx="2568">
                  <c:v>-21475.959999999992</c:v>
                </c:pt>
                <c:pt idx="2569">
                  <c:v>-19008.459999999992</c:v>
                </c:pt>
                <c:pt idx="2570">
                  <c:v>-17905.959999999992</c:v>
                </c:pt>
                <c:pt idx="2571">
                  <c:v>-17818.459999999992</c:v>
                </c:pt>
                <c:pt idx="2572">
                  <c:v>-17118.459999999992</c:v>
                </c:pt>
                <c:pt idx="2573">
                  <c:v>-15578.459999999992</c:v>
                </c:pt>
                <c:pt idx="2574">
                  <c:v>-15070.959999999992</c:v>
                </c:pt>
                <c:pt idx="2575">
                  <c:v>-14843.459999999992</c:v>
                </c:pt>
                <c:pt idx="2576">
                  <c:v>-14055.959999999992</c:v>
                </c:pt>
                <c:pt idx="2577">
                  <c:v>-14948.459999999992</c:v>
                </c:pt>
                <c:pt idx="2578">
                  <c:v>-14318.459999999992</c:v>
                </c:pt>
                <c:pt idx="2579">
                  <c:v>-17625.959999999992</c:v>
                </c:pt>
                <c:pt idx="2580">
                  <c:v>-17660.959999999992</c:v>
                </c:pt>
                <c:pt idx="2581">
                  <c:v>-21773.459999999992</c:v>
                </c:pt>
                <c:pt idx="2582">
                  <c:v>-24328.459999999992</c:v>
                </c:pt>
                <c:pt idx="2583">
                  <c:v>-22560.959999999992</c:v>
                </c:pt>
                <c:pt idx="2584">
                  <c:v>-19410.959999999992</c:v>
                </c:pt>
                <c:pt idx="2585">
                  <c:v>-21195.959999999992</c:v>
                </c:pt>
                <c:pt idx="2586">
                  <c:v>-22350.959999999992</c:v>
                </c:pt>
                <c:pt idx="2587">
                  <c:v>-21265.959999999992</c:v>
                </c:pt>
                <c:pt idx="2588">
                  <c:v>-22998.459999999992</c:v>
                </c:pt>
                <c:pt idx="2589">
                  <c:v>-23278.459999999992</c:v>
                </c:pt>
                <c:pt idx="2590">
                  <c:v>-23313.459999999992</c:v>
                </c:pt>
                <c:pt idx="2591">
                  <c:v>-24573.459999999992</c:v>
                </c:pt>
                <c:pt idx="2592">
                  <c:v>-27128.459999999992</c:v>
                </c:pt>
                <c:pt idx="2593">
                  <c:v>-29665.959999999992</c:v>
                </c:pt>
                <c:pt idx="2594">
                  <c:v>-33428.459999999992</c:v>
                </c:pt>
                <c:pt idx="2595">
                  <c:v>-40813.459999999992</c:v>
                </c:pt>
                <c:pt idx="2596">
                  <c:v>-45520.959999999992</c:v>
                </c:pt>
                <c:pt idx="2597">
                  <c:v>-41198.459999999992</c:v>
                </c:pt>
                <c:pt idx="2598">
                  <c:v>-40550.959999999992</c:v>
                </c:pt>
                <c:pt idx="2599">
                  <c:v>-35878.459999999992</c:v>
                </c:pt>
                <c:pt idx="2600">
                  <c:v>-36595.959999999992</c:v>
                </c:pt>
                <c:pt idx="2601">
                  <c:v>-36088.459999999992</c:v>
                </c:pt>
                <c:pt idx="2602">
                  <c:v>-31293.459999999992</c:v>
                </c:pt>
                <c:pt idx="2603">
                  <c:v>-30505.959999999992</c:v>
                </c:pt>
                <c:pt idx="2604">
                  <c:v>-31240.959999999992</c:v>
                </c:pt>
                <c:pt idx="2605">
                  <c:v>-31293.459999999992</c:v>
                </c:pt>
                <c:pt idx="2606">
                  <c:v>-27355.959999999992</c:v>
                </c:pt>
                <c:pt idx="2607">
                  <c:v>-27110.959999999992</c:v>
                </c:pt>
                <c:pt idx="2608">
                  <c:v>-22910.959999999992</c:v>
                </c:pt>
                <c:pt idx="2609">
                  <c:v>-22875.959999999992</c:v>
                </c:pt>
                <c:pt idx="2610">
                  <c:v>-22910.959999999992</c:v>
                </c:pt>
                <c:pt idx="2611">
                  <c:v>-21580.959999999992</c:v>
                </c:pt>
                <c:pt idx="2612">
                  <c:v>-22840.959999999992</c:v>
                </c:pt>
                <c:pt idx="2613">
                  <c:v>-22053.459999999992</c:v>
                </c:pt>
                <c:pt idx="2614">
                  <c:v>-21930.959999999992</c:v>
                </c:pt>
                <c:pt idx="2615">
                  <c:v>-25378.459999999992</c:v>
                </c:pt>
                <c:pt idx="2616">
                  <c:v>-22805.959999999992</c:v>
                </c:pt>
                <c:pt idx="2617">
                  <c:v>-23960.959999999992</c:v>
                </c:pt>
                <c:pt idx="2618">
                  <c:v>-23138.459999999992</c:v>
                </c:pt>
                <c:pt idx="2619">
                  <c:v>-28230.959999999992</c:v>
                </c:pt>
                <c:pt idx="2620">
                  <c:v>-28143.459999999992</c:v>
                </c:pt>
                <c:pt idx="2621">
                  <c:v>-20845.959999999992</c:v>
                </c:pt>
                <c:pt idx="2622">
                  <c:v>-18903.459999999992</c:v>
                </c:pt>
                <c:pt idx="2623">
                  <c:v>-16838.459999999992</c:v>
                </c:pt>
                <c:pt idx="2624">
                  <c:v>-15228.459999999992</c:v>
                </c:pt>
                <c:pt idx="2625">
                  <c:v>-12550.959999999992</c:v>
                </c:pt>
                <c:pt idx="2626">
                  <c:v>-11325.959999999992</c:v>
                </c:pt>
                <c:pt idx="2627">
                  <c:v>-10433.459999999992</c:v>
                </c:pt>
                <c:pt idx="2628">
                  <c:v>-11658.459999999992</c:v>
                </c:pt>
                <c:pt idx="2629">
                  <c:v>-16068.459999999992</c:v>
                </c:pt>
                <c:pt idx="2630">
                  <c:v>-16330.959999999992</c:v>
                </c:pt>
                <c:pt idx="2631">
                  <c:v>-12200.959999999992</c:v>
                </c:pt>
                <c:pt idx="2632">
                  <c:v>-14930.959999999992</c:v>
                </c:pt>
                <c:pt idx="2633">
                  <c:v>-12113.459999999992</c:v>
                </c:pt>
                <c:pt idx="2634">
                  <c:v>-11885.959999999992</c:v>
                </c:pt>
                <c:pt idx="2635">
                  <c:v>-14020.959999999992</c:v>
                </c:pt>
                <c:pt idx="2636">
                  <c:v>-15490.959999999992</c:v>
                </c:pt>
                <c:pt idx="2637">
                  <c:v>-16225.959999999992</c:v>
                </c:pt>
                <c:pt idx="2638">
                  <c:v>-20040.959999999992</c:v>
                </c:pt>
                <c:pt idx="2639">
                  <c:v>-18903.459999999992</c:v>
                </c:pt>
                <c:pt idx="2640">
                  <c:v>-17485.959999999992</c:v>
                </c:pt>
                <c:pt idx="2641">
                  <c:v>-20355.959999999992</c:v>
                </c:pt>
                <c:pt idx="2642">
                  <c:v>-24993.459999999992</c:v>
                </c:pt>
                <c:pt idx="2643">
                  <c:v>-24608.459999999992</c:v>
                </c:pt>
                <c:pt idx="2644">
                  <c:v>-23540.959999999992</c:v>
                </c:pt>
                <c:pt idx="2645">
                  <c:v>-25710.959999999992</c:v>
                </c:pt>
                <c:pt idx="2646">
                  <c:v>-23943.459999999992</c:v>
                </c:pt>
                <c:pt idx="2647">
                  <c:v>-24013.459999999992</c:v>
                </c:pt>
                <c:pt idx="2648">
                  <c:v>-19498.459999999992</c:v>
                </c:pt>
                <c:pt idx="2649">
                  <c:v>-21930.959999999992</c:v>
                </c:pt>
                <c:pt idx="2650">
                  <c:v>-26778.459999999992</c:v>
                </c:pt>
                <c:pt idx="2651">
                  <c:v>-26253.459999999992</c:v>
                </c:pt>
                <c:pt idx="2652">
                  <c:v>-26585.959999999992</c:v>
                </c:pt>
                <c:pt idx="2653">
                  <c:v>-26008.459999999992</c:v>
                </c:pt>
                <c:pt idx="2654">
                  <c:v>-27863.459999999992</c:v>
                </c:pt>
                <c:pt idx="2655">
                  <c:v>-24380.959999999992</c:v>
                </c:pt>
                <c:pt idx="2656">
                  <c:v>-27268.459999999992</c:v>
                </c:pt>
                <c:pt idx="2657">
                  <c:v>-26620.959999999992</c:v>
                </c:pt>
                <c:pt idx="2658">
                  <c:v>-22823.459999999992</c:v>
                </c:pt>
                <c:pt idx="2659">
                  <c:v>-25658.459999999992</c:v>
                </c:pt>
                <c:pt idx="2660">
                  <c:v>-26113.459999999992</c:v>
                </c:pt>
                <c:pt idx="2661">
                  <c:v>-23715.959999999992</c:v>
                </c:pt>
                <c:pt idx="2662">
                  <c:v>-24485.959999999992</c:v>
                </c:pt>
                <c:pt idx="2663">
                  <c:v>-20093.459999999992</c:v>
                </c:pt>
                <c:pt idx="2664">
                  <c:v>-19865.959999999992</c:v>
                </c:pt>
                <c:pt idx="2665">
                  <c:v>-24783.459999999992</c:v>
                </c:pt>
                <c:pt idx="2666">
                  <c:v>-25448.459999999992</c:v>
                </c:pt>
                <c:pt idx="2667">
                  <c:v>-26183.459999999992</c:v>
                </c:pt>
                <c:pt idx="2668">
                  <c:v>-23960.959999999992</c:v>
                </c:pt>
                <c:pt idx="2669">
                  <c:v>-19480.959999999992</c:v>
                </c:pt>
                <c:pt idx="2670">
                  <c:v>-17065.959999999992</c:v>
                </c:pt>
                <c:pt idx="2671">
                  <c:v>-15543.459999999992</c:v>
                </c:pt>
                <c:pt idx="2672">
                  <c:v>-14563.459999999992</c:v>
                </c:pt>
                <c:pt idx="2673">
                  <c:v>-14283.459999999992</c:v>
                </c:pt>
                <c:pt idx="2674">
                  <c:v>-15000.959999999992</c:v>
                </c:pt>
                <c:pt idx="2675">
                  <c:v>-13338.459999999992</c:v>
                </c:pt>
                <c:pt idx="2676">
                  <c:v>-15823.459999999992</c:v>
                </c:pt>
                <c:pt idx="2677">
                  <c:v>-21843.459999999992</c:v>
                </c:pt>
                <c:pt idx="2678">
                  <c:v>-23943.459999999992</c:v>
                </c:pt>
                <c:pt idx="2679">
                  <c:v>-20653.459999999992</c:v>
                </c:pt>
                <c:pt idx="2680">
                  <c:v>-22228.459999999992</c:v>
                </c:pt>
                <c:pt idx="2681">
                  <c:v>-22018.459999999992</c:v>
                </c:pt>
                <c:pt idx="2682">
                  <c:v>-25745.959999999992</c:v>
                </c:pt>
                <c:pt idx="2683">
                  <c:v>-23488.459999999992</c:v>
                </c:pt>
                <c:pt idx="2684">
                  <c:v>-22490.959999999992</c:v>
                </c:pt>
                <c:pt idx="2685">
                  <c:v>-19865.959999999992</c:v>
                </c:pt>
                <c:pt idx="2686">
                  <c:v>-18990.959999999992</c:v>
                </c:pt>
                <c:pt idx="2687">
                  <c:v>-17800.959999999992</c:v>
                </c:pt>
                <c:pt idx="2688">
                  <c:v>-17800.959999999992</c:v>
                </c:pt>
                <c:pt idx="2689">
                  <c:v>-21318.459999999992</c:v>
                </c:pt>
                <c:pt idx="2690">
                  <c:v>-23383.459999999992</c:v>
                </c:pt>
                <c:pt idx="2691">
                  <c:v>-24433.459999999992</c:v>
                </c:pt>
                <c:pt idx="2692">
                  <c:v>-30610.959999999992</c:v>
                </c:pt>
                <c:pt idx="2693">
                  <c:v>-36980.959999999992</c:v>
                </c:pt>
                <c:pt idx="2694">
                  <c:v>-43193.459999999992</c:v>
                </c:pt>
                <c:pt idx="2695">
                  <c:v>-51173.459999999992</c:v>
                </c:pt>
                <c:pt idx="2696">
                  <c:v>-56755.959999999992</c:v>
                </c:pt>
                <c:pt idx="2697">
                  <c:v>-67080.959999999992</c:v>
                </c:pt>
                <c:pt idx="2698">
                  <c:v>-67833.459999999992</c:v>
                </c:pt>
                <c:pt idx="2699">
                  <c:v>-79435.959999999992</c:v>
                </c:pt>
                <c:pt idx="2700">
                  <c:v>-72330.959999999992</c:v>
                </c:pt>
                <c:pt idx="2701">
                  <c:v>-65960.959999999992</c:v>
                </c:pt>
                <c:pt idx="2702">
                  <c:v>-64840.959999999992</c:v>
                </c:pt>
                <c:pt idx="2703">
                  <c:v>-65803.459999999992</c:v>
                </c:pt>
                <c:pt idx="2704">
                  <c:v>-67308.459999999992</c:v>
                </c:pt>
                <c:pt idx="2705">
                  <c:v>-79890.959999999992</c:v>
                </c:pt>
                <c:pt idx="2706">
                  <c:v>-83303.459999999992</c:v>
                </c:pt>
                <c:pt idx="2707">
                  <c:v>-84125.959999999992</c:v>
                </c:pt>
                <c:pt idx="2708">
                  <c:v>-82428.459999999992</c:v>
                </c:pt>
                <c:pt idx="2709">
                  <c:v>-77230.959999999992</c:v>
                </c:pt>
                <c:pt idx="2710">
                  <c:v>-80170.959999999992</c:v>
                </c:pt>
                <c:pt idx="2711">
                  <c:v>-82130.959999999992</c:v>
                </c:pt>
                <c:pt idx="2712">
                  <c:v>-77090.959999999992</c:v>
                </c:pt>
                <c:pt idx="2713">
                  <c:v>-78158.459999999992</c:v>
                </c:pt>
                <c:pt idx="2714">
                  <c:v>-73030.959999999992</c:v>
                </c:pt>
                <c:pt idx="2715">
                  <c:v>-75428.459999999992</c:v>
                </c:pt>
                <c:pt idx="2716">
                  <c:v>-81815.959999999992</c:v>
                </c:pt>
                <c:pt idx="2717">
                  <c:v>-91685.959999999992</c:v>
                </c:pt>
                <c:pt idx="2718">
                  <c:v>-93838.459999999992</c:v>
                </c:pt>
                <c:pt idx="2719">
                  <c:v>-86750.959999999992</c:v>
                </c:pt>
                <c:pt idx="2720">
                  <c:v>-86558.459999999992</c:v>
                </c:pt>
                <c:pt idx="2721">
                  <c:v>-94275.959999999992</c:v>
                </c:pt>
                <c:pt idx="2722">
                  <c:v>-97968.459999999992</c:v>
                </c:pt>
                <c:pt idx="2723">
                  <c:v>-95623.459999999992</c:v>
                </c:pt>
                <c:pt idx="2724">
                  <c:v>-88903.459999999992</c:v>
                </c:pt>
                <c:pt idx="2725">
                  <c:v>-83268.459999999992</c:v>
                </c:pt>
                <c:pt idx="2726">
                  <c:v>-81483.459999999992</c:v>
                </c:pt>
                <c:pt idx="2727">
                  <c:v>-85543.459999999992</c:v>
                </c:pt>
                <c:pt idx="2728">
                  <c:v>-80905.959999999992</c:v>
                </c:pt>
                <c:pt idx="2729">
                  <c:v>-85578.459999999992</c:v>
                </c:pt>
                <c:pt idx="2730">
                  <c:v>-94923.459999999992</c:v>
                </c:pt>
                <c:pt idx="2731">
                  <c:v>-94310.959999999992</c:v>
                </c:pt>
                <c:pt idx="2732">
                  <c:v>-88745.959999999992</c:v>
                </c:pt>
                <c:pt idx="2733">
                  <c:v>-79348.459999999992</c:v>
                </c:pt>
                <c:pt idx="2734">
                  <c:v>-80398.459999999992</c:v>
                </c:pt>
                <c:pt idx="2735">
                  <c:v>-78438.459999999992</c:v>
                </c:pt>
                <c:pt idx="2736">
                  <c:v>-84615.959999999992</c:v>
                </c:pt>
                <c:pt idx="2737">
                  <c:v>-87328.459999999992</c:v>
                </c:pt>
                <c:pt idx="2738">
                  <c:v>-92963.459999999992</c:v>
                </c:pt>
                <c:pt idx="2739">
                  <c:v>-84580.959999999992</c:v>
                </c:pt>
                <c:pt idx="2740">
                  <c:v>-78508.459999999992</c:v>
                </c:pt>
                <c:pt idx="2741">
                  <c:v>-77248.459999999992</c:v>
                </c:pt>
                <c:pt idx="2742">
                  <c:v>-71245.959999999992</c:v>
                </c:pt>
                <c:pt idx="2743">
                  <c:v>-70948.459999999992</c:v>
                </c:pt>
                <c:pt idx="2744">
                  <c:v>-66293.459999999992</c:v>
                </c:pt>
                <c:pt idx="2745">
                  <c:v>-69198.459999999992</c:v>
                </c:pt>
                <c:pt idx="2746">
                  <c:v>-67308.459999999992</c:v>
                </c:pt>
                <c:pt idx="2747">
                  <c:v>-70685.959999999992</c:v>
                </c:pt>
                <c:pt idx="2748">
                  <c:v>-70545.959999999992</c:v>
                </c:pt>
                <c:pt idx="2749">
                  <c:v>-68935.959999999992</c:v>
                </c:pt>
                <c:pt idx="2750">
                  <c:v>-73730.959999999992</c:v>
                </c:pt>
                <c:pt idx="2751">
                  <c:v>-66993.459999999992</c:v>
                </c:pt>
                <c:pt idx="2752">
                  <c:v>-63790.959999999992</c:v>
                </c:pt>
                <c:pt idx="2753">
                  <c:v>-64315.959999999992</c:v>
                </c:pt>
                <c:pt idx="2754">
                  <c:v>-65523.459999999992</c:v>
                </c:pt>
                <c:pt idx="2755">
                  <c:v>-54515.959999999992</c:v>
                </c:pt>
                <c:pt idx="2756">
                  <c:v>-53798.459999999992</c:v>
                </c:pt>
                <c:pt idx="2757">
                  <c:v>-60080.959999999992</c:v>
                </c:pt>
                <c:pt idx="2758">
                  <c:v>-71683.459999999992</c:v>
                </c:pt>
                <c:pt idx="2759">
                  <c:v>-66958.459999999992</c:v>
                </c:pt>
                <c:pt idx="2760">
                  <c:v>-60570.959999999992</c:v>
                </c:pt>
                <c:pt idx="2761">
                  <c:v>-66573.459999999992</c:v>
                </c:pt>
                <c:pt idx="2762">
                  <c:v>-68603.459999999992</c:v>
                </c:pt>
                <c:pt idx="2763">
                  <c:v>-66993.459999999992</c:v>
                </c:pt>
                <c:pt idx="2764">
                  <c:v>-71753.459999999992</c:v>
                </c:pt>
                <c:pt idx="2765">
                  <c:v>-70615.959999999992</c:v>
                </c:pt>
                <c:pt idx="2766">
                  <c:v>-64403.459999999992</c:v>
                </c:pt>
                <c:pt idx="2767">
                  <c:v>-66065.959999999992</c:v>
                </c:pt>
                <c:pt idx="2768">
                  <c:v>-67868.459999999992</c:v>
                </c:pt>
                <c:pt idx="2769">
                  <c:v>-68708.459999999992</c:v>
                </c:pt>
                <c:pt idx="2770">
                  <c:v>-71385.959999999992</c:v>
                </c:pt>
                <c:pt idx="2771">
                  <c:v>-72400.959999999992</c:v>
                </c:pt>
                <c:pt idx="2772">
                  <c:v>-79330.959999999992</c:v>
                </c:pt>
                <c:pt idx="2773">
                  <c:v>-81588.459999999992</c:v>
                </c:pt>
                <c:pt idx="2774">
                  <c:v>-84318.459999999992</c:v>
                </c:pt>
                <c:pt idx="2775">
                  <c:v>-85665.959999999992</c:v>
                </c:pt>
                <c:pt idx="2776">
                  <c:v>-84020.959999999992</c:v>
                </c:pt>
                <c:pt idx="2777">
                  <c:v>-75253.459999999992</c:v>
                </c:pt>
                <c:pt idx="2778">
                  <c:v>-73240.959999999992</c:v>
                </c:pt>
                <c:pt idx="2779">
                  <c:v>-63213.459999999992</c:v>
                </c:pt>
                <c:pt idx="2780">
                  <c:v>-64700.959999999992</c:v>
                </c:pt>
                <c:pt idx="2781">
                  <c:v>-63370.959999999992</c:v>
                </c:pt>
                <c:pt idx="2782">
                  <c:v>-62093.459999999992</c:v>
                </c:pt>
                <c:pt idx="2783">
                  <c:v>-64578.459999999992</c:v>
                </c:pt>
                <c:pt idx="2784">
                  <c:v>-66118.459999999992</c:v>
                </c:pt>
                <c:pt idx="2785">
                  <c:v>-70335.959999999992</c:v>
                </c:pt>
                <c:pt idx="2786">
                  <c:v>-66450.959999999992</c:v>
                </c:pt>
                <c:pt idx="2787">
                  <c:v>-73188.459999999992</c:v>
                </c:pt>
                <c:pt idx="2788">
                  <c:v>-74168.459999999992</c:v>
                </c:pt>
                <c:pt idx="2789">
                  <c:v>-77108.459999999992</c:v>
                </c:pt>
                <c:pt idx="2790">
                  <c:v>-74938.459999999992</c:v>
                </c:pt>
                <c:pt idx="2791">
                  <c:v>-76198.459999999992</c:v>
                </c:pt>
                <c:pt idx="2792">
                  <c:v>-77808.459999999992</c:v>
                </c:pt>
                <c:pt idx="2793">
                  <c:v>-71648.459999999992</c:v>
                </c:pt>
                <c:pt idx="2794">
                  <c:v>-73415.959999999992</c:v>
                </c:pt>
                <c:pt idx="2795">
                  <c:v>-71298.459999999992</c:v>
                </c:pt>
                <c:pt idx="2796">
                  <c:v>-70388.459999999992</c:v>
                </c:pt>
                <c:pt idx="2797">
                  <c:v>-69670.959999999992</c:v>
                </c:pt>
                <c:pt idx="2798">
                  <c:v>-73730.959999999992</c:v>
                </c:pt>
                <c:pt idx="2799">
                  <c:v>-72190.959999999992</c:v>
                </c:pt>
                <c:pt idx="2800">
                  <c:v>-69898.459999999992</c:v>
                </c:pt>
                <c:pt idx="2801">
                  <c:v>-63825.959999999992</c:v>
                </c:pt>
                <c:pt idx="2802">
                  <c:v>-60343.459999999992</c:v>
                </c:pt>
                <c:pt idx="2803">
                  <c:v>-62110.959999999992</c:v>
                </c:pt>
                <c:pt idx="2804">
                  <c:v>-62688.459999999992</c:v>
                </c:pt>
                <c:pt idx="2805">
                  <c:v>-64280.959999999992</c:v>
                </c:pt>
                <c:pt idx="2806">
                  <c:v>-65435.959999999992</c:v>
                </c:pt>
                <c:pt idx="2807">
                  <c:v>-60465.959999999992</c:v>
                </c:pt>
                <c:pt idx="2808">
                  <c:v>-61253.459999999992</c:v>
                </c:pt>
                <c:pt idx="2809">
                  <c:v>-59940.959999999992</c:v>
                </c:pt>
                <c:pt idx="2810">
                  <c:v>-61690.959999999992</c:v>
                </c:pt>
                <c:pt idx="2811">
                  <c:v>-58470.959999999992</c:v>
                </c:pt>
                <c:pt idx="2812">
                  <c:v>-54935.959999999992</c:v>
                </c:pt>
                <c:pt idx="2813">
                  <c:v>-53850.959999999992</c:v>
                </c:pt>
                <c:pt idx="2814">
                  <c:v>-51785.959999999992</c:v>
                </c:pt>
                <c:pt idx="2815">
                  <c:v>-51925.959999999992</c:v>
                </c:pt>
                <c:pt idx="2816">
                  <c:v>-51103.459999999992</c:v>
                </c:pt>
                <c:pt idx="2817">
                  <c:v>-51838.459999999992</c:v>
                </c:pt>
                <c:pt idx="2818">
                  <c:v>-51715.959999999992</c:v>
                </c:pt>
                <c:pt idx="2819">
                  <c:v>-47428.459999999992</c:v>
                </c:pt>
                <c:pt idx="2820">
                  <c:v>-48093.459999999992</c:v>
                </c:pt>
                <c:pt idx="2821">
                  <c:v>-50613.459999999992</c:v>
                </c:pt>
                <c:pt idx="2822">
                  <c:v>-50000.959999999992</c:v>
                </c:pt>
                <c:pt idx="2823">
                  <c:v>-44995.959999999992</c:v>
                </c:pt>
                <c:pt idx="2824">
                  <c:v>-43228.459999999992</c:v>
                </c:pt>
                <c:pt idx="2825">
                  <c:v>-39518.459999999992</c:v>
                </c:pt>
                <c:pt idx="2826">
                  <c:v>-39570.959999999992</c:v>
                </c:pt>
                <c:pt idx="2827">
                  <c:v>-39833.459999999992</c:v>
                </c:pt>
                <c:pt idx="2828">
                  <c:v>-40183.459999999992</c:v>
                </c:pt>
                <c:pt idx="2829">
                  <c:v>-38783.459999999992</c:v>
                </c:pt>
                <c:pt idx="2830">
                  <c:v>-41985.959999999992</c:v>
                </c:pt>
                <c:pt idx="2831">
                  <c:v>-40795.959999999992</c:v>
                </c:pt>
                <c:pt idx="2832">
                  <c:v>-40760.959999999992</c:v>
                </c:pt>
                <c:pt idx="2833">
                  <c:v>-39553.459999999992</c:v>
                </c:pt>
                <c:pt idx="2834">
                  <c:v>-40235.959999999992</c:v>
                </c:pt>
                <c:pt idx="2835">
                  <c:v>-36910.959999999992</c:v>
                </c:pt>
                <c:pt idx="2836">
                  <c:v>-33323.459999999992</c:v>
                </c:pt>
                <c:pt idx="2837">
                  <c:v>-34338.459999999992</c:v>
                </c:pt>
                <c:pt idx="2838">
                  <c:v>-36665.959999999992</c:v>
                </c:pt>
                <c:pt idx="2839">
                  <c:v>-37978.459999999992</c:v>
                </c:pt>
                <c:pt idx="2840">
                  <c:v>-36018.459999999992</c:v>
                </c:pt>
                <c:pt idx="2841">
                  <c:v>-36140.959999999992</c:v>
                </c:pt>
                <c:pt idx="2842">
                  <c:v>-35195.959999999992</c:v>
                </c:pt>
                <c:pt idx="2843">
                  <c:v>-36490.959999999992</c:v>
                </c:pt>
                <c:pt idx="2844">
                  <c:v>-33708.459999999992</c:v>
                </c:pt>
                <c:pt idx="2845">
                  <c:v>-34023.459999999992</c:v>
                </c:pt>
                <c:pt idx="2846">
                  <c:v>-35948.459999999992</c:v>
                </c:pt>
                <c:pt idx="2847">
                  <c:v>-43315.959999999992</c:v>
                </c:pt>
                <c:pt idx="2848">
                  <c:v>-42738.459999999992</c:v>
                </c:pt>
                <c:pt idx="2849">
                  <c:v>-37208.459999999992</c:v>
                </c:pt>
                <c:pt idx="2850">
                  <c:v>-35265.959999999992</c:v>
                </c:pt>
                <c:pt idx="2851">
                  <c:v>-34968.459999999992</c:v>
                </c:pt>
                <c:pt idx="2852">
                  <c:v>-31380.959999999992</c:v>
                </c:pt>
                <c:pt idx="2853">
                  <c:v>-28370.959999999992</c:v>
                </c:pt>
                <c:pt idx="2854">
                  <c:v>-26323.459999999992</c:v>
                </c:pt>
                <c:pt idx="2855">
                  <c:v>-26043.459999999992</c:v>
                </c:pt>
                <c:pt idx="2856">
                  <c:v>-26130.959999999992</c:v>
                </c:pt>
                <c:pt idx="2857">
                  <c:v>-29595.959999999992</c:v>
                </c:pt>
                <c:pt idx="2858">
                  <c:v>-28860.959999999992</c:v>
                </c:pt>
                <c:pt idx="2859">
                  <c:v>-32080.959999999992</c:v>
                </c:pt>
                <c:pt idx="2860">
                  <c:v>-31363.459999999992</c:v>
                </c:pt>
                <c:pt idx="2861">
                  <c:v>-28703.459999999992</c:v>
                </c:pt>
                <c:pt idx="2862">
                  <c:v>-28738.459999999992</c:v>
                </c:pt>
                <c:pt idx="2863">
                  <c:v>-31310.959999999992</c:v>
                </c:pt>
                <c:pt idx="2864">
                  <c:v>-35703.459999999992</c:v>
                </c:pt>
                <c:pt idx="2865">
                  <c:v>-33323.459999999992</c:v>
                </c:pt>
                <c:pt idx="2866">
                  <c:v>-29630.959999999992</c:v>
                </c:pt>
                <c:pt idx="2867">
                  <c:v>-32045.959999999992</c:v>
                </c:pt>
                <c:pt idx="2868">
                  <c:v>-39430.959999999992</c:v>
                </c:pt>
                <c:pt idx="2869">
                  <c:v>-39308.459999999992</c:v>
                </c:pt>
                <c:pt idx="2870">
                  <c:v>-44593.459999999992</c:v>
                </c:pt>
                <c:pt idx="2871">
                  <c:v>-43403.459999999992</c:v>
                </c:pt>
                <c:pt idx="2872">
                  <c:v>-40533.459999999992</c:v>
                </c:pt>
                <c:pt idx="2873">
                  <c:v>-46378.459999999992</c:v>
                </c:pt>
                <c:pt idx="2874">
                  <c:v>-44103.459999999992</c:v>
                </c:pt>
                <c:pt idx="2875">
                  <c:v>-38888.459999999992</c:v>
                </c:pt>
                <c:pt idx="2876">
                  <c:v>-40988.459999999992</c:v>
                </c:pt>
                <c:pt idx="2877">
                  <c:v>-43000.959999999992</c:v>
                </c:pt>
                <c:pt idx="2878">
                  <c:v>-40620.959999999992</c:v>
                </c:pt>
                <c:pt idx="2879">
                  <c:v>-48495.959999999992</c:v>
                </c:pt>
                <c:pt idx="2880">
                  <c:v>-45800.959999999992</c:v>
                </c:pt>
                <c:pt idx="2881">
                  <c:v>-41740.959999999992</c:v>
                </c:pt>
                <c:pt idx="2882">
                  <c:v>-40900.959999999992</c:v>
                </c:pt>
                <c:pt idx="2883">
                  <c:v>-38853.459999999992</c:v>
                </c:pt>
                <c:pt idx="2884">
                  <c:v>-39833.459999999992</c:v>
                </c:pt>
                <c:pt idx="2885">
                  <c:v>-42108.459999999992</c:v>
                </c:pt>
                <c:pt idx="2886">
                  <c:v>-42475.959999999992</c:v>
                </c:pt>
                <c:pt idx="2887">
                  <c:v>-47183.459999999992</c:v>
                </c:pt>
                <c:pt idx="2888">
                  <c:v>-46868.459999999992</c:v>
                </c:pt>
                <c:pt idx="2889">
                  <c:v>-51383.459999999992</c:v>
                </c:pt>
                <c:pt idx="2890">
                  <c:v>-50455.959999999992</c:v>
                </c:pt>
                <c:pt idx="2891">
                  <c:v>-48775.959999999992</c:v>
                </c:pt>
                <c:pt idx="2892">
                  <c:v>-46483.459999999992</c:v>
                </c:pt>
                <c:pt idx="2893">
                  <c:v>-50578.459999999992</c:v>
                </c:pt>
                <c:pt idx="2894">
                  <c:v>-53150.959999999992</c:v>
                </c:pt>
                <c:pt idx="2895">
                  <c:v>-53273.459999999992</c:v>
                </c:pt>
                <c:pt idx="2896">
                  <c:v>-55810.959999999992</c:v>
                </c:pt>
                <c:pt idx="2897">
                  <c:v>-57350.959999999992</c:v>
                </c:pt>
                <c:pt idx="2898">
                  <c:v>-55145.959999999992</c:v>
                </c:pt>
                <c:pt idx="2899">
                  <c:v>-51645.959999999992</c:v>
                </c:pt>
                <c:pt idx="2900">
                  <c:v>-57000.959999999992</c:v>
                </c:pt>
                <c:pt idx="2901">
                  <c:v>-55635.959999999992</c:v>
                </c:pt>
                <c:pt idx="2902">
                  <c:v>-54900.959999999992</c:v>
                </c:pt>
                <c:pt idx="2903">
                  <c:v>-55635.959999999992</c:v>
                </c:pt>
                <c:pt idx="2904">
                  <c:v>-52923.459999999992</c:v>
                </c:pt>
                <c:pt idx="2905">
                  <c:v>-57035.959999999992</c:v>
                </c:pt>
                <c:pt idx="2906">
                  <c:v>-58593.459999999992</c:v>
                </c:pt>
                <c:pt idx="2907">
                  <c:v>-64700.959999999992</c:v>
                </c:pt>
                <c:pt idx="2908">
                  <c:v>-67675.959999999992</c:v>
                </c:pt>
                <c:pt idx="2909">
                  <c:v>-68130.959999999992</c:v>
                </c:pt>
                <c:pt idx="2910">
                  <c:v>-63423.459999999992</c:v>
                </c:pt>
                <c:pt idx="2911">
                  <c:v>-62110.959999999992</c:v>
                </c:pt>
                <c:pt idx="2912">
                  <c:v>-62583.459999999992</c:v>
                </c:pt>
                <c:pt idx="2913">
                  <c:v>-62163.459999999992</c:v>
                </c:pt>
                <c:pt idx="2914">
                  <c:v>-61113.459999999992</c:v>
                </c:pt>
                <c:pt idx="2915">
                  <c:v>-62320.959999999992</c:v>
                </c:pt>
                <c:pt idx="2916">
                  <c:v>-62180.959999999992</c:v>
                </c:pt>
                <c:pt idx="2917">
                  <c:v>-59013.459999999992</c:v>
                </c:pt>
                <c:pt idx="2918">
                  <c:v>-58435.959999999992</c:v>
                </c:pt>
                <c:pt idx="2919">
                  <c:v>-54358.459999999992</c:v>
                </c:pt>
                <c:pt idx="2920">
                  <c:v>-53325.959999999992</c:v>
                </c:pt>
                <c:pt idx="2921">
                  <c:v>-54673.459999999992</c:v>
                </c:pt>
                <c:pt idx="2922">
                  <c:v>-57980.959999999992</c:v>
                </c:pt>
                <c:pt idx="2923">
                  <c:v>-61865.959999999992</c:v>
                </c:pt>
                <c:pt idx="2924">
                  <c:v>-62163.459999999992</c:v>
                </c:pt>
                <c:pt idx="2925">
                  <c:v>-59433.459999999992</c:v>
                </c:pt>
                <c:pt idx="2926">
                  <c:v>-61830.959999999992</c:v>
                </c:pt>
                <c:pt idx="2927">
                  <c:v>-52713.459999999992</c:v>
                </c:pt>
                <c:pt idx="2928">
                  <c:v>-50000.959999999992</c:v>
                </c:pt>
                <c:pt idx="2929">
                  <c:v>-46920.959999999992</c:v>
                </c:pt>
                <c:pt idx="2930">
                  <c:v>-47463.459999999992</c:v>
                </c:pt>
                <c:pt idx="2931">
                  <c:v>-48285.959999999992</c:v>
                </c:pt>
                <c:pt idx="2932">
                  <c:v>-52608.459999999992</c:v>
                </c:pt>
                <c:pt idx="2933">
                  <c:v>-53133.459999999992</c:v>
                </c:pt>
                <c:pt idx="2934">
                  <c:v>-51365.959999999992</c:v>
                </c:pt>
                <c:pt idx="2935">
                  <c:v>-51313.459999999992</c:v>
                </c:pt>
                <c:pt idx="2936">
                  <c:v>-52240.959999999992</c:v>
                </c:pt>
                <c:pt idx="2937">
                  <c:v>-48128.459999999992</c:v>
                </c:pt>
                <c:pt idx="2938">
                  <c:v>-46955.959999999992</c:v>
                </c:pt>
                <c:pt idx="2939">
                  <c:v>-47235.959999999992</c:v>
                </c:pt>
                <c:pt idx="2940">
                  <c:v>-43263.459999999992</c:v>
                </c:pt>
                <c:pt idx="2941">
                  <c:v>-40760.959999999992</c:v>
                </c:pt>
                <c:pt idx="2942">
                  <c:v>-44943.459999999992</c:v>
                </c:pt>
                <c:pt idx="2943">
                  <c:v>-52170.959999999992</c:v>
                </c:pt>
                <c:pt idx="2944">
                  <c:v>-52923.459999999992</c:v>
                </c:pt>
                <c:pt idx="2945">
                  <c:v>-53028.459999999992</c:v>
                </c:pt>
                <c:pt idx="2946">
                  <c:v>-46990.959999999992</c:v>
                </c:pt>
                <c:pt idx="2947">
                  <c:v>-43228.459999999992</c:v>
                </c:pt>
                <c:pt idx="2948">
                  <c:v>-39728.459999999992</c:v>
                </c:pt>
                <c:pt idx="2949">
                  <c:v>-39675.959999999992</c:v>
                </c:pt>
                <c:pt idx="2950">
                  <c:v>-40585.959999999992</c:v>
                </c:pt>
                <c:pt idx="2951">
                  <c:v>-45660.959999999992</c:v>
                </c:pt>
                <c:pt idx="2952">
                  <c:v>-36753.459999999992</c:v>
                </c:pt>
                <c:pt idx="2953">
                  <c:v>-34880.959999999992</c:v>
                </c:pt>
                <c:pt idx="2954">
                  <c:v>-33358.459999999992</c:v>
                </c:pt>
                <c:pt idx="2955">
                  <c:v>-33480.959999999992</c:v>
                </c:pt>
                <c:pt idx="2956">
                  <c:v>-33498.459999999992</c:v>
                </c:pt>
                <c:pt idx="2957">
                  <c:v>-33813.459999999992</c:v>
                </c:pt>
                <c:pt idx="2958">
                  <c:v>-35125.959999999992</c:v>
                </c:pt>
                <c:pt idx="2959">
                  <c:v>-33183.459999999992</c:v>
                </c:pt>
                <c:pt idx="2960">
                  <c:v>-33795.959999999992</c:v>
                </c:pt>
                <c:pt idx="2961">
                  <c:v>-32378.459999999992</c:v>
                </c:pt>
                <c:pt idx="2962">
                  <c:v>-30873.459999999992</c:v>
                </c:pt>
                <c:pt idx="2963">
                  <c:v>-30890.959999999992</c:v>
                </c:pt>
                <c:pt idx="2964">
                  <c:v>-28860.959999999992</c:v>
                </c:pt>
                <c:pt idx="2965">
                  <c:v>-31310.959999999992</c:v>
                </c:pt>
                <c:pt idx="2966">
                  <c:v>-33410.959999999992</c:v>
                </c:pt>
                <c:pt idx="2967">
                  <c:v>-32885.959999999992</c:v>
                </c:pt>
                <c:pt idx="2968">
                  <c:v>-30540.959999999992</c:v>
                </c:pt>
                <c:pt idx="2969">
                  <c:v>-31993.459999999992</c:v>
                </c:pt>
                <c:pt idx="2970">
                  <c:v>-32080.959999999992</c:v>
                </c:pt>
                <c:pt idx="2971">
                  <c:v>-35353.459999999992</c:v>
                </c:pt>
                <c:pt idx="2972">
                  <c:v>-33183.459999999992</c:v>
                </c:pt>
                <c:pt idx="2973">
                  <c:v>-31713.459999999992</c:v>
                </c:pt>
                <c:pt idx="2974">
                  <c:v>-34163.459999999992</c:v>
                </c:pt>
                <c:pt idx="2975">
                  <c:v>-33288.459999999992</c:v>
                </c:pt>
                <c:pt idx="2976">
                  <c:v>-26568.459999999992</c:v>
                </c:pt>
                <c:pt idx="2977">
                  <c:v>-24328.459999999992</c:v>
                </c:pt>
                <c:pt idx="2978">
                  <c:v>-24555.959999999992</c:v>
                </c:pt>
                <c:pt idx="2979">
                  <c:v>-21160.959999999992</c:v>
                </c:pt>
                <c:pt idx="2980">
                  <c:v>-19795.959999999992</c:v>
                </c:pt>
                <c:pt idx="2981">
                  <c:v>-21108.459999999992</c:v>
                </c:pt>
                <c:pt idx="2982">
                  <c:v>-17748.459999999992</c:v>
                </c:pt>
                <c:pt idx="2983">
                  <c:v>-18168.459999999992</c:v>
                </c:pt>
                <c:pt idx="2984">
                  <c:v>-19200.959999999992</c:v>
                </c:pt>
                <c:pt idx="2985">
                  <c:v>-18378.459999999992</c:v>
                </c:pt>
                <c:pt idx="2986">
                  <c:v>-18710.959999999992</c:v>
                </c:pt>
                <c:pt idx="2987">
                  <c:v>-16278.459999999992</c:v>
                </c:pt>
                <c:pt idx="2988">
                  <c:v>-17608.459999999992</c:v>
                </c:pt>
                <c:pt idx="2989">
                  <c:v>-17345.959999999992</c:v>
                </c:pt>
                <c:pt idx="2990">
                  <c:v>-21948.459999999992</c:v>
                </c:pt>
                <c:pt idx="2991">
                  <c:v>-22053.459999999992</c:v>
                </c:pt>
                <c:pt idx="2992">
                  <c:v>-23908.459999999992</c:v>
                </c:pt>
                <c:pt idx="2993">
                  <c:v>-20583.459999999992</c:v>
                </c:pt>
                <c:pt idx="2994">
                  <c:v>-21318.459999999992</c:v>
                </c:pt>
                <c:pt idx="2995">
                  <c:v>-20775.959999999992</c:v>
                </c:pt>
                <c:pt idx="2996">
                  <c:v>-21615.959999999992</c:v>
                </c:pt>
                <c:pt idx="2997">
                  <c:v>-18518.459999999992</c:v>
                </c:pt>
                <c:pt idx="2998">
                  <c:v>-21755.959999999992</c:v>
                </c:pt>
                <c:pt idx="2999">
                  <c:v>-24275.959999999992</c:v>
                </c:pt>
                <c:pt idx="3000">
                  <c:v>-24643.459999999992</c:v>
                </c:pt>
                <c:pt idx="3001">
                  <c:v>-22263.459999999992</c:v>
                </c:pt>
                <c:pt idx="3002">
                  <c:v>-23663.459999999992</c:v>
                </c:pt>
                <c:pt idx="3003">
                  <c:v>-22980.959999999992</c:v>
                </c:pt>
                <c:pt idx="3004">
                  <c:v>-18938.459999999992</c:v>
                </c:pt>
                <c:pt idx="3005">
                  <c:v>-18308.459999999992</c:v>
                </c:pt>
                <c:pt idx="3006">
                  <c:v>-16820.959999999992</c:v>
                </c:pt>
                <c:pt idx="3007">
                  <c:v>-19393.459999999992</c:v>
                </c:pt>
                <c:pt idx="3008">
                  <c:v>-20933.459999999992</c:v>
                </c:pt>
                <c:pt idx="3009">
                  <c:v>-26043.459999999992</c:v>
                </c:pt>
                <c:pt idx="3010">
                  <c:v>-25413.459999999992</c:v>
                </c:pt>
                <c:pt idx="3011">
                  <c:v>-25290.959999999992</c:v>
                </c:pt>
                <c:pt idx="3012">
                  <c:v>-24135.959999999992</c:v>
                </c:pt>
                <c:pt idx="3013">
                  <c:v>-25028.459999999992</c:v>
                </c:pt>
                <c:pt idx="3014">
                  <c:v>-22578.459999999992</c:v>
                </c:pt>
                <c:pt idx="3015">
                  <c:v>-22770.959999999992</c:v>
                </c:pt>
                <c:pt idx="3016">
                  <c:v>-20583.459999999992</c:v>
                </c:pt>
                <c:pt idx="3017">
                  <c:v>-19638.459999999992</c:v>
                </c:pt>
                <c:pt idx="3018">
                  <c:v>-20775.959999999992</c:v>
                </c:pt>
                <c:pt idx="3019">
                  <c:v>-19113.459999999992</c:v>
                </c:pt>
                <c:pt idx="3020">
                  <c:v>-24170.959999999992</c:v>
                </c:pt>
                <c:pt idx="3021">
                  <c:v>-24905.959999999992</c:v>
                </c:pt>
                <c:pt idx="3022">
                  <c:v>-26305.959999999992</c:v>
                </c:pt>
                <c:pt idx="3023">
                  <c:v>-26253.459999999992</c:v>
                </c:pt>
                <c:pt idx="3024">
                  <c:v>-26113.459999999992</c:v>
                </c:pt>
                <c:pt idx="3025">
                  <c:v>-28195.959999999992</c:v>
                </c:pt>
                <c:pt idx="3026">
                  <c:v>-30663.459999999992</c:v>
                </c:pt>
                <c:pt idx="3027">
                  <c:v>-33708.459999999992</c:v>
                </c:pt>
                <c:pt idx="3028">
                  <c:v>-27880.959999999992</c:v>
                </c:pt>
                <c:pt idx="3029">
                  <c:v>-26148.459999999992</c:v>
                </c:pt>
                <c:pt idx="3030">
                  <c:v>-25693.459999999992</c:v>
                </c:pt>
                <c:pt idx="3031">
                  <c:v>-23575.959999999992</c:v>
                </c:pt>
                <c:pt idx="3032">
                  <c:v>-21528.459999999992</c:v>
                </c:pt>
                <c:pt idx="3033">
                  <c:v>-22000.959999999992</c:v>
                </c:pt>
                <c:pt idx="3034">
                  <c:v>-20408.459999999992</c:v>
                </c:pt>
                <c:pt idx="3035">
                  <c:v>-20040.959999999992</c:v>
                </c:pt>
                <c:pt idx="3036">
                  <c:v>-18220.959999999992</c:v>
                </c:pt>
                <c:pt idx="3037">
                  <c:v>-17590.959999999992</c:v>
                </c:pt>
                <c:pt idx="3038">
                  <c:v>-17013.459999999992</c:v>
                </c:pt>
                <c:pt idx="3039">
                  <c:v>-17258.459999999992</c:v>
                </c:pt>
                <c:pt idx="3040">
                  <c:v>-16680.959999999992</c:v>
                </c:pt>
                <c:pt idx="3041">
                  <c:v>-13443.459999999992</c:v>
                </c:pt>
                <c:pt idx="3042">
                  <c:v>-14440.959999999992</c:v>
                </c:pt>
                <c:pt idx="3043">
                  <c:v>-13653.459999999992</c:v>
                </c:pt>
                <c:pt idx="3044">
                  <c:v>-11518.459999999992</c:v>
                </c:pt>
                <c:pt idx="3045">
                  <c:v>-10730.959999999992</c:v>
                </c:pt>
                <c:pt idx="3046">
                  <c:v>-12235.959999999992</c:v>
                </c:pt>
                <c:pt idx="3047">
                  <c:v>-11430.959999999992</c:v>
                </c:pt>
                <c:pt idx="3048">
                  <c:v>-11273.459999999992</c:v>
                </c:pt>
                <c:pt idx="3049">
                  <c:v>-9103.4599999999919</c:v>
                </c:pt>
                <c:pt idx="3050">
                  <c:v>-8700.9599999999919</c:v>
                </c:pt>
                <c:pt idx="3051">
                  <c:v>-8665.9599999999919</c:v>
                </c:pt>
                <c:pt idx="3052">
                  <c:v>-9663.4599999999919</c:v>
                </c:pt>
                <c:pt idx="3053">
                  <c:v>-9523.4599999999919</c:v>
                </c:pt>
                <c:pt idx="3054">
                  <c:v>-10888.459999999992</c:v>
                </c:pt>
                <c:pt idx="3055">
                  <c:v>-5288.4599999999919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2-4963-ABA0-8CBDA0F18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2301056"/>
        <c:axId val="352302592"/>
      </c:lineChart>
      <c:catAx>
        <c:axId val="352301056"/>
        <c:scaling>
          <c:orientation val="minMax"/>
        </c:scaling>
        <c:delete val="1"/>
        <c:axPos val="b"/>
        <c:majorTickMark val="out"/>
        <c:minorTickMark val="none"/>
        <c:tickLblPos val="nextTo"/>
        <c:crossAx val="352302592"/>
        <c:crosses val="autoZero"/>
        <c:auto val="0"/>
        <c:lblAlgn val="ctr"/>
        <c:lblOffset val="100"/>
        <c:noMultiLvlLbl val="0"/>
      </c:catAx>
      <c:valAx>
        <c:axId val="35230259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35230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 b="0"/>
              <a:t>Trading Signals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39871758585758E-2"/>
          <c:y val="7.9551364347167794E-2"/>
          <c:w val="0.8905939715066673"/>
          <c:h val="0.89960136496646748"/>
        </c:manualLayout>
      </c:layout>
      <c:lineChart>
        <c:grouping val="standard"/>
        <c:varyColors val="0"/>
        <c:ser>
          <c:idx val="0"/>
          <c:order val="0"/>
          <c:tx>
            <c:strRef>
              <c:f>'Trading Rule'!$F$18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'Trading Rule'!$B$273:$B$3329</c:f>
              <c:numCache>
                <c:formatCode>General</c:formatCode>
                <c:ptCount val="3057"/>
                <c:pt idx="0">
                  <c:v>20001229</c:v>
                </c:pt>
                <c:pt idx="1">
                  <c:v>20010102</c:v>
                </c:pt>
                <c:pt idx="2">
                  <c:v>20010103</c:v>
                </c:pt>
                <c:pt idx="3">
                  <c:v>20010104</c:v>
                </c:pt>
                <c:pt idx="4">
                  <c:v>20010105</c:v>
                </c:pt>
                <c:pt idx="5">
                  <c:v>20010108</c:v>
                </c:pt>
                <c:pt idx="6">
                  <c:v>20010109</c:v>
                </c:pt>
                <c:pt idx="7">
                  <c:v>20010110</c:v>
                </c:pt>
                <c:pt idx="8">
                  <c:v>20010111</c:v>
                </c:pt>
                <c:pt idx="9">
                  <c:v>20010112</c:v>
                </c:pt>
                <c:pt idx="10">
                  <c:v>20010115</c:v>
                </c:pt>
                <c:pt idx="11">
                  <c:v>20010116</c:v>
                </c:pt>
                <c:pt idx="12">
                  <c:v>20010117</c:v>
                </c:pt>
                <c:pt idx="13">
                  <c:v>20010118</c:v>
                </c:pt>
                <c:pt idx="14">
                  <c:v>20010119</c:v>
                </c:pt>
                <c:pt idx="15">
                  <c:v>20010122</c:v>
                </c:pt>
                <c:pt idx="16">
                  <c:v>20010123</c:v>
                </c:pt>
                <c:pt idx="17">
                  <c:v>20010124</c:v>
                </c:pt>
                <c:pt idx="18">
                  <c:v>20010125</c:v>
                </c:pt>
                <c:pt idx="19">
                  <c:v>20010126</c:v>
                </c:pt>
                <c:pt idx="20">
                  <c:v>20010129</c:v>
                </c:pt>
                <c:pt idx="21">
                  <c:v>20010130</c:v>
                </c:pt>
                <c:pt idx="22">
                  <c:v>20010131</c:v>
                </c:pt>
                <c:pt idx="23">
                  <c:v>20010201</c:v>
                </c:pt>
                <c:pt idx="24">
                  <c:v>20010202</c:v>
                </c:pt>
                <c:pt idx="25">
                  <c:v>20010205</c:v>
                </c:pt>
                <c:pt idx="26">
                  <c:v>20010206</c:v>
                </c:pt>
                <c:pt idx="27">
                  <c:v>20010207</c:v>
                </c:pt>
                <c:pt idx="28">
                  <c:v>20010208</c:v>
                </c:pt>
                <c:pt idx="29">
                  <c:v>20010209</c:v>
                </c:pt>
                <c:pt idx="30">
                  <c:v>20010212</c:v>
                </c:pt>
                <c:pt idx="31">
                  <c:v>20010213</c:v>
                </c:pt>
                <c:pt idx="32">
                  <c:v>20010214</c:v>
                </c:pt>
                <c:pt idx="33">
                  <c:v>20010215</c:v>
                </c:pt>
                <c:pt idx="34">
                  <c:v>20010216</c:v>
                </c:pt>
                <c:pt idx="35">
                  <c:v>20010219</c:v>
                </c:pt>
                <c:pt idx="36">
                  <c:v>20010220</c:v>
                </c:pt>
                <c:pt idx="37">
                  <c:v>20010221</c:v>
                </c:pt>
                <c:pt idx="38">
                  <c:v>20010222</c:v>
                </c:pt>
                <c:pt idx="39">
                  <c:v>20010223</c:v>
                </c:pt>
                <c:pt idx="40">
                  <c:v>20010226</c:v>
                </c:pt>
                <c:pt idx="41">
                  <c:v>20010227</c:v>
                </c:pt>
                <c:pt idx="42">
                  <c:v>20010228</c:v>
                </c:pt>
                <c:pt idx="43">
                  <c:v>20010301</c:v>
                </c:pt>
                <c:pt idx="44">
                  <c:v>20010302</c:v>
                </c:pt>
                <c:pt idx="45">
                  <c:v>20010305</c:v>
                </c:pt>
                <c:pt idx="46">
                  <c:v>20010306</c:v>
                </c:pt>
                <c:pt idx="47">
                  <c:v>20010307</c:v>
                </c:pt>
                <c:pt idx="48">
                  <c:v>20010308</c:v>
                </c:pt>
                <c:pt idx="49">
                  <c:v>20010309</c:v>
                </c:pt>
                <c:pt idx="50">
                  <c:v>20010312</c:v>
                </c:pt>
                <c:pt idx="51">
                  <c:v>20010313</c:v>
                </c:pt>
                <c:pt idx="52">
                  <c:v>20010314</c:v>
                </c:pt>
                <c:pt idx="53">
                  <c:v>20010315</c:v>
                </c:pt>
                <c:pt idx="54">
                  <c:v>20010316</c:v>
                </c:pt>
                <c:pt idx="55">
                  <c:v>20010319</c:v>
                </c:pt>
                <c:pt idx="56">
                  <c:v>20010320</c:v>
                </c:pt>
                <c:pt idx="57">
                  <c:v>20010321</c:v>
                </c:pt>
                <c:pt idx="58">
                  <c:v>20010322</c:v>
                </c:pt>
                <c:pt idx="59">
                  <c:v>20010323</c:v>
                </c:pt>
                <c:pt idx="60">
                  <c:v>20010326</c:v>
                </c:pt>
                <c:pt idx="61">
                  <c:v>20010327</c:v>
                </c:pt>
                <c:pt idx="62">
                  <c:v>20010328</c:v>
                </c:pt>
                <c:pt idx="63">
                  <c:v>20010329</c:v>
                </c:pt>
                <c:pt idx="64">
                  <c:v>20010330</c:v>
                </c:pt>
                <c:pt idx="65">
                  <c:v>20010402</c:v>
                </c:pt>
                <c:pt idx="66">
                  <c:v>20010403</c:v>
                </c:pt>
                <c:pt idx="67">
                  <c:v>20010404</c:v>
                </c:pt>
                <c:pt idx="68">
                  <c:v>20010405</c:v>
                </c:pt>
                <c:pt idx="69">
                  <c:v>20010406</c:v>
                </c:pt>
                <c:pt idx="70">
                  <c:v>20010409</c:v>
                </c:pt>
                <c:pt idx="71">
                  <c:v>20010410</c:v>
                </c:pt>
                <c:pt idx="72">
                  <c:v>20010411</c:v>
                </c:pt>
                <c:pt idx="73">
                  <c:v>20010412</c:v>
                </c:pt>
                <c:pt idx="74">
                  <c:v>20010417</c:v>
                </c:pt>
                <c:pt idx="75">
                  <c:v>20010418</c:v>
                </c:pt>
                <c:pt idx="76">
                  <c:v>20010419</c:v>
                </c:pt>
                <c:pt idx="77">
                  <c:v>20010420</c:v>
                </c:pt>
                <c:pt idx="78">
                  <c:v>20010423</c:v>
                </c:pt>
                <c:pt idx="79">
                  <c:v>20010424</c:v>
                </c:pt>
                <c:pt idx="80">
                  <c:v>20010425</c:v>
                </c:pt>
                <c:pt idx="81">
                  <c:v>20010426</c:v>
                </c:pt>
                <c:pt idx="82">
                  <c:v>20010427</c:v>
                </c:pt>
                <c:pt idx="83">
                  <c:v>20010430</c:v>
                </c:pt>
                <c:pt idx="84">
                  <c:v>20010502</c:v>
                </c:pt>
                <c:pt idx="85">
                  <c:v>20010503</c:v>
                </c:pt>
                <c:pt idx="86">
                  <c:v>20010504</c:v>
                </c:pt>
                <c:pt idx="87">
                  <c:v>20010507</c:v>
                </c:pt>
                <c:pt idx="88">
                  <c:v>20010508</c:v>
                </c:pt>
                <c:pt idx="89">
                  <c:v>20010509</c:v>
                </c:pt>
                <c:pt idx="90">
                  <c:v>20010510</c:v>
                </c:pt>
                <c:pt idx="91">
                  <c:v>20010511</c:v>
                </c:pt>
                <c:pt idx="92">
                  <c:v>20010514</c:v>
                </c:pt>
                <c:pt idx="93">
                  <c:v>20010515</c:v>
                </c:pt>
                <c:pt idx="94">
                  <c:v>20010516</c:v>
                </c:pt>
                <c:pt idx="95">
                  <c:v>20010517</c:v>
                </c:pt>
                <c:pt idx="96">
                  <c:v>20010518</c:v>
                </c:pt>
                <c:pt idx="97">
                  <c:v>20010521</c:v>
                </c:pt>
                <c:pt idx="98">
                  <c:v>20010522</c:v>
                </c:pt>
                <c:pt idx="99">
                  <c:v>20010523</c:v>
                </c:pt>
                <c:pt idx="100">
                  <c:v>20010524</c:v>
                </c:pt>
                <c:pt idx="101">
                  <c:v>20010525</c:v>
                </c:pt>
                <c:pt idx="102">
                  <c:v>20010528</c:v>
                </c:pt>
                <c:pt idx="103">
                  <c:v>20010529</c:v>
                </c:pt>
                <c:pt idx="104">
                  <c:v>20010530</c:v>
                </c:pt>
                <c:pt idx="105">
                  <c:v>20010531</c:v>
                </c:pt>
                <c:pt idx="106">
                  <c:v>20010601</c:v>
                </c:pt>
                <c:pt idx="107">
                  <c:v>20010604</c:v>
                </c:pt>
                <c:pt idx="108">
                  <c:v>20010605</c:v>
                </c:pt>
                <c:pt idx="109">
                  <c:v>20010606</c:v>
                </c:pt>
                <c:pt idx="110">
                  <c:v>20010607</c:v>
                </c:pt>
                <c:pt idx="111">
                  <c:v>20010608</c:v>
                </c:pt>
                <c:pt idx="112">
                  <c:v>20010611</c:v>
                </c:pt>
                <c:pt idx="113">
                  <c:v>20010612</c:v>
                </c:pt>
                <c:pt idx="114">
                  <c:v>20010613</c:v>
                </c:pt>
                <c:pt idx="115">
                  <c:v>20010614</c:v>
                </c:pt>
                <c:pt idx="116">
                  <c:v>20010615</c:v>
                </c:pt>
                <c:pt idx="117">
                  <c:v>20010618</c:v>
                </c:pt>
                <c:pt idx="118">
                  <c:v>20010619</c:v>
                </c:pt>
                <c:pt idx="119">
                  <c:v>20010620</c:v>
                </c:pt>
                <c:pt idx="120">
                  <c:v>20010621</c:v>
                </c:pt>
                <c:pt idx="121">
                  <c:v>20010622</c:v>
                </c:pt>
                <c:pt idx="122">
                  <c:v>20010625</c:v>
                </c:pt>
                <c:pt idx="123">
                  <c:v>20010626</c:v>
                </c:pt>
                <c:pt idx="124">
                  <c:v>20010627</c:v>
                </c:pt>
                <c:pt idx="125">
                  <c:v>20010628</c:v>
                </c:pt>
                <c:pt idx="126">
                  <c:v>20010629</c:v>
                </c:pt>
                <c:pt idx="127">
                  <c:v>20010702</c:v>
                </c:pt>
                <c:pt idx="128">
                  <c:v>20010703</c:v>
                </c:pt>
                <c:pt idx="129">
                  <c:v>20010704</c:v>
                </c:pt>
                <c:pt idx="130">
                  <c:v>20010705</c:v>
                </c:pt>
                <c:pt idx="131">
                  <c:v>20010706</c:v>
                </c:pt>
                <c:pt idx="132">
                  <c:v>20010709</c:v>
                </c:pt>
                <c:pt idx="133">
                  <c:v>20010710</c:v>
                </c:pt>
                <c:pt idx="134">
                  <c:v>20010711</c:v>
                </c:pt>
                <c:pt idx="135">
                  <c:v>20010712</c:v>
                </c:pt>
                <c:pt idx="136">
                  <c:v>20010713</c:v>
                </c:pt>
                <c:pt idx="137">
                  <c:v>20010716</c:v>
                </c:pt>
                <c:pt idx="138">
                  <c:v>20010717</c:v>
                </c:pt>
                <c:pt idx="139">
                  <c:v>20010718</c:v>
                </c:pt>
                <c:pt idx="140">
                  <c:v>20010719</c:v>
                </c:pt>
                <c:pt idx="141">
                  <c:v>20010720</c:v>
                </c:pt>
                <c:pt idx="142">
                  <c:v>20010723</c:v>
                </c:pt>
                <c:pt idx="143">
                  <c:v>20010724</c:v>
                </c:pt>
                <c:pt idx="144">
                  <c:v>20010725</c:v>
                </c:pt>
                <c:pt idx="145">
                  <c:v>20010726</c:v>
                </c:pt>
                <c:pt idx="146">
                  <c:v>20010727</c:v>
                </c:pt>
                <c:pt idx="147">
                  <c:v>20010730</c:v>
                </c:pt>
                <c:pt idx="148">
                  <c:v>20010731</c:v>
                </c:pt>
                <c:pt idx="149">
                  <c:v>20010801</c:v>
                </c:pt>
                <c:pt idx="150">
                  <c:v>20010802</c:v>
                </c:pt>
                <c:pt idx="151">
                  <c:v>20010803</c:v>
                </c:pt>
                <c:pt idx="152">
                  <c:v>20010806</c:v>
                </c:pt>
                <c:pt idx="153">
                  <c:v>20010807</c:v>
                </c:pt>
                <c:pt idx="154">
                  <c:v>20010808</c:v>
                </c:pt>
                <c:pt idx="155">
                  <c:v>20010809</c:v>
                </c:pt>
                <c:pt idx="156">
                  <c:v>20010810</c:v>
                </c:pt>
                <c:pt idx="157">
                  <c:v>20010813</c:v>
                </c:pt>
                <c:pt idx="158">
                  <c:v>20010814</c:v>
                </c:pt>
                <c:pt idx="159">
                  <c:v>20010815</c:v>
                </c:pt>
                <c:pt idx="160">
                  <c:v>20010816</c:v>
                </c:pt>
                <c:pt idx="161">
                  <c:v>20010817</c:v>
                </c:pt>
                <c:pt idx="162">
                  <c:v>20010820</c:v>
                </c:pt>
                <c:pt idx="163">
                  <c:v>20010821</c:v>
                </c:pt>
                <c:pt idx="164">
                  <c:v>20010822</c:v>
                </c:pt>
                <c:pt idx="165">
                  <c:v>20010823</c:v>
                </c:pt>
                <c:pt idx="166">
                  <c:v>20010824</c:v>
                </c:pt>
                <c:pt idx="167">
                  <c:v>20010827</c:v>
                </c:pt>
                <c:pt idx="168">
                  <c:v>20010828</c:v>
                </c:pt>
                <c:pt idx="169">
                  <c:v>20010829</c:v>
                </c:pt>
                <c:pt idx="170">
                  <c:v>20010830</c:v>
                </c:pt>
                <c:pt idx="171">
                  <c:v>20010831</c:v>
                </c:pt>
                <c:pt idx="172">
                  <c:v>20010903</c:v>
                </c:pt>
                <c:pt idx="173">
                  <c:v>20010904</c:v>
                </c:pt>
                <c:pt idx="174">
                  <c:v>20010905</c:v>
                </c:pt>
                <c:pt idx="175">
                  <c:v>20010906</c:v>
                </c:pt>
                <c:pt idx="176">
                  <c:v>20010907</c:v>
                </c:pt>
                <c:pt idx="177">
                  <c:v>20010910</c:v>
                </c:pt>
                <c:pt idx="178">
                  <c:v>20010911</c:v>
                </c:pt>
                <c:pt idx="179">
                  <c:v>20010912</c:v>
                </c:pt>
                <c:pt idx="180">
                  <c:v>20010913</c:v>
                </c:pt>
                <c:pt idx="181">
                  <c:v>20010914</c:v>
                </c:pt>
                <c:pt idx="182">
                  <c:v>20010917</c:v>
                </c:pt>
                <c:pt idx="183">
                  <c:v>20010918</c:v>
                </c:pt>
                <c:pt idx="184">
                  <c:v>20010919</c:v>
                </c:pt>
                <c:pt idx="185">
                  <c:v>20010920</c:v>
                </c:pt>
                <c:pt idx="186">
                  <c:v>20010921</c:v>
                </c:pt>
                <c:pt idx="187">
                  <c:v>20010924</c:v>
                </c:pt>
                <c:pt idx="188">
                  <c:v>20010925</c:v>
                </c:pt>
                <c:pt idx="189">
                  <c:v>20010926</c:v>
                </c:pt>
                <c:pt idx="190">
                  <c:v>20010927</c:v>
                </c:pt>
                <c:pt idx="191">
                  <c:v>20010928</c:v>
                </c:pt>
                <c:pt idx="192">
                  <c:v>20011001</c:v>
                </c:pt>
                <c:pt idx="193">
                  <c:v>20011002</c:v>
                </c:pt>
                <c:pt idx="194">
                  <c:v>20011003</c:v>
                </c:pt>
                <c:pt idx="195">
                  <c:v>20011004</c:v>
                </c:pt>
                <c:pt idx="196">
                  <c:v>20011005</c:v>
                </c:pt>
                <c:pt idx="197">
                  <c:v>20011008</c:v>
                </c:pt>
                <c:pt idx="198">
                  <c:v>20011009</c:v>
                </c:pt>
                <c:pt idx="199">
                  <c:v>20011010</c:v>
                </c:pt>
                <c:pt idx="200">
                  <c:v>20011011</c:v>
                </c:pt>
                <c:pt idx="201">
                  <c:v>20011012</c:v>
                </c:pt>
                <c:pt idx="202">
                  <c:v>20011015</c:v>
                </c:pt>
                <c:pt idx="203">
                  <c:v>20011016</c:v>
                </c:pt>
                <c:pt idx="204">
                  <c:v>20011017</c:v>
                </c:pt>
                <c:pt idx="205">
                  <c:v>20011018</c:v>
                </c:pt>
                <c:pt idx="206">
                  <c:v>20011019</c:v>
                </c:pt>
                <c:pt idx="207">
                  <c:v>20011022</c:v>
                </c:pt>
                <c:pt idx="208">
                  <c:v>20011023</c:v>
                </c:pt>
                <c:pt idx="209">
                  <c:v>20011024</c:v>
                </c:pt>
                <c:pt idx="210">
                  <c:v>20011025</c:v>
                </c:pt>
                <c:pt idx="211">
                  <c:v>20011026</c:v>
                </c:pt>
                <c:pt idx="212">
                  <c:v>20011029</c:v>
                </c:pt>
                <c:pt idx="213">
                  <c:v>20011030</c:v>
                </c:pt>
                <c:pt idx="214">
                  <c:v>20011031</c:v>
                </c:pt>
                <c:pt idx="215">
                  <c:v>20011101</c:v>
                </c:pt>
                <c:pt idx="216">
                  <c:v>20011102</c:v>
                </c:pt>
                <c:pt idx="217">
                  <c:v>20011105</c:v>
                </c:pt>
                <c:pt idx="218">
                  <c:v>20011106</c:v>
                </c:pt>
                <c:pt idx="219">
                  <c:v>20011107</c:v>
                </c:pt>
                <c:pt idx="220">
                  <c:v>20011108</c:v>
                </c:pt>
                <c:pt idx="221">
                  <c:v>20011109</c:v>
                </c:pt>
                <c:pt idx="222">
                  <c:v>20011112</c:v>
                </c:pt>
                <c:pt idx="223">
                  <c:v>20011113</c:v>
                </c:pt>
                <c:pt idx="224">
                  <c:v>20011114</c:v>
                </c:pt>
                <c:pt idx="225">
                  <c:v>20011115</c:v>
                </c:pt>
                <c:pt idx="226">
                  <c:v>20011116</c:v>
                </c:pt>
                <c:pt idx="227">
                  <c:v>20011119</c:v>
                </c:pt>
                <c:pt idx="228">
                  <c:v>20011120</c:v>
                </c:pt>
                <c:pt idx="229">
                  <c:v>20011121</c:v>
                </c:pt>
                <c:pt idx="230">
                  <c:v>20011122</c:v>
                </c:pt>
                <c:pt idx="231">
                  <c:v>20011123</c:v>
                </c:pt>
                <c:pt idx="232">
                  <c:v>20011126</c:v>
                </c:pt>
                <c:pt idx="233">
                  <c:v>20011127</c:v>
                </c:pt>
                <c:pt idx="234">
                  <c:v>20011128</c:v>
                </c:pt>
                <c:pt idx="235">
                  <c:v>20011129</c:v>
                </c:pt>
                <c:pt idx="236">
                  <c:v>20011130</c:v>
                </c:pt>
                <c:pt idx="237">
                  <c:v>20011203</c:v>
                </c:pt>
                <c:pt idx="238">
                  <c:v>20011204</c:v>
                </c:pt>
                <c:pt idx="239">
                  <c:v>20011205</c:v>
                </c:pt>
                <c:pt idx="240">
                  <c:v>20011206</c:v>
                </c:pt>
                <c:pt idx="241">
                  <c:v>20011207</c:v>
                </c:pt>
                <c:pt idx="242">
                  <c:v>20011210</c:v>
                </c:pt>
                <c:pt idx="243">
                  <c:v>20011211</c:v>
                </c:pt>
                <c:pt idx="244">
                  <c:v>20011212</c:v>
                </c:pt>
                <c:pt idx="245">
                  <c:v>20011213</c:v>
                </c:pt>
                <c:pt idx="246">
                  <c:v>20011214</c:v>
                </c:pt>
                <c:pt idx="247">
                  <c:v>20011217</c:v>
                </c:pt>
                <c:pt idx="248">
                  <c:v>20011218</c:v>
                </c:pt>
                <c:pt idx="249">
                  <c:v>20011219</c:v>
                </c:pt>
                <c:pt idx="250">
                  <c:v>20011220</c:v>
                </c:pt>
                <c:pt idx="251">
                  <c:v>20011221</c:v>
                </c:pt>
                <c:pt idx="252">
                  <c:v>20011227</c:v>
                </c:pt>
                <c:pt idx="253">
                  <c:v>20011228</c:v>
                </c:pt>
                <c:pt idx="254">
                  <c:v>20020102</c:v>
                </c:pt>
                <c:pt idx="255">
                  <c:v>20020103</c:v>
                </c:pt>
                <c:pt idx="256">
                  <c:v>20020104</c:v>
                </c:pt>
                <c:pt idx="257">
                  <c:v>20020107</c:v>
                </c:pt>
                <c:pt idx="258">
                  <c:v>20020108</c:v>
                </c:pt>
                <c:pt idx="259">
                  <c:v>20020109</c:v>
                </c:pt>
                <c:pt idx="260">
                  <c:v>20020110</c:v>
                </c:pt>
                <c:pt idx="261">
                  <c:v>20020111</c:v>
                </c:pt>
                <c:pt idx="262">
                  <c:v>20020114</c:v>
                </c:pt>
                <c:pt idx="263">
                  <c:v>20020115</c:v>
                </c:pt>
                <c:pt idx="264">
                  <c:v>20020116</c:v>
                </c:pt>
                <c:pt idx="265">
                  <c:v>20020117</c:v>
                </c:pt>
                <c:pt idx="266">
                  <c:v>20020118</c:v>
                </c:pt>
                <c:pt idx="267">
                  <c:v>20020121</c:v>
                </c:pt>
                <c:pt idx="268">
                  <c:v>20020122</c:v>
                </c:pt>
                <c:pt idx="269">
                  <c:v>20020123</c:v>
                </c:pt>
                <c:pt idx="270">
                  <c:v>20020124</c:v>
                </c:pt>
                <c:pt idx="271">
                  <c:v>20020125</c:v>
                </c:pt>
                <c:pt idx="272">
                  <c:v>20020128</c:v>
                </c:pt>
                <c:pt idx="273">
                  <c:v>20020129</c:v>
                </c:pt>
                <c:pt idx="274">
                  <c:v>20020130</c:v>
                </c:pt>
                <c:pt idx="275">
                  <c:v>20020131</c:v>
                </c:pt>
                <c:pt idx="276">
                  <c:v>20020201</c:v>
                </c:pt>
                <c:pt idx="277">
                  <c:v>20020204</c:v>
                </c:pt>
                <c:pt idx="278">
                  <c:v>20020205</c:v>
                </c:pt>
                <c:pt idx="279">
                  <c:v>20020206</c:v>
                </c:pt>
                <c:pt idx="280">
                  <c:v>20020207</c:v>
                </c:pt>
                <c:pt idx="281">
                  <c:v>20020208</c:v>
                </c:pt>
                <c:pt idx="282">
                  <c:v>20020211</c:v>
                </c:pt>
                <c:pt idx="283">
                  <c:v>20020212</c:v>
                </c:pt>
                <c:pt idx="284">
                  <c:v>20020213</c:v>
                </c:pt>
                <c:pt idx="285">
                  <c:v>20020214</c:v>
                </c:pt>
                <c:pt idx="286">
                  <c:v>20020215</c:v>
                </c:pt>
                <c:pt idx="287">
                  <c:v>20020218</c:v>
                </c:pt>
                <c:pt idx="288">
                  <c:v>20020219</c:v>
                </c:pt>
                <c:pt idx="289">
                  <c:v>20020220</c:v>
                </c:pt>
                <c:pt idx="290">
                  <c:v>20020221</c:v>
                </c:pt>
                <c:pt idx="291">
                  <c:v>20020222</c:v>
                </c:pt>
                <c:pt idx="292">
                  <c:v>20020225</c:v>
                </c:pt>
                <c:pt idx="293">
                  <c:v>20020226</c:v>
                </c:pt>
                <c:pt idx="294">
                  <c:v>20020227</c:v>
                </c:pt>
                <c:pt idx="295">
                  <c:v>20020228</c:v>
                </c:pt>
                <c:pt idx="296">
                  <c:v>20020301</c:v>
                </c:pt>
                <c:pt idx="297">
                  <c:v>20020304</c:v>
                </c:pt>
                <c:pt idx="298">
                  <c:v>20020305</c:v>
                </c:pt>
                <c:pt idx="299">
                  <c:v>20020306</c:v>
                </c:pt>
                <c:pt idx="300">
                  <c:v>20020307</c:v>
                </c:pt>
                <c:pt idx="301">
                  <c:v>20020308</c:v>
                </c:pt>
                <c:pt idx="302">
                  <c:v>20020311</c:v>
                </c:pt>
                <c:pt idx="303">
                  <c:v>20020312</c:v>
                </c:pt>
                <c:pt idx="304">
                  <c:v>20020313</c:v>
                </c:pt>
                <c:pt idx="305">
                  <c:v>20020314</c:v>
                </c:pt>
                <c:pt idx="306">
                  <c:v>20020315</c:v>
                </c:pt>
                <c:pt idx="307">
                  <c:v>20020318</c:v>
                </c:pt>
                <c:pt idx="308">
                  <c:v>20020319</c:v>
                </c:pt>
                <c:pt idx="309">
                  <c:v>20020320</c:v>
                </c:pt>
                <c:pt idx="310">
                  <c:v>20020321</c:v>
                </c:pt>
                <c:pt idx="311">
                  <c:v>20020322</c:v>
                </c:pt>
                <c:pt idx="312">
                  <c:v>20020325</c:v>
                </c:pt>
                <c:pt idx="313">
                  <c:v>20020326</c:v>
                </c:pt>
                <c:pt idx="314">
                  <c:v>20020327</c:v>
                </c:pt>
                <c:pt idx="315">
                  <c:v>20020328</c:v>
                </c:pt>
                <c:pt idx="316">
                  <c:v>20020402</c:v>
                </c:pt>
                <c:pt idx="317">
                  <c:v>20020403</c:v>
                </c:pt>
                <c:pt idx="318">
                  <c:v>20020404</c:v>
                </c:pt>
                <c:pt idx="319">
                  <c:v>20020405</c:v>
                </c:pt>
                <c:pt idx="320">
                  <c:v>20020408</c:v>
                </c:pt>
                <c:pt idx="321">
                  <c:v>20020409</c:v>
                </c:pt>
                <c:pt idx="322">
                  <c:v>20020410</c:v>
                </c:pt>
                <c:pt idx="323">
                  <c:v>20020411</c:v>
                </c:pt>
                <c:pt idx="324">
                  <c:v>20020412</c:v>
                </c:pt>
                <c:pt idx="325">
                  <c:v>20020415</c:v>
                </c:pt>
                <c:pt idx="326">
                  <c:v>20020416</c:v>
                </c:pt>
                <c:pt idx="327">
                  <c:v>20020417</c:v>
                </c:pt>
                <c:pt idx="328">
                  <c:v>20020418</c:v>
                </c:pt>
                <c:pt idx="329">
                  <c:v>20020419</c:v>
                </c:pt>
                <c:pt idx="330">
                  <c:v>20020422</c:v>
                </c:pt>
                <c:pt idx="331">
                  <c:v>20020423</c:v>
                </c:pt>
                <c:pt idx="332">
                  <c:v>20020424</c:v>
                </c:pt>
                <c:pt idx="333">
                  <c:v>20020425</c:v>
                </c:pt>
                <c:pt idx="334">
                  <c:v>20020426</c:v>
                </c:pt>
                <c:pt idx="335">
                  <c:v>20020429</c:v>
                </c:pt>
                <c:pt idx="336">
                  <c:v>20020430</c:v>
                </c:pt>
                <c:pt idx="337">
                  <c:v>20020502</c:v>
                </c:pt>
                <c:pt idx="338">
                  <c:v>20020503</c:v>
                </c:pt>
                <c:pt idx="339">
                  <c:v>20020506</c:v>
                </c:pt>
                <c:pt idx="340">
                  <c:v>20020507</c:v>
                </c:pt>
                <c:pt idx="341">
                  <c:v>20020508</c:v>
                </c:pt>
                <c:pt idx="342">
                  <c:v>20020509</c:v>
                </c:pt>
                <c:pt idx="343">
                  <c:v>20020510</c:v>
                </c:pt>
                <c:pt idx="344">
                  <c:v>20020513</c:v>
                </c:pt>
                <c:pt idx="345">
                  <c:v>20020514</c:v>
                </c:pt>
                <c:pt idx="346">
                  <c:v>20020515</c:v>
                </c:pt>
                <c:pt idx="347">
                  <c:v>20020516</c:v>
                </c:pt>
                <c:pt idx="348">
                  <c:v>20020517</c:v>
                </c:pt>
                <c:pt idx="349">
                  <c:v>20020520</c:v>
                </c:pt>
                <c:pt idx="350">
                  <c:v>20020521</c:v>
                </c:pt>
                <c:pt idx="351">
                  <c:v>20020522</c:v>
                </c:pt>
                <c:pt idx="352">
                  <c:v>20020523</c:v>
                </c:pt>
                <c:pt idx="353">
                  <c:v>20020524</c:v>
                </c:pt>
                <c:pt idx="354">
                  <c:v>20020527</c:v>
                </c:pt>
                <c:pt idx="355">
                  <c:v>20020528</c:v>
                </c:pt>
                <c:pt idx="356">
                  <c:v>20020529</c:v>
                </c:pt>
                <c:pt idx="357">
                  <c:v>20020530</c:v>
                </c:pt>
                <c:pt idx="358">
                  <c:v>20020531</c:v>
                </c:pt>
                <c:pt idx="359">
                  <c:v>20020603</c:v>
                </c:pt>
                <c:pt idx="360">
                  <c:v>20020604</c:v>
                </c:pt>
                <c:pt idx="361">
                  <c:v>20020605</c:v>
                </c:pt>
                <c:pt idx="362">
                  <c:v>20020606</c:v>
                </c:pt>
                <c:pt idx="363">
                  <c:v>20020607</c:v>
                </c:pt>
                <c:pt idx="364">
                  <c:v>20020610</c:v>
                </c:pt>
                <c:pt idx="365">
                  <c:v>20020611</c:v>
                </c:pt>
                <c:pt idx="366">
                  <c:v>20020612</c:v>
                </c:pt>
                <c:pt idx="367">
                  <c:v>20020613</c:v>
                </c:pt>
                <c:pt idx="368">
                  <c:v>20020614</c:v>
                </c:pt>
                <c:pt idx="369">
                  <c:v>20020617</c:v>
                </c:pt>
                <c:pt idx="370">
                  <c:v>20020618</c:v>
                </c:pt>
                <c:pt idx="371">
                  <c:v>20020619</c:v>
                </c:pt>
                <c:pt idx="372">
                  <c:v>20020620</c:v>
                </c:pt>
                <c:pt idx="373">
                  <c:v>20020621</c:v>
                </c:pt>
                <c:pt idx="374">
                  <c:v>20020624</c:v>
                </c:pt>
                <c:pt idx="375">
                  <c:v>20020625</c:v>
                </c:pt>
                <c:pt idx="376">
                  <c:v>20020626</c:v>
                </c:pt>
                <c:pt idx="377">
                  <c:v>20020627</c:v>
                </c:pt>
                <c:pt idx="378">
                  <c:v>20020628</c:v>
                </c:pt>
                <c:pt idx="379">
                  <c:v>20020701</c:v>
                </c:pt>
                <c:pt idx="380">
                  <c:v>20020702</c:v>
                </c:pt>
                <c:pt idx="381">
                  <c:v>20020703</c:v>
                </c:pt>
                <c:pt idx="382">
                  <c:v>20020704</c:v>
                </c:pt>
                <c:pt idx="383">
                  <c:v>20020705</c:v>
                </c:pt>
                <c:pt idx="384">
                  <c:v>20020708</c:v>
                </c:pt>
                <c:pt idx="385">
                  <c:v>20020709</c:v>
                </c:pt>
                <c:pt idx="386">
                  <c:v>20020710</c:v>
                </c:pt>
                <c:pt idx="387">
                  <c:v>20020711</c:v>
                </c:pt>
                <c:pt idx="388">
                  <c:v>20020712</c:v>
                </c:pt>
                <c:pt idx="389">
                  <c:v>20020715</c:v>
                </c:pt>
                <c:pt idx="390">
                  <c:v>20020716</c:v>
                </c:pt>
                <c:pt idx="391">
                  <c:v>20020717</c:v>
                </c:pt>
                <c:pt idx="392">
                  <c:v>20020718</c:v>
                </c:pt>
                <c:pt idx="393">
                  <c:v>20020719</c:v>
                </c:pt>
                <c:pt idx="394">
                  <c:v>20020722</c:v>
                </c:pt>
                <c:pt idx="395">
                  <c:v>20020723</c:v>
                </c:pt>
                <c:pt idx="396">
                  <c:v>20020724</c:v>
                </c:pt>
                <c:pt idx="397">
                  <c:v>20020725</c:v>
                </c:pt>
                <c:pt idx="398">
                  <c:v>20020726</c:v>
                </c:pt>
                <c:pt idx="399">
                  <c:v>20020729</c:v>
                </c:pt>
                <c:pt idx="400">
                  <c:v>20020730</c:v>
                </c:pt>
                <c:pt idx="401">
                  <c:v>20020731</c:v>
                </c:pt>
                <c:pt idx="402">
                  <c:v>20020801</c:v>
                </c:pt>
                <c:pt idx="403">
                  <c:v>20020802</c:v>
                </c:pt>
                <c:pt idx="404">
                  <c:v>20020805</c:v>
                </c:pt>
                <c:pt idx="405">
                  <c:v>20020806</c:v>
                </c:pt>
                <c:pt idx="406">
                  <c:v>20020807</c:v>
                </c:pt>
                <c:pt idx="407">
                  <c:v>20020808</c:v>
                </c:pt>
                <c:pt idx="408">
                  <c:v>20020809</c:v>
                </c:pt>
                <c:pt idx="409">
                  <c:v>20020812</c:v>
                </c:pt>
                <c:pt idx="410">
                  <c:v>20020813</c:v>
                </c:pt>
                <c:pt idx="411">
                  <c:v>20020814</c:v>
                </c:pt>
                <c:pt idx="412">
                  <c:v>20020815</c:v>
                </c:pt>
                <c:pt idx="413">
                  <c:v>20020816</c:v>
                </c:pt>
                <c:pt idx="414">
                  <c:v>20020819</c:v>
                </c:pt>
                <c:pt idx="415">
                  <c:v>20020820</c:v>
                </c:pt>
                <c:pt idx="416">
                  <c:v>20020821</c:v>
                </c:pt>
                <c:pt idx="417">
                  <c:v>20020822</c:v>
                </c:pt>
                <c:pt idx="418">
                  <c:v>20020823</c:v>
                </c:pt>
                <c:pt idx="419">
                  <c:v>20020826</c:v>
                </c:pt>
                <c:pt idx="420">
                  <c:v>20020827</c:v>
                </c:pt>
                <c:pt idx="421">
                  <c:v>20020828</c:v>
                </c:pt>
                <c:pt idx="422">
                  <c:v>20020829</c:v>
                </c:pt>
                <c:pt idx="423">
                  <c:v>20020830</c:v>
                </c:pt>
                <c:pt idx="424">
                  <c:v>20020902</c:v>
                </c:pt>
                <c:pt idx="425">
                  <c:v>20020903</c:v>
                </c:pt>
                <c:pt idx="426">
                  <c:v>20020904</c:v>
                </c:pt>
                <c:pt idx="427">
                  <c:v>20020905</c:v>
                </c:pt>
                <c:pt idx="428">
                  <c:v>20020906</c:v>
                </c:pt>
                <c:pt idx="429">
                  <c:v>20020909</c:v>
                </c:pt>
                <c:pt idx="430">
                  <c:v>20020910</c:v>
                </c:pt>
                <c:pt idx="431">
                  <c:v>20020911</c:v>
                </c:pt>
                <c:pt idx="432">
                  <c:v>20020912</c:v>
                </c:pt>
                <c:pt idx="433">
                  <c:v>20020913</c:v>
                </c:pt>
                <c:pt idx="434">
                  <c:v>20020916</c:v>
                </c:pt>
                <c:pt idx="435">
                  <c:v>20020917</c:v>
                </c:pt>
                <c:pt idx="436">
                  <c:v>20020918</c:v>
                </c:pt>
                <c:pt idx="437">
                  <c:v>20020919</c:v>
                </c:pt>
                <c:pt idx="438">
                  <c:v>20020920</c:v>
                </c:pt>
                <c:pt idx="439">
                  <c:v>20020923</c:v>
                </c:pt>
                <c:pt idx="440">
                  <c:v>20020924</c:v>
                </c:pt>
                <c:pt idx="441">
                  <c:v>20020925</c:v>
                </c:pt>
                <c:pt idx="442">
                  <c:v>20020926</c:v>
                </c:pt>
                <c:pt idx="443">
                  <c:v>20020927</c:v>
                </c:pt>
                <c:pt idx="444">
                  <c:v>20020930</c:v>
                </c:pt>
                <c:pt idx="445">
                  <c:v>20021001</c:v>
                </c:pt>
                <c:pt idx="446">
                  <c:v>20021002</c:v>
                </c:pt>
                <c:pt idx="447">
                  <c:v>20021003</c:v>
                </c:pt>
                <c:pt idx="448">
                  <c:v>20021004</c:v>
                </c:pt>
                <c:pt idx="449">
                  <c:v>20021007</c:v>
                </c:pt>
                <c:pt idx="450">
                  <c:v>20021008</c:v>
                </c:pt>
                <c:pt idx="451">
                  <c:v>20021009</c:v>
                </c:pt>
                <c:pt idx="452">
                  <c:v>20021010</c:v>
                </c:pt>
                <c:pt idx="453">
                  <c:v>20021011</c:v>
                </c:pt>
                <c:pt idx="454">
                  <c:v>20021014</c:v>
                </c:pt>
                <c:pt idx="455">
                  <c:v>20021015</c:v>
                </c:pt>
                <c:pt idx="456">
                  <c:v>20021016</c:v>
                </c:pt>
                <c:pt idx="457">
                  <c:v>20021017</c:v>
                </c:pt>
                <c:pt idx="458">
                  <c:v>20021018</c:v>
                </c:pt>
                <c:pt idx="459">
                  <c:v>20021021</c:v>
                </c:pt>
                <c:pt idx="460">
                  <c:v>20021022</c:v>
                </c:pt>
                <c:pt idx="461">
                  <c:v>20021023</c:v>
                </c:pt>
                <c:pt idx="462">
                  <c:v>20021024</c:v>
                </c:pt>
                <c:pt idx="463">
                  <c:v>20021025</c:v>
                </c:pt>
                <c:pt idx="464">
                  <c:v>20021028</c:v>
                </c:pt>
                <c:pt idx="465">
                  <c:v>20021029</c:v>
                </c:pt>
                <c:pt idx="466">
                  <c:v>20021030</c:v>
                </c:pt>
                <c:pt idx="467">
                  <c:v>20021031</c:v>
                </c:pt>
                <c:pt idx="468">
                  <c:v>20021101</c:v>
                </c:pt>
                <c:pt idx="469">
                  <c:v>20021104</c:v>
                </c:pt>
                <c:pt idx="470">
                  <c:v>20021105</c:v>
                </c:pt>
                <c:pt idx="471">
                  <c:v>20021106</c:v>
                </c:pt>
                <c:pt idx="472">
                  <c:v>20021107</c:v>
                </c:pt>
                <c:pt idx="473">
                  <c:v>20021108</c:v>
                </c:pt>
                <c:pt idx="474">
                  <c:v>20021111</c:v>
                </c:pt>
                <c:pt idx="475">
                  <c:v>20021112</c:v>
                </c:pt>
                <c:pt idx="476">
                  <c:v>20021113</c:v>
                </c:pt>
                <c:pt idx="477">
                  <c:v>20021114</c:v>
                </c:pt>
                <c:pt idx="478">
                  <c:v>20021115</c:v>
                </c:pt>
                <c:pt idx="479">
                  <c:v>20021118</c:v>
                </c:pt>
                <c:pt idx="480">
                  <c:v>20021119</c:v>
                </c:pt>
                <c:pt idx="481">
                  <c:v>20021120</c:v>
                </c:pt>
                <c:pt idx="482">
                  <c:v>20021121</c:v>
                </c:pt>
                <c:pt idx="483">
                  <c:v>20021122</c:v>
                </c:pt>
                <c:pt idx="484">
                  <c:v>20021125</c:v>
                </c:pt>
                <c:pt idx="485">
                  <c:v>20021126</c:v>
                </c:pt>
                <c:pt idx="486">
                  <c:v>20021127</c:v>
                </c:pt>
                <c:pt idx="487">
                  <c:v>20021128</c:v>
                </c:pt>
                <c:pt idx="488">
                  <c:v>20021129</c:v>
                </c:pt>
                <c:pt idx="489">
                  <c:v>20021202</c:v>
                </c:pt>
                <c:pt idx="490">
                  <c:v>20021203</c:v>
                </c:pt>
                <c:pt idx="491">
                  <c:v>20021204</c:v>
                </c:pt>
                <c:pt idx="492">
                  <c:v>20021205</c:v>
                </c:pt>
                <c:pt idx="493">
                  <c:v>20021206</c:v>
                </c:pt>
                <c:pt idx="494">
                  <c:v>20021209</c:v>
                </c:pt>
                <c:pt idx="495">
                  <c:v>20021210</c:v>
                </c:pt>
                <c:pt idx="496">
                  <c:v>20021211</c:v>
                </c:pt>
                <c:pt idx="497">
                  <c:v>20021212</c:v>
                </c:pt>
                <c:pt idx="498">
                  <c:v>20021213</c:v>
                </c:pt>
                <c:pt idx="499">
                  <c:v>20021216</c:v>
                </c:pt>
                <c:pt idx="500">
                  <c:v>20021217</c:v>
                </c:pt>
                <c:pt idx="501">
                  <c:v>20021218</c:v>
                </c:pt>
                <c:pt idx="502">
                  <c:v>20021219</c:v>
                </c:pt>
                <c:pt idx="503">
                  <c:v>20021220</c:v>
                </c:pt>
                <c:pt idx="504">
                  <c:v>20021223</c:v>
                </c:pt>
                <c:pt idx="505">
                  <c:v>20021227</c:v>
                </c:pt>
                <c:pt idx="506">
                  <c:v>20021230</c:v>
                </c:pt>
                <c:pt idx="507">
                  <c:v>20030102</c:v>
                </c:pt>
                <c:pt idx="508">
                  <c:v>20030103</c:v>
                </c:pt>
                <c:pt idx="509">
                  <c:v>20030106</c:v>
                </c:pt>
                <c:pt idx="510">
                  <c:v>20030107</c:v>
                </c:pt>
                <c:pt idx="511">
                  <c:v>20030108</c:v>
                </c:pt>
                <c:pt idx="512">
                  <c:v>20030109</c:v>
                </c:pt>
                <c:pt idx="513">
                  <c:v>20030110</c:v>
                </c:pt>
                <c:pt idx="514">
                  <c:v>20030113</c:v>
                </c:pt>
                <c:pt idx="515">
                  <c:v>20030114</c:v>
                </c:pt>
                <c:pt idx="516">
                  <c:v>20030115</c:v>
                </c:pt>
                <c:pt idx="517">
                  <c:v>20030116</c:v>
                </c:pt>
                <c:pt idx="518">
                  <c:v>20030117</c:v>
                </c:pt>
                <c:pt idx="519">
                  <c:v>20030120</c:v>
                </c:pt>
                <c:pt idx="520">
                  <c:v>20030121</c:v>
                </c:pt>
                <c:pt idx="521">
                  <c:v>20030122</c:v>
                </c:pt>
                <c:pt idx="522">
                  <c:v>20030123</c:v>
                </c:pt>
                <c:pt idx="523">
                  <c:v>20030124</c:v>
                </c:pt>
                <c:pt idx="524">
                  <c:v>20030127</c:v>
                </c:pt>
                <c:pt idx="525">
                  <c:v>20030128</c:v>
                </c:pt>
                <c:pt idx="526">
                  <c:v>20030129</c:v>
                </c:pt>
                <c:pt idx="527">
                  <c:v>20030130</c:v>
                </c:pt>
                <c:pt idx="528">
                  <c:v>20030131</c:v>
                </c:pt>
                <c:pt idx="529">
                  <c:v>20030203</c:v>
                </c:pt>
                <c:pt idx="530">
                  <c:v>20030204</c:v>
                </c:pt>
                <c:pt idx="531">
                  <c:v>20030205</c:v>
                </c:pt>
                <c:pt idx="532">
                  <c:v>20030206</c:v>
                </c:pt>
                <c:pt idx="533">
                  <c:v>20030207</c:v>
                </c:pt>
                <c:pt idx="534">
                  <c:v>20030210</c:v>
                </c:pt>
                <c:pt idx="535">
                  <c:v>20030211</c:v>
                </c:pt>
                <c:pt idx="536">
                  <c:v>20030212</c:v>
                </c:pt>
                <c:pt idx="537">
                  <c:v>20030213</c:v>
                </c:pt>
                <c:pt idx="538">
                  <c:v>20030214</c:v>
                </c:pt>
                <c:pt idx="539">
                  <c:v>20030217</c:v>
                </c:pt>
                <c:pt idx="540">
                  <c:v>20030218</c:v>
                </c:pt>
                <c:pt idx="541">
                  <c:v>20030219</c:v>
                </c:pt>
                <c:pt idx="542">
                  <c:v>20030220</c:v>
                </c:pt>
                <c:pt idx="543">
                  <c:v>20030221</c:v>
                </c:pt>
                <c:pt idx="544">
                  <c:v>20030224</c:v>
                </c:pt>
                <c:pt idx="545">
                  <c:v>20030225</c:v>
                </c:pt>
                <c:pt idx="546">
                  <c:v>20030226</c:v>
                </c:pt>
                <c:pt idx="547">
                  <c:v>20030227</c:v>
                </c:pt>
                <c:pt idx="548">
                  <c:v>20030228</c:v>
                </c:pt>
                <c:pt idx="549">
                  <c:v>20030303</c:v>
                </c:pt>
                <c:pt idx="550">
                  <c:v>20030304</c:v>
                </c:pt>
                <c:pt idx="551">
                  <c:v>20030305</c:v>
                </c:pt>
                <c:pt idx="552">
                  <c:v>20030306</c:v>
                </c:pt>
                <c:pt idx="553">
                  <c:v>20030307</c:v>
                </c:pt>
                <c:pt idx="554">
                  <c:v>20030310</c:v>
                </c:pt>
                <c:pt idx="555">
                  <c:v>20030311</c:v>
                </c:pt>
                <c:pt idx="556">
                  <c:v>20030312</c:v>
                </c:pt>
                <c:pt idx="557">
                  <c:v>20030313</c:v>
                </c:pt>
                <c:pt idx="558">
                  <c:v>20030314</c:v>
                </c:pt>
                <c:pt idx="559">
                  <c:v>20030317</c:v>
                </c:pt>
                <c:pt idx="560">
                  <c:v>20030318</c:v>
                </c:pt>
                <c:pt idx="561">
                  <c:v>20030319</c:v>
                </c:pt>
                <c:pt idx="562">
                  <c:v>20030320</c:v>
                </c:pt>
                <c:pt idx="563">
                  <c:v>20030321</c:v>
                </c:pt>
                <c:pt idx="564">
                  <c:v>20030324</c:v>
                </c:pt>
                <c:pt idx="565">
                  <c:v>20030325</c:v>
                </c:pt>
                <c:pt idx="566">
                  <c:v>20030326</c:v>
                </c:pt>
                <c:pt idx="567">
                  <c:v>20030327</c:v>
                </c:pt>
                <c:pt idx="568">
                  <c:v>20030328</c:v>
                </c:pt>
                <c:pt idx="569">
                  <c:v>20030331</c:v>
                </c:pt>
                <c:pt idx="570">
                  <c:v>20030401</c:v>
                </c:pt>
                <c:pt idx="571">
                  <c:v>20030402</c:v>
                </c:pt>
                <c:pt idx="572">
                  <c:v>20030403</c:v>
                </c:pt>
                <c:pt idx="573">
                  <c:v>20030404</c:v>
                </c:pt>
                <c:pt idx="574">
                  <c:v>20030407</c:v>
                </c:pt>
                <c:pt idx="575">
                  <c:v>20030408</c:v>
                </c:pt>
                <c:pt idx="576">
                  <c:v>20030409</c:v>
                </c:pt>
                <c:pt idx="577">
                  <c:v>20030410</c:v>
                </c:pt>
                <c:pt idx="578">
                  <c:v>20030411</c:v>
                </c:pt>
                <c:pt idx="579">
                  <c:v>20030414</c:v>
                </c:pt>
                <c:pt idx="580">
                  <c:v>20030415</c:v>
                </c:pt>
                <c:pt idx="581">
                  <c:v>20030416</c:v>
                </c:pt>
                <c:pt idx="582">
                  <c:v>20030417</c:v>
                </c:pt>
                <c:pt idx="583">
                  <c:v>20030422</c:v>
                </c:pt>
                <c:pt idx="584">
                  <c:v>20030423</c:v>
                </c:pt>
                <c:pt idx="585">
                  <c:v>20030424</c:v>
                </c:pt>
                <c:pt idx="586">
                  <c:v>20030425</c:v>
                </c:pt>
                <c:pt idx="587">
                  <c:v>20030428</c:v>
                </c:pt>
                <c:pt idx="588">
                  <c:v>20030429</c:v>
                </c:pt>
                <c:pt idx="589">
                  <c:v>20030430</c:v>
                </c:pt>
                <c:pt idx="590">
                  <c:v>20030502</c:v>
                </c:pt>
                <c:pt idx="591">
                  <c:v>20030505</c:v>
                </c:pt>
                <c:pt idx="592">
                  <c:v>20030506</c:v>
                </c:pt>
                <c:pt idx="593">
                  <c:v>20030507</c:v>
                </c:pt>
                <c:pt idx="594">
                  <c:v>20030508</c:v>
                </c:pt>
                <c:pt idx="595">
                  <c:v>20030509</c:v>
                </c:pt>
                <c:pt idx="596">
                  <c:v>20030512</c:v>
                </c:pt>
                <c:pt idx="597">
                  <c:v>20030513</c:v>
                </c:pt>
                <c:pt idx="598">
                  <c:v>20030514</c:v>
                </c:pt>
                <c:pt idx="599">
                  <c:v>20030515</c:v>
                </c:pt>
                <c:pt idx="600">
                  <c:v>20030516</c:v>
                </c:pt>
                <c:pt idx="601">
                  <c:v>20030519</c:v>
                </c:pt>
                <c:pt idx="602">
                  <c:v>20030520</c:v>
                </c:pt>
                <c:pt idx="603">
                  <c:v>20030521</c:v>
                </c:pt>
                <c:pt idx="604">
                  <c:v>20030522</c:v>
                </c:pt>
                <c:pt idx="605">
                  <c:v>20030523</c:v>
                </c:pt>
                <c:pt idx="606">
                  <c:v>20030526</c:v>
                </c:pt>
                <c:pt idx="607">
                  <c:v>20030527</c:v>
                </c:pt>
                <c:pt idx="608">
                  <c:v>20030528</c:v>
                </c:pt>
                <c:pt idx="609">
                  <c:v>20030529</c:v>
                </c:pt>
                <c:pt idx="610">
                  <c:v>20030530</c:v>
                </c:pt>
                <c:pt idx="611">
                  <c:v>20030602</c:v>
                </c:pt>
                <c:pt idx="612">
                  <c:v>20030603</c:v>
                </c:pt>
                <c:pt idx="613">
                  <c:v>20030604</c:v>
                </c:pt>
                <c:pt idx="614">
                  <c:v>20030605</c:v>
                </c:pt>
                <c:pt idx="615">
                  <c:v>20030606</c:v>
                </c:pt>
                <c:pt idx="616">
                  <c:v>20030609</c:v>
                </c:pt>
                <c:pt idx="617">
                  <c:v>20030610</c:v>
                </c:pt>
                <c:pt idx="618">
                  <c:v>20030611</c:v>
                </c:pt>
                <c:pt idx="619">
                  <c:v>20030612</c:v>
                </c:pt>
                <c:pt idx="620">
                  <c:v>20030613</c:v>
                </c:pt>
                <c:pt idx="621">
                  <c:v>20030616</c:v>
                </c:pt>
                <c:pt idx="622">
                  <c:v>20030617</c:v>
                </c:pt>
                <c:pt idx="623">
                  <c:v>20030618</c:v>
                </c:pt>
                <c:pt idx="624">
                  <c:v>20030619</c:v>
                </c:pt>
                <c:pt idx="625">
                  <c:v>20030620</c:v>
                </c:pt>
                <c:pt idx="626">
                  <c:v>20030623</c:v>
                </c:pt>
                <c:pt idx="627">
                  <c:v>20030624</c:v>
                </c:pt>
                <c:pt idx="628">
                  <c:v>20030625</c:v>
                </c:pt>
                <c:pt idx="629">
                  <c:v>20030626</c:v>
                </c:pt>
                <c:pt idx="630">
                  <c:v>20030627</c:v>
                </c:pt>
                <c:pt idx="631">
                  <c:v>20030630</c:v>
                </c:pt>
                <c:pt idx="632">
                  <c:v>20030701</c:v>
                </c:pt>
                <c:pt idx="633">
                  <c:v>20030702</c:v>
                </c:pt>
                <c:pt idx="634">
                  <c:v>20030703</c:v>
                </c:pt>
                <c:pt idx="635">
                  <c:v>20030704</c:v>
                </c:pt>
                <c:pt idx="636">
                  <c:v>20030707</c:v>
                </c:pt>
                <c:pt idx="637">
                  <c:v>20030708</c:v>
                </c:pt>
                <c:pt idx="638">
                  <c:v>20030709</c:v>
                </c:pt>
                <c:pt idx="639">
                  <c:v>20030710</c:v>
                </c:pt>
                <c:pt idx="640">
                  <c:v>20030711</c:v>
                </c:pt>
                <c:pt idx="641">
                  <c:v>20030714</c:v>
                </c:pt>
                <c:pt idx="642">
                  <c:v>20030715</c:v>
                </c:pt>
                <c:pt idx="643">
                  <c:v>20030716</c:v>
                </c:pt>
                <c:pt idx="644">
                  <c:v>20030717</c:v>
                </c:pt>
                <c:pt idx="645">
                  <c:v>20030718</c:v>
                </c:pt>
                <c:pt idx="646">
                  <c:v>20030721</c:v>
                </c:pt>
                <c:pt idx="647">
                  <c:v>20030722</c:v>
                </c:pt>
                <c:pt idx="648">
                  <c:v>20030723</c:v>
                </c:pt>
                <c:pt idx="649">
                  <c:v>20030724</c:v>
                </c:pt>
                <c:pt idx="650">
                  <c:v>20030725</c:v>
                </c:pt>
                <c:pt idx="651">
                  <c:v>20030728</c:v>
                </c:pt>
                <c:pt idx="652">
                  <c:v>20030729</c:v>
                </c:pt>
                <c:pt idx="653">
                  <c:v>20030730</c:v>
                </c:pt>
                <c:pt idx="654">
                  <c:v>20030731</c:v>
                </c:pt>
                <c:pt idx="655">
                  <c:v>20030801</c:v>
                </c:pt>
                <c:pt idx="656">
                  <c:v>20030804</c:v>
                </c:pt>
                <c:pt idx="657">
                  <c:v>20030805</c:v>
                </c:pt>
                <c:pt idx="658">
                  <c:v>20030806</c:v>
                </c:pt>
                <c:pt idx="659">
                  <c:v>20030807</c:v>
                </c:pt>
                <c:pt idx="660">
                  <c:v>20030808</c:v>
                </c:pt>
                <c:pt idx="661">
                  <c:v>20030811</c:v>
                </c:pt>
                <c:pt idx="662">
                  <c:v>20030812</c:v>
                </c:pt>
                <c:pt idx="663">
                  <c:v>20030813</c:v>
                </c:pt>
                <c:pt idx="664">
                  <c:v>20030814</c:v>
                </c:pt>
                <c:pt idx="665">
                  <c:v>20030815</c:v>
                </c:pt>
                <c:pt idx="666">
                  <c:v>20030818</c:v>
                </c:pt>
                <c:pt idx="667">
                  <c:v>20030819</c:v>
                </c:pt>
                <c:pt idx="668">
                  <c:v>20030820</c:v>
                </c:pt>
                <c:pt idx="669">
                  <c:v>20030821</c:v>
                </c:pt>
                <c:pt idx="670">
                  <c:v>20030822</c:v>
                </c:pt>
                <c:pt idx="671">
                  <c:v>20030825</c:v>
                </c:pt>
                <c:pt idx="672">
                  <c:v>20030826</c:v>
                </c:pt>
                <c:pt idx="673">
                  <c:v>20030827</c:v>
                </c:pt>
                <c:pt idx="674">
                  <c:v>20030828</c:v>
                </c:pt>
                <c:pt idx="675">
                  <c:v>20030829</c:v>
                </c:pt>
                <c:pt idx="676">
                  <c:v>20030901</c:v>
                </c:pt>
                <c:pt idx="677">
                  <c:v>20030902</c:v>
                </c:pt>
                <c:pt idx="678">
                  <c:v>20030903</c:v>
                </c:pt>
                <c:pt idx="679">
                  <c:v>20030904</c:v>
                </c:pt>
                <c:pt idx="680">
                  <c:v>20030905</c:v>
                </c:pt>
                <c:pt idx="681">
                  <c:v>20030908</c:v>
                </c:pt>
                <c:pt idx="682">
                  <c:v>20030909</c:v>
                </c:pt>
                <c:pt idx="683">
                  <c:v>20030910</c:v>
                </c:pt>
                <c:pt idx="684">
                  <c:v>20030911</c:v>
                </c:pt>
                <c:pt idx="685">
                  <c:v>20030912</c:v>
                </c:pt>
                <c:pt idx="686">
                  <c:v>20030915</c:v>
                </c:pt>
                <c:pt idx="687">
                  <c:v>20030916</c:v>
                </c:pt>
                <c:pt idx="688">
                  <c:v>20030917</c:v>
                </c:pt>
                <c:pt idx="689">
                  <c:v>20030918</c:v>
                </c:pt>
                <c:pt idx="690">
                  <c:v>20030919</c:v>
                </c:pt>
                <c:pt idx="691">
                  <c:v>20030922</c:v>
                </c:pt>
                <c:pt idx="692">
                  <c:v>20030923</c:v>
                </c:pt>
                <c:pt idx="693">
                  <c:v>20030924</c:v>
                </c:pt>
                <c:pt idx="694">
                  <c:v>20030925</c:v>
                </c:pt>
                <c:pt idx="695">
                  <c:v>20030926</c:v>
                </c:pt>
                <c:pt idx="696">
                  <c:v>20030929</c:v>
                </c:pt>
                <c:pt idx="697">
                  <c:v>20030930</c:v>
                </c:pt>
                <c:pt idx="698">
                  <c:v>20031001</c:v>
                </c:pt>
                <c:pt idx="699">
                  <c:v>20031002</c:v>
                </c:pt>
                <c:pt idx="700">
                  <c:v>20031003</c:v>
                </c:pt>
                <c:pt idx="701">
                  <c:v>20031006</c:v>
                </c:pt>
                <c:pt idx="702">
                  <c:v>20031007</c:v>
                </c:pt>
                <c:pt idx="703">
                  <c:v>20031008</c:v>
                </c:pt>
                <c:pt idx="704">
                  <c:v>20031009</c:v>
                </c:pt>
                <c:pt idx="705">
                  <c:v>20031010</c:v>
                </c:pt>
                <c:pt idx="706">
                  <c:v>20031013</c:v>
                </c:pt>
                <c:pt idx="707">
                  <c:v>20031014</c:v>
                </c:pt>
                <c:pt idx="708">
                  <c:v>20031015</c:v>
                </c:pt>
                <c:pt idx="709">
                  <c:v>20031016</c:v>
                </c:pt>
                <c:pt idx="710">
                  <c:v>20031017</c:v>
                </c:pt>
                <c:pt idx="711">
                  <c:v>20031020</c:v>
                </c:pt>
                <c:pt idx="712">
                  <c:v>20031021</c:v>
                </c:pt>
                <c:pt idx="713">
                  <c:v>20031022</c:v>
                </c:pt>
                <c:pt idx="714">
                  <c:v>20031023</c:v>
                </c:pt>
                <c:pt idx="715">
                  <c:v>20031024</c:v>
                </c:pt>
                <c:pt idx="716">
                  <c:v>20031027</c:v>
                </c:pt>
                <c:pt idx="717">
                  <c:v>20031028</c:v>
                </c:pt>
                <c:pt idx="718">
                  <c:v>20031029</c:v>
                </c:pt>
                <c:pt idx="719">
                  <c:v>20031030</c:v>
                </c:pt>
                <c:pt idx="720">
                  <c:v>20031031</c:v>
                </c:pt>
                <c:pt idx="721">
                  <c:v>20031103</c:v>
                </c:pt>
                <c:pt idx="722">
                  <c:v>20031104</c:v>
                </c:pt>
                <c:pt idx="723">
                  <c:v>20031105</c:v>
                </c:pt>
                <c:pt idx="724">
                  <c:v>20031106</c:v>
                </c:pt>
                <c:pt idx="725">
                  <c:v>20031107</c:v>
                </c:pt>
                <c:pt idx="726">
                  <c:v>20031110</c:v>
                </c:pt>
                <c:pt idx="727">
                  <c:v>20031111</c:v>
                </c:pt>
                <c:pt idx="728">
                  <c:v>20031112</c:v>
                </c:pt>
                <c:pt idx="729">
                  <c:v>20031113</c:v>
                </c:pt>
                <c:pt idx="730">
                  <c:v>20031114</c:v>
                </c:pt>
                <c:pt idx="731">
                  <c:v>20031117</c:v>
                </c:pt>
                <c:pt idx="732">
                  <c:v>20031118</c:v>
                </c:pt>
                <c:pt idx="733">
                  <c:v>20031119</c:v>
                </c:pt>
                <c:pt idx="734">
                  <c:v>20031120</c:v>
                </c:pt>
                <c:pt idx="735">
                  <c:v>20031121</c:v>
                </c:pt>
                <c:pt idx="736">
                  <c:v>20031124</c:v>
                </c:pt>
                <c:pt idx="737">
                  <c:v>20031125</c:v>
                </c:pt>
                <c:pt idx="738">
                  <c:v>20031126</c:v>
                </c:pt>
                <c:pt idx="739">
                  <c:v>20031127</c:v>
                </c:pt>
                <c:pt idx="740">
                  <c:v>20031128</c:v>
                </c:pt>
                <c:pt idx="741">
                  <c:v>20031201</c:v>
                </c:pt>
                <c:pt idx="742">
                  <c:v>20031202</c:v>
                </c:pt>
                <c:pt idx="743">
                  <c:v>20031203</c:v>
                </c:pt>
                <c:pt idx="744">
                  <c:v>20031204</c:v>
                </c:pt>
                <c:pt idx="745">
                  <c:v>20031205</c:v>
                </c:pt>
                <c:pt idx="746">
                  <c:v>20031208</c:v>
                </c:pt>
                <c:pt idx="747">
                  <c:v>20031209</c:v>
                </c:pt>
                <c:pt idx="748">
                  <c:v>20031210</c:v>
                </c:pt>
                <c:pt idx="749">
                  <c:v>20031211</c:v>
                </c:pt>
                <c:pt idx="750">
                  <c:v>20031212</c:v>
                </c:pt>
                <c:pt idx="751">
                  <c:v>20031215</c:v>
                </c:pt>
                <c:pt idx="752">
                  <c:v>20031216</c:v>
                </c:pt>
                <c:pt idx="753">
                  <c:v>20031217</c:v>
                </c:pt>
                <c:pt idx="754">
                  <c:v>20031218</c:v>
                </c:pt>
                <c:pt idx="755">
                  <c:v>20031219</c:v>
                </c:pt>
                <c:pt idx="756">
                  <c:v>20031222</c:v>
                </c:pt>
                <c:pt idx="757">
                  <c:v>20031223</c:v>
                </c:pt>
                <c:pt idx="758">
                  <c:v>20031229</c:v>
                </c:pt>
                <c:pt idx="759">
                  <c:v>20031230</c:v>
                </c:pt>
                <c:pt idx="760">
                  <c:v>20040102</c:v>
                </c:pt>
                <c:pt idx="761">
                  <c:v>20040105</c:v>
                </c:pt>
                <c:pt idx="762">
                  <c:v>20040106</c:v>
                </c:pt>
                <c:pt idx="763">
                  <c:v>20040107</c:v>
                </c:pt>
                <c:pt idx="764">
                  <c:v>20040108</c:v>
                </c:pt>
                <c:pt idx="765">
                  <c:v>20040109</c:v>
                </c:pt>
                <c:pt idx="766">
                  <c:v>20040112</c:v>
                </c:pt>
                <c:pt idx="767">
                  <c:v>20040113</c:v>
                </c:pt>
                <c:pt idx="768">
                  <c:v>20040114</c:v>
                </c:pt>
                <c:pt idx="769">
                  <c:v>20040115</c:v>
                </c:pt>
                <c:pt idx="770">
                  <c:v>20040116</c:v>
                </c:pt>
                <c:pt idx="771">
                  <c:v>20040119</c:v>
                </c:pt>
                <c:pt idx="772">
                  <c:v>20040120</c:v>
                </c:pt>
                <c:pt idx="773">
                  <c:v>20040121</c:v>
                </c:pt>
                <c:pt idx="774">
                  <c:v>20040122</c:v>
                </c:pt>
                <c:pt idx="775">
                  <c:v>20040123</c:v>
                </c:pt>
                <c:pt idx="776">
                  <c:v>20040126</c:v>
                </c:pt>
                <c:pt idx="777">
                  <c:v>20040127</c:v>
                </c:pt>
                <c:pt idx="778">
                  <c:v>20040128</c:v>
                </c:pt>
                <c:pt idx="779">
                  <c:v>20040129</c:v>
                </c:pt>
                <c:pt idx="780">
                  <c:v>20040130</c:v>
                </c:pt>
                <c:pt idx="781">
                  <c:v>20040202</c:v>
                </c:pt>
                <c:pt idx="782">
                  <c:v>20040203</c:v>
                </c:pt>
                <c:pt idx="783">
                  <c:v>20040204</c:v>
                </c:pt>
                <c:pt idx="784">
                  <c:v>20040205</c:v>
                </c:pt>
                <c:pt idx="785">
                  <c:v>20040206</c:v>
                </c:pt>
                <c:pt idx="786">
                  <c:v>20040209</c:v>
                </c:pt>
                <c:pt idx="787">
                  <c:v>20040210</c:v>
                </c:pt>
                <c:pt idx="788">
                  <c:v>20040211</c:v>
                </c:pt>
                <c:pt idx="789">
                  <c:v>20040212</c:v>
                </c:pt>
                <c:pt idx="790">
                  <c:v>20040213</c:v>
                </c:pt>
                <c:pt idx="791">
                  <c:v>20040216</c:v>
                </c:pt>
                <c:pt idx="792">
                  <c:v>20040217</c:v>
                </c:pt>
                <c:pt idx="793">
                  <c:v>20040218</c:v>
                </c:pt>
                <c:pt idx="794">
                  <c:v>20040219</c:v>
                </c:pt>
                <c:pt idx="795">
                  <c:v>20040220</c:v>
                </c:pt>
                <c:pt idx="796">
                  <c:v>20040223</c:v>
                </c:pt>
                <c:pt idx="797">
                  <c:v>20040224</c:v>
                </c:pt>
                <c:pt idx="798">
                  <c:v>20040225</c:v>
                </c:pt>
                <c:pt idx="799">
                  <c:v>20040226</c:v>
                </c:pt>
                <c:pt idx="800">
                  <c:v>20040227</c:v>
                </c:pt>
                <c:pt idx="801">
                  <c:v>20040301</c:v>
                </c:pt>
                <c:pt idx="802">
                  <c:v>20040302</c:v>
                </c:pt>
                <c:pt idx="803">
                  <c:v>20040303</c:v>
                </c:pt>
                <c:pt idx="804">
                  <c:v>20040304</c:v>
                </c:pt>
                <c:pt idx="805">
                  <c:v>20040305</c:v>
                </c:pt>
                <c:pt idx="806">
                  <c:v>20040308</c:v>
                </c:pt>
                <c:pt idx="807">
                  <c:v>20040309</c:v>
                </c:pt>
                <c:pt idx="808">
                  <c:v>20040310</c:v>
                </c:pt>
                <c:pt idx="809">
                  <c:v>20040311</c:v>
                </c:pt>
                <c:pt idx="810">
                  <c:v>20040312</c:v>
                </c:pt>
                <c:pt idx="811">
                  <c:v>20040315</c:v>
                </c:pt>
                <c:pt idx="812">
                  <c:v>20040316</c:v>
                </c:pt>
                <c:pt idx="813">
                  <c:v>20040317</c:v>
                </c:pt>
                <c:pt idx="814">
                  <c:v>20040318</c:v>
                </c:pt>
                <c:pt idx="815">
                  <c:v>20040319</c:v>
                </c:pt>
                <c:pt idx="816">
                  <c:v>20040322</c:v>
                </c:pt>
                <c:pt idx="817">
                  <c:v>20040323</c:v>
                </c:pt>
                <c:pt idx="818">
                  <c:v>20040324</c:v>
                </c:pt>
                <c:pt idx="819">
                  <c:v>20040325</c:v>
                </c:pt>
                <c:pt idx="820">
                  <c:v>20040326</c:v>
                </c:pt>
                <c:pt idx="821">
                  <c:v>20040329</c:v>
                </c:pt>
                <c:pt idx="822">
                  <c:v>20040330</c:v>
                </c:pt>
                <c:pt idx="823">
                  <c:v>20040331</c:v>
                </c:pt>
                <c:pt idx="824">
                  <c:v>20040401</c:v>
                </c:pt>
                <c:pt idx="825">
                  <c:v>20040402</c:v>
                </c:pt>
                <c:pt idx="826">
                  <c:v>20040405</c:v>
                </c:pt>
                <c:pt idx="827">
                  <c:v>20040406</c:v>
                </c:pt>
                <c:pt idx="828">
                  <c:v>20040407</c:v>
                </c:pt>
                <c:pt idx="829">
                  <c:v>20040408</c:v>
                </c:pt>
                <c:pt idx="830">
                  <c:v>20040413</c:v>
                </c:pt>
                <c:pt idx="831">
                  <c:v>20040414</c:v>
                </c:pt>
                <c:pt idx="832">
                  <c:v>20040415</c:v>
                </c:pt>
                <c:pt idx="833">
                  <c:v>20040416</c:v>
                </c:pt>
                <c:pt idx="834">
                  <c:v>20040419</c:v>
                </c:pt>
                <c:pt idx="835">
                  <c:v>20040420</c:v>
                </c:pt>
                <c:pt idx="836">
                  <c:v>20040421</c:v>
                </c:pt>
                <c:pt idx="837">
                  <c:v>20040422</c:v>
                </c:pt>
                <c:pt idx="838">
                  <c:v>20040423</c:v>
                </c:pt>
                <c:pt idx="839">
                  <c:v>20040426</c:v>
                </c:pt>
                <c:pt idx="840">
                  <c:v>20040427</c:v>
                </c:pt>
                <c:pt idx="841">
                  <c:v>20040428</c:v>
                </c:pt>
                <c:pt idx="842">
                  <c:v>20040429</c:v>
                </c:pt>
                <c:pt idx="843">
                  <c:v>20040430</c:v>
                </c:pt>
                <c:pt idx="844">
                  <c:v>20040503</c:v>
                </c:pt>
                <c:pt idx="845">
                  <c:v>20040504</c:v>
                </c:pt>
                <c:pt idx="846">
                  <c:v>20040505</c:v>
                </c:pt>
                <c:pt idx="847">
                  <c:v>20040506</c:v>
                </c:pt>
                <c:pt idx="848">
                  <c:v>20040507</c:v>
                </c:pt>
                <c:pt idx="849">
                  <c:v>20040510</c:v>
                </c:pt>
                <c:pt idx="850">
                  <c:v>20040511</c:v>
                </c:pt>
                <c:pt idx="851">
                  <c:v>20040512</c:v>
                </c:pt>
                <c:pt idx="852">
                  <c:v>20040513</c:v>
                </c:pt>
                <c:pt idx="853">
                  <c:v>20040514</c:v>
                </c:pt>
                <c:pt idx="854">
                  <c:v>20040517</c:v>
                </c:pt>
                <c:pt idx="855">
                  <c:v>20040518</c:v>
                </c:pt>
                <c:pt idx="856">
                  <c:v>20040519</c:v>
                </c:pt>
                <c:pt idx="857">
                  <c:v>20040520</c:v>
                </c:pt>
                <c:pt idx="858">
                  <c:v>20040521</c:v>
                </c:pt>
                <c:pt idx="859">
                  <c:v>20040524</c:v>
                </c:pt>
                <c:pt idx="860">
                  <c:v>20040525</c:v>
                </c:pt>
                <c:pt idx="861">
                  <c:v>20040526</c:v>
                </c:pt>
                <c:pt idx="862">
                  <c:v>20040527</c:v>
                </c:pt>
                <c:pt idx="863">
                  <c:v>20040528</c:v>
                </c:pt>
                <c:pt idx="864">
                  <c:v>20040531</c:v>
                </c:pt>
                <c:pt idx="865">
                  <c:v>20040601</c:v>
                </c:pt>
                <c:pt idx="866">
                  <c:v>20040602</c:v>
                </c:pt>
                <c:pt idx="867">
                  <c:v>20040603</c:v>
                </c:pt>
                <c:pt idx="868">
                  <c:v>20040604</c:v>
                </c:pt>
                <c:pt idx="869">
                  <c:v>20040607</c:v>
                </c:pt>
                <c:pt idx="870">
                  <c:v>20040608</c:v>
                </c:pt>
                <c:pt idx="871">
                  <c:v>20040609</c:v>
                </c:pt>
                <c:pt idx="872">
                  <c:v>20040610</c:v>
                </c:pt>
                <c:pt idx="873">
                  <c:v>20040611</c:v>
                </c:pt>
                <c:pt idx="874">
                  <c:v>20040614</c:v>
                </c:pt>
                <c:pt idx="875">
                  <c:v>20040615</c:v>
                </c:pt>
                <c:pt idx="876">
                  <c:v>20040616</c:v>
                </c:pt>
                <c:pt idx="877">
                  <c:v>20040617</c:v>
                </c:pt>
                <c:pt idx="878">
                  <c:v>20040618</c:v>
                </c:pt>
                <c:pt idx="879">
                  <c:v>20040621</c:v>
                </c:pt>
                <c:pt idx="880">
                  <c:v>20040622</c:v>
                </c:pt>
                <c:pt idx="881">
                  <c:v>20040623</c:v>
                </c:pt>
                <c:pt idx="882">
                  <c:v>20040624</c:v>
                </c:pt>
                <c:pt idx="883">
                  <c:v>20040625</c:v>
                </c:pt>
                <c:pt idx="884">
                  <c:v>20040628</c:v>
                </c:pt>
                <c:pt idx="885">
                  <c:v>20040629</c:v>
                </c:pt>
                <c:pt idx="886">
                  <c:v>20040630</c:v>
                </c:pt>
                <c:pt idx="887">
                  <c:v>20040701</c:v>
                </c:pt>
                <c:pt idx="888">
                  <c:v>20040702</c:v>
                </c:pt>
                <c:pt idx="889">
                  <c:v>20040705</c:v>
                </c:pt>
                <c:pt idx="890">
                  <c:v>20040706</c:v>
                </c:pt>
                <c:pt idx="891">
                  <c:v>20040707</c:v>
                </c:pt>
                <c:pt idx="892">
                  <c:v>20040708</c:v>
                </c:pt>
                <c:pt idx="893">
                  <c:v>20040709</c:v>
                </c:pt>
                <c:pt idx="894">
                  <c:v>20040712</c:v>
                </c:pt>
                <c:pt idx="895">
                  <c:v>20040713</c:v>
                </c:pt>
                <c:pt idx="896">
                  <c:v>20040714</c:v>
                </c:pt>
                <c:pt idx="897">
                  <c:v>20040715</c:v>
                </c:pt>
                <c:pt idx="898">
                  <c:v>20040716</c:v>
                </c:pt>
                <c:pt idx="899">
                  <c:v>20040719</c:v>
                </c:pt>
                <c:pt idx="900">
                  <c:v>20040720</c:v>
                </c:pt>
                <c:pt idx="901">
                  <c:v>20040721</c:v>
                </c:pt>
                <c:pt idx="902">
                  <c:v>20040722</c:v>
                </c:pt>
                <c:pt idx="903">
                  <c:v>20040723</c:v>
                </c:pt>
                <c:pt idx="904">
                  <c:v>20040726</c:v>
                </c:pt>
                <c:pt idx="905">
                  <c:v>20040727</c:v>
                </c:pt>
                <c:pt idx="906">
                  <c:v>20040728</c:v>
                </c:pt>
                <c:pt idx="907">
                  <c:v>20040729</c:v>
                </c:pt>
                <c:pt idx="908">
                  <c:v>20040730</c:v>
                </c:pt>
                <c:pt idx="909">
                  <c:v>20040802</c:v>
                </c:pt>
                <c:pt idx="910">
                  <c:v>20040803</c:v>
                </c:pt>
                <c:pt idx="911">
                  <c:v>20040804</c:v>
                </c:pt>
                <c:pt idx="912">
                  <c:v>20040805</c:v>
                </c:pt>
                <c:pt idx="913">
                  <c:v>20040806</c:v>
                </c:pt>
                <c:pt idx="914">
                  <c:v>20040809</c:v>
                </c:pt>
                <c:pt idx="915">
                  <c:v>20040810</c:v>
                </c:pt>
                <c:pt idx="916">
                  <c:v>20040811</c:v>
                </c:pt>
                <c:pt idx="917">
                  <c:v>20040812</c:v>
                </c:pt>
                <c:pt idx="918">
                  <c:v>20040813</c:v>
                </c:pt>
                <c:pt idx="919">
                  <c:v>20040816</c:v>
                </c:pt>
                <c:pt idx="920">
                  <c:v>20040817</c:v>
                </c:pt>
                <c:pt idx="921">
                  <c:v>20040818</c:v>
                </c:pt>
                <c:pt idx="922">
                  <c:v>20040819</c:v>
                </c:pt>
                <c:pt idx="923">
                  <c:v>20040820</c:v>
                </c:pt>
                <c:pt idx="924">
                  <c:v>20040823</c:v>
                </c:pt>
                <c:pt idx="925">
                  <c:v>20040824</c:v>
                </c:pt>
                <c:pt idx="926">
                  <c:v>20040825</c:v>
                </c:pt>
                <c:pt idx="927">
                  <c:v>20040826</c:v>
                </c:pt>
                <c:pt idx="928">
                  <c:v>20040827</c:v>
                </c:pt>
                <c:pt idx="929">
                  <c:v>20040830</c:v>
                </c:pt>
                <c:pt idx="930">
                  <c:v>20040831</c:v>
                </c:pt>
                <c:pt idx="931">
                  <c:v>20040901</c:v>
                </c:pt>
                <c:pt idx="932">
                  <c:v>20040902</c:v>
                </c:pt>
                <c:pt idx="933">
                  <c:v>20040903</c:v>
                </c:pt>
                <c:pt idx="934">
                  <c:v>20040906</c:v>
                </c:pt>
                <c:pt idx="935">
                  <c:v>20040907</c:v>
                </c:pt>
                <c:pt idx="936">
                  <c:v>20040908</c:v>
                </c:pt>
                <c:pt idx="937">
                  <c:v>20040909</c:v>
                </c:pt>
                <c:pt idx="938">
                  <c:v>20040910</c:v>
                </c:pt>
                <c:pt idx="939">
                  <c:v>20040913</c:v>
                </c:pt>
                <c:pt idx="940">
                  <c:v>20040914</c:v>
                </c:pt>
                <c:pt idx="941">
                  <c:v>20040915</c:v>
                </c:pt>
                <c:pt idx="942">
                  <c:v>20040916</c:v>
                </c:pt>
                <c:pt idx="943">
                  <c:v>20040917</c:v>
                </c:pt>
                <c:pt idx="944">
                  <c:v>20040920</c:v>
                </c:pt>
                <c:pt idx="945">
                  <c:v>20040921</c:v>
                </c:pt>
                <c:pt idx="946">
                  <c:v>20040922</c:v>
                </c:pt>
                <c:pt idx="947">
                  <c:v>20040923</c:v>
                </c:pt>
                <c:pt idx="948">
                  <c:v>20040924</c:v>
                </c:pt>
                <c:pt idx="949">
                  <c:v>20040927</c:v>
                </c:pt>
                <c:pt idx="950">
                  <c:v>20040928</c:v>
                </c:pt>
                <c:pt idx="951">
                  <c:v>20040929</c:v>
                </c:pt>
                <c:pt idx="952">
                  <c:v>20040930</c:v>
                </c:pt>
                <c:pt idx="953">
                  <c:v>20041001</c:v>
                </c:pt>
                <c:pt idx="954">
                  <c:v>20041004</c:v>
                </c:pt>
                <c:pt idx="955">
                  <c:v>20041005</c:v>
                </c:pt>
                <c:pt idx="956">
                  <c:v>20041006</c:v>
                </c:pt>
                <c:pt idx="957">
                  <c:v>20041007</c:v>
                </c:pt>
                <c:pt idx="958">
                  <c:v>20041008</c:v>
                </c:pt>
                <c:pt idx="959">
                  <c:v>20041011</c:v>
                </c:pt>
                <c:pt idx="960">
                  <c:v>20041012</c:v>
                </c:pt>
                <c:pt idx="961">
                  <c:v>20041013</c:v>
                </c:pt>
                <c:pt idx="962">
                  <c:v>20041014</c:v>
                </c:pt>
                <c:pt idx="963">
                  <c:v>20041015</c:v>
                </c:pt>
                <c:pt idx="964">
                  <c:v>20041018</c:v>
                </c:pt>
                <c:pt idx="965">
                  <c:v>20041019</c:v>
                </c:pt>
                <c:pt idx="966">
                  <c:v>20041020</c:v>
                </c:pt>
                <c:pt idx="967">
                  <c:v>20041021</c:v>
                </c:pt>
                <c:pt idx="968">
                  <c:v>20041022</c:v>
                </c:pt>
                <c:pt idx="969">
                  <c:v>20041025</c:v>
                </c:pt>
                <c:pt idx="970">
                  <c:v>20041026</c:v>
                </c:pt>
                <c:pt idx="971">
                  <c:v>20041027</c:v>
                </c:pt>
                <c:pt idx="972">
                  <c:v>20041028</c:v>
                </c:pt>
                <c:pt idx="973">
                  <c:v>20041029</c:v>
                </c:pt>
                <c:pt idx="974">
                  <c:v>20041101</c:v>
                </c:pt>
                <c:pt idx="975">
                  <c:v>20041102</c:v>
                </c:pt>
                <c:pt idx="976">
                  <c:v>20041103</c:v>
                </c:pt>
                <c:pt idx="977">
                  <c:v>20041104</c:v>
                </c:pt>
                <c:pt idx="978">
                  <c:v>20041105</c:v>
                </c:pt>
                <c:pt idx="979">
                  <c:v>20041108</c:v>
                </c:pt>
                <c:pt idx="980">
                  <c:v>20041109</c:v>
                </c:pt>
                <c:pt idx="981">
                  <c:v>20041110</c:v>
                </c:pt>
                <c:pt idx="982">
                  <c:v>20041111</c:v>
                </c:pt>
                <c:pt idx="983">
                  <c:v>20041112</c:v>
                </c:pt>
                <c:pt idx="984">
                  <c:v>20041115</c:v>
                </c:pt>
                <c:pt idx="985">
                  <c:v>20041116</c:v>
                </c:pt>
                <c:pt idx="986">
                  <c:v>20041117</c:v>
                </c:pt>
                <c:pt idx="987">
                  <c:v>20041118</c:v>
                </c:pt>
                <c:pt idx="988">
                  <c:v>20041119</c:v>
                </c:pt>
                <c:pt idx="989">
                  <c:v>20041122</c:v>
                </c:pt>
                <c:pt idx="990">
                  <c:v>20041123</c:v>
                </c:pt>
                <c:pt idx="991">
                  <c:v>20041124</c:v>
                </c:pt>
                <c:pt idx="992">
                  <c:v>20041125</c:v>
                </c:pt>
                <c:pt idx="993">
                  <c:v>20041126</c:v>
                </c:pt>
                <c:pt idx="994">
                  <c:v>20041129</c:v>
                </c:pt>
                <c:pt idx="995">
                  <c:v>20041130</c:v>
                </c:pt>
                <c:pt idx="996">
                  <c:v>20041201</c:v>
                </c:pt>
                <c:pt idx="997">
                  <c:v>20041202</c:v>
                </c:pt>
                <c:pt idx="998">
                  <c:v>20041203</c:v>
                </c:pt>
                <c:pt idx="999">
                  <c:v>20041206</c:v>
                </c:pt>
                <c:pt idx="1000">
                  <c:v>20041207</c:v>
                </c:pt>
                <c:pt idx="1001">
                  <c:v>20041208</c:v>
                </c:pt>
                <c:pt idx="1002">
                  <c:v>20041209</c:v>
                </c:pt>
                <c:pt idx="1003">
                  <c:v>20041210</c:v>
                </c:pt>
                <c:pt idx="1004">
                  <c:v>20041213</c:v>
                </c:pt>
                <c:pt idx="1005">
                  <c:v>20041214</c:v>
                </c:pt>
                <c:pt idx="1006">
                  <c:v>20041215</c:v>
                </c:pt>
                <c:pt idx="1007">
                  <c:v>20041216</c:v>
                </c:pt>
                <c:pt idx="1008">
                  <c:v>20041217</c:v>
                </c:pt>
                <c:pt idx="1009">
                  <c:v>20041220</c:v>
                </c:pt>
                <c:pt idx="1010">
                  <c:v>20041221</c:v>
                </c:pt>
                <c:pt idx="1011">
                  <c:v>20041222</c:v>
                </c:pt>
                <c:pt idx="1012">
                  <c:v>20041223</c:v>
                </c:pt>
                <c:pt idx="1013">
                  <c:v>20041227</c:v>
                </c:pt>
                <c:pt idx="1014">
                  <c:v>20041228</c:v>
                </c:pt>
                <c:pt idx="1015">
                  <c:v>20041229</c:v>
                </c:pt>
                <c:pt idx="1016">
                  <c:v>20041230</c:v>
                </c:pt>
                <c:pt idx="1017">
                  <c:v>20050103</c:v>
                </c:pt>
                <c:pt idx="1018">
                  <c:v>20050104</c:v>
                </c:pt>
                <c:pt idx="1019">
                  <c:v>20050105</c:v>
                </c:pt>
                <c:pt idx="1020">
                  <c:v>20050106</c:v>
                </c:pt>
                <c:pt idx="1021">
                  <c:v>20050107</c:v>
                </c:pt>
                <c:pt idx="1022">
                  <c:v>20050110</c:v>
                </c:pt>
                <c:pt idx="1023">
                  <c:v>20050111</c:v>
                </c:pt>
                <c:pt idx="1024">
                  <c:v>20050112</c:v>
                </c:pt>
                <c:pt idx="1025">
                  <c:v>20050113</c:v>
                </c:pt>
                <c:pt idx="1026">
                  <c:v>20050114</c:v>
                </c:pt>
                <c:pt idx="1027">
                  <c:v>20050117</c:v>
                </c:pt>
                <c:pt idx="1028">
                  <c:v>20050118</c:v>
                </c:pt>
                <c:pt idx="1029">
                  <c:v>20050119</c:v>
                </c:pt>
                <c:pt idx="1030">
                  <c:v>20050120</c:v>
                </c:pt>
                <c:pt idx="1031">
                  <c:v>20050121</c:v>
                </c:pt>
                <c:pt idx="1032">
                  <c:v>20050124</c:v>
                </c:pt>
                <c:pt idx="1033">
                  <c:v>20050125</c:v>
                </c:pt>
                <c:pt idx="1034">
                  <c:v>20050126</c:v>
                </c:pt>
                <c:pt idx="1035">
                  <c:v>20050127</c:v>
                </c:pt>
                <c:pt idx="1036">
                  <c:v>20050128</c:v>
                </c:pt>
                <c:pt idx="1037">
                  <c:v>20050131</c:v>
                </c:pt>
                <c:pt idx="1038">
                  <c:v>20050201</c:v>
                </c:pt>
                <c:pt idx="1039">
                  <c:v>20050202</c:v>
                </c:pt>
                <c:pt idx="1040">
                  <c:v>20050203</c:v>
                </c:pt>
                <c:pt idx="1041">
                  <c:v>20050204</c:v>
                </c:pt>
                <c:pt idx="1042">
                  <c:v>20050207</c:v>
                </c:pt>
                <c:pt idx="1043">
                  <c:v>20050208</c:v>
                </c:pt>
                <c:pt idx="1044">
                  <c:v>20050209</c:v>
                </c:pt>
                <c:pt idx="1045">
                  <c:v>20050210</c:v>
                </c:pt>
                <c:pt idx="1046">
                  <c:v>20050211</c:v>
                </c:pt>
                <c:pt idx="1047">
                  <c:v>20050214</c:v>
                </c:pt>
                <c:pt idx="1048">
                  <c:v>20050215</c:v>
                </c:pt>
                <c:pt idx="1049">
                  <c:v>20050216</c:v>
                </c:pt>
                <c:pt idx="1050">
                  <c:v>20050217</c:v>
                </c:pt>
                <c:pt idx="1051">
                  <c:v>20050218</c:v>
                </c:pt>
                <c:pt idx="1052">
                  <c:v>20050221</c:v>
                </c:pt>
                <c:pt idx="1053">
                  <c:v>20050222</c:v>
                </c:pt>
                <c:pt idx="1054">
                  <c:v>20050223</c:v>
                </c:pt>
                <c:pt idx="1055">
                  <c:v>20050224</c:v>
                </c:pt>
                <c:pt idx="1056">
                  <c:v>20050225</c:v>
                </c:pt>
                <c:pt idx="1057">
                  <c:v>20050228</c:v>
                </c:pt>
                <c:pt idx="1058">
                  <c:v>20050301</c:v>
                </c:pt>
                <c:pt idx="1059">
                  <c:v>20050302</c:v>
                </c:pt>
                <c:pt idx="1060">
                  <c:v>20050303</c:v>
                </c:pt>
                <c:pt idx="1061">
                  <c:v>20050304</c:v>
                </c:pt>
                <c:pt idx="1062">
                  <c:v>20050307</c:v>
                </c:pt>
                <c:pt idx="1063">
                  <c:v>20050308</c:v>
                </c:pt>
                <c:pt idx="1064">
                  <c:v>20050309</c:v>
                </c:pt>
                <c:pt idx="1065">
                  <c:v>20050310</c:v>
                </c:pt>
                <c:pt idx="1066">
                  <c:v>20050311</c:v>
                </c:pt>
                <c:pt idx="1067">
                  <c:v>20050314</c:v>
                </c:pt>
                <c:pt idx="1068">
                  <c:v>20050315</c:v>
                </c:pt>
                <c:pt idx="1069">
                  <c:v>20050316</c:v>
                </c:pt>
                <c:pt idx="1070">
                  <c:v>20050317</c:v>
                </c:pt>
                <c:pt idx="1071">
                  <c:v>20050318</c:v>
                </c:pt>
                <c:pt idx="1072">
                  <c:v>20050321</c:v>
                </c:pt>
                <c:pt idx="1073">
                  <c:v>20050322</c:v>
                </c:pt>
                <c:pt idx="1074">
                  <c:v>20050323</c:v>
                </c:pt>
                <c:pt idx="1075">
                  <c:v>20050324</c:v>
                </c:pt>
                <c:pt idx="1076">
                  <c:v>20050329</c:v>
                </c:pt>
                <c:pt idx="1077">
                  <c:v>20050330</c:v>
                </c:pt>
                <c:pt idx="1078">
                  <c:v>20050331</c:v>
                </c:pt>
                <c:pt idx="1079">
                  <c:v>20050401</c:v>
                </c:pt>
                <c:pt idx="1080">
                  <c:v>20050404</c:v>
                </c:pt>
                <c:pt idx="1081">
                  <c:v>20050405</c:v>
                </c:pt>
                <c:pt idx="1082">
                  <c:v>20050406</c:v>
                </c:pt>
                <c:pt idx="1083">
                  <c:v>20050407</c:v>
                </c:pt>
                <c:pt idx="1084">
                  <c:v>20050408</c:v>
                </c:pt>
                <c:pt idx="1085">
                  <c:v>20050411</c:v>
                </c:pt>
                <c:pt idx="1086">
                  <c:v>20050412</c:v>
                </c:pt>
                <c:pt idx="1087">
                  <c:v>20050413</c:v>
                </c:pt>
                <c:pt idx="1088">
                  <c:v>20050414</c:v>
                </c:pt>
                <c:pt idx="1089">
                  <c:v>20050415</c:v>
                </c:pt>
                <c:pt idx="1090">
                  <c:v>20050418</c:v>
                </c:pt>
                <c:pt idx="1091">
                  <c:v>20050419</c:v>
                </c:pt>
                <c:pt idx="1092">
                  <c:v>20050420</c:v>
                </c:pt>
                <c:pt idx="1093">
                  <c:v>20050421</c:v>
                </c:pt>
                <c:pt idx="1094">
                  <c:v>20050422</c:v>
                </c:pt>
                <c:pt idx="1095">
                  <c:v>20050425</c:v>
                </c:pt>
                <c:pt idx="1096">
                  <c:v>20050426</c:v>
                </c:pt>
                <c:pt idx="1097">
                  <c:v>20050427</c:v>
                </c:pt>
                <c:pt idx="1098">
                  <c:v>20050428</c:v>
                </c:pt>
                <c:pt idx="1099">
                  <c:v>20050429</c:v>
                </c:pt>
                <c:pt idx="1100">
                  <c:v>20050502</c:v>
                </c:pt>
                <c:pt idx="1101">
                  <c:v>20050503</c:v>
                </c:pt>
                <c:pt idx="1102">
                  <c:v>20050504</c:v>
                </c:pt>
                <c:pt idx="1103">
                  <c:v>20050505</c:v>
                </c:pt>
                <c:pt idx="1104">
                  <c:v>20050506</c:v>
                </c:pt>
                <c:pt idx="1105">
                  <c:v>20050509</c:v>
                </c:pt>
                <c:pt idx="1106">
                  <c:v>20050510</c:v>
                </c:pt>
                <c:pt idx="1107">
                  <c:v>20050511</c:v>
                </c:pt>
                <c:pt idx="1108">
                  <c:v>20050512</c:v>
                </c:pt>
                <c:pt idx="1109">
                  <c:v>20050513</c:v>
                </c:pt>
                <c:pt idx="1110">
                  <c:v>20050516</c:v>
                </c:pt>
                <c:pt idx="1111">
                  <c:v>20050517</c:v>
                </c:pt>
                <c:pt idx="1112">
                  <c:v>20050518</c:v>
                </c:pt>
                <c:pt idx="1113">
                  <c:v>20050519</c:v>
                </c:pt>
                <c:pt idx="1114">
                  <c:v>20050520</c:v>
                </c:pt>
                <c:pt idx="1115">
                  <c:v>20050523</c:v>
                </c:pt>
                <c:pt idx="1116">
                  <c:v>20050524</c:v>
                </c:pt>
                <c:pt idx="1117">
                  <c:v>20050525</c:v>
                </c:pt>
                <c:pt idx="1118">
                  <c:v>20050526</c:v>
                </c:pt>
                <c:pt idx="1119">
                  <c:v>20050527</c:v>
                </c:pt>
                <c:pt idx="1120">
                  <c:v>20050530</c:v>
                </c:pt>
                <c:pt idx="1121">
                  <c:v>20050531</c:v>
                </c:pt>
                <c:pt idx="1122">
                  <c:v>20050601</c:v>
                </c:pt>
                <c:pt idx="1123">
                  <c:v>20050602</c:v>
                </c:pt>
                <c:pt idx="1124">
                  <c:v>20050603</c:v>
                </c:pt>
                <c:pt idx="1125">
                  <c:v>20050606</c:v>
                </c:pt>
                <c:pt idx="1126">
                  <c:v>20050607</c:v>
                </c:pt>
                <c:pt idx="1127">
                  <c:v>20050608</c:v>
                </c:pt>
                <c:pt idx="1128">
                  <c:v>20050609</c:v>
                </c:pt>
                <c:pt idx="1129">
                  <c:v>20050610</c:v>
                </c:pt>
                <c:pt idx="1130">
                  <c:v>20050613</c:v>
                </c:pt>
                <c:pt idx="1131">
                  <c:v>20050614</c:v>
                </c:pt>
                <c:pt idx="1132">
                  <c:v>20050615</c:v>
                </c:pt>
                <c:pt idx="1133">
                  <c:v>20050616</c:v>
                </c:pt>
                <c:pt idx="1134">
                  <c:v>20050617</c:v>
                </c:pt>
                <c:pt idx="1135">
                  <c:v>20050620</c:v>
                </c:pt>
                <c:pt idx="1136">
                  <c:v>20050621</c:v>
                </c:pt>
                <c:pt idx="1137">
                  <c:v>20050622</c:v>
                </c:pt>
                <c:pt idx="1138">
                  <c:v>20050623</c:v>
                </c:pt>
                <c:pt idx="1139">
                  <c:v>20050624</c:v>
                </c:pt>
                <c:pt idx="1140">
                  <c:v>20050627</c:v>
                </c:pt>
                <c:pt idx="1141">
                  <c:v>20050628</c:v>
                </c:pt>
                <c:pt idx="1142">
                  <c:v>20050629</c:v>
                </c:pt>
                <c:pt idx="1143">
                  <c:v>20050630</c:v>
                </c:pt>
                <c:pt idx="1144">
                  <c:v>20050701</c:v>
                </c:pt>
                <c:pt idx="1145">
                  <c:v>20050704</c:v>
                </c:pt>
                <c:pt idx="1146">
                  <c:v>20050705</c:v>
                </c:pt>
                <c:pt idx="1147">
                  <c:v>20050706</c:v>
                </c:pt>
                <c:pt idx="1148">
                  <c:v>20050707</c:v>
                </c:pt>
                <c:pt idx="1149">
                  <c:v>20050708</c:v>
                </c:pt>
                <c:pt idx="1150">
                  <c:v>20050711</c:v>
                </c:pt>
                <c:pt idx="1151">
                  <c:v>20050712</c:v>
                </c:pt>
                <c:pt idx="1152">
                  <c:v>20050713</c:v>
                </c:pt>
                <c:pt idx="1153">
                  <c:v>20050714</c:v>
                </c:pt>
                <c:pt idx="1154">
                  <c:v>20050715</c:v>
                </c:pt>
                <c:pt idx="1155">
                  <c:v>20050718</c:v>
                </c:pt>
                <c:pt idx="1156">
                  <c:v>20050719</c:v>
                </c:pt>
                <c:pt idx="1157">
                  <c:v>20050720</c:v>
                </c:pt>
                <c:pt idx="1158">
                  <c:v>20050721</c:v>
                </c:pt>
                <c:pt idx="1159">
                  <c:v>20050722</c:v>
                </c:pt>
                <c:pt idx="1160">
                  <c:v>20050725</c:v>
                </c:pt>
                <c:pt idx="1161">
                  <c:v>20050726</c:v>
                </c:pt>
                <c:pt idx="1162">
                  <c:v>20050727</c:v>
                </c:pt>
                <c:pt idx="1163">
                  <c:v>20050728</c:v>
                </c:pt>
                <c:pt idx="1164">
                  <c:v>20050729</c:v>
                </c:pt>
                <c:pt idx="1165">
                  <c:v>20050801</c:v>
                </c:pt>
                <c:pt idx="1166">
                  <c:v>20050802</c:v>
                </c:pt>
                <c:pt idx="1167">
                  <c:v>20050803</c:v>
                </c:pt>
                <c:pt idx="1168">
                  <c:v>20050804</c:v>
                </c:pt>
                <c:pt idx="1169">
                  <c:v>20050805</c:v>
                </c:pt>
                <c:pt idx="1170">
                  <c:v>20050808</c:v>
                </c:pt>
                <c:pt idx="1171">
                  <c:v>20050809</c:v>
                </c:pt>
                <c:pt idx="1172">
                  <c:v>20050810</c:v>
                </c:pt>
                <c:pt idx="1173">
                  <c:v>20050811</c:v>
                </c:pt>
                <c:pt idx="1174">
                  <c:v>20050812</c:v>
                </c:pt>
                <c:pt idx="1175">
                  <c:v>20050815</c:v>
                </c:pt>
                <c:pt idx="1176">
                  <c:v>20050816</c:v>
                </c:pt>
                <c:pt idx="1177">
                  <c:v>20050817</c:v>
                </c:pt>
                <c:pt idx="1178">
                  <c:v>20050818</c:v>
                </c:pt>
                <c:pt idx="1179">
                  <c:v>20050819</c:v>
                </c:pt>
                <c:pt idx="1180">
                  <c:v>20050822</c:v>
                </c:pt>
                <c:pt idx="1181">
                  <c:v>20050823</c:v>
                </c:pt>
                <c:pt idx="1182">
                  <c:v>20050824</c:v>
                </c:pt>
                <c:pt idx="1183">
                  <c:v>20050825</c:v>
                </c:pt>
                <c:pt idx="1184">
                  <c:v>20050826</c:v>
                </c:pt>
                <c:pt idx="1185">
                  <c:v>20050829</c:v>
                </c:pt>
                <c:pt idx="1186">
                  <c:v>20050830</c:v>
                </c:pt>
                <c:pt idx="1187">
                  <c:v>20050831</c:v>
                </c:pt>
                <c:pt idx="1188">
                  <c:v>20050901</c:v>
                </c:pt>
                <c:pt idx="1189">
                  <c:v>20050902</c:v>
                </c:pt>
                <c:pt idx="1190">
                  <c:v>20050905</c:v>
                </c:pt>
                <c:pt idx="1191">
                  <c:v>20050906</c:v>
                </c:pt>
                <c:pt idx="1192">
                  <c:v>20050907</c:v>
                </c:pt>
                <c:pt idx="1193">
                  <c:v>20050908</c:v>
                </c:pt>
                <c:pt idx="1194">
                  <c:v>20050909</c:v>
                </c:pt>
                <c:pt idx="1195">
                  <c:v>20050912</c:v>
                </c:pt>
                <c:pt idx="1196">
                  <c:v>20050913</c:v>
                </c:pt>
                <c:pt idx="1197">
                  <c:v>20050914</c:v>
                </c:pt>
                <c:pt idx="1198">
                  <c:v>20050915</c:v>
                </c:pt>
                <c:pt idx="1199">
                  <c:v>20050916</c:v>
                </c:pt>
                <c:pt idx="1200">
                  <c:v>20050919</c:v>
                </c:pt>
                <c:pt idx="1201">
                  <c:v>20050920</c:v>
                </c:pt>
                <c:pt idx="1202">
                  <c:v>20050921</c:v>
                </c:pt>
                <c:pt idx="1203">
                  <c:v>20050922</c:v>
                </c:pt>
                <c:pt idx="1204">
                  <c:v>20050923</c:v>
                </c:pt>
                <c:pt idx="1205">
                  <c:v>20050926</c:v>
                </c:pt>
                <c:pt idx="1206">
                  <c:v>20050927</c:v>
                </c:pt>
                <c:pt idx="1207">
                  <c:v>20050928</c:v>
                </c:pt>
                <c:pt idx="1208">
                  <c:v>20050929</c:v>
                </c:pt>
                <c:pt idx="1209">
                  <c:v>20050930</c:v>
                </c:pt>
                <c:pt idx="1210">
                  <c:v>20051003</c:v>
                </c:pt>
                <c:pt idx="1211">
                  <c:v>20051004</c:v>
                </c:pt>
                <c:pt idx="1212">
                  <c:v>20051005</c:v>
                </c:pt>
                <c:pt idx="1213">
                  <c:v>20051006</c:v>
                </c:pt>
                <c:pt idx="1214">
                  <c:v>20051007</c:v>
                </c:pt>
                <c:pt idx="1215">
                  <c:v>20051010</c:v>
                </c:pt>
                <c:pt idx="1216">
                  <c:v>20051011</c:v>
                </c:pt>
                <c:pt idx="1217">
                  <c:v>20051012</c:v>
                </c:pt>
                <c:pt idx="1218">
                  <c:v>20051013</c:v>
                </c:pt>
                <c:pt idx="1219">
                  <c:v>20051014</c:v>
                </c:pt>
                <c:pt idx="1220">
                  <c:v>20051017</c:v>
                </c:pt>
                <c:pt idx="1221">
                  <c:v>20051018</c:v>
                </c:pt>
                <c:pt idx="1222">
                  <c:v>20051019</c:v>
                </c:pt>
                <c:pt idx="1223">
                  <c:v>20051020</c:v>
                </c:pt>
                <c:pt idx="1224">
                  <c:v>20051021</c:v>
                </c:pt>
                <c:pt idx="1225">
                  <c:v>20051024</c:v>
                </c:pt>
                <c:pt idx="1226">
                  <c:v>20051025</c:v>
                </c:pt>
                <c:pt idx="1227">
                  <c:v>20051026</c:v>
                </c:pt>
                <c:pt idx="1228">
                  <c:v>20051027</c:v>
                </c:pt>
                <c:pt idx="1229">
                  <c:v>20051028</c:v>
                </c:pt>
                <c:pt idx="1230">
                  <c:v>20051031</c:v>
                </c:pt>
                <c:pt idx="1231">
                  <c:v>20051101</c:v>
                </c:pt>
                <c:pt idx="1232">
                  <c:v>20051102</c:v>
                </c:pt>
                <c:pt idx="1233">
                  <c:v>20051103</c:v>
                </c:pt>
                <c:pt idx="1234">
                  <c:v>20051104</c:v>
                </c:pt>
                <c:pt idx="1235">
                  <c:v>20051107</c:v>
                </c:pt>
                <c:pt idx="1236">
                  <c:v>20051108</c:v>
                </c:pt>
                <c:pt idx="1237">
                  <c:v>20051109</c:v>
                </c:pt>
                <c:pt idx="1238">
                  <c:v>20051110</c:v>
                </c:pt>
                <c:pt idx="1239">
                  <c:v>20051111</c:v>
                </c:pt>
                <c:pt idx="1240">
                  <c:v>20051114</c:v>
                </c:pt>
                <c:pt idx="1241">
                  <c:v>20051115</c:v>
                </c:pt>
                <c:pt idx="1242">
                  <c:v>20051116</c:v>
                </c:pt>
                <c:pt idx="1243">
                  <c:v>20051117</c:v>
                </c:pt>
                <c:pt idx="1244">
                  <c:v>20051118</c:v>
                </c:pt>
                <c:pt idx="1245">
                  <c:v>20051121</c:v>
                </c:pt>
                <c:pt idx="1246">
                  <c:v>20051122</c:v>
                </c:pt>
                <c:pt idx="1247">
                  <c:v>20051123</c:v>
                </c:pt>
                <c:pt idx="1248">
                  <c:v>20051124</c:v>
                </c:pt>
                <c:pt idx="1249">
                  <c:v>20051125</c:v>
                </c:pt>
                <c:pt idx="1250">
                  <c:v>20051128</c:v>
                </c:pt>
                <c:pt idx="1251">
                  <c:v>20051129</c:v>
                </c:pt>
                <c:pt idx="1252">
                  <c:v>20051130</c:v>
                </c:pt>
                <c:pt idx="1253">
                  <c:v>20051201</c:v>
                </c:pt>
                <c:pt idx="1254">
                  <c:v>20051202</c:v>
                </c:pt>
                <c:pt idx="1255">
                  <c:v>20051205</c:v>
                </c:pt>
                <c:pt idx="1256">
                  <c:v>20051206</c:v>
                </c:pt>
                <c:pt idx="1257">
                  <c:v>20051207</c:v>
                </c:pt>
                <c:pt idx="1258">
                  <c:v>20051208</c:v>
                </c:pt>
                <c:pt idx="1259">
                  <c:v>20051209</c:v>
                </c:pt>
                <c:pt idx="1260">
                  <c:v>20051212</c:v>
                </c:pt>
                <c:pt idx="1261">
                  <c:v>20051213</c:v>
                </c:pt>
                <c:pt idx="1262">
                  <c:v>20051214</c:v>
                </c:pt>
                <c:pt idx="1263">
                  <c:v>20051215</c:v>
                </c:pt>
                <c:pt idx="1264">
                  <c:v>20051216</c:v>
                </c:pt>
                <c:pt idx="1265">
                  <c:v>20051219</c:v>
                </c:pt>
                <c:pt idx="1266">
                  <c:v>20051220</c:v>
                </c:pt>
                <c:pt idx="1267">
                  <c:v>20051221</c:v>
                </c:pt>
                <c:pt idx="1268">
                  <c:v>20051222</c:v>
                </c:pt>
                <c:pt idx="1269">
                  <c:v>20051223</c:v>
                </c:pt>
                <c:pt idx="1270">
                  <c:v>20051227</c:v>
                </c:pt>
                <c:pt idx="1271">
                  <c:v>20051228</c:v>
                </c:pt>
                <c:pt idx="1272">
                  <c:v>20051229</c:v>
                </c:pt>
                <c:pt idx="1273">
                  <c:v>20051230</c:v>
                </c:pt>
                <c:pt idx="1274">
                  <c:v>20060102</c:v>
                </c:pt>
                <c:pt idx="1275">
                  <c:v>20060103</c:v>
                </c:pt>
                <c:pt idx="1276">
                  <c:v>20060104</c:v>
                </c:pt>
                <c:pt idx="1277">
                  <c:v>20060105</c:v>
                </c:pt>
                <c:pt idx="1278">
                  <c:v>20060106</c:v>
                </c:pt>
                <c:pt idx="1279">
                  <c:v>20060109</c:v>
                </c:pt>
                <c:pt idx="1280">
                  <c:v>20060110</c:v>
                </c:pt>
                <c:pt idx="1281">
                  <c:v>20060111</c:v>
                </c:pt>
                <c:pt idx="1282">
                  <c:v>20060112</c:v>
                </c:pt>
                <c:pt idx="1283">
                  <c:v>20060113</c:v>
                </c:pt>
                <c:pt idx="1284">
                  <c:v>20060116</c:v>
                </c:pt>
                <c:pt idx="1285">
                  <c:v>20060117</c:v>
                </c:pt>
                <c:pt idx="1286">
                  <c:v>20060118</c:v>
                </c:pt>
                <c:pt idx="1287">
                  <c:v>20060119</c:v>
                </c:pt>
                <c:pt idx="1288">
                  <c:v>20060120</c:v>
                </c:pt>
                <c:pt idx="1289">
                  <c:v>20060123</c:v>
                </c:pt>
                <c:pt idx="1290">
                  <c:v>20060124</c:v>
                </c:pt>
                <c:pt idx="1291">
                  <c:v>20060125</c:v>
                </c:pt>
                <c:pt idx="1292">
                  <c:v>20060126</c:v>
                </c:pt>
                <c:pt idx="1293">
                  <c:v>20060127</c:v>
                </c:pt>
                <c:pt idx="1294">
                  <c:v>20060130</c:v>
                </c:pt>
                <c:pt idx="1295">
                  <c:v>20060131</c:v>
                </c:pt>
                <c:pt idx="1296">
                  <c:v>20060201</c:v>
                </c:pt>
                <c:pt idx="1297">
                  <c:v>20060202</c:v>
                </c:pt>
                <c:pt idx="1298">
                  <c:v>20060203</c:v>
                </c:pt>
                <c:pt idx="1299">
                  <c:v>20060206</c:v>
                </c:pt>
                <c:pt idx="1300">
                  <c:v>20060207</c:v>
                </c:pt>
                <c:pt idx="1301">
                  <c:v>20060208</c:v>
                </c:pt>
                <c:pt idx="1302">
                  <c:v>20060209</c:v>
                </c:pt>
                <c:pt idx="1303">
                  <c:v>20060210</c:v>
                </c:pt>
                <c:pt idx="1304">
                  <c:v>20060213</c:v>
                </c:pt>
                <c:pt idx="1305">
                  <c:v>20060214</c:v>
                </c:pt>
                <c:pt idx="1306">
                  <c:v>20060215</c:v>
                </c:pt>
                <c:pt idx="1307">
                  <c:v>20060216</c:v>
                </c:pt>
                <c:pt idx="1308">
                  <c:v>20060217</c:v>
                </c:pt>
                <c:pt idx="1309">
                  <c:v>20060220</c:v>
                </c:pt>
                <c:pt idx="1310">
                  <c:v>20060221</c:v>
                </c:pt>
                <c:pt idx="1311">
                  <c:v>20060222</c:v>
                </c:pt>
                <c:pt idx="1312">
                  <c:v>20060223</c:v>
                </c:pt>
                <c:pt idx="1313">
                  <c:v>20060224</c:v>
                </c:pt>
                <c:pt idx="1314">
                  <c:v>20060227</c:v>
                </c:pt>
                <c:pt idx="1315">
                  <c:v>20060228</c:v>
                </c:pt>
                <c:pt idx="1316">
                  <c:v>20060301</c:v>
                </c:pt>
                <c:pt idx="1317">
                  <c:v>20060302</c:v>
                </c:pt>
                <c:pt idx="1318">
                  <c:v>20060303</c:v>
                </c:pt>
                <c:pt idx="1319">
                  <c:v>20060306</c:v>
                </c:pt>
                <c:pt idx="1320">
                  <c:v>20060307</c:v>
                </c:pt>
                <c:pt idx="1321">
                  <c:v>20060308</c:v>
                </c:pt>
                <c:pt idx="1322">
                  <c:v>20060309</c:v>
                </c:pt>
                <c:pt idx="1323">
                  <c:v>20060310</c:v>
                </c:pt>
                <c:pt idx="1324">
                  <c:v>20060313</c:v>
                </c:pt>
                <c:pt idx="1325">
                  <c:v>20060314</c:v>
                </c:pt>
                <c:pt idx="1326">
                  <c:v>20060315</c:v>
                </c:pt>
                <c:pt idx="1327">
                  <c:v>20060316</c:v>
                </c:pt>
                <c:pt idx="1328">
                  <c:v>20060317</c:v>
                </c:pt>
                <c:pt idx="1329">
                  <c:v>20060320</c:v>
                </c:pt>
                <c:pt idx="1330">
                  <c:v>20060321</c:v>
                </c:pt>
                <c:pt idx="1331">
                  <c:v>20060322</c:v>
                </c:pt>
                <c:pt idx="1332">
                  <c:v>20060323</c:v>
                </c:pt>
                <c:pt idx="1333">
                  <c:v>20060324</c:v>
                </c:pt>
                <c:pt idx="1334">
                  <c:v>20060327</c:v>
                </c:pt>
                <c:pt idx="1335">
                  <c:v>20060328</c:v>
                </c:pt>
                <c:pt idx="1336">
                  <c:v>20060329</c:v>
                </c:pt>
                <c:pt idx="1337">
                  <c:v>20060330</c:v>
                </c:pt>
                <c:pt idx="1338">
                  <c:v>20060331</c:v>
                </c:pt>
                <c:pt idx="1339">
                  <c:v>20060403</c:v>
                </c:pt>
                <c:pt idx="1340">
                  <c:v>20060404</c:v>
                </c:pt>
                <c:pt idx="1341">
                  <c:v>20060405</c:v>
                </c:pt>
                <c:pt idx="1342">
                  <c:v>20060406</c:v>
                </c:pt>
                <c:pt idx="1343">
                  <c:v>20060407</c:v>
                </c:pt>
                <c:pt idx="1344">
                  <c:v>20060410</c:v>
                </c:pt>
                <c:pt idx="1345">
                  <c:v>20060411</c:v>
                </c:pt>
                <c:pt idx="1346">
                  <c:v>20060412</c:v>
                </c:pt>
                <c:pt idx="1347">
                  <c:v>20060413</c:v>
                </c:pt>
                <c:pt idx="1348">
                  <c:v>20060418</c:v>
                </c:pt>
                <c:pt idx="1349">
                  <c:v>20060419</c:v>
                </c:pt>
                <c:pt idx="1350">
                  <c:v>20060420</c:v>
                </c:pt>
                <c:pt idx="1351">
                  <c:v>20060421</c:v>
                </c:pt>
                <c:pt idx="1352">
                  <c:v>20060424</c:v>
                </c:pt>
                <c:pt idx="1353">
                  <c:v>20060425</c:v>
                </c:pt>
                <c:pt idx="1354">
                  <c:v>20060426</c:v>
                </c:pt>
                <c:pt idx="1355">
                  <c:v>20060427</c:v>
                </c:pt>
                <c:pt idx="1356">
                  <c:v>20060428</c:v>
                </c:pt>
                <c:pt idx="1357">
                  <c:v>20060502</c:v>
                </c:pt>
                <c:pt idx="1358">
                  <c:v>20060503</c:v>
                </c:pt>
                <c:pt idx="1359">
                  <c:v>20060504</c:v>
                </c:pt>
                <c:pt idx="1360">
                  <c:v>20060505</c:v>
                </c:pt>
                <c:pt idx="1361">
                  <c:v>20060508</c:v>
                </c:pt>
                <c:pt idx="1362">
                  <c:v>20060509</c:v>
                </c:pt>
                <c:pt idx="1363">
                  <c:v>20060510</c:v>
                </c:pt>
                <c:pt idx="1364">
                  <c:v>20060511</c:v>
                </c:pt>
                <c:pt idx="1365">
                  <c:v>20060512</c:v>
                </c:pt>
                <c:pt idx="1366">
                  <c:v>20060515</c:v>
                </c:pt>
                <c:pt idx="1367">
                  <c:v>20060516</c:v>
                </c:pt>
                <c:pt idx="1368">
                  <c:v>20060517</c:v>
                </c:pt>
                <c:pt idx="1369">
                  <c:v>20060518</c:v>
                </c:pt>
                <c:pt idx="1370">
                  <c:v>20060519</c:v>
                </c:pt>
                <c:pt idx="1371">
                  <c:v>20060522</c:v>
                </c:pt>
                <c:pt idx="1372">
                  <c:v>20060523</c:v>
                </c:pt>
                <c:pt idx="1373">
                  <c:v>20060524</c:v>
                </c:pt>
                <c:pt idx="1374">
                  <c:v>20060525</c:v>
                </c:pt>
                <c:pt idx="1375">
                  <c:v>20060526</c:v>
                </c:pt>
                <c:pt idx="1376">
                  <c:v>20060529</c:v>
                </c:pt>
                <c:pt idx="1377">
                  <c:v>20060530</c:v>
                </c:pt>
                <c:pt idx="1378">
                  <c:v>20060531</c:v>
                </c:pt>
                <c:pt idx="1379">
                  <c:v>20060601</c:v>
                </c:pt>
                <c:pt idx="1380">
                  <c:v>20060602</c:v>
                </c:pt>
                <c:pt idx="1381">
                  <c:v>20060605</c:v>
                </c:pt>
                <c:pt idx="1382">
                  <c:v>20060606</c:v>
                </c:pt>
                <c:pt idx="1383">
                  <c:v>20060607</c:v>
                </c:pt>
                <c:pt idx="1384">
                  <c:v>20060608</c:v>
                </c:pt>
                <c:pt idx="1385">
                  <c:v>20060609</c:v>
                </c:pt>
                <c:pt idx="1386">
                  <c:v>20060612</c:v>
                </c:pt>
                <c:pt idx="1387">
                  <c:v>20060613</c:v>
                </c:pt>
                <c:pt idx="1388">
                  <c:v>20060614</c:v>
                </c:pt>
                <c:pt idx="1389">
                  <c:v>20060615</c:v>
                </c:pt>
                <c:pt idx="1390">
                  <c:v>20060616</c:v>
                </c:pt>
                <c:pt idx="1391">
                  <c:v>20060619</c:v>
                </c:pt>
                <c:pt idx="1392">
                  <c:v>20060620</c:v>
                </c:pt>
                <c:pt idx="1393">
                  <c:v>20060621</c:v>
                </c:pt>
                <c:pt idx="1394">
                  <c:v>20060622</c:v>
                </c:pt>
                <c:pt idx="1395">
                  <c:v>20060623</c:v>
                </c:pt>
                <c:pt idx="1396">
                  <c:v>20060626</c:v>
                </c:pt>
                <c:pt idx="1397">
                  <c:v>20060627</c:v>
                </c:pt>
                <c:pt idx="1398">
                  <c:v>20060628</c:v>
                </c:pt>
                <c:pt idx="1399">
                  <c:v>20060629</c:v>
                </c:pt>
                <c:pt idx="1400">
                  <c:v>20060630</c:v>
                </c:pt>
                <c:pt idx="1401">
                  <c:v>20060703</c:v>
                </c:pt>
                <c:pt idx="1402">
                  <c:v>20060704</c:v>
                </c:pt>
                <c:pt idx="1403">
                  <c:v>20060705</c:v>
                </c:pt>
                <c:pt idx="1404">
                  <c:v>20060706</c:v>
                </c:pt>
                <c:pt idx="1405">
                  <c:v>20060707</c:v>
                </c:pt>
                <c:pt idx="1406">
                  <c:v>20060710</c:v>
                </c:pt>
                <c:pt idx="1407">
                  <c:v>20060711</c:v>
                </c:pt>
                <c:pt idx="1408">
                  <c:v>20060712</c:v>
                </c:pt>
                <c:pt idx="1409">
                  <c:v>20060713</c:v>
                </c:pt>
                <c:pt idx="1410">
                  <c:v>20060714</c:v>
                </c:pt>
                <c:pt idx="1411">
                  <c:v>20060717</c:v>
                </c:pt>
                <c:pt idx="1412">
                  <c:v>20060718</c:v>
                </c:pt>
                <c:pt idx="1413">
                  <c:v>20060719</c:v>
                </c:pt>
                <c:pt idx="1414">
                  <c:v>20060720</c:v>
                </c:pt>
                <c:pt idx="1415">
                  <c:v>20060721</c:v>
                </c:pt>
                <c:pt idx="1416">
                  <c:v>20060724</c:v>
                </c:pt>
                <c:pt idx="1417">
                  <c:v>20060725</c:v>
                </c:pt>
                <c:pt idx="1418">
                  <c:v>20060726</c:v>
                </c:pt>
                <c:pt idx="1419">
                  <c:v>20060727</c:v>
                </c:pt>
                <c:pt idx="1420">
                  <c:v>20060728</c:v>
                </c:pt>
                <c:pt idx="1421">
                  <c:v>20060731</c:v>
                </c:pt>
                <c:pt idx="1422">
                  <c:v>20060801</c:v>
                </c:pt>
                <c:pt idx="1423">
                  <c:v>20060802</c:v>
                </c:pt>
                <c:pt idx="1424">
                  <c:v>20060803</c:v>
                </c:pt>
                <c:pt idx="1425">
                  <c:v>20060804</c:v>
                </c:pt>
                <c:pt idx="1426">
                  <c:v>20060807</c:v>
                </c:pt>
                <c:pt idx="1427">
                  <c:v>20060808</c:v>
                </c:pt>
                <c:pt idx="1428">
                  <c:v>20060809</c:v>
                </c:pt>
                <c:pt idx="1429">
                  <c:v>20060810</c:v>
                </c:pt>
                <c:pt idx="1430">
                  <c:v>20060811</c:v>
                </c:pt>
                <c:pt idx="1431">
                  <c:v>20060814</c:v>
                </c:pt>
                <c:pt idx="1432">
                  <c:v>20060815</c:v>
                </c:pt>
                <c:pt idx="1433">
                  <c:v>20060816</c:v>
                </c:pt>
                <c:pt idx="1434">
                  <c:v>20060817</c:v>
                </c:pt>
                <c:pt idx="1435">
                  <c:v>20060818</c:v>
                </c:pt>
                <c:pt idx="1436">
                  <c:v>20060821</c:v>
                </c:pt>
                <c:pt idx="1437">
                  <c:v>20060822</c:v>
                </c:pt>
                <c:pt idx="1438">
                  <c:v>20060823</c:v>
                </c:pt>
                <c:pt idx="1439">
                  <c:v>20060824</c:v>
                </c:pt>
                <c:pt idx="1440">
                  <c:v>20060825</c:v>
                </c:pt>
                <c:pt idx="1441">
                  <c:v>20060828</c:v>
                </c:pt>
                <c:pt idx="1442">
                  <c:v>20060829</c:v>
                </c:pt>
                <c:pt idx="1443">
                  <c:v>20060830</c:v>
                </c:pt>
                <c:pt idx="1444">
                  <c:v>20060831</c:v>
                </c:pt>
                <c:pt idx="1445">
                  <c:v>20060901</c:v>
                </c:pt>
                <c:pt idx="1446">
                  <c:v>20060904</c:v>
                </c:pt>
                <c:pt idx="1447">
                  <c:v>20060905</c:v>
                </c:pt>
                <c:pt idx="1448">
                  <c:v>20060906</c:v>
                </c:pt>
                <c:pt idx="1449">
                  <c:v>20060907</c:v>
                </c:pt>
                <c:pt idx="1450">
                  <c:v>20060908</c:v>
                </c:pt>
                <c:pt idx="1451">
                  <c:v>20060911</c:v>
                </c:pt>
                <c:pt idx="1452">
                  <c:v>20060912</c:v>
                </c:pt>
                <c:pt idx="1453">
                  <c:v>20060913</c:v>
                </c:pt>
                <c:pt idx="1454">
                  <c:v>20060914</c:v>
                </c:pt>
                <c:pt idx="1455">
                  <c:v>20060915</c:v>
                </c:pt>
                <c:pt idx="1456">
                  <c:v>20060918</c:v>
                </c:pt>
                <c:pt idx="1457">
                  <c:v>20060919</c:v>
                </c:pt>
                <c:pt idx="1458">
                  <c:v>20060920</c:v>
                </c:pt>
                <c:pt idx="1459">
                  <c:v>20060921</c:v>
                </c:pt>
                <c:pt idx="1460">
                  <c:v>20060922</c:v>
                </c:pt>
                <c:pt idx="1461">
                  <c:v>20060925</c:v>
                </c:pt>
                <c:pt idx="1462">
                  <c:v>20060926</c:v>
                </c:pt>
                <c:pt idx="1463">
                  <c:v>20060927</c:v>
                </c:pt>
                <c:pt idx="1464">
                  <c:v>20060928</c:v>
                </c:pt>
                <c:pt idx="1465">
                  <c:v>20060929</c:v>
                </c:pt>
                <c:pt idx="1466">
                  <c:v>20061002</c:v>
                </c:pt>
                <c:pt idx="1467">
                  <c:v>20061003</c:v>
                </c:pt>
                <c:pt idx="1468">
                  <c:v>20061004</c:v>
                </c:pt>
                <c:pt idx="1469">
                  <c:v>20061005</c:v>
                </c:pt>
                <c:pt idx="1470">
                  <c:v>20061006</c:v>
                </c:pt>
                <c:pt idx="1471">
                  <c:v>20061009</c:v>
                </c:pt>
                <c:pt idx="1472">
                  <c:v>20061010</c:v>
                </c:pt>
                <c:pt idx="1473">
                  <c:v>20061011</c:v>
                </c:pt>
                <c:pt idx="1474">
                  <c:v>20061012</c:v>
                </c:pt>
                <c:pt idx="1475">
                  <c:v>20061013</c:v>
                </c:pt>
                <c:pt idx="1476">
                  <c:v>20061016</c:v>
                </c:pt>
                <c:pt idx="1477">
                  <c:v>20061017</c:v>
                </c:pt>
                <c:pt idx="1478">
                  <c:v>20061018</c:v>
                </c:pt>
                <c:pt idx="1479">
                  <c:v>20061019</c:v>
                </c:pt>
                <c:pt idx="1480">
                  <c:v>20061020</c:v>
                </c:pt>
                <c:pt idx="1481">
                  <c:v>20061023</c:v>
                </c:pt>
                <c:pt idx="1482">
                  <c:v>20061024</c:v>
                </c:pt>
                <c:pt idx="1483">
                  <c:v>20061025</c:v>
                </c:pt>
                <c:pt idx="1484">
                  <c:v>20061026</c:v>
                </c:pt>
                <c:pt idx="1485">
                  <c:v>20061027</c:v>
                </c:pt>
                <c:pt idx="1486">
                  <c:v>20061030</c:v>
                </c:pt>
                <c:pt idx="1487">
                  <c:v>20061031</c:v>
                </c:pt>
                <c:pt idx="1488">
                  <c:v>20061101</c:v>
                </c:pt>
                <c:pt idx="1489">
                  <c:v>20061102</c:v>
                </c:pt>
                <c:pt idx="1490">
                  <c:v>20061103</c:v>
                </c:pt>
                <c:pt idx="1491">
                  <c:v>20061106</c:v>
                </c:pt>
                <c:pt idx="1492">
                  <c:v>20061107</c:v>
                </c:pt>
                <c:pt idx="1493">
                  <c:v>20061108</c:v>
                </c:pt>
                <c:pt idx="1494">
                  <c:v>20061109</c:v>
                </c:pt>
                <c:pt idx="1495">
                  <c:v>20061110</c:v>
                </c:pt>
                <c:pt idx="1496">
                  <c:v>20061113</c:v>
                </c:pt>
                <c:pt idx="1497">
                  <c:v>20061114</c:v>
                </c:pt>
                <c:pt idx="1498">
                  <c:v>20061115</c:v>
                </c:pt>
                <c:pt idx="1499">
                  <c:v>20061116</c:v>
                </c:pt>
                <c:pt idx="1500">
                  <c:v>20061117</c:v>
                </c:pt>
                <c:pt idx="1501">
                  <c:v>20061120</c:v>
                </c:pt>
                <c:pt idx="1502">
                  <c:v>20061121</c:v>
                </c:pt>
                <c:pt idx="1503">
                  <c:v>20061122</c:v>
                </c:pt>
                <c:pt idx="1504">
                  <c:v>20061123</c:v>
                </c:pt>
                <c:pt idx="1505">
                  <c:v>20061124</c:v>
                </c:pt>
                <c:pt idx="1506">
                  <c:v>20061127</c:v>
                </c:pt>
                <c:pt idx="1507">
                  <c:v>20061128</c:v>
                </c:pt>
                <c:pt idx="1508">
                  <c:v>20061129</c:v>
                </c:pt>
                <c:pt idx="1509">
                  <c:v>20061130</c:v>
                </c:pt>
                <c:pt idx="1510">
                  <c:v>20061201</c:v>
                </c:pt>
                <c:pt idx="1511">
                  <c:v>20061204</c:v>
                </c:pt>
                <c:pt idx="1512">
                  <c:v>20061205</c:v>
                </c:pt>
                <c:pt idx="1513">
                  <c:v>20061206</c:v>
                </c:pt>
                <c:pt idx="1514">
                  <c:v>20061207</c:v>
                </c:pt>
                <c:pt idx="1515">
                  <c:v>20061208</c:v>
                </c:pt>
                <c:pt idx="1516">
                  <c:v>20061211</c:v>
                </c:pt>
                <c:pt idx="1517">
                  <c:v>20061212</c:v>
                </c:pt>
                <c:pt idx="1518">
                  <c:v>20061213</c:v>
                </c:pt>
                <c:pt idx="1519">
                  <c:v>20061214</c:v>
                </c:pt>
                <c:pt idx="1520">
                  <c:v>20061215</c:v>
                </c:pt>
                <c:pt idx="1521">
                  <c:v>20061218</c:v>
                </c:pt>
                <c:pt idx="1522">
                  <c:v>20061219</c:v>
                </c:pt>
                <c:pt idx="1523">
                  <c:v>20061220</c:v>
                </c:pt>
                <c:pt idx="1524">
                  <c:v>20061221</c:v>
                </c:pt>
                <c:pt idx="1525">
                  <c:v>20061222</c:v>
                </c:pt>
                <c:pt idx="1526">
                  <c:v>20061227</c:v>
                </c:pt>
                <c:pt idx="1527">
                  <c:v>20061228</c:v>
                </c:pt>
                <c:pt idx="1528">
                  <c:v>20061229</c:v>
                </c:pt>
                <c:pt idx="1529">
                  <c:v>20070102</c:v>
                </c:pt>
                <c:pt idx="1530">
                  <c:v>20070103</c:v>
                </c:pt>
                <c:pt idx="1531">
                  <c:v>20070104</c:v>
                </c:pt>
                <c:pt idx="1532">
                  <c:v>20070105</c:v>
                </c:pt>
                <c:pt idx="1533">
                  <c:v>20070108</c:v>
                </c:pt>
                <c:pt idx="1534">
                  <c:v>20070109</c:v>
                </c:pt>
                <c:pt idx="1535">
                  <c:v>20070110</c:v>
                </c:pt>
                <c:pt idx="1536">
                  <c:v>20070111</c:v>
                </c:pt>
                <c:pt idx="1537">
                  <c:v>20070112</c:v>
                </c:pt>
                <c:pt idx="1538">
                  <c:v>20070115</c:v>
                </c:pt>
                <c:pt idx="1539">
                  <c:v>20070116</c:v>
                </c:pt>
                <c:pt idx="1540">
                  <c:v>20070117</c:v>
                </c:pt>
                <c:pt idx="1541">
                  <c:v>20070118</c:v>
                </c:pt>
                <c:pt idx="1542">
                  <c:v>20070119</c:v>
                </c:pt>
                <c:pt idx="1543">
                  <c:v>20070122</c:v>
                </c:pt>
                <c:pt idx="1544">
                  <c:v>20070123</c:v>
                </c:pt>
                <c:pt idx="1545">
                  <c:v>20070124</c:v>
                </c:pt>
                <c:pt idx="1546">
                  <c:v>20070125</c:v>
                </c:pt>
                <c:pt idx="1547">
                  <c:v>20070126</c:v>
                </c:pt>
                <c:pt idx="1548">
                  <c:v>20070129</c:v>
                </c:pt>
                <c:pt idx="1549">
                  <c:v>20070130</c:v>
                </c:pt>
                <c:pt idx="1550">
                  <c:v>20070131</c:v>
                </c:pt>
                <c:pt idx="1551">
                  <c:v>20070201</c:v>
                </c:pt>
                <c:pt idx="1552">
                  <c:v>20070202</c:v>
                </c:pt>
                <c:pt idx="1553">
                  <c:v>20070205</c:v>
                </c:pt>
                <c:pt idx="1554">
                  <c:v>20070206</c:v>
                </c:pt>
                <c:pt idx="1555">
                  <c:v>20070207</c:v>
                </c:pt>
                <c:pt idx="1556">
                  <c:v>20070208</c:v>
                </c:pt>
                <c:pt idx="1557">
                  <c:v>20070209</c:v>
                </c:pt>
                <c:pt idx="1558">
                  <c:v>20070212</c:v>
                </c:pt>
                <c:pt idx="1559">
                  <c:v>20070213</c:v>
                </c:pt>
                <c:pt idx="1560">
                  <c:v>20070214</c:v>
                </c:pt>
                <c:pt idx="1561">
                  <c:v>20070215</c:v>
                </c:pt>
                <c:pt idx="1562">
                  <c:v>20070216</c:v>
                </c:pt>
                <c:pt idx="1563">
                  <c:v>20070219</c:v>
                </c:pt>
                <c:pt idx="1564">
                  <c:v>20070220</c:v>
                </c:pt>
                <c:pt idx="1565">
                  <c:v>20070221</c:v>
                </c:pt>
                <c:pt idx="1566">
                  <c:v>20070222</c:v>
                </c:pt>
                <c:pt idx="1567">
                  <c:v>20070223</c:v>
                </c:pt>
                <c:pt idx="1568">
                  <c:v>20070226</c:v>
                </c:pt>
                <c:pt idx="1569">
                  <c:v>20070227</c:v>
                </c:pt>
                <c:pt idx="1570">
                  <c:v>20070228</c:v>
                </c:pt>
                <c:pt idx="1571">
                  <c:v>20070301</c:v>
                </c:pt>
                <c:pt idx="1572">
                  <c:v>20070302</c:v>
                </c:pt>
                <c:pt idx="1573">
                  <c:v>20070305</c:v>
                </c:pt>
                <c:pt idx="1574">
                  <c:v>20070306</c:v>
                </c:pt>
                <c:pt idx="1575">
                  <c:v>20070307</c:v>
                </c:pt>
                <c:pt idx="1576">
                  <c:v>20070308</c:v>
                </c:pt>
                <c:pt idx="1577">
                  <c:v>20070309</c:v>
                </c:pt>
                <c:pt idx="1578">
                  <c:v>20070312</c:v>
                </c:pt>
                <c:pt idx="1579">
                  <c:v>20070313</c:v>
                </c:pt>
                <c:pt idx="1580">
                  <c:v>20070314</c:v>
                </c:pt>
                <c:pt idx="1581">
                  <c:v>20070315</c:v>
                </c:pt>
                <c:pt idx="1582">
                  <c:v>20070316</c:v>
                </c:pt>
                <c:pt idx="1583">
                  <c:v>20070319</c:v>
                </c:pt>
                <c:pt idx="1584">
                  <c:v>20070320</c:v>
                </c:pt>
                <c:pt idx="1585">
                  <c:v>20070321</c:v>
                </c:pt>
                <c:pt idx="1586">
                  <c:v>20070322</c:v>
                </c:pt>
                <c:pt idx="1587">
                  <c:v>20070323</c:v>
                </c:pt>
                <c:pt idx="1588">
                  <c:v>20070326</c:v>
                </c:pt>
                <c:pt idx="1589">
                  <c:v>20070327</c:v>
                </c:pt>
                <c:pt idx="1590">
                  <c:v>20070328</c:v>
                </c:pt>
                <c:pt idx="1591">
                  <c:v>20070329</c:v>
                </c:pt>
                <c:pt idx="1592">
                  <c:v>20070330</c:v>
                </c:pt>
                <c:pt idx="1593">
                  <c:v>20070402</c:v>
                </c:pt>
                <c:pt idx="1594">
                  <c:v>20070403</c:v>
                </c:pt>
                <c:pt idx="1595">
                  <c:v>20070404</c:v>
                </c:pt>
                <c:pt idx="1596">
                  <c:v>20070405</c:v>
                </c:pt>
                <c:pt idx="1597">
                  <c:v>20070410</c:v>
                </c:pt>
                <c:pt idx="1598">
                  <c:v>20070411</c:v>
                </c:pt>
                <c:pt idx="1599">
                  <c:v>20070412</c:v>
                </c:pt>
                <c:pt idx="1600">
                  <c:v>20070413</c:v>
                </c:pt>
                <c:pt idx="1601">
                  <c:v>20070416</c:v>
                </c:pt>
                <c:pt idx="1602">
                  <c:v>20070417</c:v>
                </c:pt>
                <c:pt idx="1603">
                  <c:v>20070418</c:v>
                </c:pt>
                <c:pt idx="1604">
                  <c:v>20070419</c:v>
                </c:pt>
                <c:pt idx="1605">
                  <c:v>20070420</c:v>
                </c:pt>
                <c:pt idx="1606">
                  <c:v>20070423</c:v>
                </c:pt>
                <c:pt idx="1607">
                  <c:v>20070424</c:v>
                </c:pt>
                <c:pt idx="1608">
                  <c:v>20070425</c:v>
                </c:pt>
                <c:pt idx="1609">
                  <c:v>20070426</c:v>
                </c:pt>
                <c:pt idx="1610">
                  <c:v>20070427</c:v>
                </c:pt>
                <c:pt idx="1611">
                  <c:v>20070430</c:v>
                </c:pt>
                <c:pt idx="1612">
                  <c:v>20070502</c:v>
                </c:pt>
                <c:pt idx="1613">
                  <c:v>20070503</c:v>
                </c:pt>
                <c:pt idx="1614">
                  <c:v>20070504</c:v>
                </c:pt>
                <c:pt idx="1615">
                  <c:v>20070507</c:v>
                </c:pt>
                <c:pt idx="1616">
                  <c:v>20070508</c:v>
                </c:pt>
                <c:pt idx="1617">
                  <c:v>20070509</c:v>
                </c:pt>
                <c:pt idx="1618">
                  <c:v>20070510</c:v>
                </c:pt>
                <c:pt idx="1619">
                  <c:v>20070511</c:v>
                </c:pt>
                <c:pt idx="1620">
                  <c:v>20070514</c:v>
                </c:pt>
                <c:pt idx="1621">
                  <c:v>20070515</c:v>
                </c:pt>
                <c:pt idx="1622">
                  <c:v>20070516</c:v>
                </c:pt>
                <c:pt idx="1623">
                  <c:v>20070517</c:v>
                </c:pt>
                <c:pt idx="1624">
                  <c:v>20070518</c:v>
                </c:pt>
                <c:pt idx="1625">
                  <c:v>20070521</c:v>
                </c:pt>
                <c:pt idx="1626">
                  <c:v>20070522</c:v>
                </c:pt>
                <c:pt idx="1627">
                  <c:v>20070523</c:v>
                </c:pt>
                <c:pt idx="1628">
                  <c:v>20070524</c:v>
                </c:pt>
                <c:pt idx="1629">
                  <c:v>20070525</c:v>
                </c:pt>
                <c:pt idx="1630">
                  <c:v>20070529</c:v>
                </c:pt>
                <c:pt idx="1631">
                  <c:v>20070530</c:v>
                </c:pt>
                <c:pt idx="1632">
                  <c:v>20070531</c:v>
                </c:pt>
                <c:pt idx="1633">
                  <c:v>20070601</c:v>
                </c:pt>
                <c:pt idx="1634">
                  <c:v>20070604</c:v>
                </c:pt>
                <c:pt idx="1635">
                  <c:v>20070605</c:v>
                </c:pt>
                <c:pt idx="1636">
                  <c:v>20070606</c:v>
                </c:pt>
                <c:pt idx="1637">
                  <c:v>20070607</c:v>
                </c:pt>
                <c:pt idx="1638">
                  <c:v>20070608</c:v>
                </c:pt>
                <c:pt idx="1639">
                  <c:v>20070611</c:v>
                </c:pt>
                <c:pt idx="1640">
                  <c:v>20070612</c:v>
                </c:pt>
                <c:pt idx="1641">
                  <c:v>20070613</c:v>
                </c:pt>
                <c:pt idx="1642">
                  <c:v>20070614</c:v>
                </c:pt>
                <c:pt idx="1643">
                  <c:v>20070615</c:v>
                </c:pt>
                <c:pt idx="1644">
                  <c:v>20070618</c:v>
                </c:pt>
                <c:pt idx="1645">
                  <c:v>20070619</c:v>
                </c:pt>
                <c:pt idx="1646">
                  <c:v>20070620</c:v>
                </c:pt>
                <c:pt idx="1647">
                  <c:v>20070621</c:v>
                </c:pt>
                <c:pt idx="1648">
                  <c:v>20070622</c:v>
                </c:pt>
                <c:pt idx="1649">
                  <c:v>20070625</c:v>
                </c:pt>
                <c:pt idx="1650">
                  <c:v>20070626</c:v>
                </c:pt>
                <c:pt idx="1651">
                  <c:v>20070627</c:v>
                </c:pt>
                <c:pt idx="1652">
                  <c:v>20070628</c:v>
                </c:pt>
                <c:pt idx="1653">
                  <c:v>20070629</c:v>
                </c:pt>
                <c:pt idx="1654">
                  <c:v>20070702</c:v>
                </c:pt>
                <c:pt idx="1655">
                  <c:v>20070703</c:v>
                </c:pt>
                <c:pt idx="1656">
                  <c:v>20070704</c:v>
                </c:pt>
                <c:pt idx="1657">
                  <c:v>20070705</c:v>
                </c:pt>
                <c:pt idx="1658">
                  <c:v>20070706</c:v>
                </c:pt>
                <c:pt idx="1659">
                  <c:v>20070709</c:v>
                </c:pt>
                <c:pt idx="1660">
                  <c:v>20070710</c:v>
                </c:pt>
                <c:pt idx="1661">
                  <c:v>20070711</c:v>
                </c:pt>
                <c:pt idx="1662">
                  <c:v>20070712</c:v>
                </c:pt>
                <c:pt idx="1663">
                  <c:v>20070713</c:v>
                </c:pt>
                <c:pt idx="1664">
                  <c:v>20070716</c:v>
                </c:pt>
                <c:pt idx="1665">
                  <c:v>20070717</c:v>
                </c:pt>
                <c:pt idx="1666">
                  <c:v>20070718</c:v>
                </c:pt>
                <c:pt idx="1667">
                  <c:v>20070719</c:v>
                </c:pt>
                <c:pt idx="1668">
                  <c:v>20070720</c:v>
                </c:pt>
                <c:pt idx="1669">
                  <c:v>20070723</c:v>
                </c:pt>
                <c:pt idx="1670">
                  <c:v>20070724</c:v>
                </c:pt>
                <c:pt idx="1671">
                  <c:v>20070725</c:v>
                </c:pt>
                <c:pt idx="1672">
                  <c:v>20070726</c:v>
                </c:pt>
                <c:pt idx="1673">
                  <c:v>20070727</c:v>
                </c:pt>
                <c:pt idx="1674">
                  <c:v>20070730</c:v>
                </c:pt>
                <c:pt idx="1675">
                  <c:v>20070731</c:v>
                </c:pt>
                <c:pt idx="1676">
                  <c:v>20070801</c:v>
                </c:pt>
                <c:pt idx="1677">
                  <c:v>20070802</c:v>
                </c:pt>
                <c:pt idx="1678">
                  <c:v>20070803</c:v>
                </c:pt>
                <c:pt idx="1679">
                  <c:v>20070806</c:v>
                </c:pt>
                <c:pt idx="1680">
                  <c:v>20070807</c:v>
                </c:pt>
                <c:pt idx="1681">
                  <c:v>20070808</c:v>
                </c:pt>
                <c:pt idx="1682">
                  <c:v>20070809</c:v>
                </c:pt>
                <c:pt idx="1683">
                  <c:v>20070810</c:v>
                </c:pt>
                <c:pt idx="1684">
                  <c:v>20070813</c:v>
                </c:pt>
                <c:pt idx="1685">
                  <c:v>20070814</c:v>
                </c:pt>
                <c:pt idx="1686">
                  <c:v>20070815</c:v>
                </c:pt>
                <c:pt idx="1687">
                  <c:v>20070816</c:v>
                </c:pt>
                <c:pt idx="1688">
                  <c:v>20070817</c:v>
                </c:pt>
                <c:pt idx="1689">
                  <c:v>20070820</c:v>
                </c:pt>
                <c:pt idx="1690">
                  <c:v>20070821</c:v>
                </c:pt>
                <c:pt idx="1691">
                  <c:v>20070822</c:v>
                </c:pt>
                <c:pt idx="1692">
                  <c:v>20070823</c:v>
                </c:pt>
                <c:pt idx="1693">
                  <c:v>20070824</c:v>
                </c:pt>
                <c:pt idx="1694">
                  <c:v>20070827</c:v>
                </c:pt>
                <c:pt idx="1695">
                  <c:v>20070828</c:v>
                </c:pt>
                <c:pt idx="1696">
                  <c:v>20070829</c:v>
                </c:pt>
                <c:pt idx="1697">
                  <c:v>20070830</c:v>
                </c:pt>
                <c:pt idx="1698">
                  <c:v>20070831</c:v>
                </c:pt>
                <c:pt idx="1699">
                  <c:v>20070903</c:v>
                </c:pt>
                <c:pt idx="1700">
                  <c:v>20070904</c:v>
                </c:pt>
                <c:pt idx="1701">
                  <c:v>20070905</c:v>
                </c:pt>
                <c:pt idx="1702">
                  <c:v>20070906</c:v>
                </c:pt>
                <c:pt idx="1703">
                  <c:v>20070907</c:v>
                </c:pt>
                <c:pt idx="1704">
                  <c:v>20070910</c:v>
                </c:pt>
                <c:pt idx="1705">
                  <c:v>20070911</c:v>
                </c:pt>
                <c:pt idx="1706">
                  <c:v>20070912</c:v>
                </c:pt>
                <c:pt idx="1707">
                  <c:v>20070913</c:v>
                </c:pt>
                <c:pt idx="1708">
                  <c:v>20070914</c:v>
                </c:pt>
                <c:pt idx="1709">
                  <c:v>20070917</c:v>
                </c:pt>
                <c:pt idx="1710">
                  <c:v>20070918</c:v>
                </c:pt>
                <c:pt idx="1711">
                  <c:v>20070919</c:v>
                </c:pt>
                <c:pt idx="1712">
                  <c:v>20070920</c:v>
                </c:pt>
                <c:pt idx="1713">
                  <c:v>20070921</c:v>
                </c:pt>
                <c:pt idx="1714">
                  <c:v>20070924</c:v>
                </c:pt>
                <c:pt idx="1715">
                  <c:v>20070925</c:v>
                </c:pt>
                <c:pt idx="1716">
                  <c:v>20070926</c:v>
                </c:pt>
                <c:pt idx="1717">
                  <c:v>20070927</c:v>
                </c:pt>
                <c:pt idx="1718">
                  <c:v>20070928</c:v>
                </c:pt>
                <c:pt idx="1719">
                  <c:v>20071001</c:v>
                </c:pt>
                <c:pt idx="1720">
                  <c:v>20071002</c:v>
                </c:pt>
                <c:pt idx="1721">
                  <c:v>20071003</c:v>
                </c:pt>
                <c:pt idx="1722">
                  <c:v>20071004</c:v>
                </c:pt>
                <c:pt idx="1723">
                  <c:v>20071005</c:v>
                </c:pt>
                <c:pt idx="1724">
                  <c:v>20071008</c:v>
                </c:pt>
                <c:pt idx="1725">
                  <c:v>20071009</c:v>
                </c:pt>
                <c:pt idx="1726">
                  <c:v>20071010</c:v>
                </c:pt>
                <c:pt idx="1727">
                  <c:v>20071011</c:v>
                </c:pt>
                <c:pt idx="1728">
                  <c:v>20071012</c:v>
                </c:pt>
                <c:pt idx="1729">
                  <c:v>20071015</c:v>
                </c:pt>
                <c:pt idx="1730">
                  <c:v>20071016</c:v>
                </c:pt>
                <c:pt idx="1731">
                  <c:v>20071017</c:v>
                </c:pt>
                <c:pt idx="1732">
                  <c:v>20071018</c:v>
                </c:pt>
                <c:pt idx="1733">
                  <c:v>20071019</c:v>
                </c:pt>
                <c:pt idx="1734">
                  <c:v>20071022</c:v>
                </c:pt>
                <c:pt idx="1735">
                  <c:v>20071023</c:v>
                </c:pt>
                <c:pt idx="1736">
                  <c:v>20071024</c:v>
                </c:pt>
                <c:pt idx="1737">
                  <c:v>20071025</c:v>
                </c:pt>
                <c:pt idx="1738">
                  <c:v>20071026</c:v>
                </c:pt>
                <c:pt idx="1739">
                  <c:v>20071029</c:v>
                </c:pt>
                <c:pt idx="1740">
                  <c:v>20071030</c:v>
                </c:pt>
                <c:pt idx="1741">
                  <c:v>20071031</c:v>
                </c:pt>
                <c:pt idx="1742">
                  <c:v>20071101</c:v>
                </c:pt>
                <c:pt idx="1743">
                  <c:v>20071102</c:v>
                </c:pt>
                <c:pt idx="1744">
                  <c:v>20071105</c:v>
                </c:pt>
                <c:pt idx="1745">
                  <c:v>20071106</c:v>
                </c:pt>
                <c:pt idx="1746">
                  <c:v>20071107</c:v>
                </c:pt>
                <c:pt idx="1747">
                  <c:v>20071108</c:v>
                </c:pt>
                <c:pt idx="1748">
                  <c:v>20071109</c:v>
                </c:pt>
                <c:pt idx="1749">
                  <c:v>20071112</c:v>
                </c:pt>
                <c:pt idx="1750">
                  <c:v>20071113</c:v>
                </c:pt>
                <c:pt idx="1751">
                  <c:v>20071114</c:v>
                </c:pt>
                <c:pt idx="1752">
                  <c:v>20071115</c:v>
                </c:pt>
                <c:pt idx="1753">
                  <c:v>20071116</c:v>
                </c:pt>
                <c:pt idx="1754">
                  <c:v>20071119</c:v>
                </c:pt>
                <c:pt idx="1755">
                  <c:v>20071120</c:v>
                </c:pt>
                <c:pt idx="1756">
                  <c:v>20071121</c:v>
                </c:pt>
                <c:pt idx="1757">
                  <c:v>20071122</c:v>
                </c:pt>
                <c:pt idx="1758">
                  <c:v>20071123</c:v>
                </c:pt>
                <c:pt idx="1759">
                  <c:v>20071126</c:v>
                </c:pt>
                <c:pt idx="1760">
                  <c:v>20071127</c:v>
                </c:pt>
                <c:pt idx="1761">
                  <c:v>20071128</c:v>
                </c:pt>
                <c:pt idx="1762">
                  <c:v>20071129</c:v>
                </c:pt>
                <c:pt idx="1763">
                  <c:v>20071130</c:v>
                </c:pt>
                <c:pt idx="1764">
                  <c:v>20071203</c:v>
                </c:pt>
                <c:pt idx="1765">
                  <c:v>20071204</c:v>
                </c:pt>
                <c:pt idx="1766">
                  <c:v>20071205</c:v>
                </c:pt>
                <c:pt idx="1767">
                  <c:v>20071206</c:v>
                </c:pt>
                <c:pt idx="1768">
                  <c:v>20071207</c:v>
                </c:pt>
                <c:pt idx="1769">
                  <c:v>20071210</c:v>
                </c:pt>
                <c:pt idx="1770">
                  <c:v>20071211</c:v>
                </c:pt>
                <c:pt idx="1771">
                  <c:v>20071212</c:v>
                </c:pt>
                <c:pt idx="1772">
                  <c:v>20071213</c:v>
                </c:pt>
                <c:pt idx="1773">
                  <c:v>20071214</c:v>
                </c:pt>
                <c:pt idx="1774">
                  <c:v>20071217</c:v>
                </c:pt>
                <c:pt idx="1775">
                  <c:v>20071218</c:v>
                </c:pt>
                <c:pt idx="1776">
                  <c:v>20071219</c:v>
                </c:pt>
                <c:pt idx="1777">
                  <c:v>20071220</c:v>
                </c:pt>
                <c:pt idx="1778">
                  <c:v>20071221</c:v>
                </c:pt>
                <c:pt idx="1779">
                  <c:v>20071227</c:v>
                </c:pt>
                <c:pt idx="1780">
                  <c:v>20071228</c:v>
                </c:pt>
                <c:pt idx="1781">
                  <c:v>20080102</c:v>
                </c:pt>
                <c:pt idx="1782">
                  <c:v>20080103</c:v>
                </c:pt>
                <c:pt idx="1783">
                  <c:v>20080104</c:v>
                </c:pt>
                <c:pt idx="1784">
                  <c:v>20080107</c:v>
                </c:pt>
                <c:pt idx="1785">
                  <c:v>20080108</c:v>
                </c:pt>
                <c:pt idx="1786">
                  <c:v>20080109</c:v>
                </c:pt>
                <c:pt idx="1787">
                  <c:v>20080110</c:v>
                </c:pt>
                <c:pt idx="1788">
                  <c:v>20080111</c:v>
                </c:pt>
                <c:pt idx="1789">
                  <c:v>20080114</c:v>
                </c:pt>
                <c:pt idx="1790">
                  <c:v>20080115</c:v>
                </c:pt>
                <c:pt idx="1791">
                  <c:v>20080116</c:v>
                </c:pt>
                <c:pt idx="1792">
                  <c:v>20080117</c:v>
                </c:pt>
                <c:pt idx="1793">
                  <c:v>20080118</c:v>
                </c:pt>
                <c:pt idx="1794">
                  <c:v>20080121</c:v>
                </c:pt>
                <c:pt idx="1795">
                  <c:v>20080122</c:v>
                </c:pt>
                <c:pt idx="1796">
                  <c:v>20080123</c:v>
                </c:pt>
                <c:pt idx="1797">
                  <c:v>20080124</c:v>
                </c:pt>
                <c:pt idx="1798">
                  <c:v>20080125</c:v>
                </c:pt>
                <c:pt idx="1799">
                  <c:v>20080128</c:v>
                </c:pt>
                <c:pt idx="1800">
                  <c:v>20080129</c:v>
                </c:pt>
                <c:pt idx="1801">
                  <c:v>20080130</c:v>
                </c:pt>
                <c:pt idx="1802">
                  <c:v>20080131</c:v>
                </c:pt>
                <c:pt idx="1803">
                  <c:v>20080201</c:v>
                </c:pt>
                <c:pt idx="1804">
                  <c:v>20080204</c:v>
                </c:pt>
                <c:pt idx="1805">
                  <c:v>20080205</c:v>
                </c:pt>
                <c:pt idx="1806">
                  <c:v>20080206</c:v>
                </c:pt>
                <c:pt idx="1807">
                  <c:v>20080207</c:v>
                </c:pt>
                <c:pt idx="1808">
                  <c:v>20080208</c:v>
                </c:pt>
                <c:pt idx="1809">
                  <c:v>20080211</c:v>
                </c:pt>
                <c:pt idx="1810">
                  <c:v>20080212</c:v>
                </c:pt>
                <c:pt idx="1811">
                  <c:v>20080213</c:v>
                </c:pt>
                <c:pt idx="1812">
                  <c:v>20080214</c:v>
                </c:pt>
                <c:pt idx="1813">
                  <c:v>20080215</c:v>
                </c:pt>
                <c:pt idx="1814">
                  <c:v>20080218</c:v>
                </c:pt>
                <c:pt idx="1815">
                  <c:v>20080219</c:v>
                </c:pt>
                <c:pt idx="1816">
                  <c:v>20080220</c:v>
                </c:pt>
                <c:pt idx="1817">
                  <c:v>20080221</c:v>
                </c:pt>
                <c:pt idx="1818">
                  <c:v>20080222</c:v>
                </c:pt>
                <c:pt idx="1819">
                  <c:v>20080225</c:v>
                </c:pt>
                <c:pt idx="1820">
                  <c:v>20080226</c:v>
                </c:pt>
                <c:pt idx="1821">
                  <c:v>20080227</c:v>
                </c:pt>
                <c:pt idx="1822">
                  <c:v>20080228</c:v>
                </c:pt>
                <c:pt idx="1823">
                  <c:v>20080229</c:v>
                </c:pt>
                <c:pt idx="1824">
                  <c:v>20080303</c:v>
                </c:pt>
                <c:pt idx="1825">
                  <c:v>20080304</c:v>
                </c:pt>
                <c:pt idx="1826">
                  <c:v>20080305</c:v>
                </c:pt>
                <c:pt idx="1827">
                  <c:v>20080306</c:v>
                </c:pt>
                <c:pt idx="1828">
                  <c:v>20080307</c:v>
                </c:pt>
                <c:pt idx="1829">
                  <c:v>20080310</c:v>
                </c:pt>
                <c:pt idx="1830">
                  <c:v>20080311</c:v>
                </c:pt>
                <c:pt idx="1831">
                  <c:v>20080312</c:v>
                </c:pt>
                <c:pt idx="1832">
                  <c:v>20080313</c:v>
                </c:pt>
                <c:pt idx="1833">
                  <c:v>20080314</c:v>
                </c:pt>
                <c:pt idx="1834">
                  <c:v>20080317</c:v>
                </c:pt>
                <c:pt idx="1835">
                  <c:v>20080318</c:v>
                </c:pt>
                <c:pt idx="1836">
                  <c:v>20080319</c:v>
                </c:pt>
                <c:pt idx="1837">
                  <c:v>20080320</c:v>
                </c:pt>
                <c:pt idx="1838">
                  <c:v>20080325</c:v>
                </c:pt>
                <c:pt idx="1839">
                  <c:v>20080326</c:v>
                </c:pt>
                <c:pt idx="1840">
                  <c:v>20080327</c:v>
                </c:pt>
                <c:pt idx="1841">
                  <c:v>20080328</c:v>
                </c:pt>
                <c:pt idx="1842">
                  <c:v>20080331</c:v>
                </c:pt>
                <c:pt idx="1843">
                  <c:v>20080401</c:v>
                </c:pt>
                <c:pt idx="1844">
                  <c:v>20080402</c:v>
                </c:pt>
                <c:pt idx="1845">
                  <c:v>20080403</c:v>
                </c:pt>
                <c:pt idx="1846">
                  <c:v>20080404</c:v>
                </c:pt>
                <c:pt idx="1847">
                  <c:v>20080407</c:v>
                </c:pt>
                <c:pt idx="1848">
                  <c:v>20080408</c:v>
                </c:pt>
                <c:pt idx="1849">
                  <c:v>20080409</c:v>
                </c:pt>
                <c:pt idx="1850">
                  <c:v>20080410</c:v>
                </c:pt>
                <c:pt idx="1851">
                  <c:v>20080411</c:v>
                </c:pt>
                <c:pt idx="1852">
                  <c:v>20080414</c:v>
                </c:pt>
                <c:pt idx="1853">
                  <c:v>20080415</c:v>
                </c:pt>
                <c:pt idx="1854">
                  <c:v>20080416</c:v>
                </c:pt>
                <c:pt idx="1855">
                  <c:v>20080417</c:v>
                </c:pt>
                <c:pt idx="1856">
                  <c:v>20080418</c:v>
                </c:pt>
                <c:pt idx="1857">
                  <c:v>20080421</c:v>
                </c:pt>
                <c:pt idx="1858">
                  <c:v>20080422</c:v>
                </c:pt>
                <c:pt idx="1859">
                  <c:v>20080423</c:v>
                </c:pt>
                <c:pt idx="1860">
                  <c:v>20080424</c:v>
                </c:pt>
                <c:pt idx="1861">
                  <c:v>20080425</c:v>
                </c:pt>
                <c:pt idx="1862">
                  <c:v>20080428</c:v>
                </c:pt>
                <c:pt idx="1863">
                  <c:v>20080429</c:v>
                </c:pt>
                <c:pt idx="1864">
                  <c:v>20080430</c:v>
                </c:pt>
                <c:pt idx="1865">
                  <c:v>20080502</c:v>
                </c:pt>
                <c:pt idx="1866">
                  <c:v>20080505</c:v>
                </c:pt>
                <c:pt idx="1867">
                  <c:v>20080506</c:v>
                </c:pt>
                <c:pt idx="1868">
                  <c:v>20080507</c:v>
                </c:pt>
                <c:pt idx="1869">
                  <c:v>20080508</c:v>
                </c:pt>
                <c:pt idx="1870">
                  <c:v>20080509</c:v>
                </c:pt>
                <c:pt idx="1871">
                  <c:v>20080512</c:v>
                </c:pt>
                <c:pt idx="1872">
                  <c:v>20080513</c:v>
                </c:pt>
                <c:pt idx="1873">
                  <c:v>20080514</c:v>
                </c:pt>
                <c:pt idx="1874">
                  <c:v>20080515</c:v>
                </c:pt>
                <c:pt idx="1875">
                  <c:v>20080516</c:v>
                </c:pt>
                <c:pt idx="1876">
                  <c:v>20080519</c:v>
                </c:pt>
                <c:pt idx="1877">
                  <c:v>20080520</c:v>
                </c:pt>
                <c:pt idx="1878">
                  <c:v>20080521</c:v>
                </c:pt>
                <c:pt idx="1879">
                  <c:v>20080522</c:v>
                </c:pt>
                <c:pt idx="1880">
                  <c:v>20080523</c:v>
                </c:pt>
                <c:pt idx="1881">
                  <c:v>20080526</c:v>
                </c:pt>
                <c:pt idx="1882">
                  <c:v>20080527</c:v>
                </c:pt>
                <c:pt idx="1883">
                  <c:v>20080528</c:v>
                </c:pt>
                <c:pt idx="1884">
                  <c:v>20080529</c:v>
                </c:pt>
                <c:pt idx="1885">
                  <c:v>20080530</c:v>
                </c:pt>
                <c:pt idx="1886">
                  <c:v>20080602</c:v>
                </c:pt>
                <c:pt idx="1887">
                  <c:v>20080603</c:v>
                </c:pt>
                <c:pt idx="1888">
                  <c:v>20080604</c:v>
                </c:pt>
                <c:pt idx="1889">
                  <c:v>20080605</c:v>
                </c:pt>
                <c:pt idx="1890">
                  <c:v>20080606</c:v>
                </c:pt>
                <c:pt idx="1891">
                  <c:v>20080609</c:v>
                </c:pt>
                <c:pt idx="1892">
                  <c:v>20080610</c:v>
                </c:pt>
                <c:pt idx="1893">
                  <c:v>20080611</c:v>
                </c:pt>
                <c:pt idx="1894">
                  <c:v>20080612</c:v>
                </c:pt>
                <c:pt idx="1895">
                  <c:v>20080613</c:v>
                </c:pt>
                <c:pt idx="1896">
                  <c:v>20080616</c:v>
                </c:pt>
                <c:pt idx="1897">
                  <c:v>20080617</c:v>
                </c:pt>
                <c:pt idx="1898">
                  <c:v>20080618</c:v>
                </c:pt>
                <c:pt idx="1899">
                  <c:v>20080619</c:v>
                </c:pt>
                <c:pt idx="1900">
                  <c:v>20080620</c:v>
                </c:pt>
                <c:pt idx="1901">
                  <c:v>20080623</c:v>
                </c:pt>
                <c:pt idx="1902">
                  <c:v>20080624</c:v>
                </c:pt>
                <c:pt idx="1903">
                  <c:v>20080625</c:v>
                </c:pt>
                <c:pt idx="1904">
                  <c:v>20080626</c:v>
                </c:pt>
                <c:pt idx="1905">
                  <c:v>20080627</c:v>
                </c:pt>
                <c:pt idx="1906">
                  <c:v>20080630</c:v>
                </c:pt>
                <c:pt idx="1907">
                  <c:v>20080701</c:v>
                </c:pt>
                <c:pt idx="1908">
                  <c:v>20080702</c:v>
                </c:pt>
                <c:pt idx="1909">
                  <c:v>20080703</c:v>
                </c:pt>
                <c:pt idx="1910">
                  <c:v>20080704</c:v>
                </c:pt>
                <c:pt idx="1911">
                  <c:v>20080707</c:v>
                </c:pt>
                <c:pt idx="1912">
                  <c:v>20080708</c:v>
                </c:pt>
                <c:pt idx="1913">
                  <c:v>20080709</c:v>
                </c:pt>
                <c:pt idx="1914">
                  <c:v>20080710</c:v>
                </c:pt>
                <c:pt idx="1915">
                  <c:v>20080711</c:v>
                </c:pt>
                <c:pt idx="1916">
                  <c:v>20080714</c:v>
                </c:pt>
                <c:pt idx="1917">
                  <c:v>20080715</c:v>
                </c:pt>
                <c:pt idx="1918">
                  <c:v>20080716</c:v>
                </c:pt>
                <c:pt idx="1919">
                  <c:v>20080717</c:v>
                </c:pt>
                <c:pt idx="1920">
                  <c:v>20080718</c:v>
                </c:pt>
                <c:pt idx="1921">
                  <c:v>20080721</c:v>
                </c:pt>
                <c:pt idx="1922">
                  <c:v>20080722</c:v>
                </c:pt>
                <c:pt idx="1923">
                  <c:v>20080723</c:v>
                </c:pt>
                <c:pt idx="1924">
                  <c:v>20080724</c:v>
                </c:pt>
                <c:pt idx="1925">
                  <c:v>20080725</c:v>
                </c:pt>
                <c:pt idx="1926">
                  <c:v>20080728</c:v>
                </c:pt>
                <c:pt idx="1927">
                  <c:v>20080729</c:v>
                </c:pt>
                <c:pt idx="1928">
                  <c:v>20080730</c:v>
                </c:pt>
                <c:pt idx="1929">
                  <c:v>20080731</c:v>
                </c:pt>
                <c:pt idx="1930">
                  <c:v>20080801</c:v>
                </c:pt>
                <c:pt idx="1931">
                  <c:v>20080804</c:v>
                </c:pt>
                <c:pt idx="1932">
                  <c:v>20080805</c:v>
                </c:pt>
                <c:pt idx="1933">
                  <c:v>20080806</c:v>
                </c:pt>
                <c:pt idx="1934">
                  <c:v>20080807</c:v>
                </c:pt>
                <c:pt idx="1935">
                  <c:v>20080808</c:v>
                </c:pt>
                <c:pt idx="1936">
                  <c:v>20080811</c:v>
                </c:pt>
                <c:pt idx="1937">
                  <c:v>20080812</c:v>
                </c:pt>
                <c:pt idx="1938">
                  <c:v>20080813</c:v>
                </c:pt>
                <c:pt idx="1939">
                  <c:v>20080814</c:v>
                </c:pt>
                <c:pt idx="1940">
                  <c:v>20080815</c:v>
                </c:pt>
                <c:pt idx="1941">
                  <c:v>20080818</c:v>
                </c:pt>
                <c:pt idx="1942">
                  <c:v>20080819</c:v>
                </c:pt>
                <c:pt idx="1943">
                  <c:v>20080820</c:v>
                </c:pt>
                <c:pt idx="1944">
                  <c:v>20080821</c:v>
                </c:pt>
                <c:pt idx="1945">
                  <c:v>20080822</c:v>
                </c:pt>
                <c:pt idx="1946">
                  <c:v>20080825</c:v>
                </c:pt>
                <c:pt idx="1947">
                  <c:v>20080826</c:v>
                </c:pt>
                <c:pt idx="1948">
                  <c:v>20080827</c:v>
                </c:pt>
                <c:pt idx="1949">
                  <c:v>20080828</c:v>
                </c:pt>
                <c:pt idx="1950">
                  <c:v>20080829</c:v>
                </c:pt>
                <c:pt idx="1951">
                  <c:v>20080901</c:v>
                </c:pt>
                <c:pt idx="1952">
                  <c:v>20080902</c:v>
                </c:pt>
                <c:pt idx="1953">
                  <c:v>20080903</c:v>
                </c:pt>
                <c:pt idx="1954">
                  <c:v>20080904</c:v>
                </c:pt>
                <c:pt idx="1955">
                  <c:v>20080905</c:v>
                </c:pt>
                <c:pt idx="1956">
                  <c:v>20080908</c:v>
                </c:pt>
                <c:pt idx="1957">
                  <c:v>20080909</c:v>
                </c:pt>
                <c:pt idx="1958">
                  <c:v>20080910</c:v>
                </c:pt>
                <c:pt idx="1959">
                  <c:v>20080911</c:v>
                </c:pt>
                <c:pt idx="1960">
                  <c:v>20080912</c:v>
                </c:pt>
                <c:pt idx="1961">
                  <c:v>20080915</c:v>
                </c:pt>
                <c:pt idx="1962">
                  <c:v>20080916</c:v>
                </c:pt>
                <c:pt idx="1963">
                  <c:v>20080917</c:v>
                </c:pt>
                <c:pt idx="1964">
                  <c:v>20080918</c:v>
                </c:pt>
                <c:pt idx="1965">
                  <c:v>20080919</c:v>
                </c:pt>
                <c:pt idx="1966">
                  <c:v>20080922</c:v>
                </c:pt>
                <c:pt idx="1967">
                  <c:v>20080923</c:v>
                </c:pt>
                <c:pt idx="1968">
                  <c:v>20080924</c:v>
                </c:pt>
                <c:pt idx="1969">
                  <c:v>20080925</c:v>
                </c:pt>
                <c:pt idx="1970">
                  <c:v>20080926</c:v>
                </c:pt>
                <c:pt idx="1971">
                  <c:v>20080929</c:v>
                </c:pt>
                <c:pt idx="1972">
                  <c:v>20080930</c:v>
                </c:pt>
                <c:pt idx="1973">
                  <c:v>20081001</c:v>
                </c:pt>
                <c:pt idx="1974">
                  <c:v>20081002</c:v>
                </c:pt>
                <c:pt idx="1975">
                  <c:v>20081003</c:v>
                </c:pt>
                <c:pt idx="1976">
                  <c:v>20081006</c:v>
                </c:pt>
                <c:pt idx="1977">
                  <c:v>20081007</c:v>
                </c:pt>
                <c:pt idx="1978">
                  <c:v>20081008</c:v>
                </c:pt>
                <c:pt idx="1979">
                  <c:v>20081009</c:v>
                </c:pt>
                <c:pt idx="1980">
                  <c:v>20081010</c:v>
                </c:pt>
                <c:pt idx="1981">
                  <c:v>20081013</c:v>
                </c:pt>
                <c:pt idx="1982">
                  <c:v>20081014</c:v>
                </c:pt>
                <c:pt idx="1983">
                  <c:v>20081015</c:v>
                </c:pt>
                <c:pt idx="1984">
                  <c:v>20081016</c:v>
                </c:pt>
                <c:pt idx="1985">
                  <c:v>20081017</c:v>
                </c:pt>
                <c:pt idx="1986">
                  <c:v>20081020</c:v>
                </c:pt>
                <c:pt idx="1987">
                  <c:v>20081021</c:v>
                </c:pt>
                <c:pt idx="1988">
                  <c:v>20081022</c:v>
                </c:pt>
                <c:pt idx="1989">
                  <c:v>20081023</c:v>
                </c:pt>
                <c:pt idx="1990">
                  <c:v>20081024</c:v>
                </c:pt>
                <c:pt idx="1991">
                  <c:v>20081027</c:v>
                </c:pt>
                <c:pt idx="1992">
                  <c:v>20081028</c:v>
                </c:pt>
                <c:pt idx="1993">
                  <c:v>20081029</c:v>
                </c:pt>
                <c:pt idx="1994">
                  <c:v>20081030</c:v>
                </c:pt>
                <c:pt idx="1995">
                  <c:v>20081031</c:v>
                </c:pt>
                <c:pt idx="1996">
                  <c:v>20081103</c:v>
                </c:pt>
                <c:pt idx="1997">
                  <c:v>20081104</c:v>
                </c:pt>
                <c:pt idx="1998">
                  <c:v>20081105</c:v>
                </c:pt>
                <c:pt idx="1999">
                  <c:v>20081106</c:v>
                </c:pt>
                <c:pt idx="2000">
                  <c:v>20081107</c:v>
                </c:pt>
                <c:pt idx="2001">
                  <c:v>20081110</c:v>
                </c:pt>
                <c:pt idx="2002">
                  <c:v>20081111</c:v>
                </c:pt>
                <c:pt idx="2003">
                  <c:v>20081112</c:v>
                </c:pt>
                <c:pt idx="2004">
                  <c:v>20081113</c:v>
                </c:pt>
                <c:pt idx="2005">
                  <c:v>20081114</c:v>
                </c:pt>
                <c:pt idx="2006">
                  <c:v>20081117</c:v>
                </c:pt>
                <c:pt idx="2007">
                  <c:v>20081118</c:v>
                </c:pt>
                <c:pt idx="2008">
                  <c:v>20081119</c:v>
                </c:pt>
                <c:pt idx="2009">
                  <c:v>20081120</c:v>
                </c:pt>
                <c:pt idx="2010">
                  <c:v>20081121</c:v>
                </c:pt>
                <c:pt idx="2011">
                  <c:v>20081124</c:v>
                </c:pt>
                <c:pt idx="2012">
                  <c:v>20081125</c:v>
                </c:pt>
                <c:pt idx="2013">
                  <c:v>20081126</c:v>
                </c:pt>
                <c:pt idx="2014">
                  <c:v>20081127</c:v>
                </c:pt>
                <c:pt idx="2015">
                  <c:v>20081128</c:v>
                </c:pt>
                <c:pt idx="2016">
                  <c:v>20081201</c:v>
                </c:pt>
                <c:pt idx="2017">
                  <c:v>20081202</c:v>
                </c:pt>
                <c:pt idx="2018">
                  <c:v>20081203</c:v>
                </c:pt>
                <c:pt idx="2019">
                  <c:v>20081204</c:v>
                </c:pt>
                <c:pt idx="2020">
                  <c:v>20081205</c:v>
                </c:pt>
                <c:pt idx="2021">
                  <c:v>20081208</c:v>
                </c:pt>
                <c:pt idx="2022">
                  <c:v>20081209</c:v>
                </c:pt>
                <c:pt idx="2023">
                  <c:v>20081210</c:v>
                </c:pt>
                <c:pt idx="2024">
                  <c:v>20081211</c:v>
                </c:pt>
                <c:pt idx="2025">
                  <c:v>20081212</c:v>
                </c:pt>
                <c:pt idx="2026">
                  <c:v>20081215</c:v>
                </c:pt>
                <c:pt idx="2027">
                  <c:v>20081216</c:v>
                </c:pt>
                <c:pt idx="2028">
                  <c:v>20081217</c:v>
                </c:pt>
                <c:pt idx="2029">
                  <c:v>20081218</c:v>
                </c:pt>
                <c:pt idx="2030">
                  <c:v>20081219</c:v>
                </c:pt>
                <c:pt idx="2031">
                  <c:v>20081222</c:v>
                </c:pt>
                <c:pt idx="2032">
                  <c:v>20081223</c:v>
                </c:pt>
                <c:pt idx="2033">
                  <c:v>20081229</c:v>
                </c:pt>
                <c:pt idx="2034">
                  <c:v>20081230</c:v>
                </c:pt>
                <c:pt idx="2035">
                  <c:v>20090102</c:v>
                </c:pt>
                <c:pt idx="2036">
                  <c:v>20090105</c:v>
                </c:pt>
                <c:pt idx="2037">
                  <c:v>20090106</c:v>
                </c:pt>
                <c:pt idx="2038">
                  <c:v>20090107</c:v>
                </c:pt>
                <c:pt idx="2039">
                  <c:v>20090108</c:v>
                </c:pt>
                <c:pt idx="2040">
                  <c:v>20090109</c:v>
                </c:pt>
                <c:pt idx="2041">
                  <c:v>20090112</c:v>
                </c:pt>
                <c:pt idx="2042">
                  <c:v>20090113</c:v>
                </c:pt>
                <c:pt idx="2043">
                  <c:v>20090114</c:v>
                </c:pt>
                <c:pt idx="2044">
                  <c:v>20090115</c:v>
                </c:pt>
                <c:pt idx="2045">
                  <c:v>20090116</c:v>
                </c:pt>
                <c:pt idx="2046">
                  <c:v>20090119</c:v>
                </c:pt>
                <c:pt idx="2047">
                  <c:v>20090120</c:v>
                </c:pt>
                <c:pt idx="2048">
                  <c:v>20090121</c:v>
                </c:pt>
                <c:pt idx="2049">
                  <c:v>20090122</c:v>
                </c:pt>
                <c:pt idx="2050">
                  <c:v>20090123</c:v>
                </c:pt>
                <c:pt idx="2051">
                  <c:v>20090126</c:v>
                </c:pt>
                <c:pt idx="2052">
                  <c:v>20090127</c:v>
                </c:pt>
                <c:pt idx="2053">
                  <c:v>20090128</c:v>
                </c:pt>
                <c:pt idx="2054">
                  <c:v>20090129</c:v>
                </c:pt>
                <c:pt idx="2055">
                  <c:v>20090130</c:v>
                </c:pt>
                <c:pt idx="2056">
                  <c:v>20090202</c:v>
                </c:pt>
                <c:pt idx="2057">
                  <c:v>20090203</c:v>
                </c:pt>
                <c:pt idx="2058">
                  <c:v>20090204</c:v>
                </c:pt>
                <c:pt idx="2059">
                  <c:v>20090205</c:v>
                </c:pt>
                <c:pt idx="2060">
                  <c:v>20090206</c:v>
                </c:pt>
                <c:pt idx="2061">
                  <c:v>20090209</c:v>
                </c:pt>
                <c:pt idx="2062">
                  <c:v>20090210</c:v>
                </c:pt>
                <c:pt idx="2063">
                  <c:v>20090211</c:v>
                </c:pt>
                <c:pt idx="2064">
                  <c:v>20090212</c:v>
                </c:pt>
                <c:pt idx="2065">
                  <c:v>20090213</c:v>
                </c:pt>
                <c:pt idx="2066">
                  <c:v>20090216</c:v>
                </c:pt>
                <c:pt idx="2067">
                  <c:v>20090217</c:v>
                </c:pt>
                <c:pt idx="2068">
                  <c:v>20090218</c:v>
                </c:pt>
                <c:pt idx="2069">
                  <c:v>20090219</c:v>
                </c:pt>
                <c:pt idx="2070">
                  <c:v>20090220</c:v>
                </c:pt>
                <c:pt idx="2071">
                  <c:v>20090223</c:v>
                </c:pt>
                <c:pt idx="2072">
                  <c:v>20090224</c:v>
                </c:pt>
                <c:pt idx="2073">
                  <c:v>20090225</c:v>
                </c:pt>
                <c:pt idx="2074">
                  <c:v>20090226</c:v>
                </c:pt>
                <c:pt idx="2075">
                  <c:v>20090227</c:v>
                </c:pt>
                <c:pt idx="2076">
                  <c:v>20090302</c:v>
                </c:pt>
                <c:pt idx="2077">
                  <c:v>20090303</c:v>
                </c:pt>
                <c:pt idx="2078">
                  <c:v>20090304</c:v>
                </c:pt>
                <c:pt idx="2079">
                  <c:v>20090305</c:v>
                </c:pt>
                <c:pt idx="2080">
                  <c:v>20090306</c:v>
                </c:pt>
                <c:pt idx="2081">
                  <c:v>20090309</c:v>
                </c:pt>
                <c:pt idx="2082">
                  <c:v>20090310</c:v>
                </c:pt>
                <c:pt idx="2083">
                  <c:v>20090311</c:v>
                </c:pt>
                <c:pt idx="2084">
                  <c:v>20090312</c:v>
                </c:pt>
                <c:pt idx="2085">
                  <c:v>20090313</c:v>
                </c:pt>
                <c:pt idx="2086">
                  <c:v>20090316</c:v>
                </c:pt>
                <c:pt idx="2087">
                  <c:v>20090317</c:v>
                </c:pt>
                <c:pt idx="2088">
                  <c:v>20090318</c:v>
                </c:pt>
                <c:pt idx="2089">
                  <c:v>20090319</c:v>
                </c:pt>
                <c:pt idx="2090">
                  <c:v>20090320</c:v>
                </c:pt>
                <c:pt idx="2091">
                  <c:v>20090323</c:v>
                </c:pt>
                <c:pt idx="2092">
                  <c:v>20090324</c:v>
                </c:pt>
                <c:pt idx="2093">
                  <c:v>20090325</c:v>
                </c:pt>
                <c:pt idx="2094">
                  <c:v>20090326</c:v>
                </c:pt>
                <c:pt idx="2095">
                  <c:v>20090327</c:v>
                </c:pt>
                <c:pt idx="2096">
                  <c:v>20090330</c:v>
                </c:pt>
                <c:pt idx="2097">
                  <c:v>20090331</c:v>
                </c:pt>
                <c:pt idx="2098">
                  <c:v>20090401</c:v>
                </c:pt>
                <c:pt idx="2099">
                  <c:v>20090402</c:v>
                </c:pt>
                <c:pt idx="2100">
                  <c:v>20090403</c:v>
                </c:pt>
                <c:pt idx="2101">
                  <c:v>20090406</c:v>
                </c:pt>
                <c:pt idx="2102">
                  <c:v>20090407</c:v>
                </c:pt>
                <c:pt idx="2103">
                  <c:v>20090408</c:v>
                </c:pt>
                <c:pt idx="2104">
                  <c:v>20090409</c:v>
                </c:pt>
                <c:pt idx="2105">
                  <c:v>20090414</c:v>
                </c:pt>
                <c:pt idx="2106">
                  <c:v>20090415</c:v>
                </c:pt>
                <c:pt idx="2107">
                  <c:v>20090416</c:v>
                </c:pt>
                <c:pt idx="2108">
                  <c:v>20090417</c:v>
                </c:pt>
                <c:pt idx="2109">
                  <c:v>20090420</c:v>
                </c:pt>
                <c:pt idx="2110">
                  <c:v>20090421</c:v>
                </c:pt>
                <c:pt idx="2111">
                  <c:v>20090422</c:v>
                </c:pt>
                <c:pt idx="2112">
                  <c:v>20090423</c:v>
                </c:pt>
                <c:pt idx="2113">
                  <c:v>20090424</c:v>
                </c:pt>
                <c:pt idx="2114">
                  <c:v>20090427</c:v>
                </c:pt>
                <c:pt idx="2115">
                  <c:v>20090428</c:v>
                </c:pt>
                <c:pt idx="2116">
                  <c:v>20090429</c:v>
                </c:pt>
                <c:pt idx="2117">
                  <c:v>20090430</c:v>
                </c:pt>
                <c:pt idx="2118">
                  <c:v>20090504</c:v>
                </c:pt>
                <c:pt idx="2119">
                  <c:v>20090505</c:v>
                </c:pt>
                <c:pt idx="2120">
                  <c:v>20090506</c:v>
                </c:pt>
                <c:pt idx="2121">
                  <c:v>20090507</c:v>
                </c:pt>
                <c:pt idx="2122">
                  <c:v>20090508</c:v>
                </c:pt>
                <c:pt idx="2123">
                  <c:v>20090511</c:v>
                </c:pt>
                <c:pt idx="2124">
                  <c:v>20090512</c:v>
                </c:pt>
                <c:pt idx="2125">
                  <c:v>20090513</c:v>
                </c:pt>
                <c:pt idx="2126">
                  <c:v>20090514</c:v>
                </c:pt>
                <c:pt idx="2127">
                  <c:v>20090515</c:v>
                </c:pt>
                <c:pt idx="2128">
                  <c:v>20090518</c:v>
                </c:pt>
                <c:pt idx="2129">
                  <c:v>20090519</c:v>
                </c:pt>
                <c:pt idx="2130">
                  <c:v>20090520</c:v>
                </c:pt>
                <c:pt idx="2131">
                  <c:v>20090521</c:v>
                </c:pt>
                <c:pt idx="2132">
                  <c:v>20090522</c:v>
                </c:pt>
                <c:pt idx="2133">
                  <c:v>20090525</c:v>
                </c:pt>
                <c:pt idx="2134">
                  <c:v>20090526</c:v>
                </c:pt>
                <c:pt idx="2135">
                  <c:v>20090527</c:v>
                </c:pt>
                <c:pt idx="2136">
                  <c:v>20090528</c:v>
                </c:pt>
                <c:pt idx="2137">
                  <c:v>20090529</c:v>
                </c:pt>
                <c:pt idx="2138">
                  <c:v>20090601</c:v>
                </c:pt>
                <c:pt idx="2139">
                  <c:v>20090602</c:v>
                </c:pt>
                <c:pt idx="2140">
                  <c:v>20090603</c:v>
                </c:pt>
                <c:pt idx="2141">
                  <c:v>20090604</c:v>
                </c:pt>
                <c:pt idx="2142">
                  <c:v>20090605</c:v>
                </c:pt>
                <c:pt idx="2143">
                  <c:v>20090608</c:v>
                </c:pt>
                <c:pt idx="2144">
                  <c:v>20090609</c:v>
                </c:pt>
                <c:pt idx="2145">
                  <c:v>20090610</c:v>
                </c:pt>
                <c:pt idx="2146">
                  <c:v>20090611</c:v>
                </c:pt>
                <c:pt idx="2147">
                  <c:v>20090612</c:v>
                </c:pt>
                <c:pt idx="2148">
                  <c:v>20090615</c:v>
                </c:pt>
                <c:pt idx="2149">
                  <c:v>20090616</c:v>
                </c:pt>
                <c:pt idx="2150">
                  <c:v>20090617</c:v>
                </c:pt>
                <c:pt idx="2151">
                  <c:v>20090618</c:v>
                </c:pt>
                <c:pt idx="2152">
                  <c:v>20090619</c:v>
                </c:pt>
                <c:pt idx="2153">
                  <c:v>20090622</c:v>
                </c:pt>
                <c:pt idx="2154">
                  <c:v>20090623</c:v>
                </c:pt>
                <c:pt idx="2155">
                  <c:v>20090624</c:v>
                </c:pt>
                <c:pt idx="2156">
                  <c:v>20090625</c:v>
                </c:pt>
                <c:pt idx="2157">
                  <c:v>20090626</c:v>
                </c:pt>
                <c:pt idx="2158">
                  <c:v>20090629</c:v>
                </c:pt>
                <c:pt idx="2159">
                  <c:v>20090630</c:v>
                </c:pt>
                <c:pt idx="2160">
                  <c:v>20090701</c:v>
                </c:pt>
                <c:pt idx="2161">
                  <c:v>20090702</c:v>
                </c:pt>
                <c:pt idx="2162">
                  <c:v>20090703</c:v>
                </c:pt>
                <c:pt idx="2163">
                  <c:v>20090706</c:v>
                </c:pt>
                <c:pt idx="2164">
                  <c:v>20090707</c:v>
                </c:pt>
                <c:pt idx="2165">
                  <c:v>20090708</c:v>
                </c:pt>
                <c:pt idx="2166">
                  <c:v>20090709</c:v>
                </c:pt>
                <c:pt idx="2167">
                  <c:v>20090710</c:v>
                </c:pt>
                <c:pt idx="2168">
                  <c:v>20090713</c:v>
                </c:pt>
                <c:pt idx="2169">
                  <c:v>20090714</c:v>
                </c:pt>
                <c:pt idx="2170">
                  <c:v>20090715</c:v>
                </c:pt>
                <c:pt idx="2171">
                  <c:v>20090716</c:v>
                </c:pt>
                <c:pt idx="2172">
                  <c:v>20090717</c:v>
                </c:pt>
                <c:pt idx="2173">
                  <c:v>20090720</c:v>
                </c:pt>
                <c:pt idx="2174">
                  <c:v>20090721</c:v>
                </c:pt>
                <c:pt idx="2175">
                  <c:v>20090722</c:v>
                </c:pt>
                <c:pt idx="2176">
                  <c:v>20090723</c:v>
                </c:pt>
                <c:pt idx="2177">
                  <c:v>20090724</c:v>
                </c:pt>
                <c:pt idx="2178">
                  <c:v>20090727</c:v>
                </c:pt>
                <c:pt idx="2179">
                  <c:v>20090728</c:v>
                </c:pt>
                <c:pt idx="2180">
                  <c:v>20090729</c:v>
                </c:pt>
                <c:pt idx="2181">
                  <c:v>20090730</c:v>
                </c:pt>
                <c:pt idx="2182">
                  <c:v>20090731</c:v>
                </c:pt>
                <c:pt idx="2183">
                  <c:v>20090803</c:v>
                </c:pt>
                <c:pt idx="2184">
                  <c:v>20090804</c:v>
                </c:pt>
                <c:pt idx="2185">
                  <c:v>20090805</c:v>
                </c:pt>
                <c:pt idx="2186">
                  <c:v>20090806</c:v>
                </c:pt>
                <c:pt idx="2187">
                  <c:v>20090807</c:v>
                </c:pt>
                <c:pt idx="2188">
                  <c:v>20090810</c:v>
                </c:pt>
                <c:pt idx="2189">
                  <c:v>20090811</c:v>
                </c:pt>
                <c:pt idx="2190">
                  <c:v>20090812</c:v>
                </c:pt>
                <c:pt idx="2191">
                  <c:v>20090813</c:v>
                </c:pt>
                <c:pt idx="2192">
                  <c:v>20090814</c:v>
                </c:pt>
                <c:pt idx="2193">
                  <c:v>20090817</c:v>
                </c:pt>
                <c:pt idx="2194">
                  <c:v>20090818</c:v>
                </c:pt>
                <c:pt idx="2195">
                  <c:v>20090819</c:v>
                </c:pt>
                <c:pt idx="2196">
                  <c:v>20090820</c:v>
                </c:pt>
                <c:pt idx="2197">
                  <c:v>20090821</c:v>
                </c:pt>
                <c:pt idx="2198">
                  <c:v>20090824</c:v>
                </c:pt>
                <c:pt idx="2199">
                  <c:v>20090825</c:v>
                </c:pt>
                <c:pt idx="2200">
                  <c:v>20090826</c:v>
                </c:pt>
                <c:pt idx="2201">
                  <c:v>20090827</c:v>
                </c:pt>
                <c:pt idx="2202">
                  <c:v>20090828</c:v>
                </c:pt>
                <c:pt idx="2203">
                  <c:v>20090831</c:v>
                </c:pt>
                <c:pt idx="2204">
                  <c:v>20090901</c:v>
                </c:pt>
                <c:pt idx="2205">
                  <c:v>20090902</c:v>
                </c:pt>
                <c:pt idx="2206">
                  <c:v>20090903</c:v>
                </c:pt>
                <c:pt idx="2207">
                  <c:v>20090904</c:v>
                </c:pt>
                <c:pt idx="2208">
                  <c:v>20090907</c:v>
                </c:pt>
                <c:pt idx="2209">
                  <c:v>20090908</c:v>
                </c:pt>
                <c:pt idx="2210">
                  <c:v>20090909</c:v>
                </c:pt>
                <c:pt idx="2211">
                  <c:v>20090910</c:v>
                </c:pt>
                <c:pt idx="2212">
                  <c:v>20090911</c:v>
                </c:pt>
                <c:pt idx="2213">
                  <c:v>20090914</c:v>
                </c:pt>
                <c:pt idx="2214">
                  <c:v>20090915</c:v>
                </c:pt>
                <c:pt idx="2215">
                  <c:v>20090916</c:v>
                </c:pt>
                <c:pt idx="2216">
                  <c:v>20090917</c:v>
                </c:pt>
                <c:pt idx="2217">
                  <c:v>20090918</c:v>
                </c:pt>
                <c:pt idx="2218">
                  <c:v>20090921</c:v>
                </c:pt>
                <c:pt idx="2219">
                  <c:v>20090922</c:v>
                </c:pt>
                <c:pt idx="2220">
                  <c:v>20090923</c:v>
                </c:pt>
                <c:pt idx="2221">
                  <c:v>20090924</c:v>
                </c:pt>
                <c:pt idx="2222">
                  <c:v>20090925</c:v>
                </c:pt>
                <c:pt idx="2223">
                  <c:v>20090928</c:v>
                </c:pt>
                <c:pt idx="2224">
                  <c:v>20090929</c:v>
                </c:pt>
                <c:pt idx="2225">
                  <c:v>20090930</c:v>
                </c:pt>
                <c:pt idx="2226">
                  <c:v>20091001</c:v>
                </c:pt>
                <c:pt idx="2227">
                  <c:v>20091002</c:v>
                </c:pt>
                <c:pt idx="2228">
                  <c:v>20091005</c:v>
                </c:pt>
                <c:pt idx="2229">
                  <c:v>20091006</c:v>
                </c:pt>
                <c:pt idx="2230">
                  <c:v>20091007</c:v>
                </c:pt>
                <c:pt idx="2231">
                  <c:v>20091008</c:v>
                </c:pt>
                <c:pt idx="2232">
                  <c:v>20091009</c:v>
                </c:pt>
                <c:pt idx="2233">
                  <c:v>20091012</c:v>
                </c:pt>
                <c:pt idx="2234">
                  <c:v>20091013</c:v>
                </c:pt>
                <c:pt idx="2235">
                  <c:v>20091014</c:v>
                </c:pt>
                <c:pt idx="2236">
                  <c:v>20091015</c:v>
                </c:pt>
                <c:pt idx="2237">
                  <c:v>20091016</c:v>
                </c:pt>
                <c:pt idx="2238">
                  <c:v>20091019</c:v>
                </c:pt>
                <c:pt idx="2239">
                  <c:v>20091020</c:v>
                </c:pt>
                <c:pt idx="2240">
                  <c:v>20091021</c:v>
                </c:pt>
                <c:pt idx="2241">
                  <c:v>20091022</c:v>
                </c:pt>
                <c:pt idx="2242">
                  <c:v>20091023</c:v>
                </c:pt>
                <c:pt idx="2243">
                  <c:v>20091026</c:v>
                </c:pt>
                <c:pt idx="2244">
                  <c:v>20091027</c:v>
                </c:pt>
                <c:pt idx="2245">
                  <c:v>20091028</c:v>
                </c:pt>
                <c:pt idx="2246">
                  <c:v>20091029</c:v>
                </c:pt>
                <c:pt idx="2247">
                  <c:v>20091030</c:v>
                </c:pt>
                <c:pt idx="2248">
                  <c:v>20091102</c:v>
                </c:pt>
                <c:pt idx="2249">
                  <c:v>20091103</c:v>
                </c:pt>
                <c:pt idx="2250">
                  <c:v>20091104</c:v>
                </c:pt>
                <c:pt idx="2251">
                  <c:v>20091105</c:v>
                </c:pt>
                <c:pt idx="2252">
                  <c:v>20091106</c:v>
                </c:pt>
                <c:pt idx="2253">
                  <c:v>20091109</c:v>
                </c:pt>
                <c:pt idx="2254">
                  <c:v>20091110</c:v>
                </c:pt>
                <c:pt idx="2255">
                  <c:v>20091111</c:v>
                </c:pt>
                <c:pt idx="2256">
                  <c:v>20091112</c:v>
                </c:pt>
                <c:pt idx="2257">
                  <c:v>20091113</c:v>
                </c:pt>
                <c:pt idx="2258">
                  <c:v>20091116</c:v>
                </c:pt>
                <c:pt idx="2259">
                  <c:v>20091117</c:v>
                </c:pt>
                <c:pt idx="2260">
                  <c:v>20091118</c:v>
                </c:pt>
                <c:pt idx="2261">
                  <c:v>20091119</c:v>
                </c:pt>
                <c:pt idx="2262">
                  <c:v>20091120</c:v>
                </c:pt>
                <c:pt idx="2263">
                  <c:v>20091123</c:v>
                </c:pt>
                <c:pt idx="2264">
                  <c:v>20091124</c:v>
                </c:pt>
                <c:pt idx="2265">
                  <c:v>20091125</c:v>
                </c:pt>
                <c:pt idx="2266">
                  <c:v>20091126</c:v>
                </c:pt>
                <c:pt idx="2267">
                  <c:v>20091127</c:v>
                </c:pt>
                <c:pt idx="2268">
                  <c:v>20091130</c:v>
                </c:pt>
                <c:pt idx="2269">
                  <c:v>20091201</c:v>
                </c:pt>
                <c:pt idx="2270">
                  <c:v>20091202</c:v>
                </c:pt>
                <c:pt idx="2271">
                  <c:v>20091203</c:v>
                </c:pt>
                <c:pt idx="2272">
                  <c:v>20091204</c:v>
                </c:pt>
                <c:pt idx="2273">
                  <c:v>20091207</c:v>
                </c:pt>
                <c:pt idx="2274">
                  <c:v>20091208</c:v>
                </c:pt>
                <c:pt idx="2275">
                  <c:v>20091209</c:v>
                </c:pt>
                <c:pt idx="2276">
                  <c:v>20091210</c:v>
                </c:pt>
                <c:pt idx="2277">
                  <c:v>20091211</c:v>
                </c:pt>
                <c:pt idx="2278">
                  <c:v>20091214</c:v>
                </c:pt>
                <c:pt idx="2279">
                  <c:v>20091215</c:v>
                </c:pt>
                <c:pt idx="2280">
                  <c:v>20091216</c:v>
                </c:pt>
                <c:pt idx="2281">
                  <c:v>20091217</c:v>
                </c:pt>
                <c:pt idx="2282">
                  <c:v>20091218</c:v>
                </c:pt>
                <c:pt idx="2283">
                  <c:v>20091221</c:v>
                </c:pt>
                <c:pt idx="2284">
                  <c:v>20091222</c:v>
                </c:pt>
                <c:pt idx="2285">
                  <c:v>20091223</c:v>
                </c:pt>
                <c:pt idx="2286">
                  <c:v>20091228</c:v>
                </c:pt>
                <c:pt idx="2287">
                  <c:v>20091229</c:v>
                </c:pt>
                <c:pt idx="2288">
                  <c:v>20091230</c:v>
                </c:pt>
                <c:pt idx="2289">
                  <c:v>20100104</c:v>
                </c:pt>
                <c:pt idx="2290">
                  <c:v>20100105</c:v>
                </c:pt>
                <c:pt idx="2291">
                  <c:v>20100106</c:v>
                </c:pt>
                <c:pt idx="2292">
                  <c:v>20100107</c:v>
                </c:pt>
                <c:pt idx="2293">
                  <c:v>20100108</c:v>
                </c:pt>
                <c:pt idx="2294">
                  <c:v>20100111</c:v>
                </c:pt>
                <c:pt idx="2295">
                  <c:v>20100112</c:v>
                </c:pt>
                <c:pt idx="2296">
                  <c:v>20100113</c:v>
                </c:pt>
                <c:pt idx="2297">
                  <c:v>20100114</c:v>
                </c:pt>
                <c:pt idx="2298">
                  <c:v>20100115</c:v>
                </c:pt>
                <c:pt idx="2299">
                  <c:v>20100118</c:v>
                </c:pt>
                <c:pt idx="2300">
                  <c:v>20100119</c:v>
                </c:pt>
                <c:pt idx="2301">
                  <c:v>20100120</c:v>
                </c:pt>
                <c:pt idx="2302">
                  <c:v>20100121</c:v>
                </c:pt>
                <c:pt idx="2303">
                  <c:v>20100122</c:v>
                </c:pt>
                <c:pt idx="2304">
                  <c:v>20100125</c:v>
                </c:pt>
                <c:pt idx="2305">
                  <c:v>20100126</c:v>
                </c:pt>
                <c:pt idx="2306">
                  <c:v>20100127</c:v>
                </c:pt>
                <c:pt idx="2307">
                  <c:v>20100128</c:v>
                </c:pt>
                <c:pt idx="2308">
                  <c:v>20100129</c:v>
                </c:pt>
                <c:pt idx="2309">
                  <c:v>20100201</c:v>
                </c:pt>
                <c:pt idx="2310">
                  <c:v>20100202</c:v>
                </c:pt>
                <c:pt idx="2311">
                  <c:v>20100203</c:v>
                </c:pt>
                <c:pt idx="2312">
                  <c:v>20100204</c:v>
                </c:pt>
                <c:pt idx="2313">
                  <c:v>20100205</c:v>
                </c:pt>
                <c:pt idx="2314">
                  <c:v>20100208</c:v>
                </c:pt>
                <c:pt idx="2315">
                  <c:v>20100209</c:v>
                </c:pt>
                <c:pt idx="2316">
                  <c:v>20100210</c:v>
                </c:pt>
                <c:pt idx="2317">
                  <c:v>20100211</c:v>
                </c:pt>
                <c:pt idx="2318">
                  <c:v>20100212</c:v>
                </c:pt>
                <c:pt idx="2319">
                  <c:v>20100215</c:v>
                </c:pt>
                <c:pt idx="2320">
                  <c:v>20100216</c:v>
                </c:pt>
                <c:pt idx="2321">
                  <c:v>20100217</c:v>
                </c:pt>
                <c:pt idx="2322">
                  <c:v>20100218</c:v>
                </c:pt>
                <c:pt idx="2323">
                  <c:v>20100219</c:v>
                </c:pt>
                <c:pt idx="2324">
                  <c:v>20100222</c:v>
                </c:pt>
                <c:pt idx="2325">
                  <c:v>20100223</c:v>
                </c:pt>
                <c:pt idx="2326">
                  <c:v>20100224</c:v>
                </c:pt>
                <c:pt idx="2327">
                  <c:v>20100225</c:v>
                </c:pt>
                <c:pt idx="2328">
                  <c:v>20100226</c:v>
                </c:pt>
                <c:pt idx="2329">
                  <c:v>20100301</c:v>
                </c:pt>
                <c:pt idx="2330">
                  <c:v>20100302</c:v>
                </c:pt>
                <c:pt idx="2331">
                  <c:v>20100303</c:v>
                </c:pt>
                <c:pt idx="2332">
                  <c:v>20100304</c:v>
                </c:pt>
                <c:pt idx="2333">
                  <c:v>20100305</c:v>
                </c:pt>
                <c:pt idx="2334">
                  <c:v>20100308</c:v>
                </c:pt>
                <c:pt idx="2335">
                  <c:v>20100309</c:v>
                </c:pt>
                <c:pt idx="2336">
                  <c:v>20100310</c:v>
                </c:pt>
                <c:pt idx="2337">
                  <c:v>20100311</c:v>
                </c:pt>
                <c:pt idx="2338">
                  <c:v>20100312</c:v>
                </c:pt>
                <c:pt idx="2339">
                  <c:v>20100315</c:v>
                </c:pt>
                <c:pt idx="2340">
                  <c:v>20100316</c:v>
                </c:pt>
                <c:pt idx="2341">
                  <c:v>20100317</c:v>
                </c:pt>
                <c:pt idx="2342">
                  <c:v>20100318</c:v>
                </c:pt>
                <c:pt idx="2343">
                  <c:v>20100319</c:v>
                </c:pt>
                <c:pt idx="2344">
                  <c:v>20100322</c:v>
                </c:pt>
                <c:pt idx="2345">
                  <c:v>20100323</c:v>
                </c:pt>
                <c:pt idx="2346">
                  <c:v>20100324</c:v>
                </c:pt>
                <c:pt idx="2347">
                  <c:v>20100325</c:v>
                </c:pt>
                <c:pt idx="2348">
                  <c:v>20100326</c:v>
                </c:pt>
                <c:pt idx="2349">
                  <c:v>20100329</c:v>
                </c:pt>
                <c:pt idx="2350">
                  <c:v>20100330</c:v>
                </c:pt>
                <c:pt idx="2351">
                  <c:v>20100331</c:v>
                </c:pt>
                <c:pt idx="2352">
                  <c:v>20100401</c:v>
                </c:pt>
                <c:pt idx="2353">
                  <c:v>20100406</c:v>
                </c:pt>
                <c:pt idx="2354">
                  <c:v>20100407</c:v>
                </c:pt>
                <c:pt idx="2355">
                  <c:v>20100408</c:v>
                </c:pt>
                <c:pt idx="2356">
                  <c:v>20100409</c:v>
                </c:pt>
                <c:pt idx="2357">
                  <c:v>20100412</c:v>
                </c:pt>
                <c:pt idx="2358">
                  <c:v>20100413</c:v>
                </c:pt>
                <c:pt idx="2359">
                  <c:v>20100414</c:v>
                </c:pt>
                <c:pt idx="2360">
                  <c:v>20100415</c:v>
                </c:pt>
                <c:pt idx="2361">
                  <c:v>20100416</c:v>
                </c:pt>
                <c:pt idx="2362">
                  <c:v>20100419</c:v>
                </c:pt>
                <c:pt idx="2363">
                  <c:v>20100420</c:v>
                </c:pt>
                <c:pt idx="2364">
                  <c:v>20100421</c:v>
                </c:pt>
                <c:pt idx="2365">
                  <c:v>20100422</c:v>
                </c:pt>
                <c:pt idx="2366">
                  <c:v>20100423</c:v>
                </c:pt>
                <c:pt idx="2367">
                  <c:v>20100426</c:v>
                </c:pt>
                <c:pt idx="2368">
                  <c:v>20100427</c:v>
                </c:pt>
                <c:pt idx="2369">
                  <c:v>20100428</c:v>
                </c:pt>
                <c:pt idx="2370">
                  <c:v>20100429</c:v>
                </c:pt>
                <c:pt idx="2371">
                  <c:v>20100430</c:v>
                </c:pt>
                <c:pt idx="2372">
                  <c:v>20100503</c:v>
                </c:pt>
                <c:pt idx="2373">
                  <c:v>20100504</c:v>
                </c:pt>
                <c:pt idx="2374">
                  <c:v>20100505</c:v>
                </c:pt>
                <c:pt idx="2375">
                  <c:v>20100506</c:v>
                </c:pt>
                <c:pt idx="2376">
                  <c:v>20100507</c:v>
                </c:pt>
                <c:pt idx="2377">
                  <c:v>20100510</c:v>
                </c:pt>
                <c:pt idx="2378">
                  <c:v>20100511</c:v>
                </c:pt>
                <c:pt idx="2379">
                  <c:v>20100512</c:v>
                </c:pt>
                <c:pt idx="2380">
                  <c:v>20100513</c:v>
                </c:pt>
                <c:pt idx="2381">
                  <c:v>20100514</c:v>
                </c:pt>
                <c:pt idx="2382">
                  <c:v>20100517</c:v>
                </c:pt>
                <c:pt idx="2383">
                  <c:v>20100518</c:v>
                </c:pt>
                <c:pt idx="2384">
                  <c:v>20100519</c:v>
                </c:pt>
                <c:pt idx="2385">
                  <c:v>20100520</c:v>
                </c:pt>
                <c:pt idx="2386">
                  <c:v>20100521</c:v>
                </c:pt>
                <c:pt idx="2387">
                  <c:v>20100524</c:v>
                </c:pt>
                <c:pt idx="2388">
                  <c:v>20100525</c:v>
                </c:pt>
                <c:pt idx="2389">
                  <c:v>20100526</c:v>
                </c:pt>
                <c:pt idx="2390">
                  <c:v>20100527</c:v>
                </c:pt>
                <c:pt idx="2391">
                  <c:v>20100528</c:v>
                </c:pt>
                <c:pt idx="2392">
                  <c:v>20100531</c:v>
                </c:pt>
                <c:pt idx="2393">
                  <c:v>20100601</c:v>
                </c:pt>
                <c:pt idx="2394">
                  <c:v>20100602</c:v>
                </c:pt>
                <c:pt idx="2395">
                  <c:v>20100603</c:v>
                </c:pt>
                <c:pt idx="2396">
                  <c:v>20100604</c:v>
                </c:pt>
                <c:pt idx="2397">
                  <c:v>20100607</c:v>
                </c:pt>
                <c:pt idx="2398">
                  <c:v>20100608</c:v>
                </c:pt>
                <c:pt idx="2399">
                  <c:v>20100609</c:v>
                </c:pt>
                <c:pt idx="2400">
                  <c:v>20100610</c:v>
                </c:pt>
                <c:pt idx="2401">
                  <c:v>20100611</c:v>
                </c:pt>
                <c:pt idx="2402">
                  <c:v>20100614</c:v>
                </c:pt>
                <c:pt idx="2403">
                  <c:v>20100615</c:v>
                </c:pt>
                <c:pt idx="2404">
                  <c:v>20100616</c:v>
                </c:pt>
                <c:pt idx="2405">
                  <c:v>20100617</c:v>
                </c:pt>
                <c:pt idx="2406">
                  <c:v>20100618</c:v>
                </c:pt>
                <c:pt idx="2407">
                  <c:v>20100621</c:v>
                </c:pt>
                <c:pt idx="2408">
                  <c:v>20100622</c:v>
                </c:pt>
                <c:pt idx="2409">
                  <c:v>20100623</c:v>
                </c:pt>
                <c:pt idx="2410">
                  <c:v>20100624</c:v>
                </c:pt>
                <c:pt idx="2411">
                  <c:v>20100625</c:v>
                </c:pt>
                <c:pt idx="2412">
                  <c:v>20100628</c:v>
                </c:pt>
                <c:pt idx="2413">
                  <c:v>20100629</c:v>
                </c:pt>
                <c:pt idx="2414">
                  <c:v>20100630</c:v>
                </c:pt>
                <c:pt idx="2415">
                  <c:v>20100701</c:v>
                </c:pt>
                <c:pt idx="2416">
                  <c:v>20100702</c:v>
                </c:pt>
                <c:pt idx="2417">
                  <c:v>20100705</c:v>
                </c:pt>
                <c:pt idx="2418">
                  <c:v>20100706</c:v>
                </c:pt>
                <c:pt idx="2419">
                  <c:v>20100707</c:v>
                </c:pt>
                <c:pt idx="2420">
                  <c:v>20100708</c:v>
                </c:pt>
                <c:pt idx="2421">
                  <c:v>20100709</c:v>
                </c:pt>
                <c:pt idx="2422">
                  <c:v>20100712</c:v>
                </c:pt>
                <c:pt idx="2423">
                  <c:v>20100713</c:v>
                </c:pt>
                <c:pt idx="2424">
                  <c:v>20100714</c:v>
                </c:pt>
                <c:pt idx="2425">
                  <c:v>20100715</c:v>
                </c:pt>
                <c:pt idx="2426">
                  <c:v>20100716</c:v>
                </c:pt>
                <c:pt idx="2427">
                  <c:v>20100719</c:v>
                </c:pt>
                <c:pt idx="2428">
                  <c:v>20100720</c:v>
                </c:pt>
                <c:pt idx="2429">
                  <c:v>20100721</c:v>
                </c:pt>
                <c:pt idx="2430">
                  <c:v>20100722</c:v>
                </c:pt>
                <c:pt idx="2431">
                  <c:v>20100723</c:v>
                </c:pt>
                <c:pt idx="2432">
                  <c:v>20100726</c:v>
                </c:pt>
                <c:pt idx="2433">
                  <c:v>20100727</c:v>
                </c:pt>
                <c:pt idx="2434">
                  <c:v>20100728</c:v>
                </c:pt>
                <c:pt idx="2435">
                  <c:v>20100729</c:v>
                </c:pt>
                <c:pt idx="2436">
                  <c:v>20100730</c:v>
                </c:pt>
                <c:pt idx="2437">
                  <c:v>20100802</c:v>
                </c:pt>
                <c:pt idx="2438">
                  <c:v>20100803</c:v>
                </c:pt>
                <c:pt idx="2439">
                  <c:v>20100804</c:v>
                </c:pt>
                <c:pt idx="2440">
                  <c:v>20100805</c:v>
                </c:pt>
                <c:pt idx="2441">
                  <c:v>20100806</c:v>
                </c:pt>
                <c:pt idx="2442">
                  <c:v>20100809</c:v>
                </c:pt>
                <c:pt idx="2443">
                  <c:v>20100810</c:v>
                </c:pt>
                <c:pt idx="2444">
                  <c:v>20100811</c:v>
                </c:pt>
                <c:pt idx="2445">
                  <c:v>20100812</c:v>
                </c:pt>
                <c:pt idx="2446">
                  <c:v>20100813</c:v>
                </c:pt>
                <c:pt idx="2447">
                  <c:v>20100816</c:v>
                </c:pt>
                <c:pt idx="2448">
                  <c:v>20100817</c:v>
                </c:pt>
                <c:pt idx="2449">
                  <c:v>20100818</c:v>
                </c:pt>
                <c:pt idx="2450">
                  <c:v>20100819</c:v>
                </c:pt>
                <c:pt idx="2451">
                  <c:v>20100820</c:v>
                </c:pt>
                <c:pt idx="2452">
                  <c:v>20100823</c:v>
                </c:pt>
                <c:pt idx="2453">
                  <c:v>20100824</c:v>
                </c:pt>
                <c:pt idx="2454">
                  <c:v>20100825</c:v>
                </c:pt>
                <c:pt idx="2455">
                  <c:v>20100826</c:v>
                </c:pt>
                <c:pt idx="2456">
                  <c:v>20100827</c:v>
                </c:pt>
                <c:pt idx="2457">
                  <c:v>20100830</c:v>
                </c:pt>
                <c:pt idx="2458">
                  <c:v>20100831</c:v>
                </c:pt>
                <c:pt idx="2459">
                  <c:v>20100901</c:v>
                </c:pt>
                <c:pt idx="2460">
                  <c:v>20100902</c:v>
                </c:pt>
                <c:pt idx="2461">
                  <c:v>20100903</c:v>
                </c:pt>
                <c:pt idx="2462">
                  <c:v>20100906</c:v>
                </c:pt>
                <c:pt idx="2463">
                  <c:v>20100907</c:v>
                </c:pt>
                <c:pt idx="2464">
                  <c:v>20100908</c:v>
                </c:pt>
                <c:pt idx="2465">
                  <c:v>20100909</c:v>
                </c:pt>
                <c:pt idx="2466">
                  <c:v>20100910</c:v>
                </c:pt>
                <c:pt idx="2467">
                  <c:v>20100913</c:v>
                </c:pt>
                <c:pt idx="2468">
                  <c:v>20100914</c:v>
                </c:pt>
                <c:pt idx="2469">
                  <c:v>20100915</c:v>
                </c:pt>
                <c:pt idx="2470">
                  <c:v>20100916</c:v>
                </c:pt>
                <c:pt idx="2471">
                  <c:v>20100917</c:v>
                </c:pt>
                <c:pt idx="2472">
                  <c:v>20100920</c:v>
                </c:pt>
                <c:pt idx="2473">
                  <c:v>20100921</c:v>
                </c:pt>
                <c:pt idx="2474">
                  <c:v>20100922</c:v>
                </c:pt>
                <c:pt idx="2475">
                  <c:v>20100923</c:v>
                </c:pt>
                <c:pt idx="2476">
                  <c:v>20100924</c:v>
                </c:pt>
                <c:pt idx="2477">
                  <c:v>20100927</c:v>
                </c:pt>
                <c:pt idx="2478">
                  <c:v>20100928</c:v>
                </c:pt>
                <c:pt idx="2479">
                  <c:v>20100929</c:v>
                </c:pt>
                <c:pt idx="2480">
                  <c:v>20100930</c:v>
                </c:pt>
                <c:pt idx="2481">
                  <c:v>20101001</c:v>
                </c:pt>
                <c:pt idx="2482">
                  <c:v>20101004</c:v>
                </c:pt>
                <c:pt idx="2483">
                  <c:v>20101005</c:v>
                </c:pt>
                <c:pt idx="2484">
                  <c:v>20101006</c:v>
                </c:pt>
                <c:pt idx="2485">
                  <c:v>20101007</c:v>
                </c:pt>
                <c:pt idx="2486">
                  <c:v>20101008</c:v>
                </c:pt>
                <c:pt idx="2487">
                  <c:v>20101011</c:v>
                </c:pt>
                <c:pt idx="2488">
                  <c:v>20101012</c:v>
                </c:pt>
                <c:pt idx="2489">
                  <c:v>20101013</c:v>
                </c:pt>
                <c:pt idx="2490">
                  <c:v>20101014</c:v>
                </c:pt>
                <c:pt idx="2491">
                  <c:v>20101015</c:v>
                </c:pt>
                <c:pt idx="2492">
                  <c:v>20101018</c:v>
                </c:pt>
                <c:pt idx="2493">
                  <c:v>20101019</c:v>
                </c:pt>
                <c:pt idx="2494">
                  <c:v>20101020</c:v>
                </c:pt>
                <c:pt idx="2495">
                  <c:v>20101021</c:v>
                </c:pt>
                <c:pt idx="2496">
                  <c:v>20101022</c:v>
                </c:pt>
                <c:pt idx="2497">
                  <c:v>20101025</c:v>
                </c:pt>
                <c:pt idx="2498">
                  <c:v>20101026</c:v>
                </c:pt>
                <c:pt idx="2499">
                  <c:v>20101027</c:v>
                </c:pt>
                <c:pt idx="2500">
                  <c:v>20101028</c:v>
                </c:pt>
                <c:pt idx="2501">
                  <c:v>20101029</c:v>
                </c:pt>
                <c:pt idx="2502">
                  <c:v>20101101</c:v>
                </c:pt>
                <c:pt idx="2503">
                  <c:v>20101102</c:v>
                </c:pt>
                <c:pt idx="2504">
                  <c:v>20101103</c:v>
                </c:pt>
                <c:pt idx="2505">
                  <c:v>20101104</c:v>
                </c:pt>
                <c:pt idx="2506">
                  <c:v>20101105</c:v>
                </c:pt>
                <c:pt idx="2507">
                  <c:v>20101108</c:v>
                </c:pt>
                <c:pt idx="2508">
                  <c:v>20101109</c:v>
                </c:pt>
                <c:pt idx="2509">
                  <c:v>20101110</c:v>
                </c:pt>
                <c:pt idx="2510">
                  <c:v>20101111</c:v>
                </c:pt>
                <c:pt idx="2511">
                  <c:v>20101112</c:v>
                </c:pt>
                <c:pt idx="2512">
                  <c:v>20101115</c:v>
                </c:pt>
                <c:pt idx="2513">
                  <c:v>20101116</c:v>
                </c:pt>
                <c:pt idx="2514">
                  <c:v>20101117</c:v>
                </c:pt>
                <c:pt idx="2515">
                  <c:v>20101118</c:v>
                </c:pt>
                <c:pt idx="2516">
                  <c:v>20101119</c:v>
                </c:pt>
                <c:pt idx="2517">
                  <c:v>20101122</c:v>
                </c:pt>
                <c:pt idx="2518">
                  <c:v>20101123</c:v>
                </c:pt>
                <c:pt idx="2519">
                  <c:v>20101124</c:v>
                </c:pt>
                <c:pt idx="2520">
                  <c:v>20101125</c:v>
                </c:pt>
                <c:pt idx="2521">
                  <c:v>20101126</c:v>
                </c:pt>
                <c:pt idx="2522">
                  <c:v>20101129</c:v>
                </c:pt>
                <c:pt idx="2523">
                  <c:v>20101130</c:v>
                </c:pt>
                <c:pt idx="2524">
                  <c:v>20101201</c:v>
                </c:pt>
                <c:pt idx="2525">
                  <c:v>20101202</c:v>
                </c:pt>
                <c:pt idx="2526">
                  <c:v>20101203</c:v>
                </c:pt>
                <c:pt idx="2527">
                  <c:v>20101206</c:v>
                </c:pt>
                <c:pt idx="2528">
                  <c:v>20101207</c:v>
                </c:pt>
                <c:pt idx="2529">
                  <c:v>20101208</c:v>
                </c:pt>
                <c:pt idx="2530">
                  <c:v>20101209</c:v>
                </c:pt>
                <c:pt idx="2531">
                  <c:v>20101210</c:v>
                </c:pt>
                <c:pt idx="2532">
                  <c:v>20101213</c:v>
                </c:pt>
                <c:pt idx="2533">
                  <c:v>20101214</c:v>
                </c:pt>
                <c:pt idx="2534">
                  <c:v>20101215</c:v>
                </c:pt>
                <c:pt idx="2535">
                  <c:v>20101216</c:v>
                </c:pt>
                <c:pt idx="2536">
                  <c:v>20101217</c:v>
                </c:pt>
                <c:pt idx="2537">
                  <c:v>20101220</c:v>
                </c:pt>
                <c:pt idx="2538">
                  <c:v>20101221</c:v>
                </c:pt>
                <c:pt idx="2539">
                  <c:v>20101222</c:v>
                </c:pt>
                <c:pt idx="2540">
                  <c:v>20101223</c:v>
                </c:pt>
                <c:pt idx="2541">
                  <c:v>20101227</c:v>
                </c:pt>
                <c:pt idx="2542">
                  <c:v>20101228</c:v>
                </c:pt>
                <c:pt idx="2543">
                  <c:v>20101229</c:v>
                </c:pt>
                <c:pt idx="2544">
                  <c:v>20101230</c:v>
                </c:pt>
                <c:pt idx="2545">
                  <c:v>20110103</c:v>
                </c:pt>
                <c:pt idx="2546">
                  <c:v>20110104</c:v>
                </c:pt>
                <c:pt idx="2547">
                  <c:v>20110105</c:v>
                </c:pt>
                <c:pt idx="2548">
                  <c:v>20110106</c:v>
                </c:pt>
                <c:pt idx="2549">
                  <c:v>20110107</c:v>
                </c:pt>
                <c:pt idx="2550">
                  <c:v>20110110</c:v>
                </c:pt>
                <c:pt idx="2551">
                  <c:v>20110111</c:v>
                </c:pt>
                <c:pt idx="2552">
                  <c:v>20110112</c:v>
                </c:pt>
                <c:pt idx="2553">
                  <c:v>20110113</c:v>
                </c:pt>
                <c:pt idx="2554">
                  <c:v>20110114</c:v>
                </c:pt>
                <c:pt idx="2555">
                  <c:v>20110117</c:v>
                </c:pt>
                <c:pt idx="2556">
                  <c:v>20110118</c:v>
                </c:pt>
                <c:pt idx="2557">
                  <c:v>20110119</c:v>
                </c:pt>
                <c:pt idx="2558">
                  <c:v>20110120</c:v>
                </c:pt>
                <c:pt idx="2559">
                  <c:v>20110121</c:v>
                </c:pt>
                <c:pt idx="2560">
                  <c:v>20110124</c:v>
                </c:pt>
                <c:pt idx="2561">
                  <c:v>20110125</c:v>
                </c:pt>
                <c:pt idx="2562">
                  <c:v>20110126</c:v>
                </c:pt>
                <c:pt idx="2563">
                  <c:v>20110127</c:v>
                </c:pt>
                <c:pt idx="2564">
                  <c:v>20110128</c:v>
                </c:pt>
                <c:pt idx="2565">
                  <c:v>20110131</c:v>
                </c:pt>
                <c:pt idx="2566">
                  <c:v>20110201</c:v>
                </c:pt>
                <c:pt idx="2567">
                  <c:v>20110202</c:v>
                </c:pt>
                <c:pt idx="2568">
                  <c:v>20110203</c:v>
                </c:pt>
                <c:pt idx="2569">
                  <c:v>20110204</c:v>
                </c:pt>
                <c:pt idx="2570">
                  <c:v>20110207</c:v>
                </c:pt>
                <c:pt idx="2571">
                  <c:v>20110208</c:v>
                </c:pt>
                <c:pt idx="2572">
                  <c:v>20110209</c:v>
                </c:pt>
                <c:pt idx="2573">
                  <c:v>20110210</c:v>
                </c:pt>
                <c:pt idx="2574">
                  <c:v>20110211</c:v>
                </c:pt>
                <c:pt idx="2575">
                  <c:v>20110214</c:v>
                </c:pt>
                <c:pt idx="2576">
                  <c:v>20110215</c:v>
                </c:pt>
                <c:pt idx="2577">
                  <c:v>20110216</c:v>
                </c:pt>
                <c:pt idx="2578">
                  <c:v>20110217</c:v>
                </c:pt>
                <c:pt idx="2579">
                  <c:v>20110218</c:v>
                </c:pt>
                <c:pt idx="2580">
                  <c:v>20110221</c:v>
                </c:pt>
                <c:pt idx="2581">
                  <c:v>20110222</c:v>
                </c:pt>
                <c:pt idx="2582">
                  <c:v>20110223</c:v>
                </c:pt>
                <c:pt idx="2583">
                  <c:v>20110224</c:v>
                </c:pt>
                <c:pt idx="2584">
                  <c:v>20110225</c:v>
                </c:pt>
                <c:pt idx="2585">
                  <c:v>20110228</c:v>
                </c:pt>
                <c:pt idx="2586">
                  <c:v>20110301</c:v>
                </c:pt>
                <c:pt idx="2587">
                  <c:v>20110302</c:v>
                </c:pt>
                <c:pt idx="2588">
                  <c:v>20110303</c:v>
                </c:pt>
                <c:pt idx="2589">
                  <c:v>20110304</c:v>
                </c:pt>
                <c:pt idx="2590">
                  <c:v>20110307</c:v>
                </c:pt>
                <c:pt idx="2591">
                  <c:v>20110308</c:v>
                </c:pt>
                <c:pt idx="2592">
                  <c:v>20110309</c:v>
                </c:pt>
                <c:pt idx="2593">
                  <c:v>20110310</c:v>
                </c:pt>
                <c:pt idx="2594">
                  <c:v>20110311</c:v>
                </c:pt>
                <c:pt idx="2595">
                  <c:v>20110314</c:v>
                </c:pt>
                <c:pt idx="2596">
                  <c:v>20110315</c:v>
                </c:pt>
                <c:pt idx="2597">
                  <c:v>20110316</c:v>
                </c:pt>
                <c:pt idx="2598">
                  <c:v>20110317</c:v>
                </c:pt>
                <c:pt idx="2599">
                  <c:v>20110318</c:v>
                </c:pt>
                <c:pt idx="2600">
                  <c:v>20110321</c:v>
                </c:pt>
                <c:pt idx="2601">
                  <c:v>20110322</c:v>
                </c:pt>
                <c:pt idx="2602">
                  <c:v>20110323</c:v>
                </c:pt>
                <c:pt idx="2603">
                  <c:v>20110324</c:v>
                </c:pt>
                <c:pt idx="2604">
                  <c:v>20110325</c:v>
                </c:pt>
                <c:pt idx="2605">
                  <c:v>20110328</c:v>
                </c:pt>
                <c:pt idx="2606">
                  <c:v>20110329</c:v>
                </c:pt>
                <c:pt idx="2607">
                  <c:v>20110330</c:v>
                </c:pt>
                <c:pt idx="2608">
                  <c:v>20110331</c:v>
                </c:pt>
                <c:pt idx="2609">
                  <c:v>20110401</c:v>
                </c:pt>
                <c:pt idx="2610">
                  <c:v>20110404</c:v>
                </c:pt>
                <c:pt idx="2611">
                  <c:v>20110405</c:v>
                </c:pt>
                <c:pt idx="2612">
                  <c:v>20110406</c:v>
                </c:pt>
                <c:pt idx="2613">
                  <c:v>20110407</c:v>
                </c:pt>
                <c:pt idx="2614">
                  <c:v>20110408</c:v>
                </c:pt>
                <c:pt idx="2615">
                  <c:v>20110411</c:v>
                </c:pt>
                <c:pt idx="2616">
                  <c:v>20110412</c:v>
                </c:pt>
                <c:pt idx="2617">
                  <c:v>20110413</c:v>
                </c:pt>
                <c:pt idx="2618">
                  <c:v>20110414</c:v>
                </c:pt>
                <c:pt idx="2619">
                  <c:v>20110415</c:v>
                </c:pt>
                <c:pt idx="2620">
                  <c:v>20110418</c:v>
                </c:pt>
                <c:pt idx="2621">
                  <c:v>20110419</c:v>
                </c:pt>
                <c:pt idx="2622">
                  <c:v>20110420</c:v>
                </c:pt>
                <c:pt idx="2623">
                  <c:v>20110421</c:v>
                </c:pt>
                <c:pt idx="2624">
                  <c:v>20110426</c:v>
                </c:pt>
                <c:pt idx="2625">
                  <c:v>20110427</c:v>
                </c:pt>
                <c:pt idx="2626">
                  <c:v>20110428</c:v>
                </c:pt>
                <c:pt idx="2627">
                  <c:v>20110429</c:v>
                </c:pt>
                <c:pt idx="2628">
                  <c:v>20110502</c:v>
                </c:pt>
                <c:pt idx="2629">
                  <c:v>20110503</c:v>
                </c:pt>
                <c:pt idx="2630">
                  <c:v>20110504</c:v>
                </c:pt>
                <c:pt idx="2631">
                  <c:v>20110505</c:v>
                </c:pt>
                <c:pt idx="2632">
                  <c:v>20110506</c:v>
                </c:pt>
                <c:pt idx="2633">
                  <c:v>20110509</c:v>
                </c:pt>
                <c:pt idx="2634">
                  <c:v>20110510</c:v>
                </c:pt>
                <c:pt idx="2635">
                  <c:v>20110511</c:v>
                </c:pt>
                <c:pt idx="2636">
                  <c:v>20110512</c:v>
                </c:pt>
                <c:pt idx="2637">
                  <c:v>20110513</c:v>
                </c:pt>
                <c:pt idx="2638">
                  <c:v>20110516</c:v>
                </c:pt>
                <c:pt idx="2639">
                  <c:v>20110517</c:v>
                </c:pt>
                <c:pt idx="2640">
                  <c:v>20110518</c:v>
                </c:pt>
                <c:pt idx="2641">
                  <c:v>20110519</c:v>
                </c:pt>
                <c:pt idx="2642">
                  <c:v>20110520</c:v>
                </c:pt>
                <c:pt idx="2643">
                  <c:v>20110523</c:v>
                </c:pt>
                <c:pt idx="2644">
                  <c:v>20110524</c:v>
                </c:pt>
                <c:pt idx="2645">
                  <c:v>20110525</c:v>
                </c:pt>
                <c:pt idx="2646">
                  <c:v>20110526</c:v>
                </c:pt>
                <c:pt idx="2647">
                  <c:v>20110527</c:v>
                </c:pt>
                <c:pt idx="2648">
                  <c:v>20110530</c:v>
                </c:pt>
                <c:pt idx="2649">
                  <c:v>20110531</c:v>
                </c:pt>
                <c:pt idx="2650">
                  <c:v>20110601</c:v>
                </c:pt>
                <c:pt idx="2651">
                  <c:v>20110602</c:v>
                </c:pt>
                <c:pt idx="2652">
                  <c:v>20110603</c:v>
                </c:pt>
                <c:pt idx="2653">
                  <c:v>20110606</c:v>
                </c:pt>
                <c:pt idx="2654">
                  <c:v>20110607</c:v>
                </c:pt>
                <c:pt idx="2655">
                  <c:v>20110608</c:v>
                </c:pt>
                <c:pt idx="2656">
                  <c:v>20110609</c:v>
                </c:pt>
                <c:pt idx="2657">
                  <c:v>20110610</c:v>
                </c:pt>
                <c:pt idx="2658">
                  <c:v>20110613</c:v>
                </c:pt>
                <c:pt idx="2659">
                  <c:v>20110614</c:v>
                </c:pt>
                <c:pt idx="2660">
                  <c:v>20110615</c:v>
                </c:pt>
                <c:pt idx="2661">
                  <c:v>20110616</c:v>
                </c:pt>
                <c:pt idx="2662">
                  <c:v>20110617</c:v>
                </c:pt>
                <c:pt idx="2663">
                  <c:v>20110620</c:v>
                </c:pt>
                <c:pt idx="2664">
                  <c:v>20110621</c:v>
                </c:pt>
                <c:pt idx="2665">
                  <c:v>20110622</c:v>
                </c:pt>
                <c:pt idx="2666">
                  <c:v>20110623</c:v>
                </c:pt>
                <c:pt idx="2667">
                  <c:v>20110624</c:v>
                </c:pt>
                <c:pt idx="2668">
                  <c:v>20110627</c:v>
                </c:pt>
                <c:pt idx="2669">
                  <c:v>20110628</c:v>
                </c:pt>
                <c:pt idx="2670">
                  <c:v>20110629</c:v>
                </c:pt>
                <c:pt idx="2671">
                  <c:v>20110630</c:v>
                </c:pt>
                <c:pt idx="2672">
                  <c:v>20110701</c:v>
                </c:pt>
                <c:pt idx="2673">
                  <c:v>20110704</c:v>
                </c:pt>
                <c:pt idx="2674">
                  <c:v>20110705</c:v>
                </c:pt>
                <c:pt idx="2675">
                  <c:v>20110706</c:v>
                </c:pt>
                <c:pt idx="2676">
                  <c:v>20110707</c:v>
                </c:pt>
                <c:pt idx="2677">
                  <c:v>20110708</c:v>
                </c:pt>
                <c:pt idx="2678">
                  <c:v>20110711</c:v>
                </c:pt>
                <c:pt idx="2679">
                  <c:v>20110712</c:v>
                </c:pt>
                <c:pt idx="2680">
                  <c:v>20110713</c:v>
                </c:pt>
                <c:pt idx="2681">
                  <c:v>20110714</c:v>
                </c:pt>
                <c:pt idx="2682">
                  <c:v>20110715</c:v>
                </c:pt>
                <c:pt idx="2683">
                  <c:v>20110718</c:v>
                </c:pt>
                <c:pt idx="2684">
                  <c:v>20110719</c:v>
                </c:pt>
                <c:pt idx="2685">
                  <c:v>20110720</c:v>
                </c:pt>
                <c:pt idx="2686">
                  <c:v>20110721</c:v>
                </c:pt>
                <c:pt idx="2687">
                  <c:v>20110722</c:v>
                </c:pt>
                <c:pt idx="2688">
                  <c:v>20110725</c:v>
                </c:pt>
                <c:pt idx="2689">
                  <c:v>20110726</c:v>
                </c:pt>
                <c:pt idx="2690">
                  <c:v>20110727</c:v>
                </c:pt>
                <c:pt idx="2691">
                  <c:v>20110728</c:v>
                </c:pt>
                <c:pt idx="2692">
                  <c:v>20110729</c:v>
                </c:pt>
                <c:pt idx="2693">
                  <c:v>20110801</c:v>
                </c:pt>
                <c:pt idx="2694">
                  <c:v>20110802</c:v>
                </c:pt>
                <c:pt idx="2695">
                  <c:v>20110803</c:v>
                </c:pt>
                <c:pt idx="2696">
                  <c:v>20110804</c:v>
                </c:pt>
                <c:pt idx="2697">
                  <c:v>20110805</c:v>
                </c:pt>
                <c:pt idx="2698">
                  <c:v>20110808</c:v>
                </c:pt>
                <c:pt idx="2699">
                  <c:v>20110809</c:v>
                </c:pt>
                <c:pt idx="2700">
                  <c:v>20110810</c:v>
                </c:pt>
                <c:pt idx="2701">
                  <c:v>20110811</c:v>
                </c:pt>
                <c:pt idx="2702">
                  <c:v>20110812</c:v>
                </c:pt>
                <c:pt idx="2703">
                  <c:v>20110815</c:v>
                </c:pt>
                <c:pt idx="2704">
                  <c:v>20110816</c:v>
                </c:pt>
                <c:pt idx="2705">
                  <c:v>20110817</c:v>
                </c:pt>
                <c:pt idx="2706">
                  <c:v>20110818</c:v>
                </c:pt>
                <c:pt idx="2707">
                  <c:v>20110819</c:v>
                </c:pt>
                <c:pt idx="2708">
                  <c:v>20110822</c:v>
                </c:pt>
                <c:pt idx="2709">
                  <c:v>20110823</c:v>
                </c:pt>
                <c:pt idx="2710">
                  <c:v>20110824</c:v>
                </c:pt>
                <c:pt idx="2711">
                  <c:v>20110825</c:v>
                </c:pt>
                <c:pt idx="2712">
                  <c:v>20110826</c:v>
                </c:pt>
                <c:pt idx="2713">
                  <c:v>20110829</c:v>
                </c:pt>
                <c:pt idx="2714">
                  <c:v>20110830</c:v>
                </c:pt>
                <c:pt idx="2715">
                  <c:v>20110831</c:v>
                </c:pt>
                <c:pt idx="2716">
                  <c:v>20110901</c:v>
                </c:pt>
                <c:pt idx="2717">
                  <c:v>20110902</c:v>
                </c:pt>
                <c:pt idx="2718">
                  <c:v>20110905</c:v>
                </c:pt>
                <c:pt idx="2719">
                  <c:v>20110906</c:v>
                </c:pt>
                <c:pt idx="2720">
                  <c:v>20110907</c:v>
                </c:pt>
                <c:pt idx="2721">
                  <c:v>20110908</c:v>
                </c:pt>
                <c:pt idx="2722">
                  <c:v>20110909</c:v>
                </c:pt>
                <c:pt idx="2723">
                  <c:v>20110912</c:v>
                </c:pt>
                <c:pt idx="2724">
                  <c:v>20110913</c:v>
                </c:pt>
                <c:pt idx="2725">
                  <c:v>20110914</c:v>
                </c:pt>
                <c:pt idx="2726">
                  <c:v>20110915</c:v>
                </c:pt>
                <c:pt idx="2727">
                  <c:v>20110916</c:v>
                </c:pt>
                <c:pt idx="2728">
                  <c:v>20110919</c:v>
                </c:pt>
                <c:pt idx="2729">
                  <c:v>20110920</c:v>
                </c:pt>
                <c:pt idx="2730">
                  <c:v>20110921</c:v>
                </c:pt>
                <c:pt idx="2731">
                  <c:v>20110922</c:v>
                </c:pt>
                <c:pt idx="2732">
                  <c:v>20110923</c:v>
                </c:pt>
                <c:pt idx="2733">
                  <c:v>20110926</c:v>
                </c:pt>
                <c:pt idx="2734">
                  <c:v>20110927</c:v>
                </c:pt>
                <c:pt idx="2735">
                  <c:v>20110928</c:v>
                </c:pt>
                <c:pt idx="2736">
                  <c:v>20110929</c:v>
                </c:pt>
                <c:pt idx="2737">
                  <c:v>20110930</c:v>
                </c:pt>
                <c:pt idx="2738">
                  <c:v>20111003</c:v>
                </c:pt>
                <c:pt idx="2739">
                  <c:v>20111004</c:v>
                </c:pt>
                <c:pt idx="2740">
                  <c:v>20111005</c:v>
                </c:pt>
                <c:pt idx="2741">
                  <c:v>20111006</c:v>
                </c:pt>
                <c:pt idx="2742">
                  <c:v>20111007</c:v>
                </c:pt>
                <c:pt idx="2743">
                  <c:v>20111010</c:v>
                </c:pt>
                <c:pt idx="2744">
                  <c:v>20111011</c:v>
                </c:pt>
                <c:pt idx="2745">
                  <c:v>20111012</c:v>
                </c:pt>
                <c:pt idx="2746">
                  <c:v>20111013</c:v>
                </c:pt>
                <c:pt idx="2747">
                  <c:v>20111014</c:v>
                </c:pt>
                <c:pt idx="2748">
                  <c:v>20111017</c:v>
                </c:pt>
                <c:pt idx="2749">
                  <c:v>20111018</c:v>
                </c:pt>
                <c:pt idx="2750">
                  <c:v>20111019</c:v>
                </c:pt>
                <c:pt idx="2751">
                  <c:v>20111020</c:v>
                </c:pt>
                <c:pt idx="2752">
                  <c:v>20111021</c:v>
                </c:pt>
                <c:pt idx="2753">
                  <c:v>20111024</c:v>
                </c:pt>
                <c:pt idx="2754">
                  <c:v>20111025</c:v>
                </c:pt>
                <c:pt idx="2755">
                  <c:v>20111026</c:v>
                </c:pt>
                <c:pt idx="2756">
                  <c:v>20111027</c:v>
                </c:pt>
                <c:pt idx="2757">
                  <c:v>20111028</c:v>
                </c:pt>
                <c:pt idx="2758">
                  <c:v>20111031</c:v>
                </c:pt>
                <c:pt idx="2759">
                  <c:v>20111101</c:v>
                </c:pt>
                <c:pt idx="2760">
                  <c:v>20111102</c:v>
                </c:pt>
                <c:pt idx="2761">
                  <c:v>20111103</c:v>
                </c:pt>
                <c:pt idx="2762">
                  <c:v>20111104</c:v>
                </c:pt>
                <c:pt idx="2763">
                  <c:v>20111107</c:v>
                </c:pt>
                <c:pt idx="2764">
                  <c:v>20111108</c:v>
                </c:pt>
                <c:pt idx="2765">
                  <c:v>20111109</c:v>
                </c:pt>
                <c:pt idx="2766">
                  <c:v>20111110</c:v>
                </c:pt>
                <c:pt idx="2767">
                  <c:v>20111111</c:v>
                </c:pt>
                <c:pt idx="2768">
                  <c:v>20111114</c:v>
                </c:pt>
                <c:pt idx="2769">
                  <c:v>20111115</c:v>
                </c:pt>
                <c:pt idx="2770">
                  <c:v>20111116</c:v>
                </c:pt>
                <c:pt idx="2771">
                  <c:v>20111117</c:v>
                </c:pt>
                <c:pt idx="2772">
                  <c:v>20111118</c:v>
                </c:pt>
                <c:pt idx="2773">
                  <c:v>20111121</c:v>
                </c:pt>
                <c:pt idx="2774">
                  <c:v>20111122</c:v>
                </c:pt>
                <c:pt idx="2775">
                  <c:v>20111123</c:v>
                </c:pt>
                <c:pt idx="2776">
                  <c:v>20111124</c:v>
                </c:pt>
                <c:pt idx="2777">
                  <c:v>20111125</c:v>
                </c:pt>
                <c:pt idx="2778">
                  <c:v>20111128</c:v>
                </c:pt>
                <c:pt idx="2779">
                  <c:v>20111129</c:v>
                </c:pt>
                <c:pt idx="2780">
                  <c:v>20111130</c:v>
                </c:pt>
                <c:pt idx="2781">
                  <c:v>20111201</c:v>
                </c:pt>
                <c:pt idx="2782">
                  <c:v>20111202</c:v>
                </c:pt>
                <c:pt idx="2783">
                  <c:v>20111205</c:v>
                </c:pt>
                <c:pt idx="2784">
                  <c:v>20111206</c:v>
                </c:pt>
                <c:pt idx="2785">
                  <c:v>20111207</c:v>
                </c:pt>
                <c:pt idx="2786">
                  <c:v>20111208</c:v>
                </c:pt>
                <c:pt idx="2787">
                  <c:v>20111209</c:v>
                </c:pt>
                <c:pt idx="2788">
                  <c:v>20111212</c:v>
                </c:pt>
                <c:pt idx="2789">
                  <c:v>20111213</c:v>
                </c:pt>
                <c:pt idx="2790">
                  <c:v>20111214</c:v>
                </c:pt>
                <c:pt idx="2791">
                  <c:v>20111215</c:v>
                </c:pt>
                <c:pt idx="2792">
                  <c:v>20111216</c:v>
                </c:pt>
                <c:pt idx="2793">
                  <c:v>20111219</c:v>
                </c:pt>
                <c:pt idx="2794">
                  <c:v>20111220</c:v>
                </c:pt>
                <c:pt idx="2795">
                  <c:v>20111221</c:v>
                </c:pt>
                <c:pt idx="2796">
                  <c:v>20111222</c:v>
                </c:pt>
                <c:pt idx="2797">
                  <c:v>20111223</c:v>
                </c:pt>
                <c:pt idx="2798">
                  <c:v>20111227</c:v>
                </c:pt>
                <c:pt idx="2799">
                  <c:v>20111228</c:v>
                </c:pt>
                <c:pt idx="2800">
                  <c:v>20111229</c:v>
                </c:pt>
                <c:pt idx="2801">
                  <c:v>20111230</c:v>
                </c:pt>
                <c:pt idx="2802">
                  <c:v>20120102</c:v>
                </c:pt>
                <c:pt idx="2803">
                  <c:v>20120103</c:v>
                </c:pt>
                <c:pt idx="2804">
                  <c:v>20120104</c:v>
                </c:pt>
                <c:pt idx="2805">
                  <c:v>20120105</c:v>
                </c:pt>
                <c:pt idx="2806">
                  <c:v>20120106</c:v>
                </c:pt>
                <c:pt idx="2807">
                  <c:v>20120109</c:v>
                </c:pt>
                <c:pt idx="2808">
                  <c:v>20120110</c:v>
                </c:pt>
                <c:pt idx="2809">
                  <c:v>20120111</c:v>
                </c:pt>
                <c:pt idx="2810">
                  <c:v>20120112</c:v>
                </c:pt>
                <c:pt idx="2811">
                  <c:v>20120113</c:v>
                </c:pt>
                <c:pt idx="2812">
                  <c:v>20120116</c:v>
                </c:pt>
                <c:pt idx="2813">
                  <c:v>20120117</c:v>
                </c:pt>
                <c:pt idx="2814">
                  <c:v>20120118</c:v>
                </c:pt>
                <c:pt idx="2815">
                  <c:v>20120119</c:v>
                </c:pt>
                <c:pt idx="2816">
                  <c:v>20120120</c:v>
                </c:pt>
                <c:pt idx="2817">
                  <c:v>20120123</c:v>
                </c:pt>
                <c:pt idx="2818">
                  <c:v>20120124</c:v>
                </c:pt>
                <c:pt idx="2819">
                  <c:v>20120125</c:v>
                </c:pt>
                <c:pt idx="2820">
                  <c:v>20120126</c:v>
                </c:pt>
                <c:pt idx="2821">
                  <c:v>20120127</c:v>
                </c:pt>
                <c:pt idx="2822">
                  <c:v>20120130</c:v>
                </c:pt>
                <c:pt idx="2823">
                  <c:v>20120131</c:v>
                </c:pt>
                <c:pt idx="2824">
                  <c:v>20120201</c:v>
                </c:pt>
                <c:pt idx="2825">
                  <c:v>20120202</c:v>
                </c:pt>
                <c:pt idx="2826">
                  <c:v>20120203</c:v>
                </c:pt>
                <c:pt idx="2827">
                  <c:v>20120206</c:v>
                </c:pt>
                <c:pt idx="2828">
                  <c:v>20120207</c:v>
                </c:pt>
                <c:pt idx="2829">
                  <c:v>20120208</c:v>
                </c:pt>
                <c:pt idx="2830">
                  <c:v>20120209</c:v>
                </c:pt>
                <c:pt idx="2831">
                  <c:v>20120210</c:v>
                </c:pt>
                <c:pt idx="2832">
                  <c:v>20120213</c:v>
                </c:pt>
                <c:pt idx="2833">
                  <c:v>20120214</c:v>
                </c:pt>
                <c:pt idx="2834">
                  <c:v>20120215</c:v>
                </c:pt>
                <c:pt idx="2835">
                  <c:v>20120216</c:v>
                </c:pt>
                <c:pt idx="2836">
                  <c:v>20120217</c:v>
                </c:pt>
                <c:pt idx="2837">
                  <c:v>20120220</c:v>
                </c:pt>
                <c:pt idx="2838">
                  <c:v>20120221</c:v>
                </c:pt>
                <c:pt idx="2839">
                  <c:v>20120222</c:v>
                </c:pt>
                <c:pt idx="2840">
                  <c:v>20120223</c:v>
                </c:pt>
                <c:pt idx="2841">
                  <c:v>20120224</c:v>
                </c:pt>
                <c:pt idx="2842">
                  <c:v>20120227</c:v>
                </c:pt>
                <c:pt idx="2843">
                  <c:v>20120228</c:v>
                </c:pt>
                <c:pt idx="2844">
                  <c:v>20120229</c:v>
                </c:pt>
                <c:pt idx="2845">
                  <c:v>20120301</c:v>
                </c:pt>
                <c:pt idx="2846">
                  <c:v>20120302</c:v>
                </c:pt>
                <c:pt idx="2847">
                  <c:v>20120305</c:v>
                </c:pt>
                <c:pt idx="2848">
                  <c:v>20120306</c:v>
                </c:pt>
                <c:pt idx="2849">
                  <c:v>20120307</c:v>
                </c:pt>
                <c:pt idx="2850">
                  <c:v>20120308</c:v>
                </c:pt>
                <c:pt idx="2851">
                  <c:v>20120309</c:v>
                </c:pt>
                <c:pt idx="2852">
                  <c:v>20120312</c:v>
                </c:pt>
                <c:pt idx="2853">
                  <c:v>20120313</c:v>
                </c:pt>
                <c:pt idx="2854">
                  <c:v>20120314</c:v>
                </c:pt>
                <c:pt idx="2855">
                  <c:v>20120315</c:v>
                </c:pt>
                <c:pt idx="2856">
                  <c:v>20120316</c:v>
                </c:pt>
                <c:pt idx="2857">
                  <c:v>20120319</c:v>
                </c:pt>
                <c:pt idx="2858">
                  <c:v>20120320</c:v>
                </c:pt>
                <c:pt idx="2859">
                  <c:v>20120321</c:v>
                </c:pt>
                <c:pt idx="2860">
                  <c:v>20120322</c:v>
                </c:pt>
                <c:pt idx="2861">
                  <c:v>20120323</c:v>
                </c:pt>
                <c:pt idx="2862">
                  <c:v>20120326</c:v>
                </c:pt>
                <c:pt idx="2863">
                  <c:v>20120327</c:v>
                </c:pt>
                <c:pt idx="2864">
                  <c:v>20120328</c:v>
                </c:pt>
                <c:pt idx="2865">
                  <c:v>20120329</c:v>
                </c:pt>
                <c:pt idx="2866">
                  <c:v>20120330</c:v>
                </c:pt>
                <c:pt idx="2867">
                  <c:v>20120402</c:v>
                </c:pt>
                <c:pt idx="2868">
                  <c:v>20120403</c:v>
                </c:pt>
                <c:pt idx="2869">
                  <c:v>20120404</c:v>
                </c:pt>
                <c:pt idx="2870">
                  <c:v>20120405</c:v>
                </c:pt>
                <c:pt idx="2871">
                  <c:v>20120410</c:v>
                </c:pt>
                <c:pt idx="2872">
                  <c:v>20120411</c:v>
                </c:pt>
                <c:pt idx="2873">
                  <c:v>20120412</c:v>
                </c:pt>
                <c:pt idx="2874">
                  <c:v>20120413</c:v>
                </c:pt>
                <c:pt idx="2875">
                  <c:v>20120416</c:v>
                </c:pt>
                <c:pt idx="2876">
                  <c:v>20120417</c:v>
                </c:pt>
                <c:pt idx="2877">
                  <c:v>20120418</c:v>
                </c:pt>
                <c:pt idx="2878">
                  <c:v>20120419</c:v>
                </c:pt>
                <c:pt idx="2879">
                  <c:v>20120420</c:v>
                </c:pt>
                <c:pt idx="2880">
                  <c:v>20120423</c:v>
                </c:pt>
                <c:pt idx="2881">
                  <c:v>20120424</c:v>
                </c:pt>
                <c:pt idx="2882">
                  <c:v>20120425</c:v>
                </c:pt>
                <c:pt idx="2883">
                  <c:v>20120426</c:v>
                </c:pt>
                <c:pt idx="2884">
                  <c:v>20120427</c:v>
                </c:pt>
                <c:pt idx="2885">
                  <c:v>20120430</c:v>
                </c:pt>
                <c:pt idx="2886">
                  <c:v>20120502</c:v>
                </c:pt>
                <c:pt idx="2887">
                  <c:v>20120503</c:v>
                </c:pt>
                <c:pt idx="2888">
                  <c:v>20120504</c:v>
                </c:pt>
                <c:pt idx="2889">
                  <c:v>20120507</c:v>
                </c:pt>
                <c:pt idx="2890">
                  <c:v>20120508</c:v>
                </c:pt>
                <c:pt idx="2891">
                  <c:v>20120509</c:v>
                </c:pt>
                <c:pt idx="2892">
                  <c:v>20120510</c:v>
                </c:pt>
                <c:pt idx="2893">
                  <c:v>20120511</c:v>
                </c:pt>
                <c:pt idx="2894">
                  <c:v>20120514</c:v>
                </c:pt>
                <c:pt idx="2895">
                  <c:v>20120515</c:v>
                </c:pt>
                <c:pt idx="2896">
                  <c:v>20120516</c:v>
                </c:pt>
                <c:pt idx="2897">
                  <c:v>20120517</c:v>
                </c:pt>
                <c:pt idx="2898">
                  <c:v>20120518</c:v>
                </c:pt>
                <c:pt idx="2899">
                  <c:v>20120521</c:v>
                </c:pt>
                <c:pt idx="2900">
                  <c:v>20120522</c:v>
                </c:pt>
                <c:pt idx="2901">
                  <c:v>20120523</c:v>
                </c:pt>
                <c:pt idx="2902">
                  <c:v>20120524</c:v>
                </c:pt>
                <c:pt idx="2903">
                  <c:v>20120525</c:v>
                </c:pt>
                <c:pt idx="2904">
                  <c:v>20120528</c:v>
                </c:pt>
                <c:pt idx="2905">
                  <c:v>20120529</c:v>
                </c:pt>
                <c:pt idx="2906">
                  <c:v>20120530</c:v>
                </c:pt>
                <c:pt idx="2907">
                  <c:v>20120531</c:v>
                </c:pt>
                <c:pt idx="2908">
                  <c:v>20120601</c:v>
                </c:pt>
                <c:pt idx="2909">
                  <c:v>20120604</c:v>
                </c:pt>
                <c:pt idx="2910">
                  <c:v>20120605</c:v>
                </c:pt>
                <c:pt idx="2911">
                  <c:v>20120606</c:v>
                </c:pt>
                <c:pt idx="2912">
                  <c:v>20120607</c:v>
                </c:pt>
                <c:pt idx="2913">
                  <c:v>20120608</c:v>
                </c:pt>
                <c:pt idx="2914">
                  <c:v>20120611</c:v>
                </c:pt>
                <c:pt idx="2915">
                  <c:v>20120612</c:v>
                </c:pt>
                <c:pt idx="2916">
                  <c:v>20120613</c:v>
                </c:pt>
                <c:pt idx="2917">
                  <c:v>20120614</c:v>
                </c:pt>
                <c:pt idx="2918">
                  <c:v>20120615</c:v>
                </c:pt>
                <c:pt idx="2919">
                  <c:v>20120618</c:v>
                </c:pt>
                <c:pt idx="2920">
                  <c:v>20120619</c:v>
                </c:pt>
                <c:pt idx="2921">
                  <c:v>20120620</c:v>
                </c:pt>
                <c:pt idx="2922">
                  <c:v>20120621</c:v>
                </c:pt>
                <c:pt idx="2923">
                  <c:v>20120622</c:v>
                </c:pt>
                <c:pt idx="2924">
                  <c:v>20120625</c:v>
                </c:pt>
                <c:pt idx="2925">
                  <c:v>20120626</c:v>
                </c:pt>
                <c:pt idx="2926">
                  <c:v>20120627</c:v>
                </c:pt>
                <c:pt idx="2927">
                  <c:v>20120628</c:v>
                </c:pt>
                <c:pt idx="2928">
                  <c:v>20120629</c:v>
                </c:pt>
                <c:pt idx="2929">
                  <c:v>20120702</c:v>
                </c:pt>
                <c:pt idx="2930">
                  <c:v>20120703</c:v>
                </c:pt>
                <c:pt idx="2931">
                  <c:v>20120704</c:v>
                </c:pt>
                <c:pt idx="2932">
                  <c:v>20120705</c:v>
                </c:pt>
                <c:pt idx="2933">
                  <c:v>20120706</c:v>
                </c:pt>
                <c:pt idx="2934">
                  <c:v>20120709</c:v>
                </c:pt>
                <c:pt idx="2935">
                  <c:v>20120710</c:v>
                </c:pt>
                <c:pt idx="2936">
                  <c:v>20120711</c:v>
                </c:pt>
                <c:pt idx="2937">
                  <c:v>20120712</c:v>
                </c:pt>
                <c:pt idx="2938">
                  <c:v>20120713</c:v>
                </c:pt>
                <c:pt idx="2939">
                  <c:v>20120716</c:v>
                </c:pt>
                <c:pt idx="2940">
                  <c:v>20120717</c:v>
                </c:pt>
                <c:pt idx="2941">
                  <c:v>20120718</c:v>
                </c:pt>
                <c:pt idx="2942">
                  <c:v>20120719</c:v>
                </c:pt>
                <c:pt idx="2943">
                  <c:v>20120720</c:v>
                </c:pt>
                <c:pt idx="2944">
                  <c:v>20120723</c:v>
                </c:pt>
                <c:pt idx="2945">
                  <c:v>20120724</c:v>
                </c:pt>
                <c:pt idx="2946">
                  <c:v>20120725</c:v>
                </c:pt>
                <c:pt idx="2947">
                  <c:v>20120726</c:v>
                </c:pt>
                <c:pt idx="2948">
                  <c:v>20120727</c:v>
                </c:pt>
                <c:pt idx="2949">
                  <c:v>20120730</c:v>
                </c:pt>
                <c:pt idx="2950">
                  <c:v>20120731</c:v>
                </c:pt>
                <c:pt idx="2951">
                  <c:v>20120801</c:v>
                </c:pt>
                <c:pt idx="2952">
                  <c:v>20120802</c:v>
                </c:pt>
                <c:pt idx="2953">
                  <c:v>20120803</c:v>
                </c:pt>
                <c:pt idx="2954">
                  <c:v>20120806</c:v>
                </c:pt>
                <c:pt idx="2955">
                  <c:v>20120807</c:v>
                </c:pt>
                <c:pt idx="2956">
                  <c:v>20120808</c:v>
                </c:pt>
                <c:pt idx="2957">
                  <c:v>20120809</c:v>
                </c:pt>
                <c:pt idx="2958">
                  <c:v>20120810</c:v>
                </c:pt>
                <c:pt idx="2959">
                  <c:v>20120813</c:v>
                </c:pt>
                <c:pt idx="2960">
                  <c:v>20120814</c:v>
                </c:pt>
                <c:pt idx="2961">
                  <c:v>20120815</c:v>
                </c:pt>
                <c:pt idx="2962">
                  <c:v>20120816</c:v>
                </c:pt>
                <c:pt idx="2963">
                  <c:v>20120817</c:v>
                </c:pt>
                <c:pt idx="2964">
                  <c:v>20120820</c:v>
                </c:pt>
                <c:pt idx="2965">
                  <c:v>20120821</c:v>
                </c:pt>
                <c:pt idx="2966">
                  <c:v>20120822</c:v>
                </c:pt>
                <c:pt idx="2967">
                  <c:v>20120823</c:v>
                </c:pt>
                <c:pt idx="2968">
                  <c:v>20120824</c:v>
                </c:pt>
                <c:pt idx="2969">
                  <c:v>20120827</c:v>
                </c:pt>
                <c:pt idx="2970">
                  <c:v>20120828</c:v>
                </c:pt>
                <c:pt idx="2971">
                  <c:v>20120829</c:v>
                </c:pt>
                <c:pt idx="2972">
                  <c:v>20120830</c:v>
                </c:pt>
                <c:pt idx="2973">
                  <c:v>20120831</c:v>
                </c:pt>
                <c:pt idx="2974">
                  <c:v>20120903</c:v>
                </c:pt>
                <c:pt idx="2975">
                  <c:v>20120904</c:v>
                </c:pt>
                <c:pt idx="2976">
                  <c:v>20120905</c:v>
                </c:pt>
                <c:pt idx="2977">
                  <c:v>20120906</c:v>
                </c:pt>
                <c:pt idx="2978">
                  <c:v>20120907</c:v>
                </c:pt>
                <c:pt idx="2979">
                  <c:v>20120910</c:v>
                </c:pt>
                <c:pt idx="2980">
                  <c:v>20120911</c:v>
                </c:pt>
                <c:pt idx="2981">
                  <c:v>20120912</c:v>
                </c:pt>
                <c:pt idx="2982">
                  <c:v>20120913</c:v>
                </c:pt>
                <c:pt idx="2983">
                  <c:v>20120914</c:v>
                </c:pt>
                <c:pt idx="2984">
                  <c:v>20120917</c:v>
                </c:pt>
                <c:pt idx="2985">
                  <c:v>20120918</c:v>
                </c:pt>
                <c:pt idx="2986">
                  <c:v>20120919</c:v>
                </c:pt>
                <c:pt idx="2987">
                  <c:v>20120920</c:v>
                </c:pt>
                <c:pt idx="2988">
                  <c:v>20120921</c:v>
                </c:pt>
                <c:pt idx="2989">
                  <c:v>20120924</c:v>
                </c:pt>
                <c:pt idx="2990">
                  <c:v>20120925</c:v>
                </c:pt>
                <c:pt idx="2991">
                  <c:v>20120926</c:v>
                </c:pt>
                <c:pt idx="2992">
                  <c:v>20120927</c:v>
                </c:pt>
                <c:pt idx="2993">
                  <c:v>20120928</c:v>
                </c:pt>
                <c:pt idx="2994">
                  <c:v>20121001</c:v>
                </c:pt>
                <c:pt idx="2995">
                  <c:v>20121002</c:v>
                </c:pt>
                <c:pt idx="2996">
                  <c:v>20121003</c:v>
                </c:pt>
                <c:pt idx="2997">
                  <c:v>20121004</c:v>
                </c:pt>
                <c:pt idx="2998">
                  <c:v>20121005</c:v>
                </c:pt>
                <c:pt idx="2999">
                  <c:v>20121008</c:v>
                </c:pt>
                <c:pt idx="3000">
                  <c:v>20121009</c:v>
                </c:pt>
                <c:pt idx="3001">
                  <c:v>20121010</c:v>
                </c:pt>
                <c:pt idx="3002">
                  <c:v>20121011</c:v>
                </c:pt>
                <c:pt idx="3003">
                  <c:v>20121012</c:v>
                </c:pt>
                <c:pt idx="3004">
                  <c:v>20121015</c:v>
                </c:pt>
                <c:pt idx="3005">
                  <c:v>20121016</c:v>
                </c:pt>
                <c:pt idx="3006">
                  <c:v>20121017</c:v>
                </c:pt>
                <c:pt idx="3007">
                  <c:v>20121018</c:v>
                </c:pt>
                <c:pt idx="3008">
                  <c:v>20121019</c:v>
                </c:pt>
                <c:pt idx="3009">
                  <c:v>20121022</c:v>
                </c:pt>
                <c:pt idx="3010">
                  <c:v>20121023</c:v>
                </c:pt>
                <c:pt idx="3011">
                  <c:v>20121024</c:v>
                </c:pt>
                <c:pt idx="3012">
                  <c:v>20121025</c:v>
                </c:pt>
                <c:pt idx="3013">
                  <c:v>20121026</c:v>
                </c:pt>
                <c:pt idx="3014">
                  <c:v>20121029</c:v>
                </c:pt>
                <c:pt idx="3015">
                  <c:v>20121030</c:v>
                </c:pt>
                <c:pt idx="3016">
                  <c:v>20121031</c:v>
                </c:pt>
                <c:pt idx="3017">
                  <c:v>20121101</c:v>
                </c:pt>
                <c:pt idx="3018">
                  <c:v>20121102</c:v>
                </c:pt>
                <c:pt idx="3019">
                  <c:v>20121105</c:v>
                </c:pt>
                <c:pt idx="3020">
                  <c:v>20121106</c:v>
                </c:pt>
                <c:pt idx="3021">
                  <c:v>20121107</c:v>
                </c:pt>
                <c:pt idx="3022">
                  <c:v>20121108</c:v>
                </c:pt>
                <c:pt idx="3023">
                  <c:v>20121109</c:v>
                </c:pt>
                <c:pt idx="3024">
                  <c:v>20121112</c:v>
                </c:pt>
                <c:pt idx="3025">
                  <c:v>20121113</c:v>
                </c:pt>
                <c:pt idx="3026">
                  <c:v>20121114</c:v>
                </c:pt>
                <c:pt idx="3027">
                  <c:v>20121115</c:v>
                </c:pt>
                <c:pt idx="3028">
                  <c:v>20121116</c:v>
                </c:pt>
                <c:pt idx="3029">
                  <c:v>20121119</c:v>
                </c:pt>
                <c:pt idx="3030">
                  <c:v>20121120</c:v>
                </c:pt>
                <c:pt idx="3031">
                  <c:v>20121121</c:v>
                </c:pt>
                <c:pt idx="3032">
                  <c:v>20121122</c:v>
                </c:pt>
                <c:pt idx="3033">
                  <c:v>20121123</c:v>
                </c:pt>
                <c:pt idx="3034">
                  <c:v>20121126</c:v>
                </c:pt>
                <c:pt idx="3035">
                  <c:v>20121127</c:v>
                </c:pt>
                <c:pt idx="3036">
                  <c:v>20121128</c:v>
                </c:pt>
                <c:pt idx="3037">
                  <c:v>20121129</c:v>
                </c:pt>
                <c:pt idx="3038">
                  <c:v>20121130</c:v>
                </c:pt>
                <c:pt idx="3039">
                  <c:v>20121203</c:v>
                </c:pt>
                <c:pt idx="3040">
                  <c:v>20121204</c:v>
                </c:pt>
                <c:pt idx="3041">
                  <c:v>20121205</c:v>
                </c:pt>
                <c:pt idx="3042">
                  <c:v>20121206</c:v>
                </c:pt>
                <c:pt idx="3043">
                  <c:v>20121207</c:v>
                </c:pt>
                <c:pt idx="3044">
                  <c:v>20121210</c:v>
                </c:pt>
                <c:pt idx="3045">
                  <c:v>20121211</c:v>
                </c:pt>
                <c:pt idx="3046">
                  <c:v>20121212</c:v>
                </c:pt>
                <c:pt idx="3047">
                  <c:v>20121213</c:v>
                </c:pt>
                <c:pt idx="3048">
                  <c:v>20121214</c:v>
                </c:pt>
                <c:pt idx="3049">
                  <c:v>20121217</c:v>
                </c:pt>
                <c:pt idx="3050">
                  <c:v>20121218</c:v>
                </c:pt>
                <c:pt idx="3051">
                  <c:v>20121219</c:v>
                </c:pt>
                <c:pt idx="3052">
                  <c:v>20121220</c:v>
                </c:pt>
                <c:pt idx="3053">
                  <c:v>20121221</c:v>
                </c:pt>
                <c:pt idx="3054">
                  <c:v>20121227</c:v>
                </c:pt>
                <c:pt idx="3055">
                  <c:v>20121228</c:v>
                </c:pt>
                <c:pt idx="3056">
                  <c:v>20130102</c:v>
                </c:pt>
              </c:numCache>
            </c:numRef>
          </c:cat>
          <c:val>
            <c:numRef>
              <c:f>'Trading Rule'!$F$273:$F$3329</c:f>
              <c:numCache>
                <c:formatCode>0.00</c:formatCode>
                <c:ptCount val="3057"/>
                <c:pt idx="0">
                  <c:v>8098.5</c:v>
                </c:pt>
                <c:pt idx="1">
                  <c:v>7938.5</c:v>
                </c:pt>
                <c:pt idx="2">
                  <c:v>8087.5</c:v>
                </c:pt>
                <c:pt idx="3">
                  <c:v>8033.5</c:v>
                </c:pt>
                <c:pt idx="4">
                  <c:v>8024</c:v>
                </c:pt>
                <c:pt idx="5">
                  <c:v>8024</c:v>
                </c:pt>
                <c:pt idx="6">
                  <c:v>8028.5</c:v>
                </c:pt>
                <c:pt idx="7">
                  <c:v>7997</c:v>
                </c:pt>
                <c:pt idx="8">
                  <c:v>8126</c:v>
                </c:pt>
                <c:pt idx="9">
                  <c:v>8142.5</c:v>
                </c:pt>
                <c:pt idx="10">
                  <c:v>8175.5</c:v>
                </c:pt>
                <c:pt idx="11">
                  <c:v>8159.5</c:v>
                </c:pt>
                <c:pt idx="12">
                  <c:v>8285.5</c:v>
                </c:pt>
                <c:pt idx="13">
                  <c:v>8289</c:v>
                </c:pt>
                <c:pt idx="14">
                  <c:v>8303</c:v>
                </c:pt>
                <c:pt idx="15">
                  <c:v>8298</c:v>
                </c:pt>
                <c:pt idx="16">
                  <c:v>8343.5</c:v>
                </c:pt>
                <c:pt idx="17">
                  <c:v>8336</c:v>
                </c:pt>
                <c:pt idx="18">
                  <c:v>8380.5</c:v>
                </c:pt>
                <c:pt idx="19">
                  <c:v>8331.5</c:v>
                </c:pt>
                <c:pt idx="20">
                  <c:v>8381.5</c:v>
                </c:pt>
                <c:pt idx="21">
                  <c:v>8364.5</c:v>
                </c:pt>
                <c:pt idx="22">
                  <c:v>8401</c:v>
                </c:pt>
                <c:pt idx="23">
                  <c:v>8353.5</c:v>
                </c:pt>
                <c:pt idx="24">
                  <c:v>8268</c:v>
                </c:pt>
                <c:pt idx="25">
                  <c:v>8263.5</c:v>
                </c:pt>
                <c:pt idx="26">
                  <c:v>8306.5</c:v>
                </c:pt>
                <c:pt idx="27">
                  <c:v>8218.5</c:v>
                </c:pt>
                <c:pt idx="28">
                  <c:v>8256.5</c:v>
                </c:pt>
                <c:pt idx="29">
                  <c:v>8127</c:v>
                </c:pt>
                <c:pt idx="30">
                  <c:v>8190</c:v>
                </c:pt>
                <c:pt idx="31">
                  <c:v>8192</c:v>
                </c:pt>
                <c:pt idx="32">
                  <c:v>8112.5</c:v>
                </c:pt>
                <c:pt idx="33">
                  <c:v>8188.5</c:v>
                </c:pt>
                <c:pt idx="34">
                  <c:v>8073.5</c:v>
                </c:pt>
                <c:pt idx="35">
                  <c:v>8089.5</c:v>
                </c:pt>
                <c:pt idx="36">
                  <c:v>8063.5</c:v>
                </c:pt>
                <c:pt idx="37">
                  <c:v>7966.5</c:v>
                </c:pt>
                <c:pt idx="38">
                  <c:v>7881.5</c:v>
                </c:pt>
                <c:pt idx="39">
                  <c:v>7680.5</c:v>
                </c:pt>
                <c:pt idx="40">
                  <c:v>7793.5</c:v>
                </c:pt>
                <c:pt idx="41">
                  <c:v>7807.5</c:v>
                </c:pt>
                <c:pt idx="42">
                  <c:v>7813</c:v>
                </c:pt>
                <c:pt idx="43">
                  <c:v>7710</c:v>
                </c:pt>
                <c:pt idx="44">
                  <c:v>7787.5</c:v>
                </c:pt>
                <c:pt idx="45">
                  <c:v>7796</c:v>
                </c:pt>
                <c:pt idx="46">
                  <c:v>7905.5</c:v>
                </c:pt>
                <c:pt idx="47">
                  <c:v>7923</c:v>
                </c:pt>
                <c:pt idx="48">
                  <c:v>7864.5</c:v>
                </c:pt>
                <c:pt idx="49">
                  <c:v>7816.5</c:v>
                </c:pt>
                <c:pt idx="50">
                  <c:v>7645</c:v>
                </c:pt>
                <c:pt idx="51">
                  <c:v>7566</c:v>
                </c:pt>
                <c:pt idx="52">
                  <c:v>7385.5</c:v>
                </c:pt>
                <c:pt idx="53">
                  <c:v>7447</c:v>
                </c:pt>
                <c:pt idx="54">
                  <c:v>7334.5</c:v>
                </c:pt>
                <c:pt idx="55">
                  <c:v>7261.5</c:v>
                </c:pt>
                <c:pt idx="56">
                  <c:v>7371.5</c:v>
                </c:pt>
                <c:pt idx="57">
                  <c:v>7214.5</c:v>
                </c:pt>
                <c:pt idx="58">
                  <c:v>6969.5</c:v>
                </c:pt>
                <c:pt idx="59">
                  <c:v>7138.5</c:v>
                </c:pt>
                <c:pt idx="60">
                  <c:v>7338</c:v>
                </c:pt>
                <c:pt idx="61">
                  <c:v>7495.5</c:v>
                </c:pt>
                <c:pt idx="62">
                  <c:v>7381.5</c:v>
                </c:pt>
                <c:pt idx="63">
                  <c:v>7454.5</c:v>
                </c:pt>
                <c:pt idx="64">
                  <c:v>7390</c:v>
                </c:pt>
                <c:pt idx="65">
                  <c:v>7293.5</c:v>
                </c:pt>
                <c:pt idx="66">
                  <c:v>7115</c:v>
                </c:pt>
                <c:pt idx="67">
                  <c:v>7170</c:v>
                </c:pt>
                <c:pt idx="68">
                  <c:v>7355</c:v>
                </c:pt>
                <c:pt idx="69">
                  <c:v>7270</c:v>
                </c:pt>
                <c:pt idx="70">
                  <c:v>7361.5</c:v>
                </c:pt>
                <c:pt idx="71">
                  <c:v>7465</c:v>
                </c:pt>
                <c:pt idx="72">
                  <c:v>7522.5</c:v>
                </c:pt>
                <c:pt idx="73">
                  <c:v>7599.5</c:v>
                </c:pt>
                <c:pt idx="74">
                  <c:v>7507</c:v>
                </c:pt>
                <c:pt idx="75">
                  <c:v>7752.5</c:v>
                </c:pt>
                <c:pt idx="76">
                  <c:v>7760.5</c:v>
                </c:pt>
                <c:pt idx="77">
                  <c:v>7698.5</c:v>
                </c:pt>
                <c:pt idx="78">
                  <c:v>7631.5</c:v>
                </c:pt>
                <c:pt idx="79">
                  <c:v>7716.5</c:v>
                </c:pt>
                <c:pt idx="80">
                  <c:v>7720</c:v>
                </c:pt>
                <c:pt idx="81">
                  <c:v>7731.5</c:v>
                </c:pt>
                <c:pt idx="82">
                  <c:v>7758.5</c:v>
                </c:pt>
                <c:pt idx="83">
                  <c:v>7844.5</c:v>
                </c:pt>
                <c:pt idx="84">
                  <c:v>7809</c:v>
                </c:pt>
                <c:pt idx="85">
                  <c:v>7655.5</c:v>
                </c:pt>
                <c:pt idx="86">
                  <c:v>7724</c:v>
                </c:pt>
                <c:pt idx="87">
                  <c:v>7703.5</c:v>
                </c:pt>
                <c:pt idx="88">
                  <c:v>7689.5</c:v>
                </c:pt>
                <c:pt idx="89">
                  <c:v>7642.5</c:v>
                </c:pt>
                <c:pt idx="90">
                  <c:v>7756.5</c:v>
                </c:pt>
                <c:pt idx="91">
                  <c:v>7710.5</c:v>
                </c:pt>
                <c:pt idx="92">
                  <c:v>7627.5</c:v>
                </c:pt>
                <c:pt idx="93">
                  <c:v>7624.5</c:v>
                </c:pt>
                <c:pt idx="94">
                  <c:v>7748.5</c:v>
                </c:pt>
                <c:pt idx="95">
                  <c:v>7738.5</c:v>
                </c:pt>
                <c:pt idx="96">
                  <c:v>7762.5</c:v>
                </c:pt>
                <c:pt idx="97">
                  <c:v>7817.5</c:v>
                </c:pt>
                <c:pt idx="98">
                  <c:v>7841.5</c:v>
                </c:pt>
                <c:pt idx="99">
                  <c:v>7814.5</c:v>
                </c:pt>
                <c:pt idx="100">
                  <c:v>7851.5</c:v>
                </c:pt>
                <c:pt idx="101">
                  <c:v>7799.5</c:v>
                </c:pt>
                <c:pt idx="102">
                  <c:v>7788.5</c:v>
                </c:pt>
                <c:pt idx="103">
                  <c:v>7694</c:v>
                </c:pt>
                <c:pt idx="104">
                  <c:v>7619.5</c:v>
                </c:pt>
                <c:pt idx="105">
                  <c:v>7717</c:v>
                </c:pt>
                <c:pt idx="106">
                  <c:v>7708</c:v>
                </c:pt>
                <c:pt idx="107">
                  <c:v>7736.5</c:v>
                </c:pt>
                <c:pt idx="108">
                  <c:v>7828.5</c:v>
                </c:pt>
                <c:pt idx="109">
                  <c:v>7772.5</c:v>
                </c:pt>
                <c:pt idx="110">
                  <c:v>7782.5</c:v>
                </c:pt>
                <c:pt idx="111">
                  <c:v>7746.5</c:v>
                </c:pt>
                <c:pt idx="112">
                  <c:v>7735.5</c:v>
                </c:pt>
                <c:pt idx="113">
                  <c:v>7628.5</c:v>
                </c:pt>
                <c:pt idx="114">
                  <c:v>7688</c:v>
                </c:pt>
                <c:pt idx="115">
                  <c:v>7589.5</c:v>
                </c:pt>
                <c:pt idx="116">
                  <c:v>7495</c:v>
                </c:pt>
                <c:pt idx="117">
                  <c:v>7433.5</c:v>
                </c:pt>
                <c:pt idx="118">
                  <c:v>7490</c:v>
                </c:pt>
                <c:pt idx="119">
                  <c:v>7432</c:v>
                </c:pt>
                <c:pt idx="120">
                  <c:v>7476</c:v>
                </c:pt>
                <c:pt idx="121">
                  <c:v>7462</c:v>
                </c:pt>
                <c:pt idx="122">
                  <c:v>7458</c:v>
                </c:pt>
                <c:pt idx="123">
                  <c:v>7401</c:v>
                </c:pt>
                <c:pt idx="124">
                  <c:v>7390</c:v>
                </c:pt>
                <c:pt idx="125">
                  <c:v>7527</c:v>
                </c:pt>
                <c:pt idx="126">
                  <c:v>7609</c:v>
                </c:pt>
                <c:pt idx="127">
                  <c:v>7661.5</c:v>
                </c:pt>
                <c:pt idx="128">
                  <c:v>7617</c:v>
                </c:pt>
                <c:pt idx="129">
                  <c:v>7555</c:v>
                </c:pt>
                <c:pt idx="130">
                  <c:v>7538</c:v>
                </c:pt>
                <c:pt idx="131">
                  <c:v>7408.5</c:v>
                </c:pt>
                <c:pt idx="132">
                  <c:v>7421</c:v>
                </c:pt>
                <c:pt idx="133">
                  <c:v>7346</c:v>
                </c:pt>
                <c:pt idx="134">
                  <c:v>7344.5</c:v>
                </c:pt>
                <c:pt idx="135">
                  <c:v>7434</c:v>
                </c:pt>
                <c:pt idx="136">
                  <c:v>7475</c:v>
                </c:pt>
                <c:pt idx="137">
                  <c:v>7384</c:v>
                </c:pt>
                <c:pt idx="138">
                  <c:v>7389</c:v>
                </c:pt>
                <c:pt idx="139">
                  <c:v>7259</c:v>
                </c:pt>
                <c:pt idx="140">
                  <c:v>7334</c:v>
                </c:pt>
                <c:pt idx="141">
                  <c:v>7284.5</c:v>
                </c:pt>
                <c:pt idx="142">
                  <c:v>7334</c:v>
                </c:pt>
                <c:pt idx="143">
                  <c:v>7193.5</c:v>
                </c:pt>
                <c:pt idx="144">
                  <c:v>7104</c:v>
                </c:pt>
                <c:pt idx="145">
                  <c:v>7199</c:v>
                </c:pt>
                <c:pt idx="146">
                  <c:v>7290</c:v>
                </c:pt>
                <c:pt idx="147">
                  <c:v>7322</c:v>
                </c:pt>
                <c:pt idx="148">
                  <c:v>7382.5</c:v>
                </c:pt>
                <c:pt idx="149">
                  <c:v>7371</c:v>
                </c:pt>
                <c:pt idx="150">
                  <c:v>7304.5</c:v>
                </c:pt>
                <c:pt idx="151">
                  <c:v>7282</c:v>
                </c:pt>
                <c:pt idx="152">
                  <c:v>7288</c:v>
                </c:pt>
                <c:pt idx="153">
                  <c:v>7278</c:v>
                </c:pt>
                <c:pt idx="154">
                  <c:v>7146</c:v>
                </c:pt>
                <c:pt idx="155">
                  <c:v>7034</c:v>
                </c:pt>
                <c:pt idx="156">
                  <c:v>6965.5</c:v>
                </c:pt>
                <c:pt idx="157">
                  <c:v>6996</c:v>
                </c:pt>
                <c:pt idx="158">
                  <c:v>7044</c:v>
                </c:pt>
                <c:pt idx="159">
                  <c:v>6974.5</c:v>
                </c:pt>
                <c:pt idx="160">
                  <c:v>6884</c:v>
                </c:pt>
                <c:pt idx="161">
                  <c:v>6730</c:v>
                </c:pt>
                <c:pt idx="162">
                  <c:v>6704.5</c:v>
                </c:pt>
                <c:pt idx="163">
                  <c:v>6744.5</c:v>
                </c:pt>
                <c:pt idx="164">
                  <c:v>6737.5</c:v>
                </c:pt>
                <c:pt idx="165">
                  <c:v>6765.5</c:v>
                </c:pt>
                <c:pt idx="166">
                  <c:v>6924</c:v>
                </c:pt>
                <c:pt idx="167">
                  <c:v>6920</c:v>
                </c:pt>
                <c:pt idx="168">
                  <c:v>6820</c:v>
                </c:pt>
                <c:pt idx="169">
                  <c:v>6809</c:v>
                </c:pt>
                <c:pt idx="170">
                  <c:v>6673</c:v>
                </c:pt>
                <c:pt idx="171">
                  <c:v>6691</c:v>
                </c:pt>
                <c:pt idx="172">
                  <c:v>6605</c:v>
                </c:pt>
                <c:pt idx="173">
                  <c:v>6712</c:v>
                </c:pt>
                <c:pt idx="174">
                  <c:v>6560</c:v>
                </c:pt>
                <c:pt idx="175">
                  <c:v>6381</c:v>
                </c:pt>
                <c:pt idx="176">
                  <c:v>6220</c:v>
                </c:pt>
                <c:pt idx="177">
                  <c:v>6179.5</c:v>
                </c:pt>
                <c:pt idx="178">
                  <c:v>5763</c:v>
                </c:pt>
                <c:pt idx="179">
                  <c:v>5829</c:v>
                </c:pt>
                <c:pt idx="180">
                  <c:v>5864.5</c:v>
                </c:pt>
                <c:pt idx="181">
                  <c:v>5644</c:v>
                </c:pt>
                <c:pt idx="182">
                  <c:v>5718.5</c:v>
                </c:pt>
                <c:pt idx="183">
                  <c:v>5688</c:v>
                </c:pt>
                <c:pt idx="184">
                  <c:v>5525.5</c:v>
                </c:pt>
                <c:pt idx="185">
                  <c:v>5272.5</c:v>
                </c:pt>
                <c:pt idx="186">
                  <c:v>5297.5</c:v>
                </c:pt>
                <c:pt idx="187">
                  <c:v>5540</c:v>
                </c:pt>
                <c:pt idx="188">
                  <c:v>5507</c:v>
                </c:pt>
                <c:pt idx="189">
                  <c:v>5544</c:v>
                </c:pt>
                <c:pt idx="190">
                  <c:v>5655</c:v>
                </c:pt>
                <c:pt idx="191">
                  <c:v>5765.5</c:v>
                </c:pt>
                <c:pt idx="192">
                  <c:v>5753</c:v>
                </c:pt>
                <c:pt idx="193">
                  <c:v>5762.5</c:v>
                </c:pt>
                <c:pt idx="194">
                  <c:v>5915</c:v>
                </c:pt>
                <c:pt idx="195">
                  <c:v>6039</c:v>
                </c:pt>
                <c:pt idx="196">
                  <c:v>5973</c:v>
                </c:pt>
                <c:pt idx="197">
                  <c:v>5967</c:v>
                </c:pt>
                <c:pt idx="198">
                  <c:v>5965.5</c:v>
                </c:pt>
                <c:pt idx="199">
                  <c:v>6097</c:v>
                </c:pt>
                <c:pt idx="200">
                  <c:v>6184</c:v>
                </c:pt>
                <c:pt idx="201">
                  <c:v>6078</c:v>
                </c:pt>
                <c:pt idx="202">
                  <c:v>6036</c:v>
                </c:pt>
                <c:pt idx="203">
                  <c:v>6129</c:v>
                </c:pt>
                <c:pt idx="204">
                  <c:v>6114</c:v>
                </c:pt>
                <c:pt idx="205">
                  <c:v>6033.5</c:v>
                </c:pt>
                <c:pt idx="206">
                  <c:v>5992.5</c:v>
                </c:pt>
                <c:pt idx="207">
                  <c:v>6080</c:v>
                </c:pt>
                <c:pt idx="208">
                  <c:v>6193.5</c:v>
                </c:pt>
                <c:pt idx="209">
                  <c:v>6275</c:v>
                </c:pt>
                <c:pt idx="210">
                  <c:v>6180.5</c:v>
                </c:pt>
                <c:pt idx="211">
                  <c:v>6293.5</c:v>
                </c:pt>
                <c:pt idx="212">
                  <c:v>6154</c:v>
                </c:pt>
                <c:pt idx="213">
                  <c:v>6042</c:v>
                </c:pt>
                <c:pt idx="214">
                  <c:v>6032.5</c:v>
                </c:pt>
                <c:pt idx="215">
                  <c:v>6103.5</c:v>
                </c:pt>
                <c:pt idx="216">
                  <c:v>6047.5</c:v>
                </c:pt>
                <c:pt idx="217">
                  <c:v>6233.5</c:v>
                </c:pt>
                <c:pt idx="218">
                  <c:v>6196</c:v>
                </c:pt>
                <c:pt idx="219">
                  <c:v>6337</c:v>
                </c:pt>
                <c:pt idx="220">
                  <c:v>6436</c:v>
                </c:pt>
                <c:pt idx="221">
                  <c:v>6385.5</c:v>
                </c:pt>
                <c:pt idx="222">
                  <c:v>6306</c:v>
                </c:pt>
                <c:pt idx="223">
                  <c:v>6427</c:v>
                </c:pt>
                <c:pt idx="224">
                  <c:v>6423</c:v>
                </c:pt>
                <c:pt idx="225">
                  <c:v>6500.5</c:v>
                </c:pt>
                <c:pt idx="226">
                  <c:v>6512.5</c:v>
                </c:pt>
                <c:pt idx="227">
                  <c:v>6653</c:v>
                </c:pt>
                <c:pt idx="228">
                  <c:v>6591</c:v>
                </c:pt>
                <c:pt idx="229">
                  <c:v>6553.5</c:v>
                </c:pt>
                <c:pt idx="230">
                  <c:v>6585.5</c:v>
                </c:pt>
                <c:pt idx="231">
                  <c:v>6623</c:v>
                </c:pt>
                <c:pt idx="232">
                  <c:v>6594.5</c:v>
                </c:pt>
                <c:pt idx="233">
                  <c:v>6514.5</c:v>
                </c:pt>
                <c:pt idx="234">
                  <c:v>6395</c:v>
                </c:pt>
                <c:pt idx="235">
                  <c:v>6389</c:v>
                </c:pt>
                <c:pt idx="236">
                  <c:v>6438</c:v>
                </c:pt>
                <c:pt idx="237">
                  <c:v>6462.5</c:v>
                </c:pt>
                <c:pt idx="238">
                  <c:v>6486</c:v>
                </c:pt>
                <c:pt idx="239">
                  <c:v>6733</c:v>
                </c:pt>
                <c:pt idx="240">
                  <c:v>6733</c:v>
                </c:pt>
                <c:pt idx="241">
                  <c:v>6681</c:v>
                </c:pt>
                <c:pt idx="242">
                  <c:v>6592.5</c:v>
                </c:pt>
                <c:pt idx="243">
                  <c:v>6597</c:v>
                </c:pt>
                <c:pt idx="244">
                  <c:v>6517.5</c:v>
                </c:pt>
                <c:pt idx="245">
                  <c:v>6417</c:v>
                </c:pt>
                <c:pt idx="246">
                  <c:v>6384</c:v>
                </c:pt>
                <c:pt idx="247">
                  <c:v>6549</c:v>
                </c:pt>
                <c:pt idx="248">
                  <c:v>6496</c:v>
                </c:pt>
                <c:pt idx="249">
                  <c:v>6453.5</c:v>
                </c:pt>
                <c:pt idx="250">
                  <c:v>6423</c:v>
                </c:pt>
                <c:pt idx="251">
                  <c:v>6476.5</c:v>
                </c:pt>
                <c:pt idx="252">
                  <c:v>6576.5</c:v>
                </c:pt>
                <c:pt idx="253">
                  <c:v>6605</c:v>
                </c:pt>
                <c:pt idx="254">
                  <c:v>6615.5</c:v>
                </c:pt>
                <c:pt idx="255">
                  <c:v>6730.5</c:v>
                </c:pt>
                <c:pt idx="256">
                  <c:v>6746.5</c:v>
                </c:pt>
                <c:pt idx="257">
                  <c:v>6675.5</c:v>
                </c:pt>
                <c:pt idx="258">
                  <c:v>6680</c:v>
                </c:pt>
                <c:pt idx="259">
                  <c:v>6744.5</c:v>
                </c:pt>
                <c:pt idx="260">
                  <c:v>6669.5</c:v>
                </c:pt>
                <c:pt idx="261">
                  <c:v>6663.5</c:v>
                </c:pt>
                <c:pt idx="262">
                  <c:v>6513.5</c:v>
                </c:pt>
                <c:pt idx="263">
                  <c:v>6514</c:v>
                </c:pt>
                <c:pt idx="264">
                  <c:v>6434.5</c:v>
                </c:pt>
                <c:pt idx="265">
                  <c:v>6571.5</c:v>
                </c:pt>
                <c:pt idx="266">
                  <c:v>6557</c:v>
                </c:pt>
                <c:pt idx="267">
                  <c:v>6516.5</c:v>
                </c:pt>
                <c:pt idx="268">
                  <c:v>6478.5</c:v>
                </c:pt>
                <c:pt idx="269">
                  <c:v>6606.5</c:v>
                </c:pt>
                <c:pt idx="270">
                  <c:v>6607.5</c:v>
                </c:pt>
                <c:pt idx="271">
                  <c:v>6596.5</c:v>
                </c:pt>
                <c:pt idx="272">
                  <c:v>6586.5</c:v>
                </c:pt>
                <c:pt idx="273">
                  <c:v>6512.5</c:v>
                </c:pt>
                <c:pt idx="274">
                  <c:v>6505</c:v>
                </c:pt>
                <c:pt idx="275">
                  <c:v>6551</c:v>
                </c:pt>
                <c:pt idx="276">
                  <c:v>6534.5</c:v>
                </c:pt>
                <c:pt idx="277">
                  <c:v>6441.5</c:v>
                </c:pt>
                <c:pt idx="278">
                  <c:v>6366</c:v>
                </c:pt>
                <c:pt idx="279">
                  <c:v>6236.5</c:v>
                </c:pt>
                <c:pt idx="280">
                  <c:v>6290.5</c:v>
                </c:pt>
                <c:pt idx="281">
                  <c:v>6245</c:v>
                </c:pt>
                <c:pt idx="282">
                  <c:v>6378</c:v>
                </c:pt>
                <c:pt idx="283">
                  <c:v>6301</c:v>
                </c:pt>
                <c:pt idx="284">
                  <c:v>6363.5</c:v>
                </c:pt>
                <c:pt idx="285">
                  <c:v>6398.5</c:v>
                </c:pt>
                <c:pt idx="286">
                  <c:v>6283</c:v>
                </c:pt>
                <c:pt idx="287">
                  <c:v>6276.5</c:v>
                </c:pt>
                <c:pt idx="288">
                  <c:v>6203.5</c:v>
                </c:pt>
                <c:pt idx="289">
                  <c:v>6211</c:v>
                </c:pt>
                <c:pt idx="290">
                  <c:v>6256.5</c:v>
                </c:pt>
                <c:pt idx="291">
                  <c:v>6169.5</c:v>
                </c:pt>
                <c:pt idx="292">
                  <c:v>6294</c:v>
                </c:pt>
                <c:pt idx="293">
                  <c:v>6327</c:v>
                </c:pt>
                <c:pt idx="294">
                  <c:v>6382.5</c:v>
                </c:pt>
                <c:pt idx="295">
                  <c:v>6476.5</c:v>
                </c:pt>
                <c:pt idx="296">
                  <c:v>6536.5</c:v>
                </c:pt>
                <c:pt idx="297">
                  <c:v>6661.5</c:v>
                </c:pt>
                <c:pt idx="298">
                  <c:v>6645.5</c:v>
                </c:pt>
                <c:pt idx="299">
                  <c:v>6712.5</c:v>
                </c:pt>
                <c:pt idx="300">
                  <c:v>6698.5</c:v>
                </c:pt>
                <c:pt idx="301">
                  <c:v>6772.5</c:v>
                </c:pt>
                <c:pt idx="302">
                  <c:v>6779.5</c:v>
                </c:pt>
                <c:pt idx="303">
                  <c:v>6710.5</c:v>
                </c:pt>
                <c:pt idx="304">
                  <c:v>6652.5</c:v>
                </c:pt>
                <c:pt idx="305">
                  <c:v>6702</c:v>
                </c:pt>
                <c:pt idx="306">
                  <c:v>6803.5</c:v>
                </c:pt>
                <c:pt idx="307">
                  <c:v>6839</c:v>
                </c:pt>
                <c:pt idx="308">
                  <c:v>6881</c:v>
                </c:pt>
                <c:pt idx="309">
                  <c:v>6778</c:v>
                </c:pt>
                <c:pt idx="310">
                  <c:v>6770</c:v>
                </c:pt>
                <c:pt idx="311">
                  <c:v>6768.5</c:v>
                </c:pt>
                <c:pt idx="312">
                  <c:v>6735</c:v>
                </c:pt>
                <c:pt idx="313">
                  <c:v>6794</c:v>
                </c:pt>
                <c:pt idx="314">
                  <c:v>6758.5</c:v>
                </c:pt>
                <c:pt idx="315">
                  <c:v>6762.5</c:v>
                </c:pt>
                <c:pt idx="316">
                  <c:v>6715.5</c:v>
                </c:pt>
                <c:pt idx="317">
                  <c:v>6688.5</c:v>
                </c:pt>
                <c:pt idx="318">
                  <c:v>6652.5</c:v>
                </c:pt>
                <c:pt idx="319">
                  <c:v>6664.5</c:v>
                </c:pt>
                <c:pt idx="320">
                  <c:v>6576.5</c:v>
                </c:pt>
                <c:pt idx="321">
                  <c:v>6563.5</c:v>
                </c:pt>
                <c:pt idx="322">
                  <c:v>6666.5</c:v>
                </c:pt>
                <c:pt idx="323">
                  <c:v>6584</c:v>
                </c:pt>
                <c:pt idx="324">
                  <c:v>6578</c:v>
                </c:pt>
                <c:pt idx="325">
                  <c:v>6629.5</c:v>
                </c:pt>
                <c:pt idx="326">
                  <c:v>6733.5</c:v>
                </c:pt>
                <c:pt idx="327">
                  <c:v>6714</c:v>
                </c:pt>
                <c:pt idx="328">
                  <c:v>6654</c:v>
                </c:pt>
                <c:pt idx="329">
                  <c:v>6674.5</c:v>
                </c:pt>
                <c:pt idx="330">
                  <c:v>6615.5</c:v>
                </c:pt>
                <c:pt idx="331">
                  <c:v>6589.5</c:v>
                </c:pt>
                <c:pt idx="332">
                  <c:v>6559.5</c:v>
                </c:pt>
                <c:pt idx="333">
                  <c:v>6432</c:v>
                </c:pt>
                <c:pt idx="334">
                  <c:v>6389.5</c:v>
                </c:pt>
                <c:pt idx="335">
                  <c:v>6379.5</c:v>
                </c:pt>
                <c:pt idx="336">
                  <c:v>6427</c:v>
                </c:pt>
                <c:pt idx="337">
                  <c:v>6351</c:v>
                </c:pt>
                <c:pt idx="338">
                  <c:v>6275.5</c:v>
                </c:pt>
                <c:pt idx="339">
                  <c:v>6286.5</c:v>
                </c:pt>
                <c:pt idx="340">
                  <c:v>6264</c:v>
                </c:pt>
                <c:pt idx="341">
                  <c:v>6401.5</c:v>
                </c:pt>
                <c:pt idx="342">
                  <c:v>6351.5</c:v>
                </c:pt>
                <c:pt idx="343">
                  <c:v>6236.5</c:v>
                </c:pt>
                <c:pt idx="344">
                  <c:v>6361.5</c:v>
                </c:pt>
                <c:pt idx="345">
                  <c:v>6423.5</c:v>
                </c:pt>
                <c:pt idx="346">
                  <c:v>6456.5</c:v>
                </c:pt>
                <c:pt idx="347">
                  <c:v>6435</c:v>
                </c:pt>
                <c:pt idx="348">
                  <c:v>6408.5</c:v>
                </c:pt>
                <c:pt idx="349">
                  <c:v>6386.5</c:v>
                </c:pt>
                <c:pt idx="350">
                  <c:v>6374</c:v>
                </c:pt>
                <c:pt idx="351">
                  <c:v>6319</c:v>
                </c:pt>
                <c:pt idx="352">
                  <c:v>6251</c:v>
                </c:pt>
                <c:pt idx="353">
                  <c:v>6279</c:v>
                </c:pt>
                <c:pt idx="354">
                  <c:v>6331.5</c:v>
                </c:pt>
                <c:pt idx="355">
                  <c:v>6282.5</c:v>
                </c:pt>
                <c:pt idx="356">
                  <c:v>6258.5</c:v>
                </c:pt>
                <c:pt idx="357">
                  <c:v>6125.5</c:v>
                </c:pt>
                <c:pt idx="358">
                  <c:v>6176.5</c:v>
                </c:pt>
                <c:pt idx="359">
                  <c:v>6110.5</c:v>
                </c:pt>
                <c:pt idx="360">
                  <c:v>6011</c:v>
                </c:pt>
                <c:pt idx="361">
                  <c:v>5990</c:v>
                </c:pt>
                <c:pt idx="362">
                  <c:v>6011</c:v>
                </c:pt>
                <c:pt idx="363">
                  <c:v>5969</c:v>
                </c:pt>
                <c:pt idx="364">
                  <c:v>5960.5</c:v>
                </c:pt>
                <c:pt idx="365">
                  <c:v>6000.5</c:v>
                </c:pt>
                <c:pt idx="366">
                  <c:v>5893</c:v>
                </c:pt>
                <c:pt idx="367">
                  <c:v>5854.5</c:v>
                </c:pt>
                <c:pt idx="368">
                  <c:v>5671.5</c:v>
                </c:pt>
                <c:pt idx="369">
                  <c:v>5852.5</c:v>
                </c:pt>
                <c:pt idx="370">
                  <c:v>5787</c:v>
                </c:pt>
                <c:pt idx="371">
                  <c:v>5724</c:v>
                </c:pt>
                <c:pt idx="372">
                  <c:v>5613</c:v>
                </c:pt>
                <c:pt idx="373">
                  <c:v>5593</c:v>
                </c:pt>
                <c:pt idx="374">
                  <c:v>5509</c:v>
                </c:pt>
                <c:pt idx="375">
                  <c:v>5561.5</c:v>
                </c:pt>
                <c:pt idx="376">
                  <c:v>5462.5</c:v>
                </c:pt>
                <c:pt idx="377">
                  <c:v>5592.5</c:v>
                </c:pt>
                <c:pt idx="378">
                  <c:v>5749</c:v>
                </c:pt>
                <c:pt idx="379">
                  <c:v>5713.5</c:v>
                </c:pt>
                <c:pt idx="380">
                  <c:v>5565</c:v>
                </c:pt>
                <c:pt idx="381">
                  <c:v>5500.5</c:v>
                </c:pt>
                <c:pt idx="382">
                  <c:v>5615.5</c:v>
                </c:pt>
                <c:pt idx="383">
                  <c:v>5828.5</c:v>
                </c:pt>
                <c:pt idx="384">
                  <c:v>5792</c:v>
                </c:pt>
                <c:pt idx="385">
                  <c:v>5722.5</c:v>
                </c:pt>
                <c:pt idx="386">
                  <c:v>5557</c:v>
                </c:pt>
                <c:pt idx="387">
                  <c:v>5507</c:v>
                </c:pt>
                <c:pt idx="388">
                  <c:v>5483</c:v>
                </c:pt>
                <c:pt idx="389">
                  <c:v>5293.5</c:v>
                </c:pt>
                <c:pt idx="390">
                  <c:v>5317.5</c:v>
                </c:pt>
                <c:pt idx="391">
                  <c:v>5420.5</c:v>
                </c:pt>
                <c:pt idx="392">
                  <c:v>5447</c:v>
                </c:pt>
                <c:pt idx="393">
                  <c:v>5262.5</c:v>
                </c:pt>
                <c:pt idx="394">
                  <c:v>5065.5</c:v>
                </c:pt>
                <c:pt idx="395">
                  <c:v>4888.5</c:v>
                </c:pt>
                <c:pt idx="396">
                  <c:v>4995</c:v>
                </c:pt>
                <c:pt idx="397">
                  <c:v>4822.5</c:v>
                </c:pt>
                <c:pt idx="398">
                  <c:v>4905</c:v>
                </c:pt>
                <c:pt idx="399">
                  <c:v>5175.5</c:v>
                </c:pt>
                <c:pt idx="400">
                  <c:v>5215</c:v>
                </c:pt>
                <c:pt idx="401">
                  <c:v>5047</c:v>
                </c:pt>
                <c:pt idx="402">
                  <c:v>4955.5</c:v>
                </c:pt>
                <c:pt idx="403">
                  <c:v>4853.5</c:v>
                </c:pt>
                <c:pt idx="404">
                  <c:v>4685.5</c:v>
                </c:pt>
                <c:pt idx="405">
                  <c:v>4878</c:v>
                </c:pt>
                <c:pt idx="406">
                  <c:v>4784.5</c:v>
                </c:pt>
                <c:pt idx="407">
                  <c:v>5009.5</c:v>
                </c:pt>
                <c:pt idx="408">
                  <c:v>5075.5</c:v>
                </c:pt>
                <c:pt idx="409">
                  <c:v>5012.5</c:v>
                </c:pt>
                <c:pt idx="410">
                  <c:v>5022.5</c:v>
                </c:pt>
                <c:pt idx="411">
                  <c:v>4939</c:v>
                </c:pt>
                <c:pt idx="412">
                  <c:v>4995</c:v>
                </c:pt>
                <c:pt idx="413">
                  <c:v>5028.5</c:v>
                </c:pt>
                <c:pt idx="414">
                  <c:v>5183.5</c:v>
                </c:pt>
                <c:pt idx="415">
                  <c:v>5120</c:v>
                </c:pt>
                <c:pt idx="416">
                  <c:v>5206</c:v>
                </c:pt>
                <c:pt idx="417">
                  <c:v>5219</c:v>
                </c:pt>
                <c:pt idx="418">
                  <c:v>5158.5</c:v>
                </c:pt>
                <c:pt idx="419">
                  <c:v>5128.5</c:v>
                </c:pt>
                <c:pt idx="420">
                  <c:v>5183</c:v>
                </c:pt>
                <c:pt idx="421">
                  <c:v>5039.5</c:v>
                </c:pt>
                <c:pt idx="422">
                  <c:v>5005.5</c:v>
                </c:pt>
                <c:pt idx="423">
                  <c:v>5050</c:v>
                </c:pt>
                <c:pt idx="424">
                  <c:v>4950.5</c:v>
                </c:pt>
                <c:pt idx="425">
                  <c:v>4740.5</c:v>
                </c:pt>
                <c:pt idx="426">
                  <c:v>4766</c:v>
                </c:pt>
                <c:pt idx="427">
                  <c:v>4690</c:v>
                </c:pt>
                <c:pt idx="428">
                  <c:v>4812.5</c:v>
                </c:pt>
                <c:pt idx="429">
                  <c:v>4755</c:v>
                </c:pt>
                <c:pt idx="430">
                  <c:v>4813.5</c:v>
                </c:pt>
                <c:pt idx="431">
                  <c:v>4905.5</c:v>
                </c:pt>
                <c:pt idx="432">
                  <c:v>4765.5</c:v>
                </c:pt>
                <c:pt idx="433">
                  <c:v>4701</c:v>
                </c:pt>
                <c:pt idx="434">
                  <c:v>4644.5</c:v>
                </c:pt>
                <c:pt idx="435">
                  <c:v>4608</c:v>
                </c:pt>
                <c:pt idx="436">
                  <c:v>4465</c:v>
                </c:pt>
                <c:pt idx="437">
                  <c:v>4362</c:v>
                </c:pt>
                <c:pt idx="438">
                  <c:v>4415.5</c:v>
                </c:pt>
                <c:pt idx="439">
                  <c:v>4252</c:v>
                </c:pt>
                <c:pt idx="440">
                  <c:v>4215.5</c:v>
                </c:pt>
                <c:pt idx="441">
                  <c:v>4289.5</c:v>
                </c:pt>
                <c:pt idx="442">
                  <c:v>4338.5</c:v>
                </c:pt>
                <c:pt idx="443">
                  <c:v>4208</c:v>
                </c:pt>
                <c:pt idx="444">
                  <c:v>4125.5</c:v>
                </c:pt>
                <c:pt idx="445">
                  <c:v>4193</c:v>
                </c:pt>
                <c:pt idx="446">
                  <c:v>4239.5</c:v>
                </c:pt>
                <c:pt idx="447">
                  <c:v>4150.5</c:v>
                </c:pt>
                <c:pt idx="448">
                  <c:v>4011.5</c:v>
                </c:pt>
                <c:pt idx="449">
                  <c:v>3997.5</c:v>
                </c:pt>
                <c:pt idx="450">
                  <c:v>3939</c:v>
                </c:pt>
                <c:pt idx="451">
                  <c:v>3926.5</c:v>
                </c:pt>
                <c:pt idx="452">
                  <c:v>4032</c:v>
                </c:pt>
                <c:pt idx="453">
                  <c:v>4228</c:v>
                </c:pt>
                <c:pt idx="454">
                  <c:v>4176.5</c:v>
                </c:pt>
                <c:pt idx="455">
                  <c:v>4336.5</c:v>
                </c:pt>
                <c:pt idx="456">
                  <c:v>4324.5</c:v>
                </c:pt>
                <c:pt idx="457">
                  <c:v>4490</c:v>
                </c:pt>
                <c:pt idx="458">
                  <c:v>4484</c:v>
                </c:pt>
                <c:pt idx="459">
                  <c:v>4586.5</c:v>
                </c:pt>
                <c:pt idx="460">
                  <c:v>4460.5</c:v>
                </c:pt>
                <c:pt idx="461">
                  <c:v>4353.5</c:v>
                </c:pt>
                <c:pt idx="462">
                  <c:v>4394.5</c:v>
                </c:pt>
                <c:pt idx="463">
                  <c:v>4421</c:v>
                </c:pt>
                <c:pt idx="464">
                  <c:v>4490.5</c:v>
                </c:pt>
                <c:pt idx="465">
                  <c:v>4342</c:v>
                </c:pt>
                <c:pt idx="466">
                  <c:v>4450.5</c:v>
                </c:pt>
                <c:pt idx="467">
                  <c:v>4489.5</c:v>
                </c:pt>
                <c:pt idx="468">
                  <c:v>4477.5</c:v>
                </c:pt>
                <c:pt idx="469">
                  <c:v>4645.5</c:v>
                </c:pt>
                <c:pt idx="470">
                  <c:v>4679</c:v>
                </c:pt>
                <c:pt idx="471">
                  <c:v>4618</c:v>
                </c:pt>
                <c:pt idx="472">
                  <c:v>4489.5</c:v>
                </c:pt>
                <c:pt idx="473">
                  <c:v>4388</c:v>
                </c:pt>
                <c:pt idx="474">
                  <c:v>4337.5</c:v>
                </c:pt>
                <c:pt idx="475">
                  <c:v>4429.5</c:v>
                </c:pt>
                <c:pt idx="476">
                  <c:v>4385.5</c:v>
                </c:pt>
                <c:pt idx="477">
                  <c:v>4491</c:v>
                </c:pt>
                <c:pt idx="478">
                  <c:v>4499.5</c:v>
                </c:pt>
                <c:pt idx="479">
                  <c:v>4523</c:v>
                </c:pt>
                <c:pt idx="480">
                  <c:v>4533.5</c:v>
                </c:pt>
                <c:pt idx="481">
                  <c:v>4527</c:v>
                </c:pt>
                <c:pt idx="482">
                  <c:v>4604.5</c:v>
                </c:pt>
                <c:pt idx="483">
                  <c:v>4635.5</c:v>
                </c:pt>
                <c:pt idx="484">
                  <c:v>4610.5</c:v>
                </c:pt>
                <c:pt idx="485">
                  <c:v>4496</c:v>
                </c:pt>
                <c:pt idx="486">
                  <c:v>4638</c:v>
                </c:pt>
                <c:pt idx="487">
                  <c:v>4681</c:v>
                </c:pt>
                <c:pt idx="488">
                  <c:v>4660</c:v>
                </c:pt>
                <c:pt idx="489">
                  <c:v>4673</c:v>
                </c:pt>
                <c:pt idx="490">
                  <c:v>4596.5</c:v>
                </c:pt>
                <c:pt idx="491">
                  <c:v>4633</c:v>
                </c:pt>
                <c:pt idx="492">
                  <c:v>4531.5</c:v>
                </c:pt>
                <c:pt idx="493">
                  <c:v>4500</c:v>
                </c:pt>
                <c:pt idx="494">
                  <c:v>4378</c:v>
                </c:pt>
                <c:pt idx="495">
                  <c:v>4464</c:v>
                </c:pt>
                <c:pt idx="496">
                  <c:v>4489.5</c:v>
                </c:pt>
                <c:pt idx="497">
                  <c:v>4418.5</c:v>
                </c:pt>
                <c:pt idx="498">
                  <c:v>4361.5</c:v>
                </c:pt>
                <c:pt idx="499">
                  <c:v>4499</c:v>
                </c:pt>
                <c:pt idx="500">
                  <c:v>4448</c:v>
                </c:pt>
                <c:pt idx="501">
                  <c:v>4341.5</c:v>
                </c:pt>
                <c:pt idx="502">
                  <c:v>4254.5</c:v>
                </c:pt>
                <c:pt idx="503">
                  <c:v>4337</c:v>
                </c:pt>
                <c:pt idx="504">
                  <c:v>4284.5</c:v>
                </c:pt>
                <c:pt idx="505">
                  <c:v>4143.5</c:v>
                </c:pt>
                <c:pt idx="506">
                  <c:v>4183.5</c:v>
                </c:pt>
                <c:pt idx="507">
                  <c:v>4378</c:v>
                </c:pt>
                <c:pt idx="508">
                  <c:v>4395</c:v>
                </c:pt>
                <c:pt idx="509">
                  <c:v>4442.5</c:v>
                </c:pt>
                <c:pt idx="510">
                  <c:v>4401</c:v>
                </c:pt>
                <c:pt idx="511">
                  <c:v>4312</c:v>
                </c:pt>
                <c:pt idx="512">
                  <c:v>4316</c:v>
                </c:pt>
                <c:pt idx="513">
                  <c:v>4337</c:v>
                </c:pt>
                <c:pt idx="514">
                  <c:v>4368</c:v>
                </c:pt>
                <c:pt idx="515">
                  <c:v>4417</c:v>
                </c:pt>
                <c:pt idx="516">
                  <c:v>4334</c:v>
                </c:pt>
                <c:pt idx="517">
                  <c:v>4344</c:v>
                </c:pt>
                <c:pt idx="518">
                  <c:v>4217</c:v>
                </c:pt>
                <c:pt idx="519">
                  <c:v>4210.5</c:v>
                </c:pt>
                <c:pt idx="520">
                  <c:v>4169</c:v>
                </c:pt>
                <c:pt idx="521">
                  <c:v>4090</c:v>
                </c:pt>
                <c:pt idx="522">
                  <c:v>4104</c:v>
                </c:pt>
                <c:pt idx="523">
                  <c:v>4009.5</c:v>
                </c:pt>
                <c:pt idx="524">
                  <c:v>3932.5</c:v>
                </c:pt>
                <c:pt idx="525">
                  <c:v>3968.5</c:v>
                </c:pt>
                <c:pt idx="526">
                  <c:v>4010</c:v>
                </c:pt>
                <c:pt idx="527">
                  <c:v>3956.5</c:v>
                </c:pt>
                <c:pt idx="528">
                  <c:v>4038.5</c:v>
                </c:pt>
                <c:pt idx="529">
                  <c:v>4044</c:v>
                </c:pt>
                <c:pt idx="530">
                  <c:v>3914.5</c:v>
                </c:pt>
                <c:pt idx="531">
                  <c:v>4024</c:v>
                </c:pt>
                <c:pt idx="532">
                  <c:v>3917</c:v>
                </c:pt>
                <c:pt idx="533">
                  <c:v>3849</c:v>
                </c:pt>
                <c:pt idx="534">
                  <c:v>3858</c:v>
                </c:pt>
                <c:pt idx="535">
                  <c:v>3908</c:v>
                </c:pt>
                <c:pt idx="536">
                  <c:v>3871</c:v>
                </c:pt>
                <c:pt idx="537">
                  <c:v>3842</c:v>
                </c:pt>
                <c:pt idx="538">
                  <c:v>3950.5</c:v>
                </c:pt>
                <c:pt idx="539">
                  <c:v>3990.5</c:v>
                </c:pt>
                <c:pt idx="540">
                  <c:v>4010.5</c:v>
                </c:pt>
                <c:pt idx="541">
                  <c:v>3901.5</c:v>
                </c:pt>
                <c:pt idx="542">
                  <c:v>3875</c:v>
                </c:pt>
                <c:pt idx="543">
                  <c:v>3925</c:v>
                </c:pt>
                <c:pt idx="544">
                  <c:v>3860</c:v>
                </c:pt>
                <c:pt idx="545">
                  <c:v>3761</c:v>
                </c:pt>
                <c:pt idx="546">
                  <c:v>3745</c:v>
                </c:pt>
                <c:pt idx="547">
                  <c:v>3778.5</c:v>
                </c:pt>
                <c:pt idx="548">
                  <c:v>3820.5</c:v>
                </c:pt>
                <c:pt idx="549">
                  <c:v>3828</c:v>
                </c:pt>
                <c:pt idx="550">
                  <c:v>3785.5</c:v>
                </c:pt>
                <c:pt idx="551">
                  <c:v>3797.5</c:v>
                </c:pt>
                <c:pt idx="552">
                  <c:v>3719.5</c:v>
                </c:pt>
                <c:pt idx="553">
                  <c:v>3719</c:v>
                </c:pt>
                <c:pt idx="554">
                  <c:v>3606</c:v>
                </c:pt>
                <c:pt idx="555">
                  <c:v>3578</c:v>
                </c:pt>
                <c:pt idx="556">
                  <c:v>3479</c:v>
                </c:pt>
                <c:pt idx="557">
                  <c:v>3625.5</c:v>
                </c:pt>
                <c:pt idx="558">
                  <c:v>3675.5</c:v>
                </c:pt>
                <c:pt idx="559">
                  <c:v>3780.5</c:v>
                </c:pt>
                <c:pt idx="560">
                  <c:v>3858</c:v>
                </c:pt>
                <c:pt idx="561">
                  <c:v>3895.5</c:v>
                </c:pt>
                <c:pt idx="562">
                  <c:v>3895.5</c:v>
                </c:pt>
                <c:pt idx="563">
                  <c:v>3993</c:v>
                </c:pt>
                <c:pt idx="564">
                  <c:v>3846</c:v>
                </c:pt>
                <c:pt idx="565">
                  <c:v>3907.5</c:v>
                </c:pt>
                <c:pt idx="566">
                  <c:v>3868.5</c:v>
                </c:pt>
                <c:pt idx="567">
                  <c:v>3872</c:v>
                </c:pt>
                <c:pt idx="568">
                  <c:v>3825</c:v>
                </c:pt>
                <c:pt idx="569">
                  <c:v>3702</c:v>
                </c:pt>
                <c:pt idx="570">
                  <c:v>3714</c:v>
                </c:pt>
                <c:pt idx="571">
                  <c:v>3853</c:v>
                </c:pt>
                <c:pt idx="572">
                  <c:v>3833</c:v>
                </c:pt>
                <c:pt idx="573">
                  <c:v>3920</c:v>
                </c:pt>
                <c:pt idx="574">
                  <c:v>4081</c:v>
                </c:pt>
                <c:pt idx="575">
                  <c:v>4042</c:v>
                </c:pt>
                <c:pt idx="576">
                  <c:v>4012.5</c:v>
                </c:pt>
                <c:pt idx="577">
                  <c:v>3977</c:v>
                </c:pt>
                <c:pt idx="578">
                  <c:v>4004</c:v>
                </c:pt>
                <c:pt idx="579">
                  <c:v>4061.5</c:v>
                </c:pt>
                <c:pt idx="580">
                  <c:v>4112</c:v>
                </c:pt>
                <c:pt idx="581">
                  <c:v>4110</c:v>
                </c:pt>
                <c:pt idx="582">
                  <c:v>4172</c:v>
                </c:pt>
                <c:pt idx="583">
                  <c:v>4235.5</c:v>
                </c:pt>
                <c:pt idx="584">
                  <c:v>4230.5</c:v>
                </c:pt>
                <c:pt idx="585">
                  <c:v>4173.5</c:v>
                </c:pt>
                <c:pt idx="586">
                  <c:v>4119</c:v>
                </c:pt>
                <c:pt idx="587">
                  <c:v>4222.5</c:v>
                </c:pt>
                <c:pt idx="588">
                  <c:v>4192</c:v>
                </c:pt>
                <c:pt idx="589">
                  <c:v>4195</c:v>
                </c:pt>
                <c:pt idx="590">
                  <c:v>4250</c:v>
                </c:pt>
                <c:pt idx="591">
                  <c:v>4284.5</c:v>
                </c:pt>
                <c:pt idx="592">
                  <c:v>4329.5</c:v>
                </c:pt>
                <c:pt idx="593">
                  <c:v>4271.5</c:v>
                </c:pt>
                <c:pt idx="594">
                  <c:v>4158</c:v>
                </c:pt>
                <c:pt idx="595">
                  <c:v>4211</c:v>
                </c:pt>
                <c:pt idx="596">
                  <c:v>4203.5</c:v>
                </c:pt>
                <c:pt idx="597">
                  <c:v>4171</c:v>
                </c:pt>
                <c:pt idx="598">
                  <c:v>4192</c:v>
                </c:pt>
                <c:pt idx="599">
                  <c:v>4252</c:v>
                </c:pt>
                <c:pt idx="600">
                  <c:v>4261.5</c:v>
                </c:pt>
                <c:pt idx="601">
                  <c:v>4108</c:v>
                </c:pt>
                <c:pt idx="602">
                  <c:v>4112</c:v>
                </c:pt>
                <c:pt idx="603">
                  <c:v>4080.5</c:v>
                </c:pt>
                <c:pt idx="604">
                  <c:v>4126</c:v>
                </c:pt>
                <c:pt idx="605">
                  <c:v>4099.5</c:v>
                </c:pt>
                <c:pt idx="606">
                  <c:v>4100</c:v>
                </c:pt>
                <c:pt idx="607">
                  <c:v>4136.5</c:v>
                </c:pt>
                <c:pt idx="608">
                  <c:v>4178</c:v>
                </c:pt>
                <c:pt idx="609">
                  <c:v>4174</c:v>
                </c:pt>
                <c:pt idx="610">
                  <c:v>4259</c:v>
                </c:pt>
                <c:pt idx="611">
                  <c:v>4327</c:v>
                </c:pt>
                <c:pt idx="612">
                  <c:v>4286</c:v>
                </c:pt>
                <c:pt idx="613">
                  <c:v>4336</c:v>
                </c:pt>
                <c:pt idx="614">
                  <c:v>4306.5</c:v>
                </c:pt>
                <c:pt idx="615">
                  <c:v>4392</c:v>
                </c:pt>
                <c:pt idx="616">
                  <c:v>4362</c:v>
                </c:pt>
                <c:pt idx="617">
                  <c:v>4403</c:v>
                </c:pt>
                <c:pt idx="618">
                  <c:v>4446.5</c:v>
                </c:pt>
                <c:pt idx="619">
                  <c:v>4481</c:v>
                </c:pt>
                <c:pt idx="620">
                  <c:v>4425.5</c:v>
                </c:pt>
                <c:pt idx="621">
                  <c:v>4525.5</c:v>
                </c:pt>
                <c:pt idx="622">
                  <c:v>4549</c:v>
                </c:pt>
                <c:pt idx="623">
                  <c:v>4570</c:v>
                </c:pt>
                <c:pt idx="624">
                  <c:v>4493</c:v>
                </c:pt>
                <c:pt idx="625">
                  <c:v>4507</c:v>
                </c:pt>
                <c:pt idx="626">
                  <c:v>4453.5</c:v>
                </c:pt>
                <c:pt idx="627">
                  <c:v>4491.5</c:v>
                </c:pt>
                <c:pt idx="628">
                  <c:v>4458</c:v>
                </c:pt>
                <c:pt idx="629">
                  <c:v>4496</c:v>
                </c:pt>
                <c:pt idx="630">
                  <c:v>4468.5</c:v>
                </c:pt>
                <c:pt idx="631">
                  <c:v>4473.5</c:v>
                </c:pt>
                <c:pt idx="632">
                  <c:v>4410</c:v>
                </c:pt>
                <c:pt idx="633">
                  <c:v>4501</c:v>
                </c:pt>
                <c:pt idx="634">
                  <c:v>4487</c:v>
                </c:pt>
                <c:pt idx="635">
                  <c:v>4503</c:v>
                </c:pt>
                <c:pt idx="636">
                  <c:v>4609</c:v>
                </c:pt>
                <c:pt idx="637">
                  <c:v>4594.5</c:v>
                </c:pt>
                <c:pt idx="638">
                  <c:v>4583</c:v>
                </c:pt>
                <c:pt idx="639">
                  <c:v>4526</c:v>
                </c:pt>
                <c:pt idx="640">
                  <c:v>4579</c:v>
                </c:pt>
                <c:pt idx="641">
                  <c:v>4655</c:v>
                </c:pt>
                <c:pt idx="642">
                  <c:v>4651.5</c:v>
                </c:pt>
                <c:pt idx="643">
                  <c:v>4639.5</c:v>
                </c:pt>
                <c:pt idx="644">
                  <c:v>4591.5</c:v>
                </c:pt>
                <c:pt idx="645">
                  <c:v>4623.5</c:v>
                </c:pt>
                <c:pt idx="646">
                  <c:v>4538</c:v>
                </c:pt>
                <c:pt idx="647">
                  <c:v>4563</c:v>
                </c:pt>
                <c:pt idx="648">
                  <c:v>4562.5</c:v>
                </c:pt>
                <c:pt idx="649">
                  <c:v>4625</c:v>
                </c:pt>
                <c:pt idx="650">
                  <c:v>4610.5</c:v>
                </c:pt>
                <c:pt idx="651">
                  <c:v>4668</c:v>
                </c:pt>
                <c:pt idx="652">
                  <c:v>4674</c:v>
                </c:pt>
                <c:pt idx="653">
                  <c:v>4695</c:v>
                </c:pt>
                <c:pt idx="654">
                  <c:v>4723.5</c:v>
                </c:pt>
                <c:pt idx="655">
                  <c:v>4687</c:v>
                </c:pt>
                <c:pt idx="656">
                  <c:v>4652</c:v>
                </c:pt>
                <c:pt idx="657">
                  <c:v>4689</c:v>
                </c:pt>
                <c:pt idx="658">
                  <c:v>4622</c:v>
                </c:pt>
                <c:pt idx="659">
                  <c:v>4579</c:v>
                </c:pt>
                <c:pt idx="660">
                  <c:v>4573</c:v>
                </c:pt>
                <c:pt idx="661">
                  <c:v>4591.5</c:v>
                </c:pt>
                <c:pt idx="662">
                  <c:v>4637</c:v>
                </c:pt>
                <c:pt idx="663">
                  <c:v>4643</c:v>
                </c:pt>
                <c:pt idx="664">
                  <c:v>4704</c:v>
                </c:pt>
                <c:pt idx="665">
                  <c:v>4695</c:v>
                </c:pt>
                <c:pt idx="666">
                  <c:v>4759</c:v>
                </c:pt>
                <c:pt idx="667">
                  <c:v>4751</c:v>
                </c:pt>
                <c:pt idx="668">
                  <c:v>4751</c:v>
                </c:pt>
                <c:pt idx="669">
                  <c:v>4808.5</c:v>
                </c:pt>
                <c:pt idx="670">
                  <c:v>4797</c:v>
                </c:pt>
                <c:pt idx="671">
                  <c:v>4752.5</c:v>
                </c:pt>
                <c:pt idx="672">
                  <c:v>4702</c:v>
                </c:pt>
                <c:pt idx="673">
                  <c:v>4736</c:v>
                </c:pt>
                <c:pt idx="674">
                  <c:v>4752</c:v>
                </c:pt>
                <c:pt idx="675">
                  <c:v>4735.5</c:v>
                </c:pt>
                <c:pt idx="676">
                  <c:v>4824</c:v>
                </c:pt>
                <c:pt idx="677">
                  <c:v>4814</c:v>
                </c:pt>
                <c:pt idx="678">
                  <c:v>4898.5</c:v>
                </c:pt>
                <c:pt idx="679">
                  <c:v>4918.5</c:v>
                </c:pt>
                <c:pt idx="680">
                  <c:v>4858</c:v>
                </c:pt>
                <c:pt idx="681">
                  <c:v>4893</c:v>
                </c:pt>
                <c:pt idx="682">
                  <c:v>4840</c:v>
                </c:pt>
                <c:pt idx="683">
                  <c:v>4788</c:v>
                </c:pt>
                <c:pt idx="684">
                  <c:v>4807</c:v>
                </c:pt>
                <c:pt idx="685">
                  <c:v>4739.5</c:v>
                </c:pt>
                <c:pt idx="686">
                  <c:v>4767</c:v>
                </c:pt>
                <c:pt idx="687">
                  <c:v>4810.5</c:v>
                </c:pt>
                <c:pt idx="688">
                  <c:v>4798</c:v>
                </c:pt>
                <c:pt idx="689">
                  <c:v>4871.5</c:v>
                </c:pt>
                <c:pt idx="690">
                  <c:v>4835</c:v>
                </c:pt>
                <c:pt idx="691">
                  <c:v>4704</c:v>
                </c:pt>
                <c:pt idx="692">
                  <c:v>4649.5</c:v>
                </c:pt>
                <c:pt idx="693">
                  <c:v>4546</c:v>
                </c:pt>
                <c:pt idx="694">
                  <c:v>4571</c:v>
                </c:pt>
                <c:pt idx="695">
                  <c:v>4569</c:v>
                </c:pt>
                <c:pt idx="696">
                  <c:v>4551</c:v>
                </c:pt>
                <c:pt idx="697">
                  <c:v>4494.5</c:v>
                </c:pt>
                <c:pt idx="698">
                  <c:v>4559.5</c:v>
                </c:pt>
                <c:pt idx="699">
                  <c:v>4525</c:v>
                </c:pt>
                <c:pt idx="700">
                  <c:v>4656.5</c:v>
                </c:pt>
                <c:pt idx="701">
                  <c:v>4647</c:v>
                </c:pt>
                <c:pt idx="702">
                  <c:v>4590.5</c:v>
                </c:pt>
                <c:pt idx="703">
                  <c:v>4639</c:v>
                </c:pt>
                <c:pt idx="704">
                  <c:v>4721.5</c:v>
                </c:pt>
                <c:pt idx="705">
                  <c:v>4714.5</c:v>
                </c:pt>
                <c:pt idx="706">
                  <c:v>4781</c:v>
                </c:pt>
                <c:pt idx="707">
                  <c:v>4778</c:v>
                </c:pt>
                <c:pt idx="708">
                  <c:v>4804</c:v>
                </c:pt>
                <c:pt idx="709">
                  <c:v>4817</c:v>
                </c:pt>
                <c:pt idx="710">
                  <c:v>4748.5</c:v>
                </c:pt>
                <c:pt idx="711">
                  <c:v>4801</c:v>
                </c:pt>
                <c:pt idx="712">
                  <c:v>4822</c:v>
                </c:pt>
                <c:pt idx="713">
                  <c:v>4730</c:v>
                </c:pt>
                <c:pt idx="714">
                  <c:v>4740.5</c:v>
                </c:pt>
                <c:pt idx="715">
                  <c:v>4691</c:v>
                </c:pt>
                <c:pt idx="716">
                  <c:v>4758.5</c:v>
                </c:pt>
                <c:pt idx="717">
                  <c:v>4837</c:v>
                </c:pt>
                <c:pt idx="718">
                  <c:v>4859.5</c:v>
                </c:pt>
                <c:pt idx="719">
                  <c:v>4884.5</c:v>
                </c:pt>
                <c:pt idx="720">
                  <c:v>4885</c:v>
                </c:pt>
                <c:pt idx="721">
                  <c:v>4994</c:v>
                </c:pt>
                <c:pt idx="722">
                  <c:v>4967.5</c:v>
                </c:pt>
                <c:pt idx="723">
                  <c:v>4969</c:v>
                </c:pt>
                <c:pt idx="724">
                  <c:v>4987</c:v>
                </c:pt>
                <c:pt idx="725">
                  <c:v>5017</c:v>
                </c:pt>
                <c:pt idx="726">
                  <c:v>4989.5</c:v>
                </c:pt>
                <c:pt idx="727">
                  <c:v>4978</c:v>
                </c:pt>
                <c:pt idx="728">
                  <c:v>5012.5</c:v>
                </c:pt>
                <c:pt idx="729">
                  <c:v>4997.5</c:v>
                </c:pt>
                <c:pt idx="730">
                  <c:v>5026</c:v>
                </c:pt>
                <c:pt idx="731">
                  <c:v>4906.5</c:v>
                </c:pt>
                <c:pt idx="732">
                  <c:v>4856</c:v>
                </c:pt>
                <c:pt idx="733">
                  <c:v>4890</c:v>
                </c:pt>
                <c:pt idx="734">
                  <c:v>4892</c:v>
                </c:pt>
                <c:pt idx="735">
                  <c:v>4867</c:v>
                </c:pt>
                <c:pt idx="736">
                  <c:v>4979.5</c:v>
                </c:pt>
                <c:pt idx="737">
                  <c:v>4971</c:v>
                </c:pt>
                <c:pt idx="738">
                  <c:v>4964</c:v>
                </c:pt>
                <c:pt idx="739">
                  <c:v>4982</c:v>
                </c:pt>
                <c:pt idx="740">
                  <c:v>4973.5</c:v>
                </c:pt>
                <c:pt idx="741">
                  <c:v>5057.5</c:v>
                </c:pt>
                <c:pt idx="742">
                  <c:v>5055.5</c:v>
                </c:pt>
                <c:pt idx="743">
                  <c:v>5115.5</c:v>
                </c:pt>
                <c:pt idx="744">
                  <c:v>5083.5</c:v>
                </c:pt>
                <c:pt idx="745">
                  <c:v>5054.5</c:v>
                </c:pt>
                <c:pt idx="746">
                  <c:v>5056</c:v>
                </c:pt>
                <c:pt idx="747">
                  <c:v>5084.5</c:v>
                </c:pt>
                <c:pt idx="748">
                  <c:v>5057</c:v>
                </c:pt>
                <c:pt idx="749">
                  <c:v>5083</c:v>
                </c:pt>
                <c:pt idx="750">
                  <c:v>5080.5</c:v>
                </c:pt>
                <c:pt idx="751">
                  <c:v>5088.5</c:v>
                </c:pt>
                <c:pt idx="752">
                  <c:v>5102</c:v>
                </c:pt>
                <c:pt idx="753">
                  <c:v>5037</c:v>
                </c:pt>
                <c:pt idx="754">
                  <c:v>5107.5</c:v>
                </c:pt>
                <c:pt idx="755">
                  <c:v>5105.5</c:v>
                </c:pt>
                <c:pt idx="756">
                  <c:v>5119</c:v>
                </c:pt>
                <c:pt idx="757">
                  <c:v>5128.5</c:v>
                </c:pt>
                <c:pt idx="758">
                  <c:v>5191</c:v>
                </c:pt>
                <c:pt idx="759">
                  <c:v>5200.5</c:v>
                </c:pt>
                <c:pt idx="760">
                  <c:v>5250</c:v>
                </c:pt>
                <c:pt idx="761">
                  <c:v>5269.5</c:v>
                </c:pt>
                <c:pt idx="762">
                  <c:v>5265</c:v>
                </c:pt>
                <c:pt idx="763">
                  <c:v>5250</c:v>
                </c:pt>
                <c:pt idx="764">
                  <c:v>5279.5</c:v>
                </c:pt>
                <c:pt idx="765">
                  <c:v>5238</c:v>
                </c:pt>
                <c:pt idx="766">
                  <c:v>5219.5</c:v>
                </c:pt>
                <c:pt idx="767">
                  <c:v>5200.5</c:v>
                </c:pt>
                <c:pt idx="768">
                  <c:v>5270.5</c:v>
                </c:pt>
                <c:pt idx="769">
                  <c:v>5310</c:v>
                </c:pt>
                <c:pt idx="770">
                  <c:v>5336</c:v>
                </c:pt>
                <c:pt idx="771">
                  <c:v>5361.5</c:v>
                </c:pt>
                <c:pt idx="772">
                  <c:v>5341.5</c:v>
                </c:pt>
                <c:pt idx="773">
                  <c:v>5372</c:v>
                </c:pt>
                <c:pt idx="774">
                  <c:v>5366.5</c:v>
                </c:pt>
                <c:pt idx="775">
                  <c:v>5358.5</c:v>
                </c:pt>
                <c:pt idx="776">
                  <c:v>5361.5</c:v>
                </c:pt>
                <c:pt idx="777">
                  <c:v>5353.5</c:v>
                </c:pt>
                <c:pt idx="778">
                  <c:v>5372.5</c:v>
                </c:pt>
                <c:pt idx="779">
                  <c:v>5306.5</c:v>
                </c:pt>
                <c:pt idx="780">
                  <c:v>5284.5</c:v>
                </c:pt>
                <c:pt idx="781">
                  <c:v>5319</c:v>
                </c:pt>
                <c:pt idx="782">
                  <c:v>5266</c:v>
                </c:pt>
                <c:pt idx="783">
                  <c:v>5235</c:v>
                </c:pt>
                <c:pt idx="784">
                  <c:v>5243.5</c:v>
                </c:pt>
                <c:pt idx="785">
                  <c:v>5254</c:v>
                </c:pt>
                <c:pt idx="786">
                  <c:v>5322.5</c:v>
                </c:pt>
                <c:pt idx="787">
                  <c:v>5333</c:v>
                </c:pt>
                <c:pt idx="788">
                  <c:v>5345</c:v>
                </c:pt>
                <c:pt idx="789">
                  <c:v>5328.5</c:v>
                </c:pt>
                <c:pt idx="790">
                  <c:v>5257.5</c:v>
                </c:pt>
                <c:pt idx="791">
                  <c:v>5282.5</c:v>
                </c:pt>
                <c:pt idx="792">
                  <c:v>5314</c:v>
                </c:pt>
                <c:pt idx="793">
                  <c:v>5320</c:v>
                </c:pt>
                <c:pt idx="794">
                  <c:v>5351.5</c:v>
                </c:pt>
                <c:pt idx="795">
                  <c:v>5283</c:v>
                </c:pt>
                <c:pt idx="796">
                  <c:v>5275</c:v>
                </c:pt>
                <c:pt idx="797">
                  <c:v>5199.5</c:v>
                </c:pt>
                <c:pt idx="798">
                  <c:v>5206.5</c:v>
                </c:pt>
                <c:pt idx="799">
                  <c:v>5221.5</c:v>
                </c:pt>
                <c:pt idx="800">
                  <c:v>5232</c:v>
                </c:pt>
                <c:pt idx="801">
                  <c:v>5275.5</c:v>
                </c:pt>
                <c:pt idx="802">
                  <c:v>5289</c:v>
                </c:pt>
                <c:pt idx="803">
                  <c:v>5292.5</c:v>
                </c:pt>
                <c:pt idx="804">
                  <c:v>5348.5</c:v>
                </c:pt>
                <c:pt idx="805">
                  <c:v>5344.5</c:v>
                </c:pt>
                <c:pt idx="806">
                  <c:v>5345.5</c:v>
                </c:pt>
                <c:pt idx="807">
                  <c:v>5261.5</c:v>
                </c:pt>
                <c:pt idx="808">
                  <c:v>5225.5</c:v>
                </c:pt>
                <c:pt idx="809">
                  <c:v>5134.5</c:v>
                </c:pt>
                <c:pt idx="810">
                  <c:v>5110.5</c:v>
                </c:pt>
                <c:pt idx="811">
                  <c:v>5015.5</c:v>
                </c:pt>
                <c:pt idx="812">
                  <c:v>5015.5</c:v>
                </c:pt>
                <c:pt idx="813">
                  <c:v>5102.5</c:v>
                </c:pt>
                <c:pt idx="814">
                  <c:v>5036</c:v>
                </c:pt>
                <c:pt idx="815">
                  <c:v>5014</c:v>
                </c:pt>
                <c:pt idx="816">
                  <c:v>4914.5</c:v>
                </c:pt>
                <c:pt idx="817">
                  <c:v>4932</c:v>
                </c:pt>
                <c:pt idx="818">
                  <c:v>4957.5</c:v>
                </c:pt>
                <c:pt idx="819">
                  <c:v>5034</c:v>
                </c:pt>
                <c:pt idx="820">
                  <c:v>5022</c:v>
                </c:pt>
                <c:pt idx="821">
                  <c:v>5090</c:v>
                </c:pt>
                <c:pt idx="822">
                  <c:v>5069</c:v>
                </c:pt>
                <c:pt idx="823">
                  <c:v>5062.5</c:v>
                </c:pt>
                <c:pt idx="824">
                  <c:v>5125</c:v>
                </c:pt>
                <c:pt idx="825">
                  <c:v>5225</c:v>
                </c:pt>
                <c:pt idx="826">
                  <c:v>5257.5</c:v>
                </c:pt>
                <c:pt idx="827">
                  <c:v>5226.5</c:v>
                </c:pt>
                <c:pt idx="828">
                  <c:v>5208</c:v>
                </c:pt>
                <c:pt idx="829">
                  <c:v>5224</c:v>
                </c:pt>
                <c:pt idx="830">
                  <c:v>5246.5</c:v>
                </c:pt>
                <c:pt idx="831">
                  <c:v>5219</c:v>
                </c:pt>
                <c:pt idx="832">
                  <c:v>5192</c:v>
                </c:pt>
                <c:pt idx="833">
                  <c:v>5240</c:v>
                </c:pt>
                <c:pt idx="834">
                  <c:v>5230</c:v>
                </c:pt>
                <c:pt idx="835">
                  <c:v>5263</c:v>
                </c:pt>
                <c:pt idx="836">
                  <c:v>5248</c:v>
                </c:pt>
                <c:pt idx="837">
                  <c:v>5295</c:v>
                </c:pt>
                <c:pt idx="838">
                  <c:v>5306</c:v>
                </c:pt>
                <c:pt idx="839">
                  <c:v>5324</c:v>
                </c:pt>
                <c:pt idx="840">
                  <c:v>5348.5</c:v>
                </c:pt>
                <c:pt idx="841">
                  <c:v>5270</c:v>
                </c:pt>
                <c:pt idx="842">
                  <c:v>5188</c:v>
                </c:pt>
                <c:pt idx="843">
                  <c:v>5163</c:v>
                </c:pt>
                <c:pt idx="844">
                  <c:v>5192.5</c:v>
                </c:pt>
                <c:pt idx="845">
                  <c:v>5172</c:v>
                </c:pt>
                <c:pt idx="846">
                  <c:v>5221</c:v>
                </c:pt>
                <c:pt idx="847">
                  <c:v>5077</c:v>
                </c:pt>
                <c:pt idx="848">
                  <c:v>5059.5</c:v>
                </c:pt>
                <c:pt idx="849">
                  <c:v>4988</c:v>
                </c:pt>
                <c:pt idx="850">
                  <c:v>5024</c:v>
                </c:pt>
                <c:pt idx="851">
                  <c:v>4942</c:v>
                </c:pt>
                <c:pt idx="852">
                  <c:v>5008.5</c:v>
                </c:pt>
                <c:pt idx="853">
                  <c:v>5004</c:v>
                </c:pt>
                <c:pt idx="854">
                  <c:v>4940.5</c:v>
                </c:pt>
                <c:pt idx="855">
                  <c:v>4967.5</c:v>
                </c:pt>
                <c:pt idx="856">
                  <c:v>5053</c:v>
                </c:pt>
                <c:pt idx="857">
                  <c:v>5024.5</c:v>
                </c:pt>
                <c:pt idx="858">
                  <c:v>5014.5</c:v>
                </c:pt>
                <c:pt idx="859">
                  <c:v>5045</c:v>
                </c:pt>
                <c:pt idx="860">
                  <c:v>5060.5</c:v>
                </c:pt>
                <c:pt idx="861">
                  <c:v>5068</c:v>
                </c:pt>
                <c:pt idx="862">
                  <c:v>5097.5</c:v>
                </c:pt>
                <c:pt idx="863">
                  <c:v>5106.5</c:v>
                </c:pt>
                <c:pt idx="864">
                  <c:v>5117</c:v>
                </c:pt>
                <c:pt idx="865">
                  <c:v>5058.5</c:v>
                </c:pt>
                <c:pt idx="866">
                  <c:v>5108</c:v>
                </c:pt>
                <c:pt idx="867">
                  <c:v>5110</c:v>
                </c:pt>
                <c:pt idx="868">
                  <c:v>5167.5</c:v>
                </c:pt>
                <c:pt idx="869">
                  <c:v>5211</c:v>
                </c:pt>
                <c:pt idx="870">
                  <c:v>5208</c:v>
                </c:pt>
                <c:pt idx="871">
                  <c:v>5177</c:v>
                </c:pt>
                <c:pt idx="872">
                  <c:v>5203.5</c:v>
                </c:pt>
                <c:pt idx="873">
                  <c:v>5198</c:v>
                </c:pt>
                <c:pt idx="874">
                  <c:v>5118.5</c:v>
                </c:pt>
                <c:pt idx="875">
                  <c:v>5198</c:v>
                </c:pt>
                <c:pt idx="876">
                  <c:v>5187.5</c:v>
                </c:pt>
                <c:pt idx="877">
                  <c:v>5181</c:v>
                </c:pt>
                <c:pt idx="878">
                  <c:v>5176</c:v>
                </c:pt>
                <c:pt idx="879">
                  <c:v>5175.5</c:v>
                </c:pt>
                <c:pt idx="880">
                  <c:v>5123.5</c:v>
                </c:pt>
                <c:pt idx="881">
                  <c:v>5145.5</c:v>
                </c:pt>
                <c:pt idx="882">
                  <c:v>5185</c:v>
                </c:pt>
                <c:pt idx="883">
                  <c:v>5187.5</c:v>
                </c:pt>
                <c:pt idx="884">
                  <c:v>5256.5</c:v>
                </c:pt>
                <c:pt idx="885">
                  <c:v>5255.5</c:v>
                </c:pt>
                <c:pt idx="886">
                  <c:v>5250.5</c:v>
                </c:pt>
                <c:pt idx="887">
                  <c:v>5203.5</c:v>
                </c:pt>
                <c:pt idx="888">
                  <c:v>5194.5</c:v>
                </c:pt>
                <c:pt idx="889">
                  <c:v>5184</c:v>
                </c:pt>
                <c:pt idx="890">
                  <c:v>5122.5</c:v>
                </c:pt>
                <c:pt idx="891">
                  <c:v>5129</c:v>
                </c:pt>
                <c:pt idx="892">
                  <c:v>5093</c:v>
                </c:pt>
                <c:pt idx="893">
                  <c:v>5088.5</c:v>
                </c:pt>
                <c:pt idx="894">
                  <c:v>5068.5</c:v>
                </c:pt>
                <c:pt idx="895">
                  <c:v>5084.5</c:v>
                </c:pt>
                <c:pt idx="896">
                  <c:v>5069.5</c:v>
                </c:pt>
                <c:pt idx="897">
                  <c:v>5039</c:v>
                </c:pt>
                <c:pt idx="898">
                  <c:v>5011</c:v>
                </c:pt>
                <c:pt idx="899">
                  <c:v>4977.5</c:v>
                </c:pt>
                <c:pt idx="900">
                  <c:v>5021.5</c:v>
                </c:pt>
                <c:pt idx="901">
                  <c:v>5032</c:v>
                </c:pt>
                <c:pt idx="902">
                  <c:v>4989.5</c:v>
                </c:pt>
                <c:pt idx="903">
                  <c:v>4965</c:v>
                </c:pt>
                <c:pt idx="904">
                  <c:v>4930.5</c:v>
                </c:pt>
                <c:pt idx="905">
                  <c:v>4997.5</c:v>
                </c:pt>
                <c:pt idx="906">
                  <c:v>4976.5</c:v>
                </c:pt>
                <c:pt idx="907">
                  <c:v>5067</c:v>
                </c:pt>
                <c:pt idx="908">
                  <c:v>5067.5</c:v>
                </c:pt>
                <c:pt idx="909">
                  <c:v>5047.5</c:v>
                </c:pt>
                <c:pt idx="910">
                  <c:v>5033.5</c:v>
                </c:pt>
                <c:pt idx="911">
                  <c:v>5009.5</c:v>
                </c:pt>
                <c:pt idx="912">
                  <c:v>4982.5</c:v>
                </c:pt>
                <c:pt idx="913">
                  <c:v>4887.5</c:v>
                </c:pt>
                <c:pt idx="914">
                  <c:v>4857.5</c:v>
                </c:pt>
                <c:pt idx="915">
                  <c:v>4892</c:v>
                </c:pt>
                <c:pt idx="916">
                  <c:v>4842</c:v>
                </c:pt>
                <c:pt idx="917">
                  <c:v>4802.5</c:v>
                </c:pt>
                <c:pt idx="918">
                  <c:v>4818</c:v>
                </c:pt>
                <c:pt idx="919">
                  <c:v>4869.5</c:v>
                </c:pt>
                <c:pt idx="920">
                  <c:v>4878</c:v>
                </c:pt>
                <c:pt idx="921">
                  <c:v>4901.5</c:v>
                </c:pt>
                <c:pt idx="922">
                  <c:v>4885</c:v>
                </c:pt>
                <c:pt idx="923">
                  <c:v>4906.5</c:v>
                </c:pt>
                <c:pt idx="924">
                  <c:v>4942.5</c:v>
                </c:pt>
                <c:pt idx="925">
                  <c:v>4963.5</c:v>
                </c:pt>
                <c:pt idx="926">
                  <c:v>4994</c:v>
                </c:pt>
                <c:pt idx="927">
                  <c:v>4999.5</c:v>
                </c:pt>
                <c:pt idx="928">
                  <c:v>5029</c:v>
                </c:pt>
                <c:pt idx="929">
                  <c:v>5005.5</c:v>
                </c:pt>
                <c:pt idx="930">
                  <c:v>4958.5</c:v>
                </c:pt>
                <c:pt idx="931">
                  <c:v>4979.5</c:v>
                </c:pt>
                <c:pt idx="932">
                  <c:v>5010.5</c:v>
                </c:pt>
                <c:pt idx="933">
                  <c:v>5040.5</c:v>
                </c:pt>
                <c:pt idx="934">
                  <c:v>5062.5</c:v>
                </c:pt>
                <c:pt idx="935">
                  <c:v>5064</c:v>
                </c:pt>
                <c:pt idx="936">
                  <c:v>5046</c:v>
                </c:pt>
                <c:pt idx="937">
                  <c:v>5039.5</c:v>
                </c:pt>
                <c:pt idx="938">
                  <c:v>5054</c:v>
                </c:pt>
                <c:pt idx="939">
                  <c:v>5121</c:v>
                </c:pt>
                <c:pt idx="940">
                  <c:v>5121</c:v>
                </c:pt>
                <c:pt idx="941">
                  <c:v>5116</c:v>
                </c:pt>
                <c:pt idx="942">
                  <c:v>5130.5</c:v>
                </c:pt>
                <c:pt idx="943">
                  <c:v>5150.5</c:v>
                </c:pt>
                <c:pt idx="944">
                  <c:v>5130.5</c:v>
                </c:pt>
                <c:pt idx="945">
                  <c:v>5159.5</c:v>
                </c:pt>
                <c:pt idx="946">
                  <c:v>5095.5</c:v>
                </c:pt>
                <c:pt idx="947">
                  <c:v>5060.5</c:v>
                </c:pt>
                <c:pt idx="948">
                  <c:v>5072.5</c:v>
                </c:pt>
                <c:pt idx="949">
                  <c:v>5041.5</c:v>
                </c:pt>
                <c:pt idx="950">
                  <c:v>5055.5</c:v>
                </c:pt>
                <c:pt idx="951">
                  <c:v>5085.5</c:v>
                </c:pt>
                <c:pt idx="952">
                  <c:v>5052.5</c:v>
                </c:pt>
                <c:pt idx="953">
                  <c:v>5154</c:v>
                </c:pt>
                <c:pt idx="954">
                  <c:v>5202.5</c:v>
                </c:pt>
                <c:pt idx="955">
                  <c:v>5202.5</c:v>
                </c:pt>
                <c:pt idx="956">
                  <c:v>5215.5</c:v>
                </c:pt>
                <c:pt idx="957">
                  <c:v>5205.5</c:v>
                </c:pt>
                <c:pt idx="958">
                  <c:v>5180.5</c:v>
                </c:pt>
                <c:pt idx="959">
                  <c:v>5186</c:v>
                </c:pt>
                <c:pt idx="960">
                  <c:v>5126</c:v>
                </c:pt>
                <c:pt idx="961">
                  <c:v>5099</c:v>
                </c:pt>
                <c:pt idx="962">
                  <c:v>5080.5</c:v>
                </c:pt>
                <c:pt idx="963">
                  <c:v>5111.5</c:v>
                </c:pt>
                <c:pt idx="964">
                  <c:v>5097.5</c:v>
                </c:pt>
                <c:pt idx="965">
                  <c:v>5107.5</c:v>
                </c:pt>
                <c:pt idx="966">
                  <c:v>5075.5</c:v>
                </c:pt>
                <c:pt idx="967">
                  <c:v>5072.5</c:v>
                </c:pt>
                <c:pt idx="968">
                  <c:v>5068.5</c:v>
                </c:pt>
                <c:pt idx="969">
                  <c:v>5015.5</c:v>
                </c:pt>
                <c:pt idx="970">
                  <c:v>5026.5</c:v>
                </c:pt>
                <c:pt idx="971">
                  <c:v>5100</c:v>
                </c:pt>
                <c:pt idx="972">
                  <c:v>5126</c:v>
                </c:pt>
                <c:pt idx="973">
                  <c:v>5119</c:v>
                </c:pt>
                <c:pt idx="974">
                  <c:v>5154.5</c:v>
                </c:pt>
                <c:pt idx="975">
                  <c:v>5202.5</c:v>
                </c:pt>
                <c:pt idx="976">
                  <c:v>5183.5</c:v>
                </c:pt>
                <c:pt idx="977">
                  <c:v>5232.5</c:v>
                </c:pt>
                <c:pt idx="978">
                  <c:v>5225</c:v>
                </c:pt>
                <c:pt idx="979">
                  <c:v>5235</c:v>
                </c:pt>
                <c:pt idx="980">
                  <c:v>5230.5</c:v>
                </c:pt>
                <c:pt idx="981">
                  <c:v>5253.5</c:v>
                </c:pt>
                <c:pt idx="982">
                  <c:v>5297.5</c:v>
                </c:pt>
                <c:pt idx="983">
                  <c:v>5299</c:v>
                </c:pt>
                <c:pt idx="984">
                  <c:v>5297</c:v>
                </c:pt>
                <c:pt idx="985">
                  <c:v>5275.5</c:v>
                </c:pt>
                <c:pt idx="986">
                  <c:v>5327.5</c:v>
                </c:pt>
                <c:pt idx="987">
                  <c:v>5329</c:v>
                </c:pt>
                <c:pt idx="988">
                  <c:v>5272.5</c:v>
                </c:pt>
                <c:pt idx="989">
                  <c:v>5297.5</c:v>
                </c:pt>
                <c:pt idx="990">
                  <c:v>5263.5</c:v>
                </c:pt>
                <c:pt idx="991">
                  <c:v>5277.5</c:v>
                </c:pt>
                <c:pt idx="992">
                  <c:v>5310.5</c:v>
                </c:pt>
                <c:pt idx="993">
                  <c:v>5286</c:v>
                </c:pt>
                <c:pt idx="994">
                  <c:v>5312.5</c:v>
                </c:pt>
                <c:pt idx="995">
                  <c:v>5268.5</c:v>
                </c:pt>
                <c:pt idx="996">
                  <c:v>5329.5</c:v>
                </c:pt>
                <c:pt idx="997">
                  <c:v>5348.5</c:v>
                </c:pt>
                <c:pt idx="998">
                  <c:v>5337.5</c:v>
                </c:pt>
                <c:pt idx="999">
                  <c:v>5359.5</c:v>
                </c:pt>
                <c:pt idx="1000">
                  <c:v>5337</c:v>
                </c:pt>
                <c:pt idx="1001">
                  <c:v>5360</c:v>
                </c:pt>
                <c:pt idx="1002">
                  <c:v>5316.5</c:v>
                </c:pt>
                <c:pt idx="1003">
                  <c:v>5328.5</c:v>
                </c:pt>
                <c:pt idx="1004">
                  <c:v>5372.5</c:v>
                </c:pt>
                <c:pt idx="1005">
                  <c:v>5377.5</c:v>
                </c:pt>
                <c:pt idx="1006">
                  <c:v>5367.5</c:v>
                </c:pt>
                <c:pt idx="1007">
                  <c:v>5375</c:v>
                </c:pt>
                <c:pt idx="1008">
                  <c:v>5304.5</c:v>
                </c:pt>
                <c:pt idx="1009">
                  <c:v>5346</c:v>
                </c:pt>
                <c:pt idx="1010">
                  <c:v>5368.5</c:v>
                </c:pt>
                <c:pt idx="1011">
                  <c:v>5372</c:v>
                </c:pt>
                <c:pt idx="1012">
                  <c:v>5389.5</c:v>
                </c:pt>
                <c:pt idx="1013">
                  <c:v>5387.5</c:v>
                </c:pt>
                <c:pt idx="1014">
                  <c:v>5403.5</c:v>
                </c:pt>
                <c:pt idx="1015">
                  <c:v>5394</c:v>
                </c:pt>
                <c:pt idx="1016">
                  <c:v>5391.5</c:v>
                </c:pt>
                <c:pt idx="1017">
                  <c:v>5426.5</c:v>
                </c:pt>
                <c:pt idx="1018">
                  <c:v>5414.5</c:v>
                </c:pt>
                <c:pt idx="1019">
                  <c:v>5413.5</c:v>
                </c:pt>
                <c:pt idx="1020">
                  <c:v>5442.5</c:v>
                </c:pt>
                <c:pt idx="1021">
                  <c:v>5454</c:v>
                </c:pt>
                <c:pt idx="1022">
                  <c:v>5451.5</c:v>
                </c:pt>
                <c:pt idx="1023">
                  <c:v>5379.5</c:v>
                </c:pt>
                <c:pt idx="1024">
                  <c:v>5343.5</c:v>
                </c:pt>
                <c:pt idx="1025">
                  <c:v>5350.5</c:v>
                </c:pt>
                <c:pt idx="1026">
                  <c:v>5357</c:v>
                </c:pt>
                <c:pt idx="1027">
                  <c:v>5376.5</c:v>
                </c:pt>
                <c:pt idx="1028">
                  <c:v>5392.5</c:v>
                </c:pt>
                <c:pt idx="1029">
                  <c:v>5377.5</c:v>
                </c:pt>
                <c:pt idx="1030">
                  <c:v>5329.5</c:v>
                </c:pt>
                <c:pt idx="1031">
                  <c:v>5327.5</c:v>
                </c:pt>
                <c:pt idx="1032">
                  <c:v>5329</c:v>
                </c:pt>
                <c:pt idx="1033">
                  <c:v>5364.5</c:v>
                </c:pt>
                <c:pt idx="1034">
                  <c:v>5350</c:v>
                </c:pt>
                <c:pt idx="1035">
                  <c:v>5347.5</c:v>
                </c:pt>
                <c:pt idx="1036">
                  <c:v>5329.5</c:v>
                </c:pt>
                <c:pt idx="1037">
                  <c:v>5390.5</c:v>
                </c:pt>
                <c:pt idx="1038">
                  <c:v>5413.5</c:v>
                </c:pt>
                <c:pt idx="1039">
                  <c:v>5421.5</c:v>
                </c:pt>
                <c:pt idx="1040">
                  <c:v>5417.5</c:v>
                </c:pt>
                <c:pt idx="1041">
                  <c:v>5478.5</c:v>
                </c:pt>
                <c:pt idx="1042">
                  <c:v>5491.5</c:v>
                </c:pt>
                <c:pt idx="1043">
                  <c:v>5502</c:v>
                </c:pt>
                <c:pt idx="1044">
                  <c:v>5490.5</c:v>
                </c:pt>
                <c:pt idx="1045">
                  <c:v>5488.5</c:v>
                </c:pt>
                <c:pt idx="1046">
                  <c:v>5522</c:v>
                </c:pt>
                <c:pt idx="1047">
                  <c:v>5509.5</c:v>
                </c:pt>
                <c:pt idx="1048">
                  <c:v>5514</c:v>
                </c:pt>
                <c:pt idx="1049">
                  <c:v>5491</c:v>
                </c:pt>
                <c:pt idx="1050">
                  <c:v>5497</c:v>
                </c:pt>
                <c:pt idx="1051">
                  <c:v>5486.5</c:v>
                </c:pt>
                <c:pt idx="1052">
                  <c:v>5488.5</c:v>
                </c:pt>
                <c:pt idx="1053">
                  <c:v>5426.5</c:v>
                </c:pt>
                <c:pt idx="1054">
                  <c:v>5423.5</c:v>
                </c:pt>
                <c:pt idx="1055">
                  <c:v>5433</c:v>
                </c:pt>
                <c:pt idx="1056">
                  <c:v>5481.5</c:v>
                </c:pt>
                <c:pt idx="1057">
                  <c:v>5449.5</c:v>
                </c:pt>
                <c:pt idx="1058">
                  <c:v>5509</c:v>
                </c:pt>
                <c:pt idx="1059">
                  <c:v>5500</c:v>
                </c:pt>
                <c:pt idx="1060">
                  <c:v>5499</c:v>
                </c:pt>
                <c:pt idx="1061">
                  <c:v>5552</c:v>
                </c:pt>
                <c:pt idx="1062">
                  <c:v>5549</c:v>
                </c:pt>
                <c:pt idx="1063">
                  <c:v>5516.5</c:v>
                </c:pt>
                <c:pt idx="1064">
                  <c:v>5478.5</c:v>
                </c:pt>
                <c:pt idx="1065">
                  <c:v>5483.5</c:v>
                </c:pt>
                <c:pt idx="1066">
                  <c:v>5470.5</c:v>
                </c:pt>
                <c:pt idx="1067">
                  <c:v>5485</c:v>
                </c:pt>
                <c:pt idx="1068">
                  <c:v>5493.5</c:v>
                </c:pt>
                <c:pt idx="1069">
                  <c:v>5431.5</c:v>
                </c:pt>
                <c:pt idx="1070">
                  <c:v>5426</c:v>
                </c:pt>
                <c:pt idx="1071">
                  <c:v>5430</c:v>
                </c:pt>
                <c:pt idx="1072">
                  <c:v>5429</c:v>
                </c:pt>
                <c:pt idx="1073">
                  <c:v>5452.5</c:v>
                </c:pt>
                <c:pt idx="1074">
                  <c:v>5448</c:v>
                </c:pt>
                <c:pt idx="1075">
                  <c:v>5471.5</c:v>
                </c:pt>
                <c:pt idx="1076">
                  <c:v>5462.5</c:v>
                </c:pt>
                <c:pt idx="1077">
                  <c:v>5486</c:v>
                </c:pt>
                <c:pt idx="1078">
                  <c:v>5458.5</c:v>
                </c:pt>
                <c:pt idx="1079">
                  <c:v>5461.5</c:v>
                </c:pt>
                <c:pt idx="1080">
                  <c:v>5465.5</c:v>
                </c:pt>
                <c:pt idx="1081">
                  <c:v>5484</c:v>
                </c:pt>
                <c:pt idx="1082">
                  <c:v>5487</c:v>
                </c:pt>
                <c:pt idx="1083">
                  <c:v>5506</c:v>
                </c:pt>
                <c:pt idx="1084">
                  <c:v>5512</c:v>
                </c:pt>
                <c:pt idx="1085">
                  <c:v>5516</c:v>
                </c:pt>
                <c:pt idx="1086">
                  <c:v>5481</c:v>
                </c:pt>
                <c:pt idx="1087">
                  <c:v>5510.5</c:v>
                </c:pt>
                <c:pt idx="1088">
                  <c:v>5500.5</c:v>
                </c:pt>
                <c:pt idx="1089">
                  <c:v>5394.5</c:v>
                </c:pt>
                <c:pt idx="1090">
                  <c:v>5314</c:v>
                </c:pt>
                <c:pt idx="1091">
                  <c:v>5312.5</c:v>
                </c:pt>
                <c:pt idx="1092">
                  <c:v>5256</c:v>
                </c:pt>
                <c:pt idx="1093">
                  <c:v>5328</c:v>
                </c:pt>
                <c:pt idx="1094">
                  <c:v>5323</c:v>
                </c:pt>
                <c:pt idx="1095">
                  <c:v>5351</c:v>
                </c:pt>
                <c:pt idx="1096">
                  <c:v>5335</c:v>
                </c:pt>
                <c:pt idx="1097">
                  <c:v>5314</c:v>
                </c:pt>
                <c:pt idx="1098">
                  <c:v>5287</c:v>
                </c:pt>
                <c:pt idx="1099">
                  <c:v>5304</c:v>
                </c:pt>
                <c:pt idx="1100">
                  <c:v>5331</c:v>
                </c:pt>
                <c:pt idx="1101">
                  <c:v>5353</c:v>
                </c:pt>
                <c:pt idx="1102">
                  <c:v>5383</c:v>
                </c:pt>
                <c:pt idx="1103">
                  <c:v>5381</c:v>
                </c:pt>
                <c:pt idx="1104">
                  <c:v>5408</c:v>
                </c:pt>
                <c:pt idx="1105">
                  <c:v>5410.5</c:v>
                </c:pt>
                <c:pt idx="1106">
                  <c:v>5359.5</c:v>
                </c:pt>
                <c:pt idx="1107">
                  <c:v>5361</c:v>
                </c:pt>
                <c:pt idx="1108">
                  <c:v>5367</c:v>
                </c:pt>
                <c:pt idx="1109">
                  <c:v>5370</c:v>
                </c:pt>
                <c:pt idx="1110">
                  <c:v>5379.5</c:v>
                </c:pt>
                <c:pt idx="1111">
                  <c:v>5358.5</c:v>
                </c:pt>
                <c:pt idx="1112">
                  <c:v>5443.5</c:v>
                </c:pt>
                <c:pt idx="1113">
                  <c:v>5460</c:v>
                </c:pt>
                <c:pt idx="1114">
                  <c:v>5492</c:v>
                </c:pt>
                <c:pt idx="1115">
                  <c:v>5520</c:v>
                </c:pt>
                <c:pt idx="1116">
                  <c:v>5502.5</c:v>
                </c:pt>
                <c:pt idx="1117">
                  <c:v>5490</c:v>
                </c:pt>
                <c:pt idx="1118">
                  <c:v>5544</c:v>
                </c:pt>
                <c:pt idx="1119">
                  <c:v>5554.5</c:v>
                </c:pt>
                <c:pt idx="1120">
                  <c:v>5580</c:v>
                </c:pt>
                <c:pt idx="1121">
                  <c:v>5580</c:v>
                </c:pt>
                <c:pt idx="1122">
                  <c:v>5632.5</c:v>
                </c:pt>
                <c:pt idx="1123">
                  <c:v>5640</c:v>
                </c:pt>
                <c:pt idx="1124">
                  <c:v>5603</c:v>
                </c:pt>
                <c:pt idx="1125">
                  <c:v>5612</c:v>
                </c:pt>
                <c:pt idx="1126">
                  <c:v>5657</c:v>
                </c:pt>
                <c:pt idx="1127">
                  <c:v>5655</c:v>
                </c:pt>
                <c:pt idx="1128">
                  <c:v>5672.5</c:v>
                </c:pt>
                <c:pt idx="1129">
                  <c:v>5683.5</c:v>
                </c:pt>
                <c:pt idx="1130">
                  <c:v>5685</c:v>
                </c:pt>
                <c:pt idx="1131">
                  <c:v>5700.5</c:v>
                </c:pt>
                <c:pt idx="1132">
                  <c:v>5653</c:v>
                </c:pt>
                <c:pt idx="1133">
                  <c:v>5673</c:v>
                </c:pt>
                <c:pt idx="1134">
                  <c:v>5710</c:v>
                </c:pt>
                <c:pt idx="1135">
                  <c:v>5694</c:v>
                </c:pt>
                <c:pt idx="1136">
                  <c:v>5704</c:v>
                </c:pt>
                <c:pt idx="1137">
                  <c:v>5719</c:v>
                </c:pt>
                <c:pt idx="1138">
                  <c:v>5700</c:v>
                </c:pt>
                <c:pt idx="1139">
                  <c:v>5652</c:v>
                </c:pt>
                <c:pt idx="1140">
                  <c:v>5602</c:v>
                </c:pt>
                <c:pt idx="1141">
                  <c:v>5661.5</c:v>
                </c:pt>
                <c:pt idx="1142">
                  <c:v>5665</c:v>
                </c:pt>
                <c:pt idx="1143">
                  <c:v>5694.5</c:v>
                </c:pt>
                <c:pt idx="1144">
                  <c:v>5709.5</c:v>
                </c:pt>
                <c:pt idx="1145">
                  <c:v>5717</c:v>
                </c:pt>
                <c:pt idx="1146">
                  <c:v>5703.5</c:v>
                </c:pt>
                <c:pt idx="1147">
                  <c:v>5709</c:v>
                </c:pt>
                <c:pt idx="1148">
                  <c:v>5652</c:v>
                </c:pt>
                <c:pt idx="1149">
                  <c:v>5706</c:v>
                </c:pt>
                <c:pt idx="1150">
                  <c:v>5742</c:v>
                </c:pt>
                <c:pt idx="1151">
                  <c:v>5760</c:v>
                </c:pt>
                <c:pt idx="1152">
                  <c:v>5768</c:v>
                </c:pt>
                <c:pt idx="1153">
                  <c:v>5791.5</c:v>
                </c:pt>
                <c:pt idx="1154">
                  <c:v>5809.5</c:v>
                </c:pt>
                <c:pt idx="1155">
                  <c:v>5810</c:v>
                </c:pt>
                <c:pt idx="1156">
                  <c:v>5855.5</c:v>
                </c:pt>
                <c:pt idx="1157">
                  <c:v>5898.5</c:v>
                </c:pt>
                <c:pt idx="1158">
                  <c:v>5919</c:v>
                </c:pt>
                <c:pt idx="1159">
                  <c:v>5929</c:v>
                </c:pt>
                <c:pt idx="1160">
                  <c:v>5924.5</c:v>
                </c:pt>
                <c:pt idx="1161">
                  <c:v>5932</c:v>
                </c:pt>
                <c:pt idx="1162">
                  <c:v>5948</c:v>
                </c:pt>
                <c:pt idx="1163">
                  <c:v>5990.5</c:v>
                </c:pt>
                <c:pt idx="1164">
                  <c:v>5971.5</c:v>
                </c:pt>
                <c:pt idx="1165">
                  <c:v>5984</c:v>
                </c:pt>
                <c:pt idx="1166">
                  <c:v>6017.5</c:v>
                </c:pt>
                <c:pt idx="1167">
                  <c:v>6012</c:v>
                </c:pt>
                <c:pt idx="1168">
                  <c:v>5929</c:v>
                </c:pt>
                <c:pt idx="1169">
                  <c:v>5912</c:v>
                </c:pt>
                <c:pt idx="1170">
                  <c:v>5907</c:v>
                </c:pt>
                <c:pt idx="1171">
                  <c:v>5997</c:v>
                </c:pt>
                <c:pt idx="1172">
                  <c:v>6043</c:v>
                </c:pt>
                <c:pt idx="1173">
                  <c:v>6032</c:v>
                </c:pt>
                <c:pt idx="1174">
                  <c:v>6006.5</c:v>
                </c:pt>
                <c:pt idx="1175">
                  <c:v>6027</c:v>
                </c:pt>
                <c:pt idx="1176">
                  <c:v>5954</c:v>
                </c:pt>
                <c:pt idx="1177">
                  <c:v>5967</c:v>
                </c:pt>
                <c:pt idx="1178">
                  <c:v>5938.5</c:v>
                </c:pt>
                <c:pt idx="1179">
                  <c:v>6001</c:v>
                </c:pt>
                <c:pt idx="1180">
                  <c:v>6002</c:v>
                </c:pt>
                <c:pt idx="1181">
                  <c:v>5985</c:v>
                </c:pt>
                <c:pt idx="1182">
                  <c:v>5995</c:v>
                </c:pt>
                <c:pt idx="1183">
                  <c:v>5923.5</c:v>
                </c:pt>
                <c:pt idx="1184">
                  <c:v>5861</c:v>
                </c:pt>
                <c:pt idx="1185">
                  <c:v>5912.5</c:v>
                </c:pt>
                <c:pt idx="1186">
                  <c:v>5884.5</c:v>
                </c:pt>
                <c:pt idx="1187">
                  <c:v>5911.5</c:v>
                </c:pt>
                <c:pt idx="1188">
                  <c:v>5906.5</c:v>
                </c:pt>
                <c:pt idx="1189">
                  <c:v>5919.5</c:v>
                </c:pt>
                <c:pt idx="1190">
                  <c:v>5976</c:v>
                </c:pt>
                <c:pt idx="1191">
                  <c:v>6051</c:v>
                </c:pt>
                <c:pt idx="1192">
                  <c:v>6065</c:v>
                </c:pt>
                <c:pt idx="1193">
                  <c:v>6062</c:v>
                </c:pt>
                <c:pt idx="1194">
                  <c:v>6094</c:v>
                </c:pt>
                <c:pt idx="1195">
                  <c:v>6063</c:v>
                </c:pt>
                <c:pt idx="1196">
                  <c:v>5983.5</c:v>
                </c:pt>
                <c:pt idx="1197">
                  <c:v>5978</c:v>
                </c:pt>
                <c:pt idx="1198">
                  <c:v>5969</c:v>
                </c:pt>
                <c:pt idx="1199">
                  <c:v>6066.5</c:v>
                </c:pt>
                <c:pt idx="1200">
                  <c:v>6003.5</c:v>
                </c:pt>
                <c:pt idx="1201">
                  <c:v>6020</c:v>
                </c:pt>
                <c:pt idx="1202">
                  <c:v>5926.5</c:v>
                </c:pt>
                <c:pt idx="1203">
                  <c:v>5935.5</c:v>
                </c:pt>
                <c:pt idx="1204">
                  <c:v>5973</c:v>
                </c:pt>
                <c:pt idx="1205">
                  <c:v>6048</c:v>
                </c:pt>
                <c:pt idx="1206">
                  <c:v>6050</c:v>
                </c:pt>
                <c:pt idx="1207">
                  <c:v>6095</c:v>
                </c:pt>
                <c:pt idx="1208">
                  <c:v>6126.5</c:v>
                </c:pt>
                <c:pt idx="1209">
                  <c:v>6112.5</c:v>
                </c:pt>
                <c:pt idx="1210">
                  <c:v>6147</c:v>
                </c:pt>
                <c:pt idx="1211">
                  <c:v>6198</c:v>
                </c:pt>
                <c:pt idx="1212">
                  <c:v>6133.5</c:v>
                </c:pt>
                <c:pt idx="1213">
                  <c:v>6035.5</c:v>
                </c:pt>
                <c:pt idx="1214">
                  <c:v>6068</c:v>
                </c:pt>
                <c:pt idx="1215">
                  <c:v>6082</c:v>
                </c:pt>
                <c:pt idx="1216">
                  <c:v>6087</c:v>
                </c:pt>
                <c:pt idx="1217">
                  <c:v>6011</c:v>
                </c:pt>
                <c:pt idx="1218">
                  <c:v>5997</c:v>
                </c:pt>
                <c:pt idx="1219">
                  <c:v>6036.5</c:v>
                </c:pt>
                <c:pt idx="1220">
                  <c:v>6020</c:v>
                </c:pt>
                <c:pt idx="1221">
                  <c:v>5995</c:v>
                </c:pt>
                <c:pt idx="1222">
                  <c:v>5952.5</c:v>
                </c:pt>
                <c:pt idx="1223">
                  <c:v>5908</c:v>
                </c:pt>
                <c:pt idx="1224">
                  <c:v>5921</c:v>
                </c:pt>
                <c:pt idx="1225">
                  <c:v>5982</c:v>
                </c:pt>
                <c:pt idx="1226">
                  <c:v>5900</c:v>
                </c:pt>
                <c:pt idx="1227">
                  <c:v>5942</c:v>
                </c:pt>
                <c:pt idx="1228">
                  <c:v>5879</c:v>
                </c:pt>
                <c:pt idx="1229">
                  <c:v>5915.5</c:v>
                </c:pt>
                <c:pt idx="1230">
                  <c:v>5973</c:v>
                </c:pt>
                <c:pt idx="1231">
                  <c:v>5974.5</c:v>
                </c:pt>
                <c:pt idx="1232">
                  <c:v>6036</c:v>
                </c:pt>
                <c:pt idx="1233">
                  <c:v>6060</c:v>
                </c:pt>
                <c:pt idx="1234">
                  <c:v>6036.5</c:v>
                </c:pt>
                <c:pt idx="1235">
                  <c:v>6083.5</c:v>
                </c:pt>
                <c:pt idx="1236">
                  <c:v>6068.5</c:v>
                </c:pt>
                <c:pt idx="1237">
                  <c:v>6096</c:v>
                </c:pt>
                <c:pt idx="1238">
                  <c:v>6121</c:v>
                </c:pt>
                <c:pt idx="1239">
                  <c:v>6145.5</c:v>
                </c:pt>
                <c:pt idx="1240">
                  <c:v>6147</c:v>
                </c:pt>
                <c:pt idx="1241">
                  <c:v>6161.5</c:v>
                </c:pt>
                <c:pt idx="1242">
                  <c:v>6135</c:v>
                </c:pt>
                <c:pt idx="1243">
                  <c:v>6159</c:v>
                </c:pt>
                <c:pt idx="1244">
                  <c:v>6191</c:v>
                </c:pt>
                <c:pt idx="1245">
                  <c:v>6229</c:v>
                </c:pt>
                <c:pt idx="1246">
                  <c:v>6230</c:v>
                </c:pt>
                <c:pt idx="1247">
                  <c:v>6249.5</c:v>
                </c:pt>
                <c:pt idx="1248">
                  <c:v>6245.5</c:v>
                </c:pt>
                <c:pt idx="1249">
                  <c:v>6242.5</c:v>
                </c:pt>
                <c:pt idx="1250">
                  <c:v>6227.5</c:v>
                </c:pt>
                <c:pt idx="1251">
                  <c:v>6241.5</c:v>
                </c:pt>
                <c:pt idx="1252">
                  <c:v>6254</c:v>
                </c:pt>
                <c:pt idx="1253">
                  <c:v>6315</c:v>
                </c:pt>
                <c:pt idx="1254">
                  <c:v>6353.5</c:v>
                </c:pt>
                <c:pt idx="1255">
                  <c:v>6318</c:v>
                </c:pt>
                <c:pt idx="1256">
                  <c:v>6351.5</c:v>
                </c:pt>
                <c:pt idx="1257">
                  <c:v>6305.5</c:v>
                </c:pt>
                <c:pt idx="1258">
                  <c:v>6332</c:v>
                </c:pt>
                <c:pt idx="1259">
                  <c:v>6330.5</c:v>
                </c:pt>
                <c:pt idx="1260">
                  <c:v>6348.5</c:v>
                </c:pt>
                <c:pt idx="1261">
                  <c:v>6359.5</c:v>
                </c:pt>
                <c:pt idx="1262">
                  <c:v>6332</c:v>
                </c:pt>
                <c:pt idx="1263">
                  <c:v>6338.5</c:v>
                </c:pt>
                <c:pt idx="1264">
                  <c:v>6396</c:v>
                </c:pt>
                <c:pt idx="1265">
                  <c:v>6396</c:v>
                </c:pt>
                <c:pt idx="1266">
                  <c:v>6405</c:v>
                </c:pt>
                <c:pt idx="1267">
                  <c:v>6442</c:v>
                </c:pt>
                <c:pt idx="1268">
                  <c:v>6445.5</c:v>
                </c:pt>
                <c:pt idx="1269">
                  <c:v>6463</c:v>
                </c:pt>
                <c:pt idx="1270">
                  <c:v>6491.5</c:v>
                </c:pt>
                <c:pt idx="1271">
                  <c:v>6492.5</c:v>
                </c:pt>
                <c:pt idx="1272">
                  <c:v>6501</c:v>
                </c:pt>
                <c:pt idx="1273">
                  <c:v>6451</c:v>
                </c:pt>
                <c:pt idx="1274">
                  <c:v>6490.5</c:v>
                </c:pt>
                <c:pt idx="1275">
                  <c:v>6496.5</c:v>
                </c:pt>
                <c:pt idx="1276">
                  <c:v>6559.5</c:v>
                </c:pt>
                <c:pt idx="1277">
                  <c:v>6553</c:v>
                </c:pt>
                <c:pt idx="1278">
                  <c:v>6569.5</c:v>
                </c:pt>
                <c:pt idx="1279">
                  <c:v>6581</c:v>
                </c:pt>
                <c:pt idx="1280">
                  <c:v>6535</c:v>
                </c:pt>
                <c:pt idx="1281">
                  <c:v>6566</c:v>
                </c:pt>
                <c:pt idx="1282">
                  <c:v>6579.5</c:v>
                </c:pt>
                <c:pt idx="1283">
                  <c:v>6520</c:v>
                </c:pt>
                <c:pt idx="1284">
                  <c:v>6549.5</c:v>
                </c:pt>
                <c:pt idx="1285">
                  <c:v>6495.5</c:v>
                </c:pt>
                <c:pt idx="1286">
                  <c:v>6440</c:v>
                </c:pt>
                <c:pt idx="1287">
                  <c:v>6464.5</c:v>
                </c:pt>
                <c:pt idx="1288">
                  <c:v>6384.5</c:v>
                </c:pt>
                <c:pt idx="1289">
                  <c:v>6381.5</c:v>
                </c:pt>
                <c:pt idx="1290">
                  <c:v>6368</c:v>
                </c:pt>
                <c:pt idx="1291">
                  <c:v>6458.5</c:v>
                </c:pt>
                <c:pt idx="1292">
                  <c:v>6576</c:v>
                </c:pt>
                <c:pt idx="1293">
                  <c:v>6680.5</c:v>
                </c:pt>
                <c:pt idx="1294">
                  <c:v>6685.5</c:v>
                </c:pt>
                <c:pt idx="1295">
                  <c:v>6709.5</c:v>
                </c:pt>
                <c:pt idx="1296">
                  <c:v>6753</c:v>
                </c:pt>
                <c:pt idx="1297">
                  <c:v>6676.5</c:v>
                </c:pt>
                <c:pt idx="1298">
                  <c:v>6680.5</c:v>
                </c:pt>
                <c:pt idx="1299">
                  <c:v>6694</c:v>
                </c:pt>
                <c:pt idx="1300">
                  <c:v>6702.5</c:v>
                </c:pt>
                <c:pt idx="1301">
                  <c:v>6695</c:v>
                </c:pt>
                <c:pt idx="1302">
                  <c:v>6765.5</c:v>
                </c:pt>
                <c:pt idx="1303">
                  <c:v>6733.5</c:v>
                </c:pt>
                <c:pt idx="1304">
                  <c:v>6778.5</c:v>
                </c:pt>
                <c:pt idx="1305">
                  <c:v>6788.5</c:v>
                </c:pt>
                <c:pt idx="1306">
                  <c:v>6790.5</c:v>
                </c:pt>
                <c:pt idx="1307">
                  <c:v>6811.5</c:v>
                </c:pt>
                <c:pt idx="1308">
                  <c:v>6820</c:v>
                </c:pt>
                <c:pt idx="1309">
                  <c:v>6818.5</c:v>
                </c:pt>
                <c:pt idx="1310">
                  <c:v>6824.5</c:v>
                </c:pt>
                <c:pt idx="1311">
                  <c:v>6880.5</c:v>
                </c:pt>
                <c:pt idx="1312">
                  <c:v>6883.5</c:v>
                </c:pt>
                <c:pt idx="1313">
                  <c:v>6886</c:v>
                </c:pt>
                <c:pt idx="1314">
                  <c:v>6934.5</c:v>
                </c:pt>
                <c:pt idx="1315">
                  <c:v>6817</c:v>
                </c:pt>
                <c:pt idx="1316">
                  <c:v>6886.5</c:v>
                </c:pt>
                <c:pt idx="1317">
                  <c:v>6795</c:v>
                </c:pt>
                <c:pt idx="1318">
                  <c:v>6743</c:v>
                </c:pt>
                <c:pt idx="1319">
                  <c:v>6769.5</c:v>
                </c:pt>
                <c:pt idx="1320">
                  <c:v>6765.5</c:v>
                </c:pt>
                <c:pt idx="1321">
                  <c:v>6697.5</c:v>
                </c:pt>
                <c:pt idx="1322">
                  <c:v>6743.5</c:v>
                </c:pt>
                <c:pt idx="1323">
                  <c:v>6814.5</c:v>
                </c:pt>
                <c:pt idx="1324">
                  <c:v>6867</c:v>
                </c:pt>
                <c:pt idx="1325">
                  <c:v>6881.5</c:v>
                </c:pt>
                <c:pt idx="1326">
                  <c:v>6912.5</c:v>
                </c:pt>
                <c:pt idx="1327">
                  <c:v>6910</c:v>
                </c:pt>
                <c:pt idx="1328">
                  <c:v>6888.5</c:v>
                </c:pt>
                <c:pt idx="1329">
                  <c:v>6913.5</c:v>
                </c:pt>
                <c:pt idx="1330">
                  <c:v>6918</c:v>
                </c:pt>
                <c:pt idx="1331">
                  <c:v>6951</c:v>
                </c:pt>
                <c:pt idx="1332">
                  <c:v>6961</c:v>
                </c:pt>
                <c:pt idx="1333">
                  <c:v>6981</c:v>
                </c:pt>
                <c:pt idx="1334">
                  <c:v>6923</c:v>
                </c:pt>
                <c:pt idx="1335">
                  <c:v>6900</c:v>
                </c:pt>
                <c:pt idx="1336">
                  <c:v>6924</c:v>
                </c:pt>
                <c:pt idx="1337">
                  <c:v>6996.5</c:v>
                </c:pt>
                <c:pt idx="1338">
                  <c:v>6974.5</c:v>
                </c:pt>
                <c:pt idx="1339">
                  <c:v>7035</c:v>
                </c:pt>
                <c:pt idx="1340">
                  <c:v>7019.5</c:v>
                </c:pt>
                <c:pt idx="1341">
                  <c:v>7036</c:v>
                </c:pt>
                <c:pt idx="1342">
                  <c:v>7036</c:v>
                </c:pt>
                <c:pt idx="1343">
                  <c:v>6960</c:v>
                </c:pt>
                <c:pt idx="1344">
                  <c:v>7007</c:v>
                </c:pt>
                <c:pt idx="1345">
                  <c:v>6910</c:v>
                </c:pt>
                <c:pt idx="1346">
                  <c:v>6901.5</c:v>
                </c:pt>
                <c:pt idx="1347">
                  <c:v>6917.5</c:v>
                </c:pt>
                <c:pt idx="1348">
                  <c:v>6902.5</c:v>
                </c:pt>
                <c:pt idx="1349">
                  <c:v>6992.5</c:v>
                </c:pt>
                <c:pt idx="1350">
                  <c:v>7059</c:v>
                </c:pt>
                <c:pt idx="1351">
                  <c:v>7096.5</c:v>
                </c:pt>
                <c:pt idx="1352">
                  <c:v>7077.5</c:v>
                </c:pt>
                <c:pt idx="1353">
                  <c:v>7078.5</c:v>
                </c:pt>
                <c:pt idx="1354">
                  <c:v>7105</c:v>
                </c:pt>
                <c:pt idx="1355">
                  <c:v>7062</c:v>
                </c:pt>
                <c:pt idx="1356">
                  <c:v>7000.5</c:v>
                </c:pt>
                <c:pt idx="1357">
                  <c:v>7043.5</c:v>
                </c:pt>
                <c:pt idx="1358">
                  <c:v>6969</c:v>
                </c:pt>
                <c:pt idx="1359">
                  <c:v>7029.5</c:v>
                </c:pt>
                <c:pt idx="1360">
                  <c:v>7102.5</c:v>
                </c:pt>
                <c:pt idx="1361">
                  <c:v>7112.5</c:v>
                </c:pt>
                <c:pt idx="1362">
                  <c:v>7130.5</c:v>
                </c:pt>
                <c:pt idx="1363">
                  <c:v>7111.5</c:v>
                </c:pt>
                <c:pt idx="1364">
                  <c:v>7041</c:v>
                </c:pt>
                <c:pt idx="1365">
                  <c:v>6907</c:v>
                </c:pt>
                <c:pt idx="1366">
                  <c:v>6846</c:v>
                </c:pt>
                <c:pt idx="1367">
                  <c:v>6842.5</c:v>
                </c:pt>
                <c:pt idx="1368">
                  <c:v>6643.5</c:v>
                </c:pt>
                <c:pt idx="1369">
                  <c:v>6650.5</c:v>
                </c:pt>
                <c:pt idx="1370">
                  <c:v>6658</c:v>
                </c:pt>
                <c:pt idx="1371">
                  <c:v>6515</c:v>
                </c:pt>
                <c:pt idx="1372">
                  <c:v>6649</c:v>
                </c:pt>
                <c:pt idx="1373">
                  <c:v>6574</c:v>
                </c:pt>
                <c:pt idx="1374">
                  <c:v>6684</c:v>
                </c:pt>
                <c:pt idx="1375">
                  <c:v>6765</c:v>
                </c:pt>
                <c:pt idx="1376">
                  <c:v>6743</c:v>
                </c:pt>
                <c:pt idx="1377">
                  <c:v>6587</c:v>
                </c:pt>
                <c:pt idx="1378">
                  <c:v>6672</c:v>
                </c:pt>
                <c:pt idx="1379">
                  <c:v>6683</c:v>
                </c:pt>
                <c:pt idx="1380">
                  <c:v>6657.5</c:v>
                </c:pt>
                <c:pt idx="1381">
                  <c:v>6602</c:v>
                </c:pt>
                <c:pt idx="1382">
                  <c:v>6480</c:v>
                </c:pt>
                <c:pt idx="1383">
                  <c:v>6521</c:v>
                </c:pt>
                <c:pt idx="1384">
                  <c:v>6374</c:v>
                </c:pt>
                <c:pt idx="1385">
                  <c:v>6442</c:v>
                </c:pt>
                <c:pt idx="1386">
                  <c:v>6358</c:v>
                </c:pt>
                <c:pt idx="1387">
                  <c:v>6263.5</c:v>
                </c:pt>
                <c:pt idx="1388">
                  <c:v>6282.5</c:v>
                </c:pt>
                <c:pt idx="1389">
                  <c:v>6402.5</c:v>
                </c:pt>
                <c:pt idx="1390">
                  <c:v>6346</c:v>
                </c:pt>
                <c:pt idx="1391">
                  <c:v>6412.5</c:v>
                </c:pt>
                <c:pt idx="1392">
                  <c:v>6460</c:v>
                </c:pt>
                <c:pt idx="1393">
                  <c:v>6474</c:v>
                </c:pt>
                <c:pt idx="1394">
                  <c:v>6501</c:v>
                </c:pt>
                <c:pt idx="1395">
                  <c:v>6501</c:v>
                </c:pt>
                <c:pt idx="1396">
                  <c:v>6488.5</c:v>
                </c:pt>
                <c:pt idx="1397">
                  <c:v>6429.5</c:v>
                </c:pt>
                <c:pt idx="1398">
                  <c:v>6427</c:v>
                </c:pt>
                <c:pt idx="1399">
                  <c:v>6547</c:v>
                </c:pt>
                <c:pt idx="1400">
                  <c:v>6661</c:v>
                </c:pt>
                <c:pt idx="1401">
                  <c:v>6694</c:v>
                </c:pt>
                <c:pt idx="1402">
                  <c:v>6695</c:v>
                </c:pt>
                <c:pt idx="1403">
                  <c:v>6592.5</c:v>
                </c:pt>
                <c:pt idx="1404">
                  <c:v>6659</c:v>
                </c:pt>
                <c:pt idx="1405">
                  <c:v>6647</c:v>
                </c:pt>
                <c:pt idx="1406">
                  <c:v>6672</c:v>
                </c:pt>
                <c:pt idx="1407">
                  <c:v>6587</c:v>
                </c:pt>
                <c:pt idx="1408">
                  <c:v>6596</c:v>
                </c:pt>
                <c:pt idx="1409">
                  <c:v>6492.5</c:v>
                </c:pt>
                <c:pt idx="1410">
                  <c:v>6388</c:v>
                </c:pt>
                <c:pt idx="1411">
                  <c:v>6375.5</c:v>
                </c:pt>
                <c:pt idx="1412">
                  <c:v>6347.5</c:v>
                </c:pt>
                <c:pt idx="1413">
                  <c:v>6499</c:v>
                </c:pt>
                <c:pt idx="1414">
                  <c:v>6506</c:v>
                </c:pt>
                <c:pt idx="1415">
                  <c:v>6410.5</c:v>
                </c:pt>
                <c:pt idx="1416">
                  <c:v>6529.5</c:v>
                </c:pt>
                <c:pt idx="1417">
                  <c:v>6522.5</c:v>
                </c:pt>
                <c:pt idx="1418">
                  <c:v>6545.5</c:v>
                </c:pt>
                <c:pt idx="1419">
                  <c:v>6619.5</c:v>
                </c:pt>
                <c:pt idx="1420">
                  <c:v>6665.5</c:v>
                </c:pt>
                <c:pt idx="1421">
                  <c:v>6638.5</c:v>
                </c:pt>
                <c:pt idx="1422">
                  <c:v>6554</c:v>
                </c:pt>
                <c:pt idx="1423">
                  <c:v>6633.5</c:v>
                </c:pt>
                <c:pt idx="1424">
                  <c:v>6603</c:v>
                </c:pt>
                <c:pt idx="1425">
                  <c:v>6673.5</c:v>
                </c:pt>
                <c:pt idx="1426">
                  <c:v>6581.5</c:v>
                </c:pt>
                <c:pt idx="1427">
                  <c:v>6603</c:v>
                </c:pt>
                <c:pt idx="1428">
                  <c:v>6653</c:v>
                </c:pt>
                <c:pt idx="1429">
                  <c:v>6588.5</c:v>
                </c:pt>
                <c:pt idx="1430">
                  <c:v>6576.5</c:v>
                </c:pt>
                <c:pt idx="1431">
                  <c:v>6643.5</c:v>
                </c:pt>
                <c:pt idx="1432">
                  <c:v>6730</c:v>
                </c:pt>
                <c:pt idx="1433">
                  <c:v>6759</c:v>
                </c:pt>
                <c:pt idx="1434">
                  <c:v>6781.5</c:v>
                </c:pt>
                <c:pt idx="1435">
                  <c:v>6765</c:v>
                </c:pt>
                <c:pt idx="1436">
                  <c:v>6738.5</c:v>
                </c:pt>
                <c:pt idx="1437">
                  <c:v>6766</c:v>
                </c:pt>
                <c:pt idx="1438">
                  <c:v>6722</c:v>
                </c:pt>
                <c:pt idx="1439">
                  <c:v>6760.5</c:v>
                </c:pt>
                <c:pt idx="1440">
                  <c:v>6757.5</c:v>
                </c:pt>
                <c:pt idx="1441">
                  <c:v>6799</c:v>
                </c:pt>
                <c:pt idx="1442">
                  <c:v>6793.5</c:v>
                </c:pt>
                <c:pt idx="1443">
                  <c:v>6815</c:v>
                </c:pt>
                <c:pt idx="1444">
                  <c:v>6795.5</c:v>
                </c:pt>
                <c:pt idx="1445">
                  <c:v>6817</c:v>
                </c:pt>
                <c:pt idx="1446">
                  <c:v>6852</c:v>
                </c:pt>
                <c:pt idx="1447">
                  <c:v>6819.5</c:v>
                </c:pt>
                <c:pt idx="1448">
                  <c:v>6757.5</c:v>
                </c:pt>
                <c:pt idx="1449">
                  <c:v>6712</c:v>
                </c:pt>
                <c:pt idx="1450">
                  <c:v>6734.5</c:v>
                </c:pt>
                <c:pt idx="1451">
                  <c:v>6735</c:v>
                </c:pt>
                <c:pt idx="1452">
                  <c:v>6810.5</c:v>
                </c:pt>
                <c:pt idx="1453">
                  <c:v>6838</c:v>
                </c:pt>
                <c:pt idx="1454">
                  <c:v>6844.5</c:v>
                </c:pt>
                <c:pt idx="1455">
                  <c:v>6866.5</c:v>
                </c:pt>
                <c:pt idx="1456">
                  <c:v>6861</c:v>
                </c:pt>
                <c:pt idx="1457">
                  <c:v>6807.5</c:v>
                </c:pt>
                <c:pt idx="1458">
                  <c:v>6886</c:v>
                </c:pt>
                <c:pt idx="1459">
                  <c:v>6899.5</c:v>
                </c:pt>
                <c:pt idx="1460">
                  <c:v>6805.5</c:v>
                </c:pt>
                <c:pt idx="1461">
                  <c:v>6828.5</c:v>
                </c:pt>
                <c:pt idx="1462">
                  <c:v>6894</c:v>
                </c:pt>
                <c:pt idx="1463">
                  <c:v>6917.5</c:v>
                </c:pt>
                <c:pt idx="1464">
                  <c:v>6916.5</c:v>
                </c:pt>
                <c:pt idx="1465">
                  <c:v>6930.5</c:v>
                </c:pt>
                <c:pt idx="1466">
                  <c:v>6920</c:v>
                </c:pt>
                <c:pt idx="1467">
                  <c:v>6915.5</c:v>
                </c:pt>
                <c:pt idx="1468">
                  <c:v>6976.5</c:v>
                </c:pt>
                <c:pt idx="1469">
                  <c:v>7004</c:v>
                </c:pt>
                <c:pt idx="1470">
                  <c:v>7010</c:v>
                </c:pt>
                <c:pt idx="1471">
                  <c:v>7006.5</c:v>
                </c:pt>
                <c:pt idx="1472">
                  <c:v>7047</c:v>
                </c:pt>
                <c:pt idx="1473">
                  <c:v>7045</c:v>
                </c:pt>
                <c:pt idx="1474">
                  <c:v>7085</c:v>
                </c:pt>
                <c:pt idx="1475">
                  <c:v>7094</c:v>
                </c:pt>
                <c:pt idx="1476">
                  <c:v>7105</c:v>
                </c:pt>
                <c:pt idx="1477">
                  <c:v>7029</c:v>
                </c:pt>
                <c:pt idx="1478">
                  <c:v>7105</c:v>
                </c:pt>
                <c:pt idx="1479">
                  <c:v>7100.5</c:v>
                </c:pt>
                <c:pt idx="1480">
                  <c:v>7121</c:v>
                </c:pt>
                <c:pt idx="1481">
                  <c:v>7157.5</c:v>
                </c:pt>
                <c:pt idx="1482">
                  <c:v>7162.5</c:v>
                </c:pt>
                <c:pt idx="1483">
                  <c:v>7181.5</c:v>
                </c:pt>
                <c:pt idx="1484">
                  <c:v>7196</c:v>
                </c:pt>
                <c:pt idx="1485">
                  <c:v>7178.5</c:v>
                </c:pt>
                <c:pt idx="1486">
                  <c:v>7175</c:v>
                </c:pt>
                <c:pt idx="1487">
                  <c:v>7179</c:v>
                </c:pt>
                <c:pt idx="1488">
                  <c:v>7208</c:v>
                </c:pt>
                <c:pt idx="1489">
                  <c:v>7136.5</c:v>
                </c:pt>
                <c:pt idx="1490">
                  <c:v>7149.5</c:v>
                </c:pt>
                <c:pt idx="1491">
                  <c:v>7240.5</c:v>
                </c:pt>
                <c:pt idx="1492">
                  <c:v>7271.5</c:v>
                </c:pt>
                <c:pt idx="1493">
                  <c:v>7262.5</c:v>
                </c:pt>
                <c:pt idx="1494">
                  <c:v>7262</c:v>
                </c:pt>
                <c:pt idx="1495">
                  <c:v>7260.5</c:v>
                </c:pt>
                <c:pt idx="1496">
                  <c:v>7300</c:v>
                </c:pt>
                <c:pt idx="1497">
                  <c:v>7290</c:v>
                </c:pt>
                <c:pt idx="1498">
                  <c:v>7334.5</c:v>
                </c:pt>
                <c:pt idx="1499">
                  <c:v>7347</c:v>
                </c:pt>
                <c:pt idx="1500">
                  <c:v>7321</c:v>
                </c:pt>
                <c:pt idx="1501">
                  <c:v>7354.5</c:v>
                </c:pt>
                <c:pt idx="1502">
                  <c:v>7361</c:v>
                </c:pt>
                <c:pt idx="1503">
                  <c:v>7378</c:v>
                </c:pt>
                <c:pt idx="1504">
                  <c:v>7374.5</c:v>
                </c:pt>
                <c:pt idx="1505">
                  <c:v>7313</c:v>
                </c:pt>
                <c:pt idx="1506">
                  <c:v>7200.5</c:v>
                </c:pt>
                <c:pt idx="1507">
                  <c:v>7176</c:v>
                </c:pt>
                <c:pt idx="1508">
                  <c:v>7259.5</c:v>
                </c:pt>
                <c:pt idx="1509">
                  <c:v>7205.5</c:v>
                </c:pt>
                <c:pt idx="1510">
                  <c:v>7142.5</c:v>
                </c:pt>
                <c:pt idx="1511">
                  <c:v>7190.5</c:v>
                </c:pt>
                <c:pt idx="1512">
                  <c:v>7265</c:v>
                </c:pt>
                <c:pt idx="1513">
                  <c:v>7264</c:v>
                </c:pt>
                <c:pt idx="1514">
                  <c:v>7298.5</c:v>
                </c:pt>
                <c:pt idx="1515">
                  <c:v>7315.5</c:v>
                </c:pt>
                <c:pt idx="1516">
                  <c:v>7359</c:v>
                </c:pt>
                <c:pt idx="1517">
                  <c:v>7366</c:v>
                </c:pt>
                <c:pt idx="1518">
                  <c:v>7407.5</c:v>
                </c:pt>
                <c:pt idx="1519">
                  <c:v>7438.5</c:v>
                </c:pt>
                <c:pt idx="1520">
                  <c:v>7477.5</c:v>
                </c:pt>
                <c:pt idx="1521">
                  <c:v>7477.5</c:v>
                </c:pt>
                <c:pt idx="1522">
                  <c:v>7441</c:v>
                </c:pt>
                <c:pt idx="1523">
                  <c:v>7472</c:v>
                </c:pt>
                <c:pt idx="1524">
                  <c:v>7457.5</c:v>
                </c:pt>
                <c:pt idx="1525">
                  <c:v>7376.5</c:v>
                </c:pt>
                <c:pt idx="1526">
                  <c:v>7489.5</c:v>
                </c:pt>
                <c:pt idx="1527">
                  <c:v>7491</c:v>
                </c:pt>
                <c:pt idx="1528">
                  <c:v>7478</c:v>
                </c:pt>
                <c:pt idx="1529">
                  <c:v>7554.5</c:v>
                </c:pt>
                <c:pt idx="1530">
                  <c:v>7566.5</c:v>
                </c:pt>
                <c:pt idx="1531">
                  <c:v>7548</c:v>
                </c:pt>
                <c:pt idx="1532">
                  <c:v>7461.5</c:v>
                </c:pt>
                <c:pt idx="1533">
                  <c:v>7477.5</c:v>
                </c:pt>
                <c:pt idx="1534">
                  <c:v>7479.5</c:v>
                </c:pt>
                <c:pt idx="1535">
                  <c:v>7438</c:v>
                </c:pt>
                <c:pt idx="1536">
                  <c:v>7561</c:v>
                </c:pt>
                <c:pt idx="1537">
                  <c:v>7565.5</c:v>
                </c:pt>
                <c:pt idx="1538">
                  <c:v>7603</c:v>
                </c:pt>
                <c:pt idx="1539">
                  <c:v>7579</c:v>
                </c:pt>
                <c:pt idx="1540">
                  <c:v>7561.5</c:v>
                </c:pt>
                <c:pt idx="1541">
                  <c:v>7554</c:v>
                </c:pt>
                <c:pt idx="1542">
                  <c:v>7610</c:v>
                </c:pt>
                <c:pt idx="1543">
                  <c:v>7552.5</c:v>
                </c:pt>
                <c:pt idx="1544">
                  <c:v>7539</c:v>
                </c:pt>
                <c:pt idx="1545">
                  <c:v>7609.5</c:v>
                </c:pt>
                <c:pt idx="1546">
                  <c:v>7576.5</c:v>
                </c:pt>
                <c:pt idx="1547">
                  <c:v>7557</c:v>
                </c:pt>
                <c:pt idx="1548">
                  <c:v>7583</c:v>
                </c:pt>
                <c:pt idx="1549">
                  <c:v>7646.5</c:v>
                </c:pt>
                <c:pt idx="1550">
                  <c:v>7640</c:v>
                </c:pt>
                <c:pt idx="1551">
                  <c:v>7706</c:v>
                </c:pt>
                <c:pt idx="1552">
                  <c:v>7744.5</c:v>
                </c:pt>
                <c:pt idx="1553">
                  <c:v>7729.5</c:v>
                </c:pt>
                <c:pt idx="1554">
                  <c:v>7727.5</c:v>
                </c:pt>
                <c:pt idx="1555">
                  <c:v>7764</c:v>
                </c:pt>
                <c:pt idx="1556">
                  <c:v>7730</c:v>
                </c:pt>
                <c:pt idx="1557">
                  <c:v>7762.5</c:v>
                </c:pt>
                <c:pt idx="1558">
                  <c:v>7710.5</c:v>
                </c:pt>
                <c:pt idx="1559">
                  <c:v>7733.5</c:v>
                </c:pt>
                <c:pt idx="1560">
                  <c:v>7808</c:v>
                </c:pt>
                <c:pt idx="1561">
                  <c:v>7807</c:v>
                </c:pt>
                <c:pt idx="1562">
                  <c:v>7799</c:v>
                </c:pt>
                <c:pt idx="1563">
                  <c:v>7829</c:v>
                </c:pt>
                <c:pt idx="1564">
                  <c:v>7824.5</c:v>
                </c:pt>
                <c:pt idx="1565">
                  <c:v>7782</c:v>
                </c:pt>
                <c:pt idx="1566">
                  <c:v>7820</c:v>
                </c:pt>
                <c:pt idx="1567">
                  <c:v>7824.5</c:v>
                </c:pt>
                <c:pt idx="1568">
                  <c:v>7865</c:v>
                </c:pt>
                <c:pt idx="1569">
                  <c:v>7663</c:v>
                </c:pt>
                <c:pt idx="1570">
                  <c:v>7573.5</c:v>
                </c:pt>
                <c:pt idx="1571">
                  <c:v>7472.5</c:v>
                </c:pt>
                <c:pt idx="1572">
                  <c:v>7444.5</c:v>
                </c:pt>
                <c:pt idx="1573">
                  <c:v>7378.5</c:v>
                </c:pt>
                <c:pt idx="1574">
                  <c:v>7424</c:v>
                </c:pt>
                <c:pt idx="1575">
                  <c:v>7453</c:v>
                </c:pt>
                <c:pt idx="1576">
                  <c:v>7531.5</c:v>
                </c:pt>
                <c:pt idx="1577">
                  <c:v>7539</c:v>
                </c:pt>
                <c:pt idx="1578">
                  <c:v>7547.5</c:v>
                </c:pt>
                <c:pt idx="1579">
                  <c:v>7456.5</c:v>
                </c:pt>
                <c:pt idx="1580">
                  <c:v>7283</c:v>
                </c:pt>
                <c:pt idx="1581">
                  <c:v>7396</c:v>
                </c:pt>
                <c:pt idx="1582">
                  <c:v>7398.5</c:v>
                </c:pt>
                <c:pt idx="1583">
                  <c:v>7488</c:v>
                </c:pt>
                <c:pt idx="1584">
                  <c:v>7507.5</c:v>
                </c:pt>
                <c:pt idx="1585">
                  <c:v>7562</c:v>
                </c:pt>
                <c:pt idx="1586">
                  <c:v>7666.5</c:v>
                </c:pt>
                <c:pt idx="1587">
                  <c:v>7718.5</c:v>
                </c:pt>
                <c:pt idx="1588">
                  <c:v>7670</c:v>
                </c:pt>
                <c:pt idx="1589">
                  <c:v>7689.5</c:v>
                </c:pt>
                <c:pt idx="1590">
                  <c:v>7672</c:v>
                </c:pt>
                <c:pt idx="1591">
                  <c:v>7688.5</c:v>
                </c:pt>
                <c:pt idx="1592">
                  <c:v>7730.5</c:v>
                </c:pt>
                <c:pt idx="1593">
                  <c:v>7752.5</c:v>
                </c:pt>
                <c:pt idx="1594">
                  <c:v>7864</c:v>
                </c:pt>
                <c:pt idx="1595">
                  <c:v>7894</c:v>
                </c:pt>
                <c:pt idx="1596">
                  <c:v>7928.5</c:v>
                </c:pt>
                <c:pt idx="1597">
                  <c:v>7976</c:v>
                </c:pt>
                <c:pt idx="1598">
                  <c:v>7969</c:v>
                </c:pt>
                <c:pt idx="1599">
                  <c:v>7975</c:v>
                </c:pt>
                <c:pt idx="1600">
                  <c:v>8021.5</c:v>
                </c:pt>
                <c:pt idx="1601">
                  <c:v>8145.5</c:v>
                </c:pt>
                <c:pt idx="1602">
                  <c:v>8150</c:v>
                </c:pt>
                <c:pt idx="1603">
                  <c:v>8082.5</c:v>
                </c:pt>
                <c:pt idx="1604">
                  <c:v>8077.5</c:v>
                </c:pt>
                <c:pt idx="1605">
                  <c:v>8129</c:v>
                </c:pt>
                <c:pt idx="1606">
                  <c:v>8136</c:v>
                </c:pt>
                <c:pt idx="1607">
                  <c:v>8089.5</c:v>
                </c:pt>
                <c:pt idx="1608">
                  <c:v>8151.5</c:v>
                </c:pt>
                <c:pt idx="1609">
                  <c:v>8193.5</c:v>
                </c:pt>
                <c:pt idx="1610">
                  <c:v>8199.5</c:v>
                </c:pt>
                <c:pt idx="1611">
                  <c:v>8220.5</c:v>
                </c:pt>
                <c:pt idx="1612">
                  <c:v>8264</c:v>
                </c:pt>
                <c:pt idx="1613">
                  <c:v>8265</c:v>
                </c:pt>
                <c:pt idx="1614">
                  <c:v>8312</c:v>
                </c:pt>
                <c:pt idx="1615">
                  <c:v>8320</c:v>
                </c:pt>
                <c:pt idx="1616">
                  <c:v>8257.5</c:v>
                </c:pt>
                <c:pt idx="1617">
                  <c:v>8276.5</c:v>
                </c:pt>
                <c:pt idx="1618">
                  <c:v>8165.5</c:v>
                </c:pt>
                <c:pt idx="1619">
                  <c:v>8271</c:v>
                </c:pt>
                <c:pt idx="1620">
                  <c:v>8260.5</c:v>
                </c:pt>
                <c:pt idx="1621">
                  <c:v>8292.5</c:v>
                </c:pt>
                <c:pt idx="1622">
                  <c:v>8278.5</c:v>
                </c:pt>
                <c:pt idx="1623">
                  <c:v>8279.5</c:v>
                </c:pt>
                <c:pt idx="1624">
                  <c:v>8400</c:v>
                </c:pt>
                <c:pt idx="1625">
                  <c:v>8412.5</c:v>
                </c:pt>
                <c:pt idx="1626">
                  <c:v>8447.5</c:v>
                </c:pt>
                <c:pt idx="1627">
                  <c:v>8529.5</c:v>
                </c:pt>
                <c:pt idx="1628">
                  <c:v>8475.5</c:v>
                </c:pt>
                <c:pt idx="1629">
                  <c:v>8519.5</c:v>
                </c:pt>
                <c:pt idx="1630">
                  <c:v>8549</c:v>
                </c:pt>
                <c:pt idx="1631">
                  <c:v>8554</c:v>
                </c:pt>
                <c:pt idx="1632">
                  <c:v>8663</c:v>
                </c:pt>
                <c:pt idx="1633">
                  <c:v>8737</c:v>
                </c:pt>
                <c:pt idx="1634">
                  <c:v>8753.5</c:v>
                </c:pt>
                <c:pt idx="1635">
                  <c:v>8650</c:v>
                </c:pt>
                <c:pt idx="1636">
                  <c:v>8484</c:v>
                </c:pt>
                <c:pt idx="1637">
                  <c:v>8372</c:v>
                </c:pt>
                <c:pt idx="1638">
                  <c:v>8364.5</c:v>
                </c:pt>
                <c:pt idx="1639">
                  <c:v>8505</c:v>
                </c:pt>
                <c:pt idx="1640">
                  <c:v>8453</c:v>
                </c:pt>
                <c:pt idx="1641">
                  <c:v>8437</c:v>
                </c:pt>
                <c:pt idx="1642">
                  <c:v>8622</c:v>
                </c:pt>
                <c:pt idx="1643">
                  <c:v>8783</c:v>
                </c:pt>
                <c:pt idx="1644">
                  <c:v>8802.5</c:v>
                </c:pt>
                <c:pt idx="1645">
                  <c:v>8826</c:v>
                </c:pt>
                <c:pt idx="1646">
                  <c:v>8850.5</c:v>
                </c:pt>
                <c:pt idx="1647">
                  <c:v>8727.5</c:v>
                </c:pt>
                <c:pt idx="1648">
                  <c:v>8656.5</c:v>
                </c:pt>
                <c:pt idx="1649">
                  <c:v>8705.5</c:v>
                </c:pt>
                <c:pt idx="1650">
                  <c:v>8631.5</c:v>
                </c:pt>
                <c:pt idx="1651">
                  <c:v>8557</c:v>
                </c:pt>
                <c:pt idx="1652">
                  <c:v>8696.5</c:v>
                </c:pt>
                <c:pt idx="1653">
                  <c:v>8712.5</c:v>
                </c:pt>
                <c:pt idx="1654">
                  <c:v>8689</c:v>
                </c:pt>
                <c:pt idx="1655">
                  <c:v>8804</c:v>
                </c:pt>
                <c:pt idx="1656">
                  <c:v>8827</c:v>
                </c:pt>
                <c:pt idx="1657">
                  <c:v>8705</c:v>
                </c:pt>
                <c:pt idx="1658">
                  <c:v>8773</c:v>
                </c:pt>
                <c:pt idx="1659">
                  <c:v>8837.5</c:v>
                </c:pt>
                <c:pt idx="1660">
                  <c:v>8714.5</c:v>
                </c:pt>
                <c:pt idx="1661">
                  <c:v>8637</c:v>
                </c:pt>
                <c:pt idx="1662">
                  <c:v>8799</c:v>
                </c:pt>
                <c:pt idx="1663">
                  <c:v>8830</c:v>
                </c:pt>
                <c:pt idx="1664">
                  <c:v>8842.5</c:v>
                </c:pt>
                <c:pt idx="1665">
                  <c:v>8763.5</c:v>
                </c:pt>
                <c:pt idx="1666">
                  <c:v>8615.5</c:v>
                </c:pt>
                <c:pt idx="1667">
                  <c:v>8726.5</c:v>
                </c:pt>
                <c:pt idx="1668">
                  <c:v>8565.5</c:v>
                </c:pt>
                <c:pt idx="1669">
                  <c:v>8665.5</c:v>
                </c:pt>
                <c:pt idx="1670">
                  <c:v>8567</c:v>
                </c:pt>
                <c:pt idx="1671">
                  <c:v>8424</c:v>
                </c:pt>
                <c:pt idx="1672">
                  <c:v>8209</c:v>
                </c:pt>
                <c:pt idx="1673">
                  <c:v>8162</c:v>
                </c:pt>
                <c:pt idx="1674">
                  <c:v>8226</c:v>
                </c:pt>
                <c:pt idx="1675">
                  <c:v>8318</c:v>
                </c:pt>
                <c:pt idx="1676">
                  <c:v>8234</c:v>
                </c:pt>
                <c:pt idx="1677">
                  <c:v>8251</c:v>
                </c:pt>
                <c:pt idx="1678">
                  <c:v>8150.5</c:v>
                </c:pt>
                <c:pt idx="1679">
                  <c:v>8205.5</c:v>
                </c:pt>
                <c:pt idx="1680">
                  <c:v>8273.5</c:v>
                </c:pt>
                <c:pt idx="1681">
                  <c:v>8302.5</c:v>
                </c:pt>
                <c:pt idx="1682">
                  <c:v>8160</c:v>
                </c:pt>
                <c:pt idx="1683">
                  <c:v>8119</c:v>
                </c:pt>
                <c:pt idx="1684">
                  <c:v>8171</c:v>
                </c:pt>
                <c:pt idx="1685">
                  <c:v>8170.5</c:v>
                </c:pt>
                <c:pt idx="1686">
                  <c:v>8152</c:v>
                </c:pt>
                <c:pt idx="1687">
                  <c:v>7906.5</c:v>
                </c:pt>
                <c:pt idx="1688">
                  <c:v>8091</c:v>
                </c:pt>
                <c:pt idx="1689">
                  <c:v>8110</c:v>
                </c:pt>
                <c:pt idx="1690">
                  <c:v>8119.5</c:v>
                </c:pt>
                <c:pt idx="1691">
                  <c:v>8177.5</c:v>
                </c:pt>
                <c:pt idx="1692">
                  <c:v>8178</c:v>
                </c:pt>
                <c:pt idx="1693">
                  <c:v>8230.5</c:v>
                </c:pt>
                <c:pt idx="1694">
                  <c:v>8184</c:v>
                </c:pt>
                <c:pt idx="1695">
                  <c:v>8145.5</c:v>
                </c:pt>
                <c:pt idx="1696">
                  <c:v>8137</c:v>
                </c:pt>
                <c:pt idx="1697">
                  <c:v>8224</c:v>
                </c:pt>
                <c:pt idx="1698">
                  <c:v>8380.5</c:v>
                </c:pt>
                <c:pt idx="1699">
                  <c:v>8344.5</c:v>
                </c:pt>
                <c:pt idx="1700">
                  <c:v>8411</c:v>
                </c:pt>
                <c:pt idx="1701">
                  <c:v>8313</c:v>
                </c:pt>
                <c:pt idx="1702">
                  <c:v>8335</c:v>
                </c:pt>
                <c:pt idx="1703">
                  <c:v>8154</c:v>
                </c:pt>
                <c:pt idx="1704">
                  <c:v>8078</c:v>
                </c:pt>
                <c:pt idx="1705">
                  <c:v>8154</c:v>
                </c:pt>
                <c:pt idx="1706">
                  <c:v>8149</c:v>
                </c:pt>
                <c:pt idx="1707">
                  <c:v>8217.5</c:v>
                </c:pt>
                <c:pt idx="1708">
                  <c:v>8182.5</c:v>
                </c:pt>
                <c:pt idx="1709">
                  <c:v>8170.5</c:v>
                </c:pt>
                <c:pt idx="1710">
                  <c:v>8257.5</c:v>
                </c:pt>
                <c:pt idx="1711">
                  <c:v>8414.5</c:v>
                </c:pt>
                <c:pt idx="1712">
                  <c:v>8411.5</c:v>
                </c:pt>
                <c:pt idx="1713">
                  <c:v>8475.5</c:v>
                </c:pt>
                <c:pt idx="1714">
                  <c:v>8459</c:v>
                </c:pt>
                <c:pt idx="1715">
                  <c:v>8448.5</c:v>
                </c:pt>
                <c:pt idx="1716">
                  <c:v>8475.5</c:v>
                </c:pt>
                <c:pt idx="1717">
                  <c:v>8532.5</c:v>
                </c:pt>
                <c:pt idx="1718">
                  <c:v>8539</c:v>
                </c:pt>
                <c:pt idx="1719">
                  <c:v>8613</c:v>
                </c:pt>
                <c:pt idx="1720">
                  <c:v>8614.5</c:v>
                </c:pt>
                <c:pt idx="1721">
                  <c:v>8626.5</c:v>
                </c:pt>
                <c:pt idx="1722">
                  <c:v>8615</c:v>
                </c:pt>
                <c:pt idx="1723">
                  <c:v>8666</c:v>
                </c:pt>
                <c:pt idx="1724">
                  <c:v>8636.5</c:v>
                </c:pt>
                <c:pt idx="1725">
                  <c:v>8641</c:v>
                </c:pt>
                <c:pt idx="1726">
                  <c:v>8635</c:v>
                </c:pt>
                <c:pt idx="1727">
                  <c:v>8701.5</c:v>
                </c:pt>
                <c:pt idx="1728">
                  <c:v>8689</c:v>
                </c:pt>
                <c:pt idx="1729">
                  <c:v>8627</c:v>
                </c:pt>
                <c:pt idx="1730">
                  <c:v>8609.5</c:v>
                </c:pt>
                <c:pt idx="1731">
                  <c:v>8623.5</c:v>
                </c:pt>
                <c:pt idx="1732">
                  <c:v>8580.5</c:v>
                </c:pt>
                <c:pt idx="1733">
                  <c:v>8540</c:v>
                </c:pt>
                <c:pt idx="1734">
                  <c:v>8440</c:v>
                </c:pt>
                <c:pt idx="1735">
                  <c:v>8491</c:v>
                </c:pt>
                <c:pt idx="1736">
                  <c:v>8496</c:v>
                </c:pt>
                <c:pt idx="1737">
                  <c:v>8551</c:v>
                </c:pt>
                <c:pt idx="1738">
                  <c:v>8591</c:v>
                </c:pt>
                <c:pt idx="1739">
                  <c:v>8653.5</c:v>
                </c:pt>
                <c:pt idx="1740">
                  <c:v>8631.5</c:v>
                </c:pt>
                <c:pt idx="1741">
                  <c:v>8656</c:v>
                </c:pt>
                <c:pt idx="1742">
                  <c:v>8497.5</c:v>
                </c:pt>
                <c:pt idx="1743">
                  <c:v>8492.5</c:v>
                </c:pt>
                <c:pt idx="1744">
                  <c:v>8438.5</c:v>
                </c:pt>
                <c:pt idx="1745">
                  <c:v>8474</c:v>
                </c:pt>
                <c:pt idx="1746">
                  <c:v>8418.5</c:v>
                </c:pt>
                <c:pt idx="1747">
                  <c:v>8439.5</c:v>
                </c:pt>
                <c:pt idx="1748">
                  <c:v>8466.5</c:v>
                </c:pt>
                <c:pt idx="1749">
                  <c:v>8441</c:v>
                </c:pt>
                <c:pt idx="1750">
                  <c:v>8399.5</c:v>
                </c:pt>
                <c:pt idx="1751">
                  <c:v>8417</c:v>
                </c:pt>
                <c:pt idx="1752">
                  <c:v>8255</c:v>
                </c:pt>
                <c:pt idx="1753">
                  <c:v>8252</c:v>
                </c:pt>
                <c:pt idx="1754">
                  <c:v>8141.5</c:v>
                </c:pt>
                <c:pt idx="1755">
                  <c:v>8213.5</c:v>
                </c:pt>
                <c:pt idx="1756">
                  <c:v>8185</c:v>
                </c:pt>
                <c:pt idx="1757">
                  <c:v>8183</c:v>
                </c:pt>
                <c:pt idx="1758">
                  <c:v>8238</c:v>
                </c:pt>
                <c:pt idx="1759">
                  <c:v>8203</c:v>
                </c:pt>
                <c:pt idx="1760">
                  <c:v>8174.5</c:v>
                </c:pt>
                <c:pt idx="1761">
                  <c:v>8365.5</c:v>
                </c:pt>
                <c:pt idx="1762">
                  <c:v>8385.5</c:v>
                </c:pt>
                <c:pt idx="1763">
                  <c:v>8490.5</c:v>
                </c:pt>
                <c:pt idx="1764">
                  <c:v>8462</c:v>
                </c:pt>
                <c:pt idx="1765">
                  <c:v>8433</c:v>
                </c:pt>
                <c:pt idx="1766">
                  <c:v>8554</c:v>
                </c:pt>
                <c:pt idx="1767">
                  <c:v>8558</c:v>
                </c:pt>
                <c:pt idx="1768">
                  <c:v>8606</c:v>
                </c:pt>
                <c:pt idx="1769">
                  <c:v>8643</c:v>
                </c:pt>
                <c:pt idx="1770">
                  <c:v>8636.5</c:v>
                </c:pt>
                <c:pt idx="1771">
                  <c:v>8666</c:v>
                </c:pt>
                <c:pt idx="1772">
                  <c:v>8534</c:v>
                </c:pt>
                <c:pt idx="1773">
                  <c:v>8538</c:v>
                </c:pt>
                <c:pt idx="1774">
                  <c:v>8422</c:v>
                </c:pt>
                <c:pt idx="1775">
                  <c:v>8411</c:v>
                </c:pt>
                <c:pt idx="1776">
                  <c:v>8436.5</c:v>
                </c:pt>
                <c:pt idx="1777">
                  <c:v>8469.5</c:v>
                </c:pt>
                <c:pt idx="1778">
                  <c:v>8593.5</c:v>
                </c:pt>
                <c:pt idx="1779">
                  <c:v>8585.5</c:v>
                </c:pt>
                <c:pt idx="1780">
                  <c:v>8647</c:v>
                </c:pt>
                <c:pt idx="1781">
                  <c:v>8514.5</c:v>
                </c:pt>
                <c:pt idx="1782">
                  <c:v>8498</c:v>
                </c:pt>
                <c:pt idx="1783">
                  <c:v>8385.5</c:v>
                </c:pt>
                <c:pt idx="1784">
                  <c:v>8414</c:v>
                </c:pt>
                <c:pt idx="1785">
                  <c:v>8430.5</c:v>
                </c:pt>
                <c:pt idx="1786">
                  <c:v>8361</c:v>
                </c:pt>
                <c:pt idx="1787">
                  <c:v>8338.5</c:v>
                </c:pt>
                <c:pt idx="1788">
                  <c:v>8292</c:v>
                </c:pt>
                <c:pt idx="1789">
                  <c:v>8308</c:v>
                </c:pt>
                <c:pt idx="1790">
                  <c:v>8148.5</c:v>
                </c:pt>
                <c:pt idx="1791">
                  <c:v>8051.5</c:v>
                </c:pt>
                <c:pt idx="1792">
                  <c:v>7949</c:v>
                </c:pt>
                <c:pt idx="1793">
                  <c:v>7893</c:v>
                </c:pt>
                <c:pt idx="1794">
                  <c:v>7368.5</c:v>
                </c:pt>
                <c:pt idx="1795">
                  <c:v>7358.5</c:v>
                </c:pt>
                <c:pt idx="1796">
                  <c:v>6906</c:v>
                </c:pt>
                <c:pt idx="1797">
                  <c:v>7346.5</c:v>
                </c:pt>
                <c:pt idx="1798">
                  <c:v>7347.5</c:v>
                </c:pt>
                <c:pt idx="1799">
                  <c:v>7380</c:v>
                </c:pt>
                <c:pt idx="1800">
                  <c:v>7418</c:v>
                </c:pt>
                <c:pt idx="1801">
                  <c:v>7402.5</c:v>
                </c:pt>
                <c:pt idx="1802">
                  <c:v>7409.5</c:v>
                </c:pt>
                <c:pt idx="1803">
                  <c:v>7492</c:v>
                </c:pt>
                <c:pt idx="1804">
                  <c:v>7530</c:v>
                </c:pt>
                <c:pt idx="1805">
                  <c:v>7311.5</c:v>
                </c:pt>
                <c:pt idx="1806">
                  <c:v>7369.5</c:v>
                </c:pt>
                <c:pt idx="1807">
                  <c:v>7332</c:v>
                </c:pt>
                <c:pt idx="1808">
                  <c:v>7285</c:v>
                </c:pt>
                <c:pt idx="1809">
                  <c:v>7317</c:v>
                </c:pt>
                <c:pt idx="1810">
                  <c:v>7472</c:v>
                </c:pt>
                <c:pt idx="1811">
                  <c:v>7530</c:v>
                </c:pt>
                <c:pt idx="1812">
                  <c:v>7481</c:v>
                </c:pt>
                <c:pt idx="1813">
                  <c:v>7383.5</c:v>
                </c:pt>
                <c:pt idx="1814">
                  <c:v>7514.5</c:v>
                </c:pt>
                <c:pt idx="1815">
                  <c:v>7539</c:v>
                </c:pt>
                <c:pt idx="1816">
                  <c:v>7470</c:v>
                </c:pt>
                <c:pt idx="1817">
                  <c:v>7419</c:v>
                </c:pt>
                <c:pt idx="1818">
                  <c:v>7306.5</c:v>
                </c:pt>
                <c:pt idx="1819">
                  <c:v>7393</c:v>
                </c:pt>
                <c:pt idx="1820">
                  <c:v>7539</c:v>
                </c:pt>
                <c:pt idx="1821">
                  <c:v>7511</c:v>
                </c:pt>
                <c:pt idx="1822">
                  <c:v>7392.5</c:v>
                </c:pt>
                <c:pt idx="1823">
                  <c:v>7268.5</c:v>
                </c:pt>
                <c:pt idx="1824">
                  <c:v>7225</c:v>
                </c:pt>
                <c:pt idx="1825">
                  <c:v>7055.5</c:v>
                </c:pt>
                <c:pt idx="1826">
                  <c:v>7189.5</c:v>
                </c:pt>
                <c:pt idx="1827">
                  <c:v>7101.5</c:v>
                </c:pt>
                <c:pt idx="1828">
                  <c:v>7020.5</c:v>
                </c:pt>
                <c:pt idx="1829">
                  <c:v>6954.5</c:v>
                </c:pt>
                <c:pt idx="1830">
                  <c:v>7061.5</c:v>
                </c:pt>
                <c:pt idx="1831">
                  <c:v>7092.5</c:v>
                </c:pt>
                <c:pt idx="1832">
                  <c:v>7067</c:v>
                </c:pt>
                <c:pt idx="1833">
                  <c:v>6910</c:v>
                </c:pt>
                <c:pt idx="1834">
                  <c:v>6725</c:v>
                </c:pt>
                <c:pt idx="1835">
                  <c:v>6923</c:v>
                </c:pt>
                <c:pt idx="1836">
                  <c:v>6834.5</c:v>
                </c:pt>
                <c:pt idx="1837">
                  <c:v>6860.5</c:v>
                </c:pt>
                <c:pt idx="1838">
                  <c:v>7067.5</c:v>
                </c:pt>
                <c:pt idx="1839">
                  <c:v>6985</c:v>
                </c:pt>
                <c:pt idx="1840">
                  <c:v>7054.5</c:v>
                </c:pt>
                <c:pt idx="1841">
                  <c:v>7048</c:v>
                </c:pt>
                <c:pt idx="1842">
                  <c:v>7064.5</c:v>
                </c:pt>
                <c:pt idx="1843">
                  <c:v>7248.5</c:v>
                </c:pt>
                <c:pt idx="1844">
                  <c:v>7285.5</c:v>
                </c:pt>
                <c:pt idx="1845">
                  <c:v>7263.5</c:v>
                </c:pt>
                <c:pt idx="1846">
                  <c:v>7283</c:v>
                </c:pt>
                <c:pt idx="1847">
                  <c:v>7342</c:v>
                </c:pt>
                <c:pt idx="1848">
                  <c:v>7259.5</c:v>
                </c:pt>
                <c:pt idx="1849">
                  <c:v>7195</c:v>
                </c:pt>
                <c:pt idx="1850">
                  <c:v>7204.5</c:v>
                </c:pt>
                <c:pt idx="1851">
                  <c:v>7091</c:v>
                </c:pt>
                <c:pt idx="1852">
                  <c:v>7083.5</c:v>
                </c:pt>
                <c:pt idx="1853">
                  <c:v>7088.5</c:v>
                </c:pt>
                <c:pt idx="1854">
                  <c:v>7198</c:v>
                </c:pt>
                <c:pt idx="1855">
                  <c:v>7188.5</c:v>
                </c:pt>
                <c:pt idx="1856">
                  <c:v>7331.5</c:v>
                </c:pt>
                <c:pt idx="1857">
                  <c:v>7287</c:v>
                </c:pt>
                <c:pt idx="1858">
                  <c:v>7165.5</c:v>
                </c:pt>
                <c:pt idx="1859">
                  <c:v>7250</c:v>
                </c:pt>
                <c:pt idx="1860">
                  <c:v>7327</c:v>
                </c:pt>
                <c:pt idx="1861">
                  <c:v>7391</c:v>
                </c:pt>
                <c:pt idx="1862">
                  <c:v>7405.5</c:v>
                </c:pt>
                <c:pt idx="1863">
                  <c:v>7370</c:v>
                </c:pt>
                <c:pt idx="1864">
                  <c:v>7430.5</c:v>
                </c:pt>
                <c:pt idx="1865">
                  <c:v>7511</c:v>
                </c:pt>
                <c:pt idx="1866">
                  <c:v>7529</c:v>
                </c:pt>
                <c:pt idx="1867">
                  <c:v>7528</c:v>
                </c:pt>
                <c:pt idx="1868">
                  <c:v>7545.5</c:v>
                </c:pt>
                <c:pt idx="1869">
                  <c:v>7537.5</c:v>
                </c:pt>
                <c:pt idx="1870">
                  <c:v>7470</c:v>
                </c:pt>
                <c:pt idx="1871">
                  <c:v>7522</c:v>
                </c:pt>
                <c:pt idx="1872">
                  <c:v>7533.5</c:v>
                </c:pt>
                <c:pt idx="1873">
                  <c:v>7556</c:v>
                </c:pt>
                <c:pt idx="1874">
                  <c:v>7571.5</c:v>
                </c:pt>
                <c:pt idx="1875">
                  <c:v>7634</c:v>
                </c:pt>
                <c:pt idx="1876">
                  <c:v>7695</c:v>
                </c:pt>
                <c:pt idx="1877">
                  <c:v>7577.5</c:v>
                </c:pt>
                <c:pt idx="1878">
                  <c:v>7512</c:v>
                </c:pt>
                <c:pt idx="1879">
                  <c:v>7529</c:v>
                </c:pt>
                <c:pt idx="1880">
                  <c:v>7393.5</c:v>
                </c:pt>
                <c:pt idx="1881">
                  <c:v>7415</c:v>
                </c:pt>
                <c:pt idx="1882">
                  <c:v>7420</c:v>
                </c:pt>
                <c:pt idx="1883">
                  <c:v>7492</c:v>
                </c:pt>
                <c:pt idx="1884">
                  <c:v>7554</c:v>
                </c:pt>
                <c:pt idx="1885">
                  <c:v>7546</c:v>
                </c:pt>
                <c:pt idx="1886">
                  <c:v>7409.5</c:v>
                </c:pt>
                <c:pt idx="1887">
                  <c:v>7459</c:v>
                </c:pt>
                <c:pt idx="1888">
                  <c:v>7399</c:v>
                </c:pt>
                <c:pt idx="1889">
                  <c:v>7402</c:v>
                </c:pt>
                <c:pt idx="1890">
                  <c:v>7255</c:v>
                </c:pt>
                <c:pt idx="1891">
                  <c:v>7263</c:v>
                </c:pt>
                <c:pt idx="1892">
                  <c:v>7234</c:v>
                </c:pt>
                <c:pt idx="1893">
                  <c:v>7096.5</c:v>
                </c:pt>
                <c:pt idx="1894">
                  <c:v>7150</c:v>
                </c:pt>
                <c:pt idx="1895">
                  <c:v>7190</c:v>
                </c:pt>
                <c:pt idx="1896">
                  <c:v>7182</c:v>
                </c:pt>
                <c:pt idx="1897">
                  <c:v>7228</c:v>
                </c:pt>
                <c:pt idx="1898">
                  <c:v>7170.5</c:v>
                </c:pt>
                <c:pt idx="1899">
                  <c:v>7178.5</c:v>
                </c:pt>
                <c:pt idx="1900">
                  <c:v>6996.5</c:v>
                </c:pt>
                <c:pt idx="1901">
                  <c:v>7028.5</c:v>
                </c:pt>
                <c:pt idx="1902">
                  <c:v>6982.5</c:v>
                </c:pt>
                <c:pt idx="1903">
                  <c:v>7043.5</c:v>
                </c:pt>
                <c:pt idx="1904">
                  <c:v>6865.5</c:v>
                </c:pt>
                <c:pt idx="1905">
                  <c:v>6841</c:v>
                </c:pt>
                <c:pt idx="1906">
                  <c:v>6839</c:v>
                </c:pt>
                <c:pt idx="1907">
                  <c:v>6675.5</c:v>
                </c:pt>
                <c:pt idx="1908">
                  <c:v>6726</c:v>
                </c:pt>
                <c:pt idx="1909">
                  <c:v>6768.5</c:v>
                </c:pt>
                <c:pt idx="1910">
                  <c:v>6689</c:v>
                </c:pt>
                <c:pt idx="1911">
                  <c:v>6722</c:v>
                </c:pt>
                <c:pt idx="1912">
                  <c:v>6729</c:v>
                </c:pt>
                <c:pt idx="1913">
                  <c:v>6783.5</c:v>
                </c:pt>
                <c:pt idx="1914">
                  <c:v>6722.5</c:v>
                </c:pt>
                <c:pt idx="1915">
                  <c:v>6554.5</c:v>
                </c:pt>
                <c:pt idx="1916">
                  <c:v>6575.5</c:v>
                </c:pt>
                <c:pt idx="1917">
                  <c:v>6551.5</c:v>
                </c:pt>
                <c:pt idx="1918">
                  <c:v>6591.5</c:v>
                </c:pt>
                <c:pt idx="1919">
                  <c:v>6689.5</c:v>
                </c:pt>
                <c:pt idx="1920">
                  <c:v>6774.5</c:v>
                </c:pt>
                <c:pt idx="1921">
                  <c:v>6818.5</c:v>
                </c:pt>
                <c:pt idx="1922">
                  <c:v>6842</c:v>
                </c:pt>
                <c:pt idx="1923">
                  <c:v>6926</c:v>
                </c:pt>
                <c:pt idx="1924">
                  <c:v>6830.5</c:v>
                </c:pt>
                <c:pt idx="1925">
                  <c:v>6841.5</c:v>
                </c:pt>
                <c:pt idx="1926">
                  <c:v>6712.5</c:v>
                </c:pt>
                <c:pt idx="1927">
                  <c:v>6818</c:v>
                </c:pt>
                <c:pt idx="1928">
                  <c:v>6837</c:v>
                </c:pt>
                <c:pt idx="1929">
                  <c:v>6870.5</c:v>
                </c:pt>
                <c:pt idx="1930">
                  <c:v>6773</c:v>
                </c:pt>
                <c:pt idx="1931">
                  <c:v>6759</c:v>
                </c:pt>
                <c:pt idx="1932">
                  <c:v>6923.5</c:v>
                </c:pt>
                <c:pt idx="1933">
                  <c:v>6966.5</c:v>
                </c:pt>
                <c:pt idx="1934">
                  <c:v>6956</c:v>
                </c:pt>
                <c:pt idx="1935">
                  <c:v>6966.5</c:v>
                </c:pt>
                <c:pt idx="1936">
                  <c:v>7011.5</c:v>
                </c:pt>
                <c:pt idx="1937">
                  <c:v>6989</c:v>
                </c:pt>
                <c:pt idx="1938">
                  <c:v>6817.5</c:v>
                </c:pt>
                <c:pt idx="1939">
                  <c:v>6862</c:v>
                </c:pt>
                <c:pt idx="1940">
                  <c:v>6826.5</c:v>
                </c:pt>
                <c:pt idx="1941">
                  <c:v>6771.5</c:v>
                </c:pt>
                <c:pt idx="1942">
                  <c:v>6666.5</c:v>
                </c:pt>
                <c:pt idx="1943">
                  <c:v>6678.5</c:v>
                </c:pt>
                <c:pt idx="1944">
                  <c:v>6634</c:v>
                </c:pt>
                <c:pt idx="1945">
                  <c:v>6712</c:v>
                </c:pt>
                <c:pt idx="1946">
                  <c:v>6653</c:v>
                </c:pt>
                <c:pt idx="1947">
                  <c:v>6723.5</c:v>
                </c:pt>
                <c:pt idx="1948">
                  <c:v>6732</c:v>
                </c:pt>
                <c:pt idx="1949">
                  <c:v>6805.5</c:v>
                </c:pt>
                <c:pt idx="1950">
                  <c:v>6798</c:v>
                </c:pt>
                <c:pt idx="1951">
                  <c:v>6797.5</c:v>
                </c:pt>
                <c:pt idx="1952">
                  <c:v>6858</c:v>
                </c:pt>
                <c:pt idx="1953">
                  <c:v>6834.5</c:v>
                </c:pt>
                <c:pt idx="1954">
                  <c:v>6633</c:v>
                </c:pt>
                <c:pt idx="1955">
                  <c:v>6538.5</c:v>
                </c:pt>
                <c:pt idx="1956">
                  <c:v>6638.5</c:v>
                </c:pt>
                <c:pt idx="1957">
                  <c:v>6582</c:v>
                </c:pt>
                <c:pt idx="1958">
                  <c:v>6581</c:v>
                </c:pt>
                <c:pt idx="1959">
                  <c:v>6543</c:v>
                </c:pt>
                <c:pt idx="1960">
                  <c:v>6566.5</c:v>
                </c:pt>
                <c:pt idx="1961">
                  <c:v>6417.5</c:v>
                </c:pt>
                <c:pt idx="1962">
                  <c:v>6346.5</c:v>
                </c:pt>
                <c:pt idx="1963">
                  <c:v>6208</c:v>
                </c:pt>
                <c:pt idx="1964">
                  <c:v>6145</c:v>
                </c:pt>
                <c:pt idx="1965">
                  <c:v>6572</c:v>
                </c:pt>
                <c:pt idx="1966">
                  <c:v>6459.5</c:v>
                </c:pt>
                <c:pt idx="1967">
                  <c:v>6394.5</c:v>
                </c:pt>
                <c:pt idx="1968">
                  <c:v>6403.5</c:v>
                </c:pt>
                <c:pt idx="1969">
                  <c:v>6548</c:v>
                </c:pt>
                <c:pt idx="1970">
                  <c:v>6441</c:v>
                </c:pt>
                <c:pt idx="1971">
                  <c:v>6193</c:v>
                </c:pt>
                <c:pt idx="1972">
                  <c:v>6239.5</c:v>
                </c:pt>
                <c:pt idx="1973">
                  <c:v>6220.5</c:v>
                </c:pt>
                <c:pt idx="1974">
                  <c:v>6024.5</c:v>
                </c:pt>
                <c:pt idx="1975">
                  <c:v>6182</c:v>
                </c:pt>
                <c:pt idx="1976">
                  <c:v>5712.5</c:v>
                </c:pt>
                <c:pt idx="1977">
                  <c:v>5643</c:v>
                </c:pt>
                <c:pt idx="1978">
                  <c:v>5332</c:v>
                </c:pt>
                <c:pt idx="1979">
                  <c:v>5221.5</c:v>
                </c:pt>
                <c:pt idx="1980">
                  <c:v>4894</c:v>
                </c:pt>
                <c:pt idx="1981">
                  <c:v>5461</c:v>
                </c:pt>
                <c:pt idx="1982">
                  <c:v>5554.5</c:v>
                </c:pt>
                <c:pt idx="1983">
                  <c:v>5192</c:v>
                </c:pt>
                <c:pt idx="1984">
                  <c:v>5010</c:v>
                </c:pt>
                <c:pt idx="1985">
                  <c:v>5236.5</c:v>
                </c:pt>
                <c:pt idx="1986">
                  <c:v>5206.5</c:v>
                </c:pt>
                <c:pt idx="1987">
                  <c:v>5021.5</c:v>
                </c:pt>
                <c:pt idx="1988">
                  <c:v>4899</c:v>
                </c:pt>
                <c:pt idx="1989">
                  <c:v>4736</c:v>
                </c:pt>
                <c:pt idx="1990">
                  <c:v>4610</c:v>
                </c:pt>
                <c:pt idx="1991">
                  <c:v>4671.5</c:v>
                </c:pt>
                <c:pt idx="1992">
                  <c:v>5051.5</c:v>
                </c:pt>
                <c:pt idx="1993">
                  <c:v>5145.5</c:v>
                </c:pt>
                <c:pt idx="1994">
                  <c:v>5206.5</c:v>
                </c:pt>
                <c:pt idx="1995">
                  <c:v>5400</c:v>
                </c:pt>
                <c:pt idx="1996">
                  <c:v>5364.5</c:v>
                </c:pt>
                <c:pt idx="1997">
                  <c:v>5611</c:v>
                </c:pt>
                <c:pt idx="1998">
                  <c:v>5393.5</c:v>
                </c:pt>
                <c:pt idx="1999">
                  <c:v>5084.5</c:v>
                </c:pt>
                <c:pt idx="2000">
                  <c:v>5288.5</c:v>
                </c:pt>
                <c:pt idx="2001">
                  <c:v>5228.5</c:v>
                </c:pt>
                <c:pt idx="2002">
                  <c:v>5085.5</c:v>
                </c:pt>
                <c:pt idx="2003">
                  <c:v>4970</c:v>
                </c:pt>
                <c:pt idx="2004">
                  <c:v>4823</c:v>
                </c:pt>
                <c:pt idx="2005">
                  <c:v>5038</c:v>
                </c:pt>
                <c:pt idx="2006">
                  <c:v>4967</c:v>
                </c:pt>
                <c:pt idx="2007">
                  <c:v>4876</c:v>
                </c:pt>
                <c:pt idx="2008">
                  <c:v>4686</c:v>
                </c:pt>
                <c:pt idx="2009">
                  <c:v>4603</c:v>
                </c:pt>
                <c:pt idx="2010">
                  <c:v>4435.5</c:v>
                </c:pt>
                <c:pt idx="2011">
                  <c:v>4859.5</c:v>
                </c:pt>
                <c:pt idx="2012">
                  <c:v>4809.5</c:v>
                </c:pt>
                <c:pt idx="2013">
                  <c:v>4897.5</c:v>
                </c:pt>
                <c:pt idx="2014">
                  <c:v>4973.5</c:v>
                </c:pt>
                <c:pt idx="2015">
                  <c:v>4990.5</c:v>
                </c:pt>
                <c:pt idx="2016">
                  <c:v>4685.5</c:v>
                </c:pt>
                <c:pt idx="2017">
                  <c:v>4864</c:v>
                </c:pt>
                <c:pt idx="2018">
                  <c:v>4889.5</c:v>
                </c:pt>
                <c:pt idx="2019">
                  <c:v>4852</c:v>
                </c:pt>
                <c:pt idx="2020">
                  <c:v>4704</c:v>
                </c:pt>
                <c:pt idx="2021">
                  <c:v>5006.5</c:v>
                </c:pt>
                <c:pt idx="2022">
                  <c:v>5073</c:v>
                </c:pt>
                <c:pt idx="2023">
                  <c:v>5119</c:v>
                </c:pt>
                <c:pt idx="2024">
                  <c:v>5100.5</c:v>
                </c:pt>
                <c:pt idx="2025">
                  <c:v>5041</c:v>
                </c:pt>
                <c:pt idx="2026">
                  <c:v>4981</c:v>
                </c:pt>
                <c:pt idx="2027">
                  <c:v>5040</c:v>
                </c:pt>
                <c:pt idx="2028">
                  <c:v>5068</c:v>
                </c:pt>
                <c:pt idx="2029">
                  <c:v>5086</c:v>
                </c:pt>
                <c:pt idx="2030">
                  <c:v>4995</c:v>
                </c:pt>
                <c:pt idx="2031">
                  <c:v>4946.5</c:v>
                </c:pt>
                <c:pt idx="2032">
                  <c:v>4939</c:v>
                </c:pt>
                <c:pt idx="2033">
                  <c:v>5007</c:v>
                </c:pt>
                <c:pt idx="2034">
                  <c:v>5125.5</c:v>
                </c:pt>
                <c:pt idx="2035">
                  <c:v>5294</c:v>
                </c:pt>
                <c:pt idx="2036">
                  <c:v>5304.5</c:v>
                </c:pt>
                <c:pt idx="2037">
                  <c:v>5350</c:v>
                </c:pt>
                <c:pt idx="2038">
                  <c:v>5243</c:v>
                </c:pt>
                <c:pt idx="2039">
                  <c:v>5201.5</c:v>
                </c:pt>
                <c:pt idx="2040">
                  <c:v>5087</c:v>
                </c:pt>
                <c:pt idx="2041">
                  <c:v>5010</c:v>
                </c:pt>
                <c:pt idx="2042">
                  <c:v>4939.5</c:v>
                </c:pt>
                <c:pt idx="2043">
                  <c:v>4727.5</c:v>
                </c:pt>
                <c:pt idx="2044">
                  <c:v>4618.5</c:v>
                </c:pt>
                <c:pt idx="2045">
                  <c:v>4635</c:v>
                </c:pt>
                <c:pt idx="2046">
                  <c:v>4605</c:v>
                </c:pt>
                <c:pt idx="2047">
                  <c:v>4542</c:v>
                </c:pt>
                <c:pt idx="2048">
                  <c:v>4583</c:v>
                </c:pt>
                <c:pt idx="2049">
                  <c:v>4518</c:v>
                </c:pt>
                <c:pt idx="2050">
                  <c:v>4476</c:v>
                </c:pt>
                <c:pt idx="2051">
                  <c:v>4617</c:v>
                </c:pt>
                <c:pt idx="2052">
                  <c:v>4637</c:v>
                </c:pt>
                <c:pt idx="2053">
                  <c:v>4811</c:v>
                </c:pt>
                <c:pt idx="2054">
                  <c:v>4685</c:v>
                </c:pt>
                <c:pt idx="2055">
                  <c:v>4667.5</c:v>
                </c:pt>
                <c:pt idx="2056">
                  <c:v>4595.5</c:v>
                </c:pt>
                <c:pt idx="2057">
                  <c:v>4654</c:v>
                </c:pt>
                <c:pt idx="2058">
                  <c:v>4770</c:v>
                </c:pt>
                <c:pt idx="2059">
                  <c:v>4845</c:v>
                </c:pt>
                <c:pt idx="2060">
                  <c:v>4948</c:v>
                </c:pt>
                <c:pt idx="2061">
                  <c:v>4970</c:v>
                </c:pt>
                <c:pt idx="2062">
                  <c:v>4785</c:v>
                </c:pt>
                <c:pt idx="2063">
                  <c:v>4812</c:v>
                </c:pt>
                <c:pt idx="2064">
                  <c:v>4709.5</c:v>
                </c:pt>
                <c:pt idx="2065">
                  <c:v>4688.5</c:v>
                </c:pt>
                <c:pt idx="2066">
                  <c:v>4654.5</c:v>
                </c:pt>
                <c:pt idx="2067">
                  <c:v>4513</c:v>
                </c:pt>
                <c:pt idx="2068">
                  <c:v>4510</c:v>
                </c:pt>
                <c:pt idx="2069">
                  <c:v>4479.5</c:v>
                </c:pt>
                <c:pt idx="2070">
                  <c:v>4300</c:v>
                </c:pt>
                <c:pt idx="2071">
                  <c:v>4177</c:v>
                </c:pt>
                <c:pt idx="2072">
                  <c:v>4192.5</c:v>
                </c:pt>
                <c:pt idx="2073">
                  <c:v>4122</c:v>
                </c:pt>
                <c:pt idx="2074">
                  <c:v>4206.5</c:v>
                </c:pt>
                <c:pt idx="2075">
                  <c:v>4163.5</c:v>
                </c:pt>
                <c:pt idx="2076">
                  <c:v>3978</c:v>
                </c:pt>
                <c:pt idx="2077">
                  <c:v>3997.5</c:v>
                </c:pt>
                <c:pt idx="2078">
                  <c:v>4163.5</c:v>
                </c:pt>
                <c:pt idx="2079">
                  <c:v>3982</c:v>
                </c:pt>
                <c:pt idx="2080">
                  <c:v>3945</c:v>
                </c:pt>
                <c:pt idx="2081">
                  <c:v>3957</c:v>
                </c:pt>
                <c:pt idx="2082">
                  <c:v>4161</c:v>
                </c:pt>
                <c:pt idx="2083">
                  <c:v>4203.5</c:v>
                </c:pt>
                <c:pt idx="2084">
                  <c:v>4264</c:v>
                </c:pt>
                <c:pt idx="2085">
                  <c:v>4274.5</c:v>
                </c:pt>
                <c:pt idx="2086">
                  <c:v>4342</c:v>
                </c:pt>
                <c:pt idx="2087">
                  <c:v>4288.5</c:v>
                </c:pt>
                <c:pt idx="2088">
                  <c:v>4293</c:v>
                </c:pt>
                <c:pt idx="2089">
                  <c:v>4340</c:v>
                </c:pt>
                <c:pt idx="2090">
                  <c:v>4302</c:v>
                </c:pt>
                <c:pt idx="2091">
                  <c:v>4455.5</c:v>
                </c:pt>
                <c:pt idx="2092">
                  <c:v>4498</c:v>
                </c:pt>
                <c:pt idx="2093">
                  <c:v>4486</c:v>
                </c:pt>
                <c:pt idx="2094">
                  <c:v>4573.5</c:v>
                </c:pt>
                <c:pt idx="2095">
                  <c:v>4477.5</c:v>
                </c:pt>
                <c:pt idx="2096">
                  <c:v>4283.5</c:v>
                </c:pt>
                <c:pt idx="2097">
                  <c:v>4379.5</c:v>
                </c:pt>
                <c:pt idx="2098">
                  <c:v>4428</c:v>
                </c:pt>
                <c:pt idx="2099">
                  <c:v>4673.5</c:v>
                </c:pt>
                <c:pt idx="2100">
                  <c:v>4701</c:v>
                </c:pt>
                <c:pt idx="2101">
                  <c:v>4630.5</c:v>
                </c:pt>
                <c:pt idx="2102">
                  <c:v>4603</c:v>
                </c:pt>
                <c:pt idx="2103">
                  <c:v>4676</c:v>
                </c:pt>
                <c:pt idx="2104">
                  <c:v>4783</c:v>
                </c:pt>
                <c:pt idx="2105">
                  <c:v>4813.5</c:v>
                </c:pt>
                <c:pt idx="2106">
                  <c:v>4867</c:v>
                </c:pt>
                <c:pt idx="2107">
                  <c:v>4904</c:v>
                </c:pt>
                <c:pt idx="2108">
                  <c:v>4964</c:v>
                </c:pt>
                <c:pt idx="2109">
                  <c:v>4787</c:v>
                </c:pt>
                <c:pt idx="2110">
                  <c:v>4823</c:v>
                </c:pt>
                <c:pt idx="2111">
                  <c:v>4869</c:v>
                </c:pt>
                <c:pt idx="2112">
                  <c:v>4839</c:v>
                </c:pt>
                <c:pt idx="2113">
                  <c:v>4962.5</c:v>
                </c:pt>
                <c:pt idx="2114">
                  <c:v>4979.5</c:v>
                </c:pt>
                <c:pt idx="2115">
                  <c:v>4910.5</c:v>
                </c:pt>
                <c:pt idx="2116">
                  <c:v>4990</c:v>
                </c:pt>
                <c:pt idx="2117">
                  <c:v>5035.5</c:v>
                </c:pt>
                <c:pt idx="2118">
                  <c:v>5172.5</c:v>
                </c:pt>
                <c:pt idx="2119">
                  <c:v>5146</c:v>
                </c:pt>
                <c:pt idx="2120">
                  <c:v>5186</c:v>
                </c:pt>
                <c:pt idx="2121">
                  <c:v>5113.5</c:v>
                </c:pt>
                <c:pt idx="2122">
                  <c:v>5234</c:v>
                </c:pt>
                <c:pt idx="2123">
                  <c:v>5146</c:v>
                </c:pt>
                <c:pt idx="2124">
                  <c:v>5117.5</c:v>
                </c:pt>
                <c:pt idx="2125">
                  <c:v>4999</c:v>
                </c:pt>
                <c:pt idx="2126">
                  <c:v>5047.5</c:v>
                </c:pt>
                <c:pt idx="2127">
                  <c:v>4992</c:v>
                </c:pt>
                <c:pt idx="2128">
                  <c:v>5146.5</c:v>
                </c:pt>
                <c:pt idx="2129">
                  <c:v>5235.5</c:v>
                </c:pt>
                <c:pt idx="2130">
                  <c:v>5289.5</c:v>
                </c:pt>
                <c:pt idx="2131">
                  <c:v>5194</c:v>
                </c:pt>
                <c:pt idx="2132">
                  <c:v>5197</c:v>
                </c:pt>
                <c:pt idx="2133">
                  <c:v>5200.5</c:v>
                </c:pt>
                <c:pt idx="2134">
                  <c:v>5281</c:v>
                </c:pt>
                <c:pt idx="2135">
                  <c:v>5270.5</c:v>
                </c:pt>
                <c:pt idx="2136">
                  <c:v>5206.5</c:v>
                </c:pt>
                <c:pt idx="2137">
                  <c:v>5221.5</c:v>
                </c:pt>
                <c:pt idx="2138">
                  <c:v>5415</c:v>
                </c:pt>
                <c:pt idx="2139">
                  <c:v>5425.5</c:v>
                </c:pt>
                <c:pt idx="2140">
                  <c:v>5324</c:v>
                </c:pt>
                <c:pt idx="2141">
                  <c:v>5355.5</c:v>
                </c:pt>
                <c:pt idx="2142">
                  <c:v>5365.5</c:v>
                </c:pt>
                <c:pt idx="2143">
                  <c:v>5287</c:v>
                </c:pt>
                <c:pt idx="2144">
                  <c:v>5298.5</c:v>
                </c:pt>
                <c:pt idx="2145">
                  <c:v>5334</c:v>
                </c:pt>
                <c:pt idx="2146">
                  <c:v>5392</c:v>
                </c:pt>
                <c:pt idx="2147">
                  <c:v>5349.5</c:v>
                </c:pt>
                <c:pt idx="2148">
                  <c:v>5176.5</c:v>
                </c:pt>
                <c:pt idx="2149">
                  <c:v>5142.5</c:v>
                </c:pt>
                <c:pt idx="2150">
                  <c:v>5093</c:v>
                </c:pt>
                <c:pt idx="2151">
                  <c:v>5127.5</c:v>
                </c:pt>
                <c:pt idx="2152">
                  <c:v>5108.5</c:v>
                </c:pt>
                <c:pt idx="2153">
                  <c:v>4975</c:v>
                </c:pt>
                <c:pt idx="2154">
                  <c:v>5003.5</c:v>
                </c:pt>
                <c:pt idx="2155">
                  <c:v>5099.5</c:v>
                </c:pt>
                <c:pt idx="2156">
                  <c:v>5098</c:v>
                </c:pt>
                <c:pt idx="2157">
                  <c:v>5067</c:v>
                </c:pt>
                <c:pt idx="2158">
                  <c:v>5156</c:v>
                </c:pt>
                <c:pt idx="2159">
                  <c:v>5092.5</c:v>
                </c:pt>
                <c:pt idx="2160">
                  <c:v>5180</c:v>
                </c:pt>
                <c:pt idx="2161">
                  <c:v>4999.5</c:v>
                </c:pt>
                <c:pt idx="2162">
                  <c:v>4984.5</c:v>
                </c:pt>
                <c:pt idx="2163">
                  <c:v>4937.5</c:v>
                </c:pt>
                <c:pt idx="2164">
                  <c:v>4873</c:v>
                </c:pt>
                <c:pt idx="2165">
                  <c:v>4837</c:v>
                </c:pt>
                <c:pt idx="2166">
                  <c:v>4918.5</c:v>
                </c:pt>
                <c:pt idx="2167">
                  <c:v>4865</c:v>
                </c:pt>
                <c:pt idx="2168">
                  <c:v>5008</c:v>
                </c:pt>
                <c:pt idx="2169">
                  <c:v>5055.5</c:v>
                </c:pt>
                <c:pt idx="2170">
                  <c:v>5193.5</c:v>
                </c:pt>
                <c:pt idx="2171">
                  <c:v>5248.5</c:v>
                </c:pt>
                <c:pt idx="2172">
                  <c:v>5269</c:v>
                </c:pt>
                <c:pt idx="2173">
                  <c:v>5318</c:v>
                </c:pt>
                <c:pt idx="2174">
                  <c:v>5352.5</c:v>
                </c:pt>
                <c:pt idx="2175">
                  <c:v>5409</c:v>
                </c:pt>
                <c:pt idx="2176">
                  <c:v>5541</c:v>
                </c:pt>
                <c:pt idx="2177">
                  <c:v>5511.5</c:v>
                </c:pt>
                <c:pt idx="2178">
                  <c:v>5527</c:v>
                </c:pt>
                <c:pt idx="2179">
                  <c:v>5466</c:v>
                </c:pt>
                <c:pt idx="2180">
                  <c:v>5565.5</c:v>
                </c:pt>
                <c:pt idx="2181">
                  <c:v>5634.5</c:v>
                </c:pt>
                <c:pt idx="2182">
                  <c:v>5608.5</c:v>
                </c:pt>
                <c:pt idx="2183">
                  <c:v>5711.5</c:v>
                </c:pt>
                <c:pt idx="2184">
                  <c:v>5711.5</c:v>
                </c:pt>
                <c:pt idx="2185">
                  <c:v>5632.5</c:v>
                </c:pt>
                <c:pt idx="2186">
                  <c:v>5635</c:v>
                </c:pt>
                <c:pt idx="2187">
                  <c:v>5740</c:v>
                </c:pt>
                <c:pt idx="2188">
                  <c:v>5684</c:v>
                </c:pt>
                <c:pt idx="2189">
                  <c:v>5570</c:v>
                </c:pt>
                <c:pt idx="2190">
                  <c:v>5633</c:v>
                </c:pt>
                <c:pt idx="2191">
                  <c:v>5683</c:v>
                </c:pt>
                <c:pt idx="2192">
                  <c:v>5604</c:v>
                </c:pt>
                <c:pt idx="2193">
                  <c:v>5486</c:v>
                </c:pt>
                <c:pt idx="2194">
                  <c:v>5528</c:v>
                </c:pt>
                <c:pt idx="2195">
                  <c:v>5551</c:v>
                </c:pt>
                <c:pt idx="2196">
                  <c:v>5590</c:v>
                </c:pt>
                <c:pt idx="2197">
                  <c:v>5739</c:v>
                </c:pt>
                <c:pt idx="2198">
                  <c:v>5778</c:v>
                </c:pt>
                <c:pt idx="2199">
                  <c:v>5827.5</c:v>
                </c:pt>
                <c:pt idx="2200">
                  <c:v>5806</c:v>
                </c:pt>
                <c:pt idx="2201">
                  <c:v>5780.5</c:v>
                </c:pt>
                <c:pt idx="2202">
                  <c:v>5777.5</c:v>
                </c:pt>
                <c:pt idx="2203">
                  <c:v>5742.5</c:v>
                </c:pt>
                <c:pt idx="2204">
                  <c:v>5593</c:v>
                </c:pt>
                <c:pt idx="2205">
                  <c:v>5588.5</c:v>
                </c:pt>
                <c:pt idx="2206">
                  <c:v>5585.5</c:v>
                </c:pt>
                <c:pt idx="2207">
                  <c:v>5698.5</c:v>
                </c:pt>
                <c:pt idx="2208">
                  <c:v>5732</c:v>
                </c:pt>
                <c:pt idx="2209">
                  <c:v>5754.5</c:v>
                </c:pt>
                <c:pt idx="2210">
                  <c:v>5855</c:v>
                </c:pt>
                <c:pt idx="2211">
                  <c:v>5881</c:v>
                </c:pt>
                <c:pt idx="2212">
                  <c:v>5887.5</c:v>
                </c:pt>
                <c:pt idx="2213">
                  <c:v>5892</c:v>
                </c:pt>
                <c:pt idx="2214">
                  <c:v>5913.5</c:v>
                </c:pt>
                <c:pt idx="2215">
                  <c:v>5988.5</c:v>
                </c:pt>
                <c:pt idx="2216">
                  <c:v>5978</c:v>
                </c:pt>
                <c:pt idx="2217">
                  <c:v>6000</c:v>
                </c:pt>
                <c:pt idx="2218">
                  <c:v>5945</c:v>
                </c:pt>
                <c:pt idx="2219">
                  <c:v>5992.5</c:v>
                </c:pt>
                <c:pt idx="2220">
                  <c:v>5997.5</c:v>
                </c:pt>
                <c:pt idx="2221">
                  <c:v>5875</c:v>
                </c:pt>
                <c:pt idx="2222">
                  <c:v>5846.5</c:v>
                </c:pt>
                <c:pt idx="2223">
                  <c:v>6010.5</c:v>
                </c:pt>
                <c:pt idx="2224">
                  <c:v>5995</c:v>
                </c:pt>
                <c:pt idx="2225">
                  <c:v>5981.5</c:v>
                </c:pt>
                <c:pt idx="2226">
                  <c:v>5844</c:v>
                </c:pt>
                <c:pt idx="2227">
                  <c:v>5748.5</c:v>
                </c:pt>
                <c:pt idx="2228">
                  <c:v>5811.5</c:v>
                </c:pt>
                <c:pt idx="2229">
                  <c:v>5922</c:v>
                </c:pt>
                <c:pt idx="2230">
                  <c:v>5923.5</c:v>
                </c:pt>
                <c:pt idx="2231">
                  <c:v>5998</c:v>
                </c:pt>
                <c:pt idx="2232">
                  <c:v>5987</c:v>
                </c:pt>
                <c:pt idx="2233">
                  <c:v>6061.5</c:v>
                </c:pt>
                <c:pt idx="2234">
                  <c:v>6010.5</c:v>
                </c:pt>
                <c:pt idx="2235">
                  <c:v>6126</c:v>
                </c:pt>
                <c:pt idx="2236">
                  <c:v>6118</c:v>
                </c:pt>
                <c:pt idx="2237">
                  <c:v>6033.5</c:v>
                </c:pt>
                <c:pt idx="2238">
                  <c:v>6120.5</c:v>
                </c:pt>
                <c:pt idx="2239">
                  <c:v>6072.5</c:v>
                </c:pt>
                <c:pt idx="2240">
                  <c:v>6114.5</c:v>
                </c:pt>
                <c:pt idx="2241">
                  <c:v>6052</c:v>
                </c:pt>
                <c:pt idx="2242">
                  <c:v>6036.5</c:v>
                </c:pt>
                <c:pt idx="2243">
                  <c:v>5927</c:v>
                </c:pt>
                <c:pt idx="2244">
                  <c:v>5898.5</c:v>
                </c:pt>
                <c:pt idx="2245">
                  <c:v>5774</c:v>
                </c:pt>
                <c:pt idx="2246">
                  <c:v>5878</c:v>
                </c:pt>
                <c:pt idx="2247">
                  <c:v>5675.5</c:v>
                </c:pt>
                <c:pt idx="2248">
                  <c:v>5616.5</c:v>
                </c:pt>
                <c:pt idx="2249">
                  <c:v>5647</c:v>
                </c:pt>
                <c:pt idx="2250">
                  <c:v>5711.5</c:v>
                </c:pt>
                <c:pt idx="2251">
                  <c:v>5759</c:v>
                </c:pt>
                <c:pt idx="2252">
                  <c:v>5774</c:v>
                </c:pt>
                <c:pt idx="2253">
                  <c:v>5916</c:v>
                </c:pt>
                <c:pt idx="2254">
                  <c:v>5885.5</c:v>
                </c:pt>
                <c:pt idx="2255">
                  <c:v>5950</c:v>
                </c:pt>
                <c:pt idx="2256">
                  <c:v>5948</c:v>
                </c:pt>
                <c:pt idx="2257">
                  <c:v>5973.5</c:v>
                </c:pt>
                <c:pt idx="2258">
                  <c:v>6078.5</c:v>
                </c:pt>
                <c:pt idx="2259">
                  <c:v>6073</c:v>
                </c:pt>
                <c:pt idx="2260">
                  <c:v>6066</c:v>
                </c:pt>
                <c:pt idx="2261">
                  <c:v>5991</c:v>
                </c:pt>
                <c:pt idx="2262">
                  <c:v>5950</c:v>
                </c:pt>
                <c:pt idx="2263">
                  <c:v>6065.5</c:v>
                </c:pt>
                <c:pt idx="2264">
                  <c:v>6049</c:v>
                </c:pt>
                <c:pt idx="2265">
                  <c:v>6072.5</c:v>
                </c:pt>
                <c:pt idx="2266">
                  <c:v>5899</c:v>
                </c:pt>
                <c:pt idx="2267">
                  <c:v>5949.5</c:v>
                </c:pt>
                <c:pt idx="2268">
                  <c:v>5899.5</c:v>
                </c:pt>
                <c:pt idx="2269">
                  <c:v>6051.5</c:v>
                </c:pt>
                <c:pt idx="2270">
                  <c:v>6053</c:v>
                </c:pt>
                <c:pt idx="2271">
                  <c:v>6054.5</c:v>
                </c:pt>
                <c:pt idx="2272">
                  <c:v>6075.5</c:v>
                </c:pt>
                <c:pt idx="2273">
                  <c:v>6072.5</c:v>
                </c:pt>
                <c:pt idx="2274">
                  <c:v>5955.5</c:v>
                </c:pt>
                <c:pt idx="2275">
                  <c:v>5920</c:v>
                </c:pt>
                <c:pt idx="2276">
                  <c:v>5984.5</c:v>
                </c:pt>
                <c:pt idx="2277">
                  <c:v>6041</c:v>
                </c:pt>
                <c:pt idx="2278">
                  <c:v>6083</c:v>
                </c:pt>
                <c:pt idx="2279">
                  <c:v>6088</c:v>
                </c:pt>
                <c:pt idx="2280">
                  <c:v>6174.5</c:v>
                </c:pt>
                <c:pt idx="2281">
                  <c:v>6106</c:v>
                </c:pt>
                <c:pt idx="2282">
                  <c:v>6114.5</c:v>
                </c:pt>
                <c:pt idx="2283">
                  <c:v>6206.5</c:v>
                </c:pt>
                <c:pt idx="2284">
                  <c:v>6237</c:v>
                </c:pt>
                <c:pt idx="2285">
                  <c:v>6236.5</c:v>
                </c:pt>
                <c:pt idx="2286">
                  <c:v>6282.5</c:v>
                </c:pt>
                <c:pt idx="2287">
                  <c:v>6290.5</c:v>
                </c:pt>
                <c:pt idx="2288">
                  <c:v>6228</c:v>
                </c:pt>
                <c:pt idx="2289">
                  <c:v>6323.5</c:v>
                </c:pt>
                <c:pt idx="2290">
                  <c:v>6307</c:v>
                </c:pt>
                <c:pt idx="2291">
                  <c:v>6306.5</c:v>
                </c:pt>
                <c:pt idx="2292">
                  <c:v>6301.5</c:v>
                </c:pt>
                <c:pt idx="2293">
                  <c:v>6307.5</c:v>
                </c:pt>
                <c:pt idx="2294">
                  <c:v>6315</c:v>
                </c:pt>
                <c:pt idx="2295">
                  <c:v>6195.5</c:v>
                </c:pt>
                <c:pt idx="2296">
                  <c:v>6266</c:v>
                </c:pt>
                <c:pt idx="2297">
                  <c:v>6266</c:v>
                </c:pt>
                <c:pt idx="2298">
                  <c:v>6140.5</c:v>
                </c:pt>
                <c:pt idx="2299">
                  <c:v>6189.5</c:v>
                </c:pt>
                <c:pt idx="2300">
                  <c:v>6261</c:v>
                </c:pt>
                <c:pt idx="2301">
                  <c:v>6129.5</c:v>
                </c:pt>
                <c:pt idx="2302">
                  <c:v>5986</c:v>
                </c:pt>
                <c:pt idx="2303">
                  <c:v>5929.5</c:v>
                </c:pt>
                <c:pt idx="2304">
                  <c:v>5912.5</c:v>
                </c:pt>
                <c:pt idx="2305">
                  <c:v>5955.5</c:v>
                </c:pt>
                <c:pt idx="2306">
                  <c:v>5905.5</c:v>
                </c:pt>
                <c:pt idx="2307">
                  <c:v>5837.5</c:v>
                </c:pt>
                <c:pt idx="2308">
                  <c:v>5882.5</c:v>
                </c:pt>
                <c:pt idx="2309">
                  <c:v>5914.5</c:v>
                </c:pt>
                <c:pt idx="2310">
                  <c:v>5985.5</c:v>
                </c:pt>
                <c:pt idx="2311">
                  <c:v>5948</c:v>
                </c:pt>
                <c:pt idx="2312">
                  <c:v>5807</c:v>
                </c:pt>
                <c:pt idx="2313">
                  <c:v>5706</c:v>
                </c:pt>
                <c:pt idx="2314">
                  <c:v>5747</c:v>
                </c:pt>
                <c:pt idx="2315">
                  <c:v>5817.5</c:v>
                </c:pt>
                <c:pt idx="2316">
                  <c:v>5803.5</c:v>
                </c:pt>
                <c:pt idx="2317">
                  <c:v>5805.5</c:v>
                </c:pt>
                <c:pt idx="2318">
                  <c:v>5784</c:v>
                </c:pt>
                <c:pt idx="2319">
                  <c:v>5787.5</c:v>
                </c:pt>
                <c:pt idx="2320">
                  <c:v>5863</c:v>
                </c:pt>
                <c:pt idx="2321">
                  <c:v>5924.5</c:v>
                </c:pt>
                <c:pt idx="2322">
                  <c:v>5948</c:v>
                </c:pt>
                <c:pt idx="2323">
                  <c:v>5987.5</c:v>
                </c:pt>
                <c:pt idx="2324">
                  <c:v>5963.5</c:v>
                </c:pt>
                <c:pt idx="2325">
                  <c:v>5873.5</c:v>
                </c:pt>
                <c:pt idx="2326">
                  <c:v>5886.5</c:v>
                </c:pt>
                <c:pt idx="2327">
                  <c:v>5816</c:v>
                </c:pt>
                <c:pt idx="2328">
                  <c:v>5861.5</c:v>
                </c:pt>
                <c:pt idx="2329">
                  <c:v>5980</c:v>
                </c:pt>
                <c:pt idx="2330">
                  <c:v>6041.5</c:v>
                </c:pt>
                <c:pt idx="2331">
                  <c:v>6073</c:v>
                </c:pt>
                <c:pt idx="2332">
                  <c:v>6063.5</c:v>
                </c:pt>
                <c:pt idx="2333">
                  <c:v>6143.5</c:v>
                </c:pt>
                <c:pt idx="2334">
                  <c:v>6152</c:v>
                </c:pt>
                <c:pt idx="2335">
                  <c:v>6176</c:v>
                </c:pt>
                <c:pt idx="2336">
                  <c:v>6193</c:v>
                </c:pt>
                <c:pt idx="2337">
                  <c:v>6197.5</c:v>
                </c:pt>
                <c:pt idx="2338">
                  <c:v>6211</c:v>
                </c:pt>
                <c:pt idx="2339">
                  <c:v>6188</c:v>
                </c:pt>
                <c:pt idx="2340">
                  <c:v>6229</c:v>
                </c:pt>
                <c:pt idx="2341">
                  <c:v>6300.5</c:v>
                </c:pt>
                <c:pt idx="2342">
                  <c:v>6292</c:v>
                </c:pt>
                <c:pt idx="2343">
                  <c:v>6251.5</c:v>
                </c:pt>
                <c:pt idx="2344">
                  <c:v>6259.5</c:v>
                </c:pt>
                <c:pt idx="2345">
                  <c:v>6279.5</c:v>
                </c:pt>
                <c:pt idx="2346">
                  <c:v>6294</c:v>
                </c:pt>
                <c:pt idx="2347">
                  <c:v>6391.5</c:v>
                </c:pt>
                <c:pt idx="2348">
                  <c:v>6383.5</c:v>
                </c:pt>
                <c:pt idx="2349">
                  <c:v>6416.5</c:v>
                </c:pt>
                <c:pt idx="2350">
                  <c:v>6422</c:v>
                </c:pt>
                <c:pt idx="2351">
                  <c:v>6427.5</c:v>
                </c:pt>
                <c:pt idx="2352">
                  <c:v>6500</c:v>
                </c:pt>
                <c:pt idx="2353">
                  <c:v>6517.5</c:v>
                </c:pt>
                <c:pt idx="2354">
                  <c:v>6489.5</c:v>
                </c:pt>
                <c:pt idx="2355">
                  <c:v>6467.5</c:v>
                </c:pt>
                <c:pt idx="2356">
                  <c:v>6507.5</c:v>
                </c:pt>
                <c:pt idx="2357">
                  <c:v>6523</c:v>
                </c:pt>
                <c:pt idx="2358">
                  <c:v>6503</c:v>
                </c:pt>
                <c:pt idx="2359">
                  <c:v>6546</c:v>
                </c:pt>
                <c:pt idx="2360">
                  <c:v>6559.5</c:v>
                </c:pt>
                <c:pt idx="2361">
                  <c:v>6455</c:v>
                </c:pt>
                <c:pt idx="2362">
                  <c:v>6423.5</c:v>
                </c:pt>
                <c:pt idx="2363">
                  <c:v>6526.5</c:v>
                </c:pt>
                <c:pt idx="2364">
                  <c:v>6512</c:v>
                </c:pt>
                <c:pt idx="2365">
                  <c:v>6446</c:v>
                </c:pt>
                <c:pt idx="2366">
                  <c:v>6540</c:v>
                </c:pt>
                <c:pt idx="2367">
                  <c:v>6599.5</c:v>
                </c:pt>
                <c:pt idx="2368">
                  <c:v>6425</c:v>
                </c:pt>
                <c:pt idx="2369">
                  <c:v>6349.5</c:v>
                </c:pt>
                <c:pt idx="2370">
                  <c:v>6421</c:v>
                </c:pt>
                <c:pt idx="2371">
                  <c:v>6369.5</c:v>
                </c:pt>
                <c:pt idx="2372">
                  <c:v>6466.5</c:v>
                </c:pt>
                <c:pt idx="2373">
                  <c:v>6282.5</c:v>
                </c:pt>
                <c:pt idx="2374">
                  <c:v>6245.5</c:v>
                </c:pt>
                <c:pt idx="2375">
                  <c:v>6194</c:v>
                </c:pt>
                <c:pt idx="2376">
                  <c:v>5988</c:v>
                </c:pt>
                <c:pt idx="2377">
                  <c:v>6251.5</c:v>
                </c:pt>
                <c:pt idx="2378">
                  <c:v>6335.5</c:v>
                </c:pt>
                <c:pt idx="2379">
                  <c:v>6465</c:v>
                </c:pt>
                <c:pt idx="2380">
                  <c:v>6514.5</c:v>
                </c:pt>
                <c:pt idx="2381">
                  <c:v>6348</c:v>
                </c:pt>
                <c:pt idx="2382">
                  <c:v>6297</c:v>
                </c:pt>
                <c:pt idx="2383">
                  <c:v>6423.5</c:v>
                </c:pt>
                <c:pt idx="2384">
                  <c:v>6276.5</c:v>
                </c:pt>
                <c:pt idx="2385">
                  <c:v>6069.5</c:v>
                </c:pt>
                <c:pt idx="2386">
                  <c:v>6080.5</c:v>
                </c:pt>
                <c:pt idx="2387">
                  <c:v>6082</c:v>
                </c:pt>
                <c:pt idx="2388">
                  <c:v>5945</c:v>
                </c:pt>
                <c:pt idx="2389">
                  <c:v>6030</c:v>
                </c:pt>
                <c:pt idx="2390">
                  <c:v>6190.5</c:v>
                </c:pt>
                <c:pt idx="2391">
                  <c:v>6182.5</c:v>
                </c:pt>
                <c:pt idx="2392">
                  <c:v>6223.5</c:v>
                </c:pt>
                <c:pt idx="2393">
                  <c:v>6220</c:v>
                </c:pt>
                <c:pt idx="2394">
                  <c:v>6250</c:v>
                </c:pt>
                <c:pt idx="2395">
                  <c:v>6304</c:v>
                </c:pt>
                <c:pt idx="2396">
                  <c:v>6201</c:v>
                </c:pt>
                <c:pt idx="2397">
                  <c:v>6180</c:v>
                </c:pt>
                <c:pt idx="2398">
                  <c:v>6138</c:v>
                </c:pt>
                <c:pt idx="2399">
                  <c:v>6229</c:v>
                </c:pt>
                <c:pt idx="2400">
                  <c:v>6291.5</c:v>
                </c:pt>
                <c:pt idx="2401">
                  <c:v>6307.5</c:v>
                </c:pt>
                <c:pt idx="2402">
                  <c:v>6363</c:v>
                </c:pt>
                <c:pt idx="2403">
                  <c:v>6446</c:v>
                </c:pt>
                <c:pt idx="2404">
                  <c:v>6453.5</c:v>
                </c:pt>
                <c:pt idx="2405">
                  <c:v>6483.5</c:v>
                </c:pt>
                <c:pt idx="2406">
                  <c:v>6469.5</c:v>
                </c:pt>
                <c:pt idx="2407">
                  <c:v>6545</c:v>
                </c:pt>
                <c:pt idx="2408">
                  <c:v>6526</c:v>
                </c:pt>
                <c:pt idx="2409">
                  <c:v>6485.5</c:v>
                </c:pt>
                <c:pt idx="2410">
                  <c:v>6395</c:v>
                </c:pt>
                <c:pt idx="2411">
                  <c:v>6336.5</c:v>
                </c:pt>
                <c:pt idx="2412">
                  <c:v>6411</c:v>
                </c:pt>
                <c:pt idx="2413">
                  <c:v>6226</c:v>
                </c:pt>
                <c:pt idx="2414">
                  <c:v>6222.5</c:v>
                </c:pt>
                <c:pt idx="2415">
                  <c:v>6153.5</c:v>
                </c:pt>
                <c:pt idx="2416">
                  <c:v>6077.5</c:v>
                </c:pt>
                <c:pt idx="2417">
                  <c:v>6077</c:v>
                </c:pt>
                <c:pt idx="2418">
                  <c:v>6174.5</c:v>
                </c:pt>
                <c:pt idx="2419">
                  <c:v>6245</c:v>
                </c:pt>
                <c:pt idx="2420">
                  <c:v>6297</c:v>
                </c:pt>
                <c:pt idx="2421">
                  <c:v>6330</c:v>
                </c:pt>
                <c:pt idx="2422">
                  <c:v>6340</c:v>
                </c:pt>
                <c:pt idx="2423">
                  <c:v>6441.5</c:v>
                </c:pt>
                <c:pt idx="2424">
                  <c:v>6467</c:v>
                </c:pt>
                <c:pt idx="2425">
                  <c:v>6410.5</c:v>
                </c:pt>
                <c:pt idx="2426">
                  <c:v>6295.5</c:v>
                </c:pt>
                <c:pt idx="2427">
                  <c:v>6288</c:v>
                </c:pt>
                <c:pt idx="2428">
                  <c:v>6225</c:v>
                </c:pt>
                <c:pt idx="2429">
                  <c:v>6264.5</c:v>
                </c:pt>
                <c:pt idx="2430">
                  <c:v>6392.5</c:v>
                </c:pt>
                <c:pt idx="2431">
                  <c:v>6423</c:v>
                </c:pt>
                <c:pt idx="2432">
                  <c:v>6449</c:v>
                </c:pt>
                <c:pt idx="2433">
                  <c:v>6470</c:v>
                </c:pt>
                <c:pt idx="2434">
                  <c:v>6453.5</c:v>
                </c:pt>
                <c:pt idx="2435">
                  <c:v>6376.5</c:v>
                </c:pt>
                <c:pt idx="2436">
                  <c:v>6411</c:v>
                </c:pt>
                <c:pt idx="2437">
                  <c:v>6544</c:v>
                </c:pt>
                <c:pt idx="2438">
                  <c:v>6559</c:v>
                </c:pt>
                <c:pt idx="2439">
                  <c:v>6598</c:v>
                </c:pt>
                <c:pt idx="2440">
                  <c:v>6600</c:v>
                </c:pt>
                <c:pt idx="2441">
                  <c:v>6535</c:v>
                </c:pt>
                <c:pt idx="2442">
                  <c:v>6608</c:v>
                </c:pt>
                <c:pt idx="2443">
                  <c:v>6547.5</c:v>
                </c:pt>
                <c:pt idx="2444">
                  <c:v>6410</c:v>
                </c:pt>
                <c:pt idx="2445">
                  <c:v>6393</c:v>
                </c:pt>
                <c:pt idx="2446">
                  <c:v>6378.5</c:v>
                </c:pt>
                <c:pt idx="2447">
                  <c:v>6376</c:v>
                </c:pt>
                <c:pt idx="2448">
                  <c:v>6458</c:v>
                </c:pt>
                <c:pt idx="2449">
                  <c:v>6459</c:v>
                </c:pt>
                <c:pt idx="2450">
                  <c:v>6328.5</c:v>
                </c:pt>
                <c:pt idx="2451">
                  <c:v>6253</c:v>
                </c:pt>
                <c:pt idx="2452">
                  <c:v>6269.5</c:v>
                </c:pt>
                <c:pt idx="2453">
                  <c:v>6186.5</c:v>
                </c:pt>
                <c:pt idx="2454">
                  <c:v>6145.5</c:v>
                </c:pt>
                <c:pt idx="2455">
                  <c:v>6166</c:v>
                </c:pt>
                <c:pt idx="2456">
                  <c:v>6197.5</c:v>
                </c:pt>
                <c:pt idx="2457">
                  <c:v>6168.5</c:v>
                </c:pt>
                <c:pt idx="2458">
                  <c:v>6165</c:v>
                </c:pt>
                <c:pt idx="2459">
                  <c:v>6324.5</c:v>
                </c:pt>
                <c:pt idx="2460">
                  <c:v>6339</c:v>
                </c:pt>
                <c:pt idx="2461">
                  <c:v>6400</c:v>
                </c:pt>
                <c:pt idx="2462">
                  <c:v>6409</c:v>
                </c:pt>
                <c:pt idx="2463">
                  <c:v>6366</c:v>
                </c:pt>
                <c:pt idx="2464">
                  <c:v>6426</c:v>
                </c:pt>
                <c:pt idx="2465">
                  <c:v>6440</c:v>
                </c:pt>
                <c:pt idx="2466">
                  <c:v>6464.5</c:v>
                </c:pt>
                <c:pt idx="2467">
                  <c:v>6504</c:v>
                </c:pt>
                <c:pt idx="2468">
                  <c:v>6528.5</c:v>
                </c:pt>
                <c:pt idx="2469">
                  <c:v>6523</c:v>
                </c:pt>
                <c:pt idx="2470">
                  <c:v>6512.5</c:v>
                </c:pt>
                <c:pt idx="2471">
                  <c:v>6457.5</c:v>
                </c:pt>
                <c:pt idx="2472">
                  <c:v>6544</c:v>
                </c:pt>
                <c:pt idx="2473">
                  <c:v>6540</c:v>
                </c:pt>
                <c:pt idx="2474">
                  <c:v>6475</c:v>
                </c:pt>
                <c:pt idx="2475">
                  <c:v>6439</c:v>
                </c:pt>
                <c:pt idx="2476">
                  <c:v>6552</c:v>
                </c:pt>
                <c:pt idx="2477">
                  <c:v>6538.5</c:v>
                </c:pt>
                <c:pt idx="2478">
                  <c:v>6531.5</c:v>
                </c:pt>
                <c:pt idx="2479">
                  <c:v>6512.5</c:v>
                </c:pt>
                <c:pt idx="2480">
                  <c:v>6491</c:v>
                </c:pt>
                <c:pt idx="2481">
                  <c:v>6472</c:v>
                </c:pt>
                <c:pt idx="2482">
                  <c:v>6381</c:v>
                </c:pt>
                <c:pt idx="2483">
                  <c:v>6486</c:v>
                </c:pt>
                <c:pt idx="2484">
                  <c:v>6512</c:v>
                </c:pt>
                <c:pt idx="2485">
                  <c:v>6511.5</c:v>
                </c:pt>
                <c:pt idx="2486">
                  <c:v>6549.5</c:v>
                </c:pt>
                <c:pt idx="2487">
                  <c:v>6568</c:v>
                </c:pt>
                <c:pt idx="2488">
                  <c:v>6555</c:v>
                </c:pt>
                <c:pt idx="2489">
                  <c:v>6696</c:v>
                </c:pt>
                <c:pt idx="2490">
                  <c:v>6712.5</c:v>
                </c:pt>
                <c:pt idx="2491">
                  <c:v>6743.5</c:v>
                </c:pt>
                <c:pt idx="2492">
                  <c:v>6774.5</c:v>
                </c:pt>
                <c:pt idx="2493">
                  <c:v>6755</c:v>
                </c:pt>
                <c:pt idx="2494">
                  <c:v>6784.5</c:v>
                </c:pt>
                <c:pt idx="2495">
                  <c:v>6846.5</c:v>
                </c:pt>
                <c:pt idx="2496">
                  <c:v>6870</c:v>
                </c:pt>
                <c:pt idx="2497">
                  <c:v>6891</c:v>
                </c:pt>
                <c:pt idx="2498">
                  <c:v>6875.5</c:v>
                </c:pt>
                <c:pt idx="2499">
                  <c:v>6824</c:v>
                </c:pt>
                <c:pt idx="2500">
                  <c:v>6845.5</c:v>
                </c:pt>
                <c:pt idx="2501">
                  <c:v>6869</c:v>
                </c:pt>
                <c:pt idx="2502">
                  <c:v>6856</c:v>
                </c:pt>
                <c:pt idx="2503">
                  <c:v>6920</c:v>
                </c:pt>
                <c:pt idx="2504">
                  <c:v>6884</c:v>
                </c:pt>
                <c:pt idx="2505">
                  <c:v>6991.5</c:v>
                </c:pt>
                <c:pt idx="2506">
                  <c:v>7015</c:v>
                </c:pt>
                <c:pt idx="2507">
                  <c:v>7012.5</c:v>
                </c:pt>
                <c:pt idx="2508">
                  <c:v>7034.5</c:v>
                </c:pt>
                <c:pt idx="2509">
                  <c:v>6996</c:v>
                </c:pt>
                <c:pt idx="2510">
                  <c:v>6987</c:v>
                </c:pt>
                <c:pt idx="2511">
                  <c:v>6962</c:v>
                </c:pt>
                <c:pt idx="2512">
                  <c:v>7050</c:v>
                </c:pt>
                <c:pt idx="2513">
                  <c:v>6922.5</c:v>
                </c:pt>
                <c:pt idx="2514">
                  <c:v>6953.5</c:v>
                </c:pt>
                <c:pt idx="2515">
                  <c:v>7083</c:v>
                </c:pt>
                <c:pt idx="2516">
                  <c:v>7099</c:v>
                </c:pt>
                <c:pt idx="2517">
                  <c:v>7057.5</c:v>
                </c:pt>
                <c:pt idx="2518">
                  <c:v>6989</c:v>
                </c:pt>
                <c:pt idx="2519">
                  <c:v>7085.5</c:v>
                </c:pt>
                <c:pt idx="2520">
                  <c:v>7131</c:v>
                </c:pt>
                <c:pt idx="2521">
                  <c:v>7095.5</c:v>
                </c:pt>
                <c:pt idx="2522">
                  <c:v>6962</c:v>
                </c:pt>
                <c:pt idx="2523">
                  <c:v>6962.5</c:v>
                </c:pt>
                <c:pt idx="2524">
                  <c:v>7129.5</c:v>
                </c:pt>
                <c:pt idx="2525">
                  <c:v>7198</c:v>
                </c:pt>
                <c:pt idx="2526">
                  <c:v>7197.5</c:v>
                </c:pt>
                <c:pt idx="2527">
                  <c:v>7204.5</c:v>
                </c:pt>
                <c:pt idx="2528">
                  <c:v>7260</c:v>
                </c:pt>
                <c:pt idx="2529">
                  <c:v>7223</c:v>
                </c:pt>
                <c:pt idx="2530">
                  <c:v>7214</c:v>
                </c:pt>
                <c:pt idx="2531">
                  <c:v>7258.5</c:v>
                </c:pt>
                <c:pt idx="2532">
                  <c:v>7278.5</c:v>
                </c:pt>
                <c:pt idx="2533">
                  <c:v>7280</c:v>
                </c:pt>
                <c:pt idx="2534">
                  <c:v>7260</c:v>
                </c:pt>
                <c:pt idx="2535">
                  <c:v>7274.5</c:v>
                </c:pt>
                <c:pt idx="2536">
                  <c:v>7246.5</c:v>
                </c:pt>
                <c:pt idx="2537">
                  <c:v>7284</c:v>
                </c:pt>
                <c:pt idx="2538">
                  <c:v>7325</c:v>
                </c:pt>
                <c:pt idx="2539">
                  <c:v>7322</c:v>
                </c:pt>
                <c:pt idx="2540">
                  <c:v>7301.5</c:v>
                </c:pt>
                <c:pt idx="2541">
                  <c:v>7218</c:v>
                </c:pt>
                <c:pt idx="2542">
                  <c:v>7217</c:v>
                </c:pt>
                <c:pt idx="2543">
                  <c:v>7238</c:v>
                </c:pt>
                <c:pt idx="2544">
                  <c:v>7156</c:v>
                </c:pt>
                <c:pt idx="2545">
                  <c:v>7224.5</c:v>
                </c:pt>
                <c:pt idx="2546">
                  <c:v>7203.5</c:v>
                </c:pt>
                <c:pt idx="2547">
                  <c:v>7187.5</c:v>
                </c:pt>
                <c:pt idx="2548">
                  <c:v>7230.5</c:v>
                </c:pt>
                <c:pt idx="2549">
                  <c:v>7202.5</c:v>
                </c:pt>
                <c:pt idx="2550">
                  <c:v>7121</c:v>
                </c:pt>
                <c:pt idx="2551">
                  <c:v>7194</c:v>
                </c:pt>
                <c:pt idx="2552">
                  <c:v>7318.5</c:v>
                </c:pt>
                <c:pt idx="2553">
                  <c:v>7317</c:v>
                </c:pt>
                <c:pt idx="2554">
                  <c:v>7331</c:v>
                </c:pt>
                <c:pt idx="2555">
                  <c:v>7322.5</c:v>
                </c:pt>
                <c:pt idx="2556">
                  <c:v>7390</c:v>
                </c:pt>
                <c:pt idx="2557">
                  <c:v>7330.5</c:v>
                </c:pt>
                <c:pt idx="2558">
                  <c:v>7274.5</c:v>
                </c:pt>
                <c:pt idx="2559">
                  <c:v>7311</c:v>
                </c:pt>
                <c:pt idx="2560">
                  <c:v>7317</c:v>
                </c:pt>
                <c:pt idx="2561">
                  <c:v>7304.5</c:v>
                </c:pt>
                <c:pt idx="2562">
                  <c:v>7371.5</c:v>
                </c:pt>
                <c:pt idx="2563">
                  <c:v>7404</c:v>
                </c:pt>
                <c:pt idx="2564">
                  <c:v>7356</c:v>
                </c:pt>
                <c:pt idx="2565">
                  <c:v>7337</c:v>
                </c:pt>
                <c:pt idx="2566">
                  <c:v>7426.5</c:v>
                </c:pt>
                <c:pt idx="2567">
                  <c:v>7427</c:v>
                </c:pt>
                <c:pt idx="2568">
                  <c:v>7432</c:v>
                </c:pt>
                <c:pt idx="2569">
                  <c:v>7457.5</c:v>
                </c:pt>
                <c:pt idx="2570">
                  <c:v>7528</c:v>
                </c:pt>
                <c:pt idx="2571">
                  <c:v>7559.5</c:v>
                </c:pt>
                <c:pt idx="2572">
                  <c:v>7562</c:v>
                </c:pt>
                <c:pt idx="2573">
                  <c:v>7582</c:v>
                </c:pt>
                <c:pt idx="2574">
                  <c:v>7626</c:v>
                </c:pt>
                <c:pt idx="2575">
                  <c:v>7640.5</c:v>
                </c:pt>
                <c:pt idx="2576">
                  <c:v>7647</c:v>
                </c:pt>
                <c:pt idx="2577">
                  <c:v>7669.5</c:v>
                </c:pt>
                <c:pt idx="2578">
                  <c:v>7644</c:v>
                </c:pt>
                <c:pt idx="2579">
                  <c:v>7662</c:v>
                </c:pt>
                <c:pt idx="2580">
                  <c:v>7567.5</c:v>
                </c:pt>
                <c:pt idx="2581">
                  <c:v>7566.5</c:v>
                </c:pt>
                <c:pt idx="2582">
                  <c:v>7449</c:v>
                </c:pt>
                <c:pt idx="2583">
                  <c:v>7376</c:v>
                </c:pt>
                <c:pt idx="2584">
                  <c:v>7426.5</c:v>
                </c:pt>
                <c:pt idx="2585">
                  <c:v>7516.5</c:v>
                </c:pt>
                <c:pt idx="2586">
                  <c:v>7465.5</c:v>
                </c:pt>
                <c:pt idx="2587">
                  <c:v>7432.5</c:v>
                </c:pt>
                <c:pt idx="2588">
                  <c:v>7463.5</c:v>
                </c:pt>
                <c:pt idx="2589">
                  <c:v>7414</c:v>
                </c:pt>
                <c:pt idx="2590">
                  <c:v>7406</c:v>
                </c:pt>
                <c:pt idx="2591">
                  <c:v>7405</c:v>
                </c:pt>
                <c:pt idx="2592">
                  <c:v>7369</c:v>
                </c:pt>
                <c:pt idx="2593">
                  <c:v>7296</c:v>
                </c:pt>
                <c:pt idx="2594">
                  <c:v>7223.5</c:v>
                </c:pt>
                <c:pt idx="2595">
                  <c:v>7116</c:v>
                </c:pt>
                <c:pt idx="2596">
                  <c:v>6905</c:v>
                </c:pt>
                <c:pt idx="2597">
                  <c:v>6770.5</c:v>
                </c:pt>
                <c:pt idx="2598">
                  <c:v>6894</c:v>
                </c:pt>
                <c:pt idx="2599">
                  <c:v>6912.5</c:v>
                </c:pt>
                <c:pt idx="2600">
                  <c:v>7046</c:v>
                </c:pt>
                <c:pt idx="2601">
                  <c:v>7025.5</c:v>
                </c:pt>
                <c:pt idx="2602">
                  <c:v>7040</c:v>
                </c:pt>
                <c:pt idx="2603">
                  <c:v>7177</c:v>
                </c:pt>
                <c:pt idx="2604">
                  <c:v>7199.5</c:v>
                </c:pt>
                <c:pt idx="2605">
                  <c:v>7178.5</c:v>
                </c:pt>
                <c:pt idx="2606">
                  <c:v>7177</c:v>
                </c:pt>
                <c:pt idx="2607">
                  <c:v>7289.5</c:v>
                </c:pt>
                <c:pt idx="2608">
                  <c:v>7296.5</c:v>
                </c:pt>
                <c:pt idx="2609">
                  <c:v>7416.5</c:v>
                </c:pt>
                <c:pt idx="2610">
                  <c:v>7417.5</c:v>
                </c:pt>
                <c:pt idx="2611">
                  <c:v>7416.5</c:v>
                </c:pt>
                <c:pt idx="2612">
                  <c:v>7454.5</c:v>
                </c:pt>
                <c:pt idx="2613">
                  <c:v>7418.5</c:v>
                </c:pt>
                <c:pt idx="2614">
                  <c:v>7441</c:v>
                </c:pt>
                <c:pt idx="2615">
                  <c:v>7444.5</c:v>
                </c:pt>
                <c:pt idx="2616">
                  <c:v>7346</c:v>
                </c:pt>
                <c:pt idx="2617">
                  <c:v>7419.5</c:v>
                </c:pt>
                <c:pt idx="2618">
                  <c:v>7386.5</c:v>
                </c:pt>
                <c:pt idx="2619">
                  <c:v>7410</c:v>
                </c:pt>
                <c:pt idx="2620">
                  <c:v>7264.5</c:v>
                </c:pt>
                <c:pt idx="2621">
                  <c:v>7267</c:v>
                </c:pt>
                <c:pt idx="2622">
                  <c:v>7475.5</c:v>
                </c:pt>
                <c:pt idx="2623">
                  <c:v>7531</c:v>
                </c:pt>
                <c:pt idx="2624">
                  <c:v>7590</c:v>
                </c:pt>
                <c:pt idx="2625">
                  <c:v>7636</c:v>
                </c:pt>
                <c:pt idx="2626">
                  <c:v>7712.5</c:v>
                </c:pt>
                <c:pt idx="2627">
                  <c:v>7747.5</c:v>
                </c:pt>
                <c:pt idx="2628">
                  <c:v>7773</c:v>
                </c:pt>
                <c:pt idx="2629">
                  <c:v>7738</c:v>
                </c:pt>
                <c:pt idx="2630">
                  <c:v>7612</c:v>
                </c:pt>
                <c:pt idx="2631">
                  <c:v>7604.5</c:v>
                </c:pt>
                <c:pt idx="2632">
                  <c:v>7722.5</c:v>
                </c:pt>
                <c:pt idx="2633">
                  <c:v>7644.5</c:v>
                </c:pt>
                <c:pt idx="2634">
                  <c:v>7725</c:v>
                </c:pt>
                <c:pt idx="2635">
                  <c:v>7731.5</c:v>
                </c:pt>
                <c:pt idx="2636">
                  <c:v>7670.5</c:v>
                </c:pt>
                <c:pt idx="2637">
                  <c:v>7628.5</c:v>
                </c:pt>
                <c:pt idx="2638">
                  <c:v>7607.5</c:v>
                </c:pt>
                <c:pt idx="2639">
                  <c:v>7498.5</c:v>
                </c:pt>
                <c:pt idx="2640">
                  <c:v>7531</c:v>
                </c:pt>
                <c:pt idx="2641">
                  <c:v>7571.5</c:v>
                </c:pt>
                <c:pt idx="2642">
                  <c:v>7489.5</c:v>
                </c:pt>
                <c:pt idx="2643">
                  <c:v>7357</c:v>
                </c:pt>
                <c:pt idx="2644">
                  <c:v>7368</c:v>
                </c:pt>
                <c:pt idx="2645">
                  <c:v>7398.5</c:v>
                </c:pt>
                <c:pt idx="2646">
                  <c:v>7336.5</c:v>
                </c:pt>
                <c:pt idx="2647">
                  <c:v>7387</c:v>
                </c:pt>
                <c:pt idx="2648">
                  <c:v>7385</c:v>
                </c:pt>
                <c:pt idx="2649">
                  <c:v>7514</c:v>
                </c:pt>
                <c:pt idx="2650">
                  <c:v>7444.5</c:v>
                </c:pt>
                <c:pt idx="2651">
                  <c:v>7306</c:v>
                </c:pt>
                <c:pt idx="2652">
                  <c:v>7321</c:v>
                </c:pt>
                <c:pt idx="2653">
                  <c:v>7311.5</c:v>
                </c:pt>
                <c:pt idx="2654">
                  <c:v>7328</c:v>
                </c:pt>
                <c:pt idx="2655">
                  <c:v>7275</c:v>
                </c:pt>
                <c:pt idx="2656">
                  <c:v>7374.5</c:v>
                </c:pt>
                <c:pt idx="2657">
                  <c:v>7292</c:v>
                </c:pt>
                <c:pt idx="2658">
                  <c:v>7310.5</c:v>
                </c:pt>
                <c:pt idx="2659">
                  <c:v>7419</c:v>
                </c:pt>
                <c:pt idx="2660">
                  <c:v>7338</c:v>
                </c:pt>
                <c:pt idx="2661">
                  <c:v>7325</c:v>
                </c:pt>
                <c:pt idx="2662">
                  <c:v>7393.5</c:v>
                </c:pt>
                <c:pt idx="2663">
                  <c:v>7371.5</c:v>
                </c:pt>
                <c:pt idx="2664">
                  <c:v>7497</c:v>
                </c:pt>
                <c:pt idx="2665">
                  <c:v>7503.5</c:v>
                </c:pt>
                <c:pt idx="2666">
                  <c:v>7363</c:v>
                </c:pt>
                <c:pt idx="2667">
                  <c:v>7344</c:v>
                </c:pt>
                <c:pt idx="2668">
                  <c:v>7323</c:v>
                </c:pt>
                <c:pt idx="2669">
                  <c:v>7386.5</c:v>
                </c:pt>
                <c:pt idx="2670">
                  <c:v>7514.5</c:v>
                </c:pt>
                <c:pt idx="2671">
                  <c:v>7583.5</c:v>
                </c:pt>
                <c:pt idx="2672">
                  <c:v>7627</c:v>
                </c:pt>
                <c:pt idx="2673">
                  <c:v>7655</c:v>
                </c:pt>
                <c:pt idx="2674">
                  <c:v>7663</c:v>
                </c:pt>
                <c:pt idx="2675">
                  <c:v>7642.5</c:v>
                </c:pt>
                <c:pt idx="2676">
                  <c:v>7690</c:v>
                </c:pt>
                <c:pt idx="2677">
                  <c:v>7619</c:v>
                </c:pt>
                <c:pt idx="2678">
                  <c:v>7447</c:v>
                </c:pt>
                <c:pt idx="2679">
                  <c:v>7387</c:v>
                </c:pt>
                <c:pt idx="2680">
                  <c:v>7481</c:v>
                </c:pt>
                <c:pt idx="2681">
                  <c:v>7436</c:v>
                </c:pt>
                <c:pt idx="2682">
                  <c:v>7442</c:v>
                </c:pt>
                <c:pt idx="2683">
                  <c:v>7335.5</c:v>
                </c:pt>
                <c:pt idx="2684">
                  <c:v>7400</c:v>
                </c:pt>
                <c:pt idx="2685">
                  <c:v>7428.5</c:v>
                </c:pt>
                <c:pt idx="2686">
                  <c:v>7503.5</c:v>
                </c:pt>
                <c:pt idx="2687">
                  <c:v>7528.5</c:v>
                </c:pt>
                <c:pt idx="2688">
                  <c:v>7562.5</c:v>
                </c:pt>
                <c:pt idx="2689">
                  <c:v>7562.5</c:v>
                </c:pt>
                <c:pt idx="2690">
                  <c:v>7462</c:v>
                </c:pt>
                <c:pt idx="2691">
                  <c:v>7403</c:v>
                </c:pt>
                <c:pt idx="2692">
                  <c:v>7373</c:v>
                </c:pt>
                <c:pt idx="2693">
                  <c:v>7196.5</c:v>
                </c:pt>
                <c:pt idx="2694">
                  <c:v>7014.5</c:v>
                </c:pt>
                <c:pt idx="2695">
                  <c:v>6837</c:v>
                </c:pt>
                <c:pt idx="2696">
                  <c:v>6609</c:v>
                </c:pt>
                <c:pt idx="2697">
                  <c:v>6449.5</c:v>
                </c:pt>
                <c:pt idx="2698">
                  <c:v>6154.5</c:v>
                </c:pt>
                <c:pt idx="2699">
                  <c:v>6133</c:v>
                </c:pt>
                <c:pt idx="2700">
                  <c:v>5801.5</c:v>
                </c:pt>
                <c:pt idx="2701">
                  <c:v>6004.5</c:v>
                </c:pt>
                <c:pt idx="2702">
                  <c:v>6186.5</c:v>
                </c:pt>
                <c:pt idx="2703">
                  <c:v>6218.5</c:v>
                </c:pt>
                <c:pt idx="2704">
                  <c:v>6191</c:v>
                </c:pt>
                <c:pt idx="2705">
                  <c:v>6148</c:v>
                </c:pt>
                <c:pt idx="2706">
                  <c:v>5788.5</c:v>
                </c:pt>
                <c:pt idx="2707">
                  <c:v>5691</c:v>
                </c:pt>
                <c:pt idx="2708">
                  <c:v>5667.5</c:v>
                </c:pt>
                <c:pt idx="2709">
                  <c:v>5716</c:v>
                </c:pt>
                <c:pt idx="2710">
                  <c:v>5864.5</c:v>
                </c:pt>
                <c:pt idx="2711">
                  <c:v>5780.5</c:v>
                </c:pt>
                <c:pt idx="2712">
                  <c:v>5724.5</c:v>
                </c:pt>
                <c:pt idx="2713">
                  <c:v>5868.5</c:v>
                </c:pt>
                <c:pt idx="2714">
                  <c:v>5838</c:v>
                </c:pt>
                <c:pt idx="2715">
                  <c:v>5984.5</c:v>
                </c:pt>
                <c:pt idx="2716">
                  <c:v>5916</c:v>
                </c:pt>
                <c:pt idx="2717">
                  <c:v>5733.5</c:v>
                </c:pt>
                <c:pt idx="2718">
                  <c:v>5451.5</c:v>
                </c:pt>
                <c:pt idx="2719">
                  <c:v>5390</c:v>
                </c:pt>
                <c:pt idx="2720">
                  <c:v>5592.5</c:v>
                </c:pt>
                <c:pt idx="2721">
                  <c:v>5598</c:v>
                </c:pt>
                <c:pt idx="2722">
                  <c:v>5377.5</c:v>
                </c:pt>
                <c:pt idx="2723">
                  <c:v>5272</c:v>
                </c:pt>
                <c:pt idx="2724">
                  <c:v>5339</c:v>
                </c:pt>
                <c:pt idx="2725">
                  <c:v>5531</c:v>
                </c:pt>
                <c:pt idx="2726">
                  <c:v>5692</c:v>
                </c:pt>
                <c:pt idx="2727">
                  <c:v>5743</c:v>
                </c:pt>
                <c:pt idx="2728">
                  <c:v>5627</c:v>
                </c:pt>
                <c:pt idx="2729">
                  <c:v>5759.5</c:v>
                </c:pt>
                <c:pt idx="2730">
                  <c:v>5626</c:v>
                </c:pt>
                <c:pt idx="2731">
                  <c:v>5359</c:v>
                </c:pt>
                <c:pt idx="2732">
                  <c:v>5376.5</c:v>
                </c:pt>
                <c:pt idx="2733">
                  <c:v>5535.5</c:v>
                </c:pt>
                <c:pt idx="2734">
                  <c:v>5804</c:v>
                </c:pt>
                <c:pt idx="2735">
                  <c:v>5774</c:v>
                </c:pt>
                <c:pt idx="2736">
                  <c:v>5830</c:v>
                </c:pt>
                <c:pt idx="2737">
                  <c:v>5653.5</c:v>
                </c:pt>
                <c:pt idx="2738">
                  <c:v>5576</c:v>
                </c:pt>
                <c:pt idx="2739">
                  <c:v>5415</c:v>
                </c:pt>
                <c:pt idx="2740">
                  <c:v>5654.5</c:v>
                </c:pt>
                <c:pt idx="2741">
                  <c:v>5828</c:v>
                </c:pt>
                <c:pt idx="2742">
                  <c:v>5864</c:v>
                </c:pt>
                <c:pt idx="2743">
                  <c:v>6035.5</c:v>
                </c:pt>
                <c:pt idx="2744">
                  <c:v>6044</c:v>
                </c:pt>
                <c:pt idx="2745">
                  <c:v>6177</c:v>
                </c:pt>
                <c:pt idx="2746">
                  <c:v>6094</c:v>
                </c:pt>
                <c:pt idx="2747">
                  <c:v>6148</c:v>
                </c:pt>
                <c:pt idx="2748">
                  <c:v>6051.5</c:v>
                </c:pt>
                <c:pt idx="2749">
                  <c:v>6055.5</c:v>
                </c:pt>
                <c:pt idx="2750">
                  <c:v>6101.5</c:v>
                </c:pt>
                <c:pt idx="2751">
                  <c:v>5964.5</c:v>
                </c:pt>
                <c:pt idx="2752">
                  <c:v>6157</c:v>
                </c:pt>
                <c:pt idx="2753">
                  <c:v>6248.5</c:v>
                </c:pt>
                <c:pt idx="2754">
                  <c:v>6233.5</c:v>
                </c:pt>
                <c:pt idx="2755">
                  <c:v>6199</c:v>
                </c:pt>
                <c:pt idx="2756">
                  <c:v>6513.5</c:v>
                </c:pt>
                <c:pt idx="2757">
                  <c:v>6534</c:v>
                </c:pt>
                <c:pt idx="2758">
                  <c:v>6354.5</c:v>
                </c:pt>
                <c:pt idx="2759">
                  <c:v>6023</c:v>
                </c:pt>
                <c:pt idx="2760">
                  <c:v>6158</c:v>
                </c:pt>
                <c:pt idx="2761">
                  <c:v>6340.5</c:v>
                </c:pt>
                <c:pt idx="2762">
                  <c:v>6169</c:v>
                </c:pt>
                <c:pt idx="2763">
                  <c:v>6111</c:v>
                </c:pt>
                <c:pt idx="2764">
                  <c:v>6157</c:v>
                </c:pt>
                <c:pt idx="2765">
                  <c:v>6021</c:v>
                </c:pt>
                <c:pt idx="2766">
                  <c:v>6053.5</c:v>
                </c:pt>
                <c:pt idx="2767">
                  <c:v>6231</c:v>
                </c:pt>
                <c:pt idx="2768">
                  <c:v>6183.5</c:v>
                </c:pt>
                <c:pt idx="2769">
                  <c:v>6132</c:v>
                </c:pt>
                <c:pt idx="2770">
                  <c:v>6108</c:v>
                </c:pt>
                <c:pt idx="2771">
                  <c:v>6031.5</c:v>
                </c:pt>
                <c:pt idx="2772">
                  <c:v>6002.5</c:v>
                </c:pt>
                <c:pt idx="2773">
                  <c:v>5804.5</c:v>
                </c:pt>
                <c:pt idx="2774">
                  <c:v>5740</c:v>
                </c:pt>
                <c:pt idx="2775">
                  <c:v>5662</c:v>
                </c:pt>
                <c:pt idx="2776">
                  <c:v>5623.5</c:v>
                </c:pt>
                <c:pt idx="2777">
                  <c:v>5670.5</c:v>
                </c:pt>
                <c:pt idx="2778">
                  <c:v>5921</c:v>
                </c:pt>
                <c:pt idx="2779">
                  <c:v>5978.5</c:v>
                </c:pt>
                <c:pt idx="2780">
                  <c:v>6265</c:v>
                </c:pt>
                <c:pt idx="2781">
                  <c:v>6222.5</c:v>
                </c:pt>
                <c:pt idx="2782">
                  <c:v>6260.5</c:v>
                </c:pt>
                <c:pt idx="2783">
                  <c:v>6297</c:v>
                </c:pt>
                <c:pt idx="2784">
                  <c:v>6226</c:v>
                </c:pt>
                <c:pt idx="2785">
                  <c:v>6182</c:v>
                </c:pt>
                <c:pt idx="2786">
                  <c:v>6061.5</c:v>
                </c:pt>
                <c:pt idx="2787">
                  <c:v>6172.5</c:v>
                </c:pt>
                <c:pt idx="2788">
                  <c:v>5980</c:v>
                </c:pt>
                <c:pt idx="2789">
                  <c:v>5952</c:v>
                </c:pt>
                <c:pt idx="2790">
                  <c:v>5868</c:v>
                </c:pt>
                <c:pt idx="2791">
                  <c:v>5930</c:v>
                </c:pt>
                <c:pt idx="2792">
                  <c:v>5894</c:v>
                </c:pt>
                <c:pt idx="2793">
                  <c:v>5848</c:v>
                </c:pt>
                <c:pt idx="2794">
                  <c:v>6024</c:v>
                </c:pt>
                <c:pt idx="2795">
                  <c:v>5973.5</c:v>
                </c:pt>
                <c:pt idx="2796">
                  <c:v>6034</c:v>
                </c:pt>
                <c:pt idx="2797">
                  <c:v>6060</c:v>
                </c:pt>
                <c:pt idx="2798">
                  <c:v>6080.5</c:v>
                </c:pt>
                <c:pt idx="2799">
                  <c:v>5964.5</c:v>
                </c:pt>
                <c:pt idx="2800">
                  <c:v>6008.5</c:v>
                </c:pt>
                <c:pt idx="2801">
                  <c:v>6074</c:v>
                </c:pt>
                <c:pt idx="2802">
                  <c:v>6247.5</c:v>
                </c:pt>
                <c:pt idx="2803">
                  <c:v>6347</c:v>
                </c:pt>
                <c:pt idx="2804">
                  <c:v>6296.5</c:v>
                </c:pt>
                <c:pt idx="2805">
                  <c:v>6280</c:v>
                </c:pt>
                <c:pt idx="2806">
                  <c:v>6234.5</c:v>
                </c:pt>
                <c:pt idx="2807">
                  <c:v>6201.5</c:v>
                </c:pt>
                <c:pt idx="2808">
                  <c:v>6343.5</c:v>
                </c:pt>
                <c:pt idx="2809">
                  <c:v>6321</c:v>
                </c:pt>
                <c:pt idx="2810">
                  <c:v>6358.5</c:v>
                </c:pt>
                <c:pt idx="2811">
                  <c:v>6308.5</c:v>
                </c:pt>
                <c:pt idx="2812">
                  <c:v>6400.5</c:v>
                </c:pt>
                <c:pt idx="2813">
                  <c:v>6501.5</c:v>
                </c:pt>
                <c:pt idx="2814">
                  <c:v>6532.5</c:v>
                </c:pt>
                <c:pt idx="2815">
                  <c:v>6591.5</c:v>
                </c:pt>
                <c:pt idx="2816">
                  <c:v>6587.5</c:v>
                </c:pt>
                <c:pt idx="2817">
                  <c:v>6611</c:v>
                </c:pt>
                <c:pt idx="2818">
                  <c:v>6590</c:v>
                </c:pt>
                <c:pt idx="2819">
                  <c:v>6593.5</c:v>
                </c:pt>
                <c:pt idx="2820">
                  <c:v>6716</c:v>
                </c:pt>
                <c:pt idx="2821">
                  <c:v>6697</c:v>
                </c:pt>
                <c:pt idx="2822">
                  <c:v>6625</c:v>
                </c:pt>
                <c:pt idx="2823">
                  <c:v>6642.5</c:v>
                </c:pt>
                <c:pt idx="2824">
                  <c:v>6785.5</c:v>
                </c:pt>
                <c:pt idx="2825">
                  <c:v>6836</c:v>
                </c:pt>
                <c:pt idx="2826">
                  <c:v>6942</c:v>
                </c:pt>
                <c:pt idx="2827">
                  <c:v>6940.5</c:v>
                </c:pt>
                <c:pt idx="2828">
                  <c:v>6933</c:v>
                </c:pt>
                <c:pt idx="2829">
                  <c:v>6923</c:v>
                </c:pt>
                <c:pt idx="2830">
                  <c:v>6963</c:v>
                </c:pt>
                <c:pt idx="2831">
                  <c:v>6871.5</c:v>
                </c:pt>
                <c:pt idx="2832">
                  <c:v>6905.5</c:v>
                </c:pt>
                <c:pt idx="2833">
                  <c:v>6906.5</c:v>
                </c:pt>
                <c:pt idx="2834">
                  <c:v>6941</c:v>
                </c:pt>
                <c:pt idx="2835">
                  <c:v>6921.5</c:v>
                </c:pt>
                <c:pt idx="2836">
                  <c:v>7016.5</c:v>
                </c:pt>
                <c:pt idx="2837">
                  <c:v>7119</c:v>
                </c:pt>
                <c:pt idx="2838">
                  <c:v>7090</c:v>
                </c:pt>
                <c:pt idx="2839">
                  <c:v>7023.5</c:v>
                </c:pt>
                <c:pt idx="2840">
                  <c:v>6986</c:v>
                </c:pt>
                <c:pt idx="2841">
                  <c:v>7042</c:v>
                </c:pt>
                <c:pt idx="2842">
                  <c:v>7038.5</c:v>
                </c:pt>
                <c:pt idx="2843">
                  <c:v>7065.5</c:v>
                </c:pt>
                <c:pt idx="2844">
                  <c:v>7028.5</c:v>
                </c:pt>
                <c:pt idx="2845">
                  <c:v>7108</c:v>
                </c:pt>
                <c:pt idx="2846">
                  <c:v>7099</c:v>
                </c:pt>
                <c:pt idx="2847">
                  <c:v>7044</c:v>
                </c:pt>
                <c:pt idx="2848">
                  <c:v>6833.5</c:v>
                </c:pt>
                <c:pt idx="2849">
                  <c:v>6850</c:v>
                </c:pt>
                <c:pt idx="2850">
                  <c:v>7008</c:v>
                </c:pt>
                <c:pt idx="2851">
                  <c:v>7063.5</c:v>
                </c:pt>
                <c:pt idx="2852">
                  <c:v>7072</c:v>
                </c:pt>
                <c:pt idx="2853">
                  <c:v>7174.5</c:v>
                </c:pt>
                <c:pt idx="2854">
                  <c:v>7260.5</c:v>
                </c:pt>
                <c:pt idx="2855">
                  <c:v>7319</c:v>
                </c:pt>
                <c:pt idx="2856">
                  <c:v>7327</c:v>
                </c:pt>
                <c:pt idx="2857">
                  <c:v>7324.5</c:v>
                </c:pt>
                <c:pt idx="2858">
                  <c:v>7225.5</c:v>
                </c:pt>
                <c:pt idx="2859">
                  <c:v>7246.5</c:v>
                </c:pt>
                <c:pt idx="2860">
                  <c:v>7154.5</c:v>
                </c:pt>
                <c:pt idx="2861">
                  <c:v>7175</c:v>
                </c:pt>
                <c:pt idx="2862">
                  <c:v>7251</c:v>
                </c:pt>
                <c:pt idx="2863">
                  <c:v>7250</c:v>
                </c:pt>
                <c:pt idx="2864">
                  <c:v>7176.5</c:v>
                </c:pt>
                <c:pt idx="2865">
                  <c:v>7051</c:v>
                </c:pt>
                <c:pt idx="2866">
                  <c:v>7119</c:v>
                </c:pt>
                <c:pt idx="2867">
                  <c:v>7224.5</c:v>
                </c:pt>
                <c:pt idx="2868">
                  <c:v>7155.5</c:v>
                </c:pt>
                <c:pt idx="2869">
                  <c:v>6944.5</c:v>
                </c:pt>
                <c:pt idx="2870">
                  <c:v>6948</c:v>
                </c:pt>
                <c:pt idx="2871">
                  <c:v>6797</c:v>
                </c:pt>
                <c:pt idx="2872">
                  <c:v>6831</c:v>
                </c:pt>
                <c:pt idx="2873">
                  <c:v>6913</c:v>
                </c:pt>
                <c:pt idx="2874">
                  <c:v>6746</c:v>
                </c:pt>
                <c:pt idx="2875">
                  <c:v>6811</c:v>
                </c:pt>
                <c:pt idx="2876">
                  <c:v>6960</c:v>
                </c:pt>
                <c:pt idx="2877">
                  <c:v>6900</c:v>
                </c:pt>
                <c:pt idx="2878">
                  <c:v>6842.5</c:v>
                </c:pt>
                <c:pt idx="2879">
                  <c:v>6910.5</c:v>
                </c:pt>
                <c:pt idx="2880">
                  <c:v>6685.5</c:v>
                </c:pt>
                <c:pt idx="2881">
                  <c:v>6762.5</c:v>
                </c:pt>
                <c:pt idx="2882">
                  <c:v>6878.5</c:v>
                </c:pt>
                <c:pt idx="2883">
                  <c:v>6902.5</c:v>
                </c:pt>
                <c:pt idx="2884">
                  <c:v>6961</c:v>
                </c:pt>
                <c:pt idx="2885">
                  <c:v>6933</c:v>
                </c:pt>
                <c:pt idx="2886">
                  <c:v>6868</c:v>
                </c:pt>
                <c:pt idx="2887">
                  <c:v>6857.5</c:v>
                </c:pt>
                <c:pt idx="2888">
                  <c:v>6723</c:v>
                </c:pt>
                <c:pt idx="2889">
                  <c:v>6732</c:v>
                </c:pt>
                <c:pt idx="2890">
                  <c:v>6603</c:v>
                </c:pt>
                <c:pt idx="2891">
                  <c:v>6629.5</c:v>
                </c:pt>
                <c:pt idx="2892">
                  <c:v>6677.5</c:v>
                </c:pt>
                <c:pt idx="2893">
                  <c:v>6743</c:v>
                </c:pt>
                <c:pt idx="2894">
                  <c:v>6626</c:v>
                </c:pt>
                <c:pt idx="2895">
                  <c:v>6552.5</c:v>
                </c:pt>
                <c:pt idx="2896">
                  <c:v>6549</c:v>
                </c:pt>
                <c:pt idx="2897">
                  <c:v>6476.5</c:v>
                </c:pt>
                <c:pt idx="2898">
                  <c:v>6432.5</c:v>
                </c:pt>
                <c:pt idx="2899">
                  <c:v>6495.5</c:v>
                </c:pt>
                <c:pt idx="2900">
                  <c:v>6595.5</c:v>
                </c:pt>
                <c:pt idx="2901">
                  <c:v>6442.5</c:v>
                </c:pt>
                <c:pt idx="2902">
                  <c:v>6481.5</c:v>
                </c:pt>
                <c:pt idx="2903">
                  <c:v>6502.5</c:v>
                </c:pt>
                <c:pt idx="2904">
                  <c:v>6481.5</c:v>
                </c:pt>
                <c:pt idx="2905">
                  <c:v>6559</c:v>
                </c:pt>
                <c:pt idx="2906">
                  <c:v>6441.5</c:v>
                </c:pt>
                <c:pt idx="2907">
                  <c:v>6397</c:v>
                </c:pt>
                <c:pt idx="2908">
                  <c:v>6222.5</c:v>
                </c:pt>
                <c:pt idx="2909">
                  <c:v>6137.5</c:v>
                </c:pt>
                <c:pt idx="2910">
                  <c:v>6124.5</c:v>
                </c:pt>
                <c:pt idx="2911">
                  <c:v>6259</c:v>
                </c:pt>
                <c:pt idx="2912">
                  <c:v>6296.5</c:v>
                </c:pt>
                <c:pt idx="2913">
                  <c:v>6283</c:v>
                </c:pt>
                <c:pt idx="2914">
                  <c:v>6295</c:v>
                </c:pt>
                <c:pt idx="2915">
                  <c:v>6325</c:v>
                </c:pt>
                <c:pt idx="2916">
                  <c:v>6290.5</c:v>
                </c:pt>
                <c:pt idx="2917">
                  <c:v>6294.5</c:v>
                </c:pt>
                <c:pt idx="2918">
                  <c:v>6385</c:v>
                </c:pt>
                <c:pt idx="2919">
                  <c:v>6401.5</c:v>
                </c:pt>
                <c:pt idx="2920">
                  <c:v>6518</c:v>
                </c:pt>
                <c:pt idx="2921">
                  <c:v>6547.5</c:v>
                </c:pt>
                <c:pt idx="2922">
                  <c:v>6509</c:v>
                </c:pt>
                <c:pt idx="2923">
                  <c:v>6414.5</c:v>
                </c:pt>
                <c:pt idx="2924">
                  <c:v>6303.5</c:v>
                </c:pt>
                <c:pt idx="2925">
                  <c:v>6295</c:v>
                </c:pt>
                <c:pt idx="2926">
                  <c:v>6373</c:v>
                </c:pt>
                <c:pt idx="2927">
                  <c:v>6304.5</c:v>
                </c:pt>
                <c:pt idx="2928">
                  <c:v>6565</c:v>
                </c:pt>
                <c:pt idx="2929">
                  <c:v>6642.5</c:v>
                </c:pt>
                <c:pt idx="2930">
                  <c:v>6730.5</c:v>
                </c:pt>
                <c:pt idx="2931">
                  <c:v>6715</c:v>
                </c:pt>
                <c:pt idx="2932">
                  <c:v>6691.5</c:v>
                </c:pt>
                <c:pt idx="2933">
                  <c:v>6568</c:v>
                </c:pt>
                <c:pt idx="2934">
                  <c:v>6553</c:v>
                </c:pt>
                <c:pt idx="2935">
                  <c:v>6603.5</c:v>
                </c:pt>
                <c:pt idx="2936">
                  <c:v>6605</c:v>
                </c:pt>
                <c:pt idx="2937">
                  <c:v>6578.5</c:v>
                </c:pt>
                <c:pt idx="2938">
                  <c:v>6696</c:v>
                </c:pt>
                <c:pt idx="2939">
                  <c:v>6729.5</c:v>
                </c:pt>
                <c:pt idx="2940">
                  <c:v>6721.5</c:v>
                </c:pt>
                <c:pt idx="2941">
                  <c:v>6835</c:v>
                </c:pt>
                <c:pt idx="2942">
                  <c:v>6906.5</c:v>
                </c:pt>
                <c:pt idx="2943">
                  <c:v>6787</c:v>
                </c:pt>
                <c:pt idx="2944">
                  <c:v>6580.5</c:v>
                </c:pt>
                <c:pt idx="2945">
                  <c:v>6559</c:v>
                </c:pt>
                <c:pt idx="2946">
                  <c:v>6556</c:v>
                </c:pt>
                <c:pt idx="2947">
                  <c:v>6728.5</c:v>
                </c:pt>
                <c:pt idx="2948">
                  <c:v>6836</c:v>
                </c:pt>
                <c:pt idx="2949">
                  <c:v>6936</c:v>
                </c:pt>
                <c:pt idx="2950">
                  <c:v>6937.5</c:v>
                </c:pt>
                <c:pt idx="2951">
                  <c:v>6911.5</c:v>
                </c:pt>
                <c:pt idx="2952">
                  <c:v>6766.5</c:v>
                </c:pt>
                <c:pt idx="2953">
                  <c:v>7021</c:v>
                </c:pt>
                <c:pt idx="2954">
                  <c:v>7074.5</c:v>
                </c:pt>
                <c:pt idx="2955">
                  <c:v>7118</c:v>
                </c:pt>
                <c:pt idx="2956">
                  <c:v>7114.5</c:v>
                </c:pt>
                <c:pt idx="2957">
                  <c:v>7114</c:v>
                </c:pt>
                <c:pt idx="2958">
                  <c:v>7105</c:v>
                </c:pt>
                <c:pt idx="2959">
                  <c:v>7067.5</c:v>
                </c:pt>
                <c:pt idx="2960">
                  <c:v>7123</c:v>
                </c:pt>
                <c:pt idx="2961">
                  <c:v>7105.5</c:v>
                </c:pt>
                <c:pt idx="2962">
                  <c:v>7146</c:v>
                </c:pt>
                <c:pt idx="2963">
                  <c:v>7189</c:v>
                </c:pt>
                <c:pt idx="2964">
                  <c:v>7188.5</c:v>
                </c:pt>
                <c:pt idx="2965">
                  <c:v>7246.5</c:v>
                </c:pt>
                <c:pt idx="2966">
                  <c:v>7176.5</c:v>
                </c:pt>
                <c:pt idx="2967">
                  <c:v>7116.5</c:v>
                </c:pt>
                <c:pt idx="2968">
                  <c:v>7131.5</c:v>
                </c:pt>
                <c:pt idx="2969">
                  <c:v>7198.5</c:v>
                </c:pt>
                <c:pt idx="2970">
                  <c:v>7157</c:v>
                </c:pt>
                <c:pt idx="2971">
                  <c:v>7154.5</c:v>
                </c:pt>
                <c:pt idx="2972">
                  <c:v>7061</c:v>
                </c:pt>
                <c:pt idx="2973">
                  <c:v>7123</c:v>
                </c:pt>
                <c:pt idx="2974">
                  <c:v>7165</c:v>
                </c:pt>
                <c:pt idx="2975">
                  <c:v>7095</c:v>
                </c:pt>
                <c:pt idx="2976">
                  <c:v>7120</c:v>
                </c:pt>
                <c:pt idx="2977">
                  <c:v>7312</c:v>
                </c:pt>
                <c:pt idx="2978">
                  <c:v>7376</c:v>
                </c:pt>
                <c:pt idx="2979">
                  <c:v>7369.5</c:v>
                </c:pt>
                <c:pt idx="2980">
                  <c:v>7466.5</c:v>
                </c:pt>
                <c:pt idx="2981">
                  <c:v>7505.5</c:v>
                </c:pt>
                <c:pt idx="2982">
                  <c:v>7468</c:v>
                </c:pt>
                <c:pt idx="2983">
                  <c:v>7564</c:v>
                </c:pt>
                <c:pt idx="2984">
                  <c:v>7552</c:v>
                </c:pt>
                <c:pt idx="2985">
                  <c:v>7522.5</c:v>
                </c:pt>
                <c:pt idx="2986">
                  <c:v>7546</c:v>
                </c:pt>
                <c:pt idx="2987">
                  <c:v>7536.5</c:v>
                </c:pt>
                <c:pt idx="2988">
                  <c:v>7606</c:v>
                </c:pt>
                <c:pt idx="2989">
                  <c:v>7568</c:v>
                </c:pt>
                <c:pt idx="2990">
                  <c:v>7575.5</c:v>
                </c:pt>
                <c:pt idx="2991">
                  <c:v>7444</c:v>
                </c:pt>
                <c:pt idx="2992">
                  <c:v>7441</c:v>
                </c:pt>
                <c:pt idx="2993">
                  <c:v>7388</c:v>
                </c:pt>
                <c:pt idx="2994">
                  <c:v>7483</c:v>
                </c:pt>
                <c:pt idx="2995">
                  <c:v>7462</c:v>
                </c:pt>
                <c:pt idx="2996">
                  <c:v>7477.5</c:v>
                </c:pt>
                <c:pt idx="2997">
                  <c:v>7453.5</c:v>
                </c:pt>
                <c:pt idx="2998">
                  <c:v>7542</c:v>
                </c:pt>
                <c:pt idx="2999">
                  <c:v>7449.5</c:v>
                </c:pt>
                <c:pt idx="3000">
                  <c:v>7377.5</c:v>
                </c:pt>
                <c:pt idx="3001">
                  <c:v>7367</c:v>
                </c:pt>
                <c:pt idx="3002">
                  <c:v>7435</c:v>
                </c:pt>
                <c:pt idx="3003">
                  <c:v>7395</c:v>
                </c:pt>
                <c:pt idx="3004">
                  <c:v>7414.5</c:v>
                </c:pt>
                <c:pt idx="3005">
                  <c:v>7530</c:v>
                </c:pt>
                <c:pt idx="3006">
                  <c:v>7548</c:v>
                </c:pt>
                <c:pt idx="3007">
                  <c:v>7590.5</c:v>
                </c:pt>
                <c:pt idx="3008">
                  <c:v>7517</c:v>
                </c:pt>
                <c:pt idx="3009">
                  <c:v>7473</c:v>
                </c:pt>
                <c:pt idx="3010">
                  <c:v>7327</c:v>
                </c:pt>
                <c:pt idx="3011">
                  <c:v>7345</c:v>
                </c:pt>
                <c:pt idx="3012">
                  <c:v>7348.5</c:v>
                </c:pt>
                <c:pt idx="3013">
                  <c:v>7381.5</c:v>
                </c:pt>
                <c:pt idx="3014">
                  <c:v>7356</c:v>
                </c:pt>
                <c:pt idx="3015">
                  <c:v>7426</c:v>
                </c:pt>
                <c:pt idx="3016">
                  <c:v>7420.5</c:v>
                </c:pt>
                <c:pt idx="3017">
                  <c:v>7483</c:v>
                </c:pt>
                <c:pt idx="3018">
                  <c:v>7510</c:v>
                </c:pt>
                <c:pt idx="3019">
                  <c:v>7477.5</c:v>
                </c:pt>
                <c:pt idx="3020">
                  <c:v>7525</c:v>
                </c:pt>
                <c:pt idx="3021">
                  <c:v>7380.5</c:v>
                </c:pt>
                <c:pt idx="3022">
                  <c:v>7359.5</c:v>
                </c:pt>
                <c:pt idx="3023">
                  <c:v>7319.5</c:v>
                </c:pt>
                <c:pt idx="3024">
                  <c:v>7321</c:v>
                </c:pt>
                <c:pt idx="3025">
                  <c:v>7325</c:v>
                </c:pt>
                <c:pt idx="3026">
                  <c:v>7265.5</c:v>
                </c:pt>
                <c:pt idx="3027">
                  <c:v>7195</c:v>
                </c:pt>
                <c:pt idx="3028">
                  <c:v>7108</c:v>
                </c:pt>
                <c:pt idx="3029">
                  <c:v>7274.5</c:v>
                </c:pt>
                <c:pt idx="3030">
                  <c:v>7324</c:v>
                </c:pt>
                <c:pt idx="3031">
                  <c:v>7337</c:v>
                </c:pt>
                <c:pt idx="3032">
                  <c:v>7397.5</c:v>
                </c:pt>
                <c:pt idx="3033">
                  <c:v>7456</c:v>
                </c:pt>
                <c:pt idx="3034">
                  <c:v>7442.5</c:v>
                </c:pt>
                <c:pt idx="3035">
                  <c:v>7488</c:v>
                </c:pt>
                <c:pt idx="3036">
                  <c:v>7498.5</c:v>
                </c:pt>
                <c:pt idx="3037">
                  <c:v>7550.5</c:v>
                </c:pt>
                <c:pt idx="3038">
                  <c:v>7568.5</c:v>
                </c:pt>
                <c:pt idx="3039">
                  <c:v>7585</c:v>
                </c:pt>
                <c:pt idx="3040">
                  <c:v>7578</c:v>
                </c:pt>
                <c:pt idx="3041">
                  <c:v>7594.5</c:v>
                </c:pt>
                <c:pt idx="3042">
                  <c:v>7687</c:v>
                </c:pt>
                <c:pt idx="3043">
                  <c:v>7658.5</c:v>
                </c:pt>
                <c:pt idx="3044">
                  <c:v>7681</c:v>
                </c:pt>
                <c:pt idx="3045">
                  <c:v>7742</c:v>
                </c:pt>
                <c:pt idx="3046">
                  <c:v>7764.5</c:v>
                </c:pt>
                <c:pt idx="3047">
                  <c:v>7721.5</c:v>
                </c:pt>
                <c:pt idx="3048">
                  <c:v>7744.5</c:v>
                </c:pt>
                <c:pt idx="3049">
                  <c:v>7749</c:v>
                </c:pt>
                <c:pt idx="3050">
                  <c:v>7811</c:v>
                </c:pt>
                <c:pt idx="3051">
                  <c:v>7822.5</c:v>
                </c:pt>
                <c:pt idx="3052">
                  <c:v>7823.5</c:v>
                </c:pt>
                <c:pt idx="3053">
                  <c:v>7795</c:v>
                </c:pt>
                <c:pt idx="3054">
                  <c:v>7799</c:v>
                </c:pt>
                <c:pt idx="3055">
                  <c:v>7760</c:v>
                </c:pt>
                <c:pt idx="3056">
                  <c:v>7920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FF-4F3E-94DD-B7EE7D9507CA}"/>
            </c:ext>
          </c:extLst>
        </c:ser>
        <c:ser>
          <c:idx val="1"/>
          <c:order val="1"/>
          <c:tx>
            <c:strRef>
              <c:f>'Trading Rule'!$L$18</c:f>
              <c:strCache>
                <c:ptCount val="1"/>
                <c:pt idx="0">
                  <c:v>Go Long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'Trading Rule'!$B$273:$B$3329</c:f>
              <c:numCache>
                <c:formatCode>General</c:formatCode>
                <c:ptCount val="3057"/>
                <c:pt idx="0">
                  <c:v>20001229</c:v>
                </c:pt>
                <c:pt idx="1">
                  <c:v>20010102</c:v>
                </c:pt>
                <c:pt idx="2">
                  <c:v>20010103</c:v>
                </c:pt>
                <c:pt idx="3">
                  <c:v>20010104</c:v>
                </c:pt>
                <c:pt idx="4">
                  <c:v>20010105</c:v>
                </c:pt>
                <c:pt idx="5">
                  <c:v>20010108</c:v>
                </c:pt>
                <c:pt idx="6">
                  <c:v>20010109</c:v>
                </c:pt>
                <c:pt idx="7">
                  <c:v>20010110</c:v>
                </c:pt>
                <c:pt idx="8">
                  <c:v>20010111</c:v>
                </c:pt>
                <c:pt idx="9">
                  <c:v>20010112</c:v>
                </c:pt>
                <c:pt idx="10">
                  <c:v>20010115</c:v>
                </c:pt>
                <c:pt idx="11">
                  <c:v>20010116</c:v>
                </c:pt>
                <c:pt idx="12">
                  <c:v>20010117</c:v>
                </c:pt>
                <c:pt idx="13">
                  <c:v>20010118</c:v>
                </c:pt>
                <c:pt idx="14">
                  <c:v>20010119</c:v>
                </c:pt>
                <c:pt idx="15">
                  <c:v>20010122</c:v>
                </c:pt>
                <c:pt idx="16">
                  <c:v>20010123</c:v>
                </c:pt>
                <c:pt idx="17">
                  <c:v>20010124</c:v>
                </c:pt>
                <c:pt idx="18">
                  <c:v>20010125</c:v>
                </c:pt>
                <c:pt idx="19">
                  <c:v>20010126</c:v>
                </c:pt>
                <c:pt idx="20">
                  <c:v>20010129</c:v>
                </c:pt>
                <c:pt idx="21">
                  <c:v>20010130</c:v>
                </c:pt>
                <c:pt idx="22">
                  <c:v>20010131</c:v>
                </c:pt>
                <c:pt idx="23">
                  <c:v>20010201</c:v>
                </c:pt>
                <c:pt idx="24">
                  <c:v>20010202</c:v>
                </c:pt>
                <c:pt idx="25">
                  <c:v>20010205</c:v>
                </c:pt>
                <c:pt idx="26">
                  <c:v>20010206</c:v>
                </c:pt>
                <c:pt idx="27">
                  <c:v>20010207</c:v>
                </c:pt>
                <c:pt idx="28">
                  <c:v>20010208</c:v>
                </c:pt>
                <c:pt idx="29">
                  <c:v>20010209</c:v>
                </c:pt>
                <c:pt idx="30">
                  <c:v>20010212</c:v>
                </c:pt>
                <c:pt idx="31">
                  <c:v>20010213</c:v>
                </c:pt>
                <c:pt idx="32">
                  <c:v>20010214</c:v>
                </c:pt>
                <c:pt idx="33">
                  <c:v>20010215</c:v>
                </c:pt>
                <c:pt idx="34">
                  <c:v>20010216</c:v>
                </c:pt>
                <c:pt idx="35">
                  <c:v>20010219</c:v>
                </c:pt>
                <c:pt idx="36">
                  <c:v>20010220</c:v>
                </c:pt>
                <c:pt idx="37">
                  <c:v>20010221</c:v>
                </c:pt>
                <c:pt idx="38">
                  <c:v>20010222</c:v>
                </c:pt>
                <c:pt idx="39">
                  <c:v>20010223</c:v>
                </c:pt>
                <c:pt idx="40">
                  <c:v>20010226</c:v>
                </c:pt>
                <c:pt idx="41">
                  <c:v>20010227</c:v>
                </c:pt>
                <c:pt idx="42">
                  <c:v>20010228</c:v>
                </c:pt>
                <c:pt idx="43">
                  <c:v>20010301</c:v>
                </c:pt>
                <c:pt idx="44">
                  <c:v>20010302</c:v>
                </c:pt>
                <c:pt idx="45">
                  <c:v>20010305</c:v>
                </c:pt>
                <c:pt idx="46">
                  <c:v>20010306</c:v>
                </c:pt>
                <c:pt idx="47">
                  <c:v>20010307</c:v>
                </c:pt>
                <c:pt idx="48">
                  <c:v>20010308</c:v>
                </c:pt>
                <c:pt idx="49">
                  <c:v>20010309</c:v>
                </c:pt>
                <c:pt idx="50">
                  <c:v>20010312</c:v>
                </c:pt>
                <c:pt idx="51">
                  <c:v>20010313</c:v>
                </c:pt>
                <c:pt idx="52">
                  <c:v>20010314</c:v>
                </c:pt>
                <c:pt idx="53">
                  <c:v>20010315</c:v>
                </c:pt>
                <c:pt idx="54">
                  <c:v>20010316</c:v>
                </c:pt>
                <c:pt idx="55">
                  <c:v>20010319</c:v>
                </c:pt>
                <c:pt idx="56">
                  <c:v>20010320</c:v>
                </c:pt>
                <c:pt idx="57">
                  <c:v>20010321</c:v>
                </c:pt>
                <c:pt idx="58">
                  <c:v>20010322</c:v>
                </c:pt>
                <c:pt idx="59">
                  <c:v>20010323</c:v>
                </c:pt>
                <c:pt idx="60">
                  <c:v>20010326</c:v>
                </c:pt>
                <c:pt idx="61">
                  <c:v>20010327</c:v>
                </c:pt>
                <c:pt idx="62">
                  <c:v>20010328</c:v>
                </c:pt>
                <c:pt idx="63">
                  <c:v>20010329</c:v>
                </c:pt>
                <c:pt idx="64">
                  <c:v>20010330</c:v>
                </c:pt>
                <c:pt idx="65">
                  <c:v>20010402</c:v>
                </c:pt>
                <c:pt idx="66">
                  <c:v>20010403</c:v>
                </c:pt>
                <c:pt idx="67">
                  <c:v>20010404</c:v>
                </c:pt>
                <c:pt idx="68">
                  <c:v>20010405</c:v>
                </c:pt>
                <c:pt idx="69">
                  <c:v>20010406</c:v>
                </c:pt>
                <c:pt idx="70">
                  <c:v>20010409</c:v>
                </c:pt>
                <c:pt idx="71">
                  <c:v>20010410</c:v>
                </c:pt>
                <c:pt idx="72">
                  <c:v>20010411</c:v>
                </c:pt>
                <c:pt idx="73">
                  <c:v>20010412</c:v>
                </c:pt>
                <c:pt idx="74">
                  <c:v>20010417</c:v>
                </c:pt>
                <c:pt idx="75">
                  <c:v>20010418</c:v>
                </c:pt>
                <c:pt idx="76">
                  <c:v>20010419</c:v>
                </c:pt>
                <c:pt idx="77">
                  <c:v>20010420</c:v>
                </c:pt>
                <c:pt idx="78">
                  <c:v>20010423</c:v>
                </c:pt>
                <c:pt idx="79">
                  <c:v>20010424</c:v>
                </c:pt>
                <c:pt idx="80">
                  <c:v>20010425</c:v>
                </c:pt>
                <c:pt idx="81">
                  <c:v>20010426</c:v>
                </c:pt>
                <c:pt idx="82">
                  <c:v>20010427</c:v>
                </c:pt>
                <c:pt idx="83">
                  <c:v>20010430</c:v>
                </c:pt>
                <c:pt idx="84">
                  <c:v>20010502</c:v>
                </c:pt>
                <c:pt idx="85">
                  <c:v>20010503</c:v>
                </c:pt>
                <c:pt idx="86">
                  <c:v>20010504</c:v>
                </c:pt>
                <c:pt idx="87">
                  <c:v>20010507</c:v>
                </c:pt>
                <c:pt idx="88">
                  <c:v>20010508</c:v>
                </c:pt>
                <c:pt idx="89">
                  <c:v>20010509</c:v>
                </c:pt>
                <c:pt idx="90">
                  <c:v>20010510</c:v>
                </c:pt>
                <c:pt idx="91">
                  <c:v>20010511</c:v>
                </c:pt>
                <c:pt idx="92">
                  <c:v>20010514</c:v>
                </c:pt>
                <c:pt idx="93">
                  <c:v>20010515</c:v>
                </c:pt>
                <c:pt idx="94">
                  <c:v>20010516</c:v>
                </c:pt>
                <c:pt idx="95">
                  <c:v>20010517</c:v>
                </c:pt>
                <c:pt idx="96">
                  <c:v>20010518</c:v>
                </c:pt>
                <c:pt idx="97">
                  <c:v>20010521</c:v>
                </c:pt>
                <c:pt idx="98">
                  <c:v>20010522</c:v>
                </c:pt>
                <c:pt idx="99">
                  <c:v>20010523</c:v>
                </c:pt>
                <c:pt idx="100">
                  <c:v>20010524</c:v>
                </c:pt>
                <c:pt idx="101">
                  <c:v>20010525</c:v>
                </c:pt>
                <c:pt idx="102">
                  <c:v>20010528</c:v>
                </c:pt>
                <c:pt idx="103">
                  <c:v>20010529</c:v>
                </c:pt>
                <c:pt idx="104">
                  <c:v>20010530</c:v>
                </c:pt>
                <c:pt idx="105">
                  <c:v>20010531</c:v>
                </c:pt>
                <c:pt idx="106">
                  <c:v>20010601</c:v>
                </c:pt>
                <c:pt idx="107">
                  <c:v>20010604</c:v>
                </c:pt>
                <c:pt idx="108">
                  <c:v>20010605</c:v>
                </c:pt>
                <c:pt idx="109">
                  <c:v>20010606</c:v>
                </c:pt>
                <c:pt idx="110">
                  <c:v>20010607</c:v>
                </c:pt>
                <c:pt idx="111">
                  <c:v>20010608</c:v>
                </c:pt>
                <c:pt idx="112">
                  <c:v>20010611</c:v>
                </c:pt>
                <c:pt idx="113">
                  <c:v>20010612</c:v>
                </c:pt>
                <c:pt idx="114">
                  <c:v>20010613</c:v>
                </c:pt>
                <c:pt idx="115">
                  <c:v>20010614</c:v>
                </c:pt>
                <c:pt idx="116">
                  <c:v>20010615</c:v>
                </c:pt>
                <c:pt idx="117">
                  <c:v>20010618</c:v>
                </c:pt>
                <c:pt idx="118">
                  <c:v>20010619</c:v>
                </c:pt>
                <c:pt idx="119">
                  <c:v>20010620</c:v>
                </c:pt>
                <c:pt idx="120">
                  <c:v>20010621</c:v>
                </c:pt>
                <c:pt idx="121">
                  <c:v>20010622</c:v>
                </c:pt>
                <c:pt idx="122">
                  <c:v>20010625</c:v>
                </c:pt>
                <c:pt idx="123">
                  <c:v>20010626</c:v>
                </c:pt>
                <c:pt idx="124">
                  <c:v>20010627</c:v>
                </c:pt>
                <c:pt idx="125">
                  <c:v>20010628</c:v>
                </c:pt>
                <c:pt idx="126">
                  <c:v>20010629</c:v>
                </c:pt>
                <c:pt idx="127">
                  <c:v>20010702</c:v>
                </c:pt>
                <c:pt idx="128">
                  <c:v>20010703</c:v>
                </c:pt>
                <c:pt idx="129">
                  <c:v>20010704</c:v>
                </c:pt>
                <c:pt idx="130">
                  <c:v>20010705</c:v>
                </c:pt>
                <c:pt idx="131">
                  <c:v>20010706</c:v>
                </c:pt>
                <c:pt idx="132">
                  <c:v>20010709</c:v>
                </c:pt>
                <c:pt idx="133">
                  <c:v>20010710</c:v>
                </c:pt>
                <c:pt idx="134">
                  <c:v>20010711</c:v>
                </c:pt>
                <c:pt idx="135">
                  <c:v>20010712</c:v>
                </c:pt>
                <c:pt idx="136">
                  <c:v>20010713</c:v>
                </c:pt>
                <c:pt idx="137">
                  <c:v>20010716</c:v>
                </c:pt>
                <c:pt idx="138">
                  <c:v>20010717</c:v>
                </c:pt>
                <c:pt idx="139">
                  <c:v>20010718</c:v>
                </c:pt>
                <c:pt idx="140">
                  <c:v>20010719</c:v>
                </c:pt>
                <c:pt idx="141">
                  <c:v>20010720</c:v>
                </c:pt>
                <c:pt idx="142">
                  <c:v>20010723</c:v>
                </c:pt>
                <c:pt idx="143">
                  <c:v>20010724</c:v>
                </c:pt>
                <c:pt idx="144">
                  <c:v>20010725</c:v>
                </c:pt>
                <c:pt idx="145">
                  <c:v>20010726</c:v>
                </c:pt>
                <c:pt idx="146">
                  <c:v>20010727</c:v>
                </c:pt>
                <c:pt idx="147">
                  <c:v>20010730</c:v>
                </c:pt>
                <c:pt idx="148">
                  <c:v>20010731</c:v>
                </c:pt>
                <c:pt idx="149">
                  <c:v>20010801</c:v>
                </c:pt>
                <c:pt idx="150">
                  <c:v>20010802</c:v>
                </c:pt>
                <c:pt idx="151">
                  <c:v>20010803</c:v>
                </c:pt>
                <c:pt idx="152">
                  <c:v>20010806</c:v>
                </c:pt>
                <c:pt idx="153">
                  <c:v>20010807</c:v>
                </c:pt>
                <c:pt idx="154">
                  <c:v>20010808</c:v>
                </c:pt>
                <c:pt idx="155">
                  <c:v>20010809</c:v>
                </c:pt>
                <c:pt idx="156">
                  <c:v>20010810</c:v>
                </c:pt>
                <c:pt idx="157">
                  <c:v>20010813</c:v>
                </c:pt>
                <c:pt idx="158">
                  <c:v>20010814</c:v>
                </c:pt>
                <c:pt idx="159">
                  <c:v>20010815</c:v>
                </c:pt>
                <c:pt idx="160">
                  <c:v>20010816</c:v>
                </c:pt>
                <c:pt idx="161">
                  <c:v>20010817</c:v>
                </c:pt>
                <c:pt idx="162">
                  <c:v>20010820</c:v>
                </c:pt>
                <c:pt idx="163">
                  <c:v>20010821</c:v>
                </c:pt>
                <c:pt idx="164">
                  <c:v>20010822</c:v>
                </c:pt>
                <c:pt idx="165">
                  <c:v>20010823</c:v>
                </c:pt>
                <c:pt idx="166">
                  <c:v>20010824</c:v>
                </c:pt>
                <c:pt idx="167">
                  <c:v>20010827</c:v>
                </c:pt>
                <c:pt idx="168">
                  <c:v>20010828</c:v>
                </c:pt>
                <c:pt idx="169">
                  <c:v>20010829</c:v>
                </c:pt>
                <c:pt idx="170">
                  <c:v>20010830</c:v>
                </c:pt>
                <c:pt idx="171">
                  <c:v>20010831</c:v>
                </c:pt>
                <c:pt idx="172">
                  <c:v>20010903</c:v>
                </c:pt>
                <c:pt idx="173">
                  <c:v>20010904</c:v>
                </c:pt>
                <c:pt idx="174">
                  <c:v>20010905</c:v>
                </c:pt>
                <c:pt idx="175">
                  <c:v>20010906</c:v>
                </c:pt>
                <c:pt idx="176">
                  <c:v>20010907</c:v>
                </c:pt>
                <c:pt idx="177">
                  <c:v>20010910</c:v>
                </c:pt>
                <c:pt idx="178">
                  <c:v>20010911</c:v>
                </c:pt>
                <c:pt idx="179">
                  <c:v>20010912</c:v>
                </c:pt>
                <c:pt idx="180">
                  <c:v>20010913</c:v>
                </c:pt>
                <c:pt idx="181">
                  <c:v>20010914</c:v>
                </c:pt>
                <c:pt idx="182">
                  <c:v>20010917</c:v>
                </c:pt>
                <c:pt idx="183">
                  <c:v>20010918</c:v>
                </c:pt>
                <c:pt idx="184">
                  <c:v>20010919</c:v>
                </c:pt>
                <c:pt idx="185">
                  <c:v>20010920</c:v>
                </c:pt>
                <c:pt idx="186">
                  <c:v>20010921</c:v>
                </c:pt>
                <c:pt idx="187">
                  <c:v>20010924</c:v>
                </c:pt>
                <c:pt idx="188">
                  <c:v>20010925</c:v>
                </c:pt>
                <c:pt idx="189">
                  <c:v>20010926</c:v>
                </c:pt>
                <c:pt idx="190">
                  <c:v>20010927</c:v>
                </c:pt>
                <c:pt idx="191">
                  <c:v>20010928</c:v>
                </c:pt>
                <c:pt idx="192">
                  <c:v>20011001</c:v>
                </c:pt>
                <c:pt idx="193">
                  <c:v>20011002</c:v>
                </c:pt>
                <c:pt idx="194">
                  <c:v>20011003</c:v>
                </c:pt>
                <c:pt idx="195">
                  <c:v>20011004</c:v>
                </c:pt>
                <c:pt idx="196">
                  <c:v>20011005</c:v>
                </c:pt>
                <c:pt idx="197">
                  <c:v>20011008</c:v>
                </c:pt>
                <c:pt idx="198">
                  <c:v>20011009</c:v>
                </c:pt>
                <c:pt idx="199">
                  <c:v>20011010</c:v>
                </c:pt>
                <c:pt idx="200">
                  <c:v>20011011</c:v>
                </c:pt>
                <c:pt idx="201">
                  <c:v>20011012</c:v>
                </c:pt>
                <c:pt idx="202">
                  <c:v>20011015</c:v>
                </c:pt>
                <c:pt idx="203">
                  <c:v>20011016</c:v>
                </c:pt>
                <c:pt idx="204">
                  <c:v>20011017</c:v>
                </c:pt>
                <c:pt idx="205">
                  <c:v>20011018</c:v>
                </c:pt>
                <c:pt idx="206">
                  <c:v>20011019</c:v>
                </c:pt>
                <c:pt idx="207">
                  <c:v>20011022</c:v>
                </c:pt>
                <c:pt idx="208">
                  <c:v>20011023</c:v>
                </c:pt>
                <c:pt idx="209">
                  <c:v>20011024</c:v>
                </c:pt>
                <c:pt idx="210">
                  <c:v>20011025</c:v>
                </c:pt>
                <c:pt idx="211">
                  <c:v>20011026</c:v>
                </c:pt>
                <c:pt idx="212">
                  <c:v>20011029</c:v>
                </c:pt>
                <c:pt idx="213">
                  <c:v>20011030</c:v>
                </c:pt>
                <c:pt idx="214">
                  <c:v>20011031</c:v>
                </c:pt>
                <c:pt idx="215">
                  <c:v>20011101</c:v>
                </c:pt>
                <c:pt idx="216">
                  <c:v>20011102</c:v>
                </c:pt>
                <c:pt idx="217">
                  <c:v>20011105</c:v>
                </c:pt>
                <c:pt idx="218">
                  <c:v>20011106</c:v>
                </c:pt>
                <c:pt idx="219">
                  <c:v>20011107</c:v>
                </c:pt>
                <c:pt idx="220">
                  <c:v>20011108</c:v>
                </c:pt>
                <c:pt idx="221">
                  <c:v>20011109</c:v>
                </c:pt>
                <c:pt idx="222">
                  <c:v>20011112</c:v>
                </c:pt>
                <c:pt idx="223">
                  <c:v>20011113</c:v>
                </c:pt>
                <c:pt idx="224">
                  <c:v>20011114</c:v>
                </c:pt>
                <c:pt idx="225">
                  <c:v>20011115</c:v>
                </c:pt>
                <c:pt idx="226">
                  <c:v>20011116</c:v>
                </c:pt>
                <c:pt idx="227">
                  <c:v>20011119</c:v>
                </c:pt>
                <c:pt idx="228">
                  <c:v>20011120</c:v>
                </c:pt>
                <c:pt idx="229">
                  <c:v>20011121</c:v>
                </c:pt>
                <c:pt idx="230">
                  <c:v>20011122</c:v>
                </c:pt>
                <c:pt idx="231">
                  <c:v>20011123</c:v>
                </c:pt>
                <c:pt idx="232">
                  <c:v>20011126</c:v>
                </c:pt>
                <c:pt idx="233">
                  <c:v>20011127</c:v>
                </c:pt>
                <c:pt idx="234">
                  <c:v>20011128</c:v>
                </c:pt>
                <c:pt idx="235">
                  <c:v>20011129</c:v>
                </c:pt>
                <c:pt idx="236">
                  <c:v>20011130</c:v>
                </c:pt>
                <c:pt idx="237">
                  <c:v>20011203</c:v>
                </c:pt>
                <c:pt idx="238">
                  <c:v>20011204</c:v>
                </c:pt>
                <c:pt idx="239">
                  <c:v>20011205</c:v>
                </c:pt>
                <c:pt idx="240">
                  <c:v>20011206</c:v>
                </c:pt>
                <c:pt idx="241">
                  <c:v>20011207</c:v>
                </c:pt>
                <c:pt idx="242">
                  <c:v>20011210</c:v>
                </c:pt>
                <c:pt idx="243">
                  <c:v>20011211</c:v>
                </c:pt>
                <c:pt idx="244">
                  <c:v>20011212</c:v>
                </c:pt>
                <c:pt idx="245">
                  <c:v>20011213</c:v>
                </c:pt>
                <c:pt idx="246">
                  <c:v>20011214</c:v>
                </c:pt>
                <c:pt idx="247">
                  <c:v>20011217</c:v>
                </c:pt>
                <c:pt idx="248">
                  <c:v>20011218</c:v>
                </c:pt>
                <c:pt idx="249">
                  <c:v>20011219</c:v>
                </c:pt>
                <c:pt idx="250">
                  <c:v>20011220</c:v>
                </c:pt>
                <c:pt idx="251">
                  <c:v>20011221</c:v>
                </c:pt>
                <c:pt idx="252">
                  <c:v>20011227</c:v>
                </c:pt>
                <c:pt idx="253">
                  <c:v>20011228</c:v>
                </c:pt>
                <c:pt idx="254">
                  <c:v>20020102</c:v>
                </c:pt>
                <c:pt idx="255">
                  <c:v>20020103</c:v>
                </c:pt>
                <c:pt idx="256">
                  <c:v>20020104</c:v>
                </c:pt>
                <c:pt idx="257">
                  <c:v>20020107</c:v>
                </c:pt>
                <c:pt idx="258">
                  <c:v>20020108</c:v>
                </c:pt>
                <c:pt idx="259">
                  <c:v>20020109</c:v>
                </c:pt>
                <c:pt idx="260">
                  <c:v>20020110</c:v>
                </c:pt>
                <c:pt idx="261">
                  <c:v>20020111</c:v>
                </c:pt>
                <c:pt idx="262">
                  <c:v>20020114</c:v>
                </c:pt>
                <c:pt idx="263">
                  <c:v>20020115</c:v>
                </c:pt>
                <c:pt idx="264">
                  <c:v>20020116</c:v>
                </c:pt>
                <c:pt idx="265">
                  <c:v>20020117</c:v>
                </c:pt>
                <c:pt idx="266">
                  <c:v>20020118</c:v>
                </c:pt>
                <c:pt idx="267">
                  <c:v>20020121</c:v>
                </c:pt>
                <c:pt idx="268">
                  <c:v>20020122</c:v>
                </c:pt>
                <c:pt idx="269">
                  <c:v>20020123</c:v>
                </c:pt>
                <c:pt idx="270">
                  <c:v>20020124</c:v>
                </c:pt>
                <c:pt idx="271">
                  <c:v>20020125</c:v>
                </c:pt>
                <c:pt idx="272">
                  <c:v>20020128</c:v>
                </c:pt>
                <c:pt idx="273">
                  <c:v>20020129</c:v>
                </c:pt>
                <c:pt idx="274">
                  <c:v>20020130</c:v>
                </c:pt>
                <c:pt idx="275">
                  <c:v>20020131</c:v>
                </c:pt>
                <c:pt idx="276">
                  <c:v>20020201</c:v>
                </c:pt>
                <c:pt idx="277">
                  <c:v>20020204</c:v>
                </c:pt>
                <c:pt idx="278">
                  <c:v>20020205</c:v>
                </c:pt>
                <c:pt idx="279">
                  <c:v>20020206</c:v>
                </c:pt>
                <c:pt idx="280">
                  <c:v>20020207</c:v>
                </c:pt>
                <c:pt idx="281">
                  <c:v>20020208</c:v>
                </c:pt>
                <c:pt idx="282">
                  <c:v>20020211</c:v>
                </c:pt>
                <c:pt idx="283">
                  <c:v>20020212</c:v>
                </c:pt>
                <c:pt idx="284">
                  <c:v>20020213</c:v>
                </c:pt>
                <c:pt idx="285">
                  <c:v>20020214</c:v>
                </c:pt>
                <c:pt idx="286">
                  <c:v>20020215</c:v>
                </c:pt>
                <c:pt idx="287">
                  <c:v>20020218</c:v>
                </c:pt>
                <c:pt idx="288">
                  <c:v>20020219</c:v>
                </c:pt>
                <c:pt idx="289">
                  <c:v>20020220</c:v>
                </c:pt>
                <c:pt idx="290">
                  <c:v>20020221</c:v>
                </c:pt>
                <c:pt idx="291">
                  <c:v>20020222</c:v>
                </c:pt>
                <c:pt idx="292">
                  <c:v>20020225</c:v>
                </c:pt>
                <c:pt idx="293">
                  <c:v>20020226</c:v>
                </c:pt>
                <c:pt idx="294">
                  <c:v>20020227</c:v>
                </c:pt>
                <c:pt idx="295">
                  <c:v>20020228</c:v>
                </c:pt>
                <c:pt idx="296">
                  <c:v>20020301</c:v>
                </c:pt>
                <c:pt idx="297">
                  <c:v>20020304</c:v>
                </c:pt>
                <c:pt idx="298">
                  <c:v>20020305</c:v>
                </c:pt>
                <c:pt idx="299">
                  <c:v>20020306</c:v>
                </c:pt>
                <c:pt idx="300">
                  <c:v>20020307</c:v>
                </c:pt>
                <c:pt idx="301">
                  <c:v>20020308</c:v>
                </c:pt>
                <c:pt idx="302">
                  <c:v>20020311</c:v>
                </c:pt>
                <c:pt idx="303">
                  <c:v>20020312</c:v>
                </c:pt>
                <c:pt idx="304">
                  <c:v>20020313</c:v>
                </c:pt>
                <c:pt idx="305">
                  <c:v>20020314</c:v>
                </c:pt>
                <c:pt idx="306">
                  <c:v>20020315</c:v>
                </c:pt>
                <c:pt idx="307">
                  <c:v>20020318</c:v>
                </c:pt>
                <c:pt idx="308">
                  <c:v>20020319</c:v>
                </c:pt>
                <c:pt idx="309">
                  <c:v>20020320</c:v>
                </c:pt>
                <c:pt idx="310">
                  <c:v>20020321</c:v>
                </c:pt>
                <c:pt idx="311">
                  <c:v>20020322</c:v>
                </c:pt>
                <c:pt idx="312">
                  <c:v>20020325</c:v>
                </c:pt>
                <c:pt idx="313">
                  <c:v>20020326</c:v>
                </c:pt>
                <c:pt idx="314">
                  <c:v>20020327</c:v>
                </c:pt>
                <c:pt idx="315">
                  <c:v>20020328</c:v>
                </c:pt>
                <c:pt idx="316">
                  <c:v>20020402</c:v>
                </c:pt>
                <c:pt idx="317">
                  <c:v>20020403</c:v>
                </c:pt>
                <c:pt idx="318">
                  <c:v>20020404</c:v>
                </c:pt>
                <c:pt idx="319">
                  <c:v>20020405</c:v>
                </c:pt>
                <c:pt idx="320">
                  <c:v>20020408</c:v>
                </c:pt>
                <c:pt idx="321">
                  <c:v>20020409</c:v>
                </c:pt>
                <c:pt idx="322">
                  <c:v>20020410</c:v>
                </c:pt>
                <c:pt idx="323">
                  <c:v>20020411</c:v>
                </c:pt>
                <c:pt idx="324">
                  <c:v>20020412</c:v>
                </c:pt>
                <c:pt idx="325">
                  <c:v>20020415</c:v>
                </c:pt>
                <c:pt idx="326">
                  <c:v>20020416</c:v>
                </c:pt>
                <c:pt idx="327">
                  <c:v>20020417</c:v>
                </c:pt>
                <c:pt idx="328">
                  <c:v>20020418</c:v>
                </c:pt>
                <c:pt idx="329">
                  <c:v>20020419</c:v>
                </c:pt>
                <c:pt idx="330">
                  <c:v>20020422</c:v>
                </c:pt>
                <c:pt idx="331">
                  <c:v>20020423</c:v>
                </c:pt>
                <c:pt idx="332">
                  <c:v>20020424</c:v>
                </c:pt>
                <c:pt idx="333">
                  <c:v>20020425</c:v>
                </c:pt>
                <c:pt idx="334">
                  <c:v>20020426</c:v>
                </c:pt>
                <c:pt idx="335">
                  <c:v>20020429</c:v>
                </c:pt>
                <c:pt idx="336">
                  <c:v>20020430</c:v>
                </c:pt>
                <c:pt idx="337">
                  <c:v>20020502</c:v>
                </c:pt>
                <c:pt idx="338">
                  <c:v>20020503</c:v>
                </c:pt>
                <c:pt idx="339">
                  <c:v>20020506</c:v>
                </c:pt>
                <c:pt idx="340">
                  <c:v>20020507</c:v>
                </c:pt>
                <c:pt idx="341">
                  <c:v>20020508</c:v>
                </c:pt>
                <c:pt idx="342">
                  <c:v>20020509</c:v>
                </c:pt>
                <c:pt idx="343">
                  <c:v>20020510</c:v>
                </c:pt>
                <c:pt idx="344">
                  <c:v>20020513</c:v>
                </c:pt>
                <c:pt idx="345">
                  <c:v>20020514</c:v>
                </c:pt>
                <c:pt idx="346">
                  <c:v>20020515</c:v>
                </c:pt>
                <c:pt idx="347">
                  <c:v>20020516</c:v>
                </c:pt>
                <c:pt idx="348">
                  <c:v>20020517</c:v>
                </c:pt>
                <c:pt idx="349">
                  <c:v>20020520</c:v>
                </c:pt>
                <c:pt idx="350">
                  <c:v>20020521</c:v>
                </c:pt>
                <c:pt idx="351">
                  <c:v>20020522</c:v>
                </c:pt>
                <c:pt idx="352">
                  <c:v>20020523</c:v>
                </c:pt>
                <c:pt idx="353">
                  <c:v>20020524</c:v>
                </c:pt>
                <c:pt idx="354">
                  <c:v>20020527</c:v>
                </c:pt>
                <c:pt idx="355">
                  <c:v>20020528</c:v>
                </c:pt>
                <c:pt idx="356">
                  <c:v>20020529</c:v>
                </c:pt>
                <c:pt idx="357">
                  <c:v>20020530</c:v>
                </c:pt>
                <c:pt idx="358">
                  <c:v>20020531</c:v>
                </c:pt>
                <c:pt idx="359">
                  <c:v>20020603</c:v>
                </c:pt>
                <c:pt idx="360">
                  <c:v>20020604</c:v>
                </c:pt>
                <c:pt idx="361">
                  <c:v>20020605</c:v>
                </c:pt>
                <c:pt idx="362">
                  <c:v>20020606</c:v>
                </c:pt>
                <c:pt idx="363">
                  <c:v>20020607</c:v>
                </c:pt>
                <c:pt idx="364">
                  <c:v>20020610</c:v>
                </c:pt>
                <c:pt idx="365">
                  <c:v>20020611</c:v>
                </c:pt>
                <c:pt idx="366">
                  <c:v>20020612</c:v>
                </c:pt>
                <c:pt idx="367">
                  <c:v>20020613</c:v>
                </c:pt>
                <c:pt idx="368">
                  <c:v>20020614</c:v>
                </c:pt>
                <c:pt idx="369">
                  <c:v>20020617</c:v>
                </c:pt>
                <c:pt idx="370">
                  <c:v>20020618</c:v>
                </c:pt>
                <c:pt idx="371">
                  <c:v>20020619</c:v>
                </c:pt>
                <c:pt idx="372">
                  <c:v>20020620</c:v>
                </c:pt>
                <c:pt idx="373">
                  <c:v>20020621</c:v>
                </c:pt>
                <c:pt idx="374">
                  <c:v>20020624</c:v>
                </c:pt>
                <c:pt idx="375">
                  <c:v>20020625</c:v>
                </c:pt>
                <c:pt idx="376">
                  <c:v>20020626</c:v>
                </c:pt>
                <c:pt idx="377">
                  <c:v>20020627</c:v>
                </c:pt>
                <c:pt idx="378">
                  <c:v>20020628</c:v>
                </c:pt>
                <c:pt idx="379">
                  <c:v>20020701</c:v>
                </c:pt>
                <c:pt idx="380">
                  <c:v>20020702</c:v>
                </c:pt>
                <c:pt idx="381">
                  <c:v>20020703</c:v>
                </c:pt>
                <c:pt idx="382">
                  <c:v>20020704</c:v>
                </c:pt>
                <c:pt idx="383">
                  <c:v>20020705</c:v>
                </c:pt>
                <c:pt idx="384">
                  <c:v>20020708</c:v>
                </c:pt>
                <c:pt idx="385">
                  <c:v>20020709</c:v>
                </c:pt>
                <c:pt idx="386">
                  <c:v>20020710</c:v>
                </c:pt>
                <c:pt idx="387">
                  <c:v>20020711</c:v>
                </c:pt>
                <c:pt idx="388">
                  <c:v>20020712</c:v>
                </c:pt>
                <c:pt idx="389">
                  <c:v>20020715</c:v>
                </c:pt>
                <c:pt idx="390">
                  <c:v>20020716</c:v>
                </c:pt>
                <c:pt idx="391">
                  <c:v>20020717</c:v>
                </c:pt>
                <c:pt idx="392">
                  <c:v>20020718</c:v>
                </c:pt>
                <c:pt idx="393">
                  <c:v>20020719</c:v>
                </c:pt>
                <c:pt idx="394">
                  <c:v>20020722</c:v>
                </c:pt>
                <c:pt idx="395">
                  <c:v>20020723</c:v>
                </c:pt>
                <c:pt idx="396">
                  <c:v>20020724</c:v>
                </c:pt>
                <c:pt idx="397">
                  <c:v>20020725</c:v>
                </c:pt>
                <c:pt idx="398">
                  <c:v>20020726</c:v>
                </c:pt>
                <c:pt idx="399">
                  <c:v>20020729</c:v>
                </c:pt>
                <c:pt idx="400">
                  <c:v>20020730</c:v>
                </c:pt>
                <c:pt idx="401">
                  <c:v>20020731</c:v>
                </c:pt>
                <c:pt idx="402">
                  <c:v>20020801</c:v>
                </c:pt>
                <c:pt idx="403">
                  <c:v>20020802</c:v>
                </c:pt>
                <c:pt idx="404">
                  <c:v>20020805</c:v>
                </c:pt>
                <c:pt idx="405">
                  <c:v>20020806</c:v>
                </c:pt>
                <c:pt idx="406">
                  <c:v>20020807</c:v>
                </c:pt>
                <c:pt idx="407">
                  <c:v>20020808</c:v>
                </c:pt>
                <c:pt idx="408">
                  <c:v>20020809</c:v>
                </c:pt>
                <c:pt idx="409">
                  <c:v>20020812</c:v>
                </c:pt>
                <c:pt idx="410">
                  <c:v>20020813</c:v>
                </c:pt>
                <c:pt idx="411">
                  <c:v>20020814</c:v>
                </c:pt>
                <c:pt idx="412">
                  <c:v>20020815</c:v>
                </c:pt>
                <c:pt idx="413">
                  <c:v>20020816</c:v>
                </c:pt>
                <c:pt idx="414">
                  <c:v>20020819</c:v>
                </c:pt>
                <c:pt idx="415">
                  <c:v>20020820</c:v>
                </c:pt>
                <c:pt idx="416">
                  <c:v>20020821</c:v>
                </c:pt>
                <c:pt idx="417">
                  <c:v>20020822</c:v>
                </c:pt>
                <c:pt idx="418">
                  <c:v>20020823</c:v>
                </c:pt>
                <c:pt idx="419">
                  <c:v>20020826</c:v>
                </c:pt>
                <c:pt idx="420">
                  <c:v>20020827</c:v>
                </c:pt>
                <c:pt idx="421">
                  <c:v>20020828</c:v>
                </c:pt>
                <c:pt idx="422">
                  <c:v>20020829</c:v>
                </c:pt>
                <c:pt idx="423">
                  <c:v>20020830</c:v>
                </c:pt>
                <c:pt idx="424">
                  <c:v>20020902</c:v>
                </c:pt>
                <c:pt idx="425">
                  <c:v>20020903</c:v>
                </c:pt>
                <c:pt idx="426">
                  <c:v>20020904</c:v>
                </c:pt>
                <c:pt idx="427">
                  <c:v>20020905</c:v>
                </c:pt>
                <c:pt idx="428">
                  <c:v>20020906</c:v>
                </c:pt>
                <c:pt idx="429">
                  <c:v>20020909</c:v>
                </c:pt>
                <c:pt idx="430">
                  <c:v>20020910</c:v>
                </c:pt>
                <c:pt idx="431">
                  <c:v>20020911</c:v>
                </c:pt>
                <c:pt idx="432">
                  <c:v>20020912</c:v>
                </c:pt>
                <c:pt idx="433">
                  <c:v>20020913</c:v>
                </c:pt>
                <c:pt idx="434">
                  <c:v>20020916</c:v>
                </c:pt>
                <c:pt idx="435">
                  <c:v>20020917</c:v>
                </c:pt>
                <c:pt idx="436">
                  <c:v>20020918</c:v>
                </c:pt>
                <c:pt idx="437">
                  <c:v>20020919</c:v>
                </c:pt>
                <c:pt idx="438">
                  <c:v>20020920</c:v>
                </c:pt>
                <c:pt idx="439">
                  <c:v>20020923</c:v>
                </c:pt>
                <c:pt idx="440">
                  <c:v>20020924</c:v>
                </c:pt>
                <c:pt idx="441">
                  <c:v>20020925</c:v>
                </c:pt>
                <c:pt idx="442">
                  <c:v>20020926</c:v>
                </c:pt>
                <c:pt idx="443">
                  <c:v>20020927</c:v>
                </c:pt>
                <c:pt idx="444">
                  <c:v>20020930</c:v>
                </c:pt>
                <c:pt idx="445">
                  <c:v>20021001</c:v>
                </c:pt>
                <c:pt idx="446">
                  <c:v>20021002</c:v>
                </c:pt>
                <c:pt idx="447">
                  <c:v>20021003</c:v>
                </c:pt>
                <c:pt idx="448">
                  <c:v>20021004</c:v>
                </c:pt>
                <c:pt idx="449">
                  <c:v>20021007</c:v>
                </c:pt>
                <c:pt idx="450">
                  <c:v>20021008</c:v>
                </c:pt>
                <c:pt idx="451">
                  <c:v>20021009</c:v>
                </c:pt>
                <c:pt idx="452">
                  <c:v>20021010</c:v>
                </c:pt>
                <c:pt idx="453">
                  <c:v>20021011</c:v>
                </c:pt>
                <c:pt idx="454">
                  <c:v>20021014</c:v>
                </c:pt>
                <c:pt idx="455">
                  <c:v>20021015</c:v>
                </c:pt>
                <c:pt idx="456">
                  <c:v>20021016</c:v>
                </c:pt>
                <c:pt idx="457">
                  <c:v>20021017</c:v>
                </c:pt>
                <c:pt idx="458">
                  <c:v>20021018</c:v>
                </c:pt>
                <c:pt idx="459">
                  <c:v>20021021</c:v>
                </c:pt>
                <c:pt idx="460">
                  <c:v>20021022</c:v>
                </c:pt>
                <c:pt idx="461">
                  <c:v>20021023</c:v>
                </c:pt>
                <c:pt idx="462">
                  <c:v>20021024</c:v>
                </c:pt>
                <c:pt idx="463">
                  <c:v>20021025</c:v>
                </c:pt>
                <c:pt idx="464">
                  <c:v>20021028</c:v>
                </c:pt>
                <c:pt idx="465">
                  <c:v>20021029</c:v>
                </c:pt>
                <c:pt idx="466">
                  <c:v>20021030</c:v>
                </c:pt>
                <c:pt idx="467">
                  <c:v>20021031</c:v>
                </c:pt>
                <c:pt idx="468">
                  <c:v>20021101</c:v>
                </c:pt>
                <c:pt idx="469">
                  <c:v>20021104</c:v>
                </c:pt>
                <c:pt idx="470">
                  <c:v>20021105</c:v>
                </c:pt>
                <c:pt idx="471">
                  <c:v>20021106</c:v>
                </c:pt>
                <c:pt idx="472">
                  <c:v>20021107</c:v>
                </c:pt>
                <c:pt idx="473">
                  <c:v>20021108</c:v>
                </c:pt>
                <c:pt idx="474">
                  <c:v>20021111</c:v>
                </c:pt>
                <c:pt idx="475">
                  <c:v>20021112</c:v>
                </c:pt>
                <c:pt idx="476">
                  <c:v>20021113</c:v>
                </c:pt>
                <c:pt idx="477">
                  <c:v>20021114</c:v>
                </c:pt>
                <c:pt idx="478">
                  <c:v>20021115</c:v>
                </c:pt>
                <c:pt idx="479">
                  <c:v>20021118</c:v>
                </c:pt>
                <c:pt idx="480">
                  <c:v>20021119</c:v>
                </c:pt>
                <c:pt idx="481">
                  <c:v>20021120</c:v>
                </c:pt>
                <c:pt idx="482">
                  <c:v>20021121</c:v>
                </c:pt>
                <c:pt idx="483">
                  <c:v>20021122</c:v>
                </c:pt>
                <c:pt idx="484">
                  <c:v>20021125</c:v>
                </c:pt>
                <c:pt idx="485">
                  <c:v>20021126</c:v>
                </c:pt>
                <c:pt idx="486">
                  <c:v>20021127</c:v>
                </c:pt>
                <c:pt idx="487">
                  <c:v>20021128</c:v>
                </c:pt>
                <c:pt idx="488">
                  <c:v>20021129</c:v>
                </c:pt>
                <c:pt idx="489">
                  <c:v>20021202</c:v>
                </c:pt>
                <c:pt idx="490">
                  <c:v>20021203</c:v>
                </c:pt>
                <c:pt idx="491">
                  <c:v>20021204</c:v>
                </c:pt>
                <c:pt idx="492">
                  <c:v>20021205</c:v>
                </c:pt>
                <c:pt idx="493">
                  <c:v>20021206</c:v>
                </c:pt>
                <c:pt idx="494">
                  <c:v>20021209</c:v>
                </c:pt>
                <c:pt idx="495">
                  <c:v>20021210</c:v>
                </c:pt>
                <c:pt idx="496">
                  <c:v>20021211</c:v>
                </c:pt>
                <c:pt idx="497">
                  <c:v>20021212</c:v>
                </c:pt>
                <c:pt idx="498">
                  <c:v>20021213</c:v>
                </c:pt>
                <c:pt idx="499">
                  <c:v>20021216</c:v>
                </c:pt>
                <c:pt idx="500">
                  <c:v>20021217</c:v>
                </c:pt>
                <c:pt idx="501">
                  <c:v>20021218</c:v>
                </c:pt>
                <c:pt idx="502">
                  <c:v>20021219</c:v>
                </c:pt>
                <c:pt idx="503">
                  <c:v>20021220</c:v>
                </c:pt>
                <c:pt idx="504">
                  <c:v>20021223</c:v>
                </c:pt>
                <c:pt idx="505">
                  <c:v>20021227</c:v>
                </c:pt>
                <c:pt idx="506">
                  <c:v>20021230</c:v>
                </c:pt>
                <c:pt idx="507">
                  <c:v>20030102</c:v>
                </c:pt>
                <c:pt idx="508">
                  <c:v>20030103</c:v>
                </c:pt>
                <c:pt idx="509">
                  <c:v>20030106</c:v>
                </c:pt>
                <c:pt idx="510">
                  <c:v>20030107</c:v>
                </c:pt>
                <c:pt idx="511">
                  <c:v>20030108</c:v>
                </c:pt>
                <c:pt idx="512">
                  <c:v>20030109</c:v>
                </c:pt>
                <c:pt idx="513">
                  <c:v>20030110</c:v>
                </c:pt>
                <c:pt idx="514">
                  <c:v>20030113</c:v>
                </c:pt>
                <c:pt idx="515">
                  <c:v>20030114</c:v>
                </c:pt>
                <c:pt idx="516">
                  <c:v>20030115</c:v>
                </c:pt>
                <c:pt idx="517">
                  <c:v>20030116</c:v>
                </c:pt>
                <c:pt idx="518">
                  <c:v>20030117</c:v>
                </c:pt>
                <c:pt idx="519">
                  <c:v>20030120</c:v>
                </c:pt>
                <c:pt idx="520">
                  <c:v>20030121</c:v>
                </c:pt>
                <c:pt idx="521">
                  <c:v>20030122</c:v>
                </c:pt>
                <c:pt idx="522">
                  <c:v>20030123</c:v>
                </c:pt>
                <c:pt idx="523">
                  <c:v>20030124</c:v>
                </c:pt>
                <c:pt idx="524">
                  <c:v>20030127</c:v>
                </c:pt>
                <c:pt idx="525">
                  <c:v>20030128</c:v>
                </c:pt>
                <c:pt idx="526">
                  <c:v>20030129</c:v>
                </c:pt>
                <c:pt idx="527">
                  <c:v>20030130</c:v>
                </c:pt>
                <c:pt idx="528">
                  <c:v>20030131</c:v>
                </c:pt>
                <c:pt idx="529">
                  <c:v>20030203</c:v>
                </c:pt>
                <c:pt idx="530">
                  <c:v>20030204</c:v>
                </c:pt>
                <c:pt idx="531">
                  <c:v>20030205</c:v>
                </c:pt>
                <c:pt idx="532">
                  <c:v>20030206</c:v>
                </c:pt>
                <c:pt idx="533">
                  <c:v>20030207</c:v>
                </c:pt>
                <c:pt idx="534">
                  <c:v>20030210</c:v>
                </c:pt>
                <c:pt idx="535">
                  <c:v>20030211</c:v>
                </c:pt>
                <c:pt idx="536">
                  <c:v>20030212</c:v>
                </c:pt>
                <c:pt idx="537">
                  <c:v>20030213</c:v>
                </c:pt>
                <c:pt idx="538">
                  <c:v>20030214</c:v>
                </c:pt>
                <c:pt idx="539">
                  <c:v>20030217</c:v>
                </c:pt>
                <c:pt idx="540">
                  <c:v>20030218</c:v>
                </c:pt>
                <c:pt idx="541">
                  <c:v>20030219</c:v>
                </c:pt>
                <c:pt idx="542">
                  <c:v>20030220</c:v>
                </c:pt>
                <c:pt idx="543">
                  <c:v>20030221</c:v>
                </c:pt>
                <c:pt idx="544">
                  <c:v>20030224</c:v>
                </c:pt>
                <c:pt idx="545">
                  <c:v>20030225</c:v>
                </c:pt>
                <c:pt idx="546">
                  <c:v>20030226</c:v>
                </c:pt>
                <c:pt idx="547">
                  <c:v>20030227</c:v>
                </c:pt>
                <c:pt idx="548">
                  <c:v>20030228</c:v>
                </c:pt>
                <c:pt idx="549">
                  <c:v>20030303</c:v>
                </c:pt>
                <c:pt idx="550">
                  <c:v>20030304</c:v>
                </c:pt>
                <c:pt idx="551">
                  <c:v>20030305</c:v>
                </c:pt>
                <c:pt idx="552">
                  <c:v>20030306</c:v>
                </c:pt>
                <c:pt idx="553">
                  <c:v>20030307</c:v>
                </c:pt>
                <c:pt idx="554">
                  <c:v>20030310</c:v>
                </c:pt>
                <c:pt idx="555">
                  <c:v>20030311</c:v>
                </c:pt>
                <c:pt idx="556">
                  <c:v>20030312</c:v>
                </c:pt>
                <c:pt idx="557">
                  <c:v>20030313</c:v>
                </c:pt>
                <c:pt idx="558">
                  <c:v>20030314</c:v>
                </c:pt>
                <c:pt idx="559">
                  <c:v>20030317</c:v>
                </c:pt>
                <c:pt idx="560">
                  <c:v>20030318</c:v>
                </c:pt>
                <c:pt idx="561">
                  <c:v>20030319</c:v>
                </c:pt>
                <c:pt idx="562">
                  <c:v>20030320</c:v>
                </c:pt>
                <c:pt idx="563">
                  <c:v>20030321</c:v>
                </c:pt>
                <c:pt idx="564">
                  <c:v>20030324</c:v>
                </c:pt>
                <c:pt idx="565">
                  <c:v>20030325</c:v>
                </c:pt>
                <c:pt idx="566">
                  <c:v>20030326</c:v>
                </c:pt>
                <c:pt idx="567">
                  <c:v>20030327</c:v>
                </c:pt>
                <c:pt idx="568">
                  <c:v>20030328</c:v>
                </c:pt>
                <c:pt idx="569">
                  <c:v>20030331</c:v>
                </c:pt>
                <c:pt idx="570">
                  <c:v>20030401</c:v>
                </c:pt>
                <c:pt idx="571">
                  <c:v>20030402</c:v>
                </c:pt>
                <c:pt idx="572">
                  <c:v>20030403</c:v>
                </c:pt>
                <c:pt idx="573">
                  <c:v>20030404</c:v>
                </c:pt>
                <c:pt idx="574">
                  <c:v>20030407</c:v>
                </c:pt>
                <c:pt idx="575">
                  <c:v>20030408</c:v>
                </c:pt>
                <c:pt idx="576">
                  <c:v>20030409</c:v>
                </c:pt>
                <c:pt idx="577">
                  <c:v>20030410</c:v>
                </c:pt>
                <c:pt idx="578">
                  <c:v>20030411</c:v>
                </c:pt>
                <c:pt idx="579">
                  <c:v>20030414</c:v>
                </c:pt>
                <c:pt idx="580">
                  <c:v>20030415</c:v>
                </c:pt>
                <c:pt idx="581">
                  <c:v>20030416</c:v>
                </c:pt>
                <c:pt idx="582">
                  <c:v>20030417</c:v>
                </c:pt>
                <c:pt idx="583">
                  <c:v>20030422</c:v>
                </c:pt>
                <c:pt idx="584">
                  <c:v>20030423</c:v>
                </c:pt>
                <c:pt idx="585">
                  <c:v>20030424</c:v>
                </c:pt>
                <c:pt idx="586">
                  <c:v>20030425</c:v>
                </c:pt>
                <c:pt idx="587">
                  <c:v>20030428</c:v>
                </c:pt>
                <c:pt idx="588">
                  <c:v>20030429</c:v>
                </c:pt>
                <c:pt idx="589">
                  <c:v>20030430</c:v>
                </c:pt>
                <c:pt idx="590">
                  <c:v>20030502</c:v>
                </c:pt>
                <c:pt idx="591">
                  <c:v>20030505</c:v>
                </c:pt>
                <c:pt idx="592">
                  <c:v>20030506</c:v>
                </c:pt>
                <c:pt idx="593">
                  <c:v>20030507</c:v>
                </c:pt>
                <c:pt idx="594">
                  <c:v>20030508</c:v>
                </c:pt>
                <c:pt idx="595">
                  <c:v>20030509</c:v>
                </c:pt>
                <c:pt idx="596">
                  <c:v>20030512</c:v>
                </c:pt>
                <c:pt idx="597">
                  <c:v>20030513</c:v>
                </c:pt>
                <c:pt idx="598">
                  <c:v>20030514</c:v>
                </c:pt>
                <c:pt idx="599">
                  <c:v>20030515</c:v>
                </c:pt>
                <c:pt idx="600">
                  <c:v>20030516</c:v>
                </c:pt>
                <c:pt idx="601">
                  <c:v>20030519</c:v>
                </c:pt>
                <c:pt idx="602">
                  <c:v>20030520</c:v>
                </c:pt>
                <c:pt idx="603">
                  <c:v>20030521</c:v>
                </c:pt>
                <c:pt idx="604">
                  <c:v>20030522</c:v>
                </c:pt>
                <c:pt idx="605">
                  <c:v>20030523</c:v>
                </c:pt>
                <c:pt idx="606">
                  <c:v>20030526</c:v>
                </c:pt>
                <c:pt idx="607">
                  <c:v>20030527</c:v>
                </c:pt>
                <c:pt idx="608">
                  <c:v>20030528</c:v>
                </c:pt>
                <c:pt idx="609">
                  <c:v>20030529</c:v>
                </c:pt>
                <c:pt idx="610">
                  <c:v>20030530</c:v>
                </c:pt>
                <c:pt idx="611">
                  <c:v>20030602</c:v>
                </c:pt>
                <c:pt idx="612">
                  <c:v>20030603</c:v>
                </c:pt>
                <c:pt idx="613">
                  <c:v>20030604</c:v>
                </c:pt>
                <c:pt idx="614">
                  <c:v>20030605</c:v>
                </c:pt>
                <c:pt idx="615">
                  <c:v>20030606</c:v>
                </c:pt>
                <c:pt idx="616">
                  <c:v>20030609</c:v>
                </c:pt>
                <c:pt idx="617">
                  <c:v>20030610</c:v>
                </c:pt>
                <c:pt idx="618">
                  <c:v>20030611</c:v>
                </c:pt>
                <c:pt idx="619">
                  <c:v>20030612</c:v>
                </c:pt>
                <c:pt idx="620">
                  <c:v>20030613</c:v>
                </c:pt>
                <c:pt idx="621">
                  <c:v>20030616</c:v>
                </c:pt>
                <c:pt idx="622">
                  <c:v>20030617</c:v>
                </c:pt>
                <c:pt idx="623">
                  <c:v>20030618</c:v>
                </c:pt>
                <c:pt idx="624">
                  <c:v>20030619</c:v>
                </c:pt>
                <c:pt idx="625">
                  <c:v>20030620</c:v>
                </c:pt>
                <c:pt idx="626">
                  <c:v>20030623</c:v>
                </c:pt>
                <c:pt idx="627">
                  <c:v>20030624</c:v>
                </c:pt>
                <c:pt idx="628">
                  <c:v>20030625</c:v>
                </c:pt>
                <c:pt idx="629">
                  <c:v>20030626</c:v>
                </c:pt>
                <c:pt idx="630">
                  <c:v>20030627</c:v>
                </c:pt>
                <c:pt idx="631">
                  <c:v>20030630</c:v>
                </c:pt>
                <c:pt idx="632">
                  <c:v>20030701</c:v>
                </c:pt>
                <c:pt idx="633">
                  <c:v>20030702</c:v>
                </c:pt>
                <c:pt idx="634">
                  <c:v>20030703</c:v>
                </c:pt>
                <c:pt idx="635">
                  <c:v>20030704</c:v>
                </c:pt>
                <c:pt idx="636">
                  <c:v>20030707</c:v>
                </c:pt>
                <c:pt idx="637">
                  <c:v>20030708</c:v>
                </c:pt>
                <c:pt idx="638">
                  <c:v>20030709</c:v>
                </c:pt>
                <c:pt idx="639">
                  <c:v>20030710</c:v>
                </c:pt>
                <c:pt idx="640">
                  <c:v>20030711</c:v>
                </c:pt>
                <c:pt idx="641">
                  <c:v>20030714</c:v>
                </c:pt>
                <c:pt idx="642">
                  <c:v>20030715</c:v>
                </c:pt>
                <c:pt idx="643">
                  <c:v>20030716</c:v>
                </c:pt>
                <c:pt idx="644">
                  <c:v>20030717</c:v>
                </c:pt>
                <c:pt idx="645">
                  <c:v>20030718</c:v>
                </c:pt>
                <c:pt idx="646">
                  <c:v>20030721</c:v>
                </c:pt>
                <c:pt idx="647">
                  <c:v>20030722</c:v>
                </c:pt>
                <c:pt idx="648">
                  <c:v>20030723</c:v>
                </c:pt>
                <c:pt idx="649">
                  <c:v>20030724</c:v>
                </c:pt>
                <c:pt idx="650">
                  <c:v>20030725</c:v>
                </c:pt>
                <c:pt idx="651">
                  <c:v>20030728</c:v>
                </c:pt>
                <c:pt idx="652">
                  <c:v>20030729</c:v>
                </c:pt>
                <c:pt idx="653">
                  <c:v>20030730</c:v>
                </c:pt>
                <c:pt idx="654">
                  <c:v>20030731</c:v>
                </c:pt>
                <c:pt idx="655">
                  <c:v>20030801</c:v>
                </c:pt>
                <c:pt idx="656">
                  <c:v>20030804</c:v>
                </c:pt>
                <c:pt idx="657">
                  <c:v>20030805</c:v>
                </c:pt>
                <c:pt idx="658">
                  <c:v>20030806</c:v>
                </c:pt>
                <c:pt idx="659">
                  <c:v>20030807</c:v>
                </c:pt>
                <c:pt idx="660">
                  <c:v>20030808</c:v>
                </c:pt>
                <c:pt idx="661">
                  <c:v>20030811</c:v>
                </c:pt>
                <c:pt idx="662">
                  <c:v>20030812</c:v>
                </c:pt>
                <c:pt idx="663">
                  <c:v>20030813</c:v>
                </c:pt>
                <c:pt idx="664">
                  <c:v>20030814</c:v>
                </c:pt>
                <c:pt idx="665">
                  <c:v>20030815</c:v>
                </c:pt>
                <c:pt idx="666">
                  <c:v>20030818</c:v>
                </c:pt>
                <c:pt idx="667">
                  <c:v>20030819</c:v>
                </c:pt>
                <c:pt idx="668">
                  <c:v>20030820</c:v>
                </c:pt>
                <c:pt idx="669">
                  <c:v>20030821</c:v>
                </c:pt>
                <c:pt idx="670">
                  <c:v>20030822</c:v>
                </c:pt>
                <c:pt idx="671">
                  <c:v>20030825</c:v>
                </c:pt>
                <c:pt idx="672">
                  <c:v>20030826</c:v>
                </c:pt>
                <c:pt idx="673">
                  <c:v>20030827</c:v>
                </c:pt>
                <c:pt idx="674">
                  <c:v>20030828</c:v>
                </c:pt>
                <c:pt idx="675">
                  <c:v>20030829</c:v>
                </c:pt>
                <c:pt idx="676">
                  <c:v>20030901</c:v>
                </c:pt>
                <c:pt idx="677">
                  <c:v>20030902</c:v>
                </c:pt>
                <c:pt idx="678">
                  <c:v>20030903</c:v>
                </c:pt>
                <c:pt idx="679">
                  <c:v>20030904</c:v>
                </c:pt>
                <c:pt idx="680">
                  <c:v>20030905</c:v>
                </c:pt>
                <c:pt idx="681">
                  <c:v>20030908</c:v>
                </c:pt>
                <c:pt idx="682">
                  <c:v>20030909</c:v>
                </c:pt>
                <c:pt idx="683">
                  <c:v>20030910</c:v>
                </c:pt>
                <c:pt idx="684">
                  <c:v>20030911</c:v>
                </c:pt>
                <c:pt idx="685">
                  <c:v>20030912</c:v>
                </c:pt>
                <c:pt idx="686">
                  <c:v>20030915</c:v>
                </c:pt>
                <c:pt idx="687">
                  <c:v>20030916</c:v>
                </c:pt>
                <c:pt idx="688">
                  <c:v>20030917</c:v>
                </c:pt>
                <c:pt idx="689">
                  <c:v>20030918</c:v>
                </c:pt>
                <c:pt idx="690">
                  <c:v>20030919</c:v>
                </c:pt>
                <c:pt idx="691">
                  <c:v>20030922</c:v>
                </c:pt>
                <c:pt idx="692">
                  <c:v>20030923</c:v>
                </c:pt>
                <c:pt idx="693">
                  <c:v>20030924</c:v>
                </c:pt>
                <c:pt idx="694">
                  <c:v>20030925</c:v>
                </c:pt>
                <c:pt idx="695">
                  <c:v>20030926</c:v>
                </c:pt>
                <c:pt idx="696">
                  <c:v>20030929</c:v>
                </c:pt>
                <c:pt idx="697">
                  <c:v>20030930</c:v>
                </c:pt>
                <c:pt idx="698">
                  <c:v>20031001</c:v>
                </c:pt>
                <c:pt idx="699">
                  <c:v>20031002</c:v>
                </c:pt>
                <c:pt idx="700">
                  <c:v>20031003</c:v>
                </c:pt>
                <c:pt idx="701">
                  <c:v>20031006</c:v>
                </c:pt>
                <c:pt idx="702">
                  <c:v>20031007</c:v>
                </c:pt>
                <c:pt idx="703">
                  <c:v>20031008</c:v>
                </c:pt>
                <c:pt idx="704">
                  <c:v>20031009</c:v>
                </c:pt>
                <c:pt idx="705">
                  <c:v>20031010</c:v>
                </c:pt>
                <c:pt idx="706">
                  <c:v>20031013</c:v>
                </c:pt>
                <c:pt idx="707">
                  <c:v>20031014</c:v>
                </c:pt>
                <c:pt idx="708">
                  <c:v>20031015</c:v>
                </c:pt>
                <c:pt idx="709">
                  <c:v>20031016</c:v>
                </c:pt>
                <c:pt idx="710">
                  <c:v>20031017</c:v>
                </c:pt>
                <c:pt idx="711">
                  <c:v>20031020</c:v>
                </c:pt>
                <c:pt idx="712">
                  <c:v>20031021</c:v>
                </c:pt>
                <c:pt idx="713">
                  <c:v>20031022</c:v>
                </c:pt>
                <c:pt idx="714">
                  <c:v>20031023</c:v>
                </c:pt>
                <c:pt idx="715">
                  <c:v>20031024</c:v>
                </c:pt>
                <c:pt idx="716">
                  <c:v>20031027</c:v>
                </c:pt>
                <c:pt idx="717">
                  <c:v>20031028</c:v>
                </c:pt>
                <c:pt idx="718">
                  <c:v>20031029</c:v>
                </c:pt>
                <c:pt idx="719">
                  <c:v>20031030</c:v>
                </c:pt>
                <c:pt idx="720">
                  <c:v>20031031</c:v>
                </c:pt>
                <c:pt idx="721">
                  <c:v>20031103</c:v>
                </c:pt>
                <c:pt idx="722">
                  <c:v>20031104</c:v>
                </c:pt>
                <c:pt idx="723">
                  <c:v>20031105</c:v>
                </c:pt>
                <c:pt idx="724">
                  <c:v>20031106</c:v>
                </c:pt>
                <c:pt idx="725">
                  <c:v>20031107</c:v>
                </c:pt>
                <c:pt idx="726">
                  <c:v>20031110</c:v>
                </c:pt>
                <c:pt idx="727">
                  <c:v>20031111</c:v>
                </c:pt>
                <c:pt idx="728">
                  <c:v>20031112</c:v>
                </c:pt>
                <c:pt idx="729">
                  <c:v>20031113</c:v>
                </c:pt>
                <c:pt idx="730">
                  <c:v>20031114</c:v>
                </c:pt>
                <c:pt idx="731">
                  <c:v>20031117</c:v>
                </c:pt>
                <c:pt idx="732">
                  <c:v>20031118</c:v>
                </c:pt>
                <c:pt idx="733">
                  <c:v>20031119</c:v>
                </c:pt>
                <c:pt idx="734">
                  <c:v>20031120</c:v>
                </c:pt>
                <c:pt idx="735">
                  <c:v>20031121</c:v>
                </c:pt>
                <c:pt idx="736">
                  <c:v>20031124</c:v>
                </c:pt>
                <c:pt idx="737">
                  <c:v>20031125</c:v>
                </c:pt>
                <c:pt idx="738">
                  <c:v>20031126</c:v>
                </c:pt>
                <c:pt idx="739">
                  <c:v>20031127</c:v>
                </c:pt>
                <c:pt idx="740">
                  <c:v>20031128</c:v>
                </c:pt>
                <c:pt idx="741">
                  <c:v>20031201</c:v>
                </c:pt>
                <c:pt idx="742">
                  <c:v>20031202</c:v>
                </c:pt>
                <c:pt idx="743">
                  <c:v>20031203</c:v>
                </c:pt>
                <c:pt idx="744">
                  <c:v>20031204</c:v>
                </c:pt>
                <c:pt idx="745">
                  <c:v>20031205</c:v>
                </c:pt>
                <c:pt idx="746">
                  <c:v>20031208</c:v>
                </c:pt>
                <c:pt idx="747">
                  <c:v>20031209</c:v>
                </c:pt>
                <c:pt idx="748">
                  <c:v>20031210</c:v>
                </c:pt>
                <c:pt idx="749">
                  <c:v>20031211</c:v>
                </c:pt>
                <c:pt idx="750">
                  <c:v>20031212</c:v>
                </c:pt>
                <c:pt idx="751">
                  <c:v>20031215</c:v>
                </c:pt>
                <c:pt idx="752">
                  <c:v>20031216</c:v>
                </c:pt>
                <c:pt idx="753">
                  <c:v>20031217</c:v>
                </c:pt>
                <c:pt idx="754">
                  <c:v>20031218</c:v>
                </c:pt>
                <c:pt idx="755">
                  <c:v>20031219</c:v>
                </c:pt>
                <c:pt idx="756">
                  <c:v>20031222</c:v>
                </c:pt>
                <c:pt idx="757">
                  <c:v>20031223</c:v>
                </c:pt>
                <c:pt idx="758">
                  <c:v>20031229</c:v>
                </c:pt>
                <c:pt idx="759">
                  <c:v>20031230</c:v>
                </c:pt>
                <c:pt idx="760">
                  <c:v>20040102</c:v>
                </c:pt>
                <c:pt idx="761">
                  <c:v>20040105</c:v>
                </c:pt>
                <c:pt idx="762">
                  <c:v>20040106</c:v>
                </c:pt>
                <c:pt idx="763">
                  <c:v>20040107</c:v>
                </c:pt>
                <c:pt idx="764">
                  <c:v>20040108</c:v>
                </c:pt>
                <c:pt idx="765">
                  <c:v>20040109</c:v>
                </c:pt>
                <c:pt idx="766">
                  <c:v>20040112</c:v>
                </c:pt>
                <c:pt idx="767">
                  <c:v>20040113</c:v>
                </c:pt>
                <c:pt idx="768">
                  <c:v>20040114</c:v>
                </c:pt>
                <c:pt idx="769">
                  <c:v>20040115</c:v>
                </c:pt>
                <c:pt idx="770">
                  <c:v>20040116</c:v>
                </c:pt>
                <c:pt idx="771">
                  <c:v>20040119</c:v>
                </c:pt>
                <c:pt idx="772">
                  <c:v>20040120</c:v>
                </c:pt>
                <c:pt idx="773">
                  <c:v>20040121</c:v>
                </c:pt>
                <c:pt idx="774">
                  <c:v>20040122</c:v>
                </c:pt>
                <c:pt idx="775">
                  <c:v>20040123</c:v>
                </c:pt>
                <c:pt idx="776">
                  <c:v>20040126</c:v>
                </c:pt>
                <c:pt idx="777">
                  <c:v>20040127</c:v>
                </c:pt>
                <c:pt idx="778">
                  <c:v>20040128</c:v>
                </c:pt>
                <c:pt idx="779">
                  <c:v>20040129</c:v>
                </c:pt>
                <c:pt idx="780">
                  <c:v>20040130</c:v>
                </c:pt>
                <c:pt idx="781">
                  <c:v>20040202</c:v>
                </c:pt>
                <c:pt idx="782">
                  <c:v>20040203</c:v>
                </c:pt>
                <c:pt idx="783">
                  <c:v>20040204</c:v>
                </c:pt>
                <c:pt idx="784">
                  <c:v>20040205</c:v>
                </c:pt>
                <c:pt idx="785">
                  <c:v>20040206</c:v>
                </c:pt>
                <c:pt idx="786">
                  <c:v>20040209</c:v>
                </c:pt>
                <c:pt idx="787">
                  <c:v>20040210</c:v>
                </c:pt>
                <c:pt idx="788">
                  <c:v>20040211</c:v>
                </c:pt>
                <c:pt idx="789">
                  <c:v>20040212</c:v>
                </c:pt>
                <c:pt idx="790">
                  <c:v>20040213</c:v>
                </c:pt>
                <c:pt idx="791">
                  <c:v>20040216</c:v>
                </c:pt>
                <c:pt idx="792">
                  <c:v>20040217</c:v>
                </c:pt>
                <c:pt idx="793">
                  <c:v>20040218</c:v>
                </c:pt>
                <c:pt idx="794">
                  <c:v>20040219</c:v>
                </c:pt>
                <c:pt idx="795">
                  <c:v>20040220</c:v>
                </c:pt>
                <c:pt idx="796">
                  <c:v>20040223</c:v>
                </c:pt>
                <c:pt idx="797">
                  <c:v>20040224</c:v>
                </c:pt>
                <c:pt idx="798">
                  <c:v>20040225</c:v>
                </c:pt>
                <c:pt idx="799">
                  <c:v>20040226</c:v>
                </c:pt>
                <c:pt idx="800">
                  <c:v>20040227</c:v>
                </c:pt>
                <c:pt idx="801">
                  <c:v>20040301</c:v>
                </c:pt>
                <c:pt idx="802">
                  <c:v>20040302</c:v>
                </c:pt>
                <c:pt idx="803">
                  <c:v>20040303</c:v>
                </c:pt>
                <c:pt idx="804">
                  <c:v>20040304</c:v>
                </c:pt>
                <c:pt idx="805">
                  <c:v>20040305</c:v>
                </c:pt>
                <c:pt idx="806">
                  <c:v>20040308</c:v>
                </c:pt>
                <c:pt idx="807">
                  <c:v>20040309</c:v>
                </c:pt>
                <c:pt idx="808">
                  <c:v>20040310</c:v>
                </c:pt>
                <c:pt idx="809">
                  <c:v>20040311</c:v>
                </c:pt>
                <c:pt idx="810">
                  <c:v>20040312</c:v>
                </c:pt>
                <c:pt idx="811">
                  <c:v>20040315</c:v>
                </c:pt>
                <c:pt idx="812">
                  <c:v>20040316</c:v>
                </c:pt>
                <c:pt idx="813">
                  <c:v>20040317</c:v>
                </c:pt>
                <c:pt idx="814">
                  <c:v>20040318</c:v>
                </c:pt>
                <c:pt idx="815">
                  <c:v>20040319</c:v>
                </c:pt>
                <c:pt idx="816">
                  <c:v>20040322</c:v>
                </c:pt>
                <c:pt idx="817">
                  <c:v>20040323</c:v>
                </c:pt>
                <c:pt idx="818">
                  <c:v>20040324</c:v>
                </c:pt>
                <c:pt idx="819">
                  <c:v>20040325</c:v>
                </c:pt>
                <c:pt idx="820">
                  <c:v>20040326</c:v>
                </c:pt>
                <c:pt idx="821">
                  <c:v>20040329</c:v>
                </c:pt>
                <c:pt idx="822">
                  <c:v>20040330</c:v>
                </c:pt>
                <c:pt idx="823">
                  <c:v>20040331</c:v>
                </c:pt>
                <c:pt idx="824">
                  <c:v>20040401</c:v>
                </c:pt>
                <c:pt idx="825">
                  <c:v>20040402</c:v>
                </c:pt>
                <c:pt idx="826">
                  <c:v>20040405</c:v>
                </c:pt>
                <c:pt idx="827">
                  <c:v>20040406</c:v>
                </c:pt>
                <c:pt idx="828">
                  <c:v>20040407</c:v>
                </c:pt>
                <c:pt idx="829">
                  <c:v>20040408</c:v>
                </c:pt>
                <c:pt idx="830">
                  <c:v>20040413</c:v>
                </c:pt>
                <c:pt idx="831">
                  <c:v>20040414</c:v>
                </c:pt>
                <c:pt idx="832">
                  <c:v>20040415</c:v>
                </c:pt>
                <c:pt idx="833">
                  <c:v>20040416</c:v>
                </c:pt>
                <c:pt idx="834">
                  <c:v>20040419</c:v>
                </c:pt>
                <c:pt idx="835">
                  <c:v>20040420</c:v>
                </c:pt>
                <c:pt idx="836">
                  <c:v>20040421</c:v>
                </c:pt>
                <c:pt idx="837">
                  <c:v>20040422</c:v>
                </c:pt>
                <c:pt idx="838">
                  <c:v>20040423</c:v>
                </c:pt>
                <c:pt idx="839">
                  <c:v>20040426</c:v>
                </c:pt>
                <c:pt idx="840">
                  <c:v>20040427</c:v>
                </c:pt>
                <c:pt idx="841">
                  <c:v>20040428</c:v>
                </c:pt>
                <c:pt idx="842">
                  <c:v>20040429</c:v>
                </c:pt>
                <c:pt idx="843">
                  <c:v>20040430</c:v>
                </c:pt>
                <c:pt idx="844">
                  <c:v>20040503</c:v>
                </c:pt>
                <c:pt idx="845">
                  <c:v>20040504</c:v>
                </c:pt>
                <c:pt idx="846">
                  <c:v>20040505</c:v>
                </c:pt>
                <c:pt idx="847">
                  <c:v>20040506</c:v>
                </c:pt>
                <c:pt idx="848">
                  <c:v>20040507</c:v>
                </c:pt>
                <c:pt idx="849">
                  <c:v>20040510</c:v>
                </c:pt>
                <c:pt idx="850">
                  <c:v>20040511</c:v>
                </c:pt>
                <c:pt idx="851">
                  <c:v>20040512</c:v>
                </c:pt>
                <c:pt idx="852">
                  <c:v>20040513</c:v>
                </c:pt>
                <c:pt idx="853">
                  <c:v>20040514</c:v>
                </c:pt>
                <c:pt idx="854">
                  <c:v>20040517</c:v>
                </c:pt>
                <c:pt idx="855">
                  <c:v>20040518</c:v>
                </c:pt>
                <c:pt idx="856">
                  <c:v>20040519</c:v>
                </c:pt>
                <c:pt idx="857">
                  <c:v>20040520</c:v>
                </c:pt>
                <c:pt idx="858">
                  <c:v>20040521</c:v>
                </c:pt>
                <c:pt idx="859">
                  <c:v>20040524</c:v>
                </c:pt>
                <c:pt idx="860">
                  <c:v>20040525</c:v>
                </c:pt>
                <c:pt idx="861">
                  <c:v>20040526</c:v>
                </c:pt>
                <c:pt idx="862">
                  <c:v>20040527</c:v>
                </c:pt>
                <c:pt idx="863">
                  <c:v>20040528</c:v>
                </c:pt>
                <c:pt idx="864">
                  <c:v>20040531</c:v>
                </c:pt>
                <c:pt idx="865">
                  <c:v>20040601</c:v>
                </c:pt>
                <c:pt idx="866">
                  <c:v>20040602</c:v>
                </c:pt>
                <c:pt idx="867">
                  <c:v>20040603</c:v>
                </c:pt>
                <c:pt idx="868">
                  <c:v>20040604</c:v>
                </c:pt>
                <c:pt idx="869">
                  <c:v>20040607</c:v>
                </c:pt>
                <c:pt idx="870">
                  <c:v>20040608</c:v>
                </c:pt>
                <c:pt idx="871">
                  <c:v>20040609</c:v>
                </c:pt>
                <c:pt idx="872">
                  <c:v>20040610</c:v>
                </c:pt>
                <c:pt idx="873">
                  <c:v>20040611</c:v>
                </c:pt>
                <c:pt idx="874">
                  <c:v>20040614</c:v>
                </c:pt>
                <c:pt idx="875">
                  <c:v>20040615</c:v>
                </c:pt>
                <c:pt idx="876">
                  <c:v>20040616</c:v>
                </c:pt>
                <c:pt idx="877">
                  <c:v>20040617</c:v>
                </c:pt>
                <c:pt idx="878">
                  <c:v>20040618</c:v>
                </c:pt>
                <c:pt idx="879">
                  <c:v>20040621</c:v>
                </c:pt>
                <c:pt idx="880">
                  <c:v>20040622</c:v>
                </c:pt>
                <c:pt idx="881">
                  <c:v>20040623</c:v>
                </c:pt>
                <c:pt idx="882">
                  <c:v>20040624</c:v>
                </c:pt>
                <c:pt idx="883">
                  <c:v>20040625</c:v>
                </c:pt>
                <c:pt idx="884">
                  <c:v>20040628</c:v>
                </c:pt>
                <c:pt idx="885">
                  <c:v>20040629</c:v>
                </c:pt>
                <c:pt idx="886">
                  <c:v>20040630</c:v>
                </c:pt>
                <c:pt idx="887">
                  <c:v>20040701</c:v>
                </c:pt>
                <c:pt idx="888">
                  <c:v>20040702</c:v>
                </c:pt>
                <c:pt idx="889">
                  <c:v>20040705</c:v>
                </c:pt>
                <c:pt idx="890">
                  <c:v>20040706</c:v>
                </c:pt>
                <c:pt idx="891">
                  <c:v>20040707</c:v>
                </c:pt>
                <c:pt idx="892">
                  <c:v>20040708</c:v>
                </c:pt>
                <c:pt idx="893">
                  <c:v>20040709</c:v>
                </c:pt>
                <c:pt idx="894">
                  <c:v>20040712</c:v>
                </c:pt>
                <c:pt idx="895">
                  <c:v>20040713</c:v>
                </c:pt>
                <c:pt idx="896">
                  <c:v>20040714</c:v>
                </c:pt>
                <c:pt idx="897">
                  <c:v>20040715</c:v>
                </c:pt>
                <c:pt idx="898">
                  <c:v>20040716</c:v>
                </c:pt>
                <c:pt idx="899">
                  <c:v>20040719</c:v>
                </c:pt>
                <c:pt idx="900">
                  <c:v>20040720</c:v>
                </c:pt>
                <c:pt idx="901">
                  <c:v>20040721</c:v>
                </c:pt>
                <c:pt idx="902">
                  <c:v>20040722</c:v>
                </c:pt>
                <c:pt idx="903">
                  <c:v>20040723</c:v>
                </c:pt>
                <c:pt idx="904">
                  <c:v>20040726</c:v>
                </c:pt>
                <c:pt idx="905">
                  <c:v>20040727</c:v>
                </c:pt>
                <c:pt idx="906">
                  <c:v>20040728</c:v>
                </c:pt>
                <c:pt idx="907">
                  <c:v>20040729</c:v>
                </c:pt>
                <c:pt idx="908">
                  <c:v>20040730</c:v>
                </c:pt>
                <c:pt idx="909">
                  <c:v>20040802</c:v>
                </c:pt>
                <c:pt idx="910">
                  <c:v>20040803</c:v>
                </c:pt>
                <c:pt idx="911">
                  <c:v>20040804</c:v>
                </c:pt>
                <c:pt idx="912">
                  <c:v>20040805</c:v>
                </c:pt>
                <c:pt idx="913">
                  <c:v>20040806</c:v>
                </c:pt>
                <c:pt idx="914">
                  <c:v>20040809</c:v>
                </c:pt>
                <c:pt idx="915">
                  <c:v>20040810</c:v>
                </c:pt>
                <c:pt idx="916">
                  <c:v>20040811</c:v>
                </c:pt>
                <c:pt idx="917">
                  <c:v>20040812</c:v>
                </c:pt>
                <c:pt idx="918">
                  <c:v>20040813</c:v>
                </c:pt>
                <c:pt idx="919">
                  <c:v>20040816</c:v>
                </c:pt>
                <c:pt idx="920">
                  <c:v>20040817</c:v>
                </c:pt>
                <c:pt idx="921">
                  <c:v>20040818</c:v>
                </c:pt>
                <c:pt idx="922">
                  <c:v>20040819</c:v>
                </c:pt>
                <c:pt idx="923">
                  <c:v>20040820</c:v>
                </c:pt>
                <c:pt idx="924">
                  <c:v>20040823</c:v>
                </c:pt>
                <c:pt idx="925">
                  <c:v>20040824</c:v>
                </c:pt>
                <c:pt idx="926">
                  <c:v>20040825</c:v>
                </c:pt>
                <c:pt idx="927">
                  <c:v>20040826</c:v>
                </c:pt>
                <c:pt idx="928">
                  <c:v>20040827</c:v>
                </c:pt>
                <c:pt idx="929">
                  <c:v>20040830</c:v>
                </c:pt>
                <c:pt idx="930">
                  <c:v>20040831</c:v>
                </c:pt>
                <c:pt idx="931">
                  <c:v>20040901</c:v>
                </c:pt>
                <c:pt idx="932">
                  <c:v>20040902</c:v>
                </c:pt>
                <c:pt idx="933">
                  <c:v>20040903</c:v>
                </c:pt>
                <c:pt idx="934">
                  <c:v>20040906</c:v>
                </c:pt>
                <c:pt idx="935">
                  <c:v>20040907</c:v>
                </c:pt>
                <c:pt idx="936">
                  <c:v>20040908</c:v>
                </c:pt>
                <c:pt idx="937">
                  <c:v>20040909</c:v>
                </c:pt>
                <c:pt idx="938">
                  <c:v>20040910</c:v>
                </c:pt>
                <c:pt idx="939">
                  <c:v>20040913</c:v>
                </c:pt>
                <c:pt idx="940">
                  <c:v>20040914</c:v>
                </c:pt>
                <c:pt idx="941">
                  <c:v>20040915</c:v>
                </c:pt>
                <c:pt idx="942">
                  <c:v>20040916</c:v>
                </c:pt>
                <c:pt idx="943">
                  <c:v>20040917</c:v>
                </c:pt>
                <c:pt idx="944">
                  <c:v>20040920</c:v>
                </c:pt>
                <c:pt idx="945">
                  <c:v>20040921</c:v>
                </c:pt>
                <c:pt idx="946">
                  <c:v>20040922</c:v>
                </c:pt>
                <c:pt idx="947">
                  <c:v>20040923</c:v>
                </c:pt>
                <c:pt idx="948">
                  <c:v>20040924</c:v>
                </c:pt>
                <c:pt idx="949">
                  <c:v>20040927</c:v>
                </c:pt>
                <c:pt idx="950">
                  <c:v>20040928</c:v>
                </c:pt>
                <c:pt idx="951">
                  <c:v>20040929</c:v>
                </c:pt>
                <c:pt idx="952">
                  <c:v>20040930</c:v>
                </c:pt>
                <c:pt idx="953">
                  <c:v>20041001</c:v>
                </c:pt>
                <c:pt idx="954">
                  <c:v>20041004</c:v>
                </c:pt>
                <c:pt idx="955">
                  <c:v>20041005</c:v>
                </c:pt>
                <c:pt idx="956">
                  <c:v>20041006</c:v>
                </c:pt>
                <c:pt idx="957">
                  <c:v>20041007</c:v>
                </c:pt>
                <c:pt idx="958">
                  <c:v>20041008</c:v>
                </c:pt>
                <c:pt idx="959">
                  <c:v>20041011</c:v>
                </c:pt>
                <c:pt idx="960">
                  <c:v>20041012</c:v>
                </c:pt>
                <c:pt idx="961">
                  <c:v>20041013</c:v>
                </c:pt>
                <c:pt idx="962">
                  <c:v>20041014</c:v>
                </c:pt>
                <c:pt idx="963">
                  <c:v>20041015</c:v>
                </c:pt>
                <c:pt idx="964">
                  <c:v>20041018</c:v>
                </c:pt>
                <c:pt idx="965">
                  <c:v>20041019</c:v>
                </c:pt>
                <c:pt idx="966">
                  <c:v>20041020</c:v>
                </c:pt>
                <c:pt idx="967">
                  <c:v>20041021</c:v>
                </c:pt>
                <c:pt idx="968">
                  <c:v>20041022</c:v>
                </c:pt>
                <c:pt idx="969">
                  <c:v>20041025</c:v>
                </c:pt>
                <c:pt idx="970">
                  <c:v>20041026</c:v>
                </c:pt>
                <c:pt idx="971">
                  <c:v>20041027</c:v>
                </c:pt>
                <c:pt idx="972">
                  <c:v>20041028</c:v>
                </c:pt>
                <c:pt idx="973">
                  <c:v>20041029</c:v>
                </c:pt>
                <c:pt idx="974">
                  <c:v>20041101</c:v>
                </c:pt>
                <c:pt idx="975">
                  <c:v>20041102</c:v>
                </c:pt>
                <c:pt idx="976">
                  <c:v>20041103</c:v>
                </c:pt>
                <c:pt idx="977">
                  <c:v>20041104</c:v>
                </c:pt>
                <c:pt idx="978">
                  <c:v>20041105</c:v>
                </c:pt>
                <c:pt idx="979">
                  <c:v>20041108</c:v>
                </c:pt>
                <c:pt idx="980">
                  <c:v>20041109</c:v>
                </c:pt>
                <c:pt idx="981">
                  <c:v>20041110</c:v>
                </c:pt>
                <c:pt idx="982">
                  <c:v>20041111</c:v>
                </c:pt>
                <c:pt idx="983">
                  <c:v>20041112</c:v>
                </c:pt>
                <c:pt idx="984">
                  <c:v>20041115</c:v>
                </c:pt>
                <c:pt idx="985">
                  <c:v>20041116</c:v>
                </c:pt>
                <c:pt idx="986">
                  <c:v>20041117</c:v>
                </c:pt>
                <c:pt idx="987">
                  <c:v>20041118</c:v>
                </c:pt>
                <c:pt idx="988">
                  <c:v>20041119</c:v>
                </c:pt>
                <c:pt idx="989">
                  <c:v>20041122</c:v>
                </c:pt>
                <c:pt idx="990">
                  <c:v>20041123</c:v>
                </c:pt>
                <c:pt idx="991">
                  <c:v>20041124</c:v>
                </c:pt>
                <c:pt idx="992">
                  <c:v>20041125</c:v>
                </c:pt>
                <c:pt idx="993">
                  <c:v>20041126</c:v>
                </c:pt>
                <c:pt idx="994">
                  <c:v>20041129</c:v>
                </c:pt>
                <c:pt idx="995">
                  <c:v>20041130</c:v>
                </c:pt>
                <c:pt idx="996">
                  <c:v>20041201</c:v>
                </c:pt>
                <c:pt idx="997">
                  <c:v>20041202</c:v>
                </c:pt>
                <c:pt idx="998">
                  <c:v>20041203</c:v>
                </c:pt>
                <c:pt idx="999">
                  <c:v>20041206</c:v>
                </c:pt>
                <c:pt idx="1000">
                  <c:v>20041207</c:v>
                </c:pt>
                <c:pt idx="1001">
                  <c:v>20041208</c:v>
                </c:pt>
                <c:pt idx="1002">
                  <c:v>20041209</c:v>
                </c:pt>
                <c:pt idx="1003">
                  <c:v>20041210</c:v>
                </c:pt>
                <c:pt idx="1004">
                  <c:v>20041213</c:v>
                </c:pt>
                <c:pt idx="1005">
                  <c:v>20041214</c:v>
                </c:pt>
                <c:pt idx="1006">
                  <c:v>20041215</c:v>
                </c:pt>
                <c:pt idx="1007">
                  <c:v>20041216</c:v>
                </c:pt>
                <c:pt idx="1008">
                  <c:v>20041217</c:v>
                </c:pt>
                <c:pt idx="1009">
                  <c:v>20041220</c:v>
                </c:pt>
                <c:pt idx="1010">
                  <c:v>20041221</c:v>
                </c:pt>
                <c:pt idx="1011">
                  <c:v>20041222</c:v>
                </c:pt>
                <c:pt idx="1012">
                  <c:v>20041223</c:v>
                </c:pt>
                <c:pt idx="1013">
                  <c:v>20041227</c:v>
                </c:pt>
                <c:pt idx="1014">
                  <c:v>20041228</c:v>
                </c:pt>
                <c:pt idx="1015">
                  <c:v>20041229</c:v>
                </c:pt>
                <c:pt idx="1016">
                  <c:v>20041230</c:v>
                </c:pt>
                <c:pt idx="1017">
                  <c:v>20050103</c:v>
                </c:pt>
                <c:pt idx="1018">
                  <c:v>20050104</c:v>
                </c:pt>
                <c:pt idx="1019">
                  <c:v>20050105</c:v>
                </c:pt>
                <c:pt idx="1020">
                  <c:v>20050106</c:v>
                </c:pt>
                <c:pt idx="1021">
                  <c:v>20050107</c:v>
                </c:pt>
                <c:pt idx="1022">
                  <c:v>20050110</c:v>
                </c:pt>
                <c:pt idx="1023">
                  <c:v>20050111</c:v>
                </c:pt>
                <c:pt idx="1024">
                  <c:v>20050112</c:v>
                </c:pt>
                <c:pt idx="1025">
                  <c:v>20050113</c:v>
                </c:pt>
                <c:pt idx="1026">
                  <c:v>20050114</c:v>
                </c:pt>
                <c:pt idx="1027">
                  <c:v>20050117</c:v>
                </c:pt>
                <c:pt idx="1028">
                  <c:v>20050118</c:v>
                </c:pt>
                <c:pt idx="1029">
                  <c:v>20050119</c:v>
                </c:pt>
                <c:pt idx="1030">
                  <c:v>20050120</c:v>
                </c:pt>
                <c:pt idx="1031">
                  <c:v>20050121</c:v>
                </c:pt>
                <c:pt idx="1032">
                  <c:v>20050124</c:v>
                </c:pt>
                <c:pt idx="1033">
                  <c:v>20050125</c:v>
                </c:pt>
                <c:pt idx="1034">
                  <c:v>20050126</c:v>
                </c:pt>
                <c:pt idx="1035">
                  <c:v>20050127</c:v>
                </c:pt>
                <c:pt idx="1036">
                  <c:v>20050128</c:v>
                </c:pt>
                <c:pt idx="1037">
                  <c:v>20050131</c:v>
                </c:pt>
                <c:pt idx="1038">
                  <c:v>20050201</c:v>
                </c:pt>
                <c:pt idx="1039">
                  <c:v>20050202</c:v>
                </c:pt>
                <c:pt idx="1040">
                  <c:v>20050203</c:v>
                </c:pt>
                <c:pt idx="1041">
                  <c:v>20050204</c:v>
                </c:pt>
                <c:pt idx="1042">
                  <c:v>20050207</c:v>
                </c:pt>
                <c:pt idx="1043">
                  <c:v>20050208</c:v>
                </c:pt>
                <c:pt idx="1044">
                  <c:v>20050209</c:v>
                </c:pt>
                <c:pt idx="1045">
                  <c:v>20050210</c:v>
                </c:pt>
                <c:pt idx="1046">
                  <c:v>20050211</c:v>
                </c:pt>
                <c:pt idx="1047">
                  <c:v>20050214</c:v>
                </c:pt>
                <c:pt idx="1048">
                  <c:v>20050215</c:v>
                </c:pt>
                <c:pt idx="1049">
                  <c:v>20050216</c:v>
                </c:pt>
                <c:pt idx="1050">
                  <c:v>20050217</c:v>
                </c:pt>
                <c:pt idx="1051">
                  <c:v>20050218</c:v>
                </c:pt>
                <c:pt idx="1052">
                  <c:v>20050221</c:v>
                </c:pt>
                <c:pt idx="1053">
                  <c:v>20050222</c:v>
                </c:pt>
                <c:pt idx="1054">
                  <c:v>20050223</c:v>
                </c:pt>
                <c:pt idx="1055">
                  <c:v>20050224</c:v>
                </c:pt>
                <c:pt idx="1056">
                  <c:v>20050225</c:v>
                </c:pt>
                <c:pt idx="1057">
                  <c:v>20050228</c:v>
                </c:pt>
                <c:pt idx="1058">
                  <c:v>20050301</c:v>
                </c:pt>
                <c:pt idx="1059">
                  <c:v>20050302</c:v>
                </c:pt>
                <c:pt idx="1060">
                  <c:v>20050303</c:v>
                </c:pt>
                <c:pt idx="1061">
                  <c:v>20050304</c:v>
                </c:pt>
                <c:pt idx="1062">
                  <c:v>20050307</c:v>
                </c:pt>
                <c:pt idx="1063">
                  <c:v>20050308</c:v>
                </c:pt>
                <c:pt idx="1064">
                  <c:v>20050309</c:v>
                </c:pt>
                <c:pt idx="1065">
                  <c:v>20050310</c:v>
                </c:pt>
                <c:pt idx="1066">
                  <c:v>20050311</c:v>
                </c:pt>
                <c:pt idx="1067">
                  <c:v>20050314</c:v>
                </c:pt>
                <c:pt idx="1068">
                  <c:v>20050315</c:v>
                </c:pt>
                <c:pt idx="1069">
                  <c:v>20050316</c:v>
                </c:pt>
                <c:pt idx="1070">
                  <c:v>20050317</c:v>
                </c:pt>
                <c:pt idx="1071">
                  <c:v>20050318</c:v>
                </c:pt>
                <c:pt idx="1072">
                  <c:v>20050321</c:v>
                </c:pt>
                <c:pt idx="1073">
                  <c:v>20050322</c:v>
                </c:pt>
                <c:pt idx="1074">
                  <c:v>20050323</c:v>
                </c:pt>
                <c:pt idx="1075">
                  <c:v>20050324</c:v>
                </c:pt>
                <c:pt idx="1076">
                  <c:v>20050329</c:v>
                </c:pt>
                <c:pt idx="1077">
                  <c:v>20050330</c:v>
                </c:pt>
                <c:pt idx="1078">
                  <c:v>20050331</c:v>
                </c:pt>
                <c:pt idx="1079">
                  <c:v>20050401</c:v>
                </c:pt>
                <c:pt idx="1080">
                  <c:v>20050404</c:v>
                </c:pt>
                <c:pt idx="1081">
                  <c:v>20050405</c:v>
                </c:pt>
                <c:pt idx="1082">
                  <c:v>20050406</c:v>
                </c:pt>
                <c:pt idx="1083">
                  <c:v>20050407</c:v>
                </c:pt>
                <c:pt idx="1084">
                  <c:v>20050408</c:v>
                </c:pt>
                <c:pt idx="1085">
                  <c:v>20050411</c:v>
                </c:pt>
                <c:pt idx="1086">
                  <c:v>20050412</c:v>
                </c:pt>
                <c:pt idx="1087">
                  <c:v>20050413</c:v>
                </c:pt>
                <c:pt idx="1088">
                  <c:v>20050414</c:v>
                </c:pt>
                <c:pt idx="1089">
                  <c:v>20050415</c:v>
                </c:pt>
                <c:pt idx="1090">
                  <c:v>20050418</c:v>
                </c:pt>
                <c:pt idx="1091">
                  <c:v>20050419</c:v>
                </c:pt>
                <c:pt idx="1092">
                  <c:v>20050420</c:v>
                </c:pt>
                <c:pt idx="1093">
                  <c:v>20050421</c:v>
                </c:pt>
                <c:pt idx="1094">
                  <c:v>20050422</c:v>
                </c:pt>
                <c:pt idx="1095">
                  <c:v>20050425</c:v>
                </c:pt>
                <c:pt idx="1096">
                  <c:v>20050426</c:v>
                </c:pt>
                <c:pt idx="1097">
                  <c:v>20050427</c:v>
                </c:pt>
                <c:pt idx="1098">
                  <c:v>20050428</c:v>
                </c:pt>
                <c:pt idx="1099">
                  <c:v>20050429</c:v>
                </c:pt>
                <c:pt idx="1100">
                  <c:v>20050502</c:v>
                </c:pt>
                <c:pt idx="1101">
                  <c:v>20050503</c:v>
                </c:pt>
                <c:pt idx="1102">
                  <c:v>20050504</c:v>
                </c:pt>
                <c:pt idx="1103">
                  <c:v>20050505</c:v>
                </c:pt>
                <c:pt idx="1104">
                  <c:v>20050506</c:v>
                </c:pt>
                <c:pt idx="1105">
                  <c:v>20050509</c:v>
                </c:pt>
                <c:pt idx="1106">
                  <c:v>20050510</c:v>
                </c:pt>
                <c:pt idx="1107">
                  <c:v>20050511</c:v>
                </c:pt>
                <c:pt idx="1108">
                  <c:v>20050512</c:v>
                </c:pt>
                <c:pt idx="1109">
                  <c:v>20050513</c:v>
                </c:pt>
                <c:pt idx="1110">
                  <c:v>20050516</c:v>
                </c:pt>
                <c:pt idx="1111">
                  <c:v>20050517</c:v>
                </c:pt>
                <c:pt idx="1112">
                  <c:v>20050518</c:v>
                </c:pt>
                <c:pt idx="1113">
                  <c:v>20050519</c:v>
                </c:pt>
                <c:pt idx="1114">
                  <c:v>20050520</c:v>
                </c:pt>
                <c:pt idx="1115">
                  <c:v>20050523</c:v>
                </c:pt>
                <c:pt idx="1116">
                  <c:v>20050524</c:v>
                </c:pt>
                <c:pt idx="1117">
                  <c:v>20050525</c:v>
                </c:pt>
                <c:pt idx="1118">
                  <c:v>20050526</c:v>
                </c:pt>
                <c:pt idx="1119">
                  <c:v>20050527</c:v>
                </c:pt>
                <c:pt idx="1120">
                  <c:v>20050530</c:v>
                </c:pt>
                <c:pt idx="1121">
                  <c:v>20050531</c:v>
                </c:pt>
                <c:pt idx="1122">
                  <c:v>20050601</c:v>
                </c:pt>
                <c:pt idx="1123">
                  <c:v>20050602</c:v>
                </c:pt>
                <c:pt idx="1124">
                  <c:v>20050603</c:v>
                </c:pt>
                <c:pt idx="1125">
                  <c:v>20050606</c:v>
                </c:pt>
                <c:pt idx="1126">
                  <c:v>20050607</c:v>
                </c:pt>
                <c:pt idx="1127">
                  <c:v>20050608</c:v>
                </c:pt>
                <c:pt idx="1128">
                  <c:v>20050609</c:v>
                </c:pt>
                <c:pt idx="1129">
                  <c:v>20050610</c:v>
                </c:pt>
                <c:pt idx="1130">
                  <c:v>20050613</c:v>
                </c:pt>
                <c:pt idx="1131">
                  <c:v>20050614</c:v>
                </c:pt>
                <c:pt idx="1132">
                  <c:v>20050615</c:v>
                </c:pt>
                <c:pt idx="1133">
                  <c:v>20050616</c:v>
                </c:pt>
                <c:pt idx="1134">
                  <c:v>20050617</c:v>
                </c:pt>
                <c:pt idx="1135">
                  <c:v>20050620</c:v>
                </c:pt>
                <c:pt idx="1136">
                  <c:v>20050621</c:v>
                </c:pt>
                <c:pt idx="1137">
                  <c:v>20050622</c:v>
                </c:pt>
                <c:pt idx="1138">
                  <c:v>20050623</c:v>
                </c:pt>
                <c:pt idx="1139">
                  <c:v>20050624</c:v>
                </c:pt>
                <c:pt idx="1140">
                  <c:v>20050627</c:v>
                </c:pt>
                <c:pt idx="1141">
                  <c:v>20050628</c:v>
                </c:pt>
                <c:pt idx="1142">
                  <c:v>20050629</c:v>
                </c:pt>
                <c:pt idx="1143">
                  <c:v>20050630</c:v>
                </c:pt>
                <c:pt idx="1144">
                  <c:v>20050701</c:v>
                </c:pt>
                <c:pt idx="1145">
                  <c:v>20050704</c:v>
                </c:pt>
                <c:pt idx="1146">
                  <c:v>20050705</c:v>
                </c:pt>
                <c:pt idx="1147">
                  <c:v>20050706</c:v>
                </c:pt>
                <c:pt idx="1148">
                  <c:v>20050707</c:v>
                </c:pt>
                <c:pt idx="1149">
                  <c:v>20050708</c:v>
                </c:pt>
                <c:pt idx="1150">
                  <c:v>20050711</c:v>
                </c:pt>
                <c:pt idx="1151">
                  <c:v>20050712</c:v>
                </c:pt>
                <c:pt idx="1152">
                  <c:v>20050713</c:v>
                </c:pt>
                <c:pt idx="1153">
                  <c:v>20050714</c:v>
                </c:pt>
                <c:pt idx="1154">
                  <c:v>20050715</c:v>
                </c:pt>
                <c:pt idx="1155">
                  <c:v>20050718</c:v>
                </c:pt>
                <c:pt idx="1156">
                  <c:v>20050719</c:v>
                </c:pt>
                <c:pt idx="1157">
                  <c:v>20050720</c:v>
                </c:pt>
                <c:pt idx="1158">
                  <c:v>20050721</c:v>
                </c:pt>
                <c:pt idx="1159">
                  <c:v>20050722</c:v>
                </c:pt>
                <c:pt idx="1160">
                  <c:v>20050725</c:v>
                </c:pt>
                <c:pt idx="1161">
                  <c:v>20050726</c:v>
                </c:pt>
                <c:pt idx="1162">
                  <c:v>20050727</c:v>
                </c:pt>
                <c:pt idx="1163">
                  <c:v>20050728</c:v>
                </c:pt>
                <c:pt idx="1164">
                  <c:v>20050729</c:v>
                </c:pt>
                <c:pt idx="1165">
                  <c:v>20050801</c:v>
                </c:pt>
                <c:pt idx="1166">
                  <c:v>20050802</c:v>
                </c:pt>
                <c:pt idx="1167">
                  <c:v>20050803</c:v>
                </c:pt>
                <c:pt idx="1168">
                  <c:v>20050804</c:v>
                </c:pt>
                <c:pt idx="1169">
                  <c:v>20050805</c:v>
                </c:pt>
                <c:pt idx="1170">
                  <c:v>20050808</c:v>
                </c:pt>
                <c:pt idx="1171">
                  <c:v>20050809</c:v>
                </c:pt>
                <c:pt idx="1172">
                  <c:v>20050810</c:v>
                </c:pt>
                <c:pt idx="1173">
                  <c:v>20050811</c:v>
                </c:pt>
                <c:pt idx="1174">
                  <c:v>20050812</c:v>
                </c:pt>
                <c:pt idx="1175">
                  <c:v>20050815</c:v>
                </c:pt>
                <c:pt idx="1176">
                  <c:v>20050816</c:v>
                </c:pt>
                <c:pt idx="1177">
                  <c:v>20050817</c:v>
                </c:pt>
                <c:pt idx="1178">
                  <c:v>20050818</c:v>
                </c:pt>
                <c:pt idx="1179">
                  <c:v>20050819</c:v>
                </c:pt>
                <c:pt idx="1180">
                  <c:v>20050822</c:v>
                </c:pt>
                <c:pt idx="1181">
                  <c:v>20050823</c:v>
                </c:pt>
                <c:pt idx="1182">
                  <c:v>20050824</c:v>
                </c:pt>
                <c:pt idx="1183">
                  <c:v>20050825</c:v>
                </c:pt>
                <c:pt idx="1184">
                  <c:v>20050826</c:v>
                </c:pt>
                <c:pt idx="1185">
                  <c:v>20050829</c:v>
                </c:pt>
                <c:pt idx="1186">
                  <c:v>20050830</c:v>
                </c:pt>
                <c:pt idx="1187">
                  <c:v>20050831</c:v>
                </c:pt>
                <c:pt idx="1188">
                  <c:v>20050901</c:v>
                </c:pt>
                <c:pt idx="1189">
                  <c:v>20050902</c:v>
                </c:pt>
                <c:pt idx="1190">
                  <c:v>20050905</c:v>
                </c:pt>
                <c:pt idx="1191">
                  <c:v>20050906</c:v>
                </c:pt>
                <c:pt idx="1192">
                  <c:v>20050907</c:v>
                </c:pt>
                <c:pt idx="1193">
                  <c:v>20050908</c:v>
                </c:pt>
                <c:pt idx="1194">
                  <c:v>20050909</c:v>
                </c:pt>
                <c:pt idx="1195">
                  <c:v>20050912</c:v>
                </c:pt>
                <c:pt idx="1196">
                  <c:v>20050913</c:v>
                </c:pt>
                <c:pt idx="1197">
                  <c:v>20050914</c:v>
                </c:pt>
                <c:pt idx="1198">
                  <c:v>20050915</c:v>
                </c:pt>
                <c:pt idx="1199">
                  <c:v>20050916</c:v>
                </c:pt>
                <c:pt idx="1200">
                  <c:v>20050919</c:v>
                </c:pt>
                <c:pt idx="1201">
                  <c:v>20050920</c:v>
                </c:pt>
                <c:pt idx="1202">
                  <c:v>20050921</c:v>
                </c:pt>
                <c:pt idx="1203">
                  <c:v>20050922</c:v>
                </c:pt>
                <c:pt idx="1204">
                  <c:v>20050923</c:v>
                </c:pt>
                <c:pt idx="1205">
                  <c:v>20050926</c:v>
                </c:pt>
                <c:pt idx="1206">
                  <c:v>20050927</c:v>
                </c:pt>
                <c:pt idx="1207">
                  <c:v>20050928</c:v>
                </c:pt>
                <c:pt idx="1208">
                  <c:v>20050929</c:v>
                </c:pt>
                <c:pt idx="1209">
                  <c:v>20050930</c:v>
                </c:pt>
                <c:pt idx="1210">
                  <c:v>20051003</c:v>
                </c:pt>
                <c:pt idx="1211">
                  <c:v>20051004</c:v>
                </c:pt>
                <c:pt idx="1212">
                  <c:v>20051005</c:v>
                </c:pt>
                <c:pt idx="1213">
                  <c:v>20051006</c:v>
                </c:pt>
                <c:pt idx="1214">
                  <c:v>20051007</c:v>
                </c:pt>
                <c:pt idx="1215">
                  <c:v>20051010</c:v>
                </c:pt>
                <c:pt idx="1216">
                  <c:v>20051011</c:v>
                </c:pt>
                <c:pt idx="1217">
                  <c:v>20051012</c:v>
                </c:pt>
                <c:pt idx="1218">
                  <c:v>20051013</c:v>
                </c:pt>
                <c:pt idx="1219">
                  <c:v>20051014</c:v>
                </c:pt>
                <c:pt idx="1220">
                  <c:v>20051017</c:v>
                </c:pt>
                <c:pt idx="1221">
                  <c:v>20051018</c:v>
                </c:pt>
                <c:pt idx="1222">
                  <c:v>20051019</c:v>
                </c:pt>
                <c:pt idx="1223">
                  <c:v>20051020</c:v>
                </c:pt>
                <c:pt idx="1224">
                  <c:v>20051021</c:v>
                </c:pt>
                <c:pt idx="1225">
                  <c:v>20051024</c:v>
                </c:pt>
                <c:pt idx="1226">
                  <c:v>20051025</c:v>
                </c:pt>
                <c:pt idx="1227">
                  <c:v>20051026</c:v>
                </c:pt>
                <c:pt idx="1228">
                  <c:v>20051027</c:v>
                </c:pt>
                <c:pt idx="1229">
                  <c:v>20051028</c:v>
                </c:pt>
                <c:pt idx="1230">
                  <c:v>20051031</c:v>
                </c:pt>
                <c:pt idx="1231">
                  <c:v>20051101</c:v>
                </c:pt>
                <c:pt idx="1232">
                  <c:v>20051102</c:v>
                </c:pt>
                <c:pt idx="1233">
                  <c:v>20051103</c:v>
                </c:pt>
                <c:pt idx="1234">
                  <c:v>20051104</c:v>
                </c:pt>
                <c:pt idx="1235">
                  <c:v>20051107</c:v>
                </c:pt>
                <c:pt idx="1236">
                  <c:v>20051108</c:v>
                </c:pt>
                <c:pt idx="1237">
                  <c:v>20051109</c:v>
                </c:pt>
                <c:pt idx="1238">
                  <c:v>20051110</c:v>
                </c:pt>
                <c:pt idx="1239">
                  <c:v>20051111</c:v>
                </c:pt>
                <c:pt idx="1240">
                  <c:v>20051114</c:v>
                </c:pt>
                <c:pt idx="1241">
                  <c:v>20051115</c:v>
                </c:pt>
                <c:pt idx="1242">
                  <c:v>20051116</c:v>
                </c:pt>
                <c:pt idx="1243">
                  <c:v>20051117</c:v>
                </c:pt>
                <c:pt idx="1244">
                  <c:v>20051118</c:v>
                </c:pt>
                <c:pt idx="1245">
                  <c:v>20051121</c:v>
                </c:pt>
                <c:pt idx="1246">
                  <c:v>20051122</c:v>
                </c:pt>
                <c:pt idx="1247">
                  <c:v>20051123</c:v>
                </c:pt>
                <c:pt idx="1248">
                  <c:v>20051124</c:v>
                </c:pt>
                <c:pt idx="1249">
                  <c:v>20051125</c:v>
                </c:pt>
                <c:pt idx="1250">
                  <c:v>20051128</c:v>
                </c:pt>
                <c:pt idx="1251">
                  <c:v>20051129</c:v>
                </c:pt>
                <c:pt idx="1252">
                  <c:v>20051130</c:v>
                </c:pt>
                <c:pt idx="1253">
                  <c:v>20051201</c:v>
                </c:pt>
                <c:pt idx="1254">
                  <c:v>20051202</c:v>
                </c:pt>
                <c:pt idx="1255">
                  <c:v>20051205</c:v>
                </c:pt>
                <c:pt idx="1256">
                  <c:v>20051206</c:v>
                </c:pt>
                <c:pt idx="1257">
                  <c:v>20051207</c:v>
                </c:pt>
                <c:pt idx="1258">
                  <c:v>20051208</c:v>
                </c:pt>
                <c:pt idx="1259">
                  <c:v>20051209</c:v>
                </c:pt>
                <c:pt idx="1260">
                  <c:v>20051212</c:v>
                </c:pt>
                <c:pt idx="1261">
                  <c:v>20051213</c:v>
                </c:pt>
                <c:pt idx="1262">
                  <c:v>20051214</c:v>
                </c:pt>
                <c:pt idx="1263">
                  <c:v>20051215</c:v>
                </c:pt>
                <c:pt idx="1264">
                  <c:v>20051216</c:v>
                </c:pt>
                <c:pt idx="1265">
                  <c:v>20051219</c:v>
                </c:pt>
                <c:pt idx="1266">
                  <c:v>20051220</c:v>
                </c:pt>
                <c:pt idx="1267">
                  <c:v>20051221</c:v>
                </c:pt>
                <c:pt idx="1268">
                  <c:v>20051222</c:v>
                </c:pt>
                <c:pt idx="1269">
                  <c:v>20051223</c:v>
                </c:pt>
                <c:pt idx="1270">
                  <c:v>20051227</c:v>
                </c:pt>
                <c:pt idx="1271">
                  <c:v>20051228</c:v>
                </c:pt>
                <c:pt idx="1272">
                  <c:v>20051229</c:v>
                </c:pt>
                <c:pt idx="1273">
                  <c:v>20051230</c:v>
                </c:pt>
                <c:pt idx="1274">
                  <c:v>20060102</c:v>
                </c:pt>
                <c:pt idx="1275">
                  <c:v>20060103</c:v>
                </c:pt>
                <c:pt idx="1276">
                  <c:v>20060104</c:v>
                </c:pt>
                <c:pt idx="1277">
                  <c:v>20060105</c:v>
                </c:pt>
                <c:pt idx="1278">
                  <c:v>20060106</c:v>
                </c:pt>
                <c:pt idx="1279">
                  <c:v>20060109</c:v>
                </c:pt>
                <c:pt idx="1280">
                  <c:v>20060110</c:v>
                </c:pt>
                <c:pt idx="1281">
                  <c:v>20060111</c:v>
                </c:pt>
                <c:pt idx="1282">
                  <c:v>20060112</c:v>
                </c:pt>
                <c:pt idx="1283">
                  <c:v>20060113</c:v>
                </c:pt>
                <c:pt idx="1284">
                  <c:v>20060116</c:v>
                </c:pt>
                <c:pt idx="1285">
                  <c:v>20060117</c:v>
                </c:pt>
                <c:pt idx="1286">
                  <c:v>20060118</c:v>
                </c:pt>
                <c:pt idx="1287">
                  <c:v>20060119</c:v>
                </c:pt>
                <c:pt idx="1288">
                  <c:v>20060120</c:v>
                </c:pt>
                <c:pt idx="1289">
                  <c:v>20060123</c:v>
                </c:pt>
                <c:pt idx="1290">
                  <c:v>20060124</c:v>
                </c:pt>
                <c:pt idx="1291">
                  <c:v>20060125</c:v>
                </c:pt>
                <c:pt idx="1292">
                  <c:v>20060126</c:v>
                </c:pt>
                <c:pt idx="1293">
                  <c:v>20060127</c:v>
                </c:pt>
                <c:pt idx="1294">
                  <c:v>20060130</c:v>
                </c:pt>
                <c:pt idx="1295">
                  <c:v>20060131</c:v>
                </c:pt>
                <c:pt idx="1296">
                  <c:v>20060201</c:v>
                </c:pt>
                <c:pt idx="1297">
                  <c:v>20060202</c:v>
                </c:pt>
                <c:pt idx="1298">
                  <c:v>20060203</c:v>
                </c:pt>
                <c:pt idx="1299">
                  <c:v>20060206</c:v>
                </c:pt>
                <c:pt idx="1300">
                  <c:v>20060207</c:v>
                </c:pt>
                <c:pt idx="1301">
                  <c:v>20060208</c:v>
                </c:pt>
                <c:pt idx="1302">
                  <c:v>20060209</c:v>
                </c:pt>
                <c:pt idx="1303">
                  <c:v>20060210</c:v>
                </c:pt>
                <c:pt idx="1304">
                  <c:v>20060213</c:v>
                </c:pt>
                <c:pt idx="1305">
                  <c:v>20060214</c:v>
                </c:pt>
                <c:pt idx="1306">
                  <c:v>20060215</c:v>
                </c:pt>
                <c:pt idx="1307">
                  <c:v>20060216</c:v>
                </c:pt>
                <c:pt idx="1308">
                  <c:v>20060217</c:v>
                </c:pt>
                <c:pt idx="1309">
                  <c:v>20060220</c:v>
                </c:pt>
                <c:pt idx="1310">
                  <c:v>20060221</c:v>
                </c:pt>
                <c:pt idx="1311">
                  <c:v>20060222</c:v>
                </c:pt>
                <c:pt idx="1312">
                  <c:v>20060223</c:v>
                </c:pt>
                <c:pt idx="1313">
                  <c:v>20060224</c:v>
                </c:pt>
                <c:pt idx="1314">
                  <c:v>20060227</c:v>
                </c:pt>
                <c:pt idx="1315">
                  <c:v>20060228</c:v>
                </c:pt>
                <c:pt idx="1316">
                  <c:v>20060301</c:v>
                </c:pt>
                <c:pt idx="1317">
                  <c:v>20060302</c:v>
                </c:pt>
                <c:pt idx="1318">
                  <c:v>20060303</c:v>
                </c:pt>
                <c:pt idx="1319">
                  <c:v>20060306</c:v>
                </c:pt>
                <c:pt idx="1320">
                  <c:v>20060307</c:v>
                </c:pt>
                <c:pt idx="1321">
                  <c:v>20060308</c:v>
                </c:pt>
                <c:pt idx="1322">
                  <c:v>20060309</c:v>
                </c:pt>
                <c:pt idx="1323">
                  <c:v>20060310</c:v>
                </c:pt>
                <c:pt idx="1324">
                  <c:v>20060313</c:v>
                </c:pt>
                <c:pt idx="1325">
                  <c:v>20060314</c:v>
                </c:pt>
                <c:pt idx="1326">
                  <c:v>20060315</c:v>
                </c:pt>
                <c:pt idx="1327">
                  <c:v>20060316</c:v>
                </c:pt>
                <c:pt idx="1328">
                  <c:v>20060317</c:v>
                </c:pt>
                <c:pt idx="1329">
                  <c:v>20060320</c:v>
                </c:pt>
                <c:pt idx="1330">
                  <c:v>20060321</c:v>
                </c:pt>
                <c:pt idx="1331">
                  <c:v>20060322</c:v>
                </c:pt>
                <c:pt idx="1332">
                  <c:v>20060323</c:v>
                </c:pt>
                <c:pt idx="1333">
                  <c:v>20060324</c:v>
                </c:pt>
                <c:pt idx="1334">
                  <c:v>20060327</c:v>
                </c:pt>
                <c:pt idx="1335">
                  <c:v>20060328</c:v>
                </c:pt>
                <c:pt idx="1336">
                  <c:v>20060329</c:v>
                </c:pt>
                <c:pt idx="1337">
                  <c:v>20060330</c:v>
                </c:pt>
                <c:pt idx="1338">
                  <c:v>20060331</c:v>
                </c:pt>
                <c:pt idx="1339">
                  <c:v>20060403</c:v>
                </c:pt>
                <c:pt idx="1340">
                  <c:v>20060404</c:v>
                </c:pt>
                <c:pt idx="1341">
                  <c:v>20060405</c:v>
                </c:pt>
                <c:pt idx="1342">
                  <c:v>20060406</c:v>
                </c:pt>
                <c:pt idx="1343">
                  <c:v>20060407</c:v>
                </c:pt>
                <c:pt idx="1344">
                  <c:v>20060410</c:v>
                </c:pt>
                <c:pt idx="1345">
                  <c:v>20060411</c:v>
                </c:pt>
                <c:pt idx="1346">
                  <c:v>20060412</c:v>
                </c:pt>
                <c:pt idx="1347">
                  <c:v>20060413</c:v>
                </c:pt>
                <c:pt idx="1348">
                  <c:v>20060418</c:v>
                </c:pt>
                <c:pt idx="1349">
                  <c:v>20060419</c:v>
                </c:pt>
                <c:pt idx="1350">
                  <c:v>20060420</c:v>
                </c:pt>
                <c:pt idx="1351">
                  <c:v>20060421</c:v>
                </c:pt>
                <c:pt idx="1352">
                  <c:v>20060424</c:v>
                </c:pt>
                <c:pt idx="1353">
                  <c:v>20060425</c:v>
                </c:pt>
                <c:pt idx="1354">
                  <c:v>20060426</c:v>
                </c:pt>
                <c:pt idx="1355">
                  <c:v>20060427</c:v>
                </c:pt>
                <c:pt idx="1356">
                  <c:v>20060428</c:v>
                </c:pt>
                <c:pt idx="1357">
                  <c:v>20060502</c:v>
                </c:pt>
                <c:pt idx="1358">
                  <c:v>20060503</c:v>
                </c:pt>
                <c:pt idx="1359">
                  <c:v>20060504</c:v>
                </c:pt>
                <c:pt idx="1360">
                  <c:v>20060505</c:v>
                </c:pt>
                <c:pt idx="1361">
                  <c:v>20060508</c:v>
                </c:pt>
                <c:pt idx="1362">
                  <c:v>20060509</c:v>
                </c:pt>
                <c:pt idx="1363">
                  <c:v>20060510</c:v>
                </c:pt>
                <c:pt idx="1364">
                  <c:v>20060511</c:v>
                </c:pt>
                <c:pt idx="1365">
                  <c:v>20060512</c:v>
                </c:pt>
                <c:pt idx="1366">
                  <c:v>20060515</c:v>
                </c:pt>
                <c:pt idx="1367">
                  <c:v>20060516</c:v>
                </c:pt>
                <c:pt idx="1368">
                  <c:v>20060517</c:v>
                </c:pt>
                <c:pt idx="1369">
                  <c:v>20060518</c:v>
                </c:pt>
                <c:pt idx="1370">
                  <c:v>20060519</c:v>
                </c:pt>
                <c:pt idx="1371">
                  <c:v>20060522</c:v>
                </c:pt>
                <c:pt idx="1372">
                  <c:v>20060523</c:v>
                </c:pt>
                <c:pt idx="1373">
                  <c:v>20060524</c:v>
                </c:pt>
                <c:pt idx="1374">
                  <c:v>20060525</c:v>
                </c:pt>
                <c:pt idx="1375">
                  <c:v>20060526</c:v>
                </c:pt>
                <c:pt idx="1376">
                  <c:v>20060529</c:v>
                </c:pt>
                <c:pt idx="1377">
                  <c:v>20060530</c:v>
                </c:pt>
                <c:pt idx="1378">
                  <c:v>20060531</c:v>
                </c:pt>
                <c:pt idx="1379">
                  <c:v>20060601</c:v>
                </c:pt>
                <c:pt idx="1380">
                  <c:v>20060602</c:v>
                </c:pt>
                <c:pt idx="1381">
                  <c:v>20060605</c:v>
                </c:pt>
                <c:pt idx="1382">
                  <c:v>20060606</c:v>
                </c:pt>
                <c:pt idx="1383">
                  <c:v>20060607</c:v>
                </c:pt>
                <c:pt idx="1384">
                  <c:v>20060608</c:v>
                </c:pt>
                <c:pt idx="1385">
                  <c:v>20060609</c:v>
                </c:pt>
                <c:pt idx="1386">
                  <c:v>20060612</c:v>
                </c:pt>
                <c:pt idx="1387">
                  <c:v>20060613</c:v>
                </c:pt>
                <c:pt idx="1388">
                  <c:v>20060614</c:v>
                </c:pt>
                <c:pt idx="1389">
                  <c:v>20060615</c:v>
                </c:pt>
                <c:pt idx="1390">
                  <c:v>20060616</c:v>
                </c:pt>
                <c:pt idx="1391">
                  <c:v>20060619</c:v>
                </c:pt>
                <c:pt idx="1392">
                  <c:v>20060620</c:v>
                </c:pt>
                <c:pt idx="1393">
                  <c:v>20060621</c:v>
                </c:pt>
                <c:pt idx="1394">
                  <c:v>20060622</c:v>
                </c:pt>
                <c:pt idx="1395">
                  <c:v>20060623</c:v>
                </c:pt>
                <c:pt idx="1396">
                  <c:v>20060626</c:v>
                </c:pt>
                <c:pt idx="1397">
                  <c:v>20060627</c:v>
                </c:pt>
                <c:pt idx="1398">
                  <c:v>20060628</c:v>
                </c:pt>
                <c:pt idx="1399">
                  <c:v>20060629</c:v>
                </c:pt>
                <c:pt idx="1400">
                  <c:v>20060630</c:v>
                </c:pt>
                <c:pt idx="1401">
                  <c:v>20060703</c:v>
                </c:pt>
                <c:pt idx="1402">
                  <c:v>20060704</c:v>
                </c:pt>
                <c:pt idx="1403">
                  <c:v>20060705</c:v>
                </c:pt>
                <c:pt idx="1404">
                  <c:v>20060706</c:v>
                </c:pt>
                <c:pt idx="1405">
                  <c:v>20060707</c:v>
                </c:pt>
                <c:pt idx="1406">
                  <c:v>20060710</c:v>
                </c:pt>
                <c:pt idx="1407">
                  <c:v>20060711</c:v>
                </c:pt>
                <c:pt idx="1408">
                  <c:v>20060712</c:v>
                </c:pt>
                <c:pt idx="1409">
                  <c:v>20060713</c:v>
                </c:pt>
                <c:pt idx="1410">
                  <c:v>20060714</c:v>
                </c:pt>
                <c:pt idx="1411">
                  <c:v>20060717</c:v>
                </c:pt>
                <c:pt idx="1412">
                  <c:v>20060718</c:v>
                </c:pt>
                <c:pt idx="1413">
                  <c:v>20060719</c:v>
                </c:pt>
                <c:pt idx="1414">
                  <c:v>20060720</c:v>
                </c:pt>
                <c:pt idx="1415">
                  <c:v>20060721</c:v>
                </c:pt>
                <c:pt idx="1416">
                  <c:v>20060724</c:v>
                </c:pt>
                <c:pt idx="1417">
                  <c:v>20060725</c:v>
                </c:pt>
                <c:pt idx="1418">
                  <c:v>20060726</c:v>
                </c:pt>
                <c:pt idx="1419">
                  <c:v>20060727</c:v>
                </c:pt>
                <c:pt idx="1420">
                  <c:v>20060728</c:v>
                </c:pt>
                <c:pt idx="1421">
                  <c:v>20060731</c:v>
                </c:pt>
                <c:pt idx="1422">
                  <c:v>20060801</c:v>
                </c:pt>
                <c:pt idx="1423">
                  <c:v>20060802</c:v>
                </c:pt>
                <c:pt idx="1424">
                  <c:v>20060803</c:v>
                </c:pt>
                <c:pt idx="1425">
                  <c:v>20060804</c:v>
                </c:pt>
                <c:pt idx="1426">
                  <c:v>20060807</c:v>
                </c:pt>
                <c:pt idx="1427">
                  <c:v>20060808</c:v>
                </c:pt>
                <c:pt idx="1428">
                  <c:v>20060809</c:v>
                </c:pt>
                <c:pt idx="1429">
                  <c:v>20060810</c:v>
                </c:pt>
                <c:pt idx="1430">
                  <c:v>20060811</c:v>
                </c:pt>
                <c:pt idx="1431">
                  <c:v>20060814</c:v>
                </c:pt>
                <c:pt idx="1432">
                  <c:v>20060815</c:v>
                </c:pt>
                <c:pt idx="1433">
                  <c:v>20060816</c:v>
                </c:pt>
                <c:pt idx="1434">
                  <c:v>20060817</c:v>
                </c:pt>
                <c:pt idx="1435">
                  <c:v>20060818</c:v>
                </c:pt>
                <c:pt idx="1436">
                  <c:v>20060821</c:v>
                </c:pt>
                <c:pt idx="1437">
                  <c:v>20060822</c:v>
                </c:pt>
                <c:pt idx="1438">
                  <c:v>20060823</c:v>
                </c:pt>
                <c:pt idx="1439">
                  <c:v>20060824</c:v>
                </c:pt>
                <c:pt idx="1440">
                  <c:v>20060825</c:v>
                </c:pt>
                <c:pt idx="1441">
                  <c:v>20060828</c:v>
                </c:pt>
                <c:pt idx="1442">
                  <c:v>20060829</c:v>
                </c:pt>
                <c:pt idx="1443">
                  <c:v>20060830</c:v>
                </c:pt>
                <c:pt idx="1444">
                  <c:v>20060831</c:v>
                </c:pt>
                <c:pt idx="1445">
                  <c:v>20060901</c:v>
                </c:pt>
                <c:pt idx="1446">
                  <c:v>20060904</c:v>
                </c:pt>
                <c:pt idx="1447">
                  <c:v>20060905</c:v>
                </c:pt>
                <c:pt idx="1448">
                  <c:v>20060906</c:v>
                </c:pt>
                <c:pt idx="1449">
                  <c:v>20060907</c:v>
                </c:pt>
                <c:pt idx="1450">
                  <c:v>20060908</c:v>
                </c:pt>
                <c:pt idx="1451">
                  <c:v>20060911</c:v>
                </c:pt>
                <c:pt idx="1452">
                  <c:v>20060912</c:v>
                </c:pt>
                <c:pt idx="1453">
                  <c:v>20060913</c:v>
                </c:pt>
                <c:pt idx="1454">
                  <c:v>20060914</c:v>
                </c:pt>
                <c:pt idx="1455">
                  <c:v>20060915</c:v>
                </c:pt>
                <c:pt idx="1456">
                  <c:v>20060918</c:v>
                </c:pt>
                <c:pt idx="1457">
                  <c:v>20060919</c:v>
                </c:pt>
                <c:pt idx="1458">
                  <c:v>20060920</c:v>
                </c:pt>
                <c:pt idx="1459">
                  <c:v>20060921</c:v>
                </c:pt>
                <c:pt idx="1460">
                  <c:v>20060922</c:v>
                </c:pt>
                <c:pt idx="1461">
                  <c:v>20060925</c:v>
                </c:pt>
                <c:pt idx="1462">
                  <c:v>20060926</c:v>
                </c:pt>
                <c:pt idx="1463">
                  <c:v>20060927</c:v>
                </c:pt>
                <c:pt idx="1464">
                  <c:v>20060928</c:v>
                </c:pt>
                <c:pt idx="1465">
                  <c:v>20060929</c:v>
                </c:pt>
                <c:pt idx="1466">
                  <c:v>20061002</c:v>
                </c:pt>
                <c:pt idx="1467">
                  <c:v>20061003</c:v>
                </c:pt>
                <c:pt idx="1468">
                  <c:v>20061004</c:v>
                </c:pt>
                <c:pt idx="1469">
                  <c:v>20061005</c:v>
                </c:pt>
                <c:pt idx="1470">
                  <c:v>20061006</c:v>
                </c:pt>
                <c:pt idx="1471">
                  <c:v>20061009</c:v>
                </c:pt>
                <c:pt idx="1472">
                  <c:v>20061010</c:v>
                </c:pt>
                <c:pt idx="1473">
                  <c:v>20061011</c:v>
                </c:pt>
                <c:pt idx="1474">
                  <c:v>20061012</c:v>
                </c:pt>
                <c:pt idx="1475">
                  <c:v>20061013</c:v>
                </c:pt>
                <c:pt idx="1476">
                  <c:v>20061016</c:v>
                </c:pt>
                <c:pt idx="1477">
                  <c:v>20061017</c:v>
                </c:pt>
                <c:pt idx="1478">
                  <c:v>20061018</c:v>
                </c:pt>
                <c:pt idx="1479">
                  <c:v>20061019</c:v>
                </c:pt>
                <c:pt idx="1480">
                  <c:v>20061020</c:v>
                </c:pt>
                <c:pt idx="1481">
                  <c:v>20061023</c:v>
                </c:pt>
                <c:pt idx="1482">
                  <c:v>20061024</c:v>
                </c:pt>
                <c:pt idx="1483">
                  <c:v>20061025</c:v>
                </c:pt>
                <c:pt idx="1484">
                  <c:v>20061026</c:v>
                </c:pt>
                <c:pt idx="1485">
                  <c:v>20061027</c:v>
                </c:pt>
                <c:pt idx="1486">
                  <c:v>20061030</c:v>
                </c:pt>
                <c:pt idx="1487">
                  <c:v>20061031</c:v>
                </c:pt>
                <c:pt idx="1488">
                  <c:v>20061101</c:v>
                </c:pt>
                <c:pt idx="1489">
                  <c:v>20061102</c:v>
                </c:pt>
                <c:pt idx="1490">
                  <c:v>20061103</c:v>
                </c:pt>
                <c:pt idx="1491">
                  <c:v>20061106</c:v>
                </c:pt>
                <c:pt idx="1492">
                  <c:v>20061107</c:v>
                </c:pt>
                <c:pt idx="1493">
                  <c:v>20061108</c:v>
                </c:pt>
                <c:pt idx="1494">
                  <c:v>20061109</c:v>
                </c:pt>
                <c:pt idx="1495">
                  <c:v>20061110</c:v>
                </c:pt>
                <c:pt idx="1496">
                  <c:v>20061113</c:v>
                </c:pt>
                <c:pt idx="1497">
                  <c:v>20061114</c:v>
                </c:pt>
                <c:pt idx="1498">
                  <c:v>20061115</c:v>
                </c:pt>
                <c:pt idx="1499">
                  <c:v>20061116</c:v>
                </c:pt>
                <c:pt idx="1500">
                  <c:v>20061117</c:v>
                </c:pt>
                <c:pt idx="1501">
                  <c:v>20061120</c:v>
                </c:pt>
                <c:pt idx="1502">
                  <c:v>20061121</c:v>
                </c:pt>
                <c:pt idx="1503">
                  <c:v>20061122</c:v>
                </c:pt>
                <c:pt idx="1504">
                  <c:v>20061123</c:v>
                </c:pt>
                <c:pt idx="1505">
                  <c:v>20061124</c:v>
                </c:pt>
                <c:pt idx="1506">
                  <c:v>20061127</c:v>
                </c:pt>
                <c:pt idx="1507">
                  <c:v>20061128</c:v>
                </c:pt>
                <c:pt idx="1508">
                  <c:v>20061129</c:v>
                </c:pt>
                <c:pt idx="1509">
                  <c:v>20061130</c:v>
                </c:pt>
                <c:pt idx="1510">
                  <c:v>20061201</c:v>
                </c:pt>
                <c:pt idx="1511">
                  <c:v>20061204</c:v>
                </c:pt>
                <c:pt idx="1512">
                  <c:v>20061205</c:v>
                </c:pt>
                <c:pt idx="1513">
                  <c:v>20061206</c:v>
                </c:pt>
                <c:pt idx="1514">
                  <c:v>20061207</c:v>
                </c:pt>
                <c:pt idx="1515">
                  <c:v>20061208</c:v>
                </c:pt>
                <c:pt idx="1516">
                  <c:v>20061211</c:v>
                </c:pt>
                <c:pt idx="1517">
                  <c:v>20061212</c:v>
                </c:pt>
                <c:pt idx="1518">
                  <c:v>20061213</c:v>
                </c:pt>
                <c:pt idx="1519">
                  <c:v>20061214</c:v>
                </c:pt>
                <c:pt idx="1520">
                  <c:v>20061215</c:v>
                </c:pt>
                <c:pt idx="1521">
                  <c:v>20061218</c:v>
                </c:pt>
                <c:pt idx="1522">
                  <c:v>20061219</c:v>
                </c:pt>
                <c:pt idx="1523">
                  <c:v>20061220</c:v>
                </c:pt>
                <c:pt idx="1524">
                  <c:v>20061221</c:v>
                </c:pt>
                <c:pt idx="1525">
                  <c:v>20061222</c:v>
                </c:pt>
                <c:pt idx="1526">
                  <c:v>20061227</c:v>
                </c:pt>
                <c:pt idx="1527">
                  <c:v>20061228</c:v>
                </c:pt>
                <c:pt idx="1528">
                  <c:v>20061229</c:v>
                </c:pt>
                <c:pt idx="1529">
                  <c:v>20070102</c:v>
                </c:pt>
                <c:pt idx="1530">
                  <c:v>20070103</c:v>
                </c:pt>
                <c:pt idx="1531">
                  <c:v>20070104</c:v>
                </c:pt>
                <c:pt idx="1532">
                  <c:v>20070105</c:v>
                </c:pt>
                <c:pt idx="1533">
                  <c:v>20070108</c:v>
                </c:pt>
                <c:pt idx="1534">
                  <c:v>20070109</c:v>
                </c:pt>
                <c:pt idx="1535">
                  <c:v>20070110</c:v>
                </c:pt>
                <c:pt idx="1536">
                  <c:v>20070111</c:v>
                </c:pt>
                <c:pt idx="1537">
                  <c:v>20070112</c:v>
                </c:pt>
                <c:pt idx="1538">
                  <c:v>20070115</c:v>
                </c:pt>
                <c:pt idx="1539">
                  <c:v>20070116</c:v>
                </c:pt>
                <c:pt idx="1540">
                  <c:v>20070117</c:v>
                </c:pt>
                <c:pt idx="1541">
                  <c:v>20070118</c:v>
                </c:pt>
                <c:pt idx="1542">
                  <c:v>20070119</c:v>
                </c:pt>
                <c:pt idx="1543">
                  <c:v>20070122</c:v>
                </c:pt>
                <c:pt idx="1544">
                  <c:v>20070123</c:v>
                </c:pt>
                <c:pt idx="1545">
                  <c:v>20070124</c:v>
                </c:pt>
                <c:pt idx="1546">
                  <c:v>20070125</c:v>
                </c:pt>
                <c:pt idx="1547">
                  <c:v>20070126</c:v>
                </c:pt>
                <c:pt idx="1548">
                  <c:v>20070129</c:v>
                </c:pt>
                <c:pt idx="1549">
                  <c:v>20070130</c:v>
                </c:pt>
                <c:pt idx="1550">
                  <c:v>20070131</c:v>
                </c:pt>
                <c:pt idx="1551">
                  <c:v>20070201</c:v>
                </c:pt>
                <c:pt idx="1552">
                  <c:v>20070202</c:v>
                </c:pt>
                <c:pt idx="1553">
                  <c:v>20070205</c:v>
                </c:pt>
                <c:pt idx="1554">
                  <c:v>20070206</c:v>
                </c:pt>
                <c:pt idx="1555">
                  <c:v>20070207</c:v>
                </c:pt>
                <c:pt idx="1556">
                  <c:v>20070208</c:v>
                </c:pt>
                <c:pt idx="1557">
                  <c:v>20070209</c:v>
                </c:pt>
                <c:pt idx="1558">
                  <c:v>20070212</c:v>
                </c:pt>
                <c:pt idx="1559">
                  <c:v>20070213</c:v>
                </c:pt>
                <c:pt idx="1560">
                  <c:v>20070214</c:v>
                </c:pt>
                <c:pt idx="1561">
                  <c:v>20070215</c:v>
                </c:pt>
                <c:pt idx="1562">
                  <c:v>20070216</c:v>
                </c:pt>
                <c:pt idx="1563">
                  <c:v>20070219</c:v>
                </c:pt>
                <c:pt idx="1564">
                  <c:v>20070220</c:v>
                </c:pt>
                <c:pt idx="1565">
                  <c:v>20070221</c:v>
                </c:pt>
                <c:pt idx="1566">
                  <c:v>20070222</c:v>
                </c:pt>
                <c:pt idx="1567">
                  <c:v>20070223</c:v>
                </c:pt>
                <c:pt idx="1568">
                  <c:v>20070226</c:v>
                </c:pt>
                <c:pt idx="1569">
                  <c:v>20070227</c:v>
                </c:pt>
                <c:pt idx="1570">
                  <c:v>20070228</c:v>
                </c:pt>
                <c:pt idx="1571">
                  <c:v>20070301</c:v>
                </c:pt>
                <c:pt idx="1572">
                  <c:v>20070302</c:v>
                </c:pt>
                <c:pt idx="1573">
                  <c:v>20070305</c:v>
                </c:pt>
                <c:pt idx="1574">
                  <c:v>20070306</c:v>
                </c:pt>
                <c:pt idx="1575">
                  <c:v>20070307</c:v>
                </c:pt>
                <c:pt idx="1576">
                  <c:v>20070308</c:v>
                </c:pt>
                <c:pt idx="1577">
                  <c:v>20070309</c:v>
                </c:pt>
                <c:pt idx="1578">
                  <c:v>20070312</c:v>
                </c:pt>
                <c:pt idx="1579">
                  <c:v>20070313</c:v>
                </c:pt>
                <c:pt idx="1580">
                  <c:v>20070314</c:v>
                </c:pt>
                <c:pt idx="1581">
                  <c:v>20070315</c:v>
                </c:pt>
                <c:pt idx="1582">
                  <c:v>20070316</c:v>
                </c:pt>
                <c:pt idx="1583">
                  <c:v>20070319</c:v>
                </c:pt>
                <c:pt idx="1584">
                  <c:v>20070320</c:v>
                </c:pt>
                <c:pt idx="1585">
                  <c:v>20070321</c:v>
                </c:pt>
                <c:pt idx="1586">
                  <c:v>20070322</c:v>
                </c:pt>
                <c:pt idx="1587">
                  <c:v>20070323</c:v>
                </c:pt>
                <c:pt idx="1588">
                  <c:v>20070326</c:v>
                </c:pt>
                <c:pt idx="1589">
                  <c:v>20070327</c:v>
                </c:pt>
                <c:pt idx="1590">
                  <c:v>20070328</c:v>
                </c:pt>
                <c:pt idx="1591">
                  <c:v>20070329</c:v>
                </c:pt>
                <c:pt idx="1592">
                  <c:v>20070330</c:v>
                </c:pt>
                <c:pt idx="1593">
                  <c:v>20070402</c:v>
                </c:pt>
                <c:pt idx="1594">
                  <c:v>20070403</c:v>
                </c:pt>
                <c:pt idx="1595">
                  <c:v>20070404</c:v>
                </c:pt>
                <c:pt idx="1596">
                  <c:v>20070405</c:v>
                </c:pt>
                <c:pt idx="1597">
                  <c:v>20070410</c:v>
                </c:pt>
                <c:pt idx="1598">
                  <c:v>20070411</c:v>
                </c:pt>
                <c:pt idx="1599">
                  <c:v>20070412</c:v>
                </c:pt>
                <c:pt idx="1600">
                  <c:v>20070413</c:v>
                </c:pt>
                <c:pt idx="1601">
                  <c:v>20070416</c:v>
                </c:pt>
                <c:pt idx="1602">
                  <c:v>20070417</c:v>
                </c:pt>
                <c:pt idx="1603">
                  <c:v>20070418</c:v>
                </c:pt>
                <c:pt idx="1604">
                  <c:v>20070419</c:v>
                </c:pt>
                <c:pt idx="1605">
                  <c:v>20070420</c:v>
                </c:pt>
                <c:pt idx="1606">
                  <c:v>20070423</c:v>
                </c:pt>
                <c:pt idx="1607">
                  <c:v>20070424</c:v>
                </c:pt>
                <c:pt idx="1608">
                  <c:v>20070425</c:v>
                </c:pt>
                <c:pt idx="1609">
                  <c:v>20070426</c:v>
                </c:pt>
                <c:pt idx="1610">
                  <c:v>20070427</c:v>
                </c:pt>
                <c:pt idx="1611">
                  <c:v>20070430</c:v>
                </c:pt>
                <c:pt idx="1612">
                  <c:v>20070502</c:v>
                </c:pt>
                <c:pt idx="1613">
                  <c:v>20070503</c:v>
                </c:pt>
                <c:pt idx="1614">
                  <c:v>20070504</c:v>
                </c:pt>
                <c:pt idx="1615">
                  <c:v>20070507</c:v>
                </c:pt>
                <c:pt idx="1616">
                  <c:v>20070508</c:v>
                </c:pt>
                <c:pt idx="1617">
                  <c:v>20070509</c:v>
                </c:pt>
                <c:pt idx="1618">
                  <c:v>20070510</c:v>
                </c:pt>
                <c:pt idx="1619">
                  <c:v>20070511</c:v>
                </c:pt>
                <c:pt idx="1620">
                  <c:v>20070514</c:v>
                </c:pt>
                <c:pt idx="1621">
                  <c:v>20070515</c:v>
                </c:pt>
                <c:pt idx="1622">
                  <c:v>20070516</c:v>
                </c:pt>
                <c:pt idx="1623">
                  <c:v>20070517</c:v>
                </c:pt>
                <c:pt idx="1624">
                  <c:v>20070518</c:v>
                </c:pt>
                <c:pt idx="1625">
                  <c:v>20070521</c:v>
                </c:pt>
                <c:pt idx="1626">
                  <c:v>20070522</c:v>
                </c:pt>
                <c:pt idx="1627">
                  <c:v>20070523</c:v>
                </c:pt>
                <c:pt idx="1628">
                  <c:v>20070524</c:v>
                </c:pt>
                <c:pt idx="1629">
                  <c:v>20070525</c:v>
                </c:pt>
                <c:pt idx="1630">
                  <c:v>20070529</c:v>
                </c:pt>
                <c:pt idx="1631">
                  <c:v>20070530</c:v>
                </c:pt>
                <c:pt idx="1632">
                  <c:v>20070531</c:v>
                </c:pt>
                <c:pt idx="1633">
                  <c:v>20070601</c:v>
                </c:pt>
                <c:pt idx="1634">
                  <c:v>20070604</c:v>
                </c:pt>
                <c:pt idx="1635">
                  <c:v>20070605</c:v>
                </c:pt>
                <c:pt idx="1636">
                  <c:v>20070606</c:v>
                </c:pt>
                <c:pt idx="1637">
                  <c:v>20070607</c:v>
                </c:pt>
                <c:pt idx="1638">
                  <c:v>20070608</c:v>
                </c:pt>
                <c:pt idx="1639">
                  <c:v>20070611</c:v>
                </c:pt>
                <c:pt idx="1640">
                  <c:v>20070612</c:v>
                </c:pt>
                <c:pt idx="1641">
                  <c:v>20070613</c:v>
                </c:pt>
                <c:pt idx="1642">
                  <c:v>20070614</c:v>
                </c:pt>
                <c:pt idx="1643">
                  <c:v>20070615</c:v>
                </c:pt>
                <c:pt idx="1644">
                  <c:v>20070618</c:v>
                </c:pt>
                <c:pt idx="1645">
                  <c:v>20070619</c:v>
                </c:pt>
                <c:pt idx="1646">
                  <c:v>20070620</c:v>
                </c:pt>
                <c:pt idx="1647">
                  <c:v>20070621</c:v>
                </c:pt>
                <c:pt idx="1648">
                  <c:v>20070622</c:v>
                </c:pt>
                <c:pt idx="1649">
                  <c:v>20070625</c:v>
                </c:pt>
                <c:pt idx="1650">
                  <c:v>20070626</c:v>
                </c:pt>
                <c:pt idx="1651">
                  <c:v>20070627</c:v>
                </c:pt>
                <c:pt idx="1652">
                  <c:v>20070628</c:v>
                </c:pt>
                <c:pt idx="1653">
                  <c:v>20070629</c:v>
                </c:pt>
                <c:pt idx="1654">
                  <c:v>20070702</c:v>
                </c:pt>
                <c:pt idx="1655">
                  <c:v>20070703</c:v>
                </c:pt>
                <c:pt idx="1656">
                  <c:v>20070704</c:v>
                </c:pt>
                <c:pt idx="1657">
                  <c:v>20070705</c:v>
                </c:pt>
                <c:pt idx="1658">
                  <c:v>20070706</c:v>
                </c:pt>
                <c:pt idx="1659">
                  <c:v>20070709</c:v>
                </c:pt>
                <c:pt idx="1660">
                  <c:v>20070710</c:v>
                </c:pt>
                <c:pt idx="1661">
                  <c:v>20070711</c:v>
                </c:pt>
                <c:pt idx="1662">
                  <c:v>20070712</c:v>
                </c:pt>
                <c:pt idx="1663">
                  <c:v>20070713</c:v>
                </c:pt>
                <c:pt idx="1664">
                  <c:v>20070716</c:v>
                </c:pt>
                <c:pt idx="1665">
                  <c:v>20070717</c:v>
                </c:pt>
                <c:pt idx="1666">
                  <c:v>20070718</c:v>
                </c:pt>
                <c:pt idx="1667">
                  <c:v>20070719</c:v>
                </c:pt>
                <c:pt idx="1668">
                  <c:v>20070720</c:v>
                </c:pt>
                <c:pt idx="1669">
                  <c:v>20070723</c:v>
                </c:pt>
                <c:pt idx="1670">
                  <c:v>20070724</c:v>
                </c:pt>
                <c:pt idx="1671">
                  <c:v>20070725</c:v>
                </c:pt>
                <c:pt idx="1672">
                  <c:v>20070726</c:v>
                </c:pt>
                <c:pt idx="1673">
                  <c:v>20070727</c:v>
                </c:pt>
                <c:pt idx="1674">
                  <c:v>20070730</c:v>
                </c:pt>
                <c:pt idx="1675">
                  <c:v>20070731</c:v>
                </c:pt>
                <c:pt idx="1676">
                  <c:v>20070801</c:v>
                </c:pt>
                <c:pt idx="1677">
                  <c:v>20070802</c:v>
                </c:pt>
                <c:pt idx="1678">
                  <c:v>20070803</c:v>
                </c:pt>
                <c:pt idx="1679">
                  <c:v>20070806</c:v>
                </c:pt>
                <c:pt idx="1680">
                  <c:v>20070807</c:v>
                </c:pt>
                <c:pt idx="1681">
                  <c:v>20070808</c:v>
                </c:pt>
                <c:pt idx="1682">
                  <c:v>20070809</c:v>
                </c:pt>
                <c:pt idx="1683">
                  <c:v>20070810</c:v>
                </c:pt>
                <c:pt idx="1684">
                  <c:v>20070813</c:v>
                </c:pt>
                <c:pt idx="1685">
                  <c:v>20070814</c:v>
                </c:pt>
                <c:pt idx="1686">
                  <c:v>20070815</c:v>
                </c:pt>
                <c:pt idx="1687">
                  <c:v>20070816</c:v>
                </c:pt>
                <c:pt idx="1688">
                  <c:v>20070817</c:v>
                </c:pt>
                <c:pt idx="1689">
                  <c:v>20070820</c:v>
                </c:pt>
                <c:pt idx="1690">
                  <c:v>20070821</c:v>
                </c:pt>
                <c:pt idx="1691">
                  <c:v>20070822</c:v>
                </c:pt>
                <c:pt idx="1692">
                  <c:v>20070823</c:v>
                </c:pt>
                <c:pt idx="1693">
                  <c:v>20070824</c:v>
                </c:pt>
                <c:pt idx="1694">
                  <c:v>20070827</c:v>
                </c:pt>
                <c:pt idx="1695">
                  <c:v>20070828</c:v>
                </c:pt>
                <c:pt idx="1696">
                  <c:v>20070829</c:v>
                </c:pt>
                <c:pt idx="1697">
                  <c:v>20070830</c:v>
                </c:pt>
                <c:pt idx="1698">
                  <c:v>20070831</c:v>
                </c:pt>
                <c:pt idx="1699">
                  <c:v>20070903</c:v>
                </c:pt>
                <c:pt idx="1700">
                  <c:v>20070904</c:v>
                </c:pt>
                <c:pt idx="1701">
                  <c:v>20070905</c:v>
                </c:pt>
                <c:pt idx="1702">
                  <c:v>20070906</c:v>
                </c:pt>
                <c:pt idx="1703">
                  <c:v>20070907</c:v>
                </c:pt>
                <c:pt idx="1704">
                  <c:v>20070910</c:v>
                </c:pt>
                <c:pt idx="1705">
                  <c:v>20070911</c:v>
                </c:pt>
                <c:pt idx="1706">
                  <c:v>20070912</c:v>
                </c:pt>
                <c:pt idx="1707">
                  <c:v>20070913</c:v>
                </c:pt>
                <c:pt idx="1708">
                  <c:v>20070914</c:v>
                </c:pt>
                <c:pt idx="1709">
                  <c:v>20070917</c:v>
                </c:pt>
                <c:pt idx="1710">
                  <c:v>20070918</c:v>
                </c:pt>
                <c:pt idx="1711">
                  <c:v>20070919</c:v>
                </c:pt>
                <c:pt idx="1712">
                  <c:v>20070920</c:v>
                </c:pt>
                <c:pt idx="1713">
                  <c:v>20070921</c:v>
                </c:pt>
                <c:pt idx="1714">
                  <c:v>20070924</c:v>
                </c:pt>
                <c:pt idx="1715">
                  <c:v>20070925</c:v>
                </c:pt>
                <c:pt idx="1716">
                  <c:v>20070926</c:v>
                </c:pt>
                <c:pt idx="1717">
                  <c:v>20070927</c:v>
                </c:pt>
                <c:pt idx="1718">
                  <c:v>20070928</c:v>
                </c:pt>
                <c:pt idx="1719">
                  <c:v>20071001</c:v>
                </c:pt>
                <c:pt idx="1720">
                  <c:v>20071002</c:v>
                </c:pt>
                <c:pt idx="1721">
                  <c:v>20071003</c:v>
                </c:pt>
                <c:pt idx="1722">
                  <c:v>20071004</c:v>
                </c:pt>
                <c:pt idx="1723">
                  <c:v>20071005</c:v>
                </c:pt>
                <c:pt idx="1724">
                  <c:v>20071008</c:v>
                </c:pt>
                <c:pt idx="1725">
                  <c:v>20071009</c:v>
                </c:pt>
                <c:pt idx="1726">
                  <c:v>20071010</c:v>
                </c:pt>
                <c:pt idx="1727">
                  <c:v>20071011</c:v>
                </c:pt>
                <c:pt idx="1728">
                  <c:v>20071012</c:v>
                </c:pt>
                <c:pt idx="1729">
                  <c:v>20071015</c:v>
                </c:pt>
                <c:pt idx="1730">
                  <c:v>20071016</c:v>
                </c:pt>
                <c:pt idx="1731">
                  <c:v>20071017</c:v>
                </c:pt>
                <c:pt idx="1732">
                  <c:v>20071018</c:v>
                </c:pt>
                <c:pt idx="1733">
                  <c:v>20071019</c:v>
                </c:pt>
                <c:pt idx="1734">
                  <c:v>20071022</c:v>
                </c:pt>
                <c:pt idx="1735">
                  <c:v>20071023</c:v>
                </c:pt>
                <c:pt idx="1736">
                  <c:v>20071024</c:v>
                </c:pt>
                <c:pt idx="1737">
                  <c:v>20071025</c:v>
                </c:pt>
                <c:pt idx="1738">
                  <c:v>20071026</c:v>
                </c:pt>
                <c:pt idx="1739">
                  <c:v>20071029</c:v>
                </c:pt>
                <c:pt idx="1740">
                  <c:v>20071030</c:v>
                </c:pt>
                <c:pt idx="1741">
                  <c:v>20071031</c:v>
                </c:pt>
                <c:pt idx="1742">
                  <c:v>20071101</c:v>
                </c:pt>
                <c:pt idx="1743">
                  <c:v>20071102</c:v>
                </c:pt>
                <c:pt idx="1744">
                  <c:v>20071105</c:v>
                </c:pt>
                <c:pt idx="1745">
                  <c:v>20071106</c:v>
                </c:pt>
                <c:pt idx="1746">
                  <c:v>20071107</c:v>
                </c:pt>
                <c:pt idx="1747">
                  <c:v>20071108</c:v>
                </c:pt>
                <c:pt idx="1748">
                  <c:v>20071109</c:v>
                </c:pt>
                <c:pt idx="1749">
                  <c:v>20071112</c:v>
                </c:pt>
                <c:pt idx="1750">
                  <c:v>20071113</c:v>
                </c:pt>
                <c:pt idx="1751">
                  <c:v>20071114</c:v>
                </c:pt>
                <c:pt idx="1752">
                  <c:v>20071115</c:v>
                </c:pt>
                <c:pt idx="1753">
                  <c:v>20071116</c:v>
                </c:pt>
                <c:pt idx="1754">
                  <c:v>20071119</c:v>
                </c:pt>
                <c:pt idx="1755">
                  <c:v>20071120</c:v>
                </c:pt>
                <c:pt idx="1756">
                  <c:v>20071121</c:v>
                </c:pt>
                <c:pt idx="1757">
                  <c:v>20071122</c:v>
                </c:pt>
                <c:pt idx="1758">
                  <c:v>20071123</c:v>
                </c:pt>
                <c:pt idx="1759">
                  <c:v>20071126</c:v>
                </c:pt>
                <c:pt idx="1760">
                  <c:v>20071127</c:v>
                </c:pt>
                <c:pt idx="1761">
                  <c:v>20071128</c:v>
                </c:pt>
                <c:pt idx="1762">
                  <c:v>20071129</c:v>
                </c:pt>
                <c:pt idx="1763">
                  <c:v>20071130</c:v>
                </c:pt>
                <c:pt idx="1764">
                  <c:v>20071203</c:v>
                </c:pt>
                <c:pt idx="1765">
                  <c:v>20071204</c:v>
                </c:pt>
                <c:pt idx="1766">
                  <c:v>20071205</c:v>
                </c:pt>
                <c:pt idx="1767">
                  <c:v>20071206</c:v>
                </c:pt>
                <c:pt idx="1768">
                  <c:v>20071207</c:v>
                </c:pt>
                <c:pt idx="1769">
                  <c:v>20071210</c:v>
                </c:pt>
                <c:pt idx="1770">
                  <c:v>20071211</c:v>
                </c:pt>
                <c:pt idx="1771">
                  <c:v>20071212</c:v>
                </c:pt>
                <c:pt idx="1772">
                  <c:v>20071213</c:v>
                </c:pt>
                <c:pt idx="1773">
                  <c:v>20071214</c:v>
                </c:pt>
                <c:pt idx="1774">
                  <c:v>20071217</c:v>
                </c:pt>
                <c:pt idx="1775">
                  <c:v>20071218</c:v>
                </c:pt>
                <c:pt idx="1776">
                  <c:v>20071219</c:v>
                </c:pt>
                <c:pt idx="1777">
                  <c:v>20071220</c:v>
                </c:pt>
                <c:pt idx="1778">
                  <c:v>20071221</c:v>
                </c:pt>
                <c:pt idx="1779">
                  <c:v>20071227</c:v>
                </c:pt>
                <c:pt idx="1780">
                  <c:v>20071228</c:v>
                </c:pt>
                <c:pt idx="1781">
                  <c:v>20080102</c:v>
                </c:pt>
                <c:pt idx="1782">
                  <c:v>20080103</c:v>
                </c:pt>
                <c:pt idx="1783">
                  <c:v>20080104</c:v>
                </c:pt>
                <c:pt idx="1784">
                  <c:v>20080107</c:v>
                </c:pt>
                <c:pt idx="1785">
                  <c:v>20080108</c:v>
                </c:pt>
                <c:pt idx="1786">
                  <c:v>20080109</c:v>
                </c:pt>
                <c:pt idx="1787">
                  <c:v>20080110</c:v>
                </c:pt>
                <c:pt idx="1788">
                  <c:v>20080111</c:v>
                </c:pt>
                <c:pt idx="1789">
                  <c:v>20080114</c:v>
                </c:pt>
                <c:pt idx="1790">
                  <c:v>20080115</c:v>
                </c:pt>
                <c:pt idx="1791">
                  <c:v>20080116</c:v>
                </c:pt>
                <c:pt idx="1792">
                  <c:v>20080117</c:v>
                </c:pt>
                <c:pt idx="1793">
                  <c:v>20080118</c:v>
                </c:pt>
                <c:pt idx="1794">
                  <c:v>20080121</c:v>
                </c:pt>
                <c:pt idx="1795">
                  <c:v>20080122</c:v>
                </c:pt>
                <c:pt idx="1796">
                  <c:v>20080123</c:v>
                </c:pt>
                <c:pt idx="1797">
                  <c:v>20080124</c:v>
                </c:pt>
                <c:pt idx="1798">
                  <c:v>20080125</c:v>
                </c:pt>
                <c:pt idx="1799">
                  <c:v>20080128</c:v>
                </c:pt>
                <c:pt idx="1800">
                  <c:v>20080129</c:v>
                </c:pt>
                <c:pt idx="1801">
                  <c:v>20080130</c:v>
                </c:pt>
                <c:pt idx="1802">
                  <c:v>20080131</c:v>
                </c:pt>
                <c:pt idx="1803">
                  <c:v>20080201</c:v>
                </c:pt>
                <c:pt idx="1804">
                  <c:v>20080204</c:v>
                </c:pt>
                <c:pt idx="1805">
                  <c:v>20080205</c:v>
                </c:pt>
                <c:pt idx="1806">
                  <c:v>20080206</c:v>
                </c:pt>
                <c:pt idx="1807">
                  <c:v>20080207</c:v>
                </c:pt>
                <c:pt idx="1808">
                  <c:v>20080208</c:v>
                </c:pt>
                <c:pt idx="1809">
                  <c:v>20080211</c:v>
                </c:pt>
                <c:pt idx="1810">
                  <c:v>20080212</c:v>
                </c:pt>
                <c:pt idx="1811">
                  <c:v>20080213</c:v>
                </c:pt>
                <c:pt idx="1812">
                  <c:v>20080214</c:v>
                </c:pt>
                <c:pt idx="1813">
                  <c:v>20080215</c:v>
                </c:pt>
                <c:pt idx="1814">
                  <c:v>20080218</c:v>
                </c:pt>
                <c:pt idx="1815">
                  <c:v>20080219</c:v>
                </c:pt>
                <c:pt idx="1816">
                  <c:v>20080220</c:v>
                </c:pt>
                <c:pt idx="1817">
                  <c:v>20080221</c:v>
                </c:pt>
                <c:pt idx="1818">
                  <c:v>20080222</c:v>
                </c:pt>
                <c:pt idx="1819">
                  <c:v>20080225</c:v>
                </c:pt>
                <c:pt idx="1820">
                  <c:v>20080226</c:v>
                </c:pt>
                <c:pt idx="1821">
                  <c:v>20080227</c:v>
                </c:pt>
                <c:pt idx="1822">
                  <c:v>20080228</c:v>
                </c:pt>
                <c:pt idx="1823">
                  <c:v>20080229</c:v>
                </c:pt>
                <c:pt idx="1824">
                  <c:v>20080303</c:v>
                </c:pt>
                <c:pt idx="1825">
                  <c:v>20080304</c:v>
                </c:pt>
                <c:pt idx="1826">
                  <c:v>20080305</c:v>
                </c:pt>
                <c:pt idx="1827">
                  <c:v>20080306</c:v>
                </c:pt>
                <c:pt idx="1828">
                  <c:v>20080307</c:v>
                </c:pt>
                <c:pt idx="1829">
                  <c:v>20080310</c:v>
                </c:pt>
                <c:pt idx="1830">
                  <c:v>20080311</c:v>
                </c:pt>
                <c:pt idx="1831">
                  <c:v>20080312</c:v>
                </c:pt>
                <c:pt idx="1832">
                  <c:v>20080313</c:v>
                </c:pt>
                <c:pt idx="1833">
                  <c:v>20080314</c:v>
                </c:pt>
                <c:pt idx="1834">
                  <c:v>20080317</c:v>
                </c:pt>
                <c:pt idx="1835">
                  <c:v>20080318</c:v>
                </c:pt>
                <c:pt idx="1836">
                  <c:v>20080319</c:v>
                </c:pt>
                <c:pt idx="1837">
                  <c:v>20080320</c:v>
                </c:pt>
                <c:pt idx="1838">
                  <c:v>20080325</c:v>
                </c:pt>
                <c:pt idx="1839">
                  <c:v>20080326</c:v>
                </c:pt>
                <c:pt idx="1840">
                  <c:v>20080327</c:v>
                </c:pt>
                <c:pt idx="1841">
                  <c:v>20080328</c:v>
                </c:pt>
                <c:pt idx="1842">
                  <c:v>20080331</c:v>
                </c:pt>
                <c:pt idx="1843">
                  <c:v>20080401</c:v>
                </c:pt>
                <c:pt idx="1844">
                  <c:v>20080402</c:v>
                </c:pt>
                <c:pt idx="1845">
                  <c:v>20080403</c:v>
                </c:pt>
                <c:pt idx="1846">
                  <c:v>20080404</c:v>
                </c:pt>
                <c:pt idx="1847">
                  <c:v>20080407</c:v>
                </c:pt>
                <c:pt idx="1848">
                  <c:v>20080408</c:v>
                </c:pt>
                <c:pt idx="1849">
                  <c:v>20080409</c:v>
                </c:pt>
                <c:pt idx="1850">
                  <c:v>20080410</c:v>
                </c:pt>
                <c:pt idx="1851">
                  <c:v>20080411</c:v>
                </c:pt>
                <c:pt idx="1852">
                  <c:v>20080414</c:v>
                </c:pt>
                <c:pt idx="1853">
                  <c:v>20080415</c:v>
                </c:pt>
                <c:pt idx="1854">
                  <c:v>20080416</c:v>
                </c:pt>
                <c:pt idx="1855">
                  <c:v>20080417</c:v>
                </c:pt>
                <c:pt idx="1856">
                  <c:v>20080418</c:v>
                </c:pt>
                <c:pt idx="1857">
                  <c:v>20080421</c:v>
                </c:pt>
                <c:pt idx="1858">
                  <c:v>20080422</c:v>
                </c:pt>
                <c:pt idx="1859">
                  <c:v>20080423</c:v>
                </c:pt>
                <c:pt idx="1860">
                  <c:v>20080424</c:v>
                </c:pt>
                <c:pt idx="1861">
                  <c:v>20080425</c:v>
                </c:pt>
                <c:pt idx="1862">
                  <c:v>20080428</c:v>
                </c:pt>
                <c:pt idx="1863">
                  <c:v>20080429</c:v>
                </c:pt>
                <c:pt idx="1864">
                  <c:v>20080430</c:v>
                </c:pt>
                <c:pt idx="1865">
                  <c:v>20080502</c:v>
                </c:pt>
                <c:pt idx="1866">
                  <c:v>20080505</c:v>
                </c:pt>
                <c:pt idx="1867">
                  <c:v>20080506</c:v>
                </c:pt>
                <c:pt idx="1868">
                  <c:v>20080507</c:v>
                </c:pt>
                <c:pt idx="1869">
                  <c:v>20080508</c:v>
                </c:pt>
                <c:pt idx="1870">
                  <c:v>20080509</c:v>
                </c:pt>
                <c:pt idx="1871">
                  <c:v>20080512</c:v>
                </c:pt>
                <c:pt idx="1872">
                  <c:v>20080513</c:v>
                </c:pt>
                <c:pt idx="1873">
                  <c:v>20080514</c:v>
                </c:pt>
                <c:pt idx="1874">
                  <c:v>20080515</c:v>
                </c:pt>
                <c:pt idx="1875">
                  <c:v>20080516</c:v>
                </c:pt>
                <c:pt idx="1876">
                  <c:v>20080519</c:v>
                </c:pt>
                <c:pt idx="1877">
                  <c:v>20080520</c:v>
                </c:pt>
                <c:pt idx="1878">
                  <c:v>20080521</c:v>
                </c:pt>
                <c:pt idx="1879">
                  <c:v>20080522</c:v>
                </c:pt>
                <c:pt idx="1880">
                  <c:v>20080523</c:v>
                </c:pt>
                <c:pt idx="1881">
                  <c:v>20080526</c:v>
                </c:pt>
                <c:pt idx="1882">
                  <c:v>20080527</c:v>
                </c:pt>
                <c:pt idx="1883">
                  <c:v>20080528</c:v>
                </c:pt>
                <c:pt idx="1884">
                  <c:v>20080529</c:v>
                </c:pt>
                <c:pt idx="1885">
                  <c:v>20080530</c:v>
                </c:pt>
                <c:pt idx="1886">
                  <c:v>20080602</c:v>
                </c:pt>
                <c:pt idx="1887">
                  <c:v>20080603</c:v>
                </c:pt>
                <c:pt idx="1888">
                  <c:v>20080604</c:v>
                </c:pt>
                <c:pt idx="1889">
                  <c:v>20080605</c:v>
                </c:pt>
                <c:pt idx="1890">
                  <c:v>20080606</c:v>
                </c:pt>
                <c:pt idx="1891">
                  <c:v>20080609</c:v>
                </c:pt>
                <c:pt idx="1892">
                  <c:v>20080610</c:v>
                </c:pt>
                <c:pt idx="1893">
                  <c:v>20080611</c:v>
                </c:pt>
                <c:pt idx="1894">
                  <c:v>20080612</c:v>
                </c:pt>
                <c:pt idx="1895">
                  <c:v>20080613</c:v>
                </c:pt>
                <c:pt idx="1896">
                  <c:v>20080616</c:v>
                </c:pt>
                <c:pt idx="1897">
                  <c:v>20080617</c:v>
                </c:pt>
                <c:pt idx="1898">
                  <c:v>20080618</c:v>
                </c:pt>
                <c:pt idx="1899">
                  <c:v>20080619</c:v>
                </c:pt>
                <c:pt idx="1900">
                  <c:v>20080620</c:v>
                </c:pt>
                <c:pt idx="1901">
                  <c:v>20080623</c:v>
                </c:pt>
                <c:pt idx="1902">
                  <c:v>20080624</c:v>
                </c:pt>
                <c:pt idx="1903">
                  <c:v>20080625</c:v>
                </c:pt>
                <c:pt idx="1904">
                  <c:v>20080626</c:v>
                </c:pt>
                <c:pt idx="1905">
                  <c:v>20080627</c:v>
                </c:pt>
                <c:pt idx="1906">
                  <c:v>20080630</c:v>
                </c:pt>
                <c:pt idx="1907">
                  <c:v>20080701</c:v>
                </c:pt>
                <c:pt idx="1908">
                  <c:v>20080702</c:v>
                </c:pt>
                <c:pt idx="1909">
                  <c:v>20080703</c:v>
                </c:pt>
                <c:pt idx="1910">
                  <c:v>20080704</c:v>
                </c:pt>
                <c:pt idx="1911">
                  <c:v>20080707</c:v>
                </c:pt>
                <c:pt idx="1912">
                  <c:v>20080708</c:v>
                </c:pt>
                <c:pt idx="1913">
                  <c:v>20080709</c:v>
                </c:pt>
                <c:pt idx="1914">
                  <c:v>20080710</c:v>
                </c:pt>
                <c:pt idx="1915">
                  <c:v>20080711</c:v>
                </c:pt>
                <c:pt idx="1916">
                  <c:v>20080714</c:v>
                </c:pt>
                <c:pt idx="1917">
                  <c:v>20080715</c:v>
                </c:pt>
                <c:pt idx="1918">
                  <c:v>20080716</c:v>
                </c:pt>
                <c:pt idx="1919">
                  <c:v>20080717</c:v>
                </c:pt>
                <c:pt idx="1920">
                  <c:v>20080718</c:v>
                </c:pt>
                <c:pt idx="1921">
                  <c:v>20080721</c:v>
                </c:pt>
                <c:pt idx="1922">
                  <c:v>20080722</c:v>
                </c:pt>
                <c:pt idx="1923">
                  <c:v>20080723</c:v>
                </c:pt>
                <c:pt idx="1924">
                  <c:v>20080724</c:v>
                </c:pt>
                <c:pt idx="1925">
                  <c:v>20080725</c:v>
                </c:pt>
                <c:pt idx="1926">
                  <c:v>20080728</c:v>
                </c:pt>
                <c:pt idx="1927">
                  <c:v>20080729</c:v>
                </c:pt>
                <c:pt idx="1928">
                  <c:v>20080730</c:v>
                </c:pt>
                <c:pt idx="1929">
                  <c:v>20080731</c:v>
                </c:pt>
                <c:pt idx="1930">
                  <c:v>20080801</c:v>
                </c:pt>
                <c:pt idx="1931">
                  <c:v>20080804</c:v>
                </c:pt>
                <c:pt idx="1932">
                  <c:v>20080805</c:v>
                </c:pt>
                <c:pt idx="1933">
                  <c:v>20080806</c:v>
                </c:pt>
                <c:pt idx="1934">
                  <c:v>20080807</c:v>
                </c:pt>
                <c:pt idx="1935">
                  <c:v>20080808</c:v>
                </c:pt>
                <c:pt idx="1936">
                  <c:v>20080811</c:v>
                </c:pt>
                <c:pt idx="1937">
                  <c:v>20080812</c:v>
                </c:pt>
                <c:pt idx="1938">
                  <c:v>20080813</c:v>
                </c:pt>
                <c:pt idx="1939">
                  <c:v>20080814</c:v>
                </c:pt>
                <c:pt idx="1940">
                  <c:v>20080815</c:v>
                </c:pt>
                <c:pt idx="1941">
                  <c:v>20080818</c:v>
                </c:pt>
                <c:pt idx="1942">
                  <c:v>20080819</c:v>
                </c:pt>
                <c:pt idx="1943">
                  <c:v>20080820</c:v>
                </c:pt>
                <c:pt idx="1944">
                  <c:v>20080821</c:v>
                </c:pt>
                <c:pt idx="1945">
                  <c:v>20080822</c:v>
                </c:pt>
                <c:pt idx="1946">
                  <c:v>20080825</c:v>
                </c:pt>
                <c:pt idx="1947">
                  <c:v>20080826</c:v>
                </c:pt>
                <c:pt idx="1948">
                  <c:v>20080827</c:v>
                </c:pt>
                <c:pt idx="1949">
                  <c:v>20080828</c:v>
                </c:pt>
                <c:pt idx="1950">
                  <c:v>20080829</c:v>
                </c:pt>
                <c:pt idx="1951">
                  <c:v>20080901</c:v>
                </c:pt>
                <c:pt idx="1952">
                  <c:v>20080902</c:v>
                </c:pt>
                <c:pt idx="1953">
                  <c:v>20080903</c:v>
                </c:pt>
                <c:pt idx="1954">
                  <c:v>20080904</c:v>
                </c:pt>
                <c:pt idx="1955">
                  <c:v>20080905</c:v>
                </c:pt>
                <c:pt idx="1956">
                  <c:v>20080908</c:v>
                </c:pt>
                <c:pt idx="1957">
                  <c:v>20080909</c:v>
                </c:pt>
                <c:pt idx="1958">
                  <c:v>20080910</c:v>
                </c:pt>
                <c:pt idx="1959">
                  <c:v>20080911</c:v>
                </c:pt>
                <c:pt idx="1960">
                  <c:v>20080912</c:v>
                </c:pt>
                <c:pt idx="1961">
                  <c:v>20080915</c:v>
                </c:pt>
                <c:pt idx="1962">
                  <c:v>20080916</c:v>
                </c:pt>
                <c:pt idx="1963">
                  <c:v>20080917</c:v>
                </c:pt>
                <c:pt idx="1964">
                  <c:v>20080918</c:v>
                </c:pt>
                <c:pt idx="1965">
                  <c:v>20080919</c:v>
                </c:pt>
                <c:pt idx="1966">
                  <c:v>20080922</c:v>
                </c:pt>
                <c:pt idx="1967">
                  <c:v>20080923</c:v>
                </c:pt>
                <c:pt idx="1968">
                  <c:v>20080924</c:v>
                </c:pt>
                <c:pt idx="1969">
                  <c:v>20080925</c:v>
                </c:pt>
                <c:pt idx="1970">
                  <c:v>20080926</c:v>
                </c:pt>
                <c:pt idx="1971">
                  <c:v>20080929</c:v>
                </c:pt>
                <c:pt idx="1972">
                  <c:v>20080930</c:v>
                </c:pt>
                <c:pt idx="1973">
                  <c:v>20081001</c:v>
                </c:pt>
                <c:pt idx="1974">
                  <c:v>20081002</c:v>
                </c:pt>
                <c:pt idx="1975">
                  <c:v>20081003</c:v>
                </c:pt>
                <c:pt idx="1976">
                  <c:v>20081006</c:v>
                </c:pt>
                <c:pt idx="1977">
                  <c:v>20081007</c:v>
                </c:pt>
                <c:pt idx="1978">
                  <c:v>20081008</c:v>
                </c:pt>
                <c:pt idx="1979">
                  <c:v>20081009</c:v>
                </c:pt>
                <c:pt idx="1980">
                  <c:v>20081010</c:v>
                </c:pt>
                <c:pt idx="1981">
                  <c:v>20081013</c:v>
                </c:pt>
                <c:pt idx="1982">
                  <c:v>20081014</c:v>
                </c:pt>
                <c:pt idx="1983">
                  <c:v>20081015</c:v>
                </c:pt>
                <c:pt idx="1984">
                  <c:v>20081016</c:v>
                </c:pt>
                <c:pt idx="1985">
                  <c:v>20081017</c:v>
                </c:pt>
                <c:pt idx="1986">
                  <c:v>20081020</c:v>
                </c:pt>
                <c:pt idx="1987">
                  <c:v>20081021</c:v>
                </c:pt>
                <c:pt idx="1988">
                  <c:v>20081022</c:v>
                </c:pt>
                <c:pt idx="1989">
                  <c:v>20081023</c:v>
                </c:pt>
                <c:pt idx="1990">
                  <c:v>20081024</c:v>
                </c:pt>
                <c:pt idx="1991">
                  <c:v>20081027</c:v>
                </c:pt>
                <c:pt idx="1992">
                  <c:v>20081028</c:v>
                </c:pt>
                <c:pt idx="1993">
                  <c:v>20081029</c:v>
                </c:pt>
                <c:pt idx="1994">
                  <c:v>20081030</c:v>
                </c:pt>
                <c:pt idx="1995">
                  <c:v>20081031</c:v>
                </c:pt>
                <c:pt idx="1996">
                  <c:v>20081103</c:v>
                </c:pt>
                <c:pt idx="1997">
                  <c:v>20081104</c:v>
                </c:pt>
                <c:pt idx="1998">
                  <c:v>20081105</c:v>
                </c:pt>
                <c:pt idx="1999">
                  <c:v>20081106</c:v>
                </c:pt>
                <c:pt idx="2000">
                  <c:v>20081107</c:v>
                </c:pt>
                <c:pt idx="2001">
                  <c:v>20081110</c:v>
                </c:pt>
                <c:pt idx="2002">
                  <c:v>20081111</c:v>
                </c:pt>
                <c:pt idx="2003">
                  <c:v>20081112</c:v>
                </c:pt>
                <c:pt idx="2004">
                  <c:v>20081113</c:v>
                </c:pt>
                <c:pt idx="2005">
                  <c:v>20081114</c:v>
                </c:pt>
                <c:pt idx="2006">
                  <c:v>20081117</c:v>
                </c:pt>
                <c:pt idx="2007">
                  <c:v>20081118</c:v>
                </c:pt>
                <c:pt idx="2008">
                  <c:v>20081119</c:v>
                </c:pt>
                <c:pt idx="2009">
                  <c:v>20081120</c:v>
                </c:pt>
                <c:pt idx="2010">
                  <c:v>20081121</c:v>
                </c:pt>
                <c:pt idx="2011">
                  <c:v>20081124</c:v>
                </c:pt>
                <c:pt idx="2012">
                  <c:v>20081125</c:v>
                </c:pt>
                <c:pt idx="2013">
                  <c:v>20081126</c:v>
                </c:pt>
                <c:pt idx="2014">
                  <c:v>20081127</c:v>
                </c:pt>
                <c:pt idx="2015">
                  <c:v>20081128</c:v>
                </c:pt>
                <c:pt idx="2016">
                  <c:v>20081201</c:v>
                </c:pt>
                <c:pt idx="2017">
                  <c:v>20081202</c:v>
                </c:pt>
                <c:pt idx="2018">
                  <c:v>20081203</c:v>
                </c:pt>
                <c:pt idx="2019">
                  <c:v>20081204</c:v>
                </c:pt>
                <c:pt idx="2020">
                  <c:v>20081205</c:v>
                </c:pt>
                <c:pt idx="2021">
                  <c:v>20081208</c:v>
                </c:pt>
                <c:pt idx="2022">
                  <c:v>20081209</c:v>
                </c:pt>
                <c:pt idx="2023">
                  <c:v>20081210</c:v>
                </c:pt>
                <c:pt idx="2024">
                  <c:v>20081211</c:v>
                </c:pt>
                <c:pt idx="2025">
                  <c:v>20081212</c:v>
                </c:pt>
                <c:pt idx="2026">
                  <c:v>20081215</c:v>
                </c:pt>
                <c:pt idx="2027">
                  <c:v>20081216</c:v>
                </c:pt>
                <c:pt idx="2028">
                  <c:v>20081217</c:v>
                </c:pt>
                <c:pt idx="2029">
                  <c:v>20081218</c:v>
                </c:pt>
                <c:pt idx="2030">
                  <c:v>20081219</c:v>
                </c:pt>
                <c:pt idx="2031">
                  <c:v>20081222</c:v>
                </c:pt>
                <c:pt idx="2032">
                  <c:v>20081223</c:v>
                </c:pt>
                <c:pt idx="2033">
                  <c:v>20081229</c:v>
                </c:pt>
                <c:pt idx="2034">
                  <c:v>20081230</c:v>
                </c:pt>
                <c:pt idx="2035">
                  <c:v>20090102</c:v>
                </c:pt>
                <c:pt idx="2036">
                  <c:v>20090105</c:v>
                </c:pt>
                <c:pt idx="2037">
                  <c:v>20090106</c:v>
                </c:pt>
                <c:pt idx="2038">
                  <c:v>20090107</c:v>
                </c:pt>
                <c:pt idx="2039">
                  <c:v>20090108</c:v>
                </c:pt>
                <c:pt idx="2040">
                  <c:v>20090109</c:v>
                </c:pt>
                <c:pt idx="2041">
                  <c:v>20090112</c:v>
                </c:pt>
                <c:pt idx="2042">
                  <c:v>20090113</c:v>
                </c:pt>
                <c:pt idx="2043">
                  <c:v>20090114</c:v>
                </c:pt>
                <c:pt idx="2044">
                  <c:v>20090115</c:v>
                </c:pt>
                <c:pt idx="2045">
                  <c:v>20090116</c:v>
                </c:pt>
                <c:pt idx="2046">
                  <c:v>20090119</c:v>
                </c:pt>
                <c:pt idx="2047">
                  <c:v>20090120</c:v>
                </c:pt>
                <c:pt idx="2048">
                  <c:v>20090121</c:v>
                </c:pt>
                <c:pt idx="2049">
                  <c:v>20090122</c:v>
                </c:pt>
                <c:pt idx="2050">
                  <c:v>20090123</c:v>
                </c:pt>
                <c:pt idx="2051">
                  <c:v>20090126</c:v>
                </c:pt>
                <c:pt idx="2052">
                  <c:v>20090127</c:v>
                </c:pt>
                <c:pt idx="2053">
                  <c:v>20090128</c:v>
                </c:pt>
                <c:pt idx="2054">
                  <c:v>20090129</c:v>
                </c:pt>
                <c:pt idx="2055">
                  <c:v>20090130</c:v>
                </c:pt>
                <c:pt idx="2056">
                  <c:v>20090202</c:v>
                </c:pt>
                <c:pt idx="2057">
                  <c:v>20090203</c:v>
                </c:pt>
                <c:pt idx="2058">
                  <c:v>20090204</c:v>
                </c:pt>
                <c:pt idx="2059">
                  <c:v>20090205</c:v>
                </c:pt>
                <c:pt idx="2060">
                  <c:v>20090206</c:v>
                </c:pt>
                <c:pt idx="2061">
                  <c:v>20090209</c:v>
                </c:pt>
                <c:pt idx="2062">
                  <c:v>20090210</c:v>
                </c:pt>
                <c:pt idx="2063">
                  <c:v>20090211</c:v>
                </c:pt>
                <c:pt idx="2064">
                  <c:v>20090212</c:v>
                </c:pt>
                <c:pt idx="2065">
                  <c:v>20090213</c:v>
                </c:pt>
                <c:pt idx="2066">
                  <c:v>20090216</c:v>
                </c:pt>
                <c:pt idx="2067">
                  <c:v>20090217</c:v>
                </c:pt>
                <c:pt idx="2068">
                  <c:v>20090218</c:v>
                </c:pt>
                <c:pt idx="2069">
                  <c:v>20090219</c:v>
                </c:pt>
                <c:pt idx="2070">
                  <c:v>20090220</c:v>
                </c:pt>
                <c:pt idx="2071">
                  <c:v>20090223</c:v>
                </c:pt>
                <c:pt idx="2072">
                  <c:v>20090224</c:v>
                </c:pt>
                <c:pt idx="2073">
                  <c:v>20090225</c:v>
                </c:pt>
                <c:pt idx="2074">
                  <c:v>20090226</c:v>
                </c:pt>
                <c:pt idx="2075">
                  <c:v>20090227</c:v>
                </c:pt>
                <c:pt idx="2076">
                  <c:v>20090302</c:v>
                </c:pt>
                <c:pt idx="2077">
                  <c:v>20090303</c:v>
                </c:pt>
                <c:pt idx="2078">
                  <c:v>20090304</c:v>
                </c:pt>
                <c:pt idx="2079">
                  <c:v>20090305</c:v>
                </c:pt>
                <c:pt idx="2080">
                  <c:v>20090306</c:v>
                </c:pt>
                <c:pt idx="2081">
                  <c:v>20090309</c:v>
                </c:pt>
                <c:pt idx="2082">
                  <c:v>20090310</c:v>
                </c:pt>
                <c:pt idx="2083">
                  <c:v>20090311</c:v>
                </c:pt>
                <c:pt idx="2084">
                  <c:v>20090312</c:v>
                </c:pt>
                <c:pt idx="2085">
                  <c:v>20090313</c:v>
                </c:pt>
                <c:pt idx="2086">
                  <c:v>20090316</c:v>
                </c:pt>
                <c:pt idx="2087">
                  <c:v>20090317</c:v>
                </c:pt>
                <c:pt idx="2088">
                  <c:v>20090318</c:v>
                </c:pt>
                <c:pt idx="2089">
                  <c:v>20090319</c:v>
                </c:pt>
                <c:pt idx="2090">
                  <c:v>20090320</c:v>
                </c:pt>
                <c:pt idx="2091">
                  <c:v>20090323</c:v>
                </c:pt>
                <c:pt idx="2092">
                  <c:v>20090324</c:v>
                </c:pt>
                <c:pt idx="2093">
                  <c:v>20090325</c:v>
                </c:pt>
                <c:pt idx="2094">
                  <c:v>20090326</c:v>
                </c:pt>
                <c:pt idx="2095">
                  <c:v>20090327</c:v>
                </c:pt>
                <c:pt idx="2096">
                  <c:v>20090330</c:v>
                </c:pt>
                <c:pt idx="2097">
                  <c:v>20090331</c:v>
                </c:pt>
                <c:pt idx="2098">
                  <c:v>20090401</c:v>
                </c:pt>
                <c:pt idx="2099">
                  <c:v>20090402</c:v>
                </c:pt>
                <c:pt idx="2100">
                  <c:v>20090403</c:v>
                </c:pt>
                <c:pt idx="2101">
                  <c:v>20090406</c:v>
                </c:pt>
                <c:pt idx="2102">
                  <c:v>20090407</c:v>
                </c:pt>
                <c:pt idx="2103">
                  <c:v>20090408</c:v>
                </c:pt>
                <c:pt idx="2104">
                  <c:v>20090409</c:v>
                </c:pt>
                <c:pt idx="2105">
                  <c:v>20090414</c:v>
                </c:pt>
                <c:pt idx="2106">
                  <c:v>20090415</c:v>
                </c:pt>
                <c:pt idx="2107">
                  <c:v>20090416</c:v>
                </c:pt>
                <c:pt idx="2108">
                  <c:v>20090417</c:v>
                </c:pt>
                <c:pt idx="2109">
                  <c:v>20090420</c:v>
                </c:pt>
                <c:pt idx="2110">
                  <c:v>20090421</c:v>
                </c:pt>
                <c:pt idx="2111">
                  <c:v>20090422</c:v>
                </c:pt>
                <c:pt idx="2112">
                  <c:v>20090423</c:v>
                </c:pt>
                <c:pt idx="2113">
                  <c:v>20090424</c:v>
                </c:pt>
                <c:pt idx="2114">
                  <c:v>20090427</c:v>
                </c:pt>
                <c:pt idx="2115">
                  <c:v>20090428</c:v>
                </c:pt>
                <c:pt idx="2116">
                  <c:v>20090429</c:v>
                </c:pt>
                <c:pt idx="2117">
                  <c:v>20090430</c:v>
                </c:pt>
                <c:pt idx="2118">
                  <c:v>20090504</c:v>
                </c:pt>
                <c:pt idx="2119">
                  <c:v>20090505</c:v>
                </c:pt>
                <c:pt idx="2120">
                  <c:v>20090506</c:v>
                </c:pt>
                <c:pt idx="2121">
                  <c:v>20090507</c:v>
                </c:pt>
                <c:pt idx="2122">
                  <c:v>20090508</c:v>
                </c:pt>
                <c:pt idx="2123">
                  <c:v>20090511</c:v>
                </c:pt>
                <c:pt idx="2124">
                  <c:v>20090512</c:v>
                </c:pt>
                <c:pt idx="2125">
                  <c:v>20090513</c:v>
                </c:pt>
                <c:pt idx="2126">
                  <c:v>20090514</c:v>
                </c:pt>
                <c:pt idx="2127">
                  <c:v>20090515</c:v>
                </c:pt>
                <c:pt idx="2128">
                  <c:v>20090518</c:v>
                </c:pt>
                <c:pt idx="2129">
                  <c:v>20090519</c:v>
                </c:pt>
                <c:pt idx="2130">
                  <c:v>20090520</c:v>
                </c:pt>
                <c:pt idx="2131">
                  <c:v>20090521</c:v>
                </c:pt>
                <c:pt idx="2132">
                  <c:v>20090522</c:v>
                </c:pt>
                <c:pt idx="2133">
                  <c:v>20090525</c:v>
                </c:pt>
                <c:pt idx="2134">
                  <c:v>20090526</c:v>
                </c:pt>
                <c:pt idx="2135">
                  <c:v>20090527</c:v>
                </c:pt>
                <c:pt idx="2136">
                  <c:v>20090528</c:v>
                </c:pt>
                <c:pt idx="2137">
                  <c:v>20090529</c:v>
                </c:pt>
                <c:pt idx="2138">
                  <c:v>20090601</c:v>
                </c:pt>
                <c:pt idx="2139">
                  <c:v>20090602</c:v>
                </c:pt>
                <c:pt idx="2140">
                  <c:v>20090603</c:v>
                </c:pt>
                <c:pt idx="2141">
                  <c:v>20090604</c:v>
                </c:pt>
                <c:pt idx="2142">
                  <c:v>20090605</c:v>
                </c:pt>
                <c:pt idx="2143">
                  <c:v>20090608</c:v>
                </c:pt>
                <c:pt idx="2144">
                  <c:v>20090609</c:v>
                </c:pt>
                <c:pt idx="2145">
                  <c:v>20090610</c:v>
                </c:pt>
                <c:pt idx="2146">
                  <c:v>20090611</c:v>
                </c:pt>
                <c:pt idx="2147">
                  <c:v>20090612</c:v>
                </c:pt>
                <c:pt idx="2148">
                  <c:v>20090615</c:v>
                </c:pt>
                <c:pt idx="2149">
                  <c:v>20090616</c:v>
                </c:pt>
                <c:pt idx="2150">
                  <c:v>20090617</c:v>
                </c:pt>
                <c:pt idx="2151">
                  <c:v>20090618</c:v>
                </c:pt>
                <c:pt idx="2152">
                  <c:v>20090619</c:v>
                </c:pt>
                <c:pt idx="2153">
                  <c:v>20090622</c:v>
                </c:pt>
                <c:pt idx="2154">
                  <c:v>20090623</c:v>
                </c:pt>
                <c:pt idx="2155">
                  <c:v>20090624</c:v>
                </c:pt>
                <c:pt idx="2156">
                  <c:v>20090625</c:v>
                </c:pt>
                <c:pt idx="2157">
                  <c:v>20090626</c:v>
                </c:pt>
                <c:pt idx="2158">
                  <c:v>20090629</c:v>
                </c:pt>
                <c:pt idx="2159">
                  <c:v>20090630</c:v>
                </c:pt>
                <c:pt idx="2160">
                  <c:v>20090701</c:v>
                </c:pt>
                <c:pt idx="2161">
                  <c:v>20090702</c:v>
                </c:pt>
                <c:pt idx="2162">
                  <c:v>20090703</c:v>
                </c:pt>
                <c:pt idx="2163">
                  <c:v>20090706</c:v>
                </c:pt>
                <c:pt idx="2164">
                  <c:v>20090707</c:v>
                </c:pt>
                <c:pt idx="2165">
                  <c:v>20090708</c:v>
                </c:pt>
                <c:pt idx="2166">
                  <c:v>20090709</c:v>
                </c:pt>
                <c:pt idx="2167">
                  <c:v>20090710</c:v>
                </c:pt>
                <c:pt idx="2168">
                  <c:v>20090713</c:v>
                </c:pt>
                <c:pt idx="2169">
                  <c:v>20090714</c:v>
                </c:pt>
                <c:pt idx="2170">
                  <c:v>20090715</c:v>
                </c:pt>
                <c:pt idx="2171">
                  <c:v>20090716</c:v>
                </c:pt>
                <c:pt idx="2172">
                  <c:v>20090717</c:v>
                </c:pt>
                <c:pt idx="2173">
                  <c:v>20090720</c:v>
                </c:pt>
                <c:pt idx="2174">
                  <c:v>20090721</c:v>
                </c:pt>
                <c:pt idx="2175">
                  <c:v>20090722</c:v>
                </c:pt>
                <c:pt idx="2176">
                  <c:v>20090723</c:v>
                </c:pt>
                <c:pt idx="2177">
                  <c:v>20090724</c:v>
                </c:pt>
                <c:pt idx="2178">
                  <c:v>20090727</c:v>
                </c:pt>
                <c:pt idx="2179">
                  <c:v>20090728</c:v>
                </c:pt>
                <c:pt idx="2180">
                  <c:v>20090729</c:v>
                </c:pt>
                <c:pt idx="2181">
                  <c:v>20090730</c:v>
                </c:pt>
                <c:pt idx="2182">
                  <c:v>20090731</c:v>
                </c:pt>
                <c:pt idx="2183">
                  <c:v>20090803</c:v>
                </c:pt>
                <c:pt idx="2184">
                  <c:v>20090804</c:v>
                </c:pt>
                <c:pt idx="2185">
                  <c:v>20090805</c:v>
                </c:pt>
                <c:pt idx="2186">
                  <c:v>20090806</c:v>
                </c:pt>
                <c:pt idx="2187">
                  <c:v>20090807</c:v>
                </c:pt>
                <c:pt idx="2188">
                  <c:v>20090810</c:v>
                </c:pt>
                <c:pt idx="2189">
                  <c:v>20090811</c:v>
                </c:pt>
                <c:pt idx="2190">
                  <c:v>20090812</c:v>
                </c:pt>
                <c:pt idx="2191">
                  <c:v>20090813</c:v>
                </c:pt>
                <c:pt idx="2192">
                  <c:v>20090814</c:v>
                </c:pt>
                <c:pt idx="2193">
                  <c:v>20090817</c:v>
                </c:pt>
                <c:pt idx="2194">
                  <c:v>20090818</c:v>
                </c:pt>
                <c:pt idx="2195">
                  <c:v>20090819</c:v>
                </c:pt>
                <c:pt idx="2196">
                  <c:v>20090820</c:v>
                </c:pt>
                <c:pt idx="2197">
                  <c:v>20090821</c:v>
                </c:pt>
                <c:pt idx="2198">
                  <c:v>20090824</c:v>
                </c:pt>
                <c:pt idx="2199">
                  <c:v>20090825</c:v>
                </c:pt>
                <c:pt idx="2200">
                  <c:v>20090826</c:v>
                </c:pt>
                <c:pt idx="2201">
                  <c:v>20090827</c:v>
                </c:pt>
                <c:pt idx="2202">
                  <c:v>20090828</c:v>
                </c:pt>
                <c:pt idx="2203">
                  <c:v>20090831</c:v>
                </c:pt>
                <c:pt idx="2204">
                  <c:v>20090901</c:v>
                </c:pt>
                <c:pt idx="2205">
                  <c:v>20090902</c:v>
                </c:pt>
                <c:pt idx="2206">
                  <c:v>20090903</c:v>
                </c:pt>
                <c:pt idx="2207">
                  <c:v>20090904</c:v>
                </c:pt>
                <c:pt idx="2208">
                  <c:v>20090907</c:v>
                </c:pt>
                <c:pt idx="2209">
                  <c:v>20090908</c:v>
                </c:pt>
                <c:pt idx="2210">
                  <c:v>20090909</c:v>
                </c:pt>
                <c:pt idx="2211">
                  <c:v>20090910</c:v>
                </c:pt>
                <c:pt idx="2212">
                  <c:v>20090911</c:v>
                </c:pt>
                <c:pt idx="2213">
                  <c:v>20090914</c:v>
                </c:pt>
                <c:pt idx="2214">
                  <c:v>20090915</c:v>
                </c:pt>
                <c:pt idx="2215">
                  <c:v>20090916</c:v>
                </c:pt>
                <c:pt idx="2216">
                  <c:v>20090917</c:v>
                </c:pt>
                <c:pt idx="2217">
                  <c:v>20090918</c:v>
                </c:pt>
                <c:pt idx="2218">
                  <c:v>20090921</c:v>
                </c:pt>
                <c:pt idx="2219">
                  <c:v>20090922</c:v>
                </c:pt>
                <c:pt idx="2220">
                  <c:v>20090923</c:v>
                </c:pt>
                <c:pt idx="2221">
                  <c:v>20090924</c:v>
                </c:pt>
                <c:pt idx="2222">
                  <c:v>20090925</c:v>
                </c:pt>
                <c:pt idx="2223">
                  <c:v>20090928</c:v>
                </c:pt>
                <c:pt idx="2224">
                  <c:v>20090929</c:v>
                </c:pt>
                <c:pt idx="2225">
                  <c:v>20090930</c:v>
                </c:pt>
                <c:pt idx="2226">
                  <c:v>20091001</c:v>
                </c:pt>
                <c:pt idx="2227">
                  <c:v>20091002</c:v>
                </c:pt>
                <c:pt idx="2228">
                  <c:v>20091005</c:v>
                </c:pt>
                <c:pt idx="2229">
                  <c:v>20091006</c:v>
                </c:pt>
                <c:pt idx="2230">
                  <c:v>20091007</c:v>
                </c:pt>
                <c:pt idx="2231">
                  <c:v>20091008</c:v>
                </c:pt>
                <c:pt idx="2232">
                  <c:v>20091009</c:v>
                </c:pt>
                <c:pt idx="2233">
                  <c:v>20091012</c:v>
                </c:pt>
                <c:pt idx="2234">
                  <c:v>20091013</c:v>
                </c:pt>
                <c:pt idx="2235">
                  <c:v>20091014</c:v>
                </c:pt>
                <c:pt idx="2236">
                  <c:v>20091015</c:v>
                </c:pt>
                <c:pt idx="2237">
                  <c:v>20091016</c:v>
                </c:pt>
                <c:pt idx="2238">
                  <c:v>20091019</c:v>
                </c:pt>
                <c:pt idx="2239">
                  <c:v>20091020</c:v>
                </c:pt>
                <c:pt idx="2240">
                  <c:v>20091021</c:v>
                </c:pt>
                <c:pt idx="2241">
                  <c:v>20091022</c:v>
                </c:pt>
                <c:pt idx="2242">
                  <c:v>20091023</c:v>
                </c:pt>
                <c:pt idx="2243">
                  <c:v>20091026</c:v>
                </c:pt>
                <c:pt idx="2244">
                  <c:v>20091027</c:v>
                </c:pt>
                <c:pt idx="2245">
                  <c:v>20091028</c:v>
                </c:pt>
                <c:pt idx="2246">
                  <c:v>20091029</c:v>
                </c:pt>
                <c:pt idx="2247">
                  <c:v>20091030</c:v>
                </c:pt>
                <c:pt idx="2248">
                  <c:v>20091102</c:v>
                </c:pt>
                <c:pt idx="2249">
                  <c:v>20091103</c:v>
                </c:pt>
                <c:pt idx="2250">
                  <c:v>20091104</c:v>
                </c:pt>
                <c:pt idx="2251">
                  <c:v>20091105</c:v>
                </c:pt>
                <c:pt idx="2252">
                  <c:v>20091106</c:v>
                </c:pt>
                <c:pt idx="2253">
                  <c:v>20091109</c:v>
                </c:pt>
                <c:pt idx="2254">
                  <c:v>20091110</c:v>
                </c:pt>
                <c:pt idx="2255">
                  <c:v>20091111</c:v>
                </c:pt>
                <c:pt idx="2256">
                  <c:v>20091112</c:v>
                </c:pt>
                <c:pt idx="2257">
                  <c:v>20091113</c:v>
                </c:pt>
                <c:pt idx="2258">
                  <c:v>20091116</c:v>
                </c:pt>
                <c:pt idx="2259">
                  <c:v>20091117</c:v>
                </c:pt>
                <c:pt idx="2260">
                  <c:v>20091118</c:v>
                </c:pt>
                <c:pt idx="2261">
                  <c:v>20091119</c:v>
                </c:pt>
                <c:pt idx="2262">
                  <c:v>20091120</c:v>
                </c:pt>
                <c:pt idx="2263">
                  <c:v>20091123</c:v>
                </c:pt>
                <c:pt idx="2264">
                  <c:v>20091124</c:v>
                </c:pt>
                <c:pt idx="2265">
                  <c:v>20091125</c:v>
                </c:pt>
                <c:pt idx="2266">
                  <c:v>20091126</c:v>
                </c:pt>
                <c:pt idx="2267">
                  <c:v>20091127</c:v>
                </c:pt>
                <c:pt idx="2268">
                  <c:v>20091130</c:v>
                </c:pt>
                <c:pt idx="2269">
                  <c:v>20091201</c:v>
                </c:pt>
                <c:pt idx="2270">
                  <c:v>20091202</c:v>
                </c:pt>
                <c:pt idx="2271">
                  <c:v>20091203</c:v>
                </c:pt>
                <c:pt idx="2272">
                  <c:v>20091204</c:v>
                </c:pt>
                <c:pt idx="2273">
                  <c:v>20091207</c:v>
                </c:pt>
                <c:pt idx="2274">
                  <c:v>20091208</c:v>
                </c:pt>
                <c:pt idx="2275">
                  <c:v>20091209</c:v>
                </c:pt>
                <c:pt idx="2276">
                  <c:v>20091210</c:v>
                </c:pt>
                <c:pt idx="2277">
                  <c:v>20091211</c:v>
                </c:pt>
                <c:pt idx="2278">
                  <c:v>20091214</c:v>
                </c:pt>
                <c:pt idx="2279">
                  <c:v>20091215</c:v>
                </c:pt>
                <c:pt idx="2280">
                  <c:v>20091216</c:v>
                </c:pt>
                <c:pt idx="2281">
                  <c:v>20091217</c:v>
                </c:pt>
                <c:pt idx="2282">
                  <c:v>20091218</c:v>
                </c:pt>
                <c:pt idx="2283">
                  <c:v>20091221</c:v>
                </c:pt>
                <c:pt idx="2284">
                  <c:v>20091222</c:v>
                </c:pt>
                <c:pt idx="2285">
                  <c:v>20091223</c:v>
                </c:pt>
                <c:pt idx="2286">
                  <c:v>20091228</c:v>
                </c:pt>
                <c:pt idx="2287">
                  <c:v>20091229</c:v>
                </c:pt>
                <c:pt idx="2288">
                  <c:v>20091230</c:v>
                </c:pt>
                <c:pt idx="2289">
                  <c:v>20100104</c:v>
                </c:pt>
                <c:pt idx="2290">
                  <c:v>20100105</c:v>
                </c:pt>
                <c:pt idx="2291">
                  <c:v>20100106</c:v>
                </c:pt>
                <c:pt idx="2292">
                  <c:v>20100107</c:v>
                </c:pt>
                <c:pt idx="2293">
                  <c:v>20100108</c:v>
                </c:pt>
                <c:pt idx="2294">
                  <c:v>20100111</c:v>
                </c:pt>
                <c:pt idx="2295">
                  <c:v>20100112</c:v>
                </c:pt>
                <c:pt idx="2296">
                  <c:v>20100113</c:v>
                </c:pt>
                <c:pt idx="2297">
                  <c:v>20100114</c:v>
                </c:pt>
                <c:pt idx="2298">
                  <c:v>20100115</c:v>
                </c:pt>
                <c:pt idx="2299">
                  <c:v>20100118</c:v>
                </c:pt>
                <c:pt idx="2300">
                  <c:v>20100119</c:v>
                </c:pt>
                <c:pt idx="2301">
                  <c:v>20100120</c:v>
                </c:pt>
                <c:pt idx="2302">
                  <c:v>20100121</c:v>
                </c:pt>
                <c:pt idx="2303">
                  <c:v>20100122</c:v>
                </c:pt>
                <c:pt idx="2304">
                  <c:v>20100125</c:v>
                </c:pt>
                <c:pt idx="2305">
                  <c:v>20100126</c:v>
                </c:pt>
                <c:pt idx="2306">
                  <c:v>20100127</c:v>
                </c:pt>
                <c:pt idx="2307">
                  <c:v>20100128</c:v>
                </c:pt>
                <c:pt idx="2308">
                  <c:v>20100129</c:v>
                </c:pt>
                <c:pt idx="2309">
                  <c:v>20100201</c:v>
                </c:pt>
                <c:pt idx="2310">
                  <c:v>20100202</c:v>
                </c:pt>
                <c:pt idx="2311">
                  <c:v>20100203</c:v>
                </c:pt>
                <c:pt idx="2312">
                  <c:v>20100204</c:v>
                </c:pt>
                <c:pt idx="2313">
                  <c:v>20100205</c:v>
                </c:pt>
                <c:pt idx="2314">
                  <c:v>20100208</c:v>
                </c:pt>
                <c:pt idx="2315">
                  <c:v>20100209</c:v>
                </c:pt>
                <c:pt idx="2316">
                  <c:v>20100210</c:v>
                </c:pt>
                <c:pt idx="2317">
                  <c:v>20100211</c:v>
                </c:pt>
                <c:pt idx="2318">
                  <c:v>20100212</c:v>
                </c:pt>
                <c:pt idx="2319">
                  <c:v>20100215</c:v>
                </c:pt>
                <c:pt idx="2320">
                  <c:v>20100216</c:v>
                </c:pt>
                <c:pt idx="2321">
                  <c:v>20100217</c:v>
                </c:pt>
                <c:pt idx="2322">
                  <c:v>20100218</c:v>
                </c:pt>
                <c:pt idx="2323">
                  <c:v>20100219</c:v>
                </c:pt>
                <c:pt idx="2324">
                  <c:v>20100222</c:v>
                </c:pt>
                <c:pt idx="2325">
                  <c:v>20100223</c:v>
                </c:pt>
                <c:pt idx="2326">
                  <c:v>20100224</c:v>
                </c:pt>
                <c:pt idx="2327">
                  <c:v>20100225</c:v>
                </c:pt>
                <c:pt idx="2328">
                  <c:v>20100226</c:v>
                </c:pt>
                <c:pt idx="2329">
                  <c:v>20100301</c:v>
                </c:pt>
                <c:pt idx="2330">
                  <c:v>20100302</c:v>
                </c:pt>
                <c:pt idx="2331">
                  <c:v>20100303</c:v>
                </c:pt>
                <c:pt idx="2332">
                  <c:v>20100304</c:v>
                </c:pt>
                <c:pt idx="2333">
                  <c:v>20100305</c:v>
                </c:pt>
                <c:pt idx="2334">
                  <c:v>20100308</c:v>
                </c:pt>
                <c:pt idx="2335">
                  <c:v>20100309</c:v>
                </c:pt>
                <c:pt idx="2336">
                  <c:v>20100310</c:v>
                </c:pt>
                <c:pt idx="2337">
                  <c:v>20100311</c:v>
                </c:pt>
                <c:pt idx="2338">
                  <c:v>20100312</c:v>
                </c:pt>
                <c:pt idx="2339">
                  <c:v>20100315</c:v>
                </c:pt>
                <c:pt idx="2340">
                  <c:v>20100316</c:v>
                </c:pt>
                <c:pt idx="2341">
                  <c:v>20100317</c:v>
                </c:pt>
                <c:pt idx="2342">
                  <c:v>20100318</c:v>
                </c:pt>
                <c:pt idx="2343">
                  <c:v>20100319</c:v>
                </c:pt>
                <c:pt idx="2344">
                  <c:v>20100322</c:v>
                </c:pt>
                <c:pt idx="2345">
                  <c:v>20100323</c:v>
                </c:pt>
                <c:pt idx="2346">
                  <c:v>20100324</c:v>
                </c:pt>
                <c:pt idx="2347">
                  <c:v>20100325</c:v>
                </c:pt>
                <c:pt idx="2348">
                  <c:v>20100326</c:v>
                </c:pt>
                <c:pt idx="2349">
                  <c:v>20100329</c:v>
                </c:pt>
                <c:pt idx="2350">
                  <c:v>20100330</c:v>
                </c:pt>
                <c:pt idx="2351">
                  <c:v>20100331</c:v>
                </c:pt>
                <c:pt idx="2352">
                  <c:v>20100401</c:v>
                </c:pt>
                <c:pt idx="2353">
                  <c:v>20100406</c:v>
                </c:pt>
                <c:pt idx="2354">
                  <c:v>20100407</c:v>
                </c:pt>
                <c:pt idx="2355">
                  <c:v>20100408</c:v>
                </c:pt>
                <c:pt idx="2356">
                  <c:v>20100409</c:v>
                </c:pt>
                <c:pt idx="2357">
                  <c:v>20100412</c:v>
                </c:pt>
                <c:pt idx="2358">
                  <c:v>20100413</c:v>
                </c:pt>
                <c:pt idx="2359">
                  <c:v>20100414</c:v>
                </c:pt>
                <c:pt idx="2360">
                  <c:v>20100415</c:v>
                </c:pt>
                <c:pt idx="2361">
                  <c:v>20100416</c:v>
                </c:pt>
                <c:pt idx="2362">
                  <c:v>20100419</c:v>
                </c:pt>
                <c:pt idx="2363">
                  <c:v>20100420</c:v>
                </c:pt>
                <c:pt idx="2364">
                  <c:v>20100421</c:v>
                </c:pt>
                <c:pt idx="2365">
                  <c:v>20100422</c:v>
                </c:pt>
                <c:pt idx="2366">
                  <c:v>20100423</c:v>
                </c:pt>
                <c:pt idx="2367">
                  <c:v>20100426</c:v>
                </c:pt>
                <c:pt idx="2368">
                  <c:v>20100427</c:v>
                </c:pt>
                <c:pt idx="2369">
                  <c:v>20100428</c:v>
                </c:pt>
                <c:pt idx="2370">
                  <c:v>20100429</c:v>
                </c:pt>
                <c:pt idx="2371">
                  <c:v>20100430</c:v>
                </c:pt>
                <c:pt idx="2372">
                  <c:v>20100503</c:v>
                </c:pt>
                <c:pt idx="2373">
                  <c:v>20100504</c:v>
                </c:pt>
                <c:pt idx="2374">
                  <c:v>20100505</c:v>
                </c:pt>
                <c:pt idx="2375">
                  <c:v>20100506</c:v>
                </c:pt>
                <c:pt idx="2376">
                  <c:v>20100507</c:v>
                </c:pt>
                <c:pt idx="2377">
                  <c:v>20100510</c:v>
                </c:pt>
                <c:pt idx="2378">
                  <c:v>20100511</c:v>
                </c:pt>
                <c:pt idx="2379">
                  <c:v>20100512</c:v>
                </c:pt>
                <c:pt idx="2380">
                  <c:v>20100513</c:v>
                </c:pt>
                <c:pt idx="2381">
                  <c:v>20100514</c:v>
                </c:pt>
                <c:pt idx="2382">
                  <c:v>20100517</c:v>
                </c:pt>
                <c:pt idx="2383">
                  <c:v>20100518</c:v>
                </c:pt>
                <c:pt idx="2384">
                  <c:v>20100519</c:v>
                </c:pt>
                <c:pt idx="2385">
                  <c:v>20100520</c:v>
                </c:pt>
                <c:pt idx="2386">
                  <c:v>20100521</c:v>
                </c:pt>
                <c:pt idx="2387">
                  <c:v>20100524</c:v>
                </c:pt>
                <c:pt idx="2388">
                  <c:v>20100525</c:v>
                </c:pt>
                <c:pt idx="2389">
                  <c:v>20100526</c:v>
                </c:pt>
                <c:pt idx="2390">
                  <c:v>20100527</c:v>
                </c:pt>
                <c:pt idx="2391">
                  <c:v>20100528</c:v>
                </c:pt>
                <c:pt idx="2392">
                  <c:v>20100531</c:v>
                </c:pt>
                <c:pt idx="2393">
                  <c:v>20100601</c:v>
                </c:pt>
                <c:pt idx="2394">
                  <c:v>20100602</c:v>
                </c:pt>
                <c:pt idx="2395">
                  <c:v>20100603</c:v>
                </c:pt>
                <c:pt idx="2396">
                  <c:v>20100604</c:v>
                </c:pt>
                <c:pt idx="2397">
                  <c:v>20100607</c:v>
                </c:pt>
                <c:pt idx="2398">
                  <c:v>20100608</c:v>
                </c:pt>
                <c:pt idx="2399">
                  <c:v>20100609</c:v>
                </c:pt>
                <c:pt idx="2400">
                  <c:v>20100610</c:v>
                </c:pt>
                <c:pt idx="2401">
                  <c:v>20100611</c:v>
                </c:pt>
                <c:pt idx="2402">
                  <c:v>20100614</c:v>
                </c:pt>
                <c:pt idx="2403">
                  <c:v>20100615</c:v>
                </c:pt>
                <c:pt idx="2404">
                  <c:v>20100616</c:v>
                </c:pt>
                <c:pt idx="2405">
                  <c:v>20100617</c:v>
                </c:pt>
                <c:pt idx="2406">
                  <c:v>20100618</c:v>
                </c:pt>
                <c:pt idx="2407">
                  <c:v>20100621</c:v>
                </c:pt>
                <c:pt idx="2408">
                  <c:v>20100622</c:v>
                </c:pt>
                <c:pt idx="2409">
                  <c:v>20100623</c:v>
                </c:pt>
                <c:pt idx="2410">
                  <c:v>20100624</c:v>
                </c:pt>
                <c:pt idx="2411">
                  <c:v>20100625</c:v>
                </c:pt>
                <c:pt idx="2412">
                  <c:v>20100628</c:v>
                </c:pt>
                <c:pt idx="2413">
                  <c:v>20100629</c:v>
                </c:pt>
                <c:pt idx="2414">
                  <c:v>20100630</c:v>
                </c:pt>
                <c:pt idx="2415">
                  <c:v>20100701</c:v>
                </c:pt>
                <c:pt idx="2416">
                  <c:v>20100702</c:v>
                </c:pt>
                <c:pt idx="2417">
                  <c:v>20100705</c:v>
                </c:pt>
                <c:pt idx="2418">
                  <c:v>20100706</c:v>
                </c:pt>
                <c:pt idx="2419">
                  <c:v>20100707</c:v>
                </c:pt>
                <c:pt idx="2420">
                  <c:v>20100708</c:v>
                </c:pt>
                <c:pt idx="2421">
                  <c:v>20100709</c:v>
                </c:pt>
                <c:pt idx="2422">
                  <c:v>20100712</c:v>
                </c:pt>
                <c:pt idx="2423">
                  <c:v>20100713</c:v>
                </c:pt>
                <c:pt idx="2424">
                  <c:v>20100714</c:v>
                </c:pt>
                <c:pt idx="2425">
                  <c:v>20100715</c:v>
                </c:pt>
                <c:pt idx="2426">
                  <c:v>20100716</c:v>
                </c:pt>
                <c:pt idx="2427">
                  <c:v>20100719</c:v>
                </c:pt>
                <c:pt idx="2428">
                  <c:v>20100720</c:v>
                </c:pt>
                <c:pt idx="2429">
                  <c:v>20100721</c:v>
                </c:pt>
                <c:pt idx="2430">
                  <c:v>20100722</c:v>
                </c:pt>
                <c:pt idx="2431">
                  <c:v>20100723</c:v>
                </c:pt>
                <c:pt idx="2432">
                  <c:v>20100726</c:v>
                </c:pt>
                <c:pt idx="2433">
                  <c:v>20100727</c:v>
                </c:pt>
                <c:pt idx="2434">
                  <c:v>20100728</c:v>
                </c:pt>
                <c:pt idx="2435">
                  <c:v>20100729</c:v>
                </c:pt>
                <c:pt idx="2436">
                  <c:v>20100730</c:v>
                </c:pt>
                <c:pt idx="2437">
                  <c:v>20100802</c:v>
                </c:pt>
                <c:pt idx="2438">
                  <c:v>20100803</c:v>
                </c:pt>
                <c:pt idx="2439">
                  <c:v>20100804</c:v>
                </c:pt>
                <c:pt idx="2440">
                  <c:v>20100805</c:v>
                </c:pt>
                <c:pt idx="2441">
                  <c:v>20100806</c:v>
                </c:pt>
                <c:pt idx="2442">
                  <c:v>20100809</c:v>
                </c:pt>
                <c:pt idx="2443">
                  <c:v>20100810</c:v>
                </c:pt>
                <c:pt idx="2444">
                  <c:v>20100811</c:v>
                </c:pt>
                <c:pt idx="2445">
                  <c:v>20100812</c:v>
                </c:pt>
                <c:pt idx="2446">
                  <c:v>20100813</c:v>
                </c:pt>
                <c:pt idx="2447">
                  <c:v>20100816</c:v>
                </c:pt>
                <c:pt idx="2448">
                  <c:v>20100817</c:v>
                </c:pt>
                <c:pt idx="2449">
                  <c:v>20100818</c:v>
                </c:pt>
                <c:pt idx="2450">
                  <c:v>20100819</c:v>
                </c:pt>
                <c:pt idx="2451">
                  <c:v>20100820</c:v>
                </c:pt>
                <c:pt idx="2452">
                  <c:v>20100823</c:v>
                </c:pt>
                <c:pt idx="2453">
                  <c:v>20100824</c:v>
                </c:pt>
                <c:pt idx="2454">
                  <c:v>20100825</c:v>
                </c:pt>
                <c:pt idx="2455">
                  <c:v>20100826</c:v>
                </c:pt>
                <c:pt idx="2456">
                  <c:v>20100827</c:v>
                </c:pt>
                <c:pt idx="2457">
                  <c:v>20100830</c:v>
                </c:pt>
                <c:pt idx="2458">
                  <c:v>20100831</c:v>
                </c:pt>
                <c:pt idx="2459">
                  <c:v>20100901</c:v>
                </c:pt>
                <c:pt idx="2460">
                  <c:v>20100902</c:v>
                </c:pt>
                <c:pt idx="2461">
                  <c:v>20100903</c:v>
                </c:pt>
                <c:pt idx="2462">
                  <c:v>20100906</c:v>
                </c:pt>
                <c:pt idx="2463">
                  <c:v>20100907</c:v>
                </c:pt>
                <c:pt idx="2464">
                  <c:v>20100908</c:v>
                </c:pt>
                <c:pt idx="2465">
                  <c:v>20100909</c:v>
                </c:pt>
                <c:pt idx="2466">
                  <c:v>20100910</c:v>
                </c:pt>
                <c:pt idx="2467">
                  <c:v>20100913</c:v>
                </c:pt>
                <c:pt idx="2468">
                  <c:v>20100914</c:v>
                </c:pt>
                <c:pt idx="2469">
                  <c:v>20100915</c:v>
                </c:pt>
                <c:pt idx="2470">
                  <c:v>20100916</c:v>
                </c:pt>
                <c:pt idx="2471">
                  <c:v>20100917</c:v>
                </c:pt>
                <c:pt idx="2472">
                  <c:v>20100920</c:v>
                </c:pt>
                <c:pt idx="2473">
                  <c:v>20100921</c:v>
                </c:pt>
                <c:pt idx="2474">
                  <c:v>20100922</c:v>
                </c:pt>
                <c:pt idx="2475">
                  <c:v>20100923</c:v>
                </c:pt>
                <c:pt idx="2476">
                  <c:v>20100924</c:v>
                </c:pt>
                <c:pt idx="2477">
                  <c:v>20100927</c:v>
                </c:pt>
                <c:pt idx="2478">
                  <c:v>20100928</c:v>
                </c:pt>
                <c:pt idx="2479">
                  <c:v>20100929</c:v>
                </c:pt>
                <c:pt idx="2480">
                  <c:v>20100930</c:v>
                </c:pt>
                <c:pt idx="2481">
                  <c:v>20101001</c:v>
                </c:pt>
                <c:pt idx="2482">
                  <c:v>20101004</c:v>
                </c:pt>
                <c:pt idx="2483">
                  <c:v>20101005</c:v>
                </c:pt>
                <c:pt idx="2484">
                  <c:v>20101006</c:v>
                </c:pt>
                <c:pt idx="2485">
                  <c:v>20101007</c:v>
                </c:pt>
                <c:pt idx="2486">
                  <c:v>20101008</c:v>
                </c:pt>
                <c:pt idx="2487">
                  <c:v>20101011</c:v>
                </c:pt>
                <c:pt idx="2488">
                  <c:v>20101012</c:v>
                </c:pt>
                <c:pt idx="2489">
                  <c:v>20101013</c:v>
                </c:pt>
                <c:pt idx="2490">
                  <c:v>20101014</c:v>
                </c:pt>
                <c:pt idx="2491">
                  <c:v>20101015</c:v>
                </c:pt>
                <c:pt idx="2492">
                  <c:v>20101018</c:v>
                </c:pt>
                <c:pt idx="2493">
                  <c:v>20101019</c:v>
                </c:pt>
                <c:pt idx="2494">
                  <c:v>20101020</c:v>
                </c:pt>
                <c:pt idx="2495">
                  <c:v>20101021</c:v>
                </c:pt>
                <c:pt idx="2496">
                  <c:v>20101022</c:v>
                </c:pt>
                <c:pt idx="2497">
                  <c:v>20101025</c:v>
                </c:pt>
                <c:pt idx="2498">
                  <c:v>20101026</c:v>
                </c:pt>
                <c:pt idx="2499">
                  <c:v>20101027</c:v>
                </c:pt>
                <c:pt idx="2500">
                  <c:v>20101028</c:v>
                </c:pt>
                <c:pt idx="2501">
                  <c:v>20101029</c:v>
                </c:pt>
                <c:pt idx="2502">
                  <c:v>20101101</c:v>
                </c:pt>
                <c:pt idx="2503">
                  <c:v>20101102</c:v>
                </c:pt>
                <c:pt idx="2504">
                  <c:v>20101103</c:v>
                </c:pt>
                <c:pt idx="2505">
                  <c:v>20101104</c:v>
                </c:pt>
                <c:pt idx="2506">
                  <c:v>20101105</c:v>
                </c:pt>
                <c:pt idx="2507">
                  <c:v>20101108</c:v>
                </c:pt>
                <c:pt idx="2508">
                  <c:v>20101109</c:v>
                </c:pt>
                <c:pt idx="2509">
                  <c:v>20101110</c:v>
                </c:pt>
                <c:pt idx="2510">
                  <c:v>20101111</c:v>
                </c:pt>
                <c:pt idx="2511">
                  <c:v>20101112</c:v>
                </c:pt>
                <c:pt idx="2512">
                  <c:v>20101115</c:v>
                </c:pt>
                <c:pt idx="2513">
                  <c:v>20101116</c:v>
                </c:pt>
                <c:pt idx="2514">
                  <c:v>20101117</c:v>
                </c:pt>
                <c:pt idx="2515">
                  <c:v>20101118</c:v>
                </c:pt>
                <c:pt idx="2516">
                  <c:v>20101119</c:v>
                </c:pt>
                <c:pt idx="2517">
                  <c:v>20101122</c:v>
                </c:pt>
                <c:pt idx="2518">
                  <c:v>20101123</c:v>
                </c:pt>
                <c:pt idx="2519">
                  <c:v>20101124</c:v>
                </c:pt>
                <c:pt idx="2520">
                  <c:v>20101125</c:v>
                </c:pt>
                <c:pt idx="2521">
                  <c:v>20101126</c:v>
                </c:pt>
                <c:pt idx="2522">
                  <c:v>20101129</c:v>
                </c:pt>
                <c:pt idx="2523">
                  <c:v>20101130</c:v>
                </c:pt>
                <c:pt idx="2524">
                  <c:v>20101201</c:v>
                </c:pt>
                <c:pt idx="2525">
                  <c:v>20101202</c:v>
                </c:pt>
                <c:pt idx="2526">
                  <c:v>20101203</c:v>
                </c:pt>
                <c:pt idx="2527">
                  <c:v>20101206</c:v>
                </c:pt>
                <c:pt idx="2528">
                  <c:v>20101207</c:v>
                </c:pt>
                <c:pt idx="2529">
                  <c:v>20101208</c:v>
                </c:pt>
                <c:pt idx="2530">
                  <c:v>20101209</c:v>
                </c:pt>
                <c:pt idx="2531">
                  <c:v>20101210</c:v>
                </c:pt>
                <c:pt idx="2532">
                  <c:v>20101213</c:v>
                </c:pt>
                <c:pt idx="2533">
                  <c:v>20101214</c:v>
                </c:pt>
                <c:pt idx="2534">
                  <c:v>20101215</c:v>
                </c:pt>
                <c:pt idx="2535">
                  <c:v>20101216</c:v>
                </c:pt>
                <c:pt idx="2536">
                  <c:v>20101217</c:v>
                </c:pt>
                <c:pt idx="2537">
                  <c:v>20101220</c:v>
                </c:pt>
                <c:pt idx="2538">
                  <c:v>20101221</c:v>
                </c:pt>
                <c:pt idx="2539">
                  <c:v>20101222</c:v>
                </c:pt>
                <c:pt idx="2540">
                  <c:v>20101223</c:v>
                </c:pt>
                <c:pt idx="2541">
                  <c:v>20101227</c:v>
                </c:pt>
                <c:pt idx="2542">
                  <c:v>20101228</c:v>
                </c:pt>
                <c:pt idx="2543">
                  <c:v>20101229</c:v>
                </c:pt>
                <c:pt idx="2544">
                  <c:v>20101230</c:v>
                </c:pt>
                <c:pt idx="2545">
                  <c:v>20110103</c:v>
                </c:pt>
                <c:pt idx="2546">
                  <c:v>20110104</c:v>
                </c:pt>
                <c:pt idx="2547">
                  <c:v>20110105</c:v>
                </c:pt>
                <c:pt idx="2548">
                  <c:v>20110106</c:v>
                </c:pt>
                <c:pt idx="2549">
                  <c:v>20110107</c:v>
                </c:pt>
                <c:pt idx="2550">
                  <c:v>20110110</c:v>
                </c:pt>
                <c:pt idx="2551">
                  <c:v>20110111</c:v>
                </c:pt>
                <c:pt idx="2552">
                  <c:v>20110112</c:v>
                </c:pt>
                <c:pt idx="2553">
                  <c:v>20110113</c:v>
                </c:pt>
                <c:pt idx="2554">
                  <c:v>20110114</c:v>
                </c:pt>
                <c:pt idx="2555">
                  <c:v>20110117</c:v>
                </c:pt>
                <c:pt idx="2556">
                  <c:v>20110118</c:v>
                </c:pt>
                <c:pt idx="2557">
                  <c:v>20110119</c:v>
                </c:pt>
                <c:pt idx="2558">
                  <c:v>20110120</c:v>
                </c:pt>
                <c:pt idx="2559">
                  <c:v>20110121</c:v>
                </c:pt>
                <c:pt idx="2560">
                  <c:v>20110124</c:v>
                </c:pt>
                <c:pt idx="2561">
                  <c:v>20110125</c:v>
                </c:pt>
                <c:pt idx="2562">
                  <c:v>20110126</c:v>
                </c:pt>
                <c:pt idx="2563">
                  <c:v>20110127</c:v>
                </c:pt>
                <c:pt idx="2564">
                  <c:v>20110128</c:v>
                </c:pt>
                <c:pt idx="2565">
                  <c:v>20110131</c:v>
                </c:pt>
                <c:pt idx="2566">
                  <c:v>20110201</c:v>
                </c:pt>
                <c:pt idx="2567">
                  <c:v>20110202</c:v>
                </c:pt>
                <c:pt idx="2568">
                  <c:v>20110203</c:v>
                </c:pt>
                <c:pt idx="2569">
                  <c:v>20110204</c:v>
                </c:pt>
                <c:pt idx="2570">
                  <c:v>20110207</c:v>
                </c:pt>
                <c:pt idx="2571">
                  <c:v>20110208</c:v>
                </c:pt>
                <c:pt idx="2572">
                  <c:v>20110209</c:v>
                </c:pt>
                <c:pt idx="2573">
                  <c:v>20110210</c:v>
                </c:pt>
                <c:pt idx="2574">
                  <c:v>20110211</c:v>
                </c:pt>
                <c:pt idx="2575">
                  <c:v>20110214</c:v>
                </c:pt>
                <c:pt idx="2576">
                  <c:v>20110215</c:v>
                </c:pt>
                <c:pt idx="2577">
                  <c:v>20110216</c:v>
                </c:pt>
                <c:pt idx="2578">
                  <c:v>20110217</c:v>
                </c:pt>
                <c:pt idx="2579">
                  <c:v>20110218</c:v>
                </c:pt>
                <c:pt idx="2580">
                  <c:v>20110221</c:v>
                </c:pt>
                <c:pt idx="2581">
                  <c:v>20110222</c:v>
                </c:pt>
                <c:pt idx="2582">
                  <c:v>20110223</c:v>
                </c:pt>
                <c:pt idx="2583">
                  <c:v>20110224</c:v>
                </c:pt>
                <c:pt idx="2584">
                  <c:v>20110225</c:v>
                </c:pt>
                <c:pt idx="2585">
                  <c:v>20110228</c:v>
                </c:pt>
                <c:pt idx="2586">
                  <c:v>20110301</c:v>
                </c:pt>
                <c:pt idx="2587">
                  <c:v>20110302</c:v>
                </c:pt>
                <c:pt idx="2588">
                  <c:v>20110303</c:v>
                </c:pt>
                <c:pt idx="2589">
                  <c:v>20110304</c:v>
                </c:pt>
                <c:pt idx="2590">
                  <c:v>20110307</c:v>
                </c:pt>
                <c:pt idx="2591">
                  <c:v>20110308</c:v>
                </c:pt>
                <c:pt idx="2592">
                  <c:v>20110309</c:v>
                </c:pt>
                <c:pt idx="2593">
                  <c:v>20110310</c:v>
                </c:pt>
                <c:pt idx="2594">
                  <c:v>20110311</c:v>
                </c:pt>
                <c:pt idx="2595">
                  <c:v>20110314</c:v>
                </c:pt>
                <c:pt idx="2596">
                  <c:v>20110315</c:v>
                </c:pt>
                <c:pt idx="2597">
                  <c:v>20110316</c:v>
                </c:pt>
                <c:pt idx="2598">
                  <c:v>20110317</c:v>
                </c:pt>
                <c:pt idx="2599">
                  <c:v>20110318</c:v>
                </c:pt>
                <c:pt idx="2600">
                  <c:v>20110321</c:v>
                </c:pt>
                <c:pt idx="2601">
                  <c:v>20110322</c:v>
                </c:pt>
                <c:pt idx="2602">
                  <c:v>20110323</c:v>
                </c:pt>
                <c:pt idx="2603">
                  <c:v>20110324</c:v>
                </c:pt>
                <c:pt idx="2604">
                  <c:v>20110325</c:v>
                </c:pt>
                <c:pt idx="2605">
                  <c:v>20110328</c:v>
                </c:pt>
                <c:pt idx="2606">
                  <c:v>20110329</c:v>
                </c:pt>
                <c:pt idx="2607">
                  <c:v>20110330</c:v>
                </c:pt>
                <c:pt idx="2608">
                  <c:v>20110331</c:v>
                </c:pt>
                <c:pt idx="2609">
                  <c:v>20110401</c:v>
                </c:pt>
                <c:pt idx="2610">
                  <c:v>20110404</c:v>
                </c:pt>
                <c:pt idx="2611">
                  <c:v>20110405</c:v>
                </c:pt>
                <c:pt idx="2612">
                  <c:v>20110406</c:v>
                </c:pt>
                <c:pt idx="2613">
                  <c:v>20110407</c:v>
                </c:pt>
                <c:pt idx="2614">
                  <c:v>20110408</c:v>
                </c:pt>
                <c:pt idx="2615">
                  <c:v>20110411</c:v>
                </c:pt>
                <c:pt idx="2616">
                  <c:v>20110412</c:v>
                </c:pt>
                <c:pt idx="2617">
                  <c:v>20110413</c:v>
                </c:pt>
                <c:pt idx="2618">
                  <c:v>20110414</c:v>
                </c:pt>
                <c:pt idx="2619">
                  <c:v>20110415</c:v>
                </c:pt>
                <c:pt idx="2620">
                  <c:v>20110418</c:v>
                </c:pt>
                <c:pt idx="2621">
                  <c:v>20110419</c:v>
                </c:pt>
                <c:pt idx="2622">
                  <c:v>20110420</c:v>
                </c:pt>
                <c:pt idx="2623">
                  <c:v>20110421</c:v>
                </c:pt>
                <c:pt idx="2624">
                  <c:v>20110426</c:v>
                </c:pt>
                <c:pt idx="2625">
                  <c:v>20110427</c:v>
                </c:pt>
                <c:pt idx="2626">
                  <c:v>20110428</c:v>
                </c:pt>
                <c:pt idx="2627">
                  <c:v>20110429</c:v>
                </c:pt>
                <c:pt idx="2628">
                  <c:v>20110502</c:v>
                </c:pt>
                <c:pt idx="2629">
                  <c:v>20110503</c:v>
                </c:pt>
                <c:pt idx="2630">
                  <c:v>20110504</c:v>
                </c:pt>
                <c:pt idx="2631">
                  <c:v>20110505</c:v>
                </c:pt>
                <c:pt idx="2632">
                  <c:v>20110506</c:v>
                </c:pt>
                <c:pt idx="2633">
                  <c:v>20110509</c:v>
                </c:pt>
                <c:pt idx="2634">
                  <c:v>20110510</c:v>
                </c:pt>
                <c:pt idx="2635">
                  <c:v>20110511</c:v>
                </c:pt>
                <c:pt idx="2636">
                  <c:v>20110512</c:v>
                </c:pt>
                <c:pt idx="2637">
                  <c:v>20110513</c:v>
                </c:pt>
                <c:pt idx="2638">
                  <c:v>20110516</c:v>
                </c:pt>
                <c:pt idx="2639">
                  <c:v>20110517</c:v>
                </c:pt>
                <c:pt idx="2640">
                  <c:v>20110518</c:v>
                </c:pt>
                <c:pt idx="2641">
                  <c:v>20110519</c:v>
                </c:pt>
                <c:pt idx="2642">
                  <c:v>20110520</c:v>
                </c:pt>
                <c:pt idx="2643">
                  <c:v>20110523</c:v>
                </c:pt>
                <c:pt idx="2644">
                  <c:v>20110524</c:v>
                </c:pt>
                <c:pt idx="2645">
                  <c:v>20110525</c:v>
                </c:pt>
                <c:pt idx="2646">
                  <c:v>20110526</c:v>
                </c:pt>
                <c:pt idx="2647">
                  <c:v>20110527</c:v>
                </c:pt>
                <c:pt idx="2648">
                  <c:v>20110530</c:v>
                </c:pt>
                <c:pt idx="2649">
                  <c:v>20110531</c:v>
                </c:pt>
                <c:pt idx="2650">
                  <c:v>20110601</c:v>
                </c:pt>
                <c:pt idx="2651">
                  <c:v>20110602</c:v>
                </c:pt>
                <c:pt idx="2652">
                  <c:v>20110603</c:v>
                </c:pt>
                <c:pt idx="2653">
                  <c:v>20110606</c:v>
                </c:pt>
                <c:pt idx="2654">
                  <c:v>20110607</c:v>
                </c:pt>
                <c:pt idx="2655">
                  <c:v>20110608</c:v>
                </c:pt>
                <c:pt idx="2656">
                  <c:v>20110609</c:v>
                </c:pt>
                <c:pt idx="2657">
                  <c:v>20110610</c:v>
                </c:pt>
                <c:pt idx="2658">
                  <c:v>20110613</c:v>
                </c:pt>
                <c:pt idx="2659">
                  <c:v>20110614</c:v>
                </c:pt>
                <c:pt idx="2660">
                  <c:v>20110615</c:v>
                </c:pt>
                <c:pt idx="2661">
                  <c:v>20110616</c:v>
                </c:pt>
                <c:pt idx="2662">
                  <c:v>20110617</c:v>
                </c:pt>
                <c:pt idx="2663">
                  <c:v>20110620</c:v>
                </c:pt>
                <c:pt idx="2664">
                  <c:v>20110621</c:v>
                </c:pt>
                <c:pt idx="2665">
                  <c:v>20110622</c:v>
                </c:pt>
                <c:pt idx="2666">
                  <c:v>20110623</c:v>
                </c:pt>
                <c:pt idx="2667">
                  <c:v>20110624</c:v>
                </c:pt>
                <c:pt idx="2668">
                  <c:v>20110627</c:v>
                </c:pt>
                <c:pt idx="2669">
                  <c:v>20110628</c:v>
                </c:pt>
                <c:pt idx="2670">
                  <c:v>20110629</c:v>
                </c:pt>
                <c:pt idx="2671">
                  <c:v>20110630</c:v>
                </c:pt>
                <c:pt idx="2672">
                  <c:v>20110701</c:v>
                </c:pt>
                <c:pt idx="2673">
                  <c:v>20110704</c:v>
                </c:pt>
                <c:pt idx="2674">
                  <c:v>20110705</c:v>
                </c:pt>
                <c:pt idx="2675">
                  <c:v>20110706</c:v>
                </c:pt>
                <c:pt idx="2676">
                  <c:v>20110707</c:v>
                </c:pt>
                <c:pt idx="2677">
                  <c:v>20110708</c:v>
                </c:pt>
                <c:pt idx="2678">
                  <c:v>20110711</c:v>
                </c:pt>
                <c:pt idx="2679">
                  <c:v>20110712</c:v>
                </c:pt>
                <c:pt idx="2680">
                  <c:v>20110713</c:v>
                </c:pt>
                <c:pt idx="2681">
                  <c:v>20110714</c:v>
                </c:pt>
                <c:pt idx="2682">
                  <c:v>20110715</c:v>
                </c:pt>
                <c:pt idx="2683">
                  <c:v>20110718</c:v>
                </c:pt>
                <c:pt idx="2684">
                  <c:v>20110719</c:v>
                </c:pt>
                <c:pt idx="2685">
                  <c:v>20110720</c:v>
                </c:pt>
                <c:pt idx="2686">
                  <c:v>20110721</c:v>
                </c:pt>
                <c:pt idx="2687">
                  <c:v>20110722</c:v>
                </c:pt>
                <c:pt idx="2688">
                  <c:v>20110725</c:v>
                </c:pt>
                <c:pt idx="2689">
                  <c:v>20110726</c:v>
                </c:pt>
                <c:pt idx="2690">
                  <c:v>20110727</c:v>
                </c:pt>
                <c:pt idx="2691">
                  <c:v>20110728</c:v>
                </c:pt>
                <c:pt idx="2692">
                  <c:v>20110729</c:v>
                </c:pt>
                <c:pt idx="2693">
                  <c:v>20110801</c:v>
                </c:pt>
                <c:pt idx="2694">
                  <c:v>20110802</c:v>
                </c:pt>
                <c:pt idx="2695">
                  <c:v>20110803</c:v>
                </c:pt>
                <c:pt idx="2696">
                  <c:v>20110804</c:v>
                </c:pt>
                <c:pt idx="2697">
                  <c:v>20110805</c:v>
                </c:pt>
                <c:pt idx="2698">
                  <c:v>20110808</c:v>
                </c:pt>
                <c:pt idx="2699">
                  <c:v>20110809</c:v>
                </c:pt>
                <c:pt idx="2700">
                  <c:v>20110810</c:v>
                </c:pt>
                <c:pt idx="2701">
                  <c:v>20110811</c:v>
                </c:pt>
                <c:pt idx="2702">
                  <c:v>20110812</c:v>
                </c:pt>
                <c:pt idx="2703">
                  <c:v>20110815</c:v>
                </c:pt>
                <c:pt idx="2704">
                  <c:v>20110816</c:v>
                </c:pt>
                <c:pt idx="2705">
                  <c:v>20110817</c:v>
                </c:pt>
                <c:pt idx="2706">
                  <c:v>20110818</c:v>
                </c:pt>
                <c:pt idx="2707">
                  <c:v>20110819</c:v>
                </c:pt>
                <c:pt idx="2708">
                  <c:v>20110822</c:v>
                </c:pt>
                <c:pt idx="2709">
                  <c:v>20110823</c:v>
                </c:pt>
                <c:pt idx="2710">
                  <c:v>20110824</c:v>
                </c:pt>
                <c:pt idx="2711">
                  <c:v>20110825</c:v>
                </c:pt>
                <c:pt idx="2712">
                  <c:v>20110826</c:v>
                </c:pt>
                <c:pt idx="2713">
                  <c:v>20110829</c:v>
                </c:pt>
                <c:pt idx="2714">
                  <c:v>20110830</c:v>
                </c:pt>
                <c:pt idx="2715">
                  <c:v>20110831</c:v>
                </c:pt>
                <c:pt idx="2716">
                  <c:v>20110901</c:v>
                </c:pt>
                <c:pt idx="2717">
                  <c:v>20110902</c:v>
                </c:pt>
                <c:pt idx="2718">
                  <c:v>20110905</c:v>
                </c:pt>
                <c:pt idx="2719">
                  <c:v>20110906</c:v>
                </c:pt>
                <c:pt idx="2720">
                  <c:v>20110907</c:v>
                </c:pt>
                <c:pt idx="2721">
                  <c:v>20110908</c:v>
                </c:pt>
                <c:pt idx="2722">
                  <c:v>20110909</c:v>
                </c:pt>
                <c:pt idx="2723">
                  <c:v>20110912</c:v>
                </c:pt>
                <c:pt idx="2724">
                  <c:v>20110913</c:v>
                </c:pt>
                <c:pt idx="2725">
                  <c:v>20110914</c:v>
                </c:pt>
                <c:pt idx="2726">
                  <c:v>20110915</c:v>
                </c:pt>
                <c:pt idx="2727">
                  <c:v>20110916</c:v>
                </c:pt>
                <c:pt idx="2728">
                  <c:v>20110919</c:v>
                </c:pt>
                <c:pt idx="2729">
                  <c:v>20110920</c:v>
                </c:pt>
                <c:pt idx="2730">
                  <c:v>20110921</c:v>
                </c:pt>
                <c:pt idx="2731">
                  <c:v>20110922</c:v>
                </c:pt>
                <c:pt idx="2732">
                  <c:v>20110923</c:v>
                </c:pt>
                <c:pt idx="2733">
                  <c:v>20110926</c:v>
                </c:pt>
                <c:pt idx="2734">
                  <c:v>20110927</c:v>
                </c:pt>
                <c:pt idx="2735">
                  <c:v>20110928</c:v>
                </c:pt>
                <c:pt idx="2736">
                  <c:v>20110929</c:v>
                </c:pt>
                <c:pt idx="2737">
                  <c:v>20110930</c:v>
                </c:pt>
                <c:pt idx="2738">
                  <c:v>20111003</c:v>
                </c:pt>
                <c:pt idx="2739">
                  <c:v>20111004</c:v>
                </c:pt>
                <c:pt idx="2740">
                  <c:v>20111005</c:v>
                </c:pt>
                <c:pt idx="2741">
                  <c:v>20111006</c:v>
                </c:pt>
                <c:pt idx="2742">
                  <c:v>20111007</c:v>
                </c:pt>
                <c:pt idx="2743">
                  <c:v>20111010</c:v>
                </c:pt>
                <c:pt idx="2744">
                  <c:v>20111011</c:v>
                </c:pt>
                <c:pt idx="2745">
                  <c:v>20111012</c:v>
                </c:pt>
                <c:pt idx="2746">
                  <c:v>20111013</c:v>
                </c:pt>
                <c:pt idx="2747">
                  <c:v>20111014</c:v>
                </c:pt>
                <c:pt idx="2748">
                  <c:v>20111017</c:v>
                </c:pt>
                <c:pt idx="2749">
                  <c:v>20111018</c:v>
                </c:pt>
                <c:pt idx="2750">
                  <c:v>20111019</c:v>
                </c:pt>
                <c:pt idx="2751">
                  <c:v>20111020</c:v>
                </c:pt>
                <c:pt idx="2752">
                  <c:v>20111021</c:v>
                </c:pt>
                <c:pt idx="2753">
                  <c:v>20111024</c:v>
                </c:pt>
                <c:pt idx="2754">
                  <c:v>20111025</c:v>
                </c:pt>
                <c:pt idx="2755">
                  <c:v>20111026</c:v>
                </c:pt>
                <c:pt idx="2756">
                  <c:v>20111027</c:v>
                </c:pt>
                <c:pt idx="2757">
                  <c:v>20111028</c:v>
                </c:pt>
                <c:pt idx="2758">
                  <c:v>20111031</c:v>
                </c:pt>
                <c:pt idx="2759">
                  <c:v>20111101</c:v>
                </c:pt>
                <c:pt idx="2760">
                  <c:v>20111102</c:v>
                </c:pt>
                <c:pt idx="2761">
                  <c:v>20111103</c:v>
                </c:pt>
                <c:pt idx="2762">
                  <c:v>20111104</c:v>
                </c:pt>
                <c:pt idx="2763">
                  <c:v>20111107</c:v>
                </c:pt>
                <c:pt idx="2764">
                  <c:v>20111108</c:v>
                </c:pt>
                <c:pt idx="2765">
                  <c:v>20111109</c:v>
                </c:pt>
                <c:pt idx="2766">
                  <c:v>20111110</c:v>
                </c:pt>
                <c:pt idx="2767">
                  <c:v>20111111</c:v>
                </c:pt>
                <c:pt idx="2768">
                  <c:v>20111114</c:v>
                </c:pt>
                <c:pt idx="2769">
                  <c:v>20111115</c:v>
                </c:pt>
                <c:pt idx="2770">
                  <c:v>20111116</c:v>
                </c:pt>
                <c:pt idx="2771">
                  <c:v>20111117</c:v>
                </c:pt>
                <c:pt idx="2772">
                  <c:v>20111118</c:v>
                </c:pt>
                <c:pt idx="2773">
                  <c:v>20111121</c:v>
                </c:pt>
                <c:pt idx="2774">
                  <c:v>20111122</c:v>
                </c:pt>
                <c:pt idx="2775">
                  <c:v>20111123</c:v>
                </c:pt>
                <c:pt idx="2776">
                  <c:v>20111124</c:v>
                </c:pt>
                <c:pt idx="2777">
                  <c:v>20111125</c:v>
                </c:pt>
                <c:pt idx="2778">
                  <c:v>20111128</c:v>
                </c:pt>
                <c:pt idx="2779">
                  <c:v>20111129</c:v>
                </c:pt>
                <c:pt idx="2780">
                  <c:v>20111130</c:v>
                </c:pt>
                <c:pt idx="2781">
                  <c:v>20111201</c:v>
                </c:pt>
                <c:pt idx="2782">
                  <c:v>20111202</c:v>
                </c:pt>
                <c:pt idx="2783">
                  <c:v>20111205</c:v>
                </c:pt>
                <c:pt idx="2784">
                  <c:v>20111206</c:v>
                </c:pt>
                <c:pt idx="2785">
                  <c:v>20111207</c:v>
                </c:pt>
                <c:pt idx="2786">
                  <c:v>20111208</c:v>
                </c:pt>
                <c:pt idx="2787">
                  <c:v>20111209</c:v>
                </c:pt>
                <c:pt idx="2788">
                  <c:v>20111212</c:v>
                </c:pt>
                <c:pt idx="2789">
                  <c:v>20111213</c:v>
                </c:pt>
                <c:pt idx="2790">
                  <c:v>20111214</c:v>
                </c:pt>
                <c:pt idx="2791">
                  <c:v>20111215</c:v>
                </c:pt>
                <c:pt idx="2792">
                  <c:v>20111216</c:v>
                </c:pt>
                <c:pt idx="2793">
                  <c:v>20111219</c:v>
                </c:pt>
                <c:pt idx="2794">
                  <c:v>20111220</c:v>
                </c:pt>
                <c:pt idx="2795">
                  <c:v>20111221</c:v>
                </c:pt>
                <c:pt idx="2796">
                  <c:v>20111222</c:v>
                </c:pt>
                <c:pt idx="2797">
                  <c:v>20111223</c:v>
                </c:pt>
                <c:pt idx="2798">
                  <c:v>20111227</c:v>
                </c:pt>
                <c:pt idx="2799">
                  <c:v>20111228</c:v>
                </c:pt>
                <c:pt idx="2800">
                  <c:v>20111229</c:v>
                </c:pt>
                <c:pt idx="2801">
                  <c:v>20111230</c:v>
                </c:pt>
                <c:pt idx="2802">
                  <c:v>20120102</c:v>
                </c:pt>
                <c:pt idx="2803">
                  <c:v>20120103</c:v>
                </c:pt>
                <c:pt idx="2804">
                  <c:v>20120104</c:v>
                </c:pt>
                <c:pt idx="2805">
                  <c:v>20120105</c:v>
                </c:pt>
                <c:pt idx="2806">
                  <c:v>20120106</c:v>
                </c:pt>
                <c:pt idx="2807">
                  <c:v>20120109</c:v>
                </c:pt>
                <c:pt idx="2808">
                  <c:v>20120110</c:v>
                </c:pt>
                <c:pt idx="2809">
                  <c:v>20120111</c:v>
                </c:pt>
                <c:pt idx="2810">
                  <c:v>20120112</c:v>
                </c:pt>
                <c:pt idx="2811">
                  <c:v>20120113</c:v>
                </c:pt>
                <c:pt idx="2812">
                  <c:v>20120116</c:v>
                </c:pt>
                <c:pt idx="2813">
                  <c:v>20120117</c:v>
                </c:pt>
                <c:pt idx="2814">
                  <c:v>20120118</c:v>
                </c:pt>
                <c:pt idx="2815">
                  <c:v>20120119</c:v>
                </c:pt>
                <c:pt idx="2816">
                  <c:v>20120120</c:v>
                </c:pt>
                <c:pt idx="2817">
                  <c:v>20120123</c:v>
                </c:pt>
                <c:pt idx="2818">
                  <c:v>20120124</c:v>
                </c:pt>
                <c:pt idx="2819">
                  <c:v>20120125</c:v>
                </c:pt>
                <c:pt idx="2820">
                  <c:v>20120126</c:v>
                </c:pt>
                <c:pt idx="2821">
                  <c:v>20120127</c:v>
                </c:pt>
                <c:pt idx="2822">
                  <c:v>20120130</c:v>
                </c:pt>
                <c:pt idx="2823">
                  <c:v>20120131</c:v>
                </c:pt>
                <c:pt idx="2824">
                  <c:v>20120201</c:v>
                </c:pt>
                <c:pt idx="2825">
                  <c:v>20120202</c:v>
                </c:pt>
                <c:pt idx="2826">
                  <c:v>20120203</c:v>
                </c:pt>
                <c:pt idx="2827">
                  <c:v>20120206</c:v>
                </c:pt>
                <c:pt idx="2828">
                  <c:v>20120207</c:v>
                </c:pt>
                <c:pt idx="2829">
                  <c:v>20120208</c:v>
                </c:pt>
                <c:pt idx="2830">
                  <c:v>20120209</c:v>
                </c:pt>
                <c:pt idx="2831">
                  <c:v>20120210</c:v>
                </c:pt>
                <c:pt idx="2832">
                  <c:v>20120213</c:v>
                </c:pt>
                <c:pt idx="2833">
                  <c:v>20120214</c:v>
                </c:pt>
                <c:pt idx="2834">
                  <c:v>20120215</c:v>
                </c:pt>
                <c:pt idx="2835">
                  <c:v>20120216</c:v>
                </c:pt>
                <c:pt idx="2836">
                  <c:v>20120217</c:v>
                </c:pt>
                <c:pt idx="2837">
                  <c:v>20120220</c:v>
                </c:pt>
                <c:pt idx="2838">
                  <c:v>20120221</c:v>
                </c:pt>
                <c:pt idx="2839">
                  <c:v>20120222</c:v>
                </c:pt>
                <c:pt idx="2840">
                  <c:v>20120223</c:v>
                </c:pt>
                <c:pt idx="2841">
                  <c:v>20120224</c:v>
                </c:pt>
                <c:pt idx="2842">
                  <c:v>20120227</c:v>
                </c:pt>
                <c:pt idx="2843">
                  <c:v>20120228</c:v>
                </c:pt>
                <c:pt idx="2844">
                  <c:v>20120229</c:v>
                </c:pt>
                <c:pt idx="2845">
                  <c:v>20120301</c:v>
                </c:pt>
                <c:pt idx="2846">
                  <c:v>20120302</c:v>
                </c:pt>
                <c:pt idx="2847">
                  <c:v>20120305</c:v>
                </c:pt>
                <c:pt idx="2848">
                  <c:v>20120306</c:v>
                </c:pt>
                <c:pt idx="2849">
                  <c:v>20120307</c:v>
                </c:pt>
                <c:pt idx="2850">
                  <c:v>20120308</c:v>
                </c:pt>
                <c:pt idx="2851">
                  <c:v>20120309</c:v>
                </c:pt>
                <c:pt idx="2852">
                  <c:v>20120312</c:v>
                </c:pt>
                <c:pt idx="2853">
                  <c:v>20120313</c:v>
                </c:pt>
                <c:pt idx="2854">
                  <c:v>20120314</c:v>
                </c:pt>
                <c:pt idx="2855">
                  <c:v>20120315</c:v>
                </c:pt>
                <c:pt idx="2856">
                  <c:v>20120316</c:v>
                </c:pt>
                <c:pt idx="2857">
                  <c:v>20120319</c:v>
                </c:pt>
                <c:pt idx="2858">
                  <c:v>20120320</c:v>
                </c:pt>
                <c:pt idx="2859">
                  <c:v>20120321</c:v>
                </c:pt>
                <c:pt idx="2860">
                  <c:v>20120322</c:v>
                </c:pt>
                <c:pt idx="2861">
                  <c:v>20120323</c:v>
                </c:pt>
                <c:pt idx="2862">
                  <c:v>20120326</c:v>
                </c:pt>
                <c:pt idx="2863">
                  <c:v>20120327</c:v>
                </c:pt>
                <c:pt idx="2864">
                  <c:v>20120328</c:v>
                </c:pt>
                <c:pt idx="2865">
                  <c:v>20120329</c:v>
                </c:pt>
                <c:pt idx="2866">
                  <c:v>20120330</c:v>
                </c:pt>
                <c:pt idx="2867">
                  <c:v>20120402</c:v>
                </c:pt>
                <c:pt idx="2868">
                  <c:v>20120403</c:v>
                </c:pt>
                <c:pt idx="2869">
                  <c:v>20120404</c:v>
                </c:pt>
                <c:pt idx="2870">
                  <c:v>20120405</c:v>
                </c:pt>
                <c:pt idx="2871">
                  <c:v>20120410</c:v>
                </c:pt>
                <c:pt idx="2872">
                  <c:v>20120411</c:v>
                </c:pt>
                <c:pt idx="2873">
                  <c:v>20120412</c:v>
                </c:pt>
                <c:pt idx="2874">
                  <c:v>20120413</c:v>
                </c:pt>
                <c:pt idx="2875">
                  <c:v>20120416</c:v>
                </c:pt>
                <c:pt idx="2876">
                  <c:v>20120417</c:v>
                </c:pt>
                <c:pt idx="2877">
                  <c:v>20120418</c:v>
                </c:pt>
                <c:pt idx="2878">
                  <c:v>20120419</c:v>
                </c:pt>
                <c:pt idx="2879">
                  <c:v>20120420</c:v>
                </c:pt>
                <c:pt idx="2880">
                  <c:v>20120423</c:v>
                </c:pt>
                <c:pt idx="2881">
                  <c:v>20120424</c:v>
                </c:pt>
                <c:pt idx="2882">
                  <c:v>20120425</c:v>
                </c:pt>
                <c:pt idx="2883">
                  <c:v>20120426</c:v>
                </c:pt>
                <c:pt idx="2884">
                  <c:v>20120427</c:v>
                </c:pt>
                <c:pt idx="2885">
                  <c:v>20120430</c:v>
                </c:pt>
                <c:pt idx="2886">
                  <c:v>20120502</c:v>
                </c:pt>
                <c:pt idx="2887">
                  <c:v>20120503</c:v>
                </c:pt>
                <c:pt idx="2888">
                  <c:v>20120504</c:v>
                </c:pt>
                <c:pt idx="2889">
                  <c:v>20120507</c:v>
                </c:pt>
                <c:pt idx="2890">
                  <c:v>20120508</c:v>
                </c:pt>
                <c:pt idx="2891">
                  <c:v>20120509</c:v>
                </c:pt>
                <c:pt idx="2892">
                  <c:v>20120510</c:v>
                </c:pt>
                <c:pt idx="2893">
                  <c:v>20120511</c:v>
                </c:pt>
                <c:pt idx="2894">
                  <c:v>20120514</c:v>
                </c:pt>
                <c:pt idx="2895">
                  <c:v>20120515</c:v>
                </c:pt>
                <c:pt idx="2896">
                  <c:v>20120516</c:v>
                </c:pt>
                <c:pt idx="2897">
                  <c:v>20120517</c:v>
                </c:pt>
                <c:pt idx="2898">
                  <c:v>20120518</c:v>
                </c:pt>
                <c:pt idx="2899">
                  <c:v>20120521</c:v>
                </c:pt>
                <c:pt idx="2900">
                  <c:v>20120522</c:v>
                </c:pt>
                <c:pt idx="2901">
                  <c:v>20120523</c:v>
                </c:pt>
                <c:pt idx="2902">
                  <c:v>20120524</c:v>
                </c:pt>
                <c:pt idx="2903">
                  <c:v>20120525</c:v>
                </c:pt>
                <c:pt idx="2904">
                  <c:v>20120528</c:v>
                </c:pt>
                <c:pt idx="2905">
                  <c:v>20120529</c:v>
                </c:pt>
                <c:pt idx="2906">
                  <c:v>20120530</c:v>
                </c:pt>
                <c:pt idx="2907">
                  <c:v>20120531</c:v>
                </c:pt>
                <c:pt idx="2908">
                  <c:v>20120601</c:v>
                </c:pt>
                <c:pt idx="2909">
                  <c:v>20120604</c:v>
                </c:pt>
                <c:pt idx="2910">
                  <c:v>20120605</c:v>
                </c:pt>
                <c:pt idx="2911">
                  <c:v>20120606</c:v>
                </c:pt>
                <c:pt idx="2912">
                  <c:v>20120607</c:v>
                </c:pt>
                <c:pt idx="2913">
                  <c:v>20120608</c:v>
                </c:pt>
                <c:pt idx="2914">
                  <c:v>20120611</c:v>
                </c:pt>
                <c:pt idx="2915">
                  <c:v>20120612</c:v>
                </c:pt>
                <c:pt idx="2916">
                  <c:v>20120613</c:v>
                </c:pt>
                <c:pt idx="2917">
                  <c:v>20120614</c:v>
                </c:pt>
                <c:pt idx="2918">
                  <c:v>20120615</c:v>
                </c:pt>
                <c:pt idx="2919">
                  <c:v>20120618</c:v>
                </c:pt>
                <c:pt idx="2920">
                  <c:v>20120619</c:v>
                </c:pt>
                <c:pt idx="2921">
                  <c:v>20120620</c:v>
                </c:pt>
                <c:pt idx="2922">
                  <c:v>20120621</c:v>
                </c:pt>
                <c:pt idx="2923">
                  <c:v>20120622</c:v>
                </c:pt>
                <c:pt idx="2924">
                  <c:v>20120625</c:v>
                </c:pt>
                <c:pt idx="2925">
                  <c:v>20120626</c:v>
                </c:pt>
                <c:pt idx="2926">
                  <c:v>20120627</c:v>
                </c:pt>
                <c:pt idx="2927">
                  <c:v>20120628</c:v>
                </c:pt>
                <c:pt idx="2928">
                  <c:v>20120629</c:v>
                </c:pt>
                <c:pt idx="2929">
                  <c:v>20120702</c:v>
                </c:pt>
                <c:pt idx="2930">
                  <c:v>20120703</c:v>
                </c:pt>
                <c:pt idx="2931">
                  <c:v>20120704</c:v>
                </c:pt>
                <c:pt idx="2932">
                  <c:v>20120705</c:v>
                </c:pt>
                <c:pt idx="2933">
                  <c:v>20120706</c:v>
                </c:pt>
                <c:pt idx="2934">
                  <c:v>20120709</c:v>
                </c:pt>
                <c:pt idx="2935">
                  <c:v>20120710</c:v>
                </c:pt>
                <c:pt idx="2936">
                  <c:v>20120711</c:v>
                </c:pt>
                <c:pt idx="2937">
                  <c:v>20120712</c:v>
                </c:pt>
                <c:pt idx="2938">
                  <c:v>20120713</c:v>
                </c:pt>
                <c:pt idx="2939">
                  <c:v>20120716</c:v>
                </c:pt>
                <c:pt idx="2940">
                  <c:v>20120717</c:v>
                </c:pt>
                <c:pt idx="2941">
                  <c:v>20120718</c:v>
                </c:pt>
                <c:pt idx="2942">
                  <c:v>20120719</c:v>
                </c:pt>
                <c:pt idx="2943">
                  <c:v>20120720</c:v>
                </c:pt>
                <c:pt idx="2944">
                  <c:v>20120723</c:v>
                </c:pt>
                <c:pt idx="2945">
                  <c:v>20120724</c:v>
                </c:pt>
                <c:pt idx="2946">
                  <c:v>20120725</c:v>
                </c:pt>
                <c:pt idx="2947">
                  <c:v>20120726</c:v>
                </c:pt>
                <c:pt idx="2948">
                  <c:v>20120727</c:v>
                </c:pt>
                <c:pt idx="2949">
                  <c:v>20120730</c:v>
                </c:pt>
                <c:pt idx="2950">
                  <c:v>20120731</c:v>
                </c:pt>
                <c:pt idx="2951">
                  <c:v>20120801</c:v>
                </c:pt>
                <c:pt idx="2952">
                  <c:v>20120802</c:v>
                </c:pt>
                <c:pt idx="2953">
                  <c:v>20120803</c:v>
                </c:pt>
                <c:pt idx="2954">
                  <c:v>20120806</c:v>
                </c:pt>
                <c:pt idx="2955">
                  <c:v>20120807</c:v>
                </c:pt>
                <c:pt idx="2956">
                  <c:v>20120808</c:v>
                </c:pt>
                <c:pt idx="2957">
                  <c:v>20120809</c:v>
                </c:pt>
                <c:pt idx="2958">
                  <c:v>20120810</c:v>
                </c:pt>
                <c:pt idx="2959">
                  <c:v>20120813</c:v>
                </c:pt>
                <c:pt idx="2960">
                  <c:v>20120814</c:v>
                </c:pt>
                <c:pt idx="2961">
                  <c:v>20120815</c:v>
                </c:pt>
                <c:pt idx="2962">
                  <c:v>20120816</c:v>
                </c:pt>
                <c:pt idx="2963">
                  <c:v>20120817</c:v>
                </c:pt>
                <c:pt idx="2964">
                  <c:v>20120820</c:v>
                </c:pt>
                <c:pt idx="2965">
                  <c:v>20120821</c:v>
                </c:pt>
                <c:pt idx="2966">
                  <c:v>20120822</c:v>
                </c:pt>
                <c:pt idx="2967">
                  <c:v>20120823</c:v>
                </c:pt>
                <c:pt idx="2968">
                  <c:v>20120824</c:v>
                </c:pt>
                <c:pt idx="2969">
                  <c:v>20120827</c:v>
                </c:pt>
                <c:pt idx="2970">
                  <c:v>20120828</c:v>
                </c:pt>
                <c:pt idx="2971">
                  <c:v>20120829</c:v>
                </c:pt>
                <c:pt idx="2972">
                  <c:v>20120830</c:v>
                </c:pt>
                <c:pt idx="2973">
                  <c:v>20120831</c:v>
                </c:pt>
                <c:pt idx="2974">
                  <c:v>20120903</c:v>
                </c:pt>
                <c:pt idx="2975">
                  <c:v>20120904</c:v>
                </c:pt>
                <c:pt idx="2976">
                  <c:v>20120905</c:v>
                </c:pt>
                <c:pt idx="2977">
                  <c:v>20120906</c:v>
                </c:pt>
                <c:pt idx="2978">
                  <c:v>20120907</c:v>
                </c:pt>
                <c:pt idx="2979">
                  <c:v>20120910</c:v>
                </c:pt>
                <c:pt idx="2980">
                  <c:v>20120911</c:v>
                </c:pt>
                <c:pt idx="2981">
                  <c:v>20120912</c:v>
                </c:pt>
                <c:pt idx="2982">
                  <c:v>20120913</c:v>
                </c:pt>
                <c:pt idx="2983">
                  <c:v>20120914</c:v>
                </c:pt>
                <c:pt idx="2984">
                  <c:v>20120917</c:v>
                </c:pt>
                <c:pt idx="2985">
                  <c:v>20120918</c:v>
                </c:pt>
                <c:pt idx="2986">
                  <c:v>20120919</c:v>
                </c:pt>
                <c:pt idx="2987">
                  <c:v>20120920</c:v>
                </c:pt>
                <c:pt idx="2988">
                  <c:v>20120921</c:v>
                </c:pt>
                <c:pt idx="2989">
                  <c:v>20120924</c:v>
                </c:pt>
                <c:pt idx="2990">
                  <c:v>20120925</c:v>
                </c:pt>
                <c:pt idx="2991">
                  <c:v>20120926</c:v>
                </c:pt>
                <c:pt idx="2992">
                  <c:v>20120927</c:v>
                </c:pt>
                <c:pt idx="2993">
                  <c:v>20120928</c:v>
                </c:pt>
                <c:pt idx="2994">
                  <c:v>20121001</c:v>
                </c:pt>
                <c:pt idx="2995">
                  <c:v>20121002</c:v>
                </c:pt>
                <c:pt idx="2996">
                  <c:v>20121003</c:v>
                </c:pt>
                <c:pt idx="2997">
                  <c:v>20121004</c:v>
                </c:pt>
                <c:pt idx="2998">
                  <c:v>20121005</c:v>
                </c:pt>
                <c:pt idx="2999">
                  <c:v>20121008</c:v>
                </c:pt>
                <c:pt idx="3000">
                  <c:v>20121009</c:v>
                </c:pt>
                <c:pt idx="3001">
                  <c:v>20121010</c:v>
                </c:pt>
                <c:pt idx="3002">
                  <c:v>20121011</c:v>
                </c:pt>
                <c:pt idx="3003">
                  <c:v>20121012</c:v>
                </c:pt>
                <c:pt idx="3004">
                  <c:v>20121015</c:v>
                </c:pt>
                <c:pt idx="3005">
                  <c:v>20121016</c:v>
                </c:pt>
                <c:pt idx="3006">
                  <c:v>20121017</c:v>
                </c:pt>
                <c:pt idx="3007">
                  <c:v>20121018</c:v>
                </c:pt>
                <c:pt idx="3008">
                  <c:v>20121019</c:v>
                </c:pt>
                <c:pt idx="3009">
                  <c:v>20121022</c:v>
                </c:pt>
                <c:pt idx="3010">
                  <c:v>20121023</c:v>
                </c:pt>
                <c:pt idx="3011">
                  <c:v>20121024</c:v>
                </c:pt>
                <c:pt idx="3012">
                  <c:v>20121025</c:v>
                </c:pt>
                <c:pt idx="3013">
                  <c:v>20121026</c:v>
                </c:pt>
                <c:pt idx="3014">
                  <c:v>20121029</c:v>
                </c:pt>
                <c:pt idx="3015">
                  <c:v>20121030</c:v>
                </c:pt>
                <c:pt idx="3016">
                  <c:v>20121031</c:v>
                </c:pt>
                <c:pt idx="3017">
                  <c:v>20121101</c:v>
                </c:pt>
                <c:pt idx="3018">
                  <c:v>20121102</c:v>
                </c:pt>
                <c:pt idx="3019">
                  <c:v>20121105</c:v>
                </c:pt>
                <c:pt idx="3020">
                  <c:v>20121106</c:v>
                </c:pt>
                <c:pt idx="3021">
                  <c:v>20121107</c:v>
                </c:pt>
                <c:pt idx="3022">
                  <c:v>20121108</c:v>
                </c:pt>
                <c:pt idx="3023">
                  <c:v>20121109</c:v>
                </c:pt>
                <c:pt idx="3024">
                  <c:v>20121112</c:v>
                </c:pt>
                <c:pt idx="3025">
                  <c:v>20121113</c:v>
                </c:pt>
                <c:pt idx="3026">
                  <c:v>20121114</c:v>
                </c:pt>
                <c:pt idx="3027">
                  <c:v>20121115</c:v>
                </c:pt>
                <c:pt idx="3028">
                  <c:v>20121116</c:v>
                </c:pt>
                <c:pt idx="3029">
                  <c:v>20121119</c:v>
                </c:pt>
                <c:pt idx="3030">
                  <c:v>20121120</c:v>
                </c:pt>
                <c:pt idx="3031">
                  <c:v>20121121</c:v>
                </c:pt>
                <c:pt idx="3032">
                  <c:v>20121122</c:v>
                </c:pt>
                <c:pt idx="3033">
                  <c:v>20121123</c:v>
                </c:pt>
                <c:pt idx="3034">
                  <c:v>20121126</c:v>
                </c:pt>
                <c:pt idx="3035">
                  <c:v>20121127</c:v>
                </c:pt>
                <c:pt idx="3036">
                  <c:v>20121128</c:v>
                </c:pt>
                <c:pt idx="3037">
                  <c:v>20121129</c:v>
                </c:pt>
                <c:pt idx="3038">
                  <c:v>20121130</c:v>
                </c:pt>
                <c:pt idx="3039">
                  <c:v>20121203</c:v>
                </c:pt>
                <c:pt idx="3040">
                  <c:v>20121204</c:v>
                </c:pt>
                <c:pt idx="3041">
                  <c:v>20121205</c:v>
                </c:pt>
                <c:pt idx="3042">
                  <c:v>20121206</c:v>
                </c:pt>
                <c:pt idx="3043">
                  <c:v>20121207</c:v>
                </c:pt>
                <c:pt idx="3044">
                  <c:v>20121210</c:v>
                </c:pt>
                <c:pt idx="3045">
                  <c:v>20121211</c:v>
                </c:pt>
                <c:pt idx="3046">
                  <c:v>20121212</c:v>
                </c:pt>
                <c:pt idx="3047">
                  <c:v>20121213</c:v>
                </c:pt>
                <c:pt idx="3048">
                  <c:v>20121214</c:v>
                </c:pt>
                <c:pt idx="3049">
                  <c:v>20121217</c:v>
                </c:pt>
                <c:pt idx="3050">
                  <c:v>20121218</c:v>
                </c:pt>
                <c:pt idx="3051">
                  <c:v>20121219</c:v>
                </c:pt>
                <c:pt idx="3052">
                  <c:v>20121220</c:v>
                </c:pt>
                <c:pt idx="3053">
                  <c:v>20121221</c:v>
                </c:pt>
                <c:pt idx="3054">
                  <c:v>20121227</c:v>
                </c:pt>
                <c:pt idx="3055">
                  <c:v>20121228</c:v>
                </c:pt>
                <c:pt idx="3056">
                  <c:v>20130102</c:v>
                </c:pt>
              </c:numCache>
            </c:numRef>
          </c:cat>
          <c:val>
            <c:numRef>
              <c:f>'Trading Rule'!$L$103</c:f>
            </c:numRef>
          </c:val>
          <c:smooth val="0"/>
          <c:extLst>
            <c:ext xmlns:c16="http://schemas.microsoft.com/office/drawing/2014/chart" uri="{C3380CC4-5D6E-409C-BE32-E72D297353CC}">
              <c16:uniqueId val="{00000001-EDFF-4F3E-94DD-B7EE7D9507CA}"/>
            </c:ext>
          </c:extLst>
        </c:ser>
        <c:ser>
          <c:idx val="2"/>
          <c:order val="2"/>
          <c:tx>
            <c:strRef>
              <c:f>'Trading Rule'!$M$18</c:f>
              <c:strCache>
                <c:ptCount val="1"/>
                <c:pt idx="0">
                  <c:v>Go Short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star"/>
            <c:size val="8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cat>
            <c:numRef>
              <c:f>'Trading Rule'!$B$273:$B$3329</c:f>
              <c:numCache>
                <c:formatCode>General</c:formatCode>
                <c:ptCount val="3057"/>
                <c:pt idx="0">
                  <c:v>20001229</c:v>
                </c:pt>
                <c:pt idx="1">
                  <c:v>20010102</c:v>
                </c:pt>
                <c:pt idx="2">
                  <c:v>20010103</c:v>
                </c:pt>
                <c:pt idx="3">
                  <c:v>20010104</c:v>
                </c:pt>
                <c:pt idx="4">
                  <c:v>20010105</c:v>
                </c:pt>
                <c:pt idx="5">
                  <c:v>20010108</c:v>
                </c:pt>
                <c:pt idx="6">
                  <c:v>20010109</c:v>
                </c:pt>
                <c:pt idx="7">
                  <c:v>20010110</c:v>
                </c:pt>
                <c:pt idx="8">
                  <c:v>20010111</c:v>
                </c:pt>
                <c:pt idx="9">
                  <c:v>20010112</c:v>
                </c:pt>
                <c:pt idx="10">
                  <c:v>20010115</c:v>
                </c:pt>
                <c:pt idx="11">
                  <c:v>20010116</c:v>
                </c:pt>
                <c:pt idx="12">
                  <c:v>20010117</c:v>
                </c:pt>
                <c:pt idx="13">
                  <c:v>20010118</c:v>
                </c:pt>
                <c:pt idx="14">
                  <c:v>20010119</c:v>
                </c:pt>
                <c:pt idx="15">
                  <c:v>20010122</c:v>
                </c:pt>
                <c:pt idx="16">
                  <c:v>20010123</c:v>
                </c:pt>
                <c:pt idx="17">
                  <c:v>20010124</c:v>
                </c:pt>
                <c:pt idx="18">
                  <c:v>20010125</c:v>
                </c:pt>
                <c:pt idx="19">
                  <c:v>20010126</c:v>
                </c:pt>
                <c:pt idx="20">
                  <c:v>20010129</c:v>
                </c:pt>
                <c:pt idx="21">
                  <c:v>20010130</c:v>
                </c:pt>
                <c:pt idx="22">
                  <c:v>20010131</c:v>
                </c:pt>
                <c:pt idx="23">
                  <c:v>20010201</c:v>
                </c:pt>
                <c:pt idx="24">
                  <c:v>20010202</c:v>
                </c:pt>
                <c:pt idx="25">
                  <c:v>20010205</c:v>
                </c:pt>
                <c:pt idx="26">
                  <c:v>20010206</c:v>
                </c:pt>
                <c:pt idx="27">
                  <c:v>20010207</c:v>
                </c:pt>
                <c:pt idx="28">
                  <c:v>20010208</c:v>
                </c:pt>
                <c:pt idx="29">
                  <c:v>20010209</c:v>
                </c:pt>
                <c:pt idx="30">
                  <c:v>20010212</c:v>
                </c:pt>
                <c:pt idx="31">
                  <c:v>20010213</c:v>
                </c:pt>
                <c:pt idx="32">
                  <c:v>20010214</c:v>
                </c:pt>
                <c:pt idx="33">
                  <c:v>20010215</c:v>
                </c:pt>
                <c:pt idx="34">
                  <c:v>20010216</c:v>
                </c:pt>
                <c:pt idx="35">
                  <c:v>20010219</c:v>
                </c:pt>
                <c:pt idx="36">
                  <c:v>20010220</c:v>
                </c:pt>
                <c:pt idx="37">
                  <c:v>20010221</c:v>
                </c:pt>
                <c:pt idx="38">
                  <c:v>20010222</c:v>
                </c:pt>
                <c:pt idx="39">
                  <c:v>20010223</c:v>
                </c:pt>
                <c:pt idx="40">
                  <c:v>20010226</c:v>
                </c:pt>
                <c:pt idx="41">
                  <c:v>20010227</c:v>
                </c:pt>
                <c:pt idx="42">
                  <c:v>20010228</c:v>
                </c:pt>
                <c:pt idx="43">
                  <c:v>20010301</c:v>
                </c:pt>
                <c:pt idx="44">
                  <c:v>20010302</c:v>
                </c:pt>
                <c:pt idx="45">
                  <c:v>20010305</c:v>
                </c:pt>
                <c:pt idx="46">
                  <c:v>20010306</c:v>
                </c:pt>
                <c:pt idx="47">
                  <c:v>20010307</c:v>
                </c:pt>
                <c:pt idx="48">
                  <c:v>20010308</c:v>
                </c:pt>
                <c:pt idx="49">
                  <c:v>20010309</c:v>
                </c:pt>
                <c:pt idx="50">
                  <c:v>20010312</c:v>
                </c:pt>
                <c:pt idx="51">
                  <c:v>20010313</c:v>
                </c:pt>
                <c:pt idx="52">
                  <c:v>20010314</c:v>
                </c:pt>
                <c:pt idx="53">
                  <c:v>20010315</c:v>
                </c:pt>
                <c:pt idx="54">
                  <c:v>20010316</c:v>
                </c:pt>
                <c:pt idx="55">
                  <c:v>20010319</c:v>
                </c:pt>
                <c:pt idx="56">
                  <c:v>20010320</c:v>
                </c:pt>
                <c:pt idx="57">
                  <c:v>20010321</c:v>
                </c:pt>
                <c:pt idx="58">
                  <c:v>20010322</c:v>
                </c:pt>
                <c:pt idx="59">
                  <c:v>20010323</c:v>
                </c:pt>
                <c:pt idx="60">
                  <c:v>20010326</c:v>
                </c:pt>
                <c:pt idx="61">
                  <c:v>20010327</c:v>
                </c:pt>
                <c:pt idx="62">
                  <c:v>20010328</c:v>
                </c:pt>
                <c:pt idx="63">
                  <c:v>20010329</c:v>
                </c:pt>
                <c:pt idx="64">
                  <c:v>20010330</c:v>
                </c:pt>
                <c:pt idx="65">
                  <c:v>20010402</c:v>
                </c:pt>
                <c:pt idx="66">
                  <c:v>20010403</c:v>
                </c:pt>
                <c:pt idx="67">
                  <c:v>20010404</c:v>
                </c:pt>
                <c:pt idx="68">
                  <c:v>20010405</c:v>
                </c:pt>
                <c:pt idx="69">
                  <c:v>20010406</c:v>
                </c:pt>
                <c:pt idx="70">
                  <c:v>20010409</c:v>
                </c:pt>
                <c:pt idx="71">
                  <c:v>20010410</c:v>
                </c:pt>
                <c:pt idx="72">
                  <c:v>20010411</c:v>
                </c:pt>
                <c:pt idx="73">
                  <c:v>20010412</c:v>
                </c:pt>
                <c:pt idx="74">
                  <c:v>20010417</c:v>
                </c:pt>
                <c:pt idx="75">
                  <c:v>20010418</c:v>
                </c:pt>
                <c:pt idx="76">
                  <c:v>20010419</c:v>
                </c:pt>
                <c:pt idx="77">
                  <c:v>20010420</c:v>
                </c:pt>
                <c:pt idx="78">
                  <c:v>20010423</c:v>
                </c:pt>
                <c:pt idx="79">
                  <c:v>20010424</c:v>
                </c:pt>
                <c:pt idx="80">
                  <c:v>20010425</c:v>
                </c:pt>
                <c:pt idx="81">
                  <c:v>20010426</c:v>
                </c:pt>
                <c:pt idx="82">
                  <c:v>20010427</c:v>
                </c:pt>
                <c:pt idx="83">
                  <c:v>20010430</c:v>
                </c:pt>
                <c:pt idx="84">
                  <c:v>20010502</c:v>
                </c:pt>
                <c:pt idx="85">
                  <c:v>20010503</c:v>
                </c:pt>
                <c:pt idx="86">
                  <c:v>20010504</c:v>
                </c:pt>
                <c:pt idx="87">
                  <c:v>20010507</c:v>
                </c:pt>
                <c:pt idx="88">
                  <c:v>20010508</c:v>
                </c:pt>
                <c:pt idx="89">
                  <c:v>20010509</c:v>
                </c:pt>
                <c:pt idx="90">
                  <c:v>20010510</c:v>
                </c:pt>
                <c:pt idx="91">
                  <c:v>20010511</c:v>
                </c:pt>
                <c:pt idx="92">
                  <c:v>20010514</c:v>
                </c:pt>
                <c:pt idx="93">
                  <c:v>20010515</c:v>
                </c:pt>
                <c:pt idx="94">
                  <c:v>20010516</c:v>
                </c:pt>
                <c:pt idx="95">
                  <c:v>20010517</c:v>
                </c:pt>
                <c:pt idx="96">
                  <c:v>20010518</c:v>
                </c:pt>
                <c:pt idx="97">
                  <c:v>20010521</c:v>
                </c:pt>
                <c:pt idx="98">
                  <c:v>20010522</c:v>
                </c:pt>
                <c:pt idx="99">
                  <c:v>20010523</c:v>
                </c:pt>
                <c:pt idx="100">
                  <c:v>20010524</c:v>
                </c:pt>
                <c:pt idx="101">
                  <c:v>20010525</c:v>
                </c:pt>
                <c:pt idx="102">
                  <c:v>20010528</c:v>
                </c:pt>
                <c:pt idx="103">
                  <c:v>20010529</c:v>
                </c:pt>
                <c:pt idx="104">
                  <c:v>20010530</c:v>
                </c:pt>
                <c:pt idx="105">
                  <c:v>20010531</c:v>
                </c:pt>
                <c:pt idx="106">
                  <c:v>20010601</c:v>
                </c:pt>
                <c:pt idx="107">
                  <c:v>20010604</c:v>
                </c:pt>
                <c:pt idx="108">
                  <c:v>20010605</c:v>
                </c:pt>
                <c:pt idx="109">
                  <c:v>20010606</c:v>
                </c:pt>
                <c:pt idx="110">
                  <c:v>20010607</c:v>
                </c:pt>
                <c:pt idx="111">
                  <c:v>20010608</c:v>
                </c:pt>
                <c:pt idx="112">
                  <c:v>20010611</c:v>
                </c:pt>
                <c:pt idx="113">
                  <c:v>20010612</c:v>
                </c:pt>
                <c:pt idx="114">
                  <c:v>20010613</c:v>
                </c:pt>
                <c:pt idx="115">
                  <c:v>20010614</c:v>
                </c:pt>
                <c:pt idx="116">
                  <c:v>20010615</c:v>
                </c:pt>
                <c:pt idx="117">
                  <c:v>20010618</c:v>
                </c:pt>
                <c:pt idx="118">
                  <c:v>20010619</c:v>
                </c:pt>
                <c:pt idx="119">
                  <c:v>20010620</c:v>
                </c:pt>
                <c:pt idx="120">
                  <c:v>20010621</c:v>
                </c:pt>
                <c:pt idx="121">
                  <c:v>20010622</c:v>
                </c:pt>
                <c:pt idx="122">
                  <c:v>20010625</c:v>
                </c:pt>
                <c:pt idx="123">
                  <c:v>20010626</c:v>
                </c:pt>
                <c:pt idx="124">
                  <c:v>20010627</c:v>
                </c:pt>
                <c:pt idx="125">
                  <c:v>20010628</c:v>
                </c:pt>
                <c:pt idx="126">
                  <c:v>20010629</c:v>
                </c:pt>
                <c:pt idx="127">
                  <c:v>20010702</c:v>
                </c:pt>
                <c:pt idx="128">
                  <c:v>20010703</c:v>
                </c:pt>
                <c:pt idx="129">
                  <c:v>20010704</c:v>
                </c:pt>
                <c:pt idx="130">
                  <c:v>20010705</c:v>
                </c:pt>
                <c:pt idx="131">
                  <c:v>20010706</c:v>
                </c:pt>
                <c:pt idx="132">
                  <c:v>20010709</c:v>
                </c:pt>
                <c:pt idx="133">
                  <c:v>20010710</c:v>
                </c:pt>
                <c:pt idx="134">
                  <c:v>20010711</c:v>
                </c:pt>
                <c:pt idx="135">
                  <c:v>20010712</c:v>
                </c:pt>
                <c:pt idx="136">
                  <c:v>20010713</c:v>
                </c:pt>
                <c:pt idx="137">
                  <c:v>20010716</c:v>
                </c:pt>
                <c:pt idx="138">
                  <c:v>20010717</c:v>
                </c:pt>
                <c:pt idx="139">
                  <c:v>20010718</c:v>
                </c:pt>
                <c:pt idx="140">
                  <c:v>20010719</c:v>
                </c:pt>
                <c:pt idx="141">
                  <c:v>20010720</c:v>
                </c:pt>
                <c:pt idx="142">
                  <c:v>20010723</c:v>
                </c:pt>
                <c:pt idx="143">
                  <c:v>20010724</c:v>
                </c:pt>
                <c:pt idx="144">
                  <c:v>20010725</c:v>
                </c:pt>
                <c:pt idx="145">
                  <c:v>20010726</c:v>
                </c:pt>
                <c:pt idx="146">
                  <c:v>20010727</c:v>
                </c:pt>
                <c:pt idx="147">
                  <c:v>20010730</c:v>
                </c:pt>
                <c:pt idx="148">
                  <c:v>20010731</c:v>
                </c:pt>
                <c:pt idx="149">
                  <c:v>20010801</c:v>
                </c:pt>
                <c:pt idx="150">
                  <c:v>20010802</c:v>
                </c:pt>
                <c:pt idx="151">
                  <c:v>20010803</c:v>
                </c:pt>
                <c:pt idx="152">
                  <c:v>20010806</c:v>
                </c:pt>
                <c:pt idx="153">
                  <c:v>20010807</c:v>
                </c:pt>
                <c:pt idx="154">
                  <c:v>20010808</c:v>
                </c:pt>
                <c:pt idx="155">
                  <c:v>20010809</c:v>
                </c:pt>
                <c:pt idx="156">
                  <c:v>20010810</c:v>
                </c:pt>
                <c:pt idx="157">
                  <c:v>20010813</c:v>
                </c:pt>
                <c:pt idx="158">
                  <c:v>20010814</c:v>
                </c:pt>
                <c:pt idx="159">
                  <c:v>20010815</c:v>
                </c:pt>
                <c:pt idx="160">
                  <c:v>20010816</c:v>
                </c:pt>
                <c:pt idx="161">
                  <c:v>20010817</c:v>
                </c:pt>
                <c:pt idx="162">
                  <c:v>20010820</c:v>
                </c:pt>
                <c:pt idx="163">
                  <c:v>20010821</c:v>
                </c:pt>
                <c:pt idx="164">
                  <c:v>20010822</c:v>
                </c:pt>
                <c:pt idx="165">
                  <c:v>20010823</c:v>
                </c:pt>
                <c:pt idx="166">
                  <c:v>20010824</c:v>
                </c:pt>
                <c:pt idx="167">
                  <c:v>20010827</c:v>
                </c:pt>
                <c:pt idx="168">
                  <c:v>20010828</c:v>
                </c:pt>
                <c:pt idx="169">
                  <c:v>20010829</c:v>
                </c:pt>
                <c:pt idx="170">
                  <c:v>20010830</c:v>
                </c:pt>
                <c:pt idx="171">
                  <c:v>20010831</c:v>
                </c:pt>
                <c:pt idx="172">
                  <c:v>20010903</c:v>
                </c:pt>
                <c:pt idx="173">
                  <c:v>20010904</c:v>
                </c:pt>
                <c:pt idx="174">
                  <c:v>20010905</c:v>
                </c:pt>
                <c:pt idx="175">
                  <c:v>20010906</c:v>
                </c:pt>
                <c:pt idx="176">
                  <c:v>20010907</c:v>
                </c:pt>
                <c:pt idx="177">
                  <c:v>20010910</c:v>
                </c:pt>
                <c:pt idx="178">
                  <c:v>20010911</c:v>
                </c:pt>
                <c:pt idx="179">
                  <c:v>20010912</c:v>
                </c:pt>
                <c:pt idx="180">
                  <c:v>20010913</c:v>
                </c:pt>
                <c:pt idx="181">
                  <c:v>20010914</c:v>
                </c:pt>
                <c:pt idx="182">
                  <c:v>20010917</c:v>
                </c:pt>
                <c:pt idx="183">
                  <c:v>20010918</c:v>
                </c:pt>
                <c:pt idx="184">
                  <c:v>20010919</c:v>
                </c:pt>
                <c:pt idx="185">
                  <c:v>20010920</c:v>
                </c:pt>
                <c:pt idx="186">
                  <c:v>20010921</c:v>
                </c:pt>
                <c:pt idx="187">
                  <c:v>20010924</c:v>
                </c:pt>
                <c:pt idx="188">
                  <c:v>20010925</c:v>
                </c:pt>
                <c:pt idx="189">
                  <c:v>20010926</c:v>
                </c:pt>
                <c:pt idx="190">
                  <c:v>20010927</c:v>
                </c:pt>
                <c:pt idx="191">
                  <c:v>20010928</c:v>
                </c:pt>
                <c:pt idx="192">
                  <c:v>20011001</c:v>
                </c:pt>
                <c:pt idx="193">
                  <c:v>20011002</c:v>
                </c:pt>
                <c:pt idx="194">
                  <c:v>20011003</c:v>
                </c:pt>
                <c:pt idx="195">
                  <c:v>20011004</c:v>
                </c:pt>
                <c:pt idx="196">
                  <c:v>20011005</c:v>
                </c:pt>
                <c:pt idx="197">
                  <c:v>20011008</c:v>
                </c:pt>
                <c:pt idx="198">
                  <c:v>20011009</c:v>
                </c:pt>
                <c:pt idx="199">
                  <c:v>20011010</c:v>
                </c:pt>
                <c:pt idx="200">
                  <c:v>20011011</c:v>
                </c:pt>
                <c:pt idx="201">
                  <c:v>20011012</c:v>
                </c:pt>
                <c:pt idx="202">
                  <c:v>20011015</c:v>
                </c:pt>
                <c:pt idx="203">
                  <c:v>20011016</c:v>
                </c:pt>
                <c:pt idx="204">
                  <c:v>20011017</c:v>
                </c:pt>
                <c:pt idx="205">
                  <c:v>20011018</c:v>
                </c:pt>
                <c:pt idx="206">
                  <c:v>20011019</c:v>
                </c:pt>
                <c:pt idx="207">
                  <c:v>20011022</c:v>
                </c:pt>
                <c:pt idx="208">
                  <c:v>20011023</c:v>
                </c:pt>
                <c:pt idx="209">
                  <c:v>20011024</c:v>
                </c:pt>
                <c:pt idx="210">
                  <c:v>20011025</c:v>
                </c:pt>
                <c:pt idx="211">
                  <c:v>20011026</c:v>
                </c:pt>
                <c:pt idx="212">
                  <c:v>20011029</c:v>
                </c:pt>
                <c:pt idx="213">
                  <c:v>20011030</c:v>
                </c:pt>
                <c:pt idx="214">
                  <c:v>20011031</c:v>
                </c:pt>
                <c:pt idx="215">
                  <c:v>20011101</c:v>
                </c:pt>
                <c:pt idx="216">
                  <c:v>20011102</c:v>
                </c:pt>
                <c:pt idx="217">
                  <c:v>20011105</c:v>
                </c:pt>
                <c:pt idx="218">
                  <c:v>20011106</c:v>
                </c:pt>
                <c:pt idx="219">
                  <c:v>20011107</c:v>
                </c:pt>
                <c:pt idx="220">
                  <c:v>20011108</c:v>
                </c:pt>
                <c:pt idx="221">
                  <c:v>20011109</c:v>
                </c:pt>
                <c:pt idx="222">
                  <c:v>20011112</c:v>
                </c:pt>
                <c:pt idx="223">
                  <c:v>20011113</c:v>
                </c:pt>
                <c:pt idx="224">
                  <c:v>20011114</c:v>
                </c:pt>
                <c:pt idx="225">
                  <c:v>20011115</c:v>
                </c:pt>
                <c:pt idx="226">
                  <c:v>20011116</c:v>
                </c:pt>
                <c:pt idx="227">
                  <c:v>20011119</c:v>
                </c:pt>
                <c:pt idx="228">
                  <c:v>20011120</c:v>
                </c:pt>
                <c:pt idx="229">
                  <c:v>20011121</c:v>
                </c:pt>
                <c:pt idx="230">
                  <c:v>20011122</c:v>
                </c:pt>
                <c:pt idx="231">
                  <c:v>20011123</c:v>
                </c:pt>
                <c:pt idx="232">
                  <c:v>20011126</c:v>
                </c:pt>
                <c:pt idx="233">
                  <c:v>20011127</c:v>
                </c:pt>
                <c:pt idx="234">
                  <c:v>20011128</c:v>
                </c:pt>
                <c:pt idx="235">
                  <c:v>20011129</c:v>
                </c:pt>
                <c:pt idx="236">
                  <c:v>20011130</c:v>
                </c:pt>
                <c:pt idx="237">
                  <c:v>20011203</c:v>
                </c:pt>
                <c:pt idx="238">
                  <c:v>20011204</c:v>
                </c:pt>
                <c:pt idx="239">
                  <c:v>20011205</c:v>
                </c:pt>
                <c:pt idx="240">
                  <c:v>20011206</c:v>
                </c:pt>
                <c:pt idx="241">
                  <c:v>20011207</c:v>
                </c:pt>
                <c:pt idx="242">
                  <c:v>20011210</c:v>
                </c:pt>
                <c:pt idx="243">
                  <c:v>20011211</c:v>
                </c:pt>
                <c:pt idx="244">
                  <c:v>20011212</c:v>
                </c:pt>
                <c:pt idx="245">
                  <c:v>20011213</c:v>
                </c:pt>
                <c:pt idx="246">
                  <c:v>20011214</c:v>
                </c:pt>
                <c:pt idx="247">
                  <c:v>20011217</c:v>
                </c:pt>
                <c:pt idx="248">
                  <c:v>20011218</c:v>
                </c:pt>
                <c:pt idx="249">
                  <c:v>20011219</c:v>
                </c:pt>
                <c:pt idx="250">
                  <c:v>20011220</c:v>
                </c:pt>
                <c:pt idx="251">
                  <c:v>20011221</c:v>
                </c:pt>
                <c:pt idx="252">
                  <c:v>20011227</c:v>
                </c:pt>
                <c:pt idx="253">
                  <c:v>20011228</c:v>
                </c:pt>
                <c:pt idx="254">
                  <c:v>20020102</c:v>
                </c:pt>
                <c:pt idx="255">
                  <c:v>20020103</c:v>
                </c:pt>
                <c:pt idx="256">
                  <c:v>20020104</c:v>
                </c:pt>
                <c:pt idx="257">
                  <c:v>20020107</c:v>
                </c:pt>
                <c:pt idx="258">
                  <c:v>20020108</c:v>
                </c:pt>
                <c:pt idx="259">
                  <c:v>20020109</c:v>
                </c:pt>
                <c:pt idx="260">
                  <c:v>20020110</c:v>
                </c:pt>
                <c:pt idx="261">
                  <c:v>20020111</c:v>
                </c:pt>
                <c:pt idx="262">
                  <c:v>20020114</c:v>
                </c:pt>
                <c:pt idx="263">
                  <c:v>20020115</c:v>
                </c:pt>
                <c:pt idx="264">
                  <c:v>20020116</c:v>
                </c:pt>
                <c:pt idx="265">
                  <c:v>20020117</c:v>
                </c:pt>
                <c:pt idx="266">
                  <c:v>20020118</c:v>
                </c:pt>
                <c:pt idx="267">
                  <c:v>20020121</c:v>
                </c:pt>
                <c:pt idx="268">
                  <c:v>20020122</c:v>
                </c:pt>
                <c:pt idx="269">
                  <c:v>20020123</c:v>
                </c:pt>
                <c:pt idx="270">
                  <c:v>20020124</c:v>
                </c:pt>
                <c:pt idx="271">
                  <c:v>20020125</c:v>
                </c:pt>
                <c:pt idx="272">
                  <c:v>20020128</c:v>
                </c:pt>
                <c:pt idx="273">
                  <c:v>20020129</c:v>
                </c:pt>
                <c:pt idx="274">
                  <c:v>20020130</c:v>
                </c:pt>
                <c:pt idx="275">
                  <c:v>20020131</c:v>
                </c:pt>
                <c:pt idx="276">
                  <c:v>20020201</c:v>
                </c:pt>
                <c:pt idx="277">
                  <c:v>20020204</c:v>
                </c:pt>
                <c:pt idx="278">
                  <c:v>20020205</c:v>
                </c:pt>
                <c:pt idx="279">
                  <c:v>20020206</c:v>
                </c:pt>
                <c:pt idx="280">
                  <c:v>20020207</c:v>
                </c:pt>
                <c:pt idx="281">
                  <c:v>20020208</c:v>
                </c:pt>
                <c:pt idx="282">
                  <c:v>20020211</c:v>
                </c:pt>
                <c:pt idx="283">
                  <c:v>20020212</c:v>
                </c:pt>
                <c:pt idx="284">
                  <c:v>20020213</c:v>
                </c:pt>
                <c:pt idx="285">
                  <c:v>20020214</c:v>
                </c:pt>
                <c:pt idx="286">
                  <c:v>20020215</c:v>
                </c:pt>
                <c:pt idx="287">
                  <c:v>20020218</c:v>
                </c:pt>
                <c:pt idx="288">
                  <c:v>20020219</c:v>
                </c:pt>
                <c:pt idx="289">
                  <c:v>20020220</c:v>
                </c:pt>
                <c:pt idx="290">
                  <c:v>20020221</c:v>
                </c:pt>
                <c:pt idx="291">
                  <c:v>20020222</c:v>
                </c:pt>
                <c:pt idx="292">
                  <c:v>20020225</c:v>
                </c:pt>
                <c:pt idx="293">
                  <c:v>20020226</c:v>
                </c:pt>
                <c:pt idx="294">
                  <c:v>20020227</c:v>
                </c:pt>
                <c:pt idx="295">
                  <c:v>20020228</c:v>
                </c:pt>
                <c:pt idx="296">
                  <c:v>20020301</c:v>
                </c:pt>
                <c:pt idx="297">
                  <c:v>20020304</c:v>
                </c:pt>
                <c:pt idx="298">
                  <c:v>20020305</c:v>
                </c:pt>
                <c:pt idx="299">
                  <c:v>20020306</c:v>
                </c:pt>
                <c:pt idx="300">
                  <c:v>20020307</c:v>
                </c:pt>
                <c:pt idx="301">
                  <c:v>20020308</c:v>
                </c:pt>
                <c:pt idx="302">
                  <c:v>20020311</c:v>
                </c:pt>
                <c:pt idx="303">
                  <c:v>20020312</c:v>
                </c:pt>
                <c:pt idx="304">
                  <c:v>20020313</c:v>
                </c:pt>
                <c:pt idx="305">
                  <c:v>20020314</c:v>
                </c:pt>
                <c:pt idx="306">
                  <c:v>20020315</c:v>
                </c:pt>
                <c:pt idx="307">
                  <c:v>20020318</c:v>
                </c:pt>
                <c:pt idx="308">
                  <c:v>20020319</c:v>
                </c:pt>
                <c:pt idx="309">
                  <c:v>20020320</c:v>
                </c:pt>
                <c:pt idx="310">
                  <c:v>20020321</c:v>
                </c:pt>
                <c:pt idx="311">
                  <c:v>20020322</c:v>
                </c:pt>
                <c:pt idx="312">
                  <c:v>20020325</c:v>
                </c:pt>
                <c:pt idx="313">
                  <c:v>20020326</c:v>
                </c:pt>
                <c:pt idx="314">
                  <c:v>20020327</c:v>
                </c:pt>
                <c:pt idx="315">
                  <c:v>20020328</c:v>
                </c:pt>
                <c:pt idx="316">
                  <c:v>20020402</c:v>
                </c:pt>
                <c:pt idx="317">
                  <c:v>20020403</c:v>
                </c:pt>
                <c:pt idx="318">
                  <c:v>20020404</c:v>
                </c:pt>
                <c:pt idx="319">
                  <c:v>20020405</c:v>
                </c:pt>
                <c:pt idx="320">
                  <c:v>20020408</c:v>
                </c:pt>
                <c:pt idx="321">
                  <c:v>20020409</c:v>
                </c:pt>
                <c:pt idx="322">
                  <c:v>20020410</c:v>
                </c:pt>
                <c:pt idx="323">
                  <c:v>20020411</c:v>
                </c:pt>
                <c:pt idx="324">
                  <c:v>20020412</c:v>
                </c:pt>
                <c:pt idx="325">
                  <c:v>20020415</c:v>
                </c:pt>
                <c:pt idx="326">
                  <c:v>20020416</c:v>
                </c:pt>
                <c:pt idx="327">
                  <c:v>20020417</c:v>
                </c:pt>
                <c:pt idx="328">
                  <c:v>20020418</c:v>
                </c:pt>
                <c:pt idx="329">
                  <c:v>20020419</c:v>
                </c:pt>
                <c:pt idx="330">
                  <c:v>20020422</c:v>
                </c:pt>
                <c:pt idx="331">
                  <c:v>20020423</c:v>
                </c:pt>
                <c:pt idx="332">
                  <c:v>20020424</c:v>
                </c:pt>
                <c:pt idx="333">
                  <c:v>20020425</c:v>
                </c:pt>
                <c:pt idx="334">
                  <c:v>20020426</c:v>
                </c:pt>
                <c:pt idx="335">
                  <c:v>20020429</c:v>
                </c:pt>
                <c:pt idx="336">
                  <c:v>20020430</c:v>
                </c:pt>
                <c:pt idx="337">
                  <c:v>20020502</c:v>
                </c:pt>
                <c:pt idx="338">
                  <c:v>20020503</c:v>
                </c:pt>
                <c:pt idx="339">
                  <c:v>20020506</c:v>
                </c:pt>
                <c:pt idx="340">
                  <c:v>20020507</c:v>
                </c:pt>
                <c:pt idx="341">
                  <c:v>20020508</c:v>
                </c:pt>
                <c:pt idx="342">
                  <c:v>20020509</c:v>
                </c:pt>
                <c:pt idx="343">
                  <c:v>20020510</c:v>
                </c:pt>
                <c:pt idx="344">
                  <c:v>20020513</c:v>
                </c:pt>
                <c:pt idx="345">
                  <c:v>20020514</c:v>
                </c:pt>
                <c:pt idx="346">
                  <c:v>20020515</c:v>
                </c:pt>
                <c:pt idx="347">
                  <c:v>20020516</c:v>
                </c:pt>
                <c:pt idx="348">
                  <c:v>20020517</c:v>
                </c:pt>
                <c:pt idx="349">
                  <c:v>20020520</c:v>
                </c:pt>
                <c:pt idx="350">
                  <c:v>20020521</c:v>
                </c:pt>
                <c:pt idx="351">
                  <c:v>20020522</c:v>
                </c:pt>
                <c:pt idx="352">
                  <c:v>20020523</c:v>
                </c:pt>
                <c:pt idx="353">
                  <c:v>20020524</c:v>
                </c:pt>
                <c:pt idx="354">
                  <c:v>20020527</c:v>
                </c:pt>
                <c:pt idx="355">
                  <c:v>20020528</c:v>
                </c:pt>
                <c:pt idx="356">
                  <c:v>20020529</c:v>
                </c:pt>
                <c:pt idx="357">
                  <c:v>20020530</c:v>
                </c:pt>
                <c:pt idx="358">
                  <c:v>20020531</c:v>
                </c:pt>
                <c:pt idx="359">
                  <c:v>20020603</c:v>
                </c:pt>
                <c:pt idx="360">
                  <c:v>20020604</c:v>
                </c:pt>
                <c:pt idx="361">
                  <c:v>20020605</c:v>
                </c:pt>
                <c:pt idx="362">
                  <c:v>20020606</c:v>
                </c:pt>
                <c:pt idx="363">
                  <c:v>20020607</c:v>
                </c:pt>
                <c:pt idx="364">
                  <c:v>20020610</c:v>
                </c:pt>
                <c:pt idx="365">
                  <c:v>20020611</c:v>
                </c:pt>
                <c:pt idx="366">
                  <c:v>20020612</c:v>
                </c:pt>
                <c:pt idx="367">
                  <c:v>20020613</c:v>
                </c:pt>
                <c:pt idx="368">
                  <c:v>20020614</c:v>
                </c:pt>
                <c:pt idx="369">
                  <c:v>20020617</c:v>
                </c:pt>
                <c:pt idx="370">
                  <c:v>20020618</c:v>
                </c:pt>
                <c:pt idx="371">
                  <c:v>20020619</c:v>
                </c:pt>
                <c:pt idx="372">
                  <c:v>20020620</c:v>
                </c:pt>
                <c:pt idx="373">
                  <c:v>20020621</c:v>
                </c:pt>
                <c:pt idx="374">
                  <c:v>20020624</c:v>
                </c:pt>
                <c:pt idx="375">
                  <c:v>20020625</c:v>
                </c:pt>
                <c:pt idx="376">
                  <c:v>20020626</c:v>
                </c:pt>
                <c:pt idx="377">
                  <c:v>20020627</c:v>
                </c:pt>
                <c:pt idx="378">
                  <c:v>20020628</c:v>
                </c:pt>
                <c:pt idx="379">
                  <c:v>20020701</c:v>
                </c:pt>
                <c:pt idx="380">
                  <c:v>20020702</c:v>
                </c:pt>
                <c:pt idx="381">
                  <c:v>20020703</c:v>
                </c:pt>
                <c:pt idx="382">
                  <c:v>20020704</c:v>
                </c:pt>
                <c:pt idx="383">
                  <c:v>20020705</c:v>
                </c:pt>
                <c:pt idx="384">
                  <c:v>20020708</c:v>
                </c:pt>
                <c:pt idx="385">
                  <c:v>20020709</c:v>
                </c:pt>
                <c:pt idx="386">
                  <c:v>20020710</c:v>
                </c:pt>
                <c:pt idx="387">
                  <c:v>20020711</c:v>
                </c:pt>
                <c:pt idx="388">
                  <c:v>20020712</c:v>
                </c:pt>
                <c:pt idx="389">
                  <c:v>20020715</c:v>
                </c:pt>
                <c:pt idx="390">
                  <c:v>20020716</c:v>
                </c:pt>
                <c:pt idx="391">
                  <c:v>20020717</c:v>
                </c:pt>
                <c:pt idx="392">
                  <c:v>20020718</c:v>
                </c:pt>
                <c:pt idx="393">
                  <c:v>20020719</c:v>
                </c:pt>
                <c:pt idx="394">
                  <c:v>20020722</c:v>
                </c:pt>
                <c:pt idx="395">
                  <c:v>20020723</c:v>
                </c:pt>
                <c:pt idx="396">
                  <c:v>20020724</c:v>
                </c:pt>
                <c:pt idx="397">
                  <c:v>20020725</c:v>
                </c:pt>
                <c:pt idx="398">
                  <c:v>20020726</c:v>
                </c:pt>
                <c:pt idx="399">
                  <c:v>20020729</c:v>
                </c:pt>
                <c:pt idx="400">
                  <c:v>20020730</c:v>
                </c:pt>
                <c:pt idx="401">
                  <c:v>20020731</c:v>
                </c:pt>
                <c:pt idx="402">
                  <c:v>20020801</c:v>
                </c:pt>
                <c:pt idx="403">
                  <c:v>20020802</c:v>
                </c:pt>
                <c:pt idx="404">
                  <c:v>20020805</c:v>
                </c:pt>
                <c:pt idx="405">
                  <c:v>20020806</c:v>
                </c:pt>
                <c:pt idx="406">
                  <c:v>20020807</c:v>
                </c:pt>
                <c:pt idx="407">
                  <c:v>20020808</c:v>
                </c:pt>
                <c:pt idx="408">
                  <c:v>20020809</c:v>
                </c:pt>
                <c:pt idx="409">
                  <c:v>20020812</c:v>
                </c:pt>
                <c:pt idx="410">
                  <c:v>20020813</c:v>
                </c:pt>
                <c:pt idx="411">
                  <c:v>20020814</c:v>
                </c:pt>
                <c:pt idx="412">
                  <c:v>20020815</c:v>
                </c:pt>
                <c:pt idx="413">
                  <c:v>20020816</c:v>
                </c:pt>
                <c:pt idx="414">
                  <c:v>20020819</c:v>
                </c:pt>
                <c:pt idx="415">
                  <c:v>20020820</c:v>
                </c:pt>
                <c:pt idx="416">
                  <c:v>20020821</c:v>
                </c:pt>
                <c:pt idx="417">
                  <c:v>20020822</c:v>
                </c:pt>
                <c:pt idx="418">
                  <c:v>20020823</c:v>
                </c:pt>
                <c:pt idx="419">
                  <c:v>20020826</c:v>
                </c:pt>
                <c:pt idx="420">
                  <c:v>20020827</c:v>
                </c:pt>
                <c:pt idx="421">
                  <c:v>20020828</c:v>
                </c:pt>
                <c:pt idx="422">
                  <c:v>20020829</c:v>
                </c:pt>
                <c:pt idx="423">
                  <c:v>20020830</c:v>
                </c:pt>
                <c:pt idx="424">
                  <c:v>20020902</c:v>
                </c:pt>
                <c:pt idx="425">
                  <c:v>20020903</c:v>
                </c:pt>
                <c:pt idx="426">
                  <c:v>20020904</c:v>
                </c:pt>
                <c:pt idx="427">
                  <c:v>20020905</c:v>
                </c:pt>
                <c:pt idx="428">
                  <c:v>20020906</c:v>
                </c:pt>
                <c:pt idx="429">
                  <c:v>20020909</c:v>
                </c:pt>
                <c:pt idx="430">
                  <c:v>20020910</c:v>
                </c:pt>
                <c:pt idx="431">
                  <c:v>20020911</c:v>
                </c:pt>
                <c:pt idx="432">
                  <c:v>20020912</c:v>
                </c:pt>
                <c:pt idx="433">
                  <c:v>20020913</c:v>
                </c:pt>
                <c:pt idx="434">
                  <c:v>20020916</c:v>
                </c:pt>
                <c:pt idx="435">
                  <c:v>20020917</c:v>
                </c:pt>
                <c:pt idx="436">
                  <c:v>20020918</c:v>
                </c:pt>
                <c:pt idx="437">
                  <c:v>20020919</c:v>
                </c:pt>
                <c:pt idx="438">
                  <c:v>20020920</c:v>
                </c:pt>
                <c:pt idx="439">
                  <c:v>20020923</c:v>
                </c:pt>
                <c:pt idx="440">
                  <c:v>20020924</c:v>
                </c:pt>
                <c:pt idx="441">
                  <c:v>20020925</c:v>
                </c:pt>
                <c:pt idx="442">
                  <c:v>20020926</c:v>
                </c:pt>
                <c:pt idx="443">
                  <c:v>20020927</c:v>
                </c:pt>
                <c:pt idx="444">
                  <c:v>20020930</c:v>
                </c:pt>
                <c:pt idx="445">
                  <c:v>20021001</c:v>
                </c:pt>
                <c:pt idx="446">
                  <c:v>20021002</c:v>
                </c:pt>
                <c:pt idx="447">
                  <c:v>20021003</c:v>
                </c:pt>
                <c:pt idx="448">
                  <c:v>20021004</c:v>
                </c:pt>
                <c:pt idx="449">
                  <c:v>20021007</c:v>
                </c:pt>
                <c:pt idx="450">
                  <c:v>20021008</c:v>
                </c:pt>
                <c:pt idx="451">
                  <c:v>20021009</c:v>
                </c:pt>
                <c:pt idx="452">
                  <c:v>20021010</c:v>
                </c:pt>
                <c:pt idx="453">
                  <c:v>20021011</c:v>
                </c:pt>
                <c:pt idx="454">
                  <c:v>20021014</c:v>
                </c:pt>
                <c:pt idx="455">
                  <c:v>20021015</c:v>
                </c:pt>
                <c:pt idx="456">
                  <c:v>20021016</c:v>
                </c:pt>
                <c:pt idx="457">
                  <c:v>20021017</c:v>
                </c:pt>
                <c:pt idx="458">
                  <c:v>20021018</c:v>
                </c:pt>
                <c:pt idx="459">
                  <c:v>20021021</c:v>
                </c:pt>
                <c:pt idx="460">
                  <c:v>20021022</c:v>
                </c:pt>
                <c:pt idx="461">
                  <c:v>20021023</c:v>
                </c:pt>
                <c:pt idx="462">
                  <c:v>20021024</c:v>
                </c:pt>
                <c:pt idx="463">
                  <c:v>20021025</c:v>
                </c:pt>
                <c:pt idx="464">
                  <c:v>20021028</c:v>
                </c:pt>
                <c:pt idx="465">
                  <c:v>20021029</c:v>
                </c:pt>
                <c:pt idx="466">
                  <c:v>20021030</c:v>
                </c:pt>
                <c:pt idx="467">
                  <c:v>20021031</c:v>
                </c:pt>
                <c:pt idx="468">
                  <c:v>20021101</c:v>
                </c:pt>
                <c:pt idx="469">
                  <c:v>20021104</c:v>
                </c:pt>
                <c:pt idx="470">
                  <c:v>20021105</c:v>
                </c:pt>
                <c:pt idx="471">
                  <c:v>20021106</c:v>
                </c:pt>
                <c:pt idx="472">
                  <c:v>20021107</c:v>
                </c:pt>
                <c:pt idx="473">
                  <c:v>20021108</c:v>
                </c:pt>
                <c:pt idx="474">
                  <c:v>20021111</c:v>
                </c:pt>
                <c:pt idx="475">
                  <c:v>20021112</c:v>
                </c:pt>
                <c:pt idx="476">
                  <c:v>20021113</c:v>
                </c:pt>
                <c:pt idx="477">
                  <c:v>20021114</c:v>
                </c:pt>
                <c:pt idx="478">
                  <c:v>20021115</c:v>
                </c:pt>
                <c:pt idx="479">
                  <c:v>20021118</c:v>
                </c:pt>
                <c:pt idx="480">
                  <c:v>20021119</c:v>
                </c:pt>
                <c:pt idx="481">
                  <c:v>20021120</c:v>
                </c:pt>
                <c:pt idx="482">
                  <c:v>20021121</c:v>
                </c:pt>
                <c:pt idx="483">
                  <c:v>20021122</c:v>
                </c:pt>
                <c:pt idx="484">
                  <c:v>20021125</c:v>
                </c:pt>
                <c:pt idx="485">
                  <c:v>20021126</c:v>
                </c:pt>
                <c:pt idx="486">
                  <c:v>20021127</c:v>
                </c:pt>
                <c:pt idx="487">
                  <c:v>20021128</c:v>
                </c:pt>
                <c:pt idx="488">
                  <c:v>20021129</c:v>
                </c:pt>
                <c:pt idx="489">
                  <c:v>20021202</c:v>
                </c:pt>
                <c:pt idx="490">
                  <c:v>20021203</c:v>
                </c:pt>
                <c:pt idx="491">
                  <c:v>20021204</c:v>
                </c:pt>
                <c:pt idx="492">
                  <c:v>20021205</c:v>
                </c:pt>
                <c:pt idx="493">
                  <c:v>20021206</c:v>
                </c:pt>
                <c:pt idx="494">
                  <c:v>20021209</c:v>
                </c:pt>
                <c:pt idx="495">
                  <c:v>20021210</c:v>
                </c:pt>
                <c:pt idx="496">
                  <c:v>20021211</c:v>
                </c:pt>
                <c:pt idx="497">
                  <c:v>20021212</c:v>
                </c:pt>
                <c:pt idx="498">
                  <c:v>20021213</c:v>
                </c:pt>
                <c:pt idx="499">
                  <c:v>20021216</c:v>
                </c:pt>
                <c:pt idx="500">
                  <c:v>20021217</c:v>
                </c:pt>
                <c:pt idx="501">
                  <c:v>20021218</c:v>
                </c:pt>
                <c:pt idx="502">
                  <c:v>20021219</c:v>
                </c:pt>
                <c:pt idx="503">
                  <c:v>20021220</c:v>
                </c:pt>
                <c:pt idx="504">
                  <c:v>20021223</c:v>
                </c:pt>
                <c:pt idx="505">
                  <c:v>20021227</c:v>
                </c:pt>
                <c:pt idx="506">
                  <c:v>20021230</c:v>
                </c:pt>
                <c:pt idx="507">
                  <c:v>20030102</c:v>
                </c:pt>
                <c:pt idx="508">
                  <c:v>20030103</c:v>
                </c:pt>
                <c:pt idx="509">
                  <c:v>20030106</c:v>
                </c:pt>
                <c:pt idx="510">
                  <c:v>20030107</c:v>
                </c:pt>
                <c:pt idx="511">
                  <c:v>20030108</c:v>
                </c:pt>
                <c:pt idx="512">
                  <c:v>20030109</c:v>
                </c:pt>
                <c:pt idx="513">
                  <c:v>20030110</c:v>
                </c:pt>
                <c:pt idx="514">
                  <c:v>20030113</c:v>
                </c:pt>
                <c:pt idx="515">
                  <c:v>20030114</c:v>
                </c:pt>
                <c:pt idx="516">
                  <c:v>20030115</c:v>
                </c:pt>
                <c:pt idx="517">
                  <c:v>20030116</c:v>
                </c:pt>
                <c:pt idx="518">
                  <c:v>20030117</c:v>
                </c:pt>
                <c:pt idx="519">
                  <c:v>20030120</c:v>
                </c:pt>
                <c:pt idx="520">
                  <c:v>20030121</c:v>
                </c:pt>
                <c:pt idx="521">
                  <c:v>20030122</c:v>
                </c:pt>
                <c:pt idx="522">
                  <c:v>20030123</c:v>
                </c:pt>
                <c:pt idx="523">
                  <c:v>20030124</c:v>
                </c:pt>
                <c:pt idx="524">
                  <c:v>20030127</c:v>
                </c:pt>
                <c:pt idx="525">
                  <c:v>20030128</c:v>
                </c:pt>
                <c:pt idx="526">
                  <c:v>20030129</c:v>
                </c:pt>
                <c:pt idx="527">
                  <c:v>20030130</c:v>
                </c:pt>
                <c:pt idx="528">
                  <c:v>20030131</c:v>
                </c:pt>
                <c:pt idx="529">
                  <c:v>20030203</c:v>
                </c:pt>
                <c:pt idx="530">
                  <c:v>20030204</c:v>
                </c:pt>
                <c:pt idx="531">
                  <c:v>20030205</c:v>
                </c:pt>
                <c:pt idx="532">
                  <c:v>20030206</c:v>
                </c:pt>
                <c:pt idx="533">
                  <c:v>20030207</c:v>
                </c:pt>
                <c:pt idx="534">
                  <c:v>20030210</c:v>
                </c:pt>
                <c:pt idx="535">
                  <c:v>20030211</c:v>
                </c:pt>
                <c:pt idx="536">
                  <c:v>20030212</c:v>
                </c:pt>
                <c:pt idx="537">
                  <c:v>20030213</c:v>
                </c:pt>
                <c:pt idx="538">
                  <c:v>20030214</c:v>
                </c:pt>
                <c:pt idx="539">
                  <c:v>20030217</c:v>
                </c:pt>
                <c:pt idx="540">
                  <c:v>20030218</c:v>
                </c:pt>
                <c:pt idx="541">
                  <c:v>20030219</c:v>
                </c:pt>
                <c:pt idx="542">
                  <c:v>20030220</c:v>
                </c:pt>
                <c:pt idx="543">
                  <c:v>20030221</c:v>
                </c:pt>
                <c:pt idx="544">
                  <c:v>20030224</c:v>
                </c:pt>
                <c:pt idx="545">
                  <c:v>20030225</c:v>
                </c:pt>
                <c:pt idx="546">
                  <c:v>20030226</c:v>
                </c:pt>
                <c:pt idx="547">
                  <c:v>20030227</c:v>
                </c:pt>
                <c:pt idx="548">
                  <c:v>20030228</c:v>
                </c:pt>
                <c:pt idx="549">
                  <c:v>20030303</c:v>
                </c:pt>
                <c:pt idx="550">
                  <c:v>20030304</c:v>
                </c:pt>
                <c:pt idx="551">
                  <c:v>20030305</c:v>
                </c:pt>
                <c:pt idx="552">
                  <c:v>20030306</c:v>
                </c:pt>
                <c:pt idx="553">
                  <c:v>20030307</c:v>
                </c:pt>
                <c:pt idx="554">
                  <c:v>20030310</c:v>
                </c:pt>
                <c:pt idx="555">
                  <c:v>20030311</c:v>
                </c:pt>
                <c:pt idx="556">
                  <c:v>20030312</c:v>
                </c:pt>
                <c:pt idx="557">
                  <c:v>20030313</c:v>
                </c:pt>
                <c:pt idx="558">
                  <c:v>20030314</c:v>
                </c:pt>
                <c:pt idx="559">
                  <c:v>20030317</c:v>
                </c:pt>
                <c:pt idx="560">
                  <c:v>20030318</c:v>
                </c:pt>
                <c:pt idx="561">
                  <c:v>20030319</c:v>
                </c:pt>
                <c:pt idx="562">
                  <c:v>20030320</c:v>
                </c:pt>
                <c:pt idx="563">
                  <c:v>20030321</c:v>
                </c:pt>
                <c:pt idx="564">
                  <c:v>20030324</c:v>
                </c:pt>
                <c:pt idx="565">
                  <c:v>20030325</c:v>
                </c:pt>
                <c:pt idx="566">
                  <c:v>20030326</c:v>
                </c:pt>
                <c:pt idx="567">
                  <c:v>20030327</c:v>
                </c:pt>
                <c:pt idx="568">
                  <c:v>20030328</c:v>
                </c:pt>
                <c:pt idx="569">
                  <c:v>20030331</c:v>
                </c:pt>
                <c:pt idx="570">
                  <c:v>20030401</c:v>
                </c:pt>
                <c:pt idx="571">
                  <c:v>20030402</c:v>
                </c:pt>
                <c:pt idx="572">
                  <c:v>20030403</c:v>
                </c:pt>
                <c:pt idx="573">
                  <c:v>20030404</c:v>
                </c:pt>
                <c:pt idx="574">
                  <c:v>20030407</c:v>
                </c:pt>
                <c:pt idx="575">
                  <c:v>20030408</c:v>
                </c:pt>
                <c:pt idx="576">
                  <c:v>20030409</c:v>
                </c:pt>
                <c:pt idx="577">
                  <c:v>20030410</c:v>
                </c:pt>
                <c:pt idx="578">
                  <c:v>20030411</c:v>
                </c:pt>
                <c:pt idx="579">
                  <c:v>20030414</c:v>
                </c:pt>
                <c:pt idx="580">
                  <c:v>20030415</c:v>
                </c:pt>
                <c:pt idx="581">
                  <c:v>20030416</c:v>
                </c:pt>
                <c:pt idx="582">
                  <c:v>20030417</c:v>
                </c:pt>
                <c:pt idx="583">
                  <c:v>20030422</c:v>
                </c:pt>
                <c:pt idx="584">
                  <c:v>20030423</c:v>
                </c:pt>
                <c:pt idx="585">
                  <c:v>20030424</c:v>
                </c:pt>
                <c:pt idx="586">
                  <c:v>20030425</c:v>
                </c:pt>
                <c:pt idx="587">
                  <c:v>20030428</c:v>
                </c:pt>
                <c:pt idx="588">
                  <c:v>20030429</c:v>
                </c:pt>
                <c:pt idx="589">
                  <c:v>20030430</c:v>
                </c:pt>
                <c:pt idx="590">
                  <c:v>20030502</c:v>
                </c:pt>
                <c:pt idx="591">
                  <c:v>20030505</c:v>
                </c:pt>
                <c:pt idx="592">
                  <c:v>20030506</c:v>
                </c:pt>
                <c:pt idx="593">
                  <c:v>20030507</c:v>
                </c:pt>
                <c:pt idx="594">
                  <c:v>20030508</c:v>
                </c:pt>
                <c:pt idx="595">
                  <c:v>20030509</c:v>
                </c:pt>
                <c:pt idx="596">
                  <c:v>20030512</c:v>
                </c:pt>
                <c:pt idx="597">
                  <c:v>20030513</c:v>
                </c:pt>
                <c:pt idx="598">
                  <c:v>20030514</c:v>
                </c:pt>
                <c:pt idx="599">
                  <c:v>20030515</c:v>
                </c:pt>
                <c:pt idx="600">
                  <c:v>20030516</c:v>
                </c:pt>
                <c:pt idx="601">
                  <c:v>20030519</c:v>
                </c:pt>
                <c:pt idx="602">
                  <c:v>20030520</c:v>
                </c:pt>
                <c:pt idx="603">
                  <c:v>20030521</c:v>
                </c:pt>
                <c:pt idx="604">
                  <c:v>20030522</c:v>
                </c:pt>
                <c:pt idx="605">
                  <c:v>20030523</c:v>
                </c:pt>
                <c:pt idx="606">
                  <c:v>20030526</c:v>
                </c:pt>
                <c:pt idx="607">
                  <c:v>20030527</c:v>
                </c:pt>
                <c:pt idx="608">
                  <c:v>20030528</c:v>
                </c:pt>
                <c:pt idx="609">
                  <c:v>20030529</c:v>
                </c:pt>
                <c:pt idx="610">
                  <c:v>20030530</c:v>
                </c:pt>
                <c:pt idx="611">
                  <c:v>20030602</c:v>
                </c:pt>
                <c:pt idx="612">
                  <c:v>20030603</c:v>
                </c:pt>
                <c:pt idx="613">
                  <c:v>20030604</c:v>
                </c:pt>
                <c:pt idx="614">
                  <c:v>20030605</c:v>
                </c:pt>
                <c:pt idx="615">
                  <c:v>20030606</c:v>
                </c:pt>
                <c:pt idx="616">
                  <c:v>20030609</c:v>
                </c:pt>
                <c:pt idx="617">
                  <c:v>20030610</c:v>
                </c:pt>
                <c:pt idx="618">
                  <c:v>20030611</c:v>
                </c:pt>
                <c:pt idx="619">
                  <c:v>20030612</c:v>
                </c:pt>
                <c:pt idx="620">
                  <c:v>20030613</c:v>
                </c:pt>
                <c:pt idx="621">
                  <c:v>20030616</c:v>
                </c:pt>
                <c:pt idx="622">
                  <c:v>20030617</c:v>
                </c:pt>
                <c:pt idx="623">
                  <c:v>20030618</c:v>
                </c:pt>
                <c:pt idx="624">
                  <c:v>20030619</c:v>
                </c:pt>
                <c:pt idx="625">
                  <c:v>20030620</c:v>
                </c:pt>
                <c:pt idx="626">
                  <c:v>20030623</c:v>
                </c:pt>
                <c:pt idx="627">
                  <c:v>20030624</c:v>
                </c:pt>
                <c:pt idx="628">
                  <c:v>20030625</c:v>
                </c:pt>
                <c:pt idx="629">
                  <c:v>20030626</c:v>
                </c:pt>
                <c:pt idx="630">
                  <c:v>20030627</c:v>
                </c:pt>
                <c:pt idx="631">
                  <c:v>20030630</c:v>
                </c:pt>
                <c:pt idx="632">
                  <c:v>20030701</c:v>
                </c:pt>
                <c:pt idx="633">
                  <c:v>20030702</c:v>
                </c:pt>
                <c:pt idx="634">
                  <c:v>20030703</c:v>
                </c:pt>
                <c:pt idx="635">
                  <c:v>20030704</c:v>
                </c:pt>
                <c:pt idx="636">
                  <c:v>20030707</c:v>
                </c:pt>
                <c:pt idx="637">
                  <c:v>20030708</c:v>
                </c:pt>
                <c:pt idx="638">
                  <c:v>20030709</c:v>
                </c:pt>
                <c:pt idx="639">
                  <c:v>20030710</c:v>
                </c:pt>
                <c:pt idx="640">
                  <c:v>20030711</c:v>
                </c:pt>
                <c:pt idx="641">
                  <c:v>20030714</c:v>
                </c:pt>
                <c:pt idx="642">
                  <c:v>20030715</c:v>
                </c:pt>
                <c:pt idx="643">
                  <c:v>20030716</c:v>
                </c:pt>
                <c:pt idx="644">
                  <c:v>20030717</c:v>
                </c:pt>
                <c:pt idx="645">
                  <c:v>20030718</c:v>
                </c:pt>
                <c:pt idx="646">
                  <c:v>20030721</c:v>
                </c:pt>
                <c:pt idx="647">
                  <c:v>20030722</c:v>
                </c:pt>
                <c:pt idx="648">
                  <c:v>20030723</c:v>
                </c:pt>
                <c:pt idx="649">
                  <c:v>20030724</c:v>
                </c:pt>
                <c:pt idx="650">
                  <c:v>20030725</c:v>
                </c:pt>
                <c:pt idx="651">
                  <c:v>20030728</c:v>
                </c:pt>
                <c:pt idx="652">
                  <c:v>20030729</c:v>
                </c:pt>
                <c:pt idx="653">
                  <c:v>20030730</c:v>
                </c:pt>
                <c:pt idx="654">
                  <c:v>20030731</c:v>
                </c:pt>
                <c:pt idx="655">
                  <c:v>20030801</c:v>
                </c:pt>
                <c:pt idx="656">
                  <c:v>20030804</c:v>
                </c:pt>
                <c:pt idx="657">
                  <c:v>20030805</c:v>
                </c:pt>
                <c:pt idx="658">
                  <c:v>20030806</c:v>
                </c:pt>
                <c:pt idx="659">
                  <c:v>20030807</c:v>
                </c:pt>
                <c:pt idx="660">
                  <c:v>20030808</c:v>
                </c:pt>
                <c:pt idx="661">
                  <c:v>20030811</c:v>
                </c:pt>
                <c:pt idx="662">
                  <c:v>20030812</c:v>
                </c:pt>
                <c:pt idx="663">
                  <c:v>20030813</c:v>
                </c:pt>
                <c:pt idx="664">
                  <c:v>20030814</c:v>
                </c:pt>
                <c:pt idx="665">
                  <c:v>20030815</c:v>
                </c:pt>
                <c:pt idx="666">
                  <c:v>20030818</c:v>
                </c:pt>
                <c:pt idx="667">
                  <c:v>20030819</c:v>
                </c:pt>
                <c:pt idx="668">
                  <c:v>20030820</c:v>
                </c:pt>
                <c:pt idx="669">
                  <c:v>20030821</c:v>
                </c:pt>
                <c:pt idx="670">
                  <c:v>20030822</c:v>
                </c:pt>
                <c:pt idx="671">
                  <c:v>20030825</c:v>
                </c:pt>
                <c:pt idx="672">
                  <c:v>20030826</c:v>
                </c:pt>
                <c:pt idx="673">
                  <c:v>20030827</c:v>
                </c:pt>
                <c:pt idx="674">
                  <c:v>20030828</c:v>
                </c:pt>
                <c:pt idx="675">
                  <c:v>20030829</c:v>
                </c:pt>
                <c:pt idx="676">
                  <c:v>20030901</c:v>
                </c:pt>
                <c:pt idx="677">
                  <c:v>20030902</c:v>
                </c:pt>
                <c:pt idx="678">
                  <c:v>20030903</c:v>
                </c:pt>
                <c:pt idx="679">
                  <c:v>20030904</c:v>
                </c:pt>
                <c:pt idx="680">
                  <c:v>20030905</c:v>
                </c:pt>
                <c:pt idx="681">
                  <c:v>20030908</c:v>
                </c:pt>
                <c:pt idx="682">
                  <c:v>20030909</c:v>
                </c:pt>
                <c:pt idx="683">
                  <c:v>20030910</c:v>
                </c:pt>
                <c:pt idx="684">
                  <c:v>20030911</c:v>
                </c:pt>
                <c:pt idx="685">
                  <c:v>20030912</c:v>
                </c:pt>
                <c:pt idx="686">
                  <c:v>20030915</c:v>
                </c:pt>
                <c:pt idx="687">
                  <c:v>20030916</c:v>
                </c:pt>
                <c:pt idx="688">
                  <c:v>20030917</c:v>
                </c:pt>
                <c:pt idx="689">
                  <c:v>20030918</c:v>
                </c:pt>
                <c:pt idx="690">
                  <c:v>20030919</c:v>
                </c:pt>
                <c:pt idx="691">
                  <c:v>20030922</c:v>
                </c:pt>
                <c:pt idx="692">
                  <c:v>20030923</c:v>
                </c:pt>
                <c:pt idx="693">
                  <c:v>20030924</c:v>
                </c:pt>
                <c:pt idx="694">
                  <c:v>20030925</c:v>
                </c:pt>
                <c:pt idx="695">
                  <c:v>20030926</c:v>
                </c:pt>
                <c:pt idx="696">
                  <c:v>20030929</c:v>
                </c:pt>
                <c:pt idx="697">
                  <c:v>20030930</c:v>
                </c:pt>
                <c:pt idx="698">
                  <c:v>20031001</c:v>
                </c:pt>
                <c:pt idx="699">
                  <c:v>20031002</c:v>
                </c:pt>
                <c:pt idx="700">
                  <c:v>20031003</c:v>
                </c:pt>
                <c:pt idx="701">
                  <c:v>20031006</c:v>
                </c:pt>
                <c:pt idx="702">
                  <c:v>20031007</c:v>
                </c:pt>
                <c:pt idx="703">
                  <c:v>20031008</c:v>
                </c:pt>
                <c:pt idx="704">
                  <c:v>20031009</c:v>
                </c:pt>
                <c:pt idx="705">
                  <c:v>20031010</c:v>
                </c:pt>
                <c:pt idx="706">
                  <c:v>20031013</c:v>
                </c:pt>
                <c:pt idx="707">
                  <c:v>20031014</c:v>
                </c:pt>
                <c:pt idx="708">
                  <c:v>20031015</c:v>
                </c:pt>
                <c:pt idx="709">
                  <c:v>20031016</c:v>
                </c:pt>
                <c:pt idx="710">
                  <c:v>20031017</c:v>
                </c:pt>
                <c:pt idx="711">
                  <c:v>20031020</c:v>
                </c:pt>
                <c:pt idx="712">
                  <c:v>20031021</c:v>
                </c:pt>
                <c:pt idx="713">
                  <c:v>20031022</c:v>
                </c:pt>
                <c:pt idx="714">
                  <c:v>20031023</c:v>
                </c:pt>
                <c:pt idx="715">
                  <c:v>20031024</c:v>
                </c:pt>
                <c:pt idx="716">
                  <c:v>20031027</c:v>
                </c:pt>
                <c:pt idx="717">
                  <c:v>20031028</c:v>
                </c:pt>
                <c:pt idx="718">
                  <c:v>20031029</c:v>
                </c:pt>
                <c:pt idx="719">
                  <c:v>20031030</c:v>
                </c:pt>
                <c:pt idx="720">
                  <c:v>20031031</c:v>
                </c:pt>
                <c:pt idx="721">
                  <c:v>20031103</c:v>
                </c:pt>
                <c:pt idx="722">
                  <c:v>20031104</c:v>
                </c:pt>
                <c:pt idx="723">
                  <c:v>20031105</c:v>
                </c:pt>
                <c:pt idx="724">
                  <c:v>20031106</c:v>
                </c:pt>
                <c:pt idx="725">
                  <c:v>20031107</c:v>
                </c:pt>
                <c:pt idx="726">
                  <c:v>20031110</c:v>
                </c:pt>
                <c:pt idx="727">
                  <c:v>20031111</c:v>
                </c:pt>
                <c:pt idx="728">
                  <c:v>20031112</c:v>
                </c:pt>
                <c:pt idx="729">
                  <c:v>20031113</c:v>
                </c:pt>
                <c:pt idx="730">
                  <c:v>20031114</c:v>
                </c:pt>
                <c:pt idx="731">
                  <c:v>20031117</c:v>
                </c:pt>
                <c:pt idx="732">
                  <c:v>20031118</c:v>
                </c:pt>
                <c:pt idx="733">
                  <c:v>20031119</c:v>
                </c:pt>
                <c:pt idx="734">
                  <c:v>20031120</c:v>
                </c:pt>
                <c:pt idx="735">
                  <c:v>20031121</c:v>
                </c:pt>
                <c:pt idx="736">
                  <c:v>20031124</c:v>
                </c:pt>
                <c:pt idx="737">
                  <c:v>20031125</c:v>
                </c:pt>
                <c:pt idx="738">
                  <c:v>20031126</c:v>
                </c:pt>
                <c:pt idx="739">
                  <c:v>20031127</c:v>
                </c:pt>
                <c:pt idx="740">
                  <c:v>20031128</c:v>
                </c:pt>
                <c:pt idx="741">
                  <c:v>20031201</c:v>
                </c:pt>
                <c:pt idx="742">
                  <c:v>20031202</c:v>
                </c:pt>
                <c:pt idx="743">
                  <c:v>20031203</c:v>
                </c:pt>
                <c:pt idx="744">
                  <c:v>20031204</c:v>
                </c:pt>
                <c:pt idx="745">
                  <c:v>20031205</c:v>
                </c:pt>
                <c:pt idx="746">
                  <c:v>20031208</c:v>
                </c:pt>
                <c:pt idx="747">
                  <c:v>20031209</c:v>
                </c:pt>
                <c:pt idx="748">
                  <c:v>20031210</c:v>
                </c:pt>
                <c:pt idx="749">
                  <c:v>20031211</c:v>
                </c:pt>
                <c:pt idx="750">
                  <c:v>20031212</c:v>
                </c:pt>
                <c:pt idx="751">
                  <c:v>20031215</c:v>
                </c:pt>
                <c:pt idx="752">
                  <c:v>20031216</c:v>
                </c:pt>
                <c:pt idx="753">
                  <c:v>20031217</c:v>
                </c:pt>
                <c:pt idx="754">
                  <c:v>20031218</c:v>
                </c:pt>
                <c:pt idx="755">
                  <c:v>20031219</c:v>
                </c:pt>
                <c:pt idx="756">
                  <c:v>20031222</c:v>
                </c:pt>
                <c:pt idx="757">
                  <c:v>20031223</c:v>
                </c:pt>
                <c:pt idx="758">
                  <c:v>20031229</c:v>
                </c:pt>
                <c:pt idx="759">
                  <c:v>20031230</c:v>
                </c:pt>
                <c:pt idx="760">
                  <c:v>20040102</c:v>
                </c:pt>
                <c:pt idx="761">
                  <c:v>20040105</c:v>
                </c:pt>
                <c:pt idx="762">
                  <c:v>20040106</c:v>
                </c:pt>
                <c:pt idx="763">
                  <c:v>20040107</c:v>
                </c:pt>
                <c:pt idx="764">
                  <c:v>20040108</c:v>
                </c:pt>
                <c:pt idx="765">
                  <c:v>20040109</c:v>
                </c:pt>
                <c:pt idx="766">
                  <c:v>20040112</c:v>
                </c:pt>
                <c:pt idx="767">
                  <c:v>20040113</c:v>
                </c:pt>
                <c:pt idx="768">
                  <c:v>20040114</c:v>
                </c:pt>
                <c:pt idx="769">
                  <c:v>20040115</c:v>
                </c:pt>
                <c:pt idx="770">
                  <c:v>20040116</c:v>
                </c:pt>
                <c:pt idx="771">
                  <c:v>20040119</c:v>
                </c:pt>
                <c:pt idx="772">
                  <c:v>20040120</c:v>
                </c:pt>
                <c:pt idx="773">
                  <c:v>20040121</c:v>
                </c:pt>
                <c:pt idx="774">
                  <c:v>20040122</c:v>
                </c:pt>
                <c:pt idx="775">
                  <c:v>20040123</c:v>
                </c:pt>
                <c:pt idx="776">
                  <c:v>20040126</c:v>
                </c:pt>
                <c:pt idx="777">
                  <c:v>20040127</c:v>
                </c:pt>
                <c:pt idx="778">
                  <c:v>20040128</c:v>
                </c:pt>
                <c:pt idx="779">
                  <c:v>20040129</c:v>
                </c:pt>
                <c:pt idx="780">
                  <c:v>20040130</c:v>
                </c:pt>
                <c:pt idx="781">
                  <c:v>20040202</c:v>
                </c:pt>
                <c:pt idx="782">
                  <c:v>20040203</c:v>
                </c:pt>
                <c:pt idx="783">
                  <c:v>20040204</c:v>
                </c:pt>
                <c:pt idx="784">
                  <c:v>20040205</c:v>
                </c:pt>
                <c:pt idx="785">
                  <c:v>20040206</c:v>
                </c:pt>
                <c:pt idx="786">
                  <c:v>20040209</c:v>
                </c:pt>
                <c:pt idx="787">
                  <c:v>20040210</c:v>
                </c:pt>
                <c:pt idx="788">
                  <c:v>20040211</c:v>
                </c:pt>
                <c:pt idx="789">
                  <c:v>20040212</c:v>
                </c:pt>
                <c:pt idx="790">
                  <c:v>20040213</c:v>
                </c:pt>
                <c:pt idx="791">
                  <c:v>20040216</c:v>
                </c:pt>
                <c:pt idx="792">
                  <c:v>20040217</c:v>
                </c:pt>
                <c:pt idx="793">
                  <c:v>20040218</c:v>
                </c:pt>
                <c:pt idx="794">
                  <c:v>20040219</c:v>
                </c:pt>
                <c:pt idx="795">
                  <c:v>20040220</c:v>
                </c:pt>
                <c:pt idx="796">
                  <c:v>20040223</c:v>
                </c:pt>
                <c:pt idx="797">
                  <c:v>20040224</c:v>
                </c:pt>
                <c:pt idx="798">
                  <c:v>20040225</c:v>
                </c:pt>
                <c:pt idx="799">
                  <c:v>20040226</c:v>
                </c:pt>
                <c:pt idx="800">
                  <c:v>20040227</c:v>
                </c:pt>
                <c:pt idx="801">
                  <c:v>20040301</c:v>
                </c:pt>
                <c:pt idx="802">
                  <c:v>20040302</c:v>
                </c:pt>
                <c:pt idx="803">
                  <c:v>20040303</c:v>
                </c:pt>
                <c:pt idx="804">
                  <c:v>20040304</c:v>
                </c:pt>
                <c:pt idx="805">
                  <c:v>20040305</c:v>
                </c:pt>
                <c:pt idx="806">
                  <c:v>20040308</c:v>
                </c:pt>
                <c:pt idx="807">
                  <c:v>20040309</c:v>
                </c:pt>
                <c:pt idx="808">
                  <c:v>20040310</c:v>
                </c:pt>
                <c:pt idx="809">
                  <c:v>20040311</c:v>
                </c:pt>
                <c:pt idx="810">
                  <c:v>20040312</c:v>
                </c:pt>
                <c:pt idx="811">
                  <c:v>20040315</c:v>
                </c:pt>
                <c:pt idx="812">
                  <c:v>20040316</c:v>
                </c:pt>
                <c:pt idx="813">
                  <c:v>20040317</c:v>
                </c:pt>
                <c:pt idx="814">
                  <c:v>20040318</c:v>
                </c:pt>
                <c:pt idx="815">
                  <c:v>20040319</c:v>
                </c:pt>
                <c:pt idx="816">
                  <c:v>20040322</c:v>
                </c:pt>
                <c:pt idx="817">
                  <c:v>20040323</c:v>
                </c:pt>
                <c:pt idx="818">
                  <c:v>20040324</c:v>
                </c:pt>
                <c:pt idx="819">
                  <c:v>20040325</c:v>
                </c:pt>
                <c:pt idx="820">
                  <c:v>20040326</c:v>
                </c:pt>
                <c:pt idx="821">
                  <c:v>20040329</c:v>
                </c:pt>
                <c:pt idx="822">
                  <c:v>20040330</c:v>
                </c:pt>
                <c:pt idx="823">
                  <c:v>20040331</c:v>
                </c:pt>
                <c:pt idx="824">
                  <c:v>20040401</c:v>
                </c:pt>
                <c:pt idx="825">
                  <c:v>20040402</c:v>
                </c:pt>
                <c:pt idx="826">
                  <c:v>20040405</c:v>
                </c:pt>
                <c:pt idx="827">
                  <c:v>20040406</c:v>
                </c:pt>
                <c:pt idx="828">
                  <c:v>20040407</c:v>
                </c:pt>
                <c:pt idx="829">
                  <c:v>20040408</c:v>
                </c:pt>
                <c:pt idx="830">
                  <c:v>20040413</c:v>
                </c:pt>
                <c:pt idx="831">
                  <c:v>20040414</c:v>
                </c:pt>
                <c:pt idx="832">
                  <c:v>20040415</c:v>
                </c:pt>
                <c:pt idx="833">
                  <c:v>20040416</c:v>
                </c:pt>
                <c:pt idx="834">
                  <c:v>20040419</c:v>
                </c:pt>
                <c:pt idx="835">
                  <c:v>20040420</c:v>
                </c:pt>
                <c:pt idx="836">
                  <c:v>20040421</c:v>
                </c:pt>
                <c:pt idx="837">
                  <c:v>20040422</c:v>
                </c:pt>
                <c:pt idx="838">
                  <c:v>20040423</c:v>
                </c:pt>
                <c:pt idx="839">
                  <c:v>20040426</c:v>
                </c:pt>
                <c:pt idx="840">
                  <c:v>20040427</c:v>
                </c:pt>
                <c:pt idx="841">
                  <c:v>20040428</c:v>
                </c:pt>
                <c:pt idx="842">
                  <c:v>20040429</c:v>
                </c:pt>
                <c:pt idx="843">
                  <c:v>20040430</c:v>
                </c:pt>
                <c:pt idx="844">
                  <c:v>20040503</c:v>
                </c:pt>
                <c:pt idx="845">
                  <c:v>20040504</c:v>
                </c:pt>
                <c:pt idx="846">
                  <c:v>20040505</c:v>
                </c:pt>
                <c:pt idx="847">
                  <c:v>20040506</c:v>
                </c:pt>
                <c:pt idx="848">
                  <c:v>20040507</c:v>
                </c:pt>
                <c:pt idx="849">
                  <c:v>20040510</c:v>
                </c:pt>
                <c:pt idx="850">
                  <c:v>20040511</c:v>
                </c:pt>
                <c:pt idx="851">
                  <c:v>20040512</c:v>
                </c:pt>
                <c:pt idx="852">
                  <c:v>20040513</c:v>
                </c:pt>
                <c:pt idx="853">
                  <c:v>20040514</c:v>
                </c:pt>
                <c:pt idx="854">
                  <c:v>20040517</c:v>
                </c:pt>
                <c:pt idx="855">
                  <c:v>20040518</c:v>
                </c:pt>
                <c:pt idx="856">
                  <c:v>20040519</c:v>
                </c:pt>
                <c:pt idx="857">
                  <c:v>20040520</c:v>
                </c:pt>
                <c:pt idx="858">
                  <c:v>20040521</c:v>
                </c:pt>
                <c:pt idx="859">
                  <c:v>20040524</c:v>
                </c:pt>
                <c:pt idx="860">
                  <c:v>20040525</c:v>
                </c:pt>
                <c:pt idx="861">
                  <c:v>20040526</c:v>
                </c:pt>
                <c:pt idx="862">
                  <c:v>20040527</c:v>
                </c:pt>
                <c:pt idx="863">
                  <c:v>20040528</c:v>
                </c:pt>
                <c:pt idx="864">
                  <c:v>20040531</c:v>
                </c:pt>
                <c:pt idx="865">
                  <c:v>20040601</c:v>
                </c:pt>
                <c:pt idx="866">
                  <c:v>20040602</c:v>
                </c:pt>
                <c:pt idx="867">
                  <c:v>20040603</c:v>
                </c:pt>
                <c:pt idx="868">
                  <c:v>20040604</c:v>
                </c:pt>
                <c:pt idx="869">
                  <c:v>20040607</c:v>
                </c:pt>
                <c:pt idx="870">
                  <c:v>20040608</c:v>
                </c:pt>
                <c:pt idx="871">
                  <c:v>20040609</c:v>
                </c:pt>
                <c:pt idx="872">
                  <c:v>20040610</c:v>
                </c:pt>
                <c:pt idx="873">
                  <c:v>20040611</c:v>
                </c:pt>
                <c:pt idx="874">
                  <c:v>20040614</c:v>
                </c:pt>
                <c:pt idx="875">
                  <c:v>20040615</c:v>
                </c:pt>
                <c:pt idx="876">
                  <c:v>20040616</c:v>
                </c:pt>
                <c:pt idx="877">
                  <c:v>20040617</c:v>
                </c:pt>
                <c:pt idx="878">
                  <c:v>20040618</c:v>
                </c:pt>
                <c:pt idx="879">
                  <c:v>20040621</c:v>
                </c:pt>
                <c:pt idx="880">
                  <c:v>20040622</c:v>
                </c:pt>
                <c:pt idx="881">
                  <c:v>20040623</c:v>
                </c:pt>
                <c:pt idx="882">
                  <c:v>20040624</c:v>
                </c:pt>
                <c:pt idx="883">
                  <c:v>20040625</c:v>
                </c:pt>
                <c:pt idx="884">
                  <c:v>20040628</c:v>
                </c:pt>
                <c:pt idx="885">
                  <c:v>20040629</c:v>
                </c:pt>
                <c:pt idx="886">
                  <c:v>20040630</c:v>
                </c:pt>
                <c:pt idx="887">
                  <c:v>20040701</c:v>
                </c:pt>
                <c:pt idx="888">
                  <c:v>20040702</c:v>
                </c:pt>
                <c:pt idx="889">
                  <c:v>20040705</c:v>
                </c:pt>
                <c:pt idx="890">
                  <c:v>20040706</c:v>
                </c:pt>
                <c:pt idx="891">
                  <c:v>20040707</c:v>
                </c:pt>
                <c:pt idx="892">
                  <c:v>20040708</c:v>
                </c:pt>
                <c:pt idx="893">
                  <c:v>20040709</c:v>
                </c:pt>
                <c:pt idx="894">
                  <c:v>20040712</c:v>
                </c:pt>
                <c:pt idx="895">
                  <c:v>20040713</c:v>
                </c:pt>
                <c:pt idx="896">
                  <c:v>20040714</c:v>
                </c:pt>
                <c:pt idx="897">
                  <c:v>20040715</c:v>
                </c:pt>
                <c:pt idx="898">
                  <c:v>20040716</c:v>
                </c:pt>
                <c:pt idx="899">
                  <c:v>20040719</c:v>
                </c:pt>
                <c:pt idx="900">
                  <c:v>20040720</c:v>
                </c:pt>
                <c:pt idx="901">
                  <c:v>20040721</c:v>
                </c:pt>
                <c:pt idx="902">
                  <c:v>20040722</c:v>
                </c:pt>
                <c:pt idx="903">
                  <c:v>20040723</c:v>
                </c:pt>
                <c:pt idx="904">
                  <c:v>20040726</c:v>
                </c:pt>
                <c:pt idx="905">
                  <c:v>20040727</c:v>
                </c:pt>
                <c:pt idx="906">
                  <c:v>20040728</c:v>
                </c:pt>
                <c:pt idx="907">
                  <c:v>20040729</c:v>
                </c:pt>
                <c:pt idx="908">
                  <c:v>20040730</c:v>
                </c:pt>
                <c:pt idx="909">
                  <c:v>20040802</c:v>
                </c:pt>
                <c:pt idx="910">
                  <c:v>20040803</c:v>
                </c:pt>
                <c:pt idx="911">
                  <c:v>20040804</c:v>
                </c:pt>
                <c:pt idx="912">
                  <c:v>20040805</c:v>
                </c:pt>
                <c:pt idx="913">
                  <c:v>20040806</c:v>
                </c:pt>
                <c:pt idx="914">
                  <c:v>20040809</c:v>
                </c:pt>
                <c:pt idx="915">
                  <c:v>20040810</c:v>
                </c:pt>
                <c:pt idx="916">
                  <c:v>20040811</c:v>
                </c:pt>
                <c:pt idx="917">
                  <c:v>20040812</c:v>
                </c:pt>
                <c:pt idx="918">
                  <c:v>20040813</c:v>
                </c:pt>
                <c:pt idx="919">
                  <c:v>20040816</c:v>
                </c:pt>
                <c:pt idx="920">
                  <c:v>20040817</c:v>
                </c:pt>
                <c:pt idx="921">
                  <c:v>20040818</c:v>
                </c:pt>
                <c:pt idx="922">
                  <c:v>20040819</c:v>
                </c:pt>
                <c:pt idx="923">
                  <c:v>20040820</c:v>
                </c:pt>
                <c:pt idx="924">
                  <c:v>20040823</c:v>
                </c:pt>
                <c:pt idx="925">
                  <c:v>20040824</c:v>
                </c:pt>
                <c:pt idx="926">
                  <c:v>20040825</c:v>
                </c:pt>
                <c:pt idx="927">
                  <c:v>20040826</c:v>
                </c:pt>
                <c:pt idx="928">
                  <c:v>20040827</c:v>
                </c:pt>
                <c:pt idx="929">
                  <c:v>20040830</c:v>
                </c:pt>
                <c:pt idx="930">
                  <c:v>20040831</c:v>
                </c:pt>
                <c:pt idx="931">
                  <c:v>20040901</c:v>
                </c:pt>
                <c:pt idx="932">
                  <c:v>20040902</c:v>
                </c:pt>
                <c:pt idx="933">
                  <c:v>20040903</c:v>
                </c:pt>
                <c:pt idx="934">
                  <c:v>20040906</c:v>
                </c:pt>
                <c:pt idx="935">
                  <c:v>20040907</c:v>
                </c:pt>
                <c:pt idx="936">
                  <c:v>20040908</c:v>
                </c:pt>
                <c:pt idx="937">
                  <c:v>20040909</c:v>
                </c:pt>
                <c:pt idx="938">
                  <c:v>20040910</c:v>
                </c:pt>
                <c:pt idx="939">
                  <c:v>20040913</c:v>
                </c:pt>
                <c:pt idx="940">
                  <c:v>20040914</c:v>
                </c:pt>
                <c:pt idx="941">
                  <c:v>20040915</c:v>
                </c:pt>
                <c:pt idx="942">
                  <c:v>20040916</c:v>
                </c:pt>
                <c:pt idx="943">
                  <c:v>20040917</c:v>
                </c:pt>
                <c:pt idx="944">
                  <c:v>20040920</c:v>
                </c:pt>
                <c:pt idx="945">
                  <c:v>20040921</c:v>
                </c:pt>
                <c:pt idx="946">
                  <c:v>20040922</c:v>
                </c:pt>
                <c:pt idx="947">
                  <c:v>20040923</c:v>
                </c:pt>
                <c:pt idx="948">
                  <c:v>20040924</c:v>
                </c:pt>
                <c:pt idx="949">
                  <c:v>20040927</c:v>
                </c:pt>
                <c:pt idx="950">
                  <c:v>20040928</c:v>
                </c:pt>
                <c:pt idx="951">
                  <c:v>20040929</c:v>
                </c:pt>
                <c:pt idx="952">
                  <c:v>20040930</c:v>
                </c:pt>
                <c:pt idx="953">
                  <c:v>20041001</c:v>
                </c:pt>
                <c:pt idx="954">
                  <c:v>20041004</c:v>
                </c:pt>
                <c:pt idx="955">
                  <c:v>20041005</c:v>
                </c:pt>
                <c:pt idx="956">
                  <c:v>20041006</c:v>
                </c:pt>
                <c:pt idx="957">
                  <c:v>20041007</c:v>
                </c:pt>
                <c:pt idx="958">
                  <c:v>20041008</c:v>
                </c:pt>
                <c:pt idx="959">
                  <c:v>20041011</c:v>
                </c:pt>
                <c:pt idx="960">
                  <c:v>20041012</c:v>
                </c:pt>
                <c:pt idx="961">
                  <c:v>20041013</c:v>
                </c:pt>
                <c:pt idx="962">
                  <c:v>20041014</c:v>
                </c:pt>
                <c:pt idx="963">
                  <c:v>20041015</c:v>
                </c:pt>
                <c:pt idx="964">
                  <c:v>20041018</c:v>
                </c:pt>
                <c:pt idx="965">
                  <c:v>20041019</c:v>
                </c:pt>
                <c:pt idx="966">
                  <c:v>20041020</c:v>
                </c:pt>
                <c:pt idx="967">
                  <c:v>20041021</c:v>
                </c:pt>
                <c:pt idx="968">
                  <c:v>20041022</c:v>
                </c:pt>
                <c:pt idx="969">
                  <c:v>20041025</c:v>
                </c:pt>
                <c:pt idx="970">
                  <c:v>20041026</c:v>
                </c:pt>
                <c:pt idx="971">
                  <c:v>20041027</c:v>
                </c:pt>
                <c:pt idx="972">
                  <c:v>20041028</c:v>
                </c:pt>
                <c:pt idx="973">
                  <c:v>20041029</c:v>
                </c:pt>
                <c:pt idx="974">
                  <c:v>20041101</c:v>
                </c:pt>
                <c:pt idx="975">
                  <c:v>20041102</c:v>
                </c:pt>
                <c:pt idx="976">
                  <c:v>20041103</c:v>
                </c:pt>
                <c:pt idx="977">
                  <c:v>20041104</c:v>
                </c:pt>
                <c:pt idx="978">
                  <c:v>20041105</c:v>
                </c:pt>
                <c:pt idx="979">
                  <c:v>20041108</c:v>
                </c:pt>
                <c:pt idx="980">
                  <c:v>20041109</c:v>
                </c:pt>
                <c:pt idx="981">
                  <c:v>20041110</c:v>
                </c:pt>
                <c:pt idx="982">
                  <c:v>20041111</c:v>
                </c:pt>
                <c:pt idx="983">
                  <c:v>20041112</c:v>
                </c:pt>
                <c:pt idx="984">
                  <c:v>20041115</c:v>
                </c:pt>
                <c:pt idx="985">
                  <c:v>20041116</c:v>
                </c:pt>
                <c:pt idx="986">
                  <c:v>20041117</c:v>
                </c:pt>
                <c:pt idx="987">
                  <c:v>20041118</c:v>
                </c:pt>
                <c:pt idx="988">
                  <c:v>20041119</c:v>
                </c:pt>
                <c:pt idx="989">
                  <c:v>20041122</c:v>
                </c:pt>
                <c:pt idx="990">
                  <c:v>20041123</c:v>
                </c:pt>
                <c:pt idx="991">
                  <c:v>20041124</c:v>
                </c:pt>
                <c:pt idx="992">
                  <c:v>20041125</c:v>
                </c:pt>
                <c:pt idx="993">
                  <c:v>20041126</c:v>
                </c:pt>
                <c:pt idx="994">
                  <c:v>20041129</c:v>
                </c:pt>
                <c:pt idx="995">
                  <c:v>20041130</c:v>
                </c:pt>
                <c:pt idx="996">
                  <c:v>20041201</c:v>
                </c:pt>
                <c:pt idx="997">
                  <c:v>20041202</c:v>
                </c:pt>
                <c:pt idx="998">
                  <c:v>20041203</c:v>
                </c:pt>
                <c:pt idx="999">
                  <c:v>20041206</c:v>
                </c:pt>
                <c:pt idx="1000">
                  <c:v>20041207</c:v>
                </c:pt>
                <c:pt idx="1001">
                  <c:v>20041208</c:v>
                </c:pt>
                <c:pt idx="1002">
                  <c:v>20041209</c:v>
                </c:pt>
                <c:pt idx="1003">
                  <c:v>20041210</c:v>
                </c:pt>
                <c:pt idx="1004">
                  <c:v>20041213</c:v>
                </c:pt>
                <c:pt idx="1005">
                  <c:v>20041214</c:v>
                </c:pt>
                <c:pt idx="1006">
                  <c:v>20041215</c:v>
                </c:pt>
                <c:pt idx="1007">
                  <c:v>20041216</c:v>
                </c:pt>
                <c:pt idx="1008">
                  <c:v>20041217</c:v>
                </c:pt>
                <c:pt idx="1009">
                  <c:v>20041220</c:v>
                </c:pt>
                <c:pt idx="1010">
                  <c:v>20041221</c:v>
                </c:pt>
                <c:pt idx="1011">
                  <c:v>20041222</c:v>
                </c:pt>
                <c:pt idx="1012">
                  <c:v>20041223</c:v>
                </c:pt>
                <c:pt idx="1013">
                  <c:v>20041227</c:v>
                </c:pt>
                <c:pt idx="1014">
                  <c:v>20041228</c:v>
                </c:pt>
                <c:pt idx="1015">
                  <c:v>20041229</c:v>
                </c:pt>
                <c:pt idx="1016">
                  <c:v>20041230</c:v>
                </c:pt>
                <c:pt idx="1017">
                  <c:v>20050103</c:v>
                </c:pt>
                <c:pt idx="1018">
                  <c:v>20050104</c:v>
                </c:pt>
                <c:pt idx="1019">
                  <c:v>20050105</c:v>
                </c:pt>
                <c:pt idx="1020">
                  <c:v>20050106</c:v>
                </c:pt>
                <c:pt idx="1021">
                  <c:v>20050107</c:v>
                </c:pt>
                <c:pt idx="1022">
                  <c:v>20050110</c:v>
                </c:pt>
                <c:pt idx="1023">
                  <c:v>20050111</c:v>
                </c:pt>
                <c:pt idx="1024">
                  <c:v>20050112</c:v>
                </c:pt>
                <c:pt idx="1025">
                  <c:v>20050113</c:v>
                </c:pt>
                <c:pt idx="1026">
                  <c:v>20050114</c:v>
                </c:pt>
                <c:pt idx="1027">
                  <c:v>20050117</c:v>
                </c:pt>
                <c:pt idx="1028">
                  <c:v>20050118</c:v>
                </c:pt>
                <c:pt idx="1029">
                  <c:v>20050119</c:v>
                </c:pt>
                <c:pt idx="1030">
                  <c:v>20050120</c:v>
                </c:pt>
                <c:pt idx="1031">
                  <c:v>20050121</c:v>
                </c:pt>
                <c:pt idx="1032">
                  <c:v>20050124</c:v>
                </c:pt>
                <c:pt idx="1033">
                  <c:v>20050125</c:v>
                </c:pt>
                <c:pt idx="1034">
                  <c:v>20050126</c:v>
                </c:pt>
                <c:pt idx="1035">
                  <c:v>20050127</c:v>
                </c:pt>
                <c:pt idx="1036">
                  <c:v>20050128</c:v>
                </c:pt>
                <c:pt idx="1037">
                  <c:v>20050131</c:v>
                </c:pt>
                <c:pt idx="1038">
                  <c:v>20050201</c:v>
                </c:pt>
                <c:pt idx="1039">
                  <c:v>20050202</c:v>
                </c:pt>
                <c:pt idx="1040">
                  <c:v>20050203</c:v>
                </c:pt>
                <c:pt idx="1041">
                  <c:v>20050204</c:v>
                </c:pt>
                <c:pt idx="1042">
                  <c:v>20050207</c:v>
                </c:pt>
                <c:pt idx="1043">
                  <c:v>20050208</c:v>
                </c:pt>
                <c:pt idx="1044">
                  <c:v>20050209</c:v>
                </c:pt>
                <c:pt idx="1045">
                  <c:v>20050210</c:v>
                </c:pt>
                <c:pt idx="1046">
                  <c:v>20050211</c:v>
                </c:pt>
                <c:pt idx="1047">
                  <c:v>20050214</c:v>
                </c:pt>
                <c:pt idx="1048">
                  <c:v>20050215</c:v>
                </c:pt>
                <c:pt idx="1049">
                  <c:v>20050216</c:v>
                </c:pt>
                <c:pt idx="1050">
                  <c:v>20050217</c:v>
                </c:pt>
                <c:pt idx="1051">
                  <c:v>20050218</c:v>
                </c:pt>
                <c:pt idx="1052">
                  <c:v>20050221</c:v>
                </c:pt>
                <c:pt idx="1053">
                  <c:v>20050222</c:v>
                </c:pt>
                <c:pt idx="1054">
                  <c:v>20050223</c:v>
                </c:pt>
                <c:pt idx="1055">
                  <c:v>20050224</c:v>
                </c:pt>
                <c:pt idx="1056">
                  <c:v>20050225</c:v>
                </c:pt>
                <c:pt idx="1057">
                  <c:v>20050228</c:v>
                </c:pt>
                <c:pt idx="1058">
                  <c:v>20050301</c:v>
                </c:pt>
                <c:pt idx="1059">
                  <c:v>20050302</c:v>
                </c:pt>
                <c:pt idx="1060">
                  <c:v>20050303</c:v>
                </c:pt>
                <c:pt idx="1061">
                  <c:v>20050304</c:v>
                </c:pt>
                <c:pt idx="1062">
                  <c:v>20050307</c:v>
                </c:pt>
                <c:pt idx="1063">
                  <c:v>20050308</c:v>
                </c:pt>
                <c:pt idx="1064">
                  <c:v>20050309</c:v>
                </c:pt>
                <c:pt idx="1065">
                  <c:v>20050310</c:v>
                </c:pt>
                <c:pt idx="1066">
                  <c:v>20050311</c:v>
                </c:pt>
                <c:pt idx="1067">
                  <c:v>20050314</c:v>
                </c:pt>
                <c:pt idx="1068">
                  <c:v>20050315</c:v>
                </c:pt>
                <c:pt idx="1069">
                  <c:v>20050316</c:v>
                </c:pt>
                <c:pt idx="1070">
                  <c:v>20050317</c:v>
                </c:pt>
                <c:pt idx="1071">
                  <c:v>20050318</c:v>
                </c:pt>
                <c:pt idx="1072">
                  <c:v>20050321</c:v>
                </c:pt>
                <c:pt idx="1073">
                  <c:v>20050322</c:v>
                </c:pt>
                <c:pt idx="1074">
                  <c:v>20050323</c:v>
                </c:pt>
                <c:pt idx="1075">
                  <c:v>20050324</c:v>
                </c:pt>
                <c:pt idx="1076">
                  <c:v>20050329</c:v>
                </c:pt>
                <c:pt idx="1077">
                  <c:v>20050330</c:v>
                </c:pt>
                <c:pt idx="1078">
                  <c:v>20050331</c:v>
                </c:pt>
                <c:pt idx="1079">
                  <c:v>20050401</c:v>
                </c:pt>
                <c:pt idx="1080">
                  <c:v>20050404</c:v>
                </c:pt>
                <c:pt idx="1081">
                  <c:v>20050405</c:v>
                </c:pt>
                <c:pt idx="1082">
                  <c:v>20050406</c:v>
                </c:pt>
                <c:pt idx="1083">
                  <c:v>20050407</c:v>
                </c:pt>
                <c:pt idx="1084">
                  <c:v>20050408</c:v>
                </c:pt>
                <c:pt idx="1085">
                  <c:v>20050411</c:v>
                </c:pt>
                <c:pt idx="1086">
                  <c:v>20050412</c:v>
                </c:pt>
                <c:pt idx="1087">
                  <c:v>20050413</c:v>
                </c:pt>
                <c:pt idx="1088">
                  <c:v>20050414</c:v>
                </c:pt>
                <c:pt idx="1089">
                  <c:v>20050415</c:v>
                </c:pt>
                <c:pt idx="1090">
                  <c:v>20050418</c:v>
                </c:pt>
                <c:pt idx="1091">
                  <c:v>20050419</c:v>
                </c:pt>
                <c:pt idx="1092">
                  <c:v>20050420</c:v>
                </c:pt>
                <c:pt idx="1093">
                  <c:v>20050421</c:v>
                </c:pt>
                <c:pt idx="1094">
                  <c:v>20050422</c:v>
                </c:pt>
                <c:pt idx="1095">
                  <c:v>20050425</c:v>
                </c:pt>
                <c:pt idx="1096">
                  <c:v>20050426</c:v>
                </c:pt>
                <c:pt idx="1097">
                  <c:v>20050427</c:v>
                </c:pt>
                <c:pt idx="1098">
                  <c:v>20050428</c:v>
                </c:pt>
                <c:pt idx="1099">
                  <c:v>20050429</c:v>
                </c:pt>
                <c:pt idx="1100">
                  <c:v>20050502</c:v>
                </c:pt>
                <c:pt idx="1101">
                  <c:v>20050503</c:v>
                </c:pt>
                <c:pt idx="1102">
                  <c:v>20050504</c:v>
                </c:pt>
                <c:pt idx="1103">
                  <c:v>20050505</c:v>
                </c:pt>
                <c:pt idx="1104">
                  <c:v>20050506</c:v>
                </c:pt>
                <c:pt idx="1105">
                  <c:v>20050509</c:v>
                </c:pt>
                <c:pt idx="1106">
                  <c:v>20050510</c:v>
                </c:pt>
                <c:pt idx="1107">
                  <c:v>20050511</c:v>
                </c:pt>
                <c:pt idx="1108">
                  <c:v>20050512</c:v>
                </c:pt>
                <c:pt idx="1109">
                  <c:v>20050513</c:v>
                </c:pt>
                <c:pt idx="1110">
                  <c:v>20050516</c:v>
                </c:pt>
                <c:pt idx="1111">
                  <c:v>20050517</c:v>
                </c:pt>
                <c:pt idx="1112">
                  <c:v>20050518</c:v>
                </c:pt>
                <c:pt idx="1113">
                  <c:v>20050519</c:v>
                </c:pt>
                <c:pt idx="1114">
                  <c:v>20050520</c:v>
                </c:pt>
                <c:pt idx="1115">
                  <c:v>20050523</c:v>
                </c:pt>
                <c:pt idx="1116">
                  <c:v>20050524</c:v>
                </c:pt>
                <c:pt idx="1117">
                  <c:v>20050525</c:v>
                </c:pt>
                <c:pt idx="1118">
                  <c:v>20050526</c:v>
                </c:pt>
                <c:pt idx="1119">
                  <c:v>20050527</c:v>
                </c:pt>
                <c:pt idx="1120">
                  <c:v>20050530</c:v>
                </c:pt>
                <c:pt idx="1121">
                  <c:v>20050531</c:v>
                </c:pt>
                <c:pt idx="1122">
                  <c:v>20050601</c:v>
                </c:pt>
                <c:pt idx="1123">
                  <c:v>20050602</c:v>
                </c:pt>
                <c:pt idx="1124">
                  <c:v>20050603</c:v>
                </c:pt>
                <c:pt idx="1125">
                  <c:v>20050606</c:v>
                </c:pt>
                <c:pt idx="1126">
                  <c:v>20050607</c:v>
                </c:pt>
                <c:pt idx="1127">
                  <c:v>20050608</c:v>
                </c:pt>
                <c:pt idx="1128">
                  <c:v>20050609</c:v>
                </c:pt>
                <c:pt idx="1129">
                  <c:v>20050610</c:v>
                </c:pt>
                <c:pt idx="1130">
                  <c:v>20050613</c:v>
                </c:pt>
                <c:pt idx="1131">
                  <c:v>20050614</c:v>
                </c:pt>
                <c:pt idx="1132">
                  <c:v>20050615</c:v>
                </c:pt>
                <c:pt idx="1133">
                  <c:v>20050616</c:v>
                </c:pt>
                <c:pt idx="1134">
                  <c:v>20050617</c:v>
                </c:pt>
                <c:pt idx="1135">
                  <c:v>20050620</c:v>
                </c:pt>
                <c:pt idx="1136">
                  <c:v>20050621</c:v>
                </c:pt>
                <c:pt idx="1137">
                  <c:v>20050622</c:v>
                </c:pt>
                <c:pt idx="1138">
                  <c:v>20050623</c:v>
                </c:pt>
                <c:pt idx="1139">
                  <c:v>20050624</c:v>
                </c:pt>
                <c:pt idx="1140">
                  <c:v>20050627</c:v>
                </c:pt>
                <c:pt idx="1141">
                  <c:v>20050628</c:v>
                </c:pt>
                <c:pt idx="1142">
                  <c:v>20050629</c:v>
                </c:pt>
                <c:pt idx="1143">
                  <c:v>20050630</c:v>
                </c:pt>
                <c:pt idx="1144">
                  <c:v>20050701</c:v>
                </c:pt>
                <c:pt idx="1145">
                  <c:v>20050704</c:v>
                </c:pt>
                <c:pt idx="1146">
                  <c:v>20050705</c:v>
                </c:pt>
                <c:pt idx="1147">
                  <c:v>20050706</c:v>
                </c:pt>
                <c:pt idx="1148">
                  <c:v>20050707</c:v>
                </c:pt>
                <c:pt idx="1149">
                  <c:v>20050708</c:v>
                </c:pt>
                <c:pt idx="1150">
                  <c:v>20050711</c:v>
                </c:pt>
                <c:pt idx="1151">
                  <c:v>20050712</c:v>
                </c:pt>
                <c:pt idx="1152">
                  <c:v>20050713</c:v>
                </c:pt>
                <c:pt idx="1153">
                  <c:v>20050714</c:v>
                </c:pt>
                <c:pt idx="1154">
                  <c:v>20050715</c:v>
                </c:pt>
                <c:pt idx="1155">
                  <c:v>20050718</c:v>
                </c:pt>
                <c:pt idx="1156">
                  <c:v>20050719</c:v>
                </c:pt>
                <c:pt idx="1157">
                  <c:v>20050720</c:v>
                </c:pt>
                <c:pt idx="1158">
                  <c:v>20050721</c:v>
                </c:pt>
                <c:pt idx="1159">
                  <c:v>20050722</c:v>
                </c:pt>
                <c:pt idx="1160">
                  <c:v>20050725</c:v>
                </c:pt>
                <c:pt idx="1161">
                  <c:v>20050726</c:v>
                </c:pt>
                <c:pt idx="1162">
                  <c:v>20050727</c:v>
                </c:pt>
                <c:pt idx="1163">
                  <c:v>20050728</c:v>
                </c:pt>
                <c:pt idx="1164">
                  <c:v>20050729</c:v>
                </c:pt>
                <c:pt idx="1165">
                  <c:v>20050801</c:v>
                </c:pt>
                <c:pt idx="1166">
                  <c:v>20050802</c:v>
                </c:pt>
                <c:pt idx="1167">
                  <c:v>20050803</c:v>
                </c:pt>
                <c:pt idx="1168">
                  <c:v>20050804</c:v>
                </c:pt>
                <c:pt idx="1169">
                  <c:v>20050805</c:v>
                </c:pt>
                <c:pt idx="1170">
                  <c:v>20050808</c:v>
                </c:pt>
                <c:pt idx="1171">
                  <c:v>20050809</c:v>
                </c:pt>
                <c:pt idx="1172">
                  <c:v>20050810</c:v>
                </c:pt>
                <c:pt idx="1173">
                  <c:v>20050811</c:v>
                </c:pt>
                <c:pt idx="1174">
                  <c:v>20050812</c:v>
                </c:pt>
                <c:pt idx="1175">
                  <c:v>20050815</c:v>
                </c:pt>
                <c:pt idx="1176">
                  <c:v>20050816</c:v>
                </c:pt>
                <c:pt idx="1177">
                  <c:v>20050817</c:v>
                </c:pt>
                <c:pt idx="1178">
                  <c:v>20050818</c:v>
                </c:pt>
                <c:pt idx="1179">
                  <c:v>20050819</c:v>
                </c:pt>
                <c:pt idx="1180">
                  <c:v>20050822</c:v>
                </c:pt>
                <c:pt idx="1181">
                  <c:v>20050823</c:v>
                </c:pt>
                <c:pt idx="1182">
                  <c:v>20050824</c:v>
                </c:pt>
                <c:pt idx="1183">
                  <c:v>20050825</c:v>
                </c:pt>
                <c:pt idx="1184">
                  <c:v>20050826</c:v>
                </c:pt>
                <c:pt idx="1185">
                  <c:v>20050829</c:v>
                </c:pt>
                <c:pt idx="1186">
                  <c:v>20050830</c:v>
                </c:pt>
                <c:pt idx="1187">
                  <c:v>20050831</c:v>
                </c:pt>
                <c:pt idx="1188">
                  <c:v>20050901</c:v>
                </c:pt>
                <c:pt idx="1189">
                  <c:v>20050902</c:v>
                </c:pt>
                <c:pt idx="1190">
                  <c:v>20050905</c:v>
                </c:pt>
                <c:pt idx="1191">
                  <c:v>20050906</c:v>
                </c:pt>
                <c:pt idx="1192">
                  <c:v>20050907</c:v>
                </c:pt>
                <c:pt idx="1193">
                  <c:v>20050908</c:v>
                </c:pt>
                <c:pt idx="1194">
                  <c:v>20050909</c:v>
                </c:pt>
                <c:pt idx="1195">
                  <c:v>20050912</c:v>
                </c:pt>
                <c:pt idx="1196">
                  <c:v>20050913</c:v>
                </c:pt>
                <c:pt idx="1197">
                  <c:v>20050914</c:v>
                </c:pt>
                <c:pt idx="1198">
                  <c:v>20050915</c:v>
                </c:pt>
                <c:pt idx="1199">
                  <c:v>20050916</c:v>
                </c:pt>
                <c:pt idx="1200">
                  <c:v>20050919</c:v>
                </c:pt>
                <c:pt idx="1201">
                  <c:v>20050920</c:v>
                </c:pt>
                <c:pt idx="1202">
                  <c:v>20050921</c:v>
                </c:pt>
                <c:pt idx="1203">
                  <c:v>20050922</c:v>
                </c:pt>
                <c:pt idx="1204">
                  <c:v>20050923</c:v>
                </c:pt>
                <c:pt idx="1205">
                  <c:v>20050926</c:v>
                </c:pt>
                <c:pt idx="1206">
                  <c:v>20050927</c:v>
                </c:pt>
                <c:pt idx="1207">
                  <c:v>20050928</c:v>
                </c:pt>
                <c:pt idx="1208">
                  <c:v>20050929</c:v>
                </c:pt>
                <c:pt idx="1209">
                  <c:v>20050930</c:v>
                </c:pt>
                <c:pt idx="1210">
                  <c:v>20051003</c:v>
                </c:pt>
                <c:pt idx="1211">
                  <c:v>20051004</c:v>
                </c:pt>
                <c:pt idx="1212">
                  <c:v>20051005</c:v>
                </c:pt>
                <c:pt idx="1213">
                  <c:v>20051006</c:v>
                </c:pt>
                <c:pt idx="1214">
                  <c:v>20051007</c:v>
                </c:pt>
                <c:pt idx="1215">
                  <c:v>20051010</c:v>
                </c:pt>
                <c:pt idx="1216">
                  <c:v>20051011</c:v>
                </c:pt>
                <c:pt idx="1217">
                  <c:v>20051012</c:v>
                </c:pt>
                <c:pt idx="1218">
                  <c:v>20051013</c:v>
                </c:pt>
                <c:pt idx="1219">
                  <c:v>20051014</c:v>
                </c:pt>
                <c:pt idx="1220">
                  <c:v>20051017</c:v>
                </c:pt>
                <c:pt idx="1221">
                  <c:v>20051018</c:v>
                </c:pt>
                <c:pt idx="1222">
                  <c:v>20051019</c:v>
                </c:pt>
                <c:pt idx="1223">
                  <c:v>20051020</c:v>
                </c:pt>
                <c:pt idx="1224">
                  <c:v>20051021</c:v>
                </c:pt>
                <c:pt idx="1225">
                  <c:v>20051024</c:v>
                </c:pt>
                <c:pt idx="1226">
                  <c:v>20051025</c:v>
                </c:pt>
                <c:pt idx="1227">
                  <c:v>20051026</c:v>
                </c:pt>
                <c:pt idx="1228">
                  <c:v>20051027</c:v>
                </c:pt>
                <c:pt idx="1229">
                  <c:v>20051028</c:v>
                </c:pt>
                <c:pt idx="1230">
                  <c:v>20051031</c:v>
                </c:pt>
                <c:pt idx="1231">
                  <c:v>20051101</c:v>
                </c:pt>
                <c:pt idx="1232">
                  <c:v>20051102</c:v>
                </c:pt>
                <c:pt idx="1233">
                  <c:v>20051103</c:v>
                </c:pt>
                <c:pt idx="1234">
                  <c:v>20051104</c:v>
                </c:pt>
                <c:pt idx="1235">
                  <c:v>20051107</c:v>
                </c:pt>
                <c:pt idx="1236">
                  <c:v>20051108</c:v>
                </c:pt>
                <c:pt idx="1237">
                  <c:v>20051109</c:v>
                </c:pt>
                <c:pt idx="1238">
                  <c:v>20051110</c:v>
                </c:pt>
                <c:pt idx="1239">
                  <c:v>20051111</c:v>
                </c:pt>
                <c:pt idx="1240">
                  <c:v>20051114</c:v>
                </c:pt>
                <c:pt idx="1241">
                  <c:v>20051115</c:v>
                </c:pt>
                <c:pt idx="1242">
                  <c:v>20051116</c:v>
                </c:pt>
                <c:pt idx="1243">
                  <c:v>20051117</c:v>
                </c:pt>
                <c:pt idx="1244">
                  <c:v>20051118</c:v>
                </c:pt>
                <c:pt idx="1245">
                  <c:v>20051121</c:v>
                </c:pt>
                <c:pt idx="1246">
                  <c:v>20051122</c:v>
                </c:pt>
                <c:pt idx="1247">
                  <c:v>20051123</c:v>
                </c:pt>
                <c:pt idx="1248">
                  <c:v>20051124</c:v>
                </c:pt>
                <c:pt idx="1249">
                  <c:v>20051125</c:v>
                </c:pt>
                <c:pt idx="1250">
                  <c:v>20051128</c:v>
                </c:pt>
                <c:pt idx="1251">
                  <c:v>20051129</c:v>
                </c:pt>
                <c:pt idx="1252">
                  <c:v>20051130</c:v>
                </c:pt>
                <c:pt idx="1253">
                  <c:v>20051201</c:v>
                </c:pt>
                <c:pt idx="1254">
                  <c:v>20051202</c:v>
                </c:pt>
                <c:pt idx="1255">
                  <c:v>20051205</c:v>
                </c:pt>
                <c:pt idx="1256">
                  <c:v>20051206</c:v>
                </c:pt>
                <c:pt idx="1257">
                  <c:v>20051207</c:v>
                </c:pt>
                <c:pt idx="1258">
                  <c:v>20051208</c:v>
                </c:pt>
                <c:pt idx="1259">
                  <c:v>20051209</c:v>
                </c:pt>
                <c:pt idx="1260">
                  <c:v>20051212</c:v>
                </c:pt>
                <c:pt idx="1261">
                  <c:v>20051213</c:v>
                </c:pt>
                <c:pt idx="1262">
                  <c:v>20051214</c:v>
                </c:pt>
                <c:pt idx="1263">
                  <c:v>20051215</c:v>
                </c:pt>
                <c:pt idx="1264">
                  <c:v>20051216</c:v>
                </c:pt>
                <c:pt idx="1265">
                  <c:v>20051219</c:v>
                </c:pt>
                <c:pt idx="1266">
                  <c:v>20051220</c:v>
                </c:pt>
                <c:pt idx="1267">
                  <c:v>20051221</c:v>
                </c:pt>
                <c:pt idx="1268">
                  <c:v>20051222</c:v>
                </c:pt>
                <c:pt idx="1269">
                  <c:v>20051223</c:v>
                </c:pt>
                <c:pt idx="1270">
                  <c:v>20051227</c:v>
                </c:pt>
                <c:pt idx="1271">
                  <c:v>20051228</c:v>
                </c:pt>
                <c:pt idx="1272">
                  <c:v>20051229</c:v>
                </c:pt>
                <c:pt idx="1273">
                  <c:v>20051230</c:v>
                </c:pt>
                <c:pt idx="1274">
                  <c:v>20060102</c:v>
                </c:pt>
                <c:pt idx="1275">
                  <c:v>20060103</c:v>
                </c:pt>
                <c:pt idx="1276">
                  <c:v>20060104</c:v>
                </c:pt>
                <c:pt idx="1277">
                  <c:v>20060105</c:v>
                </c:pt>
                <c:pt idx="1278">
                  <c:v>20060106</c:v>
                </c:pt>
                <c:pt idx="1279">
                  <c:v>20060109</c:v>
                </c:pt>
                <c:pt idx="1280">
                  <c:v>20060110</c:v>
                </c:pt>
                <c:pt idx="1281">
                  <c:v>20060111</c:v>
                </c:pt>
                <c:pt idx="1282">
                  <c:v>20060112</c:v>
                </c:pt>
                <c:pt idx="1283">
                  <c:v>20060113</c:v>
                </c:pt>
                <c:pt idx="1284">
                  <c:v>20060116</c:v>
                </c:pt>
                <c:pt idx="1285">
                  <c:v>20060117</c:v>
                </c:pt>
                <c:pt idx="1286">
                  <c:v>20060118</c:v>
                </c:pt>
                <c:pt idx="1287">
                  <c:v>20060119</c:v>
                </c:pt>
                <c:pt idx="1288">
                  <c:v>20060120</c:v>
                </c:pt>
                <c:pt idx="1289">
                  <c:v>20060123</c:v>
                </c:pt>
                <c:pt idx="1290">
                  <c:v>20060124</c:v>
                </c:pt>
                <c:pt idx="1291">
                  <c:v>20060125</c:v>
                </c:pt>
                <c:pt idx="1292">
                  <c:v>20060126</c:v>
                </c:pt>
                <c:pt idx="1293">
                  <c:v>20060127</c:v>
                </c:pt>
                <c:pt idx="1294">
                  <c:v>20060130</c:v>
                </c:pt>
                <c:pt idx="1295">
                  <c:v>20060131</c:v>
                </c:pt>
                <c:pt idx="1296">
                  <c:v>20060201</c:v>
                </c:pt>
                <c:pt idx="1297">
                  <c:v>20060202</c:v>
                </c:pt>
                <c:pt idx="1298">
                  <c:v>20060203</c:v>
                </c:pt>
                <c:pt idx="1299">
                  <c:v>20060206</c:v>
                </c:pt>
                <c:pt idx="1300">
                  <c:v>20060207</c:v>
                </c:pt>
                <c:pt idx="1301">
                  <c:v>20060208</c:v>
                </c:pt>
                <c:pt idx="1302">
                  <c:v>20060209</c:v>
                </c:pt>
                <c:pt idx="1303">
                  <c:v>20060210</c:v>
                </c:pt>
                <c:pt idx="1304">
                  <c:v>20060213</c:v>
                </c:pt>
                <c:pt idx="1305">
                  <c:v>20060214</c:v>
                </c:pt>
                <c:pt idx="1306">
                  <c:v>20060215</c:v>
                </c:pt>
                <c:pt idx="1307">
                  <c:v>20060216</c:v>
                </c:pt>
                <c:pt idx="1308">
                  <c:v>20060217</c:v>
                </c:pt>
                <c:pt idx="1309">
                  <c:v>20060220</c:v>
                </c:pt>
                <c:pt idx="1310">
                  <c:v>20060221</c:v>
                </c:pt>
                <c:pt idx="1311">
                  <c:v>20060222</c:v>
                </c:pt>
                <c:pt idx="1312">
                  <c:v>20060223</c:v>
                </c:pt>
                <c:pt idx="1313">
                  <c:v>20060224</c:v>
                </c:pt>
                <c:pt idx="1314">
                  <c:v>20060227</c:v>
                </c:pt>
                <c:pt idx="1315">
                  <c:v>20060228</c:v>
                </c:pt>
                <c:pt idx="1316">
                  <c:v>20060301</c:v>
                </c:pt>
                <c:pt idx="1317">
                  <c:v>20060302</c:v>
                </c:pt>
                <c:pt idx="1318">
                  <c:v>20060303</c:v>
                </c:pt>
                <c:pt idx="1319">
                  <c:v>20060306</c:v>
                </c:pt>
                <c:pt idx="1320">
                  <c:v>20060307</c:v>
                </c:pt>
                <c:pt idx="1321">
                  <c:v>20060308</c:v>
                </c:pt>
                <c:pt idx="1322">
                  <c:v>20060309</c:v>
                </c:pt>
                <c:pt idx="1323">
                  <c:v>20060310</c:v>
                </c:pt>
                <c:pt idx="1324">
                  <c:v>20060313</c:v>
                </c:pt>
                <c:pt idx="1325">
                  <c:v>20060314</c:v>
                </c:pt>
                <c:pt idx="1326">
                  <c:v>20060315</c:v>
                </c:pt>
                <c:pt idx="1327">
                  <c:v>20060316</c:v>
                </c:pt>
                <c:pt idx="1328">
                  <c:v>20060317</c:v>
                </c:pt>
                <c:pt idx="1329">
                  <c:v>20060320</c:v>
                </c:pt>
                <c:pt idx="1330">
                  <c:v>20060321</c:v>
                </c:pt>
                <c:pt idx="1331">
                  <c:v>20060322</c:v>
                </c:pt>
                <c:pt idx="1332">
                  <c:v>20060323</c:v>
                </c:pt>
                <c:pt idx="1333">
                  <c:v>20060324</c:v>
                </c:pt>
                <c:pt idx="1334">
                  <c:v>20060327</c:v>
                </c:pt>
                <c:pt idx="1335">
                  <c:v>20060328</c:v>
                </c:pt>
                <c:pt idx="1336">
                  <c:v>20060329</c:v>
                </c:pt>
                <c:pt idx="1337">
                  <c:v>20060330</c:v>
                </c:pt>
                <c:pt idx="1338">
                  <c:v>20060331</c:v>
                </c:pt>
                <c:pt idx="1339">
                  <c:v>20060403</c:v>
                </c:pt>
                <c:pt idx="1340">
                  <c:v>20060404</c:v>
                </c:pt>
                <c:pt idx="1341">
                  <c:v>20060405</c:v>
                </c:pt>
                <c:pt idx="1342">
                  <c:v>20060406</c:v>
                </c:pt>
                <c:pt idx="1343">
                  <c:v>20060407</c:v>
                </c:pt>
                <c:pt idx="1344">
                  <c:v>20060410</c:v>
                </c:pt>
                <c:pt idx="1345">
                  <c:v>20060411</c:v>
                </c:pt>
                <c:pt idx="1346">
                  <c:v>20060412</c:v>
                </c:pt>
                <c:pt idx="1347">
                  <c:v>20060413</c:v>
                </c:pt>
                <c:pt idx="1348">
                  <c:v>20060418</c:v>
                </c:pt>
                <c:pt idx="1349">
                  <c:v>20060419</c:v>
                </c:pt>
                <c:pt idx="1350">
                  <c:v>20060420</c:v>
                </c:pt>
                <c:pt idx="1351">
                  <c:v>20060421</c:v>
                </c:pt>
                <c:pt idx="1352">
                  <c:v>20060424</c:v>
                </c:pt>
                <c:pt idx="1353">
                  <c:v>20060425</c:v>
                </c:pt>
                <c:pt idx="1354">
                  <c:v>20060426</c:v>
                </c:pt>
                <c:pt idx="1355">
                  <c:v>20060427</c:v>
                </c:pt>
                <c:pt idx="1356">
                  <c:v>20060428</c:v>
                </c:pt>
                <c:pt idx="1357">
                  <c:v>20060502</c:v>
                </c:pt>
                <c:pt idx="1358">
                  <c:v>20060503</c:v>
                </c:pt>
                <c:pt idx="1359">
                  <c:v>20060504</c:v>
                </c:pt>
                <c:pt idx="1360">
                  <c:v>20060505</c:v>
                </c:pt>
                <c:pt idx="1361">
                  <c:v>20060508</c:v>
                </c:pt>
                <c:pt idx="1362">
                  <c:v>20060509</c:v>
                </c:pt>
                <c:pt idx="1363">
                  <c:v>20060510</c:v>
                </c:pt>
                <c:pt idx="1364">
                  <c:v>20060511</c:v>
                </c:pt>
                <c:pt idx="1365">
                  <c:v>20060512</c:v>
                </c:pt>
                <c:pt idx="1366">
                  <c:v>20060515</c:v>
                </c:pt>
                <c:pt idx="1367">
                  <c:v>20060516</c:v>
                </c:pt>
                <c:pt idx="1368">
                  <c:v>20060517</c:v>
                </c:pt>
                <c:pt idx="1369">
                  <c:v>20060518</c:v>
                </c:pt>
                <c:pt idx="1370">
                  <c:v>20060519</c:v>
                </c:pt>
                <c:pt idx="1371">
                  <c:v>20060522</c:v>
                </c:pt>
                <c:pt idx="1372">
                  <c:v>20060523</c:v>
                </c:pt>
                <c:pt idx="1373">
                  <c:v>20060524</c:v>
                </c:pt>
                <c:pt idx="1374">
                  <c:v>20060525</c:v>
                </c:pt>
                <c:pt idx="1375">
                  <c:v>20060526</c:v>
                </c:pt>
                <c:pt idx="1376">
                  <c:v>20060529</c:v>
                </c:pt>
                <c:pt idx="1377">
                  <c:v>20060530</c:v>
                </c:pt>
                <c:pt idx="1378">
                  <c:v>20060531</c:v>
                </c:pt>
                <c:pt idx="1379">
                  <c:v>20060601</c:v>
                </c:pt>
                <c:pt idx="1380">
                  <c:v>20060602</c:v>
                </c:pt>
                <c:pt idx="1381">
                  <c:v>20060605</c:v>
                </c:pt>
                <c:pt idx="1382">
                  <c:v>20060606</c:v>
                </c:pt>
                <c:pt idx="1383">
                  <c:v>20060607</c:v>
                </c:pt>
                <c:pt idx="1384">
                  <c:v>20060608</c:v>
                </c:pt>
                <c:pt idx="1385">
                  <c:v>20060609</c:v>
                </c:pt>
                <c:pt idx="1386">
                  <c:v>20060612</c:v>
                </c:pt>
                <c:pt idx="1387">
                  <c:v>20060613</c:v>
                </c:pt>
                <c:pt idx="1388">
                  <c:v>20060614</c:v>
                </c:pt>
                <c:pt idx="1389">
                  <c:v>20060615</c:v>
                </c:pt>
                <c:pt idx="1390">
                  <c:v>20060616</c:v>
                </c:pt>
                <c:pt idx="1391">
                  <c:v>20060619</c:v>
                </c:pt>
                <c:pt idx="1392">
                  <c:v>20060620</c:v>
                </c:pt>
                <c:pt idx="1393">
                  <c:v>20060621</c:v>
                </c:pt>
                <c:pt idx="1394">
                  <c:v>20060622</c:v>
                </c:pt>
                <c:pt idx="1395">
                  <c:v>20060623</c:v>
                </c:pt>
                <c:pt idx="1396">
                  <c:v>20060626</c:v>
                </c:pt>
                <c:pt idx="1397">
                  <c:v>20060627</c:v>
                </c:pt>
                <c:pt idx="1398">
                  <c:v>20060628</c:v>
                </c:pt>
                <c:pt idx="1399">
                  <c:v>20060629</c:v>
                </c:pt>
                <c:pt idx="1400">
                  <c:v>20060630</c:v>
                </c:pt>
                <c:pt idx="1401">
                  <c:v>20060703</c:v>
                </c:pt>
                <c:pt idx="1402">
                  <c:v>20060704</c:v>
                </c:pt>
                <c:pt idx="1403">
                  <c:v>20060705</c:v>
                </c:pt>
                <c:pt idx="1404">
                  <c:v>20060706</c:v>
                </c:pt>
                <c:pt idx="1405">
                  <c:v>20060707</c:v>
                </c:pt>
                <c:pt idx="1406">
                  <c:v>20060710</c:v>
                </c:pt>
                <c:pt idx="1407">
                  <c:v>20060711</c:v>
                </c:pt>
                <c:pt idx="1408">
                  <c:v>20060712</c:v>
                </c:pt>
                <c:pt idx="1409">
                  <c:v>20060713</c:v>
                </c:pt>
                <c:pt idx="1410">
                  <c:v>20060714</c:v>
                </c:pt>
                <c:pt idx="1411">
                  <c:v>20060717</c:v>
                </c:pt>
                <c:pt idx="1412">
                  <c:v>20060718</c:v>
                </c:pt>
                <c:pt idx="1413">
                  <c:v>20060719</c:v>
                </c:pt>
                <c:pt idx="1414">
                  <c:v>20060720</c:v>
                </c:pt>
                <c:pt idx="1415">
                  <c:v>20060721</c:v>
                </c:pt>
                <c:pt idx="1416">
                  <c:v>20060724</c:v>
                </c:pt>
                <c:pt idx="1417">
                  <c:v>20060725</c:v>
                </c:pt>
                <c:pt idx="1418">
                  <c:v>20060726</c:v>
                </c:pt>
                <c:pt idx="1419">
                  <c:v>20060727</c:v>
                </c:pt>
                <c:pt idx="1420">
                  <c:v>20060728</c:v>
                </c:pt>
                <c:pt idx="1421">
                  <c:v>20060731</c:v>
                </c:pt>
                <c:pt idx="1422">
                  <c:v>20060801</c:v>
                </c:pt>
                <c:pt idx="1423">
                  <c:v>20060802</c:v>
                </c:pt>
                <c:pt idx="1424">
                  <c:v>20060803</c:v>
                </c:pt>
                <c:pt idx="1425">
                  <c:v>20060804</c:v>
                </c:pt>
                <c:pt idx="1426">
                  <c:v>20060807</c:v>
                </c:pt>
                <c:pt idx="1427">
                  <c:v>20060808</c:v>
                </c:pt>
                <c:pt idx="1428">
                  <c:v>20060809</c:v>
                </c:pt>
                <c:pt idx="1429">
                  <c:v>20060810</c:v>
                </c:pt>
                <c:pt idx="1430">
                  <c:v>20060811</c:v>
                </c:pt>
                <c:pt idx="1431">
                  <c:v>20060814</c:v>
                </c:pt>
                <c:pt idx="1432">
                  <c:v>20060815</c:v>
                </c:pt>
                <c:pt idx="1433">
                  <c:v>20060816</c:v>
                </c:pt>
                <c:pt idx="1434">
                  <c:v>20060817</c:v>
                </c:pt>
                <c:pt idx="1435">
                  <c:v>20060818</c:v>
                </c:pt>
                <c:pt idx="1436">
                  <c:v>20060821</c:v>
                </c:pt>
                <c:pt idx="1437">
                  <c:v>20060822</c:v>
                </c:pt>
                <c:pt idx="1438">
                  <c:v>20060823</c:v>
                </c:pt>
                <c:pt idx="1439">
                  <c:v>20060824</c:v>
                </c:pt>
                <c:pt idx="1440">
                  <c:v>20060825</c:v>
                </c:pt>
                <c:pt idx="1441">
                  <c:v>20060828</c:v>
                </c:pt>
                <c:pt idx="1442">
                  <c:v>20060829</c:v>
                </c:pt>
                <c:pt idx="1443">
                  <c:v>20060830</c:v>
                </c:pt>
                <c:pt idx="1444">
                  <c:v>20060831</c:v>
                </c:pt>
                <c:pt idx="1445">
                  <c:v>20060901</c:v>
                </c:pt>
                <c:pt idx="1446">
                  <c:v>20060904</c:v>
                </c:pt>
                <c:pt idx="1447">
                  <c:v>20060905</c:v>
                </c:pt>
                <c:pt idx="1448">
                  <c:v>20060906</c:v>
                </c:pt>
                <c:pt idx="1449">
                  <c:v>20060907</c:v>
                </c:pt>
                <c:pt idx="1450">
                  <c:v>20060908</c:v>
                </c:pt>
                <c:pt idx="1451">
                  <c:v>20060911</c:v>
                </c:pt>
                <c:pt idx="1452">
                  <c:v>20060912</c:v>
                </c:pt>
                <c:pt idx="1453">
                  <c:v>20060913</c:v>
                </c:pt>
                <c:pt idx="1454">
                  <c:v>20060914</c:v>
                </c:pt>
                <c:pt idx="1455">
                  <c:v>20060915</c:v>
                </c:pt>
                <c:pt idx="1456">
                  <c:v>20060918</c:v>
                </c:pt>
                <c:pt idx="1457">
                  <c:v>20060919</c:v>
                </c:pt>
                <c:pt idx="1458">
                  <c:v>20060920</c:v>
                </c:pt>
                <c:pt idx="1459">
                  <c:v>20060921</c:v>
                </c:pt>
                <c:pt idx="1460">
                  <c:v>20060922</c:v>
                </c:pt>
                <c:pt idx="1461">
                  <c:v>20060925</c:v>
                </c:pt>
                <c:pt idx="1462">
                  <c:v>20060926</c:v>
                </c:pt>
                <c:pt idx="1463">
                  <c:v>20060927</c:v>
                </c:pt>
                <c:pt idx="1464">
                  <c:v>20060928</c:v>
                </c:pt>
                <c:pt idx="1465">
                  <c:v>20060929</c:v>
                </c:pt>
                <c:pt idx="1466">
                  <c:v>20061002</c:v>
                </c:pt>
                <c:pt idx="1467">
                  <c:v>20061003</c:v>
                </c:pt>
                <c:pt idx="1468">
                  <c:v>20061004</c:v>
                </c:pt>
                <c:pt idx="1469">
                  <c:v>20061005</c:v>
                </c:pt>
                <c:pt idx="1470">
                  <c:v>20061006</c:v>
                </c:pt>
                <c:pt idx="1471">
                  <c:v>20061009</c:v>
                </c:pt>
                <c:pt idx="1472">
                  <c:v>20061010</c:v>
                </c:pt>
                <c:pt idx="1473">
                  <c:v>20061011</c:v>
                </c:pt>
                <c:pt idx="1474">
                  <c:v>20061012</c:v>
                </c:pt>
                <c:pt idx="1475">
                  <c:v>20061013</c:v>
                </c:pt>
                <c:pt idx="1476">
                  <c:v>20061016</c:v>
                </c:pt>
                <c:pt idx="1477">
                  <c:v>20061017</c:v>
                </c:pt>
                <c:pt idx="1478">
                  <c:v>20061018</c:v>
                </c:pt>
                <c:pt idx="1479">
                  <c:v>20061019</c:v>
                </c:pt>
                <c:pt idx="1480">
                  <c:v>20061020</c:v>
                </c:pt>
                <c:pt idx="1481">
                  <c:v>20061023</c:v>
                </c:pt>
                <c:pt idx="1482">
                  <c:v>20061024</c:v>
                </c:pt>
                <c:pt idx="1483">
                  <c:v>20061025</c:v>
                </c:pt>
                <c:pt idx="1484">
                  <c:v>20061026</c:v>
                </c:pt>
                <c:pt idx="1485">
                  <c:v>20061027</c:v>
                </c:pt>
                <c:pt idx="1486">
                  <c:v>20061030</c:v>
                </c:pt>
                <c:pt idx="1487">
                  <c:v>20061031</c:v>
                </c:pt>
                <c:pt idx="1488">
                  <c:v>20061101</c:v>
                </c:pt>
                <c:pt idx="1489">
                  <c:v>20061102</c:v>
                </c:pt>
                <c:pt idx="1490">
                  <c:v>20061103</c:v>
                </c:pt>
                <c:pt idx="1491">
                  <c:v>20061106</c:v>
                </c:pt>
                <c:pt idx="1492">
                  <c:v>20061107</c:v>
                </c:pt>
                <c:pt idx="1493">
                  <c:v>20061108</c:v>
                </c:pt>
                <c:pt idx="1494">
                  <c:v>20061109</c:v>
                </c:pt>
                <c:pt idx="1495">
                  <c:v>20061110</c:v>
                </c:pt>
                <c:pt idx="1496">
                  <c:v>20061113</c:v>
                </c:pt>
                <c:pt idx="1497">
                  <c:v>20061114</c:v>
                </c:pt>
                <c:pt idx="1498">
                  <c:v>20061115</c:v>
                </c:pt>
                <c:pt idx="1499">
                  <c:v>20061116</c:v>
                </c:pt>
                <c:pt idx="1500">
                  <c:v>20061117</c:v>
                </c:pt>
                <c:pt idx="1501">
                  <c:v>20061120</c:v>
                </c:pt>
                <c:pt idx="1502">
                  <c:v>20061121</c:v>
                </c:pt>
                <c:pt idx="1503">
                  <c:v>20061122</c:v>
                </c:pt>
                <c:pt idx="1504">
                  <c:v>20061123</c:v>
                </c:pt>
                <c:pt idx="1505">
                  <c:v>20061124</c:v>
                </c:pt>
                <c:pt idx="1506">
                  <c:v>20061127</c:v>
                </c:pt>
                <c:pt idx="1507">
                  <c:v>20061128</c:v>
                </c:pt>
                <c:pt idx="1508">
                  <c:v>20061129</c:v>
                </c:pt>
                <c:pt idx="1509">
                  <c:v>20061130</c:v>
                </c:pt>
                <c:pt idx="1510">
                  <c:v>20061201</c:v>
                </c:pt>
                <c:pt idx="1511">
                  <c:v>20061204</c:v>
                </c:pt>
                <c:pt idx="1512">
                  <c:v>20061205</c:v>
                </c:pt>
                <c:pt idx="1513">
                  <c:v>20061206</c:v>
                </c:pt>
                <c:pt idx="1514">
                  <c:v>20061207</c:v>
                </c:pt>
                <c:pt idx="1515">
                  <c:v>20061208</c:v>
                </c:pt>
                <c:pt idx="1516">
                  <c:v>20061211</c:v>
                </c:pt>
                <c:pt idx="1517">
                  <c:v>20061212</c:v>
                </c:pt>
                <c:pt idx="1518">
                  <c:v>20061213</c:v>
                </c:pt>
                <c:pt idx="1519">
                  <c:v>20061214</c:v>
                </c:pt>
                <c:pt idx="1520">
                  <c:v>20061215</c:v>
                </c:pt>
                <c:pt idx="1521">
                  <c:v>20061218</c:v>
                </c:pt>
                <c:pt idx="1522">
                  <c:v>20061219</c:v>
                </c:pt>
                <c:pt idx="1523">
                  <c:v>20061220</c:v>
                </c:pt>
                <c:pt idx="1524">
                  <c:v>20061221</c:v>
                </c:pt>
                <c:pt idx="1525">
                  <c:v>20061222</c:v>
                </c:pt>
                <c:pt idx="1526">
                  <c:v>20061227</c:v>
                </c:pt>
                <c:pt idx="1527">
                  <c:v>20061228</c:v>
                </c:pt>
                <c:pt idx="1528">
                  <c:v>20061229</c:v>
                </c:pt>
                <c:pt idx="1529">
                  <c:v>20070102</c:v>
                </c:pt>
                <c:pt idx="1530">
                  <c:v>20070103</c:v>
                </c:pt>
                <c:pt idx="1531">
                  <c:v>20070104</c:v>
                </c:pt>
                <c:pt idx="1532">
                  <c:v>20070105</c:v>
                </c:pt>
                <c:pt idx="1533">
                  <c:v>20070108</c:v>
                </c:pt>
                <c:pt idx="1534">
                  <c:v>20070109</c:v>
                </c:pt>
                <c:pt idx="1535">
                  <c:v>20070110</c:v>
                </c:pt>
                <c:pt idx="1536">
                  <c:v>20070111</c:v>
                </c:pt>
                <c:pt idx="1537">
                  <c:v>20070112</c:v>
                </c:pt>
                <c:pt idx="1538">
                  <c:v>20070115</c:v>
                </c:pt>
                <c:pt idx="1539">
                  <c:v>20070116</c:v>
                </c:pt>
                <c:pt idx="1540">
                  <c:v>20070117</c:v>
                </c:pt>
                <c:pt idx="1541">
                  <c:v>20070118</c:v>
                </c:pt>
                <c:pt idx="1542">
                  <c:v>20070119</c:v>
                </c:pt>
                <c:pt idx="1543">
                  <c:v>20070122</c:v>
                </c:pt>
                <c:pt idx="1544">
                  <c:v>20070123</c:v>
                </c:pt>
                <c:pt idx="1545">
                  <c:v>20070124</c:v>
                </c:pt>
                <c:pt idx="1546">
                  <c:v>20070125</c:v>
                </c:pt>
                <c:pt idx="1547">
                  <c:v>20070126</c:v>
                </c:pt>
                <c:pt idx="1548">
                  <c:v>20070129</c:v>
                </c:pt>
                <c:pt idx="1549">
                  <c:v>20070130</c:v>
                </c:pt>
                <c:pt idx="1550">
                  <c:v>20070131</c:v>
                </c:pt>
                <c:pt idx="1551">
                  <c:v>20070201</c:v>
                </c:pt>
                <c:pt idx="1552">
                  <c:v>20070202</c:v>
                </c:pt>
                <c:pt idx="1553">
                  <c:v>20070205</c:v>
                </c:pt>
                <c:pt idx="1554">
                  <c:v>20070206</c:v>
                </c:pt>
                <c:pt idx="1555">
                  <c:v>20070207</c:v>
                </c:pt>
                <c:pt idx="1556">
                  <c:v>20070208</c:v>
                </c:pt>
                <c:pt idx="1557">
                  <c:v>20070209</c:v>
                </c:pt>
                <c:pt idx="1558">
                  <c:v>20070212</c:v>
                </c:pt>
                <c:pt idx="1559">
                  <c:v>20070213</c:v>
                </c:pt>
                <c:pt idx="1560">
                  <c:v>20070214</c:v>
                </c:pt>
                <c:pt idx="1561">
                  <c:v>20070215</c:v>
                </c:pt>
                <c:pt idx="1562">
                  <c:v>20070216</c:v>
                </c:pt>
                <c:pt idx="1563">
                  <c:v>20070219</c:v>
                </c:pt>
                <c:pt idx="1564">
                  <c:v>20070220</c:v>
                </c:pt>
                <c:pt idx="1565">
                  <c:v>20070221</c:v>
                </c:pt>
                <c:pt idx="1566">
                  <c:v>20070222</c:v>
                </c:pt>
                <c:pt idx="1567">
                  <c:v>20070223</c:v>
                </c:pt>
                <c:pt idx="1568">
                  <c:v>20070226</c:v>
                </c:pt>
                <c:pt idx="1569">
                  <c:v>20070227</c:v>
                </c:pt>
                <c:pt idx="1570">
                  <c:v>20070228</c:v>
                </c:pt>
                <c:pt idx="1571">
                  <c:v>20070301</c:v>
                </c:pt>
                <c:pt idx="1572">
                  <c:v>20070302</c:v>
                </c:pt>
                <c:pt idx="1573">
                  <c:v>20070305</c:v>
                </c:pt>
                <c:pt idx="1574">
                  <c:v>20070306</c:v>
                </c:pt>
                <c:pt idx="1575">
                  <c:v>20070307</c:v>
                </c:pt>
                <c:pt idx="1576">
                  <c:v>20070308</c:v>
                </c:pt>
                <c:pt idx="1577">
                  <c:v>20070309</c:v>
                </c:pt>
                <c:pt idx="1578">
                  <c:v>20070312</c:v>
                </c:pt>
                <c:pt idx="1579">
                  <c:v>20070313</c:v>
                </c:pt>
                <c:pt idx="1580">
                  <c:v>20070314</c:v>
                </c:pt>
                <c:pt idx="1581">
                  <c:v>20070315</c:v>
                </c:pt>
                <c:pt idx="1582">
                  <c:v>20070316</c:v>
                </c:pt>
                <c:pt idx="1583">
                  <c:v>20070319</c:v>
                </c:pt>
                <c:pt idx="1584">
                  <c:v>20070320</c:v>
                </c:pt>
                <c:pt idx="1585">
                  <c:v>20070321</c:v>
                </c:pt>
                <c:pt idx="1586">
                  <c:v>20070322</c:v>
                </c:pt>
                <c:pt idx="1587">
                  <c:v>20070323</c:v>
                </c:pt>
                <c:pt idx="1588">
                  <c:v>20070326</c:v>
                </c:pt>
                <c:pt idx="1589">
                  <c:v>20070327</c:v>
                </c:pt>
                <c:pt idx="1590">
                  <c:v>20070328</c:v>
                </c:pt>
                <c:pt idx="1591">
                  <c:v>20070329</c:v>
                </c:pt>
                <c:pt idx="1592">
                  <c:v>20070330</c:v>
                </c:pt>
                <c:pt idx="1593">
                  <c:v>20070402</c:v>
                </c:pt>
                <c:pt idx="1594">
                  <c:v>20070403</c:v>
                </c:pt>
                <c:pt idx="1595">
                  <c:v>20070404</c:v>
                </c:pt>
                <c:pt idx="1596">
                  <c:v>20070405</c:v>
                </c:pt>
                <c:pt idx="1597">
                  <c:v>20070410</c:v>
                </c:pt>
                <c:pt idx="1598">
                  <c:v>20070411</c:v>
                </c:pt>
                <c:pt idx="1599">
                  <c:v>20070412</c:v>
                </c:pt>
                <c:pt idx="1600">
                  <c:v>20070413</c:v>
                </c:pt>
                <c:pt idx="1601">
                  <c:v>20070416</c:v>
                </c:pt>
                <c:pt idx="1602">
                  <c:v>20070417</c:v>
                </c:pt>
                <c:pt idx="1603">
                  <c:v>20070418</c:v>
                </c:pt>
                <c:pt idx="1604">
                  <c:v>20070419</c:v>
                </c:pt>
                <c:pt idx="1605">
                  <c:v>20070420</c:v>
                </c:pt>
                <c:pt idx="1606">
                  <c:v>20070423</c:v>
                </c:pt>
                <c:pt idx="1607">
                  <c:v>20070424</c:v>
                </c:pt>
                <c:pt idx="1608">
                  <c:v>20070425</c:v>
                </c:pt>
                <c:pt idx="1609">
                  <c:v>20070426</c:v>
                </c:pt>
                <c:pt idx="1610">
                  <c:v>20070427</c:v>
                </c:pt>
                <c:pt idx="1611">
                  <c:v>20070430</c:v>
                </c:pt>
                <c:pt idx="1612">
                  <c:v>20070502</c:v>
                </c:pt>
                <c:pt idx="1613">
                  <c:v>20070503</c:v>
                </c:pt>
                <c:pt idx="1614">
                  <c:v>20070504</c:v>
                </c:pt>
                <c:pt idx="1615">
                  <c:v>20070507</c:v>
                </c:pt>
                <c:pt idx="1616">
                  <c:v>20070508</c:v>
                </c:pt>
                <c:pt idx="1617">
                  <c:v>20070509</c:v>
                </c:pt>
                <c:pt idx="1618">
                  <c:v>20070510</c:v>
                </c:pt>
                <c:pt idx="1619">
                  <c:v>20070511</c:v>
                </c:pt>
                <c:pt idx="1620">
                  <c:v>20070514</c:v>
                </c:pt>
                <c:pt idx="1621">
                  <c:v>20070515</c:v>
                </c:pt>
                <c:pt idx="1622">
                  <c:v>20070516</c:v>
                </c:pt>
                <c:pt idx="1623">
                  <c:v>20070517</c:v>
                </c:pt>
                <c:pt idx="1624">
                  <c:v>20070518</c:v>
                </c:pt>
                <c:pt idx="1625">
                  <c:v>20070521</c:v>
                </c:pt>
                <c:pt idx="1626">
                  <c:v>20070522</c:v>
                </c:pt>
                <c:pt idx="1627">
                  <c:v>20070523</c:v>
                </c:pt>
                <c:pt idx="1628">
                  <c:v>20070524</c:v>
                </c:pt>
                <c:pt idx="1629">
                  <c:v>20070525</c:v>
                </c:pt>
                <c:pt idx="1630">
                  <c:v>20070529</c:v>
                </c:pt>
                <c:pt idx="1631">
                  <c:v>20070530</c:v>
                </c:pt>
                <c:pt idx="1632">
                  <c:v>20070531</c:v>
                </c:pt>
                <c:pt idx="1633">
                  <c:v>20070601</c:v>
                </c:pt>
                <c:pt idx="1634">
                  <c:v>20070604</c:v>
                </c:pt>
                <c:pt idx="1635">
                  <c:v>20070605</c:v>
                </c:pt>
                <c:pt idx="1636">
                  <c:v>20070606</c:v>
                </c:pt>
                <c:pt idx="1637">
                  <c:v>20070607</c:v>
                </c:pt>
                <c:pt idx="1638">
                  <c:v>20070608</c:v>
                </c:pt>
                <c:pt idx="1639">
                  <c:v>20070611</c:v>
                </c:pt>
                <c:pt idx="1640">
                  <c:v>20070612</c:v>
                </c:pt>
                <c:pt idx="1641">
                  <c:v>20070613</c:v>
                </c:pt>
                <c:pt idx="1642">
                  <c:v>20070614</c:v>
                </c:pt>
                <c:pt idx="1643">
                  <c:v>20070615</c:v>
                </c:pt>
                <c:pt idx="1644">
                  <c:v>20070618</c:v>
                </c:pt>
                <c:pt idx="1645">
                  <c:v>20070619</c:v>
                </c:pt>
                <c:pt idx="1646">
                  <c:v>20070620</c:v>
                </c:pt>
                <c:pt idx="1647">
                  <c:v>20070621</c:v>
                </c:pt>
                <c:pt idx="1648">
                  <c:v>20070622</c:v>
                </c:pt>
                <c:pt idx="1649">
                  <c:v>20070625</c:v>
                </c:pt>
                <c:pt idx="1650">
                  <c:v>20070626</c:v>
                </c:pt>
                <c:pt idx="1651">
                  <c:v>20070627</c:v>
                </c:pt>
                <c:pt idx="1652">
                  <c:v>20070628</c:v>
                </c:pt>
                <c:pt idx="1653">
                  <c:v>20070629</c:v>
                </c:pt>
                <c:pt idx="1654">
                  <c:v>20070702</c:v>
                </c:pt>
                <c:pt idx="1655">
                  <c:v>20070703</c:v>
                </c:pt>
                <c:pt idx="1656">
                  <c:v>20070704</c:v>
                </c:pt>
                <c:pt idx="1657">
                  <c:v>20070705</c:v>
                </c:pt>
                <c:pt idx="1658">
                  <c:v>20070706</c:v>
                </c:pt>
                <c:pt idx="1659">
                  <c:v>20070709</c:v>
                </c:pt>
                <c:pt idx="1660">
                  <c:v>20070710</c:v>
                </c:pt>
                <c:pt idx="1661">
                  <c:v>20070711</c:v>
                </c:pt>
                <c:pt idx="1662">
                  <c:v>20070712</c:v>
                </c:pt>
                <c:pt idx="1663">
                  <c:v>20070713</c:v>
                </c:pt>
                <c:pt idx="1664">
                  <c:v>20070716</c:v>
                </c:pt>
                <c:pt idx="1665">
                  <c:v>20070717</c:v>
                </c:pt>
                <c:pt idx="1666">
                  <c:v>20070718</c:v>
                </c:pt>
                <c:pt idx="1667">
                  <c:v>20070719</c:v>
                </c:pt>
                <c:pt idx="1668">
                  <c:v>20070720</c:v>
                </c:pt>
                <c:pt idx="1669">
                  <c:v>20070723</c:v>
                </c:pt>
                <c:pt idx="1670">
                  <c:v>20070724</c:v>
                </c:pt>
                <c:pt idx="1671">
                  <c:v>20070725</c:v>
                </c:pt>
                <c:pt idx="1672">
                  <c:v>20070726</c:v>
                </c:pt>
                <c:pt idx="1673">
                  <c:v>20070727</c:v>
                </c:pt>
                <c:pt idx="1674">
                  <c:v>20070730</c:v>
                </c:pt>
                <c:pt idx="1675">
                  <c:v>20070731</c:v>
                </c:pt>
                <c:pt idx="1676">
                  <c:v>20070801</c:v>
                </c:pt>
                <c:pt idx="1677">
                  <c:v>20070802</c:v>
                </c:pt>
                <c:pt idx="1678">
                  <c:v>20070803</c:v>
                </c:pt>
                <c:pt idx="1679">
                  <c:v>20070806</c:v>
                </c:pt>
                <c:pt idx="1680">
                  <c:v>20070807</c:v>
                </c:pt>
                <c:pt idx="1681">
                  <c:v>20070808</c:v>
                </c:pt>
                <c:pt idx="1682">
                  <c:v>20070809</c:v>
                </c:pt>
                <c:pt idx="1683">
                  <c:v>20070810</c:v>
                </c:pt>
                <c:pt idx="1684">
                  <c:v>20070813</c:v>
                </c:pt>
                <c:pt idx="1685">
                  <c:v>20070814</c:v>
                </c:pt>
                <c:pt idx="1686">
                  <c:v>20070815</c:v>
                </c:pt>
                <c:pt idx="1687">
                  <c:v>20070816</c:v>
                </c:pt>
                <c:pt idx="1688">
                  <c:v>20070817</c:v>
                </c:pt>
                <c:pt idx="1689">
                  <c:v>20070820</c:v>
                </c:pt>
                <c:pt idx="1690">
                  <c:v>20070821</c:v>
                </c:pt>
                <c:pt idx="1691">
                  <c:v>20070822</c:v>
                </c:pt>
                <c:pt idx="1692">
                  <c:v>20070823</c:v>
                </c:pt>
                <c:pt idx="1693">
                  <c:v>20070824</c:v>
                </c:pt>
                <c:pt idx="1694">
                  <c:v>20070827</c:v>
                </c:pt>
                <c:pt idx="1695">
                  <c:v>20070828</c:v>
                </c:pt>
                <c:pt idx="1696">
                  <c:v>20070829</c:v>
                </c:pt>
                <c:pt idx="1697">
                  <c:v>20070830</c:v>
                </c:pt>
                <c:pt idx="1698">
                  <c:v>20070831</c:v>
                </c:pt>
                <c:pt idx="1699">
                  <c:v>20070903</c:v>
                </c:pt>
                <c:pt idx="1700">
                  <c:v>20070904</c:v>
                </c:pt>
                <c:pt idx="1701">
                  <c:v>20070905</c:v>
                </c:pt>
                <c:pt idx="1702">
                  <c:v>20070906</c:v>
                </c:pt>
                <c:pt idx="1703">
                  <c:v>20070907</c:v>
                </c:pt>
                <c:pt idx="1704">
                  <c:v>20070910</c:v>
                </c:pt>
                <c:pt idx="1705">
                  <c:v>20070911</c:v>
                </c:pt>
                <c:pt idx="1706">
                  <c:v>20070912</c:v>
                </c:pt>
                <c:pt idx="1707">
                  <c:v>20070913</c:v>
                </c:pt>
                <c:pt idx="1708">
                  <c:v>20070914</c:v>
                </c:pt>
                <c:pt idx="1709">
                  <c:v>20070917</c:v>
                </c:pt>
                <c:pt idx="1710">
                  <c:v>20070918</c:v>
                </c:pt>
                <c:pt idx="1711">
                  <c:v>20070919</c:v>
                </c:pt>
                <c:pt idx="1712">
                  <c:v>20070920</c:v>
                </c:pt>
                <c:pt idx="1713">
                  <c:v>20070921</c:v>
                </c:pt>
                <c:pt idx="1714">
                  <c:v>20070924</c:v>
                </c:pt>
                <c:pt idx="1715">
                  <c:v>20070925</c:v>
                </c:pt>
                <c:pt idx="1716">
                  <c:v>20070926</c:v>
                </c:pt>
                <c:pt idx="1717">
                  <c:v>20070927</c:v>
                </c:pt>
                <c:pt idx="1718">
                  <c:v>20070928</c:v>
                </c:pt>
                <c:pt idx="1719">
                  <c:v>20071001</c:v>
                </c:pt>
                <c:pt idx="1720">
                  <c:v>20071002</c:v>
                </c:pt>
                <c:pt idx="1721">
                  <c:v>20071003</c:v>
                </c:pt>
                <c:pt idx="1722">
                  <c:v>20071004</c:v>
                </c:pt>
                <c:pt idx="1723">
                  <c:v>20071005</c:v>
                </c:pt>
                <c:pt idx="1724">
                  <c:v>20071008</c:v>
                </c:pt>
                <c:pt idx="1725">
                  <c:v>20071009</c:v>
                </c:pt>
                <c:pt idx="1726">
                  <c:v>20071010</c:v>
                </c:pt>
                <c:pt idx="1727">
                  <c:v>20071011</c:v>
                </c:pt>
                <c:pt idx="1728">
                  <c:v>20071012</c:v>
                </c:pt>
                <c:pt idx="1729">
                  <c:v>20071015</c:v>
                </c:pt>
                <c:pt idx="1730">
                  <c:v>20071016</c:v>
                </c:pt>
                <c:pt idx="1731">
                  <c:v>20071017</c:v>
                </c:pt>
                <c:pt idx="1732">
                  <c:v>20071018</c:v>
                </c:pt>
                <c:pt idx="1733">
                  <c:v>20071019</c:v>
                </c:pt>
                <c:pt idx="1734">
                  <c:v>20071022</c:v>
                </c:pt>
                <c:pt idx="1735">
                  <c:v>20071023</c:v>
                </c:pt>
                <c:pt idx="1736">
                  <c:v>20071024</c:v>
                </c:pt>
                <c:pt idx="1737">
                  <c:v>20071025</c:v>
                </c:pt>
                <c:pt idx="1738">
                  <c:v>20071026</c:v>
                </c:pt>
                <c:pt idx="1739">
                  <c:v>20071029</c:v>
                </c:pt>
                <c:pt idx="1740">
                  <c:v>20071030</c:v>
                </c:pt>
                <c:pt idx="1741">
                  <c:v>20071031</c:v>
                </c:pt>
                <c:pt idx="1742">
                  <c:v>20071101</c:v>
                </c:pt>
                <c:pt idx="1743">
                  <c:v>20071102</c:v>
                </c:pt>
                <c:pt idx="1744">
                  <c:v>20071105</c:v>
                </c:pt>
                <c:pt idx="1745">
                  <c:v>20071106</c:v>
                </c:pt>
                <c:pt idx="1746">
                  <c:v>20071107</c:v>
                </c:pt>
                <c:pt idx="1747">
                  <c:v>20071108</c:v>
                </c:pt>
                <c:pt idx="1748">
                  <c:v>20071109</c:v>
                </c:pt>
                <c:pt idx="1749">
                  <c:v>20071112</c:v>
                </c:pt>
                <c:pt idx="1750">
                  <c:v>20071113</c:v>
                </c:pt>
                <c:pt idx="1751">
                  <c:v>20071114</c:v>
                </c:pt>
                <c:pt idx="1752">
                  <c:v>20071115</c:v>
                </c:pt>
                <c:pt idx="1753">
                  <c:v>20071116</c:v>
                </c:pt>
                <c:pt idx="1754">
                  <c:v>20071119</c:v>
                </c:pt>
                <c:pt idx="1755">
                  <c:v>20071120</c:v>
                </c:pt>
                <c:pt idx="1756">
                  <c:v>20071121</c:v>
                </c:pt>
                <c:pt idx="1757">
                  <c:v>20071122</c:v>
                </c:pt>
                <c:pt idx="1758">
                  <c:v>20071123</c:v>
                </c:pt>
                <c:pt idx="1759">
                  <c:v>20071126</c:v>
                </c:pt>
                <c:pt idx="1760">
                  <c:v>20071127</c:v>
                </c:pt>
                <c:pt idx="1761">
                  <c:v>20071128</c:v>
                </c:pt>
                <c:pt idx="1762">
                  <c:v>20071129</c:v>
                </c:pt>
                <c:pt idx="1763">
                  <c:v>20071130</c:v>
                </c:pt>
                <c:pt idx="1764">
                  <c:v>20071203</c:v>
                </c:pt>
                <c:pt idx="1765">
                  <c:v>20071204</c:v>
                </c:pt>
                <c:pt idx="1766">
                  <c:v>20071205</c:v>
                </c:pt>
                <c:pt idx="1767">
                  <c:v>20071206</c:v>
                </c:pt>
                <c:pt idx="1768">
                  <c:v>20071207</c:v>
                </c:pt>
                <c:pt idx="1769">
                  <c:v>20071210</c:v>
                </c:pt>
                <c:pt idx="1770">
                  <c:v>20071211</c:v>
                </c:pt>
                <c:pt idx="1771">
                  <c:v>20071212</c:v>
                </c:pt>
                <c:pt idx="1772">
                  <c:v>20071213</c:v>
                </c:pt>
                <c:pt idx="1773">
                  <c:v>20071214</c:v>
                </c:pt>
                <c:pt idx="1774">
                  <c:v>20071217</c:v>
                </c:pt>
                <c:pt idx="1775">
                  <c:v>20071218</c:v>
                </c:pt>
                <c:pt idx="1776">
                  <c:v>20071219</c:v>
                </c:pt>
                <c:pt idx="1777">
                  <c:v>20071220</c:v>
                </c:pt>
                <c:pt idx="1778">
                  <c:v>20071221</c:v>
                </c:pt>
                <c:pt idx="1779">
                  <c:v>20071227</c:v>
                </c:pt>
                <c:pt idx="1780">
                  <c:v>20071228</c:v>
                </c:pt>
                <c:pt idx="1781">
                  <c:v>20080102</c:v>
                </c:pt>
                <c:pt idx="1782">
                  <c:v>20080103</c:v>
                </c:pt>
                <c:pt idx="1783">
                  <c:v>20080104</c:v>
                </c:pt>
                <c:pt idx="1784">
                  <c:v>20080107</c:v>
                </c:pt>
                <c:pt idx="1785">
                  <c:v>20080108</c:v>
                </c:pt>
                <c:pt idx="1786">
                  <c:v>20080109</c:v>
                </c:pt>
                <c:pt idx="1787">
                  <c:v>20080110</c:v>
                </c:pt>
                <c:pt idx="1788">
                  <c:v>20080111</c:v>
                </c:pt>
                <c:pt idx="1789">
                  <c:v>20080114</c:v>
                </c:pt>
                <c:pt idx="1790">
                  <c:v>20080115</c:v>
                </c:pt>
                <c:pt idx="1791">
                  <c:v>20080116</c:v>
                </c:pt>
                <c:pt idx="1792">
                  <c:v>20080117</c:v>
                </c:pt>
                <c:pt idx="1793">
                  <c:v>20080118</c:v>
                </c:pt>
                <c:pt idx="1794">
                  <c:v>20080121</c:v>
                </c:pt>
                <c:pt idx="1795">
                  <c:v>20080122</c:v>
                </c:pt>
                <c:pt idx="1796">
                  <c:v>20080123</c:v>
                </c:pt>
                <c:pt idx="1797">
                  <c:v>20080124</c:v>
                </c:pt>
                <c:pt idx="1798">
                  <c:v>20080125</c:v>
                </c:pt>
                <c:pt idx="1799">
                  <c:v>20080128</c:v>
                </c:pt>
                <c:pt idx="1800">
                  <c:v>20080129</c:v>
                </c:pt>
                <c:pt idx="1801">
                  <c:v>20080130</c:v>
                </c:pt>
                <c:pt idx="1802">
                  <c:v>20080131</c:v>
                </c:pt>
                <c:pt idx="1803">
                  <c:v>20080201</c:v>
                </c:pt>
                <c:pt idx="1804">
                  <c:v>20080204</c:v>
                </c:pt>
                <c:pt idx="1805">
                  <c:v>20080205</c:v>
                </c:pt>
                <c:pt idx="1806">
                  <c:v>20080206</c:v>
                </c:pt>
                <c:pt idx="1807">
                  <c:v>20080207</c:v>
                </c:pt>
                <c:pt idx="1808">
                  <c:v>20080208</c:v>
                </c:pt>
                <c:pt idx="1809">
                  <c:v>20080211</c:v>
                </c:pt>
                <c:pt idx="1810">
                  <c:v>20080212</c:v>
                </c:pt>
                <c:pt idx="1811">
                  <c:v>20080213</c:v>
                </c:pt>
                <c:pt idx="1812">
                  <c:v>20080214</c:v>
                </c:pt>
                <c:pt idx="1813">
                  <c:v>20080215</c:v>
                </c:pt>
                <c:pt idx="1814">
                  <c:v>20080218</c:v>
                </c:pt>
                <c:pt idx="1815">
                  <c:v>20080219</c:v>
                </c:pt>
                <c:pt idx="1816">
                  <c:v>20080220</c:v>
                </c:pt>
                <c:pt idx="1817">
                  <c:v>20080221</c:v>
                </c:pt>
                <c:pt idx="1818">
                  <c:v>20080222</c:v>
                </c:pt>
                <c:pt idx="1819">
                  <c:v>20080225</c:v>
                </c:pt>
                <c:pt idx="1820">
                  <c:v>20080226</c:v>
                </c:pt>
                <c:pt idx="1821">
                  <c:v>20080227</c:v>
                </c:pt>
                <c:pt idx="1822">
                  <c:v>20080228</c:v>
                </c:pt>
                <c:pt idx="1823">
                  <c:v>20080229</c:v>
                </c:pt>
                <c:pt idx="1824">
                  <c:v>20080303</c:v>
                </c:pt>
                <c:pt idx="1825">
                  <c:v>20080304</c:v>
                </c:pt>
                <c:pt idx="1826">
                  <c:v>20080305</c:v>
                </c:pt>
                <c:pt idx="1827">
                  <c:v>20080306</c:v>
                </c:pt>
                <c:pt idx="1828">
                  <c:v>20080307</c:v>
                </c:pt>
                <c:pt idx="1829">
                  <c:v>20080310</c:v>
                </c:pt>
                <c:pt idx="1830">
                  <c:v>20080311</c:v>
                </c:pt>
                <c:pt idx="1831">
                  <c:v>20080312</c:v>
                </c:pt>
                <c:pt idx="1832">
                  <c:v>20080313</c:v>
                </c:pt>
                <c:pt idx="1833">
                  <c:v>20080314</c:v>
                </c:pt>
                <c:pt idx="1834">
                  <c:v>20080317</c:v>
                </c:pt>
                <c:pt idx="1835">
                  <c:v>20080318</c:v>
                </c:pt>
                <c:pt idx="1836">
                  <c:v>20080319</c:v>
                </c:pt>
                <c:pt idx="1837">
                  <c:v>20080320</c:v>
                </c:pt>
                <c:pt idx="1838">
                  <c:v>20080325</c:v>
                </c:pt>
                <c:pt idx="1839">
                  <c:v>20080326</c:v>
                </c:pt>
                <c:pt idx="1840">
                  <c:v>20080327</c:v>
                </c:pt>
                <c:pt idx="1841">
                  <c:v>20080328</c:v>
                </c:pt>
                <c:pt idx="1842">
                  <c:v>20080331</c:v>
                </c:pt>
                <c:pt idx="1843">
                  <c:v>20080401</c:v>
                </c:pt>
                <c:pt idx="1844">
                  <c:v>20080402</c:v>
                </c:pt>
                <c:pt idx="1845">
                  <c:v>20080403</c:v>
                </c:pt>
                <c:pt idx="1846">
                  <c:v>20080404</c:v>
                </c:pt>
                <c:pt idx="1847">
                  <c:v>20080407</c:v>
                </c:pt>
                <c:pt idx="1848">
                  <c:v>20080408</c:v>
                </c:pt>
                <c:pt idx="1849">
                  <c:v>20080409</c:v>
                </c:pt>
                <c:pt idx="1850">
                  <c:v>20080410</c:v>
                </c:pt>
                <c:pt idx="1851">
                  <c:v>20080411</c:v>
                </c:pt>
                <c:pt idx="1852">
                  <c:v>20080414</c:v>
                </c:pt>
                <c:pt idx="1853">
                  <c:v>20080415</c:v>
                </c:pt>
                <c:pt idx="1854">
                  <c:v>20080416</c:v>
                </c:pt>
                <c:pt idx="1855">
                  <c:v>20080417</c:v>
                </c:pt>
                <c:pt idx="1856">
                  <c:v>20080418</c:v>
                </c:pt>
                <c:pt idx="1857">
                  <c:v>20080421</c:v>
                </c:pt>
                <c:pt idx="1858">
                  <c:v>20080422</c:v>
                </c:pt>
                <c:pt idx="1859">
                  <c:v>20080423</c:v>
                </c:pt>
                <c:pt idx="1860">
                  <c:v>20080424</c:v>
                </c:pt>
                <c:pt idx="1861">
                  <c:v>20080425</c:v>
                </c:pt>
                <c:pt idx="1862">
                  <c:v>20080428</c:v>
                </c:pt>
                <c:pt idx="1863">
                  <c:v>20080429</c:v>
                </c:pt>
                <c:pt idx="1864">
                  <c:v>20080430</c:v>
                </c:pt>
                <c:pt idx="1865">
                  <c:v>20080502</c:v>
                </c:pt>
                <c:pt idx="1866">
                  <c:v>20080505</c:v>
                </c:pt>
                <c:pt idx="1867">
                  <c:v>20080506</c:v>
                </c:pt>
                <c:pt idx="1868">
                  <c:v>20080507</c:v>
                </c:pt>
                <c:pt idx="1869">
                  <c:v>20080508</c:v>
                </c:pt>
                <c:pt idx="1870">
                  <c:v>20080509</c:v>
                </c:pt>
                <c:pt idx="1871">
                  <c:v>20080512</c:v>
                </c:pt>
                <c:pt idx="1872">
                  <c:v>20080513</c:v>
                </c:pt>
                <c:pt idx="1873">
                  <c:v>20080514</c:v>
                </c:pt>
                <c:pt idx="1874">
                  <c:v>20080515</c:v>
                </c:pt>
                <c:pt idx="1875">
                  <c:v>20080516</c:v>
                </c:pt>
                <c:pt idx="1876">
                  <c:v>20080519</c:v>
                </c:pt>
                <c:pt idx="1877">
                  <c:v>20080520</c:v>
                </c:pt>
                <c:pt idx="1878">
                  <c:v>20080521</c:v>
                </c:pt>
                <c:pt idx="1879">
                  <c:v>20080522</c:v>
                </c:pt>
                <c:pt idx="1880">
                  <c:v>20080523</c:v>
                </c:pt>
                <c:pt idx="1881">
                  <c:v>20080526</c:v>
                </c:pt>
                <c:pt idx="1882">
                  <c:v>20080527</c:v>
                </c:pt>
                <c:pt idx="1883">
                  <c:v>20080528</c:v>
                </c:pt>
                <c:pt idx="1884">
                  <c:v>20080529</c:v>
                </c:pt>
                <c:pt idx="1885">
                  <c:v>20080530</c:v>
                </c:pt>
                <c:pt idx="1886">
                  <c:v>20080602</c:v>
                </c:pt>
                <c:pt idx="1887">
                  <c:v>20080603</c:v>
                </c:pt>
                <c:pt idx="1888">
                  <c:v>20080604</c:v>
                </c:pt>
                <c:pt idx="1889">
                  <c:v>20080605</c:v>
                </c:pt>
                <c:pt idx="1890">
                  <c:v>20080606</c:v>
                </c:pt>
                <c:pt idx="1891">
                  <c:v>20080609</c:v>
                </c:pt>
                <c:pt idx="1892">
                  <c:v>20080610</c:v>
                </c:pt>
                <c:pt idx="1893">
                  <c:v>20080611</c:v>
                </c:pt>
                <c:pt idx="1894">
                  <c:v>20080612</c:v>
                </c:pt>
                <c:pt idx="1895">
                  <c:v>20080613</c:v>
                </c:pt>
                <c:pt idx="1896">
                  <c:v>20080616</c:v>
                </c:pt>
                <c:pt idx="1897">
                  <c:v>20080617</c:v>
                </c:pt>
                <c:pt idx="1898">
                  <c:v>20080618</c:v>
                </c:pt>
                <c:pt idx="1899">
                  <c:v>20080619</c:v>
                </c:pt>
                <c:pt idx="1900">
                  <c:v>20080620</c:v>
                </c:pt>
                <c:pt idx="1901">
                  <c:v>20080623</c:v>
                </c:pt>
                <c:pt idx="1902">
                  <c:v>20080624</c:v>
                </c:pt>
                <c:pt idx="1903">
                  <c:v>20080625</c:v>
                </c:pt>
                <c:pt idx="1904">
                  <c:v>20080626</c:v>
                </c:pt>
                <c:pt idx="1905">
                  <c:v>20080627</c:v>
                </c:pt>
                <c:pt idx="1906">
                  <c:v>20080630</c:v>
                </c:pt>
                <c:pt idx="1907">
                  <c:v>20080701</c:v>
                </c:pt>
                <c:pt idx="1908">
                  <c:v>20080702</c:v>
                </c:pt>
                <c:pt idx="1909">
                  <c:v>20080703</c:v>
                </c:pt>
                <c:pt idx="1910">
                  <c:v>20080704</c:v>
                </c:pt>
                <c:pt idx="1911">
                  <c:v>20080707</c:v>
                </c:pt>
                <c:pt idx="1912">
                  <c:v>20080708</c:v>
                </c:pt>
                <c:pt idx="1913">
                  <c:v>20080709</c:v>
                </c:pt>
                <c:pt idx="1914">
                  <c:v>20080710</c:v>
                </c:pt>
                <c:pt idx="1915">
                  <c:v>20080711</c:v>
                </c:pt>
                <c:pt idx="1916">
                  <c:v>20080714</c:v>
                </c:pt>
                <c:pt idx="1917">
                  <c:v>20080715</c:v>
                </c:pt>
                <c:pt idx="1918">
                  <c:v>20080716</c:v>
                </c:pt>
                <c:pt idx="1919">
                  <c:v>20080717</c:v>
                </c:pt>
                <c:pt idx="1920">
                  <c:v>20080718</c:v>
                </c:pt>
                <c:pt idx="1921">
                  <c:v>20080721</c:v>
                </c:pt>
                <c:pt idx="1922">
                  <c:v>20080722</c:v>
                </c:pt>
                <c:pt idx="1923">
                  <c:v>20080723</c:v>
                </c:pt>
                <c:pt idx="1924">
                  <c:v>20080724</c:v>
                </c:pt>
                <c:pt idx="1925">
                  <c:v>20080725</c:v>
                </c:pt>
                <c:pt idx="1926">
                  <c:v>20080728</c:v>
                </c:pt>
                <c:pt idx="1927">
                  <c:v>20080729</c:v>
                </c:pt>
                <c:pt idx="1928">
                  <c:v>20080730</c:v>
                </c:pt>
                <c:pt idx="1929">
                  <c:v>20080731</c:v>
                </c:pt>
                <c:pt idx="1930">
                  <c:v>20080801</c:v>
                </c:pt>
                <c:pt idx="1931">
                  <c:v>20080804</c:v>
                </c:pt>
                <c:pt idx="1932">
                  <c:v>20080805</c:v>
                </c:pt>
                <c:pt idx="1933">
                  <c:v>20080806</c:v>
                </c:pt>
                <c:pt idx="1934">
                  <c:v>20080807</c:v>
                </c:pt>
                <c:pt idx="1935">
                  <c:v>20080808</c:v>
                </c:pt>
                <c:pt idx="1936">
                  <c:v>20080811</c:v>
                </c:pt>
                <c:pt idx="1937">
                  <c:v>20080812</c:v>
                </c:pt>
                <c:pt idx="1938">
                  <c:v>20080813</c:v>
                </c:pt>
                <c:pt idx="1939">
                  <c:v>20080814</c:v>
                </c:pt>
                <c:pt idx="1940">
                  <c:v>20080815</c:v>
                </c:pt>
                <c:pt idx="1941">
                  <c:v>20080818</c:v>
                </c:pt>
                <c:pt idx="1942">
                  <c:v>20080819</c:v>
                </c:pt>
                <c:pt idx="1943">
                  <c:v>20080820</c:v>
                </c:pt>
                <c:pt idx="1944">
                  <c:v>20080821</c:v>
                </c:pt>
                <c:pt idx="1945">
                  <c:v>20080822</c:v>
                </c:pt>
                <c:pt idx="1946">
                  <c:v>20080825</c:v>
                </c:pt>
                <c:pt idx="1947">
                  <c:v>20080826</c:v>
                </c:pt>
                <c:pt idx="1948">
                  <c:v>20080827</c:v>
                </c:pt>
                <c:pt idx="1949">
                  <c:v>20080828</c:v>
                </c:pt>
                <c:pt idx="1950">
                  <c:v>20080829</c:v>
                </c:pt>
                <c:pt idx="1951">
                  <c:v>20080901</c:v>
                </c:pt>
                <c:pt idx="1952">
                  <c:v>20080902</c:v>
                </c:pt>
                <c:pt idx="1953">
                  <c:v>20080903</c:v>
                </c:pt>
                <c:pt idx="1954">
                  <c:v>20080904</c:v>
                </c:pt>
                <c:pt idx="1955">
                  <c:v>20080905</c:v>
                </c:pt>
                <c:pt idx="1956">
                  <c:v>20080908</c:v>
                </c:pt>
                <c:pt idx="1957">
                  <c:v>20080909</c:v>
                </c:pt>
                <c:pt idx="1958">
                  <c:v>20080910</c:v>
                </c:pt>
                <c:pt idx="1959">
                  <c:v>20080911</c:v>
                </c:pt>
                <c:pt idx="1960">
                  <c:v>20080912</c:v>
                </c:pt>
                <c:pt idx="1961">
                  <c:v>20080915</c:v>
                </c:pt>
                <c:pt idx="1962">
                  <c:v>20080916</c:v>
                </c:pt>
                <c:pt idx="1963">
                  <c:v>20080917</c:v>
                </c:pt>
                <c:pt idx="1964">
                  <c:v>20080918</c:v>
                </c:pt>
                <c:pt idx="1965">
                  <c:v>20080919</c:v>
                </c:pt>
                <c:pt idx="1966">
                  <c:v>20080922</c:v>
                </c:pt>
                <c:pt idx="1967">
                  <c:v>20080923</c:v>
                </c:pt>
                <c:pt idx="1968">
                  <c:v>20080924</c:v>
                </c:pt>
                <c:pt idx="1969">
                  <c:v>20080925</c:v>
                </c:pt>
                <c:pt idx="1970">
                  <c:v>20080926</c:v>
                </c:pt>
                <c:pt idx="1971">
                  <c:v>20080929</c:v>
                </c:pt>
                <c:pt idx="1972">
                  <c:v>20080930</c:v>
                </c:pt>
                <c:pt idx="1973">
                  <c:v>20081001</c:v>
                </c:pt>
                <c:pt idx="1974">
                  <c:v>20081002</c:v>
                </c:pt>
                <c:pt idx="1975">
                  <c:v>20081003</c:v>
                </c:pt>
                <c:pt idx="1976">
                  <c:v>20081006</c:v>
                </c:pt>
                <c:pt idx="1977">
                  <c:v>20081007</c:v>
                </c:pt>
                <c:pt idx="1978">
                  <c:v>20081008</c:v>
                </c:pt>
                <c:pt idx="1979">
                  <c:v>20081009</c:v>
                </c:pt>
                <c:pt idx="1980">
                  <c:v>20081010</c:v>
                </c:pt>
                <c:pt idx="1981">
                  <c:v>20081013</c:v>
                </c:pt>
                <c:pt idx="1982">
                  <c:v>20081014</c:v>
                </c:pt>
                <c:pt idx="1983">
                  <c:v>20081015</c:v>
                </c:pt>
                <c:pt idx="1984">
                  <c:v>20081016</c:v>
                </c:pt>
                <c:pt idx="1985">
                  <c:v>20081017</c:v>
                </c:pt>
                <c:pt idx="1986">
                  <c:v>20081020</c:v>
                </c:pt>
                <c:pt idx="1987">
                  <c:v>20081021</c:v>
                </c:pt>
                <c:pt idx="1988">
                  <c:v>20081022</c:v>
                </c:pt>
                <c:pt idx="1989">
                  <c:v>20081023</c:v>
                </c:pt>
                <c:pt idx="1990">
                  <c:v>20081024</c:v>
                </c:pt>
                <c:pt idx="1991">
                  <c:v>20081027</c:v>
                </c:pt>
                <c:pt idx="1992">
                  <c:v>20081028</c:v>
                </c:pt>
                <c:pt idx="1993">
                  <c:v>20081029</c:v>
                </c:pt>
                <c:pt idx="1994">
                  <c:v>20081030</c:v>
                </c:pt>
                <c:pt idx="1995">
                  <c:v>20081031</c:v>
                </c:pt>
                <c:pt idx="1996">
                  <c:v>20081103</c:v>
                </c:pt>
                <c:pt idx="1997">
                  <c:v>20081104</c:v>
                </c:pt>
                <c:pt idx="1998">
                  <c:v>20081105</c:v>
                </c:pt>
                <c:pt idx="1999">
                  <c:v>20081106</c:v>
                </c:pt>
                <c:pt idx="2000">
                  <c:v>20081107</c:v>
                </c:pt>
                <c:pt idx="2001">
                  <c:v>20081110</c:v>
                </c:pt>
                <c:pt idx="2002">
                  <c:v>20081111</c:v>
                </c:pt>
                <c:pt idx="2003">
                  <c:v>20081112</c:v>
                </c:pt>
                <c:pt idx="2004">
                  <c:v>20081113</c:v>
                </c:pt>
                <c:pt idx="2005">
                  <c:v>20081114</c:v>
                </c:pt>
                <c:pt idx="2006">
                  <c:v>20081117</c:v>
                </c:pt>
                <c:pt idx="2007">
                  <c:v>20081118</c:v>
                </c:pt>
                <c:pt idx="2008">
                  <c:v>20081119</c:v>
                </c:pt>
                <c:pt idx="2009">
                  <c:v>20081120</c:v>
                </c:pt>
                <c:pt idx="2010">
                  <c:v>20081121</c:v>
                </c:pt>
                <c:pt idx="2011">
                  <c:v>20081124</c:v>
                </c:pt>
                <c:pt idx="2012">
                  <c:v>20081125</c:v>
                </c:pt>
                <c:pt idx="2013">
                  <c:v>20081126</c:v>
                </c:pt>
                <c:pt idx="2014">
                  <c:v>20081127</c:v>
                </c:pt>
                <c:pt idx="2015">
                  <c:v>20081128</c:v>
                </c:pt>
                <c:pt idx="2016">
                  <c:v>20081201</c:v>
                </c:pt>
                <c:pt idx="2017">
                  <c:v>20081202</c:v>
                </c:pt>
                <c:pt idx="2018">
                  <c:v>20081203</c:v>
                </c:pt>
                <c:pt idx="2019">
                  <c:v>20081204</c:v>
                </c:pt>
                <c:pt idx="2020">
                  <c:v>20081205</c:v>
                </c:pt>
                <c:pt idx="2021">
                  <c:v>20081208</c:v>
                </c:pt>
                <c:pt idx="2022">
                  <c:v>20081209</c:v>
                </c:pt>
                <c:pt idx="2023">
                  <c:v>20081210</c:v>
                </c:pt>
                <c:pt idx="2024">
                  <c:v>20081211</c:v>
                </c:pt>
                <c:pt idx="2025">
                  <c:v>20081212</c:v>
                </c:pt>
                <c:pt idx="2026">
                  <c:v>20081215</c:v>
                </c:pt>
                <c:pt idx="2027">
                  <c:v>20081216</c:v>
                </c:pt>
                <c:pt idx="2028">
                  <c:v>20081217</c:v>
                </c:pt>
                <c:pt idx="2029">
                  <c:v>20081218</c:v>
                </c:pt>
                <c:pt idx="2030">
                  <c:v>20081219</c:v>
                </c:pt>
                <c:pt idx="2031">
                  <c:v>20081222</c:v>
                </c:pt>
                <c:pt idx="2032">
                  <c:v>20081223</c:v>
                </c:pt>
                <c:pt idx="2033">
                  <c:v>20081229</c:v>
                </c:pt>
                <c:pt idx="2034">
                  <c:v>20081230</c:v>
                </c:pt>
                <c:pt idx="2035">
                  <c:v>20090102</c:v>
                </c:pt>
                <c:pt idx="2036">
                  <c:v>20090105</c:v>
                </c:pt>
                <c:pt idx="2037">
                  <c:v>20090106</c:v>
                </c:pt>
                <c:pt idx="2038">
                  <c:v>20090107</c:v>
                </c:pt>
                <c:pt idx="2039">
                  <c:v>20090108</c:v>
                </c:pt>
                <c:pt idx="2040">
                  <c:v>20090109</c:v>
                </c:pt>
                <c:pt idx="2041">
                  <c:v>20090112</c:v>
                </c:pt>
                <c:pt idx="2042">
                  <c:v>20090113</c:v>
                </c:pt>
                <c:pt idx="2043">
                  <c:v>20090114</c:v>
                </c:pt>
                <c:pt idx="2044">
                  <c:v>20090115</c:v>
                </c:pt>
                <c:pt idx="2045">
                  <c:v>20090116</c:v>
                </c:pt>
                <c:pt idx="2046">
                  <c:v>20090119</c:v>
                </c:pt>
                <c:pt idx="2047">
                  <c:v>20090120</c:v>
                </c:pt>
                <c:pt idx="2048">
                  <c:v>20090121</c:v>
                </c:pt>
                <c:pt idx="2049">
                  <c:v>20090122</c:v>
                </c:pt>
                <c:pt idx="2050">
                  <c:v>20090123</c:v>
                </c:pt>
                <c:pt idx="2051">
                  <c:v>20090126</c:v>
                </c:pt>
                <c:pt idx="2052">
                  <c:v>20090127</c:v>
                </c:pt>
                <c:pt idx="2053">
                  <c:v>20090128</c:v>
                </c:pt>
                <c:pt idx="2054">
                  <c:v>20090129</c:v>
                </c:pt>
                <c:pt idx="2055">
                  <c:v>20090130</c:v>
                </c:pt>
                <c:pt idx="2056">
                  <c:v>20090202</c:v>
                </c:pt>
                <c:pt idx="2057">
                  <c:v>20090203</c:v>
                </c:pt>
                <c:pt idx="2058">
                  <c:v>20090204</c:v>
                </c:pt>
                <c:pt idx="2059">
                  <c:v>20090205</c:v>
                </c:pt>
                <c:pt idx="2060">
                  <c:v>20090206</c:v>
                </c:pt>
                <c:pt idx="2061">
                  <c:v>20090209</c:v>
                </c:pt>
                <c:pt idx="2062">
                  <c:v>20090210</c:v>
                </c:pt>
                <c:pt idx="2063">
                  <c:v>20090211</c:v>
                </c:pt>
                <c:pt idx="2064">
                  <c:v>20090212</c:v>
                </c:pt>
                <c:pt idx="2065">
                  <c:v>20090213</c:v>
                </c:pt>
                <c:pt idx="2066">
                  <c:v>20090216</c:v>
                </c:pt>
                <c:pt idx="2067">
                  <c:v>20090217</c:v>
                </c:pt>
                <c:pt idx="2068">
                  <c:v>20090218</c:v>
                </c:pt>
                <c:pt idx="2069">
                  <c:v>20090219</c:v>
                </c:pt>
                <c:pt idx="2070">
                  <c:v>20090220</c:v>
                </c:pt>
                <c:pt idx="2071">
                  <c:v>20090223</c:v>
                </c:pt>
                <c:pt idx="2072">
                  <c:v>20090224</c:v>
                </c:pt>
                <c:pt idx="2073">
                  <c:v>20090225</c:v>
                </c:pt>
                <c:pt idx="2074">
                  <c:v>20090226</c:v>
                </c:pt>
                <c:pt idx="2075">
                  <c:v>20090227</c:v>
                </c:pt>
                <c:pt idx="2076">
                  <c:v>20090302</c:v>
                </c:pt>
                <c:pt idx="2077">
                  <c:v>20090303</c:v>
                </c:pt>
                <c:pt idx="2078">
                  <c:v>20090304</c:v>
                </c:pt>
                <c:pt idx="2079">
                  <c:v>20090305</c:v>
                </c:pt>
                <c:pt idx="2080">
                  <c:v>20090306</c:v>
                </c:pt>
                <c:pt idx="2081">
                  <c:v>20090309</c:v>
                </c:pt>
                <c:pt idx="2082">
                  <c:v>20090310</c:v>
                </c:pt>
                <c:pt idx="2083">
                  <c:v>20090311</c:v>
                </c:pt>
                <c:pt idx="2084">
                  <c:v>20090312</c:v>
                </c:pt>
                <c:pt idx="2085">
                  <c:v>20090313</c:v>
                </c:pt>
                <c:pt idx="2086">
                  <c:v>20090316</c:v>
                </c:pt>
                <c:pt idx="2087">
                  <c:v>20090317</c:v>
                </c:pt>
                <c:pt idx="2088">
                  <c:v>20090318</c:v>
                </c:pt>
                <c:pt idx="2089">
                  <c:v>20090319</c:v>
                </c:pt>
                <c:pt idx="2090">
                  <c:v>20090320</c:v>
                </c:pt>
                <c:pt idx="2091">
                  <c:v>20090323</c:v>
                </c:pt>
                <c:pt idx="2092">
                  <c:v>20090324</c:v>
                </c:pt>
                <c:pt idx="2093">
                  <c:v>20090325</c:v>
                </c:pt>
                <c:pt idx="2094">
                  <c:v>20090326</c:v>
                </c:pt>
                <c:pt idx="2095">
                  <c:v>20090327</c:v>
                </c:pt>
                <c:pt idx="2096">
                  <c:v>20090330</c:v>
                </c:pt>
                <c:pt idx="2097">
                  <c:v>20090331</c:v>
                </c:pt>
                <c:pt idx="2098">
                  <c:v>20090401</c:v>
                </c:pt>
                <c:pt idx="2099">
                  <c:v>20090402</c:v>
                </c:pt>
                <c:pt idx="2100">
                  <c:v>20090403</c:v>
                </c:pt>
                <c:pt idx="2101">
                  <c:v>20090406</c:v>
                </c:pt>
                <c:pt idx="2102">
                  <c:v>20090407</c:v>
                </c:pt>
                <c:pt idx="2103">
                  <c:v>20090408</c:v>
                </c:pt>
                <c:pt idx="2104">
                  <c:v>20090409</c:v>
                </c:pt>
                <c:pt idx="2105">
                  <c:v>20090414</c:v>
                </c:pt>
                <c:pt idx="2106">
                  <c:v>20090415</c:v>
                </c:pt>
                <c:pt idx="2107">
                  <c:v>20090416</c:v>
                </c:pt>
                <c:pt idx="2108">
                  <c:v>20090417</c:v>
                </c:pt>
                <c:pt idx="2109">
                  <c:v>20090420</c:v>
                </c:pt>
                <c:pt idx="2110">
                  <c:v>20090421</c:v>
                </c:pt>
                <c:pt idx="2111">
                  <c:v>20090422</c:v>
                </c:pt>
                <c:pt idx="2112">
                  <c:v>20090423</c:v>
                </c:pt>
                <c:pt idx="2113">
                  <c:v>20090424</c:v>
                </c:pt>
                <c:pt idx="2114">
                  <c:v>20090427</c:v>
                </c:pt>
                <c:pt idx="2115">
                  <c:v>20090428</c:v>
                </c:pt>
                <c:pt idx="2116">
                  <c:v>20090429</c:v>
                </c:pt>
                <c:pt idx="2117">
                  <c:v>20090430</c:v>
                </c:pt>
                <c:pt idx="2118">
                  <c:v>20090504</c:v>
                </c:pt>
                <c:pt idx="2119">
                  <c:v>20090505</c:v>
                </c:pt>
                <c:pt idx="2120">
                  <c:v>20090506</c:v>
                </c:pt>
                <c:pt idx="2121">
                  <c:v>20090507</c:v>
                </c:pt>
                <c:pt idx="2122">
                  <c:v>20090508</c:v>
                </c:pt>
                <c:pt idx="2123">
                  <c:v>20090511</c:v>
                </c:pt>
                <c:pt idx="2124">
                  <c:v>20090512</c:v>
                </c:pt>
                <c:pt idx="2125">
                  <c:v>20090513</c:v>
                </c:pt>
                <c:pt idx="2126">
                  <c:v>20090514</c:v>
                </c:pt>
                <c:pt idx="2127">
                  <c:v>20090515</c:v>
                </c:pt>
                <c:pt idx="2128">
                  <c:v>20090518</c:v>
                </c:pt>
                <c:pt idx="2129">
                  <c:v>20090519</c:v>
                </c:pt>
                <c:pt idx="2130">
                  <c:v>20090520</c:v>
                </c:pt>
                <c:pt idx="2131">
                  <c:v>20090521</c:v>
                </c:pt>
                <c:pt idx="2132">
                  <c:v>20090522</c:v>
                </c:pt>
                <c:pt idx="2133">
                  <c:v>20090525</c:v>
                </c:pt>
                <c:pt idx="2134">
                  <c:v>20090526</c:v>
                </c:pt>
                <c:pt idx="2135">
                  <c:v>20090527</c:v>
                </c:pt>
                <c:pt idx="2136">
                  <c:v>20090528</c:v>
                </c:pt>
                <c:pt idx="2137">
                  <c:v>20090529</c:v>
                </c:pt>
                <c:pt idx="2138">
                  <c:v>20090601</c:v>
                </c:pt>
                <c:pt idx="2139">
                  <c:v>20090602</c:v>
                </c:pt>
                <c:pt idx="2140">
                  <c:v>20090603</c:v>
                </c:pt>
                <c:pt idx="2141">
                  <c:v>20090604</c:v>
                </c:pt>
                <c:pt idx="2142">
                  <c:v>20090605</c:v>
                </c:pt>
                <c:pt idx="2143">
                  <c:v>20090608</c:v>
                </c:pt>
                <c:pt idx="2144">
                  <c:v>20090609</c:v>
                </c:pt>
                <c:pt idx="2145">
                  <c:v>20090610</c:v>
                </c:pt>
                <c:pt idx="2146">
                  <c:v>20090611</c:v>
                </c:pt>
                <c:pt idx="2147">
                  <c:v>20090612</c:v>
                </c:pt>
                <c:pt idx="2148">
                  <c:v>20090615</c:v>
                </c:pt>
                <c:pt idx="2149">
                  <c:v>20090616</c:v>
                </c:pt>
                <c:pt idx="2150">
                  <c:v>20090617</c:v>
                </c:pt>
                <c:pt idx="2151">
                  <c:v>20090618</c:v>
                </c:pt>
                <c:pt idx="2152">
                  <c:v>20090619</c:v>
                </c:pt>
                <c:pt idx="2153">
                  <c:v>20090622</c:v>
                </c:pt>
                <c:pt idx="2154">
                  <c:v>20090623</c:v>
                </c:pt>
                <c:pt idx="2155">
                  <c:v>20090624</c:v>
                </c:pt>
                <c:pt idx="2156">
                  <c:v>20090625</c:v>
                </c:pt>
                <c:pt idx="2157">
                  <c:v>20090626</c:v>
                </c:pt>
                <c:pt idx="2158">
                  <c:v>20090629</c:v>
                </c:pt>
                <c:pt idx="2159">
                  <c:v>20090630</c:v>
                </c:pt>
                <c:pt idx="2160">
                  <c:v>20090701</c:v>
                </c:pt>
                <c:pt idx="2161">
                  <c:v>20090702</c:v>
                </c:pt>
                <c:pt idx="2162">
                  <c:v>20090703</c:v>
                </c:pt>
                <c:pt idx="2163">
                  <c:v>20090706</c:v>
                </c:pt>
                <c:pt idx="2164">
                  <c:v>20090707</c:v>
                </c:pt>
                <c:pt idx="2165">
                  <c:v>20090708</c:v>
                </c:pt>
                <c:pt idx="2166">
                  <c:v>20090709</c:v>
                </c:pt>
                <c:pt idx="2167">
                  <c:v>20090710</c:v>
                </c:pt>
                <c:pt idx="2168">
                  <c:v>20090713</c:v>
                </c:pt>
                <c:pt idx="2169">
                  <c:v>20090714</c:v>
                </c:pt>
                <c:pt idx="2170">
                  <c:v>20090715</c:v>
                </c:pt>
                <c:pt idx="2171">
                  <c:v>20090716</c:v>
                </c:pt>
                <c:pt idx="2172">
                  <c:v>20090717</c:v>
                </c:pt>
                <c:pt idx="2173">
                  <c:v>20090720</c:v>
                </c:pt>
                <c:pt idx="2174">
                  <c:v>20090721</c:v>
                </c:pt>
                <c:pt idx="2175">
                  <c:v>20090722</c:v>
                </c:pt>
                <c:pt idx="2176">
                  <c:v>20090723</c:v>
                </c:pt>
                <c:pt idx="2177">
                  <c:v>20090724</c:v>
                </c:pt>
                <c:pt idx="2178">
                  <c:v>20090727</c:v>
                </c:pt>
                <c:pt idx="2179">
                  <c:v>20090728</c:v>
                </c:pt>
                <c:pt idx="2180">
                  <c:v>20090729</c:v>
                </c:pt>
                <c:pt idx="2181">
                  <c:v>20090730</c:v>
                </c:pt>
                <c:pt idx="2182">
                  <c:v>20090731</c:v>
                </c:pt>
                <c:pt idx="2183">
                  <c:v>20090803</c:v>
                </c:pt>
                <c:pt idx="2184">
                  <c:v>20090804</c:v>
                </c:pt>
                <c:pt idx="2185">
                  <c:v>20090805</c:v>
                </c:pt>
                <c:pt idx="2186">
                  <c:v>20090806</c:v>
                </c:pt>
                <c:pt idx="2187">
                  <c:v>20090807</c:v>
                </c:pt>
                <c:pt idx="2188">
                  <c:v>20090810</c:v>
                </c:pt>
                <c:pt idx="2189">
                  <c:v>20090811</c:v>
                </c:pt>
                <c:pt idx="2190">
                  <c:v>20090812</c:v>
                </c:pt>
                <c:pt idx="2191">
                  <c:v>20090813</c:v>
                </c:pt>
                <c:pt idx="2192">
                  <c:v>20090814</c:v>
                </c:pt>
                <c:pt idx="2193">
                  <c:v>20090817</c:v>
                </c:pt>
                <c:pt idx="2194">
                  <c:v>20090818</c:v>
                </c:pt>
                <c:pt idx="2195">
                  <c:v>20090819</c:v>
                </c:pt>
                <c:pt idx="2196">
                  <c:v>20090820</c:v>
                </c:pt>
                <c:pt idx="2197">
                  <c:v>20090821</c:v>
                </c:pt>
                <c:pt idx="2198">
                  <c:v>20090824</c:v>
                </c:pt>
                <c:pt idx="2199">
                  <c:v>20090825</c:v>
                </c:pt>
                <c:pt idx="2200">
                  <c:v>20090826</c:v>
                </c:pt>
                <c:pt idx="2201">
                  <c:v>20090827</c:v>
                </c:pt>
                <c:pt idx="2202">
                  <c:v>20090828</c:v>
                </c:pt>
                <c:pt idx="2203">
                  <c:v>20090831</c:v>
                </c:pt>
                <c:pt idx="2204">
                  <c:v>20090901</c:v>
                </c:pt>
                <c:pt idx="2205">
                  <c:v>20090902</c:v>
                </c:pt>
                <c:pt idx="2206">
                  <c:v>20090903</c:v>
                </c:pt>
                <c:pt idx="2207">
                  <c:v>20090904</c:v>
                </c:pt>
                <c:pt idx="2208">
                  <c:v>20090907</c:v>
                </c:pt>
                <c:pt idx="2209">
                  <c:v>20090908</c:v>
                </c:pt>
                <c:pt idx="2210">
                  <c:v>20090909</c:v>
                </c:pt>
                <c:pt idx="2211">
                  <c:v>20090910</c:v>
                </c:pt>
                <c:pt idx="2212">
                  <c:v>20090911</c:v>
                </c:pt>
                <c:pt idx="2213">
                  <c:v>20090914</c:v>
                </c:pt>
                <c:pt idx="2214">
                  <c:v>20090915</c:v>
                </c:pt>
                <c:pt idx="2215">
                  <c:v>20090916</c:v>
                </c:pt>
                <c:pt idx="2216">
                  <c:v>20090917</c:v>
                </c:pt>
                <c:pt idx="2217">
                  <c:v>20090918</c:v>
                </c:pt>
                <c:pt idx="2218">
                  <c:v>20090921</c:v>
                </c:pt>
                <c:pt idx="2219">
                  <c:v>20090922</c:v>
                </c:pt>
                <c:pt idx="2220">
                  <c:v>20090923</c:v>
                </c:pt>
                <c:pt idx="2221">
                  <c:v>20090924</c:v>
                </c:pt>
                <c:pt idx="2222">
                  <c:v>20090925</c:v>
                </c:pt>
                <c:pt idx="2223">
                  <c:v>20090928</c:v>
                </c:pt>
                <c:pt idx="2224">
                  <c:v>20090929</c:v>
                </c:pt>
                <c:pt idx="2225">
                  <c:v>20090930</c:v>
                </c:pt>
                <c:pt idx="2226">
                  <c:v>20091001</c:v>
                </c:pt>
                <c:pt idx="2227">
                  <c:v>20091002</c:v>
                </c:pt>
                <c:pt idx="2228">
                  <c:v>20091005</c:v>
                </c:pt>
                <c:pt idx="2229">
                  <c:v>20091006</c:v>
                </c:pt>
                <c:pt idx="2230">
                  <c:v>20091007</c:v>
                </c:pt>
                <c:pt idx="2231">
                  <c:v>20091008</c:v>
                </c:pt>
                <c:pt idx="2232">
                  <c:v>20091009</c:v>
                </c:pt>
                <c:pt idx="2233">
                  <c:v>20091012</c:v>
                </c:pt>
                <c:pt idx="2234">
                  <c:v>20091013</c:v>
                </c:pt>
                <c:pt idx="2235">
                  <c:v>20091014</c:v>
                </c:pt>
                <c:pt idx="2236">
                  <c:v>20091015</c:v>
                </c:pt>
                <c:pt idx="2237">
                  <c:v>20091016</c:v>
                </c:pt>
                <c:pt idx="2238">
                  <c:v>20091019</c:v>
                </c:pt>
                <c:pt idx="2239">
                  <c:v>20091020</c:v>
                </c:pt>
                <c:pt idx="2240">
                  <c:v>20091021</c:v>
                </c:pt>
                <c:pt idx="2241">
                  <c:v>20091022</c:v>
                </c:pt>
                <c:pt idx="2242">
                  <c:v>20091023</c:v>
                </c:pt>
                <c:pt idx="2243">
                  <c:v>20091026</c:v>
                </c:pt>
                <c:pt idx="2244">
                  <c:v>20091027</c:v>
                </c:pt>
                <c:pt idx="2245">
                  <c:v>20091028</c:v>
                </c:pt>
                <c:pt idx="2246">
                  <c:v>20091029</c:v>
                </c:pt>
                <c:pt idx="2247">
                  <c:v>20091030</c:v>
                </c:pt>
                <c:pt idx="2248">
                  <c:v>20091102</c:v>
                </c:pt>
                <c:pt idx="2249">
                  <c:v>20091103</c:v>
                </c:pt>
                <c:pt idx="2250">
                  <c:v>20091104</c:v>
                </c:pt>
                <c:pt idx="2251">
                  <c:v>20091105</c:v>
                </c:pt>
                <c:pt idx="2252">
                  <c:v>20091106</c:v>
                </c:pt>
                <c:pt idx="2253">
                  <c:v>20091109</c:v>
                </c:pt>
                <c:pt idx="2254">
                  <c:v>20091110</c:v>
                </c:pt>
                <c:pt idx="2255">
                  <c:v>20091111</c:v>
                </c:pt>
                <c:pt idx="2256">
                  <c:v>20091112</c:v>
                </c:pt>
                <c:pt idx="2257">
                  <c:v>20091113</c:v>
                </c:pt>
                <c:pt idx="2258">
                  <c:v>20091116</c:v>
                </c:pt>
                <c:pt idx="2259">
                  <c:v>20091117</c:v>
                </c:pt>
                <c:pt idx="2260">
                  <c:v>20091118</c:v>
                </c:pt>
                <c:pt idx="2261">
                  <c:v>20091119</c:v>
                </c:pt>
                <c:pt idx="2262">
                  <c:v>20091120</c:v>
                </c:pt>
                <c:pt idx="2263">
                  <c:v>20091123</c:v>
                </c:pt>
                <c:pt idx="2264">
                  <c:v>20091124</c:v>
                </c:pt>
                <c:pt idx="2265">
                  <c:v>20091125</c:v>
                </c:pt>
                <c:pt idx="2266">
                  <c:v>20091126</c:v>
                </c:pt>
                <c:pt idx="2267">
                  <c:v>20091127</c:v>
                </c:pt>
                <c:pt idx="2268">
                  <c:v>20091130</c:v>
                </c:pt>
                <c:pt idx="2269">
                  <c:v>20091201</c:v>
                </c:pt>
                <c:pt idx="2270">
                  <c:v>20091202</c:v>
                </c:pt>
                <c:pt idx="2271">
                  <c:v>20091203</c:v>
                </c:pt>
                <c:pt idx="2272">
                  <c:v>20091204</c:v>
                </c:pt>
                <c:pt idx="2273">
                  <c:v>20091207</c:v>
                </c:pt>
                <c:pt idx="2274">
                  <c:v>20091208</c:v>
                </c:pt>
                <c:pt idx="2275">
                  <c:v>20091209</c:v>
                </c:pt>
                <c:pt idx="2276">
                  <c:v>20091210</c:v>
                </c:pt>
                <c:pt idx="2277">
                  <c:v>20091211</c:v>
                </c:pt>
                <c:pt idx="2278">
                  <c:v>20091214</c:v>
                </c:pt>
                <c:pt idx="2279">
                  <c:v>20091215</c:v>
                </c:pt>
                <c:pt idx="2280">
                  <c:v>20091216</c:v>
                </c:pt>
                <c:pt idx="2281">
                  <c:v>20091217</c:v>
                </c:pt>
                <c:pt idx="2282">
                  <c:v>20091218</c:v>
                </c:pt>
                <c:pt idx="2283">
                  <c:v>20091221</c:v>
                </c:pt>
                <c:pt idx="2284">
                  <c:v>20091222</c:v>
                </c:pt>
                <c:pt idx="2285">
                  <c:v>20091223</c:v>
                </c:pt>
                <c:pt idx="2286">
                  <c:v>20091228</c:v>
                </c:pt>
                <c:pt idx="2287">
                  <c:v>20091229</c:v>
                </c:pt>
                <c:pt idx="2288">
                  <c:v>20091230</c:v>
                </c:pt>
                <c:pt idx="2289">
                  <c:v>20100104</c:v>
                </c:pt>
                <c:pt idx="2290">
                  <c:v>20100105</c:v>
                </c:pt>
                <c:pt idx="2291">
                  <c:v>20100106</c:v>
                </c:pt>
                <c:pt idx="2292">
                  <c:v>20100107</c:v>
                </c:pt>
                <c:pt idx="2293">
                  <c:v>20100108</c:v>
                </c:pt>
                <c:pt idx="2294">
                  <c:v>20100111</c:v>
                </c:pt>
                <c:pt idx="2295">
                  <c:v>20100112</c:v>
                </c:pt>
                <c:pt idx="2296">
                  <c:v>20100113</c:v>
                </c:pt>
                <c:pt idx="2297">
                  <c:v>20100114</c:v>
                </c:pt>
                <c:pt idx="2298">
                  <c:v>20100115</c:v>
                </c:pt>
                <c:pt idx="2299">
                  <c:v>20100118</c:v>
                </c:pt>
                <c:pt idx="2300">
                  <c:v>20100119</c:v>
                </c:pt>
                <c:pt idx="2301">
                  <c:v>20100120</c:v>
                </c:pt>
                <c:pt idx="2302">
                  <c:v>20100121</c:v>
                </c:pt>
                <c:pt idx="2303">
                  <c:v>20100122</c:v>
                </c:pt>
                <c:pt idx="2304">
                  <c:v>20100125</c:v>
                </c:pt>
                <c:pt idx="2305">
                  <c:v>20100126</c:v>
                </c:pt>
                <c:pt idx="2306">
                  <c:v>20100127</c:v>
                </c:pt>
                <c:pt idx="2307">
                  <c:v>20100128</c:v>
                </c:pt>
                <c:pt idx="2308">
                  <c:v>20100129</c:v>
                </c:pt>
                <c:pt idx="2309">
                  <c:v>20100201</c:v>
                </c:pt>
                <c:pt idx="2310">
                  <c:v>20100202</c:v>
                </c:pt>
                <c:pt idx="2311">
                  <c:v>20100203</c:v>
                </c:pt>
                <c:pt idx="2312">
                  <c:v>20100204</c:v>
                </c:pt>
                <c:pt idx="2313">
                  <c:v>20100205</c:v>
                </c:pt>
                <c:pt idx="2314">
                  <c:v>20100208</c:v>
                </c:pt>
                <c:pt idx="2315">
                  <c:v>20100209</c:v>
                </c:pt>
                <c:pt idx="2316">
                  <c:v>20100210</c:v>
                </c:pt>
                <c:pt idx="2317">
                  <c:v>20100211</c:v>
                </c:pt>
                <c:pt idx="2318">
                  <c:v>20100212</c:v>
                </c:pt>
                <c:pt idx="2319">
                  <c:v>20100215</c:v>
                </c:pt>
                <c:pt idx="2320">
                  <c:v>20100216</c:v>
                </c:pt>
                <c:pt idx="2321">
                  <c:v>20100217</c:v>
                </c:pt>
                <c:pt idx="2322">
                  <c:v>20100218</c:v>
                </c:pt>
                <c:pt idx="2323">
                  <c:v>20100219</c:v>
                </c:pt>
                <c:pt idx="2324">
                  <c:v>20100222</c:v>
                </c:pt>
                <c:pt idx="2325">
                  <c:v>20100223</c:v>
                </c:pt>
                <c:pt idx="2326">
                  <c:v>20100224</c:v>
                </c:pt>
                <c:pt idx="2327">
                  <c:v>20100225</c:v>
                </c:pt>
                <c:pt idx="2328">
                  <c:v>20100226</c:v>
                </c:pt>
                <c:pt idx="2329">
                  <c:v>20100301</c:v>
                </c:pt>
                <c:pt idx="2330">
                  <c:v>20100302</c:v>
                </c:pt>
                <c:pt idx="2331">
                  <c:v>20100303</c:v>
                </c:pt>
                <c:pt idx="2332">
                  <c:v>20100304</c:v>
                </c:pt>
                <c:pt idx="2333">
                  <c:v>20100305</c:v>
                </c:pt>
                <c:pt idx="2334">
                  <c:v>20100308</c:v>
                </c:pt>
                <c:pt idx="2335">
                  <c:v>20100309</c:v>
                </c:pt>
                <c:pt idx="2336">
                  <c:v>20100310</c:v>
                </c:pt>
                <c:pt idx="2337">
                  <c:v>20100311</c:v>
                </c:pt>
                <c:pt idx="2338">
                  <c:v>20100312</c:v>
                </c:pt>
                <c:pt idx="2339">
                  <c:v>20100315</c:v>
                </c:pt>
                <c:pt idx="2340">
                  <c:v>20100316</c:v>
                </c:pt>
                <c:pt idx="2341">
                  <c:v>20100317</c:v>
                </c:pt>
                <c:pt idx="2342">
                  <c:v>20100318</c:v>
                </c:pt>
                <c:pt idx="2343">
                  <c:v>20100319</c:v>
                </c:pt>
                <c:pt idx="2344">
                  <c:v>20100322</c:v>
                </c:pt>
                <c:pt idx="2345">
                  <c:v>20100323</c:v>
                </c:pt>
                <c:pt idx="2346">
                  <c:v>20100324</c:v>
                </c:pt>
                <c:pt idx="2347">
                  <c:v>20100325</c:v>
                </c:pt>
                <c:pt idx="2348">
                  <c:v>20100326</c:v>
                </c:pt>
                <c:pt idx="2349">
                  <c:v>20100329</c:v>
                </c:pt>
                <c:pt idx="2350">
                  <c:v>20100330</c:v>
                </c:pt>
                <c:pt idx="2351">
                  <c:v>20100331</c:v>
                </c:pt>
                <c:pt idx="2352">
                  <c:v>20100401</c:v>
                </c:pt>
                <c:pt idx="2353">
                  <c:v>20100406</c:v>
                </c:pt>
                <c:pt idx="2354">
                  <c:v>20100407</c:v>
                </c:pt>
                <c:pt idx="2355">
                  <c:v>20100408</c:v>
                </c:pt>
                <c:pt idx="2356">
                  <c:v>20100409</c:v>
                </c:pt>
                <c:pt idx="2357">
                  <c:v>20100412</c:v>
                </c:pt>
                <c:pt idx="2358">
                  <c:v>20100413</c:v>
                </c:pt>
                <c:pt idx="2359">
                  <c:v>20100414</c:v>
                </c:pt>
                <c:pt idx="2360">
                  <c:v>20100415</c:v>
                </c:pt>
                <c:pt idx="2361">
                  <c:v>20100416</c:v>
                </c:pt>
                <c:pt idx="2362">
                  <c:v>20100419</c:v>
                </c:pt>
                <c:pt idx="2363">
                  <c:v>20100420</c:v>
                </c:pt>
                <c:pt idx="2364">
                  <c:v>20100421</c:v>
                </c:pt>
                <c:pt idx="2365">
                  <c:v>20100422</c:v>
                </c:pt>
                <c:pt idx="2366">
                  <c:v>20100423</c:v>
                </c:pt>
                <c:pt idx="2367">
                  <c:v>20100426</c:v>
                </c:pt>
                <c:pt idx="2368">
                  <c:v>20100427</c:v>
                </c:pt>
                <c:pt idx="2369">
                  <c:v>20100428</c:v>
                </c:pt>
                <c:pt idx="2370">
                  <c:v>20100429</c:v>
                </c:pt>
                <c:pt idx="2371">
                  <c:v>20100430</c:v>
                </c:pt>
                <c:pt idx="2372">
                  <c:v>20100503</c:v>
                </c:pt>
                <c:pt idx="2373">
                  <c:v>20100504</c:v>
                </c:pt>
                <c:pt idx="2374">
                  <c:v>20100505</c:v>
                </c:pt>
                <c:pt idx="2375">
                  <c:v>20100506</c:v>
                </c:pt>
                <c:pt idx="2376">
                  <c:v>20100507</c:v>
                </c:pt>
                <c:pt idx="2377">
                  <c:v>20100510</c:v>
                </c:pt>
                <c:pt idx="2378">
                  <c:v>20100511</c:v>
                </c:pt>
                <c:pt idx="2379">
                  <c:v>20100512</c:v>
                </c:pt>
                <c:pt idx="2380">
                  <c:v>20100513</c:v>
                </c:pt>
                <c:pt idx="2381">
                  <c:v>20100514</c:v>
                </c:pt>
                <c:pt idx="2382">
                  <c:v>20100517</c:v>
                </c:pt>
                <c:pt idx="2383">
                  <c:v>20100518</c:v>
                </c:pt>
                <c:pt idx="2384">
                  <c:v>20100519</c:v>
                </c:pt>
                <c:pt idx="2385">
                  <c:v>20100520</c:v>
                </c:pt>
                <c:pt idx="2386">
                  <c:v>20100521</c:v>
                </c:pt>
                <c:pt idx="2387">
                  <c:v>20100524</c:v>
                </c:pt>
                <c:pt idx="2388">
                  <c:v>20100525</c:v>
                </c:pt>
                <c:pt idx="2389">
                  <c:v>20100526</c:v>
                </c:pt>
                <c:pt idx="2390">
                  <c:v>20100527</c:v>
                </c:pt>
                <c:pt idx="2391">
                  <c:v>20100528</c:v>
                </c:pt>
                <c:pt idx="2392">
                  <c:v>20100531</c:v>
                </c:pt>
                <c:pt idx="2393">
                  <c:v>20100601</c:v>
                </c:pt>
                <c:pt idx="2394">
                  <c:v>20100602</c:v>
                </c:pt>
                <c:pt idx="2395">
                  <c:v>20100603</c:v>
                </c:pt>
                <c:pt idx="2396">
                  <c:v>20100604</c:v>
                </c:pt>
                <c:pt idx="2397">
                  <c:v>20100607</c:v>
                </c:pt>
                <c:pt idx="2398">
                  <c:v>20100608</c:v>
                </c:pt>
                <c:pt idx="2399">
                  <c:v>20100609</c:v>
                </c:pt>
                <c:pt idx="2400">
                  <c:v>20100610</c:v>
                </c:pt>
                <c:pt idx="2401">
                  <c:v>20100611</c:v>
                </c:pt>
                <c:pt idx="2402">
                  <c:v>20100614</c:v>
                </c:pt>
                <c:pt idx="2403">
                  <c:v>20100615</c:v>
                </c:pt>
                <c:pt idx="2404">
                  <c:v>20100616</c:v>
                </c:pt>
                <c:pt idx="2405">
                  <c:v>20100617</c:v>
                </c:pt>
                <c:pt idx="2406">
                  <c:v>20100618</c:v>
                </c:pt>
                <c:pt idx="2407">
                  <c:v>20100621</c:v>
                </c:pt>
                <c:pt idx="2408">
                  <c:v>20100622</c:v>
                </c:pt>
                <c:pt idx="2409">
                  <c:v>20100623</c:v>
                </c:pt>
                <c:pt idx="2410">
                  <c:v>20100624</c:v>
                </c:pt>
                <c:pt idx="2411">
                  <c:v>20100625</c:v>
                </c:pt>
                <c:pt idx="2412">
                  <c:v>20100628</c:v>
                </c:pt>
                <c:pt idx="2413">
                  <c:v>20100629</c:v>
                </c:pt>
                <c:pt idx="2414">
                  <c:v>20100630</c:v>
                </c:pt>
                <c:pt idx="2415">
                  <c:v>20100701</c:v>
                </c:pt>
                <c:pt idx="2416">
                  <c:v>20100702</c:v>
                </c:pt>
                <c:pt idx="2417">
                  <c:v>20100705</c:v>
                </c:pt>
                <c:pt idx="2418">
                  <c:v>20100706</c:v>
                </c:pt>
                <c:pt idx="2419">
                  <c:v>20100707</c:v>
                </c:pt>
                <c:pt idx="2420">
                  <c:v>20100708</c:v>
                </c:pt>
                <c:pt idx="2421">
                  <c:v>20100709</c:v>
                </c:pt>
                <c:pt idx="2422">
                  <c:v>20100712</c:v>
                </c:pt>
                <c:pt idx="2423">
                  <c:v>20100713</c:v>
                </c:pt>
                <c:pt idx="2424">
                  <c:v>20100714</c:v>
                </c:pt>
                <c:pt idx="2425">
                  <c:v>20100715</c:v>
                </c:pt>
                <c:pt idx="2426">
                  <c:v>20100716</c:v>
                </c:pt>
                <c:pt idx="2427">
                  <c:v>20100719</c:v>
                </c:pt>
                <c:pt idx="2428">
                  <c:v>20100720</c:v>
                </c:pt>
                <c:pt idx="2429">
                  <c:v>20100721</c:v>
                </c:pt>
                <c:pt idx="2430">
                  <c:v>20100722</c:v>
                </c:pt>
                <c:pt idx="2431">
                  <c:v>20100723</c:v>
                </c:pt>
                <c:pt idx="2432">
                  <c:v>20100726</c:v>
                </c:pt>
                <c:pt idx="2433">
                  <c:v>20100727</c:v>
                </c:pt>
                <c:pt idx="2434">
                  <c:v>20100728</c:v>
                </c:pt>
                <c:pt idx="2435">
                  <c:v>20100729</c:v>
                </c:pt>
                <c:pt idx="2436">
                  <c:v>20100730</c:v>
                </c:pt>
                <c:pt idx="2437">
                  <c:v>20100802</c:v>
                </c:pt>
                <c:pt idx="2438">
                  <c:v>20100803</c:v>
                </c:pt>
                <c:pt idx="2439">
                  <c:v>20100804</c:v>
                </c:pt>
                <c:pt idx="2440">
                  <c:v>20100805</c:v>
                </c:pt>
                <c:pt idx="2441">
                  <c:v>20100806</c:v>
                </c:pt>
                <c:pt idx="2442">
                  <c:v>20100809</c:v>
                </c:pt>
                <c:pt idx="2443">
                  <c:v>20100810</c:v>
                </c:pt>
                <c:pt idx="2444">
                  <c:v>20100811</c:v>
                </c:pt>
                <c:pt idx="2445">
                  <c:v>20100812</c:v>
                </c:pt>
                <c:pt idx="2446">
                  <c:v>20100813</c:v>
                </c:pt>
                <c:pt idx="2447">
                  <c:v>20100816</c:v>
                </c:pt>
                <c:pt idx="2448">
                  <c:v>20100817</c:v>
                </c:pt>
                <c:pt idx="2449">
                  <c:v>20100818</c:v>
                </c:pt>
                <c:pt idx="2450">
                  <c:v>20100819</c:v>
                </c:pt>
                <c:pt idx="2451">
                  <c:v>20100820</c:v>
                </c:pt>
                <c:pt idx="2452">
                  <c:v>20100823</c:v>
                </c:pt>
                <c:pt idx="2453">
                  <c:v>20100824</c:v>
                </c:pt>
                <c:pt idx="2454">
                  <c:v>20100825</c:v>
                </c:pt>
                <c:pt idx="2455">
                  <c:v>20100826</c:v>
                </c:pt>
                <c:pt idx="2456">
                  <c:v>20100827</c:v>
                </c:pt>
                <c:pt idx="2457">
                  <c:v>20100830</c:v>
                </c:pt>
                <c:pt idx="2458">
                  <c:v>20100831</c:v>
                </c:pt>
                <c:pt idx="2459">
                  <c:v>20100901</c:v>
                </c:pt>
                <c:pt idx="2460">
                  <c:v>20100902</c:v>
                </c:pt>
                <c:pt idx="2461">
                  <c:v>20100903</c:v>
                </c:pt>
                <c:pt idx="2462">
                  <c:v>20100906</c:v>
                </c:pt>
                <c:pt idx="2463">
                  <c:v>20100907</c:v>
                </c:pt>
                <c:pt idx="2464">
                  <c:v>20100908</c:v>
                </c:pt>
                <c:pt idx="2465">
                  <c:v>20100909</c:v>
                </c:pt>
                <c:pt idx="2466">
                  <c:v>20100910</c:v>
                </c:pt>
                <c:pt idx="2467">
                  <c:v>20100913</c:v>
                </c:pt>
                <c:pt idx="2468">
                  <c:v>20100914</c:v>
                </c:pt>
                <c:pt idx="2469">
                  <c:v>20100915</c:v>
                </c:pt>
                <c:pt idx="2470">
                  <c:v>20100916</c:v>
                </c:pt>
                <c:pt idx="2471">
                  <c:v>20100917</c:v>
                </c:pt>
                <c:pt idx="2472">
                  <c:v>20100920</c:v>
                </c:pt>
                <c:pt idx="2473">
                  <c:v>20100921</c:v>
                </c:pt>
                <c:pt idx="2474">
                  <c:v>20100922</c:v>
                </c:pt>
                <c:pt idx="2475">
                  <c:v>20100923</c:v>
                </c:pt>
                <c:pt idx="2476">
                  <c:v>20100924</c:v>
                </c:pt>
                <c:pt idx="2477">
                  <c:v>20100927</c:v>
                </c:pt>
                <c:pt idx="2478">
                  <c:v>20100928</c:v>
                </c:pt>
                <c:pt idx="2479">
                  <c:v>20100929</c:v>
                </c:pt>
                <c:pt idx="2480">
                  <c:v>20100930</c:v>
                </c:pt>
                <c:pt idx="2481">
                  <c:v>20101001</c:v>
                </c:pt>
                <c:pt idx="2482">
                  <c:v>20101004</c:v>
                </c:pt>
                <c:pt idx="2483">
                  <c:v>20101005</c:v>
                </c:pt>
                <c:pt idx="2484">
                  <c:v>20101006</c:v>
                </c:pt>
                <c:pt idx="2485">
                  <c:v>20101007</c:v>
                </c:pt>
                <c:pt idx="2486">
                  <c:v>20101008</c:v>
                </c:pt>
                <c:pt idx="2487">
                  <c:v>20101011</c:v>
                </c:pt>
                <c:pt idx="2488">
                  <c:v>20101012</c:v>
                </c:pt>
                <c:pt idx="2489">
                  <c:v>20101013</c:v>
                </c:pt>
                <c:pt idx="2490">
                  <c:v>20101014</c:v>
                </c:pt>
                <c:pt idx="2491">
                  <c:v>20101015</c:v>
                </c:pt>
                <c:pt idx="2492">
                  <c:v>20101018</c:v>
                </c:pt>
                <c:pt idx="2493">
                  <c:v>20101019</c:v>
                </c:pt>
                <c:pt idx="2494">
                  <c:v>20101020</c:v>
                </c:pt>
                <c:pt idx="2495">
                  <c:v>20101021</c:v>
                </c:pt>
                <c:pt idx="2496">
                  <c:v>20101022</c:v>
                </c:pt>
                <c:pt idx="2497">
                  <c:v>20101025</c:v>
                </c:pt>
                <c:pt idx="2498">
                  <c:v>20101026</c:v>
                </c:pt>
                <c:pt idx="2499">
                  <c:v>20101027</c:v>
                </c:pt>
                <c:pt idx="2500">
                  <c:v>20101028</c:v>
                </c:pt>
                <c:pt idx="2501">
                  <c:v>20101029</c:v>
                </c:pt>
                <c:pt idx="2502">
                  <c:v>20101101</c:v>
                </c:pt>
                <c:pt idx="2503">
                  <c:v>20101102</c:v>
                </c:pt>
                <c:pt idx="2504">
                  <c:v>20101103</c:v>
                </c:pt>
                <c:pt idx="2505">
                  <c:v>20101104</c:v>
                </c:pt>
                <c:pt idx="2506">
                  <c:v>20101105</c:v>
                </c:pt>
                <c:pt idx="2507">
                  <c:v>20101108</c:v>
                </c:pt>
                <c:pt idx="2508">
                  <c:v>20101109</c:v>
                </c:pt>
                <c:pt idx="2509">
                  <c:v>20101110</c:v>
                </c:pt>
                <c:pt idx="2510">
                  <c:v>20101111</c:v>
                </c:pt>
                <c:pt idx="2511">
                  <c:v>20101112</c:v>
                </c:pt>
                <c:pt idx="2512">
                  <c:v>20101115</c:v>
                </c:pt>
                <c:pt idx="2513">
                  <c:v>20101116</c:v>
                </c:pt>
                <c:pt idx="2514">
                  <c:v>20101117</c:v>
                </c:pt>
                <c:pt idx="2515">
                  <c:v>20101118</c:v>
                </c:pt>
                <c:pt idx="2516">
                  <c:v>20101119</c:v>
                </c:pt>
                <c:pt idx="2517">
                  <c:v>20101122</c:v>
                </c:pt>
                <c:pt idx="2518">
                  <c:v>20101123</c:v>
                </c:pt>
                <c:pt idx="2519">
                  <c:v>20101124</c:v>
                </c:pt>
                <c:pt idx="2520">
                  <c:v>20101125</c:v>
                </c:pt>
                <c:pt idx="2521">
                  <c:v>20101126</c:v>
                </c:pt>
                <c:pt idx="2522">
                  <c:v>20101129</c:v>
                </c:pt>
                <c:pt idx="2523">
                  <c:v>20101130</c:v>
                </c:pt>
                <c:pt idx="2524">
                  <c:v>20101201</c:v>
                </c:pt>
                <c:pt idx="2525">
                  <c:v>20101202</c:v>
                </c:pt>
                <c:pt idx="2526">
                  <c:v>20101203</c:v>
                </c:pt>
                <c:pt idx="2527">
                  <c:v>20101206</c:v>
                </c:pt>
                <c:pt idx="2528">
                  <c:v>20101207</c:v>
                </c:pt>
                <c:pt idx="2529">
                  <c:v>20101208</c:v>
                </c:pt>
                <c:pt idx="2530">
                  <c:v>20101209</c:v>
                </c:pt>
                <c:pt idx="2531">
                  <c:v>20101210</c:v>
                </c:pt>
                <c:pt idx="2532">
                  <c:v>20101213</c:v>
                </c:pt>
                <c:pt idx="2533">
                  <c:v>20101214</c:v>
                </c:pt>
                <c:pt idx="2534">
                  <c:v>20101215</c:v>
                </c:pt>
                <c:pt idx="2535">
                  <c:v>20101216</c:v>
                </c:pt>
                <c:pt idx="2536">
                  <c:v>20101217</c:v>
                </c:pt>
                <c:pt idx="2537">
                  <c:v>20101220</c:v>
                </c:pt>
                <c:pt idx="2538">
                  <c:v>20101221</c:v>
                </c:pt>
                <c:pt idx="2539">
                  <c:v>20101222</c:v>
                </c:pt>
                <c:pt idx="2540">
                  <c:v>20101223</c:v>
                </c:pt>
                <c:pt idx="2541">
                  <c:v>20101227</c:v>
                </c:pt>
                <c:pt idx="2542">
                  <c:v>20101228</c:v>
                </c:pt>
                <c:pt idx="2543">
                  <c:v>20101229</c:v>
                </c:pt>
                <c:pt idx="2544">
                  <c:v>20101230</c:v>
                </c:pt>
                <c:pt idx="2545">
                  <c:v>20110103</c:v>
                </c:pt>
                <c:pt idx="2546">
                  <c:v>20110104</c:v>
                </c:pt>
                <c:pt idx="2547">
                  <c:v>20110105</c:v>
                </c:pt>
                <c:pt idx="2548">
                  <c:v>20110106</c:v>
                </c:pt>
                <c:pt idx="2549">
                  <c:v>20110107</c:v>
                </c:pt>
                <c:pt idx="2550">
                  <c:v>20110110</c:v>
                </c:pt>
                <c:pt idx="2551">
                  <c:v>20110111</c:v>
                </c:pt>
                <c:pt idx="2552">
                  <c:v>20110112</c:v>
                </c:pt>
                <c:pt idx="2553">
                  <c:v>20110113</c:v>
                </c:pt>
                <c:pt idx="2554">
                  <c:v>20110114</c:v>
                </c:pt>
                <c:pt idx="2555">
                  <c:v>20110117</c:v>
                </c:pt>
                <c:pt idx="2556">
                  <c:v>20110118</c:v>
                </c:pt>
                <c:pt idx="2557">
                  <c:v>20110119</c:v>
                </c:pt>
                <c:pt idx="2558">
                  <c:v>20110120</c:v>
                </c:pt>
                <c:pt idx="2559">
                  <c:v>20110121</c:v>
                </c:pt>
                <c:pt idx="2560">
                  <c:v>20110124</c:v>
                </c:pt>
                <c:pt idx="2561">
                  <c:v>20110125</c:v>
                </c:pt>
                <c:pt idx="2562">
                  <c:v>20110126</c:v>
                </c:pt>
                <c:pt idx="2563">
                  <c:v>20110127</c:v>
                </c:pt>
                <c:pt idx="2564">
                  <c:v>20110128</c:v>
                </c:pt>
                <c:pt idx="2565">
                  <c:v>20110131</c:v>
                </c:pt>
                <c:pt idx="2566">
                  <c:v>20110201</c:v>
                </c:pt>
                <c:pt idx="2567">
                  <c:v>20110202</c:v>
                </c:pt>
                <c:pt idx="2568">
                  <c:v>20110203</c:v>
                </c:pt>
                <c:pt idx="2569">
                  <c:v>20110204</c:v>
                </c:pt>
                <c:pt idx="2570">
                  <c:v>20110207</c:v>
                </c:pt>
                <c:pt idx="2571">
                  <c:v>20110208</c:v>
                </c:pt>
                <c:pt idx="2572">
                  <c:v>20110209</c:v>
                </c:pt>
                <c:pt idx="2573">
                  <c:v>20110210</c:v>
                </c:pt>
                <c:pt idx="2574">
                  <c:v>20110211</c:v>
                </c:pt>
                <c:pt idx="2575">
                  <c:v>20110214</c:v>
                </c:pt>
                <c:pt idx="2576">
                  <c:v>20110215</c:v>
                </c:pt>
                <c:pt idx="2577">
                  <c:v>20110216</c:v>
                </c:pt>
                <c:pt idx="2578">
                  <c:v>20110217</c:v>
                </c:pt>
                <c:pt idx="2579">
                  <c:v>20110218</c:v>
                </c:pt>
                <c:pt idx="2580">
                  <c:v>20110221</c:v>
                </c:pt>
                <c:pt idx="2581">
                  <c:v>20110222</c:v>
                </c:pt>
                <c:pt idx="2582">
                  <c:v>20110223</c:v>
                </c:pt>
                <c:pt idx="2583">
                  <c:v>20110224</c:v>
                </c:pt>
                <c:pt idx="2584">
                  <c:v>20110225</c:v>
                </c:pt>
                <c:pt idx="2585">
                  <c:v>20110228</c:v>
                </c:pt>
                <c:pt idx="2586">
                  <c:v>20110301</c:v>
                </c:pt>
                <c:pt idx="2587">
                  <c:v>20110302</c:v>
                </c:pt>
                <c:pt idx="2588">
                  <c:v>20110303</c:v>
                </c:pt>
                <c:pt idx="2589">
                  <c:v>20110304</c:v>
                </c:pt>
                <c:pt idx="2590">
                  <c:v>20110307</c:v>
                </c:pt>
                <c:pt idx="2591">
                  <c:v>20110308</c:v>
                </c:pt>
                <c:pt idx="2592">
                  <c:v>20110309</c:v>
                </c:pt>
                <c:pt idx="2593">
                  <c:v>20110310</c:v>
                </c:pt>
                <c:pt idx="2594">
                  <c:v>20110311</c:v>
                </c:pt>
                <c:pt idx="2595">
                  <c:v>20110314</c:v>
                </c:pt>
                <c:pt idx="2596">
                  <c:v>20110315</c:v>
                </c:pt>
                <c:pt idx="2597">
                  <c:v>20110316</c:v>
                </c:pt>
                <c:pt idx="2598">
                  <c:v>20110317</c:v>
                </c:pt>
                <c:pt idx="2599">
                  <c:v>20110318</c:v>
                </c:pt>
                <c:pt idx="2600">
                  <c:v>20110321</c:v>
                </c:pt>
                <c:pt idx="2601">
                  <c:v>20110322</c:v>
                </c:pt>
                <c:pt idx="2602">
                  <c:v>20110323</c:v>
                </c:pt>
                <c:pt idx="2603">
                  <c:v>20110324</c:v>
                </c:pt>
                <c:pt idx="2604">
                  <c:v>20110325</c:v>
                </c:pt>
                <c:pt idx="2605">
                  <c:v>20110328</c:v>
                </c:pt>
                <c:pt idx="2606">
                  <c:v>20110329</c:v>
                </c:pt>
                <c:pt idx="2607">
                  <c:v>20110330</c:v>
                </c:pt>
                <c:pt idx="2608">
                  <c:v>20110331</c:v>
                </c:pt>
                <c:pt idx="2609">
                  <c:v>20110401</c:v>
                </c:pt>
                <c:pt idx="2610">
                  <c:v>20110404</c:v>
                </c:pt>
                <c:pt idx="2611">
                  <c:v>20110405</c:v>
                </c:pt>
                <c:pt idx="2612">
                  <c:v>20110406</c:v>
                </c:pt>
                <c:pt idx="2613">
                  <c:v>20110407</c:v>
                </c:pt>
                <c:pt idx="2614">
                  <c:v>20110408</c:v>
                </c:pt>
                <c:pt idx="2615">
                  <c:v>20110411</c:v>
                </c:pt>
                <c:pt idx="2616">
                  <c:v>20110412</c:v>
                </c:pt>
                <c:pt idx="2617">
                  <c:v>20110413</c:v>
                </c:pt>
                <c:pt idx="2618">
                  <c:v>20110414</c:v>
                </c:pt>
                <c:pt idx="2619">
                  <c:v>20110415</c:v>
                </c:pt>
                <c:pt idx="2620">
                  <c:v>20110418</c:v>
                </c:pt>
                <c:pt idx="2621">
                  <c:v>20110419</c:v>
                </c:pt>
                <c:pt idx="2622">
                  <c:v>20110420</c:v>
                </c:pt>
                <c:pt idx="2623">
                  <c:v>20110421</c:v>
                </c:pt>
                <c:pt idx="2624">
                  <c:v>20110426</c:v>
                </c:pt>
                <c:pt idx="2625">
                  <c:v>20110427</c:v>
                </c:pt>
                <c:pt idx="2626">
                  <c:v>20110428</c:v>
                </c:pt>
                <c:pt idx="2627">
                  <c:v>20110429</c:v>
                </c:pt>
                <c:pt idx="2628">
                  <c:v>20110502</c:v>
                </c:pt>
                <c:pt idx="2629">
                  <c:v>20110503</c:v>
                </c:pt>
                <c:pt idx="2630">
                  <c:v>20110504</c:v>
                </c:pt>
                <c:pt idx="2631">
                  <c:v>20110505</c:v>
                </c:pt>
                <c:pt idx="2632">
                  <c:v>20110506</c:v>
                </c:pt>
                <c:pt idx="2633">
                  <c:v>20110509</c:v>
                </c:pt>
                <c:pt idx="2634">
                  <c:v>20110510</c:v>
                </c:pt>
                <c:pt idx="2635">
                  <c:v>20110511</c:v>
                </c:pt>
                <c:pt idx="2636">
                  <c:v>20110512</c:v>
                </c:pt>
                <c:pt idx="2637">
                  <c:v>20110513</c:v>
                </c:pt>
                <c:pt idx="2638">
                  <c:v>20110516</c:v>
                </c:pt>
                <c:pt idx="2639">
                  <c:v>20110517</c:v>
                </c:pt>
                <c:pt idx="2640">
                  <c:v>20110518</c:v>
                </c:pt>
                <c:pt idx="2641">
                  <c:v>20110519</c:v>
                </c:pt>
                <c:pt idx="2642">
                  <c:v>20110520</c:v>
                </c:pt>
                <c:pt idx="2643">
                  <c:v>20110523</c:v>
                </c:pt>
                <c:pt idx="2644">
                  <c:v>20110524</c:v>
                </c:pt>
                <c:pt idx="2645">
                  <c:v>20110525</c:v>
                </c:pt>
                <c:pt idx="2646">
                  <c:v>20110526</c:v>
                </c:pt>
                <c:pt idx="2647">
                  <c:v>20110527</c:v>
                </c:pt>
                <c:pt idx="2648">
                  <c:v>20110530</c:v>
                </c:pt>
                <c:pt idx="2649">
                  <c:v>20110531</c:v>
                </c:pt>
                <c:pt idx="2650">
                  <c:v>20110601</c:v>
                </c:pt>
                <c:pt idx="2651">
                  <c:v>20110602</c:v>
                </c:pt>
                <c:pt idx="2652">
                  <c:v>20110603</c:v>
                </c:pt>
                <c:pt idx="2653">
                  <c:v>20110606</c:v>
                </c:pt>
                <c:pt idx="2654">
                  <c:v>20110607</c:v>
                </c:pt>
                <c:pt idx="2655">
                  <c:v>20110608</c:v>
                </c:pt>
                <c:pt idx="2656">
                  <c:v>20110609</c:v>
                </c:pt>
                <c:pt idx="2657">
                  <c:v>20110610</c:v>
                </c:pt>
                <c:pt idx="2658">
                  <c:v>20110613</c:v>
                </c:pt>
                <c:pt idx="2659">
                  <c:v>20110614</c:v>
                </c:pt>
                <c:pt idx="2660">
                  <c:v>20110615</c:v>
                </c:pt>
                <c:pt idx="2661">
                  <c:v>20110616</c:v>
                </c:pt>
                <c:pt idx="2662">
                  <c:v>20110617</c:v>
                </c:pt>
                <c:pt idx="2663">
                  <c:v>20110620</c:v>
                </c:pt>
                <c:pt idx="2664">
                  <c:v>20110621</c:v>
                </c:pt>
                <c:pt idx="2665">
                  <c:v>20110622</c:v>
                </c:pt>
                <c:pt idx="2666">
                  <c:v>20110623</c:v>
                </c:pt>
                <c:pt idx="2667">
                  <c:v>20110624</c:v>
                </c:pt>
                <c:pt idx="2668">
                  <c:v>20110627</c:v>
                </c:pt>
                <c:pt idx="2669">
                  <c:v>20110628</c:v>
                </c:pt>
                <c:pt idx="2670">
                  <c:v>20110629</c:v>
                </c:pt>
                <c:pt idx="2671">
                  <c:v>20110630</c:v>
                </c:pt>
                <c:pt idx="2672">
                  <c:v>20110701</c:v>
                </c:pt>
                <c:pt idx="2673">
                  <c:v>20110704</c:v>
                </c:pt>
                <c:pt idx="2674">
                  <c:v>20110705</c:v>
                </c:pt>
                <c:pt idx="2675">
                  <c:v>20110706</c:v>
                </c:pt>
                <c:pt idx="2676">
                  <c:v>20110707</c:v>
                </c:pt>
                <c:pt idx="2677">
                  <c:v>20110708</c:v>
                </c:pt>
                <c:pt idx="2678">
                  <c:v>20110711</c:v>
                </c:pt>
                <c:pt idx="2679">
                  <c:v>20110712</c:v>
                </c:pt>
                <c:pt idx="2680">
                  <c:v>20110713</c:v>
                </c:pt>
                <c:pt idx="2681">
                  <c:v>20110714</c:v>
                </c:pt>
                <c:pt idx="2682">
                  <c:v>20110715</c:v>
                </c:pt>
                <c:pt idx="2683">
                  <c:v>20110718</c:v>
                </c:pt>
                <c:pt idx="2684">
                  <c:v>20110719</c:v>
                </c:pt>
                <c:pt idx="2685">
                  <c:v>20110720</c:v>
                </c:pt>
                <c:pt idx="2686">
                  <c:v>20110721</c:v>
                </c:pt>
                <c:pt idx="2687">
                  <c:v>20110722</c:v>
                </c:pt>
                <c:pt idx="2688">
                  <c:v>20110725</c:v>
                </c:pt>
                <c:pt idx="2689">
                  <c:v>20110726</c:v>
                </c:pt>
                <c:pt idx="2690">
                  <c:v>20110727</c:v>
                </c:pt>
                <c:pt idx="2691">
                  <c:v>20110728</c:v>
                </c:pt>
                <c:pt idx="2692">
                  <c:v>20110729</c:v>
                </c:pt>
                <c:pt idx="2693">
                  <c:v>20110801</c:v>
                </c:pt>
                <c:pt idx="2694">
                  <c:v>20110802</c:v>
                </c:pt>
                <c:pt idx="2695">
                  <c:v>20110803</c:v>
                </c:pt>
                <c:pt idx="2696">
                  <c:v>20110804</c:v>
                </c:pt>
                <c:pt idx="2697">
                  <c:v>20110805</c:v>
                </c:pt>
                <c:pt idx="2698">
                  <c:v>20110808</c:v>
                </c:pt>
                <c:pt idx="2699">
                  <c:v>20110809</c:v>
                </c:pt>
                <c:pt idx="2700">
                  <c:v>20110810</c:v>
                </c:pt>
                <c:pt idx="2701">
                  <c:v>20110811</c:v>
                </c:pt>
                <c:pt idx="2702">
                  <c:v>20110812</c:v>
                </c:pt>
                <c:pt idx="2703">
                  <c:v>20110815</c:v>
                </c:pt>
                <c:pt idx="2704">
                  <c:v>20110816</c:v>
                </c:pt>
                <c:pt idx="2705">
                  <c:v>20110817</c:v>
                </c:pt>
                <c:pt idx="2706">
                  <c:v>20110818</c:v>
                </c:pt>
                <c:pt idx="2707">
                  <c:v>20110819</c:v>
                </c:pt>
                <c:pt idx="2708">
                  <c:v>20110822</c:v>
                </c:pt>
                <c:pt idx="2709">
                  <c:v>20110823</c:v>
                </c:pt>
                <c:pt idx="2710">
                  <c:v>20110824</c:v>
                </c:pt>
                <c:pt idx="2711">
                  <c:v>20110825</c:v>
                </c:pt>
                <c:pt idx="2712">
                  <c:v>20110826</c:v>
                </c:pt>
                <c:pt idx="2713">
                  <c:v>20110829</c:v>
                </c:pt>
                <c:pt idx="2714">
                  <c:v>20110830</c:v>
                </c:pt>
                <c:pt idx="2715">
                  <c:v>20110831</c:v>
                </c:pt>
                <c:pt idx="2716">
                  <c:v>20110901</c:v>
                </c:pt>
                <c:pt idx="2717">
                  <c:v>20110902</c:v>
                </c:pt>
                <c:pt idx="2718">
                  <c:v>20110905</c:v>
                </c:pt>
                <c:pt idx="2719">
                  <c:v>20110906</c:v>
                </c:pt>
                <c:pt idx="2720">
                  <c:v>20110907</c:v>
                </c:pt>
                <c:pt idx="2721">
                  <c:v>20110908</c:v>
                </c:pt>
                <c:pt idx="2722">
                  <c:v>20110909</c:v>
                </c:pt>
                <c:pt idx="2723">
                  <c:v>20110912</c:v>
                </c:pt>
                <c:pt idx="2724">
                  <c:v>20110913</c:v>
                </c:pt>
                <c:pt idx="2725">
                  <c:v>20110914</c:v>
                </c:pt>
                <c:pt idx="2726">
                  <c:v>20110915</c:v>
                </c:pt>
                <c:pt idx="2727">
                  <c:v>20110916</c:v>
                </c:pt>
                <c:pt idx="2728">
                  <c:v>20110919</c:v>
                </c:pt>
                <c:pt idx="2729">
                  <c:v>20110920</c:v>
                </c:pt>
                <c:pt idx="2730">
                  <c:v>20110921</c:v>
                </c:pt>
                <c:pt idx="2731">
                  <c:v>20110922</c:v>
                </c:pt>
                <c:pt idx="2732">
                  <c:v>20110923</c:v>
                </c:pt>
                <c:pt idx="2733">
                  <c:v>20110926</c:v>
                </c:pt>
                <c:pt idx="2734">
                  <c:v>20110927</c:v>
                </c:pt>
                <c:pt idx="2735">
                  <c:v>20110928</c:v>
                </c:pt>
                <c:pt idx="2736">
                  <c:v>20110929</c:v>
                </c:pt>
                <c:pt idx="2737">
                  <c:v>20110930</c:v>
                </c:pt>
                <c:pt idx="2738">
                  <c:v>20111003</c:v>
                </c:pt>
                <c:pt idx="2739">
                  <c:v>20111004</c:v>
                </c:pt>
                <c:pt idx="2740">
                  <c:v>20111005</c:v>
                </c:pt>
                <c:pt idx="2741">
                  <c:v>20111006</c:v>
                </c:pt>
                <c:pt idx="2742">
                  <c:v>20111007</c:v>
                </c:pt>
                <c:pt idx="2743">
                  <c:v>20111010</c:v>
                </c:pt>
                <c:pt idx="2744">
                  <c:v>20111011</c:v>
                </c:pt>
                <c:pt idx="2745">
                  <c:v>20111012</c:v>
                </c:pt>
                <c:pt idx="2746">
                  <c:v>20111013</c:v>
                </c:pt>
                <c:pt idx="2747">
                  <c:v>20111014</c:v>
                </c:pt>
                <c:pt idx="2748">
                  <c:v>20111017</c:v>
                </c:pt>
                <c:pt idx="2749">
                  <c:v>20111018</c:v>
                </c:pt>
                <c:pt idx="2750">
                  <c:v>20111019</c:v>
                </c:pt>
                <c:pt idx="2751">
                  <c:v>20111020</c:v>
                </c:pt>
                <c:pt idx="2752">
                  <c:v>20111021</c:v>
                </c:pt>
                <c:pt idx="2753">
                  <c:v>20111024</c:v>
                </c:pt>
                <c:pt idx="2754">
                  <c:v>20111025</c:v>
                </c:pt>
                <c:pt idx="2755">
                  <c:v>20111026</c:v>
                </c:pt>
                <c:pt idx="2756">
                  <c:v>20111027</c:v>
                </c:pt>
                <c:pt idx="2757">
                  <c:v>20111028</c:v>
                </c:pt>
                <c:pt idx="2758">
                  <c:v>20111031</c:v>
                </c:pt>
                <c:pt idx="2759">
                  <c:v>20111101</c:v>
                </c:pt>
                <c:pt idx="2760">
                  <c:v>20111102</c:v>
                </c:pt>
                <c:pt idx="2761">
                  <c:v>20111103</c:v>
                </c:pt>
                <c:pt idx="2762">
                  <c:v>20111104</c:v>
                </c:pt>
                <c:pt idx="2763">
                  <c:v>20111107</c:v>
                </c:pt>
                <c:pt idx="2764">
                  <c:v>20111108</c:v>
                </c:pt>
                <c:pt idx="2765">
                  <c:v>20111109</c:v>
                </c:pt>
                <c:pt idx="2766">
                  <c:v>20111110</c:v>
                </c:pt>
                <c:pt idx="2767">
                  <c:v>20111111</c:v>
                </c:pt>
                <c:pt idx="2768">
                  <c:v>20111114</c:v>
                </c:pt>
                <c:pt idx="2769">
                  <c:v>20111115</c:v>
                </c:pt>
                <c:pt idx="2770">
                  <c:v>20111116</c:v>
                </c:pt>
                <c:pt idx="2771">
                  <c:v>20111117</c:v>
                </c:pt>
                <c:pt idx="2772">
                  <c:v>20111118</c:v>
                </c:pt>
                <c:pt idx="2773">
                  <c:v>20111121</c:v>
                </c:pt>
                <c:pt idx="2774">
                  <c:v>20111122</c:v>
                </c:pt>
                <c:pt idx="2775">
                  <c:v>20111123</c:v>
                </c:pt>
                <c:pt idx="2776">
                  <c:v>20111124</c:v>
                </c:pt>
                <c:pt idx="2777">
                  <c:v>20111125</c:v>
                </c:pt>
                <c:pt idx="2778">
                  <c:v>20111128</c:v>
                </c:pt>
                <c:pt idx="2779">
                  <c:v>20111129</c:v>
                </c:pt>
                <c:pt idx="2780">
                  <c:v>20111130</c:v>
                </c:pt>
                <c:pt idx="2781">
                  <c:v>20111201</c:v>
                </c:pt>
                <c:pt idx="2782">
                  <c:v>20111202</c:v>
                </c:pt>
                <c:pt idx="2783">
                  <c:v>20111205</c:v>
                </c:pt>
                <c:pt idx="2784">
                  <c:v>20111206</c:v>
                </c:pt>
                <c:pt idx="2785">
                  <c:v>20111207</c:v>
                </c:pt>
                <c:pt idx="2786">
                  <c:v>20111208</c:v>
                </c:pt>
                <c:pt idx="2787">
                  <c:v>20111209</c:v>
                </c:pt>
                <c:pt idx="2788">
                  <c:v>20111212</c:v>
                </c:pt>
                <c:pt idx="2789">
                  <c:v>20111213</c:v>
                </c:pt>
                <c:pt idx="2790">
                  <c:v>20111214</c:v>
                </c:pt>
                <c:pt idx="2791">
                  <c:v>20111215</c:v>
                </c:pt>
                <c:pt idx="2792">
                  <c:v>20111216</c:v>
                </c:pt>
                <c:pt idx="2793">
                  <c:v>20111219</c:v>
                </c:pt>
                <c:pt idx="2794">
                  <c:v>20111220</c:v>
                </c:pt>
                <c:pt idx="2795">
                  <c:v>20111221</c:v>
                </c:pt>
                <c:pt idx="2796">
                  <c:v>20111222</c:v>
                </c:pt>
                <c:pt idx="2797">
                  <c:v>20111223</c:v>
                </c:pt>
                <c:pt idx="2798">
                  <c:v>20111227</c:v>
                </c:pt>
                <c:pt idx="2799">
                  <c:v>20111228</c:v>
                </c:pt>
                <c:pt idx="2800">
                  <c:v>20111229</c:v>
                </c:pt>
                <c:pt idx="2801">
                  <c:v>20111230</c:v>
                </c:pt>
                <c:pt idx="2802">
                  <c:v>20120102</c:v>
                </c:pt>
                <c:pt idx="2803">
                  <c:v>20120103</c:v>
                </c:pt>
                <c:pt idx="2804">
                  <c:v>20120104</c:v>
                </c:pt>
                <c:pt idx="2805">
                  <c:v>20120105</c:v>
                </c:pt>
                <c:pt idx="2806">
                  <c:v>20120106</c:v>
                </c:pt>
                <c:pt idx="2807">
                  <c:v>20120109</c:v>
                </c:pt>
                <c:pt idx="2808">
                  <c:v>20120110</c:v>
                </c:pt>
                <c:pt idx="2809">
                  <c:v>20120111</c:v>
                </c:pt>
                <c:pt idx="2810">
                  <c:v>20120112</c:v>
                </c:pt>
                <c:pt idx="2811">
                  <c:v>20120113</c:v>
                </c:pt>
                <c:pt idx="2812">
                  <c:v>20120116</c:v>
                </c:pt>
                <c:pt idx="2813">
                  <c:v>20120117</c:v>
                </c:pt>
                <c:pt idx="2814">
                  <c:v>20120118</c:v>
                </c:pt>
                <c:pt idx="2815">
                  <c:v>20120119</c:v>
                </c:pt>
                <c:pt idx="2816">
                  <c:v>20120120</c:v>
                </c:pt>
                <c:pt idx="2817">
                  <c:v>20120123</c:v>
                </c:pt>
                <c:pt idx="2818">
                  <c:v>20120124</c:v>
                </c:pt>
                <c:pt idx="2819">
                  <c:v>20120125</c:v>
                </c:pt>
                <c:pt idx="2820">
                  <c:v>20120126</c:v>
                </c:pt>
                <c:pt idx="2821">
                  <c:v>20120127</c:v>
                </c:pt>
                <c:pt idx="2822">
                  <c:v>20120130</c:v>
                </c:pt>
                <c:pt idx="2823">
                  <c:v>20120131</c:v>
                </c:pt>
                <c:pt idx="2824">
                  <c:v>20120201</c:v>
                </c:pt>
                <c:pt idx="2825">
                  <c:v>20120202</c:v>
                </c:pt>
                <c:pt idx="2826">
                  <c:v>20120203</c:v>
                </c:pt>
                <c:pt idx="2827">
                  <c:v>20120206</c:v>
                </c:pt>
                <c:pt idx="2828">
                  <c:v>20120207</c:v>
                </c:pt>
                <c:pt idx="2829">
                  <c:v>20120208</c:v>
                </c:pt>
                <c:pt idx="2830">
                  <c:v>20120209</c:v>
                </c:pt>
                <c:pt idx="2831">
                  <c:v>20120210</c:v>
                </c:pt>
                <c:pt idx="2832">
                  <c:v>20120213</c:v>
                </c:pt>
                <c:pt idx="2833">
                  <c:v>20120214</c:v>
                </c:pt>
                <c:pt idx="2834">
                  <c:v>20120215</c:v>
                </c:pt>
                <c:pt idx="2835">
                  <c:v>20120216</c:v>
                </c:pt>
                <c:pt idx="2836">
                  <c:v>20120217</c:v>
                </c:pt>
                <c:pt idx="2837">
                  <c:v>20120220</c:v>
                </c:pt>
                <c:pt idx="2838">
                  <c:v>20120221</c:v>
                </c:pt>
                <c:pt idx="2839">
                  <c:v>20120222</c:v>
                </c:pt>
                <c:pt idx="2840">
                  <c:v>20120223</c:v>
                </c:pt>
                <c:pt idx="2841">
                  <c:v>20120224</c:v>
                </c:pt>
                <c:pt idx="2842">
                  <c:v>20120227</c:v>
                </c:pt>
                <c:pt idx="2843">
                  <c:v>20120228</c:v>
                </c:pt>
                <c:pt idx="2844">
                  <c:v>20120229</c:v>
                </c:pt>
                <c:pt idx="2845">
                  <c:v>20120301</c:v>
                </c:pt>
                <c:pt idx="2846">
                  <c:v>20120302</c:v>
                </c:pt>
                <c:pt idx="2847">
                  <c:v>20120305</c:v>
                </c:pt>
                <c:pt idx="2848">
                  <c:v>20120306</c:v>
                </c:pt>
                <c:pt idx="2849">
                  <c:v>20120307</c:v>
                </c:pt>
                <c:pt idx="2850">
                  <c:v>20120308</c:v>
                </c:pt>
                <c:pt idx="2851">
                  <c:v>20120309</c:v>
                </c:pt>
                <c:pt idx="2852">
                  <c:v>20120312</c:v>
                </c:pt>
                <c:pt idx="2853">
                  <c:v>20120313</c:v>
                </c:pt>
                <c:pt idx="2854">
                  <c:v>20120314</c:v>
                </c:pt>
                <c:pt idx="2855">
                  <c:v>20120315</c:v>
                </c:pt>
                <c:pt idx="2856">
                  <c:v>20120316</c:v>
                </c:pt>
                <c:pt idx="2857">
                  <c:v>20120319</c:v>
                </c:pt>
                <c:pt idx="2858">
                  <c:v>20120320</c:v>
                </c:pt>
                <c:pt idx="2859">
                  <c:v>20120321</c:v>
                </c:pt>
                <c:pt idx="2860">
                  <c:v>20120322</c:v>
                </c:pt>
                <c:pt idx="2861">
                  <c:v>20120323</c:v>
                </c:pt>
                <c:pt idx="2862">
                  <c:v>20120326</c:v>
                </c:pt>
                <c:pt idx="2863">
                  <c:v>20120327</c:v>
                </c:pt>
                <c:pt idx="2864">
                  <c:v>20120328</c:v>
                </c:pt>
                <c:pt idx="2865">
                  <c:v>20120329</c:v>
                </c:pt>
                <c:pt idx="2866">
                  <c:v>20120330</c:v>
                </c:pt>
                <c:pt idx="2867">
                  <c:v>20120402</c:v>
                </c:pt>
                <c:pt idx="2868">
                  <c:v>20120403</c:v>
                </c:pt>
                <c:pt idx="2869">
                  <c:v>20120404</c:v>
                </c:pt>
                <c:pt idx="2870">
                  <c:v>20120405</c:v>
                </c:pt>
                <c:pt idx="2871">
                  <c:v>20120410</c:v>
                </c:pt>
                <c:pt idx="2872">
                  <c:v>20120411</c:v>
                </c:pt>
                <c:pt idx="2873">
                  <c:v>20120412</c:v>
                </c:pt>
                <c:pt idx="2874">
                  <c:v>20120413</c:v>
                </c:pt>
                <c:pt idx="2875">
                  <c:v>20120416</c:v>
                </c:pt>
                <c:pt idx="2876">
                  <c:v>20120417</c:v>
                </c:pt>
                <c:pt idx="2877">
                  <c:v>20120418</c:v>
                </c:pt>
                <c:pt idx="2878">
                  <c:v>20120419</c:v>
                </c:pt>
                <c:pt idx="2879">
                  <c:v>20120420</c:v>
                </c:pt>
                <c:pt idx="2880">
                  <c:v>20120423</c:v>
                </c:pt>
                <c:pt idx="2881">
                  <c:v>20120424</c:v>
                </c:pt>
                <c:pt idx="2882">
                  <c:v>20120425</c:v>
                </c:pt>
                <c:pt idx="2883">
                  <c:v>20120426</c:v>
                </c:pt>
                <c:pt idx="2884">
                  <c:v>20120427</c:v>
                </c:pt>
                <c:pt idx="2885">
                  <c:v>20120430</c:v>
                </c:pt>
                <c:pt idx="2886">
                  <c:v>20120502</c:v>
                </c:pt>
                <c:pt idx="2887">
                  <c:v>20120503</c:v>
                </c:pt>
                <c:pt idx="2888">
                  <c:v>20120504</c:v>
                </c:pt>
                <c:pt idx="2889">
                  <c:v>20120507</c:v>
                </c:pt>
                <c:pt idx="2890">
                  <c:v>20120508</c:v>
                </c:pt>
                <c:pt idx="2891">
                  <c:v>20120509</c:v>
                </c:pt>
                <c:pt idx="2892">
                  <c:v>20120510</c:v>
                </c:pt>
                <c:pt idx="2893">
                  <c:v>20120511</c:v>
                </c:pt>
                <c:pt idx="2894">
                  <c:v>20120514</c:v>
                </c:pt>
                <c:pt idx="2895">
                  <c:v>20120515</c:v>
                </c:pt>
                <c:pt idx="2896">
                  <c:v>20120516</c:v>
                </c:pt>
                <c:pt idx="2897">
                  <c:v>20120517</c:v>
                </c:pt>
                <c:pt idx="2898">
                  <c:v>20120518</c:v>
                </c:pt>
                <c:pt idx="2899">
                  <c:v>20120521</c:v>
                </c:pt>
                <c:pt idx="2900">
                  <c:v>20120522</c:v>
                </c:pt>
                <c:pt idx="2901">
                  <c:v>20120523</c:v>
                </c:pt>
                <c:pt idx="2902">
                  <c:v>20120524</c:v>
                </c:pt>
                <c:pt idx="2903">
                  <c:v>20120525</c:v>
                </c:pt>
                <c:pt idx="2904">
                  <c:v>20120528</c:v>
                </c:pt>
                <c:pt idx="2905">
                  <c:v>20120529</c:v>
                </c:pt>
                <c:pt idx="2906">
                  <c:v>20120530</c:v>
                </c:pt>
                <c:pt idx="2907">
                  <c:v>20120531</c:v>
                </c:pt>
                <c:pt idx="2908">
                  <c:v>20120601</c:v>
                </c:pt>
                <c:pt idx="2909">
                  <c:v>20120604</c:v>
                </c:pt>
                <c:pt idx="2910">
                  <c:v>20120605</c:v>
                </c:pt>
                <c:pt idx="2911">
                  <c:v>20120606</c:v>
                </c:pt>
                <c:pt idx="2912">
                  <c:v>20120607</c:v>
                </c:pt>
                <c:pt idx="2913">
                  <c:v>20120608</c:v>
                </c:pt>
                <c:pt idx="2914">
                  <c:v>20120611</c:v>
                </c:pt>
                <c:pt idx="2915">
                  <c:v>20120612</c:v>
                </c:pt>
                <c:pt idx="2916">
                  <c:v>20120613</c:v>
                </c:pt>
                <c:pt idx="2917">
                  <c:v>20120614</c:v>
                </c:pt>
                <c:pt idx="2918">
                  <c:v>20120615</c:v>
                </c:pt>
                <c:pt idx="2919">
                  <c:v>20120618</c:v>
                </c:pt>
                <c:pt idx="2920">
                  <c:v>20120619</c:v>
                </c:pt>
                <c:pt idx="2921">
                  <c:v>20120620</c:v>
                </c:pt>
                <c:pt idx="2922">
                  <c:v>20120621</c:v>
                </c:pt>
                <c:pt idx="2923">
                  <c:v>20120622</c:v>
                </c:pt>
                <c:pt idx="2924">
                  <c:v>20120625</c:v>
                </c:pt>
                <c:pt idx="2925">
                  <c:v>20120626</c:v>
                </c:pt>
                <c:pt idx="2926">
                  <c:v>20120627</c:v>
                </c:pt>
                <c:pt idx="2927">
                  <c:v>20120628</c:v>
                </c:pt>
                <c:pt idx="2928">
                  <c:v>20120629</c:v>
                </c:pt>
                <c:pt idx="2929">
                  <c:v>20120702</c:v>
                </c:pt>
                <c:pt idx="2930">
                  <c:v>20120703</c:v>
                </c:pt>
                <c:pt idx="2931">
                  <c:v>20120704</c:v>
                </c:pt>
                <c:pt idx="2932">
                  <c:v>20120705</c:v>
                </c:pt>
                <c:pt idx="2933">
                  <c:v>20120706</c:v>
                </c:pt>
                <c:pt idx="2934">
                  <c:v>20120709</c:v>
                </c:pt>
                <c:pt idx="2935">
                  <c:v>20120710</c:v>
                </c:pt>
                <c:pt idx="2936">
                  <c:v>20120711</c:v>
                </c:pt>
                <c:pt idx="2937">
                  <c:v>20120712</c:v>
                </c:pt>
                <c:pt idx="2938">
                  <c:v>20120713</c:v>
                </c:pt>
                <c:pt idx="2939">
                  <c:v>20120716</c:v>
                </c:pt>
                <c:pt idx="2940">
                  <c:v>20120717</c:v>
                </c:pt>
                <c:pt idx="2941">
                  <c:v>20120718</c:v>
                </c:pt>
                <c:pt idx="2942">
                  <c:v>20120719</c:v>
                </c:pt>
                <c:pt idx="2943">
                  <c:v>20120720</c:v>
                </c:pt>
                <c:pt idx="2944">
                  <c:v>20120723</c:v>
                </c:pt>
                <c:pt idx="2945">
                  <c:v>20120724</c:v>
                </c:pt>
                <c:pt idx="2946">
                  <c:v>20120725</c:v>
                </c:pt>
                <c:pt idx="2947">
                  <c:v>20120726</c:v>
                </c:pt>
                <c:pt idx="2948">
                  <c:v>20120727</c:v>
                </c:pt>
                <c:pt idx="2949">
                  <c:v>20120730</c:v>
                </c:pt>
                <c:pt idx="2950">
                  <c:v>20120731</c:v>
                </c:pt>
                <c:pt idx="2951">
                  <c:v>20120801</c:v>
                </c:pt>
                <c:pt idx="2952">
                  <c:v>20120802</c:v>
                </c:pt>
                <c:pt idx="2953">
                  <c:v>20120803</c:v>
                </c:pt>
                <c:pt idx="2954">
                  <c:v>20120806</c:v>
                </c:pt>
                <c:pt idx="2955">
                  <c:v>20120807</c:v>
                </c:pt>
                <c:pt idx="2956">
                  <c:v>20120808</c:v>
                </c:pt>
                <c:pt idx="2957">
                  <c:v>20120809</c:v>
                </c:pt>
                <c:pt idx="2958">
                  <c:v>20120810</c:v>
                </c:pt>
                <c:pt idx="2959">
                  <c:v>20120813</c:v>
                </c:pt>
                <c:pt idx="2960">
                  <c:v>20120814</c:v>
                </c:pt>
                <c:pt idx="2961">
                  <c:v>20120815</c:v>
                </c:pt>
                <c:pt idx="2962">
                  <c:v>20120816</c:v>
                </c:pt>
                <c:pt idx="2963">
                  <c:v>20120817</c:v>
                </c:pt>
                <c:pt idx="2964">
                  <c:v>20120820</c:v>
                </c:pt>
                <c:pt idx="2965">
                  <c:v>20120821</c:v>
                </c:pt>
                <c:pt idx="2966">
                  <c:v>20120822</c:v>
                </c:pt>
                <c:pt idx="2967">
                  <c:v>20120823</c:v>
                </c:pt>
                <c:pt idx="2968">
                  <c:v>20120824</c:v>
                </c:pt>
                <c:pt idx="2969">
                  <c:v>20120827</c:v>
                </c:pt>
                <c:pt idx="2970">
                  <c:v>20120828</c:v>
                </c:pt>
                <c:pt idx="2971">
                  <c:v>20120829</c:v>
                </c:pt>
                <c:pt idx="2972">
                  <c:v>20120830</c:v>
                </c:pt>
                <c:pt idx="2973">
                  <c:v>20120831</c:v>
                </c:pt>
                <c:pt idx="2974">
                  <c:v>20120903</c:v>
                </c:pt>
                <c:pt idx="2975">
                  <c:v>20120904</c:v>
                </c:pt>
                <c:pt idx="2976">
                  <c:v>20120905</c:v>
                </c:pt>
                <c:pt idx="2977">
                  <c:v>20120906</c:v>
                </c:pt>
                <c:pt idx="2978">
                  <c:v>20120907</c:v>
                </c:pt>
                <c:pt idx="2979">
                  <c:v>20120910</c:v>
                </c:pt>
                <c:pt idx="2980">
                  <c:v>20120911</c:v>
                </c:pt>
                <c:pt idx="2981">
                  <c:v>20120912</c:v>
                </c:pt>
                <c:pt idx="2982">
                  <c:v>20120913</c:v>
                </c:pt>
                <c:pt idx="2983">
                  <c:v>20120914</c:v>
                </c:pt>
                <c:pt idx="2984">
                  <c:v>20120917</c:v>
                </c:pt>
                <c:pt idx="2985">
                  <c:v>20120918</c:v>
                </c:pt>
                <c:pt idx="2986">
                  <c:v>20120919</c:v>
                </c:pt>
                <c:pt idx="2987">
                  <c:v>20120920</c:v>
                </c:pt>
                <c:pt idx="2988">
                  <c:v>20120921</c:v>
                </c:pt>
                <c:pt idx="2989">
                  <c:v>20120924</c:v>
                </c:pt>
                <c:pt idx="2990">
                  <c:v>20120925</c:v>
                </c:pt>
                <c:pt idx="2991">
                  <c:v>20120926</c:v>
                </c:pt>
                <c:pt idx="2992">
                  <c:v>20120927</c:v>
                </c:pt>
                <c:pt idx="2993">
                  <c:v>20120928</c:v>
                </c:pt>
                <c:pt idx="2994">
                  <c:v>20121001</c:v>
                </c:pt>
                <c:pt idx="2995">
                  <c:v>20121002</c:v>
                </c:pt>
                <c:pt idx="2996">
                  <c:v>20121003</c:v>
                </c:pt>
                <c:pt idx="2997">
                  <c:v>20121004</c:v>
                </c:pt>
                <c:pt idx="2998">
                  <c:v>20121005</c:v>
                </c:pt>
                <c:pt idx="2999">
                  <c:v>20121008</c:v>
                </c:pt>
                <c:pt idx="3000">
                  <c:v>20121009</c:v>
                </c:pt>
                <c:pt idx="3001">
                  <c:v>20121010</c:v>
                </c:pt>
                <c:pt idx="3002">
                  <c:v>20121011</c:v>
                </c:pt>
                <c:pt idx="3003">
                  <c:v>20121012</c:v>
                </c:pt>
                <c:pt idx="3004">
                  <c:v>20121015</c:v>
                </c:pt>
                <c:pt idx="3005">
                  <c:v>20121016</c:v>
                </c:pt>
                <c:pt idx="3006">
                  <c:v>20121017</c:v>
                </c:pt>
                <c:pt idx="3007">
                  <c:v>20121018</c:v>
                </c:pt>
                <c:pt idx="3008">
                  <c:v>20121019</c:v>
                </c:pt>
                <c:pt idx="3009">
                  <c:v>20121022</c:v>
                </c:pt>
                <c:pt idx="3010">
                  <c:v>20121023</c:v>
                </c:pt>
                <c:pt idx="3011">
                  <c:v>20121024</c:v>
                </c:pt>
                <c:pt idx="3012">
                  <c:v>20121025</c:v>
                </c:pt>
                <c:pt idx="3013">
                  <c:v>20121026</c:v>
                </c:pt>
                <c:pt idx="3014">
                  <c:v>20121029</c:v>
                </c:pt>
                <c:pt idx="3015">
                  <c:v>20121030</c:v>
                </c:pt>
                <c:pt idx="3016">
                  <c:v>20121031</c:v>
                </c:pt>
                <c:pt idx="3017">
                  <c:v>20121101</c:v>
                </c:pt>
                <c:pt idx="3018">
                  <c:v>20121102</c:v>
                </c:pt>
                <c:pt idx="3019">
                  <c:v>20121105</c:v>
                </c:pt>
                <c:pt idx="3020">
                  <c:v>20121106</c:v>
                </c:pt>
                <c:pt idx="3021">
                  <c:v>20121107</c:v>
                </c:pt>
                <c:pt idx="3022">
                  <c:v>20121108</c:v>
                </c:pt>
                <c:pt idx="3023">
                  <c:v>20121109</c:v>
                </c:pt>
                <c:pt idx="3024">
                  <c:v>20121112</c:v>
                </c:pt>
                <c:pt idx="3025">
                  <c:v>20121113</c:v>
                </c:pt>
                <c:pt idx="3026">
                  <c:v>20121114</c:v>
                </c:pt>
                <c:pt idx="3027">
                  <c:v>20121115</c:v>
                </c:pt>
                <c:pt idx="3028">
                  <c:v>20121116</c:v>
                </c:pt>
                <c:pt idx="3029">
                  <c:v>20121119</c:v>
                </c:pt>
                <c:pt idx="3030">
                  <c:v>20121120</c:v>
                </c:pt>
                <c:pt idx="3031">
                  <c:v>20121121</c:v>
                </c:pt>
                <c:pt idx="3032">
                  <c:v>20121122</c:v>
                </c:pt>
                <c:pt idx="3033">
                  <c:v>20121123</c:v>
                </c:pt>
                <c:pt idx="3034">
                  <c:v>20121126</c:v>
                </c:pt>
                <c:pt idx="3035">
                  <c:v>20121127</c:v>
                </c:pt>
                <c:pt idx="3036">
                  <c:v>20121128</c:v>
                </c:pt>
                <c:pt idx="3037">
                  <c:v>20121129</c:v>
                </c:pt>
                <c:pt idx="3038">
                  <c:v>20121130</c:v>
                </c:pt>
                <c:pt idx="3039">
                  <c:v>20121203</c:v>
                </c:pt>
                <c:pt idx="3040">
                  <c:v>20121204</c:v>
                </c:pt>
                <c:pt idx="3041">
                  <c:v>20121205</c:v>
                </c:pt>
                <c:pt idx="3042">
                  <c:v>20121206</c:v>
                </c:pt>
                <c:pt idx="3043">
                  <c:v>20121207</c:v>
                </c:pt>
                <c:pt idx="3044">
                  <c:v>20121210</c:v>
                </c:pt>
                <c:pt idx="3045">
                  <c:v>20121211</c:v>
                </c:pt>
                <c:pt idx="3046">
                  <c:v>20121212</c:v>
                </c:pt>
                <c:pt idx="3047">
                  <c:v>20121213</c:v>
                </c:pt>
                <c:pt idx="3048">
                  <c:v>20121214</c:v>
                </c:pt>
                <c:pt idx="3049">
                  <c:v>20121217</c:v>
                </c:pt>
                <c:pt idx="3050">
                  <c:v>20121218</c:v>
                </c:pt>
                <c:pt idx="3051">
                  <c:v>20121219</c:v>
                </c:pt>
                <c:pt idx="3052">
                  <c:v>20121220</c:v>
                </c:pt>
                <c:pt idx="3053">
                  <c:v>20121221</c:v>
                </c:pt>
                <c:pt idx="3054">
                  <c:v>20121227</c:v>
                </c:pt>
                <c:pt idx="3055">
                  <c:v>20121228</c:v>
                </c:pt>
                <c:pt idx="3056">
                  <c:v>20130102</c:v>
                </c:pt>
              </c:numCache>
            </c:numRef>
          </c:cat>
          <c:val>
            <c:numRef>
              <c:f>'Trading Rule'!$M$103:$M$3329</c:f>
              <c:numCache>
                <c:formatCode>"Go Short"</c:formatCode>
                <c:ptCount val="305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7259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7193.5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7282</c:v>
                </c:pt>
                <c:pt idx="152">
                  <c:v>#N/A</c:v>
                </c:pt>
                <c:pt idx="153">
                  <c:v>7278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6169.5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6666.5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6389.5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6408.5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3917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4250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4099.5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5188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5069.5</c:v>
                </c:pt>
                <c:pt idx="897">
                  <c:v>#N/A</c:v>
                </c:pt>
                <c:pt idx="898">
                  <c:v>5011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4989.5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5095.5</c:v>
                </c:pt>
                <c:pt idx="947">
                  <c:v>#N/A</c:v>
                </c:pt>
                <c:pt idx="948">
                  <c:v>#N/A</c:v>
                </c:pt>
                <c:pt idx="949">
                  <c:v>5041.5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5202.5</c:v>
                </c:pt>
                <c:pt idx="956">
                  <c:v>#N/A</c:v>
                </c:pt>
                <c:pt idx="957">
                  <c:v>#N/A</c:v>
                </c:pt>
                <c:pt idx="958">
                  <c:v>5180.5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5314</c:v>
                </c:pt>
                <c:pt idx="1091">
                  <c:v>#N/A</c:v>
                </c:pt>
                <c:pt idx="1092">
                  <c:v>5256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5358.5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6587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7283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7906.5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8178</c:v>
                </c:pt>
                <c:pt idx="1693">
                  <c:v>#N/A</c:v>
                </c:pt>
                <c:pt idx="1694">
                  <c:v>8184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8154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8635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8183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8385.5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8148.5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7409.5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7255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4573.5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4910.5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5986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5905.5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5807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6282.5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5945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6077.5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6225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6376.5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6547.5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6459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6409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6905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7040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7264.5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7336.5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7306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7363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7373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6182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5848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6476.5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FF-4F3E-94DD-B7EE7D9507CA}"/>
            </c:ext>
          </c:extLst>
        </c:ser>
        <c:ser>
          <c:idx val="3"/>
          <c:order val="3"/>
          <c:tx>
            <c:strRef>
              <c:f>'Trading Rule'!$L$18</c:f>
              <c:strCache>
                <c:ptCount val="1"/>
                <c:pt idx="0">
                  <c:v>Go Long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star"/>
            <c:size val="8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'Trading Rule'!$B$273:$B$3329</c:f>
              <c:numCache>
                <c:formatCode>General</c:formatCode>
                <c:ptCount val="3057"/>
                <c:pt idx="0">
                  <c:v>20001229</c:v>
                </c:pt>
                <c:pt idx="1">
                  <c:v>20010102</c:v>
                </c:pt>
                <c:pt idx="2">
                  <c:v>20010103</c:v>
                </c:pt>
                <c:pt idx="3">
                  <c:v>20010104</c:v>
                </c:pt>
                <c:pt idx="4">
                  <c:v>20010105</c:v>
                </c:pt>
                <c:pt idx="5">
                  <c:v>20010108</c:v>
                </c:pt>
                <c:pt idx="6">
                  <c:v>20010109</c:v>
                </c:pt>
                <c:pt idx="7">
                  <c:v>20010110</c:v>
                </c:pt>
                <c:pt idx="8">
                  <c:v>20010111</c:v>
                </c:pt>
                <c:pt idx="9">
                  <c:v>20010112</c:v>
                </c:pt>
                <c:pt idx="10">
                  <c:v>20010115</c:v>
                </c:pt>
                <c:pt idx="11">
                  <c:v>20010116</c:v>
                </c:pt>
                <c:pt idx="12">
                  <c:v>20010117</c:v>
                </c:pt>
                <c:pt idx="13">
                  <c:v>20010118</c:v>
                </c:pt>
                <c:pt idx="14">
                  <c:v>20010119</c:v>
                </c:pt>
                <c:pt idx="15">
                  <c:v>20010122</c:v>
                </c:pt>
                <c:pt idx="16">
                  <c:v>20010123</c:v>
                </c:pt>
                <c:pt idx="17">
                  <c:v>20010124</c:v>
                </c:pt>
                <c:pt idx="18">
                  <c:v>20010125</c:v>
                </c:pt>
                <c:pt idx="19">
                  <c:v>20010126</c:v>
                </c:pt>
                <c:pt idx="20">
                  <c:v>20010129</c:v>
                </c:pt>
                <c:pt idx="21">
                  <c:v>20010130</c:v>
                </c:pt>
                <c:pt idx="22">
                  <c:v>20010131</c:v>
                </c:pt>
                <c:pt idx="23">
                  <c:v>20010201</c:v>
                </c:pt>
                <c:pt idx="24">
                  <c:v>20010202</c:v>
                </c:pt>
                <c:pt idx="25">
                  <c:v>20010205</c:v>
                </c:pt>
                <c:pt idx="26">
                  <c:v>20010206</c:v>
                </c:pt>
                <c:pt idx="27">
                  <c:v>20010207</c:v>
                </c:pt>
                <c:pt idx="28">
                  <c:v>20010208</c:v>
                </c:pt>
                <c:pt idx="29">
                  <c:v>20010209</c:v>
                </c:pt>
                <c:pt idx="30">
                  <c:v>20010212</c:v>
                </c:pt>
                <c:pt idx="31">
                  <c:v>20010213</c:v>
                </c:pt>
                <c:pt idx="32">
                  <c:v>20010214</c:v>
                </c:pt>
                <c:pt idx="33">
                  <c:v>20010215</c:v>
                </c:pt>
                <c:pt idx="34">
                  <c:v>20010216</c:v>
                </c:pt>
                <c:pt idx="35">
                  <c:v>20010219</c:v>
                </c:pt>
                <c:pt idx="36">
                  <c:v>20010220</c:v>
                </c:pt>
                <c:pt idx="37">
                  <c:v>20010221</c:v>
                </c:pt>
                <c:pt idx="38">
                  <c:v>20010222</c:v>
                </c:pt>
                <c:pt idx="39">
                  <c:v>20010223</c:v>
                </c:pt>
                <c:pt idx="40">
                  <c:v>20010226</c:v>
                </c:pt>
                <c:pt idx="41">
                  <c:v>20010227</c:v>
                </c:pt>
                <c:pt idx="42">
                  <c:v>20010228</c:v>
                </c:pt>
                <c:pt idx="43">
                  <c:v>20010301</c:v>
                </c:pt>
                <c:pt idx="44">
                  <c:v>20010302</c:v>
                </c:pt>
                <c:pt idx="45">
                  <c:v>20010305</c:v>
                </c:pt>
                <c:pt idx="46">
                  <c:v>20010306</c:v>
                </c:pt>
                <c:pt idx="47">
                  <c:v>20010307</c:v>
                </c:pt>
                <c:pt idx="48">
                  <c:v>20010308</c:v>
                </c:pt>
                <c:pt idx="49">
                  <c:v>20010309</c:v>
                </c:pt>
                <c:pt idx="50">
                  <c:v>20010312</c:v>
                </c:pt>
                <c:pt idx="51">
                  <c:v>20010313</c:v>
                </c:pt>
                <c:pt idx="52">
                  <c:v>20010314</c:v>
                </c:pt>
                <c:pt idx="53">
                  <c:v>20010315</c:v>
                </c:pt>
                <c:pt idx="54">
                  <c:v>20010316</c:v>
                </c:pt>
                <c:pt idx="55">
                  <c:v>20010319</c:v>
                </c:pt>
                <c:pt idx="56">
                  <c:v>20010320</c:v>
                </c:pt>
                <c:pt idx="57">
                  <c:v>20010321</c:v>
                </c:pt>
                <c:pt idx="58">
                  <c:v>20010322</c:v>
                </c:pt>
                <c:pt idx="59">
                  <c:v>20010323</c:v>
                </c:pt>
                <c:pt idx="60">
                  <c:v>20010326</c:v>
                </c:pt>
                <c:pt idx="61">
                  <c:v>20010327</c:v>
                </c:pt>
                <c:pt idx="62">
                  <c:v>20010328</c:v>
                </c:pt>
                <c:pt idx="63">
                  <c:v>20010329</c:v>
                </c:pt>
                <c:pt idx="64">
                  <c:v>20010330</c:v>
                </c:pt>
                <c:pt idx="65">
                  <c:v>20010402</c:v>
                </c:pt>
                <c:pt idx="66">
                  <c:v>20010403</c:v>
                </c:pt>
                <c:pt idx="67">
                  <c:v>20010404</c:v>
                </c:pt>
                <c:pt idx="68">
                  <c:v>20010405</c:v>
                </c:pt>
                <c:pt idx="69">
                  <c:v>20010406</c:v>
                </c:pt>
                <c:pt idx="70">
                  <c:v>20010409</c:v>
                </c:pt>
                <c:pt idx="71">
                  <c:v>20010410</c:v>
                </c:pt>
                <c:pt idx="72">
                  <c:v>20010411</c:v>
                </c:pt>
                <c:pt idx="73">
                  <c:v>20010412</c:v>
                </c:pt>
                <c:pt idx="74">
                  <c:v>20010417</c:v>
                </c:pt>
                <c:pt idx="75">
                  <c:v>20010418</c:v>
                </c:pt>
                <c:pt idx="76">
                  <c:v>20010419</c:v>
                </c:pt>
                <c:pt idx="77">
                  <c:v>20010420</c:v>
                </c:pt>
                <c:pt idx="78">
                  <c:v>20010423</c:v>
                </c:pt>
                <c:pt idx="79">
                  <c:v>20010424</c:v>
                </c:pt>
                <c:pt idx="80">
                  <c:v>20010425</c:v>
                </c:pt>
                <c:pt idx="81">
                  <c:v>20010426</c:v>
                </c:pt>
                <c:pt idx="82">
                  <c:v>20010427</c:v>
                </c:pt>
                <c:pt idx="83">
                  <c:v>20010430</c:v>
                </c:pt>
                <c:pt idx="84">
                  <c:v>20010502</c:v>
                </c:pt>
                <c:pt idx="85">
                  <c:v>20010503</c:v>
                </c:pt>
                <c:pt idx="86">
                  <c:v>20010504</c:v>
                </c:pt>
                <c:pt idx="87">
                  <c:v>20010507</c:v>
                </c:pt>
                <c:pt idx="88">
                  <c:v>20010508</c:v>
                </c:pt>
                <c:pt idx="89">
                  <c:v>20010509</c:v>
                </c:pt>
                <c:pt idx="90">
                  <c:v>20010510</c:v>
                </c:pt>
                <c:pt idx="91">
                  <c:v>20010511</c:v>
                </c:pt>
                <c:pt idx="92">
                  <c:v>20010514</c:v>
                </c:pt>
                <c:pt idx="93">
                  <c:v>20010515</c:v>
                </c:pt>
                <c:pt idx="94">
                  <c:v>20010516</c:v>
                </c:pt>
                <c:pt idx="95">
                  <c:v>20010517</c:v>
                </c:pt>
                <c:pt idx="96">
                  <c:v>20010518</c:v>
                </c:pt>
                <c:pt idx="97">
                  <c:v>20010521</c:v>
                </c:pt>
                <c:pt idx="98">
                  <c:v>20010522</c:v>
                </c:pt>
                <c:pt idx="99">
                  <c:v>20010523</c:v>
                </c:pt>
                <c:pt idx="100">
                  <c:v>20010524</c:v>
                </c:pt>
                <c:pt idx="101">
                  <c:v>20010525</c:v>
                </c:pt>
                <c:pt idx="102">
                  <c:v>20010528</c:v>
                </c:pt>
                <c:pt idx="103">
                  <c:v>20010529</c:v>
                </c:pt>
                <c:pt idx="104">
                  <c:v>20010530</c:v>
                </c:pt>
                <c:pt idx="105">
                  <c:v>20010531</c:v>
                </c:pt>
                <c:pt idx="106">
                  <c:v>20010601</c:v>
                </c:pt>
                <c:pt idx="107">
                  <c:v>20010604</c:v>
                </c:pt>
                <c:pt idx="108">
                  <c:v>20010605</c:v>
                </c:pt>
                <c:pt idx="109">
                  <c:v>20010606</c:v>
                </c:pt>
                <c:pt idx="110">
                  <c:v>20010607</c:v>
                </c:pt>
                <c:pt idx="111">
                  <c:v>20010608</c:v>
                </c:pt>
                <c:pt idx="112">
                  <c:v>20010611</c:v>
                </c:pt>
                <c:pt idx="113">
                  <c:v>20010612</c:v>
                </c:pt>
                <c:pt idx="114">
                  <c:v>20010613</c:v>
                </c:pt>
                <c:pt idx="115">
                  <c:v>20010614</c:v>
                </c:pt>
                <c:pt idx="116">
                  <c:v>20010615</c:v>
                </c:pt>
                <c:pt idx="117">
                  <c:v>20010618</c:v>
                </c:pt>
                <c:pt idx="118">
                  <c:v>20010619</c:v>
                </c:pt>
                <c:pt idx="119">
                  <c:v>20010620</c:v>
                </c:pt>
                <c:pt idx="120">
                  <c:v>20010621</c:v>
                </c:pt>
                <c:pt idx="121">
                  <c:v>20010622</c:v>
                </c:pt>
                <c:pt idx="122">
                  <c:v>20010625</c:v>
                </c:pt>
                <c:pt idx="123">
                  <c:v>20010626</c:v>
                </c:pt>
                <c:pt idx="124">
                  <c:v>20010627</c:v>
                </c:pt>
                <c:pt idx="125">
                  <c:v>20010628</c:v>
                </c:pt>
                <c:pt idx="126">
                  <c:v>20010629</c:v>
                </c:pt>
                <c:pt idx="127">
                  <c:v>20010702</c:v>
                </c:pt>
                <c:pt idx="128">
                  <c:v>20010703</c:v>
                </c:pt>
                <c:pt idx="129">
                  <c:v>20010704</c:v>
                </c:pt>
                <c:pt idx="130">
                  <c:v>20010705</c:v>
                </c:pt>
                <c:pt idx="131">
                  <c:v>20010706</c:v>
                </c:pt>
                <c:pt idx="132">
                  <c:v>20010709</c:v>
                </c:pt>
                <c:pt idx="133">
                  <c:v>20010710</c:v>
                </c:pt>
                <c:pt idx="134">
                  <c:v>20010711</c:v>
                </c:pt>
                <c:pt idx="135">
                  <c:v>20010712</c:v>
                </c:pt>
                <c:pt idx="136">
                  <c:v>20010713</c:v>
                </c:pt>
                <c:pt idx="137">
                  <c:v>20010716</c:v>
                </c:pt>
                <c:pt idx="138">
                  <c:v>20010717</c:v>
                </c:pt>
                <c:pt idx="139">
                  <c:v>20010718</c:v>
                </c:pt>
                <c:pt idx="140">
                  <c:v>20010719</c:v>
                </c:pt>
                <c:pt idx="141">
                  <c:v>20010720</c:v>
                </c:pt>
                <c:pt idx="142">
                  <c:v>20010723</c:v>
                </c:pt>
                <c:pt idx="143">
                  <c:v>20010724</c:v>
                </c:pt>
                <c:pt idx="144">
                  <c:v>20010725</c:v>
                </c:pt>
                <c:pt idx="145">
                  <c:v>20010726</c:v>
                </c:pt>
                <c:pt idx="146">
                  <c:v>20010727</c:v>
                </c:pt>
                <c:pt idx="147">
                  <c:v>20010730</c:v>
                </c:pt>
                <c:pt idx="148">
                  <c:v>20010731</c:v>
                </c:pt>
                <c:pt idx="149">
                  <c:v>20010801</c:v>
                </c:pt>
                <c:pt idx="150">
                  <c:v>20010802</c:v>
                </c:pt>
                <c:pt idx="151">
                  <c:v>20010803</c:v>
                </c:pt>
                <c:pt idx="152">
                  <c:v>20010806</c:v>
                </c:pt>
                <c:pt idx="153">
                  <c:v>20010807</c:v>
                </c:pt>
                <c:pt idx="154">
                  <c:v>20010808</c:v>
                </c:pt>
                <c:pt idx="155">
                  <c:v>20010809</c:v>
                </c:pt>
                <c:pt idx="156">
                  <c:v>20010810</c:v>
                </c:pt>
                <c:pt idx="157">
                  <c:v>20010813</c:v>
                </c:pt>
                <c:pt idx="158">
                  <c:v>20010814</c:v>
                </c:pt>
                <c:pt idx="159">
                  <c:v>20010815</c:v>
                </c:pt>
                <c:pt idx="160">
                  <c:v>20010816</c:v>
                </c:pt>
                <c:pt idx="161">
                  <c:v>20010817</c:v>
                </c:pt>
                <c:pt idx="162">
                  <c:v>20010820</c:v>
                </c:pt>
                <c:pt idx="163">
                  <c:v>20010821</c:v>
                </c:pt>
                <c:pt idx="164">
                  <c:v>20010822</c:v>
                </c:pt>
                <c:pt idx="165">
                  <c:v>20010823</c:v>
                </c:pt>
                <c:pt idx="166">
                  <c:v>20010824</c:v>
                </c:pt>
                <c:pt idx="167">
                  <c:v>20010827</c:v>
                </c:pt>
                <c:pt idx="168">
                  <c:v>20010828</c:v>
                </c:pt>
                <c:pt idx="169">
                  <c:v>20010829</c:v>
                </c:pt>
                <c:pt idx="170">
                  <c:v>20010830</c:v>
                </c:pt>
                <c:pt idx="171">
                  <c:v>20010831</c:v>
                </c:pt>
                <c:pt idx="172">
                  <c:v>20010903</c:v>
                </c:pt>
                <c:pt idx="173">
                  <c:v>20010904</c:v>
                </c:pt>
                <c:pt idx="174">
                  <c:v>20010905</c:v>
                </c:pt>
                <c:pt idx="175">
                  <c:v>20010906</c:v>
                </c:pt>
                <c:pt idx="176">
                  <c:v>20010907</c:v>
                </c:pt>
                <c:pt idx="177">
                  <c:v>20010910</c:v>
                </c:pt>
                <c:pt idx="178">
                  <c:v>20010911</c:v>
                </c:pt>
                <c:pt idx="179">
                  <c:v>20010912</c:v>
                </c:pt>
                <c:pt idx="180">
                  <c:v>20010913</c:v>
                </c:pt>
                <c:pt idx="181">
                  <c:v>20010914</c:v>
                </c:pt>
                <c:pt idx="182">
                  <c:v>20010917</c:v>
                </c:pt>
                <c:pt idx="183">
                  <c:v>20010918</c:v>
                </c:pt>
                <c:pt idx="184">
                  <c:v>20010919</c:v>
                </c:pt>
                <c:pt idx="185">
                  <c:v>20010920</c:v>
                </c:pt>
                <c:pt idx="186">
                  <c:v>20010921</c:v>
                </c:pt>
                <c:pt idx="187">
                  <c:v>20010924</c:v>
                </c:pt>
                <c:pt idx="188">
                  <c:v>20010925</c:v>
                </c:pt>
                <c:pt idx="189">
                  <c:v>20010926</c:v>
                </c:pt>
                <c:pt idx="190">
                  <c:v>20010927</c:v>
                </c:pt>
                <c:pt idx="191">
                  <c:v>20010928</c:v>
                </c:pt>
                <c:pt idx="192">
                  <c:v>20011001</c:v>
                </c:pt>
                <c:pt idx="193">
                  <c:v>20011002</c:v>
                </c:pt>
                <c:pt idx="194">
                  <c:v>20011003</c:v>
                </c:pt>
                <c:pt idx="195">
                  <c:v>20011004</c:v>
                </c:pt>
                <c:pt idx="196">
                  <c:v>20011005</c:v>
                </c:pt>
                <c:pt idx="197">
                  <c:v>20011008</c:v>
                </c:pt>
                <c:pt idx="198">
                  <c:v>20011009</c:v>
                </c:pt>
                <c:pt idx="199">
                  <c:v>20011010</c:v>
                </c:pt>
                <c:pt idx="200">
                  <c:v>20011011</c:v>
                </c:pt>
                <c:pt idx="201">
                  <c:v>20011012</c:v>
                </c:pt>
                <c:pt idx="202">
                  <c:v>20011015</c:v>
                </c:pt>
                <c:pt idx="203">
                  <c:v>20011016</c:v>
                </c:pt>
                <c:pt idx="204">
                  <c:v>20011017</c:v>
                </c:pt>
                <c:pt idx="205">
                  <c:v>20011018</c:v>
                </c:pt>
                <c:pt idx="206">
                  <c:v>20011019</c:v>
                </c:pt>
                <c:pt idx="207">
                  <c:v>20011022</c:v>
                </c:pt>
                <c:pt idx="208">
                  <c:v>20011023</c:v>
                </c:pt>
                <c:pt idx="209">
                  <c:v>20011024</c:v>
                </c:pt>
                <c:pt idx="210">
                  <c:v>20011025</c:v>
                </c:pt>
                <c:pt idx="211">
                  <c:v>20011026</c:v>
                </c:pt>
                <c:pt idx="212">
                  <c:v>20011029</c:v>
                </c:pt>
                <c:pt idx="213">
                  <c:v>20011030</c:v>
                </c:pt>
                <c:pt idx="214">
                  <c:v>20011031</c:v>
                </c:pt>
                <c:pt idx="215">
                  <c:v>20011101</c:v>
                </c:pt>
                <c:pt idx="216">
                  <c:v>20011102</c:v>
                </c:pt>
                <c:pt idx="217">
                  <c:v>20011105</c:v>
                </c:pt>
                <c:pt idx="218">
                  <c:v>20011106</c:v>
                </c:pt>
                <c:pt idx="219">
                  <c:v>20011107</c:v>
                </c:pt>
                <c:pt idx="220">
                  <c:v>20011108</c:v>
                </c:pt>
                <c:pt idx="221">
                  <c:v>20011109</c:v>
                </c:pt>
                <c:pt idx="222">
                  <c:v>20011112</c:v>
                </c:pt>
                <c:pt idx="223">
                  <c:v>20011113</c:v>
                </c:pt>
                <c:pt idx="224">
                  <c:v>20011114</c:v>
                </c:pt>
                <c:pt idx="225">
                  <c:v>20011115</c:v>
                </c:pt>
                <c:pt idx="226">
                  <c:v>20011116</c:v>
                </c:pt>
                <c:pt idx="227">
                  <c:v>20011119</c:v>
                </c:pt>
                <c:pt idx="228">
                  <c:v>20011120</c:v>
                </c:pt>
                <c:pt idx="229">
                  <c:v>20011121</c:v>
                </c:pt>
                <c:pt idx="230">
                  <c:v>20011122</c:v>
                </c:pt>
                <c:pt idx="231">
                  <c:v>20011123</c:v>
                </c:pt>
                <c:pt idx="232">
                  <c:v>20011126</c:v>
                </c:pt>
                <c:pt idx="233">
                  <c:v>20011127</c:v>
                </c:pt>
                <c:pt idx="234">
                  <c:v>20011128</c:v>
                </c:pt>
                <c:pt idx="235">
                  <c:v>20011129</c:v>
                </c:pt>
                <c:pt idx="236">
                  <c:v>20011130</c:v>
                </c:pt>
                <c:pt idx="237">
                  <c:v>20011203</c:v>
                </c:pt>
                <c:pt idx="238">
                  <c:v>20011204</c:v>
                </c:pt>
                <c:pt idx="239">
                  <c:v>20011205</c:v>
                </c:pt>
                <c:pt idx="240">
                  <c:v>20011206</c:v>
                </c:pt>
                <c:pt idx="241">
                  <c:v>20011207</c:v>
                </c:pt>
                <c:pt idx="242">
                  <c:v>20011210</c:v>
                </c:pt>
                <c:pt idx="243">
                  <c:v>20011211</c:v>
                </c:pt>
                <c:pt idx="244">
                  <c:v>20011212</c:v>
                </c:pt>
                <c:pt idx="245">
                  <c:v>20011213</c:v>
                </c:pt>
                <c:pt idx="246">
                  <c:v>20011214</c:v>
                </c:pt>
                <c:pt idx="247">
                  <c:v>20011217</c:v>
                </c:pt>
                <c:pt idx="248">
                  <c:v>20011218</c:v>
                </c:pt>
                <c:pt idx="249">
                  <c:v>20011219</c:v>
                </c:pt>
                <c:pt idx="250">
                  <c:v>20011220</c:v>
                </c:pt>
                <c:pt idx="251">
                  <c:v>20011221</c:v>
                </c:pt>
                <c:pt idx="252">
                  <c:v>20011227</c:v>
                </c:pt>
                <c:pt idx="253">
                  <c:v>20011228</c:v>
                </c:pt>
                <c:pt idx="254">
                  <c:v>20020102</c:v>
                </c:pt>
                <c:pt idx="255">
                  <c:v>20020103</c:v>
                </c:pt>
                <c:pt idx="256">
                  <c:v>20020104</c:v>
                </c:pt>
                <c:pt idx="257">
                  <c:v>20020107</c:v>
                </c:pt>
                <c:pt idx="258">
                  <c:v>20020108</c:v>
                </c:pt>
                <c:pt idx="259">
                  <c:v>20020109</c:v>
                </c:pt>
                <c:pt idx="260">
                  <c:v>20020110</c:v>
                </c:pt>
                <c:pt idx="261">
                  <c:v>20020111</c:v>
                </c:pt>
                <c:pt idx="262">
                  <c:v>20020114</c:v>
                </c:pt>
                <c:pt idx="263">
                  <c:v>20020115</c:v>
                </c:pt>
                <c:pt idx="264">
                  <c:v>20020116</c:v>
                </c:pt>
                <c:pt idx="265">
                  <c:v>20020117</c:v>
                </c:pt>
                <c:pt idx="266">
                  <c:v>20020118</c:v>
                </c:pt>
                <c:pt idx="267">
                  <c:v>20020121</c:v>
                </c:pt>
                <c:pt idx="268">
                  <c:v>20020122</c:v>
                </c:pt>
                <c:pt idx="269">
                  <c:v>20020123</c:v>
                </c:pt>
                <c:pt idx="270">
                  <c:v>20020124</c:v>
                </c:pt>
                <c:pt idx="271">
                  <c:v>20020125</c:v>
                </c:pt>
                <c:pt idx="272">
                  <c:v>20020128</c:v>
                </c:pt>
                <c:pt idx="273">
                  <c:v>20020129</c:v>
                </c:pt>
                <c:pt idx="274">
                  <c:v>20020130</c:v>
                </c:pt>
                <c:pt idx="275">
                  <c:v>20020131</c:v>
                </c:pt>
                <c:pt idx="276">
                  <c:v>20020201</c:v>
                </c:pt>
                <c:pt idx="277">
                  <c:v>20020204</c:v>
                </c:pt>
                <c:pt idx="278">
                  <c:v>20020205</c:v>
                </c:pt>
                <c:pt idx="279">
                  <c:v>20020206</c:v>
                </c:pt>
                <c:pt idx="280">
                  <c:v>20020207</c:v>
                </c:pt>
                <c:pt idx="281">
                  <c:v>20020208</c:v>
                </c:pt>
                <c:pt idx="282">
                  <c:v>20020211</c:v>
                </c:pt>
                <c:pt idx="283">
                  <c:v>20020212</c:v>
                </c:pt>
                <c:pt idx="284">
                  <c:v>20020213</c:v>
                </c:pt>
                <c:pt idx="285">
                  <c:v>20020214</c:v>
                </c:pt>
                <c:pt idx="286">
                  <c:v>20020215</c:v>
                </c:pt>
                <c:pt idx="287">
                  <c:v>20020218</c:v>
                </c:pt>
                <c:pt idx="288">
                  <c:v>20020219</c:v>
                </c:pt>
                <c:pt idx="289">
                  <c:v>20020220</c:v>
                </c:pt>
                <c:pt idx="290">
                  <c:v>20020221</c:v>
                </c:pt>
                <c:pt idx="291">
                  <c:v>20020222</c:v>
                </c:pt>
                <c:pt idx="292">
                  <c:v>20020225</c:v>
                </c:pt>
                <c:pt idx="293">
                  <c:v>20020226</c:v>
                </c:pt>
                <c:pt idx="294">
                  <c:v>20020227</c:v>
                </c:pt>
                <c:pt idx="295">
                  <c:v>20020228</c:v>
                </c:pt>
                <c:pt idx="296">
                  <c:v>20020301</c:v>
                </c:pt>
                <c:pt idx="297">
                  <c:v>20020304</c:v>
                </c:pt>
                <c:pt idx="298">
                  <c:v>20020305</c:v>
                </c:pt>
                <c:pt idx="299">
                  <c:v>20020306</c:v>
                </c:pt>
                <c:pt idx="300">
                  <c:v>20020307</c:v>
                </c:pt>
                <c:pt idx="301">
                  <c:v>20020308</c:v>
                </c:pt>
                <c:pt idx="302">
                  <c:v>20020311</c:v>
                </c:pt>
                <c:pt idx="303">
                  <c:v>20020312</c:v>
                </c:pt>
                <c:pt idx="304">
                  <c:v>20020313</c:v>
                </c:pt>
                <c:pt idx="305">
                  <c:v>20020314</c:v>
                </c:pt>
                <c:pt idx="306">
                  <c:v>20020315</c:v>
                </c:pt>
                <c:pt idx="307">
                  <c:v>20020318</c:v>
                </c:pt>
                <c:pt idx="308">
                  <c:v>20020319</c:v>
                </c:pt>
                <c:pt idx="309">
                  <c:v>20020320</c:v>
                </c:pt>
                <c:pt idx="310">
                  <c:v>20020321</c:v>
                </c:pt>
                <c:pt idx="311">
                  <c:v>20020322</c:v>
                </c:pt>
                <c:pt idx="312">
                  <c:v>20020325</c:v>
                </c:pt>
                <c:pt idx="313">
                  <c:v>20020326</c:v>
                </c:pt>
                <c:pt idx="314">
                  <c:v>20020327</c:v>
                </c:pt>
                <c:pt idx="315">
                  <c:v>20020328</c:v>
                </c:pt>
                <c:pt idx="316">
                  <c:v>20020402</c:v>
                </c:pt>
                <c:pt idx="317">
                  <c:v>20020403</c:v>
                </c:pt>
                <c:pt idx="318">
                  <c:v>20020404</c:v>
                </c:pt>
                <c:pt idx="319">
                  <c:v>20020405</c:v>
                </c:pt>
                <c:pt idx="320">
                  <c:v>20020408</c:v>
                </c:pt>
                <c:pt idx="321">
                  <c:v>20020409</c:v>
                </c:pt>
                <c:pt idx="322">
                  <c:v>20020410</c:v>
                </c:pt>
                <c:pt idx="323">
                  <c:v>20020411</c:v>
                </c:pt>
                <c:pt idx="324">
                  <c:v>20020412</c:v>
                </c:pt>
                <c:pt idx="325">
                  <c:v>20020415</c:v>
                </c:pt>
                <c:pt idx="326">
                  <c:v>20020416</c:v>
                </c:pt>
                <c:pt idx="327">
                  <c:v>20020417</c:v>
                </c:pt>
                <c:pt idx="328">
                  <c:v>20020418</c:v>
                </c:pt>
                <c:pt idx="329">
                  <c:v>20020419</c:v>
                </c:pt>
                <c:pt idx="330">
                  <c:v>20020422</c:v>
                </c:pt>
                <c:pt idx="331">
                  <c:v>20020423</c:v>
                </c:pt>
                <c:pt idx="332">
                  <c:v>20020424</c:v>
                </c:pt>
                <c:pt idx="333">
                  <c:v>20020425</c:v>
                </c:pt>
                <c:pt idx="334">
                  <c:v>20020426</c:v>
                </c:pt>
                <c:pt idx="335">
                  <c:v>20020429</c:v>
                </c:pt>
                <c:pt idx="336">
                  <c:v>20020430</c:v>
                </c:pt>
                <c:pt idx="337">
                  <c:v>20020502</c:v>
                </c:pt>
                <c:pt idx="338">
                  <c:v>20020503</c:v>
                </c:pt>
                <c:pt idx="339">
                  <c:v>20020506</c:v>
                </c:pt>
                <c:pt idx="340">
                  <c:v>20020507</c:v>
                </c:pt>
                <c:pt idx="341">
                  <c:v>20020508</c:v>
                </c:pt>
                <c:pt idx="342">
                  <c:v>20020509</c:v>
                </c:pt>
                <c:pt idx="343">
                  <c:v>20020510</c:v>
                </c:pt>
                <c:pt idx="344">
                  <c:v>20020513</c:v>
                </c:pt>
                <c:pt idx="345">
                  <c:v>20020514</c:v>
                </c:pt>
                <c:pt idx="346">
                  <c:v>20020515</c:v>
                </c:pt>
                <c:pt idx="347">
                  <c:v>20020516</c:v>
                </c:pt>
                <c:pt idx="348">
                  <c:v>20020517</c:v>
                </c:pt>
                <c:pt idx="349">
                  <c:v>20020520</c:v>
                </c:pt>
                <c:pt idx="350">
                  <c:v>20020521</c:v>
                </c:pt>
                <c:pt idx="351">
                  <c:v>20020522</c:v>
                </c:pt>
                <c:pt idx="352">
                  <c:v>20020523</c:v>
                </c:pt>
                <c:pt idx="353">
                  <c:v>20020524</c:v>
                </c:pt>
                <c:pt idx="354">
                  <c:v>20020527</c:v>
                </c:pt>
                <c:pt idx="355">
                  <c:v>20020528</c:v>
                </c:pt>
                <c:pt idx="356">
                  <c:v>20020529</c:v>
                </c:pt>
                <c:pt idx="357">
                  <c:v>20020530</c:v>
                </c:pt>
                <c:pt idx="358">
                  <c:v>20020531</c:v>
                </c:pt>
                <c:pt idx="359">
                  <c:v>20020603</c:v>
                </c:pt>
                <c:pt idx="360">
                  <c:v>20020604</c:v>
                </c:pt>
                <c:pt idx="361">
                  <c:v>20020605</c:v>
                </c:pt>
                <c:pt idx="362">
                  <c:v>20020606</c:v>
                </c:pt>
                <c:pt idx="363">
                  <c:v>20020607</c:v>
                </c:pt>
                <c:pt idx="364">
                  <c:v>20020610</c:v>
                </c:pt>
                <c:pt idx="365">
                  <c:v>20020611</c:v>
                </c:pt>
                <c:pt idx="366">
                  <c:v>20020612</c:v>
                </c:pt>
                <c:pt idx="367">
                  <c:v>20020613</c:v>
                </c:pt>
                <c:pt idx="368">
                  <c:v>20020614</c:v>
                </c:pt>
                <c:pt idx="369">
                  <c:v>20020617</c:v>
                </c:pt>
                <c:pt idx="370">
                  <c:v>20020618</c:v>
                </c:pt>
                <c:pt idx="371">
                  <c:v>20020619</c:v>
                </c:pt>
                <c:pt idx="372">
                  <c:v>20020620</c:v>
                </c:pt>
                <c:pt idx="373">
                  <c:v>20020621</c:v>
                </c:pt>
                <c:pt idx="374">
                  <c:v>20020624</c:v>
                </c:pt>
                <c:pt idx="375">
                  <c:v>20020625</c:v>
                </c:pt>
                <c:pt idx="376">
                  <c:v>20020626</c:v>
                </c:pt>
                <c:pt idx="377">
                  <c:v>20020627</c:v>
                </c:pt>
                <c:pt idx="378">
                  <c:v>20020628</c:v>
                </c:pt>
                <c:pt idx="379">
                  <c:v>20020701</c:v>
                </c:pt>
                <c:pt idx="380">
                  <c:v>20020702</c:v>
                </c:pt>
                <c:pt idx="381">
                  <c:v>20020703</c:v>
                </c:pt>
                <c:pt idx="382">
                  <c:v>20020704</c:v>
                </c:pt>
                <c:pt idx="383">
                  <c:v>20020705</c:v>
                </c:pt>
                <c:pt idx="384">
                  <c:v>20020708</c:v>
                </c:pt>
                <c:pt idx="385">
                  <c:v>20020709</c:v>
                </c:pt>
                <c:pt idx="386">
                  <c:v>20020710</c:v>
                </c:pt>
                <c:pt idx="387">
                  <c:v>20020711</c:v>
                </c:pt>
                <c:pt idx="388">
                  <c:v>20020712</c:v>
                </c:pt>
                <c:pt idx="389">
                  <c:v>20020715</c:v>
                </c:pt>
                <c:pt idx="390">
                  <c:v>20020716</c:v>
                </c:pt>
                <c:pt idx="391">
                  <c:v>20020717</c:v>
                </c:pt>
                <c:pt idx="392">
                  <c:v>20020718</c:v>
                </c:pt>
                <c:pt idx="393">
                  <c:v>20020719</c:v>
                </c:pt>
                <c:pt idx="394">
                  <c:v>20020722</c:v>
                </c:pt>
                <c:pt idx="395">
                  <c:v>20020723</c:v>
                </c:pt>
                <c:pt idx="396">
                  <c:v>20020724</c:v>
                </c:pt>
                <c:pt idx="397">
                  <c:v>20020725</c:v>
                </c:pt>
                <c:pt idx="398">
                  <c:v>20020726</c:v>
                </c:pt>
                <c:pt idx="399">
                  <c:v>20020729</c:v>
                </c:pt>
                <c:pt idx="400">
                  <c:v>20020730</c:v>
                </c:pt>
                <c:pt idx="401">
                  <c:v>20020731</c:v>
                </c:pt>
                <c:pt idx="402">
                  <c:v>20020801</c:v>
                </c:pt>
                <c:pt idx="403">
                  <c:v>20020802</c:v>
                </c:pt>
                <c:pt idx="404">
                  <c:v>20020805</c:v>
                </c:pt>
                <c:pt idx="405">
                  <c:v>20020806</c:v>
                </c:pt>
                <c:pt idx="406">
                  <c:v>20020807</c:v>
                </c:pt>
                <c:pt idx="407">
                  <c:v>20020808</c:v>
                </c:pt>
                <c:pt idx="408">
                  <c:v>20020809</c:v>
                </c:pt>
                <c:pt idx="409">
                  <c:v>20020812</c:v>
                </c:pt>
                <c:pt idx="410">
                  <c:v>20020813</c:v>
                </c:pt>
                <c:pt idx="411">
                  <c:v>20020814</c:v>
                </c:pt>
                <c:pt idx="412">
                  <c:v>20020815</c:v>
                </c:pt>
                <c:pt idx="413">
                  <c:v>20020816</c:v>
                </c:pt>
                <c:pt idx="414">
                  <c:v>20020819</c:v>
                </c:pt>
                <c:pt idx="415">
                  <c:v>20020820</c:v>
                </c:pt>
                <c:pt idx="416">
                  <c:v>20020821</c:v>
                </c:pt>
                <c:pt idx="417">
                  <c:v>20020822</c:v>
                </c:pt>
                <c:pt idx="418">
                  <c:v>20020823</c:v>
                </c:pt>
                <c:pt idx="419">
                  <c:v>20020826</c:v>
                </c:pt>
                <c:pt idx="420">
                  <c:v>20020827</c:v>
                </c:pt>
                <c:pt idx="421">
                  <c:v>20020828</c:v>
                </c:pt>
                <c:pt idx="422">
                  <c:v>20020829</c:v>
                </c:pt>
                <c:pt idx="423">
                  <c:v>20020830</c:v>
                </c:pt>
                <c:pt idx="424">
                  <c:v>20020902</c:v>
                </c:pt>
                <c:pt idx="425">
                  <c:v>20020903</c:v>
                </c:pt>
                <c:pt idx="426">
                  <c:v>20020904</c:v>
                </c:pt>
                <c:pt idx="427">
                  <c:v>20020905</c:v>
                </c:pt>
                <c:pt idx="428">
                  <c:v>20020906</c:v>
                </c:pt>
                <c:pt idx="429">
                  <c:v>20020909</c:v>
                </c:pt>
                <c:pt idx="430">
                  <c:v>20020910</c:v>
                </c:pt>
                <c:pt idx="431">
                  <c:v>20020911</c:v>
                </c:pt>
                <c:pt idx="432">
                  <c:v>20020912</c:v>
                </c:pt>
                <c:pt idx="433">
                  <c:v>20020913</c:v>
                </c:pt>
                <c:pt idx="434">
                  <c:v>20020916</c:v>
                </c:pt>
                <c:pt idx="435">
                  <c:v>20020917</c:v>
                </c:pt>
                <c:pt idx="436">
                  <c:v>20020918</c:v>
                </c:pt>
                <c:pt idx="437">
                  <c:v>20020919</c:v>
                </c:pt>
                <c:pt idx="438">
                  <c:v>20020920</c:v>
                </c:pt>
                <c:pt idx="439">
                  <c:v>20020923</c:v>
                </c:pt>
                <c:pt idx="440">
                  <c:v>20020924</c:v>
                </c:pt>
                <c:pt idx="441">
                  <c:v>20020925</c:v>
                </c:pt>
                <c:pt idx="442">
                  <c:v>20020926</c:v>
                </c:pt>
                <c:pt idx="443">
                  <c:v>20020927</c:v>
                </c:pt>
                <c:pt idx="444">
                  <c:v>20020930</c:v>
                </c:pt>
                <c:pt idx="445">
                  <c:v>20021001</c:v>
                </c:pt>
                <c:pt idx="446">
                  <c:v>20021002</c:v>
                </c:pt>
                <c:pt idx="447">
                  <c:v>20021003</c:v>
                </c:pt>
                <c:pt idx="448">
                  <c:v>20021004</c:v>
                </c:pt>
                <c:pt idx="449">
                  <c:v>20021007</c:v>
                </c:pt>
                <c:pt idx="450">
                  <c:v>20021008</c:v>
                </c:pt>
                <c:pt idx="451">
                  <c:v>20021009</c:v>
                </c:pt>
                <c:pt idx="452">
                  <c:v>20021010</c:v>
                </c:pt>
                <c:pt idx="453">
                  <c:v>20021011</c:v>
                </c:pt>
                <c:pt idx="454">
                  <c:v>20021014</c:v>
                </c:pt>
                <c:pt idx="455">
                  <c:v>20021015</c:v>
                </c:pt>
                <c:pt idx="456">
                  <c:v>20021016</c:v>
                </c:pt>
                <c:pt idx="457">
                  <c:v>20021017</c:v>
                </c:pt>
                <c:pt idx="458">
                  <c:v>20021018</c:v>
                </c:pt>
                <c:pt idx="459">
                  <c:v>20021021</c:v>
                </c:pt>
                <c:pt idx="460">
                  <c:v>20021022</c:v>
                </c:pt>
                <c:pt idx="461">
                  <c:v>20021023</c:v>
                </c:pt>
                <c:pt idx="462">
                  <c:v>20021024</c:v>
                </c:pt>
                <c:pt idx="463">
                  <c:v>20021025</c:v>
                </c:pt>
                <c:pt idx="464">
                  <c:v>20021028</c:v>
                </c:pt>
                <c:pt idx="465">
                  <c:v>20021029</c:v>
                </c:pt>
                <c:pt idx="466">
                  <c:v>20021030</c:v>
                </c:pt>
                <c:pt idx="467">
                  <c:v>20021031</c:v>
                </c:pt>
                <c:pt idx="468">
                  <c:v>20021101</c:v>
                </c:pt>
                <c:pt idx="469">
                  <c:v>20021104</c:v>
                </c:pt>
                <c:pt idx="470">
                  <c:v>20021105</c:v>
                </c:pt>
                <c:pt idx="471">
                  <c:v>20021106</c:v>
                </c:pt>
                <c:pt idx="472">
                  <c:v>20021107</c:v>
                </c:pt>
                <c:pt idx="473">
                  <c:v>20021108</c:v>
                </c:pt>
                <c:pt idx="474">
                  <c:v>20021111</c:v>
                </c:pt>
                <c:pt idx="475">
                  <c:v>20021112</c:v>
                </c:pt>
                <c:pt idx="476">
                  <c:v>20021113</c:v>
                </c:pt>
                <c:pt idx="477">
                  <c:v>20021114</c:v>
                </c:pt>
                <c:pt idx="478">
                  <c:v>20021115</c:v>
                </c:pt>
                <c:pt idx="479">
                  <c:v>20021118</c:v>
                </c:pt>
                <c:pt idx="480">
                  <c:v>20021119</c:v>
                </c:pt>
                <c:pt idx="481">
                  <c:v>20021120</c:v>
                </c:pt>
                <c:pt idx="482">
                  <c:v>20021121</c:v>
                </c:pt>
                <c:pt idx="483">
                  <c:v>20021122</c:v>
                </c:pt>
                <c:pt idx="484">
                  <c:v>20021125</c:v>
                </c:pt>
                <c:pt idx="485">
                  <c:v>20021126</c:v>
                </c:pt>
                <c:pt idx="486">
                  <c:v>20021127</c:v>
                </c:pt>
                <c:pt idx="487">
                  <c:v>20021128</c:v>
                </c:pt>
                <c:pt idx="488">
                  <c:v>20021129</c:v>
                </c:pt>
                <c:pt idx="489">
                  <c:v>20021202</c:v>
                </c:pt>
                <c:pt idx="490">
                  <c:v>20021203</c:v>
                </c:pt>
                <c:pt idx="491">
                  <c:v>20021204</c:v>
                </c:pt>
                <c:pt idx="492">
                  <c:v>20021205</c:v>
                </c:pt>
                <c:pt idx="493">
                  <c:v>20021206</c:v>
                </c:pt>
                <c:pt idx="494">
                  <c:v>20021209</c:v>
                </c:pt>
                <c:pt idx="495">
                  <c:v>20021210</c:v>
                </c:pt>
                <c:pt idx="496">
                  <c:v>20021211</c:v>
                </c:pt>
                <c:pt idx="497">
                  <c:v>20021212</c:v>
                </c:pt>
                <c:pt idx="498">
                  <c:v>20021213</c:v>
                </c:pt>
                <c:pt idx="499">
                  <c:v>20021216</c:v>
                </c:pt>
                <c:pt idx="500">
                  <c:v>20021217</c:v>
                </c:pt>
                <c:pt idx="501">
                  <c:v>20021218</c:v>
                </c:pt>
                <c:pt idx="502">
                  <c:v>20021219</c:v>
                </c:pt>
                <c:pt idx="503">
                  <c:v>20021220</c:v>
                </c:pt>
                <c:pt idx="504">
                  <c:v>20021223</c:v>
                </c:pt>
                <c:pt idx="505">
                  <c:v>20021227</c:v>
                </c:pt>
                <c:pt idx="506">
                  <c:v>20021230</c:v>
                </c:pt>
                <c:pt idx="507">
                  <c:v>20030102</c:v>
                </c:pt>
                <c:pt idx="508">
                  <c:v>20030103</c:v>
                </c:pt>
                <c:pt idx="509">
                  <c:v>20030106</c:v>
                </c:pt>
                <c:pt idx="510">
                  <c:v>20030107</c:v>
                </c:pt>
                <c:pt idx="511">
                  <c:v>20030108</c:v>
                </c:pt>
                <c:pt idx="512">
                  <c:v>20030109</c:v>
                </c:pt>
                <c:pt idx="513">
                  <c:v>20030110</c:v>
                </c:pt>
                <c:pt idx="514">
                  <c:v>20030113</c:v>
                </c:pt>
                <c:pt idx="515">
                  <c:v>20030114</c:v>
                </c:pt>
                <c:pt idx="516">
                  <c:v>20030115</c:v>
                </c:pt>
                <c:pt idx="517">
                  <c:v>20030116</c:v>
                </c:pt>
                <c:pt idx="518">
                  <c:v>20030117</c:v>
                </c:pt>
                <c:pt idx="519">
                  <c:v>20030120</c:v>
                </c:pt>
                <c:pt idx="520">
                  <c:v>20030121</c:v>
                </c:pt>
                <c:pt idx="521">
                  <c:v>20030122</c:v>
                </c:pt>
                <c:pt idx="522">
                  <c:v>20030123</c:v>
                </c:pt>
                <c:pt idx="523">
                  <c:v>20030124</c:v>
                </c:pt>
                <c:pt idx="524">
                  <c:v>20030127</c:v>
                </c:pt>
                <c:pt idx="525">
                  <c:v>20030128</c:v>
                </c:pt>
                <c:pt idx="526">
                  <c:v>20030129</c:v>
                </c:pt>
                <c:pt idx="527">
                  <c:v>20030130</c:v>
                </c:pt>
                <c:pt idx="528">
                  <c:v>20030131</c:v>
                </c:pt>
                <c:pt idx="529">
                  <c:v>20030203</c:v>
                </c:pt>
                <c:pt idx="530">
                  <c:v>20030204</c:v>
                </c:pt>
                <c:pt idx="531">
                  <c:v>20030205</c:v>
                </c:pt>
                <c:pt idx="532">
                  <c:v>20030206</c:v>
                </c:pt>
                <c:pt idx="533">
                  <c:v>20030207</c:v>
                </c:pt>
                <c:pt idx="534">
                  <c:v>20030210</c:v>
                </c:pt>
                <c:pt idx="535">
                  <c:v>20030211</c:v>
                </c:pt>
                <c:pt idx="536">
                  <c:v>20030212</c:v>
                </c:pt>
                <c:pt idx="537">
                  <c:v>20030213</c:v>
                </c:pt>
                <c:pt idx="538">
                  <c:v>20030214</c:v>
                </c:pt>
                <c:pt idx="539">
                  <c:v>20030217</c:v>
                </c:pt>
                <c:pt idx="540">
                  <c:v>20030218</c:v>
                </c:pt>
                <c:pt idx="541">
                  <c:v>20030219</c:v>
                </c:pt>
                <c:pt idx="542">
                  <c:v>20030220</c:v>
                </c:pt>
                <c:pt idx="543">
                  <c:v>20030221</c:v>
                </c:pt>
                <c:pt idx="544">
                  <c:v>20030224</c:v>
                </c:pt>
                <c:pt idx="545">
                  <c:v>20030225</c:v>
                </c:pt>
                <c:pt idx="546">
                  <c:v>20030226</c:v>
                </c:pt>
                <c:pt idx="547">
                  <c:v>20030227</c:v>
                </c:pt>
                <c:pt idx="548">
                  <c:v>20030228</c:v>
                </c:pt>
                <c:pt idx="549">
                  <c:v>20030303</c:v>
                </c:pt>
                <c:pt idx="550">
                  <c:v>20030304</c:v>
                </c:pt>
                <c:pt idx="551">
                  <c:v>20030305</c:v>
                </c:pt>
                <c:pt idx="552">
                  <c:v>20030306</c:v>
                </c:pt>
                <c:pt idx="553">
                  <c:v>20030307</c:v>
                </c:pt>
                <c:pt idx="554">
                  <c:v>20030310</c:v>
                </c:pt>
                <c:pt idx="555">
                  <c:v>20030311</c:v>
                </c:pt>
                <c:pt idx="556">
                  <c:v>20030312</c:v>
                </c:pt>
                <c:pt idx="557">
                  <c:v>20030313</c:v>
                </c:pt>
                <c:pt idx="558">
                  <c:v>20030314</c:v>
                </c:pt>
                <c:pt idx="559">
                  <c:v>20030317</c:v>
                </c:pt>
                <c:pt idx="560">
                  <c:v>20030318</c:v>
                </c:pt>
                <c:pt idx="561">
                  <c:v>20030319</c:v>
                </c:pt>
                <c:pt idx="562">
                  <c:v>20030320</c:v>
                </c:pt>
                <c:pt idx="563">
                  <c:v>20030321</c:v>
                </c:pt>
                <c:pt idx="564">
                  <c:v>20030324</c:v>
                </c:pt>
                <c:pt idx="565">
                  <c:v>20030325</c:v>
                </c:pt>
                <c:pt idx="566">
                  <c:v>20030326</c:v>
                </c:pt>
                <c:pt idx="567">
                  <c:v>20030327</c:v>
                </c:pt>
                <c:pt idx="568">
                  <c:v>20030328</c:v>
                </c:pt>
                <c:pt idx="569">
                  <c:v>20030331</c:v>
                </c:pt>
                <c:pt idx="570">
                  <c:v>20030401</c:v>
                </c:pt>
                <c:pt idx="571">
                  <c:v>20030402</c:v>
                </c:pt>
                <c:pt idx="572">
                  <c:v>20030403</c:v>
                </c:pt>
                <c:pt idx="573">
                  <c:v>20030404</c:v>
                </c:pt>
                <c:pt idx="574">
                  <c:v>20030407</c:v>
                </c:pt>
                <c:pt idx="575">
                  <c:v>20030408</c:v>
                </c:pt>
                <c:pt idx="576">
                  <c:v>20030409</c:v>
                </c:pt>
                <c:pt idx="577">
                  <c:v>20030410</c:v>
                </c:pt>
                <c:pt idx="578">
                  <c:v>20030411</c:v>
                </c:pt>
                <c:pt idx="579">
                  <c:v>20030414</c:v>
                </c:pt>
                <c:pt idx="580">
                  <c:v>20030415</c:v>
                </c:pt>
                <c:pt idx="581">
                  <c:v>20030416</c:v>
                </c:pt>
                <c:pt idx="582">
                  <c:v>20030417</c:v>
                </c:pt>
                <c:pt idx="583">
                  <c:v>20030422</c:v>
                </c:pt>
                <c:pt idx="584">
                  <c:v>20030423</c:v>
                </c:pt>
                <c:pt idx="585">
                  <c:v>20030424</c:v>
                </c:pt>
                <c:pt idx="586">
                  <c:v>20030425</c:v>
                </c:pt>
                <c:pt idx="587">
                  <c:v>20030428</c:v>
                </c:pt>
                <c:pt idx="588">
                  <c:v>20030429</c:v>
                </c:pt>
                <c:pt idx="589">
                  <c:v>20030430</c:v>
                </c:pt>
                <c:pt idx="590">
                  <c:v>20030502</c:v>
                </c:pt>
                <c:pt idx="591">
                  <c:v>20030505</c:v>
                </c:pt>
                <c:pt idx="592">
                  <c:v>20030506</c:v>
                </c:pt>
                <c:pt idx="593">
                  <c:v>20030507</c:v>
                </c:pt>
                <c:pt idx="594">
                  <c:v>20030508</c:v>
                </c:pt>
                <c:pt idx="595">
                  <c:v>20030509</c:v>
                </c:pt>
                <c:pt idx="596">
                  <c:v>20030512</c:v>
                </c:pt>
                <c:pt idx="597">
                  <c:v>20030513</c:v>
                </c:pt>
                <c:pt idx="598">
                  <c:v>20030514</c:v>
                </c:pt>
                <c:pt idx="599">
                  <c:v>20030515</c:v>
                </c:pt>
                <c:pt idx="600">
                  <c:v>20030516</c:v>
                </c:pt>
                <c:pt idx="601">
                  <c:v>20030519</c:v>
                </c:pt>
                <c:pt idx="602">
                  <c:v>20030520</c:v>
                </c:pt>
                <c:pt idx="603">
                  <c:v>20030521</c:v>
                </c:pt>
                <c:pt idx="604">
                  <c:v>20030522</c:v>
                </c:pt>
                <c:pt idx="605">
                  <c:v>20030523</c:v>
                </c:pt>
                <c:pt idx="606">
                  <c:v>20030526</c:v>
                </c:pt>
                <c:pt idx="607">
                  <c:v>20030527</c:v>
                </c:pt>
                <c:pt idx="608">
                  <c:v>20030528</c:v>
                </c:pt>
                <c:pt idx="609">
                  <c:v>20030529</c:v>
                </c:pt>
                <c:pt idx="610">
                  <c:v>20030530</c:v>
                </c:pt>
                <c:pt idx="611">
                  <c:v>20030602</c:v>
                </c:pt>
                <c:pt idx="612">
                  <c:v>20030603</c:v>
                </c:pt>
                <c:pt idx="613">
                  <c:v>20030604</c:v>
                </c:pt>
                <c:pt idx="614">
                  <c:v>20030605</c:v>
                </c:pt>
                <c:pt idx="615">
                  <c:v>20030606</c:v>
                </c:pt>
                <c:pt idx="616">
                  <c:v>20030609</c:v>
                </c:pt>
                <c:pt idx="617">
                  <c:v>20030610</c:v>
                </c:pt>
                <c:pt idx="618">
                  <c:v>20030611</c:v>
                </c:pt>
                <c:pt idx="619">
                  <c:v>20030612</c:v>
                </c:pt>
                <c:pt idx="620">
                  <c:v>20030613</c:v>
                </c:pt>
                <c:pt idx="621">
                  <c:v>20030616</c:v>
                </c:pt>
                <c:pt idx="622">
                  <c:v>20030617</c:v>
                </c:pt>
                <c:pt idx="623">
                  <c:v>20030618</c:v>
                </c:pt>
                <c:pt idx="624">
                  <c:v>20030619</c:v>
                </c:pt>
                <c:pt idx="625">
                  <c:v>20030620</c:v>
                </c:pt>
                <c:pt idx="626">
                  <c:v>20030623</c:v>
                </c:pt>
                <c:pt idx="627">
                  <c:v>20030624</c:v>
                </c:pt>
                <c:pt idx="628">
                  <c:v>20030625</c:v>
                </c:pt>
                <c:pt idx="629">
                  <c:v>20030626</c:v>
                </c:pt>
                <c:pt idx="630">
                  <c:v>20030627</c:v>
                </c:pt>
                <c:pt idx="631">
                  <c:v>20030630</c:v>
                </c:pt>
                <c:pt idx="632">
                  <c:v>20030701</c:v>
                </c:pt>
                <c:pt idx="633">
                  <c:v>20030702</c:v>
                </c:pt>
                <c:pt idx="634">
                  <c:v>20030703</c:v>
                </c:pt>
                <c:pt idx="635">
                  <c:v>20030704</c:v>
                </c:pt>
                <c:pt idx="636">
                  <c:v>20030707</c:v>
                </c:pt>
                <c:pt idx="637">
                  <c:v>20030708</c:v>
                </c:pt>
                <c:pt idx="638">
                  <c:v>20030709</c:v>
                </c:pt>
                <c:pt idx="639">
                  <c:v>20030710</c:v>
                </c:pt>
                <c:pt idx="640">
                  <c:v>20030711</c:v>
                </c:pt>
                <c:pt idx="641">
                  <c:v>20030714</c:v>
                </c:pt>
                <c:pt idx="642">
                  <c:v>20030715</c:v>
                </c:pt>
                <c:pt idx="643">
                  <c:v>20030716</c:v>
                </c:pt>
                <c:pt idx="644">
                  <c:v>20030717</c:v>
                </c:pt>
                <c:pt idx="645">
                  <c:v>20030718</c:v>
                </c:pt>
                <c:pt idx="646">
                  <c:v>20030721</c:v>
                </c:pt>
                <c:pt idx="647">
                  <c:v>20030722</c:v>
                </c:pt>
                <c:pt idx="648">
                  <c:v>20030723</c:v>
                </c:pt>
                <c:pt idx="649">
                  <c:v>20030724</c:v>
                </c:pt>
                <c:pt idx="650">
                  <c:v>20030725</c:v>
                </c:pt>
                <c:pt idx="651">
                  <c:v>20030728</c:v>
                </c:pt>
                <c:pt idx="652">
                  <c:v>20030729</c:v>
                </c:pt>
                <c:pt idx="653">
                  <c:v>20030730</c:v>
                </c:pt>
                <c:pt idx="654">
                  <c:v>20030731</c:v>
                </c:pt>
                <c:pt idx="655">
                  <c:v>20030801</c:v>
                </c:pt>
                <c:pt idx="656">
                  <c:v>20030804</c:v>
                </c:pt>
                <c:pt idx="657">
                  <c:v>20030805</c:v>
                </c:pt>
                <c:pt idx="658">
                  <c:v>20030806</c:v>
                </c:pt>
                <c:pt idx="659">
                  <c:v>20030807</c:v>
                </c:pt>
                <c:pt idx="660">
                  <c:v>20030808</c:v>
                </c:pt>
                <c:pt idx="661">
                  <c:v>20030811</c:v>
                </c:pt>
                <c:pt idx="662">
                  <c:v>20030812</c:v>
                </c:pt>
                <c:pt idx="663">
                  <c:v>20030813</c:v>
                </c:pt>
                <c:pt idx="664">
                  <c:v>20030814</c:v>
                </c:pt>
                <c:pt idx="665">
                  <c:v>20030815</c:v>
                </c:pt>
                <c:pt idx="666">
                  <c:v>20030818</c:v>
                </c:pt>
                <c:pt idx="667">
                  <c:v>20030819</c:v>
                </c:pt>
                <c:pt idx="668">
                  <c:v>20030820</c:v>
                </c:pt>
                <c:pt idx="669">
                  <c:v>20030821</c:v>
                </c:pt>
                <c:pt idx="670">
                  <c:v>20030822</c:v>
                </c:pt>
                <c:pt idx="671">
                  <c:v>20030825</c:v>
                </c:pt>
                <c:pt idx="672">
                  <c:v>20030826</c:v>
                </c:pt>
                <c:pt idx="673">
                  <c:v>20030827</c:v>
                </c:pt>
                <c:pt idx="674">
                  <c:v>20030828</c:v>
                </c:pt>
                <c:pt idx="675">
                  <c:v>20030829</c:v>
                </c:pt>
                <c:pt idx="676">
                  <c:v>20030901</c:v>
                </c:pt>
                <c:pt idx="677">
                  <c:v>20030902</c:v>
                </c:pt>
                <c:pt idx="678">
                  <c:v>20030903</c:v>
                </c:pt>
                <c:pt idx="679">
                  <c:v>20030904</c:v>
                </c:pt>
                <c:pt idx="680">
                  <c:v>20030905</c:v>
                </c:pt>
                <c:pt idx="681">
                  <c:v>20030908</c:v>
                </c:pt>
                <c:pt idx="682">
                  <c:v>20030909</c:v>
                </c:pt>
                <c:pt idx="683">
                  <c:v>20030910</c:v>
                </c:pt>
                <c:pt idx="684">
                  <c:v>20030911</c:v>
                </c:pt>
                <c:pt idx="685">
                  <c:v>20030912</c:v>
                </c:pt>
                <c:pt idx="686">
                  <c:v>20030915</c:v>
                </c:pt>
                <c:pt idx="687">
                  <c:v>20030916</c:v>
                </c:pt>
                <c:pt idx="688">
                  <c:v>20030917</c:v>
                </c:pt>
                <c:pt idx="689">
                  <c:v>20030918</c:v>
                </c:pt>
                <c:pt idx="690">
                  <c:v>20030919</c:v>
                </c:pt>
                <c:pt idx="691">
                  <c:v>20030922</c:v>
                </c:pt>
                <c:pt idx="692">
                  <c:v>20030923</c:v>
                </c:pt>
                <c:pt idx="693">
                  <c:v>20030924</c:v>
                </c:pt>
                <c:pt idx="694">
                  <c:v>20030925</c:v>
                </c:pt>
                <c:pt idx="695">
                  <c:v>20030926</c:v>
                </c:pt>
                <c:pt idx="696">
                  <c:v>20030929</c:v>
                </c:pt>
                <c:pt idx="697">
                  <c:v>20030930</c:v>
                </c:pt>
                <c:pt idx="698">
                  <c:v>20031001</c:v>
                </c:pt>
                <c:pt idx="699">
                  <c:v>20031002</c:v>
                </c:pt>
                <c:pt idx="700">
                  <c:v>20031003</c:v>
                </c:pt>
                <c:pt idx="701">
                  <c:v>20031006</c:v>
                </c:pt>
                <c:pt idx="702">
                  <c:v>20031007</c:v>
                </c:pt>
                <c:pt idx="703">
                  <c:v>20031008</c:v>
                </c:pt>
                <c:pt idx="704">
                  <c:v>20031009</c:v>
                </c:pt>
                <c:pt idx="705">
                  <c:v>20031010</c:v>
                </c:pt>
                <c:pt idx="706">
                  <c:v>20031013</c:v>
                </c:pt>
                <c:pt idx="707">
                  <c:v>20031014</c:v>
                </c:pt>
                <c:pt idx="708">
                  <c:v>20031015</c:v>
                </c:pt>
                <c:pt idx="709">
                  <c:v>20031016</c:v>
                </c:pt>
                <c:pt idx="710">
                  <c:v>20031017</c:v>
                </c:pt>
                <c:pt idx="711">
                  <c:v>20031020</c:v>
                </c:pt>
                <c:pt idx="712">
                  <c:v>20031021</c:v>
                </c:pt>
                <c:pt idx="713">
                  <c:v>20031022</c:v>
                </c:pt>
                <c:pt idx="714">
                  <c:v>20031023</c:v>
                </c:pt>
                <c:pt idx="715">
                  <c:v>20031024</c:v>
                </c:pt>
                <c:pt idx="716">
                  <c:v>20031027</c:v>
                </c:pt>
                <c:pt idx="717">
                  <c:v>20031028</c:v>
                </c:pt>
                <c:pt idx="718">
                  <c:v>20031029</c:v>
                </c:pt>
                <c:pt idx="719">
                  <c:v>20031030</c:v>
                </c:pt>
                <c:pt idx="720">
                  <c:v>20031031</c:v>
                </c:pt>
                <c:pt idx="721">
                  <c:v>20031103</c:v>
                </c:pt>
                <c:pt idx="722">
                  <c:v>20031104</c:v>
                </c:pt>
                <c:pt idx="723">
                  <c:v>20031105</c:v>
                </c:pt>
                <c:pt idx="724">
                  <c:v>20031106</c:v>
                </c:pt>
                <c:pt idx="725">
                  <c:v>20031107</c:v>
                </c:pt>
                <c:pt idx="726">
                  <c:v>20031110</c:v>
                </c:pt>
                <c:pt idx="727">
                  <c:v>20031111</c:v>
                </c:pt>
                <c:pt idx="728">
                  <c:v>20031112</c:v>
                </c:pt>
                <c:pt idx="729">
                  <c:v>20031113</c:v>
                </c:pt>
                <c:pt idx="730">
                  <c:v>20031114</c:v>
                </c:pt>
                <c:pt idx="731">
                  <c:v>20031117</c:v>
                </c:pt>
                <c:pt idx="732">
                  <c:v>20031118</c:v>
                </c:pt>
                <c:pt idx="733">
                  <c:v>20031119</c:v>
                </c:pt>
                <c:pt idx="734">
                  <c:v>20031120</c:v>
                </c:pt>
                <c:pt idx="735">
                  <c:v>20031121</c:v>
                </c:pt>
                <c:pt idx="736">
                  <c:v>20031124</c:v>
                </c:pt>
                <c:pt idx="737">
                  <c:v>20031125</c:v>
                </c:pt>
                <c:pt idx="738">
                  <c:v>20031126</c:v>
                </c:pt>
                <c:pt idx="739">
                  <c:v>20031127</c:v>
                </c:pt>
                <c:pt idx="740">
                  <c:v>20031128</c:v>
                </c:pt>
                <c:pt idx="741">
                  <c:v>20031201</c:v>
                </c:pt>
                <c:pt idx="742">
                  <c:v>20031202</c:v>
                </c:pt>
                <c:pt idx="743">
                  <c:v>20031203</c:v>
                </c:pt>
                <c:pt idx="744">
                  <c:v>20031204</c:v>
                </c:pt>
                <c:pt idx="745">
                  <c:v>20031205</c:v>
                </c:pt>
                <c:pt idx="746">
                  <c:v>20031208</c:v>
                </c:pt>
                <c:pt idx="747">
                  <c:v>20031209</c:v>
                </c:pt>
                <c:pt idx="748">
                  <c:v>20031210</c:v>
                </c:pt>
                <c:pt idx="749">
                  <c:v>20031211</c:v>
                </c:pt>
                <c:pt idx="750">
                  <c:v>20031212</c:v>
                </c:pt>
                <c:pt idx="751">
                  <c:v>20031215</c:v>
                </c:pt>
                <c:pt idx="752">
                  <c:v>20031216</c:v>
                </c:pt>
                <c:pt idx="753">
                  <c:v>20031217</c:v>
                </c:pt>
                <c:pt idx="754">
                  <c:v>20031218</c:v>
                </c:pt>
                <c:pt idx="755">
                  <c:v>20031219</c:v>
                </c:pt>
                <c:pt idx="756">
                  <c:v>20031222</c:v>
                </c:pt>
                <c:pt idx="757">
                  <c:v>20031223</c:v>
                </c:pt>
                <c:pt idx="758">
                  <c:v>20031229</c:v>
                </c:pt>
                <c:pt idx="759">
                  <c:v>20031230</c:v>
                </c:pt>
                <c:pt idx="760">
                  <c:v>20040102</c:v>
                </c:pt>
                <c:pt idx="761">
                  <c:v>20040105</c:v>
                </c:pt>
                <c:pt idx="762">
                  <c:v>20040106</c:v>
                </c:pt>
                <c:pt idx="763">
                  <c:v>20040107</c:v>
                </c:pt>
                <c:pt idx="764">
                  <c:v>20040108</c:v>
                </c:pt>
                <c:pt idx="765">
                  <c:v>20040109</c:v>
                </c:pt>
                <c:pt idx="766">
                  <c:v>20040112</c:v>
                </c:pt>
                <c:pt idx="767">
                  <c:v>20040113</c:v>
                </c:pt>
                <c:pt idx="768">
                  <c:v>20040114</c:v>
                </c:pt>
                <c:pt idx="769">
                  <c:v>20040115</c:v>
                </c:pt>
                <c:pt idx="770">
                  <c:v>20040116</c:v>
                </c:pt>
                <c:pt idx="771">
                  <c:v>20040119</c:v>
                </c:pt>
                <c:pt idx="772">
                  <c:v>20040120</c:v>
                </c:pt>
                <c:pt idx="773">
                  <c:v>20040121</c:v>
                </c:pt>
                <c:pt idx="774">
                  <c:v>20040122</c:v>
                </c:pt>
                <c:pt idx="775">
                  <c:v>20040123</c:v>
                </c:pt>
                <c:pt idx="776">
                  <c:v>20040126</c:v>
                </c:pt>
                <c:pt idx="777">
                  <c:v>20040127</c:v>
                </c:pt>
                <c:pt idx="778">
                  <c:v>20040128</c:v>
                </c:pt>
                <c:pt idx="779">
                  <c:v>20040129</c:v>
                </c:pt>
                <c:pt idx="780">
                  <c:v>20040130</c:v>
                </c:pt>
                <c:pt idx="781">
                  <c:v>20040202</c:v>
                </c:pt>
                <c:pt idx="782">
                  <c:v>20040203</c:v>
                </c:pt>
                <c:pt idx="783">
                  <c:v>20040204</c:v>
                </c:pt>
                <c:pt idx="784">
                  <c:v>20040205</c:v>
                </c:pt>
                <c:pt idx="785">
                  <c:v>20040206</c:v>
                </c:pt>
                <c:pt idx="786">
                  <c:v>20040209</c:v>
                </c:pt>
                <c:pt idx="787">
                  <c:v>20040210</c:v>
                </c:pt>
                <c:pt idx="788">
                  <c:v>20040211</c:v>
                </c:pt>
                <c:pt idx="789">
                  <c:v>20040212</c:v>
                </c:pt>
                <c:pt idx="790">
                  <c:v>20040213</c:v>
                </c:pt>
                <c:pt idx="791">
                  <c:v>20040216</c:v>
                </c:pt>
                <c:pt idx="792">
                  <c:v>20040217</c:v>
                </c:pt>
                <c:pt idx="793">
                  <c:v>20040218</c:v>
                </c:pt>
                <c:pt idx="794">
                  <c:v>20040219</c:v>
                </c:pt>
                <c:pt idx="795">
                  <c:v>20040220</c:v>
                </c:pt>
                <c:pt idx="796">
                  <c:v>20040223</c:v>
                </c:pt>
                <c:pt idx="797">
                  <c:v>20040224</c:v>
                </c:pt>
                <c:pt idx="798">
                  <c:v>20040225</c:v>
                </c:pt>
                <c:pt idx="799">
                  <c:v>20040226</c:v>
                </c:pt>
                <c:pt idx="800">
                  <c:v>20040227</c:v>
                </c:pt>
                <c:pt idx="801">
                  <c:v>20040301</c:v>
                </c:pt>
                <c:pt idx="802">
                  <c:v>20040302</c:v>
                </c:pt>
                <c:pt idx="803">
                  <c:v>20040303</c:v>
                </c:pt>
                <c:pt idx="804">
                  <c:v>20040304</c:v>
                </c:pt>
                <c:pt idx="805">
                  <c:v>20040305</c:v>
                </c:pt>
                <c:pt idx="806">
                  <c:v>20040308</c:v>
                </c:pt>
                <c:pt idx="807">
                  <c:v>20040309</c:v>
                </c:pt>
                <c:pt idx="808">
                  <c:v>20040310</c:v>
                </c:pt>
                <c:pt idx="809">
                  <c:v>20040311</c:v>
                </c:pt>
                <c:pt idx="810">
                  <c:v>20040312</c:v>
                </c:pt>
                <c:pt idx="811">
                  <c:v>20040315</c:v>
                </c:pt>
                <c:pt idx="812">
                  <c:v>20040316</c:v>
                </c:pt>
                <c:pt idx="813">
                  <c:v>20040317</c:v>
                </c:pt>
                <c:pt idx="814">
                  <c:v>20040318</c:v>
                </c:pt>
                <c:pt idx="815">
                  <c:v>20040319</c:v>
                </c:pt>
                <c:pt idx="816">
                  <c:v>20040322</c:v>
                </c:pt>
                <c:pt idx="817">
                  <c:v>20040323</c:v>
                </c:pt>
                <c:pt idx="818">
                  <c:v>20040324</c:v>
                </c:pt>
                <c:pt idx="819">
                  <c:v>20040325</c:v>
                </c:pt>
                <c:pt idx="820">
                  <c:v>20040326</c:v>
                </c:pt>
                <c:pt idx="821">
                  <c:v>20040329</c:v>
                </c:pt>
                <c:pt idx="822">
                  <c:v>20040330</c:v>
                </c:pt>
                <c:pt idx="823">
                  <c:v>20040331</c:v>
                </c:pt>
                <c:pt idx="824">
                  <c:v>20040401</c:v>
                </c:pt>
                <c:pt idx="825">
                  <c:v>20040402</c:v>
                </c:pt>
                <c:pt idx="826">
                  <c:v>20040405</c:v>
                </c:pt>
                <c:pt idx="827">
                  <c:v>20040406</c:v>
                </c:pt>
                <c:pt idx="828">
                  <c:v>20040407</c:v>
                </c:pt>
                <c:pt idx="829">
                  <c:v>20040408</c:v>
                </c:pt>
                <c:pt idx="830">
                  <c:v>20040413</c:v>
                </c:pt>
                <c:pt idx="831">
                  <c:v>20040414</c:v>
                </c:pt>
                <c:pt idx="832">
                  <c:v>20040415</c:v>
                </c:pt>
                <c:pt idx="833">
                  <c:v>20040416</c:v>
                </c:pt>
                <c:pt idx="834">
                  <c:v>20040419</c:v>
                </c:pt>
                <c:pt idx="835">
                  <c:v>20040420</c:v>
                </c:pt>
                <c:pt idx="836">
                  <c:v>20040421</c:v>
                </c:pt>
                <c:pt idx="837">
                  <c:v>20040422</c:v>
                </c:pt>
                <c:pt idx="838">
                  <c:v>20040423</c:v>
                </c:pt>
                <c:pt idx="839">
                  <c:v>20040426</c:v>
                </c:pt>
                <c:pt idx="840">
                  <c:v>20040427</c:v>
                </c:pt>
                <c:pt idx="841">
                  <c:v>20040428</c:v>
                </c:pt>
                <c:pt idx="842">
                  <c:v>20040429</c:v>
                </c:pt>
                <c:pt idx="843">
                  <c:v>20040430</c:v>
                </c:pt>
                <c:pt idx="844">
                  <c:v>20040503</c:v>
                </c:pt>
                <c:pt idx="845">
                  <c:v>20040504</c:v>
                </c:pt>
                <c:pt idx="846">
                  <c:v>20040505</c:v>
                </c:pt>
                <c:pt idx="847">
                  <c:v>20040506</c:v>
                </c:pt>
                <c:pt idx="848">
                  <c:v>20040507</c:v>
                </c:pt>
                <c:pt idx="849">
                  <c:v>20040510</c:v>
                </c:pt>
                <c:pt idx="850">
                  <c:v>20040511</c:v>
                </c:pt>
                <c:pt idx="851">
                  <c:v>20040512</c:v>
                </c:pt>
                <c:pt idx="852">
                  <c:v>20040513</c:v>
                </c:pt>
                <c:pt idx="853">
                  <c:v>20040514</c:v>
                </c:pt>
                <c:pt idx="854">
                  <c:v>20040517</c:v>
                </c:pt>
                <c:pt idx="855">
                  <c:v>20040518</c:v>
                </c:pt>
                <c:pt idx="856">
                  <c:v>20040519</c:v>
                </c:pt>
                <c:pt idx="857">
                  <c:v>20040520</c:v>
                </c:pt>
                <c:pt idx="858">
                  <c:v>20040521</c:v>
                </c:pt>
                <c:pt idx="859">
                  <c:v>20040524</c:v>
                </c:pt>
                <c:pt idx="860">
                  <c:v>20040525</c:v>
                </c:pt>
                <c:pt idx="861">
                  <c:v>20040526</c:v>
                </c:pt>
                <c:pt idx="862">
                  <c:v>20040527</c:v>
                </c:pt>
                <c:pt idx="863">
                  <c:v>20040528</c:v>
                </c:pt>
                <c:pt idx="864">
                  <c:v>20040531</c:v>
                </c:pt>
                <c:pt idx="865">
                  <c:v>20040601</c:v>
                </c:pt>
                <c:pt idx="866">
                  <c:v>20040602</c:v>
                </c:pt>
                <c:pt idx="867">
                  <c:v>20040603</c:v>
                </c:pt>
                <c:pt idx="868">
                  <c:v>20040604</c:v>
                </c:pt>
                <c:pt idx="869">
                  <c:v>20040607</c:v>
                </c:pt>
                <c:pt idx="870">
                  <c:v>20040608</c:v>
                </c:pt>
                <c:pt idx="871">
                  <c:v>20040609</c:v>
                </c:pt>
                <c:pt idx="872">
                  <c:v>20040610</c:v>
                </c:pt>
                <c:pt idx="873">
                  <c:v>20040611</c:v>
                </c:pt>
                <c:pt idx="874">
                  <c:v>20040614</c:v>
                </c:pt>
                <c:pt idx="875">
                  <c:v>20040615</c:v>
                </c:pt>
                <c:pt idx="876">
                  <c:v>20040616</c:v>
                </c:pt>
                <c:pt idx="877">
                  <c:v>20040617</c:v>
                </c:pt>
                <c:pt idx="878">
                  <c:v>20040618</c:v>
                </c:pt>
                <c:pt idx="879">
                  <c:v>20040621</c:v>
                </c:pt>
                <c:pt idx="880">
                  <c:v>20040622</c:v>
                </c:pt>
                <c:pt idx="881">
                  <c:v>20040623</c:v>
                </c:pt>
                <c:pt idx="882">
                  <c:v>20040624</c:v>
                </c:pt>
                <c:pt idx="883">
                  <c:v>20040625</c:v>
                </c:pt>
                <c:pt idx="884">
                  <c:v>20040628</c:v>
                </c:pt>
                <c:pt idx="885">
                  <c:v>20040629</c:v>
                </c:pt>
                <c:pt idx="886">
                  <c:v>20040630</c:v>
                </c:pt>
                <c:pt idx="887">
                  <c:v>20040701</c:v>
                </c:pt>
                <c:pt idx="888">
                  <c:v>20040702</c:v>
                </c:pt>
                <c:pt idx="889">
                  <c:v>20040705</c:v>
                </c:pt>
                <c:pt idx="890">
                  <c:v>20040706</c:v>
                </c:pt>
                <c:pt idx="891">
                  <c:v>20040707</c:v>
                </c:pt>
                <c:pt idx="892">
                  <c:v>20040708</c:v>
                </c:pt>
                <c:pt idx="893">
                  <c:v>20040709</c:v>
                </c:pt>
                <c:pt idx="894">
                  <c:v>20040712</c:v>
                </c:pt>
                <c:pt idx="895">
                  <c:v>20040713</c:v>
                </c:pt>
                <c:pt idx="896">
                  <c:v>20040714</c:v>
                </c:pt>
                <c:pt idx="897">
                  <c:v>20040715</c:v>
                </c:pt>
                <c:pt idx="898">
                  <c:v>20040716</c:v>
                </c:pt>
                <c:pt idx="899">
                  <c:v>20040719</c:v>
                </c:pt>
                <c:pt idx="900">
                  <c:v>20040720</c:v>
                </c:pt>
                <c:pt idx="901">
                  <c:v>20040721</c:v>
                </c:pt>
                <c:pt idx="902">
                  <c:v>20040722</c:v>
                </c:pt>
                <c:pt idx="903">
                  <c:v>20040723</c:v>
                </c:pt>
                <c:pt idx="904">
                  <c:v>20040726</c:v>
                </c:pt>
                <c:pt idx="905">
                  <c:v>20040727</c:v>
                </c:pt>
                <c:pt idx="906">
                  <c:v>20040728</c:v>
                </c:pt>
                <c:pt idx="907">
                  <c:v>20040729</c:v>
                </c:pt>
                <c:pt idx="908">
                  <c:v>20040730</c:v>
                </c:pt>
                <c:pt idx="909">
                  <c:v>20040802</c:v>
                </c:pt>
                <c:pt idx="910">
                  <c:v>20040803</c:v>
                </c:pt>
                <c:pt idx="911">
                  <c:v>20040804</c:v>
                </c:pt>
                <c:pt idx="912">
                  <c:v>20040805</c:v>
                </c:pt>
                <c:pt idx="913">
                  <c:v>20040806</c:v>
                </c:pt>
                <c:pt idx="914">
                  <c:v>20040809</c:v>
                </c:pt>
                <c:pt idx="915">
                  <c:v>20040810</c:v>
                </c:pt>
                <c:pt idx="916">
                  <c:v>20040811</c:v>
                </c:pt>
                <c:pt idx="917">
                  <c:v>20040812</c:v>
                </c:pt>
                <c:pt idx="918">
                  <c:v>20040813</c:v>
                </c:pt>
                <c:pt idx="919">
                  <c:v>20040816</c:v>
                </c:pt>
                <c:pt idx="920">
                  <c:v>20040817</c:v>
                </c:pt>
                <c:pt idx="921">
                  <c:v>20040818</c:v>
                </c:pt>
                <c:pt idx="922">
                  <c:v>20040819</c:v>
                </c:pt>
                <c:pt idx="923">
                  <c:v>20040820</c:v>
                </c:pt>
                <c:pt idx="924">
                  <c:v>20040823</c:v>
                </c:pt>
                <c:pt idx="925">
                  <c:v>20040824</c:v>
                </c:pt>
                <c:pt idx="926">
                  <c:v>20040825</c:v>
                </c:pt>
                <c:pt idx="927">
                  <c:v>20040826</c:v>
                </c:pt>
                <c:pt idx="928">
                  <c:v>20040827</c:v>
                </c:pt>
                <c:pt idx="929">
                  <c:v>20040830</c:v>
                </c:pt>
                <c:pt idx="930">
                  <c:v>20040831</c:v>
                </c:pt>
                <c:pt idx="931">
                  <c:v>20040901</c:v>
                </c:pt>
                <c:pt idx="932">
                  <c:v>20040902</c:v>
                </c:pt>
                <c:pt idx="933">
                  <c:v>20040903</c:v>
                </c:pt>
                <c:pt idx="934">
                  <c:v>20040906</c:v>
                </c:pt>
                <c:pt idx="935">
                  <c:v>20040907</c:v>
                </c:pt>
                <c:pt idx="936">
                  <c:v>20040908</c:v>
                </c:pt>
                <c:pt idx="937">
                  <c:v>20040909</c:v>
                </c:pt>
                <c:pt idx="938">
                  <c:v>20040910</c:v>
                </c:pt>
                <c:pt idx="939">
                  <c:v>20040913</c:v>
                </c:pt>
                <c:pt idx="940">
                  <c:v>20040914</c:v>
                </c:pt>
                <c:pt idx="941">
                  <c:v>20040915</c:v>
                </c:pt>
                <c:pt idx="942">
                  <c:v>20040916</c:v>
                </c:pt>
                <c:pt idx="943">
                  <c:v>20040917</c:v>
                </c:pt>
                <c:pt idx="944">
                  <c:v>20040920</c:v>
                </c:pt>
                <c:pt idx="945">
                  <c:v>20040921</c:v>
                </c:pt>
                <c:pt idx="946">
                  <c:v>20040922</c:v>
                </c:pt>
                <c:pt idx="947">
                  <c:v>20040923</c:v>
                </c:pt>
                <c:pt idx="948">
                  <c:v>20040924</c:v>
                </c:pt>
                <c:pt idx="949">
                  <c:v>20040927</c:v>
                </c:pt>
                <c:pt idx="950">
                  <c:v>20040928</c:v>
                </c:pt>
                <c:pt idx="951">
                  <c:v>20040929</c:v>
                </c:pt>
                <c:pt idx="952">
                  <c:v>20040930</c:v>
                </c:pt>
                <c:pt idx="953">
                  <c:v>20041001</c:v>
                </c:pt>
                <c:pt idx="954">
                  <c:v>20041004</c:v>
                </c:pt>
                <c:pt idx="955">
                  <c:v>20041005</c:v>
                </c:pt>
                <c:pt idx="956">
                  <c:v>20041006</c:v>
                </c:pt>
                <c:pt idx="957">
                  <c:v>20041007</c:v>
                </c:pt>
                <c:pt idx="958">
                  <c:v>20041008</c:v>
                </c:pt>
                <c:pt idx="959">
                  <c:v>20041011</c:v>
                </c:pt>
                <c:pt idx="960">
                  <c:v>20041012</c:v>
                </c:pt>
                <c:pt idx="961">
                  <c:v>20041013</c:v>
                </c:pt>
                <c:pt idx="962">
                  <c:v>20041014</c:v>
                </c:pt>
                <c:pt idx="963">
                  <c:v>20041015</c:v>
                </c:pt>
                <c:pt idx="964">
                  <c:v>20041018</c:v>
                </c:pt>
                <c:pt idx="965">
                  <c:v>20041019</c:v>
                </c:pt>
                <c:pt idx="966">
                  <c:v>20041020</c:v>
                </c:pt>
                <c:pt idx="967">
                  <c:v>20041021</c:v>
                </c:pt>
                <c:pt idx="968">
                  <c:v>20041022</c:v>
                </c:pt>
                <c:pt idx="969">
                  <c:v>20041025</c:v>
                </c:pt>
                <c:pt idx="970">
                  <c:v>20041026</c:v>
                </c:pt>
                <c:pt idx="971">
                  <c:v>20041027</c:v>
                </c:pt>
                <c:pt idx="972">
                  <c:v>20041028</c:v>
                </c:pt>
                <c:pt idx="973">
                  <c:v>20041029</c:v>
                </c:pt>
                <c:pt idx="974">
                  <c:v>20041101</c:v>
                </c:pt>
                <c:pt idx="975">
                  <c:v>20041102</c:v>
                </c:pt>
                <c:pt idx="976">
                  <c:v>20041103</c:v>
                </c:pt>
                <c:pt idx="977">
                  <c:v>20041104</c:v>
                </c:pt>
                <c:pt idx="978">
                  <c:v>20041105</c:v>
                </c:pt>
                <c:pt idx="979">
                  <c:v>20041108</c:v>
                </c:pt>
                <c:pt idx="980">
                  <c:v>20041109</c:v>
                </c:pt>
                <c:pt idx="981">
                  <c:v>20041110</c:v>
                </c:pt>
                <c:pt idx="982">
                  <c:v>20041111</c:v>
                </c:pt>
                <c:pt idx="983">
                  <c:v>20041112</c:v>
                </c:pt>
                <c:pt idx="984">
                  <c:v>20041115</c:v>
                </c:pt>
                <c:pt idx="985">
                  <c:v>20041116</c:v>
                </c:pt>
                <c:pt idx="986">
                  <c:v>20041117</c:v>
                </c:pt>
                <c:pt idx="987">
                  <c:v>20041118</c:v>
                </c:pt>
                <c:pt idx="988">
                  <c:v>20041119</c:v>
                </c:pt>
                <c:pt idx="989">
                  <c:v>20041122</c:v>
                </c:pt>
                <c:pt idx="990">
                  <c:v>20041123</c:v>
                </c:pt>
                <c:pt idx="991">
                  <c:v>20041124</c:v>
                </c:pt>
                <c:pt idx="992">
                  <c:v>20041125</c:v>
                </c:pt>
                <c:pt idx="993">
                  <c:v>20041126</c:v>
                </c:pt>
                <c:pt idx="994">
                  <c:v>20041129</c:v>
                </c:pt>
                <c:pt idx="995">
                  <c:v>20041130</c:v>
                </c:pt>
                <c:pt idx="996">
                  <c:v>20041201</c:v>
                </c:pt>
                <c:pt idx="997">
                  <c:v>20041202</c:v>
                </c:pt>
                <c:pt idx="998">
                  <c:v>20041203</c:v>
                </c:pt>
                <c:pt idx="999">
                  <c:v>20041206</c:v>
                </c:pt>
                <c:pt idx="1000">
                  <c:v>20041207</c:v>
                </c:pt>
                <c:pt idx="1001">
                  <c:v>20041208</c:v>
                </c:pt>
                <c:pt idx="1002">
                  <c:v>20041209</c:v>
                </c:pt>
                <c:pt idx="1003">
                  <c:v>20041210</c:v>
                </c:pt>
                <c:pt idx="1004">
                  <c:v>20041213</c:v>
                </c:pt>
                <c:pt idx="1005">
                  <c:v>20041214</c:v>
                </c:pt>
                <c:pt idx="1006">
                  <c:v>20041215</c:v>
                </c:pt>
                <c:pt idx="1007">
                  <c:v>20041216</c:v>
                </c:pt>
                <c:pt idx="1008">
                  <c:v>20041217</c:v>
                </c:pt>
                <c:pt idx="1009">
                  <c:v>20041220</c:v>
                </c:pt>
                <c:pt idx="1010">
                  <c:v>20041221</c:v>
                </c:pt>
                <c:pt idx="1011">
                  <c:v>20041222</c:v>
                </c:pt>
                <c:pt idx="1012">
                  <c:v>20041223</c:v>
                </c:pt>
                <c:pt idx="1013">
                  <c:v>20041227</c:v>
                </c:pt>
                <c:pt idx="1014">
                  <c:v>20041228</c:v>
                </c:pt>
                <c:pt idx="1015">
                  <c:v>20041229</c:v>
                </c:pt>
                <c:pt idx="1016">
                  <c:v>20041230</c:v>
                </c:pt>
                <c:pt idx="1017">
                  <c:v>20050103</c:v>
                </c:pt>
                <c:pt idx="1018">
                  <c:v>20050104</c:v>
                </c:pt>
                <c:pt idx="1019">
                  <c:v>20050105</c:v>
                </c:pt>
                <c:pt idx="1020">
                  <c:v>20050106</c:v>
                </c:pt>
                <c:pt idx="1021">
                  <c:v>20050107</c:v>
                </c:pt>
                <c:pt idx="1022">
                  <c:v>20050110</c:v>
                </c:pt>
                <c:pt idx="1023">
                  <c:v>20050111</c:v>
                </c:pt>
                <c:pt idx="1024">
                  <c:v>20050112</c:v>
                </c:pt>
                <c:pt idx="1025">
                  <c:v>20050113</c:v>
                </c:pt>
                <c:pt idx="1026">
                  <c:v>20050114</c:v>
                </c:pt>
                <c:pt idx="1027">
                  <c:v>20050117</c:v>
                </c:pt>
                <c:pt idx="1028">
                  <c:v>20050118</c:v>
                </c:pt>
                <c:pt idx="1029">
                  <c:v>20050119</c:v>
                </c:pt>
                <c:pt idx="1030">
                  <c:v>20050120</c:v>
                </c:pt>
                <c:pt idx="1031">
                  <c:v>20050121</c:v>
                </c:pt>
                <c:pt idx="1032">
                  <c:v>20050124</c:v>
                </c:pt>
                <c:pt idx="1033">
                  <c:v>20050125</c:v>
                </c:pt>
                <c:pt idx="1034">
                  <c:v>20050126</c:v>
                </c:pt>
                <c:pt idx="1035">
                  <c:v>20050127</c:v>
                </c:pt>
                <c:pt idx="1036">
                  <c:v>20050128</c:v>
                </c:pt>
                <c:pt idx="1037">
                  <c:v>20050131</c:v>
                </c:pt>
                <c:pt idx="1038">
                  <c:v>20050201</c:v>
                </c:pt>
                <c:pt idx="1039">
                  <c:v>20050202</c:v>
                </c:pt>
                <c:pt idx="1040">
                  <c:v>20050203</c:v>
                </c:pt>
                <c:pt idx="1041">
                  <c:v>20050204</c:v>
                </c:pt>
                <c:pt idx="1042">
                  <c:v>20050207</c:v>
                </c:pt>
                <c:pt idx="1043">
                  <c:v>20050208</c:v>
                </c:pt>
                <c:pt idx="1044">
                  <c:v>20050209</c:v>
                </c:pt>
                <c:pt idx="1045">
                  <c:v>20050210</c:v>
                </c:pt>
                <c:pt idx="1046">
                  <c:v>20050211</c:v>
                </c:pt>
                <c:pt idx="1047">
                  <c:v>20050214</c:v>
                </c:pt>
                <c:pt idx="1048">
                  <c:v>20050215</c:v>
                </c:pt>
                <c:pt idx="1049">
                  <c:v>20050216</c:v>
                </c:pt>
                <c:pt idx="1050">
                  <c:v>20050217</c:v>
                </c:pt>
                <c:pt idx="1051">
                  <c:v>20050218</c:v>
                </c:pt>
                <c:pt idx="1052">
                  <c:v>20050221</c:v>
                </c:pt>
                <c:pt idx="1053">
                  <c:v>20050222</c:v>
                </c:pt>
                <c:pt idx="1054">
                  <c:v>20050223</c:v>
                </c:pt>
                <c:pt idx="1055">
                  <c:v>20050224</c:v>
                </c:pt>
                <c:pt idx="1056">
                  <c:v>20050225</c:v>
                </c:pt>
                <c:pt idx="1057">
                  <c:v>20050228</c:v>
                </c:pt>
                <c:pt idx="1058">
                  <c:v>20050301</c:v>
                </c:pt>
                <c:pt idx="1059">
                  <c:v>20050302</c:v>
                </c:pt>
                <c:pt idx="1060">
                  <c:v>20050303</c:v>
                </c:pt>
                <c:pt idx="1061">
                  <c:v>20050304</c:v>
                </c:pt>
                <c:pt idx="1062">
                  <c:v>20050307</c:v>
                </c:pt>
                <c:pt idx="1063">
                  <c:v>20050308</c:v>
                </c:pt>
                <c:pt idx="1064">
                  <c:v>20050309</c:v>
                </c:pt>
                <c:pt idx="1065">
                  <c:v>20050310</c:v>
                </c:pt>
                <c:pt idx="1066">
                  <c:v>20050311</c:v>
                </c:pt>
                <c:pt idx="1067">
                  <c:v>20050314</c:v>
                </c:pt>
                <c:pt idx="1068">
                  <c:v>20050315</c:v>
                </c:pt>
                <c:pt idx="1069">
                  <c:v>20050316</c:v>
                </c:pt>
                <c:pt idx="1070">
                  <c:v>20050317</c:v>
                </c:pt>
                <c:pt idx="1071">
                  <c:v>20050318</c:v>
                </c:pt>
                <c:pt idx="1072">
                  <c:v>20050321</c:v>
                </c:pt>
                <c:pt idx="1073">
                  <c:v>20050322</c:v>
                </c:pt>
                <c:pt idx="1074">
                  <c:v>20050323</c:v>
                </c:pt>
                <c:pt idx="1075">
                  <c:v>20050324</c:v>
                </c:pt>
                <c:pt idx="1076">
                  <c:v>20050329</c:v>
                </c:pt>
                <c:pt idx="1077">
                  <c:v>20050330</c:v>
                </c:pt>
                <c:pt idx="1078">
                  <c:v>20050331</c:v>
                </c:pt>
                <c:pt idx="1079">
                  <c:v>20050401</c:v>
                </c:pt>
                <c:pt idx="1080">
                  <c:v>20050404</c:v>
                </c:pt>
                <c:pt idx="1081">
                  <c:v>20050405</c:v>
                </c:pt>
                <c:pt idx="1082">
                  <c:v>20050406</c:v>
                </c:pt>
                <c:pt idx="1083">
                  <c:v>20050407</c:v>
                </c:pt>
                <c:pt idx="1084">
                  <c:v>20050408</c:v>
                </c:pt>
                <c:pt idx="1085">
                  <c:v>20050411</c:v>
                </c:pt>
                <c:pt idx="1086">
                  <c:v>20050412</c:v>
                </c:pt>
                <c:pt idx="1087">
                  <c:v>20050413</c:v>
                </c:pt>
                <c:pt idx="1088">
                  <c:v>20050414</c:v>
                </c:pt>
                <c:pt idx="1089">
                  <c:v>20050415</c:v>
                </c:pt>
                <c:pt idx="1090">
                  <c:v>20050418</c:v>
                </c:pt>
                <c:pt idx="1091">
                  <c:v>20050419</c:v>
                </c:pt>
                <c:pt idx="1092">
                  <c:v>20050420</c:v>
                </c:pt>
                <c:pt idx="1093">
                  <c:v>20050421</c:v>
                </c:pt>
                <c:pt idx="1094">
                  <c:v>20050422</c:v>
                </c:pt>
                <c:pt idx="1095">
                  <c:v>20050425</c:v>
                </c:pt>
                <c:pt idx="1096">
                  <c:v>20050426</c:v>
                </c:pt>
                <c:pt idx="1097">
                  <c:v>20050427</c:v>
                </c:pt>
                <c:pt idx="1098">
                  <c:v>20050428</c:v>
                </c:pt>
                <c:pt idx="1099">
                  <c:v>20050429</c:v>
                </c:pt>
                <c:pt idx="1100">
                  <c:v>20050502</c:v>
                </c:pt>
                <c:pt idx="1101">
                  <c:v>20050503</c:v>
                </c:pt>
                <c:pt idx="1102">
                  <c:v>20050504</c:v>
                </c:pt>
                <c:pt idx="1103">
                  <c:v>20050505</c:v>
                </c:pt>
                <c:pt idx="1104">
                  <c:v>20050506</c:v>
                </c:pt>
                <c:pt idx="1105">
                  <c:v>20050509</c:v>
                </c:pt>
                <c:pt idx="1106">
                  <c:v>20050510</c:v>
                </c:pt>
                <c:pt idx="1107">
                  <c:v>20050511</c:v>
                </c:pt>
                <c:pt idx="1108">
                  <c:v>20050512</c:v>
                </c:pt>
                <c:pt idx="1109">
                  <c:v>20050513</c:v>
                </c:pt>
                <c:pt idx="1110">
                  <c:v>20050516</c:v>
                </c:pt>
                <c:pt idx="1111">
                  <c:v>20050517</c:v>
                </c:pt>
                <c:pt idx="1112">
                  <c:v>20050518</c:v>
                </c:pt>
                <c:pt idx="1113">
                  <c:v>20050519</c:v>
                </c:pt>
                <c:pt idx="1114">
                  <c:v>20050520</c:v>
                </c:pt>
                <c:pt idx="1115">
                  <c:v>20050523</c:v>
                </c:pt>
                <c:pt idx="1116">
                  <c:v>20050524</c:v>
                </c:pt>
                <c:pt idx="1117">
                  <c:v>20050525</c:v>
                </c:pt>
                <c:pt idx="1118">
                  <c:v>20050526</c:v>
                </c:pt>
                <c:pt idx="1119">
                  <c:v>20050527</c:v>
                </c:pt>
                <c:pt idx="1120">
                  <c:v>20050530</c:v>
                </c:pt>
                <c:pt idx="1121">
                  <c:v>20050531</c:v>
                </c:pt>
                <c:pt idx="1122">
                  <c:v>20050601</c:v>
                </c:pt>
                <c:pt idx="1123">
                  <c:v>20050602</c:v>
                </c:pt>
                <c:pt idx="1124">
                  <c:v>20050603</c:v>
                </c:pt>
                <c:pt idx="1125">
                  <c:v>20050606</c:v>
                </c:pt>
                <c:pt idx="1126">
                  <c:v>20050607</c:v>
                </c:pt>
                <c:pt idx="1127">
                  <c:v>20050608</c:v>
                </c:pt>
                <c:pt idx="1128">
                  <c:v>20050609</c:v>
                </c:pt>
                <c:pt idx="1129">
                  <c:v>20050610</c:v>
                </c:pt>
                <c:pt idx="1130">
                  <c:v>20050613</c:v>
                </c:pt>
                <c:pt idx="1131">
                  <c:v>20050614</c:v>
                </c:pt>
                <c:pt idx="1132">
                  <c:v>20050615</c:v>
                </c:pt>
                <c:pt idx="1133">
                  <c:v>20050616</c:v>
                </c:pt>
                <c:pt idx="1134">
                  <c:v>20050617</c:v>
                </c:pt>
                <c:pt idx="1135">
                  <c:v>20050620</c:v>
                </c:pt>
                <c:pt idx="1136">
                  <c:v>20050621</c:v>
                </c:pt>
                <c:pt idx="1137">
                  <c:v>20050622</c:v>
                </c:pt>
                <c:pt idx="1138">
                  <c:v>20050623</c:v>
                </c:pt>
                <c:pt idx="1139">
                  <c:v>20050624</c:v>
                </c:pt>
                <c:pt idx="1140">
                  <c:v>20050627</c:v>
                </c:pt>
                <c:pt idx="1141">
                  <c:v>20050628</c:v>
                </c:pt>
                <c:pt idx="1142">
                  <c:v>20050629</c:v>
                </c:pt>
                <c:pt idx="1143">
                  <c:v>20050630</c:v>
                </c:pt>
                <c:pt idx="1144">
                  <c:v>20050701</c:v>
                </c:pt>
                <c:pt idx="1145">
                  <c:v>20050704</c:v>
                </c:pt>
                <c:pt idx="1146">
                  <c:v>20050705</c:v>
                </c:pt>
                <c:pt idx="1147">
                  <c:v>20050706</c:v>
                </c:pt>
                <c:pt idx="1148">
                  <c:v>20050707</c:v>
                </c:pt>
                <c:pt idx="1149">
                  <c:v>20050708</c:v>
                </c:pt>
                <c:pt idx="1150">
                  <c:v>20050711</c:v>
                </c:pt>
                <c:pt idx="1151">
                  <c:v>20050712</c:v>
                </c:pt>
                <c:pt idx="1152">
                  <c:v>20050713</c:v>
                </c:pt>
                <c:pt idx="1153">
                  <c:v>20050714</c:v>
                </c:pt>
                <c:pt idx="1154">
                  <c:v>20050715</c:v>
                </c:pt>
                <c:pt idx="1155">
                  <c:v>20050718</c:v>
                </c:pt>
                <c:pt idx="1156">
                  <c:v>20050719</c:v>
                </c:pt>
                <c:pt idx="1157">
                  <c:v>20050720</c:v>
                </c:pt>
                <c:pt idx="1158">
                  <c:v>20050721</c:v>
                </c:pt>
                <c:pt idx="1159">
                  <c:v>20050722</c:v>
                </c:pt>
                <c:pt idx="1160">
                  <c:v>20050725</c:v>
                </c:pt>
                <c:pt idx="1161">
                  <c:v>20050726</c:v>
                </c:pt>
                <c:pt idx="1162">
                  <c:v>20050727</c:v>
                </c:pt>
                <c:pt idx="1163">
                  <c:v>20050728</c:v>
                </c:pt>
                <c:pt idx="1164">
                  <c:v>20050729</c:v>
                </c:pt>
                <c:pt idx="1165">
                  <c:v>20050801</c:v>
                </c:pt>
                <c:pt idx="1166">
                  <c:v>20050802</c:v>
                </c:pt>
                <c:pt idx="1167">
                  <c:v>20050803</c:v>
                </c:pt>
                <c:pt idx="1168">
                  <c:v>20050804</c:v>
                </c:pt>
                <c:pt idx="1169">
                  <c:v>20050805</c:v>
                </c:pt>
                <c:pt idx="1170">
                  <c:v>20050808</c:v>
                </c:pt>
                <c:pt idx="1171">
                  <c:v>20050809</c:v>
                </c:pt>
                <c:pt idx="1172">
                  <c:v>20050810</c:v>
                </c:pt>
                <c:pt idx="1173">
                  <c:v>20050811</c:v>
                </c:pt>
                <c:pt idx="1174">
                  <c:v>20050812</c:v>
                </c:pt>
                <c:pt idx="1175">
                  <c:v>20050815</c:v>
                </c:pt>
                <c:pt idx="1176">
                  <c:v>20050816</c:v>
                </c:pt>
                <c:pt idx="1177">
                  <c:v>20050817</c:v>
                </c:pt>
                <c:pt idx="1178">
                  <c:v>20050818</c:v>
                </c:pt>
                <c:pt idx="1179">
                  <c:v>20050819</c:v>
                </c:pt>
                <c:pt idx="1180">
                  <c:v>20050822</c:v>
                </c:pt>
                <c:pt idx="1181">
                  <c:v>20050823</c:v>
                </c:pt>
                <c:pt idx="1182">
                  <c:v>20050824</c:v>
                </c:pt>
                <c:pt idx="1183">
                  <c:v>20050825</c:v>
                </c:pt>
                <c:pt idx="1184">
                  <c:v>20050826</c:v>
                </c:pt>
                <c:pt idx="1185">
                  <c:v>20050829</c:v>
                </c:pt>
                <c:pt idx="1186">
                  <c:v>20050830</c:v>
                </c:pt>
                <c:pt idx="1187">
                  <c:v>20050831</c:v>
                </c:pt>
                <c:pt idx="1188">
                  <c:v>20050901</c:v>
                </c:pt>
                <c:pt idx="1189">
                  <c:v>20050902</c:v>
                </c:pt>
                <c:pt idx="1190">
                  <c:v>20050905</c:v>
                </c:pt>
                <c:pt idx="1191">
                  <c:v>20050906</c:v>
                </c:pt>
                <c:pt idx="1192">
                  <c:v>20050907</c:v>
                </c:pt>
                <c:pt idx="1193">
                  <c:v>20050908</c:v>
                </c:pt>
                <c:pt idx="1194">
                  <c:v>20050909</c:v>
                </c:pt>
                <c:pt idx="1195">
                  <c:v>20050912</c:v>
                </c:pt>
                <c:pt idx="1196">
                  <c:v>20050913</c:v>
                </c:pt>
                <c:pt idx="1197">
                  <c:v>20050914</c:v>
                </c:pt>
                <c:pt idx="1198">
                  <c:v>20050915</c:v>
                </c:pt>
                <c:pt idx="1199">
                  <c:v>20050916</c:v>
                </c:pt>
                <c:pt idx="1200">
                  <c:v>20050919</c:v>
                </c:pt>
                <c:pt idx="1201">
                  <c:v>20050920</c:v>
                </c:pt>
                <c:pt idx="1202">
                  <c:v>20050921</c:v>
                </c:pt>
                <c:pt idx="1203">
                  <c:v>20050922</c:v>
                </c:pt>
                <c:pt idx="1204">
                  <c:v>20050923</c:v>
                </c:pt>
                <c:pt idx="1205">
                  <c:v>20050926</c:v>
                </c:pt>
                <c:pt idx="1206">
                  <c:v>20050927</c:v>
                </c:pt>
                <c:pt idx="1207">
                  <c:v>20050928</c:v>
                </c:pt>
                <c:pt idx="1208">
                  <c:v>20050929</c:v>
                </c:pt>
                <c:pt idx="1209">
                  <c:v>20050930</c:v>
                </c:pt>
                <c:pt idx="1210">
                  <c:v>20051003</c:v>
                </c:pt>
                <c:pt idx="1211">
                  <c:v>20051004</c:v>
                </c:pt>
                <c:pt idx="1212">
                  <c:v>20051005</c:v>
                </c:pt>
                <c:pt idx="1213">
                  <c:v>20051006</c:v>
                </c:pt>
                <c:pt idx="1214">
                  <c:v>20051007</c:v>
                </c:pt>
                <c:pt idx="1215">
                  <c:v>20051010</c:v>
                </c:pt>
                <c:pt idx="1216">
                  <c:v>20051011</c:v>
                </c:pt>
                <c:pt idx="1217">
                  <c:v>20051012</c:v>
                </c:pt>
                <c:pt idx="1218">
                  <c:v>20051013</c:v>
                </c:pt>
                <c:pt idx="1219">
                  <c:v>20051014</c:v>
                </c:pt>
                <c:pt idx="1220">
                  <c:v>20051017</c:v>
                </c:pt>
                <c:pt idx="1221">
                  <c:v>20051018</c:v>
                </c:pt>
                <c:pt idx="1222">
                  <c:v>20051019</c:v>
                </c:pt>
                <c:pt idx="1223">
                  <c:v>20051020</c:v>
                </c:pt>
                <c:pt idx="1224">
                  <c:v>20051021</c:v>
                </c:pt>
                <c:pt idx="1225">
                  <c:v>20051024</c:v>
                </c:pt>
                <c:pt idx="1226">
                  <c:v>20051025</c:v>
                </c:pt>
                <c:pt idx="1227">
                  <c:v>20051026</c:v>
                </c:pt>
                <c:pt idx="1228">
                  <c:v>20051027</c:v>
                </c:pt>
                <c:pt idx="1229">
                  <c:v>20051028</c:v>
                </c:pt>
                <c:pt idx="1230">
                  <c:v>20051031</c:v>
                </c:pt>
                <c:pt idx="1231">
                  <c:v>20051101</c:v>
                </c:pt>
                <c:pt idx="1232">
                  <c:v>20051102</c:v>
                </c:pt>
                <c:pt idx="1233">
                  <c:v>20051103</c:v>
                </c:pt>
                <c:pt idx="1234">
                  <c:v>20051104</c:v>
                </c:pt>
                <c:pt idx="1235">
                  <c:v>20051107</c:v>
                </c:pt>
                <c:pt idx="1236">
                  <c:v>20051108</c:v>
                </c:pt>
                <c:pt idx="1237">
                  <c:v>20051109</c:v>
                </c:pt>
                <c:pt idx="1238">
                  <c:v>20051110</c:v>
                </c:pt>
                <c:pt idx="1239">
                  <c:v>20051111</c:v>
                </c:pt>
                <c:pt idx="1240">
                  <c:v>20051114</c:v>
                </c:pt>
                <c:pt idx="1241">
                  <c:v>20051115</c:v>
                </c:pt>
                <c:pt idx="1242">
                  <c:v>20051116</c:v>
                </c:pt>
                <c:pt idx="1243">
                  <c:v>20051117</c:v>
                </c:pt>
                <c:pt idx="1244">
                  <c:v>20051118</c:v>
                </c:pt>
                <c:pt idx="1245">
                  <c:v>20051121</c:v>
                </c:pt>
                <c:pt idx="1246">
                  <c:v>20051122</c:v>
                </c:pt>
                <c:pt idx="1247">
                  <c:v>20051123</c:v>
                </c:pt>
                <c:pt idx="1248">
                  <c:v>20051124</c:v>
                </c:pt>
                <c:pt idx="1249">
                  <c:v>20051125</c:v>
                </c:pt>
                <c:pt idx="1250">
                  <c:v>20051128</c:v>
                </c:pt>
                <c:pt idx="1251">
                  <c:v>20051129</c:v>
                </c:pt>
                <c:pt idx="1252">
                  <c:v>20051130</c:v>
                </c:pt>
                <c:pt idx="1253">
                  <c:v>20051201</c:v>
                </c:pt>
                <c:pt idx="1254">
                  <c:v>20051202</c:v>
                </c:pt>
                <c:pt idx="1255">
                  <c:v>20051205</c:v>
                </c:pt>
                <c:pt idx="1256">
                  <c:v>20051206</c:v>
                </c:pt>
                <c:pt idx="1257">
                  <c:v>20051207</c:v>
                </c:pt>
                <c:pt idx="1258">
                  <c:v>20051208</c:v>
                </c:pt>
                <c:pt idx="1259">
                  <c:v>20051209</c:v>
                </c:pt>
                <c:pt idx="1260">
                  <c:v>20051212</c:v>
                </c:pt>
                <c:pt idx="1261">
                  <c:v>20051213</c:v>
                </c:pt>
                <c:pt idx="1262">
                  <c:v>20051214</c:v>
                </c:pt>
                <c:pt idx="1263">
                  <c:v>20051215</c:v>
                </c:pt>
                <c:pt idx="1264">
                  <c:v>20051216</c:v>
                </c:pt>
                <c:pt idx="1265">
                  <c:v>20051219</c:v>
                </c:pt>
                <c:pt idx="1266">
                  <c:v>20051220</c:v>
                </c:pt>
                <c:pt idx="1267">
                  <c:v>20051221</c:v>
                </c:pt>
                <c:pt idx="1268">
                  <c:v>20051222</c:v>
                </c:pt>
                <c:pt idx="1269">
                  <c:v>20051223</c:v>
                </c:pt>
                <c:pt idx="1270">
                  <c:v>20051227</c:v>
                </c:pt>
                <c:pt idx="1271">
                  <c:v>20051228</c:v>
                </c:pt>
                <c:pt idx="1272">
                  <c:v>20051229</c:v>
                </c:pt>
                <c:pt idx="1273">
                  <c:v>20051230</c:v>
                </c:pt>
                <c:pt idx="1274">
                  <c:v>20060102</c:v>
                </c:pt>
                <c:pt idx="1275">
                  <c:v>20060103</c:v>
                </c:pt>
                <c:pt idx="1276">
                  <c:v>20060104</c:v>
                </c:pt>
                <c:pt idx="1277">
                  <c:v>20060105</c:v>
                </c:pt>
                <c:pt idx="1278">
                  <c:v>20060106</c:v>
                </c:pt>
                <c:pt idx="1279">
                  <c:v>20060109</c:v>
                </c:pt>
                <c:pt idx="1280">
                  <c:v>20060110</c:v>
                </c:pt>
                <c:pt idx="1281">
                  <c:v>20060111</c:v>
                </c:pt>
                <c:pt idx="1282">
                  <c:v>20060112</c:v>
                </c:pt>
                <c:pt idx="1283">
                  <c:v>20060113</c:v>
                </c:pt>
                <c:pt idx="1284">
                  <c:v>20060116</c:v>
                </c:pt>
                <c:pt idx="1285">
                  <c:v>20060117</c:v>
                </c:pt>
                <c:pt idx="1286">
                  <c:v>20060118</c:v>
                </c:pt>
                <c:pt idx="1287">
                  <c:v>20060119</c:v>
                </c:pt>
                <c:pt idx="1288">
                  <c:v>20060120</c:v>
                </c:pt>
                <c:pt idx="1289">
                  <c:v>20060123</c:v>
                </c:pt>
                <c:pt idx="1290">
                  <c:v>20060124</c:v>
                </c:pt>
                <c:pt idx="1291">
                  <c:v>20060125</c:v>
                </c:pt>
                <c:pt idx="1292">
                  <c:v>20060126</c:v>
                </c:pt>
                <c:pt idx="1293">
                  <c:v>20060127</c:v>
                </c:pt>
                <c:pt idx="1294">
                  <c:v>20060130</c:v>
                </c:pt>
                <c:pt idx="1295">
                  <c:v>20060131</c:v>
                </c:pt>
                <c:pt idx="1296">
                  <c:v>20060201</c:v>
                </c:pt>
                <c:pt idx="1297">
                  <c:v>20060202</c:v>
                </c:pt>
                <c:pt idx="1298">
                  <c:v>20060203</c:v>
                </c:pt>
                <c:pt idx="1299">
                  <c:v>20060206</c:v>
                </c:pt>
                <c:pt idx="1300">
                  <c:v>20060207</c:v>
                </c:pt>
                <c:pt idx="1301">
                  <c:v>20060208</c:v>
                </c:pt>
                <c:pt idx="1302">
                  <c:v>20060209</c:v>
                </c:pt>
                <c:pt idx="1303">
                  <c:v>20060210</c:v>
                </c:pt>
                <c:pt idx="1304">
                  <c:v>20060213</c:v>
                </c:pt>
                <c:pt idx="1305">
                  <c:v>20060214</c:v>
                </c:pt>
                <c:pt idx="1306">
                  <c:v>20060215</c:v>
                </c:pt>
                <c:pt idx="1307">
                  <c:v>20060216</c:v>
                </c:pt>
                <c:pt idx="1308">
                  <c:v>20060217</c:v>
                </c:pt>
                <c:pt idx="1309">
                  <c:v>20060220</c:v>
                </c:pt>
                <c:pt idx="1310">
                  <c:v>20060221</c:v>
                </c:pt>
                <c:pt idx="1311">
                  <c:v>20060222</c:v>
                </c:pt>
                <c:pt idx="1312">
                  <c:v>20060223</c:v>
                </c:pt>
                <c:pt idx="1313">
                  <c:v>20060224</c:v>
                </c:pt>
                <c:pt idx="1314">
                  <c:v>20060227</c:v>
                </c:pt>
                <c:pt idx="1315">
                  <c:v>20060228</c:v>
                </c:pt>
                <c:pt idx="1316">
                  <c:v>20060301</c:v>
                </c:pt>
                <c:pt idx="1317">
                  <c:v>20060302</c:v>
                </c:pt>
                <c:pt idx="1318">
                  <c:v>20060303</c:v>
                </c:pt>
                <c:pt idx="1319">
                  <c:v>20060306</c:v>
                </c:pt>
                <c:pt idx="1320">
                  <c:v>20060307</c:v>
                </c:pt>
                <c:pt idx="1321">
                  <c:v>20060308</c:v>
                </c:pt>
                <c:pt idx="1322">
                  <c:v>20060309</c:v>
                </c:pt>
                <c:pt idx="1323">
                  <c:v>20060310</c:v>
                </c:pt>
                <c:pt idx="1324">
                  <c:v>20060313</c:v>
                </c:pt>
                <c:pt idx="1325">
                  <c:v>20060314</c:v>
                </c:pt>
                <c:pt idx="1326">
                  <c:v>20060315</c:v>
                </c:pt>
                <c:pt idx="1327">
                  <c:v>20060316</c:v>
                </c:pt>
                <c:pt idx="1328">
                  <c:v>20060317</c:v>
                </c:pt>
                <c:pt idx="1329">
                  <c:v>20060320</c:v>
                </c:pt>
                <c:pt idx="1330">
                  <c:v>20060321</c:v>
                </c:pt>
                <c:pt idx="1331">
                  <c:v>20060322</c:v>
                </c:pt>
                <c:pt idx="1332">
                  <c:v>20060323</c:v>
                </c:pt>
                <c:pt idx="1333">
                  <c:v>20060324</c:v>
                </c:pt>
                <c:pt idx="1334">
                  <c:v>20060327</c:v>
                </c:pt>
                <c:pt idx="1335">
                  <c:v>20060328</c:v>
                </c:pt>
                <c:pt idx="1336">
                  <c:v>20060329</c:v>
                </c:pt>
                <c:pt idx="1337">
                  <c:v>20060330</c:v>
                </c:pt>
                <c:pt idx="1338">
                  <c:v>20060331</c:v>
                </c:pt>
                <c:pt idx="1339">
                  <c:v>20060403</c:v>
                </c:pt>
                <c:pt idx="1340">
                  <c:v>20060404</c:v>
                </c:pt>
                <c:pt idx="1341">
                  <c:v>20060405</c:v>
                </c:pt>
                <c:pt idx="1342">
                  <c:v>20060406</c:v>
                </c:pt>
                <c:pt idx="1343">
                  <c:v>20060407</c:v>
                </c:pt>
                <c:pt idx="1344">
                  <c:v>20060410</c:v>
                </c:pt>
                <c:pt idx="1345">
                  <c:v>20060411</c:v>
                </c:pt>
                <c:pt idx="1346">
                  <c:v>20060412</c:v>
                </c:pt>
                <c:pt idx="1347">
                  <c:v>20060413</c:v>
                </c:pt>
                <c:pt idx="1348">
                  <c:v>20060418</c:v>
                </c:pt>
                <c:pt idx="1349">
                  <c:v>20060419</c:v>
                </c:pt>
                <c:pt idx="1350">
                  <c:v>20060420</c:v>
                </c:pt>
                <c:pt idx="1351">
                  <c:v>20060421</c:v>
                </c:pt>
                <c:pt idx="1352">
                  <c:v>20060424</c:v>
                </c:pt>
                <c:pt idx="1353">
                  <c:v>20060425</c:v>
                </c:pt>
                <c:pt idx="1354">
                  <c:v>20060426</c:v>
                </c:pt>
                <c:pt idx="1355">
                  <c:v>20060427</c:v>
                </c:pt>
                <c:pt idx="1356">
                  <c:v>20060428</c:v>
                </c:pt>
                <c:pt idx="1357">
                  <c:v>20060502</c:v>
                </c:pt>
                <c:pt idx="1358">
                  <c:v>20060503</c:v>
                </c:pt>
                <c:pt idx="1359">
                  <c:v>20060504</c:v>
                </c:pt>
                <c:pt idx="1360">
                  <c:v>20060505</c:v>
                </c:pt>
                <c:pt idx="1361">
                  <c:v>20060508</c:v>
                </c:pt>
                <c:pt idx="1362">
                  <c:v>20060509</c:v>
                </c:pt>
                <c:pt idx="1363">
                  <c:v>20060510</c:v>
                </c:pt>
                <c:pt idx="1364">
                  <c:v>20060511</c:v>
                </c:pt>
                <c:pt idx="1365">
                  <c:v>20060512</c:v>
                </c:pt>
                <c:pt idx="1366">
                  <c:v>20060515</c:v>
                </c:pt>
                <c:pt idx="1367">
                  <c:v>20060516</c:v>
                </c:pt>
                <c:pt idx="1368">
                  <c:v>20060517</c:v>
                </c:pt>
                <c:pt idx="1369">
                  <c:v>20060518</c:v>
                </c:pt>
                <c:pt idx="1370">
                  <c:v>20060519</c:v>
                </c:pt>
                <c:pt idx="1371">
                  <c:v>20060522</c:v>
                </c:pt>
                <c:pt idx="1372">
                  <c:v>20060523</c:v>
                </c:pt>
                <c:pt idx="1373">
                  <c:v>20060524</c:v>
                </c:pt>
                <c:pt idx="1374">
                  <c:v>20060525</c:v>
                </c:pt>
                <c:pt idx="1375">
                  <c:v>20060526</c:v>
                </c:pt>
                <c:pt idx="1376">
                  <c:v>20060529</c:v>
                </c:pt>
                <c:pt idx="1377">
                  <c:v>20060530</c:v>
                </c:pt>
                <c:pt idx="1378">
                  <c:v>20060531</c:v>
                </c:pt>
                <c:pt idx="1379">
                  <c:v>20060601</c:v>
                </c:pt>
                <c:pt idx="1380">
                  <c:v>20060602</c:v>
                </c:pt>
                <c:pt idx="1381">
                  <c:v>20060605</c:v>
                </c:pt>
                <c:pt idx="1382">
                  <c:v>20060606</c:v>
                </c:pt>
                <c:pt idx="1383">
                  <c:v>20060607</c:v>
                </c:pt>
                <c:pt idx="1384">
                  <c:v>20060608</c:v>
                </c:pt>
                <c:pt idx="1385">
                  <c:v>20060609</c:v>
                </c:pt>
                <c:pt idx="1386">
                  <c:v>20060612</c:v>
                </c:pt>
                <c:pt idx="1387">
                  <c:v>20060613</c:v>
                </c:pt>
                <c:pt idx="1388">
                  <c:v>20060614</c:v>
                </c:pt>
                <c:pt idx="1389">
                  <c:v>20060615</c:v>
                </c:pt>
                <c:pt idx="1390">
                  <c:v>20060616</c:v>
                </c:pt>
                <c:pt idx="1391">
                  <c:v>20060619</c:v>
                </c:pt>
                <c:pt idx="1392">
                  <c:v>20060620</c:v>
                </c:pt>
                <c:pt idx="1393">
                  <c:v>20060621</c:v>
                </c:pt>
                <c:pt idx="1394">
                  <c:v>20060622</c:v>
                </c:pt>
                <c:pt idx="1395">
                  <c:v>20060623</c:v>
                </c:pt>
                <c:pt idx="1396">
                  <c:v>20060626</c:v>
                </c:pt>
                <c:pt idx="1397">
                  <c:v>20060627</c:v>
                </c:pt>
                <c:pt idx="1398">
                  <c:v>20060628</c:v>
                </c:pt>
                <c:pt idx="1399">
                  <c:v>20060629</c:v>
                </c:pt>
                <c:pt idx="1400">
                  <c:v>20060630</c:v>
                </c:pt>
                <c:pt idx="1401">
                  <c:v>20060703</c:v>
                </c:pt>
                <c:pt idx="1402">
                  <c:v>20060704</c:v>
                </c:pt>
                <c:pt idx="1403">
                  <c:v>20060705</c:v>
                </c:pt>
                <c:pt idx="1404">
                  <c:v>20060706</c:v>
                </c:pt>
                <c:pt idx="1405">
                  <c:v>20060707</c:v>
                </c:pt>
                <c:pt idx="1406">
                  <c:v>20060710</c:v>
                </c:pt>
                <c:pt idx="1407">
                  <c:v>20060711</c:v>
                </c:pt>
                <c:pt idx="1408">
                  <c:v>20060712</c:v>
                </c:pt>
                <c:pt idx="1409">
                  <c:v>20060713</c:v>
                </c:pt>
                <c:pt idx="1410">
                  <c:v>20060714</c:v>
                </c:pt>
                <c:pt idx="1411">
                  <c:v>20060717</c:v>
                </c:pt>
                <c:pt idx="1412">
                  <c:v>20060718</c:v>
                </c:pt>
                <c:pt idx="1413">
                  <c:v>20060719</c:v>
                </c:pt>
                <c:pt idx="1414">
                  <c:v>20060720</c:v>
                </c:pt>
                <c:pt idx="1415">
                  <c:v>20060721</c:v>
                </c:pt>
                <c:pt idx="1416">
                  <c:v>20060724</c:v>
                </c:pt>
                <c:pt idx="1417">
                  <c:v>20060725</c:v>
                </c:pt>
                <c:pt idx="1418">
                  <c:v>20060726</c:v>
                </c:pt>
                <c:pt idx="1419">
                  <c:v>20060727</c:v>
                </c:pt>
                <c:pt idx="1420">
                  <c:v>20060728</c:v>
                </c:pt>
                <c:pt idx="1421">
                  <c:v>20060731</c:v>
                </c:pt>
                <c:pt idx="1422">
                  <c:v>20060801</c:v>
                </c:pt>
                <c:pt idx="1423">
                  <c:v>20060802</c:v>
                </c:pt>
                <c:pt idx="1424">
                  <c:v>20060803</c:v>
                </c:pt>
                <c:pt idx="1425">
                  <c:v>20060804</c:v>
                </c:pt>
                <c:pt idx="1426">
                  <c:v>20060807</c:v>
                </c:pt>
                <c:pt idx="1427">
                  <c:v>20060808</c:v>
                </c:pt>
                <c:pt idx="1428">
                  <c:v>20060809</c:v>
                </c:pt>
                <c:pt idx="1429">
                  <c:v>20060810</c:v>
                </c:pt>
                <c:pt idx="1430">
                  <c:v>20060811</c:v>
                </c:pt>
                <c:pt idx="1431">
                  <c:v>20060814</c:v>
                </c:pt>
                <c:pt idx="1432">
                  <c:v>20060815</c:v>
                </c:pt>
                <c:pt idx="1433">
                  <c:v>20060816</c:v>
                </c:pt>
                <c:pt idx="1434">
                  <c:v>20060817</c:v>
                </c:pt>
                <c:pt idx="1435">
                  <c:v>20060818</c:v>
                </c:pt>
                <c:pt idx="1436">
                  <c:v>20060821</c:v>
                </c:pt>
                <c:pt idx="1437">
                  <c:v>20060822</c:v>
                </c:pt>
                <c:pt idx="1438">
                  <c:v>20060823</c:v>
                </c:pt>
                <c:pt idx="1439">
                  <c:v>20060824</c:v>
                </c:pt>
                <c:pt idx="1440">
                  <c:v>20060825</c:v>
                </c:pt>
                <c:pt idx="1441">
                  <c:v>20060828</c:v>
                </c:pt>
                <c:pt idx="1442">
                  <c:v>20060829</c:v>
                </c:pt>
                <c:pt idx="1443">
                  <c:v>20060830</c:v>
                </c:pt>
                <c:pt idx="1444">
                  <c:v>20060831</c:v>
                </c:pt>
                <c:pt idx="1445">
                  <c:v>20060901</c:v>
                </c:pt>
                <c:pt idx="1446">
                  <c:v>20060904</c:v>
                </c:pt>
                <c:pt idx="1447">
                  <c:v>20060905</c:v>
                </c:pt>
                <c:pt idx="1448">
                  <c:v>20060906</c:v>
                </c:pt>
                <c:pt idx="1449">
                  <c:v>20060907</c:v>
                </c:pt>
                <c:pt idx="1450">
                  <c:v>20060908</c:v>
                </c:pt>
                <c:pt idx="1451">
                  <c:v>20060911</c:v>
                </c:pt>
                <c:pt idx="1452">
                  <c:v>20060912</c:v>
                </c:pt>
                <c:pt idx="1453">
                  <c:v>20060913</c:v>
                </c:pt>
                <c:pt idx="1454">
                  <c:v>20060914</c:v>
                </c:pt>
                <c:pt idx="1455">
                  <c:v>20060915</c:v>
                </c:pt>
                <c:pt idx="1456">
                  <c:v>20060918</c:v>
                </c:pt>
                <c:pt idx="1457">
                  <c:v>20060919</c:v>
                </c:pt>
                <c:pt idx="1458">
                  <c:v>20060920</c:v>
                </c:pt>
                <c:pt idx="1459">
                  <c:v>20060921</c:v>
                </c:pt>
                <c:pt idx="1460">
                  <c:v>20060922</c:v>
                </c:pt>
                <c:pt idx="1461">
                  <c:v>20060925</c:v>
                </c:pt>
                <c:pt idx="1462">
                  <c:v>20060926</c:v>
                </c:pt>
                <c:pt idx="1463">
                  <c:v>20060927</c:v>
                </c:pt>
                <c:pt idx="1464">
                  <c:v>20060928</c:v>
                </c:pt>
                <c:pt idx="1465">
                  <c:v>20060929</c:v>
                </c:pt>
                <c:pt idx="1466">
                  <c:v>20061002</c:v>
                </c:pt>
                <c:pt idx="1467">
                  <c:v>20061003</c:v>
                </c:pt>
                <c:pt idx="1468">
                  <c:v>20061004</c:v>
                </c:pt>
                <c:pt idx="1469">
                  <c:v>20061005</c:v>
                </c:pt>
                <c:pt idx="1470">
                  <c:v>20061006</c:v>
                </c:pt>
                <c:pt idx="1471">
                  <c:v>20061009</c:v>
                </c:pt>
                <c:pt idx="1472">
                  <c:v>20061010</c:v>
                </c:pt>
                <c:pt idx="1473">
                  <c:v>20061011</c:v>
                </c:pt>
                <c:pt idx="1474">
                  <c:v>20061012</c:v>
                </c:pt>
                <c:pt idx="1475">
                  <c:v>20061013</c:v>
                </c:pt>
                <c:pt idx="1476">
                  <c:v>20061016</c:v>
                </c:pt>
                <c:pt idx="1477">
                  <c:v>20061017</c:v>
                </c:pt>
                <c:pt idx="1478">
                  <c:v>20061018</c:v>
                </c:pt>
                <c:pt idx="1479">
                  <c:v>20061019</c:v>
                </c:pt>
                <c:pt idx="1480">
                  <c:v>20061020</c:v>
                </c:pt>
                <c:pt idx="1481">
                  <c:v>20061023</c:v>
                </c:pt>
                <c:pt idx="1482">
                  <c:v>20061024</c:v>
                </c:pt>
                <c:pt idx="1483">
                  <c:v>20061025</c:v>
                </c:pt>
                <c:pt idx="1484">
                  <c:v>20061026</c:v>
                </c:pt>
                <c:pt idx="1485">
                  <c:v>20061027</c:v>
                </c:pt>
                <c:pt idx="1486">
                  <c:v>20061030</c:v>
                </c:pt>
                <c:pt idx="1487">
                  <c:v>20061031</c:v>
                </c:pt>
                <c:pt idx="1488">
                  <c:v>20061101</c:v>
                </c:pt>
                <c:pt idx="1489">
                  <c:v>20061102</c:v>
                </c:pt>
                <c:pt idx="1490">
                  <c:v>20061103</c:v>
                </c:pt>
                <c:pt idx="1491">
                  <c:v>20061106</c:v>
                </c:pt>
                <c:pt idx="1492">
                  <c:v>20061107</c:v>
                </c:pt>
                <c:pt idx="1493">
                  <c:v>20061108</c:v>
                </c:pt>
                <c:pt idx="1494">
                  <c:v>20061109</c:v>
                </c:pt>
                <c:pt idx="1495">
                  <c:v>20061110</c:v>
                </c:pt>
                <c:pt idx="1496">
                  <c:v>20061113</c:v>
                </c:pt>
                <c:pt idx="1497">
                  <c:v>20061114</c:v>
                </c:pt>
                <c:pt idx="1498">
                  <c:v>20061115</c:v>
                </c:pt>
                <c:pt idx="1499">
                  <c:v>20061116</c:v>
                </c:pt>
                <c:pt idx="1500">
                  <c:v>20061117</c:v>
                </c:pt>
                <c:pt idx="1501">
                  <c:v>20061120</c:v>
                </c:pt>
                <c:pt idx="1502">
                  <c:v>20061121</c:v>
                </c:pt>
                <c:pt idx="1503">
                  <c:v>20061122</c:v>
                </c:pt>
                <c:pt idx="1504">
                  <c:v>20061123</c:v>
                </c:pt>
                <c:pt idx="1505">
                  <c:v>20061124</c:v>
                </c:pt>
                <c:pt idx="1506">
                  <c:v>20061127</c:v>
                </c:pt>
                <c:pt idx="1507">
                  <c:v>20061128</c:v>
                </c:pt>
                <c:pt idx="1508">
                  <c:v>20061129</c:v>
                </c:pt>
                <c:pt idx="1509">
                  <c:v>20061130</c:v>
                </c:pt>
                <c:pt idx="1510">
                  <c:v>20061201</c:v>
                </c:pt>
                <c:pt idx="1511">
                  <c:v>20061204</c:v>
                </c:pt>
                <c:pt idx="1512">
                  <c:v>20061205</c:v>
                </c:pt>
                <c:pt idx="1513">
                  <c:v>20061206</c:v>
                </c:pt>
                <c:pt idx="1514">
                  <c:v>20061207</c:v>
                </c:pt>
                <c:pt idx="1515">
                  <c:v>20061208</c:v>
                </c:pt>
                <c:pt idx="1516">
                  <c:v>20061211</c:v>
                </c:pt>
                <c:pt idx="1517">
                  <c:v>20061212</c:v>
                </c:pt>
                <c:pt idx="1518">
                  <c:v>20061213</c:v>
                </c:pt>
                <c:pt idx="1519">
                  <c:v>20061214</c:v>
                </c:pt>
                <c:pt idx="1520">
                  <c:v>20061215</c:v>
                </c:pt>
                <c:pt idx="1521">
                  <c:v>20061218</c:v>
                </c:pt>
                <c:pt idx="1522">
                  <c:v>20061219</c:v>
                </c:pt>
                <c:pt idx="1523">
                  <c:v>20061220</c:v>
                </c:pt>
                <c:pt idx="1524">
                  <c:v>20061221</c:v>
                </c:pt>
                <c:pt idx="1525">
                  <c:v>20061222</c:v>
                </c:pt>
                <c:pt idx="1526">
                  <c:v>20061227</c:v>
                </c:pt>
                <c:pt idx="1527">
                  <c:v>20061228</c:v>
                </c:pt>
                <c:pt idx="1528">
                  <c:v>20061229</c:v>
                </c:pt>
                <c:pt idx="1529">
                  <c:v>20070102</c:v>
                </c:pt>
                <c:pt idx="1530">
                  <c:v>20070103</c:v>
                </c:pt>
                <c:pt idx="1531">
                  <c:v>20070104</c:v>
                </c:pt>
                <c:pt idx="1532">
                  <c:v>20070105</c:v>
                </c:pt>
                <c:pt idx="1533">
                  <c:v>20070108</c:v>
                </c:pt>
                <c:pt idx="1534">
                  <c:v>20070109</c:v>
                </c:pt>
                <c:pt idx="1535">
                  <c:v>20070110</c:v>
                </c:pt>
                <c:pt idx="1536">
                  <c:v>20070111</c:v>
                </c:pt>
                <c:pt idx="1537">
                  <c:v>20070112</c:v>
                </c:pt>
                <c:pt idx="1538">
                  <c:v>20070115</c:v>
                </c:pt>
                <c:pt idx="1539">
                  <c:v>20070116</c:v>
                </c:pt>
                <c:pt idx="1540">
                  <c:v>20070117</c:v>
                </c:pt>
                <c:pt idx="1541">
                  <c:v>20070118</c:v>
                </c:pt>
                <c:pt idx="1542">
                  <c:v>20070119</c:v>
                </c:pt>
                <c:pt idx="1543">
                  <c:v>20070122</c:v>
                </c:pt>
                <c:pt idx="1544">
                  <c:v>20070123</c:v>
                </c:pt>
                <c:pt idx="1545">
                  <c:v>20070124</c:v>
                </c:pt>
                <c:pt idx="1546">
                  <c:v>20070125</c:v>
                </c:pt>
                <c:pt idx="1547">
                  <c:v>20070126</c:v>
                </c:pt>
                <c:pt idx="1548">
                  <c:v>20070129</c:v>
                </c:pt>
                <c:pt idx="1549">
                  <c:v>20070130</c:v>
                </c:pt>
                <c:pt idx="1550">
                  <c:v>20070131</c:v>
                </c:pt>
                <c:pt idx="1551">
                  <c:v>20070201</c:v>
                </c:pt>
                <c:pt idx="1552">
                  <c:v>20070202</c:v>
                </c:pt>
                <c:pt idx="1553">
                  <c:v>20070205</c:v>
                </c:pt>
                <c:pt idx="1554">
                  <c:v>20070206</c:v>
                </c:pt>
                <c:pt idx="1555">
                  <c:v>20070207</c:v>
                </c:pt>
                <c:pt idx="1556">
                  <c:v>20070208</c:v>
                </c:pt>
                <c:pt idx="1557">
                  <c:v>20070209</c:v>
                </c:pt>
                <c:pt idx="1558">
                  <c:v>20070212</c:v>
                </c:pt>
                <c:pt idx="1559">
                  <c:v>20070213</c:v>
                </c:pt>
                <c:pt idx="1560">
                  <c:v>20070214</c:v>
                </c:pt>
                <c:pt idx="1561">
                  <c:v>20070215</c:v>
                </c:pt>
                <c:pt idx="1562">
                  <c:v>20070216</c:v>
                </c:pt>
                <c:pt idx="1563">
                  <c:v>20070219</c:v>
                </c:pt>
                <c:pt idx="1564">
                  <c:v>20070220</c:v>
                </c:pt>
                <c:pt idx="1565">
                  <c:v>20070221</c:v>
                </c:pt>
                <c:pt idx="1566">
                  <c:v>20070222</c:v>
                </c:pt>
                <c:pt idx="1567">
                  <c:v>20070223</c:v>
                </c:pt>
                <c:pt idx="1568">
                  <c:v>20070226</c:v>
                </c:pt>
                <c:pt idx="1569">
                  <c:v>20070227</c:v>
                </c:pt>
                <c:pt idx="1570">
                  <c:v>20070228</c:v>
                </c:pt>
                <c:pt idx="1571">
                  <c:v>20070301</c:v>
                </c:pt>
                <c:pt idx="1572">
                  <c:v>20070302</c:v>
                </c:pt>
                <c:pt idx="1573">
                  <c:v>20070305</c:v>
                </c:pt>
                <c:pt idx="1574">
                  <c:v>20070306</c:v>
                </c:pt>
                <c:pt idx="1575">
                  <c:v>20070307</c:v>
                </c:pt>
                <c:pt idx="1576">
                  <c:v>20070308</c:v>
                </c:pt>
                <c:pt idx="1577">
                  <c:v>20070309</c:v>
                </c:pt>
                <c:pt idx="1578">
                  <c:v>20070312</c:v>
                </c:pt>
                <c:pt idx="1579">
                  <c:v>20070313</c:v>
                </c:pt>
                <c:pt idx="1580">
                  <c:v>20070314</c:v>
                </c:pt>
                <c:pt idx="1581">
                  <c:v>20070315</c:v>
                </c:pt>
                <c:pt idx="1582">
                  <c:v>20070316</c:v>
                </c:pt>
                <c:pt idx="1583">
                  <c:v>20070319</c:v>
                </c:pt>
                <c:pt idx="1584">
                  <c:v>20070320</c:v>
                </c:pt>
                <c:pt idx="1585">
                  <c:v>20070321</c:v>
                </c:pt>
                <c:pt idx="1586">
                  <c:v>20070322</c:v>
                </c:pt>
                <c:pt idx="1587">
                  <c:v>20070323</c:v>
                </c:pt>
                <c:pt idx="1588">
                  <c:v>20070326</c:v>
                </c:pt>
                <c:pt idx="1589">
                  <c:v>20070327</c:v>
                </c:pt>
                <c:pt idx="1590">
                  <c:v>20070328</c:v>
                </c:pt>
                <c:pt idx="1591">
                  <c:v>20070329</c:v>
                </c:pt>
                <c:pt idx="1592">
                  <c:v>20070330</c:v>
                </c:pt>
                <c:pt idx="1593">
                  <c:v>20070402</c:v>
                </c:pt>
                <c:pt idx="1594">
                  <c:v>20070403</c:v>
                </c:pt>
                <c:pt idx="1595">
                  <c:v>20070404</c:v>
                </c:pt>
                <c:pt idx="1596">
                  <c:v>20070405</c:v>
                </c:pt>
                <c:pt idx="1597">
                  <c:v>20070410</c:v>
                </c:pt>
                <c:pt idx="1598">
                  <c:v>20070411</c:v>
                </c:pt>
                <c:pt idx="1599">
                  <c:v>20070412</c:v>
                </c:pt>
                <c:pt idx="1600">
                  <c:v>20070413</c:v>
                </c:pt>
                <c:pt idx="1601">
                  <c:v>20070416</c:v>
                </c:pt>
                <c:pt idx="1602">
                  <c:v>20070417</c:v>
                </c:pt>
                <c:pt idx="1603">
                  <c:v>20070418</c:v>
                </c:pt>
                <c:pt idx="1604">
                  <c:v>20070419</c:v>
                </c:pt>
                <c:pt idx="1605">
                  <c:v>20070420</c:v>
                </c:pt>
                <c:pt idx="1606">
                  <c:v>20070423</c:v>
                </c:pt>
                <c:pt idx="1607">
                  <c:v>20070424</c:v>
                </c:pt>
                <c:pt idx="1608">
                  <c:v>20070425</c:v>
                </c:pt>
                <c:pt idx="1609">
                  <c:v>20070426</c:v>
                </c:pt>
                <c:pt idx="1610">
                  <c:v>20070427</c:v>
                </c:pt>
                <c:pt idx="1611">
                  <c:v>20070430</c:v>
                </c:pt>
                <c:pt idx="1612">
                  <c:v>20070502</c:v>
                </c:pt>
                <c:pt idx="1613">
                  <c:v>20070503</c:v>
                </c:pt>
                <c:pt idx="1614">
                  <c:v>20070504</c:v>
                </c:pt>
                <c:pt idx="1615">
                  <c:v>20070507</c:v>
                </c:pt>
                <c:pt idx="1616">
                  <c:v>20070508</c:v>
                </c:pt>
                <c:pt idx="1617">
                  <c:v>20070509</c:v>
                </c:pt>
                <c:pt idx="1618">
                  <c:v>20070510</c:v>
                </c:pt>
                <c:pt idx="1619">
                  <c:v>20070511</c:v>
                </c:pt>
                <c:pt idx="1620">
                  <c:v>20070514</c:v>
                </c:pt>
                <c:pt idx="1621">
                  <c:v>20070515</c:v>
                </c:pt>
                <c:pt idx="1622">
                  <c:v>20070516</c:v>
                </c:pt>
                <c:pt idx="1623">
                  <c:v>20070517</c:v>
                </c:pt>
                <c:pt idx="1624">
                  <c:v>20070518</c:v>
                </c:pt>
                <c:pt idx="1625">
                  <c:v>20070521</c:v>
                </c:pt>
                <c:pt idx="1626">
                  <c:v>20070522</c:v>
                </c:pt>
                <c:pt idx="1627">
                  <c:v>20070523</c:v>
                </c:pt>
                <c:pt idx="1628">
                  <c:v>20070524</c:v>
                </c:pt>
                <c:pt idx="1629">
                  <c:v>20070525</c:v>
                </c:pt>
                <c:pt idx="1630">
                  <c:v>20070529</c:v>
                </c:pt>
                <c:pt idx="1631">
                  <c:v>20070530</c:v>
                </c:pt>
                <c:pt idx="1632">
                  <c:v>20070531</c:v>
                </c:pt>
                <c:pt idx="1633">
                  <c:v>20070601</c:v>
                </c:pt>
                <c:pt idx="1634">
                  <c:v>20070604</c:v>
                </c:pt>
                <c:pt idx="1635">
                  <c:v>20070605</c:v>
                </c:pt>
                <c:pt idx="1636">
                  <c:v>20070606</c:v>
                </c:pt>
                <c:pt idx="1637">
                  <c:v>20070607</c:v>
                </c:pt>
                <c:pt idx="1638">
                  <c:v>20070608</c:v>
                </c:pt>
                <c:pt idx="1639">
                  <c:v>20070611</c:v>
                </c:pt>
                <c:pt idx="1640">
                  <c:v>20070612</c:v>
                </c:pt>
                <c:pt idx="1641">
                  <c:v>20070613</c:v>
                </c:pt>
                <c:pt idx="1642">
                  <c:v>20070614</c:v>
                </c:pt>
                <c:pt idx="1643">
                  <c:v>20070615</c:v>
                </c:pt>
                <c:pt idx="1644">
                  <c:v>20070618</c:v>
                </c:pt>
                <c:pt idx="1645">
                  <c:v>20070619</c:v>
                </c:pt>
                <c:pt idx="1646">
                  <c:v>20070620</c:v>
                </c:pt>
                <c:pt idx="1647">
                  <c:v>20070621</c:v>
                </c:pt>
                <c:pt idx="1648">
                  <c:v>20070622</c:v>
                </c:pt>
                <c:pt idx="1649">
                  <c:v>20070625</c:v>
                </c:pt>
                <c:pt idx="1650">
                  <c:v>20070626</c:v>
                </c:pt>
                <c:pt idx="1651">
                  <c:v>20070627</c:v>
                </c:pt>
                <c:pt idx="1652">
                  <c:v>20070628</c:v>
                </c:pt>
                <c:pt idx="1653">
                  <c:v>20070629</c:v>
                </c:pt>
                <c:pt idx="1654">
                  <c:v>20070702</c:v>
                </c:pt>
                <c:pt idx="1655">
                  <c:v>20070703</c:v>
                </c:pt>
                <c:pt idx="1656">
                  <c:v>20070704</c:v>
                </c:pt>
                <c:pt idx="1657">
                  <c:v>20070705</c:v>
                </c:pt>
                <c:pt idx="1658">
                  <c:v>20070706</c:v>
                </c:pt>
                <c:pt idx="1659">
                  <c:v>20070709</c:v>
                </c:pt>
                <c:pt idx="1660">
                  <c:v>20070710</c:v>
                </c:pt>
                <c:pt idx="1661">
                  <c:v>20070711</c:v>
                </c:pt>
                <c:pt idx="1662">
                  <c:v>20070712</c:v>
                </c:pt>
                <c:pt idx="1663">
                  <c:v>20070713</c:v>
                </c:pt>
                <c:pt idx="1664">
                  <c:v>20070716</c:v>
                </c:pt>
                <c:pt idx="1665">
                  <c:v>20070717</c:v>
                </c:pt>
                <c:pt idx="1666">
                  <c:v>20070718</c:v>
                </c:pt>
                <c:pt idx="1667">
                  <c:v>20070719</c:v>
                </c:pt>
                <c:pt idx="1668">
                  <c:v>20070720</c:v>
                </c:pt>
                <c:pt idx="1669">
                  <c:v>20070723</c:v>
                </c:pt>
                <c:pt idx="1670">
                  <c:v>20070724</c:v>
                </c:pt>
                <c:pt idx="1671">
                  <c:v>20070725</c:v>
                </c:pt>
                <c:pt idx="1672">
                  <c:v>20070726</c:v>
                </c:pt>
                <c:pt idx="1673">
                  <c:v>20070727</c:v>
                </c:pt>
                <c:pt idx="1674">
                  <c:v>20070730</c:v>
                </c:pt>
                <c:pt idx="1675">
                  <c:v>20070731</c:v>
                </c:pt>
                <c:pt idx="1676">
                  <c:v>20070801</c:v>
                </c:pt>
                <c:pt idx="1677">
                  <c:v>20070802</c:v>
                </c:pt>
                <c:pt idx="1678">
                  <c:v>20070803</c:v>
                </c:pt>
                <c:pt idx="1679">
                  <c:v>20070806</c:v>
                </c:pt>
                <c:pt idx="1680">
                  <c:v>20070807</c:v>
                </c:pt>
                <c:pt idx="1681">
                  <c:v>20070808</c:v>
                </c:pt>
                <c:pt idx="1682">
                  <c:v>20070809</c:v>
                </c:pt>
                <c:pt idx="1683">
                  <c:v>20070810</c:v>
                </c:pt>
                <c:pt idx="1684">
                  <c:v>20070813</c:v>
                </c:pt>
                <c:pt idx="1685">
                  <c:v>20070814</c:v>
                </c:pt>
                <c:pt idx="1686">
                  <c:v>20070815</c:v>
                </c:pt>
                <c:pt idx="1687">
                  <c:v>20070816</c:v>
                </c:pt>
                <c:pt idx="1688">
                  <c:v>20070817</c:v>
                </c:pt>
                <c:pt idx="1689">
                  <c:v>20070820</c:v>
                </c:pt>
                <c:pt idx="1690">
                  <c:v>20070821</c:v>
                </c:pt>
                <c:pt idx="1691">
                  <c:v>20070822</c:v>
                </c:pt>
                <c:pt idx="1692">
                  <c:v>20070823</c:v>
                </c:pt>
                <c:pt idx="1693">
                  <c:v>20070824</c:v>
                </c:pt>
                <c:pt idx="1694">
                  <c:v>20070827</c:v>
                </c:pt>
                <c:pt idx="1695">
                  <c:v>20070828</c:v>
                </c:pt>
                <c:pt idx="1696">
                  <c:v>20070829</c:v>
                </c:pt>
                <c:pt idx="1697">
                  <c:v>20070830</c:v>
                </c:pt>
                <c:pt idx="1698">
                  <c:v>20070831</c:v>
                </c:pt>
                <c:pt idx="1699">
                  <c:v>20070903</c:v>
                </c:pt>
                <c:pt idx="1700">
                  <c:v>20070904</c:v>
                </c:pt>
                <c:pt idx="1701">
                  <c:v>20070905</c:v>
                </c:pt>
                <c:pt idx="1702">
                  <c:v>20070906</c:v>
                </c:pt>
                <c:pt idx="1703">
                  <c:v>20070907</c:v>
                </c:pt>
                <c:pt idx="1704">
                  <c:v>20070910</c:v>
                </c:pt>
                <c:pt idx="1705">
                  <c:v>20070911</c:v>
                </c:pt>
                <c:pt idx="1706">
                  <c:v>20070912</c:v>
                </c:pt>
                <c:pt idx="1707">
                  <c:v>20070913</c:v>
                </c:pt>
                <c:pt idx="1708">
                  <c:v>20070914</c:v>
                </c:pt>
                <c:pt idx="1709">
                  <c:v>20070917</c:v>
                </c:pt>
                <c:pt idx="1710">
                  <c:v>20070918</c:v>
                </c:pt>
                <c:pt idx="1711">
                  <c:v>20070919</c:v>
                </c:pt>
                <c:pt idx="1712">
                  <c:v>20070920</c:v>
                </c:pt>
                <c:pt idx="1713">
                  <c:v>20070921</c:v>
                </c:pt>
                <c:pt idx="1714">
                  <c:v>20070924</c:v>
                </c:pt>
                <c:pt idx="1715">
                  <c:v>20070925</c:v>
                </c:pt>
                <c:pt idx="1716">
                  <c:v>20070926</c:v>
                </c:pt>
                <c:pt idx="1717">
                  <c:v>20070927</c:v>
                </c:pt>
                <c:pt idx="1718">
                  <c:v>20070928</c:v>
                </c:pt>
                <c:pt idx="1719">
                  <c:v>20071001</c:v>
                </c:pt>
                <c:pt idx="1720">
                  <c:v>20071002</c:v>
                </c:pt>
                <c:pt idx="1721">
                  <c:v>20071003</c:v>
                </c:pt>
                <c:pt idx="1722">
                  <c:v>20071004</c:v>
                </c:pt>
                <c:pt idx="1723">
                  <c:v>20071005</c:v>
                </c:pt>
                <c:pt idx="1724">
                  <c:v>20071008</c:v>
                </c:pt>
                <c:pt idx="1725">
                  <c:v>20071009</c:v>
                </c:pt>
                <c:pt idx="1726">
                  <c:v>20071010</c:v>
                </c:pt>
                <c:pt idx="1727">
                  <c:v>20071011</c:v>
                </c:pt>
                <c:pt idx="1728">
                  <c:v>20071012</c:v>
                </c:pt>
                <c:pt idx="1729">
                  <c:v>20071015</c:v>
                </c:pt>
                <c:pt idx="1730">
                  <c:v>20071016</c:v>
                </c:pt>
                <c:pt idx="1731">
                  <c:v>20071017</c:v>
                </c:pt>
                <c:pt idx="1732">
                  <c:v>20071018</c:v>
                </c:pt>
                <c:pt idx="1733">
                  <c:v>20071019</c:v>
                </c:pt>
                <c:pt idx="1734">
                  <c:v>20071022</c:v>
                </c:pt>
                <c:pt idx="1735">
                  <c:v>20071023</c:v>
                </c:pt>
                <c:pt idx="1736">
                  <c:v>20071024</c:v>
                </c:pt>
                <c:pt idx="1737">
                  <c:v>20071025</c:v>
                </c:pt>
                <c:pt idx="1738">
                  <c:v>20071026</c:v>
                </c:pt>
                <c:pt idx="1739">
                  <c:v>20071029</c:v>
                </c:pt>
                <c:pt idx="1740">
                  <c:v>20071030</c:v>
                </c:pt>
                <c:pt idx="1741">
                  <c:v>20071031</c:v>
                </c:pt>
                <c:pt idx="1742">
                  <c:v>20071101</c:v>
                </c:pt>
                <c:pt idx="1743">
                  <c:v>20071102</c:v>
                </c:pt>
                <c:pt idx="1744">
                  <c:v>20071105</c:v>
                </c:pt>
                <c:pt idx="1745">
                  <c:v>20071106</c:v>
                </c:pt>
                <c:pt idx="1746">
                  <c:v>20071107</c:v>
                </c:pt>
                <c:pt idx="1747">
                  <c:v>20071108</c:v>
                </c:pt>
                <c:pt idx="1748">
                  <c:v>20071109</c:v>
                </c:pt>
                <c:pt idx="1749">
                  <c:v>20071112</c:v>
                </c:pt>
                <c:pt idx="1750">
                  <c:v>20071113</c:v>
                </c:pt>
                <c:pt idx="1751">
                  <c:v>20071114</c:v>
                </c:pt>
                <c:pt idx="1752">
                  <c:v>20071115</c:v>
                </c:pt>
                <c:pt idx="1753">
                  <c:v>20071116</c:v>
                </c:pt>
                <c:pt idx="1754">
                  <c:v>20071119</c:v>
                </c:pt>
                <c:pt idx="1755">
                  <c:v>20071120</c:v>
                </c:pt>
                <c:pt idx="1756">
                  <c:v>20071121</c:v>
                </c:pt>
                <c:pt idx="1757">
                  <c:v>20071122</c:v>
                </c:pt>
                <c:pt idx="1758">
                  <c:v>20071123</c:v>
                </c:pt>
                <c:pt idx="1759">
                  <c:v>20071126</c:v>
                </c:pt>
                <c:pt idx="1760">
                  <c:v>20071127</c:v>
                </c:pt>
                <c:pt idx="1761">
                  <c:v>20071128</c:v>
                </c:pt>
                <c:pt idx="1762">
                  <c:v>20071129</c:v>
                </c:pt>
                <c:pt idx="1763">
                  <c:v>20071130</c:v>
                </c:pt>
                <c:pt idx="1764">
                  <c:v>20071203</c:v>
                </c:pt>
                <c:pt idx="1765">
                  <c:v>20071204</c:v>
                </c:pt>
                <c:pt idx="1766">
                  <c:v>20071205</c:v>
                </c:pt>
                <c:pt idx="1767">
                  <c:v>20071206</c:v>
                </c:pt>
                <c:pt idx="1768">
                  <c:v>20071207</c:v>
                </c:pt>
                <c:pt idx="1769">
                  <c:v>20071210</c:v>
                </c:pt>
                <c:pt idx="1770">
                  <c:v>20071211</c:v>
                </c:pt>
                <c:pt idx="1771">
                  <c:v>20071212</c:v>
                </c:pt>
                <c:pt idx="1772">
                  <c:v>20071213</c:v>
                </c:pt>
                <c:pt idx="1773">
                  <c:v>20071214</c:v>
                </c:pt>
                <c:pt idx="1774">
                  <c:v>20071217</c:v>
                </c:pt>
                <c:pt idx="1775">
                  <c:v>20071218</c:v>
                </c:pt>
                <c:pt idx="1776">
                  <c:v>20071219</c:v>
                </c:pt>
                <c:pt idx="1777">
                  <c:v>20071220</c:v>
                </c:pt>
                <c:pt idx="1778">
                  <c:v>20071221</c:v>
                </c:pt>
                <c:pt idx="1779">
                  <c:v>20071227</c:v>
                </c:pt>
                <c:pt idx="1780">
                  <c:v>20071228</c:v>
                </c:pt>
                <c:pt idx="1781">
                  <c:v>20080102</c:v>
                </c:pt>
                <c:pt idx="1782">
                  <c:v>20080103</c:v>
                </c:pt>
                <c:pt idx="1783">
                  <c:v>20080104</c:v>
                </c:pt>
                <c:pt idx="1784">
                  <c:v>20080107</c:v>
                </c:pt>
                <c:pt idx="1785">
                  <c:v>20080108</c:v>
                </c:pt>
                <c:pt idx="1786">
                  <c:v>20080109</c:v>
                </c:pt>
                <c:pt idx="1787">
                  <c:v>20080110</c:v>
                </c:pt>
                <c:pt idx="1788">
                  <c:v>20080111</c:v>
                </c:pt>
                <c:pt idx="1789">
                  <c:v>20080114</c:v>
                </c:pt>
                <c:pt idx="1790">
                  <c:v>20080115</c:v>
                </c:pt>
                <c:pt idx="1791">
                  <c:v>20080116</c:v>
                </c:pt>
                <c:pt idx="1792">
                  <c:v>20080117</c:v>
                </c:pt>
                <c:pt idx="1793">
                  <c:v>20080118</c:v>
                </c:pt>
                <c:pt idx="1794">
                  <c:v>20080121</c:v>
                </c:pt>
                <c:pt idx="1795">
                  <c:v>20080122</c:v>
                </c:pt>
                <c:pt idx="1796">
                  <c:v>20080123</c:v>
                </c:pt>
                <c:pt idx="1797">
                  <c:v>20080124</c:v>
                </c:pt>
                <c:pt idx="1798">
                  <c:v>20080125</c:v>
                </c:pt>
                <c:pt idx="1799">
                  <c:v>20080128</c:v>
                </c:pt>
                <c:pt idx="1800">
                  <c:v>20080129</c:v>
                </c:pt>
                <c:pt idx="1801">
                  <c:v>20080130</c:v>
                </c:pt>
                <c:pt idx="1802">
                  <c:v>20080131</c:v>
                </c:pt>
                <c:pt idx="1803">
                  <c:v>20080201</c:v>
                </c:pt>
                <c:pt idx="1804">
                  <c:v>20080204</c:v>
                </c:pt>
                <c:pt idx="1805">
                  <c:v>20080205</c:v>
                </c:pt>
                <c:pt idx="1806">
                  <c:v>20080206</c:v>
                </c:pt>
                <c:pt idx="1807">
                  <c:v>20080207</c:v>
                </c:pt>
                <c:pt idx="1808">
                  <c:v>20080208</c:v>
                </c:pt>
                <c:pt idx="1809">
                  <c:v>20080211</c:v>
                </c:pt>
                <c:pt idx="1810">
                  <c:v>20080212</c:v>
                </c:pt>
                <c:pt idx="1811">
                  <c:v>20080213</c:v>
                </c:pt>
                <c:pt idx="1812">
                  <c:v>20080214</c:v>
                </c:pt>
                <c:pt idx="1813">
                  <c:v>20080215</c:v>
                </c:pt>
                <c:pt idx="1814">
                  <c:v>20080218</c:v>
                </c:pt>
                <c:pt idx="1815">
                  <c:v>20080219</c:v>
                </c:pt>
                <c:pt idx="1816">
                  <c:v>20080220</c:v>
                </c:pt>
                <c:pt idx="1817">
                  <c:v>20080221</c:v>
                </c:pt>
                <c:pt idx="1818">
                  <c:v>20080222</c:v>
                </c:pt>
                <c:pt idx="1819">
                  <c:v>20080225</c:v>
                </c:pt>
                <c:pt idx="1820">
                  <c:v>20080226</c:v>
                </c:pt>
                <c:pt idx="1821">
                  <c:v>20080227</c:v>
                </c:pt>
                <c:pt idx="1822">
                  <c:v>20080228</c:v>
                </c:pt>
                <c:pt idx="1823">
                  <c:v>20080229</c:v>
                </c:pt>
                <c:pt idx="1824">
                  <c:v>20080303</c:v>
                </c:pt>
                <c:pt idx="1825">
                  <c:v>20080304</c:v>
                </c:pt>
                <c:pt idx="1826">
                  <c:v>20080305</c:v>
                </c:pt>
                <c:pt idx="1827">
                  <c:v>20080306</c:v>
                </c:pt>
                <c:pt idx="1828">
                  <c:v>20080307</c:v>
                </c:pt>
                <c:pt idx="1829">
                  <c:v>20080310</c:v>
                </c:pt>
                <c:pt idx="1830">
                  <c:v>20080311</c:v>
                </c:pt>
                <c:pt idx="1831">
                  <c:v>20080312</c:v>
                </c:pt>
                <c:pt idx="1832">
                  <c:v>20080313</c:v>
                </c:pt>
                <c:pt idx="1833">
                  <c:v>20080314</c:v>
                </c:pt>
                <c:pt idx="1834">
                  <c:v>20080317</c:v>
                </c:pt>
                <c:pt idx="1835">
                  <c:v>20080318</c:v>
                </c:pt>
                <c:pt idx="1836">
                  <c:v>20080319</c:v>
                </c:pt>
                <c:pt idx="1837">
                  <c:v>20080320</c:v>
                </c:pt>
                <c:pt idx="1838">
                  <c:v>20080325</c:v>
                </c:pt>
                <c:pt idx="1839">
                  <c:v>20080326</c:v>
                </c:pt>
                <c:pt idx="1840">
                  <c:v>20080327</c:v>
                </c:pt>
                <c:pt idx="1841">
                  <c:v>20080328</c:v>
                </c:pt>
                <c:pt idx="1842">
                  <c:v>20080331</c:v>
                </c:pt>
                <c:pt idx="1843">
                  <c:v>20080401</c:v>
                </c:pt>
                <c:pt idx="1844">
                  <c:v>20080402</c:v>
                </c:pt>
                <c:pt idx="1845">
                  <c:v>20080403</c:v>
                </c:pt>
                <c:pt idx="1846">
                  <c:v>20080404</c:v>
                </c:pt>
                <c:pt idx="1847">
                  <c:v>20080407</c:v>
                </c:pt>
                <c:pt idx="1848">
                  <c:v>20080408</c:v>
                </c:pt>
                <c:pt idx="1849">
                  <c:v>20080409</c:v>
                </c:pt>
                <c:pt idx="1850">
                  <c:v>20080410</c:v>
                </c:pt>
                <c:pt idx="1851">
                  <c:v>20080411</c:v>
                </c:pt>
                <c:pt idx="1852">
                  <c:v>20080414</c:v>
                </c:pt>
                <c:pt idx="1853">
                  <c:v>20080415</c:v>
                </c:pt>
                <c:pt idx="1854">
                  <c:v>20080416</c:v>
                </c:pt>
                <c:pt idx="1855">
                  <c:v>20080417</c:v>
                </c:pt>
                <c:pt idx="1856">
                  <c:v>20080418</c:v>
                </c:pt>
                <c:pt idx="1857">
                  <c:v>20080421</c:v>
                </c:pt>
                <c:pt idx="1858">
                  <c:v>20080422</c:v>
                </c:pt>
                <c:pt idx="1859">
                  <c:v>20080423</c:v>
                </c:pt>
                <c:pt idx="1860">
                  <c:v>20080424</c:v>
                </c:pt>
                <c:pt idx="1861">
                  <c:v>20080425</c:v>
                </c:pt>
                <c:pt idx="1862">
                  <c:v>20080428</c:v>
                </c:pt>
                <c:pt idx="1863">
                  <c:v>20080429</c:v>
                </c:pt>
                <c:pt idx="1864">
                  <c:v>20080430</c:v>
                </c:pt>
                <c:pt idx="1865">
                  <c:v>20080502</c:v>
                </c:pt>
                <c:pt idx="1866">
                  <c:v>20080505</c:v>
                </c:pt>
                <c:pt idx="1867">
                  <c:v>20080506</c:v>
                </c:pt>
                <c:pt idx="1868">
                  <c:v>20080507</c:v>
                </c:pt>
                <c:pt idx="1869">
                  <c:v>20080508</c:v>
                </c:pt>
                <c:pt idx="1870">
                  <c:v>20080509</c:v>
                </c:pt>
                <c:pt idx="1871">
                  <c:v>20080512</c:v>
                </c:pt>
                <c:pt idx="1872">
                  <c:v>20080513</c:v>
                </c:pt>
                <c:pt idx="1873">
                  <c:v>20080514</c:v>
                </c:pt>
                <c:pt idx="1874">
                  <c:v>20080515</c:v>
                </c:pt>
                <c:pt idx="1875">
                  <c:v>20080516</c:v>
                </c:pt>
                <c:pt idx="1876">
                  <c:v>20080519</c:v>
                </c:pt>
                <c:pt idx="1877">
                  <c:v>20080520</c:v>
                </c:pt>
                <c:pt idx="1878">
                  <c:v>20080521</c:v>
                </c:pt>
                <c:pt idx="1879">
                  <c:v>20080522</c:v>
                </c:pt>
                <c:pt idx="1880">
                  <c:v>20080523</c:v>
                </c:pt>
                <c:pt idx="1881">
                  <c:v>20080526</c:v>
                </c:pt>
                <c:pt idx="1882">
                  <c:v>20080527</c:v>
                </c:pt>
                <c:pt idx="1883">
                  <c:v>20080528</c:v>
                </c:pt>
                <c:pt idx="1884">
                  <c:v>20080529</c:v>
                </c:pt>
                <c:pt idx="1885">
                  <c:v>20080530</c:v>
                </c:pt>
                <c:pt idx="1886">
                  <c:v>20080602</c:v>
                </c:pt>
                <c:pt idx="1887">
                  <c:v>20080603</c:v>
                </c:pt>
                <c:pt idx="1888">
                  <c:v>20080604</c:v>
                </c:pt>
                <c:pt idx="1889">
                  <c:v>20080605</c:v>
                </c:pt>
                <c:pt idx="1890">
                  <c:v>20080606</c:v>
                </c:pt>
                <c:pt idx="1891">
                  <c:v>20080609</c:v>
                </c:pt>
                <c:pt idx="1892">
                  <c:v>20080610</c:v>
                </c:pt>
                <c:pt idx="1893">
                  <c:v>20080611</c:v>
                </c:pt>
                <c:pt idx="1894">
                  <c:v>20080612</c:v>
                </c:pt>
                <c:pt idx="1895">
                  <c:v>20080613</c:v>
                </c:pt>
                <c:pt idx="1896">
                  <c:v>20080616</c:v>
                </c:pt>
                <c:pt idx="1897">
                  <c:v>20080617</c:v>
                </c:pt>
                <c:pt idx="1898">
                  <c:v>20080618</c:v>
                </c:pt>
                <c:pt idx="1899">
                  <c:v>20080619</c:v>
                </c:pt>
                <c:pt idx="1900">
                  <c:v>20080620</c:v>
                </c:pt>
                <c:pt idx="1901">
                  <c:v>20080623</c:v>
                </c:pt>
                <c:pt idx="1902">
                  <c:v>20080624</c:v>
                </c:pt>
                <c:pt idx="1903">
                  <c:v>20080625</c:v>
                </c:pt>
                <c:pt idx="1904">
                  <c:v>20080626</c:v>
                </c:pt>
                <c:pt idx="1905">
                  <c:v>20080627</c:v>
                </c:pt>
                <c:pt idx="1906">
                  <c:v>20080630</c:v>
                </c:pt>
                <c:pt idx="1907">
                  <c:v>20080701</c:v>
                </c:pt>
                <c:pt idx="1908">
                  <c:v>20080702</c:v>
                </c:pt>
                <c:pt idx="1909">
                  <c:v>20080703</c:v>
                </c:pt>
                <c:pt idx="1910">
                  <c:v>20080704</c:v>
                </c:pt>
                <c:pt idx="1911">
                  <c:v>20080707</c:v>
                </c:pt>
                <c:pt idx="1912">
                  <c:v>20080708</c:v>
                </c:pt>
                <c:pt idx="1913">
                  <c:v>20080709</c:v>
                </c:pt>
                <c:pt idx="1914">
                  <c:v>20080710</c:v>
                </c:pt>
                <c:pt idx="1915">
                  <c:v>20080711</c:v>
                </c:pt>
                <c:pt idx="1916">
                  <c:v>20080714</c:v>
                </c:pt>
                <c:pt idx="1917">
                  <c:v>20080715</c:v>
                </c:pt>
                <c:pt idx="1918">
                  <c:v>20080716</c:v>
                </c:pt>
                <c:pt idx="1919">
                  <c:v>20080717</c:v>
                </c:pt>
                <c:pt idx="1920">
                  <c:v>20080718</c:v>
                </c:pt>
                <c:pt idx="1921">
                  <c:v>20080721</c:v>
                </c:pt>
                <c:pt idx="1922">
                  <c:v>20080722</c:v>
                </c:pt>
                <c:pt idx="1923">
                  <c:v>20080723</c:v>
                </c:pt>
                <c:pt idx="1924">
                  <c:v>20080724</c:v>
                </c:pt>
                <c:pt idx="1925">
                  <c:v>20080725</c:v>
                </c:pt>
                <c:pt idx="1926">
                  <c:v>20080728</c:v>
                </c:pt>
                <c:pt idx="1927">
                  <c:v>20080729</c:v>
                </c:pt>
                <c:pt idx="1928">
                  <c:v>20080730</c:v>
                </c:pt>
                <c:pt idx="1929">
                  <c:v>20080731</c:v>
                </c:pt>
                <c:pt idx="1930">
                  <c:v>20080801</c:v>
                </c:pt>
                <c:pt idx="1931">
                  <c:v>20080804</c:v>
                </c:pt>
                <c:pt idx="1932">
                  <c:v>20080805</c:v>
                </c:pt>
                <c:pt idx="1933">
                  <c:v>20080806</c:v>
                </c:pt>
                <c:pt idx="1934">
                  <c:v>20080807</c:v>
                </c:pt>
                <c:pt idx="1935">
                  <c:v>20080808</c:v>
                </c:pt>
                <c:pt idx="1936">
                  <c:v>20080811</c:v>
                </c:pt>
                <c:pt idx="1937">
                  <c:v>20080812</c:v>
                </c:pt>
                <c:pt idx="1938">
                  <c:v>20080813</c:v>
                </c:pt>
                <c:pt idx="1939">
                  <c:v>20080814</c:v>
                </c:pt>
                <c:pt idx="1940">
                  <c:v>20080815</c:v>
                </c:pt>
                <c:pt idx="1941">
                  <c:v>20080818</c:v>
                </c:pt>
                <c:pt idx="1942">
                  <c:v>20080819</c:v>
                </c:pt>
                <c:pt idx="1943">
                  <c:v>20080820</c:v>
                </c:pt>
                <c:pt idx="1944">
                  <c:v>20080821</c:v>
                </c:pt>
                <c:pt idx="1945">
                  <c:v>20080822</c:v>
                </c:pt>
                <c:pt idx="1946">
                  <c:v>20080825</c:v>
                </c:pt>
                <c:pt idx="1947">
                  <c:v>20080826</c:v>
                </c:pt>
                <c:pt idx="1948">
                  <c:v>20080827</c:v>
                </c:pt>
                <c:pt idx="1949">
                  <c:v>20080828</c:v>
                </c:pt>
                <c:pt idx="1950">
                  <c:v>20080829</c:v>
                </c:pt>
                <c:pt idx="1951">
                  <c:v>20080901</c:v>
                </c:pt>
                <c:pt idx="1952">
                  <c:v>20080902</c:v>
                </c:pt>
                <c:pt idx="1953">
                  <c:v>20080903</c:v>
                </c:pt>
                <c:pt idx="1954">
                  <c:v>20080904</c:v>
                </c:pt>
                <c:pt idx="1955">
                  <c:v>20080905</c:v>
                </c:pt>
                <c:pt idx="1956">
                  <c:v>20080908</c:v>
                </c:pt>
                <c:pt idx="1957">
                  <c:v>20080909</c:v>
                </c:pt>
                <c:pt idx="1958">
                  <c:v>20080910</c:v>
                </c:pt>
                <c:pt idx="1959">
                  <c:v>20080911</c:v>
                </c:pt>
                <c:pt idx="1960">
                  <c:v>20080912</c:v>
                </c:pt>
                <c:pt idx="1961">
                  <c:v>20080915</c:v>
                </c:pt>
                <c:pt idx="1962">
                  <c:v>20080916</c:v>
                </c:pt>
                <c:pt idx="1963">
                  <c:v>20080917</c:v>
                </c:pt>
                <c:pt idx="1964">
                  <c:v>20080918</c:v>
                </c:pt>
                <c:pt idx="1965">
                  <c:v>20080919</c:v>
                </c:pt>
                <c:pt idx="1966">
                  <c:v>20080922</c:v>
                </c:pt>
                <c:pt idx="1967">
                  <c:v>20080923</c:v>
                </c:pt>
                <c:pt idx="1968">
                  <c:v>20080924</c:v>
                </c:pt>
                <c:pt idx="1969">
                  <c:v>20080925</c:v>
                </c:pt>
                <c:pt idx="1970">
                  <c:v>20080926</c:v>
                </c:pt>
                <c:pt idx="1971">
                  <c:v>20080929</c:v>
                </c:pt>
                <c:pt idx="1972">
                  <c:v>20080930</c:v>
                </c:pt>
                <c:pt idx="1973">
                  <c:v>20081001</c:v>
                </c:pt>
                <c:pt idx="1974">
                  <c:v>20081002</c:v>
                </c:pt>
                <c:pt idx="1975">
                  <c:v>20081003</c:v>
                </c:pt>
                <c:pt idx="1976">
                  <c:v>20081006</c:v>
                </c:pt>
                <c:pt idx="1977">
                  <c:v>20081007</c:v>
                </c:pt>
                <c:pt idx="1978">
                  <c:v>20081008</c:v>
                </c:pt>
                <c:pt idx="1979">
                  <c:v>20081009</c:v>
                </c:pt>
                <c:pt idx="1980">
                  <c:v>20081010</c:v>
                </c:pt>
                <c:pt idx="1981">
                  <c:v>20081013</c:v>
                </c:pt>
                <c:pt idx="1982">
                  <c:v>20081014</c:v>
                </c:pt>
                <c:pt idx="1983">
                  <c:v>20081015</c:v>
                </c:pt>
                <c:pt idx="1984">
                  <c:v>20081016</c:v>
                </c:pt>
                <c:pt idx="1985">
                  <c:v>20081017</c:v>
                </c:pt>
                <c:pt idx="1986">
                  <c:v>20081020</c:v>
                </c:pt>
                <c:pt idx="1987">
                  <c:v>20081021</c:v>
                </c:pt>
                <c:pt idx="1988">
                  <c:v>20081022</c:v>
                </c:pt>
                <c:pt idx="1989">
                  <c:v>20081023</c:v>
                </c:pt>
                <c:pt idx="1990">
                  <c:v>20081024</c:v>
                </c:pt>
                <c:pt idx="1991">
                  <c:v>20081027</c:v>
                </c:pt>
                <c:pt idx="1992">
                  <c:v>20081028</c:v>
                </c:pt>
                <c:pt idx="1993">
                  <c:v>20081029</c:v>
                </c:pt>
                <c:pt idx="1994">
                  <c:v>20081030</c:v>
                </c:pt>
                <c:pt idx="1995">
                  <c:v>20081031</c:v>
                </c:pt>
                <c:pt idx="1996">
                  <c:v>20081103</c:v>
                </c:pt>
                <c:pt idx="1997">
                  <c:v>20081104</c:v>
                </c:pt>
                <c:pt idx="1998">
                  <c:v>20081105</c:v>
                </c:pt>
                <c:pt idx="1999">
                  <c:v>20081106</c:v>
                </c:pt>
                <c:pt idx="2000">
                  <c:v>20081107</c:v>
                </c:pt>
                <c:pt idx="2001">
                  <c:v>20081110</c:v>
                </c:pt>
                <c:pt idx="2002">
                  <c:v>20081111</c:v>
                </c:pt>
                <c:pt idx="2003">
                  <c:v>20081112</c:v>
                </c:pt>
                <c:pt idx="2004">
                  <c:v>20081113</c:v>
                </c:pt>
                <c:pt idx="2005">
                  <c:v>20081114</c:v>
                </c:pt>
                <c:pt idx="2006">
                  <c:v>20081117</c:v>
                </c:pt>
                <c:pt idx="2007">
                  <c:v>20081118</c:v>
                </c:pt>
                <c:pt idx="2008">
                  <c:v>20081119</c:v>
                </c:pt>
                <c:pt idx="2009">
                  <c:v>20081120</c:v>
                </c:pt>
                <c:pt idx="2010">
                  <c:v>20081121</c:v>
                </c:pt>
                <c:pt idx="2011">
                  <c:v>20081124</c:v>
                </c:pt>
                <c:pt idx="2012">
                  <c:v>20081125</c:v>
                </c:pt>
                <c:pt idx="2013">
                  <c:v>20081126</c:v>
                </c:pt>
                <c:pt idx="2014">
                  <c:v>20081127</c:v>
                </c:pt>
                <c:pt idx="2015">
                  <c:v>20081128</c:v>
                </c:pt>
                <c:pt idx="2016">
                  <c:v>20081201</c:v>
                </c:pt>
                <c:pt idx="2017">
                  <c:v>20081202</c:v>
                </c:pt>
                <c:pt idx="2018">
                  <c:v>20081203</c:v>
                </c:pt>
                <c:pt idx="2019">
                  <c:v>20081204</c:v>
                </c:pt>
                <c:pt idx="2020">
                  <c:v>20081205</c:v>
                </c:pt>
                <c:pt idx="2021">
                  <c:v>20081208</c:v>
                </c:pt>
                <c:pt idx="2022">
                  <c:v>20081209</c:v>
                </c:pt>
                <c:pt idx="2023">
                  <c:v>20081210</c:v>
                </c:pt>
                <c:pt idx="2024">
                  <c:v>20081211</c:v>
                </c:pt>
                <c:pt idx="2025">
                  <c:v>20081212</c:v>
                </c:pt>
                <c:pt idx="2026">
                  <c:v>20081215</c:v>
                </c:pt>
                <c:pt idx="2027">
                  <c:v>20081216</c:v>
                </c:pt>
                <c:pt idx="2028">
                  <c:v>20081217</c:v>
                </c:pt>
                <c:pt idx="2029">
                  <c:v>20081218</c:v>
                </c:pt>
                <c:pt idx="2030">
                  <c:v>20081219</c:v>
                </c:pt>
                <c:pt idx="2031">
                  <c:v>20081222</c:v>
                </c:pt>
                <c:pt idx="2032">
                  <c:v>20081223</c:v>
                </c:pt>
                <c:pt idx="2033">
                  <c:v>20081229</c:v>
                </c:pt>
                <c:pt idx="2034">
                  <c:v>20081230</c:v>
                </c:pt>
                <c:pt idx="2035">
                  <c:v>20090102</c:v>
                </c:pt>
                <c:pt idx="2036">
                  <c:v>20090105</c:v>
                </c:pt>
                <c:pt idx="2037">
                  <c:v>20090106</c:v>
                </c:pt>
                <c:pt idx="2038">
                  <c:v>20090107</c:v>
                </c:pt>
                <c:pt idx="2039">
                  <c:v>20090108</c:v>
                </c:pt>
                <c:pt idx="2040">
                  <c:v>20090109</c:v>
                </c:pt>
                <c:pt idx="2041">
                  <c:v>20090112</c:v>
                </c:pt>
                <c:pt idx="2042">
                  <c:v>20090113</c:v>
                </c:pt>
                <c:pt idx="2043">
                  <c:v>20090114</c:v>
                </c:pt>
                <c:pt idx="2044">
                  <c:v>20090115</c:v>
                </c:pt>
                <c:pt idx="2045">
                  <c:v>20090116</c:v>
                </c:pt>
                <c:pt idx="2046">
                  <c:v>20090119</c:v>
                </c:pt>
                <c:pt idx="2047">
                  <c:v>20090120</c:v>
                </c:pt>
                <c:pt idx="2048">
                  <c:v>20090121</c:v>
                </c:pt>
                <c:pt idx="2049">
                  <c:v>20090122</c:v>
                </c:pt>
                <c:pt idx="2050">
                  <c:v>20090123</c:v>
                </c:pt>
                <c:pt idx="2051">
                  <c:v>20090126</c:v>
                </c:pt>
                <c:pt idx="2052">
                  <c:v>20090127</c:v>
                </c:pt>
                <c:pt idx="2053">
                  <c:v>20090128</c:v>
                </c:pt>
                <c:pt idx="2054">
                  <c:v>20090129</c:v>
                </c:pt>
                <c:pt idx="2055">
                  <c:v>20090130</c:v>
                </c:pt>
                <c:pt idx="2056">
                  <c:v>20090202</c:v>
                </c:pt>
                <c:pt idx="2057">
                  <c:v>20090203</c:v>
                </c:pt>
                <c:pt idx="2058">
                  <c:v>20090204</c:v>
                </c:pt>
                <c:pt idx="2059">
                  <c:v>20090205</c:v>
                </c:pt>
                <c:pt idx="2060">
                  <c:v>20090206</c:v>
                </c:pt>
                <c:pt idx="2061">
                  <c:v>20090209</c:v>
                </c:pt>
                <c:pt idx="2062">
                  <c:v>20090210</c:v>
                </c:pt>
                <c:pt idx="2063">
                  <c:v>20090211</c:v>
                </c:pt>
                <c:pt idx="2064">
                  <c:v>20090212</c:v>
                </c:pt>
                <c:pt idx="2065">
                  <c:v>20090213</c:v>
                </c:pt>
                <c:pt idx="2066">
                  <c:v>20090216</c:v>
                </c:pt>
                <c:pt idx="2067">
                  <c:v>20090217</c:v>
                </c:pt>
                <c:pt idx="2068">
                  <c:v>20090218</c:v>
                </c:pt>
                <c:pt idx="2069">
                  <c:v>20090219</c:v>
                </c:pt>
                <c:pt idx="2070">
                  <c:v>20090220</c:v>
                </c:pt>
                <c:pt idx="2071">
                  <c:v>20090223</c:v>
                </c:pt>
                <c:pt idx="2072">
                  <c:v>20090224</c:v>
                </c:pt>
                <c:pt idx="2073">
                  <c:v>20090225</c:v>
                </c:pt>
                <c:pt idx="2074">
                  <c:v>20090226</c:v>
                </c:pt>
                <c:pt idx="2075">
                  <c:v>20090227</c:v>
                </c:pt>
                <c:pt idx="2076">
                  <c:v>20090302</c:v>
                </c:pt>
                <c:pt idx="2077">
                  <c:v>20090303</c:v>
                </c:pt>
                <c:pt idx="2078">
                  <c:v>20090304</c:v>
                </c:pt>
                <c:pt idx="2079">
                  <c:v>20090305</c:v>
                </c:pt>
                <c:pt idx="2080">
                  <c:v>20090306</c:v>
                </c:pt>
                <c:pt idx="2081">
                  <c:v>20090309</c:v>
                </c:pt>
                <c:pt idx="2082">
                  <c:v>20090310</c:v>
                </c:pt>
                <c:pt idx="2083">
                  <c:v>20090311</c:v>
                </c:pt>
                <c:pt idx="2084">
                  <c:v>20090312</c:v>
                </c:pt>
                <c:pt idx="2085">
                  <c:v>20090313</c:v>
                </c:pt>
                <c:pt idx="2086">
                  <c:v>20090316</c:v>
                </c:pt>
                <c:pt idx="2087">
                  <c:v>20090317</c:v>
                </c:pt>
                <c:pt idx="2088">
                  <c:v>20090318</c:v>
                </c:pt>
                <c:pt idx="2089">
                  <c:v>20090319</c:v>
                </c:pt>
                <c:pt idx="2090">
                  <c:v>20090320</c:v>
                </c:pt>
                <c:pt idx="2091">
                  <c:v>20090323</c:v>
                </c:pt>
                <c:pt idx="2092">
                  <c:v>20090324</c:v>
                </c:pt>
                <c:pt idx="2093">
                  <c:v>20090325</c:v>
                </c:pt>
                <c:pt idx="2094">
                  <c:v>20090326</c:v>
                </c:pt>
                <c:pt idx="2095">
                  <c:v>20090327</c:v>
                </c:pt>
                <c:pt idx="2096">
                  <c:v>20090330</c:v>
                </c:pt>
                <c:pt idx="2097">
                  <c:v>20090331</c:v>
                </c:pt>
                <c:pt idx="2098">
                  <c:v>20090401</c:v>
                </c:pt>
                <c:pt idx="2099">
                  <c:v>20090402</c:v>
                </c:pt>
                <c:pt idx="2100">
                  <c:v>20090403</c:v>
                </c:pt>
                <c:pt idx="2101">
                  <c:v>20090406</c:v>
                </c:pt>
                <c:pt idx="2102">
                  <c:v>20090407</c:v>
                </c:pt>
                <c:pt idx="2103">
                  <c:v>20090408</c:v>
                </c:pt>
                <c:pt idx="2104">
                  <c:v>20090409</c:v>
                </c:pt>
                <c:pt idx="2105">
                  <c:v>20090414</c:v>
                </c:pt>
                <c:pt idx="2106">
                  <c:v>20090415</c:v>
                </c:pt>
                <c:pt idx="2107">
                  <c:v>20090416</c:v>
                </c:pt>
                <c:pt idx="2108">
                  <c:v>20090417</c:v>
                </c:pt>
                <c:pt idx="2109">
                  <c:v>20090420</c:v>
                </c:pt>
                <c:pt idx="2110">
                  <c:v>20090421</c:v>
                </c:pt>
                <c:pt idx="2111">
                  <c:v>20090422</c:v>
                </c:pt>
                <c:pt idx="2112">
                  <c:v>20090423</c:v>
                </c:pt>
                <c:pt idx="2113">
                  <c:v>20090424</c:v>
                </c:pt>
                <c:pt idx="2114">
                  <c:v>20090427</c:v>
                </c:pt>
                <c:pt idx="2115">
                  <c:v>20090428</c:v>
                </c:pt>
                <c:pt idx="2116">
                  <c:v>20090429</c:v>
                </c:pt>
                <c:pt idx="2117">
                  <c:v>20090430</c:v>
                </c:pt>
                <c:pt idx="2118">
                  <c:v>20090504</c:v>
                </c:pt>
                <c:pt idx="2119">
                  <c:v>20090505</c:v>
                </c:pt>
                <c:pt idx="2120">
                  <c:v>20090506</c:v>
                </c:pt>
                <c:pt idx="2121">
                  <c:v>20090507</c:v>
                </c:pt>
                <c:pt idx="2122">
                  <c:v>20090508</c:v>
                </c:pt>
                <c:pt idx="2123">
                  <c:v>20090511</c:v>
                </c:pt>
                <c:pt idx="2124">
                  <c:v>20090512</c:v>
                </c:pt>
                <c:pt idx="2125">
                  <c:v>20090513</c:v>
                </c:pt>
                <c:pt idx="2126">
                  <c:v>20090514</c:v>
                </c:pt>
                <c:pt idx="2127">
                  <c:v>20090515</c:v>
                </c:pt>
                <c:pt idx="2128">
                  <c:v>20090518</c:v>
                </c:pt>
                <c:pt idx="2129">
                  <c:v>20090519</c:v>
                </c:pt>
                <c:pt idx="2130">
                  <c:v>20090520</c:v>
                </c:pt>
                <c:pt idx="2131">
                  <c:v>20090521</c:v>
                </c:pt>
                <c:pt idx="2132">
                  <c:v>20090522</c:v>
                </c:pt>
                <c:pt idx="2133">
                  <c:v>20090525</c:v>
                </c:pt>
                <c:pt idx="2134">
                  <c:v>20090526</c:v>
                </c:pt>
                <c:pt idx="2135">
                  <c:v>20090527</c:v>
                </c:pt>
                <c:pt idx="2136">
                  <c:v>20090528</c:v>
                </c:pt>
                <c:pt idx="2137">
                  <c:v>20090529</c:v>
                </c:pt>
                <c:pt idx="2138">
                  <c:v>20090601</c:v>
                </c:pt>
                <c:pt idx="2139">
                  <c:v>20090602</c:v>
                </c:pt>
                <c:pt idx="2140">
                  <c:v>20090603</c:v>
                </c:pt>
                <c:pt idx="2141">
                  <c:v>20090604</c:v>
                </c:pt>
                <c:pt idx="2142">
                  <c:v>20090605</c:v>
                </c:pt>
                <c:pt idx="2143">
                  <c:v>20090608</c:v>
                </c:pt>
                <c:pt idx="2144">
                  <c:v>20090609</c:v>
                </c:pt>
                <c:pt idx="2145">
                  <c:v>20090610</c:v>
                </c:pt>
                <c:pt idx="2146">
                  <c:v>20090611</c:v>
                </c:pt>
                <c:pt idx="2147">
                  <c:v>20090612</c:v>
                </c:pt>
                <c:pt idx="2148">
                  <c:v>20090615</c:v>
                </c:pt>
                <c:pt idx="2149">
                  <c:v>20090616</c:v>
                </c:pt>
                <c:pt idx="2150">
                  <c:v>20090617</c:v>
                </c:pt>
                <c:pt idx="2151">
                  <c:v>20090618</c:v>
                </c:pt>
                <c:pt idx="2152">
                  <c:v>20090619</c:v>
                </c:pt>
                <c:pt idx="2153">
                  <c:v>20090622</c:v>
                </c:pt>
                <c:pt idx="2154">
                  <c:v>20090623</c:v>
                </c:pt>
                <c:pt idx="2155">
                  <c:v>20090624</c:v>
                </c:pt>
                <c:pt idx="2156">
                  <c:v>20090625</c:v>
                </c:pt>
                <c:pt idx="2157">
                  <c:v>20090626</c:v>
                </c:pt>
                <c:pt idx="2158">
                  <c:v>20090629</c:v>
                </c:pt>
                <c:pt idx="2159">
                  <c:v>20090630</c:v>
                </c:pt>
                <c:pt idx="2160">
                  <c:v>20090701</c:v>
                </c:pt>
                <c:pt idx="2161">
                  <c:v>20090702</c:v>
                </c:pt>
                <c:pt idx="2162">
                  <c:v>20090703</c:v>
                </c:pt>
                <c:pt idx="2163">
                  <c:v>20090706</c:v>
                </c:pt>
                <c:pt idx="2164">
                  <c:v>20090707</c:v>
                </c:pt>
                <c:pt idx="2165">
                  <c:v>20090708</c:v>
                </c:pt>
                <c:pt idx="2166">
                  <c:v>20090709</c:v>
                </c:pt>
                <c:pt idx="2167">
                  <c:v>20090710</c:v>
                </c:pt>
                <c:pt idx="2168">
                  <c:v>20090713</c:v>
                </c:pt>
                <c:pt idx="2169">
                  <c:v>20090714</c:v>
                </c:pt>
                <c:pt idx="2170">
                  <c:v>20090715</c:v>
                </c:pt>
                <c:pt idx="2171">
                  <c:v>20090716</c:v>
                </c:pt>
                <c:pt idx="2172">
                  <c:v>20090717</c:v>
                </c:pt>
                <c:pt idx="2173">
                  <c:v>20090720</c:v>
                </c:pt>
                <c:pt idx="2174">
                  <c:v>20090721</c:v>
                </c:pt>
                <c:pt idx="2175">
                  <c:v>20090722</c:v>
                </c:pt>
                <c:pt idx="2176">
                  <c:v>20090723</c:v>
                </c:pt>
                <c:pt idx="2177">
                  <c:v>20090724</c:v>
                </c:pt>
                <c:pt idx="2178">
                  <c:v>20090727</c:v>
                </c:pt>
                <c:pt idx="2179">
                  <c:v>20090728</c:v>
                </c:pt>
                <c:pt idx="2180">
                  <c:v>20090729</c:v>
                </c:pt>
                <c:pt idx="2181">
                  <c:v>20090730</c:v>
                </c:pt>
                <c:pt idx="2182">
                  <c:v>20090731</c:v>
                </c:pt>
                <c:pt idx="2183">
                  <c:v>20090803</c:v>
                </c:pt>
                <c:pt idx="2184">
                  <c:v>20090804</c:v>
                </c:pt>
                <c:pt idx="2185">
                  <c:v>20090805</c:v>
                </c:pt>
                <c:pt idx="2186">
                  <c:v>20090806</c:v>
                </c:pt>
                <c:pt idx="2187">
                  <c:v>20090807</c:v>
                </c:pt>
                <c:pt idx="2188">
                  <c:v>20090810</c:v>
                </c:pt>
                <c:pt idx="2189">
                  <c:v>20090811</c:v>
                </c:pt>
                <c:pt idx="2190">
                  <c:v>20090812</c:v>
                </c:pt>
                <c:pt idx="2191">
                  <c:v>20090813</c:v>
                </c:pt>
                <c:pt idx="2192">
                  <c:v>20090814</c:v>
                </c:pt>
                <c:pt idx="2193">
                  <c:v>20090817</c:v>
                </c:pt>
                <c:pt idx="2194">
                  <c:v>20090818</c:v>
                </c:pt>
                <c:pt idx="2195">
                  <c:v>20090819</c:v>
                </c:pt>
                <c:pt idx="2196">
                  <c:v>20090820</c:v>
                </c:pt>
                <c:pt idx="2197">
                  <c:v>20090821</c:v>
                </c:pt>
                <c:pt idx="2198">
                  <c:v>20090824</c:v>
                </c:pt>
                <c:pt idx="2199">
                  <c:v>20090825</c:v>
                </c:pt>
                <c:pt idx="2200">
                  <c:v>20090826</c:v>
                </c:pt>
                <c:pt idx="2201">
                  <c:v>20090827</c:v>
                </c:pt>
                <c:pt idx="2202">
                  <c:v>20090828</c:v>
                </c:pt>
                <c:pt idx="2203">
                  <c:v>20090831</c:v>
                </c:pt>
                <c:pt idx="2204">
                  <c:v>20090901</c:v>
                </c:pt>
                <c:pt idx="2205">
                  <c:v>20090902</c:v>
                </c:pt>
                <c:pt idx="2206">
                  <c:v>20090903</c:v>
                </c:pt>
                <c:pt idx="2207">
                  <c:v>20090904</c:v>
                </c:pt>
                <c:pt idx="2208">
                  <c:v>20090907</c:v>
                </c:pt>
                <c:pt idx="2209">
                  <c:v>20090908</c:v>
                </c:pt>
                <c:pt idx="2210">
                  <c:v>20090909</c:v>
                </c:pt>
                <c:pt idx="2211">
                  <c:v>20090910</c:v>
                </c:pt>
                <c:pt idx="2212">
                  <c:v>20090911</c:v>
                </c:pt>
                <c:pt idx="2213">
                  <c:v>20090914</c:v>
                </c:pt>
                <c:pt idx="2214">
                  <c:v>20090915</c:v>
                </c:pt>
                <c:pt idx="2215">
                  <c:v>20090916</c:v>
                </c:pt>
                <c:pt idx="2216">
                  <c:v>20090917</c:v>
                </c:pt>
                <c:pt idx="2217">
                  <c:v>20090918</c:v>
                </c:pt>
                <c:pt idx="2218">
                  <c:v>20090921</c:v>
                </c:pt>
                <c:pt idx="2219">
                  <c:v>20090922</c:v>
                </c:pt>
                <c:pt idx="2220">
                  <c:v>20090923</c:v>
                </c:pt>
                <c:pt idx="2221">
                  <c:v>20090924</c:v>
                </c:pt>
                <c:pt idx="2222">
                  <c:v>20090925</c:v>
                </c:pt>
                <c:pt idx="2223">
                  <c:v>20090928</c:v>
                </c:pt>
                <c:pt idx="2224">
                  <c:v>20090929</c:v>
                </c:pt>
                <c:pt idx="2225">
                  <c:v>20090930</c:v>
                </c:pt>
                <c:pt idx="2226">
                  <c:v>20091001</c:v>
                </c:pt>
                <c:pt idx="2227">
                  <c:v>20091002</c:v>
                </c:pt>
                <c:pt idx="2228">
                  <c:v>20091005</c:v>
                </c:pt>
                <c:pt idx="2229">
                  <c:v>20091006</c:v>
                </c:pt>
                <c:pt idx="2230">
                  <c:v>20091007</c:v>
                </c:pt>
                <c:pt idx="2231">
                  <c:v>20091008</c:v>
                </c:pt>
                <c:pt idx="2232">
                  <c:v>20091009</c:v>
                </c:pt>
                <c:pt idx="2233">
                  <c:v>20091012</c:v>
                </c:pt>
                <c:pt idx="2234">
                  <c:v>20091013</c:v>
                </c:pt>
                <c:pt idx="2235">
                  <c:v>20091014</c:v>
                </c:pt>
                <c:pt idx="2236">
                  <c:v>20091015</c:v>
                </c:pt>
                <c:pt idx="2237">
                  <c:v>20091016</c:v>
                </c:pt>
                <c:pt idx="2238">
                  <c:v>20091019</c:v>
                </c:pt>
                <c:pt idx="2239">
                  <c:v>20091020</c:v>
                </c:pt>
                <c:pt idx="2240">
                  <c:v>20091021</c:v>
                </c:pt>
                <c:pt idx="2241">
                  <c:v>20091022</c:v>
                </c:pt>
                <c:pt idx="2242">
                  <c:v>20091023</c:v>
                </c:pt>
                <c:pt idx="2243">
                  <c:v>20091026</c:v>
                </c:pt>
                <c:pt idx="2244">
                  <c:v>20091027</c:v>
                </c:pt>
                <c:pt idx="2245">
                  <c:v>20091028</c:v>
                </c:pt>
                <c:pt idx="2246">
                  <c:v>20091029</c:v>
                </c:pt>
                <c:pt idx="2247">
                  <c:v>20091030</c:v>
                </c:pt>
                <c:pt idx="2248">
                  <c:v>20091102</c:v>
                </c:pt>
                <c:pt idx="2249">
                  <c:v>20091103</c:v>
                </c:pt>
                <c:pt idx="2250">
                  <c:v>20091104</c:v>
                </c:pt>
                <c:pt idx="2251">
                  <c:v>20091105</c:v>
                </c:pt>
                <c:pt idx="2252">
                  <c:v>20091106</c:v>
                </c:pt>
                <c:pt idx="2253">
                  <c:v>20091109</c:v>
                </c:pt>
                <c:pt idx="2254">
                  <c:v>20091110</c:v>
                </c:pt>
                <c:pt idx="2255">
                  <c:v>20091111</c:v>
                </c:pt>
                <c:pt idx="2256">
                  <c:v>20091112</c:v>
                </c:pt>
                <c:pt idx="2257">
                  <c:v>20091113</c:v>
                </c:pt>
                <c:pt idx="2258">
                  <c:v>20091116</c:v>
                </c:pt>
                <c:pt idx="2259">
                  <c:v>20091117</c:v>
                </c:pt>
                <c:pt idx="2260">
                  <c:v>20091118</c:v>
                </c:pt>
                <c:pt idx="2261">
                  <c:v>20091119</c:v>
                </c:pt>
                <c:pt idx="2262">
                  <c:v>20091120</c:v>
                </c:pt>
                <c:pt idx="2263">
                  <c:v>20091123</c:v>
                </c:pt>
                <c:pt idx="2264">
                  <c:v>20091124</c:v>
                </c:pt>
                <c:pt idx="2265">
                  <c:v>20091125</c:v>
                </c:pt>
                <c:pt idx="2266">
                  <c:v>20091126</c:v>
                </c:pt>
                <c:pt idx="2267">
                  <c:v>20091127</c:v>
                </c:pt>
                <c:pt idx="2268">
                  <c:v>20091130</c:v>
                </c:pt>
                <c:pt idx="2269">
                  <c:v>20091201</c:v>
                </c:pt>
                <c:pt idx="2270">
                  <c:v>20091202</c:v>
                </c:pt>
                <c:pt idx="2271">
                  <c:v>20091203</c:v>
                </c:pt>
                <c:pt idx="2272">
                  <c:v>20091204</c:v>
                </c:pt>
                <c:pt idx="2273">
                  <c:v>20091207</c:v>
                </c:pt>
                <c:pt idx="2274">
                  <c:v>20091208</c:v>
                </c:pt>
                <c:pt idx="2275">
                  <c:v>20091209</c:v>
                </c:pt>
                <c:pt idx="2276">
                  <c:v>20091210</c:v>
                </c:pt>
                <c:pt idx="2277">
                  <c:v>20091211</c:v>
                </c:pt>
                <c:pt idx="2278">
                  <c:v>20091214</c:v>
                </c:pt>
                <c:pt idx="2279">
                  <c:v>20091215</c:v>
                </c:pt>
                <c:pt idx="2280">
                  <c:v>20091216</c:v>
                </c:pt>
                <c:pt idx="2281">
                  <c:v>20091217</c:v>
                </c:pt>
                <c:pt idx="2282">
                  <c:v>20091218</c:v>
                </c:pt>
                <c:pt idx="2283">
                  <c:v>20091221</c:v>
                </c:pt>
                <c:pt idx="2284">
                  <c:v>20091222</c:v>
                </c:pt>
                <c:pt idx="2285">
                  <c:v>20091223</c:v>
                </c:pt>
                <c:pt idx="2286">
                  <c:v>20091228</c:v>
                </c:pt>
                <c:pt idx="2287">
                  <c:v>20091229</c:v>
                </c:pt>
                <c:pt idx="2288">
                  <c:v>20091230</c:v>
                </c:pt>
                <c:pt idx="2289">
                  <c:v>20100104</c:v>
                </c:pt>
                <c:pt idx="2290">
                  <c:v>20100105</c:v>
                </c:pt>
                <c:pt idx="2291">
                  <c:v>20100106</c:v>
                </c:pt>
                <c:pt idx="2292">
                  <c:v>20100107</c:v>
                </c:pt>
                <c:pt idx="2293">
                  <c:v>20100108</c:v>
                </c:pt>
                <c:pt idx="2294">
                  <c:v>20100111</c:v>
                </c:pt>
                <c:pt idx="2295">
                  <c:v>20100112</c:v>
                </c:pt>
                <c:pt idx="2296">
                  <c:v>20100113</c:v>
                </c:pt>
                <c:pt idx="2297">
                  <c:v>20100114</c:v>
                </c:pt>
                <c:pt idx="2298">
                  <c:v>20100115</c:v>
                </c:pt>
                <c:pt idx="2299">
                  <c:v>20100118</c:v>
                </c:pt>
                <c:pt idx="2300">
                  <c:v>20100119</c:v>
                </c:pt>
                <c:pt idx="2301">
                  <c:v>20100120</c:v>
                </c:pt>
                <c:pt idx="2302">
                  <c:v>20100121</c:v>
                </c:pt>
                <c:pt idx="2303">
                  <c:v>20100122</c:v>
                </c:pt>
                <c:pt idx="2304">
                  <c:v>20100125</c:v>
                </c:pt>
                <c:pt idx="2305">
                  <c:v>20100126</c:v>
                </c:pt>
                <c:pt idx="2306">
                  <c:v>20100127</c:v>
                </c:pt>
                <c:pt idx="2307">
                  <c:v>20100128</c:v>
                </c:pt>
                <c:pt idx="2308">
                  <c:v>20100129</c:v>
                </c:pt>
                <c:pt idx="2309">
                  <c:v>20100201</c:v>
                </c:pt>
                <c:pt idx="2310">
                  <c:v>20100202</c:v>
                </c:pt>
                <c:pt idx="2311">
                  <c:v>20100203</c:v>
                </c:pt>
                <c:pt idx="2312">
                  <c:v>20100204</c:v>
                </c:pt>
                <c:pt idx="2313">
                  <c:v>20100205</c:v>
                </c:pt>
                <c:pt idx="2314">
                  <c:v>20100208</c:v>
                </c:pt>
                <c:pt idx="2315">
                  <c:v>20100209</c:v>
                </c:pt>
                <c:pt idx="2316">
                  <c:v>20100210</c:v>
                </c:pt>
                <c:pt idx="2317">
                  <c:v>20100211</c:v>
                </c:pt>
                <c:pt idx="2318">
                  <c:v>20100212</c:v>
                </c:pt>
                <c:pt idx="2319">
                  <c:v>20100215</c:v>
                </c:pt>
                <c:pt idx="2320">
                  <c:v>20100216</c:v>
                </c:pt>
                <c:pt idx="2321">
                  <c:v>20100217</c:v>
                </c:pt>
                <c:pt idx="2322">
                  <c:v>20100218</c:v>
                </c:pt>
                <c:pt idx="2323">
                  <c:v>20100219</c:v>
                </c:pt>
                <c:pt idx="2324">
                  <c:v>20100222</c:v>
                </c:pt>
                <c:pt idx="2325">
                  <c:v>20100223</c:v>
                </c:pt>
                <c:pt idx="2326">
                  <c:v>20100224</c:v>
                </c:pt>
                <c:pt idx="2327">
                  <c:v>20100225</c:v>
                </c:pt>
                <c:pt idx="2328">
                  <c:v>20100226</c:v>
                </c:pt>
                <c:pt idx="2329">
                  <c:v>20100301</c:v>
                </c:pt>
                <c:pt idx="2330">
                  <c:v>20100302</c:v>
                </c:pt>
                <c:pt idx="2331">
                  <c:v>20100303</c:v>
                </c:pt>
                <c:pt idx="2332">
                  <c:v>20100304</c:v>
                </c:pt>
                <c:pt idx="2333">
                  <c:v>20100305</c:v>
                </c:pt>
                <c:pt idx="2334">
                  <c:v>20100308</c:v>
                </c:pt>
                <c:pt idx="2335">
                  <c:v>20100309</c:v>
                </c:pt>
                <c:pt idx="2336">
                  <c:v>20100310</c:v>
                </c:pt>
                <c:pt idx="2337">
                  <c:v>20100311</c:v>
                </c:pt>
                <c:pt idx="2338">
                  <c:v>20100312</c:v>
                </c:pt>
                <c:pt idx="2339">
                  <c:v>20100315</c:v>
                </c:pt>
                <c:pt idx="2340">
                  <c:v>20100316</c:v>
                </c:pt>
                <c:pt idx="2341">
                  <c:v>20100317</c:v>
                </c:pt>
                <c:pt idx="2342">
                  <c:v>20100318</c:v>
                </c:pt>
                <c:pt idx="2343">
                  <c:v>20100319</c:v>
                </c:pt>
                <c:pt idx="2344">
                  <c:v>20100322</c:v>
                </c:pt>
                <c:pt idx="2345">
                  <c:v>20100323</c:v>
                </c:pt>
                <c:pt idx="2346">
                  <c:v>20100324</c:v>
                </c:pt>
                <c:pt idx="2347">
                  <c:v>20100325</c:v>
                </c:pt>
                <c:pt idx="2348">
                  <c:v>20100326</c:v>
                </c:pt>
                <c:pt idx="2349">
                  <c:v>20100329</c:v>
                </c:pt>
                <c:pt idx="2350">
                  <c:v>20100330</c:v>
                </c:pt>
                <c:pt idx="2351">
                  <c:v>20100331</c:v>
                </c:pt>
                <c:pt idx="2352">
                  <c:v>20100401</c:v>
                </c:pt>
                <c:pt idx="2353">
                  <c:v>20100406</c:v>
                </c:pt>
                <c:pt idx="2354">
                  <c:v>20100407</c:v>
                </c:pt>
                <c:pt idx="2355">
                  <c:v>20100408</c:v>
                </c:pt>
                <c:pt idx="2356">
                  <c:v>20100409</c:v>
                </c:pt>
                <c:pt idx="2357">
                  <c:v>20100412</c:v>
                </c:pt>
                <c:pt idx="2358">
                  <c:v>20100413</c:v>
                </c:pt>
                <c:pt idx="2359">
                  <c:v>20100414</c:v>
                </c:pt>
                <c:pt idx="2360">
                  <c:v>20100415</c:v>
                </c:pt>
                <c:pt idx="2361">
                  <c:v>20100416</c:v>
                </c:pt>
                <c:pt idx="2362">
                  <c:v>20100419</c:v>
                </c:pt>
                <c:pt idx="2363">
                  <c:v>20100420</c:v>
                </c:pt>
                <c:pt idx="2364">
                  <c:v>20100421</c:v>
                </c:pt>
                <c:pt idx="2365">
                  <c:v>20100422</c:v>
                </c:pt>
                <c:pt idx="2366">
                  <c:v>20100423</c:v>
                </c:pt>
                <c:pt idx="2367">
                  <c:v>20100426</c:v>
                </c:pt>
                <c:pt idx="2368">
                  <c:v>20100427</c:v>
                </c:pt>
                <c:pt idx="2369">
                  <c:v>20100428</c:v>
                </c:pt>
                <c:pt idx="2370">
                  <c:v>20100429</c:v>
                </c:pt>
                <c:pt idx="2371">
                  <c:v>20100430</c:v>
                </c:pt>
                <c:pt idx="2372">
                  <c:v>20100503</c:v>
                </c:pt>
                <c:pt idx="2373">
                  <c:v>20100504</c:v>
                </c:pt>
                <c:pt idx="2374">
                  <c:v>20100505</c:v>
                </c:pt>
                <c:pt idx="2375">
                  <c:v>20100506</c:v>
                </c:pt>
                <c:pt idx="2376">
                  <c:v>20100507</c:v>
                </c:pt>
                <c:pt idx="2377">
                  <c:v>20100510</c:v>
                </c:pt>
                <c:pt idx="2378">
                  <c:v>20100511</c:v>
                </c:pt>
                <c:pt idx="2379">
                  <c:v>20100512</c:v>
                </c:pt>
                <c:pt idx="2380">
                  <c:v>20100513</c:v>
                </c:pt>
                <c:pt idx="2381">
                  <c:v>20100514</c:v>
                </c:pt>
                <c:pt idx="2382">
                  <c:v>20100517</c:v>
                </c:pt>
                <c:pt idx="2383">
                  <c:v>20100518</c:v>
                </c:pt>
                <c:pt idx="2384">
                  <c:v>20100519</c:v>
                </c:pt>
                <c:pt idx="2385">
                  <c:v>20100520</c:v>
                </c:pt>
                <c:pt idx="2386">
                  <c:v>20100521</c:v>
                </c:pt>
                <c:pt idx="2387">
                  <c:v>20100524</c:v>
                </c:pt>
                <c:pt idx="2388">
                  <c:v>20100525</c:v>
                </c:pt>
                <c:pt idx="2389">
                  <c:v>20100526</c:v>
                </c:pt>
                <c:pt idx="2390">
                  <c:v>20100527</c:v>
                </c:pt>
                <c:pt idx="2391">
                  <c:v>20100528</c:v>
                </c:pt>
                <c:pt idx="2392">
                  <c:v>20100531</c:v>
                </c:pt>
                <c:pt idx="2393">
                  <c:v>20100601</c:v>
                </c:pt>
                <c:pt idx="2394">
                  <c:v>20100602</c:v>
                </c:pt>
                <c:pt idx="2395">
                  <c:v>20100603</c:v>
                </c:pt>
                <c:pt idx="2396">
                  <c:v>20100604</c:v>
                </c:pt>
                <c:pt idx="2397">
                  <c:v>20100607</c:v>
                </c:pt>
                <c:pt idx="2398">
                  <c:v>20100608</c:v>
                </c:pt>
                <c:pt idx="2399">
                  <c:v>20100609</c:v>
                </c:pt>
                <c:pt idx="2400">
                  <c:v>20100610</c:v>
                </c:pt>
                <c:pt idx="2401">
                  <c:v>20100611</c:v>
                </c:pt>
                <c:pt idx="2402">
                  <c:v>20100614</c:v>
                </c:pt>
                <c:pt idx="2403">
                  <c:v>20100615</c:v>
                </c:pt>
                <c:pt idx="2404">
                  <c:v>20100616</c:v>
                </c:pt>
                <c:pt idx="2405">
                  <c:v>20100617</c:v>
                </c:pt>
                <c:pt idx="2406">
                  <c:v>20100618</c:v>
                </c:pt>
                <c:pt idx="2407">
                  <c:v>20100621</c:v>
                </c:pt>
                <c:pt idx="2408">
                  <c:v>20100622</c:v>
                </c:pt>
                <c:pt idx="2409">
                  <c:v>20100623</c:v>
                </c:pt>
                <c:pt idx="2410">
                  <c:v>20100624</c:v>
                </c:pt>
                <c:pt idx="2411">
                  <c:v>20100625</c:v>
                </c:pt>
                <c:pt idx="2412">
                  <c:v>20100628</c:v>
                </c:pt>
                <c:pt idx="2413">
                  <c:v>20100629</c:v>
                </c:pt>
                <c:pt idx="2414">
                  <c:v>20100630</c:v>
                </c:pt>
                <c:pt idx="2415">
                  <c:v>20100701</c:v>
                </c:pt>
                <c:pt idx="2416">
                  <c:v>20100702</c:v>
                </c:pt>
                <c:pt idx="2417">
                  <c:v>20100705</c:v>
                </c:pt>
                <c:pt idx="2418">
                  <c:v>20100706</c:v>
                </c:pt>
                <c:pt idx="2419">
                  <c:v>20100707</c:v>
                </c:pt>
                <c:pt idx="2420">
                  <c:v>20100708</c:v>
                </c:pt>
                <c:pt idx="2421">
                  <c:v>20100709</c:v>
                </c:pt>
                <c:pt idx="2422">
                  <c:v>20100712</c:v>
                </c:pt>
                <c:pt idx="2423">
                  <c:v>20100713</c:v>
                </c:pt>
                <c:pt idx="2424">
                  <c:v>20100714</c:v>
                </c:pt>
                <c:pt idx="2425">
                  <c:v>20100715</c:v>
                </c:pt>
                <c:pt idx="2426">
                  <c:v>20100716</c:v>
                </c:pt>
                <c:pt idx="2427">
                  <c:v>20100719</c:v>
                </c:pt>
                <c:pt idx="2428">
                  <c:v>20100720</c:v>
                </c:pt>
                <c:pt idx="2429">
                  <c:v>20100721</c:v>
                </c:pt>
                <c:pt idx="2430">
                  <c:v>20100722</c:v>
                </c:pt>
                <c:pt idx="2431">
                  <c:v>20100723</c:v>
                </c:pt>
                <c:pt idx="2432">
                  <c:v>20100726</c:v>
                </c:pt>
                <c:pt idx="2433">
                  <c:v>20100727</c:v>
                </c:pt>
                <c:pt idx="2434">
                  <c:v>20100728</c:v>
                </c:pt>
                <c:pt idx="2435">
                  <c:v>20100729</c:v>
                </c:pt>
                <c:pt idx="2436">
                  <c:v>20100730</c:v>
                </c:pt>
                <c:pt idx="2437">
                  <c:v>20100802</c:v>
                </c:pt>
                <c:pt idx="2438">
                  <c:v>20100803</c:v>
                </c:pt>
                <c:pt idx="2439">
                  <c:v>20100804</c:v>
                </c:pt>
                <c:pt idx="2440">
                  <c:v>20100805</c:v>
                </c:pt>
                <c:pt idx="2441">
                  <c:v>20100806</c:v>
                </c:pt>
                <c:pt idx="2442">
                  <c:v>20100809</c:v>
                </c:pt>
                <c:pt idx="2443">
                  <c:v>20100810</c:v>
                </c:pt>
                <c:pt idx="2444">
                  <c:v>20100811</c:v>
                </c:pt>
                <c:pt idx="2445">
                  <c:v>20100812</c:v>
                </c:pt>
                <c:pt idx="2446">
                  <c:v>20100813</c:v>
                </c:pt>
                <c:pt idx="2447">
                  <c:v>20100816</c:v>
                </c:pt>
                <c:pt idx="2448">
                  <c:v>20100817</c:v>
                </c:pt>
                <c:pt idx="2449">
                  <c:v>20100818</c:v>
                </c:pt>
                <c:pt idx="2450">
                  <c:v>20100819</c:v>
                </c:pt>
                <c:pt idx="2451">
                  <c:v>20100820</c:v>
                </c:pt>
                <c:pt idx="2452">
                  <c:v>20100823</c:v>
                </c:pt>
                <c:pt idx="2453">
                  <c:v>20100824</c:v>
                </c:pt>
                <c:pt idx="2454">
                  <c:v>20100825</c:v>
                </c:pt>
                <c:pt idx="2455">
                  <c:v>20100826</c:v>
                </c:pt>
                <c:pt idx="2456">
                  <c:v>20100827</c:v>
                </c:pt>
                <c:pt idx="2457">
                  <c:v>20100830</c:v>
                </c:pt>
                <c:pt idx="2458">
                  <c:v>20100831</c:v>
                </c:pt>
                <c:pt idx="2459">
                  <c:v>20100901</c:v>
                </c:pt>
                <c:pt idx="2460">
                  <c:v>20100902</c:v>
                </c:pt>
                <c:pt idx="2461">
                  <c:v>20100903</c:v>
                </c:pt>
                <c:pt idx="2462">
                  <c:v>20100906</c:v>
                </c:pt>
                <c:pt idx="2463">
                  <c:v>20100907</c:v>
                </c:pt>
                <c:pt idx="2464">
                  <c:v>20100908</c:v>
                </c:pt>
                <c:pt idx="2465">
                  <c:v>20100909</c:v>
                </c:pt>
                <c:pt idx="2466">
                  <c:v>20100910</c:v>
                </c:pt>
                <c:pt idx="2467">
                  <c:v>20100913</c:v>
                </c:pt>
                <c:pt idx="2468">
                  <c:v>20100914</c:v>
                </c:pt>
                <c:pt idx="2469">
                  <c:v>20100915</c:v>
                </c:pt>
                <c:pt idx="2470">
                  <c:v>20100916</c:v>
                </c:pt>
                <c:pt idx="2471">
                  <c:v>20100917</c:v>
                </c:pt>
                <c:pt idx="2472">
                  <c:v>20100920</c:v>
                </c:pt>
                <c:pt idx="2473">
                  <c:v>20100921</c:v>
                </c:pt>
                <c:pt idx="2474">
                  <c:v>20100922</c:v>
                </c:pt>
                <c:pt idx="2475">
                  <c:v>20100923</c:v>
                </c:pt>
                <c:pt idx="2476">
                  <c:v>20100924</c:v>
                </c:pt>
                <c:pt idx="2477">
                  <c:v>20100927</c:v>
                </c:pt>
                <c:pt idx="2478">
                  <c:v>20100928</c:v>
                </c:pt>
                <c:pt idx="2479">
                  <c:v>20100929</c:v>
                </c:pt>
                <c:pt idx="2480">
                  <c:v>20100930</c:v>
                </c:pt>
                <c:pt idx="2481">
                  <c:v>20101001</c:v>
                </c:pt>
                <c:pt idx="2482">
                  <c:v>20101004</c:v>
                </c:pt>
                <c:pt idx="2483">
                  <c:v>20101005</c:v>
                </c:pt>
                <c:pt idx="2484">
                  <c:v>20101006</c:v>
                </c:pt>
                <c:pt idx="2485">
                  <c:v>20101007</c:v>
                </c:pt>
                <c:pt idx="2486">
                  <c:v>20101008</c:v>
                </c:pt>
                <c:pt idx="2487">
                  <c:v>20101011</c:v>
                </c:pt>
                <c:pt idx="2488">
                  <c:v>20101012</c:v>
                </c:pt>
                <c:pt idx="2489">
                  <c:v>20101013</c:v>
                </c:pt>
                <c:pt idx="2490">
                  <c:v>20101014</c:v>
                </c:pt>
                <c:pt idx="2491">
                  <c:v>20101015</c:v>
                </c:pt>
                <c:pt idx="2492">
                  <c:v>20101018</c:v>
                </c:pt>
                <c:pt idx="2493">
                  <c:v>20101019</c:v>
                </c:pt>
                <c:pt idx="2494">
                  <c:v>20101020</c:v>
                </c:pt>
                <c:pt idx="2495">
                  <c:v>20101021</c:v>
                </c:pt>
                <c:pt idx="2496">
                  <c:v>20101022</c:v>
                </c:pt>
                <c:pt idx="2497">
                  <c:v>20101025</c:v>
                </c:pt>
                <c:pt idx="2498">
                  <c:v>20101026</c:v>
                </c:pt>
                <c:pt idx="2499">
                  <c:v>20101027</c:v>
                </c:pt>
                <c:pt idx="2500">
                  <c:v>20101028</c:v>
                </c:pt>
                <c:pt idx="2501">
                  <c:v>20101029</c:v>
                </c:pt>
                <c:pt idx="2502">
                  <c:v>20101101</c:v>
                </c:pt>
                <c:pt idx="2503">
                  <c:v>20101102</c:v>
                </c:pt>
                <c:pt idx="2504">
                  <c:v>20101103</c:v>
                </c:pt>
                <c:pt idx="2505">
                  <c:v>20101104</c:v>
                </c:pt>
                <c:pt idx="2506">
                  <c:v>20101105</c:v>
                </c:pt>
                <c:pt idx="2507">
                  <c:v>20101108</c:v>
                </c:pt>
                <c:pt idx="2508">
                  <c:v>20101109</c:v>
                </c:pt>
                <c:pt idx="2509">
                  <c:v>20101110</c:v>
                </c:pt>
                <c:pt idx="2510">
                  <c:v>20101111</c:v>
                </c:pt>
                <c:pt idx="2511">
                  <c:v>20101112</c:v>
                </c:pt>
                <c:pt idx="2512">
                  <c:v>20101115</c:v>
                </c:pt>
                <c:pt idx="2513">
                  <c:v>20101116</c:v>
                </c:pt>
                <c:pt idx="2514">
                  <c:v>20101117</c:v>
                </c:pt>
                <c:pt idx="2515">
                  <c:v>20101118</c:v>
                </c:pt>
                <c:pt idx="2516">
                  <c:v>20101119</c:v>
                </c:pt>
                <c:pt idx="2517">
                  <c:v>20101122</c:v>
                </c:pt>
                <c:pt idx="2518">
                  <c:v>20101123</c:v>
                </c:pt>
                <c:pt idx="2519">
                  <c:v>20101124</c:v>
                </c:pt>
                <c:pt idx="2520">
                  <c:v>20101125</c:v>
                </c:pt>
                <c:pt idx="2521">
                  <c:v>20101126</c:v>
                </c:pt>
                <c:pt idx="2522">
                  <c:v>20101129</c:v>
                </c:pt>
                <c:pt idx="2523">
                  <c:v>20101130</c:v>
                </c:pt>
                <c:pt idx="2524">
                  <c:v>20101201</c:v>
                </c:pt>
                <c:pt idx="2525">
                  <c:v>20101202</c:v>
                </c:pt>
                <c:pt idx="2526">
                  <c:v>20101203</c:v>
                </c:pt>
                <c:pt idx="2527">
                  <c:v>20101206</c:v>
                </c:pt>
                <c:pt idx="2528">
                  <c:v>20101207</c:v>
                </c:pt>
                <c:pt idx="2529">
                  <c:v>20101208</c:v>
                </c:pt>
                <c:pt idx="2530">
                  <c:v>20101209</c:v>
                </c:pt>
                <c:pt idx="2531">
                  <c:v>20101210</c:v>
                </c:pt>
                <c:pt idx="2532">
                  <c:v>20101213</c:v>
                </c:pt>
                <c:pt idx="2533">
                  <c:v>20101214</c:v>
                </c:pt>
                <c:pt idx="2534">
                  <c:v>20101215</c:v>
                </c:pt>
                <c:pt idx="2535">
                  <c:v>20101216</c:v>
                </c:pt>
                <c:pt idx="2536">
                  <c:v>20101217</c:v>
                </c:pt>
                <c:pt idx="2537">
                  <c:v>20101220</c:v>
                </c:pt>
                <c:pt idx="2538">
                  <c:v>20101221</c:v>
                </c:pt>
                <c:pt idx="2539">
                  <c:v>20101222</c:v>
                </c:pt>
                <c:pt idx="2540">
                  <c:v>20101223</c:v>
                </c:pt>
                <c:pt idx="2541">
                  <c:v>20101227</c:v>
                </c:pt>
                <c:pt idx="2542">
                  <c:v>20101228</c:v>
                </c:pt>
                <c:pt idx="2543">
                  <c:v>20101229</c:v>
                </c:pt>
                <c:pt idx="2544">
                  <c:v>20101230</c:v>
                </c:pt>
                <c:pt idx="2545">
                  <c:v>20110103</c:v>
                </c:pt>
                <c:pt idx="2546">
                  <c:v>20110104</c:v>
                </c:pt>
                <c:pt idx="2547">
                  <c:v>20110105</c:v>
                </c:pt>
                <c:pt idx="2548">
                  <c:v>20110106</c:v>
                </c:pt>
                <c:pt idx="2549">
                  <c:v>20110107</c:v>
                </c:pt>
                <c:pt idx="2550">
                  <c:v>20110110</c:v>
                </c:pt>
                <c:pt idx="2551">
                  <c:v>20110111</c:v>
                </c:pt>
                <c:pt idx="2552">
                  <c:v>20110112</c:v>
                </c:pt>
                <c:pt idx="2553">
                  <c:v>20110113</c:v>
                </c:pt>
                <c:pt idx="2554">
                  <c:v>20110114</c:v>
                </c:pt>
                <c:pt idx="2555">
                  <c:v>20110117</c:v>
                </c:pt>
                <c:pt idx="2556">
                  <c:v>20110118</c:v>
                </c:pt>
                <c:pt idx="2557">
                  <c:v>20110119</c:v>
                </c:pt>
                <c:pt idx="2558">
                  <c:v>20110120</c:v>
                </c:pt>
                <c:pt idx="2559">
                  <c:v>20110121</c:v>
                </c:pt>
                <c:pt idx="2560">
                  <c:v>20110124</c:v>
                </c:pt>
                <c:pt idx="2561">
                  <c:v>20110125</c:v>
                </c:pt>
                <c:pt idx="2562">
                  <c:v>20110126</c:v>
                </c:pt>
                <c:pt idx="2563">
                  <c:v>20110127</c:v>
                </c:pt>
                <c:pt idx="2564">
                  <c:v>20110128</c:v>
                </c:pt>
                <c:pt idx="2565">
                  <c:v>20110131</c:v>
                </c:pt>
                <c:pt idx="2566">
                  <c:v>20110201</c:v>
                </c:pt>
                <c:pt idx="2567">
                  <c:v>20110202</c:v>
                </c:pt>
                <c:pt idx="2568">
                  <c:v>20110203</c:v>
                </c:pt>
                <c:pt idx="2569">
                  <c:v>20110204</c:v>
                </c:pt>
                <c:pt idx="2570">
                  <c:v>20110207</c:v>
                </c:pt>
                <c:pt idx="2571">
                  <c:v>20110208</c:v>
                </c:pt>
                <c:pt idx="2572">
                  <c:v>20110209</c:v>
                </c:pt>
                <c:pt idx="2573">
                  <c:v>20110210</c:v>
                </c:pt>
                <c:pt idx="2574">
                  <c:v>20110211</c:v>
                </c:pt>
                <c:pt idx="2575">
                  <c:v>20110214</c:v>
                </c:pt>
                <c:pt idx="2576">
                  <c:v>20110215</c:v>
                </c:pt>
                <c:pt idx="2577">
                  <c:v>20110216</c:v>
                </c:pt>
                <c:pt idx="2578">
                  <c:v>20110217</c:v>
                </c:pt>
                <c:pt idx="2579">
                  <c:v>20110218</c:v>
                </c:pt>
                <c:pt idx="2580">
                  <c:v>20110221</c:v>
                </c:pt>
                <c:pt idx="2581">
                  <c:v>20110222</c:v>
                </c:pt>
                <c:pt idx="2582">
                  <c:v>20110223</c:v>
                </c:pt>
                <c:pt idx="2583">
                  <c:v>20110224</c:v>
                </c:pt>
                <c:pt idx="2584">
                  <c:v>20110225</c:v>
                </c:pt>
                <c:pt idx="2585">
                  <c:v>20110228</c:v>
                </c:pt>
                <c:pt idx="2586">
                  <c:v>20110301</c:v>
                </c:pt>
                <c:pt idx="2587">
                  <c:v>20110302</c:v>
                </c:pt>
                <c:pt idx="2588">
                  <c:v>20110303</c:v>
                </c:pt>
                <c:pt idx="2589">
                  <c:v>20110304</c:v>
                </c:pt>
                <c:pt idx="2590">
                  <c:v>20110307</c:v>
                </c:pt>
                <c:pt idx="2591">
                  <c:v>20110308</c:v>
                </c:pt>
                <c:pt idx="2592">
                  <c:v>20110309</c:v>
                </c:pt>
                <c:pt idx="2593">
                  <c:v>20110310</c:v>
                </c:pt>
                <c:pt idx="2594">
                  <c:v>20110311</c:v>
                </c:pt>
                <c:pt idx="2595">
                  <c:v>20110314</c:v>
                </c:pt>
                <c:pt idx="2596">
                  <c:v>20110315</c:v>
                </c:pt>
                <c:pt idx="2597">
                  <c:v>20110316</c:v>
                </c:pt>
                <c:pt idx="2598">
                  <c:v>20110317</c:v>
                </c:pt>
                <c:pt idx="2599">
                  <c:v>20110318</c:v>
                </c:pt>
                <c:pt idx="2600">
                  <c:v>20110321</c:v>
                </c:pt>
                <c:pt idx="2601">
                  <c:v>20110322</c:v>
                </c:pt>
                <c:pt idx="2602">
                  <c:v>20110323</c:v>
                </c:pt>
                <c:pt idx="2603">
                  <c:v>20110324</c:v>
                </c:pt>
                <c:pt idx="2604">
                  <c:v>20110325</c:v>
                </c:pt>
                <c:pt idx="2605">
                  <c:v>20110328</c:v>
                </c:pt>
                <c:pt idx="2606">
                  <c:v>20110329</c:v>
                </c:pt>
                <c:pt idx="2607">
                  <c:v>20110330</c:v>
                </c:pt>
                <c:pt idx="2608">
                  <c:v>20110331</c:v>
                </c:pt>
                <c:pt idx="2609">
                  <c:v>20110401</c:v>
                </c:pt>
                <c:pt idx="2610">
                  <c:v>20110404</c:v>
                </c:pt>
                <c:pt idx="2611">
                  <c:v>20110405</c:v>
                </c:pt>
                <c:pt idx="2612">
                  <c:v>20110406</c:v>
                </c:pt>
                <c:pt idx="2613">
                  <c:v>20110407</c:v>
                </c:pt>
                <c:pt idx="2614">
                  <c:v>20110408</c:v>
                </c:pt>
                <c:pt idx="2615">
                  <c:v>20110411</c:v>
                </c:pt>
                <c:pt idx="2616">
                  <c:v>20110412</c:v>
                </c:pt>
                <c:pt idx="2617">
                  <c:v>20110413</c:v>
                </c:pt>
                <c:pt idx="2618">
                  <c:v>20110414</c:v>
                </c:pt>
                <c:pt idx="2619">
                  <c:v>20110415</c:v>
                </c:pt>
                <c:pt idx="2620">
                  <c:v>20110418</c:v>
                </c:pt>
                <c:pt idx="2621">
                  <c:v>20110419</c:v>
                </c:pt>
                <c:pt idx="2622">
                  <c:v>20110420</c:v>
                </c:pt>
                <c:pt idx="2623">
                  <c:v>20110421</c:v>
                </c:pt>
                <c:pt idx="2624">
                  <c:v>20110426</c:v>
                </c:pt>
                <c:pt idx="2625">
                  <c:v>20110427</c:v>
                </c:pt>
                <c:pt idx="2626">
                  <c:v>20110428</c:v>
                </c:pt>
                <c:pt idx="2627">
                  <c:v>20110429</c:v>
                </c:pt>
                <c:pt idx="2628">
                  <c:v>20110502</c:v>
                </c:pt>
                <c:pt idx="2629">
                  <c:v>20110503</c:v>
                </c:pt>
                <c:pt idx="2630">
                  <c:v>20110504</c:v>
                </c:pt>
                <c:pt idx="2631">
                  <c:v>20110505</c:v>
                </c:pt>
                <c:pt idx="2632">
                  <c:v>20110506</c:v>
                </c:pt>
                <c:pt idx="2633">
                  <c:v>20110509</c:v>
                </c:pt>
                <c:pt idx="2634">
                  <c:v>20110510</c:v>
                </c:pt>
                <c:pt idx="2635">
                  <c:v>20110511</c:v>
                </c:pt>
                <c:pt idx="2636">
                  <c:v>20110512</c:v>
                </c:pt>
                <c:pt idx="2637">
                  <c:v>20110513</c:v>
                </c:pt>
                <c:pt idx="2638">
                  <c:v>20110516</c:v>
                </c:pt>
                <c:pt idx="2639">
                  <c:v>20110517</c:v>
                </c:pt>
                <c:pt idx="2640">
                  <c:v>20110518</c:v>
                </c:pt>
                <c:pt idx="2641">
                  <c:v>20110519</c:v>
                </c:pt>
                <c:pt idx="2642">
                  <c:v>20110520</c:v>
                </c:pt>
                <c:pt idx="2643">
                  <c:v>20110523</c:v>
                </c:pt>
                <c:pt idx="2644">
                  <c:v>20110524</c:v>
                </c:pt>
                <c:pt idx="2645">
                  <c:v>20110525</c:v>
                </c:pt>
                <c:pt idx="2646">
                  <c:v>20110526</c:v>
                </c:pt>
                <c:pt idx="2647">
                  <c:v>20110527</c:v>
                </c:pt>
                <c:pt idx="2648">
                  <c:v>20110530</c:v>
                </c:pt>
                <c:pt idx="2649">
                  <c:v>20110531</c:v>
                </c:pt>
                <c:pt idx="2650">
                  <c:v>20110601</c:v>
                </c:pt>
                <c:pt idx="2651">
                  <c:v>20110602</c:v>
                </c:pt>
                <c:pt idx="2652">
                  <c:v>20110603</c:v>
                </c:pt>
                <c:pt idx="2653">
                  <c:v>20110606</c:v>
                </c:pt>
                <c:pt idx="2654">
                  <c:v>20110607</c:v>
                </c:pt>
                <c:pt idx="2655">
                  <c:v>20110608</c:v>
                </c:pt>
                <c:pt idx="2656">
                  <c:v>20110609</c:v>
                </c:pt>
                <c:pt idx="2657">
                  <c:v>20110610</c:v>
                </c:pt>
                <c:pt idx="2658">
                  <c:v>20110613</c:v>
                </c:pt>
                <c:pt idx="2659">
                  <c:v>20110614</c:v>
                </c:pt>
                <c:pt idx="2660">
                  <c:v>20110615</c:v>
                </c:pt>
                <c:pt idx="2661">
                  <c:v>20110616</c:v>
                </c:pt>
                <c:pt idx="2662">
                  <c:v>20110617</c:v>
                </c:pt>
                <c:pt idx="2663">
                  <c:v>20110620</c:v>
                </c:pt>
                <c:pt idx="2664">
                  <c:v>20110621</c:v>
                </c:pt>
                <c:pt idx="2665">
                  <c:v>20110622</c:v>
                </c:pt>
                <c:pt idx="2666">
                  <c:v>20110623</c:v>
                </c:pt>
                <c:pt idx="2667">
                  <c:v>20110624</c:v>
                </c:pt>
                <c:pt idx="2668">
                  <c:v>20110627</c:v>
                </c:pt>
                <c:pt idx="2669">
                  <c:v>20110628</c:v>
                </c:pt>
                <c:pt idx="2670">
                  <c:v>20110629</c:v>
                </c:pt>
                <c:pt idx="2671">
                  <c:v>20110630</c:v>
                </c:pt>
                <c:pt idx="2672">
                  <c:v>20110701</c:v>
                </c:pt>
                <c:pt idx="2673">
                  <c:v>20110704</c:v>
                </c:pt>
                <c:pt idx="2674">
                  <c:v>20110705</c:v>
                </c:pt>
                <c:pt idx="2675">
                  <c:v>20110706</c:v>
                </c:pt>
                <c:pt idx="2676">
                  <c:v>20110707</c:v>
                </c:pt>
                <c:pt idx="2677">
                  <c:v>20110708</c:v>
                </c:pt>
                <c:pt idx="2678">
                  <c:v>20110711</c:v>
                </c:pt>
                <c:pt idx="2679">
                  <c:v>20110712</c:v>
                </c:pt>
                <c:pt idx="2680">
                  <c:v>20110713</c:v>
                </c:pt>
                <c:pt idx="2681">
                  <c:v>20110714</c:v>
                </c:pt>
                <c:pt idx="2682">
                  <c:v>20110715</c:v>
                </c:pt>
                <c:pt idx="2683">
                  <c:v>20110718</c:v>
                </c:pt>
                <c:pt idx="2684">
                  <c:v>20110719</c:v>
                </c:pt>
                <c:pt idx="2685">
                  <c:v>20110720</c:v>
                </c:pt>
                <c:pt idx="2686">
                  <c:v>20110721</c:v>
                </c:pt>
                <c:pt idx="2687">
                  <c:v>20110722</c:v>
                </c:pt>
                <c:pt idx="2688">
                  <c:v>20110725</c:v>
                </c:pt>
                <c:pt idx="2689">
                  <c:v>20110726</c:v>
                </c:pt>
                <c:pt idx="2690">
                  <c:v>20110727</c:v>
                </c:pt>
                <c:pt idx="2691">
                  <c:v>20110728</c:v>
                </c:pt>
                <c:pt idx="2692">
                  <c:v>20110729</c:v>
                </c:pt>
                <c:pt idx="2693">
                  <c:v>20110801</c:v>
                </c:pt>
                <c:pt idx="2694">
                  <c:v>20110802</c:v>
                </c:pt>
                <c:pt idx="2695">
                  <c:v>20110803</c:v>
                </c:pt>
                <c:pt idx="2696">
                  <c:v>20110804</c:v>
                </c:pt>
                <c:pt idx="2697">
                  <c:v>20110805</c:v>
                </c:pt>
                <c:pt idx="2698">
                  <c:v>20110808</c:v>
                </c:pt>
                <c:pt idx="2699">
                  <c:v>20110809</c:v>
                </c:pt>
                <c:pt idx="2700">
                  <c:v>20110810</c:v>
                </c:pt>
                <c:pt idx="2701">
                  <c:v>20110811</c:v>
                </c:pt>
                <c:pt idx="2702">
                  <c:v>20110812</c:v>
                </c:pt>
                <c:pt idx="2703">
                  <c:v>20110815</c:v>
                </c:pt>
                <c:pt idx="2704">
                  <c:v>20110816</c:v>
                </c:pt>
                <c:pt idx="2705">
                  <c:v>20110817</c:v>
                </c:pt>
                <c:pt idx="2706">
                  <c:v>20110818</c:v>
                </c:pt>
                <c:pt idx="2707">
                  <c:v>20110819</c:v>
                </c:pt>
                <c:pt idx="2708">
                  <c:v>20110822</c:v>
                </c:pt>
                <c:pt idx="2709">
                  <c:v>20110823</c:v>
                </c:pt>
                <c:pt idx="2710">
                  <c:v>20110824</c:v>
                </c:pt>
                <c:pt idx="2711">
                  <c:v>20110825</c:v>
                </c:pt>
                <c:pt idx="2712">
                  <c:v>20110826</c:v>
                </c:pt>
                <c:pt idx="2713">
                  <c:v>20110829</c:v>
                </c:pt>
                <c:pt idx="2714">
                  <c:v>20110830</c:v>
                </c:pt>
                <c:pt idx="2715">
                  <c:v>20110831</c:v>
                </c:pt>
                <c:pt idx="2716">
                  <c:v>20110901</c:v>
                </c:pt>
                <c:pt idx="2717">
                  <c:v>20110902</c:v>
                </c:pt>
                <c:pt idx="2718">
                  <c:v>20110905</c:v>
                </c:pt>
                <c:pt idx="2719">
                  <c:v>20110906</c:v>
                </c:pt>
                <c:pt idx="2720">
                  <c:v>20110907</c:v>
                </c:pt>
                <c:pt idx="2721">
                  <c:v>20110908</c:v>
                </c:pt>
                <c:pt idx="2722">
                  <c:v>20110909</c:v>
                </c:pt>
                <c:pt idx="2723">
                  <c:v>20110912</c:v>
                </c:pt>
                <c:pt idx="2724">
                  <c:v>20110913</c:v>
                </c:pt>
                <c:pt idx="2725">
                  <c:v>20110914</c:v>
                </c:pt>
                <c:pt idx="2726">
                  <c:v>20110915</c:v>
                </c:pt>
                <c:pt idx="2727">
                  <c:v>20110916</c:v>
                </c:pt>
                <c:pt idx="2728">
                  <c:v>20110919</c:v>
                </c:pt>
                <c:pt idx="2729">
                  <c:v>20110920</c:v>
                </c:pt>
                <c:pt idx="2730">
                  <c:v>20110921</c:v>
                </c:pt>
                <c:pt idx="2731">
                  <c:v>20110922</c:v>
                </c:pt>
                <c:pt idx="2732">
                  <c:v>20110923</c:v>
                </c:pt>
                <c:pt idx="2733">
                  <c:v>20110926</c:v>
                </c:pt>
                <c:pt idx="2734">
                  <c:v>20110927</c:v>
                </c:pt>
                <c:pt idx="2735">
                  <c:v>20110928</c:v>
                </c:pt>
                <c:pt idx="2736">
                  <c:v>20110929</c:v>
                </c:pt>
                <c:pt idx="2737">
                  <c:v>20110930</c:v>
                </c:pt>
                <c:pt idx="2738">
                  <c:v>20111003</c:v>
                </c:pt>
                <c:pt idx="2739">
                  <c:v>20111004</c:v>
                </c:pt>
                <c:pt idx="2740">
                  <c:v>20111005</c:v>
                </c:pt>
                <c:pt idx="2741">
                  <c:v>20111006</c:v>
                </c:pt>
                <c:pt idx="2742">
                  <c:v>20111007</c:v>
                </c:pt>
                <c:pt idx="2743">
                  <c:v>20111010</c:v>
                </c:pt>
                <c:pt idx="2744">
                  <c:v>20111011</c:v>
                </c:pt>
                <c:pt idx="2745">
                  <c:v>20111012</c:v>
                </c:pt>
                <c:pt idx="2746">
                  <c:v>20111013</c:v>
                </c:pt>
                <c:pt idx="2747">
                  <c:v>20111014</c:v>
                </c:pt>
                <c:pt idx="2748">
                  <c:v>20111017</c:v>
                </c:pt>
                <c:pt idx="2749">
                  <c:v>20111018</c:v>
                </c:pt>
                <c:pt idx="2750">
                  <c:v>20111019</c:v>
                </c:pt>
                <c:pt idx="2751">
                  <c:v>20111020</c:v>
                </c:pt>
                <c:pt idx="2752">
                  <c:v>20111021</c:v>
                </c:pt>
                <c:pt idx="2753">
                  <c:v>20111024</c:v>
                </c:pt>
                <c:pt idx="2754">
                  <c:v>20111025</c:v>
                </c:pt>
                <c:pt idx="2755">
                  <c:v>20111026</c:v>
                </c:pt>
                <c:pt idx="2756">
                  <c:v>20111027</c:v>
                </c:pt>
                <c:pt idx="2757">
                  <c:v>20111028</c:v>
                </c:pt>
                <c:pt idx="2758">
                  <c:v>20111031</c:v>
                </c:pt>
                <c:pt idx="2759">
                  <c:v>20111101</c:v>
                </c:pt>
                <c:pt idx="2760">
                  <c:v>20111102</c:v>
                </c:pt>
                <c:pt idx="2761">
                  <c:v>20111103</c:v>
                </c:pt>
                <c:pt idx="2762">
                  <c:v>20111104</c:v>
                </c:pt>
                <c:pt idx="2763">
                  <c:v>20111107</c:v>
                </c:pt>
                <c:pt idx="2764">
                  <c:v>20111108</c:v>
                </c:pt>
                <c:pt idx="2765">
                  <c:v>20111109</c:v>
                </c:pt>
                <c:pt idx="2766">
                  <c:v>20111110</c:v>
                </c:pt>
                <c:pt idx="2767">
                  <c:v>20111111</c:v>
                </c:pt>
                <c:pt idx="2768">
                  <c:v>20111114</c:v>
                </c:pt>
                <c:pt idx="2769">
                  <c:v>20111115</c:v>
                </c:pt>
                <c:pt idx="2770">
                  <c:v>20111116</c:v>
                </c:pt>
                <c:pt idx="2771">
                  <c:v>20111117</c:v>
                </c:pt>
                <c:pt idx="2772">
                  <c:v>20111118</c:v>
                </c:pt>
                <c:pt idx="2773">
                  <c:v>20111121</c:v>
                </c:pt>
                <c:pt idx="2774">
                  <c:v>20111122</c:v>
                </c:pt>
                <c:pt idx="2775">
                  <c:v>20111123</c:v>
                </c:pt>
                <c:pt idx="2776">
                  <c:v>20111124</c:v>
                </c:pt>
                <c:pt idx="2777">
                  <c:v>20111125</c:v>
                </c:pt>
                <c:pt idx="2778">
                  <c:v>20111128</c:v>
                </c:pt>
                <c:pt idx="2779">
                  <c:v>20111129</c:v>
                </c:pt>
                <c:pt idx="2780">
                  <c:v>20111130</c:v>
                </c:pt>
                <c:pt idx="2781">
                  <c:v>20111201</c:v>
                </c:pt>
                <c:pt idx="2782">
                  <c:v>20111202</c:v>
                </c:pt>
                <c:pt idx="2783">
                  <c:v>20111205</c:v>
                </c:pt>
                <c:pt idx="2784">
                  <c:v>20111206</c:v>
                </c:pt>
                <c:pt idx="2785">
                  <c:v>20111207</c:v>
                </c:pt>
                <c:pt idx="2786">
                  <c:v>20111208</c:v>
                </c:pt>
                <c:pt idx="2787">
                  <c:v>20111209</c:v>
                </c:pt>
                <c:pt idx="2788">
                  <c:v>20111212</c:v>
                </c:pt>
                <c:pt idx="2789">
                  <c:v>20111213</c:v>
                </c:pt>
                <c:pt idx="2790">
                  <c:v>20111214</c:v>
                </c:pt>
                <c:pt idx="2791">
                  <c:v>20111215</c:v>
                </c:pt>
                <c:pt idx="2792">
                  <c:v>20111216</c:v>
                </c:pt>
                <c:pt idx="2793">
                  <c:v>20111219</c:v>
                </c:pt>
                <c:pt idx="2794">
                  <c:v>20111220</c:v>
                </c:pt>
                <c:pt idx="2795">
                  <c:v>20111221</c:v>
                </c:pt>
                <c:pt idx="2796">
                  <c:v>20111222</c:v>
                </c:pt>
                <c:pt idx="2797">
                  <c:v>20111223</c:v>
                </c:pt>
                <c:pt idx="2798">
                  <c:v>20111227</c:v>
                </c:pt>
                <c:pt idx="2799">
                  <c:v>20111228</c:v>
                </c:pt>
                <c:pt idx="2800">
                  <c:v>20111229</c:v>
                </c:pt>
                <c:pt idx="2801">
                  <c:v>20111230</c:v>
                </c:pt>
                <c:pt idx="2802">
                  <c:v>20120102</c:v>
                </c:pt>
                <c:pt idx="2803">
                  <c:v>20120103</c:v>
                </c:pt>
                <c:pt idx="2804">
                  <c:v>20120104</c:v>
                </c:pt>
                <c:pt idx="2805">
                  <c:v>20120105</c:v>
                </c:pt>
                <c:pt idx="2806">
                  <c:v>20120106</c:v>
                </c:pt>
                <c:pt idx="2807">
                  <c:v>20120109</c:v>
                </c:pt>
                <c:pt idx="2808">
                  <c:v>20120110</c:v>
                </c:pt>
                <c:pt idx="2809">
                  <c:v>20120111</c:v>
                </c:pt>
                <c:pt idx="2810">
                  <c:v>20120112</c:v>
                </c:pt>
                <c:pt idx="2811">
                  <c:v>20120113</c:v>
                </c:pt>
                <c:pt idx="2812">
                  <c:v>20120116</c:v>
                </c:pt>
                <c:pt idx="2813">
                  <c:v>20120117</c:v>
                </c:pt>
                <c:pt idx="2814">
                  <c:v>20120118</c:v>
                </c:pt>
                <c:pt idx="2815">
                  <c:v>20120119</c:v>
                </c:pt>
                <c:pt idx="2816">
                  <c:v>20120120</c:v>
                </c:pt>
                <c:pt idx="2817">
                  <c:v>20120123</c:v>
                </c:pt>
                <c:pt idx="2818">
                  <c:v>20120124</c:v>
                </c:pt>
                <c:pt idx="2819">
                  <c:v>20120125</c:v>
                </c:pt>
                <c:pt idx="2820">
                  <c:v>20120126</c:v>
                </c:pt>
                <c:pt idx="2821">
                  <c:v>20120127</c:v>
                </c:pt>
                <c:pt idx="2822">
                  <c:v>20120130</c:v>
                </c:pt>
                <c:pt idx="2823">
                  <c:v>20120131</c:v>
                </c:pt>
                <c:pt idx="2824">
                  <c:v>20120201</c:v>
                </c:pt>
                <c:pt idx="2825">
                  <c:v>20120202</c:v>
                </c:pt>
                <c:pt idx="2826">
                  <c:v>20120203</c:v>
                </c:pt>
                <c:pt idx="2827">
                  <c:v>20120206</c:v>
                </c:pt>
                <c:pt idx="2828">
                  <c:v>20120207</c:v>
                </c:pt>
                <c:pt idx="2829">
                  <c:v>20120208</c:v>
                </c:pt>
                <c:pt idx="2830">
                  <c:v>20120209</c:v>
                </c:pt>
                <c:pt idx="2831">
                  <c:v>20120210</c:v>
                </c:pt>
                <c:pt idx="2832">
                  <c:v>20120213</c:v>
                </c:pt>
                <c:pt idx="2833">
                  <c:v>20120214</c:v>
                </c:pt>
                <c:pt idx="2834">
                  <c:v>20120215</c:v>
                </c:pt>
                <c:pt idx="2835">
                  <c:v>20120216</c:v>
                </c:pt>
                <c:pt idx="2836">
                  <c:v>20120217</c:v>
                </c:pt>
                <c:pt idx="2837">
                  <c:v>20120220</c:v>
                </c:pt>
                <c:pt idx="2838">
                  <c:v>20120221</c:v>
                </c:pt>
                <c:pt idx="2839">
                  <c:v>20120222</c:v>
                </c:pt>
                <c:pt idx="2840">
                  <c:v>20120223</c:v>
                </c:pt>
                <c:pt idx="2841">
                  <c:v>20120224</c:v>
                </c:pt>
                <c:pt idx="2842">
                  <c:v>20120227</c:v>
                </c:pt>
                <c:pt idx="2843">
                  <c:v>20120228</c:v>
                </c:pt>
                <c:pt idx="2844">
                  <c:v>20120229</c:v>
                </c:pt>
                <c:pt idx="2845">
                  <c:v>20120301</c:v>
                </c:pt>
                <c:pt idx="2846">
                  <c:v>20120302</c:v>
                </c:pt>
                <c:pt idx="2847">
                  <c:v>20120305</c:v>
                </c:pt>
                <c:pt idx="2848">
                  <c:v>20120306</c:v>
                </c:pt>
                <c:pt idx="2849">
                  <c:v>20120307</c:v>
                </c:pt>
                <c:pt idx="2850">
                  <c:v>20120308</c:v>
                </c:pt>
                <c:pt idx="2851">
                  <c:v>20120309</c:v>
                </c:pt>
                <c:pt idx="2852">
                  <c:v>20120312</c:v>
                </c:pt>
                <c:pt idx="2853">
                  <c:v>20120313</c:v>
                </c:pt>
                <c:pt idx="2854">
                  <c:v>20120314</c:v>
                </c:pt>
                <c:pt idx="2855">
                  <c:v>20120315</c:v>
                </c:pt>
                <c:pt idx="2856">
                  <c:v>20120316</c:v>
                </c:pt>
                <c:pt idx="2857">
                  <c:v>20120319</c:v>
                </c:pt>
                <c:pt idx="2858">
                  <c:v>20120320</c:v>
                </c:pt>
                <c:pt idx="2859">
                  <c:v>20120321</c:v>
                </c:pt>
                <c:pt idx="2860">
                  <c:v>20120322</c:v>
                </c:pt>
                <c:pt idx="2861">
                  <c:v>20120323</c:v>
                </c:pt>
                <c:pt idx="2862">
                  <c:v>20120326</c:v>
                </c:pt>
                <c:pt idx="2863">
                  <c:v>20120327</c:v>
                </c:pt>
                <c:pt idx="2864">
                  <c:v>20120328</c:v>
                </c:pt>
                <c:pt idx="2865">
                  <c:v>20120329</c:v>
                </c:pt>
                <c:pt idx="2866">
                  <c:v>20120330</c:v>
                </c:pt>
                <c:pt idx="2867">
                  <c:v>20120402</c:v>
                </c:pt>
                <c:pt idx="2868">
                  <c:v>20120403</c:v>
                </c:pt>
                <c:pt idx="2869">
                  <c:v>20120404</c:v>
                </c:pt>
                <c:pt idx="2870">
                  <c:v>20120405</c:v>
                </c:pt>
                <c:pt idx="2871">
                  <c:v>20120410</c:v>
                </c:pt>
                <c:pt idx="2872">
                  <c:v>20120411</c:v>
                </c:pt>
                <c:pt idx="2873">
                  <c:v>20120412</c:v>
                </c:pt>
                <c:pt idx="2874">
                  <c:v>20120413</c:v>
                </c:pt>
                <c:pt idx="2875">
                  <c:v>20120416</c:v>
                </c:pt>
                <c:pt idx="2876">
                  <c:v>20120417</c:v>
                </c:pt>
                <c:pt idx="2877">
                  <c:v>20120418</c:v>
                </c:pt>
                <c:pt idx="2878">
                  <c:v>20120419</c:v>
                </c:pt>
                <c:pt idx="2879">
                  <c:v>20120420</c:v>
                </c:pt>
                <c:pt idx="2880">
                  <c:v>20120423</c:v>
                </c:pt>
                <c:pt idx="2881">
                  <c:v>20120424</c:v>
                </c:pt>
                <c:pt idx="2882">
                  <c:v>20120425</c:v>
                </c:pt>
                <c:pt idx="2883">
                  <c:v>20120426</c:v>
                </c:pt>
                <c:pt idx="2884">
                  <c:v>20120427</c:v>
                </c:pt>
                <c:pt idx="2885">
                  <c:v>20120430</c:v>
                </c:pt>
                <c:pt idx="2886">
                  <c:v>20120502</c:v>
                </c:pt>
                <c:pt idx="2887">
                  <c:v>20120503</c:v>
                </c:pt>
                <c:pt idx="2888">
                  <c:v>20120504</c:v>
                </c:pt>
                <c:pt idx="2889">
                  <c:v>20120507</c:v>
                </c:pt>
                <c:pt idx="2890">
                  <c:v>20120508</c:v>
                </c:pt>
                <c:pt idx="2891">
                  <c:v>20120509</c:v>
                </c:pt>
                <c:pt idx="2892">
                  <c:v>20120510</c:v>
                </c:pt>
                <c:pt idx="2893">
                  <c:v>20120511</c:v>
                </c:pt>
                <c:pt idx="2894">
                  <c:v>20120514</c:v>
                </c:pt>
                <c:pt idx="2895">
                  <c:v>20120515</c:v>
                </c:pt>
                <c:pt idx="2896">
                  <c:v>20120516</c:v>
                </c:pt>
                <c:pt idx="2897">
                  <c:v>20120517</c:v>
                </c:pt>
                <c:pt idx="2898">
                  <c:v>20120518</c:v>
                </c:pt>
                <c:pt idx="2899">
                  <c:v>20120521</c:v>
                </c:pt>
                <c:pt idx="2900">
                  <c:v>20120522</c:v>
                </c:pt>
                <c:pt idx="2901">
                  <c:v>20120523</c:v>
                </c:pt>
                <c:pt idx="2902">
                  <c:v>20120524</c:v>
                </c:pt>
                <c:pt idx="2903">
                  <c:v>20120525</c:v>
                </c:pt>
                <c:pt idx="2904">
                  <c:v>20120528</c:v>
                </c:pt>
                <c:pt idx="2905">
                  <c:v>20120529</c:v>
                </c:pt>
                <c:pt idx="2906">
                  <c:v>20120530</c:v>
                </c:pt>
                <c:pt idx="2907">
                  <c:v>20120531</c:v>
                </c:pt>
                <c:pt idx="2908">
                  <c:v>20120601</c:v>
                </c:pt>
                <c:pt idx="2909">
                  <c:v>20120604</c:v>
                </c:pt>
                <c:pt idx="2910">
                  <c:v>20120605</c:v>
                </c:pt>
                <c:pt idx="2911">
                  <c:v>20120606</c:v>
                </c:pt>
                <c:pt idx="2912">
                  <c:v>20120607</c:v>
                </c:pt>
                <c:pt idx="2913">
                  <c:v>20120608</c:v>
                </c:pt>
                <c:pt idx="2914">
                  <c:v>20120611</c:v>
                </c:pt>
                <c:pt idx="2915">
                  <c:v>20120612</c:v>
                </c:pt>
                <c:pt idx="2916">
                  <c:v>20120613</c:v>
                </c:pt>
                <c:pt idx="2917">
                  <c:v>20120614</c:v>
                </c:pt>
                <c:pt idx="2918">
                  <c:v>20120615</c:v>
                </c:pt>
                <c:pt idx="2919">
                  <c:v>20120618</c:v>
                </c:pt>
                <c:pt idx="2920">
                  <c:v>20120619</c:v>
                </c:pt>
                <c:pt idx="2921">
                  <c:v>20120620</c:v>
                </c:pt>
                <c:pt idx="2922">
                  <c:v>20120621</c:v>
                </c:pt>
                <c:pt idx="2923">
                  <c:v>20120622</c:v>
                </c:pt>
                <c:pt idx="2924">
                  <c:v>20120625</c:v>
                </c:pt>
                <c:pt idx="2925">
                  <c:v>20120626</c:v>
                </c:pt>
                <c:pt idx="2926">
                  <c:v>20120627</c:v>
                </c:pt>
                <c:pt idx="2927">
                  <c:v>20120628</c:v>
                </c:pt>
                <c:pt idx="2928">
                  <c:v>20120629</c:v>
                </c:pt>
                <c:pt idx="2929">
                  <c:v>20120702</c:v>
                </c:pt>
                <c:pt idx="2930">
                  <c:v>20120703</c:v>
                </c:pt>
                <c:pt idx="2931">
                  <c:v>20120704</c:v>
                </c:pt>
                <c:pt idx="2932">
                  <c:v>20120705</c:v>
                </c:pt>
                <c:pt idx="2933">
                  <c:v>20120706</c:v>
                </c:pt>
                <c:pt idx="2934">
                  <c:v>20120709</c:v>
                </c:pt>
                <c:pt idx="2935">
                  <c:v>20120710</c:v>
                </c:pt>
                <c:pt idx="2936">
                  <c:v>20120711</c:v>
                </c:pt>
                <c:pt idx="2937">
                  <c:v>20120712</c:v>
                </c:pt>
                <c:pt idx="2938">
                  <c:v>20120713</c:v>
                </c:pt>
                <c:pt idx="2939">
                  <c:v>20120716</c:v>
                </c:pt>
                <c:pt idx="2940">
                  <c:v>20120717</c:v>
                </c:pt>
                <c:pt idx="2941">
                  <c:v>20120718</c:v>
                </c:pt>
                <c:pt idx="2942">
                  <c:v>20120719</c:v>
                </c:pt>
                <c:pt idx="2943">
                  <c:v>20120720</c:v>
                </c:pt>
                <c:pt idx="2944">
                  <c:v>20120723</c:v>
                </c:pt>
                <c:pt idx="2945">
                  <c:v>20120724</c:v>
                </c:pt>
                <c:pt idx="2946">
                  <c:v>20120725</c:v>
                </c:pt>
                <c:pt idx="2947">
                  <c:v>20120726</c:v>
                </c:pt>
                <c:pt idx="2948">
                  <c:v>20120727</c:v>
                </c:pt>
                <c:pt idx="2949">
                  <c:v>20120730</c:v>
                </c:pt>
                <c:pt idx="2950">
                  <c:v>20120731</c:v>
                </c:pt>
                <c:pt idx="2951">
                  <c:v>20120801</c:v>
                </c:pt>
                <c:pt idx="2952">
                  <c:v>20120802</c:v>
                </c:pt>
                <c:pt idx="2953">
                  <c:v>20120803</c:v>
                </c:pt>
                <c:pt idx="2954">
                  <c:v>20120806</c:v>
                </c:pt>
                <c:pt idx="2955">
                  <c:v>20120807</c:v>
                </c:pt>
                <c:pt idx="2956">
                  <c:v>20120808</c:v>
                </c:pt>
                <c:pt idx="2957">
                  <c:v>20120809</c:v>
                </c:pt>
                <c:pt idx="2958">
                  <c:v>20120810</c:v>
                </c:pt>
                <c:pt idx="2959">
                  <c:v>20120813</c:v>
                </c:pt>
                <c:pt idx="2960">
                  <c:v>20120814</c:v>
                </c:pt>
                <c:pt idx="2961">
                  <c:v>20120815</c:v>
                </c:pt>
                <c:pt idx="2962">
                  <c:v>20120816</c:v>
                </c:pt>
                <c:pt idx="2963">
                  <c:v>20120817</c:v>
                </c:pt>
                <c:pt idx="2964">
                  <c:v>20120820</c:v>
                </c:pt>
                <c:pt idx="2965">
                  <c:v>20120821</c:v>
                </c:pt>
                <c:pt idx="2966">
                  <c:v>20120822</c:v>
                </c:pt>
                <c:pt idx="2967">
                  <c:v>20120823</c:v>
                </c:pt>
                <c:pt idx="2968">
                  <c:v>20120824</c:v>
                </c:pt>
                <c:pt idx="2969">
                  <c:v>20120827</c:v>
                </c:pt>
                <c:pt idx="2970">
                  <c:v>20120828</c:v>
                </c:pt>
                <c:pt idx="2971">
                  <c:v>20120829</c:v>
                </c:pt>
                <c:pt idx="2972">
                  <c:v>20120830</c:v>
                </c:pt>
                <c:pt idx="2973">
                  <c:v>20120831</c:v>
                </c:pt>
                <c:pt idx="2974">
                  <c:v>20120903</c:v>
                </c:pt>
                <c:pt idx="2975">
                  <c:v>20120904</c:v>
                </c:pt>
                <c:pt idx="2976">
                  <c:v>20120905</c:v>
                </c:pt>
                <c:pt idx="2977">
                  <c:v>20120906</c:v>
                </c:pt>
                <c:pt idx="2978">
                  <c:v>20120907</c:v>
                </c:pt>
                <c:pt idx="2979">
                  <c:v>20120910</c:v>
                </c:pt>
                <c:pt idx="2980">
                  <c:v>20120911</c:v>
                </c:pt>
                <c:pt idx="2981">
                  <c:v>20120912</c:v>
                </c:pt>
                <c:pt idx="2982">
                  <c:v>20120913</c:v>
                </c:pt>
                <c:pt idx="2983">
                  <c:v>20120914</c:v>
                </c:pt>
                <c:pt idx="2984">
                  <c:v>20120917</c:v>
                </c:pt>
                <c:pt idx="2985">
                  <c:v>20120918</c:v>
                </c:pt>
                <c:pt idx="2986">
                  <c:v>20120919</c:v>
                </c:pt>
                <c:pt idx="2987">
                  <c:v>20120920</c:v>
                </c:pt>
                <c:pt idx="2988">
                  <c:v>20120921</c:v>
                </c:pt>
                <c:pt idx="2989">
                  <c:v>20120924</c:v>
                </c:pt>
                <c:pt idx="2990">
                  <c:v>20120925</c:v>
                </c:pt>
                <c:pt idx="2991">
                  <c:v>20120926</c:v>
                </c:pt>
                <c:pt idx="2992">
                  <c:v>20120927</c:v>
                </c:pt>
                <c:pt idx="2993">
                  <c:v>20120928</c:v>
                </c:pt>
                <c:pt idx="2994">
                  <c:v>20121001</c:v>
                </c:pt>
                <c:pt idx="2995">
                  <c:v>20121002</c:v>
                </c:pt>
                <c:pt idx="2996">
                  <c:v>20121003</c:v>
                </c:pt>
                <c:pt idx="2997">
                  <c:v>20121004</c:v>
                </c:pt>
                <c:pt idx="2998">
                  <c:v>20121005</c:v>
                </c:pt>
                <c:pt idx="2999">
                  <c:v>20121008</c:v>
                </c:pt>
                <c:pt idx="3000">
                  <c:v>20121009</c:v>
                </c:pt>
                <c:pt idx="3001">
                  <c:v>20121010</c:v>
                </c:pt>
                <c:pt idx="3002">
                  <c:v>20121011</c:v>
                </c:pt>
                <c:pt idx="3003">
                  <c:v>20121012</c:v>
                </c:pt>
                <c:pt idx="3004">
                  <c:v>20121015</c:v>
                </c:pt>
                <c:pt idx="3005">
                  <c:v>20121016</c:v>
                </c:pt>
                <c:pt idx="3006">
                  <c:v>20121017</c:v>
                </c:pt>
                <c:pt idx="3007">
                  <c:v>20121018</c:v>
                </c:pt>
                <c:pt idx="3008">
                  <c:v>20121019</c:v>
                </c:pt>
                <c:pt idx="3009">
                  <c:v>20121022</c:v>
                </c:pt>
                <c:pt idx="3010">
                  <c:v>20121023</c:v>
                </c:pt>
                <c:pt idx="3011">
                  <c:v>20121024</c:v>
                </c:pt>
                <c:pt idx="3012">
                  <c:v>20121025</c:v>
                </c:pt>
                <c:pt idx="3013">
                  <c:v>20121026</c:v>
                </c:pt>
                <c:pt idx="3014">
                  <c:v>20121029</c:v>
                </c:pt>
                <c:pt idx="3015">
                  <c:v>20121030</c:v>
                </c:pt>
                <c:pt idx="3016">
                  <c:v>20121031</c:v>
                </c:pt>
                <c:pt idx="3017">
                  <c:v>20121101</c:v>
                </c:pt>
                <c:pt idx="3018">
                  <c:v>20121102</c:v>
                </c:pt>
                <c:pt idx="3019">
                  <c:v>20121105</c:v>
                </c:pt>
                <c:pt idx="3020">
                  <c:v>20121106</c:v>
                </c:pt>
                <c:pt idx="3021">
                  <c:v>20121107</c:v>
                </c:pt>
                <c:pt idx="3022">
                  <c:v>20121108</c:v>
                </c:pt>
                <c:pt idx="3023">
                  <c:v>20121109</c:v>
                </c:pt>
                <c:pt idx="3024">
                  <c:v>20121112</c:v>
                </c:pt>
                <c:pt idx="3025">
                  <c:v>20121113</c:v>
                </c:pt>
                <c:pt idx="3026">
                  <c:v>20121114</c:v>
                </c:pt>
                <c:pt idx="3027">
                  <c:v>20121115</c:v>
                </c:pt>
                <c:pt idx="3028">
                  <c:v>20121116</c:v>
                </c:pt>
                <c:pt idx="3029">
                  <c:v>20121119</c:v>
                </c:pt>
                <c:pt idx="3030">
                  <c:v>20121120</c:v>
                </c:pt>
                <c:pt idx="3031">
                  <c:v>20121121</c:v>
                </c:pt>
                <c:pt idx="3032">
                  <c:v>20121122</c:v>
                </c:pt>
                <c:pt idx="3033">
                  <c:v>20121123</c:v>
                </c:pt>
                <c:pt idx="3034">
                  <c:v>20121126</c:v>
                </c:pt>
                <c:pt idx="3035">
                  <c:v>20121127</c:v>
                </c:pt>
                <c:pt idx="3036">
                  <c:v>20121128</c:v>
                </c:pt>
                <c:pt idx="3037">
                  <c:v>20121129</c:v>
                </c:pt>
                <c:pt idx="3038">
                  <c:v>20121130</c:v>
                </c:pt>
                <c:pt idx="3039">
                  <c:v>20121203</c:v>
                </c:pt>
                <c:pt idx="3040">
                  <c:v>20121204</c:v>
                </c:pt>
                <c:pt idx="3041">
                  <c:v>20121205</c:v>
                </c:pt>
                <c:pt idx="3042">
                  <c:v>20121206</c:v>
                </c:pt>
                <c:pt idx="3043">
                  <c:v>20121207</c:v>
                </c:pt>
                <c:pt idx="3044">
                  <c:v>20121210</c:v>
                </c:pt>
                <c:pt idx="3045">
                  <c:v>20121211</c:v>
                </c:pt>
                <c:pt idx="3046">
                  <c:v>20121212</c:v>
                </c:pt>
                <c:pt idx="3047">
                  <c:v>20121213</c:v>
                </c:pt>
                <c:pt idx="3048">
                  <c:v>20121214</c:v>
                </c:pt>
                <c:pt idx="3049">
                  <c:v>20121217</c:v>
                </c:pt>
                <c:pt idx="3050">
                  <c:v>20121218</c:v>
                </c:pt>
                <c:pt idx="3051">
                  <c:v>20121219</c:v>
                </c:pt>
                <c:pt idx="3052">
                  <c:v>20121220</c:v>
                </c:pt>
                <c:pt idx="3053">
                  <c:v>20121221</c:v>
                </c:pt>
                <c:pt idx="3054">
                  <c:v>20121227</c:v>
                </c:pt>
                <c:pt idx="3055">
                  <c:v>20121228</c:v>
                </c:pt>
                <c:pt idx="3056">
                  <c:v>20130102</c:v>
                </c:pt>
              </c:numCache>
            </c:numRef>
          </c:cat>
          <c:val>
            <c:numRef>
              <c:f>'Trading Rule'!$L$273:$L$3329</c:f>
              <c:numCache>
                <c:formatCode>"Go Long"</c:formatCode>
                <c:ptCount val="305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7434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7334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7382.5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7288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6730.5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6294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6629.5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6435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4024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4192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4126</c:v>
                </c:pt>
                <c:pt idx="605">
                  <c:v>#N/A</c:v>
                </c:pt>
                <c:pt idx="606">
                  <c:v>4100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5068.5</c:v>
                </c:pt>
                <c:pt idx="895">
                  <c:v>#N/A</c:v>
                </c:pt>
                <c:pt idx="896">
                  <c:v>#N/A</c:v>
                </c:pt>
                <c:pt idx="897">
                  <c:v>5039</c:v>
                </c:pt>
                <c:pt idx="898">
                  <c:v>#N/A</c:v>
                </c:pt>
                <c:pt idx="899">
                  <c:v>4977.5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5010.5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5072.5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5202.5</c:v>
                </c:pt>
                <c:pt idx="955">
                  <c:v>#N/A</c:v>
                </c:pt>
                <c:pt idx="956">
                  <c:v>5215.5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5154.5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5312.5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5361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5443.5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6735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7396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8119.5</c:v>
                </c:pt>
                <c:pt idx="1691">
                  <c:v>#N/A</c:v>
                </c:pt>
                <c:pt idx="1692">
                  <c:v>#N/A</c:v>
                </c:pt>
                <c:pt idx="1693">
                  <c:v>8230.5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8380.5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8613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8213.5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8365.5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8414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7577.5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7399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4486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4979.5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5234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5912.5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5914.5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5861.5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6335.5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6030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6245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6392.5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6544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6458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6324.5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6426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7025.5</c:v>
                </c:pt>
                <c:pt idx="2602">
                  <c:v>#N/A</c:v>
                </c:pt>
                <c:pt idx="2603">
                  <c:v>7177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7475.5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7387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7503.5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7514.5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6222.5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5952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6024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7021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FF-4F3E-94DD-B7EE7D950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0391632"/>
        <c:axId val="940401232"/>
      </c:lineChart>
      <c:catAx>
        <c:axId val="9403916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0401232"/>
        <c:crosses val="autoZero"/>
        <c:auto val="1"/>
        <c:lblAlgn val="ctr"/>
        <c:lblOffset val="100"/>
        <c:tickMarkSkip val="1"/>
        <c:noMultiLvlLbl val="0"/>
      </c:catAx>
      <c:valAx>
        <c:axId val="94040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039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581549227951495"/>
          <c:y val="0.80735480368422163"/>
          <c:w val="0.67257159201423955"/>
          <c:h val="9.59454968477643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 b="0"/>
              <a:t>Cumulative 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39871758585758E-2"/>
          <c:y val="7.9551364347167794E-2"/>
          <c:w val="0.8905939715066673"/>
          <c:h val="0.89960136496646748"/>
        </c:manualLayout>
      </c:layout>
      <c:lineChart>
        <c:grouping val="standard"/>
        <c:varyColors val="0"/>
        <c:ser>
          <c:idx val="0"/>
          <c:order val="0"/>
          <c:tx>
            <c:strRef>
              <c:f>'Trading Rule'!$V$18</c:f>
              <c:strCache>
                <c:ptCount val="1"/>
                <c:pt idx="0">
                  <c:v>Cumulative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'Trading Rule'!$B$273:$B$3329</c:f>
              <c:numCache>
                <c:formatCode>General</c:formatCode>
                <c:ptCount val="3057"/>
                <c:pt idx="0">
                  <c:v>20001229</c:v>
                </c:pt>
                <c:pt idx="1">
                  <c:v>20010102</c:v>
                </c:pt>
                <c:pt idx="2">
                  <c:v>20010103</c:v>
                </c:pt>
                <c:pt idx="3">
                  <c:v>20010104</c:v>
                </c:pt>
                <c:pt idx="4">
                  <c:v>20010105</c:v>
                </c:pt>
                <c:pt idx="5">
                  <c:v>20010108</c:v>
                </c:pt>
                <c:pt idx="6">
                  <c:v>20010109</c:v>
                </c:pt>
                <c:pt idx="7">
                  <c:v>20010110</c:v>
                </c:pt>
                <c:pt idx="8">
                  <c:v>20010111</c:v>
                </c:pt>
                <c:pt idx="9">
                  <c:v>20010112</c:v>
                </c:pt>
                <c:pt idx="10">
                  <c:v>20010115</c:v>
                </c:pt>
                <c:pt idx="11">
                  <c:v>20010116</c:v>
                </c:pt>
                <c:pt idx="12">
                  <c:v>20010117</c:v>
                </c:pt>
                <c:pt idx="13">
                  <c:v>20010118</c:v>
                </c:pt>
                <c:pt idx="14">
                  <c:v>20010119</c:v>
                </c:pt>
                <c:pt idx="15">
                  <c:v>20010122</c:v>
                </c:pt>
                <c:pt idx="16">
                  <c:v>20010123</c:v>
                </c:pt>
                <c:pt idx="17">
                  <c:v>20010124</c:v>
                </c:pt>
                <c:pt idx="18">
                  <c:v>20010125</c:v>
                </c:pt>
                <c:pt idx="19">
                  <c:v>20010126</c:v>
                </c:pt>
                <c:pt idx="20">
                  <c:v>20010129</c:v>
                </c:pt>
                <c:pt idx="21">
                  <c:v>20010130</c:v>
                </c:pt>
                <c:pt idx="22">
                  <c:v>20010131</c:v>
                </c:pt>
                <c:pt idx="23">
                  <c:v>20010201</c:v>
                </c:pt>
                <c:pt idx="24">
                  <c:v>20010202</c:v>
                </c:pt>
                <c:pt idx="25">
                  <c:v>20010205</c:v>
                </c:pt>
                <c:pt idx="26">
                  <c:v>20010206</c:v>
                </c:pt>
                <c:pt idx="27">
                  <c:v>20010207</c:v>
                </c:pt>
                <c:pt idx="28">
                  <c:v>20010208</c:v>
                </c:pt>
                <c:pt idx="29">
                  <c:v>20010209</c:v>
                </c:pt>
                <c:pt idx="30">
                  <c:v>20010212</c:v>
                </c:pt>
                <c:pt idx="31">
                  <c:v>20010213</c:v>
                </c:pt>
                <c:pt idx="32">
                  <c:v>20010214</c:v>
                </c:pt>
                <c:pt idx="33">
                  <c:v>20010215</c:v>
                </c:pt>
                <c:pt idx="34">
                  <c:v>20010216</c:v>
                </c:pt>
                <c:pt idx="35">
                  <c:v>20010219</c:v>
                </c:pt>
                <c:pt idx="36">
                  <c:v>20010220</c:v>
                </c:pt>
                <c:pt idx="37">
                  <c:v>20010221</c:v>
                </c:pt>
                <c:pt idx="38">
                  <c:v>20010222</c:v>
                </c:pt>
                <c:pt idx="39">
                  <c:v>20010223</c:v>
                </c:pt>
                <c:pt idx="40">
                  <c:v>20010226</c:v>
                </c:pt>
                <c:pt idx="41">
                  <c:v>20010227</c:v>
                </c:pt>
                <c:pt idx="42">
                  <c:v>20010228</c:v>
                </c:pt>
                <c:pt idx="43">
                  <c:v>20010301</c:v>
                </c:pt>
                <c:pt idx="44">
                  <c:v>20010302</c:v>
                </c:pt>
                <c:pt idx="45">
                  <c:v>20010305</c:v>
                </c:pt>
                <c:pt idx="46">
                  <c:v>20010306</c:v>
                </c:pt>
                <c:pt idx="47">
                  <c:v>20010307</c:v>
                </c:pt>
                <c:pt idx="48">
                  <c:v>20010308</c:v>
                </c:pt>
                <c:pt idx="49">
                  <c:v>20010309</c:v>
                </c:pt>
                <c:pt idx="50">
                  <c:v>20010312</c:v>
                </c:pt>
                <c:pt idx="51">
                  <c:v>20010313</c:v>
                </c:pt>
                <c:pt idx="52">
                  <c:v>20010314</c:v>
                </c:pt>
                <c:pt idx="53">
                  <c:v>20010315</c:v>
                </c:pt>
                <c:pt idx="54">
                  <c:v>20010316</c:v>
                </c:pt>
                <c:pt idx="55">
                  <c:v>20010319</c:v>
                </c:pt>
                <c:pt idx="56">
                  <c:v>20010320</c:v>
                </c:pt>
                <c:pt idx="57">
                  <c:v>20010321</c:v>
                </c:pt>
                <c:pt idx="58">
                  <c:v>20010322</c:v>
                </c:pt>
                <c:pt idx="59">
                  <c:v>20010323</c:v>
                </c:pt>
                <c:pt idx="60">
                  <c:v>20010326</c:v>
                </c:pt>
                <c:pt idx="61">
                  <c:v>20010327</c:v>
                </c:pt>
                <c:pt idx="62">
                  <c:v>20010328</c:v>
                </c:pt>
                <c:pt idx="63">
                  <c:v>20010329</c:v>
                </c:pt>
                <c:pt idx="64">
                  <c:v>20010330</c:v>
                </c:pt>
                <c:pt idx="65">
                  <c:v>20010402</c:v>
                </c:pt>
                <c:pt idx="66">
                  <c:v>20010403</c:v>
                </c:pt>
                <c:pt idx="67">
                  <c:v>20010404</c:v>
                </c:pt>
                <c:pt idx="68">
                  <c:v>20010405</c:v>
                </c:pt>
                <c:pt idx="69">
                  <c:v>20010406</c:v>
                </c:pt>
                <c:pt idx="70">
                  <c:v>20010409</c:v>
                </c:pt>
                <c:pt idx="71">
                  <c:v>20010410</c:v>
                </c:pt>
                <c:pt idx="72">
                  <c:v>20010411</c:v>
                </c:pt>
                <c:pt idx="73">
                  <c:v>20010412</c:v>
                </c:pt>
                <c:pt idx="74">
                  <c:v>20010417</c:v>
                </c:pt>
                <c:pt idx="75">
                  <c:v>20010418</c:v>
                </c:pt>
                <c:pt idx="76">
                  <c:v>20010419</c:v>
                </c:pt>
                <c:pt idx="77">
                  <c:v>20010420</c:v>
                </c:pt>
                <c:pt idx="78">
                  <c:v>20010423</c:v>
                </c:pt>
                <c:pt idx="79">
                  <c:v>20010424</c:v>
                </c:pt>
                <c:pt idx="80">
                  <c:v>20010425</c:v>
                </c:pt>
                <c:pt idx="81">
                  <c:v>20010426</c:v>
                </c:pt>
                <c:pt idx="82">
                  <c:v>20010427</c:v>
                </c:pt>
                <c:pt idx="83">
                  <c:v>20010430</c:v>
                </c:pt>
                <c:pt idx="84">
                  <c:v>20010502</c:v>
                </c:pt>
                <c:pt idx="85">
                  <c:v>20010503</c:v>
                </c:pt>
                <c:pt idx="86">
                  <c:v>20010504</c:v>
                </c:pt>
                <c:pt idx="87">
                  <c:v>20010507</c:v>
                </c:pt>
                <c:pt idx="88">
                  <c:v>20010508</c:v>
                </c:pt>
                <c:pt idx="89">
                  <c:v>20010509</c:v>
                </c:pt>
                <c:pt idx="90">
                  <c:v>20010510</c:v>
                </c:pt>
                <c:pt idx="91">
                  <c:v>20010511</c:v>
                </c:pt>
                <c:pt idx="92">
                  <c:v>20010514</c:v>
                </c:pt>
                <c:pt idx="93">
                  <c:v>20010515</c:v>
                </c:pt>
                <c:pt idx="94">
                  <c:v>20010516</c:v>
                </c:pt>
                <c:pt idx="95">
                  <c:v>20010517</c:v>
                </c:pt>
                <c:pt idx="96">
                  <c:v>20010518</c:v>
                </c:pt>
                <c:pt idx="97">
                  <c:v>20010521</c:v>
                </c:pt>
                <c:pt idx="98">
                  <c:v>20010522</c:v>
                </c:pt>
                <c:pt idx="99">
                  <c:v>20010523</c:v>
                </c:pt>
                <c:pt idx="100">
                  <c:v>20010524</c:v>
                </c:pt>
                <c:pt idx="101">
                  <c:v>20010525</c:v>
                </c:pt>
                <c:pt idx="102">
                  <c:v>20010528</c:v>
                </c:pt>
                <c:pt idx="103">
                  <c:v>20010529</c:v>
                </c:pt>
                <c:pt idx="104">
                  <c:v>20010530</c:v>
                </c:pt>
                <c:pt idx="105">
                  <c:v>20010531</c:v>
                </c:pt>
                <c:pt idx="106">
                  <c:v>20010601</c:v>
                </c:pt>
                <c:pt idx="107">
                  <c:v>20010604</c:v>
                </c:pt>
                <c:pt idx="108">
                  <c:v>20010605</c:v>
                </c:pt>
                <c:pt idx="109">
                  <c:v>20010606</c:v>
                </c:pt>
                <c:pt idx="110">
                  <c:v>20010607</c:v>
                </c:pt>
                <c:pt idx="111">
                  <c:v>20010608</c:v>
                </c:pt>
                <c:pt idx="112">
                  <c:v>20010611</c:v>
                </c:pt>
                <c:pt idx="113">
                  <c:v>20010612</c:v>
                </c:pt>
                <c:pt idx="114">
                  <c:v>20010613</c:v>
                </c:pt>
                <c:pt idx="115">
                  <c:v>20010614</c:v>
                </c:pt>
                <c:pt idx="116">
                  <c:v>20010615</c:v>
                </c:pt>
                <c:pt idx="117">
                  <c:v>20010618</c:v>
                </c:pt>
                <c:pt idx="118">
                  <c:v>20010619</c:v>
                </c:pt>
                <c:pt idx="119">
                  <c:v>20010620</c:v>
                </c:pt>
                <c:pt idx="120">
                  <c:v>20010621</c:v>
                </c:pt>
                <c:pt idx="121">
                  <c:v>20010622</c:v>
                </c:pt>
                <c:pt idx="122">
                  <c:v>20010625</c:v>
                </c:pt>
                <c:pt idx="123">
                  <c:v>20010626</c:v>
                </c:pt>
                <c:pt idx="124">
                  <c:v>20010627</c:v>
                </c:pt>
                <c:pt idx="125">
                  <c:v>20010628</c:v>
                </c:pt>
                <c:pt idx="126">
                  <c:v>20010629</c:v>
                </c:pt>
                <c:pt idx="127">
                  <c:v>20010702</c:v>
                </c:pt>
                <c:pt idx="128">
                  <c:v>20010703</c:v>
                </c:pt>
                <c:pt idx="129">
                  <c:v>20010704</c:v>
                </c:pt>
                <c:pt idx="130">
                  <c:v>20010705</c:v>
                </c:pt>
                <c:pt idx="131">
                  <c:v>20010706</c:v>
                </c:pt>
                <c:pt idx="132">
                  <c:v>20010709</c:v>
                </c:pt>
                <c:pt idx="133">
                  <c:v>20010710</c:v>
                </c:pt>
                <c:pt idx="134">
                  <c:v>20010711</c:v>
                </c:pt>
                <c:pt idx="135">
                  <c:v>20010712</c:v>
                </c:pt>
                <c:pt idx="136">
                  <c:v>20010713</c:v>
                </c:pt>
                <c:pt idx="137">
                  <c:v>20010716</c:v>
                </c:pt>
                <c:pt idx="138">
                  <c:v>20010717</c:v>
                </c:pt>
                <c:pt idx="139">
                  <c:v>20010718</c:v>
                </c:pt>
                <c:pt idx="140">
                  <c:v>20010719</c:v>
                </c:pt>
                <c:pt idx="141">
                  <c:v>20010720</c:v>
                </c:pt>
                <c:pt idx="142">
                  <c:v>20010723</c:v>
                </c:pt>
                <c:pt idx="143">
                  <c:v>20010724</c:v>
                </c:pt>
                <c:pt idx="144">
                  <c:v>20010725</c:v>
                </c:pt>
                <c:pt idx="145">
                  <c:v>20010726</c:v>
                </c:pt>
                <c:pt idx="146">
                  <c:v>20010727</c:v>
                </c:pt>
                <c:pt idx="147">
                  <c:v>20010730</c:v>
                </c:pt>
                <c:pt idx="148">
                  <c:v>20010731</c:v>
                </c:pt>
                <c:pt idx="149">
                  <c:v>20010801</c:v>
                </c:pt>
                <c:pt idx="150">
                  <c:v>20010802</c:v>
                </c:pt>
                <c:pt idx="151">
                  <c:v>20010803</c:v>
                </c:pt>
                <c:pt idx="152">
                  <c:v>20010806</c:v>
                </c:pt>
                <c:pt idx="153">
                  <c:v>20010807</c:v>
                </c:pt>
                <c:pt idx="154">
                  <c:v>20010808</c:v>
                </c:pt>
                <c:pt idx="155">
                  <c:v>20010809</c:v>
                </c:pt>
                <c:pt idx="156">
                  <c:v>20010810</c:v>
                </c:pt>
                <c:pt idx="157">
                  <c:v>20010813</c:v>
                </c:pt>
                <c:pt idx="158">
                  <c:v>20010814</c:v>
                </c:pt>
                <c:pt idx="159">
                  <c:v>20010815</c:v>
                </c:pt>
                <c:pt idx="160">
                  <c:v>20010816</c:v>
                </c:pt>
                <c:pt idx="161">
                  <c:v>20010817</c:v>
                </c:pt>
                <c:pt idx="162">
                  <c:v>20010820</c:v>
                </c:pt>
                <c:pt idx="163">
                  <c:v>20010821</c:v>
                </c:pt>
                <c:pt idx="164">
                  <c:v>20010822</c:v>
                </c:pt>
                <c:pt idx="165">
                  <c:v>20010823</c:v>
                </c:pt>
                <c:pt idx="166">
                  <c:v>20010824</c:v>
                </c:pt>
                <c:pt idx="167">
                  <c:v>20010827</c:v>
                </c:pt>
                <c:pt idx="168">
                  <c:v>20010828</c:v>
                </c:pt>
                <c:pt idx="169">
                  <c:v>20010829</c:v>
                </c:pt>
                <c:pt idx="170">
                  <c:v>20010830</c:v>
                </c:pt>
                <c:pt idx="171">
                  <c:v>20010831</c:v>
                </c:pt>
                <c:pt idx="172">
                  <c:v>20010903</c:v>
                </c:pt>
                <c:pt idx="173">
                  <c:v>20010904</c:v>
                </c:pt>
                <c:pt idx="174">
                  <c:v>20010905</c:v>
                </c:pt>
                <c:pt idx="175">
                  <c:v>20010906</c:v>
                </c:pt>
                <c:pt idx="176">
                  <c:v>20010907</c:v>
                </c:pt>
                <c:pt idx="177">
                  <c:v>20010910</c:v>
                </c:pt>
                <c:pt idx="178">
                  <c:v>20010911</c:v>
                </c:pt>
                <c:pt idx="179">
                  <c:v>20010912</c:v>
                </c:pt>
                <c:pt idx="180">
                  <c:v>20010913</c:v>
                </c:pt>
                <c:pt idx="181">
                  <c:v>20010914</c:v>
                </c:pt>
                <c:pt idx="182">
                  <c:v>20010917</c:v>
                </c:pt>
                <c:pt idx="183">
                  <c:v>20010918</c:v>
                </c:pt>
                <c:pt idx="184">
                  <c:v>20010919</c:v>
                </c:pt>
                <c:pt idx="185">
                  <c:v>20010920</c:v>
                </c:pt>
                <c:pt idx="186">
                  <c:v>20010921</c:v>
                </c:pt>
                <c:pt idx="187">
                  <c:v>20010924</c:v>
                </c:pt>
                <c:pt idx="188">
                  <c:v>20010925</c:v>
                </c:pt>
                <c:pt idx="189">
                  <c:v>20010926</c:v>
                </c:pt>
                <c:pt idx="190">
                  <c:v>20010927</c:v>
                </c:pt>
                <c:pt idx="191">
                  <c:v>20010928</c:v>
                </c:pt>
                <c:pt idx="192">
                  <c:v>20011001</c:v>
                </c:pt>
                <c:pt idx="193">
                  <c:v>20011002</c:v>
                </c:pt>
                <c:pt idx="194">
                  <c:v>20011003</c:v>
                </c:pt>
                <c:pt idx="195">
                  <c:v>20011004</c:v>
                </c:pt>
                <c:pt idx="196">
                  <c:v>20011005</c:v>
                </c:pt>
                <c:pt idx="197">
                  <c:v>20011008</c:v>
                </c:pt>
                <c:pt idx="198">
                  <c:v>20011009</c:v>
                </c:pt>
                <c:pt idx="199">
                  <c:v>20011010</c:v>
                </c:pt>
                <c:pt idx="200">
                  <c:v>20011011</c:v>
                </c:pt>
                <c:pt idx="201">
                  <c:v>20011012</c:v>
                </c:pt>
                <c:pt idx="202">
                  <c:v>20011015</c:v>
                </c:pt>
                <c:pt idx="203">
                  <c:v>20011016</c:v>
                </c:pt>
                <c:pt idx="204">
                  <c:v>20011017</c:v>
                </c:pt>
                <c:pt idx="205">
                  <c:v>20011018</c:v>
                </c:pt>
                <c:pt idx="206">
                  <c:v>20011019</c:v>
                </c:pt>
                <c:pt idx="207">
                  <c:v>20011022</c:v>
                </c:pt>
                <c:pt idx="208">
                  <c:v>20011023</c:v>
                </c:pt>
                <c:pt idx="209">
                  <c:v>20011024</c:v>
                </c:pt>
                <c:pt idx="210">
                  <c:v>20011025</c:v>
                </c:pt>
                <c:pt idx="211">
                  <c:v>20011026</c:v>
                </c:pt>
                <c:pt idx="212">
                  <c:v>20011029</c:v>
                </c:pt>
                <c:pt idx="213">
                  <c:v>20011030</c:v>
                </c:pt>
                <c:pt idx="214">
                  <c:v>20011031</c:v>
                </c:pt>
                <c:pt idx="215">
                  <c:v>20011101</c:v>
                </c:pt>
                <c:pt idx="216">
                  <c:v>20011102</c:v>
                </c:pt>
                <c:pt idx="217">
                  <c:v>20011105</c:v>
                </c:pt>
                <c:pt idx="218">
                  <c:v>20011106</c:v>
                </c:pt>
                <c:pt idx="219">
                  <c:v>20011107</c:v>
                </c:pt>
                <c:pt idx="220">
                  <c:v>20011108</c:v>
                </c:pt>
                <c:pt idx="221">
                  <c:v>20011109</c:v>
                </c:pt>
                <c:pt idx="222">
                  <c:v>20011112</c:v>
                </c:pt>
                <c:pt idx="223">
                  <c:v>20011113</c:v>
                </c:pt>
                <c:pt idx="224">
                  <c:v>20011114</c:v>
                </c:pt>
                <c:pt idx="225">
                  <c:v>20011115</c:v>
                </c:pt>
                <c:pt idx="226">
                  <c:v>20011116</c:v>
                </c:pt>
                <c:pt idx="227">
                  <c:v>20011119</c:v>
                </c:pt>
                <c:pt idx="228">
                  <c:v>20011120</c:v>
                </c:pt>
                <c:pt idx="229">
                  <c:v>20011121</c:v>
                </c:pt>
                <c:pt idx="230">
                  <c:v>20011122</c:v>
                </c:pt>
                <c:pt idx="231">
                  <c:v>20011123</c:v>
                </c:pt>
                <c:pt idx="232">
                  <c:v>20011126</c:v>
                </c:pt>
                <c:pt idx="233">
                  <c:v>20011127</c:v>
                </c:pt>
                <c:pt idx="234">
                  <c:v>20011128</c:v>
                </c:pt>
                <c:pt idx="235">
                  <c:v>20011129</c:v>
                </c:pt>
                <c:pt idx="236">
                  <c:v>20011130</c:v>
                </c:pt>
                <c:pt idx="237">
                  <c:v>20011203</c:v>
                </c:pt>
                <c:pt idx="238">
                  <c:v>20011204</c:v>
                </c:pt>
                <c:pt idx="239">
                  <c:v>20011205</c:v>
                </c:pt>
                <c:pt idx="240">
                  <c:v>20011206</c:v>
                </c:pt>
                <c:pt idx="241">
                  <c:v>20011207</c:v>
                </c:pt>
                <c:pt idx="242">
                  <c:v>20011210</c:v>
                </c:pt>
                <c:pt idx="243">
                  <c:v>20011211</c:v>
                </c:pt>
                <c:pt idx="244">
                  <c:v>20011212</c:v>
                </c:pt>
                <c:pt idx="245">
                  <c:v>20011213</c:v>
                </c:pt>
                <c:pt idx="246">
                  <c:v>20011214</c:v>
                </c:pt>
                <c:pt idx="247">
                  <c:v>20011217</c:v>
                </c:pt>
                <c:pt idx="248">
                  <c:v>20011218</c:v>
                </c:pt>
                <c:pt idx="249">
                  <c:v>20011219</c:v>
                </c:pt>
                <c:pt idx="250">
                  <c:v>20011220</c:v>
                </c:pt>
                <c:pt idx="251">
                  <c:v>20011221</c:v>
                </c:pt>
                <c:pt idx="252">
                  <c:v>20011227</c:v>
                </c:pt>
                <c:pt idx="253">
                  <c:v>20011228</c:v>
                </c:pt>
                <c:pt idx="254">
                  <c:v>20020102</c:v>
                </c:pt>
                <c:pt idx="255">
                  <c:v>20020103</c:v>
                </c:pt>
                <c:pt idx="256">
                  <c:v>20020104</c:v>
                </c:pt>
                <c:pt idx="257">
                  <c:v>20020107</c:v>
                </c:pt>
                <c:pt idx="258">
                  <c:v>20020108</c:v>
                </c:pt>
                <c:pt idx="259">
                  <c:v>20020109</c:v>
                </c:pt>
                <c:pt idx="260">
                  <c:v>20020110</c:v>
                </c:pt>
                <c:pt idx="261">
                  <c:v>20020111</c:v>
                </c:pt>
                <c:pt idx="262">
                  <c:v>20020114</c:v>
                </c:pt>
                <c:pt idx="263">
                  <c:v>20020115</c:v>
                </c:pt>
                <c:pt idx="264">
                  <c:v>20020116</c:v>
                </c:pt>
                <c:pt idx="265">
                  <c:v>20020117</c:v>
                </c:pt>
                <c:pt idx="266">
                  <c:v>20020118</c:v>
                </c:pt>
                <c:pt idx="267">
                  <c:v>20020121</c:v>
                </c:pt>
                <c:pt idx="268">
                  <c:v>20020122</c:v>
                </c:pt>
                <c:pt idx="269">
                  <c:v>20020123</c:v>
                </c:pt>
                <c:pt idx="270">
                  <c:v>20020124</c:v>
                </c:pt>
                <c:pt idx="271">
                  <c:v>20020125</c:v>
                </c:pt>
                <c:pt idx="272">
                  <c:v>20020128</c:v>
                </c:pt>
                <c:pt idx="273">
                  <c:v>20020129</c:v>
                </c:pt>
                <c:pt idx="274">
                  <c:v>20020130</c:v>
                </c:pt>
                <c:pt idx="275">
                  <c:v>20020131</c:v>
                </c:pt>
                <c:pt idx="276">
                  <c:v>20020201</c:v>
                </c:pt>
                <c:pt idx="277">
                  <c:v>20020204</c:v>
                </c:pt>
                <c:pt idx="278">
                  <c:v>20020205</c:v>
                </c:pt>
                <c:pt idx="279">
                  <c:v>20020206</c:v>
                </c:pt>
                <c:pt idx="280">
                  <c:v>20020207</c:v>
                </c:pt>
                <c:pt idx="281">
                  <c:v>20020208</c:v>
                </c:pt>
                <c:pt idx="282">
                  <c:v>20020211</c:v>
                </c:pt>
                <c:pt idx="283">
                  <c:v>20020212</c:v>
                </c:pt>
                <c:pt idx="284">
                  <c:v>20020213</c:v>
                </c:pt>
                <c:pt idx="285">
                  <c:v>20020214</c:v>
                </c:pt>
                <c:pt idx="286">
                  <c:v>20020215</c:v>
                </c:pt>
                <c:pt idx="287">
                  <c:v>20020218</c:v>
                </c:pt>
                <c:pt idx="288">
                  <c:v>20020219</c:v>
                </c:pt>
                <c:pt idx="289">
                  <c:v>20020220</c:v>
                </c:pt>
                <c:pt idx="290">
                  <c:v>20020221</c:v>
                </c:pt>
                <c:pt idx="291">
                  <c:v>20020222</c:v>
                </c:pt>
                <c:pt idx="292">
                  <c:v>20020225</c:v>
                </c:pt>
                <c:pt idx="293">
                  <c:v>20020226</c:v>
                </c:pt>
                <c:pt idx="294">
                  <c:v>20020227</c:v>
                </c:pt>
                <c:pt idx="295">
                  <c:v>20020228</c:v>
                </c:pt>
                <c:pt idx="296">
                  <c:v>20020301</c:v>
                </c:pt>
                <c:pt idx="297">
                  <c:v>20020304</c:v>
                </c:pt>
                <c:pt idx="298">
                  <c:v>20020305</c:v>
                </c:pt>
                <c:pt idx="299">
                  <c:v>20020306</c:v>
                </c:pt>
                <c:pt idx="300">
                  <c:v>20020307</c:v>
                </c:pt>
                <c:pt idx="301">
                  <c:v>20020308</c:v>
                </c:pt>
                <c:pt idx="302">
                  <c:v>20020311</c:v>
                </c:pt>
                <c:pt idx="303">
                  <c:v>20020312</c:v>
                </c:pt>
                <c:pt idx="304">
                  <c:v>20020313</c:v>
                </c:pt>
                <c:pt idx="305">
                  <c:v>20020314</c:v>
                </c:pt>
                <c:pt idx="306">
                  <c:v>20020315</c:v>
                </c:pt>
                <c:pt idx="307">
                  <c:v>20020318</c:v>
                </c:pt>
                <c:pt idx="308">
                  <c:v>20020319</c:v>
                </c:pt>
                <c:pt idx="309">
                  <c:v>20020320</c:v>
                </c:pt>
                <c:pt idx="310">
                  <c:v>20020321</c:v>
                </c:pt>
                <c:pt idx="311">
                  <c:v>20020322</c:v>
                </c:pt>
                <c:pt idx="312">
                  <c:v>20020325</c:v>
                </c:pt>
                <c:pt idx="313">
                  <c:v>20020326</c:v>
                </c:pt>
                <c:pt idx="314">
                  <c:v>20020327</c:v>
                </c:pt>
                <c:pt idx="315">
                  <c:v>20020328</c:v>
                </c:pt>
                <c:pt idx="316">
                  <c:v>20020402</c:v>
                </c:pt>
                <c:pt idx="317">
                  <c:v>20020403</c:v>
                </c:pt>
                <c:pt idx="318">
                  <c:v>20020404</c:v>
                </c:pt>
                <c:pt idx="319">
                  <c:v>20020405</c:v>
                </c:pt>
                <c:pt idx="320">
                  <c:v>20020408</c:v>
                </c:pt>
                <c:pt idx="321">
                  <c:v>20020409</c:v>
                </c:pt>
                <c:pt idx="322">
                  <c:v>20020410</c:v>
                </c:pt>
                <c:pt idx="323">
                  <c:v>20020411</c:v>
                </c:pt>
                <c:pt idx="324">
                  <c:v>20020412</c:v>
                </c:pt>
                <c:pt idx="325">
                  <c:v>20020415</c:v>
                </c:pt>
                <c:pt idx="326">
                  <c:v>20020416</c:v>
                </c:pt>
                <c:pt idx="327">
                  <c:v>20020417</c:v>
                </c:pt>
                <c:pt idx="328">
                  <c:v>20020418</c:v>
                </c:pt>
                <c:pt idx="329">
                  <c:v>20020419</c:v>
                </c:pt>
                <c:pt idx="330">
                  <c:v>20020422</c:v>
                </c:pt>
                <c:pt idx="331">
                  <c:v>20020423</c:v>
                </c:pt>
                <c:pt idx="332">
                  <c:v>20020424</c:v>
                </c:pt>
                <c:pt idx="333">
                  <c:v>20020425</c:v>
                </c:pt>
                <c:pt idx="334">
                  <c:v>20020426</c:v>
                </c:pt>
                <c:pt idx="335">
                  <c:v>20020429</c:v>
                </c:pt>
                <c:pt idx="336">
                  <c:v>20020430</c:v>
                </c:pt>
                <c:pt idx="337">
                  <c:v>20020502</c:v>
                </c:pt>
                <c:pt idx="338">
                  <c:v>20020503</c:v>
                </c:pt>
                <c:pt idx="339">
                  <c:v>20020506</c:v>
                </c:pt>
                <c:pt idx="340">
                  <c:v>20020507</c:v>
                </c:pt>
                <c:pt idx="341">
                  <c:v>20020508</c:v>
                </c:pt>
                <c:pt idx="342">
                  <c:v>20020509</c:v>
                </c:pt>
                <c:pt idx="343">
                  <c:v>20020510</c:v>
                </c:pt>
                <c:pt idx="344">
                  <c:v>20020513</c:v>
                </c:pt>
                <c:pt idx="345">
                  <c:v>20020514</c:v>
                </c:pt>
                <c:pt idx="346">
                  <c:v>20020515</c:v>
                </c:pt>
                <c:pt idx="347">
                  <c:v>20020516</c:v>
                </c:pt>
                <c:pt idx="348">
                  <c:v>20020517</c:v>
                </c:pt>
                <c:pt idx="349">
                  <c:v>20020520</c:v>
                </c:pt>
                <c:pt idx="350">
                  <c:v>20020521</c:v>
                </c:pt>
                <c:pt idx="351">
                  <c:v>20020522</c:v>
                </c:pt>
                <c:pt idx="352">
                  <c:v>20020523</c:v>
                </c:pt>
                <c:pt idx="353">
                  <c:v>20020524</c:v>
                </c:pt>
                <c:pt idx="354">
                  <c:v>20020527</c:v>
                </c:pt>
                <c:pt idx="355">
                  <c:v>20020528</c:v>
                </c:pt>
                <c:pt idx="356">
                  <c:v>20020529</c:v>
                </c:pt>
                <c:pt idx="357">
                  <c:v>20020530</c:v>
                </c:pt>
                <c:pt idx="358">
                  <c:v>20020531</c:v>
                </c:pt>
                <c:pt idx="359">
                  <c:v>20020603</c:v>
                </c:pt>
                <c:pt idx="360">
                  <c:v>20020604</c:v>
                </c:pt>
                <c:pt idx="361">
                  <c:v>20020605</c:v>
                </c:pt>
                <c:pt idx="362">
                  <c:v>20020606</c:v>
                </c:pt>
                <c:pt idx="363">
                  <c:v>20020607</c:v>
                </c:pt>
                <c:pt idx="364">
                  <c:v>20020610</c:v>
                </c:pt>
                <c:pt idx="365">
                  <c:v>20020611</c:v>
                </c:pt>
                <c:pt idx="366">
                  <c:v>20020612</c:v>
                </c:pt>
                <c:pt idx="367">
                  <c:v>20020613</c:v>
                </c:pt>
                <c:pt idx="368">
                  <c:v>20020614</c:v>
                </c:pt>
                <c:pt idx="369">
                  <c:v>20020617</c:v>
                </c:pt>
                <c:pt idx="370">
                  <c:v>20020618</c:v>
                </c:pt>
                <c:pt idx="371">
                  <c:v>20020619</c:v>
                </c:pt>
                <c:pt idx="372">
                  <c:v>20020620</c:v>
                </c:pt>
                <c:pt idx="373">
                  <c:v>20020621</c:v>
                </c:pt>
                <c:pt idx="374">
                  <c:v>20020624</c:v>
                </c:pt>
                <c:pt idx="375">
                  <c:v>20020625</c:v>
                </c:pt>
                <c:pt idx="376">
                  <c:v>20020626</c:v>
                </c:pt>
                <c:pt idx="377">
                  <c:v>20020627</c:v>
                </c:pt>
                <c:pt idx="378">
                  <c:v>20020628</c:v>
                </c:pt>
                <c:pt idx="379">
                  <c:v>20020701</c:v>
                </c:pt>
                <c:pt idx="380">
                  <c:v>20020702</c:v>
                </c:pt>
                <c:pt idx="381">
                  <c:v>20020703</c:v>
                </c:pt>
                <c:pt idx="382">
                  <c:v>20020704</c:v>
                </c:pt>
                <c:pt idx="383">
                  <c:v>20020705</c:v>
                </c:pt>
                <c:pt idx="384">
                  <c:v>20020708</c:v>
                </c:pt>
                <c:pt idx="385">
                  <c:v>20020709</c:v>
                </c:pt>
                <c:pt idx="386">
                  <c:v>20020710</c:v>
                </c:pt>
                <c:pt idx="387">
                  <c:v>20020711</c:v>
                </c:pt>
                <c:pt idx="388">
                  <c:v>20020712</c:v>
                </c:pt>
                <c:pt idx="389">
                  <c:v>20020715</c:v>
                </c:pt>
                <c:pt idx="390">
                  <c:v>20020716</c:v>
                </c:pt>
                <c:pt idx="391">
                  <c:v>20020717</c:v>
                </c:pt>
                <c:pt idx="392">
                  <c:v>20020718</c:v>
                </c:pt>
                <c:pt idx="393">
                  <c:v>20020719</c:v>
                </c:pt>
                <c:pt idx="394">
                  <c:v>20020722</c:v>
                </c:pt>
                <c:pt idx="395">
                  <c:v>20020723</c:v>
                </c:pt>
                <c:pt idx="396">
                  <c:v>20020724</c:v>
                </c:pt>
                <c:pt idx="397">
                  <c:v>20020725</c:v>
                </c:pt>
                <c:pt idx="398">
                  <c:v>20020726</c:v>
                </c:pt>
                <c:pt idx="399">
                  <c:v>20020729</c:v>
                </c:pt>
                <c:pt idx="400">
                  <c:v>20020730</c:v>
                </c:pt>
                <c:pt idx="401">
                  <c:v>20020731</c:v>
                </c:pt>
                <c:pt idx="402">
                  <c:v>20020801</c:v>
                </c:pt>
                <c:pt idx="403">
                  <c:v>20020802</c:v>
                </c:pt>
                <c:pt idx="404">
                  <c:v>20020805</c:v>
                </c:pt>
                <c:pt idx="405">
                  <c:v>20020806</c:v>
                </c:pt>
                <c:pt idx="406">
                  <c:v>20020807</c:v>
                </c:pt>
                <c:pt idx="407">
                  <c:v>20020808</c:v>
                </c:pt>
                <c:pt idx="408">
                  <c:v>20020809</c:v>
                </c:pt>
                <c:pt idx="409">
                  <c:v>20020812</c:v>
                </c:pt>
                <c:pt idx="410">
                  <c:v>20020813</c:v>
                </c:pt>
                <c:pt idx="411">
                  <c:v>20020814</c:v>
                </c:pt>
                <c:pt idx="412">
                  <c:v>20020815</c:v>
                </c:pt>
                <c:pt idx="413">
                  <c:v>20020816</c:v>
                </c:pt>
                <c:pt idx="414">
                  <c:v>20020819</c:v>
                </c:pt>
                <c:pt idx="415">
                  <c:v>20020820</c:v>
                </c:pt>
                <c:pt idx="416">
                  <c:v>20020821</c:v>
                </c:pt>
                <c:pt idx="417">
                  <c:v>20020822</c:v>
                </c:pt>
                <c:pt idx="418">
                  <c:v>20020823</c:v>
                </c:pt>
                <c:pt idx="419">
                  <c:v>20020826</c:v>
                </c:pt>
                <c:pt idx="420">
                  <c:v>20020827</c:v>
                </c:pt>
                <c:pt idx="421">
                  <c:v>20020828</c:v>
                </c:pt>
                <c:pt idx="422">
                  <c:v>20020829</c:v>
                </c:pt>
                <c:pt idx="423">
                  <c:v>20020830</c:v>
                </c:pt>
                <c:pt idx="424">
                  <c:v>20020902</c:v>
                </c:pt>
                <c:pt idx="425">
                  <c:v>20020903</c:v>
                </c:pt>
                <c:pt idx="426">
                  <c:v>20020904</c:v>
                </c:pt>
                <c:pt idx="427">
                  <c:v>20020905</c:v>
                </c:pt>
                <c:pt idx="428">
                  <c:v>20020906</c:v>
                </c:pt>
                <c:pt idx="429">
                  <c:v>20020909</c:v>
                </c:pt>
                <c:pt idx="430">
                  <c:v>20020910</c:v>
                </c:pt>
                <c:pt idx="431">
                  <c:v>20020911</c:v>
                </c:pt>
                <c:pt idx="432">
                  <c:v>20020912</c:v>
                </c:pt>
                <c:pt idx="433">
                  <c:v>20020913</c:v>
                </c:pt>
                <c:pt idx="434">
                  <c:v>20020916</c:v>
                </c:pt>
                <c:pt idx="435">
                  <c:v>20020917</c:v>
                </c:pt>
                <c:pt idx="436">
                  <c:v>20020918</c:v>
                </c:pt>
                <c:pt idx="437">
                  <c:v>20020919</c:v>
                </c:pt>
                <c:pt idx="438">
                  <c:v>20020920</c:v>
                </c:pt>
                <c:pt idx="439">
                  <c:v>20020923</c:v>
                </c:pt>
                <c:pt idx="440">
                  <c:v>20020924</c:v>
                </c:pt>
                <c:pt idx="441">
                  <c:v>20020925</c:v>
                </c:pt>
                <c:pt idx="442">
                  <c:v>20020926</c:v>
                </c:pt>
                <c:pt idx="443">
                  <c:v>20020927</c:v>
                </c:pt>
                <c:pt idx="444">
                  <c:v>20020930</c:v>
                </c:pt>
                <c:pt idx="445">
                  <c:v>20021001</c:v>
                </c:pt>
                <c:pt idx="446">
                  <c:v>20021002</c:v>
                </c:pt>
                <c:pt idx="447">
                  <c:v>20021003</c:v>
                </c:pt>
                <c:pt idx="448">
                  <c:v>20021004</c:v>
                </c:pt>
                <c:pt idx="449">
                  <c:v>20021007</c:v>
                </c:pt>
                <c:pt idx="450">
                  <c:v>20021008</c:v>
                </c:pt>
                <c:pt idx="451">
                  <c:v>20021009</c:v>
                </c:pt>
                <c:pt idx="452">
                  <c:v>20021010</c:v>
                </c:pt>
                <c:pt idx="453">
                  <c:v>20021011</c:v>
                </c:pt>
                <c:pt idx="454">
                  <c:v>20021014</c:v>
                </c:pt>
                <c:pt idx="455">
                  <c:v>20021015</c:v>
                </c:pt>
                <c:pt idx="456">
                  <c:v>20021016</c:v>
                </c:pt>
                <c:pt idx="457">
                  <c:v>20021017</c:v>
                </c:pt>
                <c:pt idx="458">
                  <c:v>20021018</c:v>
                </c:pt>
                <c:pt idx="459">
                  <c:v>20021021</c:v>
                </c:pt>
                <c:pt idx="460">
                  <c:v>20021022</c:v>
                </c:pt>
                <c:pt idx="461">
                  <c:v>20021023</c:v>
                </c:pt>
                <c:pt idx="462">
                  <c:v>20021024</c:v>
                </c:pt>
                <c:pt idx="463">
                  <c:v>20021025</c:v>
                </c:pt>
                <c:pt idx="464">
                  <c:v>20021028</c:v>
                </c:pt>
                <c:pt idx="465">
                  <c:v>20021029</c:v>
                </c:pt>
                <c:pt idx="466">
                  <c:v>20021030</c:v>
                </c:pt>
                <c:pt idx="467">
                  <c:v>20021031</c:v>
                </c:pt>
                <c:pt idx="468">
                  <c:v>20021101</c:v>
                </c:pt>
                <c:pt idx="469">
                  <c:v>20021104</c:v>
                </c:pt>
                <c:pt idx="470">
                  <c:v>20021105</c:v>
                </c:pt>
                <c:pt idx="471">
                  <c:v>20021106</c:v>
                </c:pt>
                <c:pt idx="472">
                  <c:v>20021107</c:v>
                </c:pt>
                <c:pt idx="473">
                  <c:v>20021108</c:v>
                </c:pt>
                <c:pt idx="474">
                  <c:v>20021111</c:v>
                </c:pt>
                <c:pt idx="475">
                  <c:v>20021112</c:v>
                </c:pt>
                <c:pt idx="476">
                  <c:v>20021113</c:v>
                </c:pt>
                <c:pt idx="477">
                  <c:v>20021114</c:v>
                </c:pt>
                <c:pt idx="478">
                  <c:v>20021115</c:v>
                </c:pt>
                <c:pt idx="479">
                  <c:v>20021118</c:v>
                </c:pt>
                <c:pt idx="480">
                  <c:v>20021119</c:v>
                </c:pt>
                <c:pt idx="481">
                  <c:v>20021120</c:v>
                </c:pt>
                <c:pt idx="482">
                  <c:v>20021121</c:v>
                </c:pt>
                <c:pt idx="483">
                  <c:v>20021122</c:v>
                </c:pt>
                <c:pt idx="484">
                  <c:v>20021125</c:v>
                </c:pt>
                <c:pt idx="485">
                  <c:v>20021126</c:v>
                </c:pt>
                <c:pt idx="486">
                  <c:v>20021127</c:v>
                </c:pt>
                <c:pt idx="487">
                  <c:v>20021128</c:v>
                </c:pt>
                <c:pt idx="488">
                  <c:v>20021129</c:v>
                </c:pt>
                <c:pt idx="489">
                  <c:v>20021202</c:v>
                </c:pt>
                <c:pt idx="490">
                  <c:v>20021203</c:v>
                </c:pt>
                <c:pt idx="491">
                  <c:v>20021204</c:v>
                </c:pt>
                <c:pt idx="492">
                  <c:v>20021205</c:v>
                </c:pt>
                <c:pt idx="493">
                  <c:v>20021206</c:v>
                </c:pt>
                <c:pt idx="494">
                  <c:v>20021209</c:v>
                </c:pt>
                <c:pt idx="495">
                  <c:v>20021210</c:v>
                </c:pt>
                <c:pt idx="496">
                  <c:v>20021211</c:v>
                </c:pt>
                <c:pt idx="497">
                  <c:v>20021212</c:v>
                </c:pt>
                <c:pt idx="498">
                  <c:v>20021213</c:v>
                </c:pt>
                <c:pt idx="499">
                  <c:v>20021216</c:v>
                </c:pt>
                <c:pt idx="500">
                  <c:v>20021217</c:v>
                </c:pt>
                <c:pt idx="501">
                  <c:v>20021218</c:v>
                </c:pt>
                <c:pt idx="502">
                  <c:v>20021219</c:v>
                </c:pt>
                <c:pt idx="503">
                  <c:v>20021220</c:v>
                </c:pt>
                <c:pt idx="504">
                  <c:v>20021223</c:v>
                </c:pt>
                <c:pt idx="505">
                  <c:v>20021227</c:v>
                </c:pt>
                <c:pt idx="506">
                  <c:v>20021230</c:v>
                </c:pt>
                <c:pt idx="507">
                  <c:v>20030102</c:v>
                </c:pt>
                <c:pt idx="508">
                  <c:v>20030103</c:v>
                </c:pt>
                <c:pt idx="509">
                  <c:v>20030106</c:v>
                </c:pt>
                <c:pt idx="510">
                  <c:v>20030107</c:v>
                </c:pt>
                <c:pt idx="511">
                  <c:v>20030108</c:v>
                </c:pt>
                <c:pt idx="512">
                  <c:v>20030109</c:v>
                </c:pt>
                <c:pt idx="513">
                  <c:v>20030110</c:v>
                </c:pt>
                <c:pt idx="514">
                  <c:v>20030113</c:v>
                </c:pt>
                <c:pt idx="515">
                  <c:v>20030114</c:v>
                </c:pt>
                <c:pt idx="516">
                  <c:v>20030115</c:v>
                </c:pt>
                <c:pt idx="517">
                  <c:v>20030116</c:v>
                </c:pt>
                <c:pt idx="518">
                  <c:v>20030117</c:v>
                </c:pt>
                <c:pt idx="519">
                  <c:v>20030120</c:v>
                </c:pt>
                <c:pt idx="520">
                  <c:v>20030121</c:v>
                </c:pt>
                <c:pt idx="521">
                  <c:v>20030122</c:v>
                </c:pt>
                <c:pt idx="522">
                  <c:v>20030123</c:v>
                </c:pt>
                <c:pt idx="523">
                  <c:v>20030124</c:v>
                </c:pt>
                <c:pt idx="524">
                  <c:v>20030127</c:v>
                </c:pt>
                <c:pt idx="525">
                  <c:v>20030128</c:v>
                </c:pt>
                <c:pt idx="526">
                  <c:v>20030129</c:v>
                </c:pt>
                <c:pt idx="527">
                  <c:v>20030130</c:v>
                </c:pt>
                <c:pt idx="528">
                  <c:v>20030131</c:v>
                </c:pt>
                <c:pt idx="529">
                  <c:v>20030203</c:v>
                </c:pt>
                <c:pt idx="530">
                  <c:v>20030204</c:v>
                </c:pt>
                <c:pt idx="531">
                  <c:v>20030205</c:v>
                </c:pt>
                <c:pt idx="532">
                  <c:v>20030206</c:v>
                </c:pt>
                <c:pt idx="533">
                  <c:v>20030207</c:v>
                </c:pt>
                <c:pt idx="534">
                  <c:v>20030210</c:v>
                </c:pt>
                <c:pt idx="535">
                  <c:v>20030211</c:v>
                </c:pt>
                <c:pt idx="536">
                  <c:v>20030212</c:v>
                </c:pt>
                <c:pt idx="537">
                  <c:v>20030213</c:v>
                </c:pt>
                <c:pt idx="538">
                  <c:v>20030214</c:v>
                </c:pt>
                <c:pt idx="539">
                  <c:v>20030217</c:v>
                </c:pt>
                <c:pt idx="540">
                  <c:v>20030218</c:v>
                </c:pt>
                <c:pt idx="541">
                  <c:v>20030219</c:v>
                </c:pt>
                <c:pt idx="542">
                  <c:v>20030220</c:v>
                </c:pt>
                <c:pt idx="543">
                  <c:v>20030221</c:v>
                </c:pt>
                <c:pt idx="544">
                  <c:v>20030224</c:v>
                </c:pt>
                <c:pt idx="545">
                  <c:v>20030225</c:v>
                </c:pt>
                <c:pt idx="546">
                  <c:v>20030226</c:v>
                </c:pt>
                <c:pt idx="547">
                  <c:v>20030227</c:v>
                </c:pt>
                <c:pt idx="548">
                  <c:v>20030228</c:v>
                </c:pt>
                <c:pt idx="549">
                  <c:v>20030303</c:v>
                </c:pt>
                <c:pt idx="550">
                  <c:v>20030304</c:v>
                </c:pt>
                <c:pt idx="551">
                  <c:v>20030305</c:v>
                </c:pt>
                <c:pt idx="552">
                  <c:v>20030306</c:v>
                </c:pt>
                <c:pt idx="553">
                  <c:v>20030307</c:v>
                </c:pt>
                <c:pt idx="554">
                  <c:v>20030310</c:v>
                </c:pt>
                <c:pt idx="555">
                  <c:v>20030311</c:v>
                </c:pt>
                <c:pt idx="556">
                  <c:v>20030312</c:v>
                </c:pt>
                <c:pt idx="557">
                  <c:v>20030313</c:v>
                </c:pt>
                <c:pt idx="558">
                  <c:v>20030314</c:v>
                </c:pt>
                <c:pt idx="559">
                  <c:v>20030317</c:v>
                </c:pt>
                <c:pt idx="560">
                  <c:v>20030318</c:v>
                </c:pt>
                <c:pt idx="561">
                  <c:v>20030319</c:v>
                </c:pt>
                <c:pt idx="562">
                  <c:v>20030320</c:v>
                </c:pt>
                <c:pt idx="563">
                  <c:v>20030321</c:v>
                </c:pt>
                <c:pt idx="564">
                  <c:v>20030324</c:v>
                </c:pt>
                <c:pt idx="565">
                  <c:v>20030325</c:v>
                </c:pt>
                <c:pt idx="566">
                  <c:v>20030326</c:v>
                </c:pt>
                <c:pt idx="567">
                  <c:v>20030327</c:v>
                </c:pt>
                <c:pt idx="568">
                  <c:v>20030328</c:v>
                </c:pt>
                <c:pt idx="569">
                  <c:v>20030331</c:v>
                </c:pt>
                <c:pt idx="570">
                  <c:v>20030401</c:v>
                </c:pt>
                <c:pt idx="571">
                  <c:v>20030402</c:v>
                </c:pt>
                <c:pt idx="572">
                  <c:v>20030403</c:v>
                </c:pt>
                <c:pt idx="573">
                  <c:v>20030404</c:v>
                </c:pt>
                <c:pt idx="574">
                  <c:v>20030407</c:v>
                </c:pt>
                <c:pt idx="575">
                  <c:v>20030408</c:v>
                </c:pt>
                <c:pt idx="576">
                  <c:v>20030409</c:v>
                </c:pt>
                <c:pt idx="577">
                  <c:v>20030410</c:v>
                </c:pt>
                <c:pt idx="578">
                  <c:v>20030411</c:v>
                </c:pt>
                <c:pt idx="579">
                  <c:v>20030414</c:v>
                </c:pt>
                <c:pt idx="580">
                  <c:v>20030415</c:v>
                </c:pt>
                <c:pt idx="581">
                  <c:v>20030416</c:v>
                </c:pt>
                <c:pt idx="582">
                  <c:v>20030417</c:v>
                </c:pt>
                <c:pt idx="583">
                  <c:v>20030422</c:v>
                </c:pt>
                <c:pt idx="584">
                  <c:v>20030423</c:v>
                </c:pt>
                <c:pt idx="585">
                  <c:v>20030424</c:v>
                </c:pt>
                <c:pt idx="586">
                  <c:v>20030425</c:v>
                </c:pt>
                <c:pt idx="587">
                  <c:v>20030428</c:v>
                </c:pt>
                <c:pt idx="588">
                  <c:v>20030429</c:v>
                </c:pt>
                <c:pt idx="589">
                  <c:v>20030430</c:v>
                </c:pt>
                <c:pt idx="590">
                  <c:v>20030502</c:v>
                </c:pt>
                <c:pt idx="591">
                  <c:v>20030505</c:v>
                </c:pt>
                <c:pt idx="592">
                  <c:v>20030506</c:v>
                </c:pt>
                <c:pt idx="593">
                  <c:v>20030507</c:v>
                </c:pt>
                <c:pt idx="594">
                  <c:v>20030508</c:v>
                </c:pt>
                <c:pt idx="595">
                  <c:v>20030509</c:v>
                </c:pt>
                <c:pt idx="596">
                  <c:v>20030512</c:v>
                </c:pt>
                <c:pt idx="597">
                  <c:v>20030513</c:v>
                </c:pt>
                <c:pt idx="598">
                  <c:v>20030514</c:v>
                </c:pt>
                <c:pt idx="599">
                  <c:v>20030515</c:v>
                </c:pt>
                <c:pt idx="600">
                  <c:v>20030516</c:v>
                </c:pt>
                <c:pt idx="601">
                  <c:v>20030519</c:v>
                </c:pt>
                <c:pt idx="602">
                  <c:v>20030520</c:v>
                </c:pt>
                <c:pt idx="603">
                  <c:v>20030521</c:v>
                </c:pt>
                <c:pt idx="604">
                  <c:v>20030522</c:v>
                </c:pt>
                <c:pt idx="605">
                  <c:v>20030523</c:v>
                </c:pt>
                <c:pt idx="606">
                  <c:v>20030526</c:v>
                </c:pt>
                <c:pt idx="607">
                  <c:v>20030527</c:v>
                </c:pt>
                <c:pt idx="608">
                  <c:v>20030528</c:v>
                </c:pt>
                <c:pt idx="609">
                  <c:v>20030529</c:v>
                </c:pt>
                <c:pt idx="610">
                  <c:v>20030530</c:v>
                </c:pt>
                <c:pt idx="611">
                  <c:v>20030602</c:v>
                </c:pt>
                <c:pt idx="612">
                  <c:v>20030603</c:v>
                </c:pt>
                <c:pt idx="613">
                  <c:v>20030604</c:v>
                </c:pt>
                <c:pt idx="614">
                  <c:v>20030605</c:v>
                </c:pt>
                <c:pt idx="615">
                  <c:v>20030606</c:v>
                </c:pt>
                <c:pt idx="616">
                  <c:v>20030609</c:v>
                </c:pt>
                <c:pt idx="617">
                  <c:v>20030610</c:v>
                </c:pt>
                <c:pt idx="618">
                  <c:v>20030611</c:v>
                </c:pt>
                <c:pt idx="619">
                  <c:v>20030612</c:v>
                </c:pt>
                <c:pt idx="620">
                  <c:v>20030613</c:v>
                </c:pt>
                <c:pt idx="621">
                  <c:v>20030616</c:v>
                </c:pt>
                <c:pt idx="622">
                  <c:v>20030617</c:v>
                </c:pt>
                <c:pt idx="623">
                  <c:v>20030618</c:v>
                </c:pt>
                <c:pt idx="624">
                  <c:v>20030619</c:v>
                </c:pt>
                <c:pt idx="625">
                  <c:v>20030620</c:v>
                </c:pt>
                <c:pt idx="626">
                  <c:v>20030623</c:v>
                </c:pt>
                <c:pt idx="627">
                  <c:v>20030624</c:v>
                </c:pt>
                <c:pt idx="628">
                  <c:v>20030625</c:v>
                </c:pt>
                <c:pt idx="629">
                  <c:v>20030626</c:v>
                </c:pt>
                <c:pt idx="630">
                  <c:v>20030627</c:v>
                </c:pt>
                <c:pt idx="631">
                  <c:v>20030630</c:v>
                </c:pt>
                <c:pt idx="632">
                  <c:v>20030701</c:v>
                </c:pt>
                <c:pt idx="633">
                  <c:v>20030702</c:v>
                </c:pt>
                <c:pt idx="634">
                  <c:v>20030703</c:v>
                </c:pt>
                <c:pt idx="635">
                  <c:v>20030704</c:v>
                </c:pt>
                <c:pt idx="636">
                  <c:v>20030707</c:v>
                </c:pt>
                <c:pt idx="637">
                  <c:v>20030708</c:v>
                </c:pt>
                <c:pt idx="638">
                  <c:v>20030709</c:v>
                </c:pt>
                <c:pt idx="639">
                  <c:v>20030710</c:v>
                </c:pt>
                <c:pt idx="640">
                  <c:v>20030711</c:v>
                </c:pt>
                <c:pt idx="641">
                  <c:v>20030714</c:v>
                </c:pt>
                <c:pt idx="642">
                  <c:v>20030715</c:v>
                </c:pt>
                <c:pt idx="643">
                  <c:v>20030716</c:v>
                </c:pt>
                <c:pt idx="644">
                  <c:v>20030717</c:v>
                </c:pt>
                <c:pt idx="645">
                  <c:v>20030718</c:v>
                </c:pt>
                <c:pt idx="646">
                  <c:v>20030721</c:v>
                </c:pt>
                <c:pt idx="647">
                  <c:v>20030722</c:v>
                </c:pt>
                <c:pt idx="648">
                  <c:v>20030723</c:v>
                </c:pt>
                <c:pt idx="649">
                  <c:v>20030724</c:v>
                </c:pt>
                <c:pt idx="650">
                  <c:v>20030725</c:v>
                </c:pt>
                <c:pt idx="651">
                  <c:v>20030728</c:v>
                </c:pt>
                <c:pt idx="652">
                  <c:v>20030729</c:v>
                </c:pt>
                <c:pt idx="653">
                  <c:v>20030730</c:v>
                </c:pt>
                <c:pt idx="654">
                  <c:v>20030731</c:v>
                </c:pt>
                <c:pt idx="655">
                  <c:v>20030801</c:v>
                </c:pt>
                <c:pt idx="656">
                  <c:v>20030804</c:v>
                </c:pt>
                <c:pt idx="657">
                  <c:v>20030805</c:v>
                </c:pt>
                <c:pt idx="658">
                  <c:v>20030806</c:v>
                </c:pt>
                <c:pt idx="659">
                  <c:v>20030807</c:v>
                </c:pt>
                <c:pt idx="660">
                  <c:v>20030808</c:v>
                </c:pt>
                <c:pt idx="661">
                  <c:v>20030811</c:v>
                </c:pt>
                <c:pt idx="662">
                  <c:v>20030812</c:v>
                </c:pt>
                <c:pt idx="663">
                  <c:v>20030813</c:v>
                </c:pt>
                <c:pt idx="664">
                  <c:v>20030814</c:v>
                </c:pt>
                <c:pt idx="665">
                  <c:v>20030815</c:v>
                </c:pt>
                <c:pt idx="666">
                  <c:v>20030818</c:v>
                </c:pt>
                <c:pt idx="667">
                  <c:v>20030819</c:v>
                </c:pt>
                <c:pt idx="668">
                  <c:v>20030820</c:v>
                </c:pt>
                <c:pt idx="669">
                  <c:v>20030821</c:v>
                </c:pt>
                <c:pt idx="670">
                  <c:v>20030822</c:v>
                </c:pt>
                <c:pt idx="671">
                  <c:v>20030825</c:v>
                </c:pt>
                <c:pt idx="672">
                  <c:v>20030826</c:v>
                </c:pt>
                <c:pt idx="673">
                  <c:v>20030827</c:v>
                </c:pt>
                <c:pt idx="674">
                  <c:v>20030828</c:v>
                </c:pt>
                <c:pt idx="675">
                  <c:v>20030829</c:v>
                </c:pt>
                <c:pt idx="676">
                  <c:v>20030901</c:v>
                </c:pt>
                <c:pt idx="677">
                  <c:v>20030902</c:v>
                </c:pt>
                <c:pt idx="678">
                  <c:v>20030903</c:v>
                </c:pt>
                <c:pt idx="679">
                  <c:v>20030904</c:v>
                </c:pt>
                <c:pt idx="680">
                  <c:v>20030905</c:v>
                </c:pt>
                <c:pt idx="681">
                  <c:v>20030908</c:v>
                </c:pt>
                <c:pt idx="682">
                  <c:v>20030909</c:v>
                </c:pt>
                <c:pt idx="683">
                  <c:v>20030910</c:v>
                </c:pt>
                <c:pt idx="684">
                  <c:v>20030911</c:v>
                </c:pt>
                <c:pt idx="685">
                  <c:v>20030912</c:v>
                </c:pt>
                <c:pt idx="686">
                  <c:v>20030915</c:v>
                </c:pt>
                <c:pt idx="687">
                  <c:v>20030916</c:v>
                </c:pt>
                <c:pt idx="688">
                  <c:v>20030917</c:v>
                </c:pt>
                <c:pt idx="689">
                  <c:v>20030918</c:v>
                </c:pt>
                <c:pt idx="690">
                  <c:v>20030919</c:v>
                </c:pt>
                <c:pt idx="691">
                  <c:v>20030922</c:v>
                </c:pt>
                <c:pt idx="692">
                  <c:v>20030923</c:v>
                </c:pt>
                <c:pt idx="693">
                  <c:v>20030924</c:v>
                </c:pt>
                <c:pt idx="694">
                  <c:v>20030925</c:v>
                </c:pt>
                <c:pt idx="695">
                  <c:v>20030926</c:v>
                </c:pt>
                <c:pt idx="696">
                  <c:v>20030929</c:v>
                </c:pt>
                <c:pt idx="697">
                  <c:v>20030930</c:v>
                </c:pt>
                <c:pt idx="698">
                  <c:v>20031001</c:v>
                </c:pt>
                <c:pt idx="699">
                  <c:v>20031002</c:v>
                </c:pt>
                <c:pt idx="700">
                  <c:v>20031003</c:v>
                </c:pt>
                <c:pt idx="701">
                  <c:v>20031006</c:v>
                </c:pt>
                <c:pt idx="702">
                  <c:v>20031007</c:v>
                </c:pt>
                <c:pt idx="703">
                  <c:v>20031008</c:v>
                </c:pt>
                <c:pt idx="704">
                  <c:v>20031009</c:v>
                </c:pt>
                <c:pt idx="705">
                  <c:v>20031010</c:v>
                </c:pt>
                <c:pt idx="706">
                  <c:v>20031013</c:v>
                </c:pt>
                <c:pt idx="707">
                  <c:v>20031014</c:v>
                </c:pt>
                <c:pt idx="708">
                  <c:v>20031015</c:v>
                </c:pt>
                <c:pt idx="709">
                  <c:v>20031016</c:v>
                </c:pt>
                <c:pt idx="710">
                  <c:v>20031017</c:v>
                </c:pt>
                <c:pt idx="711">
                  <c:v>20031020</c:v>
                </c:pt>
                <c:pt idx="712">
                  <c:v>20031021</c:v>
                </c:pt>
                <c:pt idx="713">
                  <c:v>20031022</c:v>
                </c:pt>
                <c:pt idx="714">
                  <c:v>20031023</c:v>
                </c:pt>
                <c:pt idx="715">
                  <c:v>20031024</c:v>
                </c:pt>
                <c:pt idx="716">
                  <c:v>20031027</c:v>
                </c:pt>
                <c:pt idx="717">
                  <c:v>20031028</c:v>
                </c:pt>
                <c:pt idx="718">
                  <c:v>20031029</c:v>
                </c:pt>
                <c:pt idx="719">
                  <c:v>20031030</c:v>
                </c:pt>
                <c:pt idx="720">
                  <c:v>20031031</c:v>
                </c:pt>
                <c:pt idx="721">
                  <c:v>20031103</c:v>
                </c:pt>
                <c:pt idx="722">
                  <c:v>20031104</c:v>
                </c:pt>
                <c:pt idx="723">
                  <c:v>20031105</c:v>
                </c:pt>
                <c:pt idx="724">
                  <c:v>20031106</c:v>
                </c:pt>
                <c:pt idx="725">
                  <c:v>20031107</c:v>
                </c:pt>
                <c:pt idx="726">
                  <c:v>20031110</c:v>
                </c:pt>
                <c:pt idx="727">
                  <c:v>20031111</c:v>
                </c:pt>
                <c:pt idx="728">
                  <c:v>20031112</c:v>
                </c:pt>
                <c:pt idx="729">
                  <c:v>20031113</c:v>
                </c:pt>
                <c:pt idx="730">
                  <c:v>20031114</c:v>
                </c:pt>
                <c:pt idx="731">
                  <c:v>20031117</c:v>
                </c:pt>
                <c:pt idx="732">
                  <c:v>20031118</c:v>
                </c:pt>
                <c:pt idx="733">
                  <c:v>20031119</c:v>
                </c:pt>
                <c:pt idx="734">
                  <c:v>20031120</c:v>
                </c:pt>
                <c:pt idx="735">
                  <c:v>20031121</c:v>
                </c:pt>
                <c:pt idx="736">
                  <c:v>20031124</c:v>
                </c:pt>
                <c:pt idx="737">
                  <c:v>20031125</c:v>
                </c:pt>
                <c:pt idx="738">
                  <c:v>20031126</c:v>
                </c:pt>
                <c:pt idx="739">
                  <c:v>20031127</c:v>
                </c:pt>
                <c:pt idx="740">
                  <c:v>20031128</c:v>
                </c:pt>
                <c:pt idx="741">
                  <c:v>20031201</c:v>
                </c:pt>
                <c:pt idx="742">
                  <c:v>20031202</c:v>
                </c:pt>
                <c:pt idx="743">
                  <c:v>20031203</c:v>
                </c:pt>
                <c:pt idx="744">
                  <c:v>20031204</c:v>
                </c:pt>
                <c:pt idx="745">
                  <c:v>20031205</c:v>
                </c:pt>
                <c:pt idx="746">
                  <c:v>20031208</c:v>
                </c:pt>
                <c:pt idx="747">
                  <c:v>20031209</c:v>
                </c:pt>
                <c:pt idx="748">
                  <c:v>20031210</c:v>
                </c:pt>
                <c:pt idx="749">
                  <c:v>20031211</c:v>
                </c:pt>
                <c:pt idx="750">
                  <c:v>20031212</c:v>
                </c:pt>
                <c:pt idx="751">
                  <c:v>20031215</c:v>
                </c:pt>
                <c:pt idx="752">
                  <c:v>20031216</c:v>
                </c:pt>
                <c:pt idx="753">
                  <c:v>20031217</c:v>
                </c:pt>
                <c:pt idx="754">
                  <c:v>20031218</c:v>
                </c:pt>
                <c:pt idx="755">
                  <c:v>20031219</c:v>
                </c:pt>
                <c:pt idx="756">
                  <c:v>20031222</c:v>
                </c:pt>
                <c:pt idx="757">
                  <c:v>20031223</c:v>
                </c:pt>
                <c:pt idx="758">
                  <c:v>20031229</c:v>
                </c:pt>
                <c:pt idx="759">
                  <c:v>20031230</c:v>
                </c:pt>
                <c:pt idx="760">
                  <c:v>20040102</c:v>
                </c:pt>
                <c:pt idx="761">
                  <c:v>20040105</c:v>
                </c:pt>
                <c:pt idx="762">
                  <c:v>20040106</c:v>
                </c:pt>
                <c:pt idx="763">
                  <c:v>20040107</c:v>
                </c:pt>
                <c:pt idx="764">
                  <c:v>20040108</c:v>
                </c:pt>
                <c:pt idx="765">
                  <c:v>20040109</c:v>
                </c:pt>
                <c:pt idx="766">
                  <c:v>20040112</c:v>
                </c:pt>
                <c:pt idx="767">
                  <c:v>20040113</c:v>
                </c:pt>
                <c:pt idx="768">
                  <c:v>20040114</c:v>
                </c:pt>
                <c:pt idx="769">
                  <c:v>20040115</c:v>
                </c:pt>
                <c:pt idx="770">
                  <c:v>20040116</c:v>
                </c:pt>
                <c:pt idx="771">
                  <c:v>20040119</c:v>
                </c:pt>
                <c:pt idx="772">
                  <c:v>20040120</c:v>
                </c:pt>
                <c:pt idx="773">
                  <c:v>20040121</c:v>
                </c:pt>
                <c:pt idx="774">
                  <c:v>20040122</c:v>
                </c:pt>
                <c:pt idx="775">
                  <c:v>20040123</c:v>
                </c:pt>
                <c:pt idx="776">
                  <c:v>20040126</c:v>
                </c:pt>
                <c:pt idx="777">
                  <c:v>20040127</c:v>
                </c:pt>
                <c:pt idx="778">
                  <c:v>20040128</c:v>
                </c:pt>
                <c:pt idx="779">
                  <c:v>20040129</c:v>
                </c:pt>
                <c:pt idx="780">
                  <c:v>20040130</c:v>
                </c:pt>
                <c:pt idx="781">
                  <c:v>20040202</c:v>
                </c:pt>
                <c:pt idx="782">
                  <c:v>20040203</c:v>
                </c:pt>
                <c:pt idx="783">
                  <c:v>20040204</c:v>
                </c:pt>
                <c:pt idx="784">
                  <c:v>20040205</c:v>
                </c:pt>
                <c:pt idx="785">
                  <c:v>20040206</c:v>
                </c:pt>
                <c:pt idx="786">
                  <c:v>20040209</c:v>
                </c:pt>
                <c:pt idx="787">
                  <c:v>20040210</c:v>
                </c:pt>
                <c:pt idx="788">
                  <c:v>20040211</c:v>
                </c:pt>
                <c:pt idx="789">
                  <c:v>20040212</c:v>
                </c:pt>
                <c:pt idx="790">
                  <c:v>20040213</c:v>
                </c:pt>
                <c:pt idx="791">
                  <c:v>20040216</c:v>
                </c:pt>
                <c:pt idx="792">
                  <c:v>20040217</c:v>
                </c:pt>
                <c:pt idx="793">
                  <c:v>20040218</c:v>
                </c:pt>
                <c:pt idx="794">
                  <c:v>20040219</c:v>
                </c:pt>
                <c:pt idx="795">
                  <c:v>20040220</c:v>
                </c:pt>
                <c:pt idx="796">
                  <c:v>20040223</c:v>
                </c:pt>
                <c:pt idx="797">
                  <c:v>20040224</c:v>
                </c:pt>
                <c:pt idx="798">
                  <c:v>20040225</c:v>
                </c:pt>
                <c:pt idx="799">
                  <c:v>20040226</c:v>
                </c:pt>
                <c:pt idx="800">
                  <c:v>20040227</c:v>
                </c:pt>
                <c:pt idx="801">
                  <c:v>20040301</c:v>
                </c:pt>
                <c:pt idx="802">
                  <c:v>20040302</c:v>
                </c:pt>
                <c:pt idx="803">
                  <c:v>20040303</c:v>
                </c:pt>
                <c:pt idx="804">
                  <c:v>20040304</c:v>
                </c:pt>
                <c:pt idx="805">
                  <c:v>20040305</c:v>
                </c:pt>
                <c:pt idx="806">
                  <c:v>20040308</c:v>
                </c:pt>
                <c:pt idx="807">
                  <c:v>20040309</c:v>
                </c:pt>
                <c:pt idx="808">
                  <c:v>20040310</c:v>
                </c:pt>
                <c:pt idx="809">
                  <c:v>20040311</c:v>
                </c:pt>
                <c:pt idx="810">
                  <c:v>20040312</c:v>
                </c:pt>
                <c:pt idx="811">
                  <c:v>20040315</c:v>
                </c:pt>
                <c:pt idx="812">
                  <c:v>20040316</c:v>
                </c:pt>
                <c:pt idx="813">
                  <c:v>20040317</c:v>
                </c:pt>
                <c:pt idx="814">
                  <c:v>20040318</c:v>
                </c:pt>
                <c:pt idx="815">
                  <c:v>20040319</c:v>
                </c:pt>
                <c:pt idx="816">
                  <c:v>20040322</c:v>
                </c:pt>
                <c:pt idx="817">
                  <c:v>20040323</c:v>
                </c:pt>
                <c:pt idx="818">
                  <c:v>20040324</c:v>
                </c:pt>
                <c:pt idx="819">
                  <c:v>20040325</c:v>
                </c:pt>
                <c:pt idx="820">
                  <c:v>20040326</c:v>
                </c:pt>
                <c:pt idx="821">
                  <c:v>20040329</c:v>
                </c:pt>
                <c:pt idx="822">
                  <c:v>20040330</c:v>
                </c:pt>
                <c:pt idx="823">
                  <c:v>20040331</c:v>
                </c:pt>
                <c:pt idx="824">
                  <c:v>20040401</c:v>
                </c:pt>
                <c:pt idx="825">
                  <c:v>20040402</c:v>
                </c:pt>
                <c:pt idx="826">
                  <c:v>20040405</c:v>
                </c:pt>
                <c:pt idx="827">
                  <c:v>20040406</c:v>
                </c:pt>
                <c:pt idx="828">
                  <c:v>20040407</c:v>
                </c:pt>
                <c:pt idx="829">
                  <c:v>20040408</c:v>
                </c:pt>
                <c:pt idx="830">
                  <c:v>20040413</c:v>
                </c:pt>
                <c:pt idx="831">
                  <c:v>20040414</c:v>
                </c:pt>
                <c:pt idx="832">
                  <c:v>20040415</c:v>
                </c:pt>
                <c:pt idx="833">
                  <c:v>20040416</c:v>
                </c:pt>
                <c:pt idx="834">
                  <c:v>20040419</c:v>
                </c:pt>
                <c:pt idx="835">
                  <c:v>20040420</c:v>
                </c:pt>
                <c:pt idx="836">
                  <c:v>20040421</c:v>
                </c:pt>
                <c:pt idx="837">
                  <c:v>20040422</c:v>
                </c:pt>
                <c:pt idx="838">
                  <c:v>20040423</c:v>
                </c:pt>
                <c:pt idx="839">
                  <c:v>20040426</c:v>
                </c:pt>
                <c:pt idx="840">
                  <c:v>20040427</c:v>
                </c:pt>
                <c:pt idx="841">
                  <c:v>20040428</c:v>
                </c:pt>
                <c:pt idx="842">
                  <c:v>20040429</c:v>
                </c:pt>
                <c:pt idx="843">
                  <c:v>20040430</c:v>
                </c:pt>
                <c:pt idx="844">
                  <c:v>20040503</c:v>
                </c:pt>
                <c:pt idx="845">
                  <c:v>20040504</c:v>
                </c:pt>
                <c:pt idx="846">
                  <c:v>20040505</c:v>
                </c:pt>
                <c:pt idx="847">
                  <c:v>20040506</c:v>
                </c:pt>
                <c:pt idx="848">
                  <c:v>20040507</c:v>
                </c:pt>
                <c:pt idx="849">
                  <c:v>20040510</c:v>
                </c:pt>
                <c:pt idx="850">
                  <c:v>20040511</c:v>
                </c:pt>
                <c:pt idx="851">
                  <c:v>20040512</c:v>
                </c:pt>
                <c:pt idx="852">
                  <c:v>20040513</c:v>
                </c:pt>
                <c:pt idx="853">
                  <c:v>20040514</c:v>
                </c:pt>
                <c:pt idx="854">
                  <c:v>20040517</c:v>
                </c:pt>
                <c:pt idx="855">
                  <c:v>20040518</c:v>
                </c:pt>
                <c:pt idx="856">
                  <c:v>20040519</c:v>
                </c:pt>
                <c:pt idx="857">
                  <c:v>20040520</c:v>
                </c:pt>
                <c:pt idx="858">
                  <c:v>20040521</c:v>
                </c:pt>
                <c:pt idx="859">
                  <c:v>20040524</c:v>
                </c:pt>
                <c:pt idx="860">
                  <c:v>20040525</c:v>
                </c:pt>
                <c:pt idx="861">
                  <c:v>20040526</c:v>
                </c:pt>
                <c:pt idx="862">
                  <c:v>20040527</c:v>
                </c:pt>
                <c:pt idx="863">
                  <c:v>20040528</c:v>
                </c:pt>
                <c:pt idx="864">
                  <c:v>20040531</c:v>
                </c:pt>
                <c:pt idx="865">
                  <c:v>20040601</c:v>
                </c:pt>
                <c:pt idx="866">
                  <c:v>20040602</c:v>
                </c:pt>
                <c:pt idx="867">
                  <c:v>20040603</c:v>
                </c:pt>
                <c:pt idx="868">
                  <c:v>20040604</c:v>
                </c:pt>
                <c:pt idx="869">
                  <c:v>20040607</c:v>
                </c:pt>
                <c:pt idx="870">
                  <c:v>20040608</c:v>
                </c:pt>
                <c:pt idx="871">
                  <c:v>20040609</c:v>
                </c:pt>
                <c:pt idx="872">
                  <c:v>20040610</c:v>
                </c:pt>
                <c:pt idx="873">
                  <c:v>20040611</c:v>
                </c:pt>
                <c:pt idx="874">
                  <c:v>20040614</c:v>
                </c:pt>
                <c:pt idx="875">
                  <c:v>20040615</c:v>
                </c:pt>
                <c:pt idx="876">
                  <c:v>20040616</c:v>
                </c:pt>
                <c:pt idx="877">
                  <c:v>20040617</c:v>
                </c:pt>
                <c:pt idx="878">
                  <c:v>20040618</c:v>
                </c:pt>
                <c:pt idx="879">
                  <c:v>20040621</c:v>
                </c:pt>
                <c:pt idx="880">
                  <c:v>20040622</c:v>
                </c:pt>
                <c:pt idx="881">
                  <c:v>20040623</c:v>
                </c:pt>
                <c:pt idx="882">
                  <c:v>20040624</c:v>
                </c:pt>
                <c:pt idx="883">
                  <c:v>20040625</c:v>
                </c:pt>
                <c:pt idx="884">
                  <c:v>20040628</c:v>
                </c:pt>
                <c:pt idx="885">
                  <c:v>20040629</c:v>
                </c:pt>
                <c:pt idx="886">
                  <c:v>20040630</c:v>
                </c:pt>
                <c:pt idx="887">
                  <c:v>20040701</c:v>
                </c:pt>
                <c:pt idx="888">
                  <c:v>20040702</c:v>
                </c:pt>
                <c:pt idx="889">
                  <c:v>20040705</c:v>
                </c:pt>
                <c:pt idx="890">
                  <c:v>20040706</c:v>
                </c:pt>
                <c:pt idx="891">
                  <c:v>20040707</c:v>
                </c:pt>
                <c:pt idx="892">
                  <c:v>20040708</c:v>
                </c:pt>
                <c:pt idx="893">
                  <c:v>20040709</c:v>
                </c:pt>
                <c:pt idx="894">
                  <c:v>20040712</c:v>
                </c:pt>
                <c:pt idx="895">
                  <c:v>20040713</c:v>
                </c:pt>
                <c:pt idx="896">
                  <c:v>20040714</c:v>
                </c:pt>
                <c:pt idx="897">
                  <c:v>20040715</c:v>
                </c:pt>
                <c:pt idx="898">
                  <c:v>20040716</c:v>
                </c:pt>
                <c:pt idx="899">
                  <c:v>20040719</c:v>
                </c:pt>
                <c:pt idx="900">
                  <c:v>20040720</c:v>
                </c:pt>
                <c:pt idx="901">
                  <c:v>20040721</c:v>
                </c:pt>
                <c:pt idx="902">
                  <c:v>20040722</c:v>
                </c:pt>
                <c:pt idx="903">
                  <c:v>20040723</c:v>
                </c:pt>
                <c:pt idx="904">
                  <c:v>20040726</c:v>
                </c:pt>
                <c:pt idx="905">
                  <c:v>20040727</c:v>
                </c:pt>
                <c:pt idx="906">
                  <c:v>20040728</c:v>
                </c:pt>
                <c:pt idx="907">
                  <c:v>20040729</c:v>
                </c:pt>
                <c:pt idx="908">
                  <c:v>20040730</c:v>
                </c:pt>
                <c:pt idx="909">
                  <c:v>20040802</c:v>
                </c:pt>
                <c:pt idx="910">
                  <c:v>20040803</c:v>
                </c:pt>
                <c:pt idx="911">
                  <c:v>20040804</c:v>
                </c:pt>
                <c:pt idx="912">
                  <c:v>20040805</c:v>
                </c:pt>
                <c:pt idx="913">
                  <c:v>20040806</c:v>
                </c:pt>
                <c:pt idx="914">
                  <c:v>20040809</c:v>
                </c:pt>
                <c:pt idx="915">
                  <c:v>20040810</c:v>
                </c:pt>
                <c:pt idx="916">
                  <c:v>20040811</c:v>
                </c:pt>
                <c:pt idx="917">
                  <c:v>20040812</c:v>
                </c:pt>
                <c:pt idx="918">
                  <c:v>20040813</c:v>
                </c:pt>
                <c:pt idx="919">
                  <c:v>20040816</c:v>
                </c:pt>
                <c:pt idx="920">
                  <c:v>20040817</c:v>
                </c:pt>
                <c:pt idx="921">
                  <c:v>20040818</c:v>
                </c:pt>
                <c:pt idx="922">
                  <c:v>20040819</c:v>
                </c:pt>
                <c:pt idx="923">
                  <c:v>20040820</c:v>
                </c:pt>
                <c:pt idx="924">
                  <c:v>20040823</c:v>
                </c:pt>
                <c:pt idx="925">
                  <c:v>20040824</c:v>
                </c:pt>
                <c:pt idx="926">
                  <c:v>20040825</c:v>
                </c:pt>
                <c:pt idx="927">
                  <c:v>20040826</c:v>
                </c:pt>
                <c:pt idx="928">
                  <c:v>20040827</c:v>
                </c:pt>
                <c:pt idx="929">
                  <c:v>20040830</c:v>
                </c:pt>
                <c:pt idx="930">
                  <c:v>20040831</c:v>
                </c:pt>
                <c:pt idx="931">
                  <c:v>20040901</c:v>
                </c:pt>
                <c:pt idx="932">
                  <c:v>20040902</c:v>
                </c:pt>
                <c:pt idx="933">
                  <c:v>20040903</c:v>
                </c:pt>
                <c:pt idx="934">
                  <c:v>20040906</c:v>
                </c:pt>
                <c:pt idx="935">
                  <c:v>20040907</c:v>
                </c:pt>
                <c:pt idx="936">
                  <c:v>20040908</c:v>
                </c:pt>
                <c:pt idx="937">
                  <c:v>20040909</c:v>
                </c:pt>
                <c:pt idx="938">
                  <c:v>20040910</c:v>
                </c:pt>
                <c:pt idx="939">
                  <c:v>20040913</c:v>
                </c:pt>
                <c:pt idx="940">
                  <c:v>20040914</c:v>
                </c:pt>
                <c:pt idx="941">
                  <c:v>20040915</c:v>
                </c:pt>
                <c:pt idx="942">
                  <c:v>20040916</c:v>
                </c:pt>
                <c:pt idx="943">
                  <c:v>20040917</c:v>
                </c:pt>
                <c:pt idx="944">
                  <c:v>20040920</c:v>
                </c:pt>
                <c:pt idx="945">
                  <c:v>20040921</c:v>
                </c:pt>
                <c:pt idx="946">
                  <c:v>20040922</c:v>
                </c:pt>
                <c:pt idx="947">
                  <c:v>20040923</c:v>
                </c:pt>
                <c:pt idx="948">
                  <c:v>20040924</c:v>
                </c:pt>
                <c:pt idx="949">
                  <c:v>20040927</c:v>
                </c:pt>
                <c:pt idx="950">
                  <c:v>20040928</c:v>
                </c:pt>
                <c:pt idx="951">
                  <c:v>20040929</c:v>
                </c:pt>
                <c:pt idx="952">
                  <c:v>20040930</c:v>
                </c:pt>
                <c:pt idx="953">
                  <c:v>20041001</c:v>
                </c:pt>
                <c:pt idx="954">
                  <c:v>20041004</c:v>
                </c:pt>
                <c:pt idx="955">
                  <c:v>20041005</c:v>
                </c:pt>
                <c:pt idx="956">
                  <c:v>20041006</c:v>
                </c:pt>
                <c:pt idx="957">
                  <c:v>20041007</c:v>
                </c:pt>
                <c:pt idx="958">
                  <c:v>20041008</c:v>
                </c:pt>
                <c:pt idx="959">
                  <c:v>20041011</c:v>
                </c:pt>
                <c:pt idx="960">
                  <c:v>20041012</c:v>
                </c:pt>
                <c:pt idx="961">
                  <c:v>20041013</c:v>
                </c:pt>
                <c:pt idx="962">
                  <c:v>20041014</c:v>
                </c:pt>
                <c:pt idx="963">
                  <c:v>20041015</c:v>
                </c:pt>
                <c:pt idx="964">
                  <c:v>20041018</c:v>
                </c:pt>
                <c:pt idx="965">
                  <c:v>20041019</c:v>
                </c:pt>
                <c:pt idx="966">
                  <c:v>20041020</c:v>
                </c:pt>
                <c:pt idx="967">
                  <c:v>20041021</c:v>
                </c:pt>
                <c:pt idx="968">
                  <c:v>20041022</c:v>
                </c:pt>
                <c:pt idx="969">
                  <c:v>20041025</c:v>
                </c:pt>
                <c:pt idx="970">
                  <c:v>20041026</c:v>
                </c:pt>
                <c:pt idx="971">
                  <c:v>20041027</c:v>
                </c:pt>
                <c:pt idx="972">
                  <c:v>20041028</c:v>
                </c:pt>
                <c:pt idx="973">
                  <c:v>20041029</c:v>
                </c:pt>
                <c:pt idx="974">
                  <c:v>20041101</c:v>
                </c:pt>
                <c:pt idx="975">
                  <c:v>20041102</c:v>
                </c:pt>
                <c:pt idx="976">
                  <c:v>20041103</c:v>
                </c:pt>
                <c:pt idx="977">
                  <c:v>20041104</c:v>
                </c:pt>
                <c:pt idx="978">
                  <c:v>20041105</c:v>
                </c:pt>
                <c:pt idx="979">
                  <c:v>20041108</c:v>
                </c:pt>
                <c:pt idx="980">
                  <c:v>20041109</c:v>
                </c:pt>
                <c:pt idx="981">
                  <c:v>20041110</c:v>
                </c:pt>
                <c:pt idx="982">
                  <c:v>20041111</c:v>
                </c:pt>
                <c:pt idx="983">
                  <c:v>20041112</c:v>
                </c:pt>
                <c:pt idx="984">
                  <c:v>20041115</c:v>
                </c:pt>
                <c:pt idx="985">
                  <c:v>20041116</c:v>
                </c:pt>
                <c:pt idx="986">
                  <c:v>20041117</c:v>
                </c:pt>
                <c:pt idx="987">
                  <c:v>20041118</c:v>
                </c:pt>
                <c:pt idx="988">
                  <c:v>20041119</c:v>
                </c:pt>
                <c:pt idx="989">
                  <c:v>20041122</c:v>
                </c:pt>
                <c:pt idx="990">
                  <c:v>20041123</c:v>
                </c:pt>
                <c:pt idx="991">
                  <c:v>20041124</c:v>
                </c:pt>
                <c:pt idx="992">
                  <c:v>20041125</c:v>
                </c:pt>
                <c:pt idx="993">
                  <c:v>20041126</c:v>
                </c:pt>
                <c:pt idx="994">
                  <c:v>20041129</c:v>
                </c:pt>
                <c:pt idx="995">
                  <c:v>20041130</c:v>
                </c:pt>
                <c:pt idx="996">
                  <c:v>20041201</c:v>
                </c:pt>
                <c:pt idx="997">
                  <c:v>20041202</c:v>
                </c:pt>
                <c:pt idx="998">
                  <c:v>20041203</c:v>
                </c:pt>
                <c:pt idx="999">
                  <c:v>20041206</c:v>
                </c:pt>
                <c:pt idx="1000">
                  <c:v>20041207</c:v>
                </c:pt>
                <c:pt idx="1001">
                  <c:v>20041208</c:v>
                </c:pt>
                <c:pt idx="1002">
                  <c:v>20041209</c:v>
                </c:pt>
                <c:pt idx="1003">
                  <c:v>20041210</c:v>
                </c:pt>
                <c:pt idx="1004">
                  <c:v>20041213</c:v>
                </c:pt>
                <c:pt idx="1005">
                  <c:v>20041214</c:v>
                </c:pt>
                <c:pt idx="1006">
                  <c:v>20041215</c:v>
                </c:pt>
                <c:pt idx="1007">
                  <c:v>20041216</c:v>
                </c:pt>
                <c:pt idx="1008">
                  <c:v>20041217</c:v>
                </c:pt>
                <c:pt idx="1009">
                  <c:v>20041220</c:v>
                </c:pt>
                <c:pt idx="1010">
                  <c:v>20041221</c:v>
                </c:pt>
                <c:pt idx="1011">
                  <c:v>20041222</c:v>
                </c:pt>
                <c:pt idx="1012">
                  <c:v>20041223</c:v>
                </c:pt>
                <c:pt idx="1013">
                  <c:v>20041227</c:v>
                </c:pt>
                <c:pt idx="1014">
                  <c:v>20041228</c:v>
                </c:pt>
                <c:pt idx="1015">
                  <c:v>20041229</c:v>
                </c:pt>
                <c:pt idx="1016">
                  <c:v>20041230</c:v>
                </c:pt>
                <c:pt idx="1017">
                  <c:v>20050103</c:v>
                </c:pt>
                <c:pt idx="1018">
                  <c:v>20050104</c:v>
                </c:pt>
                <c:pt idx="1019">
                  <c:v>20050105</c:v>
                </c:pt>
                <c:pt idx="1020">
                  <c:v>20050106</c:v>
                </c:pt>
                <c:pt idx="1021">
                  <c:v>20050107</c:v>
                </c:pt>
                <c:pt idx="1022">
                  <c:v>20050110</c:v>
                </c:pt>
                <c:pt idx="1023">
                  <c:v>20050111</c:v>
                </c:pt>
                <c:pt idx="1024">
                  <c:v>20050112</c:v>
                </c:pt>
                <c:pt idx="1025">
                  <c:v>20050113</c:v>
                </c:pt>
                <c:pt idx="1026">
                  <c:v>20050114</c:v>
                </c:pt>
                <c:pt idx="1027">
                  <c:v>20050117</c:v>
                </c:pt>
                <c:pt idx="1028">
                  <c:v>20050118</c:v>
                </c:pt>
                <c:pt idx="1029">
                  <c:v>20050119</c:v>
                </c:pt>
                <c:pt idx="1030">
                  <c:v>20050120</c:v>
                </c:pt>
                <c:pt idx="1031">
                  <c:v>20050121</c:v>
                </c:pt>
                <c:pt idx="1032">
                  <c:v>20050124</c:v>
                </c:pt>
                <c:pt idx="1033">
                  <c:v>20050125</c:v>
                </c:pt>
                <c:pt idx="1034">
                  <c:v>20050126</c:v>
                </c:pt>
                <c:pt idx="1035">
                  <c:v>20050127</c:v>
                </c:pt>
                <c:pt idx="1036">
                  <c:v>20050128</c:v>
                </c:pt>
                <c:pt idx="1037">
                  <c:v>20050131</c:v>
                </c:pt>
                <c:pt idx="1038">
                  <c:v>20050201</c:v>
                </c:pt>
                <c:pt idx="1039">
                  <c:v>20050202</c:v>
                </c:pt>
                <c:pt idx="1040">
                  <c:v>20050203</c:v>
                </c:pt>
                <c:pt idx="1041">
                  <c:v>20050204</c:v>
                </c:pt>
                <c:pt idx="1042">
                  <c:v>20050207</c:v>
                </c:pt>
                <c:pt idx="1043">
                  <c:v>20050208</c:v>
                </c:pt>
                <c:pt idx="1044">
                  <c:v>20050209</c:v>
                </c:pt>
                <c:pt idx="1045">
                  <c:v>20050210</c:v>
                </c:pt>
                <c:pt idx="1046">
                  <c:v>20050211</c:v>
                </c:pt>
                <c:pt idx="1047">
                  <c:v>20050214</c:v>
                </c:pt>
                <c:pt idx="1048">
                  <c:v>20050215</c:v>
                </c:pt>
                <c:pt idx="1049">
                  <c:v>20050216</c:v>
                </c:pt>
                <c:pt idx="1050">
                  <c:v>20050217</c:v>
                </c:pt>
                <c:pt idx="1051">
                  <c:v>20050218</c:v>
                </c:pt>
                <c:pt idx="1052">
                  <c:v>20050221</c:v>
                </c:pt>
                <c:pt idx="1053">
                  <c:v>20050222</c:v>
                </c:pt>
                <c:pt idx="1054">
                  <c:v>20050223</c:v>
                </c:pt>
                <c:pt idx="1055">
                  <c:v>20050224</c:v>
                </c:pt>
                <c:pt idx="1056">
                  <c:v>20050225</c:v>
                </c:pt>
                <c:pt idx="1057">
                  <c:v>20050228</c:v>
                </c:pt>
                <c:pt idx="1058">
                  <c:v>20050301</c:v>
                </c:pt>
                <c:pt idx="1059">
                  <c:v>20050302</c:v>
                </c:pt>
                <c:pt idx="1060">
                  <c:v>20050303</c:v>
                </c:pt>
                <c:pt idx="1061">
                  <c:v>20050304</c:v>
                </c:pt>
                <c:pt idx="1062">
                  <c:v>20050307</c:v>
                </c:pt>
                <c:pt idx="1063">
                  <c:v>20050308</c:v>
                </c:pt>
                <c:pt idx="1064">
                  <c:v>20050309</c:v>
                </c:pt>
                <c:pt idx="1065">
                  <c:v>20050310</c:v>
                </c:pt>
                <c:pt idx="1066">
                  <c:v>20050311</c:v>
                </c:pt>
                <c:pt idx="1067">
                  <c:v>20050314</c:v>
                </c:pt>
                <c:pt idx="1068">
                  <c:v>20050315</c:v>
                </c:pt>
                <c:pt idx="1069">
                  <c:v>20050316</c:v>
                </c:pt>
                <c:pt idx="1070">
                  <c:v>20050317</c:v>
                </c:pt>
                <c:pt idx="1071">
                  <c:v>20050318</c:v>
                </c:pt>
                <c:pt idx="1072">
                  <c:v>20050321</c:v>
                </c:pt>
                <c:pt idx="1073">
                  <c:v>20050322</c:v>
                </c:pt>
                <c:pt idx="1074">
                  <c:v>20050323</c:v>
                </c:pt>
                <c:pt idx="1075">
                  <c:v>20050324</c:v>
                </c:pt>
                <c:pt idx="1076">
                  <c:v>20050329</c:v>
                </c:pt>
                <c:pt idx="1077">
                  <c:v>20050330</c:v>
                </c:pt>
                <c:pt idx="1078">
                  <c:v>20050331</c:v>
                </c:pt>
                <c:pt idx="1079">
                  <c:v>20050401</c:v>
                </c:pt>
                <c:pt idx="1080">
                  <c:v>20050404</c:v>
                </c:pt>
                <c:pt idx="1081">
                  <c:v>20050405</c:v>
                </c:pt>
                <c:pt idx="1082">
                  <c:v>20050406</c:v>
                </c:pt>
                <c:pt idx="1083">
                  <c:v>20050407</c:v>
                </c:pt>
                <c:pt idx="1084">
                  <c:v>20050408</c:v>
                </c:pt>
                <c:pt idx="1085">
                  <c:v>20050411</c:v>
                </c:pt>
                <c:pt idx="1086">
                  <c:v>20050412</c:v>
                </c:pt>
                <c:pt idx="1087">
                  <c:v>20050413</c:v>
                </c:pt>
                <c:pt idx="1088">
                  <c:v>20050414</c:v>
                </c:pt>
                <c:pt idx="1089">
                  <c:v>20050415</c:v>
                </c:pt>
                <c:pt idx="1090">
                  <c:v>20050418</c:v>
                </c:pt>
                <c:pt idx="1091">
                  <c:v>20050419</c:v>
                </c:pt>
                <c:pt idx="1092">
                  <c:v>20050420</c:v>
                </c:pt>
                <c:pt idx="1093">
                  <c:v>20050421</c:v>
                </c:pt>
                <c:pt idx="1094">
                  <c:v>20050422</c:v>
                </c:pt>
                <c:pt idx="1095">
                  <c:v>20050425</c:v>
                </c:pt>
                <c:pt idx="1096">
                  <c:v>20050426</c:v>
                </c:pt>
                <c:pt idx="1097">
                  <c:v>20050427</c:v>
                </c:pt>
                <c:pt idx="1098">
                  <c:v>20050428</c:v>
                </c:pt>
                <c:pt idx="1099">
                  <c:v>20050429</c:v>
                </c:pt>
                <c:pt idx="1100">
                  <c:v>20050502</c:v>
                </c:pt>
                <c:pt idx="1101">
                  <c:v>20050503</c:v>
                </c:pt>
                <c:pt idx="1102">
                  <c:v>20050504</c:v>
                </c:pt>
                <c:pt idx="1103">
                  <c:v>20050505</c:v>
                </c:pt>
                <c:pt idx="1104">
                  <c:v>20050506</c:v>
                </c:pt>
                <c:pt idx="1105">
                  <c:v>20050509</c:v>
                </c:pt>
                <c:pt idx="1106">
                  <c:v>20050510</c:v>
                </c:pt>
                <c:pt idx="1107">
                  <c:v>20050511</c:v>
                </c:pt>
                <c:pt idx="1108">
                  <c:v>20050512</c:v>
                </c:pt>
                <c:pt idx="1109">
                  <c:v>20050513</c:v>
                </c:pt>
                <c:pt idx="1110">
                  <c:v>20050516</c:v>
                </c:pt>
                <c:pt idx="1111">
                  <c:v>20050517</c:v>
                </c:pt>
                <c:pt idx="1112">
                  <c:v>20050518</c:v>
                </c:pt>
                <c:pt idx="1113">
                  <c:v>20050519</c:v>
                </c:pt>
                <c:pt idx="1114">
                  <c:v>20050520</c:v>
                </c:pt>
                <c:pt idx="1115">
                  <c:v>20050523</c:v>
                </c:pt>
                <c:pt idx="1116">
                  <c:v>20050524</c:v>
                </c:pt>
                <c:pt idx="1117">
                  <c:v>20050525</c:v>
                </c:pt>
                <c:pt idx="1118">
                  <c:v>20050526</c:v>
                </c:pt>
                <c:pt idx="1119">
                  <c:v>20050527</c:v>
                </c:pt>
                <c:pt idx="1120">
                  <c:v>20050530</c:v>
                </c:pt>
                <c:pt idx="1121">
                  <c:v>20050531</c:v>
                </c:pt>
                <c:pt idx="1122">
                  <c:v>20050601</c:v>
                </c:pt>
                <c:pt idx="1123">
                  <c:v>20050602</c:v>
                </c:pt>
                <c:pt idx="1124">
                  <c:v>20050603</c:v>
                </c:pt>
                <c:pt idx="1125">
                  <c:v>20050606</c:v>
                </c:pt>
                <c:pt idx="1126">
                  <c:v>20050607</c:v>
                </c:pt>
                <c:pt idx="1127">
                  <c:v>20050608</c:v>
                </c:pt>
                <c:pt idx="1128">
                  <c:v>20050609</c:v>
                </c:pt>
                <c:pt idx="1129">
                  <c:v>20050610</c:v>
                </c:pt>
                <c:pt idx="1130">
                  <c:v>20050613</c:v>
                </c:pt>
                <c:pt idx="1131">
                  <c:v>20050614</c:v>
                </c:pt>
                <c:pt idx="1132">
                  <c:v>20050615</c:v>
                </c:pt>
                <c:pt idx="1133">
                  <c:v>20050616</c:v>
                </c:pt>
                <c:pt idx="1134">
                  <c:v>20050617</c:v>
                </c:pt>
                <c:pt idx="1135">
                  <c:v>20050620</c:v>
                </c:pt>
                <c:pt idx="1136">
                  <c:v>20050621</c:v>
                </c:pt>
                <c:pt idx="1137">
                  <c:v>20050622</c:v>
                </c:pt>
                <c:pt idx="1138">
                  <c:v>20050623</c:v>
                </c:pt>
                <c:pt idx="1139">
                  <c:v>20050624</c:v>
                </c:pt>
                <c:pt idx="1140">
                  <c:v>20050627</c:v>
                </c:pt>
                <c:pt idx="1141">
                  <c:v>20050628</c:v>
                </c:pt>
                <c:pt idx="1142">
                  <c:v>20050629</c:v>
                </c:pt>
                <c:pt idx="1143">
                  <c:v>20050630</c:v>
                </c:pt>
                <c:pt idx="1144">
                  <c:v>20050701</c:v>
                </c:pt>
                <c:pt idx="1145">
                  <c:v>20050704</c:v>
                </c:pt>
                <c:pt idx="1146">
                  <c:v>20050705</c:v>
                </c:pt>
                <c:pt idx="1147">
                  <c:v>20050706</c:v>
                </c:pt>
                <c:pt idx="1148">
                  <c:v>20050707</c:v>
                </c:pt>
                <c:pt idx="1149">
                  <c:v>20050708</c:v>
                </c:pt>
                <c:pt idx="1150">
                  <c:v>20050711</c:v>
                </c:pt>
                <c:pt idx="1151">
                  <c:v>20050712</c:v>
                </c:pt>
                <c:pt idx="1152">
                  <c:v>20050713</c:v>
                </c:pt>
                <c:pt idx="1153">
                  <c:v>20050714</c:v>
                </c:pt>
                <c:pt idx="1154">
                  <c:v>20050715</c:v>
                </c:pt>
                <c:pt idx="1155">
                  <c:v>20050718</c:v>
                </c:pt>
                <c:pt idx="1156">
                  <c:v>20050719</c:v>
                </c:pt>
                <c:pt idx="1157">
                  <c:v>20050720</c:v>
                </c:pt>
                <c:pt idx="1158">
                  <c:v>20050721</c:v>
                </c:pt>
                <c:pt idx="1159">
                  <c:v>20050722</c:v>
                </c:pt>
                <c:pt idx="1160">
                  <c:v>20050725</c:v>
                </c:pt>
                <c:pt idx="1161">
                  <c:v>20050726</c:v>
                </c:pt>
                <c:pt idx="1162">
                  <c:v>20050727</c:v>
                </c:pt>
                <c:pt idx="1163">
                  <c:v>20050728</c:v>
                </c:pt>
                <c:pt idx="1164">
                  <c:v>20050729</c:v>
                </c:pt>
                <c:pt idx="1165">
                  <c:v>20050801</c:v>
                </c:pt>
                <c:pt idx="1166">
                  <c:v>20050802</c:v>
                </c:pt>
                <c:pt idx="1167">
                  <c:v>20050803</c:v>
                </c:pt>
                <c:pt idx="1168">
                  <c:v>20050804</c:v>
                </c:pt>
                <c:pt idx="1169">
                  <c:v>20050805</c:v>
                </c:pt>
                <c:pt idx="1170">
                  <c:v>20050808</c:v>
                </c:pt>
                <c:pt idx="1171">
                  <c:v>20050809</c:v>
                </c:pt>
                <c:pt idx="1172">
                  <c:v>20050810</c:v>
                </c:pt>
                <c:pt idx="1173">
                  <c:v>20050811</c:v>
                </c:pt>
                <c:pt idx="1174">
                  <c:v>20050812</c:v>
                </c:pt>
                <c:pt idx="1175">
                  <c:v>20050815</c:v>
                </c:pt>
                <c:pt idx="1176">
                  <c:v>20050816</c:v>
                </c:pt>
                <c:pt idx="1177">
                  <c:v>20050817</c:v>
                </c:pt>
                <c:pt idx="1178">
                  <c:v>20050818</c:v>
                </c:pt>
                <c:pt idx="1179">
                  <c:v>20050819</c:v>
                </c:pt>
                <c:pt idx="1180">
                  <c:v>20050822</c:v>
                </c:pt>
                <c:pt idx="1181">
                  <c:v>20050823</c:v>
                </c:pt>
                <c:pt idx="1182">
                  <c:v>20050824</c:v>
                </c:pt>
                <c:pt idx="1183">
                  <c:v>20050825</c:v>
                </c:pt>
                <c:pt idx="1184">
                  <c:v>20050826</c:v>
                </c:pt>
                <c:pt idx="1185">
                  <c:v>20050829</c:v>
                </c:pt>
                <c:pt idx="1186">
                  <c:v>20050830</c:v>
                </c:pt>
                <c:pt idx="1187">
                  <c:v>20050831</c:v>
                </c:pt>
                <c:pt idx="1188">
                  <c:v>20050901</c:v>
                </c:pt>
                <c:pt idx="1189">
                  <c:v>20050902</c:v>
                </c:pt>
                <c:pt idx="1190">
                  <c:v>20050905</c:v>
                </c:pt>
                <c:pt idx="1191">
                  <c:v>20050906</c:v>
                </c:pt>
                <c:pt idx="1192">
                  <c:v>20050907</c:v>
                </c:pt>
                <c:pt idx="1193">
                  <c:v>20050908</c:v>
                </c:pt>
                <c:pt idx="1194">
                  <c:v>20050909</c:v>
                </c:pt>
                <c:pt idx="1195">
                  <c:v>20050912</c:v>
                </c:pt>
                <c:pt idx="1196">
                  <c:v>20050913</c:v>
                </c:pt>
                <c:pt idx="1197">
                  <c:v>20050914</c:v>
                </c:pt>
                <c:pt idx="1198">
                  <c:v>20050915</c:v>
                </c:pt>
                <c:pt idx="1199">
                  <c:v>20050916</c:v>
                </c:pt>
                <c:pt idx="1200">
                  <c:v>20050919</c:v>
                </c:pt>
                <c:pt idx="1201">
                  <c:v>20050920</c:v>
                </c:pt>
                <c:pt idx="1202">
                  <c:v>20050921</c:v>
                </c:pt>
                <c:pt idx="1203">
                  <c:v>20050922</c:v>
                </c:pt>
                <c:pt idx="1204">
                  <c:v>20050923</c:v>
                </c:pt>
                <c:pt idx="1205">
                  <c:v>20050926</c:v>
                </c:pt>
                <c:pt idx="1206">
                  <c:v>20050927</c:v>
                </c:pt>
                <c:pt idx="1207">
                  <c:v>20050928</c:v>
                </c:pt>
                <c:pt idx="1208">
                  <c:v>20050929</c:v>
                </c:pt>
                <c:pt idx="1209">
                  <c:v>20050930</c:v>
                </c:pt>
                <c:pt idx="1210">
                  <c:v>20051003</c:v>
                </c:pt>
                <c:pt idx="1211">
                  <c:v>20051004</c:v>
                </c:pt>
                <c:pt idx="1212">
                  <c:v>20051005</c:v>
                </c:pt>
                <c:pt idx="1213">
                  <c:v>20051006</c:v>
                </c:pt>
                <c:pt idx="1214">
                  <c:v>20051007</c:v>
                </c:pt>
                <c:pt idx="1215">
                  <c:v>20051010</c:v>
                </c:pt>
                <c:pt idx="1216">
                  <c:v>20051011</c:v>
                </c:pt>
                <c:pt idx="1217">
                  <c:v>20051012</c:v>
                </c:pt>
                <c:pt idx="1218">
                  <c:v>20051013</c:v>
                </c:pt>
                <c:pt idx="1219">
                  <c:v>20051014</c:v>
                </c:pt>
                <c:pt idx="1220">
                  <c:v>20051017</c:v>
                </c:pt>
                <c:pt idx="1221">
                  <c:v>20051018</c:v>
                </c:pt>
                <c:pt idx="1222">
                  <c:v>20051019</c:v>
                </c:pt>
                <c:pt idx="1223">
                  <c:v>20051020</c:v>
                </c:pt>
                <c:pt idx="1224">
                  <c:v>20051021</c:v>
                </c:pt>
                <c:pt idx="1225">
                  <c:v>20051024</c:v>
                </c:pt>
                <c:pt idx="1226">
                  <c:v>20051025</c:v>
                </c:pt>
                <c:pt idx="1227">
                  <c:v>20051026</c:v>
                </c:pt>
                <c:pt idx="1228">
                  <c:v>20051027</c:v>
                </c:pt>
                <c:pt idx="1229">
                  <c:v>20051028</c:v>
                </c:pt>
                <c:pt idx="1230">
                  <c:v>20051031</c:v>
                </c:pt>
                <c:pt idx="1231">
                  <c:v>20051101</c:v>
                </c:pt>
                <c:pt idx="1232">
                  <c:v>20051102</c:v>
                </c:pt>
                <c:pt idx="1233">
                  <c:v>20051103</c:v>
                </c:pt>
                <c:pt idx="1234">
                  <c:v>20051104</c:v>
                </c:pt>
                <c:pt idx="1235">
                  <c:v>20051107</c:v>
                </c:pt>
                <c:pt idx="1236">
                  <c:v>20051108</c:v>
                </c:pt>
                <c:pt idx="1237">
                  <c:v>20051109</c:v>
                </c:pt>
                <c:pt idx="1238">
                  <c:v>20051110</c:v>
                </c:pt>
                <c:pt idx="1239">
                  <c:v>20051111</c:v>
                </c:pt>
                <c:pt idx="1240">
                  <c:v>20051114</c:v>
                </c:pt>
                <c:pt idx="1241">
                  <c:v>20051115</c:v>
                </c:pt>
                <c:pt idx="1242">
                  <c:v>20051116</c:v>
                </c:pt>
                <c:pt idx="1243">
                  <c:v>20051117</c:v>
                </c:pt>
                <c:pt idx="1244">
                  <c:v>20051118</c:v>
                </c:pt>
                <c:pt idx="1245">
                  <c:v>20051121</c:v>
                </c:pt>
                <c:pt idx="1246">
                  <c:v>20051122</c:v>
                </c:pt>
                <c:pt idx="1247">
                  <c:v>20051123</c:v>
                </c:pt>
                <c:pt idx="1248">
                  <c:v>20051124</c:v>
                </c:pt>
                <c:pt idx="1249">
                  <c:v>20051125</c:v>
                </c:pt>
                <c:pt idx="1250">
                  <c:v>20051128</c:v>
                </c:pt>
                <c:pt idx="1251">
                  <c:v>20051129</c:v>
                </c:pt>
                <c:pt idx="1252">
                  <c:v>20051130</c:v>
                </c:pt>
                <c:pt idx="1253">
                  <c:v>20051201</c:v>
                </c:pt>
                <c:pt idx="1254">
                  <c:v>20051202</c:v>
                </c:pt>
                <c:pt idx="1255">
                  <c:v>20051205</c:v>
                </c:pt>
                <c:pt idx="1256">
                  <c:v>20051206</c:v>
                </c:pt>
                <c:pt idx="1257">
                  <c:v>20051207</c:v>
                </c:pt>
                <c:pt idx="1258">
                  <c:v>20051208</c:v>
                </c:pt>
                <c:pt idx="1259">
                  <c:v>20051209</c:v>
                </c:pt>
                <c:pt idx="1260">
                  <c:v>20051212</c:v>
                </c:pt>
                <c:pt idx="1261">
                  <c:v>20051213</c:v>
                </c:pt>
                <c:pt idx="1262">
                  <c:v>20051214</c:v>
                </c:pt>
                <c:pt idx="1263">
                  <c:v>20051215</c:v>
                </c:pt>
                <c:pt idx="1264">
                  <c:v>20051216</c:v>
                </c:pt>
                <c:pt idx="1265">
                  <c:v>20051219</c:v>
                </c:pt>
                <c:pt idx="1266">
                  <c:v>20051220</c:v>
                </c:pt>
                <c:pt idx="1267">
                  <c:v>20051221</c:v>
                </c:pt>
                <c:pt idx="1268">
                  <c:v>20051222</c:v>
                </c:pt>
                <c:pt idx="1269">
                  <c:v>20051223</c:v>
                </c:pt>
                <c:pt idx="1270">
                  <c:v>20051227</c:v>
                </c:pt>
                <c:pt idx="1271">
                  <c:v>20051228</c:v>
                </c:pt>
                <c:pt idx="1272">
                  <c:v>20051229</c:v>
                </c:pt>
                <c:pt idx="1273">
                  <c:v>20051230</c:v>
                </c:pt>
                <c:pt idx="1274">
                  <c:v>20060102</c:v>
                </c:pt>
                <c:pt idx="1275">
                  <c:v>20060103</c:v>
                </c:pt>
                <c:pt idx="1276">
                  <c:v>20060104</c:v>
                </c:pt>
                <c:pt idx="1277">
                  <c:v>20060105</c:v>
                </c:pt>
                <c:pt idx="1278">
                  <c:v>20060106</c:v>
                </c:pt>
                <c:pt idx="1279">
                  <c:v>20060109</c:v>
                </c:pt>
                <c:pt idx="1280">
                  <c:v>20060110</c:v>
                </c:pt>
                <c:pt idx="1281">
                  <c:v>20060111</c:v>
                </c:pt>
                <c:pt idx="1282">
                  <c:v>20060112</c:v>
                </c:pt>
                <c:pt idx="1283">
                  <c:v>20060113</c:v>
                </c:pt>
                <c:pt idx="1284">
                  <c:v>20060116</c:v>
                </c:pt>
                <c:pt idx="1285">
                  <c:v>20060117</c:v>
                </c:pt>
                <c:pt idx="1286">
                  <c:v>20060118</c:v>
                </c:pt>
                <c:pt idx="1287">
                  <c:v>20060119</c:v>
                </c:pt>
                <c:pt idx="1288">
                  <c:v>20060120</c:v>
                </c:pt>
                <c:pt idx="1289">
                  <c:v>20060123</c:v>
                </c:pt>
                <c:pt idx="1290">
                  <c:v>20060124</c:v>
                </c:pt>
                <c:pt idx="1291">
                  <c:v>20060125</c:v>
                </c:pt>
                <c:pt idx="1292">
                  <c:v>20060126</c:v>
                </c:pt>
                <c:pt idx="1293">
                  <c:v>20060127</c:v>
                </c:pt>
                <c:pt idx="1294">
                  <c:v>20060130</c:v>
                </c:pt>
                <c:pt idx="1295">
                  <c:v>20060131</c:v>
                </c:pt>
                <c:pt idx="1296">
                  <c:v>20060201</c:v>
                </c:pt>
                <c:pt idx="1297">
                  <c:v>20060202</c:v>
                </c:pt>
                <c:pt idx="1298">
                  <c:v>20060203</c:v>
                </c:pt>
                <c:pt idx="1299">
                  <c:v>20060206</c:v>
                </c:pt>
                <c:pt idx="1300">
                  <c:v>20060207</c:v>
                </c:pt>
                <c:pt idx="1301">
                  <c:v>20060208</c:v>
                </c:pt>
                <c:pt idx="1302">
                  <c:v>20060209</c:v>
                </c:pt>
                <c:pt idx="1303">
                  <c:v>20060210</c:v>
                </c:pt>
                <c:pt idx="1304">
                  <c:v>20060213</c:v>
                </c:pt>
                <c:pt idx="1305">
                  <c:v>20060214</c:v>
                </c:pt>
                <c:pt idx="1306">
                  <c:v>20060215</c:v>
                </c:pt>
                <c:pt idx="1307">
                  <c:v>20060216</c:v>
                </c:pt>
                <c:pt idx="1308">
                  <c:v>20060217</c:v>
                </c:pt>
                <c:pt idx="1309">
                  <c:v>20060220</c:v>
                </c:pt>
                <c:pt idx="1310">
                  <c:v>20060221</c:v>
                </c:pt>
                <c:pt idx="1311">
                  <c:v>20060222</c:v>
                </c:pt>
                <c:pt idx="1312">
                  <c:v>20060223</c:v>
                </c:pt>
                <c:pt idx="1313">
                  <c:v>20060224</c:v>
                </c:pt>
                <c:pt idx="1314">
                  <c:v>20060227</c:v>
                </c:pt>
                <c:pt idx="1315">
                  <c:v>20060228</c:v>
                </c:pt>
                <c:pt idx="1316">
                  <c:v>20060301</c:v>
                </c:pt>
                <c:pt idx="1317">
                  <c:v>20060302</c:v>
                </c:pt>
                <c:pt idx="1318">
                  <c:v>20060303</c:v>
                </c:pt>
                <c:pt idx="1319">
                  <c:v>20060306</c:v>
                </c:pt>
                <c:pt idx="1320">
                  <c:v>20060307</c:v>
                </c:pt>
                <c:pt idx="1321">
                  <c:v>20060308</c:v>
                </c:pt>
                <c:pt idx="1322">
                  <c:v>20060309</c:v>
                </c:pt>
                <c:pt idx="1323">
                  <c:v>20060310</c:v>
                </c:pt>
                <c:pt idx="1324">
                  <c:v>20060313</c:v>
                </c:pt>
                <c:pt idx="1325">
                  <c:v>20060314</c:v>
                </c:pt>
                <c:pt idx="1326">
                  <c:v>20060315</c:v>
                </c:pt>
                <c:pt idx="1327">
                  <c:v>20060316</c:v>
                </c:pt>
                <c:pt idx="1328">
                  <c:v>20060317</c:v>
                </c:pt>
                <c:pt idx="1329">
                  <c:v>20060320</c:v>
                </c:pt>
                <c:pt idx="1330">
                  <c:v>20060321</c:v>
                </c:pt>
                <c:pt idx="1331">
                  <c:v>20060322</c:v>
                </c:pt>
                <c:pt idx="1332">
                  <c:v>20060323</c:v>
                </c:pt>
                <c:pt idx="1333">
                  <c:v>20060324</c:v>
                </c:pt>
                <c:pt idx="1334">
                  <c:v>20060327</c:v>
                </c:pt>
                <c:pt idx="1335">
                  <c:v>20060328</c:v>
                </c:pt>
                <c:pt idx="1336">
                  <c:v>20060329</c:v>
                </c:pt>
                <c:pt idx="1337">
                  <c:v>20060330</c:v>
                </c:pt>
                <c:pt idx="1338">
                  <c:v>20060331</c:v>
                </c:pt>
                <c:pt idx="1339">
                  <c:v>20060403</c:v>
                </c:pt>
                <c:pt idx="1340">
                  <c:v>20060404</c:v>
                </c:pt>
                <c:pt idx="1341">
                  <c:v>20060405</c:v>
                </c:pt>
                <c:pt idx="1342">
                  <c:v>20060406</c:v>
                </c:pt>
                <c:pt idx="1343">
                  <c:v>20060407</c:v>
                </c:pt>
                <c:pt idx="1344">
                  <c:v>20060410</c:v>
                </c:pt>
                <c:pt idx="1345">
                  <c:v>20060411</c:v>
                </c:pt>
                <c:pt idx="1346">
                  <c:v>20060412</c:v>
                </c:pt>
                <c:pt idx="1347">
                  <c:v>20060413</c:v>
                </c:pt>
                <c:pt idx="1348">
                  <c:v>20060418</c:v>
                </c:pt>
                <c:pt idx="1349">
                  <c:v>20060419</c:v>
                </c:pt>
                <c:pt idx="1350">
                  <c:v>20060420</c:v>
                </c:pt>
                <c:pt idx="1351">
                  <c:v>20060421</c:v>
                </c:pt>
                <c:pt idx="1352">
                  <c:v>20060424</c:v>
                </c:pt>
                <c:pt idx="1353">
                  <c:v>20060425</c:v>
                </c:pt>
                <c:pt idx="1354">
                  <c:v>20060426</c:v>
                </c:pt>
                <c:pt idx="1355">
                  <c:v>20060427</c:v>
                </c:pt>
                <c:pt idx="1356">
                  <c:v>20060428</c:v>
                </c:pt>
                <c:pt idx="1357">
                  <c:v>20060502</c:v>
                </c:pt>
                <c:pt idx="1358">
                  <c:v>20060503</c:v>
                </c:pt>
                <c:pt idx="1359">
                  <c:v>20060504</c:v>
                </c:pt>
                <c:pt idx="1360">
                  <c:v>20060505</c:v>
                </c:pt>
                <c:pt idx="1361">
                  <c:v>20060508</c:v>
                </c:pt>
                <c:pt idx="1362">
                  <c:v>20060509</c:v>
                </c:pt>
                <c:pt idx="1363">
                  <c:v>20060510</c:v>
                </c:pt>
                <c:pt idx="1364">
                  <c:v>20060511</c:v>
                </c:pt>
                <c:pt idx="1365">
                  <c:v>20060512</c:v>
                </c:pt>
                <c:pt idx="1366">
                  <c:v>20060515</c:v>
                </c:pt>
                <c:pt idx="1367">
                  <c:v>20060516</c:v>
                </c:pt>
                <c:pt idx="1368">
                  <c:v>20060517</c:v>
                </c:pt>
                <c:pt idx="1369">
                  <c:v>20060518</c:v>
                </c:pt>
                <c:pt idx="1370">
                  <c:v>20060519</c:v>
                </c:pt>
                <c:pt idx="1371">
                  <c:v>20060522</c:v>
                </c:pt>
                <c:pt idx="1372">
                  <c:v>20060523</c:v>
                </c:pt>
                <c:pt idx="1373">
                  <c:v>20060524</c:v>
                </c:pt>
                <c:pt idx="1374">
                  <c:v>20060525</c:v>
                </c:pt>
                <c:pt idx="1375">
                  <c:v>20060526</c:v>
                </c:pt>
                <c:pt idx="1376">
                  <c:v>20060529</c:v>
                </c:pt>
                <c:pt idx="1377">
                  <c:v>20060530</c:v>
                </c:pt>
                <c:pt idx="1378">
                  <c:v>20060531</c:v>
                </c:pt>
                <c:pt idx="1379">
                  <c:v>20060601</c:v>
                </c:pt>
                <c:pt idx="1380">
                  <c:v>20060602</c:v>
                </c:pt>
                <c:pt idx="1381">
                  <c:v>20060605</c:v>
                </c:pt>
                <c:pt idx="1382">
                  <c:v>20060606</c:v>
                </c:pt>
                <c:pt idx="1383">
                  <c:v>20060607</c:v>
                </c:pt>
                <c:pt idx="1384">
                  <c:v>20060608</c:v>
                </c:pt>
                <c:pt idx="1385">
                  <c:v>20060609</c:v>
                </c:pt>
                <c:pt idx="1386">
                  <c:v>20060612</c:v>
                </c:pt>
                <c:pt idx="1387">
                  <c:v>20060613</c:v>
                </c:pt>
                <c:pt idx="1388">
                  <c:v>20060614</c:v>
                </c:pt>
                <c:pt idx="1389">
                  <c:v>20060615</c:v>
                </c:pt>
                <c:pt idx="1390">
                  <c:v>20060616</c:v>
                </c:pt>
                <c:pt idx="1391">
                  <c:v>20060619</c:v>
                </c:pt>
                <c:pt idx="1392">
                  <c:v>20060620</c:v>
                </c:pt>
                <c:pt idx="1393">
                  <c:v>20060621</c:v>
                </c:pt>
                <c:pt idx="1394">
                  <c:v>20060622</c:v>
                </c:pt>
                <c:pt idx="1395">
                  <c:v>20060623</c:v>
                </c:pt>
                <c:pt idx="1396">
                  <c:v>20060626</c:v>
                </c:pt>
                <c:pt idx="1397">
                  <c:v>20060627</c:v>
                </c:pt>
                <c:pt idx="1398">
                  <c:v>20060628</c:v>
                </c:pt>
                <c:pt idx="1399">
                  <c:v>20060629</c:v>
                </c:pt>
                <c:pt idx="1400">
                  <c:v>20060630</c:v>
                </c:pt>
                <c:pt idx="1401">
                  <c:v>20060703</c:v>
                </c:pt>
                <c:pt idx="1402">
                  <c:v>20060704</c:v>
                </c:pt>
                <c:pt idx="1403">
                  <c:v>20060705</c:v>
                </c:pt>
                <c:pt idx="1404">
                  <c:v>20060706</c:v>
                </c:pt>
                <c:pt idx="1405">
                  <c:v>20060707</c:v>
                </c:pt>
                <c:pt idx="1406">
                  <c:v>20060710</c:v>
                </c:pt>
                <c:pt idx="1407">
                  <c:v>20060711</c:v>
                </c:pt>
                <c:pt idx="1408">
                  <c:v>20060712</c:v>
                </c:pt>
                <c:pt idx="1409">
                  <c:v>20060713</c:v>
                </c:pt>
                <c:pt idx="1410">
                  <c:v>20060714</c:v>
                </c:pt>
                <c:pt idx="1411">
                  <c:v>20060717</c:v>
                </c:pt>
                <c:pt idx="1412">
                  <c:v>20060718</c:v>
                </c:pt>
                <c:pt idx="1413">
                  <c:v>20060719</c:v>
                </c:pt>
                <c:pt idx="1414">
                  <c:v>20060720</c:v>
                </c:pt>
                <c:pt idx="1415">
                  <c:v>20060721</c:v>
                </c:pt>
                <c:pt idx="1416">
                  <c:v>20060724</c:v>
                </c:pt>
                <c:pt idx="1417">
                  <c:v>20060725</c:v>
                </c:pt>
                <c:pt idx="1418">
                  <c:v>20060726</c:v>
                </c:pt>
                <c:pt idx="1419">
                  <c:v>20060727</c:v>
                </c:pt>
                <c:pt idx="1420">
                  <c:v>20060728</c:v>
                </c:pt>
                <c:pt idx="1421">
                  <c:v>20060731</c:v>
                </c:pt>
                <c:pt idx="1422">
                  <c:v>20060801</c:v>
                </c:pt>
                <c:pt idx="1423">
                  <c:v>20060802</c:v>
                </c:pt>
                <c:pt idx="1424">
                  <c:v>20060803</c:v>
                </c:pt>
                <c:pt idx="1425">
                  <c:v>20060804</c:v>
                </c:pt>
                <c:pt idx="1426">
                  <c:v>20060807</c:v>
                </c:pt>
                <c:pt idx="1427">
                  <c:v>20060808</c:v>
                </c:pt>
                <c:pt idx="1428">
                  <c:v>20060809</c:v>
                </c:pt>
                <c:pt idx="1429">
                  <c:v>20060810</c:v>
                </c:pt>
                <c:pt idx="1430">
                  <c:v>20060811</c:v>
                </c:pt>
                <c:pt idx="1431">
                  <c:v>20060814</c:v>
                </c:pt>
                <c:pt idx="1432">
                  <c:v>20060815</c:v>
                </c:pt>
                <c:pt idx="1433">
                  <c:v>20060816</c:v>
                </c:pt>
                <c:pt idx="1434">
                  <c:v>20060817</c:v>
                </c:pt>
                <c:pt idx="1435">
                  <c:v>20060818</c:v>
                </c:pt>
                <c:pt idx="1436">
                  <c:v>20060821</c:v>
                </c:pt>
                <c:pt idx="1437">
                  <c:v>20060822</c:v>
                </c:pt>
                <c:pt idx="1438">
                  <c:v>20060823</c:v>
                </c:pt>
                <c:pt idx="1439">
                  <c:v>20060824</c:v>
                </c:pt>
                <c:pt idx="1440">
                  <c:v>20060825</c:v>
                </c:pt>
                <c:pt idx="1441">
                  <c:v>20060828</c:v>
                </c:pt>
                <c:pt idx="1442">
                  <c:v>20060829</c:v>
                </c:pt>
                <c:pt idx="1443">
                  <c:v>20060830</c:v>
                </c:pt>
                <c:pt idx="1444">
                  <c:v>20060831</c:v>
                </c:pt>
                <c:pt idx="1445">
                  <c:v>20060901</c:v>
                </c:pt>
                <c:pt idx="1446">
                  <c:v>20060904</c:v>
                </c:pt>
                <c:pt idx="1447">
                  <c:v>20060905</c:v>
                </c:pt>
                <c:pt idx="1448">
                  <c:v>20060906</c:v>
                </c:pt>
                <c:pt idx="1449">
                  <c:v>20060907</c:v>
                </c:pt>
                <c:pt idx="1450">
                  <c:v>20060908</c:v>
                </c:pt>
                <c:pt idx="1451">
                  <c:v>20060911</c:v>
                </c:pt>
                <c:pt idx="1452">
                  <c:v>20060912</c:v>
                </c:pt>
                <c:pt idx="1453">
                  <c:v>20060913</c:v>
                </c:pt>
                <c:pt idx="1454">
                  <c:v>20060914</c:v>
                </c:pt>
                <c:pt idx="1455">
                  <c:v>20060915</c:v>
                </c:pt>
                <c:pt idx="1456">
                  <c:v>20060918</c:v>
                </c:pt>
                <c:pt idx="1457">
                  <c:v>20060919</c:v>
                </c:pt>
                <c:pt idx="1458">
                  <c:v>20060920</c:v>
                </c:pt>
                <c:pt idx="1459">
                  <c:v>20060921</c:v>
                </c:pt>
                <c:pt idx="1460">
                  <c:v>20060922</c:v>
                </c:pt>
                <c:pt idx="1461">
                  <c:v>20060925</c:v>
                </c:pt>
                <c:pt idx="1462">
                  <c:v>20060926</c:v>
                </c:pt>
                <c:pt idx="1463">
                  <c:v>20060927</c:v>
                </c:pt>
                <c:pt idx="1464">
                  <c:v>20060928</c:v>
                </c:pt>
                <c:pt idx="1465">
                  <c:v>20060929</c:v>
                </c:pt>
                <c:pt idx="1466">
                  <c:v>20061002</c:v>
                </c:pt>
                <c:pt idx="1467">
                  <c:v>20061003</c:v>
                </c:pt>
                <c:pt idx="1468">
                  <c:v>20061004</c:v>
                </c:pt>
                <c:pt idx="1469">
                  <c:v>20061005</c:v>
                </c:pt>
                <c:pt idx="1470">
                  <c:v>20061006</c:v>
                </c:pt>
                <c:pt idx="1471">
                  <c:v>20061009</c:v>
                </c:pt>
                <c:pt idx="1472">
                  <c:v>20061010</c:v>
                </c:pt>
                <c:pt idx="1473">
                  <c:v>20061011</c:v>
                </c:pt>
                <c:pt idx="1474">
                  <c:v>20061012</c:v>
                </c:pt>
                <c:pt idx="1475">
                  <c:v>20061013</c:v>
                </c:pt>
                <c:pt idx="1476">
                  <c:v>20061016</c:v>
                </c:pt>
                <c:pt idx="1477">
                  <c:v>20061017</c:v>
                </c:pt>
                <c:pt idx="1478">
                  <c:v>20061018</c:v>
                </c:pt>
                <c:pt idx="1479">
                  <c:v>20061019</c:v>
                </c:pt>
                <c:pt idx="1480">
                  <c:v>20061020</c:v>
                </c:pt>
                <c:pt idx="1481">
                  <c:v>20061023</c:v>
                </c:pt>
                <c:pt idx="1482">
                  <c:v>20061024</c:v>
                </c:pt>
                <c:pt idx="1483">
                  <c:v>20061025</c:v>
                </c:pt>
                <c:pt idx="1484">
                  <c:v>20061026</c:v>
                </c:pt>
                <c:pt idx="1485">
                  <c:v>20061027</c:v>
                </c:pt>
                <c:pt idx="1486">
                  <c:v>20061030</c:v>
                </c:pt>
                <c:pt idx="1487">
                  <c:v>20061031</c:v>
                </c:pt>
                <c:pt idx="1488">
                  <c:v>20061101</c:v>
                </c:pt>
                <c:pt idx="1489">
                  <c:v>20061102</c:v>
                </c:pt>
                <c:pt idx="1490">
                  <c:v>20061103</c:v>
                </c:pt>
                <c:pt idx="1491">
                  <c:v>20061106</c:v>
                </c:pt>
                <c:pt idx="1492">
                  <c:v>20061107</c:v>
                </c:pt>
                <c:pt idx="1493">
                  <c:v>20061108</c:v>
                </c:pt>
                <c:pt idx="1494">
                  <c:v>20061109</c:v>
                </c:pt>
                <c:pt idx="1495">
                  <c:v>20061110</c:v>
                </c:pt>
                <c:pt idx="1496">
                  <c:v>20061113</c:v>
                </c:pt>
                <c:pt idx="1497">
                  <c:v>20061114</c:v>
                </c:pt>
                <c:pt idx="1498">
                  <c:v>20061115</c:v>
                </c:pt>
                <c:pt idx="1499">
                  <c:v>20061116</c:v>
                </c:pt>
                <c:pt idx="1500">
                  <c:v>20061117</c:v>
                </c:pt>
                <c:pt idx="1501">
                  <c:v>20061120</c:v>
                </c:pt>
                <c:pt idx="1502">
                  <c:v>20061121</c:v>
                </c:pt>
                <c:pt idx="1503">
                  <c:v>20061122</c:v>
                </c:pt>
                <c:pt idx="1504">
                  <c:v>20061123</c:v>
                </c:pt>
                <c:pt idx="1505">
                  <c:v>20061124</c:v>
                </c:pt>
                <c:pt idx="1506">
                  <c:v>20061127</c:v>
                </c:pt>
                <c:pt idx="1507">
                  <c:v>20061128</c:v>
                </c:pt>
                <c:pt idx="1508">
                  <c:v>20061129</c:v>
                </c:pt>
                <c:pt idx="1509">
                  <c:v>20061130</c:v>
                </c:pt>
                <c:pt idx="1510">
                  <c:v>20061201</c:v>
                </c:pt>
                <c:pt idx="1511">
                  <c:v>20061204</c:v>
                </c:pt>
                <c:pt idx="1512">
                  <c:v>20061205</c:v>
                </c:pt>
                <c:pt idx="1513">
                  <c:v>20061206</c:v>
                </c:pt>
                <c:pt idx="1514">
                  <c:v>20061207</c:v>
                </c:pt>
                <c:pt idx="1515">
                  <c:v>20061208</c:v>
                </c:pt>
                <c:pt idx="1516">
                  <c:v>20061211</c:v>
                </c:pt>
                <c:pt idx="1517">
                  <c:v>20061212</c:v>
                </c:pt>
                <c:pt idx="1518">
                  <c:v>20061213</c:v>
                </c:pt>
                <c:pt idx="1519">
                  <c:v>20061214</c:v>
                </c:pt>
                <c:pt idx="1520">
                  <c:v>20061215</c:v>
                </c:pt>
                <c:pt idx="1521">
                  <c:v>20061218</c:v>
                </c:pt>
                <c:pt idx="1522">
                  <c:v>20061219</c:v>
                </c:pt>
                <c:pt idx="1523">
                  <c:v>20061220</c:v>
                </c:pt>
                <c:pt idx="1524">
                  <c:v>20061221</c:v>
                </c:pt>
                <c:pt idx="1525">
                  <c:v>20061222</c:v>
                </c:pt>
                <c:pt idx="1526">
                  <c:v>20061227</c:v>
                </c:pt>
                <c:pt idx="1527">
                  <c:v>20061228</c:v>
                </c:pt>
                <c:pt idx="1528">
                  <c:v>20061229</c:v>
                </c:pt>
                <c:pt idx="1529">
                  <c:v>20070102</c:v>
                </c:pt>
                <c:pt idx="1530">
                  <c:v>20070103</c:v>
                </c:pt>
                <c:pt idx="1531">
                  <c:v>20070104</c:v>
                </c:pt>
                <c:pt idx="1532">
                  <c:v>20070105</c:v>
                </c:pt>
                <c:pt idx="1533">
                  <c:v>20070108</c:v>
                </c:pt>
                <c:pt idx="1534">
                  <c:v>20070109</c:v>
                </c:pt>
                <c:pt idx="1535">
                  <c:v>20070110</c:v>
                </c:pt>
                <c:pt idx="1536">
                  <c:v>20070111</c:v>
                </c:pt>
                <c:pt idx="1537">
                  <c:v>20070112</c:v>
                </c:pt>
                <c:pt idx="1538">
                  <c:v>20070115</c:v>
                </c:pt>
                <c:pt idx="1539">
                  <c:v>20070116</c:v>
                </c:pt>
                <c:pt idx="1540">
                  <c:v>20070117</c:v>
                </c:pt>
                <c:pt idx="1541">
                  <c:v>20070118</c:v>
                </c:pt>
                <c:pt idx="1542">
                  <c:v>20070119</c:v>
                </c:pt>
                <c:pt idx="1543">
                  <c:v>20070122</c:v>
                </c:pt>
                <c:pt idx="1544">
                  <c:v>20070123</c:v>
                </c:pt>
                <c:pt idx="1545">
                  <c:v>20070124</c:v>
                </c:pt>
                <c:pt idx="1546">
                  <c:v>20070125</c:v>
                </c:pt>
                <c:pt idx="1547">
                  <c:v>20070126</c:v>
                </c:pt>
                <c:pt idx="1548">
                  <c:v>20070129</c:v>
                </c:pt>
                <c:pt idx="1549">
                  <c:v>20070130</c:v>
                </c:pt>
                <c:pt idx="1550">
                  <c:v>20070131</c:v>
                </c:pt>
                <c:pt idx="1551">
                  <c:v>20070201</c:v>
                </c:pt>
                <c:pt idx="1552">
                  <c:v>20070202</c:v>
                </c:pt>
                <c:pt idx="1553">
                  <c:v>20070205</c:v>
                </c:pt>
                <c:pt idx="1554">
                  <c:v>20070206</c:v>
                </c:pt>
                <c:pt idx="1555">
                  <c:v>20070207</c:v>
                </c:pt>
                <c:pt idx="1556">
                  <c:v>20070208</c:v>
                </c:pt>
                <c:pt idx="1557">
                  <c:v>20070209</c:v>
                </c:pt>
                <c:pt idx="1558">
                  <c:v>20070212</c:v>
                </c:pt>
                <c:pt idx="1559">
                  <c:v>20070213</c:v>
                </c:pt>
                <c:pt idx="1560">
                  <c:v>20070214</c:v>
                </c:pt>
                <c:pt idx="1561">
                  <c:v>20070215</c:v>
                </c:pt>
                <c:pt idx="1562">
                  <c:v>20070216</c:v>
                </c:pt>
                <c:pt idx="1563">
                  <c:v>20070219</c:v>
                </c:pt>
                <c:pt idx="1564">
                  <c:v>20070220</c:v>
                </c:pt>
                <c:pt idx="1565">
                  <c:v>20070221</c:v>
                </c:pt>
                <c:pt idx="1566">
                  <c:v>20070222</c:v>
                </c:pt>
                <c:pt idx="1567">
                  <c:v>20070223</c:v>
                </c:pt>
                <c:pt idx="1568">
                  <c:v>20070226</c:v>
                </c:pt>
                <c:pt idx="1569">
                  <c:v>20070227</c:v>
                </c:pt>
                <c:pt idx="1570">
                  <c:v>20070228</c:v>
                </c:pt>
                <c:pt idx="1571">
                  <c:v>20070301</c:v>
                </c:pt>
                <c:pt idx="1572">
                  <c:v>20070302</c:v>
                </c:pt>
                <c:pt idx="1573">
                  <c:v>20070305</c:v>
                </c:pt>
                <c:pt idx="1574">
                  <c:v>20070306</c:v>
                </c:pt>
                <c:pt idx="1575">
                  <c:v>20070307</c:v>
                </c:pt>
                <c:pt idx="1576">
                  <c:v>20070308</c:v>
                </c:pt>
                <c:pt idx="1577">
                  <c:v>20070309</c:v>
                </c:pt>
                <c:pt idx="1578">
                  <c:v>20070312</c:v>
                </c:pt>
                <c:pt idx="1579">
                  <c:v>20070313</c:v>
                </c:pt>
                <c:pt idx="1580">
                  <c:v>20070314</c:v>
                </c:pt>
                <c:pt idx="1581">
                  <c:v>20070315</c:v>
                </c:pt>
                <c:pt idx="1582">
                  <c:v>20070316</c:v>
                </c:pt>
                <c:pt idx="1583">
                  <c:v>20070319</c:v>
                </c:pt>
                <c:pt idx="1584">
                  <c:v>20070320</c:v>
                </c:pt>
                <c:pt idx="1585">
                  <c:v>20070321</c:v>
                </c:pt>
                <c:pt idx="1586">
                  <c:v>20070322</c:v>
                </c:pt>
                <c:pt idx="1587">
                  <c:v>20070323</c:v>
                </c:pt>
                <c:pt idx="1588">
                  <c:v>20070326</c:v>
                </c:pt>
                <c:pt idx="1589">
                  <c:v>20070327</c:v>
                </c:pt>
                <c:pt idx="1590">
                  <c:v>20070328</c:v>
                </c:pt>
                <c:pt idx="1591">
                  <c:v>20070329</c:v>
                </c:pt>
                <c:pt idx="1592">
                  <c:v>20070330</c:v>
                </c:pt>
                <c:pt idx="1593">
                  <c:v>20070402</c:v>
                </c:pt>
                <c:pt idx="1594">
                  <c:v>20070403</c:v>
                </c:pt>
                <c:pt idx="1595">
                  <c:v>20070404</c:v>
                </c:pt>
                <c:pt idx="1596">
                  <c:v>20070405</c:v>
                </c:pt>
                <c:pt idx="1597">
                  <c:v>20070410</c:v>
                </c:pt>
                <c:pt idx="1598">
                  <c:v>20070411</c:v>
                </c:pt>
                <c:pt idx="1599">
                  <c:v>20070412</c:v>
                </c:pt>
                <c:pt idx="1600">
                  <c:v>20070413</c:v>
                </c:pt>
                <c:pt idx="1601">
                  <c:v>20070416</c:v>
                </c:pt>
                <c:pt idx="1602">
                  <c:v>20070417</c:v>
                </c:pt>
                <c:pt idx="1603">
                  <c:v>20070418</c:v>
                </c:pt>
                <c:pt idx="1604">
                  <c:v>20070419</c:v>
                </c:pt>
                <c:pt idx="1605">
                  <c:v>20070420</c:v>
                </c:pt>
                <c:pt idx="1606">
                  <c:v>20070423</c:v>
                </c:pt>
                <c:pt idx="1607">
                  <c:v>20070424</c:v>
                </c:pt>
                <c:pt idx="1608">
                  <c:v>20070425</c:v>
                </c:pt>
                <c:pt idx="1609">
                  <c:v>20070426</c:v>
                </c:pt>
                <c:pt idx="1610">
                  <c:v>20070427</c:v>
                </c:pt>
                <c:pt idx="1611">
                  <c:v>20070430</c:v>
                </c:pt>
                <c:pt idx="1612">
                  <c:v>20070502</c:v>
                </c:pt>
                <c:pt idx="1613">
                  <c:v>20070503</c:v>
                </c:pt>
                <c:pt idx="1614">
                  <c:v>20070504</c:v>
                </c:pt>
                <c:pt idx="1615">
                  <c:v>20070507</c:v>
                </c:pt>
                <c:pt idx="1616">
                  <c:v>20070508</c:v>
                </c:pt>
                <c:pt idx="1617">
                  <c:v>20070509</c:v>
                </c:pt>
                <c:pt idx="1618">
                  <c:v>20070510</c:v>
                </c:pt>
                <c:pt idx="1619">
                  <c:v>20070511</c:v>
                </c:pt>
                <c:pt idx="1620">
                  <c:v>20070514</c:v>
                </c:pt>
                <c:pt idx="1621">
                  <c:v>20070515</c:v>
                </c:pt>
                <c:pt idx="1622">
                  <c:v>20070516</c:v>
                </c:pt>
                <c:pt idx="1623">
                  <c:v>20070517</c:v>
                </c:pt>
                <c:pt idx="1624">
                  <c:v>20070518</c:v>
                </c:pt>
                <c:pt idx="1625">
                  <c:v>20070521</c:v>
                </c:pt>
                <c:pt idx="1626">
                  <c:v>20070522</c:v>
                </c:pt>
                <c:pt idx="1627">
                  <c:v>20070523</c:v>
                </c:pt>
                <c:pt idx="1628">
                  <c:v>20070524</c:v>
                </c:pt>
                <c:pt idx="1629">
                  <c:v>20070525</c:v>
                </c:pt>
                <c:pt idx="1630">
                  <c:v>20070529</c:v>
                </c:pt>
                <c:pt idx="1631">
                  <c:v>20070530</c:v>
                </c:pt>
                <c:pt idx="1632">
                  <c:v>20070531</c:v>
                </c:pt>
                <c:pt idx="1633">
                  <c:v>20070601</c:v>
                </c:pt>
                <c:pt idx="1634">
                  <c:v>20070604</c:v>
                </c:pt>
                <c:pt idx="1635">
                  <c:v>20070605</c:v>
                </c:pt>
                <c:pt idx="1636">
                  <c:v>20070606</c:v>
                </c:pt>
                <c:pt idx="1637">
                  <c:v>20070607</c:v>
                </c:pt>
                <c:pt idx="1638">
                  <c:v>20070608</c:v>
                </c:pt>
                <c:pt idx="1639">
                  <c:v>20070611</c:v>
                </c:pt>
                <c:pt idx="1640">
                  <c:v>20070612</c:v>
                </c:pt>
                <c:pt idx="1641">
                  <c:v>20070613</c:v>
                </c:pt>
                <c:pt idx="1642">
                  <c:v>20070614</c:v>
                </c:pt>
                <c:pt idx="1643">
                  <c:v>20070615</c:v>
                </c:pt>
                <c:pt idx="1644">
                  <c:v>20070618</c:v>
                </c:pt>
                <c:pt idx="1645">
                  <c:v>20070619</c:v>
                </c:pt>
                <c:pt idx="1646">
                  <c:v>20070620</c:v>
                </c:pt>
                <c:pt idx="1647">
                  <c:v>20070621</c:v>
                </c:pt>
                <c:pt idx="1648">
                  <c:v>20070622</c:v>
                </c:pt>
                <c:pt idx="1649">
                  <c:v>20070625</c:v>
                </c:pt>
                <c:pt idx="1650">
                  <c:v>20070626</c:v>
                </c:pt>
                <c:pt idx="1651">
                  <c:v>20070627</c:v>
                </c:pt>
                <c:pt idx="1652">
                  <c:v>20070628</c:v>
                </c:pt>
                <c:pt idx="1653">
                  <c:v>20070629</c:v>
                </c:pt>
                <c:pt idx="1654">
                  <c:v>20070702</c:v>
                </c:pt>
                <c:pt idx="1655">
                  <c:v>20070703</c:v>
                </c:pt>
                <c:pt idx="1656">
                  <c:v>20070704</c:v>
                </c:pt>
                <c:pt idx="1657">
                  <c:v>20070705</c:v>
                </c:pt>
                <c:pt idx="1658">
                  <c:v>20070706</c:v>
                </c:pt>
                <c:pt idx="1659">
                  <c:v>20070709</c:v>
                </c:pt>
                <c:pt idx="1660">
                  <c:v>20070710</c:v>
                </c:pt>
                <c:pt idx="1661">
                  <c:v>20070711</c:v>
                </c:pt>
                <c:pt idx="1662">
                  <c:v>20070712</c:v>
                </c:pt>
                <c:pt idx="1663">
                  <c:v>20070713</c:v>
                </c:pt>
                <c:pt idx="1664">
                  <c:v>20070716</c:v>
                </c:pt>
                <c:pt idx="1665">
                  <c:v>20070717</c:v>
                </c:pt>
                <c:pt idx="1666">
                  <c:v>20070718</c:v>
                </c:pt>
                <c:pt idx="1667">
                  <c:v>20070719</c:v>
                </c:pt>
                <c:pt idx="1668">
                  <c:v>20070720</c:v>
                </c:pt>
                <c:pt idx="1669">
                  <c:v>20070723</c:v>
                </c:pt>
                <c:pt idx="1670">
                  <c:v>20070724</c:v>
                </c:pt>
                <c:pt idx="1671">
                  <c:v>20070725</c:v>
                </c:pt>
                <c:pt idx="1672">
                  <c:v>20070726</c:v>
                </c:pt>
                <c:pt idx="1673">
                  <c:v>20070727</c:v>
                </c:pt>
                <c:pt idx="1674">
                  <c:v>20070730</c:v>
                </c:pt>
                <c:pt idx="1675">
                  <c:v>20070731</c:v>
                </c:pt>
                <c:pt idx="1676">
                  <c:v>20070801</c:v>
                </c:pt>
                <c:pt idx="1677">
                  <c:v>20070802</c:v>
                </c:pt>
                <c:pt idx="1678">
                  <c:v>20070803</c:v>
                </c:pt>
                <c:pt idx="1679">
                  <c:v>20070806</c:v>
                </c:pt>
                <c:pt idx="1680">
                  <c:v>20070807</c:v>
                </c:pt>
                <c:pt idx="1681">
                  <c:v>20070808</c:v>
                </c:pt>
                <c:pt idx="1682">
                  <c:v>20070809</c:v>
                </c:pt>
                <c:pt idx="1683">
                  <c:v>20070810</c:v>
                </c:pt>
                <c:pt idx="1684">
                  <c:v>20070813</c:v>
                </c:pt>
                <c:pt idx="1685">
                  <c:v>20070814</c:v>
                </c:pt>
                <c:pt idx="1686">
                  <c:v>20070815</c:v>
                </c:pt>
                <c:pt idx="1687">
                  <c:v>20070816</c:v>
                </c:pt>
                <c:pt idx="1688">
                  <c:v>20070817</c:v>
                </c:pt>
                <c:pt idx="1689">
                  <c:v>20070820</c:v>
                </c:pt>
                <c:pt idx="1690">
                  <c:v>20070821</c:v>
                </c:pt>
                <c:pt idx="1691">
                  <c:v>20070822</c:v>
                </c:pt>
                <c:pt idx="1692">
                  <c:v>20070823</c:v>
                </c:pt>
                <c:pt idx="1693">
                  <c:v>20070824</c:v>
                </c:pt>
                <c:pt idx="1694">
                  <c:v>20070827</c:v>
                </c:pt>
                <c:pt idx="1695">
                  <c:v>20070828</c:v>
                </c:pt>
                <c:pt idx="1696">
                  <c:v>20070829</c:v>
                </c:pt>
                <c:pt idx="1697">
                  <c:v>20070830</c:v>
                </c:pt>
                <c:pt idx="1698">
                  <c:v>20070831</c:v>
                </c:pt>
                <c:pt idx="1699">
                  <c:v>20070903</c:v>
                </c:pt>
                <c:pt idx="1700">
                  <c:v>20070904</c:v>
                </c:pt>
                <c:pt idx="1701">
                  <c:v>20070905</c:v>
                </c:pt>
                <c:pt idx="1702">
                  <c:v>20070906</c:v>
                </c:pt>
                <c:pt idx="1703">
                  <c:v>20070907</c:v>
                </c:pt>
                <c:pt idx="1704">
                  <c:v>20070910</c:v>
                </c:pt>
                <c:pt idx="1705">
                  <c:v>20070911</c:v>
                </c:pt>
                <c:pt idx="1706">
                  <c:v>20070912</c:v>
                </c:pt>
                <c:pt idx="1707">
                  <c:v>20070913</c:v>
                </c:pt>
                <c:pt idx="1708">
                  <c:v>20070914</c:v>
                </c:pt>
                <c:pt idx="1709">
                  <c:v>20070917</c:v>
                </c:pt>
                <c:pt idx="1710">
                  <c:v>20070918</c:v>
                </c:pt>
                <c:pt idx="1711">
                  <c:v>20070919</c:v>
                </c:pt>
                <c:pt idx="1712">
                  <c:v>20070920</c:v>
                </c:pt>
                <c:pt idx="1713">
                  <c:v>20070921</c:v>
                </c:pt>
                <c:pt idx="1714">
                  <c:v>20070924</c:v>
                </c:pt>
                <c:pt idx="1715">
                  <c:v>20070925</c:v>
                </c:pt>
                <c:pt idx="1716">
                  <c:v>20070926</c:v>
                </c:pt>
                <c:pt idx="1717">
                  <c:v>20070927</c:v>
                </c:pt>
                <c:pt idx="1718">
                  <c:v>20070928</c:v>
                </c:pt>
                <c:pt idx="1719">
                  <c:v>20071001</c:v>
                </c:pt>
                <c:pt idx="1720">
                  <c:v>20071002</c:v>
                </c:pt>
                <c:pt idx="1721">
                  <c:v>20071003</c:v>
                </c:pt>
                <c:pt idx="1722">
                  <c:v>20071004</c:v>
                </c:pt>
                <c:pt idx="1723">
                  <c:v>20071005</c:v>
                </c:pt>
                <c:pt idx="1724">
                  <c:v>20071008</c:v>
                </c:pt>
                <c:pt idx="1725">
                  <c:v>20071009</c:v>
                </c:pt>
                <c:pt idx="1726">
                  <c:v>20071010</c:v>
                </c:pt>
                <c:pt idx="1727">
                  <c:v>20071011</c:v>
                </c:pt>
                <c:pt idx="1728">
                  <c:v>20071012</c:v>
                </c:pt>
                <c:pt idx="1729">
                  <c:v>20071015</c:v>
                </c:pt>
                <c:pt idx="1730">
                  <c:v>20071016</c:v>
                </c:pt>
                <c:pt idx="1731">
                  <c:v>20071017</c:v>
                </c:pt>
                <c:pt idx="1732">
                  <c:v>20071018</c:v>
                </c:pt>
                <c:pt idx="1733">
                  <c:v>20071019</c:v>
                </c:pt>
                <c:pt idx="1734">
                  <c:v>20071022</c:v>
                </c:pt>
                <c:pt idx="1735">
                  <c:v>20071023</c:v>
                </c:pt>
                <c:pt idx="1736">
                  <c:v>20071024</c:v>
                </c:pt>
                <c:pt idx="1737">
                  <c:v>20071025</c:v>
                </c:pt>
                <c:pt idx="1738">
                  <c:v>20071026</c:v>
                </c:pt>
                <c:pt idx="1739">
                  <c:v>20071029</c:v>
                </c:pt>
                <c:pt idx="1740">
                  <c:v>20071030</c:v>
                </c:pt>
                <c:pt idx="1741">
                  <c:v>20071031</c:v>
                </c:pt>
                <c:pt idx="1742">
                  <c:v>20071101</c:v>
                </c:pt>
                <c:pt idx="1743">
                  <c:v>20071102</c:v>
                </c:pt>
                <c:pt idx="1744">
                  <c:v>20071105</c:v>
                </c:pt>
                <c:pt idx="1745">
                  <c:v>20071106</c:v>
                </c:pt>
                <c:pt idx="1746">
                  <c:v>20071107</c:v>
                </c:pt>
                <c:pt idx="1747">
                  <c:v>20071108</c:v>
                </c:pt>
                <c:pt idx="1748">
                  <c:v>20071109</c:v>
                </c:pt>
                <c:pt idx="1749">
                  <c:v>20071112</c:v>
                </c:pt>
                <c:pt idx="1750">
                  <c:v>20071113</c:v>
                </c:pt>
                <c:pt idx="1751">
                  <c:v>20071114</c:v>
                </c:pt>
                <c:pt idx="1752">
                  <c:v>20071115</c:v>
                </c:pt>
                <c:pt idx="1753">
                  <c:v>20071116</c:v>
                </c:pt>
                <c:pt idx="1754">
                  <c:v>20071119</c:v>
                </c:pt>
                <c:pt idx="1755">
                  <c:v>20071120</c:v>
                </c:pt>
                <c:pt idx="1756">
                  <c:v>20071121</c:v>
                </c:pt>
                <c:pt idx="1757">
                  <c:v>20071122</c:v>
                </c:pt>
                <c:pt idx="1758">
                  <c:v>20071123</c:v>
                </c:pt>
                <c:pt idx="1759">
                  <c:v>20071126</c:v>
                </c:pt>
                <c:pt idx="1760">
                  <c:v>20071127</c:v>
                </c:pt>
                <c:pt idx="1761">
                  <c:v>20071128</c:v>
                </c:pt>
                <c:pt idx="1762">
                  <c:v>20071129</c:v>
                </c:pt>
                <c:pt idx="1763">
                  <c:v>20071130</c:v>
                </c:pt>
                <c:pt idx="1764">
                  <c:v>20071203</c:v>
                </c:pt>
                <c:pt idx="1765">
                  <c:v>20071204</c:v>
                </c:pt>
                <c:pt idx="1766">
                  <c:v>20071205</c:v>
                </c:pt>
                <c:pt idx="1767">
                  <c:v>20071206</c:v>
                </c:pt>
                <c:pt idx="1768">
                  <c:v>20071207</c:v>
                </c:pt>
                <c:pt idx="1769">
                  <c:v>20071210</c:v>
                </c:pt>
                <c:pt idx="1770">
                  <c:v>20071211</c:v>
                </c:pt>
                <c:pt idx="1771">
                  <c:v>20071212</c:v>
                </c:pt>
                <c:pt idx="1772">
                  <c:v>20071213</c:v>
                </c:pt>
                <c:pt idx="1773">
                  <c:v>20071214</c:v>
                </c:pt>
                <c:pt idx="1774">
                  <c:v>20071217</c:v>
                </c:pt>
                <c:pt idx="1775">
                  <c:v>20071218</c:v>
                </c:pt>
                <c:pt idx="1776">
                  <c:v>20071219</c:v>
                </c:pt>
                <c:pt idx="1777">
                  <c:v>20071220</c:v>
                </c:pt>
                <c:pt idx="1778">
                  <c:v>20071221</c:v>
                </c:pt>
                <c:pt idx="1779">
                  <c:v>20071227</c:v>
                </c:pt>
                <c:pt idx="1780">
                  <c:v>20071228</c:v>
                </c:pt>
                <c:pt idx="1781">
                  <c:v>20080102</c:v>
                </c:pt>
                <c:pt idx="1782">
                  <c:v>20080103</c:v>
                </c:pt>
                <c:pt idx="1783">
                  <c:v>20080104</c:v>
                </c:pt>
                <c:pt idx="1784">
                  <c:v>20080107</c:v>
                </c:pt>
                <c:pt idx="1785">
                  <c:v>20080108</c:v>
                </c:pt>
                <c:pt idx="1786">
                  <c:v>20080109</c:v>
                </c:pt>
                <c:pt idx="1787">
                  <c:v>20080110</c:v>
                </c:pt>
                <c:pt idx="1788">
                  <c:v>20080111</c:v>
                </c:pt>
                <c:pt idx="1789">
                  <c:v>20080114</c:v>
                </c:pt>
                <c:pt idx="1790">
                  <c:v>20080115</c:v>
                </c:pt>
                <c:pt idx="1791">
                  <c:v>20080116</c:v>
                </c:pt>
                <c:pt idx="1792">
                  <c:v>20080117</c:v>
                </c:pt>
                <c:pt idx="1793">
                  <c:v>20080118</c:v>
                </c:pt>
                <c:pt idx="1794">
                  <c:v>20080121</c:v>
                </c:pt>
                <c:pt idx="1795">
                  <c:v>20080122</c:v>
                </c:pt>
                <c:pt idx="1796">
                  <c:v>20080123</c:v>
                </c:pt>
                <c:pt idx="1797">
                  <c:v>20080124</c:v>
                </c:pt>
                <c:pt idx="1798">
                  <c:v>20080125</c:v>
                </c:pt>
                <c:pt idx="1799">
                  <c:v>20080128</c:v>
                </c:pt>
                <c:pt idx="1800">
                  <c:v>20080129</c:v>
                </c:pt>
                <c:pt idx="1801">
                  <c:v>20080130</c:v>
                </c:pt>
                <c:pt idx="1802">
                  <c:v>20080131</c:v>
                </c:pt>
                <c:pt idx="1803">
                  <c:v>20080201</c:v>
                </c:pt>
                <c:pt idx="1804">
                  <c:v>20080204</c:v>
                </c:pt>
                <c:pt idx="1805">
                  <c:v>20080205</c:v>
                </c:pt>
                <c:pt idx="1806">
                  <c:v>20080206</c:v>
                </c:pt>
                <c:pt idx="1807">
                  <c:v>20080207</c:v>
                </c:pt>
                <c:pt idx="1808">
                  <c:v>20080208</c:v>
                </c:pt>
                <c:pt idx="1809">
                  <c:v>20080211</c:v>
                </c:pt>
                <c:pt idx="1810">
                  <c:v>20080212</c:v>
                </c:pt>
                <c:pt idx="1811">
                  <c:v>20080213</c:v>
                </c:pt>
                <c:pt idx="1812">
                  <c:v>20080214</c:v>
                </c:pt>
                <c:pt idx="1813">
                  <c:v>20080215</c:v>
                </c:pt>
                <c:pt idx="1814">
                  <c:v>20080218</c:v>
                </c:pt>
                <c:pt idx="1815">
                  <c:v>20080219</c:v>
                </c:pt>
                <c:pt idx="1816">
                  <c:v>20080220</c:v>
                </c:pt>
                <c:pt idx="1817">
                  <c:v>20080221</c:v>
                </c:pt>
                <c:pt idx="1818">
                  <c:v>20080222</c:v>
                </c:pt>
                <c:pt idx="1819">
                  <c:v>20080225</c:v>
                </c:pt>
                <c:pt idx="1820">
                  <c:v>20080226</c:v>
                </c:pt>
                <c:pt idx="1821">
                  <c:v>20080227</c:v>
                </c:pt>
                <c:pt idx="1822">
                  <c:v>20080228</c:v>
                </c:pt>
                <c:pt idx="1823">
                  <c:v>20080229</c:v>
                </c:pt>
                <c:pt idx="1824">
                  <c:v>20080303</c:v>
                </c:pt>
                <c:pt idx="1825">
                  <c:v>20080304</c:v>
                </c:pt>
                <c:pt idx="1826">
                  <c:v>20080305</c:v>
                </c:pt>
                <c:pt idx="1827">
                  <c:v>20080306</c:v>
                </c:pt>
                <c:pt idx="1828">
                  <c:v>20080307</c:v>
                </c:pt>
                <c:pt idx="1829">
                  <c:v>20080310</c:v>
                </c:pt>
                <c:pt idx="1830">
                  <c:v>20080311</c:v>
                </c:pt>
                <c:pt idx="1831">
                  <c:v>20080312</c:v>
                </c:pt>
                <c:pt idx="1832">
                  <c:v>20080313</c:v>
                </c:pt>
                <c:pt idx="1833">
                  <c:v>20080314</c:v>
                </c:pt>
                <c:pt idx="1834">
                  <c:v>20080317</c:v>
                </c:pt>
                <c:pt idx="1835">
                  <c:v>20080318</c:v>
                </c:pt>
                <c:pt idx="1836">
                  <c:v>20080319</c:v>
                </c:pt>
                <c:pt idx="1837">
                  <c:v>20080320</c:v>
                </c:pt>
                <c:pt idx="1838">
                  <c:v>20080325</c:v>
                </c:pt>
                <c:pt idx="1839">
                  <c:v>20080326</c:v>
                </c:pt>
                <c:pt idx="1840">
                  <c:v>20080327</c:v>
                </c:pt>
                <c:pt idx="1841">
                  <c:v>20080328</c:v>
                </c:pt>
                <c:pt idx="1842">
                  <c:v>20080331</c:v>
                </c:pt>
                <c:pt idx="1843">
                  <c:v>20080401</c:v>
                </c:pt>
                <c:pt idx="1844">
                  <c:v>20080402</c:v>
                </c:pt>
                <c:pt idx="1845">
                  <c:v>20080403</c:v>
                </c:pt>
                <c:pt idx="1846">
                  <c:v>20080404</c:v>
                </c:pt>
                <c:pt idx="1847">
                  <c:v>20080407</c:v>
                </c:pt>
                <c:pt idx="1848">
                  <c:v>20080408</c:v>
                </c:pt>
                <c:pt idx="1849">
                  <c:v>20080409</c:v>
                </c:pt>
                <c:pt idx="1850">
                  <c:v>20080410</c:v>
                </c:pt>
                <c:pt idx="1851">
                  <c:v>20080411</c:v>
                </c:pt>
                <c:pt idx="1852">
                  <c:v>20080414</c:v>
                </c:pt>
                <c:pt idx="1853">
                  <c:v>20080415</c:v>
                </c:pt>
                <c:pt idx="1854">
                  <c:v>20080416</c:v>
                </c:pt>
                <c:pt idx="1855">
                  <c:v>20080417</c:v>
                </c:pt>
                <c:pt idx="1856">
                  <c:v>20080418</c:v>
                </c:pt>
                <c:pt idx="1857">
                  <c:v>20080421</c:v>
                </c:pt>
                <c:pt idx="1858">
                  <c:v>20080422</c:v>
                </c:pt>
                <c:pt idx="1859">
                  <c:v>20080423</c:v>
                </c:pt>
                <c:pt idx="1860">
                  <c:v>20080424</c:v>
                </c:pt>
                <c:pt idx="1861">
                  <c:v>20080425</c:v>
                </c:pt>
                <c:pt idx="1862">
                  <c:v>20080428</c:v>
                </c:pt>
                <c:pt idx="1863">
                  <c:v>20080429</c:v>
                </c:pt>
                <c:pt idx="1864">
                  <c:v>20080430</c:v>
                </c:pt>
                <c:pt idx="1865">
                  <c:v>20080502</c:v>
                </c:pt>
                <c:pt idx="1866">
                  <c:v>20080505</c:v>
                </c:pt>
                <c:pt idx="1867">
                  <c:v>20080506</c:v>
                </c:pt>
                <c:pt idx="1868">
                  <c:v>20080507</c:v>
                </c:pt>
                <c:pt idx="1869">
                  <c:v>20080508</c:v>
                </c:pt>
                <c:pt idx="1870">
                  <c:v>20080509</c:v>
                </c:pt>
                <c:pt idx="1871">
                  <c:v>20080512</c:v>
                </c:pt>
                <c:pt idx="1872">
                  <c:v>20080513</c:v>
                </c:pt>
                <c:pt idx="1873">
                  <c:v>20080514</c:v>
                </c:pt>
                <c:pt idx="1874">
                  <c:v>20080515</c:v>
                </c:pt>
                <c:pt idx="1875">
                  <c:v>20080516</c:v>
                </c:pt>
                <c:pt idx="1876">
                  <c:v>20080519</c:v>
                </c:pt>
                <c:pt idx="1877">
                  <c:v>20080520</c:v>
                </c:pt>
                <c:pt idx="1878">
                  <c:v>20080521</c:v>
                </c:pt>
                <c:pt idx="1879">
                  <c:v>20080522</c:v>
                </c:pt>
                <c:pt idx="1880">
                  <c:v>20080523</c:v>
                </c:pt>
                <c:pt idx="1881">
                  <c:v>20080526</c:v>
                </c:pt>
                <c:pt idx="1882">
                  <c:v>20080527</c:v>
                </c:pt>
                <c:pt idx="1883">
                  <c:v>20080528</c:v>
                </c:pt>
                <c:pt idx="1884">
                  <c:v>20080529</c:v>
                </c:pt>
                <c:pt idx="1885">
                  <c:v>20080530</c:v>
                </c:pt>
                <c:pt idx="1886">
                  <c:v>20080602</c:v>
                </c:pt>
                <c:pt idx="1887">
                  <c:v>20080603</c:v>
                </c:pt>
                <c:pt idx="1888">
                  <c:v>20080604</c:v>
                </c:pt>
                <c:pt idx="1889">
                  <c:v>20080605</c:v>
                </c:pt>
                <c:pt idx="1890">
                  <c:v>20080606</c:v>
                </c:pt>
                <c:pt idx="1891">
                  <c:v>20080609</c:v>
                </c:pt>
                <c:pt idx="1892">
                  <c:v>20080610</c:v>
                </c:pt>
                <c:pt idx="1893">
                  <c:v>20080611</c:v>
                </c:pt>
                <c:pt idx="1894">
                  <c:v>20080612</c:v>
                </c:pt>
                <c:pt idx="1895">
                  <c:v>20080613</c:v>
                </c:pt>
                <c:pt idx="1896">
                  <c:v>20080616</c:v>
                </c:pt>
                <c:pt idx="1897">
                  <c:v>20080617</c:v>
                </c:pt>
                <c:pt idx="1898">
                  <c:v>20080618</c:v>
                </c:pt>
                <c:pt idx="1899">
                  <c:v>20080619</c:v>
                </c:pt>
                <c:pt idx="1900">
                  <c:v>20080620</c:v>
                </c:pt>
                <c:pt idx="1901">
                  <c:v>20080623</c:v>
                </c:pt>
                <c:pt idx="1902">
                  <c:v>20080624</c:v>
                </c:pt>
                <c:pt idx="1903">
                  <c:v>20080625</c:v>
                </c:pt>
                <c:pt idx="1904">
                  <c:v>20080626</c:v>
                </c:pt>
                <c:pt idx="1905">
                  <c:v>20080627</c:v>
                </c:pt>
                <c:pt idx="1906">
                  <c:v>20080630</c:v>
                </c:pt>
                <c:pt idx="1907">
                  <c:v>20080701</c:v>
                </c:pt>
                <c:pt idx="1908">
                  <c:v>20080702</c:v>
                </c:pt>
                <c:pt idx="1909">
                  <c:v>20080703</c:v>
                </c:pt>
                <c:pt idx="1910">
                  <c:v>20080704</c:v>
                </c:pt>
                <c:pt idx="1911">
                  <c:v>20080707</c:v>
                </c:pt>
                <c:pt idx="1912">
                  <c:v>20080708</c:v>
                </c:pt>
                <c:pt idx="1913">
                  <c:v>20080709</c:v>
                </c:pt>
                <c:pt idx="1914">
                  <c:v>20080710</c:v>
                </c:pt>
                <c:pt idx="1915">
                  <c:v>20080711</c:v>
                </c:pt>
                <c:pt idx="1916">
                  <c:v>20080714</c:v>
                </c:pt>
                <c:pt idx="1917">
                  <c:v>20080715</c:v>
                </c:pt>
                <c:pt idx="1918">
                  <c:v>20080716</c:v>
                </c:pt>
                <c:pt idx="1919">
                  <c:v>20080717</c:v>
                </c:pt>
                <c:pt idx="1920">
                  <c:v>20080718</c:v>
                </c:pt>
                <c:pt idx="1921">
                  <c:v>20080721</c:v>
                </c:pt>
                <c:pt idx="1922">
                  <c:v>20080722</c:v>
                </c:pt>
                <c:pt idx="1923">
                  <c:v>20080723</c:v>
                </c:pt>
                <c:pt idx="1924">
                  <c:v>20080724</c:v>
                </c:pt>
                <c:pt idx="1925">
                  <c:v>20080725</c:v>
                </c:pt>
                <c:pt idx="1926">
                  <c:v>20080728</c:v>
                </c:pt>
                <c:pt idx="1927">
                  <c:v>20080729</c:v>
                </c:pt>
                <c:pt idx="1928">
                  <c:v>20080730</c:v>
                </c:pt>
                <c:pt idx="1929">
                  <c:v>20080731</c:v>
                </c:pt>
                <c:pt idx="1930">
                  <c:v>20080801</c:v>
                </c:pt>
                <c:pt idx="1931">
                  <c:v>20080804</c:v>
                </c:pt>
                <c:pt idx="1932">
                  <c:v>20080805</c:v>
                </c:pt>
                <c:pt idx="1933">
                  <c:v>20080806</c:v>
                </c:pt>
                <c:pt idx="1934">
                  <c:v>20080807</c:v>
                </c:pt>
                <c:pt idx="1935">
                  <c:v>20080808</c:v>
                </c:pt>
                <c:pt idx="1936">
                  <c:v>20080811</c:v>
                </c:pt>
                <c:pt idx="1937">
                  <c:v>20080812</c:v>
                </c:pt>
                <c:pt idx="1938">
                  <c:v>20080813</c:v>
                </c:pt>
                <c:pt idx="1939">
                  <c:v>20080814</c:v>
                </c:pt>
                <c:pt idx="1940">
                  <c:v>20080815</c:v>
                </c:pt>
                <c:pt idx="1941">
                  <c:v>20080818</c:v>
                </c:pt>
                <c:pt idx="1942">
                  <c:v>20080819</c:v>
                </c:pt>
                <c:pt idx="1943">
                  <c:v>20080820</c:v>
                </c:pt>
                <c:pt idx="1944">
                  <c:v>20080821</c:v>
                </c:pt>
                <c:pt idx="1945">
                  <c:v>20080822</c:v>
                </c:pt>
                <c:pt idx="1946">
                  <c:v>20080825</c:v>
                </c:pt>
                <c:pt idx="1947">
                  <c:v>20080826</c:v>
                </c:pt>
                <c:pt idx="1948">
                  <c:v>20080827</c:v>
                </c:pt>
                <c:pt idx="1949">
                  <c:v>20080828</c:v>
                </c:pt>
                <c:pt idx="1950">
                  <c:v>20080829</c:v>
                </c:pt>
                <c:pt idx="1951">
                  <c:v>20080901</c:v>
                </c:pt>
                <c:pt idx="1952">
                  <c:v>20080902</c:v>
                </c:pt>
                <c:pt idx="1953">
                  <c:v>20080903</c:v>
                </c:pt>
                <c:pt idx="1954">
                  <c:v>20080904</c:v>
                </c:pt>
                <c:pt idx="1955">
                  <c:v>20080905</c:v>
                </c:pt>
                <c:pt idx="1956">
                  <c:v>20080908</c:v>
                </c:pt>
                <c:pt idx="1957">
                  <c:v>20080909</c:v>
                </c:pt>
                <c:pt idx="1958">
                  <c:v>20080910</c:v>
                </c:pt>
                <c:pt idx="1959">
                  <c:v>20080911</c:v>
                </c:pt>
                <c:pt idx="1960">
                  <c:v>20080912</c:v>
                </c:pt>
                <c:pt idx="1961">
                  <c:v>20080915</c:v>
                </c:pt>
                <c:pt idx="1962">
                  <c:v>20080916</c:v>
                </c:pt>
                <c:pt idx="1963">
                  <c:v>20080917</c:v>
                </c:pt>
                <c:pt idx="1964">
                  <c:v>20080918</c:v>
                </c:pt>
                <c:pt idx="1965">
                  <c:v>20080919</c:v>
                </c:pt>
                <c:pt idx="1966">
                  <c:v>20080922</c:v>
                </c:pt>
                <c:pt idx="1967">
                  <c:v>20080923</c:v>
                </c:pt>
                <c:pt idx="1968">
                  <c:v>20080924</c:v>
                </c:pt>
                <c:pt idx="1969">
                  <c:v>20080925</c:v>
                </c:pt>
                <c:pt idx="1970">
                  <c:v>20080926</c:v>
                </c:pt>
                <c:pt idx="1971">
                  <c:v>20080929</c:v>
                </c:pt>
                <c:pt idx="1972">
                  <c:v>20080930</c:v>
                </c:pt>
                <c:pt idx="1973">
                  <c:v>20081001</c:v>
                </c:pt>
                <c:pt idx="1974">
                  <c:v>20081002</c:v>
                </c:pt>
                <c:pt idx="1975">
                  <c:v>20081003</c:v>
                </c:pt>
                <c:pt idx="1976">
                  <c:v>20081006</c:v>
                </c:pt>
                <c:pt idx="1977">
                  <c:v>20081007</c:v>
                </c:pt>
                <c:pt idx="1978">
                  <c:v>20081008</c:v>
                </c:pt>
                <c:pt idx="1979">
                  <c:v>20081009</c:v>
                </c:pt>
                <c:pt idx="1980">
                  <c:v>20081010</c:v>
                </c:pt>
                <c:pt idx="1981">
                  <c:v>20081013</c:v>
                </c:pt>
                <c:pt idx="1982">
                  <c:v>20081014</c:v>
                </c:pt>
                <c:pt idx="1983">
                  <c:v>20081015</c:v>
                </c:pt>
                <c:pt idx="1984">
                  <c:v>20081016</c:v>
                </c:pt>
                <c:pt idx="1985">
                  <c:v>20081017</c:v>
                </c:pt>
                <c:pt idx="1986">
                  <c:v>20081020</c:v>
                </c:pt>
                <c:pt idx="1987">
                  <c:v>20081021</c:v>
                </c:pt>
                <c:pt idx="1988">
                  <c:v>20081022</c:v>
                </c:pt>
                <c:pt idx="1989">
                  <c:v>20081023</c:v>
                </c:pt>
                <c:pt idx="1990">
                  <c:v>20081024</c:v>
                </c:pt>
                <c:pt idx="1991">
                  <c:v>20081027</c:v>
                </c:pt>
                <c:pt idx="1992">
                  <c:v>20081028</c:v>
                </c:pt>
                <c:pt idx="1993">
                  <c:v>20081029</c:v>
                </c:pt>
                <c:pt idx="1994">
                  <c:v>20081030</c:v>
                </c:pt>
                <c:pt idx="1995">
                  <c:v>20081031</c:v>
                </c:pt>
                <c:pt idx="1996">
                  <c:v>20081103</c:v>
                </c:pt>
                <c:pt idx="1997">
                  <c:v>20081104</c:v>
                </c:pt>
                <c:pt idx="1998">
                  <c:v>20081105</c:v>
                </c:pt>
                <c:pt idx="1999">
                  <c:v>20081106</c:v>
                </c:pt>
                <c:pt idx="2000">
                  <c:v>20081107</c:v>
                </c:pt>
                <c:pt idx="2001">
                  <c:v>20081110</c:v>
                </c:pt>
                <c:pt idx="2002">
                  <c:v>20081111</c:v>
                </c:pt>
                <c:pt idx="2003">
                  <c:v>20081112</c:v>
                </c:pt>
                <c:pt idx="2004">
                  <c:v>20081113</c:v>
                </c:pt>
                <c:pt idx="2005">
                  <c:v>20081114</c:v>
                </c:pt>
                <c:pt idx="2006">
                  <c:v>20081117</c:v>
                </c:pt>
                <c:pt idx="2007">
                  <c:v>20081118</c:v>
                </c:pt>
                <c:pt idx="2008">
                  <c:v>20081119</c:v>
                </c:pt>
                <c:pt idx="2009">
                  <c:v>20081120</c:v>
                </c:pt>
                <c:pt idx="2010">
                  <c:v>20081121</c:v>
                </c:pt>
                <c:pt idx="2011">
                  <c:v>20081124</c:v>
                </c:pt>
                <c:pt idx="2012">
                  <c:v>20081125</c:v>
                </c:pt>
                <c:pt idx="2013">
                  <c:v>20081126</c:v>
                </c:pt>
                <c:pt idx="2014">
                  <c:v>20081127</c:v>
                </c:pt>
                <c:pt idx="2015">
                  <c:v>20081128</c:v>
                </c:pt>
                <c:pt idx="2016">
                  <c:v>20081201</c:v>
                </c:pt>
                <c:pt idx="2017">
                  <c:v>20081202</c:v>
                </c:pt>
                <c:pt idx="2018">
                  <c:v>20081203</c:v>
                </c:pt>
                <c:pt idx="2019">
                  <c:v>20081204</c:v>
                </c:pt>
                <c:pt idx="2020">
                  <c:v>20081205</c:v>
                </c:pt>
                <c:pt idx="2021">
                  <c:v>20081208</c:v>
                </c:pt>
                <c:pt idx="2022">
                  <c:v>20081209</c:v>
                </c:pt>
                <c:pt idx="2023">
                  <c:v>20081210</c:v>
                </c:pt>
                <c:pt idx="2024">
                  <c:v>20081211</c:v>
                </c:pt>
                <c:pt idx="2025">
                  <c:v>20081212</c:v>
                </c:pt>
                <c:pt idx="2026">
                  <c:v>20081215</c:v>
                </c:pt>
                <c:pt idx="2027">
                  <c:v>20081216</c:v>
                </c:pt>
                <c:pt idx="2028">
                  <c:v>20081217</c:v>
                </c:pt>
                <c:pt idx="2029">
                  <c:v>20081218</c:v>
                </c:pt>
                <c:pt idx="2030">
                  <c:v>20081219</c:v>
                </c:pt>
                <c:pt idx="2031">
                  <c:v>20081222</c:v>
                </c:pt>
                <c:pt idx="2032">
                  <c:v>20081223</c:v>
                </c:pt>
                <c:pt idx="2033">
                  <c:v>20081229</c:v>
                </c:pt>
                <c:pt idx="2034">
                  <c:v>20081230</c:v>
                </c:pt>
                <c:pt idx="2035">
                  <c:v>20090102</c:v>
                </c:pt>
                <c:pt idx="2036">
                  <c:v>20090105</c:v>
                </c:pt>
                <c:pt idx="2037">
                  <c:v>20090106</c:v>
                </c:pt>
                <c:pt idx="2038">
                  <c:v>20090107</c:v>
                </c:pt>
                <c:pt idx="2039">
                  <c:v>20090108</c:v>
                </c:pt>
                <c:pt idx="2040">
                  <c:v>20090109</c:v>
                </c:pt>
                <c:pt idx="2041">
                  <c:v>20090112</c:v>
                </c:pt>
                <c:pt idx="2042">
                  <c:v>20090113</c:v>
                </c:pt>
                <c:pt idx="2043">
                  <c:v>20090114</c:v>
                </c:pt>
                <c:pt idx="2044">
                  <c:v>20090115</c:v>
                </c:pt>
                <c:pt idx="2045">
                  <c:v>20090116</c:v>
                </c:pt>
                <c:pt idx="2046">
                  <c:v>20090119</c:v>
                </c:pt>
                <c:pt idx="2047">
                  <c:v>20090120</c:v>
                </c:pt>
                <c:pt idx="2048">
                  <c:v>20090121</c:v>
                </c:pt>
                <c:pt idx="2049">
                  <c:v>20090122</c:v>
                </c:pt>
                <c:pt idx="2050">
                  <c:v>20090123</c:v>
                </c:pt>
                <c:pt idx="2051">
                  <c:v>20090126</c:v>
                </c:pt>
                <c:pt idx="2052">
                  <c:v>20090127</c:v>
                </c:pt>
                <c:pt idx="2053">
                  <c:v>20090128</c:v>
                </c:pt>
                <c:pt idx="2054">
                  <c:v>20090129</c:v>
                </c:pt>
                <c:pt idx="2055">
                  <c:v>20090130</c:v>
                </c:pt>
                <c:pt idx="2056">
                  <c:v>20090202</c:v>
                </c:pt>
                <c:pt idx="2057">
                  <c:v>20090203</c:v>
                </c:pt>
                <c:pt idx="2058">
                  <c:v>20090204</c:v>
                </c:pt>
                <c:pt idx="2059">
                  <c:v>20090205</c:v>
                </c:pt>
                <c:pt idx="2060">
                  <c:v>20090206</c:v>
                </c:pt>
                <c:pt idx="2061">
                  <c:v>20090209</c:v>
                </c:pt>
                <c:pt idx="2062">
                  <c:v>20090210</c:v>
                </c:pt>
                <c:pt idx="2063">
                  <c:v>20090211</c:v>
                </c:pt>
                <c:pt idx="2064">
                  <c:v>20090212</c:v>
                </c:pt>
                <c:pt idx="2065">
                  <c:v>20090213</c:v>
                </c:pt>
                <c:pt idx="2066">
                  <c:v>20090216</c:v>
                </c:pt>
                <c:pt idx="2067">
                  <c:v>20090217</c:v>
                </c:pt>
                <c:pt idx="2068">
                  <c:v>20090218</c:v>
                </c:pt>
                <c:pt idx="2069">
                  <c:v>20090219</c:v>
                </c:pt>
                <c:pt idx="2070">
                  <c:v>20090220</c:v>
                </c:pt>
                <c:pt idx="2071">
                  <c:v>20090223</c:v>
                </c:pt>
                <c:pt idx="2072">
                  <c:v>20090224</c:v>
                </c:pt>
                <c:pt idx="2073">
                  <c:v>20090225</c:v>
                </c:pt>
                <c:pt idx="2074">
                  <c:v>20090226</c:v>
                </c:pt>
                <c:pt idx="2075">
                  <c:v>20090227</c:v>
                </c:pt>
                <c:pt idx="2076">
                  <c:v>20090302</c:v>
                </c:pt>
                <c:pt idx="2077">
                  <c:v>20090303</c:v>
                </c:pt>
                <c:pt idx="2078">
                  <c:v>20090304</c:v>
                </c:pt>
                <c:pt idx="2079">
                  <c:v>20090305</c:v>
                </c:pt>
                <c:pt idx="2080">
                  <c:v>20090306</c:v>
                </c:pt>
                <c:pt idx="2081">
                  <c:v>20090309</c:v>
                </c:pt>
                <c:pt idx="2082">
                  <c:v>20090310</c:v>
                </c:pt>
                <c:pt idx="2083">
                  <c:v>20090311</c:v>
                </c:pt>
                <c:pt idx="2084">
                  <c:v>20090312</c:v>
                </c:pt>
                <c:pt idx="2085">
                  <c:v>20090313</c:v>
                </c:pt>
                <c:pt idx="2086">
                  <c:v>20090316</c:v>
                </c:pt>
                <c:pt idx="2087">
                  <c:v>20090317</c:v>
                </c:pt>
                <c:pt idx="2088">
                  <c:v>20090318</c:v>
                </c:pt>
                <c:pt idx="2089">
                  <c:v>20090319</c:v>
                </c:pt>
                <c:pt idx="2090">
                  <c:v>20090320</c:v>
                </c:pt>
                <c:pt idx="2091">
                  <c:v>20090323</c:v>
                </c:pt>
                <c:pt idx="2092">
                  <c:v>20090324</c:v>
                </c:pt>
                <c:pt idx="2093">
                  <c:v>20090325</c:v>
                </c:pt>
                <c:pt idx="2094">
                  <c:v>20090326</c:v>
                </c:pt>
                <c:pt idx="2095">
                  <c:v>20090327</c:v>
                </c:pt>
                <c:pt idx="2096">
                  <c:v>20090330</c:v>
                </c:pt>
                <c:pt idx="2097">
                  <c:v>20090331</c:v>
                </c:pt>
                <c:pt idx="2098">
                  <c:v>20090401</c:v>
                </c:pt>
                <c:pt idx="2099">
                  <c:v>20090402</c:v>
                </c:pt>
                <c:pt idx="2100">
                  <c:v>20090403</c:v>
                </c:pt>
                <c:pt idx="2101">
                  <c:v>20090406</c:v>
                </c:pt>
                <c:pt idx="2102">
                  <c:v>20090407</c:v>
                </c:pt>
                <c:pt idx="2103">
                  <c:v>20090408</c:v>
                </c:pt>
                <c:pt idx="2104">
                  <c:v>20090409</c:v>
                </c:pt>
                <c:pt idx="2105">
                  <c:v>20090414</c:v>
                </c:pt>
                <c:pt idx="2106">
                  <c:v>20090415</c:v>
                </c:pt>
                <c:pt idx="2107">
                  <c:v>20090416</c:v>
                </c:pt>
                <c:pt idx="2108">
                  <c:v>20090417</c:v>
                </c:pt>
                <c:pt idx="2109">
                  <c:v>20090420</c:v>
                </c:pt>
                <c:pt idx="2110">
                  <c:v>20090421</c:v>
                </c:pt>
                <c:pt idx="2111">
                  <c:v>20090422</c:v>
                </c:pt>
                <c:pt idx="2112">
                  <c:v>20090423</c:v>
                </c:pt>
                <c:pt idx="2113">
                  <c:v>20090424</c:v>
                </c:pt>
                <c:pt idx="2114">
                  <c:v>20090427</c:v>
                </c:pt>
                <c:pt idx="2115">
                  <c:v>20090428</c:v>
                </c:pt>
                <c:pt idx="2116">
                  <c:v>20090429</c:v>
                </c:pt>
                <c:pt idx="2117">
                  <c:v>20090430</c:v>
                </c:pt>
                <c:pt idx="2118">
                  <c:v>20090504</c:v>
                </c:pt>
                <c:pt idx="2119">
                  <c:v>20090505</c:v>
                </c:pt>
                <c:pt idx="2120">
                  <c:v>20090506</c:v>
                </c:pt>
                <c:pt idx="2121">
                  <c:v>20090507</c:v>
                </c:pt>
                <c:pt idx="2122">
                  <c:v>20090508</c:v>
                </c:pt>
                <c:pt idx="2123">
                  <c:v>20090511</c:v>
                </c:pt>
                <c:pt idx="2124">
                  <c:v>20090512</c:v>
                </c:pt>
                <c:pt idx="2125">
                  <c:v>20090513</c:v>
                </c:pt>
                <c:pt idx="2126">
                  <c:v>20090514</c:v>
                </c:pt>
                <c:pt idx="2127">
                  <c:v>20090515</c:v>
                </c:pt>
                <c:pt idx="2128">
                  <c:v>20090518</c:v>
                </c:pt>
                <c:pt idx="2129">
                  <c:v>20090519</c:v>
                </c:pt>
                <c:pt idx="2130">
                  <c:v>20090520</c:v>
                </c:pt>
                <c:pt idx="2131">
                  <c:v>20090521</c:v>
                </c:pt>
                <c:pt idx="2132">
                  <c:v>20090522</c:v>
                </c:pt>
                <c:pt idx="2133">
                  <c:v>20090525</c:v>
                </c:pt>
                <c:pt idx="2134">
                  <c:v>20090526</c:v>
                </c:pt>
                <c:pt idx="2135">
                  <c:v>20090527</c:v>
                </c:pt>
                <c:pt idx="2136">
                  <c:v>20090528</c:v>
                </c:pt>
                <c:pt idx="2137">
                  <c:v>20090529</c:v>
                </c:pt>
                <c:pt idx="2138">
                  <c:v>20090601</c:v>
                </c:pt>
                <c:pt idx="2139">
                  <c:v>20090602</c:v>
                </c:pt>
                <c:pt idx="2140">
                  <c:v>20090603</c:v>
                </c:pt>
                <c:pt idx="2141">
                  <c:v>20090604</c:v>
                </c:pt>
                <c:pt idx="2142">
                  <c:v>20090605</c:v>
                </c:pt>
                <c:pt idx="2143">
                  <c:v>20090608</c:v>
                </c:pt>
                <c:pt idx="2144">
                  <c:v>20090609</c:v>
                </c:pt>
                <c:pt idx="2145">
                  <c:v>20090610</c:v>
                </c:pt>
                <c:pt idx="2146">
                  <c:v>20090611</c:v>
                </c:pt>
                <c:pt idx="2147">
                  <c:v>20090612</c:v>
                </c:pt>
                <c:pt idx="2148">
                  <c:v>20090615</c:v>
                </c:pt>
                <c:pt idx="2149">
                  <c:v>20090616</c:v>
                </c:pt>
                <c:pt idx="2150">
                  <c:v>20090617</c:v>
                </c:pt>
                <c:pt idx="2151">
                  <c:v>20090618</c:v>
                </c:pt>
                <c:pt idx="2152">
                  <c:v>20090619</c:v>
                </c:pt>
                <c:pt idx="2153">
                  <c:v>20090622</c:v>
                </c:pt>
                <c:pt idx="2154">
                  <c:v>20090623</c:v>
                </c:pt>
                <c:pt idx="2155">
                  <c:v>20090624</c:v>
                </c:pt>
                <c:pt idx="2156">
                  <c:v>20090625</c:v>
                </c:pt>
                <c:pt idx="2157">
                  <c:v>20090626</c:v>
                </c:pt>
                <c:pt idx="2158">
                  <c:v>20090629</c:v>
                </c:pt>
                <c:pt idx="2159">
                  <c:v>20090630</c:v>
                </c:pt>
                <c:pt idx="2160">
                  <c:v>20090701</c:v>
                </c:pt>
                <c:pt idx="2161">
                  <c:v>20090702</c:v>
                </c:pt>
                <c:pt idx="2162">
                  <c:v>20090703</c:v>
                </c:pt>
                <c:pt idx="2163">
                  <c:v>20090706</c:v>
                </c:pt>
                <c:pt idx="2164">
                  <c:v>20090707</c:v>
                </c:pt>
                <c:pt idx="2165">
                  <c:v>20090708</c:v>
                </c:pt>
                <c:pt idx="2166">
                  <c:v>20090709</c:v>
                </c:pt>
                <c:pt idx="2167">
                  <c:v>20090710</c:v>
                </c:pt>
                <c:pt idx="2168">
                  <c:v>20090713</c:v>
                </c:pt>
                <c:pt idx="2169">
                  <c:v>20090714</c:v>
                </c:pt>
                <c:pt idx="2170">
                  <c:v>20090715</c:v>
                </c:pt>
                <c:pt idx="2171">
                  <c:v>20090716</c:v>
                </c:pt>
                <c:pt idx="2172">
                  <c:v>20090717</c:v>
                </c:pt>
                <c:pt idx="2173">
                  <c:v>20090720</c:v>
                </c:pt>
                <c:pt idx="2174">
                  <c:v>20090721</c:v>
                </c:pt>
                <c:pt idx="2175">
                  <c:v>20090722</c:v>
                </c:pt>
                <c:pt idx="2176">
                  <c:v>20090723</c:v>
                </c:pt>
                <c:pt idx="2177">
                  <c:v>20090724</c:v>
                </c:pt>
                <c:pt idx="2178">
                  <c:v>20090727</c:v>
                </c:pt>
                <c:pt idx="2179">
                  <c:v>20090728</c:v>
                </c:pt>
                <c:pt idx="2180">
                  <c:v>20090729</c:v>
                </c:pt>
                <c:pt idx="2181">
                  <c:v>20090730</c:v>
                </c:pt>
                <c:pt idx="2182">
                  <c:v>20090731</c:v>
                </c:pt>
                <c:pt idx="2183">
                  <c:v>20090803</c:v>
                </c:pt>
                <c:pt idx="2184">
                  <c:v>20090804</c:v>
                </c:pt>
                <c:pt idx="2185">
                  <c:v>20090805</c:v>
                </c:pt>
                <c:pt idx="2186">
                  <c:v>20090806</c:v>
                </c:pt>
                <c:pt idx="2187">
                  <c:v>20090807</c:v>
                </c:pt>
                <c:pt idx="2188">
                  <c:v>20090810</c:v>
                </c:pt>
                <c:pt idx="2189">
                  <c:v>20090811</c:v>
                </c:pt>
                <c:pt idx="2190">
                  <c:v>20090812</c:v>
                </c:pt>
                <c:pt idx="2191">
                  <c:v>20090813</c:v>
                </c:pt>
                <c:pt idx="2192">
                  <c:v>20090814</c:v>
                </c:pt>
                <c:pt idx="2193">
                  <c:v>20090817</c:v>
                </c:pt>
                <c:pt idx="2194">
                  <c:v>20090818</c:v>
                </c:pt>
                <c:pt idx="2195">
                  <c:v>20090819</c:v>
                </c:pt>
                <c:pt idx="2196">
                  <c:v>20090820</c:v>
                </c:pt>
                <c:pt idx="2197">
                  <c:v>20090821</c:v>
                </c:pt>
                <c:pt idx="2198">
                  <c:v>20090824</c:v>
                </c:pt>
                <c:pt idx="2199">
                  <c:v>20090825</c:v>
                </c:pt>
                <c:pt idx="2200">
                  <c:v>20090826</c:v>
                </c:pt>
                <c:pt idx="2201">
                  <c:v>20090827</c:v>
                </c:pt>
                <c:pt idx="2202">
                  <c:v>20090828</c:v>
                </c:pt>
                <c:pt idx="2203">
                  <c:v>20090831</c:v>
                </c:pt>
                <c:pt idx="2204">
                  <c:v>20090901</c:v>
                </c:pt>
                <c:pt idx="2205">
                  <c:v>20090902</c:v>
                </c:pt>
                <c:pt idx="2206">
                  <c:v>20090903</c:v>
                </c:pt>
                <c:pt idx="2207">
                  <c:v>20090904</c:v>
                </c:pt>
                <c:pt idx="2208">
                  <c:v>20090907</c:v>
                </c:pt>
                <c:pt idx="2209">
                  <c:v>20090908</c:v>
                </c:pt>
                <c:pt idx="2210">
                  <c:v>20090909</c:v>
                </c:pt>
                <c:pt idx="2211">
                  <c:v>20090910</c:v>
                </c:pt>
                <c:pt idx="2212">
                  <c:v>20090911</c:v>
                </c:pt>
                <c:pt idx="2213">
                  <c:v>20090914</c:v>
                </c:pt>
                <c:pt idx="2214">
                  <c:v>20090915</c:v>
                </c:pt>
                <c:pt idx="2215">
                  <c:v>20090916</c:v>
                </c:pt>
                <c:pt idx="2216">
                  <c:v>20090917</c:v>
                </c:pt>
                <c:pt idx="2217">
                  <c:v>20090918</c:v>
                </c:pt>
                <c:pt idx="2218">
                  <c:v>20090921</c:v>
                </c:pt>
                <c:pt idx="2219">
                  <c:v>20090922</c:v>
                </c:pt>
                <c:pt idx="2220">
                  <c:v>20090923</c:v>
                </c:pt>
                <c:pt idx="2221">
                  <c:v>20090924</c:v>
                </c:pt>
                <c:pt idx="2222">
                  <c:v>20090925</c:v>
                </c:pt>
                <c:pt idx="2223">
                  <c:v>20090928</c:v>
                </c:pt>
                <c:pt idx="2224">
                  <c:v>20090929</c:v>
                </c:pt>
                <c:pt idx="2225">
                  <c:v>20090930</c:v>
                </c:pt>
                <c:pt idx="2226">
                  <c:v>20091001</c:v>
                </c:pt>
                <c:pt idx="2227">
                  <c:v>20091002</c:v>
                </c:pt>
                <c:pt idx="2228">
                  <c:v>20091005</c:v>
                </c:pt>
                <c:pt idx="2229">
                  <c:v>20091006</c:v>
                </c:pt>
                <c:pt idx="2230">
                  <c:v>20091007</c:v>
                </c:pt>
                <c:pt idx="2231">
                  <c:v>20091008</c:v>
                </c:pt>
                <c:pt idx="2232">
                  <c:v>20091009</c:v>
                </c:pt>
                <c:pt idx="2233">
                  <c:v>20091012</c:v>
                </c:pt>
                <c:pt idx="2234">
                  <c:v>20091013</c:v>
                </c:pt>
                <c:pt idx="2235">
                  <c:v>20091014</c:v>
                </c:pt>
                <c:pt idx="2236">
                  <c:v>20091015</c:v>
                </c:pt>
                <c:pt idx="2237">
                  <c:v>20091016</c:v>
                </c:pt>
                <c:pt idx="2238">
                  <c:v>20091019</c:v>
                </c:pt>
                <c:pt idx="2239">
                  <c:v>20091020</c:v>
                </c:pt>
                <c:pt idx="2240">
                  <c:v>20091021</c:v>
                </c:pt>
                <c:pt idx="2241">
                  <c:v>20091022</c:v>
                </c:pt>
                <c:pt idx="2242">
                  <c:v>20091023</c:v>
                </c:pt>
                <c:pt idx="2243">
                  <c:v>20091026</c:v>
                </c:pt>
                <c:pt idx="2244">
                  <c:v>20091027</c:v>
                </c:pt>
                <c:pt idx="2245">
                  <c:v>20091028</c:v>
                </c:pt>
                <c:pt idx="2246">
                  <c:v>20091029</c:v>
                </c:pt>
                <c:pt idx="2247">
                  <c:v>20091030</c:v>
                </c:pt>
                <c:pt idx="2248">
                  <c:v>20091102</c:v>
                </c:pt>
                <c:pt idx="2249">
                  <c:v>20091103</c:v>
                </c:pt>
                <c:pt idx="2250">
                  <c:v>20091104</c:v>
                </c:pt>
                <c:pt idx="2251">
                  <c:v>20091105</c:v>
                </c:pt>
                <c:pt idx="2252">
                  <c:v>20091106</c:v>
                </c:pt>
                <c:pt idx="2253">
                  <c:v>20091109</c:v>
                </c:pt>
                <c:pt idx="2254">
                  <c:v>20091110</c:v>
                </c:pt>
                <c:pt idx="2255">
                  <c:v>20091111</c:v>
                </c:pt>
                <c:pt idx="2256">
                  <c:v>20091112</c:v>
                </c:pt>
                <c:pt idx="2257">
                  <c:v>20091113</c:v>
                </c:pt>
                <c:pt idx="2258">
                  <c:v>20091116</c:v>
                </c:pt>
                <c:pt idx="2259">
                  <c:v>20091117</c:v>
                </c:pt>
                <c:pt idx="2260">
                  <c:v>20091118</c:v>
                </c:pt>
                <c:pt idx="2261">
                  <c:v>20091119</c:v>
                </c:pt>
                <c:pt idx="2262">
                  <c:v>20091120</c:v>
                </c:pt>
                <c:pt idx="2263">
                  <c:v>20091123</c:v>
                </c:pt>
                <c:pt idx="2264">
                  <c:v>20091124</c:v>
                </c:pt>
                <c:pt idx="2265">
                  <c:v>20091125</c:v>
                </c:pt>
                <c:pt idx="2266">
                  <c:v>20091126</c:v>
                </c:pt>
                <c:pt idx="2267">
                  <c:v>20091127</c:v>
                </c:pt>
                <c:pt idx="2268">
                  <c:v>20091130</c:v>
                </c:pt>
                <c:pt idx="2269">
                  <c:v>20091201</c:v>
                </c:pt>
                <c:pt idx="2270">
                  <c:v>20091202</c:v>
                </c:pt>
                <c:pt idx="2271">
                  <c:v>20091203</c:v>
                </c:pt>
                <c:pt idx="2272">
                  <c:v>20091204</c:v>
                </c:pt>
                <c:pt idx="2273">
                  <c:v>20091207</c:v>
                </c:pt>
                <c:pt idx="2274">
                  <c:v>20091208</c:v>
                </c:pt>
                <c:pt idx="2275">
                  <c:v>20091209</c:v>
                </c:pt>
                <c:pt idx="2276">
                  <c:v>20091210</c:v>
                </c:pt>
                <c:pt idx="2277">
                  <c:v>20091211</c:v>
                </c:pt>
                <c:pt idx="2278">
                  <c:v>20091214</c:v>
                </c:pt>
                <c:pt idx="2279">
                  <c:v>20091215</c:v>
                </c:pt>
                <c:pt idx="2280">
                  <c:v>20091216</c:v>
                </c:pt>
                <c:pt idx="2281">
                  <c:v>20091217</c:v>
                </c:pt>
                <c:pt idx="2282">
                  <c:v>20091218</c:v>
                </c:pt>
                <c:pt idx="2283">
                  <c:v>20091221</c:v>
                </c:pt>
                <c:pt idx="2284">
                  <c:v>20091222</c:v>
                </c:pt>
                <c:pt idx="2285">
                  <c:v>20091223</c:v>
                </c:pt>
                <c:pt idx="2286">
                  <c:v>20091228</c:v>
                </c:pt>
                <c:pt idx="2287">
                  <c:v>20091229</c:v>
                </c:pt>
                <c:pt idx="2288">
                  <c:v>20091230</c:v>
                </c:pt>
                <c:pt idx="2289">
                  <c:v>20100104</c:v>
                </c:pt>
                <c:pt idx="2290">
                  <c:v>20100105</c:v>
                </c:pt>
                <c:pt idx="2291">
                  <c:v>20100106</c:v>
                </c:pt>
                <c:pt idx="2292">
                  <c:v>20100107</c:v>
                </c:pt>
                <c:pt idx="2293">
                  <c:v>20100108</c:v>
                </c:pt>
                <c:pt idx="2294">
                  <c:v>20100111</c:v>
                </c:pt>
                <c:pt idx="2295">
                  <c:v>20100112</c:v>
                </c:pt>
                <c:pt idx="2296">
                  <c:v>20100113</c:v>
                </c:pt>
                <c:pt idx="2297">
                  <c:v>20100114</c:v>
                </c:pt>
                <c:pt idx="2298">
                  <c:v>20100115</c:v>
                </c:pt>
                <c:pt idx="2299">
                  <c:v>20100118</c:v>
                </c:pt>
                <c:pt idx="2300">
                  <c:v>20100119</c:v>
                </c:pt>
                <c:pt idx="2301">
                  <c:v>20100120</c:v>
                </c:pt>
                <c:pt idx="2302">
                  <c:v>20100121</c:v>
                </c:pt>
                <c:pt idx="2303">
                  <c:v>20100122</c:v>
                </c:pt>
                <c:pt idx="2304">
                  <c:v>20100125</c:v>
                </c:pt>
                <c:pt idx="2305">
                  <c:v>20100126</c:v>
                </c:pt>
                <c:pt idx="2306">
                  <c:v>20100127</c:v>
                </c:pt>
                <c:pt idx="2307">
                  <c:v>20100128</c:v>
                </c:pt>
                <c:pt idx="2308">
                  <c:v>20100129</c:v>
                </c:pt>
                <c:pt idx="2309">
                  <c:v>20100201</c:v>
                </c:pt>
                <c:pt idx="2310">
                  <c:v>20100202</c:v>
                </c:pt>
                <c:pt idx="2311">
                  <c:v>20100203</c:v>
                </c:pt>
                <c:pt idx="2312">
                  <c:v>20100204</c:v>
                </c:pt>
                <c:pt idx="2313">
                  <c:v>20100205</c:v>
                </c:pt>
                <c:pt idx="2314">
                  <c:v>20100208</c:v>
                </c:pt>
                <c:pt idx="2315">
                  <c:v>20100209</c:v>
                </c:pt>
                <c:pt idx="2316">
                  <c:v>20100210</c:v>
                </c:pt>
                <c:pt idx="2317">
                  <c:v>20100211</c:v>
                </c:pt>
                <c:pt idx="2318">
                  <c:v>20100212</c:v>
                </c:pt>
                <c:pt idx="2319">
                  <c:v>20100215</c:v>
                </c:pt>
                <c:pt idx="2320">
                  <c:v>20100216</c:v>
                </c:pt>
                <c:pt idx="2321">
                  <c:v>20100217</c:v>
                </c:pt>
                <c:pt idx="2322">
                  <c:v>20100218</c:v>
                </c:pt>
                <c:pt idx="2323">
                  <c:v>20100219</c:v>
                </c:pt>
                <c:pt idx="2324">
                  <c:v>20100222</c:v>
                </c:pt>
                <c:pt idx="2325">
                  <c:v>20100223</c:v>
                </c:pt>
                <c:pt idx="2326">
                  <c:v>20100224</c:v>
                </c:pt>
                <c:pt idx="2327">
                  <c:v>20100225</c:v>
                </c:pt>
                <c:pt idx="2328">
                  <c:v>20100226</c:v>
                </c:pt>
                <c:pt idx="2329">
                  <c:v>20100301</c:v>
                </c:pt>
                <c:pt idx="2330">
                  <c:v>20100302</c:v>
                </c:pt>
                <c:pt idx="2331">
                  <c:v>20100303</c:v>
                </c:pt>
                <c:pt idx="2332">
                  <c:v>20100304</c:v>
                </c:pt>
                <c:pt idx="2333">
                  <c:v>20100305</c:v>
                </c:pt>
                <c:pt idx="2334">
                  <c:v>20100308</c:v>
                </c:pt>
                <c:pt idx="2335">
                  <c:v>20100309</c:v>
                </c:pt>
                <c:pt idx="2336">
                  <c:v>20100310</c:v>
                </c:pt>
                <c:pt idx="2337">
                  <c:v>20100311</c:v>
                </c:pt>
                <c:pt idx="2338">
                  <c:v>20100312</c:v>
                </c:pt>
                <c:pt idx="2339">
                  <c:v>20100315</c:v>
                </c:pt>
                <c:pt idx="2340">
                  <c:v>20100316</c:v>
                </c:pt>
                <c:pt idx="2341">
                  <c:v>20100317</c:v>
                </c:pt>
                <c:pt idx="2342">
                  <c:v>20100318</c:v>
                </c:pt>
                <c:pt idx="2343">
                  <c:v>20100319</c:v>
                </c:pt>
                <c:pt idx="2344">
                  <c:v>20100322</c:v>
                </c:pt>
                <c:pt idx="2345">
                  <c:v>20100323</c:v>
                </c:pt>
                <c:pt idx="2346">
                  <c:v>20100324</c:v>
                </c:pt>
                <c:pt idx="2347">
                  <c:v>20100325</c:v>
                </c:pt>
                <c:pt idx="2348">
                  <c:v>20100326</c:v>
                </c:pt>
                <c:pt idx="2349">
                  <c:v>20100329</c:v>
                </c:pt>
                <c:pt idx="2350">
                  <c:v>20100330</c:v>
                </c:pt>
                <c:pt idx="2351">
                  <c:v>20100331</c:v>
                </c:pt>
                <c:pt idx="2352">
                  <c:v>20100401</c:v>
                </c:pt>
                <c:pt idx="2353">
                  <c:v>20100406</c:v>
                </c:pt>
                <c:pt idx="2354">
                  <c:v>20100407</c:v>
                </c:pt>
                <c:pt idx="2355">
                  <c:v>20100408</c:v>
                </c:pt>
                <c:pt idx="2356">
                  <c:v>20100409</c:v>
                </c:pt>
                <c:pt idx="2357">
                  <c:v>20100412</c:v>
                </c:pt>
                <c:pt idx="2358">
                  <c:v>20100413</c:v>
                </c:pt>
                <c:pt idx="2359">
                  <c:v>20100414</c:v>
                </c:pt>
                <c:pt idx="2360">
                  <c:v>20100415</c:v>
                </c:pt>
                <c:pt idx="2361">
                  <c:v>20100416</c:v>
                </c:pt>
                <c:pt idx="2362">
                  <c:v>20100419</c:v>
                </c:pt>
                <c:pt idx="2363">
                  <c:v>20100420</c:v>
                </c:pt>
                <c:pt idx="2364">
                  <c:v>20100421</c:v>
                </c:pt>
                <c:pt idx="2365">
                  <c:v>20100422</c:v>
                </c:pt>
                <c:pt idx="2366">
                  <c:v>20100423</c:v>
                </c:pt>
                <c:pt idx="2367">
                  <c:v>20100426</c:v>
                </c:pt>
                <c:pt idx="2368">
                  <c:v>20100427</c:v>
                </c:pt>
                <c:pt idx="2369">
                  <c:v>20100428</c:v>
                </c:pt>
                <c:pt idx="2370">
                  <c:v>20100429</c:v>
                </c:pt>
                <c:pt idx="2371">
                  <c:v>20100430</c:v>
                </c:pt>
                <c:pt idx="2372">
                  <c:v>20100503</c:v>
                </c:pt>
                <c:pt idx="2373">
                  <c:v>20100504</c:v>
                </c:pt>
                <c:pt idx="2374">
                  <c:v>20100505</c:v>
                </c:pt>
                <c:pt idx="2375">
                  <c:v>20100506</c:v>
                </c:pt>
                <c:pt idx="2376">
                  <c:v>20100507</c:v>
                </c:pt>
                <c:pt idx="2377">
                  <c:v>20100510</c:v>
                </c:pt>
                <c:pt idx="2378">
                  <c:v>20100511</c:v>
                </c:pt>
                <c:pt idx="2379">
                  <c:v>20100512</c:v>
                </c:pt>
                <c:pt idx="2380">
                  <c:v>20100513</c:v>
                </c:pt>
                <c:pt idx="2381">
                  <c:v>20100514</c:v>
                </c:pt>
                <c:pt idx="2382">
                  <c:v>20100517</c:v>
                </c:pt>
                <c:pt idx="2383">
                  <c:v>20100518</c:v>
                </c:pt>
                <c:pt idx="2384">
                  <c:v>20100519</c:v>
                </c:pt>
                <c:pt idx="2385">
                  <c:v>20100520</c:v>
                </c:pt>
                <c:pt idx="2386">
                  <c:v>20100521</c:v>
                </c:pt>
                <c:pt idx="2387">
                  <c:v>20100524</c:v>
                </c:pt>
                <c:pt idx="2388">
                  <c:v>20100525</c:v>
                </c:pt>
                <c:pt idx="2389">
                  <c:v>20100526</c:v>
                </c:pt>
                <c:pt idx="2390">
                  <c:v>20100527</c:v>
                </c:pt>
                <c:pt idx="2391">
                  <c:v>20100528</c:v>
                </c:pt>
                <c:pt idx="2392">
                  <c:v>20100531</c:v>
                </c:pt>
                <c:pt idx="2393">
                  <c:v>20100601</c:v>
                </c:pt>
                <c:pt idx="2394">
                  <c:v>20100602</c:v>
                </c:pt>
                <c:pt idx="2395">
                  <c:v>20100603</c:v>
                </c:pt>
                <c:pt idx="2396">
                  <c:v>20100604</c:v>
                </c:pt>
                <c:pt idx="2397">
                  <c:v>20100607</c:v>
                </c:pt>
                <c:pt idx="2398">
                  <c:v>20100608</c:v>
                </c:pt>
                <c:pt idx="2399">
                  <c:v>20100609</c:v>
                </c:pt>
                <c:pt idx="2400">
                  <c:v>20100610</c:v>
                </c:pt>
                <c:pt idx="2401">
                  <c:v>20100611</c:v>
                </c:pt>
                <c:pt idx="2402">
                  <c:v>20100614</c:v>
                </c:pt>
                <c:pt idx="2403">
                  <c:v>20100615</c:v>
                </c:pt>
                <c:pt idx="2404">
                  <c:v>20100616</c:v>
                </c:pt>
                <c:pt idx="2405">
                  <c:v>20100617</c:v>
                </c:pt>
                <c:pt idx="2406">
                  <c:v>20100618</c:v>
                </c:pt>
                <c:pt idx="2407">
                  <c:v>20100621</c:v>
                </c:pt>
                <c:pt idx="2408">
                  <c:v>20100622</c:v>
                </c:pt>
                <c:pt idx="2409">
                  <c:v>20100623</c:v>
                </c:pt>
                <c:pt idx="2410">
                  <c:v>20100624</c:v>
                </c:pt>
                <c:pt idx="2411">
                  <c:v>20100625</c:v>
                </c:pt>
                <c:pt idx="2412">
                  <c:v>20100628</c:v>
                </c:pt>
                <c:pt idx="2413">
                  <c:v>20100629</c:v>
                </c:pt>
                <c:pt idx="2414">
                  <c:v>20100630</c:v>
                </c:pt>
                <c:pt idx="2415">
                  <c:v>20100701</c:v>
                </c:pt>
                <c:pt idx="2416">
                  <c:v>20100702</c:v>
                </c:pt>
                <c:pt idx="2417">
                  <c:v>20100705</c:v>
                </c:pt>
                <c:pt idx="2418">
                  <c:v>20100706</c:v>
                </c:pt>
                <c:pt idx="2419">
                  <c:v>20100707</c:v>
                </c:pt>
                <c:pt idx="2420">
                  <c:v>20100708</c:v>
                </c:pt>
                <c:pt idx="2421">
                  <c:v>20100709</c:v>
                </c:pt>
                <c:pt idx="2422">
                  <c:v>20100712</c:v>
                </c:pt>
                <c:pt idx="2423">
                  <c:v>20100713</c:v>
                </c:pt>
                <c:pt idx="2424">
                  <c:v>20100714</c:v>
                </c:pt>
                <c:pt idx="2425">
                  <c:v>20100715</c:v>
                </c:pt>
                <c:pt idx="2426">
                  <c:v>20100716</c:v>
                </c:pt>
                <c:pt idx="2427">
                  <c:v>20100719</c:v>
                </c:pt>
                <c:pt idx="2428">
                  <c:v>20100720</c:v>
                </c:pt>
                <c:pt idx="2429">
                  <c:v>20100721</c:v>
                </c:pt>
                <c:pt idx="2430">
                  <c:v>20100722</c:v>
                </c:pt>
                <c:pt idx="2431">
                  <c:v>20100723</c:v>
                </c:pt>
                <c:pt idx="2432">
                  <c:v>20100726</c:v>
                </c:pt>
                <c:pt idx="2433">
                  <c:v>20100727</c:v>
                </c:pt>
                <c:pt idx="2434">
                  <c:v>20100728</c:v>
                </c:pt>
                <c:pt idx="2435">
                  <c:v>20100729</c:v>
                </c:pt>
                <c:pt idx="2436">
                  <c:v>20100730</c:v>
                </c:pt>
                <c:pt idx="2437">
                  <c:v>20100802</c:v>
                </c:pt>
                <c:pt idx="2438">
                  <c:v>20100803</c:v>
                </c:pt>
                <c:pt idx="2439">
                  <c:v>20100804</c:v>
                </c:pt>
                <c:pt idx="2440">
                  <c:v>20100805</c:v>
                </c:pt>
                <c:pt idx="2441">
                  <c:v>20100806</c:v>
                </c:pt>
                <c:pt idx="2442">
                  <c:v>20100809</c:v>
                </c:pt>
                <c:pt idx="2443">
                  <c:v>20100810</c:v>
                </c:pt>
                <c:pt idx="2444">
                  <c:v>20100811</c:v>
                </c:pt>
                <c:pt idx="2445">
                  <c:v>20100812</c:v>
                </c:pt>
                <c:pt idx="2446">
                  <c:v>20100813</c:v>
                </c:pt>
                <c:pt idx="2447">
                  <c:v>20100816</c:v>
                </c:pt>
                <c:pt idx="2448">
                  <c:v>20100817</c:v>
                </c:pt>
                <c:pt idx="2449">
                  <c:v>20100818</c:v>
                </c:pt>
                <c:pt idx="2450">
                  <c:v>20100819</c:v>
                </c:pt>
                <c:pt idx="2451">
                  <c:v>20100820</c:v>
                </c:pt>
                <c:pt idx="2452">
                  <c:v>20100823</c:v>
                </c:pt>
                <c:pt idx="2453">
                  <c:v>20100824</c:v>
                </c:pt>
                <c:pt idx="2454">
                  <c:v>20100825</c:v>
                </c:pt>
                <c:pt idx="2455">
                  <c:v>20100826</c:v>
                </c:pt>
                <c:pt idx="2456">
                  <c:v>20100827</c:v>
                </c:pt>
                <c:pt idx="2457">
                  <c:v>20100830</c:v>
                </c:pt>
                <c:pt idx="2458">
                  <c:v>20100831</c:v>
                </c:pt>
                <c:pt idx="2459">
                  <c:v>20100901</c:v>
                </c:pt>
                <c:pt idx="2460">
                  <c:v>20100902</c:v>
                </c:pt>
                <c:pt idx="2461">
                  <c:v>20100903</c:v>
                </c:pt>
                <c:pt idx="2462">
                  <c:v>20100906</c:v>
                </c:pt>
                <c:pt idx="2463">
                  <c:v>20100907</c:v>
                </c:pt>
                <c:pt idx="2464">
                  <c:v>20100908</c:v>
                </c:pt>
                <c:pt idx="2465">
                  <c:v>20100909</c:v>
                </c:pt>
                <c:pt idx="2466">
                  <c:v>20100910</c:v>
                </c:pt>
                <c:pt idx="2467">
                  <c:v>20100913</c:v>
                </c:pt>
                <c:pt idx="2468">
                  <c:v>20100914</c:v>
                </c:pt>
                <c:pt idx="2469">
                  <c:v>20100915</c:v>
                </c:pt>
                <c:pt idx="2470">
                  <c:v>20100916</c:v>
                </c:pt>
                <c:pt idx="2471">
                  <c:v>20100917</c:v>
                </c:pt>
                <c:pt idx="2472">
                  <c:v>20100920</c:v>
                </c:pt>
                <c:pt idx="2473">
                  <c:v>20100921</c:v>
                </c:pt>
                <c:pt idx="2474">
                  <c:v>20100922</c:v>
                </c:pt>
                <c:pt idx="2475">
                  <c:v>20100923</c:v>
                </c:pt>
                <c:pt idx="2476">
                  <c:v>20100924</c:v>
                </c:pt>
                <c:pt idx="2477">
                  <c:v>20100927</c:v>
                </c:pt>
                <c:pt idx="2478">
                  <c:v>20100928</c:v>
                </c:pt>
                <c:pt idx="2479">
                  <c:v>20100929</c:v>
                </c:pt>
                <c:pt idx="2480">
                  <c:v>20100930</c:v>
                </c:pt>
                <c:pt idx="2481">
                  <c:v>20101001</c:v>
                </c:pt>
                <c:pt idx="2482">
                  <c:v>20101004</c:v>
                </c:pt>
                <c:pt idx="2483">
                  <c:v>20101005</c:v>
                </c:pt>
                <c:pt idx="2484">
                  <c:v>20101006</c:v>
                </c:pt>
                <c:pt idx="2485">
                  <c:v>20101007</c:v>
                </c:pt>
                <c:pt idx="2486">
                  <c:v>20101008</c:v>
                </c:pt>
                <c:pt idx="2487">
                  <c:v>20101011</c:v>
                </c:pt>
                <c:pt idx="2488">
                  <c:v>20101012</c:v>
                </c:pt>
                <c:pt idx="2489">
                  <c:v>20101013</c:v>
                </c:pt>
                <c:pt idx="2490">
                  <c:v>20101014</c:v>
                </c:pt>
                <c:pt idx="2491">
                  <c:v>20101015</c:v>
                </c:pt>
                <c:pt idx="2492">
                  <c:v>20101018</c:v>
                </c:pt>
                <c:pt idx="2493">
                  <c:v>20101019</c:v>
                </c:pt>
                <c:pt idx="2494">
                  <c:v>20101020</c:v>
                </c:pt>
                <c:pt idx="2495">
                  <c:v>20101021</c:v>
                </c:pt>
                <c:pt idx="2496">
                  <c:v>20101022</c:v>
                </c:pt>
                <c:pt idx="2497">
                  <c:v>20101025</c:v>
                </c:pt>
                <c:pt idx="2498">
                  <c:v>20101026</c:v>
                </c:pt>
                <c:pt idx="2499">
                  <c:v>20101027</c:v>
                </c:pt>
                <c:pt idx="2500">
                  <c:v>20101028</c:v>
                </c:pt>
                <c:pt idx="2501">
                  <c:v>20101029</c:v>
                </c:pt>
                <c:pt idx="2502">
                  <c:v>20101101</c:v>
                </c:pt>
                <c:pt idx="2503">
                  <c:v>20101102</c:v>
                </c:pt>
                <c:pt idx="2504">
                  <c:v>20101103</c:v>
                </c:pt>
                <c:pt idx="2505">
                  <c:v>20101104</c:v>
                </c:pt>
                <c:pt idx="2506">
                  <c:v>20101105</c:v>
                </c:pt>
                <c:pt idx="2507">
                  <c:v>20101108</c:v>
                </c:pt>
                <c:pt idx="2508">
                  <c:v>20101109</c:v>
                </c:pt>
                <c:pt idx="2509">
                  <c:v>20101110</c:v>
                </c:pt>
                <c:pt idx="2510">
                  <c:v>20101111</c:v>
                </c:pt>
                <c:pt idx="2511">
                  <c:v>20101112</c:v>
                </c:pt>
                <c:pt idx="2512">
                  <c:v>20101115</c:v>
                </c:pt>
                <c:pt idx="2513">
                  <c:v>20101116</c:v>
                </c:pt>
                <c:pt idx="2514">
                  <c:v>20101117</c:v>
                </c:pt>
                <c:pt idx="2515">
                  <c:v>20101118</c:v>
                </c:pt>
                <c:pt idx="2516">
                  <c:v>20101119</c:v>
                </c:pt>
                <c:pt idx="2517">
                  <c:v>20101122</c:v>
                </c:pt>
                <c:pt idx="2518">
                  <c:v>20101123</c:v>
                </c:pt>
                <c:pt idx="2519">
                  <c:v>20101124</c:v>
                </c:pt>
                <c:pt idx="2520">
                  <c:v>20101125</c:v>
                </c:pt>
                <c:pt idx="2521">
                  <c:v>20101126</c:v>
                </c:pt>
                <c:pt idx="2522">
                  <c:v>20101129</c:v>
                </c:pt>
                <c:pt idx="2523">
                  <c:v>20101130</c:v>
                </c:pt>
                <c:pt idx="2524">
                  <c:v>20101201</c:v>
                </c:pt>
                <c:pt idx="2525">
                  <c:v>20101202</c:v>
                </c:pt>
                <c:pt idx="2526">
                  <c:v>20101203</c:v>
                </c:pt>
                <c:pt idx="2527">
                  <c:v>20101206</c:v>
                </c:pt>
                <c:pt idx="2528">
                  <c:v>20101207</c:v>
                </c:pt>
                <c:pt idx="2529">
                  <c:v>20101208</c:v>
                </c:pt>
                <c:pt idx="2530">
                  <c:v>20101209</c:v>
                </c:pt>
                <c:pt idx="2531">
                  <c:v>20101210</c:v>
                </c:pt>
                <c:pt idx="2532">
                  <c:v>20101213</c:v>
                </c:pt>
                <c:pt idx="2533">
                  <c:v>20101214</c:v>
                </c:pt>
                <c:pt idx="2534">
                  <c:v>20101215</c:v>
                </c:pt>
                <c:pt idx="2535">
                  <c:v>20101216</c:v>
                </c:pt>
                <c:pt idx="2536">
                  <c:v>20101217</c:v>
                </c:pt>
                <c:pt idx="2537">
                  <c:v>20101220</c:v>
                </c:pt>
                <c:pt idx="2538">
                  <c:v>20101221</c:v>
                </c:pt>
                <c:pt idx="2539">
                  <c:v>20101222</c:v>
                </c:pt>
                <c:pt idx="2540">
                  <c:v>20101223</c:v>
                </c:pt>
                <c:pt idx="2541">
                  <c:v>20101227</c:v>
                </c:pt>
                <c:pt idx="2542">
                  <c:v>20101228</c:v>
                </c:pt>
                <c:pt idx="2543">
                  <c:v>20101229</c:v>
                </c:pt>
                <c:pt idx="2544">
                  <c:v>20101230</c:v>
                </c:pt>
                <c:pt idx="2545">
                  <c:v>20110103</c:v>
                </c:pt>
                <c:pt idx="2546">
                  <c:v>20110104</c:v>
                </c:pt>
                <c:pt idx="2547">
                  <c:v>20110105</c:v>
                </c:pt>
                <c:pt idx="2548">
                  <c:v>20110106</c:v>
                </c:pt>
                <c:pt idx="2549">
                  <c:v>20110107</c:v>
                </c:pt>
                <c:pt idx="2550">
                  <c:v>20110110</c:v>
                </c:pt>
                <c:pt idx="2551">
                  <c:v>20110111</c:v>
                </c:pt>
                <c:pt idx="2552">
                  <c:v>20110112</c:v>
                </c:pt>
                <c:pt idx="2553">
                  <c:v>20110113</c:v>
                </c:pt>
                <c:pt idx="2554">
                  <c:v>20110114</c:v>
                </c:pt>
                <c:pt idx="2555">
                  <c:v>20110117</c:v>
                </c:pt>
                <c:pt idx="2556">
                  <c:v>20110118</c:v>
                </c:pt>
                <c:pt idx="2557">
                  <c:v>20110119</c:v>
                </c:pt>
                <c:pt idx="2558">
                  <c:v>20110120</c:v>
                </c:pt>
                <c:pt idx="2559">
                  <c:v>20110121</c:v>
                </c:pt>
                <c:pt idx="2560">
                  <c:v>20110124</c:v>
                </c:pt>
                <c:pt idx="2561">
                  <c:v>20110125</c:v>
                </c:pt>
                <c:pt idx="2562">
                  <c:v>20110126</c:v>
                </c:pt>
                <c:pt idx="2563">
                  <c:v>20110127</c:v>
                </c:pt>
                <c:pt idx="2564">
                  <c:v>20110128</c:v>
                </c:pt>
                <c:pt idx="2565">
                  <c:v>20110131</c:v>
                </c:pt>
                <c:pt idx="2566">
                  <c:v>20110201</c:v>
                </c:pt>
                <c:pt idx="2567">
                  <c:v>20110202</c:v>
                </c:pt>
                <c:pt idx="2568">
                  <c:v>20110203</c:v>
                </c:pt>
                <c:pt idx="2569">
                  <c:v>20110204</c:v>
                </c:pt>
                <c:pt idx="2570">
                  <c:v>20110207</c:v>
                </c:pt>
                <c:pt idx="2571">
                  <c:v>20110208</c:v>
                </c:pt>
                <c:pt idx="2572">
                  <c:v>20110209</c:v>
                </c:pt>
                <c:pt idx="2573">
                  <c:v>20110210</c:v>
                </c:pt>
                <c:pt idx="2574">
                  <c:v>20110211</c:v>
                </c:pt>
                <c:pt idx="2575">
                  <c:v>20110214</c:v>
                </c:pt>
                <c:pt idx="2576">
                  <c:v>20110215</c:v>
                </c:pt>
                <c:pt idx="2577">
                  <c:v>20110216</c:v>
                </c:pt>
                <c:pt idx="2578">
                  <c:v>20110217</c:v>
                </c:pt>
                <c:pt idx="2579">
                  <c:v>20110218</c:v>
                </c:pt>
                <c:pt idx="2580">
                  <c:v>20110221</c:v>
                </c:pt>
                <c:pt idx="2581">
                  <c:v>20110222</c:v>
                </c:pt>
                <c:pt idx="2582">
                  <c:v>20110223</c:v>
                </c:pt>
                <c:pt idx="2583">
                  <c:v>20110224</c:v>
                </c:pt>
                <c:pt idx="2584">
                  <c:v>20110225</c:v>
                </c:pt>
                <c:pt idx="2585">
                  <c:v>20110228</c:v>
                </c:pt>
                <c:pt idx="2586">
                  <c:v>20110301</c:v>
                </c:pt>
                <c:pt idx="2587">
                  <c:v>20110302</c:v>
                </c:pt>
                <c:pt idx="2588">
                  <c:v>20110303</c:v>
                </c:pt>
                <c:pt idx="2589">
                  <c:v>20110304</c:v>
                </c:pt>
                <c:pt idx="2590">
                  <c:v>20110307</c:v>
                </c:pt>
                <c:pt idx="2591">
                  <c:v>20110308</c:v>
                </c:pt>
                <c:pt idx="2592">
                  <c:v>20110309</c:v>
                </c:pt>
                <c:pt idx="2593">
                  <c:v>20110310</c:v>
                </c:pt>
                <c:pt idx="2594">
                  <c:v>20110311</c:v>
                </c:pt>
                <c:pt idx="2595">
                  <c:v>20110314</c:v>
                </c:pt>
                <c:pt idx="2596">
                  <c:v>20110315</c:v>
                </c:pt>
                <c:pt idx="2597">
                  <c:v>20110316</c:v>
                </c:pt>
                <c:pt idx="2598">
                  <c:v>20110317</c:v>
                </c:pt>
                <c:pt idx="2599">
                  <c:v>20110318</c:v>
                </c:pt>
                <c:pt idx="2600">
                  <c:v>20110321</c:v>
                </c:pt>
                <c:pt idx="2601">
                  <c:v>20110322</c:v>
                </c:pt>
                <c:pt idx="2602">
                  <c:v>20110323</c:v>
                </c:pt>
                <c:pt idx="2603">
                  <c:v>20110324</c:v>
                </c:pt>
                <c:pt idx="2604">
                  <c:v>20110325</c:v>
                </c:pt>
                <c:pt idx="2605">
                  <c:v>20110328</c:v>
                </c:pt>
                <c:pt idx="2606">
                  <c:v>20110329</c:v>
                </c:pt>
                <c:pt idx="2607">
                  <c:v>20110330</c:v>
                </c:pt>
                <c:pt idx="2608">
                  <c:v>20110331</c:v>
                </c:pt>
                <c:pt idx="2609">
                  <c:v>20110401</c:v>
                </c:pt>
                <c:pt idx="2610">
                  <c:v>20110404</c:v>
                </c:pt>
                <c:pt idx="2611">
                  <c:v>20110405</c:v>
                </c:pt>
                <c:pt idx="2612">
                  <c:v>20110406</c:v>
                </c:pt>
                <c:pt idx="2613">
                  <c:v>20110407</c:v>
                </c:pt>
                <c:pt idx="2614">
                  <c:v>20110408</c:v>
                </c:pt>
                <c:pt idx="2615">
                  <c:v>20110411</c:v>
                </c:pt>
                <c:pt idx="2616">
                  <c:v>20110412</c:v>
                </c:pt>
                <c:pt idx="2617">
                  <c:v>20110413</c:v>
                </c:pt>
                <c:pt idx="2618">
                  <c:v>20110414</c:v>
                </c:pt>
                <c:pt idx="2619">
                  <c:v>20110415</c:v>
                </c:pt>
                <c:pt idx="2620">
                  <c:v>20110418</c:v>
                </c:pt>
                <c:pt idx="2621">
                  <c:v>20110419</c:v>
                </c:pt>
                <c:pt idx="2622">
                  <c:v>20110420</c:v>
                </c:pt>
                <c:pt idx="2623">
                  <c:v>20110421</c:v>
                </c:pt>
                <c:pt idx="2624">
                  <c:v>20110426</c:v>
                </c:pt>
                <c:pt idx="2625">
                  <c:v>20110427</c:v>
                </c:pt>
                <c:pt idx="2626">
                  <c:v>20110428</c:v>
                </c:pt>
                <c:pt idx="2627">
                  <c:v>20110429</c:v>
                </c:pt>
                <c:pt idx="2628">
                  <c:v>20110502</c:v>
                </c:pt>
                <c:pt idx="2629">
                  <c:v>20110503</c:v>
                </c:pt>
                <c:pt idx="2630">
                  <c:v>20110504</c:v>
                </c:pt>
                <c:pt idx="2631">
                  <c:v>20110505</c:v>
                </c:pt>
                <c:pt idx="2632">
                  <c:v>20110506</c:v>
                </c:pt>
                <c:pt idx="2633">
                  <c:v>20110509</c:v>
                </c:pt>
                <c:pt idx="2634">
                  <c:v>20110510</c:v>
                </c:pt>
                <c:pt idx="2635">
                  <c:v>20110511</c:v>
                </c:pt>
                <c:pt idx="2636">
                  <c:v>20110512</c:v>
                </c:pt>
                <c:pt idx="2637">
                  <c:v>20110513</c:v>
                </c:pt>
                <c:pt idx="2638">
                  <c:v>20110516</c:v>
                </c:pt>
                <c:pt idx="2639">
                  <c:v>20110517</c:v>
                </c:pt>
                <c:pt idx="2640">
                  <c:v>20110518</c:v>
                </c:pt>
                <c:pt idx="2641">
                  <c:v>20110519</c:v>
                </c:pt>
                <c:pt idx="2642">
                  <c:v>20110520</c:v>
                </c:pt>
                <c:pt idx="2643">
                  <c:v>20110523</c:v>
                </c:pt>
                <c:pt idx="2644">
                  <c:v>20110524</c:v>
                </c:pt>
                <c:pt idx="2645">
                  <c:v>20110525</c:v>
                </c:pt>
                <c:pt idx="2646">
                  <c:v>20110526</c:v>
                </c:pt>
                <c:pt idx="2647">
                  <c:v>20110527</c:v>
                </c:pt>
                <c:pt idx="2648">
                  <c:v>20110530</c:v>
                </c:pt>
                <c:pt idx="2649">
                  <c:v>20110531</c:v>
                </c:pt>
                <c:pt idx="2650">
                  <c:v>20110601</c:v>
                </c:pt>
                <c:pt idx="2651">
                  <c:v>20110602</c:v>
                </c:pt>
                <c:pt idx="2652">
                  <c:v>20110603</c:v>
                </c:pt>
                <c:pt idx="2653">
                  <c:v>20110606</c:v>
                </c:pt>
                <c:pt idx="2654">
                  <c:v>20110607</c:v>
                </c:pt>
                <c:pt idx="2655">
                  <c:v>20110608</c:v>
                </c:pt>
                <c:pt idx="2656">
                  <c:v>20110609</c:v>
                </c:pt>
                <c:pt idx="2657">
                  <c:v>20110610</c:v>
                </c:pt>
                <c:pt idx="2658">
                  <c:v>20110613</c:v>
                </c:pt>
                <c:pt idx="2659">
                  <c:v>20110614</c:v>
                </c:pt>
                <c:pt idx="2660">
                  <c:v>20110615</c:v>
                </c:pt>
                <c:pt idx="2661">
                  <c:v>20110616</c:v>
                </c:pt>
                <c:pt idx="2662">
                  <c:v>20110617</c:v>
                </c:pt>
                <c:pt idx="2663">
                  <c:v>20110620</c:v>
                </c:pt>
                <c:pt idx="2664">
                  <c:v>20110621</c:v>
                </c:pt>
                <c:pt idx="2665">
                  <c:v>20110622</c:v>
                </c:pt>
                <c:pt idx="2666">
                  <c:v>20110623</c:v>
                </c:pt>
                <c:pt idx="2667">
                  <c:v>20110624</c:v>
                </c:pt>
                <c:pt idx="2668">
                  <c:v>20110627</c:v>
                </c:pt>
                <c:pt idx="2669">
                  <c:v>20110628</c:v>
                </c:pt>
                <c:pt idx="2670">
                  <c:v>20110629</c:v>
                </c:pt>
                <c:pt idx="2671">
                  <c:v>20110630</c:v>
                </c:pt>
                <c:pt idx="2672">
                  <c:v>20110701</c:v>
                </c:pt>
                <c:pt idx="2673">
                  <c:v>20110704</c:v>
                </c:pt>
                <c:pt idx="2674">
                  <c:v>20110705</c:v>
                </c:pt>
                <c:pt idx="2675">
                  <c:v>20110706</c:v>
                </c:pt>
                <c:pt idx="2676">
                  <c:v>20110707</c:v>
                </c:pt>
                <c:pt idx="2677">
                  <c:v>20110708</c:v>
                </c:pt>
                <c:pt idx="2678">
                  <c:v>20110711</c:v>
                </c:pt>
                <c:pt idx="2679">
                  <c:v>20110712</c:v>
                </c:pt>
                <c:pt idx="2680">
                  <c:v>20110713</c:v>
                </c:pt>
                <c:pt idx="2681">
                  <c:v>20110714</c:v>
                </c:pt>
                <c:pt idx="2682">
                  <c:v>20110715</c:v>
                </c:pt>
                <c:pt idx="2683">
                  <c:v>20110718</c:v>
                </c:pt>
                <c:pt idx="2684">
                  <c:v>20110719</c:v>
                </c:pt>
                <c:pt idx="2685">
                  <c:v>20110720</c:v>
                </c:pt>
                <c:pt idx="2686">
                  <c:v>20110721</c:v>
                </c:pt>
                <c:pt idx="2687">
                  <c:v>20110722</c:v>
                </c:pt>
                <c:pt idx="2688">
                  <c:v>20110725</c:v>
                </c:pt>
                <c:pt idx="2689">
                  <c:v>20110726</c:v>
                </c:pt>
                <c:pt idx="2690">
                  <c:v>20110727</c:v>
                </c:pt>
                <c:pt idx="2691">
                  <c:v>20110728</c:v>
                </c:pt>
                <c:pt idx="2692">
                  <c:v>20110729</c:v>
                </c:pt>
                <c:pt idx="2693">
                  <c:v>20110801</c:v>
                </c:pt>
                <c:pt idx="2694">
                  <c:v>20110802</c:v>
                </c:pt>
                <c:pt idx="2695">
                  <c:v>20110803</c:v>
                </c:pt>
                <c:pt idx="2696">
                  <c:v>20110804</c:v>
                </c:pt>
                <c:pt idx="2697">
                  <c:v>20110805</c:v>
                </c:pt>
                <c:pt idx="2698">
                  <c:v>20110808</c:v>
                </c:pt>
                <c:pt idx="2699">
                  <c:v>20110809</c:v>
                </c:pt>
                <c:pt idx="2700">
                  <c:v>20110810</c:v>
                </c:pt>
                <c:pt idx="2701">
                  <c:v>20110811</c:v>
                </c:pt>
                <c:pt idx="2702">
                  <c:v>20110812</c:v>
                </c:pt>
                <c:pt idx="2703">
                  <c:v>20110815</c:v>
                </c:pt>
                <c:pt idx="2704">
                  <c:v>20110816</c:v>
                </c:pt>
                <c:pt idx="2705">
                  <c:v>20110817</c:v>
                </c:pt>
                <c:pt idx="2706">
                  <c:v>20110818</c:v>
                </c:pt>
                <c:pt idx="2707">
                  <c:v>20110819</c:v>
                </c:pt>
                <c:pt idx="2708">
                  <c:v>20110822</c:v>
                </c:pt>
                <c:pt idx="2709">
                  <c:v>20110823</c:v>
                </c:pt>
                <c:pt idx="2710">
                  <c:v>20110824</c:v>
                </c:pt>
                <c:pt idx="2711">
                  <c:v>20110825</c:v>
                </c:pt>
                <c:pt idx="2712">
                  <c:v>20110826</c:v>
                </c:pt>
                <c:pt idx="2713">
                  <c:v>20110829</c:v>
                </c:pt>
                <c:pt idx="2714">
                  <c:v>20110830</c:v>
                </c:pt>
                <c:pt idx="2715">
                  <c:v>20110831</c:v>
                </c:pt>
                <c:pt idx="2716">
                  <c:v>20110901</c:v>
                </c:pt>
                <c:pt idx="2717">
                  <c:v>20110902</c:v>
                </c:pt>
                <c:pt idx="2718">
                  <c:v>20110905</c:v>
                </c:pt>
                <c:pt idx="2719">
                  <c:v>20110906</c:v>
                </c:pt>
                <c:pt idx="2720">
                  <c:v>20110907</c:v>
                </c:pt>
                <c:pt idx="2721">
                  <c:v>20110908</c:v>
                </c:pt>
                <c:pt idx="2722">
                  <c:v>20110909</c:v>
                </c:pt>
                <c:pt idx="2723">
                  <c:v>20110912</c:v>
                </c:pt>
                <c:pt idx="2724">
                  <c:v>20110913</c:v>
                </c:pt>
                <c:pt idx="2725">
                  <c:v>20110914</c:v>
                </c:pt>
                <c:pt idx="2726">
                  <c:v>20110915</c:v>
                </c:pt>
                <c:pt idx="2727">
                  <c:v>20110916</c:v>
                </c:pt>
                <c:pt idx="2728">
                  <c:v>20110919</c:v>
                </c:pt>
                <c:pt idx="2729">
                  <c:v>20110920</c:v>
                </c:pt>
                <c:pt idx="2730">
                  <c:v>20110921</c:v>
                </c:pt>
                <c:pt idx="2731">
                  <c:v>20110922</c:v>
                </c:pt>
                <c:pt idx="2732">
                  <c:v>20110923</c:v>
                </c:pt>
                <c:pt idx="2733">
                  <c:v>20110926</c:v>
                </c:pt>
                <c:pt idx="2734">
                  <c:v>20110927</c:v>
                </c:pt>
                <c:pt idx="2735">
                  <c:v>20110928</c:v>
                </c:pt>
                <c:pt idx="2736">
                  <c:v>20110929</c:v>
                </c:pt>
                <c:pt idx="2737">
                  <c:v>20110930</c:v>
                </c:pt>
                <c:pt idx="2738">
                  <c:v>20111003</c:v>
                </c:pt>
                <c:pt idx="2739">
                  <c:v>20111004</c:v>
                </c:pt>
                <c:pt idx="2740">
                  <c:v>20111005</c:v>
                </c:pt>
                <c:pt idx="2741">
                  <c:v>20111006</c:v>
                </c:pt>
                <c:pt idx="2742">
                  <c:v>20111007</c:v>
                </c:pt>
                <c:pt idx="2743">
                  <c:v>20111010</c:v>
                </c:pt>
                <c:pt idx="2744">
                  <c:v>20111011</c:v>
                </c:pt>
                <c:pt idx="2745">
                  <c:v>20111012</c:v>
                </c:pt>
                <c:pt idx="2746">
                  <c:v>20111013</c:v>
                </c:pt>
                <c:pt idx="2747">
                  <c:v>20111014</c:v>
                </c:pt>
                <c:pt idx="2748">
                  <c:v>20111017</c:v>
                </c:pt>
                <c:pt idx="2749">
                  <c:v>20111018</c:v>
                </c:pt>
                <c:pt idx="2750">
                  <c:v>20111019</c:v>
                </c:pt>
                <c:pt idx="2751">
                  <c:v>20111020</c:v>
                </c:pt>
                <c:pt idx="2752">
                  <c:v>20111021</c:v>
                </c:pt>
                <c:pt idx="2753">
                  <c:v>20111024</c:v>
                </c:pt>
                <c:pt idx="2754">
                  <c:v>20111025</c:v>
                </c:pt>
                <c:pt idx="2755">
                  <c:v>20111026</c:v>
                </c:pt>
                <c:pt idx="2756">
                  <c:v>20111027</c:v>
                </c:pt>
                <c:pt idx="2757">
                  <c:v>20111028</c:v>
                </c:pt>
                <c:pt idx="2758">
                  <c:v>20111031</c:v>
                </c:pt>
                <c:pt idx="2759">
                  <c:v>20111101</c:v>
                </c:pt>
                <c:pt idx="2760">
                  <c:v>20111102</c:v>
                </c:pt>
                <c:pt idx="2761">
                  <c:v>20111103</c:v>
                </c:pt>
                <c:pt idx="2762">
                  <c:v>20111104</c:v>
                </c:pt>
                <c:pt idx="2763">
                  <c:v>20111107</c:v>
                </c:pt>
                <c:pt idx="2764">
                  <c:v>20111108</c:v>
                </c:pt>
                <c:pt idx="2765">
                  <c:v>20111109</c:v>
                </c:pt>
                <c:pt idx="2766">
                  <c:v>20111110</c:v>
                </c:pt>
                <c:pt idx="2767">
                  <c:v>20111111</c:v>
                </c:pt>
                <c:pt idx="2768">
                  <c:v>20111114</c:v>
                </c:pt>
                <c:pt idx="2769">
                  <c:v>20111115</c:v>
                </c:pt>
                <c:pt idx="2770">
                  <c:v>20111116</c:v>
                </c:pt>
                <c:pt idx="2771">
                  <c:v>20111117</c:v>
                </c:pt>
                <c:pt idx="2772">
                  <c:v>20111118</c:v>
                </c:pt>
                <c:pt idx="2773">
                  <c:v>20111121</c:v>
                </c:pt>
                <c:pt idx="2774">
                  <c:v>20111122</c:v>
                </c:pt>
                <c:pt idx="2775">
                  <c:v>20111123</c:v>
                </c:pt>
                <c:pt idx="2776">
                  <c:v>20111124</c:v>
                </c:pt>
                <c:pt idx="2777">
                  <c:v>20111125</c:v>
                </c:pt>
                <c:pt idx="2778">
                  <c:v>20111128</c:v>
                </c:pt>
                <c:pt idx="2779">
                  <c:v>20111129</c:v>
                </c:pt>
                <c:pt idx="2780">
                  <c:v>20111130</c:v>
                </c:pt>
                <c:pt idx="2781">
                  <c:v>20111201</c:v>
                </c:pt>
                <c:pt idx="2782">
                  <c:v>20111202</c:v>
                </c:pt>
                <c:pt idx="2783">
                  <c:v>20111205</c:v>
                </c:pt>
                <c:pt idx="2784">
                  <c:v>20111206</c:v>
                </c:pt>
                <c:pt idx="2785">
                  <c:v>20111207</c:v>
                </c:pt>
                <c:pt idx="2786">
                  <c:v>20111208</c:v>
                </c:pt>
                <c:pt idx="2787">
                  <c:v>20111209</c:v>
                </c:pt>
                <c:pt idx="2788">
                  <c:v>20111212</c:v>
                </c:pt>
                <c:pt idx="2789">
                  <c:v>20111213</c:v>
                </c:pt>
                <c:pt idx="2790">
                  <c:v>20111214</c:v>
                </c:pt>
                <c:pt idx="2791">
                  <c:v>20111215</c:v>
                </c:pt>
                <c:pt idx="2792">
                  <c:v>20111216</c:v>
                </c:pt>
                <c:pt idx="2793">
                  <c:v>20111219</c:v>
                </c:pt>
                <c:pt idx="2794">
                  <c:v>20111220</c:v>
                </c:pt>
                <c:pt idx="2795">
                  <c:v>20111221</c:v>
                </c:pt>
                <c:pt idx="2796">
                  <c:v>20111222</c:v>
                </c:pt>
                <c:pt idx="2797">
                  <c:v>20111223</c:v>
                </c:pt>
                <c:pt idx="2798">
                  <c:v>20111227</c:v>
                </c:pt>
                <c:pt idx="2799">
                  <c:v>20111228</c:v>
                </c:pt>
                <c:pt idx="2800">
                  <c:v>20111229</c:v>
                </c:pt>
                <c:pt idx="2801">
                  <c:v>20111230</c:v>
                </c:pt>
                <c:pt idx="2802">
                  <c:v>20120102</c:v>
                </c:pt>
                <c:pt idx="2803">
                  <c:v>20120103</c:v>
                </c:pt>
                <c:pt idx="2804">
                  <c:v>20120104</c:v>
                </c:pt>
                <c:pt idx="2805">
                  <c:v>20120105</c:v>
                </c:pt>
                <c:pt idx="2806">
                  <c:v>20120106</c:v>
                </c:pt>
                <c:pt idx="2807">
                  <c:v>20120109</c:v>
                </c:pt>
                <c:pt idx="2808">
                  <c:v>20120110</c:v>
                </c:pt>
                <c:pt idx="2809">
                  <c:v>20120111</c:v>
                </c:pt>
                <c:pt idx="2810">
                  <c:v>20120112</c:v>
                </c:pt>
                <c:pt idx="2811">
                  <c:v>20120113</c:v>
                </c:pt>
                <c:pt idx="2812">
                  <c:v>20120116</c:v>
                </c:pt>
                <c:pt idx="2813">
                  <c:v>20120117</c:v>
                </c:pt>
                <c:pt idx="2814">
                  <c:v>20120118</c:v>
                </c:pt>
                <c:pt idx="2815">
                  <c:v>20120119</c:v>
                </c:pt>
                <c:pt idx="2816">
                  <c:v>20120120</c:v>
                </c:pt>
                <c:pt idx="2817">
                  <c:v>20120123</c:v>
                </c:pt>
                <c:pt idx="2818">
                  <c:v>20120124</c:v>
                </c:pt>
                <c:pt idx="2819">
                  <c:v>20120125</c:v>
                </c:pt>
                <c:pt idx="2820">
                  <c:v>20120126</c:v>
                </c:pt>
                <c:pt idx="2821">
                  <c:v>20120127</c:v>
                </c:pt>
                <c:pt idx="2822">
                  <c:v>20120130</c:v>
                </c:pt>
                <c:pt idx="2823">
                  <c:v>20120131</c:v>
                </c:pt>
                <c:pt idx="2824">
                  <c:v>20120201</c:v>
                </c:pt>
                <c:pt idx="2825">
                  <c:v>20120202</c:v>
                </c:pt>
                <c:pt idx="2826">
                  <c:v>20120203</c:v>
                </c:pt>
                <c:pt idx="2827">
                  <c:v>20120206</c:v>
                </c:pt>
                <c:pt idx="2828">
                  <c:v>20120207</c:v>
                </c:pt>
                <c:pt idx="2829">
                  <c:v>20120208</c:v>
                </c:pt>
                <c:pt idx="2830">
                  <c:v>20120209</c:v>
                </c:pt>
                <c:pt idx="2831">
                  <c:v>20120210</c:v>
                </c:pt>
                <c:pt idx="2832">
                  <c:v>20120213</c:v>
                </c:pt>
                <c:pt idx="2833">
                  <c:v>20120214</c:v>
                </c:pt>
                <c:pt idx="2834">
                  <c:v>20120215</c:v>
                </c:pt>
                <c:pt idx="2835">
                  <c:v>20120216</c:v>
                </c:pt>
                <c:pt idx="2836">
                  <c:v>20120217</c:v>
                </c:pt>
                <c:pt idx="2837">
                  <c:v>20120220</c:v>
                </c:pt>
                <c:pt idx="2838">
                  <c:v>20120221</c:v>
                </c:pt>
                <c:pt idx="2839">
                  <c:v>20120222</c:v>
                </c:pt>
                <c:pt idx="2840">
                  <c:v>20120223</c:v>
                </c:pt>
                <c:pt idx="2841">
                  <c:v>20120224</c:v>
                </c:pt>
                <c:pt idx="2842">
                  <c:v>20120227</c:v>
                </c:pt>
                <c:pt idx="2843">
                  <c:v>20120228</c:v>
                </c:pt>
                <c:pt idx="2844">
                  <c:v>20120229</c:v>
                </c:pt>
                <c:pt idx="2845">
                  <c:v>20120301</c:v>
                </c:pt>
                <c:pt idx="2846">
                  <c:v>20120302</c:v>
                </c:pt>
                <c:pt idx="2847">
                  <c:v>20120305</c:v>
                </c:pt>
                <c:pt idx="2848">
                  <c:v>20120306</c:v>
                </c:pt>
                <c:pt idx="2849">
                  <c:v>20120307</c:v>
                </c:pt>
                <c:pt idx="2850">
                  <c:v>20120308</c:v>
                </c:pt>
                <c:pt idx="2851">
                  <c:v>20120309</c:v>
                </c:pt>
                <c:pt idx="2852">
                  <c:v>20120312</c:v>
                </c:pt>
                <c:pt idx="2853">
                  <c:v>20120313</c:v>
                </c:pt>
                <c:pt idx="2854">
                  <c:v>20120314</c:v>
                </c:pt>
                <c:pt idx="2855">
                  <c:v>20120315</c:v>
                </c:pt>
                <c:pt idx="2856">
                  <c:v>20120316</c:v>
                </c:pt>
                <c:pt idx="2857">
                  <c:v>20120319</c:v>
                </c:pt>
                <c:pt idx="2858">
                  <c:v>20120320</c:v>
                </c:pt>
                <c:pt idx="2859">
                  <c:v>20120321</c:v>
                </c:pt>
                <c:pt idx="2860">
                  <c:v>20120322</c:v>
                </c:pt>
                <c:pt idx="2861">
                  <c:v>20120323</c:v>
                </c:pt>
                <c:pt idx="2862">
                  <c:v>20120326</c:v>
                </c:pt>
                <c:pt idx="2863">
                  <c:v>20120327</c:v>
                </c:pt>
                <c:pt idx="2864">
                  <c:v>20120328</c:v>
                </c:pt>
                <c:pt idx="2865">
                  <c:v>20120329</c:v>
                </c:pt>
                <c:pt idx="2866">
                  <c:v>20120330</c:v>
                </c:pt>
                <c:pt idx="2867">
                  <c:v>20120402</c:v>
                </c:pt>
                <c:pt idx="2868">
                  <c:v>20120403</c:v>
                </c:pt>
                <c:pt idx="2869">
                  <c:v>20120404</c:v>
                </c:pt>
                <c:pt idx="2870">
                  <c:v>20120405</c:v>
                </c:pt>
                <c:pt idx="2871">
                  <c:v>20120410</c:v>
                </c:pt>
                <c:pt idx="2872">
                  <c:v>20120411</c:v>
                </c:pt>
                <c:pt idx="2873">
                  <c:v>20120412</c:v>
                </c:pt>
                <c:pt idx="2874">
                  <c:v>20120413</c:v>
                </c:pt>
                <c:pt idx="2875">
                  <c:v>20120416</c:v>
                </c:pt>
                <c:pt idx="2876">
                  <c:v>20120417</c:v>
                </c:pt>
                <c:pt idx="2877">
                  <c:v>20120418</c:v>
                </c:pt>
                <c:pt idx="2878">
                  <c:v>20120419</c:v>
                </c:pt>
                <c:pt idx="2879">
                  <c:v>20120420</c:v>
                </c:pt>
                <c:pt idx="2880">
                  <c:v>20120423</c:v>
                </c:pt>
                <c:pt idx="2881">
                  <c:v>20120424</c:v>
                </c:pt>
                <c:pt idx="2882">
                  <c:v>20120425</c:v>
                </c:pt>
                <c:pt idx="2883">
                  <c:v>20120426</c:v>
                </c:pt>
                <c:pt idx="2884">
                  <c:v>20120427</c:v>
                </c:pt>
                <c:pt idx="2885">
                  <c:v>20120430</c:v>
                </c:pt>
                <c:pt idx="2886">
                  <c:v>20120502</c:v>
                </c:pt>
                <c:pt idx="2887">
                  <c:v>20120503</c:v>
                </c:pt>
                <c:pt idx="2888">
                  <c:v>20120504</c:v>
                </c:pt>
                <c:pt idx="2889">
                  <c:v>20120507</c:v>
                </c:pt>
                <c:pt idx="2890">
                  <c:v>20120508</c:v>
                </c:pt>
                <c:pt idx="2891">
                  <c:v>20120509</c:v>
                </c:pt>
                <c:pt idx="2892">
                  <c:v>20120510</c:v>
                </c:pt>
                <c:pt idx="2893">
                  <c:v>20120511</c:v>
                </c:pt>
                <c:pt idx="2894">
                  <c:v>20120514</c:v>
                </c:pt>
                <c:pt idx="2895">
                  <c:v>20120515</c:v>
                </c:pt>
                <c:pt idx="2896">
                  <c:v>20120516</c:v>
                </c:pt>
                <c:pt idx="2897">
                  <c:v>20120517</c:v>
                </c:pt>
                <c:pt idx="2898">
                  <c:v>20120518</c:v>
                </c:pt>
                <c:pt idx="2899">
                  <c:v>20120521</c:v>
                </c:pt>
                <c:pt idx="2900">
                  <c:v>20120522</c:v>
                </c:pt>
                <c:pt idx="2901">
                  <c:v>20120523</c:v>
                </c:pt>
                <c:pt idx="2902">
                  <c:v>20120524</c:v>
                </c:pt>
                <c:pt idx="2903">
                  <c:v>20120525</c:v>
                </c:pt>
                <c:pt idx="2904">
                  <c:v>20120528</c:v>
                </c:pt>
                <c:pt idx="2905">
                  <c:v>20120529</c:v>
                </c:pt>
                <c:pt idx="2906">
                  <c:v>20120530</c:v>
                </c:pt>
                <c:pt idx="2907">
                  <c:v>20120531</c:v>
                </c:pt>
                <c:pt idx="2908">
                  <c:v>20120601</c:v>
                </c:pt>
                <c:pt idx="2909">
                  <c:v>20120604</c:v>
                </c:pt>
                <c:pt idx="2910">
                  <c:v>20120605</c:v>
                </c:pt>
                <c:pt idx="2911">
                  <c:v>20120606</c:v>
                </c:pt>
                <c:pt idx="2912">
                  <c:v>20120607</c:v>
                </c:pt>
                <c:pt idx="2913">
                  <c:v>20120608</c:v>
                </c:pt>
                <c:pt idx="2914">
                  <c:v>20120611</c:v>
                </c:pt>
                <c:pt idx="2915">
                  <c:v>20120612</c:v>
                </c:pt>
                <c:pt idx="2916">
                  <c:v>20120613</c:v>
                </c:pt>
                <c:pt idx="2917">
                  <c:v>20120614</c:v>
                </c:pt>
                <c:pt idx="2918">
                  <c:v>20120615</c:v>
                </c:pt>
                <c:pt idx="2919">
                  <c:v>20120618</c:v>
                </c:pt>
                <c:pt idx="2920">
                  <c:v>20120619</c:v>
                </c:pt>
                <c:pt idx="2921">
                  <c:v>20120620</c:v>
                </c:pt>
                <c:pt idx="2922">
                  <c:v>20120621</c:v>
                </c:pt>
                <c:pt idx="2923">
                  <c:v>20120622</c:v>
                </c:pt>
                <c:pt idx="2924">
                  <c:v>20120625</c:v>
                </c:pt>
                <c:pt idx="2925">
                  <c:v>20120626</c:v>
                </c:pt>
                <c:pt idx="2926">
                  <c:v>20120627</c:v>
                </c:pt>
                <c:pt idx="2927">
                  <c:v>20120628</c:v>
                </c:pt>
                <c:pt idx="2928">
                  <c:v>20120629</c:v>
                </c:pt>
                <c:pt idx="2929">
                  <c:v>20120702</c:v>
                </c:pt>
                <c:pt idx="2930">
                  <c:v>20120703</c:v>
                </c:pt>
                <c:pt idx="2931">
                  <c:v>20120704</c:v>
                </c:pt>
                <c:pt idx="2932">
                  <c:v>20120705</c:v>
                </c:pt>
                <c:pt idx="2933">
                  <c:v>20120706</c:v>
                </c:pt>
                <c:pt idx="2934">
                  <c:v>20120709</c:v>
                </c:pt>
                <c:pt idx="2935">
                  <c:v>20120710</c:v>
                </c:pt>
                <c:pt idx="2936">
                  <c:v>20120711</c:v>
                </c:pt>
                <c:pt idx="2937">
                  <c:v>20120712</c:v>
                </c:pt>
                <c:pt idx="2938">
                  <c:v>20120713</c:v>
                </c:pt>
                <c:pt idx="2939">
                  <c:v>20120716</c:v>
                </c:pt>
                <c:pt idx="2940">
                  <c:v>20120717</c:v>
                </c:pt>
                <c:pt idx="2941">
                  <c:v>20120718</c:v>
                </c:pt>
                <c:pt idx="2942">
                  <c:v>20120719</c:v>
                </c:pt>
                <c:pt idx="2943">
                  <c:v>20120720</c:v>
                </c:pt>
                <c:pt idx="2944">
                  <c:v>20120723</c:v>
                </c:pt>
                <c:pt idx="2945">
                  <c:v>20120724</c:v>
                </c:pt>
                <c:pt idx="2946">
                  <c:v>20120725</c:v>
                </c:pt>
                <c:pt idx="2947">
                  <c:v>20120726</c:v>
                </c:pt>
                <c:pt idx="2948">
                  <c:v>20120727</c:v>
                </c:pt>
                <c:pt idx="2949">
                  <c:v>20120730</c:v>
                </c:pt>
                <c:pt idx="2950">
                  <c:v>20120731</c:v>
                </c:pt>
                <c:pt idx="2951">
                  <c:v>20120801</c:v>
                </c:pt>
                <c:pt idx="2952">
                  <c:v>20120802</c:v>
                </c:pt>
                <c:pt idx="2953">
                  <c:v>20120803</c:v>
                </c:pt>
                <c:pt idx="2954">
                  <c:v>20120806</c:v>
                </c:pt>
                <c:pt idx="2955">
                  <c:v>20120807</c:v>
                </c:pt>
                <c:pt idx="2956">
                  <c:v>20120808</c:v>
                </c:pt>
                <c:pt idx="2957">
                  <c:v>20120809</c:v>
                </c:pt>
                <c:pt idx="2958">
                  <c:v>20120810</c:v>
                </c:pt>
                <c:pt idx="2959">
                  <c:v>20120813</c:v>
                </c:pt>
                <c:pt idx="2960">
                  <c:v>20120814</c:v>
                </c:pt>
                <c:pt idx="2961">
                  <c:v>20120815</c:v>
                </c:pt>
                <c:pt idx="2962">
                  <c:v>20120816</c:v>
                </c:pt>
                <c:pt idx="2963">
                  <c:v>20120817</c:v>
                </c:pt>
                <c:pt idx="2964">
                  <c:v>20120820</c:v>
                </c:pt>
                <c:pt idx="2965">
                  <c:v>20120821</c:v>
                </c:pt>
                <c:pt idx="2966">
                  <c:v>20120822</c:v>
                </c:pt>
                <c:pt idx="2967">
                  <c:v>20120823</c:v>
                </c:pt>
                <c:pt idx="2968">
                  <c:v>20120824</c:v>
                </c:pt>
                <c:pt idx="2969">
                  <c:v>20120827</c:v>
                </c:pt>
                <c:pt idx="2970">
                  <c:v>20120828</c:v>
                </c:pt>
                <c:pt idx="2971">
                  <c:v>20120829</c:v>
                </c:pt>
                <c:pt idx="2972">
                  <c:v>20120830</c:v>
                </c:pt>
                <c:pt idx="2973">
                  <c:v>20120831</c:v>
                </c:pt>
                <c:pt idx="2974">
                  <c:v>20120903</c:v>
                </c:pt>
                <c:pt idx="2975">
                  <c:v>20120904</c:v>
                </c:pt>
                <c:pt idx="2976">
                  <c:v>20120905</c:v>
                </c:pt>
                <c:pt idx="2977">
                  <c:v>20120906</c:v>
                </c:pt>
                <c:pt idx="2978">
                  <c:v>20120907</c:v>
                </c:pt>
                <c:pt idx="2979">
                  <c:v>20120910</c:v>
                </c:pt>
                <c:pt idx="2980">
                  <c:v>20120911</c:v>
                </c:pt>
                <c:pt idx="2981">
                  <c:v>20120912</c:v>
                </c:pt>
                <c:pt idx="2982">
                  <c:v>20120913</c:v>
                </c:pt>
                <c:pt idx="2983">
                  <c:v>20120914</c:v>
                </c:pt>
                <c:pt idx="2984">
                  <c:v>20120917</c:v>
                </c:pt>
                <c:pt idx="2985">
                  <c:v>20120918</c:v>
                </c:pt>
                <c:pt idx="2986">
                  <c:v>20120919</c:v>
                </c:pt>
                <c:pt idx="2987">
                  <c:v>20120920</c:v>
                </c:pt>
                <c:pt idx="2988">
                  <c:v>20120921</c:v>
                </c:pt>
                <c:pt idx="2989">
                  <c:v>20120924</c:v>
                </c:pt>
                <c:pt idx="2990">
                  <c:v>20120925</c:v>
                </c:pt>
                <c:pt idx="2991">
                  <c:v>20120926</c:v>
                </c:pt>
                <c:pt idx="2992">
                  <c:v>20120927</c:v>
                </c:pt>
                <c:pt idx="2993">
                  <c:v>20120928</c:v>
                </c:pt>
                <c:pt idx="2994">
                  <c:v>20121001</c:v>
                </c:pt>
                <c:pt idx="2995">
                  <c:v>20121002</c:v>
                </c:pt>
                <c:pt idx="2996">
                  <c:v>20121003</c:v>
                </c:pt>
                <c:pt idx="2997">
                  <c:v>20121004</c:v>
                </c:pt>
                <c:pt idx="2998">
                  <c:v>20121005</c:v>
                </c:pt>
                <c:pt idx="2999">
                  <c:v>20121008</c:v>
                </c:pt>
                <c:pt idx="3000">
                  <c:v>20121009</c:v>
                </c:pt>
                <c:pt idx="3001">
                  <c:v>20121010</c:v>
                </c:pt>
                <c:pt idx="3002">
                  <c:v>20121011</c:v>
                </c:pt>
                <c:pt idx="3003">
                  <c:v>20121012</c:v>
                </c:pt>
                <c:pt idx="3004">
                  <c:v>20121015</c:v>
                </c:pt>
                <c:pt idx="3005">
                  <c:v>20121016</c:v>
                </c:pt>
                <c:pt idx="3006">
                  <c:v>20121017</c:v>
                </c:pt>
                <c:pt idx="3007">
                  <c:v>20121018</c:v>
                </c:pt>
                <c:pt idx="3008">
                  <c:v>20121019</c:v>
                </c:pt>
                <c:pt idx="3009">
                  <c:v>20121022</c:v>
                </c:pt>
                <c:pt idx="3010">
                  <c:v>20121023</c:v>
                </c:pt>
                <c:pt idx="3011">
                  <c:v>20121024</c:v>
                </c:pt>
                <c:pt idx="3012">
                  <c:v>20121025</c:v>
                </c:pt>
                <c:pt idx="3013">
                  <c:v>20121026</c:v>
                </c:pt>
                <c:pt idx="3014">
                  <c:v>20121029</c:v>
                </c:pt>
                <c:pt idx="3015">
                  <c:v>20121030</c:v>
                </c:pt>
                <c:pt idx="3016">
                  <c:v>20121031</c:v>
                </c:pt>
                <c:pt idx="3017">
                  <c:v>20121101</c:v>
                </c:pt>
                <c:pt idx="3018">
                  <c:v>20121102</c:v>
                </c:pt>
                <c:pt idx="3019">
                  <c:v>20121105</c:v>
                </c:pt>
                <c:pt idx="3020">
                  <c:v>20121106</c:v>
                </c:pt>
                <c:pt idx="3021">
                  <c:v>20121107</c:v>
                </c:pt>
                <c:pt idx="3022">
                  <c:v>20121108</c:v>
                </c:pt>
                <c:pt idx="3023">
                  <c:v>20121109</c:v>
                </c:pt>
                <c:pt idx="3024">
                  <c:v>20121112</c:v>
                </c:pt>
                <c:pt idx="3025">
                  <c:v>20121113</c:v>
                </c:pt>
                <c:pt idx="3026">
                  <c:v>20121114</c:v>
                </c:pt>
                <c:pt idx="3027">
                  <c:v>20121115</c:v>
                </c:pt>
                <c:pt idx="3028">
                  <c:v>20121116</c:v>
                </c:pt>
                <c:pt idx="3029">
                  <c:v>20121119</c:v>
                </c:pt>
                <c:pt idx="3030">
                  <c:v>20121120</c:v>
                </c:pt>
                <c:pt idx="3031">
                  <c:v>20121121</c:v>
                </c:pt>
                <c:pt idx="3032">
                  <c:v>20121122</c:v>
                </c:pt>
                <c:pt idx="3033">
                  <c:v>20121123</c:v>
                </c:pt>
                <c:pt idx="3034">
                  <c:v>20121126</c:v>
                </c:pt>
                <c:pt idx="3035">
                  <c:v>20121127</c:v>
                </c:pt>
                <c:pt idx="3036">
                  <c:v>20121128</c:v>
                </c:pt>
                <c:pt idx="3037">
                  <c:v>20121129</c:v>
                </c:pt>
                <c:pt idx="3038">
                  <c:v>20121130</c:v>
                </c:pt>
                <c:pt idx="3039">
                  <c:v>20121203</c:v>
                </c:pt>
                <c:pt idx="3040">
                  <c:v>20121204</c:v>
                </c:pt>
                <c:pt idx="3041">
                  <c:v>20121205</c:v>
                </c:pt>
                <c:pt idx="3042">
                  <c:v>20121206</c:v>
                </c:pt>
                <c:pt idx="3043">
                  <c:v>20121207</c:v>
                </c:pt>
                <c:pt idx="3044">
                  <c:v>20121210</c:v>
                </c:pt>
                <c:pt idx="3045">
                  <c:v>20121211</c:v>
                </c:pt>
                <c:pt idx="3046">
                  <c:v>20121212</c:v>
                </c:pt>
                <c:pt idx="3047">
                  <c:v>20121213</c:v>
                </c:pt>
                <c:pt idx="3048">
                  <c:v>20121214</c:v>
                </c:pt>
                <c:pt idx="3049">
                  <c:v>20121217</c:v>
                </c:pt>
                <c:pt idx="3050">
                  <c:v>20121218</c:v>
                </c:pt>
                <c:pt idx="3051">
                  <c:v>20121219</c:v>
                </c:pt>
                <c:pt idx="3052">
                  <c:v>20121220</c:v>
                </c:pt>
                <c:pt idx="3053">
                  <c:v>20121221</c:v>
                </c:pt>
                <c:pt idx="3054">
                  <c:v>20121227</c:v>
                </c:pt>
                <c:pt idx="3055">
                  <c:v>20121228</c:v>
                </c:pt>
                <c:pt idx="3056">
                  <c:v>20130102</c:v>
                </c:pt>
              </c:numCache>
            </c:numRef>
          </c:cat>
          <c:val>
            <c:numRef>
              <c:f>'Trading Rule'!$V$272:$V$3328</c:f>
              <c:numCache>
                <c:formatCode>#,##0</c:formatCode>
                <c:ptCount val="3056"/>
                <c:pt idx="1">
                  <c:v>4459.04</c:v>
                </c:pt>
                <c:pt idx="2">
                  <c:v>-755.96</c:v>
                </c:pt>
                <c:pt idx="3">
                  <c:v>1134.04</c:v>
                </c:pt>
                <c:pt idx="4">
                  <c:v>1466.54</c:v>
                </c:pt>
                <c:pt idx="5">
                  <c:v>1466.54</c:v>
                </c:pt>
                <c:pt idx="6">
                  <c:v>1309.04</c:v>
                </c:pt>
                <c:pt idx="7">
                  <c:v>2411.54</c:v>
                </c:pt>
                <c:pt idx="8">
                  <c:v>-2103.46</c:v>
                </c:pt>
                <c:pt idx="9">
                  <c:v>-2680.96</c:v>
                </c:pt>
                <c:pt idx="10">
                  <c:v>-3835.96</c:v>
                </c:pt>
                <c:pt idx="11">
                  <c:v>-3275.96</c:v>
                </c:pt>
                <c:pt idx="12">
                  <c:v>-7685.96</c:v>
                </c:pt>
                <c:pt idx="13">
                  <c:v>-7808.46</c:v>
                </c:pt>
                <c:pt idx="14">
                  <c:v>-8298.4599999999991</c:v>
                </c:pt>
                <c:pt idx="15">
                  <c:v>-8123.4599999999991</c:v>
                </c:pt>
                <c:pt idx="16">
                  <c:v>-9715.9599999999991</c:v>
                </c:pt>
                <c:pt idx="17">
                  <c:v>-9453.4599999999991</c:v>
                </c:pt>
                <c:pt idx="18">
                  <c:v>-11010.96</c:v>
                </c:pt>
                <c:pt idx="19">
                  <c:v>-9295.9599999999991</c:v>
                </c:pt>
                <c:pt idx="20">
                  <c:v>-11045.96</c:v>
                </c:pt>
                <c:pt idx="21">
                  <c:v>-10450.959999999999</c:v>
                </c:pt>
                <c:pt idx="22">
                  <c:v>-11728.46</c:v>
                </c:pt>
                <c:pt idx="23">
                  <c:v>-10065.959999999999</c:v>
                </c:pt>
                <c:pt idx="24">
                  <c:v>-7073.4599999999991</c:v>
                </c:pt>
                <c:pt idx="25">
                  <c:v>-6915.9599999999991</c:v>
                </c:pt>
                <c:pt idx="26">
                  <c:v>-8420.9599999999991</c:v>
                </c:pt>
                <c:pt idx="27">
                  <c:v>-5340.9599999999991</c:v>
                </c:pt>
                <c:pt idx="28">
                  <c:v>-6670.9599999999991</c:v>
                </c:pt>
                <c:pt idx="29">
                  <c:v>-2138.4599999999991</c:v>
                </c:pt>
                <c:pt idx="30">
                  <c:v>-4343.4599999999991</c:v>
                </c:pt>
                <c:pt idx="31">
                  <c:v>-4413.4599999999991</c:v>
                </c:pt>
                <c:pt idx="32">
                  <c:v>-1630.9599999999991</c:v>
                </c:pt>
                <c:pt idx="33">
                  <c:v>-4290.9599999999991</c:v>
                </c:pt>
                <c:pt idx="34">
                  <c:v>-265.95999999999913</c:v>
                </c:pt>
                <c:pt idx="35">
                  <c:v>-145.95999999999913</c:v>
                </c:pt>
                <c:pt idx="36">
                  <c:v>764.04000000000087</c:v>
                </c:pt>
                <c:pt idx="37">
                  <c:v>4159.0400000000009</c:v>
                </c:pt>
                <c:pt idx="38">
                  <c:v>7134.0400000000009</c:v>
                </c:pt>
                <c:pt idx="39">
                  <c:v>14169.04</c:v>
                </c:pt>
                <c:pt idx="40">
                  <c:v>10214.040000000001</c:v>
                </c:pt>
                <c:pt idx="41">
                  <c:v>9724.0400000000009</c:v>
                </c:pt>
                <c:pt idx="42">
                  <c:v>9531.5400000000009</c:v>
                </c:pt>
                <c:pt idx="43">
                  <c:v>13136.54</c:v>
                </c:pt>
                <c:pt idx="44">
                  <c:v>10424.040000000001</c:v>
                </c:pt>
                <c:pt idx="45">
                  <c:v>10126.540000000001</c:v>
                </c:pt>
                <c:pt idx="46">
                  <c:v>6294.0400000000009</c:v>
                </c:pt>
                <c:pt idx="47">
                  <c:v>5681.5400000000009</c:v>
                </c:pt>
                <c:pt idx="48">
                  <c:v>7729.0400000000009</c:v>
                </c:pt>
                <c:pt idx="49">
                  <c:v>9409.0400000000009</c:v>
                </c:pt>
                <c:pt idx="50">
                  <c:v>15411.54</c:v>
                </c:pt>
                <c:pt idx="51">
                  <c:v>18176.54</c:v>
                </c:pt>
                <c:pt idx="52">
                  <c:v>24494.04</c:v>
                </c:pt>
                <c:pt idx="53">
                  <c:v>22341.54</c:v>
                </c:pt>
                <c:pt idx="54">
                  <c:v>26279.040000000001</c:v>
                </c:pt>
                <c:pt idx="55">
                  <c:v>28834.04</c:v>
                </c:pt>
                <c:pt idx="56">
                  <c:v>24984.04</c:v>
                </c:pt>
                <c:pt idx="57">
                  <c:v>30479.040000000001</c:v>
                </c:pt>
                <c:pt idx="58">
                  <c:v>39054.04</c:v>
                </c:pt>
                <c:pt idx="59">
                  <c:v>33139.040000000001</c:v>
                </c:pt>
                <c:pt idx="60">
                  <c:v>26156.54</c:v>
                </c:pt>
                <c:pt idx="61">
                  <c:v>20644.04</c:v>
                </c:pt>
                <c:pt idx="62">
                  <c:v>24634.04</c:v>
                </c:pt>
                <c:pt idx="63">
                  <c:v>22079.040000000001</c:v>
                </c:pt>
                <c:pt idx="64">
                  <c:v>24336.54</c:v>
                </c:pt>
                <c:pt idx="65">
                  <c:v>27714.04</c:v>
                </c:pt>
                <c:pt idx="66">
                  <c:v>33961.54</c:v>
                </c:pt>
                <c:pt idx="67">
                  <c:v>32036.54</c:v>
                </c:pt>
                <c:pt idx="68">
                  <c:v>25561.54</c:v>
                </c:pt>
                <c:pt idx="69">
                  <c:v>28536.54</c:v>
                </c:pt>
                <c:pt idx="70">
                  <c:v>25334.04</c:v>
                </c:pt>
                <c:pt idx="71">
                  <c:v>21711.54</c:v>
                </c:pt>
                <c:pt idx="72">
                  <c:v>19699.04</c:v>
                </c:pt>
                <c:pt idx="73">
                  <c:v>17004.04</c:v>
                </c:pt>
                <c:pt idx="74">
                  <c:v>20241.54</c:v>
                </c:pt>
                <c:pt idx="75">
                  <c:v>11649.04</c:v>
                </c:pt>
                <c:pt idx="76">
                  <c:v>11369.04</c:v>
                </c:pt>
                <c:pt idx="77">
                  <c:v>13539.04</c:v>
                </c:pt>
                <c:pt idx="78">
                  <c:v>15884.04</c:v>
                </c:pt>
                <c:pt idx="79">
                  <c:v>12909.04</c:v>
                </c:pt>
                <c:pt idx="80">
                  <c:v>12786.54</c:v>
                </c:pt>
                <c:pt idx="81">
                  <c:v>12384.04</c:v>
                </c:pt>
                <c:pt idx="82">
                  <c:v>11439.04</c:v>
                </c:pt>
                <c:pt idx="83">
                  <c:v>8429.0400000000009</c:v>
                </c:pt>
                <c:pt idx="84">
                  <c:v>9671.5400000000009</c:v>
                </c:pt>
                <c:pt idx="85">
                  <c:v>15044.04</c:v>
                </c:pt>
                <c:pt idx="86">
                  <c:v>12646.54</c:v>
                </c:pt>
                <c:pt idx="87">
                  <c:v>13364.04</c:v>
                </c:pt>
                <c:pt idx="88">
                  <c:v>13854.04</c:v>
                </c:pt>
                <c:pt idx="89">
                  <c:v>15499.04</c:v>
                </c:pt>
                <c:pt idx="90">
                  <c:v>11509.04</c:v>
                </c:pt>
                <c:pt idx="91">
                  <c:v>13119.04</c:v>
                </c:pt>
                <c:pt idx="92">
                  <c:v>16024.04</c:v>
                </c:pt>
                <c:pt idx="93">
                  <c:v>16129.04</c:v>
                </c:pt>
                <c:pt idx="94">
                  <c:v>11789.04</c:v>
                </c:pt>
                <c:pt idx="95">
                  <c:v>12139.04</c:v>
                </c:pt>
                <c:pt idx="96">
                  <c:v>11299.04</c:v>
                </c:pt>
                <c:pt idx="97">
                  <c:v>9374.0400000000009</c:v>
                </c:pt>
                <c:pt idx="98">
                  <c:v>8534.0400000000009</c:v>
                </c:pt>
                <c:pt idx="99">
                  <c:v>9479.0400000000009</c:v>
                </c:pt>
                <c:pt idx="100">
                  <c:v>8184.0400000000009</c:v>
                </c:pt>
                <c:pt idx="101">
                  <c:v>10004.040000000001</c:v>
                </c:pt>
                <c:pt idx="102">
                  <c:v>10389.040000000001</c:v>
                </c:pt>
                <c:pt idx="103">
                  <c:v>13696.54</c:v>
                </c:pt>
                <c:pt idx="104">
                  <c:v>16304.04</c:v>
                </c:pt>
                <c:pt idx="105">
                  <c:v>12891.54</c:v>
                </c:pt>
                <c:pt idx="106">
                  <c:v>13206.54</c:v>
                </c:pt>
                <c:pt idx="107">
                  <c:v>12209.04</c:v>
                </c:pt>
                <c:pt idx="108">
                  <c:v>8989.0400000000009</c:v>
                </c:pt>
                <c:pt idx="109">
                  <c:v>10949.04</c:v>
                </c:pt>
                <c:pt idx="110">
                  <c:v>10599.04</c:v>
                </c:pt>
                <c:pt idx="111">
                  <c:v>11859.04</c:v>
                </c:pt>
                <c:pt idx="112">
                  <c:v>12244.04</c:v>
                </c:pt>
                <c:pt idx="113">
                  <c:v>15989.04</c:v>
                </c:pt>
                <c:pt idx="114">
                  <c:v>13906.54</c:v>
                </c:pt>
                <c:pt idx="115">
                  <c:v>17354.04</c:v>
                </c:pt>
                <c:pt idx="116">
                  <c:v>20661.54</c:v>
                </c:pt>
                <c:pt idx="117">
                  <c:v>22814.04</c:v>
                </c:pt>
                <c:pt idx="118">
                  <c:v>20836.54</c:v>
                </c:pt>
                <c:pt idx="119">
                  <c:v>22866.54</c:v>
                </c:pt>
                <c:pt idx="120">
                  <c:v>21326.54</c:v>
                </c:pt>
                <c:pt idx="121">
                  <c:v>21816.54</c:v>
                </c:pt>
                <c:pt idx="122">
                  <c:v>21956.54</c:v>
                </c:pt>
                <c:pt idx="123">
                  <c:v>23951.54</c:v>
                </c:pt>
                <c:pt idx="124">
                  <c:v>24336.54</c:v>
                </c:pt>
                <c:pt idx="125">
                  <c:v>19541.54</c:v>
                </c:pt>
                <c:pt idx="126">
                  <c:v>16671.54</c:v>
                </c:pt>
                <c:pt idx="127">
                  <c:v>14834.04</c:v>
                </c:pt>
                <c:pt idx="128">
                  <c:v>16391.54</c:v>
                </c:pt>
                <c:pt idx="129">
                  <c:v>18561.54</c:v>
                </c:pt>
                <c:pt idx="130">
                  <c:v>19156.54</c:v>
                </c:pt>
                <c:pt idx="131">
                  <c:v>23689.040000000001</c:v>
                </c:pt>
                <c:pt idx="132">
                  <c:v>23251.54</c:v>
                </c:pt>
                <c:pt idx="133">
                  <c:v>25876.54</c:v>
                </c:pt>
                <c:pt idx="134">
                  <c:v>25929.040000000001</c:v>
                </c:pt>
                <c:pt idx="135">
                  <c:v>22796.54</c:v>
                </c:pt>
                <c:pt idx="136">
                  <c:v>23979.620000000003</c:v>
                </c:pt>
                <c:pt idx="137">
                  <c:v>20794.620000000003</c:v>
                </c:pt>
                <c:pt idx="138">
                  <c:v>20969.620000000003</c:v>
                </c:pt>
                <c:pt idx="139">
                  <c:v>16419.620000000003</c:v>
                </c:pt>
                <c:pt idx="140">
                  <c:v>15782.700000000003</c:v>
                </c:pt>
                <c:pt idx="141">
                  <c:v>16668.280000000002</c:v>
                </c:pt>
                <c:pt idx="142">
                  <c:v>18400.780000000002</c:v>
                </c:pt>
                <c:pt idx="143">
                  <c:v>13483.280000000002</c:v>
                </c:pt>
                <c:pt idx="144">
                  <c:v>17658.86</c:v>
                </c:pt>
                <c:pt idx="145">
                  <c:v>14333.86</c:v>
                </c:pt>
                <c:pt idx="146">
                  <c:v>11148.86</c:v>
                </c:pt>
                <c:pt idx="147">
                  <c:v>10028.86</c:v>
                </c:pt>
                <c:pt idx="148">
                  <c:v>7911.3600000000006</c:v>
                </c:pt>
                <c:pt idx="149">
                  <c:v>9181.94</c:v>
                </c:pt>
                <c:pt idx="150">
                  <c:v>6854.4400000000005</c:v>
                </c:pt>
                <c:pt idx="151">
                  <c:v>6066.9400000000005</c:v>
                </c:pt>
                <c:pt idx="152">
                  <c:v>5675.02</c:v>
                </c:pt>
                <c:pt idx="153">
                  <c:v>7173.1</c:v>
                </c:pt>
                <c:pt idx="154">
                  <c:v>8706.18</c:v>
                </c:pt>
                <c:pt idx="155">
                  <c:v>12626.18</c:v>
                </c:pt>
                <c:pt idx="156">
                  <c:v>15023.68</c:v>
                </c:pt>
                <c:pt idx="157">
                  <c:v>13956.18</c:v>
                </c:pt>
                <c:pt idx="158">
                  <c:v>12276.18</c:v>
                </c:pt>
                <c:pt idx="159">
                  <c:v>14708.68</c:v>
                </c:pt>
                <c:pt idx="160">
                  <c:v>17876.18</c:v>
                </c:pt>
                <c:pt idx="161">
                  <c:v>23266.18</c:v>
                </c:pt>
                <c:pt idx="162">
                  <c:v>24158.68</c:v>
                </c:pt>
                <c:pt idx="163">
                  <c:v>22758.68</c:v>
                </c:pt>
                <c:pt idx="164">
                  <c:v>23003.68</c:v>
                </c:pt>
                <c:pt idx="165">
                  <c:v>22023.68</c:v>
                </c:pt>
                <c:pt idx="166">
                  <c:v>16476.18</c:v>
                </c:pt>
                <c:pt idx="167">
                  <c:v>16616.18</c:v>
                </c:pt>
                <c:pt idx="168">
                  <c:v>20116.18</c:v>
                </c:pt>
                <c:pt idx="169">
                  <c:v>20501.18</c:v>
                </c:pt>
                <c:pt idx="170">
                  <c:v>25261.18</c:v>
                </c:pt>
                <c:pt idx="171">
                  <c:v>24631.18</c:v>
                </c:pt>
                <c:pt idx="172">
                  <c:v>27641.18</c:v>
                </c:pt>
                <c:pt idx="173">
                  <c:v>23896.18</c:v>
                </c:pt>
                <c:pt idx="174">
                  <c:v>29216.18</c:v>
                </c:pt>
                <c:pt idx="175">
                  <c:v>35481.18</c:v>
                </c:pt>
                <c:pt idx="176">
                  <c:v>41116.18</c:v>
                </c:pt>
                <c:pt idx="177">
                  <c:v>42533.68</c:v>
                </c:pt>
                <c:pt idx="178">
                  <c:v>57111.18</c:v>
                </c:pt>
                <c:pt idx="179">
                  <c:v>54801.18</c:v>
                </c:pt>
                <c:pt idx="180">
                  <c:v>53558.68</c:v>
                </c:pt>
                <c:pt idx="181">
                  <c:v>61276.18</c:v>
                </c:pt>
                <c:pt idx="182">
                  <c:v>58668.68</c:v>
                </c:pt>
                <c:pt idx="183">
                  <c:v>59736.18</c:v>
                </c:pt>
                <c:pt idx="184">
                  <c:v>65423.68</c:v>
                </c:pt>
                <c:pt idx="185">
                  <c:v>74278.679999999993</c:v>
                </c:pt>
                <c:pt idx="186">
                  <c:v>73403.679999999993</c:v>
                </c:pt>
                <c:pt idx="187">
                  <c:v>64916.179999999993</c:v>
                </c:pt>
                <c:pt idx="188">
                  <c:v>66071.179999999993</c:v>
                </c:pt>
                <c:pt idx="189">
                  <c:v>64776.179999999993</c:v>
                </c:pt>
                <c:pt idx="190">
                  <c:v>60891.179999999993</c:v>
                </c:pt>
                <c:pt idx="191">
                  <c:v>57023.679999999993</c:v>
                </c:pt>
                <c:pt idx="192">
                  <c:v>57461.179999999993</c:v>
                </c:pt>
                <c:pt idx="193">
                  <c:v>57128.679999999993</c:v>
                </c:pt>
                <c:pt idx="194">
                  <c:v>51791.179999999993</c:v>
                </c:pt>
                <c:pt idx="195">
                  <c:v>47451.179999999993</c:v>
                </c:pt>
                <c:pt idx="196">
                  <c:v>49761.179999999993</c:v>
                </c:pt>
                <c:pt idx="197">
                  <c:v>49971.179999999993</c:v>
                </c:pt>
                <c:pt idx="198">
                  <c:v>50023.679999999993</c:v>
                </c:pt>
                <c:pt idx="199">
                  <c:v>45421.179999999993</c:v>
                </c:pt>
                <c:pt idx="200">
                  <c:v>42376.179999999993</c:v>
                </c:pt>
                <c:pt idx="201">
                  <c:v>46086.179999999993</c:v>
                </c:pt>
                <c:pt idx="202">
                  <c:v>47556.179999999993</c:v>
                </c:pt>
                <c:pt idx="203">
                  <c:v>44301.179999999993</c:v>
                </c:pt>
                <c:pt idx="204">
                  <c:v>44826.179999999993</c:v>
                </c:pt>
                <c:pt idx="205">
                  <c:v>47643.679999999993</c:v>
                </c:pt>
                <c:pt idx="206">
                  <c:v>49078.679999999993</c:v>
                </c:pt>
                <c:pt idx="207">
                  <c:v>46016.179999999993</c:v>
                </c:pt>
                <c:pt idx="208">
                  <c:v>42043.679999999993</c:v>
                </c:pt>
                <c:pt idx="209">
                  <c:v>39191.179999999993</c:v>
                </c:pt>
                <c:pt idx="210">
                  <c:v>42498.679999999993</c:v>
                </c:pt>
                <c:pt idx="211">
                  <c:v>38543.679999999993</c:v>
                </c:pt>
                <c:pt idx="212">
                  <c:v>43426.179999999993</c:v>
                </c:pt>
                <c:pt idx="213">
                  <c:v>47346.179999999993</c:v>
                </c:pt>
                <c:pt idx="214">
                  <c:v>47678.679999999993</c:v>
                </c:pt>
                <c:pt idx="215">
                  <c:v>45193.679999999993</c:v>
                </c:pt>
                <c:pt idx="216">
                  <c:v>47153.679999999993</c:v>
                </c:pt>
                <c:pt idx="217">
                  <c:v>40643.679999999993</c:v>
                </c:pt>
                <c:pt idx="218">
                  <c:v>41956.179999999993</c:v>
                </c:pt>
                <c:pt idx="219">
                  <c:v>37021.179999999993</c:v>
                </c:pt>
                <c:pt idx="220">
                  <c:v>33556.179999999993</c:v>
                </c:pt>
                <c:pt idx="221">
                  <c:v>35323.679999999993</c:v>
                </c:pt>
                <c:pt idx="222">
                  <c:v>38106.179999999993</c:v>
                </c:pt>
                <c:pt idx="223">
                  <c:v>33871.179999999993</c:v>
                </c:pt>
                <c:pt idx="224">
                  <c:v>34011.179999999993</c:v>
                </c:pt>
                <c:pt idx="225">
                  <c:v>31298.679999999993</c:v>
                </c:pt>
                <c:pt idx="226">
                  <c:v>30878.679999999993</c:v>
                </c:pt>
                <c:pt idx="227">
                  <c:v>25961.179999999993</c:v>
                </c:pt>
                <c:pt idx="228">
                  <c:v>28131.179999999993</c:v>
                </c:pt>
                <c:pt idx="229">
                  <c:v>29443.679999999993</c:v>
                </c:pt>
                <c:pt idx="230">
                  <c:v>28323.679999999993</c:v>
                </c:pt>
                <c:pt idx="231">
                  <c:v>27011.179999999993</c:v>
                </c:pt>
                <c:pt idx="232">
                  <c:v>28008.679999999993</c:v>
                </c:pt>
                <c:pt idx="233">
                  <c:v>30808.679999999993</c:v>
                </c:pt>
                <c:pt idx="234">
                  <c:v>34991.179999999993</c:v>
                </c:pt>
                <c:pt idx="235">
                  <c:v>35201.179999999993</c:v>
                </c:pt>
                <c:pt idx="236">
                  <c:v>33486.179999999993</c:v>
                </c:pt>
                <c:pt idx="237">
                  <c:v>32628.679999999993</c:v>
                </c:pt>
                <c:pt idx="238">
                  <c:v>31806.179999999993</c:v>
                </c:pt>
                <c:pt idx="239">
                  <c:v>23161.179999999993</c:v>
                </c:pt>
                <c:pt idx="240">
                  <c:v>23161.179999999993</c:v>
                </c:pt>
                <c:pt idx="241">
                  <c:v>24981.179999999993</c:v>
                </c:pt>
                <c:pt idx="242">
                  <c:v>28078.679999999993</c:v>
                </c:pt>
                <c:pt idx="243">
                  <c:v>27921.179999999993</c:v>
                </c:pt>
                <c:pt idx="244">
                  <c:v>30703.679999999993</c:v>
                </c:pt>
                <c:pt idx="245">
                  <c:v>34221.179999999993</c:v>
                </c:pt>
                <c:pt idx="246">
                  <c:v>35376.179999999993</c:v>
                </c:pt>
                <c:pt idx="247">
                  <c:v>29601.179999999993</c:v>
                </c:pt>
                <c:pt idx="248">
                  <c:v>31456.179999999993</c:v>
                </c:pt>
                <c:pt idx="249">
                  <c:v>32943.679999999993</c:v>
                </c:pt>
                <c:pt idx="250">
                  <c:v>34011.179999999993</c:v>
                </c:pt>
                <c:pt idx="251">
                  <c:v>32138.679999999993</c:v>
                </c:pt>
                <c:pt idx="252">
                  <c:v>28638.679999999993</c:v>
                </c:pt>
                <c:pt idx="253">
                  <c:v>27641.179999999993</c:v>
                </c:pt>
                <c:pt idx="254">
                  <c:v>27273.679999999993</c:v>
                </c:pt>
                <c:pt idx="255">
                  <c:v>23248.679999999993</c:v>
                </c:pt>
                <c:pt idx="256">
                  <c:v>21246.759999999995</c:v>
                </c:pt>
                <c:pt idx="257">
                  <c:v>18761.759999999995</c:v>
                </c:pt>
                <c:pt idx="258">
                  <c:v>18919.259999999995</c:v>
                </c:pt>
                <c:pt idx="259">
                  <c:v>21176.759999999995</c:v>
                </c:pt>
                <c:pt idx="260">
                  <c:v>18551.759999999995</c:v>
                </c:pt>
                <c:pt idx="261">
                  <c:v>18341.759999999995</c:v>
                </c:pt>
                <c:pt idx="262">
                  <c:v>13091.759999999995</c:v>
                </c:pt>
                <c:pt idx="263">
                  <c:v>13109.259999999995</c:v>
                </c:pt>
                <c:pt idx="264">
                  <c:v>10326.759999999995</c:v>
                </c:pt>
                <c:pt idx="265">
                  <c:v>15121.759999999995</c:v>
                </c:pt>
                <c:pt idx="266">
                  <c:v>14614.259999999995</c:v>
                </c:pt>
                <c:pt idx="267">
                  <c:v>13196.759999999995</c:v>
                </c:pt>
                <c:pt idx="268">
                  <c:v>11866.759999999995</c:v>
                </c:pt>
                <c:pt idx="269">
                  <c:v>16346.759999999995</c:v>
                </c:pt>
                <c:pt idx="270">
                  <c:v>16381.759999999995</c:v>
                </c:pt>
                <c:pt idx="271">
                  <c:v>15996.759999999995</c:v>
                </c:pt>
                <c:pt idx="272">
                  <c:v>15646.759999999995</c:v>
                </c:pt>
                <c:pt idx="273">
                  <c:v>13056.759999999995</c:v>
                </c:pt>
                <c:pt idx="274">
                  <c:v>12794.259999999995</c:v>
                </c:pt>
                <c:pt idx="275">
                  <c:v>14404.259999999995</c:v>
                </c:pt>
                <c:pt idx="276">
                  <c:v>13826.759999999995</c:v>
                </c:pt>
                <c:pt idx="277">
                  <c:v>10571.759999999995</c:v>
                </c:pt>
                <c:pt idx="278">
                  <c:v>7929.2599999999948</c:v>
                </c:pt>
                <c:pt idx="279">
                  <c:v>3396.7599999999948</c:v>
                </c:pt>
                <c:pt idx="280">
                  <c:v>5286.7599999999948</c:v>
                </c:pt>
                <c:pt idx="281">
                  <c:v>3694.2599999999948</c:v>
                </c:pt>
                <c:pt idx="282">
                  <c:v>8349.2599999999948</c:v>
                </c:pt>
                <c:pt idx="283">
                  <c:v>5654.2599999999948</c:v>
                </c:pt>
                <c:pt idx="284">
                  <c:v>7841.7599999999948</c:v>
                </c:pt>
                <c:pt idx="285">
                  <c:v>9066.7599999999948</c:v>
                </c:pt>
                <c:pt idx="286">
                  <c:v>5024.2599999999948</c:v>
                </c:pt>
                <c:pt idx="287">
                  <c:v>4796.7599999999948</c:v>
                </c:pt>
                <c:pt idx="288">
                  <c:v>2241.7599999999948</c:v>
                </c:pt>
                <c:pt idx="289">
                  <c:v>2504.2599999999948</c:v>
                </c:pt>
                <c:pt idx="290">
                  <c:v>4096.7599999999948</c:v>
                </c:pt>
                <c:pt idx="291">
                  <c:v>1051.7599999999948</c:v>
                </c:pt>
                <c:pt idx="292">
                  <c:v>-1212.6600000000053</c:v>
                </c:pt>
                <c:pt idx="293">
                  <c:v>-974.58000000000527</c:v>
                </c:pt>
                <c:pt idx="294">
                  <c:v>967.91999999999473</c:v>
                </c:pt>
                <c:pt idx="295">
                  <c:v>4257.9199999999946</c:v>
                </c:pt>
                <c:pt idx="296">
                  <c:v>6357.9199999999946</c:v>
                </c:pt>
                <c:pt idx="297">
                  <c:v>10732.919999999995</c:v>
                </c:pt>
                <c:pt idx="298">
                  <c:v>10172.919999999995</c:v>
                </c:pt>
                <c:pt idx="299">
                  <c:v>12517.919999999995</c:v>
                </c:pt>
                <c:pt idx="300">
                  <c:v>12027.919999999995</c:v>
                </c:pt>
                <c:pt idx="301">
                  <c:v>14617.919999999995</c:v>
                </c:pt>
                <c:pt idx="302">
                  <c:v>14862.919999999995</c:v>
                </c:pt>
                <c:pt idx="303">
                  <c:v>12447.919999999995</c:v>
                </c:pt>
                <c:pt idx="304">
                  <c:v>10417.919999999995</c:v>
                </c:pt>
                <c:pt idx="305">
                  <c:v>12150.419999999995</c:v>
                </c:pt>
                <c:pt idx="306">
                  <c:v>15702.919999999995</c:v>
                </c:pt>
                <c:pt idx="307">
                  <c:v>16945.419999999995</c:v>
                </c:pt>
                <c:pt idx="308">
                  <c:v>18415.419999999995</c:v>
                </c:pt>
                <c:pt idx="309">
                  <c:v>14810.419999999995</c:v>
                </c:pt>
                <c:pt idx="310">
                  <c:v>14530.419999999995</c:v>
                </c:pt>
                <c:pt idx="311">
                  <c:v>14477.919999999995</c:v>
                </c:pt>
                <c:pt idx="312">
                  <c:v>13305.419999999995</c:v>
                </c:pt>
                <c:pt idx="313">
                  <c:v>15370.419999999995</c:v>
                </c:pt>
                <c:pt idx="314">
                  <c:v>14127.919999999995</c:v>
                </c:pt>
                <c:pt idx="315">
                  <c:v>14267.919999999995</c:v>
                </c:pt>
                <c:pt idx="316">
                  <c:v>12622.919999999995</c:v>
                </c:pt>
                <c:pt idx="317">
                  <c:v>11677.919999999995</c:v>
                </c:pt>
                <c:pt idx="318">
                  <c:v>10417.919999999995</c:v>
                </c:pt>
                <c:pt idx="319">
                  <c:v>10837.919999999995</c:v>
                </c:pt>
                <c:pt idx="320">
                  <c:v>7757.9199999999946</c:v>
                </c:pt>
                <c:pt idx="321">
                  <c:v>7302.9199999999946</c:v>
                </c:pt>
                <c:pt idx="322">
                  <c:v>10907.919999999995</c:v>
                </c:pt>
                <c:pt idx="323">
                  <c:v>13963.499999999995</c:v>
                </c:pt>
                <c:pt idx="324">
                  <c:v>14173.499999999995</c:v>
                </c:pt>
                <c:pt idx="325">
                  <c:v>12370.999999999995</c:v>
                </c:pt>
                <c:pt idx="326">
                  <c:v>14079.079999999994</c:v>
                </c:pt>
                <c:pt idx="327">
                  <c:v>13396.579999999994</c:v>
                </c:pt>
                <c:pt idx="328">
                  <c:v>11296.579999999994</c:v>
                </c:pt>
                <c:pt idx="329">
                  <c:v>12014.079999999994</c:v>
                </c:pt>
                <c:pt idx="330">
                  <c:v>9949.0799999999945</c:v>
                </c:pt>
                <c:pt idx="331">
                  <c:v>9039.0799999999945</c:v>
                </c:pt>
                <c:pt idx="332">
                  <c:v>7989.0799999999945</c:v>
                </c:pt>
                <c:pt idx="333">
                  <c:v>3526.5799999999945</c:v>
                </c:pt>
                <c:pt idx="334">
                  <c:v>2039.0799999999945</c:v>
                </c:pt>
                <c:pt idx="335">
                  <c:v>1647.1599999999944</c:v>
                </c:pt>
                <c:pt idx="336">
                  <c:v>-15.340000000005602</c:v>
                </c:pt>
                <c:pt idx="337">
                  <c:v>2644.6599999999944</c:v>
                </c:pt>
                <c:pt idx="338">
                  <c:v>5287.1599999999944</c:v>
                </c:pt>
                <c:pt idx="339">
                  <c:v>4902.1599999999944</c:v>
                </c:pt>
                <c:pt idx="340">
                  <c:v>5689.6599999999944</c:v>
                </c:pt>
                <c:pt idx="341">
                  <c:v>877.1599999999944</c:v>
                </c:pt>
                <c:pt idx="342">
                  <c:v>2627.1599999999944</c:v>
                </c:pt>
                <c:pt idx="343">
                  <c:v>6652.1599999999944</c:v>
                </c:pt>
                <c:pt idx="344">
                  <c:v>2277.1599999999944</c:v>
                </c:pt>
                <c:pt idx="345">
                  <c:v>107.1599999999944</c:v>
                </c:pt>
                <c:pt idx="346">
                  <c:v>-1047.8400000000056</c:v>
                </c:pt>
                <c:pt idx="347">
                  <c:v>-295.3400000000056</c:v>
                </c:pt>
                <c:pt idx="348">
                  <c:v>-3819.7600000000057</c:v>
                </c:pt>
                <c:pt idx="349">
                  <c:v>-991.68000000000575</c:v>
                </c:pt>
                <c:pt idx="350">
                  <c:v>-554.18000000000575</c:v>
                </c:pt>
                <c:pt idx="351">
                  <c:v>1370.8199999999943</c:v>
                </c:pt>
                <c:pt idx="352">
                  <c:v>3750.8199999999943</c:v>
                </c:pt>
                <c:pt idx="353">
                  <c:v>2770.8199999999943</c:v>
                </c:pt>
                <c:pt idx="354">
                  <c:v>933.31999999999425</c:v>
                </c:pt>
                <c:pt idx="355">
                  <c:v>2648.3199999999943</c:v>
                </c:pt>
                <c:pt idx="356">
                  <c:v>3488.3199999999943</c:v>
                </c:pt>
                <c:pt idx="357">
                  <c:v>8143.3199999999943</c:v>
                </c:pt>
                <c:pt idx="358">
                  <c:v>6358.3199999999943</c:v>
                </c:pt>
                <c:pt idx="359">
                  <c:v>8668.3199999999943</c:v>
                </c:pt>
                <c:pt idx="360">
                  <c:v>12150.819999999994</c:v>
                </c:pt>
                <c:pt idx="361">
                  <c:v>12885.819999999994</c:v>
                </c:pt>
                <c:pt idx="362">
                  <c:v>12150.819999999994</c:v>
                </c:pt>
                <c:pt idx="363">
                  <c:v>13620.819999999994</c:v>
                </c:pt>
                <c:pt idx="364">
                  <c:v>13918.319999999994</c:v>
                </c:pt>
                <c:pt idx="365">
                  <c:v>12518.319999999994</c:v>
                </c:pt>
                <c:pt idx="366">
                  <c:v>16280.819999999994</c:v>
                </c:pt>
                <c:pt idx="367">
                  <c:v>17628.319999999992</c:v>
                </c:pt>
                <c:pt idx="368">
                  <c:v>24033.319999999992</c:v>
                </c:pt>
                <c:pt idx="369">
                  <c:v>17698.319999999992</c:v>
                </c:pt>
                <c:pt idx="370">
                  <c:v>19990.819999999992</c:v>
                </c:pt>
                <c:pt idx="371">
                  <c:v>22195.819999999992</c:v>
                </c:pt>
                <c:pt idx="372">
                  <c:v>26080.819999999992</c:v>
                </c:pt>
                <c:pt idx="373">
                  <c:v>26780.819999999992</c:v>
                </c:pt>
                <c:pt idx="374">
                  <c:v>29720.819999999992</c:v>
                </c:pt>
                <c:pt idx="375">
                  <c:v>27883.319999999992</c:v>
                </c:pt>
                <c:pt idx="376">
                  <c:v>31348.319999999992</c:v>
                </c:pt>
                <c:pt idx="377">
                  <c:v>26798.319999999992</c:v>
                </c:pt>
                <c:pt idx="378">
                  <c:v>21320.819999999992</c:v>
                </c:pt>
                <c:pt idx="379">
                  <c:v>22563.319999999992</c:v>
                </c:pt>
                <c:pt idx="380">
                  <c:v>27760.819999999992</c:v>
                </c:pt>
                <c:pt idx="381">
                  <c:v>30018.319999999992</c:v>
                </c:pt>
                <c:pt idx="382">
                  <c:v>25993.319999999992</c:v>
                </c:pt>
                <c:pt idx="383">
                  <c:v>18538.319999999992</c:v>
                </c:pt>
                <c:pt idx="384">
                  <c:v>19815.819999999992</c:v>
                </c:pt>
                <c:pt idx="385">
                  <c:v>22248.319999999992</c:v>
                </c:pt>
                <c:pt idx="386">
                  <c:v>28040.819999999992</c:v>
                </c:pt>
                <c:pt idx="387">
                  <c:v>29790.819999999992</c:v>
                </c:pt>
                <c:pt idx="388">
                  <c:v>30630.819999999992</c:v>
                </c:pt>
                <c:pt idx="389">
                  <c:v>37263.319999999992</c:v>
                </c:pt>
                <c:pt idx="390">
                  <c:v>36423.319999999992</c:v>
                </c:pt>
                <c:pt idx="391">
                  <c:v>32818.319999999992</c:v>
                </c:pt>
                <c:pt idx="392">
                  <c:v>31890.819999999992</c:v>
                </c:pt>
                <c:pt idx="393">
                  <c:v>38348.319999999992</c:v>
                </c:pt>
                <c:pt idx="394">
                  <c:v>45243.319999999992</c:v>
                </c:pt>
                <c:pt idx="395">
                  <c:v>51438.319999999992</c:v>
                </c:pt>
                <c:pt idx="396">
                  <c:v>47710.819999999992</c:v>
                </c:pt>
                <c:pt idx="397">
                  <c:v>53748.319999999992</c:v>
                </c:pt>
                <c:pt idx="398">
                  <c:v>50860.819999999992</c:v>
                </c:pt>
                <c:pt idx="399">
                  <c:v>41393.319999999992</c:v>
                </c:pt>
                <c:pt idx="400">
                  <c:v>40010.819999999992</c:v>
                </c:pt>
                <c:pt idx="401">
                  <c:v>45890.819999999992</c:v>
                </c:pt>
                <c:pt idx="402">
                  <c:v>49093.319999999992</c:v>
                </c:pt>
                <c:pt idx="403">
                  <c:v>52663.319999999992</c:v>
                </c:pt>
                <c:pt idx="404">
                  <c:v>58543.319999999992</c:v>
                </c:pt>
                <c:pt idx="405">
                  <c:v>51805.819999999992</c:v>
                </c:pt>
                <c:pt idx="406">
                  <c:v>55078.319999999992</c:v>
                </c:pt>
                <c:pt idx="407">
                  <c:v>47203.319999999992</c:v>
                </c:pt>
                <c:pt idx="408">
                  <c:v>44893.319999999992</c:v>
                </c:pt>
                <c:pt idx="409">
                  <c:v>47098.319999999992</c:v>
                </c:pt>
                <c:pt idx="410">
                  <c:v>46748.319999999992</c:v>
                </c:pt>
                <c:pt idx="411">
                  <c:v>49670.819999999992</c:v>
                </c:pt>
                <c:pt idx="412">
                  <c:v>47710.819999999992</c:v>
                </c:pt>
                <c:pt idx="413">
                  <c:v>46538.319999999992</c:v>
                </c:pt>
                <c:pt idx="414">
                  <c:v>41113.319999999992</c:v>
                </c:pt>
                <c:pt idx="415">
                  <c:v>43335.819999999992</c:v>
                </c:pt>
                <c:pt idx="416">
                  <c:v>40325.819999999992</c:v>
                </c:pt>
                <c:pt idx="417">
                  <c:v>39870.819999999992</c:v>
                </c:pt>
                <c:pt idx="418">
                  <c:v>41988.319999999992</c:v>
                </c:pt>
                <c:pt idx="419">
                  <c:v>43038.319999999992</c:v>
                </c:pt>
                <c:pt idx="420">
                  <c:v>41130.819999999992</c:v>
                </c:pt>
                <c:pt idx="421">
                  <c:v>46153.319999999992</c:v>
                </c:pt>
                <c:pt idx="422">
                  <c:v>47343.319999999992</c:v>
                </c:pt>
                <c:pt idx="423">
                  <c:v>45785.819999999992</c:v>
                </c:pt>
                <c:pt idx="424">
                  <c:v>49268.319999999992</c:v>
                </c:pt>
                <c:pt idx="425">
                  <c:v>56618.319999999992</c:v>
                </c:pt>
                <c:pt idx="426">
                  <c:v>55725.819999999992</c:v>
                </c:pt>
                <c:pt idx="427">
                  <c:v>58385.819999999992</c:v>
                </c:pt>
                <c:pt idx="428">
                  <c:v>54098.319999999992</c:v>
                </c:pt>
                <c:pt idx="429">
                  <c:v>56110.819999999992</c:v>
                </c:pt>
                <c:pt idx="430">
                  <c:v>54063.319999999992</c:v>
                </c:pt>
                <c:pt idx="431">
                  <c:v>50843.319999999992</c:v>
                </c:pt>
                <c:pt idx="432">
                  <c:v>55743.319999999992</c:v>
                </c:pt>
                <c:pt idx="433">
                  <c:v>58000.819999999992</c:v>
                </c:pt>
                <c:pt idx="434">
                  <c:v>59978.319999999992</c:v>
                </c:pt>
                <c:pt idx="435">
                  <c:v>61255.819999999992</c:v>
                </c:pt>
                <c:pt idx="436">
                  <c:v>66260.819999999992</c:v>
                </c:pt>
                <c:pt idx="437">
                  <c:v>69865.819999999992</c:v>
                </c:pt>
                <c:pt idx="438">
                  <c:v>67993.319999999992</c:v>
                </c:pt>
                <c:pt idx="439">
                  <c:v>73715.819999999992</c:v>
                </c:pt>
                <c:pt idx="440">
                  <c:v>74993.319999999992</c:v>
                </c:pt>
                <c:pt idx="441">
                  <c:v>72403.319999999992</c:v>
                </c:pt>
                <c:pt idx="442">
                  <c:v>70688.319999999992</c:v>
                </c:pt>
                <c:pt idx="443">
                  <c:v>75255.819999999992</c:v>
                </c:pt>
                <c:pt idx="444">
                  <c:v>78143.319999999992</c:v>
                </c:pt>
                <c:pt idx="445">
                  <c:v>75780.819999999992</c:v>
                </c:pt>
                <c:pt idx="446">
                  <c:v>74153.319999999992</c:v>
                </c:pt>
                <c:pt idx="447">
                  <c:v>77268.319999999992</c:v>
                </c:pt>
                <c:pt idx="448">
                  <c:v>82133.319999999992</c:v>
                </c:pt>
                <c:pt idx="449">
                  <c:v>82623.319999999992</c:v>
                </c:pt>
                <c:pt idx="450">
                  <c:v>84670.819999999992</c:v>
                </c:pt>
                <c:pt idx="451">
                  <c:v>85108.319999999992</c:v>
                </c:pt>
                <c:pt idx="452">
                  <c:v>81415.819999999992</c:v>
                </c:pt>
                <c:pt idx="453">
                  <c:v>74555.819999999992</c:v>
                </c:pt>
                <c:pt idx="454">
                  <c:v>76358.319999999992</c:v>
                </c:pt>
                <c:pt idx="455">
                  <c:v>70758.319999999992</c:v>
                </c:pt>
                <c:pt idx="456">
                  <c:v>71178.319999999992</c:v>
                </c:pt>
                <c:pt idx="457">
                  <c:v>65385.819999999992</c:v>
                </c:pt>
                <c:pt idx="458">
                  <c:v>65595.819999999992</c:v>
                </c:pt>
                <c:pt idx="459">
                  <c:v>62008.319999999992</c:v>
                </c:pt>
                <c:pt idx="460">
                  <c:v>66418.319999999992</c:v>
                </c:pt>
                <c:pt idx="461">
                  <c:v>70163.319999999992</c:v>
                </c:pt>
                <c:pt idx="462">
                  <c:v>68728.319999999992</c:v>
                </c:pt>
                <c:pt idx="463">
                  <c:v>67800.819999999992</c:v>
                </c:pt>
                <c:pt idx="464">
                  <c:v>65368.319999999992</c:v>
                </c:pt>
                <c:pt idx="465">
                  <c:v>70565.819999999992</c:v>
                </c:pt>
                <c:pt idx="466">
                  <c:v>66768.319999999992</c:v>
                </c:pt>
                <c:pt idx="467">
                  <c:v>65403.319999999992</c:v>
                </c:pt>
                <c:pt idx="468">
                  <c:v>65823.319999999992</c:v>
                </c:pt>
                <c:pt idx="469">
                  <c:v>59943.319999999992</c:v>
                </c:pt>
                <c:pt idx="470">
                  <c:v>58770.819999999992</c:v>
                </c:pt>
                <c:pt idx="471">
                  <c:v>60905.819999999992</c:v>
                </c:pt>
                <c:pt idx="472">
                  <c:v>65403.319999999992</c:v>
                </c:pt>
                <c:pt idx="473">
                  <c:v>68955.819999999992</c:v>
                </c:pt>
                <c:pt idx="474">
                  <c:v>70723.319999999992</c:v>
                </c:pt>
                <c:pt idx="475">
                  <c:v>67503.319999999992</c:v>
                </c:pt>
                <c:pt idx="476">
                  <c:v>69043.319999999992</c:v>
                </c:pt>
                <c:pt idx="477">
                  <c:v>65350.819999999992</c:v>
                </c:pt>
                <c:pt idx="478">
                  <c:v>65053.319999999992</c:v>
                </c:pt>
                <c:pt idx="479">
                  <c:v>64230.819999999992</c:v>
                </c:pt>
                <c:pt idx="480">
                  <c:v>63863.319999999992</c:v>
                </c:pt>
                <c:pt idx="481">
                  <c:v>64090.819999999992</c:v>
                </c:pt>
                <c:pt idx="482">
                  <c:v>61378.319999999992</c:v>
                </c:pt>
                <c:pt idx="483">
                  <c:v>60293.319999999992</c:v>
                </c:pt>
                <c:pt idx="484">
                  <c:v>61168.319999999992</c:v>
                </c:pt>
                <c:pt idx="485">
                  <c:v>65175.819999999992</c:v>
                </c:pt>
                <c:pt idx="486">
                  <c:v>60205.819999999992</c:v>
                </c:pt>
                <c:pt idx="487">
                  <c:v>58700.819999999992</c:v>
                </c:pt>
                <c:pt idx="488">
                  <c:v>59435.819999999992</c:v>
                </c:pt>
                <c:pt idx="489">
                  <c:v>58980.819999999992</c:v>
                </c:pt>
                <c:pt idx="490">
                  <c:v>61658.319999999992</c:v>
                </c:pt>
                <c:pt idx="491">
                  <c:v>60380.819999999992</c:v>
                </c:pt>
                <c:pt idx="492">
                  <c:v>63933.319999999992</c:v>
                </c:pt>
                <c:pt idx="493">
                  <c:v>65035.819999999992</c:v>
                </c:pt>
                <c:pt idx="494">
                  <c:v>69305.819999999992</c:v>
                </c:pt>
                <c:pt idx="495">
                  <c:v>66295.819999999992</c:v>
                </c:pt>
                <c:pt idx="496">
                  <c:v>65403.319999999992</c:v>
                </c:pt>
                <c:pt idx="497">
                  <c:v>67888.319999999992</c:v>
                </c:pt>
                <c:pt idx="498">
                  <c:v>69883.319999999992</c:v>
                </c:pt>
                <c:pt idx="499">
                  <c:v>65070.819999999992</c:v>
                </c:pt>
                <c:pt idx="500">
                  <c:v>66855.819999999992</c:v>
                </c:pt>
                <c:pt idx="501">
                  <c:v>70583.319999999992</c:v>
                </c:pt>
                <c:pt idx="502">
                  <c:v>73628.319999999992</c:v>
                </c:pt>
                <c:pt idx="503">
                  <c:v>70740.819999999992</c:v>
                </c:pt>
                <c:pt idx="504">
                  <c:v>72578.319999999992</c:v>
                </c:pt>
                <c:pt idx="505">
                  <c:v>77513.319999999992</c:v>
                </c:pt>
                <c:pt idx="506">
                  <c:v>76113.319999999992</c:v>
                </c:pt>
                <c:pt idx="507">
                  <c:v>69305.819999999992</c:v>
                </c:pt>
                <c:pt idx="508">
                  <c:v>68710.819999999992</c:v>
                </c:pt>
                <c:pt idx="509">
                  <c:v>67048.319999999992</c:v>
                </c:pt>
                <c:pt idx="510">
                  <c:v>68500.819999999992</c:v>
                </c:pt>
                <c:pt idx="511">
                  <c:v>71615.819999999992</c:v>
                </c:pt>
                <c:pt idx="512">
                  <c:v>71475.819999999992</c:v>
                </c:pt>
                <c:pt idx="513">
                  <c:v>70740.819999999992</c:v>
                </c:pt>
                <c:pt idx="514">
                  <c:v>69655.819999999992</c:v>
                </c:pt>
                <c:pt idx="515">
                  <c:v>67940.819999999992</c:v>
                </c:pt>
                <c:pt idx="516">
                  <c:v>70845.819999999992</c:v>
                </c:pt>
                <c:pt idx="517">
                  <c:v>70495.819999999992</c:v>
                </c:pt>
                <c:pt idx="518">
                  <c:v>74940.819999999992</c:v>
                </c:pt>
                <c:pt idx="519">
                  <c:v>75168.319999999992</c:v>
                </c:pt>
                <c:pt idx="520">
                  <c:v>76620.819999999992</c:v>
                </c:pt>
                <c:pt idx="521">
                  <c:v>79385.819999999992</c:v>
                </c:pt>
                <c:pt idx="522">
                  <c:v>78895.819999999992</c:v>
                </c:pt>
                <c:pt idx="523">
                  <c:v>82203.319999999992</c:v>
                </c:pt>
                <c:pt idx="524">
                  <c:v>84898.319999999992</c:v>
                </c:pt>
                <c:pt idx="525">
                  <c:v>83638.319999999992</c:v>
                </c:pt>
                <c:pt idx="526">
                  <c:v>82185.819999999992</c:v>
                </c:pt>
                <c:pt idx="527">
                  <c:v>84058.319999999992</c:v>
                </c:pt>
                <c:pt idx="528">
                  <c:v>81188.319999999992</c:v>
                </c:pt>
                <c:pt idx="529">
                  <c:v>80995.819999999992</c:v>
                </c:pt>
                <c:pt idx="530">
                  <c:v>85528.319999999992</c:v>
                </c:pt>
                <c:pt idx="531">
                  <c:v>81695.819999999992</c:v>
                </c:pt>
                <c:pt idx="532">
                  <c:v>82213.899999999994</c:v>
                </c:pt>
                <c:pt idx="533">
                  <c:v>85601.98</c:v>
                </c:pt>
                <c:pt idx="534">
                  <c:v>85286.98</c:v>
                </c:pt>
                <c:pt idx="535">
                  <c:v>83536.98</c:v>
                </c:pt>
                <c:pt idx="536">
                  <c:v>84831.98</c:v>
                </c:pt>
                <c:pt idx="537">
                  <c:v>85846.98</c:v>
                </c:pt>
                <c:pt idx="538">
                  <c:v>82049.48</c:v>
                </c:pt>
                <c:pt idx="539">
                  <c:v>80649.48</c:v>
                </c:pt>
                <c:pt idx="540">
                  <c:v>79949.48</c:v>
                </c:pt>
                <c:pt idx="541">
                  <c:v>83764.479999999996</c:v>
                </c:pt>
                <c:pt idx="542">
                  <c:v>84691.98</c:v>
                </c:pt>
                <c:pt idx="543">
                  <c:v>82941.98</c:v>
                </c:pt>
                <c:pt idx="544">
                  <c:v>85216.98</c:v>
                </c:pt>
                <c:pt idx="545">
                  <c:v>88681.98</c:v>
                </c:pt>
                <c:pt idx="546">
                  <c:v>89241.98</c:v>
                </c:pt>
                <c:pt idx="547">
                  <c:v>88069.48</c:v>
                </c:pt>
                <c:pt idx="548">
                  <c:v>86599.48</c:v>
                </c:pt>
                <c:pt idx="549">
                  <c:v>86336.98</c:v>
                </c:pt>
                <c:pt idx="550">
                  <c:v>87824.48</c:v>
                </c:pt>
                <c:pt idx="551">
                  <c:v>87404.479999999996</c:v>
                </c:pt>
                <c:pt idx="552">
                  <c:v>90134.48</c:v>
                </c:pt>
                <c:pt idx="553">
                  <c:v>90151.98</c:v>
                </c:pt>
                <c:pt idx="554">
                  <c:v>94106.98</c:v>
                </c:pt>
                <c:pt idx="555">
                  <c:v>95086.98</c:v>
                </c:pt>
                <c:pt idx="556">
                  <c:v>98551.98</c:v>
                </c:pt>
                <c:pt idx="557">
                  <c:v>93424.48</c:v>
                </c:pt>
                <c:pt idx="558">
                  <c:v>91674.48</c:v>
                </c:pt>
                <c:pt idx="559">
                  <c:v>87999.48</c:v>
                </c:pt>
                <c:pt idx="560">
                  <c:v>85286.98</c:v>
                </c:pt>
                <c:pt idx="561">
                  <c:v>83974.48</c:v>
                </c:pt>
                <c:pt idx="562">
                  <c:v>83974.48</c:v>
                </c:pt>
                <c:pt idx="563">
                  <c:v>80561.98</c:v>
                </c:pt>
                <c:pt idx="564">
                  <c:v>85706.98</c:v>
                </c:pt>
                <c:pt idx="565">
                  <c:v>83554.48</c:v>
                </c:pt>
                <c:pt idx="566">
                  <c:v>84919.48</c:v>
                </c:pt>
                <c:pt idx="567">
                  <c:v>84796.98</c:v>
                </c:pt>
                <c:pt idx="568">
                  <c:v>86441.98</c:v>
                </c:pt>
                <c:pt idx="569">
                  <c:v>90746.98</c:v>
                </c:pt>
                <c:pt idx="570">
                  <c:v>90326.98</c:v>
                </c:pt>
                <c:pt idx="571">
                  <c:v>85461.98</c:v>
                </c:pt>
                <c:pt idx="572">
                  <c:v>86161.98</c:v>
                </c:pt>
                <c:pt idx="573">
                  <c:v>83116.98</c:v>
                </c:pt>
                <c:pt idx="574">
                  <c:v>77481.98</c:v>
                </c:pt>
                <c:pt idx="575">
                  <c:v>78846.98</c:v>
                </c:pt>
                <c:pt idx="576">
                  <c:v>79879.48</c:v>
                </c:pt>
                <c:pt idx="577">
                  <c:v>81121.98</c:v>
                </c:pt>
                <c:pt idx="578">
                  <c:v>80176.98</c:v>
                </c:pt>
                <c:pt idx="579">
                  <c:v>78164.479999999996</c:v>
                </c:pt>
                <c:pt idx="580">
                  <c:v>76396.98</c:v>
                </c:pt>
                <c:pt idx="581">
                  <c:v>76466.98</c:v>
                </c:pt>
                <c:pt idx="582">
                  <c:v>74296.98</c:v>
                </c:pt>
                <c:pt idx="583">
                  <c:v>72074.48</c:v>
                </c:pt>
                <c:pt idx="584">
                  <c:v>72249.48</c:v>
                </c:pt>
                <c:pt idx="585">
                  <c:v>74244.479999999996</c:v>
                </c:pt>
                <c:pt idx="586">
                  <c:v>76151.98</c:v>
                </c:pt>
                <c:pt idx="587">
                  <c:v>72529.48</c:v>
                </c:pt>
                <c:pt idx="588">
                  <c:v>73596.98</c:v>
                </c:pt>
                <c:pt idx="589">
                  <c:v>72610.06</c:v>
                </c:pt>
                <c:pt idx="590">
                  <c:v>74535.06</c:v>
                </c:pt>
                <c:pt idx="591">
                  <c:v>74895.64</c:v>
                </c:pt>
                <c:pt idx="592">
                  <c:v>73320.639999999999</c:v>
                </c:pt>
                <c:pt idx="593">
                  <c:v>75350.64</c:v>
                </c:pt>
                <c:pt idx="594">
                  <c:v>79323.14</c:v>
                </c:pt>
                <c:pt idx="595">
                  <c:v>77468.14</c:v>
                </c:pt>
                <c:pt idx="596">
                  <c:v>77730.64</c:v>
                </c:pt>
                <c:pt idx="597">
                  <c:v>78868.14</c:v>
                </c:pt>
                <c:pt idx="598">
                  <c:v>78133.14</c:v>
                </c:pt>
                <c:pt idx="599">
                  <c:v>76033.14</c:v>
                </c:pt>
                <c:pt idx="600">
                  <c:v>75700.639999999999</c:v>
                </c:pt>
                <c:pt idx="601">
                  <c:v>81073.14</c:v>
                </c:pt>
                <c:pt idx="602">
                  <c:v>80933.14</c:v>
                </c:pt>
                <c:pt idx="603">
                  <c:v>82035.64</c:v>
                </c:pt>
                <c:pt idx="604">
                  <c:v>80443.14</c:v>
                </c:pt>
                <c:pt idx="605">
                  <c:v>78213.72</c:v>
                </c:pt>
                <c:pt idx="606">
                  <c:v>78329.3</c:v>
                </c:pt>
                <c:pt idx="607">
                  <c:v>80334.880000000005</c:v>
                </c:pt>
                <c:pt idx="608">
                  <c:v>81787.38</c:v>
                </c:pt>
                <c:pt idx="609">
                  <c:v>81647.38</c:v>
                </c:pt>
                <c:pt idx="610">
                  <c:v>84622.38</c:v>
                </c:pt>
                <c:pt idx="611">
                  <c:v>87002.38</c:v>
                </c:pt>
                <c:pt idx="612">
                  <c:v>85567.38</c:v>
                </c:pt>
                <c:pt idx="613">
                  <c:v>87317.38</c:v>
                </c:pt>
                <c:pt idx="614">
                  <c:v>86284.88</c:v>
                </c:pt>
                <c:pt idx="615">
                  <c:v>89277.38</c:v>
                </c:pt>
                <c:pt idx="616">
                  <c:v>88227.38</c:v>
                </c:pt>
                <c:pt idx="617">
                  <c:v>89662.38</c:v>
                </c:pt>
                <c:pt idx="618">
                  <c:v>91184.88</c:v>
                </c:pt>
                <c:pt idx="619">
                  <c:v>92392.38</c:v>
                </c:pt>
                <c:pt idx="620">
                  <c:v>90449.88</c:v>
                </c:pt>
                <c:pt idx="621">
                  <c:v>93949.88</c:v>
                </c:pt>
                <c:pt idx="622">
                  <c:v>94772.38</c:v>
                </c:pt>
                <c:pt idx="623">
                  <c:v>95507.38</c:v>
                </c:pt>
                <c:pt idx="624">
                  <c:v>92812.38</c:v>
                </c:pt>
                <c:pt idx="625">
                  <c:v>93302.38</c:v>
                </c:pt>
                <c:pt idx="626">
                  <c:v>91429.88</c:v>
                </c:pt>
                <c:pt idx="627">
                  <c:v>92759.88</c:v>
                </c:pt>
                <c:pt idx="628">
                  <c:v>91587.38</c:v>
                </c:pt>
                <c:pt idx="629">
                  <c:v>92917.38</c:v>
                </c:pt>
                <c:pt idx="630">
                  <c:v>91954.880000000005</c:v>
                </c:pt>
                <c:pt idx="631">
                  <c:v>92129.88</c:v>
                </c:pt>
                <c:pt idx="632">
                  <c:v>89907.38</c:v>
                </c:pt>
                <c:pt idx="633">
                  <c:v>93092.38</c:v>
                </c:pt>
                <c:pt idx="634">
                  <c:v>92602.38</c:v>
                </c:pt>
                <c:pt idx="635">
                  <c:v>93162.38</c:v>
                </c:pt>
                <c:pt idx="636">
                  <c:v>96872.38</c:v>
                </c:pt>
                <c:pt idx="637">
                  <c:v>96364.88</c:v>
                </c:pt>
                <c:pt idx="638">
                  <c:v>95962.38</c:v>
                </c:pt>
                <c:pt idx="639">
                  <c:v>93967.38</c:v>
                </c:pt>
                <c:pt idx="640">
                  <c:v>95822.38</c:v>
                </c:pt>
                <c:pt idx="641">
                  <c:v>98482.38</c:v>
                </c:pt>
                <c:pt idx="642">
                  <c:v>98359.88</c:v>
                </c:pt>
                <c:pt idx="643">
                  <c:v>97939.88</c:v>
                </c:pt>
                <c:pt idx="644">
                  <c:v>96259.88</c:v>
                </c:pt>
                <c:pt idx="645">
                  <c:v>97379.88</c:v>
                </c:pt>
                <c:pt idx="646">
                  <c:v>94387.38</c:v>
                </c:pt>
                <c:pt idx="647">
                  <c:v>95262.38</c:v>
                </c:pt>
                <c:pt idx="648">
                  <c:v>95244.88</c:v>
                </c:pt>
                <c:pt idx="649">
                  <c:v>97432.38</c:v>
                </c:pt>
                <c:pt idx="650">
                  <c:v>96924.88</c:v>
                </c:pt>
                <c:pt idx="651">
                  <c:v>98937.38</c:v>
                </c:pt>
                <c:pt idx="652">
                  <c:v>99147.38</c:v>
                </c:pt>
                <c:pt idx="653">
                  <c:v>99882.38</c:v>
                </c:pt>
                <c:pt idx="654">
                  <c:v>100879.88</c:v>
                </c:pt>
                <c:pt idx="655">
                  <c:v>99602.38</c:v>
                </c:pt>
                <c:pt idx="656">
                  <c:v>98377.38</c:v>
                </c:pt>
                <c:pt idx="657">
                  <c:v>99672.38</c:v>
                </c:pt>
                <c:pt idx="658">
                  <c:v>97327.38</c:v>
                </c:pt>
                <c:pt idx="659">
                  <c:v>95822.38</c:v>
                </c:pt>
                <c:pt idx="660">
                  <c:v>95612.38</c:v>
                </c:pt>
                <c:pt idx="661">
                  <c:v>96259.88</c:v>
                </c:pt>
                <c:pt idx="662">
                  <c:v>97852.38</c:v>
                </c:pt>
                <c:pt idx="663">
                  <c:v>98062.38</c:v>
                </c:pt>
                <c:pt idx="664">
                  <c:v>100197.38</c:v>
                </c:pt>
                <c:pt idx="665">
                  <c:v>99882.38</c:v>
                </c:pt>
                <c:pt idx="666">
                  <c:v>102122.38</c:v>
                </c:pt>
                <c:pt idx="667">
                  <c:v>101842.38</c:v>
                </c:pt>
                <c:pt idx="668">
                  <c:v>101842.38</c:v>
                </c:pt>
                <c:pt idx="669">
                  <c:v>103854.88</c:v>
                </c:pt>
                <c:pt idx="670">
                  <c:v>103452.38</c:v>
                </c:pt>
                <c:pt idx="671">
                  <c:v>101894.88</c:v>
                </c:pt>
                <c:pt idx="672">
                  <c:v>100127.38</c:v>
                </c:pt>
                <c:pt idx="673">
                  <c:v>101317.38</c:v>
                </c:pt>
                <c:pt idx="674">
                  <c:v>101877.38</c:v>
                </c:pt>
                <c:pt idx="675">
                  <c:v>101299.88</c:v>
                </c:pt>
                <c:pt idx="676">
                  <c:v>104397.38</c:v>
                </c:pt>
                <c:pt idx="677">
                  <c:v>104047.38</c:v>
                </c:pt>
                <c:pt idx="678">
                  <c:v>107004.88</c:v>
                </c:pt>
                <c:pt idx="679">
                  <c:v>107704.88</c:v>
                </c:pt>
                <c:pt idx="680">
                  <c:v>105587.38</c:v>
                </c:pt>
                <c:pt idx="681">
                  <c:v>106812.38</c:v>
                </c:pt>
                <c:pt idx="682">
                  <c:v>104957.38</c:v>
                </c:pt>
                <c:pt idx="683">
                  <c:v>103137.38</c:v>
                </c:pt>
                <c:pt idx="684">
                  <c:v>103802.38</c:v>
                </c:pt>
                <c:pt idx="685">
                  <c:v>101439.88</c:v>
                </c:pt>
                <c:pt idx="686">
                  <c:v>102402.38</c:v>
                </c:pt>
                <c:pt idx="687">
                  <c:v>103924.88</c:v>
                </c:pt>
                <c:pt idx="688">
                  <c:v>103487.38</c:v>
                </c:pt>
                <c:pt idx="689">
                  <c:v>106059.88</c:v>
                </c:pt>
                <c:pt idx="690">
                  <c:v>104782.38</c:v>
                </c:pt>
                <c:pt idx="691">
                  <c:v>100197.38</c:v>
                </c:pt>
                <c:pt idx="692">
                  <c:v>98289.88</c:v>
                </c:pt>
                <c:pt idx="693">
                  <c:v>94667.38</c:v>
                </c:pt>
                <c:pt idx="694">
                  <c:v>95542.38</c:v>
                </c:pt>
                <c:pt idx="695">
                  <c:v>95472.38</c:v>
                </c:pt>
                <c:pt idx="696">
                  <c:v>94842.38</c:v>
                </c:pt>
                <c:pt idx="697">
                  <c:v>92864.88</c:v>
                </c:pt>
                <c:pt idx="698">
                  <c:v>95139.88</c:v>
                </c:pt>
                <c:pt idx="699">
                  <c:v>93932.38</c:v>
                </c:pt>
                <c:pt idx="700">
                  <c:v>98534.88</c:v>
                </c:pt>
                <c:pt idx="701">
                  <c:v>98202.38</c:v>
                </c:pt>
                <c:pt idx="702">
                  <c:v>96224.88</c:v>
                </c:pt>
                <c:pt idx="703">
                  <c:v>97922.38</c:v>
                </c:pt>
                <c:pt idx="704">
                  <c:v>100809.88</c:v>
                </c:pt>
                <c:pt idx="705">
                  <c:v>100564.88</c:v>
                </c:pt>
                <c:pt idx="706">
                  <c:v>102892.38</c:v>
                </c:pt>
                <c:pt idx="707">
                  <c:v>102787.38</c:v>
                </c:pt>
                <c:pt idx="708">
                  <c:v>103697.38</c:v>
                </c:pt>
                <c:pt idx="709">
                  <c:v>104152.38</c:v>
                </c:pt>
                <c:pt idx="710">
                  <c:v>101754.88</c:v>
                </c:pt>
                <c:pt idx="711">
                  <c:v>103592.38</c:v>
                </c:pt>
                <c:pt idx="712">
                  <c:v>104327.38</c:v>
                </c:pt>
                <c:pt idx="713">
                  <c:v>101107.38</c:v>
                </c:pt>
                <c:pt idx="714">
                  <c:v>101474.88</c:v>
                </c:pt>
                <c:pt idx="715">
                  <c:v>99742.38</c:v>
                </c:pt>
                <c:pt idx="716">
                  <c:v>102104.88</c:v>
                </c:pt>
                <c:pt idx="717">
                  <c:v>104852.38</c:v>
                </c:pt>
                <c:pt idx="718">
                  <c:v>105639.88</c:v>
                </c:pt>
                <c:pt idx="719">
                  <c:v>106514.88</c:v>
                </c:pt>
                <c:pt idx="720">
                  <c:v>106532.38</c:v>
                </c:pt>
                <c:pt idx="721">
                  <c:v>110347.38</c:v>
                </c:pt>
                <c:pt idx="722">
                  <c:v>109419.88</c:v>
                </c:pt>
                <c:pt idx="723">
                  <c:v>109472.38</c:v>
                </c:pt>
                <c:pt idx="724">
                  <c:v>110102.38</c:v>
                </c:pt>
                <c:pt idx="725">
                  <c:v>111152.38</c:v>
                </c:pt>
                <c:pt idx="726">
                  <c:v>110189.88</c:v>
                </c:pt>
                <c:pt idx="727">
                  <c:v>109787.38</c:v>
                </c:pt>
                <c:pt idx="728">
                  <c:v>110994.88</c:v>
                </c:pt>
                <c:pt idx="729">
                  <c:v>110469.88</c:v>
                </c:pt>
                <c:pt idx="730">
                  <c:v>111467.38</c:v>
                </c:pt>
                <c:pt idx="731">
                  <c:v>107284.88</c:v>
                </c:pt>
                <c:pt idx="732">
                  <c:v>105517.38</c:v>
                </c:pt>
                <c:pt idx="733">
                  <c:v>106707.38</c:v>
                </c:pt>
                <c:pt idx="734">
                  <c:v>106777.38</c:v>
                </c:pt>
                <c:pt idx="735">
                  <c:v>105902.38</c:v>
                </c:pt>
                <c:pt idx="736">
                  <c:v>109839.88</c:v>
                </c:pt>
                <c:pt idx="737">
                  <c:v>109542.38</c:v>
                </c:pt>
                <c:pt idx="738">
                  <c:v>109297.38</c:v>
                </c:pt>
                <c:pt idx="739">
                  <c:v>109927.38</c:v>
                </c:pt>
                <c:pt idx="740">
                  <c:v>109629.88</c:v>
                </c:pt>
                <c:pt idx="741">
                  <c:v>112569.88</c:v>
                </c:pt>
                <c:pt idx="742">
                  <c:v>112499.88</c:v>
                </c:pt>
                <c:pt idx="743">
                  <c:v>114599.88</c:v>
                </c:pt>
                <c:pt idx="744">
                  <c:v>113479.88</c:v>
                </c:pt>
                <c:pt idx="745">
                  <c:v>112464.88</c:v>
                </c:pt>
                <c:pt idx="746">
                  <c:v>112517.38</c:v>
                </c:pt>
                <c:pt idx="747">
                  <c:v>113514.88</c:v>
                </c:pt>
                <c:pt idx="748">
                  <c:v>112552.38</c:v>
                </c:pt>
                <c:pt idx="749">
                  <c:v>113462.38</c:v>
                </c:pt>
                <c:pt idx="750">
                  <c:v>113374.88</c:v>
                </c:pt>
                <c:pt idx="751">
                  <c:v>113654.88</c:v>
                </c:pt>
                <c:pt idx="752">
                  <c:v>114127.38</c:v>
                </c:pt>
                <c:pt idx="753">
                  <c:v>111852.38</c:v>
                </c:pt>
                <c:pt idx="754">
                  <c:v>114319.88</c:v>
                </c:pt>
                <c:pt idx="755">
                  <c:v>114249.88</c:v>
                </c:pt>
                <c:pt idx="756">
                  <c:v>114722.38</c:v>
                </c:pt>
                <c:pt idx="757">
                  <c:v>115054.88</c:v>
                </c:pt>
                <c:pt idx="758">
                  <c:v>117242.38</c:v>
                </c:pt>
                <c:pt idx="759">
                  <c:v>117574.88</c:v>
                </c:pt>
                <c:pt idx="760">
                  <c:v>119307.38</c:v>
                </c:pt>
                <c:pt idx="761">
                  <c:v>119989.88</c:v>
                </c:pt>
                <c:pt idx="762">
                  <c:v>119832.38</c:v>
                </c:pt>
                <c:pt idx="763">
                  <c:v>119307.38</c:v>
                </c:pt>
                <c:pt idx="764">
                  <c:v>120339.88</c:v>
                </c:pt>
                <c:pt idx="765">
                  <c:v>118887.38</c:v>
                </c:pt>
                <c:pt idx="766">
                  <c:v>118239.88</c:v>
                </c:pt>
                <c:pt idx="767">
                  <c:v>117574.88</c:v>
                </c:pt>
                <c:pt idx="768">
                  <c:v>120024.88</c:v>
                </c:pt>
                <c:pt idx="769">
                  <c:v>121407.38</c:v>
                </c:pt>
                <c:pt idx="770">
                  <c:v>122317.38</c:v>
                </c:pt>
                <c:pt idx="771">
                  <c:v>123209.88</c:v>
                </c:pt>
                <c:pt idx="772">
                  <c:v>122509.88</c:v>
                </c:pt>
                <c:pt idx="773">
                  <c:v>123577.38</c:v>
                </c:pt>
                <c:pt idx="774">
                  <c:v>123384.88</c:v>
                </c:pt>
                <c:pt idx="775">
                  <c:v>123104.88</c:v>
                </c:pt>
                <c:pt idx="776">
                  <c:v>123209.88</c:v>
                </c:pt>
                <c:pt idx="777">
                  <c:v>122929.88</c:v>
                </c:pt>
                <c:pt idx="778">
                  <c:v>123594.88</c:v>
                </c:pt>
                <c:pt idx="779">
                  <c:v>121284.88</c:v>
                </c:pt>
                <c:pt idx="780">
                  <c:v>120514.88</c:v>
                </c:pt>
                <c:pt idx="781">
                  <c:v>121722.38</c:v>
                </c:pt>
                <c:pt idx="782">
                  <c:v>119867.38</c:v>
                </c:pt>
                <c:pt idx="783">
                  <c:v>118782.38</c:v>
                </c:pt>
                <c:pt idx="784">
                  <c:v>119079.88</c:v>
                </c:pt>
                <c:pt idx="785">
                  <c:v>119447.38</c:v>
                </c:pt>
                <c:pt idx="786">
                  <c:v>121844.88</c:v>
                </c:pt>
                <c:pt idx="787">
                  <c:v>122212.38</c:v>
                </c:pt>
                <c:pt idx="788">
                  <c:v>122632.38</c:v>
                </c:pt>
                <c:pt idx="789">
                  <c:v>122054.88</c:v>
                </c:pt>
                <c:pt idx="790">
                  <c:v>119569.88</c:v>
                </c:pt>
                <c:pt idx="791">
                  <c:v>120444.88</c:v>
                </c:pt>
                <c:pt idx="792">
                  <c:v>121547.38</c:v>
                </c:pt>
                <c:pt idx="793">
                  <c:v>121757.38</c:v>
                </c:pt>
                <c:pt idx="794">
                  <c:v>122859.88</c:v>
                </c:pt>
                <c:pt idx="795">
                  <c:v>120462.38</c:v>
                </c:pt>
                <c:pt idx="796">
                  <c:v>120182.38</c:v>
                </c:pt>
                <c:pt idx="797">
                  <c:v>117539.88</c:v>
                </c:pt>
                <c:pt idx="798">
                  <c:v>117784.88</c:v>
                </c:pt>
                <c:pt idx="799">
                  <c:v>118309.88</c:v>
                </c:pt>
                <c:pt idx="800">
                  <c:v>118677.38</c:v>
                </c:pt>
                <c:pt idx="801">
                  <c:v>120199.88</c:v>
                </c:pt>
                <c:pt idx="802">
                  <c:v>120672.38</c:v>
                </c:pt>
                <c:pt idx="803">
                  <c:v>120794.88</c:v>
                </c:pt>
                <c:pt idx="804">
                  <c:v>122754.88</c:v>
                </c:pt>
                <c:pt idx="805">
                  <c:v>122614.88</c:v>
                </c:pt>
                <c:pt idx="806">
                  <c:v>122649.88</c:v>
                </c:pt>
                <c:pt idx="807">
                  <c:v>119709.88</c:v>
                </c:pt>
                <c:pt idx="808">
                  <c:v>118449.88</c:v>
                </c:pt>
                <c:pt idx="809">
                  <c:v>115264.88</c:v>
                </c:pt>
                <c:pt idx="810">
                  <c:v>114424.88</c:v>
                </c:pt>
                <c:pt idx="811">
                  <c:v>111099.88</c:v>
                </c:pt>
                <c:pt idx="812">
                  <c:v>111099.88</c:v>
                </c:pt>
                <c:pt idx="813">
                  <c:v>114144.88</c:v>
                </c:pt>
                <c:pt idx="814">
                  <c:v>111817.38</c:v>
                </c:pt>
                <c:pt idx="815">
                  <c:v>111047.38</c:v>
                </c:pt>
                <c:pt idx="816">
                  <c:v>107564.88</c:v>
                </c:pt>
                <c:pt idx="817">
                  <c:v>108177.38</c:v>
                </c:pt>
                <c:pt idx="818">
                  <c:v>109069.88</c:v>
                </c:pt>
                <c:pt idx="819">
                  <c:v>111747.38</c:v>
                </c:pt>
                <c:pt idx="820">
                  <c:v>111327.38</c:v>
                </c:pt>
                <c:pt idx="821">
                  <c:v>113707.38</c:v>
                </c:pt>
                <c:pt idx="822">
                  <c:v>112972.38</c:v>
                </c:pt>
                <c:pt idx="823">
                  <c:v>112744.88</c:v>
                </c:pt>
                <c:pt idx="824">
                  <c:v>114932.38</c:v>
                </c:pt>
                <c:pt idx="825">
                  <c:v>118432.38</c:v>
                </c:pt>
                <c:pt idx="826">
                  <c:v>119569.88</c:v>
                </c:pt>
                <c:pt idx="827">
                  <c:v>118484.88</c:v>
                </c:pt>
                <c:pt idx="828">
                  <c:v>117837.38</c:v>
                </c:pt>
                <c:pt idx="829">
                  <c:v>118397.38</c:v>
                </c:pt>
                <c:pt idx="830">
                  <c:v>119184.88</c:v>
                </c:pt>
                <c:pt idx="831">
                  <c:v>118222.38</c:v>
                </c:pt>
                <c:pt idx="832">
                  <c:v>117277.38</c:v>
                </c:pt>
                <c:pt idx="833">
                  <c:v>118957.38</c:v>
                </c:pt>
                <c:pt idx="834">
                  <c:v>118607.38</c:v>
                </c:pt>
                <c:pt idx="835">
                  <c:v>119762.38</c:v>
                </c:pt>
                <c:pt idx="836">
                  <c:v>119237.38</c:v>
                </c:pt>
                <c:pt idx="837">
                  <c:v>120882.38</c:v>
                </c:pt>
                <c:pt idx="838">
                  <c:v>121267.38</c:v>
                </c:pt>
                <c:pt idx="839">
                  <c:v>121897.38</c:v>
                </c:pt>
                <c:pt idx="840">
                  <c:v>122754.88</c:v>
                </c:pt>
                <c:pt idx="841">
                  <c:v>120007.38</c:v>
                </c:pt>
                <c:pt idx="842">
                  <c:v>117137.38</c:v>
                </c:pt>
                <c:pt idx="843">
                  <c:v>116815.46</c:v>
                </c:pt>
                <c:pt idx="844">
                  <c:v>115782.96</c:v>
                </c:pt>
                <c:pt idx="845">
                  <c:v>116500.46</c:v>
                </c:pt>
                <c:pt idx="846">
                  <c:v>114785.46</c:v>
                </c:pt>
                <c:pt idx="847">
                  <c:v>119825.46</c:v>
                </c:pt>
                <c:pt idx="848">
                  <c:v>120437.96</c:v>
                </c:pt>
                <c:pt idx="849">
                  <c:v>122940.46</c:v>
                </c:pt>
                <c:pt idx="850">
                  <c:v>121680.46</c:v>
                </c:pt>
                <c:pt idx="851">
                  <c:v>124550.46</c:v>
                </c:pt>
                <c:pt idx="852">
                  <c:v>122222.96</c:v>
                </c:pt>
                <c:pt idx="853">
                  <c:v>122380.46</c:v>
                </c:pt>
                <c:pt idx="854">
                  <c:v>124602.96</c:v>
                </c:pt>
                <c:pt idx="855">
                  <c:v>123657.96</c:v>
                </c:pt>
                <c:pt idx="856">
                  <c:v>120665.46</c:v>
                </c:pt>
                <c:pt idx="857">
                  <c:v>121662.96</c:v>
                </c:pt>
                <c:pt idx="858">
                  <c:v>122012.96</c:v>
                </c:pt>
                <c:pt idx="859">
                  <c:v>120945.46</c:v>
                </c:pt>
                <c:pt idx="860">
                  <c:v>120402.96</c:v>
                </c:pt>
                <c:pt idx="861">
                  <c:v>120140.46</c:v>
                </c:pt>
                <c:pt idx="862">
                  <c:v>119107.96</c:v>
                </c:pt>
                <c:pt idx="863">
                  <c:v>118792.96000000001</c:v>
                </c:pt>
                <c:pt idx="864">
                  <c:v>118425.46</c:v>
                </c:pt>
                <c:pt idx="865">
                  <c:v>120472.96000000001</c:v>
                </c:pt>
                <c:pt idx="866">
                  <c:v>118740.46</c:v>
                </c:pt>
                <c:pt idx="867">
                  <c:v>118670.46</c:v>
                </c:pt>
                <c:pt idx="868">
                  <c:v>116657.96</c:v>
                </c:pt>
                <c:pt idx="869">
                  <c:v>115135.46</c:v>
                </c:pt>
                <c:pt idx="870">
                  <c:v>115240.46</c:v>
                </c:pt>
                <c:pt idx="871">
                  <c:v>116325.46</c:v>
                </c:pt>
                <c:pt idx="872">
                  <c:v>115397.96</c:v>
                </c:pt>
                <c:pt idx="873">
                  <c:v>115590.46</c:v>
                </c:pt>
                <c:pt idx="874">
                  <c:v>118372.96</c:v>
                </c:pt>
                <c:pt idx="875">
                  <c:v>115590.46</c:v>
                </c:pt>
                <c:pt idx="876">
                  <c:v>115957.96</c:v>
                </c:pt>
                <c:pt idx="877">
                  <c:v>116185.46</c:v>
                </c:pt>
                <c:pt idx="878">
                  <c:v>116360.46</c:v>
                </c:pt>
                <c:pt idx="879">
                  <c:v>116377.96</c:v>
                </c:pt>
                <c:pt idx="880">
                  <c:v>118197.96</c:v>
                </c:pt>
                <c:pt idx="881">
                  <c:v>117427.96</c:v>
                </c:pt>
                <c:pt idx="882">
                  <c:v>116045.46</c:v>
                </c:pt>
                <c:pt idx="883">
                  <c:v>115957.96</c:v>
                </c:pt>
                <c:pt idx="884">
                  <c:v>113542.96</c:v>
                </c:pt>
                <c:pt idx="885">
                  <c:v>113577.96</c:v>
                </c:pt>
                <c:pt idx="886">
                  <c:v>113752.96000000001</c:v>
                </c:pt>
                <c:pt idx="887">
                  <c:v>115397.96</c:v>
                </c:pt>
                <c:pt idx="888">
                  <c:v>115712.96000000001</c:v>
                </c:pt>
                <c:pt idx="889">
                  <c:v>116080.46</c:v>
                </c:pt>
                <c:pt idx="890">
                  <c:v>118232.96000000001</c:v>
                </c:pt>
                <c:pt idx="891">
                  <c:v>118005.46</c:v>
                </c:pt>
                <c:pt idx="892">
                  <c:v>119265.46</c:v>
                </c:pt>
                <c:pt idx="893">
                  <c:v>119422.96</c:v>
                </c:pt>
                <c:pt idx="894">
                  <c:v>120122.96</c:v>
                </c:pt>
                <c:pt idx="895">
                  <c:v>119171.04000000001</c:v>
                </c:pt>
                <c:pt idx="896">
                  <c:v>118646.04000000001</c:v>
                </c:pt>
                <c:pt idx="897">
                  <c:v>119391.62000000001</c:v>
                </c:pt>
                <c:pt idx="898">
                  <c:v>118859.70000000001</c:v>
                </c:pt>
                <c:pt idx="899">
                  <c:v>119885.28000000001</c:v>
                </c:pt>
                <c:pt idx="900">
                  <c:v>121593.36000000002</c:v>
                </c:pt>
                <c:pt idx="901">
                  <c:v>121960.86000000002</c:v>
                </c:pt>
                <c:pt idx="902">
                  <c:v>120473.36000000002</c:v>
                </c:pt>
                <c:pt idx="903">
                  <c:v>121078.94000000002</c:v>
                </c:pt>
                <c:pt idx="904">
                  <c:v>122286.44000000002</c:v>
                </c:pt>
                <c:pt idx="905">
                  <c:v>119941.44000000002</c:v>
                </c:pt>
                <c:pt idx="906">
                  <c:v>120676.44000000002</c:v>
                </c:pt>
                <c:pt idx="907">
                  <c:v>117508.94000000002</c:v>
                </c:pt>
                <c:pt idx="908">
                  <c:v>117491.44000000002</c:v>
                </c:pt>
                <c:pt idx="909">
                  <c:v>118191.44000000002</c:v>
                </c:pt>
                <c:pt idx="910">
                  <c:v>118681.44000000002</c:v>
                </c:pt>
                <c:pt idx="911">
                  <c:v>119521.44000000002</c:v>
                </c:pt>
                <c:pt idx="912">
                  <c:v>120466.44000000002</c:v>
                </c:pt>
                <c:pt idx="913">
                  <c:v>123791.44000000002</c:v>
                </c:pt>
                <c:pt idx="914">
                  <c:v>124841.44000000002</c:v>
                </c:pt>
                <c:pt idx="915">
                  <c:v>123633.94000000002</c:v>
                </c:pt>
                <c:pt idx="916">
                  <c:v>125383.94000000002</c:v>
                </c:pt>
                <c:pt idx="917">
                  <c:v>126766.44000000002</c:v>
                </c:pt>
                <c:pt idx="918">
                  <c:v>126223.94000000002</c:v>
                </c:pt>
                <c:pt idx="919">
                  <c:v>124421.44000000002</c:v>
                </c:pt>
                <c:pt idx="920">
                  <c:v>124123.94000000002</c:v>
                </c:pt>
                <c:pt idx="921">
                  <c:v>123301.44000000002</c:v>
                </c:pt>
                <c:pt idx="922">
                  <c:v>123878.94000000002</c:v>
                </c:pt>
                <c:pt idx="923">
                  <c:v>123126.44000000002</c:v>
                </c:pt>
                <c:pt idx="924">
                  <c:v>121866.44000000002</c:v>
                </c:pt>
                <c:pt idx="925">
                  <c:v>121131.44000000002</c:v>
                </c:pt>
                <c:pt idx="926">
                  <c:v>120063.94000000002</c:v>
                </c:pt>
                <c:pt idx="927">
                  <c:v>119871.44000000002</c:v>
                </c:pt>
                <c:pt idx="928">
                  <c:v>118838.94000000002</c:v>
                </c:pt>
                <c:pt idx="929">
                  <c:v>119661.44000000002</c:v>
                </c:pt>
                <c:pt idx="930">
                  <c:v>121306.44000000002</c:v>
                </c:pt>
                <c:pt idx="931">
                  <c:v>120571.44000000002</c:v>
                </c:pt>
                <c:pt idx="932">
                  <c:v>119486.44000000002</c:v>
                </c:pt>
                <c:pt idx="933">
                  <c:v>121054.52000000002</c:v>
                </c:pt>
                <c:pt idx="934">
                  <c:v>121824.52000000002</c:v>
                </c:pt>
                <c:pt idx="935">
                  <c:v>121877.02000000002</c:v>
                </c:pt>
                <c:pt idx="936">
                  <c:v>121247.02000000002</c:v>
                </c:pt>
                <c:pt idx="937">
                  <c:v>121019.52000000002</c:v>
                </c:pt>
                <c:pt idx="938">
                  <c:v>121527.02000000002</c:v>
                </c:pt>
                <c:pt idx="939">
                  <c:v>123872.02000000002</c:v>
                </c:pt>
                <c:pt idx="940">
                  <c:v>123872.02000000002</c:v>
                </c:pt>
                <c:pt idx="941">
                  <c:v>123697.02000000002</c:v>
                </c:pt>
                <c:pt idx="942">
                  <c:v>124204.52000000002</c:v>
                </c:pt>
                <c:pt idx="943">
                  <c:v>124904.52000000002</c:v>
                </c:pt>
                <c:pt idx="944">
                  <c:v>124204.52000000002</c:v>
                </c:pt>
                <c:pt idx="945">
                  <c:v>125219.52000000002</c:v>
                </c:pt>
                <c:pt idx="946">
                  <c:v>122979.52000000002</c:v>
                </c:pt>
                <c:pt idx="947">
                  <c:v>124022.60000000002</c:v>
                </c:pt>
                <c:pt idx="948">
                  <c:v>123602.60000000002</c:v>
                </c:pt>
                <c:pt idx="949">
                  <c:v>122860.68000000002</c:v>
                </c:pt>
                <c:pt idx="950">
                  <c:v>120368.76000000002</c:v>
                </c:pt>
                <c:pt idx="951">
                  <c:v>119318.76000000002</c:v>
                </c:pt>
                <c:pt idx="952">
                  <c:v>120473.76000000002</c:v>
                </c:pt>
                <c:pt idx="953">
                  <c:v>116921.26000000002</c:v>
                </c:pt>
                <c:pt idx="954">
                  <c:v>115223.76000000002</c:v>
                </c:pt>
                <c:pt idx="955">
                  <c:v>115041.84000000003</c:v>
                </c:pt>
                <c:pt idx="956">
                  <c:v>114824.92000000003</c:v>
                </c:pt>
                <c:pt idx="957">
                  <c:v>113733.00000000003</c:v>
                </c:pt>
                <c:pt idx="958">
                  <c:v>112858.00000000003</c:v>
                </c:pt>
                <c:pt idx="959">
                  <c:v>112063.58000000003</c:v>
                </c:pt>
                <c:pt idx="960">
                  <c:v>114163.58000000003</c:v>
                </c:pt>
                <c:pt idx="961">
                  <c:v>115108.58000000003</c:v>
                </c:pt>
                <c:pt idx="962">
                  <c:v>115756.08000000003</c:v>
                </c:pt>
                <c:pt idx="963">
                  <c:v>114671.08000000003</c:v>
                </c:pt>
                <c:pt idx="964">
                  <c:v>115161.08000000003</c:v>
                </c:pt>
                <c:pt idx="965">
                  <c:v>114811.08000000003</c:v>
                </c:pt>
                <c:pt idx="966">
                  <c:v>115931.08000000003</c:v>
                </c:pt>
                <c:pt idx="967">
                  <c:v>116036.08000000003</c:v>
                </c:pt>
                <c:pt idx="968">
                  <c:v>116176.08000000003</c:v>
                </c:pt>
                <c:pt idx="969">
                  <c:v>118031.08000000003</c:v>
                </c:pt>
                <c:pt idx="970">
                  <c:v>117646.08000000003</c:v>
                </c:pt>
                <c:pt idx="971">
                  <c:v>115073.58000000003</c:v>
                </c:pt>
                <c:pt idx="972">
                  <c:v>114163.58000000003</c:v>
                </c:pt>
                <c:pt idx="973">
                  <c:v>114408.58000000003</c:v>
                </c:pt>
                <c:pt idx="974">
                  <c:v>113166.08000000003</c:v>
                </c:pt>
                <c:pt idx="975">
                  <c:v>113054.16000000003</c:v>
                </c:pt>
                <c:pt idx="976">
                  <c:v>112389.16000000003</c:v>
                </c:pt>
                <c:pt idx="977">
                  <c:v>114104.16000000003</c:v>
                </c:pt>
                <c:pt idx="978">
                  <c:v>113841.66000000003</c:v>
                </c:pt>
                <c:pt idx="979">
                  <c:v>114191.66000000003</c:v>
                </c:pt>
                <c:pt idx="980">
                  <c:v>114034.16000000003</c:v>
                </c:pt>
                <c:pt idx="981">
                  <c:v>114839.16000000003</c:v>
                </c:pt>
                <c:pt idx="982">
                  <c:v>116379.16000000003</c:v>
                </c:pt>
                <c:pt idx="983">
                  <c:v>116431.66000000003</c:v>
                </c:pt>
                <c:pt idx="984">
                  <c:v>116361.66000000003</c:v>
                </c:pt>
                <c:pt idx="985">
                  <c:v>115609.16000000003</c:v>
                </c:pt>
                <c:pt idx="986">
                  <c:v>117429.16000000003</c:v>
                </c:pt>
                <c:pt idx="987">
                  <c:v>117481.66000000003</c:v>
                </c:pt>
                <c:pt idx="988">
                  <c:v>115504.16000000003</c:v>
                </c:pt>
                <c:pt idx="989">
                  <c:v>116379.16000000003</c:v>
                </c:pt>
                <c:pt idx="990">
                  <c:v>115189.16000000003</c:v>
                </c:pt>
                <c:pt idx="991">
                  <c:v>115679.16000000003</c:v>
                </c:pt>
                <c:pt idx="992">
                  <c:v>116834.16000000003</c:v>
                </c:pt>
                <c:pt idx="993">
                  <c:v>115976.66000000003</c:v>
                </c:pt>
                <c:pt idx="994">
                  <c:v>116904.16000000003</c:v>
                </c:pt>
                <c:pt idx="995">
                  <c:v>115364.16000000003</c:v>
                </c:pt>
                <c:pt idx="996">
                  <c:v>117499.16000000003</c:v>
                </c:pt>
                <c:pt idx="997">
                  <c:v>118164.16000000003</c:v>
                </c:pt>
                <c:pt idx="998">
                  <c:v>117779.16000000003</c:v>
                </c:pt>
                <c:pt idx="999">
                  <c:v>118549.16000000003</c:v>
                </c:pt>
                <c:pt idx="1000">
                  <c:v>117761.66000000003</c:v>
                </c:pt>
                <c:pt idx="1001">
                  <c:v>118566.66000000003</c:v>
                </c:pt>
                <c:pt idx="1002">
                  <c:v>117044.16000000003</c:v>
                </c:pt>
                <c:pt idx="1003">
                  <c:v>117464.16000000003</c:v>
                </c:pt>
                <c:pt idx="1004">
                  <c:v>119004.16000000003</c:v>
                </c:pt>
                <c:pt idx="1005">
                  <c:v>119179.16000000003</c:v>
                </c:pt>
                <c:pt idx="1006">
                  <c:v>118829.16000000003</c:v>
                </c:pt>
                <c:pt idx="1007">
                  <c:v>119091.66000000003</c:v>
                </c:pt>
                <c:pt idx="1008">
                  <c:v>116624.16000000003</c:v>
                </c:pt>
                <c:pt idx="1009">
                  <c:v>118076.66000000003</c:v>
                </c:pt>
                <c:pt idx="1010">
                  <c:v>118864.16000000003</c:v>
                </c:pt>
                <c:pt idx="1011">
                  <c:v>118986.66000000003</c:v>
                </c:pt>
                <c:pt idx="1012">
                  <c:v>119599.16000000003</c:v>
                </c:pt>
                <c:pt idx="1013">
                  <c:v>119529.16000000003</c:v>
                </c:pt>
                <c:pt idx="1014">
                  <c:v>120089.16000000003</c:v>
                </c:pt>
                <c:pt idx="1015">
                  <c:v>119756.66000000003</c:v>
                </c:pt>
                <c:pt idx="1016">
                  <c:v>119669.16000000003</c:v>
                </c:pt>
                <c:pt idx="1017">
                  <c:v>120894.16000000003</c:v>
                </c:pt>
                <c:pt idx="1018">
                  <c:v>120474.16000000003</c:v>
                </c:pt>
                <c:pt idx="1019">
                  <c:v>120439.16000000003</c:v>
                </c:pt>
                <c:pt idx="1020">
                  <c:v>121454.16000000003</c:v>
                </c:pt>
                <c:pt idx="1021">
                  <c:v>121856.66000000003</c:v>
                </c:pt>
                <c:pt idx="1022">
                  <c:v>121769.16000000003</c:v>
                </c:pt>
                <c:pt idx="1023">
                  <c:v>119249.16000000003</c:v>
                </c:pt>
                <c:pt idx="1024">
                  <c:v>117989.16000000003</c:v>
                </c:pt>
                <c:pt idx="1025">
                  <c:v>118234.16000000003</c:v>
                </c:pt>
                <c:pt idx="1026">
                  <c:v>118461.66000000003</c:v>
                </c:pt>
                <c:pt idx="1027">
                  <c:v>119144.16000000003</c:v>
                </c:pt>
                <c:pt idx="1028">
                  <c:v>119704.16000000003</c:v>
                </c:pt>
                <c:pt idx="1029">
                  <c:v>119179.16000000003</c:v>
                </c:pt>
                <c:pt idx="1030">
                  <c:v>117499.16000000003</c:v>
                </c:pt>
                <c:pt idx="1031">
                  <c:v>117429.16000000003</c:v>
                </c:pt>
                <c:pt idx="1032">
                  <c:v>117481.66000000003</c:v>
                </c:pt>
                <c:pt idx="1033">
                  <c:v>118724.16000000003</c:v>
                </c:pt>
                <c:pt idx="1034">
                  <c:v>118216.66000000003</c:v>
                </c:pt>
                <c:pt idx="1035">
                  <c:v>118129.16000000003</c:v>
                </c:pt>
                <c:pt idx="1036">
                  <c:v>117499.16000000003</c:v>
                </c:pt>
                <c:pt idx="1037">
                  <c:v>119634.16000000003</c:v>
                </c:pt>
                <c:pt idx="1038">
                  <c:v>120439.16000000003</c:v>
                </c:pt>
                <c:pt idx="1039">
                  <c:v>120719.16000000003</c:v>
                </c:pt>
                <c:pt idx="1040">
                  <c:v>120579.16000000003</c:v>
                </c:pt>
                <c:pt idx="1041">
                  <c:v>122714.16000000003</c:v>
                </c:pt>
                <c:pt idx="1042">
                  <c:v>123169.16000000003</c:v>
                </c:pt>
                <c:pt idx="1043">
                  <c:v>123536.66000000003</c:v>
                </c:pt>
                <c:pt idx="1044">
                  <c:v>123134.16000000003</c:v>
                </c:pt>
                <c:pt idx="1045">
                  <c:v>123064.16000000003</c:v>
                </c:pt>
                <c:pt idx="1046">
                  <c:v>124236.66000000003</c:v>
                </c:pt>
                <c:pt idx="1047">
                  <c:v>123799.16000000003</c:v>
                </c:pt>
                <c:pt idx="1048">
                  <c:v>123956.66000000003</c:v>
                </c:pt>
                <c:pt idx="1049">
                  <c:v>123151.66000000003</c:v>
                </c:pt>
                <c:pt idx="1050">
                  <c:v>123361.66000000003</c:v>
                </c:pt>
                <c:pt idx="1051">
                  <c:v>122994.16000000003</c:v>
                </c:pt>
                <c:pt idx="1052">
                  <c:v>123064.16000000003</c:v>
                </c:pt>
                <c:pt idx="1053">
                  <c:v>120894.16000000003</c:v>
                </c:pt>
                <c:pt idx="1054">
                  <c:v>120789.16000000003</c:v>
                </c:pt>
                <c:pt idx="1055">
                  <c:v>121121.66000000003</c:v>
                </c:pt>
                <c:pt idx="1056">
                  <c:v>122819.16000000003</c:v>
                </c:pt>
                <c:pt idx="1057">
                  <c:v>121699.16000000003</c:v>
                </c:pt>
                <c:pt idx="1058">
                  <c:v>123781.66000000003</c:v>
                </c:pt>
                <c:pt idx="1059">
                  <c:v>123466.66000000003</c:v>
                </c:pt>
                <c:pt idx="1060">
                  <c:v>123431.66000000003</c:v>
                </c:pt>
                <c:pt idx="1061">
                  <c:v>125286.66000000003</c:v>
                </c:pt>
                <c:pt idx="1062">
                  <c:v>125181.66000000003</c:v>
                </c:pt>
                <c:pt idx="1063">
                  <c:v>124044.16000000003</c:v>
                </c:pt>
                <c:pt idx="1064">
                  <c:v>122714.16000000003</c:v>
                </c:pt>
                <c:pt idx="1065">
                  <c:v>122889.16000000003</c:v>
                </c:pt>
                <c:pt idx="1066">
                  <c:v>122434.16000000003</c:v>
                </c:pt>
                <c:pt idx="1067">
                  <c:v>122941.66000000003</c:v>
                </c:pt>
                <c:pt idx="1068">
                  <c:v>123239.16000000003</c:v>
                </c:pt>
                <c:pt idx="1069">
                  <c:v>121069.16000000003</c:v>
                </c:pt>
                <c:pt idx="1070">
                  <c:v>120876.66000000003</c:v>
                </c:pt>
                <c:pt idx="1071">
                  <c:v>121016.66000000003</c:v>
                </c:pt>
                <c:pt idx="1072">
                  <c:v>120981.66000000003</c:v>
                </c:pt>
                <c:pt idx="1073">
                  <c:v>121804.16000000003</c:v>
                </c:pt>
                <c:pt idx="1074">
                  <c:v>121646.66000000003</c:v>
                </c:pt>
                <c:pt idx="1075">
                  <c:v>122469.16000000003</c:v>
                </c:pt>
                <c:pt idx="1076">
                  <c:v>122154.16000000003</c:v>
                </c:pt>
                <c:pt idx="1077">
                  <c:v>122976.66000000003</c:v>
                </c:pt>
                <c:pt idx="1078">
                  <c:v>122014.16000000003</c:v>
                </c:pt>
                <c:pt idx="1079">
                  <c:v>122119.16000000003</c:v>
                </c:pt>
                <c:pt idx="1080">
                  <c:v>122259.16000000003</c:v>
                </c:pt>
                <c:pt idx="1081">
                  <c:v>122906.66000000003</c:v>
                </c:pt>
                <c:pt idx="1082">
                  <c:v>123011.66000000003</c:v>
                </c:pt>
                <c:pt idx="1083">
                  <c:v>123676.66000000003</c:v>
                </c:pt>
                <c:pt idx="1084">
                  <c:v>123886.66000000003</c:v>
                </c:pt>
                <c:pt idx="1085">
                  <c:v>124026.66000000003</c:v>
                </c:pt>
                <c:pt idx="1086">
                  <c:v>122801.66000000003</c:v>
                </c:pt>
                <c:pt idx="1087">
                  <c:v>123834.16000000003</c:v>
                </c:pt>
                <c:pt idx="1088">
                  <c:v>123484.16000000003</c:v>
                </c:pt>
                <c:pt idx="1089">
                  <c:v>119774.16000000003</c:v>
                </c:pt>
                <c:pt idx="1090">
                  <c:v>116956.66000000003</c:v>
                </c:pt>
                <c:pt idx="1091">
                  <c:v>117807.24000000003</c:v>
                </c:pt>
                <c:pt idx="1092">
                  <c:v>114422.82000000004</c:v>
                </c:pt>
                <c:pt idx="1093">
                  <c:v>113015.90000000004</c:v>
                </c:pt>
                <c:pt idx="1094">
                  <c:v>113190.90000000004</c:v>
                </c:pt>
                <c:pt idx="1095">
                  <c:v>112210.90000000004</c:v>
                </c:pt>
                <c:pt idx="1096">
                  <c:v>112770.90000000004</c:v>
                </c:pt>
                <c:pt idx="1097">
                  <c:v>113505.90000000004</c:v>
                </c:pt>
                <c:pt idx="1098">
                  <c:v>114450.90000000004</c:v>
                </c:pt>
                <c:pt idx="1099">
                  <c:v>113855.90000000004</c:v>
                </c:pt>
                <c:pt idx="1100">
                  <c:v>112910.90000000004</c:v>
                </c:pt>
                <c:pt idx="1101">
                  <c:v>112140.90000000004</c:v>
                </c:pt>
                <c:pt idx="1102">
                  <c:v>111090.90000000004</c:v>
                </c:pt>
                <c:pt idx="1103">
                  <c:v>111160.90000000004</c:v>
                </c:pt>
                <c:pt idx="1104">
                  <c:v>110215.90000000004</c:v>
                </c:pt>
                <c:pt idx="1105">
                  <c:v>110128.40000000004</c:v>
                </c:pt>
                <c:pt idx="1106">
                  <c:v>111913.40000000004</c:v>
                </c:pt>
                <c:pt idx="1107">
                  <c:v>111860.90000000004</c:v>
                </c:pt>
                <c:pt idx="1108">
                  <c:v>110978.98000000004</c:v>
                </c:pt>
                <c:pt idx="1109">
                  <c:v>111083.98000000004</c:v>
                </c:pt>
                <c:pt idx="1110">
                  <c:v>111416.48000000004</c:v>
                </c:pt>
                <c:pt idx="1111">
                  <c:v>110681.48000000004</c:v>
                </c:pt>
                <c:pt idx="1112">
                  <c:v>109029.56000000004</c:v>
                </c:pt>
                <c:pt idx="1113">
                  <c:v>109880.14000000004</c:v>
                </c:pt>
                <c:pt idx="1114">
                  <c:v>111000.14000000004</c:v>
                </c:pt>
                <c:pt idx="1115">
                  <c:v>111980.14000000004</c:v>
                </c:pt>
                <c:pt idx="1116">
                  <c:v>111367.64000000004</c:v>
                </c:pt>
                <c:pt idx="1117">
                  <c:v>110930.14000000004</c:v>
                </c:pt>
                <c:pt idx="1118">
                  <c:v>112820.14000000004</c:v>
                </c:pt>
                <c:pt idx="1119">
                  <c:v>113187.64000000004</c:v>
                </c:pt>
                <c:pt idx="1120">
                  <c:v>114080.14000000004</c:v>
                </c:pt>
                <c:pt idx="1121">
                  <c:v>114080.14000000004</c:v>
                </c:pt>
                <c:pt idx="1122">
                  <c:v>115917.64000000004</c:v>
                </c:pt>
                <c:pt idx="1123">
                  <c:v>116180.14000000004</c:v>
                </c:pt>
                <c:pt idx="1124">
                  <c:v>114885.14000000004</c:v>
                </c:pt>
                <c:pt idx="1125">
                  <c:v>115200.14000000004</c:v>
                </c:pt>
                <c:pt idx="1126">
                  <c:v>116775.14000000004</c:v>
                </c:pt>
                <c:pt idx="1127">
                  <c:v>116705.14000000004</c:v>
                </c:pt>
                <c:pt idx="1128">
                  <c:v>117317.64000000004</c:v>
                </c:pt>
                <c:pt idx="1129">
                  <c:v>117702.64000000004</c:v>
                </c:pt>
                <c:pt idx="1130">
                  <c:v>117755.14000000004</c:v>
                </c:pt>
                <c:pt idx="1131">
                  <c:v>118297.64000000004</c:v>
                </c:pt>
                <c:pt idx="1132">
                  <c:v>116635.14000000004</c:v>
                </c:pt>
                <c:pt idx="1133">
                  <c:v>117335.14000000004</c:v>
                </c:pt>
                <c:pt idx="1134">
                  <c:v>118630.14000000004</c:v>
                </c:pt>
                <c:pt idx="1135">
                  <c:v>118070.14000000004</c:v>
                </c:pt>
                <c:pt idx="1136">
                  <c:v>118420.14000000004</c:v>
                </c:pt>
                <c:pt idx="1137">
                  <c:v>118945.14000000004</c:v>
                </c:pt>
                <c:pt idx="1138">
                  <c:v>118280.14000000004</c:v>
                </c:pt>
                <c:pt idx="1139">
                  <c:v>116600.14000000004</c:v>
                </c:pt>
                <c:pt idx="1140">
                  <c:v>114850.14000000004</c:v>
                </c:pt>
                <c:pt idx="1141">
                  <c:v>116932.64000000004</c:v>
                </c:pt>
                <c:pt idx="1142">
                  <c:v>117055.14000000004</c:v>
                </c:pt>
                <c:pt idx="1143">
                  <c:v>118087.64000000004</c:v>
                </c:pt>
                <c:pt idx="1144">
                  <c:v>118612.64000000004</c:v>
                </c:pt>
                <c:pt idx="1145">
                  <c:v>118875.14000000004</c:v>
                </c:pt>
                <c:pt idx="1146">
                  <c:v>118402.64000000004</c:v>
                </c:pt>
                <c:pt idx="1147">
                  <c:v>118595.14000000004</c:v>
                </c:pt>
                <c:pt idx="1148">
                  <c:v>116600.14000000004</c:v>
                </c:pt>
                <c:pt idx="1149">
                  <c:v>118490.14000000004</c:v>
                </c:pt>
                <c:pt idx="1150">
                  <c:v>119750.14000000004</c:v>
                </c:pt>
                <c:pt idx="1151">
                  <c:v>120380.14000000004</c:v>
                </c:pt>
                <c:pt idx="1152">
                  <c:v>120660.14000000004</c:v>
                </c:pt>
                <c:pt idx="1153">
                  <c:v>121482.64000000004</c:v>
                </c:pt>
                <c:pt idx="1154">
                  <c:v>122112.64000000004</c:v>
                </c:pt>
                <c:pt idx="1155">
                  <c:v>122130.14000000004</c:v>
                </c:pt>
                <c:pt idx="1156">
                  <c:v>123722.64000000004</c:v>
                </c:pt>
                <c:pt idx="1157">
                  <c:v>125227.64000000004</c:v>
                </c:pt>
                <c:pt idx="1158">
                  <c:v>125945.14000000004</c:v>
                </c:pt>
                <c:pt idx="1159">
                  <c:v>126295.14000000004</c:v>
                </c:pt>
                <c:pt idx="1160">
                  <c:v>126137.64000000004</c:v>
                </c:pt>
                <c:pt idx="1161">
                  <c:v>126400.14000000004</c:v>
                </c:pt>
                <c:pt idx="1162">
                  <c:v>126960.14000000004</c:v>
                </c:pt>
                <c:pt idx="1163">
                  <c:v>128447.64000000004</c:v>
                </c:pt>
                <c:pt idx="1164">
                  <c:v>127782.64000000004</c:v>
                </c:pt>
                <c:pt idx="1165">
                  <c:v>128220.14000000004</c:v>
                </c:pt>
                <c:pt idx="1166">
                  <c:v>129392.64000000004</c:v>
                </c:pt>
                <c:pt idx="1167">
                  <c:v>129200.14000000004</c:v>
                </c:pt>
                <c:pt idx="1168">
                  <c:v>126295.14000000004</c:v>
                </c:pt>
                <c:pt idx="1169">
                  <c:v>125700.14000000004</c:v>
                </c:pt>
                <c:pt idx="1170">
                  <c:v>125525.14000000004</c:v>
                </c:pt>
                <c:pt idx="1171">
                  <c:v>128675.14000000004</c:v>
                </c:pt>
                <c:pt idx="1172">
                  <c:v>130285.14000000004</c:v>
                </c:pt>
                <c:pt idx="1173">
                  <c:v>129900.14000000004</c:v>
                </c:pt>
                <c:pt idx="1174">
                  <c:v>129007.64000000004</c:v>
                </c:pt>
                <c:pt idx="1175">
                  <c:v>129725.14000000004</c:v>
                </c:pt>
                <c:pt idx="1176">
                  <c:v>127170.14000000004</c:v>
                </c:pt>
                <c:pt idx="1177">
                  <c:v>127625.14000000004</c:v>
                </c:pt>
                <c:pt idx="1178">
                  <c:v>126627.64000000004</c:v>
                </c:pt>
                <c:pt idx="1179">
                  <c:v>128815.14000000004</c:v>
                </c:pt>
                <c:pt idx="1180">
                  <c:v>128850.14000000004</c:v>
                </c:pt>
                <c:pt idx="1181">
                  <c:v>128255.14000000004</c:v>
                </c:pt>
                <c:pt idx="1182">
                  <c:v>128605.14000000004</c:v>
                </c:pt>
                <c:pt idx="1183">
                  <c:v>126102.64000000004</c:v>
                </c:pt>
                <c:pt idx="1184">
                  <c:v>123915.14000000004</c:v>
                </c:pt>
                <c:pt idx="1185">
                  <c:v>125717.64000000004</c:v>
                </c:pt>
                <c:pt idx="1186">
                  <c:v>124737.64000000004</c:v>
                </c:pt>
                <c:pt idx="1187">
                  <c:v>125682.64000000004</c:v>
                </c:pt>
                <c:pt idx="1188">
                  <c:v>125507.64000000004</c:v>
                </c:pt>
                <c:pt idx="1189">
                  <c:v>125962.64000000004</c:v>
                </c:pt>
                <c:pt idx="1190">
                  <c:v>127940.14000000004</c:v>
                </c:pt>
                <c:pt idx="1191">
                  <c:v>130565.14000000004</c:v>
                </c:pt>
                <c:pt idx="1192">
                  <c:v>131055.14000000004</c:v>
                </c:pt>
                <c:pt idx="1193">
                  <c:v>130950.14000000004</c:v>
                </c:pt>
                <c:pt idx="1194">
                  <c:v>132070.14000000004</c:v>
                </c:pt>
                <c:pt idx="1195">
                  <c:v>130985.14000000004</c:v>
                </c:pt>
                <c:pt idx="1196">
                  <c:v>128202.64000000004</c:v>
                </c:pt>
                <c:pt idx="1197">
                  <c:v>128010.14000000004</c:v>
                </c:pt>
                <c:pt idx="1198">
                  <c:v>127695.14000000004</c:v>
                </c:pt>
                <c:pt idx="1199">
                  <c:v>131107.64000000004</c:v>
                </c:pt>
                <c:pt idx="1200">
                  <c:v>128902.64000000004</c:v>
                </c:pt>
                <c:pt idx="1201">
                  <c:v>129480.14000000004</c:v>
                </c:pt>
                <c:pt idx="1202">
                  <c:v>126207.64000000004</c:v>
                </c:pt>
                <c:pt idx="1203">
                  <c:v>126522.64000000004</c:v>
                </c:pt>
                <c:pt idx="1204">
                  <c:v>127835.14000000004</c:v>
                </c:pt>
                <c:pt idx="1205">
                  <c:v>130460.14000000004</c:v>
                </c:pt>
                <c:pt idx="1206">
                  <c:v>130530.14000000004</c:v>
                </c:pt>
                <c:pt idx="1207">
                  <c:v>132105.14000000004</c:v>
                </c:pt>
                <c:pt idx="1208">
                  <c:v>133207.64000000004</c:v>
                </c:pt>
                <c:pt idx="1209">
                  <c:v>132717.64000000004</c:v>
                </c:pt>
                <c:pt idx="1210">
                  <c:v>133925.14000000004</c:v>
                </c:pt>
                <c:pt idx="1211">
                  <c:v>135710.14000000004</c:v>
                </c:pt>
                <c:pt idx="1212">
                  <c:v>133452.64000000004</c:v>
                </c:pt>
                <c:pt idx="1213">
                  <c:v>130022.64000000004</c:v>
                </c:pt>
                <c:pt idx="1214">
                  <c:v>131160.14000000004</c:v>
                </c:pt>
                <c:pt idx="1215">
                  <c:v>131650.14000000004</c:v>
                </c:pt>
                <c:pt idx="1216">
                  <c:v>131825.14000000004</c:v>
                </c:pt>
                <c:pt idx="1217">
                  <c:v>129165.14000000004</c:v>
                </c:pt>
                <c:pt idx="1218">
                  <c:v>128675.14000000004</c:v>
                </c:pt>
                <c:pt idx="1219">
                  <c:v>130057.64000000004</c:v>
                </c:pt>
                <c:pt idx="1220">
                  <c:v>129480.14000000004</c:v>
                </c:pt>
                <c:pt idx="1221">
                  <c:v>128605.14000000004</c:v>
                </c:pt>
                <c:pt idx="1222">
                  <c:v>127117.64000000004</c:v>
                </c:pt>
                <c:pt idx="1223">
                  <c:v>125560.14000000004</c:v>
                </c:pt>
                <c:pt idx="1224">
                  <c:v>126015.14000000004</c:v>
                </c:pt>
                <c:pt idx="1225">
                  <c:v>128150.14000000004</c:v>
                </c:pt>
                <c:pt idx="1226">
                  <c:v>125280.14000000004</c:v>
                </c:pt>
                <c:pt idx="1227">
                  <c:v>126750.14000000004</c:v>
                </c:pt>
                <c:pt idx="1228">
                  <c:v>124545.14000000004</c:v>
                </c:pt>
                <c:pt idx="1229">
                  <c:v>125822.64000000004</c:v>
                </c:pt>
                <c:pt idx="1230">
                  <c:v>127835.14000000004</c:v>
                </c:pt>
                <c:pt idx="1231">
                  <c:v>127887.64000000004</c:v>
                </c:pt>
                <c:pt idx="1232">
                  <c:v>130040.14000000004</c:v>
                </c:pt>
                <c:pt idx="1233">
                  <c:v>130880.14000000004</c:v>
                </c:pt>
                <c:pt idx="1234">
                  <c:v>130057.64000000004</c:v>
                </c:pt>
                <c:pt idx="1235">
                  <c:v>131702.64000000004</c:v>
                </c:pt>
                <c:pt idx="1236">
                  <c:v>131177.64000000004</c:v>
                </c:pt>
                <c:pt idx="1237">
                  <c:v>132140.14000000004</c:v>
                </c:pt>
                <c:pt idx="1238">
                  <c:v>133015.14000000004</c:v>
                </c:pt>
                <c:pt idx="1239">
                  <c:v>133872.64000000004</c:v>
                </c:pt>
                <c:pt idx="1240">
                  <c:v>133925.14000000004</c:v>
                </c:pt>
                <c:pt idx="1241">
                  <c:v>134432.64000000004</c:v>
                </c:pt>
                <c:pt idx="1242">
                  <c:v>133505.14000000004</c:v>
                </c:pt>
                <c:pt idx="1243">
                  <c:v>134345.14000000004</c:v>
                </c:pt>
                <c:pt idx="1244">
                  <c:v>135465.14000000004</c:v>
                </c:pt>
                <c:pt idx="1245">
                  <c:v>136795.14000000004</c:v>
                </c:pt>
                <c:pt idx="1246">
                  <c:v>136830.14000000004</c:v>
                </c:pt>
                <c:pt idx="1247">
                  <c:v>137512.64000000004</c:v>
                </c:pt>
                <c:pt idx="1248">
                  <c:v>137372.64000000004</c:v>
                </c:pt>
                <c:pt idx="1249">
                  <c:v>137267.64000000004</c:v>
                </c:pt>
                <c:pt idx="1250">
                  <c:v>136742.64000000004</c:v>
                </c:pt>
                <c:pt idx="1251">
                  <c:v>137232.64000000004</c:v>
                </c:pt>
                <c:pt idx="1252">
                  <c:v>137670.14000000004</c:v>
                </c:pt>
                <c:pt idx="1253">
                  <c:v>139805.14000000004</c:v>
                </c:pt>
                <c:pt idx="1254">
                  <c:v>141152.64000000004</c:v>
                </c:pt>
                <c:pt idx="1255">
                  <c:v>139910.14000000004</c:v>
                </c:pt>
                <c:pt idx="1256">
                  <c:v>141082.64000000004</c:v>
                </c:pt>
                <c:pt idx="1257">
                  <c:v>139472.64000000004</c:v>
                </c:pt>
                <c:pt idx="1258">
                  <c:v>140400.14000000004</c:v>
                </c:pt>
                <c:pt idx="1259">
                  <c:v>140347.64000000004</c:v>
                </c:pt>
                <c:pt idx="1260">
                  <c:v>140977.64000000004</c:v>
                </c:pt>
                <c:pt idx="1261">
                  <c:v>141362.64000000004</c:v>
                </c:pt>
                <c:pt idx="1262">
                  <c:v>140400.14000000004</c:v>
                </c:pt>
                <c:pt idx="1263">
                  <c:v>140627.64000000004</c:v>
                </c:pt>
                <c:pt idx="1264">
                  <c:v>142640.14000000004</c:v>
                </c:pt>
                <c:pt idx="1265">
                  <c:v>142640.14000000004</c:v>
                </c:pt>
                <c:pt idx="1266">
                  <c:v>142955.14000000004</c:v>
                </c:pt>
                <c:pt idx="1267">
                  <c:v>144250.14000000004</c:v>
                </c:pt>
                <c:pt idx="1268">
                  <c:v>144372.64000000004</c:v>
                </c:pt>
                <c:pt idx="1269">
                  <c:v>144985.14000000004</c:v>
                </c:pt>
                <c:pt idx="1270">
                  <c:v>145982.64000000004</c:v>
                </c:pt>
                <c:pt idx="1271">
                  <c:v>146017.64000000004</c:v>
                </c:pt>
                <c:pt idx="1272">
                  <c:v>146315.14000000004</c:v>
                </c:pt>
                <c:pt idx="1273">
                  <c:v>144565.14000000004</c:v>
                </c:pt>
                <c:pt idx="1274">
                  <c:v>145947.64000000004</c:v>
                </c:pt>
                <c:pt idx="1275">
                  <c:v>146157.64000000004</c:v>
                </c:pt>
                <c:pt idx="1276">
                  <c:v>148362.64000000004</c:v>
                </c:pt>
                <c:pt idx="1277">
                  <c:v>148135.14000000004</c:v>
                </c:pt>
                <c:pt idx="1278">
                  <c:v>148712.64000000004</c:v>
                </c:pt>
                <c:pt idx="1279">
                  <c:v>149115.14000000004</c:v>
                </c:pt>
                <c:pt idx="1280">
                  <c:v>147505.14000000004</c:v>
                </c:pt>
                <c:pt idx="1281">
                  <c:v>148590.14000000004</c:v>
                </c:pt>
                <c:pt idx="1282">
                  <c:v>149062.64000000004</c:v>
                </c:pt>
                <c:pt idx="1283">
                  <c:v>146980.14000000004</c:v>
                </c:pt>
                <c:pt idx="1284">
                  <c:v>148012.64000000004</c:v>
                </c:pt>
                <c:pt idx="1285">
                  <c:v>146122.64000000004</c:v>
                </c:pt>
                <c:pt idx="1286">
                  <c:v>144180.14000000004</c:v>
                </c:pt>
                <c:pt idx="1287">
                  <c:v>145037.64000000004</c:v>
                </c:pt>
                <c:pt idx="1288">
                  <c:v>142237.64000000004</c:v>
                </c:pt>
                <c:pt idx="1289">
                  <c:v>142132.64000000004</c:v>
                </c:pt>
                <c:pt idx="1290">
                  <c:v>141660.14000000004</c:v>
                </c:pt>
                <c:pt idx="1291">
                  <c:v>144827.64000000004</c:v>
                </c:pt>
                <c:pt idx="1292">
                  <c:v>148940.14000000004</c:v>
                </c:pt>
                <c:pt idx="1293">
                  <c:v>152597.64000000004</c:v>
                </c:pt>
                <c:pt idx="1294">
                  <c:v>152772.64000000004</c:v>
                </c:pt>
                <c:pt idx="1295">
                  <c:v>153612.64000000004</c:v>
                </c:pt>
                <c:pt idx="1296">
                  <c:v>155135.14000000004</c:v>
                </c:pt>
                <c:pt idx="1297">
                  <c:v>152457.64000000004</c:v>
                </c:pt>
                <c:pt idx="1298">
                  <c:v>152597.64000000004</c:v>
                </c:pt>
                <c:pt idx="1299">
                  <c:v>153070.14000000004</c:v>
                </c:pt>
                <c:pt idx="1300">
                  <c:v>153367.64000000004</c:v>
                </c:pt>
                <c:pt idx="1301">
                  <c:v>153105.14000000004</c:v>
                </c:pt>
                <c:pt idx="1302">
                  <c:v>155572.64000000004</c:v>
                </c:pt>
                <c:pt idx="1303">
                  <c:v>154452.64000000004</c:v>
                </c:pt>
                <c:pt idx="1304">
                  <c:v>156027.64000000004</c:v>
                </c:pt>
                <c:pt idx="1305">
                  <c:v>156377.64000000004</c:v>
                </c:pt>
                <c:pt idx="1306">
                  <c:v>156447.64000000004</c:v>
                </c:pt>
                <c:pt idx="1307">
                  <c:v>157182.64000000004</c:v>
                </c:pt>
                <c:pt idx="1308">
                  <c:v>157480.14000000004</c:v>
                </c:pt>
                <c:pt idx="1309">
                  <c:v>157427.64000000004</c:v>
                </c:pt>
                <c:pt idx="1310">
                  <c:v>157637.64000000004</c:v>
                </c:pt>
                <c:pt idx="1311">
                  <c:v>159597.64000000004</c:v>
                </c:pt>
                <c:pt idx="1312">
                  <c:v>159702.64000000004</c:v>
                </c:pt>
                <c:pt idx="1313">
                  <c:v>159790.14000000004</c:v>
                </c:pt>
                <c:pt idx="1314">
                  <c:v>161487.64000000004</c:v>
                </c:pt>
                <c:pt idx="1315">
                  <c:v>157375.14000000004</c:v>
                </c:pt>
                <c:pt idx="1316">
                  <c:v>159807.64000000004</c:v>
                </c:pt>
                <c:pt idx="1317">
                  <c:v>156605.14000000004</c:v>
                </c:pt>
                <c:pt idx="1318">
                  <c:v>154785.14000000004</c:v>
                </c:pt>
                <c:pt idx="1319">
                  <c:v>155712.64000000004</c:v>
                </c:pt>
                <c:pt idx="1320">
                  <c:v>155572.64000000004</c:v>
                </c:pt>
                <c:pt idx="1321">
                  <c:v>153192.64000000004</c:v>
                </c:pt>
                <c:pt idx="1322">
                  <c:v>154802.64000000004</c:v>
                </c:pt>
                <c:pt idx="1323">
                  <c:v>157287.64000000004</c:v>
                </c:pt>
                <c:pt idx="1324">
                  <c:v>159125.14000000004</c:v>
                </c:pt>
                <c:pt idx="1325">
                  <c:v>159632.64000000004</c:v>
                </c:pt>
                <c:pt idx="1326">
                  <c:v>160717.64000000004</c:v>
                </c:pt>
                <c:pt idx="1327">
                  <c:v>160630.14000000004</c:v>
                </c:pt>
                <c:pt idx="1328">
                  <c:v>159877.64000000004</c:v>
                </c:pt>
                <c:pt idx="1329">
                  <c:v>160752.64000000004</c:v>
                </c:pt>
                <c:pt idx="1330">
                  <c:v>160910.14000000004</c:v>
                </c:pt>
                <c:pt idx="1331">
                  <c:v>162065.14000000004</c:v>
                </c:pt>
                <c:pt idx="1332">
                  <c:v>162415.14000000004</c:v>
                </c:pt>
                <c:pt idx="1333">
                  <c:v>163115.14000000004</c:v>
                </c:pt>
                <c:pt idx="1334">
                  <c:v>161085.14000000004</c:v>
                </c:pt>
                <c:pt idx="1335">
                  <c:v>160280.14000000004</c:v>
                </c:pt>
                <c:pt idx="1336">
                  <c:v>161120.14000000004</c:v>
                </c:pt>
                <c:pt idx="1337">
                  <c:v>163657.64000000004</c:v>
                </c:pt>
                <c:pt idx="1338">
                  <c:v>162887.64000000004</c:v>
                </c:pt>
                <c:pt idx="1339">
                  <c:v>165005.14000000004</c:v>
                </c:pt>
                <c:pt idx="1340">
                  <c:v>164462.64000000004</c:v>
                </c:pt>
                <c:pt idx="1341">
                  <c:v>165040.14000000004</c:v>
                </c:pt>
                <c:pt idx="1342">
                  <c:v>165040.14000000004</c:v>
                </c:pt>
                <c:pt idx="1343">
                  <c:v>162380.14000000004</c:v>
                </c:pt>
                <c:pt idx="1344">
                  <c:v>164025.14000000004</c:v>
                </c:pt>
                <c:pt idx="1345">
                  <c:v>160630.14000000004</c:v>
                </c:pt>
                <c:pt idx="1346">
                  <c:v>160332.64000000004</c:v>
                </c:pt>
                <c:pt idx="1347">
                  <c:v>160892.64000000004</c:v>
                </c:pt>
                <c:pt idx="1348">
                  <c:v>160367.64000000004</c:v>
                </c:pt>
                <c:pt idx="1349">
                  <c:v>163517.64000000004</c:v>
                </c:pt>
                <c:pt idx="1350">
                  <c:v>165845.14000000004</c:v>
                </c:pt>
                <c:pt idx="1351">
                  <c:v>167157.64000000004</c:v>
                </c:pt>
                <c:pt idx="1352">
                  <c:v>166492.64000000004</c:v>
                </c:pt>
                <c:pt idx="1353">
                  <c:v>166527.64000000004</c:v>
                </c:pt>
                <c:pt idx="1354">
                  <c:v>167455.14000000004</c:v>
                </c:pt>
                <c:pt idx="1355">
                  <c:v>165950.14000000004</c:v>
                </c:pt>
                <c:pt idx="1356">
                  <c:v>163797.64000000004</c:v>
                </c:pt>
                <c:pt idx="1357">
                  <c:v>165302.64000000004</c:v>
                </c:pt>
                <c:pt idx="1358">
                  <c:v>162695.14000000004</c:v>
                </c:pt>
                <c:pt idx="1359">
                  <c:v>164812.64000000004</c:v>
                </c:pt>
                <c:pt idx="1360">
                  <c:v>167367.64000000004</c:v>
                </c:pt>
                <c:pt idx="1361">
                  <c:v>167717.64000000004</c:v>
                </c:pt>
                <c:pt idx="1362">
                  <c:v>168347.64000000004</c:v>
                </c:pt>
                <c:pt idx="1363">
                  <c:v>167682.64000000004</c:v>
                </c:pt>
                <c:pt idx="1364">
                  <c:v>165215.14000000004</c:v>
                </c:pt>
                <c:pt idx="1365">
                  <c:v>160525.14000000004</c:v>
                </c:pt>
                <c:pt idx="1366">
                  <c:v>158390.14000000004</c:v>
                </c:pt>
                <c:pt idx="1367">
                  <c:v>158267.64000000004</c:v>
                </c:pt>
                <c:pt idx="1368">
                  <c:v>151302.64000000004</c:v>
                </c:pt>
                <c:pt idx="1369">
                  <c:v>151547.64000000004</c:v>
                </c:pt>
                <c:pt idx="1370">
                  <c:v>151810.14000000004</c:v>
                </c:pt>
                <c:pt idx="1371">
                  <c:v>146805.14000000004</c:v>
                </c:pt>
                <c:pt idx="1372">
                  <c:v>151495.14000000004</c:v>
                </c:pt>
                <c:pt idx="1373">
                  <c:v>148870.14000000004</c:v>
                </c:pt>
                <c:pt idx="1374">
                  <c:v>152720.14000000004</c:v>
                </c:pt>
                <c:pt idx="1375">
                  <c:v>155555.14000000004</c:v>
                </c:pt>
                <c:pt idx="1376">
                  <c:v>154785.14000000004</c:v>
                </c:pt>
                <c:pt idx="1377">
                  <c:v>149325.14000000004</c:v>
                </c:pt>
                <c:pt idx="1378">
                  <c:v>142353.22000000003</c:v>
                </c:pt>
                <c:pt idx="1379">
                  <c:v>141968.22000000003</c:v>
                </c:pt>
                <c:pt idx="1380">
                  <c:v>142860.72000000003</c:v>
                </c:pt>
                <c:pt idx="1381">
                  <c:v>144803.22000000003</c:v>
                </c:pt>
                <c:pt idx="1382">
                  <c:v>149073.22000000003</c:v>
                </c:pt>
                <c:pt idx="1383">
                  <c:v>147638.22000000003</c:v>
                </c:pt>
                <c:pt idx="1384">
                  <c:v>152783.22000000003</c:v>
                </c:pt>
                <c:pt idx="1385">
                  <c:v>150403.22000000003</c:v>
                </c:pt>
                <c:pt idx="1386">
                  <c:v>153343.22000000003</c:v>
                </c:pt>
                <c:pt idx="1387">
                  <c:v>156650.72000000003</c:v>
                </c:pt>
                <c:pt idx="1388">
                  <c:v>155985.72000000003</c:v>
                </c:pt>
                <c:pt idx="1389">
                  <c:v>151785.72000000003</c:v>
                </c:pt>
                <c:pt idx="1390">
                  <c:v>153763.22000000003</c:v>
                </c:pt>
                <c:pt idx="1391">
                  <c:v>151435.72000000003</c:v>
                </c:pt>
                <c:pt idx="1392">
                  <c:v>149773.22000000003</c:v>
                </c:pt>
                <c:pt idx="1393">
                  <c:v>149283.22000000003</c:v>
                </c:pt>
                <c:pt idx="1394">
                  <c:v>148338.22000000003</c:v>
                </c:pt>
                <c:pt idx="1395">
                  <c:v>148338.22000000003</c:v>
                </c:pt>
                <c:pt idx="1396">
                  <c:v>148775.72000000003</c:v>
                </c:pt>
                <c:pt idx="1397">
                  <c:v>150840.72000000003</c:v>
                </c:pt>
                <c:pt idx="1398">
                  <c:v>150928.22000000003</c:v>
                </c:pt>
                <c:pt idx="1399">
                  <c:v>146728.22000000003</c:v>
                </c:pt>
                <c:pt idx="1400">
                  <c:v>142738.22000000003</c:v>
                </c:pt>
                <c:pt idx="1401">
                  <c:v>141583.22000000003</c:v>
                </c:pt>
                <c:pt idx="1402">
                  <c:v>141548.22000000003</c:v>
                </c:pt>
                <c:pt idx="1403">
                  <c:v>145135.72000000003</c:v>
                </c:pt>
                <c:pt idx="1404">
                  <c:v>142808.22000000003</c:v>
                </c:pt>
                <c:pt idx="1405">
                  <c:v>143228.22000000003</c:v>
                </c:pt>
                <c:pt idx="1406">
                  <c:v>142353.22000000003</c:v>
                </c:pt>
                <c:pt idx="1407">
                  <c:v>145328.22000000003</c:v>
                </c:pt>
                <c:pt idx="1408">
                  <c:v>145013.22000000003</c:v>
                </c:pt>
                <c:pt idx="1409">
                  <c:v>148635.72000000003</c:v>
                </c:pt>
                <c:pt idx="1410">
                  <c:v>152293.22000000003</c:v>
                </c:pt>
                <c:pt idx="1411">
                  <c:v>152730.72000000003</c:v>
                </c:pt>
                <c:pt idx="1412">
                  <c:v>153710.72000000003</c:v>
                </c:pt>
                <c:pt idx="1413">
                  <c:v>148408.22000000003</c:v>
                </c:pt>
                <c:pt idx="1414">
                  <c:v>148163.22000000003</c:v>
                </c:pt>
                <c:pt idx="1415">
                  <c:v>151505.72000000003</c:v>
                </c:pt>
                <c:pt idx="1416">
                  <c:v>147340.72000000003</c:v>
                </c:pt>
                <c:pt idx="1417">
                  <c:v>147585.72000000003</c:v>
                </c:pt>
                <c:pt idx="1418">
                  <c:v>146780.72000000003</c:v>
                </c:pt>
                <c:pt idx="1419">
                  <c:v>144190.72000000003</c:v>
                </c:pt>
                <c:pt idx="1420">
                  <c:v>142580.72000000003</c:v>
                </c:pt>
                <c:pt idx="1421">
                  <c:v>143525.72000000003</c:v>
                </c:pt>
                <c:pt idx="1422">
                  <c:v>146483.22000000003</c:v>
                </c:pt>
                <c:pt idx="1423">
                  <c:v>143700.72000000003</c:v>
                </c:pt>
                <c:pt idx="1424">
                  <c:v>144768.22000000003</c:v>
                </c:pt>
                <c:pt idx="1425">
                  <c:v>142300.72000000003</c:v>
                </c:pt>
                <c:pt idx="1426">
                  <c:v>145520.72000000003</c:v>
                </c:pt>
                <c:pt idx="1427">
                  <c:v>144768.22000000003</c:v>
                </c:pt>
                <c:pt idx="1428">
                  <c:v>143018.22000000003</c:v>
                </c:pt>
                <c:pt idx="1429">
                  <c:v>145275.72000000003</c:v>
                </c:pt>
                <c:pt idx="1430">
                  <c:v>145695.72000000003</c:v>
                </c:pt>
                <c:pt idx="1431">
                  <c:v>143350.72000000003</c:v>
                </c:pt>
                <c:pt idx="1432">
                  <c:v>140323.22000000003</c:v>
                </c:pt>
                <c:pt idx="1433">
                  <c:v>139308.22000000003</c:v>
                </c:pt>
                <c:pt idx="1434">
                  <c:v>138520.72000000003</c:v>
                </c:pt>
                <c:pt idx="1435">
                  <c:v>139098.22000000003</c:v>
                </c:pt>
                <c:pt idx="1436">
                  <c:v>140025.72000000003</c:v>
                </c:pt>
                <c:pt idx="1437">
                  <c:v>139063.22000000003</c:v>
                </c:pt>
                <c:pt idx="1438">
                  <c:v>140603.22000000003</c:v>
                </c:pt>
                <c:pt idx="1439">
                  <c:v>139255.72000000003</c:v>
                </c:pt>
                <c:pt idx="1440">
                  <c:v>139360.72000000003</c:v>
                </c:pt>
                <c:pt idx="1441">
                  <c:v>137908.22000000003</c:v>
                </c:pt>
                <c:pt idx="1442">
                  <c:v>138100.72000000003</c:v>
                </c:pt>
                <c:pt idx="1443">
                  <c:v>137348.22000000003</c:v>
                </c:pt>
                <c:pt idx="1444">
                  <c:v>138030.72000000003</c:v>
                </c:pt>
                <c:pt idx="1445">
                  <c:v>137278.22000000003</c:v>
                </c:pt>
                <c:pt idx="1446">
                  <c:v>136053.22000000003</c:v>
                </c:pt>
                <c:pt idx="1447">
                  <c:v>137190.72000000003</c:v>
                </c:pt>
                <c:pt idx="1448">
                  <c:v>139360.72000000003</c:v>
                </c:pt>
                <c:pt idx="1449">
                  <c:v>140953.22000000003</c:v>
                </c:pt>
                <c:pt idx="1450">
                  <c:v>140165.72000000003</c:v>
                </c:pt>
                <c:pt idx="1451">
                  <c:v>140148.22000000003</c:v>
                </c:pt>
                <c:pt idx="1452">
                  <c:v>141558.80000000002</c:v>
                </c:pt>
                <c:pt idx="1453">
                  <c:v>142521.30000000002</c:v>
                </c:pt>
                <c:pt idx="1454">
                  <c:v>142748.80000000002</c:v>
                </c:pt>
                <c:pt idx="1455">
                  <c:v>143518.80000000002</c:v>
                </c:pt>
                <c:pt idx="1456">
                  <c:v>143326.30000000002</c:v>
                </c:pt>
                <c:pt idx="1457">
                  <c:v>141453.80000000002</c:v>
                </c:pt>
                <c:pt idx="1458">
                  <c:v>144201.30000000002</c:v>
                </c:pt>
                <c:pt idx="1459">
                  <c:v>144673.80000000002</c:v>
                </c:pt>
                <c:pt idx="1460">
                  <c:v>141383.80000000002</c:v>
                </c:pt>
                <c:pt idx="1461">
                  <c:v>142188.80000000002</c:v>
                </c:pt>
                <c:pt idx="1462">
                  <c:v>144481.30000000002</c:v>
                </c:pt>
                <c:pt idx="1463">
                  <c:v>145303.80000000002</c:v>
                </c:pt>
                <c:pt idx="1464">
                  <c:v>145268.80000000002</c:v>
                </c:pt>
                <c:pt idx="1465">
                  <c:v>145758.80000000002</c:v>
                </c:pt>
                <c:pt idx="1466">
                  <c:v>145391.30000000002</c:v>
                </c:pt>
                <c:pt idx="1467">
                  <c:v>145233.80000000002</c:v>
                </c:pt>
                <c:pt idx="1468">
                  <c:v>147368.80000000002</c:v>
                </c:pt>
                <c:pt idx="1469">
                  <c:v>148331.30000000002</c:v>
                </c:pt>
                <c:pt idx="1470">
                  <c:v>148541.30000000002</c:v>
                </c:pt>
                <c:pt idx="1471">
                  <c:v>148418.80000000002</c:v>
                </c:pt>
                <c:pt idx="1472">
                  <c:v>149836.30000000002</c:v>
                </c:pt>
                <c:pt idx="1473">
                  <c:v>149766.30000000002</c:v>
                </c:pt>
                <c:pt idx="1474">
                  <c:v>151166.30000000002</c:v>
                </c:pt>
                <c:pt idx="1475">
                  <c:v>151481.30000000002</c:v>
                </c:pt>
                <c:pt idx="1476">
                  <c:v>151866.30000000002</c:v>
                </c:pt>
                <c:pt idx="1477">
                  <c:v>149206.30000000002</c:v>
                </c:pt>
                <c:pt idx="1478">
                  <c:v>151866.30000000002</c:v>
                </c:pt>
                <c:pt idx="1479">
                  <c:v>151708.80000000002</c:v>
                </c:pt>
                <c:pt idx="1480">
                  <c:v>152426.30000000002</c:v>
                </c:pt>
                <c:pt idx="1481">
                  <c:v>153703.80000000002</c:v>
                </c:pt>
                <c:pt idx="1482">
                  <c:v>153878.80000000002</c:v>
                </c:pt>
                <c:pt idx="1483">
                  <c:v>154543.80000000002</c:v>
                </c:pt>
                <c:pt idx="1484">
                  <c:v>155051.30000000002</c:v>
                </c:pt>
                <c:pt idx="1485">
                  <c:v>154438.80000000002</c:v>
                </c:pt>
                <c:pt idx="1486">
                  <c:v>154316.30000000002</c:v>
                </c:pt>
                <c:pt idx="1487">
                  <c:v>154456.30000000002</c:v>
                </c:pt>
                <c:pt idx="1488">
                  <c:v>155471.30000000002</c:v>
                </c:pt>
                <c:pt idx="1489">
                  <c:v>152968.80000000002</c:v>
                </c:pt>
                <c:pt idx="1490">
                  <c:v>153423.80000000002</c:v>
                </c:pt>
                <c:pt idx="1491">
                  <c:v>156608.80000000002</c:v>
                </c:pt>
                <c:pt idx="1492">
                  <c:v>157693.80000000002</c:v>
                </c:pt>
                <c:pt idx="1493">
                  <c:v>157378.80000000002</c:v>
                </c:pt>
                <c:pt idx="1494">
                  <c:v>157361.30000000002</c:v>
                </c:pt>
                <c:pt idx="1495">
                  <c:v>157308.80000000002</c:v>
                </c:pt>
                <c:pt idx="1496">
                  <c:v>158691.30000000002</c:v>
                </c:pt>
                <c:pt idx="1497">
                  <c:v>158341.30000000002</c:v>
                </c:pt>
                <c:pt idx="1498">
                  <c:v>159898.80000000002</c:v>
                </c:pt>
                <c:pt idx="1499">
                  <c:v>160336.30000000002</c:v>
                </c:pt>
                <c:pt idx="1500">
                  <c:v>159426.30000000002</c:v>
                </c:pt>
                <c:pt idx="1501">
                  <c:v>160598.80000000002</c:v>
                </c:pt>
                <c:pt idx="1502">
                  <c:v>160826.30000000002</c:v>
                </c:pt>
                <c:pt idx="1503">
                  <c:v>161421.30000000002</c:v>
                </c:pt>
                <c:pt idx="1504">
                  <c:v>161298.80000000002</c:v>
                </c:pt>
                <c:pt idx="1505">
                  <c:v>159146.30000000002</c:v>
                </c:pt>
                <c:pt idx="1506">
                  <c:v>155208.80000000002</c:v>
                </c:pt>
                <c:pt idx="1507">
                  <c:v>154351.30000000002</c:v>
                </c:pt>
                <c:pt idx="1508">
                  <c:v>157273.80000000002</c:v>
                </c:pt>
                <c:pt idx="1509">
                  <c:v>155383.80000000002</c:v>
                </c:pt>
                <c:pt idx="1510">
                  <c:v>153178.80000000002</c:v>
                </c:pt>
                <c:pt idx="1511">
                  <c:v>154858.80000000002</c:v>
                </c:pt>
                <c:pt idx="1512">
                  <c:v>157466.30000000002</c:v>
                </c:pt>
                <c:pt idx="1513">
                  <c:v>157431.30000000002</c:v>
                </c:pt>
                <c:pt idx="1514">
                  <c:v>158638.80000000002</c:v>
                </c:pt>
                <c:pt idx="1515">
                  <c:v>159233.80000000002</c:v>
                </c:pt>
                <c:pt idx="1516">
                  <c:v>160756.30000000002</c:v>
                </c:pt>
                <c:pt idx="1517">
                  <c:v>161001.30000000002</c:v>
                </c:pt>
                <c:pt idx="1518">
                  <c:v>162453.80000000002</c:v>
                </c:pt>
                <c:pt idx="1519">
                  <c:v>163538.80000000002</c:v>
                </c:pt>
                <c:pt idx="1520">
                  <c:v>164903.80000000002</c:v>
                </c:pt>
                <c:pt idx="1521">
                  <c:v>164903.80000000002</c:v>
                </c:pt>
                <c:pt idx="1522">
                  <c:v>163626.30000000002</c:v>
                </c:pt>
                <c:pt idx="1523">
                  <c:v>164711.30000000002</c:v>
                </c:pt>
                <c:pt idx="1524">
                  <c:v>164203.80000000002</c:v>
                </c:pt>
                <c:pt idx="1525">
                  <c:v>161368.80000000002</c:v>
                </c:pt>
                <c:pt idx="1526">
                  <c:v>165323.80000000002</c:v>
                </c:pt>
                <c:pt idx="1527">
                  <c:v>165376.30000000002</c:v>
                </c:pt>
                <c:pt idx="1528">
                  <c:v>164921.30000000002</c:v>
                </c:pt>
                <c:pt idx="1529">
                  <c:v>167598.80000000002</c:v>
                </c:pt>
                <c:pt idx="1530">
                  <c:v>168018.80000000002</c:v>
                </c:pt>
                <c:pt idx="1531">
                  <c:v>167371.30000000002</c:v>
                </c:pt>
                <c:pt idx="1532">
                  <c:v>164343.80000000002</c:v>
                </c:pt>
                <c:pt idx="1533">
                  <c:v>164903.80000000002</c:v>
                </c:pt>
                <c:pt idx="1534">
                  <c:v>164973.80000000002</c:v>
                </c:pt>
                <c:pt idx="1535">
                  <c:v>163521.30000000002</c:v>
                </c:pt>
                <c:pt idx="1536">
                  <c:v>167826.30000000002</c:v>
                </c:pt>
                <c:pt idx="1537">
                  <c:v>167983.80000000002</c:v>
                </c:pt>
                <c:pt idx="1538">
                  <c:v>169296.30000000002</c:v>
                </c:pt>
                <c:pt idx="1539">
                  <c:v>168456.30000000002</c:v>
                </c:pt>
                <c:pt idx="1540">
                  <c:v>167843.80000000002</c:v>
                </c:pt>
                <c:pt idx="1541">
                  <c:v>167581.30000000002</c:v>
                </c:pt>
                <c:pt idx="1542">
                  <c:v>169541.30000000002</c:v>
                </c:pt>
                <c:pt idx="1543">
                  <c:v>167528.80000000002</c:v>
                </c:pt>
                <c:pt idx="1544">
                  <c:v>167056.30000000002</c:v>
                </c:pt>
                <c:pt idx="1545">
                  <c:v>169523.80000000002</c:v>
                </c:pt>
                <c:pt idx="1546">
                  <c:v>168368.80000000002</c:v>
                </c:pt>
                <c:pt idx="1547">
                  <c:v>167686.30000000002</c:v>
                </c:pt>
                <c:pt idx="1548">
                  <c:v>168596.30000000002</c:v>
                </c:pt>
                <c:pt idx="1549">
                  <c:v>170818.80000000002</c:v>
                </c:pt>
                <c:pt idx="1550">
                  <c:v>170591.30000000002</c:v>
                </c:pt>
                <c:pt idx="1551">
                  <c:v>172901.30000000002</c:v>
                </c:pt>
                <c:pt idx="1552">
                  <c:v>174248.80000000002</c:v>
                </c:pt>
                <c:pt idx="1553">
                  <c:v>173723.80000000002</c:v>
                </c:pt>
                <c:pt idx="1554">
                  <c:v>173653.80000000002</c:v>
                </c:pt>
                <c:pt idx="1555">
                  <c:v>174931.30000000002</c:v>
                </c:pt>
                <c:pt idx="1556">
                  <c:v>173741.30000000002</c:v>
                </c:pt>
                <c:pt idx="1557">
                  <c:v>174878.80000000002</c:v>
                </c:pt>
                <c:pt idx="1558">
                  <c:v>173058.80000000002</c:v>
                </c:pt>
                <c:pt idx="1559">
                  <c:v>173863.80000000002</c:v>
                </c:pt>
                <c:pt idx="1560">
                  <c:v>176471.30000000002</c:v>
                </c:pt>
                <c:pt idx="1561">
                  <c:v>176436.30000000002</c:v>
                </c:pt>
                <c:pt idx="1562">
                  <c:v>176156.30000000002</c:v>
                </c:pt>
                <c:pt idx="1563">
                  <c:v>177206.30000000002</c:v>
                </c:pt>
                <c:pt idx="1564">
                  <c:v>177048.80000000002</c:v>
                </c:pt>
                <c:pt idx="1565">
                  <c:v>175561.30000000002</c:v>
                </c:pt>
                <c:pt idx="1566">
                  <c:v>176891.30000000002</c:v>
                </c:pt>
                <c:pt idx="1567">
                  <c:v>177048.80000000002</c:v>
                </c:pt>
                <c:pt idx="1568">
                  <c:v>178466.30000000002</c:v>
                </c:pt>
                <c:pt idx="1569">
                  <c:v>171396.30000000002</c:v>
                </c:pt>
                <c:pt idx="1570">
                  <c:v>168263.80000000002</c:v>
                </c:pt>
                <c:pt idx="1571">
                  <c:v>164728.80000000002</c:v>
                </c:pt>
                <c:pt idx="1572">
                  <c:v>163748.80000000002</c:v>
                </c:pt>
                <c:pt idx="1573">
                  <c:v>161438.80000000002</c:v>
                </c:pt>
                <c:pt idx="1574">
                  <c:v>163031.30000000002</c:v>
                </c:pt>
                <c:pt idx="1575">
                  <c:v>164046.30000000002</c:v>
                </c:pt>
                <c:pt idx="1576">
                  <c:v>166793.80000000002</c:v>
                </c:pt>
                <c:pt idx="1577">
                  <c:v>167056.30000000002</c:v>
                </c:pt>
                <c:pt idx="1578">
                  <c:v>167353.80000000002</c:v>
                </c:pt>
                <c:pt idx="1579">
                  <c:v>164168.80000000002</c:v>
                </c:pt>
                <c:pt idx="1580">
                  <c:v>158096.30000000002</c:v>
                </c:pt>
                <c:pt idx="1581">
                  <c:v>161099.38</c:v>
                </c:pt>
                <c:pt idx="1582">
                  <c:v>163069.96</c:v>
                </c:pt>
                <c:pt idx="1583">
                  <c:v>166202.46</c:v>
                </c:pt>
                <c:pt idx="1584">
                  <c:v>166884.96</c:v>
                </c:pt>
                <c:pt idx="1585">
                  <c:v>168792.46</c:v>
                </c:pt>
                <c:pt idx="1586">
                  <c:v>172449.96</c:v>
                </c:pt>
                <c:pt idx="1587">
                  <c:v>174269.96</c:v>
                </c:pt>
                <c:pt idx="1588">
                  <c:v>172572.46</c:v>
                </c:pt>
                <c:pt idx="1589">
                  <c:v>173254.96</c:v>
                </c:pt>
                <c:pt idx="1590">
                  <c:v>172642.46</c:v>
                </c:pt>
                <c:pt idx="1591">
                  <c:v>173219.96</c:v>
                </c:pt>
                <c:pt idx="1592">
                  <c:v>174689.96</c:v>
                </c:pt>
                <c:pt idx="1593">
                  <c:v>175459.96</c:v>
                </c:pt>
                <c:pt idx="1594">
                  <c:v>179362.46</c:v>
                </c:pt>
                <c:pt idx="1595">
                  <c:v>180412.46</c:v>
                </c:pt>
                <c:pt idx="1596">
                  <c:v>181619.96</c:v>
                </c:pt>
                <c:pt idx="1597">
                  <c:v>183282.46</c:v>
                </c:pt>
                <c:pt idx="1598">
                  <c:v>183037.46</c:v>
                </c:pt>
                <c:pt idx="1599">
                  <c:v>183247.46</c:v>
                </c:pt>
                <c:pt idx="1600">
                  <c:v>184874.96</c:v>
                </c:pt>
                <c:pt idx="1601">
                  <c:v>189214.96</c:v>
                </c:pt>
                <c:pt idx="1602">
                  <c:v>189372.46</c:v>
                </c:pt>
                <c:pt idx="1603">
                  <c:v>187009.96</c:v>
                </c:pt>
                <c:pt idx="1604">
                  <c:v>186834.96</c:v>
                </c:pt>
                <c:pt idx="1605">
                  <c:v>188637.46</c:v>
                </c:pt>
                <c:pt idx="1606">
                  <c:v>188882.46</c:v>
                </c:pt>
                <c:pt idx="1607">
                  <c:v>187254.96</c:v>
                </c:pt>
                <c:pt idx="1608">
                  <c:v>189424.96</c:v>
                </c:pt>
                <c:pt idx="1609">
                  <c:v>190894.96</c:v>
                </c:pt>
                <c:pt idx="1610">
                  <c:v>191104.96</c:v>
                </c:pt>
                <c:pt idx="1611">
                  <c:v>191839.96</c:v>
                </c:pt>
                <c:pt idx="1612">
                  <c:v>193362.46</c:v>
                </c:pt>
                <c:pt idx="1613">
                  <c:v>193397.46</c:v>
                </c:pt>
                <c:pt idx="1614">
                  <c:v>195042.46</c:v>
                </c:pt>
                <c:pt idx="1615">
                  <c:v>195322.46</c:v>
                </c:pt>
                <c:pt idx="1616">
                  <c:v>193134.96</c:v>
                </c:pt>
                <c:pt idx="1617">
                  <c:v>193799.96</c:v>
                </c:pt>
                <c:pt idx="1618">
                  <c:v>189914.96</c:v>
                </c:pt>
                <c:pt idx="1619">
                  <c:v>193607.46</c:v>
                </c:pt>
                <c:pt idx="1620">
                  <c:v>193239.96</c:v>
                </c:pt>
                <c:pt idx="1621">
                  <c:v>194359.96</c:v>
                </c:pt>
                <c:pt idx="1622">
                  <c:v>193869.96</c:v>
                </c:pt>
                <c:pt idx="1623">
                  <c:v>193904.96</c:v>
                </c:pt>
                <c:pt idx="1624">
                  <c:v>198122.46</c:v>
                </c:pt>
                <c:pt idx="1625">
                  <c:v>198559.96</c:v>
                </c:pt>
                <c:pt idx="1626">
                  <c:v>199784.95999999999</c:v>
                </c:pt>
                <c:pt idx="1627">
                  <c:v>202654.96</c:v>
                </c:pt>
                <c:pt idx="1628">
                  <c:v>200764.96</c:v>
                </c:pt>
                <c:pt idx="1629">
                  <c:v>202304.96</c:v>
                </c:pt>
                <c:pt idx="1630">
                  <c:v>203337.46</c:v>
                </c:pt>
                <c:pt idx="1631">
                  <c:v>203512.46</c:v>
                </c:pt>
                <c:pt idx="1632">
                  <c:v>207327.46</c:v>
                </c:pt>
                <c:pt idx="1633">
                  <c:v>209917.46</c:v>
                </c:pt>
                <c:pt idx="1634">
                  <c:v>210494.96</c:v>
                </c:pt>
                <c:pt idx="1635">
                  <c:v>206872.46</c:v>
                </c:pt>
                <c:pt idx="1636">
                  <c:v>201062.46</c:v>
                </c:pt>
                <c:pt idx="1637">
                  <c:v>197142.46</c:v>
                </c:pt>
                <c:pt idx="1638">
                  <c:v>196879.96</c:v>
                </c:pt>
                <c:pt idx="1639">
                  <c:v>201797.46</c:v>
                </c:pt>
                <c:pt idx="1640">
                  <c:v>199977.46</c:v>
                </c:pt>
                <c:pt idx="1641">
                  <c:v>199417.46</c:v>
                </c:pt>
                <c:pt idx="1642">
                  <c:v>205892.46</c:v>
                </c:pt>
                <c:pt idx="1643">
                  <c:v>211527.46</c:v>
                </c:pt>
                <c:pt idx="1644">
                  <c:v>212209.96</c:v>
                </c:pt>
                <c:pt idx="1645">
                  <c:v>213032.46</c:v>
                </c:pt>
                <c:pt idx="1646">
                  <c:v>213889.96</c:v>
                </c:pt>
                <c:pt idx="1647">
                  <c:v>209584.96</c:v>
                </c:pt>
                <c:pt idx="1648">
                  <c:v>207099.96</c:v>
                </c:pt>
                <c:pt idx="1649">
                  <c:v>208814.96</c:v>
                </c:pt>
                <c:pt idx="1650">
                  <c:v>206224.96</c:v>
                </c:pt>
                <c:pt idx="1651">
                  <c:v>203617.46</c:v>
                </c:pt>
                <c:pt idx="1652">
                  <c:v>208499.96</c:v>
                </c:pt>
                <c:pt idx="1653">
                  <c:v>209059.96</c:v>
                </c:pt>
                <c:pt idx="1654">
                  <c:v>208237.46</c:v>
                </c:pt>
                <c:pt idx="1655">
                  <c:v>212262.46</c:v>
                </c:pt>
                <c:pt idx="1656">
                  <c:v>213067.46</c:v>
                </c:pt>
                <c:pt idx="1657">
                  <c:v>208797.46</c:v>
                </c:pt>
                <c:pt idx="1658">
                  <c:v>211177.46</c:v>
                </c:pt>
                <c:pt idx="1659">
                  <c:v>213434.96</c:v>
                </c:pt>
                <c:pt idx="1660">
                  <c:v>209129.96</c:v>
                </c:pt>
                <c:pt idx="1661">
                  <c:v>206417.46</c:v>
                </c:pt>
                <c:pt idx="1662">
                  <c:v>212087.46</c:v>
                </c:pt>
                <c:pt idx="1663">
                  <c:v>213172.46</c:v>
                </c:pt>
                <c:pt idx="1664">
                  <c:v>213609.96</c:v>
                </c:pt>
                <c:pt idx="1665">
                  <c:v>210844.96</c:v>
                </c:pt>
                <c:pt idx="1666">
                  <c:v>205664.96</c:v>
                </c:pt>
                <c:pt idx="1667">
                  <c:v>209549.96</c:v>
                </c:pt>
                <c:pt idx="1668">
                  <c:v>203914.96</c:v>
                </c:pt>
                <c:pt idx="1669">
                  <c:v>207414.96</c:v>
                </c:pt>
                <c:pt idx="1670">
                  <c:v>203967.46</c:v>
                </c:pt>
                <c:pt idx="1671">
                  <c:v>198962.46</c:v>
                </c:pt>
                <c:pt idx="1672">
                  <c:v>191437.46</c:v>
                </c:pt>
                <c:pt idx="1673">
                  <c:v>189792.46</c:v>
                </c:pt>
                <c:pt idx="1674">
                  <c:v>192032.46</c:v>
                </c:pt>
                <c:pt idx="1675">
                  <c:v>195252.46</c:v>
                </c:pt>
                <c:pt idx="1676">
                  <c:v>192312.46</c:v>
                </c:pt>
                <c:pt idx="1677">
                  <c:v>192907.46</c:v>
                </c:pt>
                <c:pt idx="1678">
                  <c:v>189389.96</c:v>
                </c:pt>
                <c:pt idx="1679">
                  <c:v>191314.96</c:v>
                </c:pt>
                <c:pt idx="1680">
                  <c:v>193694.96</c:v>
                </c:pt>
                <c:pt idx="1681">
                  <c:v>194709.96</c:v>
                </c:pt>
                <c:pt idx="1682">
                  <c:v>189722.46</c:v>
                </c:pt>
                <c:pt idx="1683">
                  <c:v>188287.46</c:v>
                </c:pt>
                <c:pt idx="1684">
                  <c:v>190107.46</c:v>
                </c:pt>
                <c:pt idx="1685">
                  <c:v>190089.96</c:v>
                </c:pt>
                <c:pt idx="1686">
                  <c:v>189442.46</c:v>
                </c:pt>
                <c:pt idx="1687">
                  <c:v>180849.96</c:v>
                </c:pt>
                <c:pt idx="1688">
                  <c:v>179005.53999999998</c:v>
                </c:pt>
                <c:pt idx="1689">
                  <c:v>178340.53999999998</c:v>
                </c:pt>
                <c:pt idx="1690">
                  <c:v>178008.03999999998</c:v>
                </c:pt>
                <c:pt idx="1691">
                  <c:v>179576.11999999997</c:v>
                </c:pt>
                <c:pt idx="1692">
                  <c:v>179593.61999999997</c:v>
                </c:pt>
                <c:pt idx="1693">
                  <c:v>178799.19999999995</c:v>
                </c:pt>
                <c:pt idx="1694">
                  <c:v>175729.77999999994</c:v>
                </c:pt>
                <c:pt idx="1695">
                  <c:v>175215.35999999993</c:v>
                </c:pt>
                <c:pt idx="1696">
                  <c:v>175512.85999999993</c:v>
                </c:pt>
                <c:pt idx="1697">
                  <c:v>172467.85999999993</c:v>
                </c:pt>
                <c:pt idx="1698">
                  <c:v>166990.35999999993</c:v>
                </c:pt>
                <c:pt idx="1699">
                  <c:v>167018.43999999992</c:v>
                </c:pt>
                <c:pt idx="1700">
                  <c:v>169345.93999999992</c:v>
                </c:pt>
                <c:pt idx="1701">
                  <c:v>165915.93999999992</c:v>
                </c:pt>
                <c:pt idx="1702">
                  <c:v>166685.93999999992</c:v>
                </c:pt>
                <c:pt idx="1703">
                  <c:v>160350.93999999992</c:v>
                </c:pt>
                <c:pt idx="1704">
                  <c:v>159714.0199999999</c:v>
                </c:pt>
                <c:pt idx="1705">
                  <c:v>157054.0199999999</c:v>
                </c:pt>
                <c:pt idx="1706">
                  <c:v>157229.0199999999</c:v>
                </c:pt>
                <c:pt idx="1707">
                  <c:v>154831.5199999999</c:v>
                </c:pt>
                <c:pt idx="1708">
                  <c:v>156056.5199999999</c:v>
                </c:pt>
                <c:pt idx="1709">
                  <c:v>156476.5199999999</c:v>
                </c:pt>
                <c:pt idx="1710">
                  <c:v>153431.5199999999</c:v>
                </c:pt>
                <c:pt idx="1711">
                  <c:v>147936.5199999999</c:v>
                </c:pt>
                <c:pt idx="1712">
                  <c:v>148041.5199999999</c:v>
                </c:pt>
                <c:pt idx="1713">
                  <c:v>145801.5199999999</c:v>
                </c:pt>
                <c:pt idx="1714">
                  <c:v>146379.0199999999</c:v>
                </c:pt>
                <c:pt idx="1715">
                  <c:v>146746.5199999999</c:v>
                </c:pt>
                <c:pt idx="1716">
                  <c:v>145801.5199999999</c:v>
                </c:pt>
                <c:pt idx="1717">
                  <c:v>143806.5199999999</c:v>
                </c:pt>
                <c:pt idx="1718">
                  <c:v>143579.0199999999</c:v>
                </c:pt>
                <c:pt idx="1719">
                  <c:v>140989.0199999999</c:v>
                </c:pt>
                <c:pt idx="1720">
                  <c:v>140439.59999999989</c:v>
                </c:pt>
                <c:pt idx="1721">
                  <c:v>140859.59999999989</c:v>
                </c:pt>
                <c:pt idx="1722">
                  <c:v>140457.09999999989</c:v>
                </c:pt>
                <c:pt idx="1723">
                  <c:v>142242.09999999989</c:v>
                </c:pt>
                <c:pt idx="1724">
                  <c:v>141209.59999999989</c:v>
                </c:pt>
                <c:pt idx="1725">
                  <c:v>141367.09999999989</c:v>
                </c:pt>
                <c:pt idx="1726">
                  <c:v>141157.09999999989</c:v>
                </c:pt>
                <c:pt idx="1727">
                  <c:v>141377.67999999988</c:v>
                </c:pt>
                <c:pt idx="1728">
                  <c:v>141815.17999999988</c:v>
                </c:pt>
                <c:pt idx="1729">
                  <c:v>143985.17999999988</c:v>
                </c:pt>
                <c:pt idx="1730">
                  <c:v>144597.67999999988</c:v>
                </c:pt>
                <c:pt idx="1731">
                  <c:v>144107.67999999988</c:v>
                </c:pt>
                <c:pt idx="1732">
                  <c:v>145612.67999999988</c:v>
                </c:pt>
                <c:pt idx="1733">
                  <c:v>147030.17999999988</c:v>
                </c:pt>
                <c:pt idx="1734">
                  <c:v>150530.17999999988</c:v>
                </c:pt>
                <c:pt idx="1735">
                  <c:v>148745.17999999988</c:v>
                </c:pt>
                <c:pt idx="1736">
                  <c:v>148570.17999999988</c:v>
                </c:pt>
                <c:pt idx="1737">
                  <c:v>146645.17999999988</c:v>
                </c:pt>
                <c:pt idx="1738">
                  <c:v>145245.17999999988</c:v>
                </c:pt>
                <c:pt idx="1739">
                  <c:v>143057.67999999988</c:v>
                </c:pt>
                <c:pt idx="1740">
                  <c:v>143827.67999999988</c:v>
                </c:pt>
                <c:pt idx="1741">
                  <c:v>142970.17999999988</c:v>
                </c:pt>
                <c:pt idx="1742">
                  <c:v>148517.67999999988</c:v>
                </c:pt>
                <c:pt idx="1743">
                  <c:v>148692.67999999988</c:v>
                </c:pt>
                <c:pt idx="1744">
                  <c:v>150582.67999999988</c:v>
                </c:pt>
                <c:pt idx="1745">
                  <c:v>149340.17999999988</c:v>
                </c:pt>
                <c:pt idx="1746">
                  <c:v>151282.67999999988</c:v>
                </c:pt>
                <c:pt idx="1747">
                  <c:v>150547.67999999988</c:v>
                </c:pt>
                <c:pt idx="1748">
                  <c:v>149602.67999999988</c:v>
                </c:pt>
                <c:pt idx="1749">
                  <c:v>150495.17999999988</c:v>
                </c:pt>
                <c:pt idx="1750">
                  <c:v>151947.67999999988</c:v>
                </c:pt>
                <c:pt idx="1751">
                  <c:v>151335.17999999988</c:v>
                </c:pt>
                <c:pt idx="1752">
                  <c:v>157005.17999999988</c:v>
                </c:pt>
                <c:pt idx="1753">
                  <c:v>157110.17999999988</c:v>
                </c:pt>
                <c:pt idx="1754">
                  <c:v>160977.67999999988</c:v>
                </c:pt>
                <c:pt idx="1755">
                  <c:v>158457.67999999988</c:v>
                </c:pt>
                <c:pt idx="1756">
                  <c:v>160848.25999999986</c:v>
                </c:pt>
                <c:pt idx="1757">
                  <c:v>160778.25999999986</c:v>
                </c:pt>
                <c:pt idx="1758">
                  <c:v>158321.33999999985</c:v>
                </c:pt>
                <c:pt idx="1759">
                  <c:v>159546.33999999985</c:v>
                </c:pt>
                <c:pt idx="1760">
                  <c:v>160543.83999999985</c:v>
                </c:pt>
                <c:pt idx="1761">
                  <c:v>153858.83999999985</c:v>
                </c:pt>
                <c:pt idx="1762">
                  <c:v>152486.91999999984</c:v>
                </c:pt>
                <c:pt idx="1763">
                  <c:v>156161.91999999984</c:v>
                </c:pt>
                <c:pt idx="1764">
                  <c:v>155164.41999999984</c:v>
                </c:pt>
                <c:pt idx="1765">
                  <c:v>154149.41999999984</c:v>
                </c:pt>
                <c:pt idx="1766">
                  <c:v>158384.41999999984</c:v>
                </c:pt>
                <c:pt idx="1767">
                  <c:v>158524.41999999984</c:v>
                </c:pt>
                <c:pt idx="1768">
                  <c:v>160204.41999999984</c:v>
                </c:pt>
                <c:pt idx="1769">
                  <c:v>161499.41999999984</c:v>
                </c:pt>
                <c:pt idx="1770">
                  <c:v>161271.91999999984</c:v>
                </c:pt>
                <c:pt idx="1771">
                  <c:v>162304.41999999984</c:v>
                </c:pt>
                <c:pt idx="1772">
                  <c:v>157684.41999999984</c:v>
                </c:pt>
                <c:pt idx="1773">
                  <c:v>157824.41999999984</c:v>
                </c:pt>
                <c:pt idx="1774">
                  <c:v>153764.41999999984</c:v>
                </c:pt>
                <c:pt idx="1775">
                  <c:v>153379.41999999984</c:v>
                </c:pt>
                <c:pt idx="1776">
                  <c:v>154271.91999999984</c:v>
                </c:pt>
                <c:pt idx="1777">
                  <c:v>155426.91999999984</c:v>
                </c:pt>
                <c:pt idx="1778">
                  <c:v>159766.91999999984</c:v>
                </c:pt>
                <c:pt idx="1779">
                  <c:v>159486.91999999984</c:v>
                </c:pt>
                <c:pt idx="1780">
                  <c:v>161639.41999999984</c:v>
                </c:pt>
                <c:pt idx="1781">
                  <c:v>157001.91999999984</c:v>
                </c:pt>
                <c:pt idx="1782">
                  <c:v>156424.41999999984</c:v>
                </c:pt>
                <c:pt idx="1783">
                  <c:v>152486.91999999984</c:v>
                </c:pt>
                <c:pt idx="1784">
                  <c:v>148577.49999999983</c:v>
                </c:pt>
                <c:pt idx="1785">
                  <c:v>150023.07999999981</c:v>
                </c:pt>
                <c:pt idx="1786">
                  <c:v>147590.57999999981</c:v>
                </c:pt>
                <c:pt idx="1787">
                  <c:v>146803.07999999981</c:v>
                </c:pt>
                <c:pt idx="1788">
                  <c:v>145175.57999999981</c:v>
                </c:pt>
                <c:pt idx="1789">
                  <c:v>145735.57999999981</c:v>
                </c:pt>
                <c:pt idx="1790">
                  <c:v>140153.07999999981</c:v>
                </c:pt>
                <c:pt idx="1791">
                  <c:v>138221.1599999998</c:v>
                </c:pt>
                <c:pt idx="1792">
                  <c:v>141808.6599999998</c:v>
                </c:pt>
                <c:pt idx="1793">
                  <c:v>143768.6599999998</c:v>
                </c:pt>
                <c:pt idx="1794">
                  <c:v>162126.1599999998</c:v>
                </c:pt>
                <c:pt idx="1795">
                  <c:v>162476.1599999998</c:v>
                </c:pt>
                <c:pt idx="1796">
                  <c:v>178313.6599999998</c:v>
                </c:pt>
                <c:pt idx="1797">
                  <c:v>162896.1599999998</c:v>
                </c:pt>
                <c:pt idx="1798">
                  <c:v>162861.1599999998</c:v>
                </c:pt>
                <c:pt idx="1799">
                  <c:v>161723.6599999998</c:v>
                </c:pt>
                <c:pt idx="1800">
                  <c:v>160393.6599999998</c:v>
                </c:pt>
                <c:pt idx="1801">
                  <c:v>160936.1599999998</c:v>
                </c:pt>
                <c:pt idx="1802">
                  <c:v>160691.1599999998</c:v>
                </c:pt>
                <c:pt idx="1803">
                  <c:v>157803.6599999998</c:v>
                </c:pt>
                <c:pt idx="1804">
                  <c:v>156473.6599999998</c:v>
                </c:pt>
                <c:pt idx="1805">
                  <c:v>164121.1599999998</c:v>
                </c:pt>
                <c:pt idx="1806">
                  <c:v>162091.1599999998</c:v>
                </c:pt>
                <c:pt idx="1807">
                  <c:v>163403.6599999998</c:v>
                </c:pt>
                <c:pt idx="1808">
                  <c:v>165048.6599999998</c:v>
                </c:pt>
                <c:pt idx="1809">
                  <c:v>163928.6599999998</c:v>
                </c:pt>
                <c:pt idx="1810">
                  <c:v>158503.6599999998</c:v>
                </c:pt>
                <c:pt idx="1811">
                  <c:v>156473.6599999998</c:v>
                </c:pt>
                <c:pt idx="1812">
                  <c:v>158188.6599999998</c:v>
                </c:pt>
                <c:pt idx="1813">
                  <c:v>161601.1599999998</c:v>
                </c:pt>
                <c:pt idx="1814">
                  <c:v>157016.1599999998</c:v>
                </c:pt>
                <c:pt idx="1815">
                  <c:v>156158.6599999998</c:v>
                </c:pt>
                <c:pt idx="1816">
                  <c:v>158573.6599999998</c:v>
                </c:pt>
                <c:pt idx="1817">
                  <c:v>160358.6599999998</c:v>
                </c:pt>
                <c:pt idx="1818">
                  <c:v>164296.1599999998</c:v>
                </c:pt>
                <c:pt idx="1819">
                  <c:v>161268.6599999998</c:v>
                </c:pt>
                <c:pt idx="1820">
                  <c:v>156158.6599999998</c:v>
                </c:pt>
                <c:pt idx="1821">
                  <c:v>157138.6599999998</c:v>
                </c:pt>
                <c:pt idx="1822">
                  <c:v>161286.1599999998</c:v>
                </c:pt>
                <c:pt idx="1823">
                  <c:v>165626.1599999998</c:v>
                </c:pt>
                <c:pt idx="1824">
                  <c:v>167148.6599999998</c:v>
                </c:pt>
                <c:pt idx="1825">
                  <c:v>173081.1599999998</c:v>
                </c:pt>
                <c:pt idx="1826">
                  <c:v>168391.1599999998</c:v>
                </c:pt>
                <c:pt idx="1827">
                  <c:v>171471.1599999998</c:v>
                </c:pt>
                <c:pt idx="1828">
                  <c:v>174306.1599999998</c:v>
                </c:pt>
                <c:pt idx="1829">
                  <c:v>176616.1599999998</c:v>
                </c:pt>
                <c:pt idx="1830">
                  <c:v>172871.1599999998</c:v>
                </c:pt>
                <c:pt idx="1831">
                  <c:v>171786.1599999998</c:v>
                </c:pt>
                <c:pt idx="1832">
                  <c:v>172678.6599999998</c:v>
                </c:pt>
                <c:pt idx="1833">
                  <c:v>178173.6599999998</c:v>
                </c:pt>
                <c:pt idx="1834">
                  <c:v>184648.6599999998</c:v>
                </c:pt>
                <c:pt idx="1835">
                  <c:v>177718.6599999998</c:v>
                </c:pt>
                <c:pt idx="1836">
                  <c:v>180816.1599999998</c:v>
                </c:pt>
                <c:pt idx="1837">
                  <c:v>179906.1599999998</c:v>
                </c:pt>
                <c:pt idx="1838">
                  <c:v>172661.1599999998</c:v>
                </c:pt>
                <c:pt idx="1839">
                  <c:v>175548.6599999998</c:v>
                </c:pt>
                <c:pt idx="1840">
                  <c:v>173116.1599999998</c:v>
                </c:pt>
                <c:pt idx="1841">
                  <c:v>173343.6599999998</c:v>
                </c:pt>
                <c:pt idx="1842">
                  <c:v>172766.1599999998</c:v>
                </c:pt>
                <c:pt idx="1843">
                  <c:v>166326.1599999998</c:v>
                </c:pt>
                <c:pt idx="1844">
                  <c:v>165031.1599999998</c:v>
                </c:pt>
                <c:pt idx="1845">
                  <c:v>165801.1599999998</c:v>
                </c:pt>
                <c:pt idx="1846">
                  <c:v>165118.6599999998</c:v>
                </c:pt>
                <c:pt idx="1847">
                  <c:v>163053.6599999998</c:v>
                </c:pt>
                <c:pt idx="1848">
                  <c:v>165941.1599999998</c:v>
                </c:pt>
                <c:pt idx="1849">
                  <c:v>168198.6599999998</c:v>
                </c:pt>
                <c:pt idx="1850">
                  <c:v>167866.1599999998</c:v>
                </c:pt>
                <c:pt idx="1851">
                  <c:v>171838.6599999998</c:v>
                </c:pt>
                <c:pt idx="1852">
                  <c:v>172101.1599999998</c:v>
                </c:pt>
                <c:pt idx="1853">
                  <c:v>171926.1599999998</c:v>
                </c:pt>
                <c:pt idx="1854">
                  <c:v>168093.6599999998</c:v>
                </c:pt>
                <c:pt idx="1855">
                  <c:v>168426.1599999998</c:v>
                </c:pt>
                <c:pt idx="1856">
                  <c:v>163421.1599999998</c:v>
                </c:pt>
                <c:pt idx="1857">
                  <c:v>164978.6599999998</c:v>
                </c:pt>
                <c:pt idx="1858">
                  <c:v>169231.1599999998</c:v>
                </c:pt>
                <c:pt idx="1859">
                  <c:v>166273.6599999998</c:v>
                </c:pt>
                <c:pt idx="1860">
                  <c:v>163578.6599999998</c:v>
                </c:pt>
                <c:pt idx="1861">
                  <c:v>161338.6599999998</c:v>
                </c:pt>
                <c:pt idx="1862">
                  <c:v>160831.1599999998</c:v>
                </c:pt>
                <c:pt idx="1863">
                  <c:v>162073.6599999998</c:v>
                </c:pt>
                <c:pt idx="1864">
                  <c:v>159956.1599999998</c:v>
                </c:pt>
                <c:pt idx="1865">
                  <c:v>157138.6599999998</c:v>
                </c:pt>
                <c:pt idx="1866">
                  <c:v>156508.6599999998</c:v>
                </c:pt>
                <c:pt idx="1867">
                  <c:v>156543.6599999998</c:v>
                </c:pt>
                <c:pt idx="1868">
                  <c:v>155931.1599999998</c:v>
                </c:pt>
                <c:pt idx="1869">
                  <c:v>156211.1599999998</c:v>
                </c:pt>
                <c:pt idx="1870">
                  <c:v>158573.6599999998</c:v>
                </c:pt>
                <c:pt idx="1871">
                  <c:v>156753.6599999998</c:v>
                </c:pt>
                <c:pt idx="1872">
                  <c:v>156351.1599999998</c:v>
                </c:pt>
                <c:pt idx="1873">
                  <c:v>155563.6599999998</c:v>
                </c:pt>
                <c:pt idx="1874">
                  <c:v>155021.1599999998</c:v>
                </c:pt>
                <c:pt idx="1875">
                  <c:v>152833.6599999998</c:v>
                </c:pt>
                <c:pt idx="1876">
                  <c:v>150698.6599999998</c:v>
                </c:pt>
                <c:pt idx="1877">
                  <c:v>154811.1599999998</c:v>
                </c:pt>
                <c:pt idx="1878">
                  <c:v>151671.73999999979</c:v>
                </c:pt>
                <c:pt idx="1879">
                  <c:v>152266.73999999979</c:v>
                </c:pt>
                <c:pt idx="1880">
                  <c:v>147524.23999999979</c:v>
                </c:pt>
                <c:pt idx="1881">
                  <c:v>148276.73999999979</c:v>
                </c:pt>
                <c:pt idx="1882">
                  <c:v>148451.73999999979</c:v>
                </c:pt>
                <c:pt idx="1883">
                  <c:v>150971.73999999979</c:v>
                </c:pt>
                <c:pt idx="1884">
                  <c:v>153141.73999999979</c:v>
                </c:pt>
                <c:pt idx="1885">
                  <c:v>152861.73999999979</c:v>
                </c:pt>
                <c:pt idx="1886">
                  <c:v>148084.23999999979</c:v>
                </c:pt>
                <c:pt idx="1887">
                  <c:v>146834.81999999977</c:v>
                </c:pt>
                <c:pt idx="1888">
                  <c:v>148934.81999999977</c:v>
                </c:pt>
                <c:pt idx="1889">
                  <c:v>147597.89999999976</c:v>
                </c:pt>
                <c:pt idx="1890">
                  <c:v>142452.89999999976</c:v>
                </c:pt>
                <c:pt idx="1891">
                  <c:v>139155.97999999975</c:v>
                </c:pt>
                <c:pt idx="1892">
                  <c:v>140170.97999999975</c:v>
                </c:pt>
                <c:pt idx="1893">
                  <c:v>144983.47999999975</c:v>
                </c:pt>
                <c:pt idx="1894">
                  <c:v>143110.97999999975</c:v>
                </c:pt>
                <c:pt idx="1895">
                  <c:v>141710.97999999975</c:v>
                </c:pt>
                <c:pt idx="1896">
                  <c:v>141990.97999999975</c:v>
                </c:pt>
                <c:pt idx="1897">
                  <c:v>140380.97999999975</c:v>
                </c:pt>
                <c:pt idx="1898">
                  <c:v>142393.47999999975</c:v>
                </c:pt>
                <c:pt idx="1899">
                  <c:v>142113.47999999975</c:v>
                </c:pt>
                <c:pt idx="1900">
                  <c:v>148483.47999999975</c:v>
                </c:pt>
                <c:pt idx="1901">
                  <c:v>147363.47999999975</c:v>
                </c:pt>
                <c:pt idx="1902">
                  <c:v>148973.47999999975</c:v>
                </c:pt>
                <c:pt idx="1903">
                  <c:v>146838.47999999975</c:v>
                </c:pt>
                <c:pt idx="1904">
                  <c:v>153068.47999999975</c:v>
                </c:pt>
                <c:pt idx="1905">
                  <c:v>153925.97999999975</c:v>
                </c:pt>
                <c:pt idx="1906">
                  <c:v>153995.97999999975</c:v>
                </c:pt>
                <c:pt idx="1907">
                  <c:v>159718.47999999975</c:v>
                </c:pt>
                <c:pt idx="1908">
                  <c:v>157950.97999999975</c:v>
                </c:pt>
                <c:pt idx="1909">
                  <c:v>156463.47999999975</c:v>
                </c:pt>
                <c:pt idx="1910">
                  <c:v>159245.97999999975</c:v>
                </c:pt>
                <c:pt idx="1911">
                  <c:v>158090.97999999975</c:v>
                </c:pt>
                <c:pt idx="1912">
                  <c:v>157845.97999999975</c:v>
                </c:pt>
                <c:pt idx="1913">
                  <c:v>155938.47999999975</c:v>
                </c:pt>
                <c:pt idx="1914">
                  <c:v>158073.47999999975</c:v>
                </c:pt>
                <c:pt idx="1915">
                  <c:v>163953.47999999975</c:v>
                </c:pt>
                <c:pt idx="1916">
                  <c:v>163218.47999999975</c:v>
                </c:pt>
                <c:pt idx="1917">
                  <c:v>164058.47999999975</c:v>
                </c:pt>
                <c:pt idx="1918">
                  <c:v>162658.47999999975</c:v>
                </c:pt>
                <c:pt idx="1919">
                  <c:v>159228.47999999975</c:v>
                </c:pt>
                <c:pt idx="1920">
                  <c:v>156253.47999999975</c:v>
                </c:pt>
                <c:pt idx="1921">
                  <c:v>154713.47999999975</c:v>
                </c:pt>
                <c:pt idx="1922">
                  <c:v>153890.97999999975</c:v>
                </c:pt>
                <c:pt idx="1923">
                  <c:v>150950.97999999975</c:v>
                </c:pt>
                <c:pt idx="1924">
                  <c:v>154293.47999999975</c:v>
                </c:pt>
                <c:pt idx="1925">
                  <c:v>153908.47999999975</c:v>
                </c:pt>
                <c:pt idx="1926">
                  <c:v>158423.47999999975</c:v>
                </c:pt>
                <c:pt idx="1927">
                  <c:v>154730.97999999975</c:v>
                </c:pt>
                <c:pt idx="1928">
                  <c:v>154065.97999999975</c:v>
                </c:pt>
                <c:pt idx="1929">
                  <c:v>152893.47999999975</c:v>
                </c:pt>
                <c:pt idx="1930">
                  <c:v>156305.97999999975</c:v>
                </c:pt>
                <c:pt idx="1931">
                  <c:v>156795.97999999975</c:v>
                </c:pt>
                <c:pt idx="1932">
                  <c:v>151038.47999999975</c:v>
                </c:pt>
                <c:pt idx="1933">
                  <c:v>149533.47999999975</c:v>
                </c:pt>
                <c:pt idx="1934">
                  <c:v>149900.97999999975</c:v>
                </c:pt>
                <c:pt idx="1935">
                  <c:v>149533.47999999975</c:v>
                </c:pt>
                <c:pt idx="1936">
                  <c:v>147958.47999999975</c:v>
                </c:pt>
                <c:pt idx="1937">
                  <c:v>148745.97999999975</c:v>
                </c:pt>
                <c:pt idx="1938">
                  <c:v>154748.47999999975</c:v>
                </c:pt>
                <c:pt idx="1939">
                  <c:v>153190.97999999975</c:v>
                </c:pt>
                <c:pt idx="1940">
                  <c:v>154433.47999999975</c:v>
                </c:pt>
                <c:pt idx="1941">
                  <c:v>156358.47999999975</c:v>
                </c:pt>
                <c:pt idx="1942">
                  <c:v>160033.47999999975</c:v>
                </c:pt>
                <c:pt idx="1943">
                  <c:v>159613.47999999975</c:v>
                </c:pt>
                <c:pt idx="1944">
                  <c:v>161170.97999999975</c:v>
                </c:pt>
                <c:pt idx="1945">
                  <c:v>158440.97999999975</c:v>
                </c:pt>
                <c:pt idx="1946">
                  <c:v>160505.97999999975</c:v>
                </c:pt>
                <c:pt idx="1947">
                  <c:v>158038.47999999975</c:v>
                </c:pt>
                <c:pt idx="1948">
                  <c:v>157740.97999999975</c:v>
                </c:pt>
                <c:pt idx="1949">
                  <c:v>155168.47999999975</c:v>
                </c:pt>
                <c:pt idx="1950">
                  <c:v>155430.97999999975</c:v>
                </c:pt>
                <c:pt idx="1951">
                  <c:v>155448.47999999975</c:v>
                </c:pt>
                <c:pt idx="1952">
                  <c:v>153330.97999999975</c:v>
                </c:pt>
                <c:pt idx="1953">
                  <c:v>154153.47999999975</c:v>
                </c:pt>
                <c:pt idx="1954">
                  <c:v>161205.97999999975</c:v>
                </c:pt>
                <c:pt idx="1955">
                  <c:v>164513.47999999975</c:v>
                </c:pt>
                <c:pt idx="1956">
                  <c:v>161013.47999999975</c:v>
                </c:pt>
                <c:pt idx="1957">
                  <c:v>162990.97999999975</c:v>
                </c:pt>
                <c:pt idx="1958">
                  <c:v>163025.97999999975</c:v>
                </c:pt>
                <c:pt idx="1959">
                  <c:v>164355.97999999975</c:v>
                </c:pt>
                <c:pt idx="1960">
                  <c:v>163533.47999999975</c:v>
                </c:pt>
                <c:pt idx="1961">
                  <c:v>168748.47999999975</c:v>
                </c:pt>
                <c:pt idx="1962">
                  <c:v>171233.47999999975</c:v>
                </c:pt>
                <c:pt idx="1963">
                  <c:v>176080.97999999975</c:v>
                </c:pt>
                <c:pt idx="1964">
                  <c:v>178285.97999999975</c:v>
                </c:pt>
                <c:pt idx="1965">
                  <c:v>163340.97999999975</c:v>
                </c:pt>
                <c:pt idx="1966">
                  <c:v>167278.47999999975</c:v>
                </c:pt>
                <c:pt idx="1967">
                  <c:v>169553.47999999975</c:v>
                </c:pt>
                <c:pt idx="1968">
                  <c:v>169238.47999999975</c:v>
                </c:pt>
                <c:pt idx="1969">
                  <c:v>164180.97999999975</c:v>
                </c:pt>
                <c:pt idx="1970">
                  <c:v>167925.97999999975</c:v>
                </c:pt>
                <c:pt idx="1971">
                  <c:v>176605.97999999975</c:v>
                </c:pt>
                <c:pt idx="1972">
                  <c:v>174978.47999999975</c:v>
                </c:pt>
                <c:pt idx="1973">
                  <c:v>175643.47999999975</c:v>
                </c:pt>
                <c:pt idx="1974">
                  <c:v>182503.47999999975</c:v>
                </c:pt>
                <c:pt idx="1975">
                  <c:v>176990.97999999975</c:v>
                </c:pt>
                <c:pt idx="1976">
                  <c:v>193423.47999999975</c:v>
                </c:pt>
                <c:pt idx="1977">
                  <c:v>195855.97999999975</c:v>
                </c:pt>
                <c:pt idx="1978">
                  <c:v>206740.97999999975</c:v>
                </c:pt>
                <c:pt idx="1979">
                  <c:v>210608.47999999975</c:v>
                </c:pt>
                <c:pt idx="1980">
                  <c:v>222070.97999999975</c:v>
                </c:pt>
                <c:pt idx="1981">
                  <c:v>202225.97999999975</c:v>
                </c:pt>
                <c:pt idx="1982">
                  <c:v>198953.47999999975</c:v>
                </c:pt>
                <c:pt idx="1983">
                  <c:v>211640.97999999975</c:v>
                </c:pt>
                <c:pt idx="1984">
                  <c:v>218010.97999999975</c:v>
                </c:pt>
                <c:pt idx="1985">
                  <c:v>210083.47999999975</c:v>
                </c:pt>
                <c:pt idx="1986">
                  <c:v>211133.47999999975</c:v>
                </c:pt>
                <c:pt idx="1987">
                  <c:v>217608.47999999975</c:v>
                </c:pt>
                <c:pt idx="1988">
                  <c:v>221895.97999999975</c:v>
                </c:pt>
                <c:pt idx="1989">
                  <c:v>227600.97999999975</c:v>
                </c:pt>
                <c:pt idx="1990">
                  <c:v>232010.97999999975</c:v>
                </c:pt>
                <c:pt idx="1991">
                  <c:v>229858.47999999975</c:v>
                </c:pt>
                <c:pt idx="1992">
                  <c:v>216558.47999999975</c:v>
                </c:pt>
                <c:pt idx="1993">
                  <c:v>213268.47999999975</c:v>
                </c:pt>
                <c:pt idx="1994">
                  <c:v>211133.47999999975</c:v>
                </c:pt>
                <c:pt idx="1995">
                  <c:v>204360.97999999975</c:v>
                </c:pt>
                <c:pt idx="1996">
                  <c:v>205603.47999999975</c:v>
                </c:pt>
                <c:pt idx="1997">
                  <c:v>196975.97999999975</c:v>
                </c:pt>
                <c:pt idx="1998">
                  <c:v>204588.47999999975</c:v>
                </c:pt>
                <c:pt idx="1999">
                  <c:v>215403.47999999975</c:v>
                </c:pt>
                <c:pt idx="2000">
                  <c:v>208263.47999999975</c:v>
                </c:pt>
                <c:pt idx="2001">
                  <c:v>210363.47999999975</c:v>
                </c:pt>
                <c:pt idx="2002">
                  <c:v>215368.47999999975</c:v>
                </c:pt>
                <c:pt idx="2003">
                  <c:v>219410.97999999975</c:v>
                </c:pt>
                <c:pt idx="2004">
                  <c:v>224555.97999999975</c:v>
                </c:pt>
                <c:pt idx="2005">
                  <c:v>217030.97999999975</c:v>
                </c:pt>
                <c:pt idx="2006">
                  <c:v>219515.97999999975</c:v>
                </c:pt>
                <c:pt idx="2007">
                  <c:v>222700.97999999975</c:v>
                </c:pt>
                <c:pt idx="2008">
                  <c:v>229350.97999999975</c:v>
                </c:pt>
                <c:pt idx="2009">
                  <c:v>232255.97999999975</c:v>
                </c:pt>
                <c:pt idx="2010">
                  <c:v>238118.47999999975</c:v>
                </c:pt>
                <c:pt idx="2011">
                  <c:v>223278.47999999975</c:v>
                </c:pt>
                <c:pt idx="2012">
                  <c:v>225028.47999999975</c:v>
                </c:pt>
                <c:pt idx="2013">
                  <c:v>221948.47999999975</c:v>
                </c:pt>
                <c:pt idx="2014">
                  <c:v>219288.47999999975</c:v>
                </c:pt>
                <c:pt idx="2015">
                  <c:v>218693.47999999975</c:v>
                </c:pt>
                <c:pt idx="2016">
                  <c:v>229368.47999999975</c:v>
                </c:pt>
                <c:pt idx="2017">
                  <c:v>223120.97999999975</c:v>
                </c:pt>
                <c:pt idx="2018">
                  <c:v>222228.47999999975</c:v>
                </c:pt>
                <c:pt idx="2019">
                  <c:v>223540.97999999975</c:v>
                </c:pt>
                <c:pt idx="2020">
                  <c:v>228720.97999999975</c:v>
                </c:pt>
                <c:pt idx="2021">
                  <c:v>218133.47999999975</c:v>
                </c:pt>
                <c:pt idx="2022">
                  <c:v>215805.97999999975</c:v>
                </c:pt>
                <c:pt idx="2023">
                  <c:v>214195.97999999975</c:v>
                </c:pt>
                <c:pt idx="2024">
                  <c:v>214843.47999999975</c:v>
                </c:pt>
                <c:pt idx="2025">
                  <c:v>216925.97999999975</c:v>
                </c:pt>
                <c:pt idx="2026">
                  <c:v>219025.97999999975</c:v>
                </c:pt>
                <c:pt idx="2027">
                  <c:v>216960.97999999975</c:v>
                </c:pt>
                <c:pt idx="2028">
                  <c:v>215980.97999999975</c:v>
                </c:pt>
                <c:pt idx="2029">
                  <c:v>215350.97999999975</c:v>
                </c:pt>
                <c:pt idx="2030">
                  <c:v>218535.97999999975</c:v>
                </c:pt>
                <c:pt idx="2031">
                  <c:v>220233.47999999975</c:v>
                </c:pt>
                <c:pt idx="2032">
                  <c:v>220495.97999999975</c:v>
                </c:pt>
                <c:pt idx="2033">
                  <c:v>218115.97999999975</c:v>
                </c:pt>
                <c:pt idx="2034">
                  <c:v>213968.47999999975</c:v>
                </c:pt>
                <c:pt idx="2035">
                  <c:v>208070.97999999975</c:v>
                </c:pt>
                <c:pt idx="2036">
                  <c:v>207703.47999999975</c:v>
                </c:pt>
                <c:pt idx="2037">
                  <c:v>206110.97999999975</c:v>
                </c:pt>
                <c:pt idx="2038">
                  <c:v>209855.97999999975</c:v>
                </c:pt>
                <c:pt idx="2039">
                  <c:v>211308.47999999975</c:v>
                </c:pt>
                <c:pt idx="2040">
                  <c:v>215315.97999999975</c:v>
                </c:pt>
                <c:pt idx="2041">
                  <c:v>218010.97999999975</c:v>
                </c:pt>
                <c:pt idx="2042">
                  <c:v>220478.47999999975</c:v>
                </c:pt>
                <c:pt idx="2043">
                  <c:v>227898.47999999975</c:v>
                </c:pt>
                <c:pt idx="2044">
                  <c:v>231713.47999999975</c:v>
                </c:pt>
                <c:pt idx="2045">
                  <c:v>231135.97999999975</c:v>
                </c:pt>
                <c:pt idx="2046">
                  <c:v>232185.97999999975</c:v>
                </c:pt>
                <c:pt idx="2047">
                  <c:v>234390.97999999975</c:v>
                </c:pt>
                <c:pt idx="2048">
                  <c:v>232955.97999999975</c:v>
                </c:pt>
                <c:pt idx="2049">
                  <c:v>235230.97999999975</c:v>
                </c:pt>
                <c:pt idx="2050">
                  <c:v>236700.97999999975</c:v>
                </c:pt>
                <c:pt idx="2051">
                  <c:v>231765.97999999975</c:v>
                </c:pt>
                <c:pt idx="2052">
                  <c:v>231065.97999999975</c:v>
                </c:pt>
                <c:pt idx="2053">
                  <c:v>224975.97999999975</c:v>
                </c:pt>
                <c:pt idx="2054">
                  <c:v>229385.97999999975</c:v>
                </c:pt>
                <c:pt idx="2055">
                  <c:v>229998.47999999975</c:v>
                </c:pt>
                <c:pt idx="2056">
                  <c:v>232518.47999999975</c:v>
                </c:pt>
                <c:pt idx="2057">
                  <c:v>230470.97999999975</c:v>
                </c:pt>
                <c:pt idx="2058">
                  <c:v>226410.97999999975</c:v>
                </c:pt>
                <c:pt idx="2059">
                  <c:v>223785.97999999975</c:v>
                </c:pt>
                <c:pt idx="2060">
                  <c:v>220180.97999999975</c:v>
                </c:pt>
                <c:pt idx="2061">
                  <c:v>219410.97999999975</c:v>
                </c:pt>
                <c:pt idx="2062">
                  <c:v>225885.97999999975</c:v>
                </c:pt>
                <c:pt idx="2063">
                  <c:v>224940.97999999975</c:v>
                </c:pt>
                <c:pt idx="2064">
                  <c:v>228528.47999999975</c:v>
                </c:pt>
                <c:pt idx="2065">
                  <c:v>229263.47999999975</c:v>
                </c:pt>
                <c:pt idx="2066">
                  <c:v>230453.47999999975</c:v>
                </c:pt>
                <c:pt idx="2067">
                  <c:v>235405.97999999975</c:v>
                </c:pt>
                <c:pt idx="2068">
                  <c:v>235510.97999999975</c:v>
                </c:pt>
                <c:pt idx="2069">
                  <c:v>236578.47999999975</c:v>
                </c:pt>
                <c:pt idx="2070">
                  <c:v>242860.97999999975</c:v>
                </c:pt>
                <c:pt idx="2071">
                  <c:v>247165.97999999975</c:v>
                </c:pt>
                <c:pt idx="2072">
                  <c:v>246623.47999999975</c:v>
                </c:pt>
                <c:pt idx="2073">
                  <c:v>249090.97999999975</c:v>
                </c:pt>
                <c:pt idx="2074">
                  <c:v>246133.47999999975</c:v>
                </c:pt>
                <c:pt idx="2075">
                  <c:v>247638.47999999975</c:v>
                </c:pt>
                <c:pt idx="2076">
                  <c:v>254130.97999999975</c:v>
                </c:pt>
                <c:pt idx="2077">
                  <c:v>253448.47999999975</c:v>
                </c:pt>
                <c:pt idx="2078">
                  <c:v>247638.47999999975</c:v>
                </c:pt>
                <c:pt idx="2079">
                  <c:v>253990.97999999975</c:v>
                </c:pt>
                <c:pt idx="2080">
                  <c:v>255285.97999999975</c:v>
                </c:pt>
                <c:pt idx="2081">
                  <c:v>254865.97999999975</c:v>
                </c:pt>
                <c:pt idx="2082">
                  <c:v>247725.97999999975</c:v>
                </c:pt>
                <c:pt idx="2083">
                  <c:v>246238.47999999975</c:v>
                </c:pt>
                <c:pt idx="2084">
                  <c:v>244120.97999999975</c:v>
                </c:pt>
                <c:pt idx="2085">
                  <c:v>243753.47999999975</c:v>
                </c:pt>
                <c:pt idx="2086">
                  <c:v>241390.97999999975</c:v>
                </c:pt>
                <c:pt idx="2087">
                  <c:v>243263.47999999975</c:v>
                </c:pt>
                <c:pt idx="2088">
                  <c:v>243105.97999999975</c:v>
                </c:pt>
                <c:pt idx="2089">
                  <c:v>241460.97999999975</c:v>
                </c:pt>
                <c:pt idx="2090">
                  <c:v>242790.97999999975</c:v>
                </c:pt>
                <c:pt idx="2091">
                  <c:v>237418.47999999975</c:v>
                </c:pt>
                <c:pt idx="2092">
                  <c:v>235930.97999999975</c:v>
                </c:pt>
                <c:pt idx="2093">
                  <c:v>236350.97999999975</c:v>
                </c:pt>
                <c:pt idx="2094">
                  <c:v>235626.55999999974</c:v>
                </c:pt>
                <c:pt idx="2095">
                  <c:v>237264.63999999972</c:v>
                </c:pt>
                <c:pt idx="2096">
                  <c:v>244054.63999999972</c:v>
                </c:pt>
                <c:pt idx="2097">
                  <c:v>240694.63999999972</c:v>
                </c:pt>
                <c:pt idx="2098">
                  <c:v>238997.13999999972</c:v>
                </c:pt>
                <c:pt idx="2099">
                  <c:v>230404.63999999972</c:v>
                </c:pt>
                <c:pt idx="2100">
                  <c:v>229442.13999999972</c:v>
                </c:pt>
                <c:pt idx="2101">
                  <c:v>231909.63999999972</c:v>
                </c:pt>
                <c:pt idx="2102">
                  <c:v>232872.13999999972</c:v>
                </c:pt>
                <c:pt idx="2103">
                  <c:v>230317.13999999972</c:v>
                </c:pt>
                <c:pt idx="2104">
                  <c:v>226572.13999999972</c:v>
                </c:pt>
                <c:pt idx="2105">
                  <c:v>225504.63999999972</c:v>
                </c:pt>
                <c:pt idx="2106">
                  <c:v>223632.13999999972</c:v>
                </c:pt>
                <c:pt idx="2107">
                  <c:v>222337.13999999972</c:v>
                </c:pt>
                <c:pt idx="2108">
                  <c:v>220237.13999999972</c:v>
                </c:pt>
                <c:pt idx="2109">
                  <c:v>226432.13999999972</c:v>
                </c:pt>
                <c:pt idx="2110">
                  <c:v>225172.13999999972</c:v>
                </c:pt>
                <c:pt idx="2111">
                  <c:v>223562.13999999972</c:v>
                </c:pt>
                <c:pt idx="2112">
                  <c:v>224612.13999999972</c:v>
                </c:pt>
                <c:pt idx="2113">
                  <c:v>220289.63999999972</c:v>
                </c:pt>
                <c:pt idx="2114">
                  <c:v>219694.63999999972</c:v>
                </c:pt>
                <c:pt idx="2115">
                  <c:v>220947.71999999971</c:v>
                </c:pt>
                <c:pt idx="2116">
                  <c:v>218823.2999999997</c:v>
                </c:pt>
                <c:pt idx="2117">
                  <c:v>217230.7999999997</c:v>
                </c:pt>
                <c:pt idx="2118">
                  <c:v>212435.7999999997</c:v>
                </c:pt>
                <c:pt idx="2119">
                  <c:v>213363.2999999997</c:v>
                </c:pt>
                <c:pt idx="2120">
                  <c:v>211963.2999999997</c:v>
                </c:pt>
                <c:pt idx="2121">
                  <c:v>214500.7999999997</c:v>
                </c:pt>
                <c:pt idx="2122">
                  <c:v>210283.2999999997</c:v>
                </c:pt>
                <c:pt idx="2123">
                  <c:v>209016.37999999968</c:v>
                </c:pt>
                <c:pt idx="2124">
                  <c:v>208018.87999999968</c:v>
                </c:pt>
                <c:pt idx="2125">
                  <c:v>203871.37999999968</c:v>
                </c:pt>
                <c:pt idx="2126">
                  <c:v>205568.87999999968</c:v>
                </c:pt>
                <c:pt idx="2127">
                  <c:v>203626.37999999968</c:v>
                </c:pt>
                <c:pt idx="2128">
                  <c:v>209033.87999999968</c:v>
                </c:pt>
                <c:pt idx="2129">
                  <c:v>212148.87999999968</c:v>
                </c:pt>
                <c:pt idx="2130">
                  <c:v>214038.87999999968</c:v>
                </c:pt>
                <c:pt idx="2131">
                  <c:v>210696.37999999968</c:v>
                </c:pt>
                <c:pt idx="2132">
                  <c:v>210801.37999999968</c:v>
                </c:pt>
                <c:pt idx="2133">
                  <c:v>210923.87999999968</c:v>
                </c:pt>
                <c:pt idx="2134">
                  <c:v>213741.37999999968</c:v>
                </c:pt>
                <c:pt idx="2135">
                  <c:v>213373.87999999968</c:v>
                </c:pt>
                <c:pt idx="2136">
                  <c:v>211133.87999999968</c:v>
                </c:pt>
                <c:pt idx="2137">
                  <c:v>211658.87999999968</c:v>
                </c:pt>
                <c:pt idx="2138">
                  <c:v>218431.37999999968</c:v>
                </c:pt>
                <c:pt idx="2139">
                  <c:v>218798.87999999968</c:v>
                </c:pt>
                <c:pt idx="2140">
                  <c:v>215246.37999999968</c:v>
                </c:pt>
                <c:pt idx="2141">
                  <c:v>216348.87999999968</c:v>
                </c:pt>
                <c:pt idx="2142">
                  <c:v>216698.87999999968</c:v>
                </c:pt>
                <c:pt idx="2143">
                  <c:v>213951.37999999968</c:v>
                </c:pt>
                <c:pt idx="2144">
                  <c:v>214353.87999999968</c:v>
                </c:pt>
                <c:pt idx="2145">
                  <c:v>215596.37999999968</c:v>
                </c:pt>
                <c:pt idx="2146">
                  <c:v>217626.37999999968</c:v>
                </c:pt>
                <c:pt idx="2147">
                  <c:v>216138.87999999968</c:v>
                </c:pt>
                <c:pt idx="2148">
                  <c:v>210083.87999999968</c:v>
                </c:pt>
                <c:pt idx="2149">
                  <c:v>208893.87999999968</c:v>
                </c:pt>
                <c:pt idx="2150">
                  <c:v>207161.37999999968</c:v>
                </c:pt>
                <c:pt idx="2151">
                  <c:v>208368.87999999968</c:v>
                </c:pt>
                <c:pt idx="2152">
                  <c:v>207703.87999999968</c:v>
                </c:pt>
                <c:pt idx="2153">
                  <c:v>203031.37999999968</c:v>
                </c:pt>
                <c:pt idx="2154">
                  <c:v>204028.87999999968</c:v>
                </c:pt>
                <c:pt idx="2155">
                  <c:v>207388.87999999968</c:v>
                </c:pt>
                <c:pt idx="2156">
                  <c:v>207336.37999999968</c:v>
                </c:pt>
                <c:pt idx="2157">
                  <c:v>206251.37999999968</c:v>
                </c:pt>
                <c:pt idx="2158">
                  <c:v>209366.37999999968</c:v>
                </c:pt>
                <c:pt idx="2159">
                  <c:v>207143.87999999968</c:v>
                </c:pt>
                <c:pt idx="2160">
                  <c:v>210206.37999999968</c:v>
                </c:pt>
                <c:pt idx="2161">
                  <c:v>203888.87999999968</c:v>
                </c:pt>
                <c:pt idx="2162">
                  <c:v>203363.87999999968</c:v>
                </c:pt>
                <c:pt idx="2163">
                  <c:v>201718.87999999968</c:v>
                </c:pt>
                <c:pt idx="2164">
                  <c:v>199461.37999999968</c:v>
                </c:pt>
                <c:pt idx="2165">
                  <c:v>198201.37999999968</c:v>
                </c:pt>
                <c:pt idx="2166">
                  <c:v>201053.87999999968</c:v>
                </c:pt>
                <c:pt idx="2167">
                  <c:v>199181.37999999968</c:v>
                </c:pt>
                <c:pt idx="2168">
                  <c:v>204186.37999999968</c:v>
                </c:pt>
                <c:pt idx="2169">
                  <c:v>205848.87999999968</c:v>
                </c:pt>
                <c:pt idx="2170">
                  <c:v>210678.87999999968</c:v>
                </c:pt>
                <c:pt idx="2171">
                  <c:v>212603.87999999968</c:v>
                </c:pt>
                <c:pt idx="2172">
                  <c:v>213321.37999999968</c:v>
                </c:pt>
                <c:pt idx="2173">
                  <c:v>215036.37999999968</c:v>
                </c:pt>
                <c:pt idx="2174">
                  <c:v>216243.87999999968</c:v>
                </c:pt>
                <c:pt idx="2175">
                  <c:v>218221.37999999968</c:v>
                </c:pt>
                <c:pt idx="2176">
                  <c:v>222841.37999999968</c:v>
                </c:pt>
                <c:pt idx="2177">
                  <c:v>221808.87999999968</c:v>
                </c:pt>
                <c:pt idx="2178">
                  <c:v>222351.37999999968</c:v>
                </c:pt>
                <c:pt idx="2179">
                  <c:v>220216.37999999968</c:v>
                </c:pt>
                <c:pt idx="2180">
                  <c:v>223698.87999999968</c:v>
                </c:pt>
                <c:pt idx="2181">
                  <c:v>226113.87999999968</c:v>
                </c:pt>
                <c:pt idx="2182">
                  <c:v>225203.87999999968</c:v>
                </c:pt>
                <c:pt idx="2183">
                  <c:v>228808.87999999968</c:v>
                </c:pt>
                <c:pt idx="2184">
                  <c:v>228808.87999999968</c:v>
                </c:pt>
                <c:pt idx="2185">
                  <c:v>226043.87999999968</c:v>
                </c:pt>
                <c:pt idx="2186">
                  <c:v>226131.37999999968</c:v>
                </c:pt>
                <c:pt idx="2187">
                  <c:v>229806.37999999968</c:v>
                </c:pt>
                <c:pt idx="2188">
                  <c:v>227846.37999999968</c:v>
                </c:pt>
                <c:pt idx="2189">
                  <c:v>223856.37999999968</c:v>
                </c:pt>
                <c:pt idx="2190">
                  <c:v>226061.37999999968</c:v>
                </c:pt>
                <c:pt idx="2191">
                  <c:v>227811.37999999968</c:v>
                </c:pt>
                <c:pt idx="2192">
                  <c:v>225046.37999999968</c:v>
                </c:pt>
                <c:pt idx="2193">
                  <c:v>220916.37999999968</c:v>
                </c:pt>
                <c:pt idx="2194">
                  <c:v>222386.37999999968</c:v>
                </c:pt>
                <c:pt idx="2195">
                  <c:v>223191.37999999968</c:v>
                </c:pt>
                <c:pt idx="2196">
                  <c:v>224556.37999999968</c:v>
                </c:pt>
                <c:pt idx="2197">
                  <c:v>229771.37999999968</c:v>
                </c:pt>
                <c:pt idx="2198">
                  <c:v>231136.37999999968</c:v>
                </c:pt>
                <c:pt idx="2199">
                  <c:v>232868.87999999968</c:v>
                </c:pt>
                <c:pt idx="2200">
                  <c:v>232116.37999999968</c:v>
                </c:pt>
                <c:pt idx="2201">
                  <c:v>231223.87999999968</c:v>
                </c:pt>
                <c:pt idx="2202">
                  <c:v>231118.87999999968</c:v>
                </c:pt>
                <c:pt idx="2203">
                  <c:v>229893.87999999968</c:v>
                </c:pt>
                <c:pt idx="2204">
                  <c:v>224661.37999999968</c:v>
                </c:pt>
                <c:pt idx="2205">
                  <c:v>224503.87999999968</c:v>
                </c:pt>
                <c:pt idx="2206">
                  <c:v>224398.87999999968</c:v>
                </c:pt>
                <c:pt idx="2207">
                  <c:v>228353.87999999968</c:v>
                </c:pt>
                <c:pt idx="2208">
                  <c:v>229526.37999999968</c:v>
                </c:pt>
                <c:pt idx="2209">
                  <c:v>230313.87999999968</c:v>
                </c:pt>
                <c:pt idx="2210">
                  <c:v>233831.37999999968</c:v>
                </c:pt>
                <c:pt idx="2211">
                  <c:v>234741.37999999968</c:v>
                </c:pt>
                <c:pt idx="2212">
                  <c:v>234968.87999999968</c:v>
                </c:pt>
                <c:pt idx="2213">
                  <c:v>235126.37999999968</c:v>
                </c:pt>
                <c:pt idx="2214">
                  <c:v>235878.87999999968</c:v>
                </c:pt>
                <c:pt idx="2215">
                  <c:v>238503.87999999968</c:v>
                </c:pt>
                <c:pt idx="2216">
                  <c:v>238136.37999999968</c:v>
                </c:pt>
                <c:pt idx="2217">
                  <c:v>238906.37999999968</c:v>
                </c:pt>
                <c:pt idx="2218">
                  <c:v>236981.37999999968</c:v>
                </c:pt>
                <c:pt idx="2219">
                  <c:v>238643.87999999968</c:v>
                </c:pt>
                <c:pt idx="2220">
                  <c:v>238818.87999999968</c:v>
                </c:pt>
                <c:pt idx="2221">
                  <c:v>234531.37999999968</c:v>
                </c:pt>
                <c:pt idx="2222">
                  <c:v>233533.87999999968</c:v>
                </c:pt>
                <c:pt idx="2223">
                  <c:v>239273.87999999968</c:v>
                </c:pt>
                <c:pt idx="2224">
                  <c:v>238731.37999999968</c:v>
                </c:pt>
                <c:pt idx="2225">
                  <c:v>238258.87999999968</c:v>
                </c:pt>
                <c:pt idx="2226">
                  <c:v>233446.37999999968</c:v>
                </c:pt>
                <c:pt idx="2227">
                  <c:v>230103.87999999968</c:v>
                </c:pt>
                <c:pt idx="2228">
                  <c:v>232308.87999999968</c:v>
                </c:pt>
                <c:pt idx="2229">
                  <c:v>236176.37999999968</c:v>
                </c:pt>
                <c:pt idx="2230">
                  <c:v>236228.87999999968</c:v>
                </c:pt>
                <c:pt idx="2231">
                  <c:v>238836.37999999968</c:v>
                </c:pt>
                <c:pt idx="2232">
                  <c:v>238451.37999999968</c:v>
                </c:pt>
                <c:pt idx="2233">
                  <c:v>241058.87999999968</c:v>
                </c:pt>
                <c:pt idx="2234">
                  <c:v>239273.87999999968</c:v>
                </c:pt>
                <c:pt idx="2235">
                  <c:v>243316.37999999968</c:v>
                </c:pt>
                <c:pt idx="2236">
                  <c:v>243036.37999999968</c:v>
                </c:pt>
                <c:pt idx="2237">
                  <c:v>240078.87999999968</c:v>
                </c:pt>
                <c:pt idx="2238">
                  <c:v>243123.87999999968</c:v>
                </c:pt>
                <c:pt idx="2239">
                  <c:v>241443.87999999968</c:v>
                </c:pt>
                <c:pt idx="2240">
                  <c:v>242913.87999999968</c:v>
                </c:pt>
                <c:pt idx="2241">
                  <c:v>240726.37999999968</c:v>
                </c:pt>
                <c:pt idx="2242">
                  <c:v>240183.87999999968</c:v>
                </c:pt>
                <c:pt idx="2243">
                  <c:v>236351.37999999968</c:v>
                </c:pt>
                <c:pt idx="2244">
                  <c:v>235353.87999999968</c:v>
                </c:pt>
                <c:pt idx="2245">
                  <c:v>230996.37999999968</c:v>
                </c:pt>
                <c:pt idx="2246">
                  <c:v>234636.37999999968</c:v>
                </c:pt>
                <c:pt idx="2247">
                  <c:v>227548.87999999968</c:v>
                </c:pt>
                <c:pt idx="2248">
                  <c:v>225483.87999999968</c:v>
                </c:pt>
                <c:pt idx="2249">
                  <c:v>226551.37999999968</c:v>
                </c:pt>
                <c:pt idx="2250">
                  <c:v>228808.87999999968</c:v>
                </c:pt>
                <c:pt idx="2251">
                  <c:v>230471.37999999968</c:v>
                </c:pt>
                <c:pt idx="2252">
                  <c:v>230996.37999999968</c:v>
                </c:pt>
                <c:pt idx="2253">
                  <c:v>235966.37999999968</c:v>
                </c:pt>
                <c:pt idx="2254">
                  <c:v>234898.87999999968</c:v>
                </c:pt>
                <c:pt idx="2255">
                  <c:v>237156.37999999968</c:v>
                </c:pt>
                <c:pt idx="2256">
                  <c:v>237086.37999999968</c:v>
                </c:pt>
                <c:pt idx="2257">
                  <c:v>237978.87999999968</c:v>
                </c:pt>
                <c:pt idx="2258">
                  <c:v>241653.87999999968</c:v>
                </c:pt>
                <c:pt idx="2259">
                  <c:v>241461.37999999968</c:v>
                </c:pt>
                <c:pt idx="2260">
                  <c:v>241216.37999999968</c:v>
                </c:pt>
                <c:pt idx="2261">
                  <c:v>238591.37999999968</c:v>
                </c:pt>
                <c:pt idx="2262">
                  <c:v>237156.37999999968</c:v>
                </c:pt>
                <c:pt idx="2263">
                  <c:v>241198.87999999968</c:v>
                </c:pt>
                <c:pt idx="2264">
                  <c:v>240621.37999999968</c:v>
                </c:pt>
                <c:pt idx="2265">
                  <c:v>241443.87999999968</c:v>
                </c:pt>
                <c:pt idx="2266">
                  <c:v>235371.37999999968</c:v>
                </c:pt>
                <c:pt idx="2267">
                  <c:v>237138.87999999968</c:v>
                </c:pt>
                <c:pt idx="2268">
                  <c:v>235388.87999999968</c:v>
                </c:pt>
                <c:pt idx="2269">
                  <c:v>240708.87999999968</c:v>
                </c:pt>
                <c:pt idx="2270">
                  <c:v>240761.37999999968</c:v>
                </c:pt>
                <c:pt idx="2271">
                  <c:v>240813.87999999968</c:v>
                </c:pt>
                <c:pt idx="2272">
                  <c:v>241548.87999999968</c:v>
                </c:pt>
                <c:pt idx="2273">
                  <c:v>241443.87999999968</c:v>
                </c:pt>
                <c:pt idx="2274">
                  <c:v>237348.87999999968</c:v>
                </c:pt>
                <c:pt idx="2275">
                  <c:v>236106.37999999968</c:v>
                </c:pt>
                <c:pt idx="2276">
                  <c:v>238363.87999999968</c:v>
                </c:pt>
                <c:pt idx="2277">
                  <c:v>240341.37999999968</c:v>
                </c:pt>
                <c:pt idx="2278">
                  <c:v>241811.37999999968</c:v>
                </c:pt>
                <c:pt idx="2279">
                  <c:v>241986.37999999968</c:v>
                </c:pt>
                <c:pt idx="2280">
                  <c:v>245013.87999999968</c:v>
                </c:pt>
                <c:pt idx="2281">
                  <c:v>242616.37999999968</c:v>
                </c:pt>
                <c:pt idx="2282">
                  <c:v>242913.87999999968</c:v>
                </c:pt>
                <c:pt idx="2283">
                  <c:v>246133.87999999968</c:v>
                </c:pt>
                <c:pt idx="2284">
                  <c:v>247201.37999999968</c:v>
                </c:pt>
                <c:pt idx="2285">
                  <c:v>247183.87999999968</c:v>
                </c:pt>
                <c:pt idx="2286">
                  <c:v>248793.87999999968</c:v>
                </c:pt>
                <c:pt idx="2287">
                  <c:v>249073.87999999968</c:v>
                </c:pt>
                <c:pt idx="2288">
                  <c:v>246886.37999999968</c:v>
                </c:pt>
                <c:pt idx="2289">
                  <c:v>250228.87999999968</c:v>
                </c:pt>
                <c:pt idx="2290">
                  <c:v>249651.37999999968</c:v>
                </c:pt>
                <c:pt idx="2291">
                  <c:v>249633.87999999968</c:v>
                </c:pt>
                <c:pt idx="2292">
                  <c:v>249458.87999999968</c:v>
                </c:pt>
                <c:pt idx="2293">
                  <c:v>249668.87999999968</c:v>
                </c:pt>
                <c:pt idx="2294">
                  <c:v>249931.37999999968</c:v>
                </c:pt>
                <c:pt idx="2295">
                  <c:v>245748.87999999968</c:v>
                </c:pt>
                <c:pt idx="2296">
                  <c:v>248216.37999999968</c:v>
                </c:pt>
                <c:pt idx="2297">
                  <c:v>248216.37999999968</c:v>
                </c:pt>
                <c:pt idx="2298">
                  <c:v>243823.87999999968</c:v>
                </c:pt>
                <c:pt idx="2299">
                  <c:v>245538.87999999968</c:v>
                </c:pt>
                <c:pt idx="2300">
                  <c:v>248041.37999999968</c:v>
                </c:pt>
                <c:pt idx="2301">
                  <c:v>243438.87999999968</c:v>
                </c:pt>
                <c:pt idx="2302">
                  <c:v>238416.37999999968</c:v>
                </c:pt>
                <c:pt idx="2303">
                  <c:v>240806.95999999967</c:v>
                </c:pt>
                <c:pt idx="2304">
                  <c:v>241401.95999999967</c:v>
                </c:pt>
                <c:pt idx="2305">
                  <c:v>248815.03999999966</c:v>
                </c:pt>
                <c:pt idx="2306">
                  <c:v>247065.03999999966</c:v>
                </c:pt>
                <c:pt idx="2307">
                  <c:v>254233.11999999965</c:v>
                </c:pt>
                <c:pt idx="2308">
                  <c:v>252658.11999999965</c:v>
                </c:pt>
                <c:pt idx="2309">
                  <c:v>251538.11999999965</c:v>
                </c:pt>
                <c:pt idx="2310">
                  <c:v>254121.19999999963</c:v>
                </c:pt>
                <c:pt idx="2311">
                  <c:v>252808.69999999963</c:v>
                </c:pt>
                <c:pt idx="2312">
                  <c:v>247873.69999999963</c:v>
                </c:pt>
                <c:pt idx="2313">
                  <c:v>251051.77999999962</c:v>
                </c:pt>
                <c:pt idx="2314">
                  <c:v>249616.77999999962</c:v>
                </c:pt>
                <c:pt idx="2315">
                  <c:v>247149.27999999962</c:v>
                </c:pt>
                <c:pt idx="2316">
                  <c:v>247639.27999999962</c:v>
                </c:pt>
                <c:pt idx="2317">
                  <c:v>247569.27999999962</c:v>
                </c:pt>
                <c:pt idx="2318">
                  <c:v>248321.77999999962</c:v>
                </c:pt>
                <c:pt idx="2319">
                  <c:v>248199.27999999962</c:v>
                </c:pt>
                <c:pt idx="2320">
                  <c:v>245556.77999999962</c:v>
                </c:pt>
                <c:pt idx="2321">
                  <c:v>243404.27999999962</c:v>
                </c:pt>
                <c:pt idx="2322">
                  <c:v>242581.77999999962</c:v>
                </c:pt>
                <c:pt idx="2323">
                  <c:v>241199.27999999962</c:v>
                </c:pt>
                <c:pt idx="2324">
                  <c:v>242039.27999999962</c:v>
                </c:pt>
                <c:pt idx="2325">
                  <c:v>245189.27999999962</c:v>
                </c:pt>
                <c:pt idx="2326">
                  <c:v>244734.27999999962</c:v>
                </c:pt>
                <c:pt idx="2327">
                  <c:v>247201.77999999962</c:v>
                </c:pt>
                <c:pt idx="2328">
                  <c:v>245609.27999999962</c:v>
                </c:pt>
                <c:pt idx="2329">
                  <c:v>246144.85999999961</c:v>
                </c:pt>
                <c:pt idx="2330">
                  <c:v>248297.35999999961</c:v>
                </c:pt>
                <c:pt idx="2331">
                  <c:v>249399.85999999961</c:v>
                </c:pt>
                <c:pt idx="2332">
                  <c:v>249067.35999999961</c:v>
                </c:pt>
                <c:pt idx="2333">
                  <c:v>251867.35999999961</c:v>
                </c:pt>
                <c:pt idx="2334">
                  <c:v>252164.85999999961</c:v>
                </c:pt>
                <c:pt idx="2335">
                  <c:v>253004.85999999961</c:v>
                </c:pt>
                <c:pt idx="2336">
                  <c:v>253599.85999999961</c:v>
                </c:pt>
                <c:pt idx="2337">
                  <c:v>253757.35999999961</c:v>
                </c:pt>
                <c:pt idx="2338">
                  <c:v>254229.85999999961</c:v>
                </c:pt>
                <c:pt idx="2339">
                  <c:v>253424.85999999961</c:v>
                </c:pt>
                <c:pt idx="2340">
                  <c:v>254859.85999999961</c:v>
                </c:pt>
                <c:pt idx="2341">
                  <c:v>257362.35999999961</c:v>
                </c:pt>
                <c:pt idx="2342">
                  <c:v>257064.85999999961</c:v>
                </c:pt>
                <c:pt idx="2343">
                  <c:v>255647.35999999961</c:v>
                </c:pt>
                <c:pt idx="2344">
                  <c:v>255927.35999999961</c:v>
                </c:pt>
                <c:pt idx="2345">
                  <c:v>256627.35999999961</c:v>
                </c:pt>
                <c:pt idx="2346">
                  <c:v>257134.85999999961</c:v>
                </c:pt>
                <c:pt idx="2347">
                  <c:v>260547.35999999961</c:v>
                </c:pt>
                <c:pt idx="2348">
                  <c:v>260267.35999999961</c:v>
                </c:pt>
                <c:pt idx="2349">
                  <c:v>261422.35999999961</c:v>
                </c:pt>
                <c:pt idx="2350">
                  <c:v>261614.85999999961</c:v>
                </c:pt>
                <c:pt idx="2351">
                  <c:v>261807.35999999961</c:v>
                </c:pt>
                <c:pt idx="2352">
                  <c:v>264344.85999999964</c:v>
                </c:pt>
                <c:pt idx="2353">
                  <c:v>264957.35999999964</c:v>
                </c:pt>
                <c:pt idx="2354">
                  <c:v>263977.35999999964</c:v>
                </c:pt>
                <c:pt idx="2355">
                  <c:v>263207.35999999964</c:v>
                </c:pt>
                <c:pt idx="2356">
                  <c:v>264607.35999999964</c:v>
                </c:pt>
                <c:pt idx="2357">
                  <c:v>265149.85999999964</c:v>
                </c:pt>
                <c:pt idx="2358">
                  <c:v>264449.85999999964</c:v>
                </c:pt>
                <c:pt idx="2359">
                  <c:v>265954.85999999964</c:v>
                </c:pt>
                <c:pt idx="2360">
                  <c:v>266427.35999999964</c:v>
                </c:pt>
                <c:pt idx="2361">
                  <c:v>262769.85999999964</c:v>
                </c:pt>
                <c:pt idx="2362">
                  <c:v>261667.35999999964</c:v>
                </c:pt>
                <c:pt idx="2363">
                  <c:v>265272.35999999964</c:v>
                </c:pt>
                <c:pt idx="2364">
                  <c:v>264764.85999999964</c:v>
                </c:pt>
                <c:pt idx="2365">
                  <c:v>262454.85999999964</c:v>
                </c:pt>
                <c:pt idx="2366">
                  <c:v>265744.85999999964</c:v>
                </c:pt>
                <c:pt idx="2367">
                  <c:v>267827.35999999964</c:v>
                </c:pt>
                <c:pt idx="2368">
                  <c:v>261719.85999999964</c:v>
                </c:pt>
                <c:pt idx="2369">
                  <c:v>259077.35999999964</c:v>
                </c:pt>
                <c:pt idx="2370">
                  <c:v>261579.85999999964</c:v>
                </c:pt>
                <c:pt idx="2371">
                  <c:v>259777.35999999964</c:v>
                </c:pt>
                <c:pt idx="2372">
                  <c:v>263172.35999999964</c:v>
                </c:pt>
                <c:pt idx="2373">
                  <c:v>256732.35999999964</c:v>
                </c:pt>
                <c:pt idx="2374">
                  <c:v>257950.43999999962</c:v>
                </c:pt>
                <c:pt idx="2375">
                  <c:v>259752.93999999962</c:v>
                </c:pt>
                <c:pt idx="2376">
                  <c:v>266962.93999999959</c:v>
                </c:pt>
                <c:pt idx="2377">
                  <c:v>257740.43999999959</c:v>
                </c:pt>
                <c:pt idx="2378">
                  <c:v>254800.43999999959</c:v>
                </c:pt>
                <c:pt idx="2379">
                  <c:v>262651.01999999961</c:v>
                </c:pt>
                <c:pt idx="2380">
                  <c:v>264383.51999999961</c:v>
                </c:pt>
                <c:pt idx="2381">
                  <c:v>258556.01999999961</c:v>
                </c:pt>
                <c:pt idx="2382">
                  <c:v>256771.01999999961</c:v>
                </c:pt>
                <c:pt idx="2383">
                  <c:v>261198.51999999961</c:v>
                </c:pt>
                <c:pt idx="2384">
                  <c:v>256053.51999999961</c:v>
                </c:pt>
                <c:pt idx="2385">
                  <c:v>248808.51999999961</c:v>
                </c:pt>
                <c:pt idx="2386">
                  <c:v>249193.51999999961</c:v>
                </c:pt>
                <c:pt idx="2387">
                  <c:v>249246.01999999961</c:v>
                </c:pt>
                <c:pt idx="2388">
                  <c:v>244451.01999999961</c:v>
                </c:pt>
                <c:pt idx="2389">
                  <c:v>243919.0999999996</c:v>
                </c:pt>
                <c:pt idx="2390">
                  <c:v>250544.67999999959</c:v>
                </c:pt>
                <c:pt idx="2391">
                  <c:v>250264.67999999959</c:v>
                </c:pt>
                <c:pt idx="2392">
                  <c:v>251699.67999999959</c:v>
                </c:pt>
                <c:pt idx="2393">
                  <c:v>251577.17999999959</c:v>
                </c:pt>
                <c:pt idx="2394">
                  <c:v>252627.17999999959</c:v>
                </c:pt>
                <c:pt idx="2395">
                  <c:v>254517.17999999959</c:v>
                </c:pt>
                <c:pt idx="2396">
                  <c:v>250912.17999999959</c:v>
                </c:pt>
                <c:pt idx="2397">
                  <c:v>250177.17999999959</c:v>
                </c:pt>
                <c:pt idx="2398">
                  <c:v>248707.17999999959</c:v>
                </c:pt>
                <c:pt idx="2399">
                  <c:v>251892.17999999959</c:v>
                </c:pt>
                <c:pt idx="2400">
                  <c:v>254079.67999999959</c:v>
                </c:pt>
                <c:pt idx="2401">
                  <c:v>254639.67999999959</c:v>
                </c:pt>
                <c:pt idx="2402">
                  <c:v>256582.17999999959</c:v>
                </c:pt>
                <c:pt idx="2403">
                  <c:v>259487.17999999959</c:v>
                </c:pt>
                <c:pt idx="2404">
                  <c:v>259749.67999999959</c:v>
                </c:pt>
                <c:pt idx="2405">
                  <c:v>260799.67999999959</c:v>
                </c:pt>
                <c:pt idx="2406">
                  <c:v>260309.67999999959</c:v>
                </c:pt>
                <c:pt idx="2407">
                  <c:v>262952.17999999959</c:v>
                </c:pt>
                <c:pt idx="2408">
                  <c:v>262287.17999999959</c:v>
                </c:pt>
                <c:pt idx="2409">
                  <c:v>260869.67999999959</c:v>
                </c:pt>
                <c:pt idx="2410">
                  <c:v>257702.17999999959</c:v>
                </c:pt>
                <c:pt idx="2411">
                  <c:v>255654.67999999959</c:v>
                </c:pt>
                <c:pt idx="2412">
                  <c:v>258262.17999999959</c:v>
                </c:pt>
                <c:pt idx="2413">
                  <c:v>251787.17999999959</c:v>
                </c:pt>
                <c:pt idx="2414">
                  <c:v>251664.67999999959</c:v>
                </c:pt>
                <c:pt idx="2415">
                  <c:v>249249.67999999959</c:v>
                </c:pt>
                <c:pt idx="2416">
                  <c:v>246589.67999999959</c:v>
                </c:pt>
                <c:pt idx="2417">
                  <c:v>247265.25999999957</c:v>
                </c:pt>
                <c:pt idx="2418">
                  <c:v>243852.75999999957</c:v>
                </c:pt>
                <c:pt idx="2419">
                  <c:v>241385.25999999957</c:v>
                </c:pt>
                <c:pt idx="2420">
                  <c:v>239068.33999999956</c:v>
                </c:pt>
                <c:pt idx="2421">
                  <c:v>240223.33999999956</c:v>
                </c:pt>
                <c:pt idx="2422">
                  <c:v>240573.33999999956</c:v>
                </c:pt>
                <c:pt idx="2423">
                  <c:v>244125.83999999956</c:v>
                </c:pt>
                <c:pt idx="2424">
                  <c:v>245018.33999999956</c:v>
                </c:pt>
                <c:pt idx="2425">
                  <c:v>243040.83999999956</c:v>
                </c:pt>
                <c:pt idx="2426">
                  <c:v>239015.83999999956</c:v>
                </c:pt>
                <c:pt idx="2427">
                  <c:v>238753.33999999956</c:v>
                </c:pt>
                <c:pt idx="2428">
                  <c:v>236548.33999999956</c:v>
                </c:pt>
                <c:pt idx="2429">
                  <c:v>237783.91999999955</c:v>
                </c:pt>
                <c:pt idx="2430">
                  <c:v>233303.91999999955</c:v>
                </c:pt>
                <c:pt idx="2431">
                  <c:v>233979.49999999953</c:v>
                </c:pt>
                <c:pt idx="2432">
                  <c:v>234889.49999999953</c:v>
                </c:pt>
                <c:pt idx="2433">
                  <c:v>235624.49999999953</c:v>
                </c:pt>
                <c:pt idx="2434">
                  <c:v>235046.99999999953</c:v>
                </c:pt>
                <c:pt idx="2435">
                  <c:v>232351.99999999953</c:v>
                </c:pt>
                <c:pt idx="2436">
                  <c:v>230927.57999999952</c:v>
                </c:pt>
                <c:pt idx="2437">
                  <c:v>226272.57999999952</c:v>
                </c:pt>
                <c:pt idx="2438">
                  <c:v>226125.65999999951</c:v>
                </c:pt>
                <c:pt idx="2439">
                  <c:v>227490.65999999951</c:v>
                </c:pt>
                <c:pt idx="2440">
                  <c:v>227560.65999999951</c:v>
                </c:pt>
                <c:pt idx="2441">
                  <c:v>225285.65999999951</c:v>
                </c:pt>
                <c:pt idx="2442">
                  <c:v>227840.65999999951</c:v>
                </c:pt>
                <c:pt idx="2443">
                  <c:v>225723.15999999951</c:v>
                </c:pt>
                <c:pt idx="2444">
                  <c:v>229303.7399999995</c:v>
                </c:pt>
                <c:pt idx="2445">
                  <c:v>229898.7399999995</c:v>
                </c:pt>
                <c:pt idx="2446">
                  <c:v>230406.2399999995</c:v>
                </c:pt>
                <c:pt idx="2447">
                  <c:v>230493.7399999995</c:v>
                </c:pt>
                <c:pt idx="2448">
                  <c:v>227623.7399999995</c:v>
                </c:pt>
                <c:pt idx="2449">
                  <c:v>229366.81999999948</c:v>
                </c:pt>
                <c:pt idx="2450">
                  <c:v>233542.39999999947</c:v>
                </c:pt>
                <c:pt idx="2451">
                  <c:v>236184.89999999947</c:v>
                </c:pt>
                <c:pt idx="2452">
                  <c:v>235607.39999999947</c:v>
                </c:pt>
                <c:pt idx="2453">
                  <c:v>238512.39999999947</c:v>
                </c:pt>
                <c:pt idx="2454">
                  <c:v>239947.39999999947</c:v>
                </c:pt>
                <c:pt idx="2455">
                  <c:v>239229.89999999947</c:v>
                </c:pt>
                <c:pt idx="2456">
                  <c:v>238127.39999999947</c:v>
                </c:pt>
                <c:pt idx="2457">
                  <c:v>239142.39999999947</c:v>
                </c:pt>
                <c:pt idx="2458">
                  <c:v>239264.89999999947</c:v>
                </c:pt>
                <c:pt idx="2459">
                  <c:v>233682.39999999947</c:v>
                </c:pt>
                <c:pt idx="2460">
                  <c:v>234847.97999999946</c:v>
                </c:pt>
                <c:pt idx="2461">
                  <c:v>236982.97999999946</c:v>
                </c:pt>
                <c:pt idx="2462">
                  <c:v>237297.97999999946</c:v>
                </c:pt>
                <c:pt idx="2463">
                  <c:v>238551.05999999944</c:v>
                </c:pt>
                <c:pt idx="2464">
                  <c:v>236451.05999999944</c:v>
                </c:pt>
                <c:pt idx="2465">
                  <c:v>238614.13999999943</c:v>
                </c:pt>
                <c:pt idx="2466">
                  <c:v>239471.63999999943</c:v>
                </c:pt>
                <c:pt idx="2467">
                  <c:v>240854.13999999943</c:v>
                </c:pt>
                <c:pt idx="2468">
                  <c:v>241711.63999999943</c:v>
                </c:pt>
                <c:pt idx="2469">
                  <c:v>241519.13999999943</c:v>
                </c:pt>
                <c:pt idx="2470">
                  <c:v>241151.63999999943</c:v>
                </c:pt>
                <c:pt idx="2471">
                  <c:v>239226.63999999943</c:v>
                </c:pt>
                <c:pt idx="2472">
                  <c:v>242254.13999999943</c:v>
                </c:pt>
                <c:pt idx="2473">
                  <c:v>242114.13999999943</c:v>
                </c:pt>
                <c:pt idx="2474">
                  <c:v>239839.13999999943</c:v>
                </c:pt>
                <c:pt idx="2475">
                  <c:v>238579.13999999943</c:v>
                </c:pt>
                <c:pt idx="2476">
                  <c:v>242534.13999999943</c:v>
                </c:pt>
                <c:pt idx="2477">
                  <c:v>242061.63999999943</c:v>
                </c:pt>
                <c:pt idx="2478">
                  <c:v>241816.63999999943</c:v>
                </c:pt>
                <c:pt idx="2479">
                  <c:v>241151.63999999943</c:v>
                </c:pt>
                <c:pt idx="2480">
                  <c:v>240399.13999999943</c:v>
                </c:pt>
                <c:pt idx="2481">
                  <c:v>239734.13999999943</c:v>
                </c:pt>
                <c:pt idx="2482">
                  <c:v>236549.13999999943</c:v>
                </c:pt>
                <c:pt idx="2483">
                  <c:v>240224.13999999943</c:v>
                </c:pt>
                <c:pt idx="2484">
                  <c:v>241134.13999999943</c:v>
                </c:pt>
                <c:pt idx="2485">
                  <c:v>241116.63999999943</c:v>
                </c:pt>
                <c:pt idx="2486">
                  <c:v>242446.63999999943</c:v>
                </c:pt>
                <c:pt idx="2487">
                  <c:v>243094.13999999943</c:v>
                </c:pt>
                <c:pt idx="2488">
                  <c:v>242639.13999999943</c:v>
                </c:pt>
                <c:pt idx="2489">
                  <c:v>247574.13999999943</c:v>
                </c:pt>
                <c:pt idx="2490">
                  <c:v>248151.63999999943</c:v>
                </c:pt>
                <c:pt idx="2491">
                  <c:v>249236.63999999943</c:v>
                </c:pt>
                <c:pt idx="2492">
                  <c:v>250321.63999999943</c:v>
                </c:pt>
                <c:pt idx="2493">
                  <c:v>249639.13999999943</c:v>
                </c:pt>
                <c:pt idx="2494">
                  <c:v>250671.63999999943</c:v>
                </c:pt>
                <c:pt idx="2495">
                  <c:v>252841.63999999943</c:v>
                </c:pt>
                <c:pt idx="2496">
                  <c:v>253664.13999999943</c:v>
                </c:pt>
                <c:pt idx="2497">
                  <c:v>254399.13999999943</c:v>
                </c:pt>
                <c:pt idx="2498">
                  <c:v>253856.63999999943</c:v>
                </c:pt>
                <c:pt idx="2499">
                  <c:v>252054.13999999943</c:v>
                </c:pt>
                <c:pt idx="2500">
                  <c:v>252806.63999999943</c:v>
                </c:pt>
                <c:pt idx="2501">
                  <c:v>253629.13999999943</c:v>
                </c:pt>
                <c:pt idx="2502">
                  <c:v>253174.13999999943</c:v>
                </c:pt>
                <c:pt idx="2503">
                  <c:v>255414.13999999943</c:v>
                </c:pt>
                <c:pt idx="2504">
                  <c:v>254154.13999999943</c:v>
                </c:pt>
                <c:pt idx="2505">
                  <c:v>257916.63999999943</c:v>
                </c:pt>
                <c:pt idx="2506">
                  <c:v>258739.13999999943</c:v>
                </c:pt>
                <c:pt idx="2507">
                  <c:v>258651.63999999943</c:v>
                </c:pt>
                <c:pt idx="2508">
                  <c:v>259421.63999999943</c:v>
                </c:pt>
                <c:pt idx="2509">
                  <c:v>258074.13999999943</c:v>
                </c:pt>
                <c:pt idx="2510">
                  <c:v>257759.13999999943</c:v>
                </c:pt>
                <c:pt idx="2511">
                  <c:v>256884.13999999943</c:v>
                </c:pt>
                <c:pt idx="2512">
                  <c:v>259964.13999999943</c:v>
                </c:pt>
                <c:pt idx="2513">
                  <c:v>255501.63999999943</c:v>
                </c:pt>
                <c:pt idx="2514">
                  <c:v>256586.63999999943</c:v>
                </c:pt>
                <c:pt idx="2515">
                  <c:v>261119.13999999943</c:v>
                </c:pt>
                <c:pt idx="2516">
                  <c:v>261679.13999999943</c:v>
                </c:pt>
                <c:pt idx="2517">
                  <c:v>260226.63999999943</c:v>
                </c:pt>
                <c:pt idx="2518">
                  <c:v>257829.13999999943</c:v>
                </c:pt>
                <c:pt idx="2519">
                  <c:v>261206.63999999943</c:v>
                </c:pt>
                <c:pt idx="2520">
                  <c:v>262799.13999999943</c:v>
                </c:pt>
                <c:pt idx="2521">
                  <c:v>261556.63999999943</c:v>
                </c:pt>
                <c:pt idx="2522">
                  <c:v>256884.13999999943</c:v>
                </c:pt>
                <c:pt idx="2523">
                  <c:v>256901.63999999943</c:v>
                </c:pt>
                <c:pt idx="2524">
                  <c:v>262746.63999999943</c:v>
                </c:pt>
                <c:pt idx="2525">
                  <c:v>265144.13999999943</c:v>
                </c:pt>
                <c:pt idx="2526">
                  <c:v>265126.63999999943</c:v>
                </c:pt>
                <c:pt idx="2527">
                  <c:v>265371.63999999943</c:v>
                </c:pt>
                <c:pt idx="2528">
                  <c:v>267314.13999999943</c:v>
                </c:pt>
                <c:pt idx="2529">
                  <c:v>266019.13999999943</c:v>
                </c:pt>
                <c:pt idx="2530">
                  <c:v>265704.13999999943</c:v>
                </c:pt>
                <c:pt idx="2531">
                  <c:v>267261.63999999943</c:v>
                </c:pt>
                <c:pt idx="2532">
                  <c:v>267961.63999999943</c:v>
                </c:pt>
                <c:pt idx="2533">
                  <c:v>268014.13999999943</c:v>
                </c:pt>
                <c:pt idx="2534">
                  <c:v>267314.13999999943</c:v>
                </c:pt>
                <c:pt idx="2535">
                  <c:v>267821.63999999943</c:v>
                </c:pt>
                <c:pt idx="2536">
                  <c:v>266841.63999999943</c:v>
                </c:pt>
                <c:pt idx="2537">
                  <c:v>268154.13999999943</c:v>
                </c:pt>
                <c:pt idx="2538">
                  <c:v>269589.13999999943</c:v>
                </c:pt>
                <c:pt idx="2539">
                  <c:v>269484.13999999943</c:v>
                </c:pt>
                <c:pt idx="2540">
                  <c:v>268766.63999999943</c:v>
                </c:pt>
                <c:pt idx="2541">
                  <c:v>265844.13999999943</c:v>
                </c:pt>
                <c:pt idx="2542">
                  <c:v>265809.13999999943</c:v>
                </c:pt>
                <c:pt idx="2543">
                  <c:v>266544.13999999943</c:v>
                </c:pt>
                <c:pt idx="2544">
                  <c:v>263674.13999999943</c:v>
                </c:pt>
                <c:pt idx="2545">
                  <c:v>266071.63999999943</c:v>
                </c:pt>
                <c:pt idx="2546">
                  <c:v>265336.63999999943</c:v>
                </c:pt>
                <c:pt idx="2547">
                  <c:v>264776.63999999943</c:v>
                </c:pt>
                <c:pt idx="2548">
                  <c:v>266281.63999999943</c:v>
                </c:pt>
                <c:pt idx="2549">
                  <c:v>265301.63999999943</c:v>
                </c:pt>
                <c:pt idx="2550">
                  <c:v>262449.13999999943</c:v>
                </c:pt>
                <c:pt idx="2551">
                  <c:v>265004.13999999943</c:v>
                </c:pt>
                <c:pt idx="2552">
                  <c:v>269361.63999999943</c:v>
                </c:pt>
                <c:pt idx="2553">
                  <c:v>269309.13999999943</c:v>
                </c:pt>
                <c:pt idx="2554">
                  <c:v>269799.13999999943</c:v>
                </c:pt>
                <c:pt idx="2555">
                  <c:v>269501.63999999943</c:v>
                </c:pt>
                <c:pt idx="2556">
                  <c:v>271864.13999999943</c:v>
                </c:pt>
                <c:pt idx="2557">
                  <c:v>269781.63999999943</c:v>
                </c:pt>
                <c:pt idx="2558">
                  <c:v>267821.63999999943</c:v>
                </c:pt>
                <c:pt idx="2559">
                  <c:v>269099.13999999943</c:v>
                </c:pt>
                <c:pt idx="2560">
                  <c:v>269309.13999999943</c:v>
                </c:pt>
                <c:pt idx="2561">
                  <c:v>268871.63999999943</c:v>
                </c:pt>
                <c:pt idx="2562">
                  <c:v>271216.63999999943</c:v>
                </c:pt>
                <c:pt idx="2563">
                  <c:v>272354.13999999943</c:v>
                </c:pt>
                <c:pt idx="2564">
                  <c:v>270674.13999999943</c:v>
                </c:pt>
                <c:pt idx="2565">
                  <c:v>270009.13999999943</c:v>
                </c:pt>
                <c:pt idx="2566">
                  <c:v>273141.63999999943</c:v>
                </c:pt>
                <c:pt idx="2567">
                  <c:v>273159.13999999943</c:v>
                </c:pt>
                <c:pt idx="2568">
                  <c:v>273334.13999999943</c:v>
                </c:pt>
                <c:pt idx="2569">
                  <c:v>274226.63999999943</c:v>
                </c:pt>
                <c:pt idx="2570">
                  <c:v>276694.13999999943</c:v>
                </c:pt>
                <c:pt idx="2571">
                  <c:v>277796.63999999943</c:v>
                </c:pt>
                <c:pt idx="2572">
                  <c:v>277884.13999999943</c:v>
                </c:pt>
                <c:pt idx="2573">
                  <c:v>278584.13999999943</c:v>
                </c:pt>
                <c:pt idx="2574">
                  <c:v>280124.13999999943</c:v>
                </c:pt>
                <c:pt idx="2575">
                  <c:v>280631.63999999943</c:v>
                </c:pt>
                <c:pt idx="2576">
                  <c:v>280859.13999999943</c:v>
                </c:pt>
                <c:pt idx="2577">
                  <c:v>281646.63999999943</c:v>
                </c:pt>
                <c:pt idx="2578">
                  <c:v>280754.13999999943</c:v>
                </c:pt>
                <c:pt idx="2579">
                  <c:v>281384.13999999943</c:v>
                </c:pt>
                <c:pt idx="2580">
                  <c:v>278076.63999999943</c:v>
                </c:pt>
                <c:pt idx="2581">
                  <c:v>278041.63999999943</c:v>
                </c:pt>
                <c:pt idx="2582">
                  <c:v>273929.13999999943</c:v>
                </c:pt>
                <c:pt idx="2583">
                  <c:v>271374.13999999943</c:v>
                </c:pt>
                <c:pt idx="2584">
                  <c:v>273141.63999999943</c:v>
                </c:pt>
                <c:pt idx="2585">
                  <c:v>276291.63999999943</c:v>
                </c:pt>
                <c:pt idx="2586">
                  <c:v>274506.63999999943</c:v>
                </c:pt>
                <c:pt idx="2587">
                  <c:v>273351.63999999943</c:v>
                </c:pt>
                <c:pt idx="2588">
                  <c:v>274436.63999999943</c:v>
                </c:pt>
                <c:pt idx="2589">
                  <c:v>272704.13999999943</c:v>
                </c:pt>
                <c:pt idx="2590">
                  <c:v>272424.13999999943</c:v>
                </c:pt>
                <c:pt idx="2591">
                  <c:v>272389.13999999943</c:v>
                </c:pt>
                <c:pt idx="2592">
                  <c:v>271129.13999999943</c:v>
                </c:pt>
                <c:pt idx="2593">
                  <c:v>268574.13999999943</c:v>
                </c:pt>
                <c:pt idx="2594">
                  <c:v>266036.63999999943</c:v>
                </c:pt>
                <c:pt idx="2595">
                  <c:v>262274.13999999943</c:v>
                </c:pt>
                <c:pt idx="2596">
                  <c:v>254889.13999999943</c:v>
                </c:pt>
                <c:pt idx="2597">
                  <c:v>256474.71999999942</c:v>
                </c:pt>
                <c:pt idx="2598">
                  <c:v>252152.21999999942</c:v>
                </c:pt>
                <c:pt idx="2599">
                  <c:v>251504.71999999942</c:v>
                </c:pt>
                <c:pt idx="2600">
                  <c:v>246832.21999999942</c:v>
                </c:pt>
                <c:pt idx="2601">
                  <c:v>247549.71999999942</c:v>
                </c:pt>
                <c:pt idx="2602">
                  <c:v>249240.29999999941</c:v>
                </c:pt>
                <c:pt idx="2603">
                  <c:v>244263.37999999939</c:v>
                </c:pt>
                <c:pt idx="2604">
                  <c:v>242278.95999999938</c:v>
                </c:pt>
                <c:pt idx="2605">
                  <c:v>241543.95999999938</c:v>
                </c:pt>
                <c:pt idx="2606">
                  <c:v>241491.45999999938</c:v>
                </c:pt>
                <c:pt idx="2607">
                  <c:v>245428.95999999938</c:v>
                </c:pt>
                <c:pt idx="2608">
                  <c:v>245673.95999999938</c:v>
                </c:pt>
                <c:pt idx="2609">
                  <c:v>249873.95999999938</c:v>
                </c:pt>
                <c:pt idx="2610">
                  <c:v>249908.95999999938</c:v>
                </c:pt>
                <c:pt idx="2611">
                  <c:v>249873.95999999938</c:v>
                </c:pt>
                <c:pt idx="2612">
                  <c:v>251203.95999999938</c:v>
                </c:pt>
                <c:pt idx="2613">
                  <c:v>249943.95999999938</c:v>
                </c:pt>
                <c:pt idx="2614">
                  <c:v>250731.45999999938</c:v>
                </c:pt>
                <c:pt idx="2615">
                  <c:v>250853.95999999938</c:v>
                </c:pt>
                <c:pt idx="2616">
                  <c:v>247406.45999999938</c:v>
                </c:pt>
                <c:pt idx="2617">
                  <c:v>249978.95999999938</c:v>
                </c:pt>
                <c:pt idx="2618">
                  <c:v>248823.95999999938</c:v>
                </c:pt>
                <c:pt idx="2619">
                  <c:v>249646.45999999938</c:v>
                </c:pt>
                <c:pt idx="2620">
                  <c:v>244553.95999999938</c:v>
                </c:pt>
                <c:pt idx="2621">
                  <c:v>244599.53999999937</c:v>
                </c:pt>
                <c:pt idx="2622">
                  <c:v>237302.03999999937</c:v>
                </c:pt>
                <c:pt idx="2623">
                  <c:v>235737.61999999936</c:v>
                </c:pt>
                <c:pt idx="2624">
                  <c:v>237802.61999999936</c:v>
                </c:pt>
                <c:pt idx="2625">
                  <c:v>239412.61999999936</c:v>
                </c:pt>
                <c:pt idx="2626">
                  <c:v>242090.11999999936</c:v>
                </c:pt>
                <c:pt idx="2627">
                  <c:v>243315.11999999936</c:v>
                </c:pt>
                <c:pt idx="2628">
                  <c:v>244207.61999999936</c:v>
                </c:pt>
                <c:pt idx="2629">
                  <c:v>242982.61999999936</c:v>
                </c:pt>
                <c:pt idx="2630">
                  <c:v>238572.61999999936</c:v>
                </c:pt>
                <c:pt idx="2631">
                  <c:v>238310.11999999936</c:v>
                </c:pt>
                <c:pt idx="2632">
                  <c:v>242440.11999999936</c:v>
                </c:pt>
                <c:pt idx="2633">
                  <c:v>239710.11999999936</c:v>
                </c:pt>
                <c:pt idx="2634">
                  <c:v>242527.61999999936</c:v>
                </c:pt>
                <c:pt idx="2635">
                  <c:v>242755.11999999936</c:v>
                </c:pt>
                <c:pt idx="2636">
                  <c:v>240620.11999999936</c:v>
                </c:pt>
                <c:pt idx="2637">
                  <c:v>239150.11999999936</c:v>
                </c:pt>
                <c:pt idx="2638">
                  <c:v>238415.11999999936</c:v>
                </c:pt>
                <c:pt idx="2639">
                  <c:v>234600.11999999936</c:v>
                </c:pt>
                <c:pt idx="2640">
                  <c:v>235737.61999999936</c:v>
                </c:pt>
                <c:pt idx="2641">
                  <c:v>237155.11999999936</c:v>
                </c:pt>
                <c:pt idx="2642">
                  <c:v>234285.11999999936</c:v>
                </c:pt>
                <c:pt idx="2643">
                  <c:v>229647.61999999936</c:v>
                </c:pt>
                <c:pt idx="2644">
                  <c:v>230032.61999999936</c:v>
                </c:pt>
                <c:pt idx="2645">
                  <c:v>231100.11999999936</c:v>
                </c:pt>
                <c:pt idx="2646">
                  <c:v>228930.11999999936</c:v>
                </c:pt>
                <c:pt idx="2647">
                  <c:v>231985.69999999934</c:v>
                </c:pt>
                <c:pt idx="2648">
                  <c:v>232818.77999999933</c:v>
                </c:pt>
                <c:pt idx="2649">
                  <c:v>237333.77999999933</c:v>
                </c:pt>
                <c:pt idx="2650">
                  <c:v>234901.27999999933</c:v>
                </c:pt>
                <c:pt idx="2651">
                  <c:v>230053.77999999933</c:v>
                </c:pt>
                <c:pt idx="2652">
                  <c:v>230186.85999999932</c:v>
                </c:pt>
                <c:pt idx="2653">
                  <c:v>230519.35999999932</c:v>
                </c:pt>
                <c:pt idx="2654">
                  <c:v>229941.85999999932</c:v>
                </c:pt>
                <c:pt idx="2655">
                  <c:v>231796.85999999932</c:v>
                </c:pt>
                <c:pt idx="2656">
                  <c:v>228314.35999999932</c:v>
                </c:pt>
                <c:pt idx="2657">
                  <c:v>231201.85999999932</c:v>
                </c:pt>
                <c:pt idx="2658">
                  <c:v>230554.35999999932</c:v>
                </c:pt>
                <c:pt idx="2659">
                  <c:v>226756.85999999932</c:v>
                </c:pt>
                <c:pt idx="2660">
                  <c:v>229591.85999999932</c:v>
                </c:pt>
                <c:pt idx="2661">
                  <c:v>230046.85999999932</c:v>
                </c:pt>
                <c:pt idx="2662">
                  <c:v>227649.35999999932</c:v>
                </c:pt>
                <c:pt idx="2663">
                  <c:v>228419.35999999932</c:v>
                </c:pt>
                <c:pt idx="2664">
                  <c:v>224026.85999999932</c:v>
                </c:pt>
                <c:pt idx="2665">
                  <c:v>223799.35999999932</c:v>
                </c:pt>
                <c:pt idx="2666">
                  <c:v>222199.9399999993</c:v>
                </c:pt>
                <c:pt idx="2667">
                  <c:v>228843.01999999929</c:v>
                </c:pt>
                <c:pt idx="2668">
                  <c:v>229578.01999999929</c:v>
                </c:pt>
                <c:pt idx="2669">
                  <c:v>227355.51999999929</c:v>
                </c:pt>
                <c:pt idx="2670">
                  <c:v>222875.51999999929</c:v>
                </c:pt>
                <c:pt idx="2671">
                  <c:v>223603.59999999928</c:v>
                </c:pt>
                <c:pt idx="2672">
                  <c:v>225126.09999999928</c:v>
                </c:pt>
                <c:pt idx="2673">
                  <c:v>226106.09999999928</c:v>
                </c:pt>
                <c:pt idx="2674">
                  <c:v>226386.09999999928</c:v>
                </c:pt>
                <c:pt idx="2675">
                  <c:v>225668.59999999928</c:v>
                </c:pt>
                <c:pt idx="2676">
                  <c:v>227331.09999999928</c:v>
                </c:pt>
                <c:pt idx="2677">
                  <c:v>224846.09999999928</c:v>
                </c:pt>
                <c:pt idx="2678">
                  <c:v>218826.09999999928</c:v>
                </c:pt>
                <c:pt idx="2679">
                  <c:v>216726.09999999928</c:v>
                </c:pt>
                <c:pt idx="2680">
                  <c:v>220016.09999999928</c:v>
                </c:pt>
                <c:pt idx="2681">
                  <c:v>218441.09999999928</c:v>
                </c:pt>
                <c:pt idx="2682">
                  <c:v>218651.09999999928</c:v>
                </c:pt>
                <c:pt idx="2683">
                  <c:v>214923.59999999928</c:v>
                </c:pt>
                <c:pt idx="2684">
                  <c:v>217181.09999999928</c:v>
                </c:pt>
                <c:pt idx="2685">
                  <c:v>218178.59999999928</c:v>
                </c:pt>
                <c:pt idx="2686">
                  <c:v>220803.59999999928</c:v>
                </c:pt>
                <c:pt idx="2687">
                  <c:v>221678.59999999928</c:v>
                </c:pt>
                <c:pt idx="2688">
                  <c:v>222868.59999999928</c:v>
                </c:pt>
                <c:pt idx="2689">
                  <c:v>222868.59999999928</c:v>
                </c:pt>
                <c:pt idx="2690">
                  <c:v>219351.09999999928</c:v>
                </c:pt>
                <c:pt idx="2691">
                  <c:v>217286.09999999928</c:v>
                </c:pt>
                <c:pt idx="2692">
                  <c:v>216236.09999999928</c:v>
                </c:pt>
                <c:pt idx="2693">
                  <c:v>227761.67999999927</c:v>
                </c:pt>
                <c:pt idx="2694">
                  <c:v>234131.67999999927</c:v>
                </c:pt>
                <c:pt idx="2695">
                  <c:v>240344.17999999927</c:v>
                </c:pt>
                <c:pt idx="2696">
                  <c:v>248324.17999999927</c:v>
                </c:pt>
                <c:pt idx="2697">
                  <c:v>253906.67999999927</c:v>
                </c:pt>
                <c:pt idx="2698">
                  <c:v>264231.67999999924</c:v>
                </c:pt>
                <c:pt idx="2699">
                  <c:v>264984.17999999924</c:v>
                </c:pt>
                <c:pt idx="2700">
                  <c:v>276586.67999999924</c:v>
                </c:pt>
                <c:pt idx="2701">
                  <c:v>269481.67999999924</c:v>
                </c:pt>
                <c:pt idx="2702">
                  <c:v>263111.67999999924</c:v>
                </c:pt>
                <c:pt idx="2703">
                  <c:v>261991.67999999924</c:v>
                </c:pt>
                <c:pt idx="2704">
                  <c:v>262954.17999999924</c:v>
                </c:pt>
                <c:pt idx="2705">
                  <c:v>264459.17999999924</c:v>
                </c:pt>
                <c:pt idx="2706">
                  <c:v>277041.67999999924</c:v>
                </c:pt>
                <c:pt idx="2707">
                  <c:v>280454.17999999924</c:v>
                </c:pt>
                <c:pt idx="2708">
                  <c:v>281276.67999999924</c:v>
                </c:pt>
                <c:pt idx="2709">
                  <c:v>279579.17999999924</c:v>
                </c:pt>
                <c:pt idx="2710">
                  <c:v>274381.67999999924</c:v>
                </c:pt>
                <c:pt idx="2711">
                  <c:v>277321.67999999924</c:v>
                </c:pt>
                <c:pt idx="2712">
                  <c:v>279281.67999999924</c:v>
                </c:pt>
                <c:pt idx="2713">
                  <c:v>274241.67999999924</c:v>
                </c:pt>
                <c:pt idx="2714">
                  <c:v>275309.17999999924</c:v>
                </c:pt>
                <c:pt idx="2715">
                  <c:v>270181.67999999924</c:v>
                </c:pt>
                <c:pt idx="2716">
                  <c:v>272579.17999999924</c:v>
                </c:pt>
                <c:pt idx="2717">
                  <c:v>278966.67999999924</c:v>
                </c:pt>
                <c:pt idx="2718">
                  <c:v>288836.67999999924</c:v>
                </c:pt>
                <c:pt idx="2719">
                  <c:v>290989.17999999924</c:v>
                </c:pt>
                <c:pt idx="2720">
                  <c:v>283901.67999999924</c:v>
                </c:pt>
                <c:pt idx="2721">
                  <c:v>283709.17999999924</c:v>
                </c:pt>
                <c:pt idx="2722">
                  <c:v>291426.67999999924</c:v>
                </c:pt>
                <c:pt idx="2723">
                  <c:v>295119.17999999924</c:v>
                </c:pt>
                <c:pt idx="2724">
                  <c:v>292774.17999999924</c:v>
                </c:pt>
                <c:pt idx="2725">
                  <c:v>286054.17999999924</c:v>
                </c:pt>
                <c:pt idx="2726">
                  <c:v>280419.17999999924</c:v>
                </c:pt>
                <c:pt idx="2727">
                  <c:v>278634.17999999924</c:v>
                </c:pt>
                <c:pt idx="2728">
                  <c:v>282694.17999999924</c:v>
                </c:pt>
                <c:pt idx="2729">
                  <c:v>278056.67999999924</c:v>
                </c:pt>
                <c:pt idx="2730">
                  <c:v>282729.17999999924</c:v>
                </c:pt>
                <c:pt idx="2731">
                  <c:v>292074.17999999924</c:v>
                </c:pt>
                <c:pt idx="2732">
                  <c:v>291461.67999999924</c:v>
                </c:pt>
                <c:pt idx="2733">
                  <c:v>285896.67999999924</c:v>
                </c:pt>
                <c:pt idx="2734">
                  <c:v>276499.17999999924</c:v>
                </c:pt>
                <c:pt idx="2735">
                  <c:v>277549.17999999924</c:v>
                </c:pt>
                <c:pt idx="2736">
                  <c:v>275589.17999999924</c:v>
                </c:pt>
                <c:pt idx="2737">
                  <c:v>281766.67999999924</c:v>
                </c:pt>
                <c:pt idx="2738">
                  <c:v>284479.17999999924</c:v>
                </c:pt>
                <c:pt idx="2739">
                  <c:v>290114.17999999924</c:v>
                </c:pt>
                <c:pt idx="2740">
                  <c:v>281731.67999999924</c:v>
                </c:pt>
                <c:pt idx="2741">
                  <c:v>275659.17999999924</c:v>
                </c:pt>
                <c:pt idx="2742">
                  <c:v>274399.17999999924</c:v>
                </c:pt>
                <c:pt idx="2743">
                  <c:v>268396.67999999924</c:v>
                </c:pt>
                <c:pt idx="2744">
                  <c:v>268099.17999999924</c:v>
                </c:pt>
                <c:pt idx="2745">
                  <c:v>263444.17999999924</c:v>
                </c:pt>
                <c:pt idx="2746">
                  <c:v>266349.17999999924</c:v>
                </c:pt>
                <c:pt idx="2747">
                  <c:v>264459.17999999924</c:v>
                </c:pt>
                <c:pt idx="2748">
                  <c:v>267836.67999999924</c:v>
                </c:pt>
                <c:pt idx="2749">
                  <c:v>267696.67999999924</c:v>
                </c:pt>
                <c:pt idx="2750">
                  <c:v>266086.67999999924</c:v>
                </c:pt>
                <c:pt idx="2751">
                  <c:v>270881.67999999924</c:v>
                </c:pt>
                <c:pt idx="2752">
                  <c:v>264144.17999999924</c:v>
                </c:pt>
                <c:pt idx="2753">
                  <c:v>260941.67999999924</c:v>
                </c:pt>
                <c:pt idx="2754">
                  <c:v>261466.67999999924</c:v>
                </c:pt>
                <c:pt idx="2755">
                  <c:v>262674.17999999924</c:v>
                </c:pt>
                <c:pt idx="2756">
                  <c:v>251666.67999999924</c:v>
                </c:pt>
                <c:pt idx="2757">
                  <c:v>250949.17999999924</c:v>
                </c:pt>
                <c:pt idx="2758">
                  <c:v>257231.67999999924</c:v>
                </c:pt>
                <c:pt idx="2759">
                  <c:v>268834.17999999924</c:v>
                </c:pt>
                <c:pt idx="2760">
                  <c:v>264109.17999999924</c:v>
                </c:pt>
                <c:pt idx="2761">
                  <c:v>257721.67999999924</c:v>
                </c:pt>
                <c:pt idx="2762">
                  <c:v>263724.17999999924</c:v>
                </c:pt>
                <c:pt idx="2763">
                  <c:v>265754.17999999924</c:v>
                </c:pt>
                <c:pt idx="2764">
                  <c:v>264144.17999999924</c:v>
                </c:pt>
                <c:pt idx="2765">
                  <c:v>268904.17999999924</c:v>
                </c:pt>
                <c:pt idx="2766">
                  <c:v>267766.67999999924</c:v>
                </c:pt>
                <c:pt idx="2767">
                  <c:v>261554.17999999924</c:v>
                </c:pt>
                <c:pt idx="2768">
                  <c:v>263216.67999999924</c:v>
                </c:pt>
                <c:pt idx="2769">
                  <c:v>265019.17999999924</c:v>
                </c:pt>
                <c:pt idx="2770">
                  <c:v>265859.17999999924</c:v>
                </c:pt>
                <c:pt idx="2771">
                  <c:v>268536.67999999924</c:v>
                </c:pt>
                <c:pt idx="2772">
                  <c:v>269551.67999999924</c:v>
                </c:pt>
                <c:pt idx="2773">
                  <c:v>276481.67999999924</c:v>
                </c:pt>
                <c:pt idx="2774">
                  <c:v>278739.17999999924</c:v>
                </c:pt>
                <c:pt idx="2775">
                  <c:v>281469.17999999924</c:v>
                </c:pt>
                <c:pt idx="2776">
                  <c:v>282816.67999999924</c:v>
                </c:pt>
                <c:pt idx="2777">
                  <c:v>281171.67999999924</c:v>
                </c:pt>
                <c:pt idx="2778">
                  <c:v>272404.17999999924</c:v>
                </c:pt>
                <c:pt idx="2779">
                  <c:v>270391.67999999924</c:v>
                </c:pt>
                <c:pt idx="2780">
                  <c:v>260364.17999999924</c:v>
                </c:pt>
                <c:pt idx="2781">
                  <c:v>261851.67999999924</c:v>
                </c:pt>
                <c:pt idx="2782">
                  <c:v>259499.75999999922</c:v>
                </c:pt>
                <c:pt idx="2783">
                  <c:v>260777.25999999922</c:v>
                </c:pt>
                <c:pt idx="2784">
                  <c:v>258292.25999999922</c:v>
                </c:pt>
                <c:pt idx="2785">
                  <c:v>256752.25999999922</c:v>
                </c:pt>
                <c:pt idx="2786">
                  <c:v>265722.83999999921</c:v>
                </c:pt>
                <c:pt idx="2787">
                  <c:v>261837.83999999921</c:v>
                </c:pt>
                <c:pt idx="2788">
                  <c:v>268575.33999999921</c:v>
                </c:pt>
                <c:pt idx="2789">
                  <c:v>269555.33999999921</c:v>
                </c:pt>
                <c:pt idx="2790">
                  <c:v>270248.41999999923</c:v>
                </c:pt>
                <c:pt idx="2791">
                  <c:v>272418.41999999923</c:v>
                </c:pt>
                <c:pt idx="2792">
                  <c:v>271158.41999999923</c:v>
                </c:pt>
                <c:pt idx="2793">
                  <c:v>269548.41999999923</c:v>
                </c:pt>
                <c:pt idx="2794">
                  <c:v>263276.49999999924</c:v>
                </c:pt>
                <c:pt idx="2795">
                  <c:v>258457.07999999923</c:v>
                </c:pt>
                <c:pt idx="2796">
                  <c:v>260574.57999999923</c:v>
                </c:pt>
                <c:pt idx="2797">
                  <c:v>261484.57999999923</c:v>
                </c:pt>
                <c:pt idx="2798">
                  <c:v>262202.07999999926</c:v>
                </c:pt>
                <c:pt idx="2799">
                  <c:v>258142.07999999926</c:v>
                </c:pt>
                <c:pt idx="2800">
                  <c:v>259682.07999999926</c:v>
                </c:pt>
                <c:pt idx="2801">
                  <c:v>261974.57999999926</c:v>
                </c:pt>
                <c:pt idx="2802">
                  <c:v>268047.07999999926</c:v>
                </c:pt>
                <c:pt idx="2803">
                  <c:v>271529.57999999926</c:v>
                </c:pt>
                <c:pt idx="2804">
                  <c:v>269762.07999999926</c:v>
                </c:pt>
                <c:pt idx="2805">
                  <c:v>269184.57999999926</c:v>
                </c:pt>
                <c:pt idx="2806">
                  <c:v>267592.07999999926</c:v>
                </c:pt>
                <c:pt idx="2807">
                  <c:v>266437.07999999926</c:v>
                </c:pt>
                <c:pt idx="2808">
                  <c:v>271407.07999999926</c:v>
                </c:pt>
                <c:pt idx="2809">
                  <c:v>270619.57999999926</c:v>
                </c:pt>
                <c:pt idx="2810">
                  <c:v>271932.07999999926</c:v>
                </c:pt>
                <c:pt idx="2811">
                  <c:v>270182.07999999926</c:v>
                </c:pt>
                <c:pt idx="2812">
                  <c:v>273402.07999999926</c:v>
                </c:pt>
                <c:pt idx="2813">
                  <c:v>276937.07999999926</c:v>
                </c:pt>
                <c:pt idx="2814">
                  <c:v>278022.07999999926</c:v>
                </c:pt>
                <c:pt idx="2815">
                  <c:v>280087.07999999926</c:v>
                </c:pt>
                <c:pt idx="2816">
                  <c:v>279947.07999999926</c:v>
                </c:pt>
                <c:pt idx="2817">
                  <c:v>280769.57999999926</c:v>
                </c:pt>
                <c:pt idx="2818">
                  <c:v>280034.57999999926</c:v>
                </c:pt>
                <c:pt idx="2819">
                  <c:v>280157.07999999926</c:v>
                </c:pt>
                <c:pt idx="2820">
                  <c:v>284444.57999999926</c:v>
                </c:pt>
                <c:pt idx="2821">
                  <c:v>283779.57999999926</c:v>
                </c:pt>
                <c:pt idx="2822">
                  <c:v>281259.57999999926</c:v>
                </c:pt>
                <c:pt idx="2823">
                  <c:v>281872.07999999926</c:v>
                </c:pt>
                <c:pt idx="2824">
                  <c:v>286877.07999999926</c:v>
                </c:pt>
                <c:pt idx="2825">
                  <c:v>288644.57999999926</c:v>
                </c:pt>
                <c:pt idx="2826">
                  <c:v>292354.57999999926</c:v>
                </c:pt>
                <c:pt idx="2827">
                  <c:v>292302.07999999926</c:v>
                </c:pt>
                <c:pt idx="2828">
                  <c:v>292039.57999999926</c:v>
                </c:pt>
                <c:pt idx="2829">
                  <c:v>291689.57999999926</c:v>
                </c:pt>
                <c:pt idx="2830">
                  <c:v>293089.57999999926</c:v>
                </c:pt>
                <c:pt idx="2831">
                  <c:v>289887.07999999926</c:v>
                </c:pt>
                <c:pt idx="2832">
                  <c:v>291077.07999999926</c:v>
                </c:pt>
                <c:pt idx="2833">
                  <c:v>291112.07999999926</c:v>
                </c:pt>
                <c:pt idx="2834">
                  <c:v>292319.57999999926</c:v>
                </c:pt>
                <c:pt idx="2835">
                  <c:v>291637.07999999926</c:v>
                </c:pt>
                <c:pt idx="2836">
                  <c:v>294962.07999999926</c:v>
                </c:pt>
                <c:pt idx="2837">
                  <c:v>298549.57999999926</c:v>
                </c:pt>
                <c:pt idx="2838">
                  <c:v>297534.57999999926</c:v>
                </c:pt>
                <c:pt idx="2839">
                  <c:v>295207.07999999926</c:v>
                </c:pt>
                <c:pt idx="2840">
                  <c:v>293894.57999999926</c:v>
                </c:pt>
                <c:pt idx="2841">
                  <c:v>295854.57999999926</c:v>
                </c:pt>
                <c:pt idx="2842">
                  <c:v>295732.07999999926</c:v>
                </c:pt>
                <c:pt idx="2843">
                  <c:v>296677.07999999926</c:v>
                </c:pt>
                <c:pt idx="2844">
                  <c:v>295382.07999999926</c:v>
                </c:pt>
                <c:pt idx="2845">
                  <c:v>298164.57999999926</c:v>
                </c:pt>
                <c:pt idx="2846">
                  <c:v>297849.57999999926</c:v>
                </c:pt>
                <c:pt idx="2847">
                  <c:v>295924.57999999926</c:v>
                </c:pt>
                <c:pt idx="2848">
                  <c:v>288557.07999999926</c:v>
                </c:pt>
                <c:pt idx="2849">
                  <c:v>289134.57999999926</c:v>
                </c:pt>
                <c:pt idx="2850">
                  <c:v>294664.57999999926</c:v>
                </c:pt>
                <c:pt idx="2851">
                  <c:v>296607.07999999926</c:v>
                </c:pt>
                <c:pt idx="2852">
                  <c:v>296904.57999999926</c:v>
                </c:pt>
                <c:pt idx="2853">
                  <c:v>300492.07999999926</c:v>
                </c:pt>
                <c:pt idx="2854">
                  <c:v>303502.07999999926</c:v>
                </c:pt>
                <c:pt idx="2855">
                  <c:v>305549.57999999926</c:v>
                </c:pt>
                <c:pt idx="2856">
                  <c:v>305829.57999999926</c:v>
                </c:pt>
                <c:pt idx="2857">
                  <c:v>305742.07999999926</c:v>
                </c:pt>
                <c:pt idx="2858">
                  <c:v>302277.07999999926</c:v>
                </c:pt>
                <c:pt idx="2859">
                  <c:v>303012.07999999926</c:v>
                </c:pt>
                <c:pt idx="2860">
                  <c:v>299792.07999999926</c:v>
                </c:pt>
                <c:pt idx="2861">
                  <c:v>300509.57999999926</c:v>
                </c:pt>
                <c:pt idx="2862">
                  <c:v>303169.57999999926</c:v>
                </c:pt>
                <c:pt idx="2863">
                  <c:v>303134.57999999926</c:v>
                </c:pt>
                <c:pt idx="2864">
                  <c:v>300562.07999999926</c:v>
                </c:pt>
                <c:pt idx="2865">
                  <c:v>296169.57999999926</c:v>
                </c:pt>
                <c:pt idx="2866">
                  <c:v>298549.57999999926</c:v>
                </c:pt>
                <c:pt idx="2867">
                  <c:v>302242.07999999926</c:v>
                </c:pt>
                <c:pt idx="2868">
                  <c:v>299827.07999999926</c:v>
                </c:pt>
                <c:pt idx="2869">
                  <c:v>292442.07999999926</c:v>
                </c:pt>
                <c:pt idx="2870">
                  <c:v>292564.57999999926</c:v>
                </c:pt>
                <c:pt idx="2871">
                  <c:v>287279.57999999926</c:v>
                </c:pt>
                <c:pt idx="2872">
                  <c:v>288469.57999999926</c:v>
                </c:pt>
                <c:pt idx="2873">
                  <c:v>291339.57999999926</c:v>
                </c:pt>
                <c:pt idx="2874">
                  <c:v>285494.57999999926</c:v>
                </c:pt>
                <c:pt idx="2875">
                  <c:v>287769.57999999926</c:v>
                </c:pt>
                <c:pt idx="2876">
                  <c:v>292984.57999999926</c:v>
                </c:pt>
                <c:pt idx="2877">
                  <c:v>290884.57999999926</c:v>
                </c:pt>
                <c:pt idx="2878">
                  <c:v>288872.07999999926</c:v>
                </c:pt>
                <c:pt idx="2879">
                  <c:v>291252.07999999926</c:v>
                </c:pt>
                <c:pt idx="2880">
                  <c:v>283377.07999999926</c:v>
                </c:pt>
                <c:pt idx="2881">
                  <c:v>286072.07999999926</c:v>
                </c:pt>
                <c:pt idx="2882">
                  <c:v>290132.07999999926</c:v>
                </c:pt>
                <c:pt idx="2883">
                  <c:v>290972.07999999926</c:v>
                </c:pt>
                <c:pt idx="2884">
                  <c:v>293019.57999999926</c:v>
                </c:pt>
                <c:pt idx="2885">
                  <c:v>292039.57999999926</c:v>
                </c:pt>
                <c:pt idx="2886">
                  <c:v>289764.57999999926</c:v>
                </c:pt>
                <c:pt idx="2887">
                  <c:v>289397.07999999926</c:v>
                </c:pt>
                <c:pt idx="2888">
                  <c:v>284689.57999999926</c:v>
                </c:pt>
                <c:pt idx="2889">
                  <c:v>285004.57999999926</c:v>
                </c:pt>
                <c:pt idx="2890">
                  <c:v>280489.57999999926</c:v>
                </c:pt>
                <c:pt idx="2891">
                  <c:v>281417.07999999926</c:v>
                </c:pt>
                <c:pt idx="2892">
                  <c:v>283097.07999999926</c:v>
                </c:pt>
                <c:pt idx="2893">
                  <c:v>285389.57999999926</c:v>
                </c:pt>
                <c:pt idx="2894">
                  <c:v>281294.57999999926</c:v>
                </c:pt>
                <c:pt idx="2895">
                  <c:v>278722.07999999926</c:v>
                </c:pt>
                <c:pt idx="2896">
                  <c:v>278599.57999999926</c:v>
                </c:pt>
                <c:pt idx="2897">
                  <c:v>276062.07999999926</c:v>
                </c:pt>
                <c:pt idx="2898">
                  <c:v>270875.15999999928</c:v>
                </c:pt>
                <c:pt idx="2899">
                  <c:v>268670.15999999928</c:v>
                </c:pt>
                <c:pt idx="2900">
                  <c:v>265170.15999999928</c:v>
                </c:pt>
                <c:pt idx="2901">
                  <c:v>270525.15999999928</c:v>
                </c:pt>
                <c:pt idx="2902">
                  <c:v>269160.15999999928</c:v>
                </c:pt>
                <c:pt idx="2903">
                  <c:v>268425.15999999928</c:v>
                </c:pt>
                <c:pt idx="2904">
                  <c:v>269160.15999999928</c:v>
                </c:pt>
                <c:pt idx="2905">
                  <c:v>266447.65999999928</c:v>
                </c:pt>
                <c:pt idx="2906">
                  <c:v>270560.15999999928</c:v>
                </c:pt>
                <c:pt idx="2907">
                  <c:v>272117.65999999928</c:v>
                </c:pt>
                <c:pt idx="2908">
                  <c:v>278225.15999999928</c:v>
                </c:pt>
                <c:pt idx="2909">
                  <c:v>281200.15999999928</c:v>
                </c:pt>
                <c:pt idx="2910">
                  <c:v>281655.15999999928</c:v>
                </c:pt>
                <c:pt idx="2911">
                  <c:v>276947.65999999928</c:v>
                </c:pt>
                <c:pt idx="2912">
                  <c:v>275635.15999999928</c:v>
                </c:pt>
                <c:pt idx="2913">
                  <c:v>276107.65999999928</c:v>
                </c:pt>
                <c:pt idx="2914">
                  <c:v>275687.65999999928</c:v>
                </c:pt>
                <c:pt idx="2915">
                  <c:v>274637.65999999928</c:v>
                </c:pt>
                <c:pt idx="2916">
                  <c:v>275845.15999999928</c:v>
                </c:pt>
                <c:pt idx="2917">
                  <c:v>275705.15999999928</c:v>
                </c:pt>
                <c:pt idx="2918">
                  <c:v>272537.65999999928</c:v>
                </c:pt>
                <c:pt idx="2919">
                  <c:v>271960.15999999928</c:v>
                </c:pt>
                <c:pt idx="2920">
                  <c:v>267882.65999999928</c:v>
                </c:pt>
                <c:pt idx="2921">
                  <c:v>266850.15999999928</c:v>
                </c:pt>
                <c:pt idx="2922">
                  <c:v>268197.65999999928</c:v>
                </c:pt>
                <c:pt idx="2923">
                  <c:v>271505.15999999928</c:v>
                </c:pt>
                <c:pt idx="2924">
                  <c:v>275390.15999999928</c:v>
                </c:pt>
                <c:pt idx="2925">
                  <c:v>275687.65999999928</c:v>
                </c:pt>
                <c:pt idx="2926">
                  <c:v>272957.65999999928</c:v>
                </c:pt>
                <c:pt idx="2927">
                  <c:v>275355.15999999928</c:v>
                </c:pt>
                <c:pt idx="2928">
                  <c:v>266237.65999999928</c:v>
                </c:pt>
                <c:pt idx="2929">
                  <c:v>263525.15999999928</c:v>
                </c:pt>
                <c:pt idx="2930">
                  <c:v>260445.15999999928</c:v>
                </c:pt>
                <c:pt idx="2931">
                  <c:v>260987.65999999928</c:v>
                </c:pt>
                <c:pt idx="2932">
                  <c:v>261810.15999999928</c:v>
                </c:pt>
                <c:pt idx="2933">
                  <c:v>266132.65999999928</c:v>
                </c:pt>
                <c:pt idx="2934">
                  <c:v>266657.65999999928</c:v>
                </c:pt>
                <c:pt idx="2935">
                  <c:v>264890.15999999928</c:v>
                </c:pt>
                <c:pt idx="2936">
                  <c:v>264837.65999999928</c:v>
                </c:pt>
                <c:pt idx="2937">
                  <c:v>265765.15999999928</c:v>
                </c:pt>
                <c:pt idx="2938">
                  <c:v>261652.65999999928</c:v>
                </c:pt>
                <c:pt idx="2939">
                  <c:v>260480.15999999928</c:v>
                </c:pt>
                <c:pt idx="2940">
                  <c:v>260760.15999999928</c:v>
                </c:pt>
                <c:pt idx="2941">
                  <c:v>256787.65999999928</c:v>
                </c:pt>
                <c:pt idx="2942">
                  <c:v>254285.15999999928</c:v>
                </c:pt>
                <c:pt idx="2943">
                  <c:v>258467.65999999928</c:v>
                </c:pt>
                <c:pt idx="2944">
                  <c:v>265695.15999999928</c:v>
                </c:pt>
                <c:pt idx="2945">
                  <c:v>266447.65999999928</c:v>
                </c:pt>
                <c:pt idx="2946">
                  <c:v>266552.65999999928</c:v>
                </c:pt>
                <c:pt idx="2947">
                  <c:v>260515.15999999928</c:v>
                </c:pt>
                <c:pt idx="2948">
                  <c:v>256752.65999999928</c:v>
                </c:pt>
                <c:pt idx="2949">
                  <c:v>253252.65999999928</c:v>
                </c:pt>
                <c:pt idx="2950">
                  <c:v>253200.15999999928</c:v>
                </c:pt>
                <c:pt idx="2951">
                  <c:v>254110.15999999928</c:v>
                </c:pt>
                <c:pt idx="2952">
                  <c:v>259185.15999999928</c:v>
                </c:pt>
                <c:pt idx="2953">
                  <c:v>250277.65999999928</c:v>
                </c:pt>
                <c:pt idx="2954">
                  <c:v>251863.23999999926</c:v>
                </c:pt>
                <c:pt idx="2955">
                  <c:v>253385.73999999926</c:v>
                </c:pt>
                <c:pt idx="2956">
                  <c:v>253263.23999999926</c:v>
                </c:pt>
                <c:pt idx="2957">
                  <c:v>253245.73999999926</c:v>
                </c:pt>
                <c:pt idx="2958">
                  <c:v>252930.73999999926</c:v>
                </c:pt>
                <c:pt idx="2959">
                  <c:v>251618.23999999926</c:v>
                </c:pt>
                <c:pt idx="2960">
                  <c:v>253560.73999999926</c:v>
                </c:pt>
                <c:pt idx="2961">
                  <c:v>252948.23999999926</c:v>
                </c:pt>
                <c:pt idx="2962">
                  <c:v>254365.73999999926</c:v>
                </c:pt>
                <c:pt idx="2963">
                  <c:v>255870.73999999926</c:v>
                </c:pt>
                <c:pt idx="2964">
                  <c:v>255853.23999999926</c:v>
                </c:pt>
                <c:pt idx="2965">
                  <c:v>257883.23999999926</c:v>
                </c:pt>
                <c:pt idx="2966">
                  <c:v>255433.23999999926</c:v>
                </c:pt>
                <c:pt idx="2967">
                  <c:v>253333.23999999926</c:v>
                </c:pt>
                <c:pt idx="2968">
                  <c:v>253858.23999999926</c:v>
                </c:pt>
                <c:pt idx="2969">
                  <c:v>256203.23999999926</c:v>
                </c:pt>
                <c:pt idx="2970">
                  <c:v>254750.73999999926</c:v>
                </c:pt>
                <c:pt idx="2971">
                  <c:v>254663.23999999926</c:v>
                </c:pt>
                <c:pt idx="2972">
                  <c:v>251390.73999999926</c:v>
                </c:pt>
                <c:pt idx="2973">
                  <c:v>253560.73999999926</c:v>
                </c:pt>
                <c:pt idx="2974">
                  <c:v>255030.73999999926</c:v>
                </c:pt>
                <c:pt idx="2975">
                  <c:v>252580.73999999926</c:v>
                </c:pt>
                <c:pt idx="2976">
                  <c:v>253455.73999999926</c:v>
                </c:pt>
                <c:pt idx="2977">
                  <c:v>260175.73999999926</c:v>
                </c:pt>
                <c:pt idx="2978">
                  <c:v>262415.73999999929</c:v>
                </c:pt>
                <c:pt idx="2979">
                  <c:v>262188.23999999929</c:v>
                </c:pt>
                <c:pt idx="2980">
                  <c:v>265583.23999999929</c:v>
                </c:pt>
                <c:pt idx="2981">
                  <c:v>266948.23999999929</c:v>
                </c:pt>
                <c:pt idx="2982">
                  <c:v>265635.73999999929</c:v>
                </c:pt>
                <c:pt idx="2983">
                  <c:v>268995.73999999929</c:v>
                </c:pt>
                <c:pt idx="2984">
                  <c:v>268575.73999999929</c:v>
                </c:pt>
                <c:pt idx="2985">
                  <c:v>267543.23999999929</c:v>
                </c:pt>
                <c:pt idx="2986">
                  <c:v>268365.73999999929</c:v>
                </c:pt>
                <c:pt idx="2987">
                  <c:v>268033.23999999929</c:v>
                </c:pt>
                <c:pt idx="2988">
                  <c:v>270465.73999999929</c:v>
                </c:pt>
                <c:pt idx="2989">
                  <c:v>269135.73999999929</c:v>
                </c:pt>
                <c:pt idx="2990">
                  <c:v>269398.23999999929</c:v>
                </c:pt>
                <c:pt idx="2991">
                  <c:v>264795.73999999929</c:v>
                </c:pt>
                <c:pt idx="2992">
                  <c:v>264690.73999999929</c:v>
                </c:pt>
                <c:pt idx="2993">
                  <c:v>262835.73999999929</c:v>
                </c:pt>
                <c:pt idx="2994">
                  <c:v>266160.73999999929</c:v>
                </c:pt>
                <c:pt idx="2995">
                  <c:v>265425.73999999929</c:v>
                </c:pt>
                <c:pt idx="2996">
                  <c:v>265968.23999999929</c:v>
                </c:pt>
                <c:pt idx="2997">
                  <c:v>265128.23999999929</c:v>
                </c:pt>
                <c:pt idx="2998">
                  <c:v>268225.73999999929</c:v>
                </c:pt>
                <c:pt idx="2999">
                  <c:v>264988.23999999929</c:v>
                </c:pt>
                <c:pt idx="3000">
                  <c:v>262468.23999999929</c:v>
                </c:pt>
                <c:pt idx="3001">
                  <c:v>262100.73999999929</c:v>
                </c:pt>
                <c:pt idx="3002">
                  <c:v>264480.73999999929</c:v>
                </c:pt>
                <c:pt idx="3003">
                  <c:v>263080.73999999929</c:v>
                </c:pt>
                <c:pt idx="3004">
                  <c:v>263763.23999999929</c:v>
                </c:pt>
                <c:pt idx="3005">
                  <c:v>267805.73999999929</c:v>
                </c:pt>
                <c:pt idx="3006">
                  <c:v>268435.73999999929</c:v>
                </c:pt>
                <c:pt idx="3007">
                  <c:v>269923.23999999929</c:v>
                </c:pt>
                <c:pt idx="3008">
                  <c:v>267350.73999999929</c:v>
                </c:pt>
                <c:pt idx="3009">
                  <c:v>265810.73999999929</c:v>
                </c:pt>
                <c:pt idx="3010">
                  <c:v>260700.73999999929</c:v>
                </c:pt>
                <c:pt idx="3011">
                  <c:v>261330.73999999929</c:v>
                </c:pt>
                <c:pt idx="3012">
                  <c:v>261453.23999999929</c:v>
                </c:pt>
                <c:pt idx="3013">
                  <c:v>262608.23999999929</c:v>
                </c:pt>
                <c:pt idx="3014">
                  <c:v>261715.73999999929</c:v>
                </c:pt>
                <c:pt idx="3015">
                  <c:v>264165.73999999929</c:v>
                </c:pt>
                <c:pt idx="3016">
                  <c:v>263973.23999999929</c:v>
                </c:pt>
                <c:pt idx="3017">
                  <c:v>266160.73999999929</c:v>
                </c:pt>
                <c:pt idx="3018">
                  <c:v>267105.73999999929</c:v>
                </c:pt>
                <c:pt idx="3019">
                  <c:v>265968.23999999929</c:v>
                </c:pt>
                <c:pt idx="3020">
                  <c:v>267630.73999999929</c:v>
                </c:pt>
                <c:pt idx="3021">
                  <c:v>262573.23999999929</c:v>
                </c:pt>
                <c:pt idx="3022">
                  <c:v>261838.23999999929</c:v>
                </c:pt>
                <c:pt idx="3023">
                  <c:v>260438.23999999929</c:v>
                </c:pt>
                <c:pt idx="3024">
                  <c:v>260490.73999999929</c:v>
                </c:pt>
                <c:pt idx="3025">
                  <c:v>260630.73999999929</c:v>
                </c:pt>
                <c:pt idx="3026">
                  <c:v>258548.23999999929</c:v>
                </c:pt>
                <c:pt idx="3027">
                  <c:v>256080.73999999929</c:v>
                </c:pt>
                <c:pt idx="3028">
                  <c:v>253035.73999999929</c:v>
                </c:pt>
                <c:pt idx="3029">
                  <c:v>258863.23999999929</c:v>
                </c:pt>
                <c:pt idx="3030">
                  <c:v>260595.73999999929</c:v>
                </c:pt>
                <c:pt idx="3031">
                  <c:v>261050.73999999929</c:v>
                </c:pt>
                <c:pt idx="3032">
                  <c:v>263168.23999999929</c:v>
                </c:pt>
                <c:pt idx="3033">
                  <c:v>265215.73999999929</c:v>
                </c:pt>
                <c:pt idx="3034">
                  <c:v>264743.23999999929</c:v>
                </c:pt>
                <c:pt idx="3035">
                  <c:v>266335.73999999929</c:v>
                </c:pt>
                <c:pt idx="3036">
                  <c:v>266703.23999999929</c:v>
                </c:pt>
                <c:pt idx="3037">
                  <c:v>268523.23999999929</c:v>
                </c:pt>
                <c:pt idx="3038">
                  <c:v>269153.23999999929</c:v>
                </c:pt>
                <c:pt idx="3039">
                  <c:v>269730.73999999929</c:v>
                </c:pt>
                <c:pt idx="3040">
                  <c:v>269485.73999999929</c:v>
                </c:pt>
                <c:pt idx="3041">
                  <c:v>270063.23999999929</c:v>
                </c:pt>
                <c:pt idx="3042">
                  <c:v>273300.73999999929</c:v>
                </c:pt>
                <c:pt idx="3043">
                  <c:v>272303.23999999929</c:v>
                </c:pt>
                <c:pt idx="3044">
                  <c:v>273090.73999999929</c:v>
                </c:pt>
                <c:pt idx="3045">
                  <c:v>275225.73999999929</c:v>
                </c:pt>
                <c:pt idx="3046">
                  <c:v>276013.23999999929</c:v>
                </c:pt>
                <c:pt idx="3047">
                  <c:v>274508.23999999929</c:v>
                </c:pt>
                <c:pt idx="3048">
                  <c:v>275313.23999999929</c:v>
                </c:pt>
                <c:pt idx="3049">
                  <c:v>275470.73999999929</c:v>
                </c:pt>
                <c:pt idx="3050">
                  <c:v>277640.73999999929</c:v>
                </c:pt>
                <c:pt idx="3051">
                  <c:v>278043.23999999929</c:v>
                </c:pt>
                <c:pt idx="3052">
                  <c:v>278078.23999999929</c:v>
                </c:pt>
                <c:pt idx="3053">
                  <c:v>277080.73999999929</c:v>
                </c:pt>
                <c:pt idx="3054">
                  <c:v>277220.73999999929</c:v>
                </c:pt>
                <c:pt idx="3055">
                  <c:v>275855.73999999929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5-44A4-9BD8-51867912D268}"/>
            </c:ext>
          </c:extLst>
        </c:ser>
        <c:ser>
          <c:idx val="1"/>
          <c:order val="1"/>
          <c:tx>
            <c:strRef>
              <c:f>'Trading Rule'!$L$18</c:f>
              <c:strCache>
                <c:ptCount val="1"/>
                <c:pt idx="0">
                  <c:v>Go Long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'Trading Rule'!$B$273:$B$3329</c:f>
              <c:numCache>
                <c:formatCode>General</c:formatCode>
                <c:ptCount val="3057"/>
                <c:pt idx="0">
                  <c:v>20001229</c:v>
                </c:pt>
                <c:pt idx="1">
                  <c:v>20010102</c:v>
                </c:pt>
                <c:pt idx="2">
                  <c:v>20010103</c:v>
                </c:pt>
                <c:pt idx="3">
                  <c:v>20010104</c:v>
                </c:pt>
                <c:pt idx="4">
                  <c:v>20010105</c:v>
                </c:pt>
                <c:pt idx="5">
                  <c:v>20010108</c:v>
                </c:pt>
                <c:pt idx="6">
                  <c:v>20010109</c:v>
                </c:pt>
                <c:pt idx="7">
                  <c:v>20010110</c:v>
                </c:pt>
                <c:pt idx="8">
                  <c:v>20010111</c:v>
                </c:pt>
                <c:pt idx="9">
                  <c:v>20010112</c:v>
                </c:pt>
                <c:pt idx="10">
                  <c:v>20010115</c:v>
                </c:pt>
                <c:pt idx="11">
                  <c:v>20010116</c:v>
                </c:pt>
                <c:pt idx="12">
                  <c:v>20010117</c:v>
                </c:pt>
                <c:pt idx="13">
                  <c:v>20010118</c:v>
                </c:pt>
                <c:pt idx="14">
                  <c:v>20010119</c:v>
                </c:pt>
                <c:pt idx="15">
                  <c:v>20010122</c:v>
                </c:pt>
                <c:pt idx="16">
                  <c:v>20010123</c:v>
                </c:pt>
                <c:pt idx="17">
                  <c:v>20010124</c:v>
                </c:pt>
                <c:pt idx="18">
                  <c:v>20010125</c:v>
                </c:pt>
                <c:pt idx="19">
                  <c:v>20010126</c:v>
                </c:pt>
                <c:pt idx="20">
                  <c:v>20010129</c:v>
                </c:pt>
                <c:pt idx="21">
                  <c:v>20010130</c:v>
                </c:pt>
                <c:pt idx="22">
                  <c:v>20010131</c:v>
                </c:pt>
                <c:pt idx="23">
                  <c:v>20010201</c:v>
                </c:pt>
                <c:pt idx="24">
                  <c:v>20010202</c:v>
                </c:pt>
                <c:pt idx="25">
                  <c:v>20010205</c:v>
                </c:pt>
                <c:pt idx="26">
                  <c:v>20010206</c:v>
                </c:pt>
                <c:pt idx="27">
                  <c:v>20010207</c:v>
                </c:pt>
                <c:pt idx="28">
                  <c:v>20010208</c:v>
                </c:pt>
                <c:pt idx="29">
                  <c:v>20010209</c:v>
                </c:pt>
                <c:pt idx="30">
                  <c:v>20010212</c:v>
                </c:pt>
                <c:pt idx="31">
                  <c:v>20010213</c:v>
                </c:pt>
                <c:pt idx="32">
                  <c:v>20010214</c:v>
                </c:pt>
                <c:pt idx="33">
                  <c:v>20010215</c:v>
                </c:pt>
                <c:pt idx="34">
                  <c:v>20010216</c:v>
                </c:pt>
                <c:pt idx="35">
                  <c:v>20010219</c:v>
                </c:pt>
                <c:pt idx="36">
                  <c:v>20010220</c:v>
                </c:pt>
                <c:pt idx="37">
                  <c:v>20010221</c:v>
                </c:pt>
                <c:pt idx="38">
                  <c:v>20010222</c:v>
                </c:pt>
                <c:pt idx="39">
                  <c:v>20010223</c:v>
                </c:pt>
                <c:pt idx="40">
                  <c:v>20010226</c:v>
                </c:pt>
                <c:pt idx="41">
                  <c:v>20010227</c:v>
                </c:pt>
                <c:pt idx="42">
                  <c:v>20010228</c:v>
                </c:pt>
                <c:pt idx="43">
                  <c:v>20010301</c:v>
                </c:pt>
                <c:pt idx="44">
                  <c:v>20010302</c:v>
                </c:pt>
                <c:pt idx="45">
                  <c:v>20010305</c:v>
                </c:pt>
                <c:pt idx="46">
                  <c:v>20010306</c:v>
                </c:pt>
                <c:pt idx="47">
                  <c:v>20010307</c:v>
                </c:pt>
                <c:pt idx="48">
                  <c:v>20010308</c:v>
                </c:pt>
                <c:pt idx="49">
                  <c:v>20010309</c:v>
                </c:pt>
                <c:pt idx="50">
                  <c:v>20010312</c:v>
                </c:pt>
                <c:pt idx="51">
                  <c:v>20010313</c:v>
                </c:pt>
                <c:pt idx="52">
                  <c:v>20010314</c:v>
                </c:pt>
                <c:pt idx="53">
                  <c:v>20010315</c:v>
                </c:pt>
                <c:pt idx="54">
                  <c:v>20010316</c:v>
                </c:pt>
                <c:pt idx="55">
                  <c:v>20010319</c:v>
                </c:pt>
                <c:pt idx="56">
                  <c:v>20010320</c:v>
                </c:pt>
                <c:pt idx="57">
                  <c:v>20010321</c:v>
                </c:pt>
                <c:pt idx="58">
                  <c:v>20010322</c:v>
                </c:pt>
                <c:pt idx="59">
                  <c:v>20010323</c:v>
                </c:pt>
                <c:pt idx="60">
                  <c:v>20010326</c:v>
                </c:pt>
                <c:pt idx="61">
                  <c:v>20010327</c:v>
                </c:pt>
                <c:pt idx="62">
                  <c:v>20010328</c:v>
                </c:pt>
                <c:pt idx="63">
                  <c:v>20010329</c:v>
                </c:pt>
                <c:pt idx="64">
                  <c:v>20010330</c:v>
                </c:pt>
                <c:pt idx="65">
                  <c:v>20010402</c:v>
                </c:pt>
                <c:pt idx="66">
                  <c:v>20010403</c:v>
                </c:pt>
                <c:pt idx="67">
                  <c:v>20010404</c:v>
                </c:pt>
                <c:pt idx="68">
                  <c:v>20010405</c:v>
                </c:pt>
                <c:pt idx="69">
                  <c:v>20010406</c:v>
                </c:pt>
                <c:pt idx="70">
                  <c:v>20010409</c:v>
                </c:pt>
                <c:pt idx="71">
                  <c:v>20010410</c:v>
                </c:pt>
                <c:pt idx="72">
                  <c:v>20010411</c:v>
                </c:pt>
                <c:pt idx="73">
                  <c:v>20010412</c:v>
                </c:pt>
                <c:pt idx="74">
                  <c:v>20010417</c:v>
                </c:pt>
                <c:pt idx="75">
                  <c:v>20010418</c:v>
                </c:pt>
                <c:pt idx="76">
                  <c:v>20010419</c:v>
                </c:pt>
                <c:pt idx="77">
                  <c:v>20010420</c:v>
                </c:pt>
                <c:pt idx="78">
                  <c:v>20010423</c:v>
                </c:pt>
                <c:pt idx="79">
                  <c:v>20010424</c:v>
                </c:pt>
                <c:pt idx="80">
                  <c:v>20010425</c:v>
                </c:pt>
                <c:pt idx="81">
                  <c:v>20010426</c:v>
                </c:pt>
                <c:pt idx="82">
                  <c:v>20010427</c:v>
                </c:pt>
                <c:pt idx="83">
                  <c:v>20010430</c:v>
                </c:pt>
                <c:pt idx="84">
                  <c:v>20010502</c:v>
                </c:pt>
                <c:pt idx="85">
                  <c:v>20010503</c:v>
                </c:pt>
                <c:pt idx="86">
                  <c:v>20010504</c:v>
                </c:pt>
                <c:pt idx="87">
                  <c:v>20010507</c:v>
                </c:pt>
                <c:pt idx="88">
                  <c:v>20010508</c:v>
                </c:pt>
                <c:pt idx="89">
                  <c:v>20010509</c:v>
                </c:pt>
                <c:pt idx="90">
                  <c:v>20010510</c:v>
                </c:pt>
                <c:pt idx="91">
                  <c:v>20010511</c:v>
                </c:pt>
                <c:pt idx="92">
                  <c:v>20010514</c:v>
                </c:pt>
                <c:pt idx="93">
                  <c:v>20010515</c:v>
                </c:pt>
                <c:pt idx="94">
                  <c:v>20010516</c:v>
                </c:pt>
                <c:pt idx="95">
                  <c:v>20010517</c:v>
                </c:pt>
                <c:pt idx="96">
                  <c:v>20010518</c:v>
                </c:pt>
                <c:pt idx="97">
                  <c:v>20010521</c:v>
                </c:pt>
                <c:pt idx="98">
                  <c:v>20010522</c:v>
                </c:pt>
                <c:pt idx="99">
                  <c:v>20010523</c:v>
                </c:pt>
                <c:pt idx="100">
                  <c:v>20010524</c:v>
                </c:pt>
                <c:pt idx="101">
                  <c:v>20010525</c:v>
                </c:pt>
                <c:pt idx="102">
                  <c:v>20010528</c:v>
                </c:pt>
                <c:pt idx="103">
                  <c:v>20010529</c:v>
                </c:pt>
                <c:pt idx="104">
                  <c:v>20010530</c:v>
                </c:pt>
                <c:pt idx="105">
                  <c:v>20010531</c:v>
                </c:pt>
                <c:pt idx="106">
                  <c:v>20010601</c:v>
                </c:pt>
                <c:pt idx="107">
                  <c:v>20010604</c:v>
                </c:pt>
                <c:pt idx="108">
                  <c:v>20010605</c:v>
                </c:pt>
                <c:pt idx="109">
                  <c:v>20010606</c:v>
                </c:pt>
                <c:pt idx="110">
                  <c:v>20010607</c:v>
                </c:pt>
                <c:pt idx="111">
                  <c:v>20010608</c:v>
                </c:pt>
                <c:pt idx="112">
                  <c:v>20010611</c:v>
                </c:pt>
                <c:pt idx="113">
                  <c:v>20010612</c:v>
                </c:pt>
                <c:pt idx="114">
                  <c:v>20010613</c:v>
                </c:pt>
                <c:pt idx="115">
                  <c:v>20010614</c:v>
                </c:pt>
                <c:pt idx="116">
                  <c:v>20010615</c:v>
                </c:pt>
                <c:pt idx="117">
                  <c:v>20010618</c:v>
                </c:pt>
                <c:pt idx="118">
                  <c:v>20010619</c:v>
                </c:pt>
                <c:pt idx="119">
                  <c:v>20010620</c:v>
                </c:pt>
                <c:pt idx="120">
                  <c:v>20010621</c:v>
                </c:pt>
                <c:pt idx="121">
                  <c:v>20010622</c:v>
                </c:pt>
                <c:pt idx="122">
                  <c:v>20010625</c:v>
                </c:pt>
                <c:pt idx="123">
                  <c:v>20010626</c:v>
                </c:pt>
                <c:pt idx="124">
                  <c:v>20010627</c:v>
                </c:pt>
                <c:pt idx="125">
                  <c:v>20010628</c:v>
                </c:pt>
                <c:pt idx="126">
                  <c:v>20010629</c:v>
                </c:pt>
                <c:pt idx="127">
                  <c:v>20010702</c:v>
                </c:pt>
                <c:pt idx="128">
                  <c:v>20010703</c:v>
                </c:pt>
                <c:pt idx="129">
                  <c:v>20010704</c:v>
                </c:pt>
                <c:pt idx="130">
                  <c:v>20010705</c:v>
                </c:pt>
                <c:pt idx="131">
                  <c:v>20010706</c:v>
                </c:pt>
                <c:pt idx="132">
                  <c:v>20010709</c:v>
                </c:pt>
                <c:pt idx="133">
                  <c:v>20010710</c:v>
                </c:pt>
                <c:pt idx="134">
                  <c:v>20010711</c:v>
                </c:pt>
                <c:pt idx="135">
                  <c:v>20010712</c:v>
                </c:pt>
                <c:pt idx="136">
                  <c:v>20010713</c:v>
                </c:pt>
                <c:pt idx="137">
                  <c:v>20010716</c:v>
                </c:pt>
                <c:pt idx="138">
                  <c:v>20010717</c:v>
                </c:pt>
                <c:pt idx="139">
                  <c:v>20010718</c:v>
                </c:pt>
                <c:pt idx="140">
                  <c:v>20010719</c:v>
                </c:pt>
                <c:pt idx="141">
                  <c:v>20010720</c:v>
                </c:pt>
                <c:pt idx="142">
                  <c:v>20010723</c:v>
                </c:pt>
                <c:pt idx="143">
                  <c:v>20010724</c:v>
                </c:pt>
                <c:pt idx="144">
                  <c:v>20010725</c:v>
                </c:pt>
                <c:pt idx="145">
                  <c:v>20010726</c:v>
                </c:pt>
                <c:pt idx="146">
                  <c:v>20010727</c:v>
                </c:pt>
                <c:pt idx="147">
                  <c:v>20010730</c:v>
                </c:pt>
                <c:pt idx="148">
                  <c:v>20010731</c:v>
                </c:pt>
                <c:pt idx="149">
                  <c:v>20010801</c:v>
                </c:pt>
                <c:pt idx="150">
                  <c:v>20010802</c:v>
                </c:pt>
                <c:pt idx="151">
                  <c:v>20010803</c:v>
                </c:pt>
                <c:pt idx="152">
                  <c:v>20010806</c:v>
                </c:pt>
                <c:pt idx="153">
                  <c:v>20010807</c:v>
                </c:pt>
                <c:pt idx="154">
                  <c:v>20010808</c:v>
                </c:pt>
                <c:pt idx="155">
                  <c:v>20010809</c:v>
                </c:pt>
                <c:pt idx="156">
                  <c:v>20010810</c:v>
                </c:pt>
                <c:pt idx="157">
                  <c:v>20010813</c:v>
                </c:pt>
                <c:pt idx="158">
                  <c:v>20010814</c:v>
                </c:pt>
                <c:pt idx="159">
                  <c:v>20010815</c:v>
                </c:pt>
                <c:pt idx="160">
                  <c:v>20010816</c:v>
                </c:pt>
                <c:pt idx="161">
                  <c:v>20010817</c:v>
                </c:pt>
                <c:pt idx="162">
                  <c:v>20010820</c:v>
                </c:pt>
                <c:pt idx="163">
                  <c:v>20010821</c:v>
                </c:pt>
                <c:pt idx="164">
                  <c:v>20010822</c:v>
                </c:pt>
                <c:pt idx="165">
                  <c:v>20010823</c:v>
                </c:pt>
                <c:pt idx="166">
                  <c:v>20010824</c:v>
                </c:pt>
                <c:pt idx="167">
                  <c:v>20010827</c:v>
                </c:pt>
                <c:pt idx="168">
                  <c:v>20010828</c:v>
                </c:pt>
                <c:pt idx="169">
                  <c:v>20010829</c:v>
                </c:pt>
                <c:pt idx="170">
                  <c:v>20010830</c:v>
                </c:pt>
                <c:pt idx="171">
                  <c:v>20010831</c:v>
                </c:pt>
                <c:pt idx="172">
                  <c:v>20010903</c:v>
                </c:pt>
                <c:pt idx="173">
                  <c:v>20010904</c:v>
                </c:pt>
                <c:pt idx="174">
                  <c:v>20010905</c:v>
                </c:pt>
                <c:pt idx="175">
                  <c:v>20010906</c:v>
                </c:pt>
                <c:pt idx="176">
                  <c:v>20010907</c:v>
                </c:pt>
                <c:pt idx="177">
                  <c:v>20010910</c:v>
                </c:pt>
                <c:pt idx="178">
                  <c:v>20010911</c:v>
                </c:pt>
                <c:pt idx="179">
                  <c:v>20010912</c:v>
                </c:pt>
                <c:pt idx="180">
                  <c:v>20010913</c:v>
                </c:pt>
                <c:pt idx="181">
                  <c:v>20010914</c:v>
                </c:pt>
                <c:pt idx="182">
                  <c:v>20010917</c:v>
                </c:pt>
                <c:pt idx="183">
                  <c:v>20010918</c:v>
                </c:pt>
                <c:pt idx="184">
                  <c:v>20010919</c:v>
                </c:pt>
                <c:pt idx="185">
                  <c:v>20010920</c:v>
                </c:pt>
                <c:pt idx="186">
                  <c:v>20010921</c:v>
                </c:pt>
                <c:pt idx="187">
                  <c:v>20010924</c:v>
                </c:pt>
                <c:pt idx="188">
                  <c:v>20010925</c:v>
                </c:pt>
                <c:pt idx="189">
                  <c:v>20010926</c:v>
                </c:pt>
                <c:pt idx="190">
                  <c:v>20010927</c:v>
                </c:pt>
                <c:pt idx="191">
                  <c:v>20010928</c:v>
                </c:pt>
                <c:pt idx="192">
                  <c:v>20011001</c:v>
                </c:pt>
                <c:pt idx="193">
                  <c:v>20011002</c:v>
                </c:pt>
                <c:pt idx="194">
                  <c:v>20011003</c:v>
                </c:pt>
                <c:pt idx="195">
                  <c:v>20011004</c:v>
                </c:pt>
                <c:pt idx="196">
                  <c:v>20011005</c:v>
                </c:pt>
                <c:pt idx="197">
                  <c:v>20011008</c:v>
                </c:pt>
                <c:pt idx="198">
                  <c:v>20011009</c:v>
                </c:pt>
                <c:pt idx="199">
                  <c:v>20011010</c:v>
                </c:pt>
                <c:pt idx="200">
                  <c:v>20011011</c:v>
                </c:pt>
                <c:pt idx="201">
                  <c:v>20011012</c:v>
                </c:pt>
                <c:pt idx="202">
                  <c:v>20011015</c:v>
                </c:pt>
                <c:pt idx="203">
                  <c:v>20011016</c:v>
                </c:pt>
                <c:pt idx="204">
                  <c:v>20011017</c:v>
                </c:pt>
                <c:pt idx="205">
                  <c:v>20011018</c:v>
                </c:pt>
                <c:pt idx="206">
                  <c:v>20011019</c:v>
                </c:pt>
                <c:pt idx="207">
                  <c:v>20011022</c:v>
                </c:pt>
                <c:pt idx="208">
                  <c:v>20011023</c:v>
                </c:pt>
                <c:pt idx="209">
                  <c:v>20011024</c:v>
                </c:pt>
                <c:pt idx="210">
                  <c:v>20011025</c:v>
                </c:pt>
                <c:pt idx="211">
                  <c:v>20011026</c:v>
                </c:pt>
                <c:pt idx="212">
                  <c:v>20011029</c:v>
                </c:pt>
                <c:pt idx="213">
                  <c:v>20011030</c:v>
                </c:pt>
                <c:pt idx="214">
                  <c:v>20011031</c:v>
                </c:pt>
                <c:pt idx="215">
                  <c:v>20011101</c:v>
                </c:pt>
                <c:pt idx="216">
                  <c:v>20011102</c:v>
                </c:pt>
                <c:pt idx="217">
                  <c:v>20011105</c:v>
                </c:pt>
                <c:pt idx="218">
                  <c:v>20011106</c:v>
                </c:pt>
                <c:pt idx="219">
                  <c:v>20011107</c:v>
                </c:pt>
                <c:pt idx="220">
                  <c:v>20011108</c:v>
                </c:pt>
                <c:pt idx="221">
                  <c:v>20011109</c:v>
                </c:pt>
                <c:pt idx="222">
                  <c:v>20011112</c:v>
                </c:pt>
                <c:pt idx="223">
                  <c:v>20011113</c:v>
                </c:pt>
                <c:pt idx="224">
                  <c:v>20011114</c:v>
                </c:pt>
                <c:pt idx="225">
                  <c:v>20011115</c:v>
                </c:pt>
                <c:pt idx="226">
                  <c:v>20011116</c:v>
                </c:pt>
                <c:pt idx="227">
                  <c:v>20011119</c:v>
                </c:pt>
                <c:pt idx="228">
                  <c:v>20011120</c:v>
                </c:pt>
                <c:pt idx="229">
                  <c:v>20011121</c:v>
                </c:pt>
                <c:pt idx="230">
                  <c:v>20011122</c:v>
                </c:pt>
                <c:pt idx="231">
                  <c:v>20011123</c:v>
                </c:pt>
                <c:pt idx="232">
                  <c:v>20011126</c:v>
                </c:pt>
                <c:pt idx="233">
                  <c:v>20011127</c:v>
                </c:pt>
                <c:pt idx="234">
                  <c:v>20011128</c:v>
                </c:pt>
                <c:pt idx="235">
                  <c:v>20011129</c:v>
                </c:pt>
                <c:pt idx="236">
                  <c:v>20011130</c:v>
                </c:pt>
                <c:pt idx="237">
                  <c:v>20011203</c:v>
                </c:pt>
                <c:pt idx="238">
                  <c:v>20011204</c:v>
                </c:pt>
                <c:pt idx="239">
                  <c:v>20011205</c:v>
                </c:pt>
                <c:pt idx="240">
                  <c:v>20011206</c:v>
                </c:pt>
                <c:pt idx="241">
                  <c:v>20011207</c:v>
                </c:pt>
                <c:pt idx="242">
                  <c:v>20011210</c:v>
                </c:pt>
                <c:pt idx="243">
                  <c:v>20011211</c:v>
                </c:pt>
                <c:pt idx="244">
                  <c:v>20011212</c:v>
                </c:pt>
                <c:pt idx="245">
                  <c:v>20011213</c:v>
                </c:pt>
                <c:pt idx="246">
                  <c:v>20011214</c:v>
                </c:pt>
                <c:pt idx="247">
                  <c:v>20011217</c:v>
                </c:pt>
                <c:pt idx="248">
                  <c:v>20011218</c:v>
                </c:pt>
                <c:pt idx="249">
                  <c:v>20011219</c:v>
                </c:pt>
                <c:pt idx="250">
                  <c:v>20011220</c:v>
                </c:pt>
                <c:pt idx="251">
                  <c:v>20011221</c:v>
                </c:pt>
                <c:pt idx="252">
                  <c:v>20011227</c:v>
                </c:pt>
                <c:pt idx="253">
                  <c:v>20011228</c:v>
                </c:pt>
                <c:pt idx="254">
                  <c:v>20020102</c:v>
                </c:pt>
                <c:pt idx="255">
                  <c:v>20020103</c:v>
                </c:pt>
                <c:pt idx="256">
                  <c:v>20020104</c:v>
                </c:pt>
                <c:pt idx="257">
                  <c:v>20020107</c:v>
                </c:pt>
                <c:pt idx="258">
                  <c:v>20020108</c:v>
                </c:pt>
                <c:pt idx="259">
                  <c:v>20020109</c:v>
                </c:pt>
                <c:pt idx="260">
                  <c:v>20020110</c:v>
                </c:pt>
                <c:pt idx="261">
                  <c:v>20020111</c:v>
                </c:pt>
                <c:pt idx="262">
                  <c:v>20020114</c:v>
                </c:pt>
                <c:pt idx="263">
                  <c:v>20020115</c:v>
                </c:pt>
                <c:pt idx="264">
                  <c:v>20020116</c:v>
                </c:pt>
                <c:pt idx="265">
                  <c:v>20020117</c:v>
                </c:pt>
                <c:pt idx="266">
                  <c:v>20020118</c:v>
                </c:pt>
                <c:pt idx="267">
                  <c:v>20020121</c:v>
                </c:pt>
                <c:pt idx="268">
                  <c:v>20020122</c:v>
                </c:pt>
                <c:pt idx="269">
                  <c:v>20020123</c:v>
                </c:pt>
                <c:pt idx="270">
                  <c:v>20020124</c:v>
                </c:pt>
                <c:pt idx="271">
                  <c:v>20020125</c:v>
                </c:pt>
                <c:pt idx="272">
                  <c:v>20020128</c:v>
                </c:pt>
                <c:pt idx="273">
                  <c:v>20020129</c:v>
                </c:pt>
                <c:pt idx="274">
                  <c:v>20020130</c:v>
                </c:pt>
                <c:pt idx="275">
                  <c:v>20020131</c:v>
                </c:pt>
                <c:pt idx="276">
                  <c:v>20020201</c:v>
                </c:pt>
                <c:pt idx="277">
                  <c:v>20020204</c:v>
                </c:pt>
                <c:pt idx="278">
                  <c:v>20020205</c:v>
                </c:pt>
                <c:pt idx="279">
                  <c:v>20020206</c:v>
                </c:pt>
                <c:pt idx="280">
                  <c:v>20020207</c:v>
                </c:pt>
                <c:pt idx="281">
                  <c:v>20020208</c:v>
                </c:pt>
                <c:pt idx="282">
                  <c:v>20020211</c:v>
                </c:pt>
                <c:pt idx="283">
                  <c:v>20020212</c:v>
                </c:pt>
                <c:pt idx="284">
                  <c:v>20020213</c:v>
                </c:pt>
                <c:pt idx="285">
                  <c:v>20020214</c:v>
                </c:pt>
                <c:pt idx="286">
                  <c:v>20020215</c:v>
                </c:pt>
                <c:pt idx="287">
                  <c:v>20020218</c:v>
                </c:pt>
                <c:pt idx="288">
                  <c:v>20020219</c:v>
                </c:pt>
                <c:pt idx="289">
                  <c:v>20020220</c:v>
                </c:pt>
                <c:pt idx="290">
                  <c:v>20020221</c:v>
                </c:pt>
                <c:pt idx="291">
                  <c:v>20020222</c:v>
                </c:pt>
                <c:pt idx="292">
                  <c:v>20020225</c:v>
                </c:pt>
                <c:pt idx="293">
                  <c:v>20020226</c:v>
                </c:pt>
                <c:pt idx="294">
                  <c:v>20020227</c:v>
                </c:pt>
                <c:pt idx="295">
                  <c:v>20020228</c:v>
                </c:pt>
                <c:pt idx="296">
                  <c:v>20020301</c:v>
                </c:pt>
                <c:pt idx="297">
                  <c:v>20020304</c:v>
                </c:pt>
                <c:pt idx="298">
                  <c:v>20020305</c:v>
                </c:pt>
                <c:pt idx="299">
                  <c:v>20020306</c:v>
                </c:pt>
                <c:pt idx="300">
                  <c:v>20020307</c:v>
                </c:pt>
                <c:pt idx="301">
                  <c:v>20020308</c:v>
                </c:pt>
                <c:pt idx="302">
                  <c:v>20020311</c:v>
                </c:pt>
                <c:pt idx="303">
                  <c:v>20020312</c:v>
                </c:pt>
                <c:pt idx="304">
                  <c:v>20020313</c:v>
                </c:pt>
                <c:pt idx="305">
                  <c:v>20020314</c:v>
                </c:pt>
                <c:pt idx="306">
                  <c:v>20020315</c:v>
                </c:pt>
                <c:pt idx="307">
                  <c:v>20020318</c:v>
                </c:pt>
                <c:pt idx="308">
                  <c:v>20020319</c:v>
                </c:pt>
                <c:pt idx="309">
                  <c:v>20020320</c:v>
                </c:pt>
                <c:pt idx="310">
                  <c:v>20020321</c:v>
                </c:pt>
                <c:pt idx="311">
                  <c:v>20020322</c:v>
                </c:pt>
                <c:pt idx="312">
                  <c:v>20020325</c:v>
                </c:pt>
                <c:pt idx="313">
                  <c:v>20020326</c:v>
                </c:pt>
                <c:pt idx="314">
                  <c:v>20020327</c:v>
                </c:pt>
                <c:pt idx="315">
                  <c:v>20020328</c:v>
                </c:pt>
                <c:pt idx="316">
                  <c:v>20020402</c:v>
                </c:pt>
                <c:pt idx="317">
                  <c:v>20020403</c:v>
                </c:pt>
                <c:pt idx="318">
                  <c:v>20020404</c:v>
                </c:pt>
                <c:pt idx="319">
                  <c:v>20020405</c:v>
                </c:pt>
                <c:pt idx="320">
                  <c:v>20020408</c:v>
                </c:pt>
                <c:pt idx="321">
                  <c:v>20020409</c:v>
                </c:pt>
                <c:pt idx="322">
                  <c:v>20020410</c:v>
                </c:pt>
                <c:pt idx="323">
                  <c:v>20020411</c:v>
                </c:pt>
                <c:pt idx="324">
                  <c:v>20020412</c:v>
                </c:pt>
                <c:pt idx="325">
                  <c:v>20020415</c:v>
                </c:pt>
                <c:pt idx="326">
                  <c:v>20020416</c:v>
                </c:pt>
                <c:pt idx="327">
                  <c:v>20020417</c:v>
                </c:pt>
                <c:pt idx="328">
                  <c:v>20020418</c:v>
                </c:pt>
                <c:pt idx="329">
                  <c:v>20020419</c:v>
                </c:pt>
                <c:pt idx="330">
                  <c:v>20020422</c:v>
                </c:pt>
                <c:pt idx="331">
                  <c:v>20020423</c:v>
                </c:pt>
                <c:pt idx="332">
                  <c:v>20020424</c:v>
                </c:pt>
                <c:pt idx="333">
                  <c:v>20020425</c:v>
                </c:pt>
                <c:pt idx="334">
                  <c:v>20020426</c:v>
                </c:pt>
                <c:pt idx="335">
                  <c:v>20020429</c:v>
                </c:pt>
                <c:pt idx="336">
                  <c:v>20020430</c:v>
                </c:pt>
                <c:pt idx="337">
                  <c:v>20020502</c:v>
                </c:pt>
                <c:pt idx="338">
                  <c:v>20020503</c:v>
                </c:pt>
                <c:pt idx="339">
                  <c:v>20020506</c:v>
                </c:pt>
                <c:pt idx="340">
                  <c:v>20020507</c:v>
                </c:pt>
                <c:pt idx="341">
                  <c:v>20020508</c:v>
                </c:pt>
                <c:pt idx="342">
                  <c:v>20020509</c:v>
                </c:pt>
                <c:pt idx="343">
                  <c:v>20020510</c:v>
                </c:pt>
                <c:pt idx="344">
                  <c:v>20020513</c:v>
                </c:pt>
                <c:pt idx="345">
                  <c:v>20020514</c:v>
                </c:pt>
                <c:pt idx="346">
                  <c:v>20020515</c:v>
                </c:pt>
                <c:pt idx="347">
                  <c:v>20020516</c:v>
                </c:pt>
                <c:pt idx="348">
                  <c:v>20020517</c:v>
                </c:pt>
                <c:pt idx="349">
                  <c:v>20020520</c:v>
                </c:pt>
                <c:pt idx="350">
                  <c:v>20020521</c:v>
                </c:pt>
                <c:pt idx="351">
                  <c:v>20020522</c:v>
                </c:pt>
                <c:pt idx="352">
                  <c:v>20020523</c:v>
                </c:pt>
                <c:pt idx="353">
                  <c:v>20020524</c:v>
                </c:pt>
                <c:pt idx="354">
                  <c:v>20020527</c:v>
                </c:pt>
                <c:pt idx="355">
                  <c:v>20020528</c:v>
                </c:pt>
                <c:pt idx="356">
                  <c:v>20020529</c:v>
                </c:pt>
                <c:pt idx="357">
                  <c:v>20020530</c:v>
                </c:pt>
                <c:pt idx="358">
                  <c:v>20020531</c:v>
                </c:pt>
                <c:pt idx="359">
                  <c:v>20020603</c:v>
                </c:pt>
                <c:pt idx="360">
                  <c:v>20020604</c:v>
                </c:pt>
                <c:pt idx="361">
                  <c:v>20020605</c:v>
                </c:pt>
                <c:pt idx="362">
                  <c:v>20020606</c:v>
                </c:pt>
                <c:pt idx="363">
                  <c:v>20020607</c:v>
                </c:pt>
                <c:pt idx="364">
                  <c:v>20020610</c:v>
                </c:pt>
                <c:pt idx="365">
                  <c:v>20020611</c:v>
                </c:pt>
                <c:pt idx="366">
                  <c:v>20020612</c:v>
                </c:pt>
                <c:pt idx="367">
                  <c:v>20020613</c:v>
                </c:pt>
                <c:pt idx="368">
                  <c:v>20020614</c:v>
                </c:pt>
                <c:pt idx="369">
                  <c:v>20020617</c:v>
                </c:pt>
                <c:pt idx="370">
                  <c:v>20020618</c:v>
                </c:pt>
                <c:pt idx="371">
                  <c:v>20020619</c:v>
                </c:pt>
                <c:pt idx="372">
                  <c:v>20020620</c:v>
                </c:pt>
                <c:pt idx="373">
                  <c:v>20020621</c:v>
                </c:pt>
                <c:pt idx="374">
                  <c:v>20020624</c:v>
                </c:pt>
                <c:pt idx="375">
                  <c:v>20020625</c:v>
                </c:pt>
                <c:pt idx="376">
                  <c:v>20020626</c:v>
                </c:pt>
                <c:pt idx="377">
                  <c:v>20020627</c:v>
                </c:pt>
                <c:pt idx="378">
                  <c:v>20020628</c:v>
                </c:pt>
                <c:pt idx="379">
                  <c:v>20020701</c:v>
                </c:pt>
                <c:pt idx="380">
                  <c:v>20020702</c:v>
                </c:pt>
                <c:pt idx="381">
                  <c:v>20020703</c:v>
                </c:pt>
                <c:pt idx="382">
                  <c:v>20020704</c:v>
                </c:pt>
                <c:pt idx="383">
                  <c:v>20020705</c:v>
                </c:pt>
                <c:pt idx="384">
                  <c:v>20020708</c:v>
                </c:pt>
                <c:pt idx="385">
                  <c:v>20020709</c:v>
                </c:pt>
                <c:pt idx="386">
                  <c:v>20020710</c:v>
                </c:pt>
                <c:pt idx="387">
                  <c:v>20020711</c:v>
                </c:pt>
                <c:pt idx="388">
                  <c:v>20020712</c:v>
                </c:pt>
                <c:pt idx="389">
                  <c:v>20020715</c:v>
                </c:pt>
                <c:pt idx="390">
                  <c:v>20020716</c:v>
                </c:pt>
                <c:pt idx="391">
                  <c:v>20020717</c:v>
                </c:pt>
                <c:pt idx="392">
                  <c:v>20020718</c:v>
                </c:pt>
                <c:pt idx="393">
                  <c:v>20020719</c:v>
                </c:pt>
                <c:pt idx="394">
                  <c:v>20020722</c:v>
                </c:pt>
                <c:pt idx="395">
                  <c:v>20020723</c:v>
                </c:pt>
                <c:pt idx="396">
                  <c:v>20020724</c:v>
                </c:pt>
                <c:pt idx="397">
                  <c:v>20020725</c:v>
                </c:pt>
                <c:pt idx="398">
                  <c:v>20020726</c:v>
                </c:pt>
                <c:pt idx="399">
                  <c:v>20020729</c:v>
                </c:pt>
                <c:pt idx="400">
                  <c:v>20020730</c:v>
                </c:pt>
                <c:pt idx="401">
                  <c:v>20020731</c:v>
                </c:pt>
                <c:pt idx="402">
                  <c:v>20020801</c:v>
                </c:pt>
                <c:pt idx="403">
                  <c:v>20020802</c:v>
                </c:pt>
                <c:pt idx="404">
                  <c:v>20020805</c:v>
                </c:pt>
                <c:pt idx="405">
                  <c:v>20020806</c:v>
                </c:pt>
                <c:pt idx="406">
                  <c:v>20020807</c:v>
                </c:pt>
                <c:pt idx="407">
                  <c:v>20020808</c:v>
                </c:pt>
                <c:pt idx="408">
                  <c:v>20020809</c:v>
                </c:pt>
                <c:pt idx="409">
                  <c:v>20020812</c:v>
                </c:pt>
                <c:pt idx="410">
                  <c:v>20020813</c:v>
                </c:pt>
                <c:pt idx="411">
                  <c:v>20020814</c:v>
                </c:pt>
                <c:pt idx="412">
                  <c:v>20020815</c:v>
                </c:pt>
                <c:pt idx="413">
                  <c:v>20020816</c:v>
                </c:pt>
                <c:pt idx="414">
                  <c:v>20020819</c:v>
                </c:pt>
                <c:pt idx="415">
                  <c:v>20020820</c:v>
                </c:pt>
                <c:pt idx="416">
                  <c:v>20020821</c:v>
                </c:pt>
                <c:pt idx="417">
                  <c:v>20020822</c:v>
                </c:pt>
                <c:pt idx="418">
                  <c:v>20020823</c:v>
                </c:pt>
                <c:pt idx="419">
                  <c:v>20020826</c:v>
                </c:pt>
                <c:pt idx="420">
                  <c:v>20020827</c:v>
                </c:pt>
                <c:pt idx="421">
                  <c:v>20020828</c:v>
                </c:pt>
                <c:pt idx="422">
                  <c:v>20020829</c:v>
                </c:pt>
                <c:pt idx="423">
                  <c:v>20020830</c:v>
                </c:pt>
                <c:pt idx="424">
                  <c:v>20020902</c:v>
                </c:pt>
                <c:pt idx="425">
                  <c:v>20020903</c:v>
                </c:pt>
                <c:pt idx="426">
                  <c:v>20020904</c:v>
                </c:pt>
                <c:pt idx="427">
                  <c:v>20020905</c:v>
                </c:pt>
                <c:pt idx="428">
                  <c:v>20020906</c:v>
                </c:pt>
                <c:pt idx="429">
                  <c:v>20020909</c:v>
                </c:pt>
                <c:pt idx="430">
                  <c:v>20020910</c:v>
                </c:pt>
                <c:pt idx="431">
                  <c:v>20020911</c:v>
                </c:pt>
                <c:pt idx="432">
                  <c:v>20020912</c:v>
                </c:pt>
                <c:pt idx="433">
                  <c:v>20020913</c:v>
                </c:pt>
                <c:pt idx="434">
                  <c:v>20020916</c:v>
                </c:pt>
                <c:pt idx="435">
                  <c:v>20020917</c:v>
                </c:pt>
                <c:pt idx="436">
                  <c:v>20020918</c:v>
                </c:pt>
                <c:pt idx="437">
                  <c:v>20020919</c:v>
                </c:pt>
                <c:pt idx="438">
                  <c:v>20020920</c:v>
                </c:pt>
                <c:pt idx="439">
                  <c:v>20020923</c:v>
                </c:pt>
                <c:pt idx="440">
                  <c:v>20020924</c:v>
                </c:pt>
                <c:pt idx="441">
                  <c:v>20020925</c:v>
                </c:pt>
                <c:pt idx="442">
                  <c:v>20020926</c:v>
                </c:pt>
                <c:pt idx="443">
                  <c:v>20020927</c:v>
                </c:pt>
                <c:pt idx="444">
                  <c:v>20020930</c:v>
                </c:pt>
                <c:pt idx="445">
                  <c:v>20021001</c:v>
                </c:pt>
                <c:pt idx="446">
                  <c:v>20021002</c:v>
                </c:pt>
                <c:pt idx="447">
                  <c:v>20021003</c:v>
                </c:pt>
                <c:pt idx="448">
                  <c:v>20021004</c:v>
                </c:pt>
                <c:pt idx="449">
                  <c:v>20021007</c:v>
                </c:pt>
                <c:pt idx="450">
                  <c:v>20021008</c:v>
                </c:pt>
                <c:pt idx="451">
                  <c:v>20021009</c:v>
                </c:pt>
                <c:pt idx="452">
                  <c:v>20021010</c:v>
                </c:pt>
                <c:pt idx="453">
                  <c:v>20021011</c:v>
                </c:pt>
                <c:pt idx="454">
                  <c:v>20021014</c:v>
                </c:pt>
                <c:pt idx="455">
                  <c:v>20021015</c:v>
                </c:pt>
                <c:pt idx="456">
                  <c:v>20021016</c:v>
                </c:pt>
                <c:pt idx="457">
                  <c:v>20021017</c:v>
                </c:pt>
                <c:pt idx="458">
                  <c:v>20021018</c:v>
                </c:pt>
                <c:pt idx="459">
                  <c:v>20021021</c:v>
                </c:pt>
                <c:pt idx="460">
                  <c:v>20021022</c:v>
                </c:pt>
                <c:pt idx="461">
                  <c:v>20021023</c:v>
                </c:pt>
                <c:pt idx="462">
                  <c:v>20021024</c:v>
                </c:pt>
                <c:pt idx="463">
                  <c:v>20021025</c:v>
                </c:pt>
                <c:pt idx="464">
                  <c:v>20021028</c:v>
                </c:pt>
                <c:pt idx="465">
                  <c:v>20021029</c:v>
                </c:pt>
                <c:pt idx="466">
                  <c:v>20021030</c:v>
                </c:pt>
                <c:pt idx="467">
                  <c:v>20021031</c:v>
                </c:pt>
                <c:pt idx="468">
                  <c:v>20021101</c:v>
                </c:pt>
                <c:pt idx="469">
                  <c:v>20021104</c:v>
                </c:pt>
                <c:pt idx="470">
                  <c:v>20021105</c:v>
                </c:pt>
                <c:pt idx="471">
                  <c:v>20021106</c:v>
                </c:pt>
                <c:pt idx="472">
                  <c:v>20021107</c:v>
                </c:pt>
                <c:pt idx="473">
                  <c:v>20021108</c:v>
                </c:pt>
                <c:pt idx="474">
                  <c:v>20021111</c:v>
                </c:pt>
                <c:pt idx="475">
                  <c:v>20021112</c:v>
                </c:pt>
                <c:pt idx="476">
                  <c:v>20021113</c:v>
                </c:pt>
                <c:pt idx="477">
                  <c:v>20021114</c:v>
                </c:pt>
                <c:pt idx="478">
                  <c:v>20021115</c:v>
                </c:pt>
                <c:pt idx="479">
                  <c:v>20021118</c:v>
                </c:pt>
                <c:pt idx="480">
                  <c:v>20021119</c:v>
                </c:pt>
                <c:pt idx="481">
                  <c:v>20021120</c:v>
                </c:pt>
                <c:pt idx="482">
                  <c:v>20021121</c:v>
                </c:pt>
                <c:pt idx="483">
                  <c:v>20021122</c:v>
                </c:pt>
                <c:pt idx="484">
                  <c:v>20021125</c:v>
                </c:pt>
                <c:pt idx="485">
                  <c:v>20021126</c:v>
                </c:pt>
                <c:pt idx="486">
                  <c:v>20021127</c:v>
                </c:pt>
                <c:pt idx="487">
                  <c:v>20021128</c:v>
                </c:pt>
                <c:pt idx="488">
                  <c:v>20021129</c:v>
                </c:pt>
                <c:pt idx="489">
                  <c:v>20021202</c:v>
                </c:pt>
                <c:pt idx="490">
                  <c:v>20021203</c:v>
                </c:pt>
                <c:pt idx="491">
                  <c:v>20021204</c:v>
                </c:pt>
                <c:pt idx="492">
                  <c:v>20021205</c:v>
                </c:pt>
                <c:pt idx="493">
                  <c:v>20021206</c:v>
                </c:pt>
                <c:pt idx="494">
                  <c:v>20021209</c:v>
                </c:pt>
                <c:pt idx="495">
                  <c:v>20021210</c:v>
                </c:pt>
                <c:pt idx="496">
                  <c:v>20021211</c:v>
                </c:pt>
                <c:pt idx="497">
                  <c:v>20021212</c:v>
                </c:pt>
                <c:pt idx="498">
                  <c:v>20021213</c:v>
                </c:pt>
                <c:pt idx="499">
                  <c:v>20021216</c:v>
                </c:pt>
                <c:pt idx="500">
                  <c:v>20021217</c:v>
                </c:pt>
                <c:pt idx="501">
                  <c:v>20021218</c:v>
                </c:pt>
                <c:pt idx="502">
                  <c:v>20021219</c:v>
                </c:pt>
                <c:pt idx="503">
                  <c:v>20021220</c:v>
                </c:pt>
                <c:pt idx="504">
                  <c:v>20021223</c:v>
                </c:pt>
                <c:pt idx="505">
                  <c:v>20021227</c:v>
                </c:pt>
                <c:pt idx="506">
                  <c:v>20021230</c:v>
                </c:pt>
                <c:pt idx="507">
                  <c:v>20030102</c:v>
                </c:pt>
                <c:pt idx="508">
                  <c:v>20030103</c:v>
                </c:pt>
                <c:pt idx="509">
                  <c:v>20030106</c:v>
                </c:pt>
                <c:pt idx="510">
                  <c:v>20030107</c:v>
                </c:pt>
                <c:pt idx="511">
                  <c:v>20030108</c:v>
                </c:pt>
                <c:pt idx="512">
                  <c:v>20030109</c:v>
                </c:pt>
                <c:pt idx="513">
                  <c:v>20030110</c:v>
                </c:pt>
                <c:pt idx="514">
                  <c:v>20030113</c:v>
                </c:pt>
                <c:pt idx="515">
                  <c:v>20030114</c:v>
                </c:pt>
                <c:pt idx="516">
                  <c:v>20030115</c:v>
                </c:pt>
                <c:pt idx="517">
                  <c:v>20030116</c:v>
                </c:pt>
                <c:pt idx="518">
                  <c:v>20030117</c:v>
                </c:pt>
                <c:pt idx="519">
                  <c:v>20030120</c:v>
                </c:pt>
                <c:pt idx="520">
                  <c:v>20030121</c:v>
                </c:pt>
                <c:pt idx="521">
                  <c:v>20030122</c:v>
                </c:pt>
                <c:pt idx="522">
                  <c:v>20030123</c:v>
                </c:pt>
                <c:pt idx="523">
                  <c:v>20030124</c:v>
                </c:pt>
                <c:pt idx="524">
                  <c:v>20030127</c:v>
                </c:pt>
                <c:pt idx="525">
                  <c:v>20030128</c:v>
                </c:pt>
                <c:pt idx="526">
                  <c:v>20030129</c:v>
                </c:pt>
                <c:pt idx="527">
                  <c:v>20030130</c:v>
                </c:pt>
                <c:pt idx="528">
                  <c:v>20030131</c:v>
                </c:pt>
                <c:pt idx="529">
                  <c:v>20030203</c:v>
                </c:pt>
                <c:pt idx="530">
                  <c:v>20030204</c:v>
                </c:pt>
                <c:pt idx="531">
                  <c:v>20030205</c:v>
                </c:pt>
                <c:pt idx="532">
                  <c:v>20030206</c:v>
                </c:pt>
                <c:pt idx="533">
                  <c:v>20030207</c:v>
                </c:pt>
                <c:pt idx="534">
                  <c:v>20030210</c:v>
                </c:pt>
                <c:pt idx="535">
                  <c:v>20030211</c:v>
                </c:pt>
                <c:pt idx="536">
                  <c:v>20030212</c:v>
                </c:pt>
                <c:pt idx="537">
                  <c:v>20030213</c:v>
                </c:pt>
                <c:pt idx="538">
                  <c:v>20030214</c:v>
                </c:pt>
                <c:pt idx="539">
                  <c:v>20030217</c:v>
                </c:pt>
                <c:pt idx="540">
                  <c:v>20030218</c:v>
                </c:pt>
                <c:pt idx="541">
                  <c:v>20030219</c:v>
                </c:pt>
                <c:pt idx="542">
                  <c:v>20030220</c:v>
                </c:pt>
                <c:pt idx="543">
                  <c:v>20030221</c:v>
                </c:pt>
                <c:pt idx="544">
                  <c:v>20030224</c:v>
                </c:pt>
                <c:pt idx="545">
                  <c:v>20030225</c:v>
                </c:pt>
                <c:pt idx="546">
                  <c:v>20030226</c:v>
                </c:pt>
                <c:pt idx="547">
                  <c:v>20030227</c:v>
                </c:pt>
                <c:pt idx="548">
                  <c:v>20030228</c:v>
                </c:pt>
                <c:pt idx="549">
                  <c:v>20030303</c:v>
                </c:pt>
                <c:pt idx="550">
                  <c:v>20030304</c:v>
                </c:pt>
                <c:pt idx="551">
                  <c:v>20030305</c:v>
                </c:pt>
                <c:pt idx="552">
                  <c:v>20030306</c:v>
                </c:pt>
                <c:pt idx="553">
                  <c:v>20030307</c:v>
                </c:pt>
                <c:pt idx="554">
                  <c:v>20030310</c:v>
                </c:pt>
                <c:pt idx="555">
                  <c:v>20030311</c:v>
                </c:pt>
                <c:pt idx="556">
                  <c:v>20030312</c:v>
                </c:pt>
                <c:pt idx="557">
                  <c:v>20030313</c:v>
                </c:pt>
                <c:pt idx="558">
                  <c:v>20030314</c:v>
                </c:pt>
                <c:pt idx="559">
                  <c:v>20030317</c:v>
                </c:pt>
                <c:pt idx="560">
                  <c:v>20030318</c:v>
                </c:pt>
                <c:pt idx="561">
                  <c:v>20030319</c:v>
                </c:pt>
                <c:pt idx="562">
                  <c:v>20030320</c:v>
                </c:pt>
                <c:pt idx="563">
                  <c:v>20030321</c:v>
                </c:pt>
                <c:pt idx="564">
                  <c:v>20030324</c:v>
                </c:pt>
                <c:pt idx="565">
                  <c:v>20030325</c:v>
                </c:pt>
                <c:pt idx="566">
                  <c:v>20030326</c:v>
                </c:pt>
                <c:pt idx="567">
                  <c:v>20030327</c:v>
                </c:pt>
                <c:pt idx="568">
                  <c:v>20030328</c:v>
                </c:pt>
                <c:pt idx="569">
                  <c:v>20030331</c:v>
                </c:pt>
                <c:pt idx="570">
                  <c:v>20030401</c:v>
                </c:pt>
                <c:pt idx="571">
                  <c:v>20030402</c:v>
                </c:pt>
                <c:pt idx="572">
                  <c:v>20030403</c:v>
                </c:pt>
                <c:pt idx="573">
                  <c:v>20030404</c:v>
                </c:pt>
                <c:pt idx="574">
                  <c:v>20030407</c:v>
                </c:pt>
                <c:pt idx="575">
                  <c:v>20030408</c:v>
                </c:pt>
                <c:pt idx="576">
                  <c:v>20030409</c:v>
                </c:pt>
                <c:pt idx="577">
                  <c:v>20030410</c:v>
                </c:pt>
                <c:pt idx="578">
                  <c:v>20030411</c:v>
                </c:pt>
                <c:pt idx="579">
                  <c:v>20030414</c:v>
                </c:pt>
                <c:pt idx="580">
                  <c:v>20030415</c:v>
                </c:pt>
                <c:pt idx="581">
                  <c:v>20030416</c:v>
                </c:pt>
                <c:pt idx="582">
                  <c:v>20030417</c:v>
                </c:pt>
                <c:pt idx="583">
                  <c:v>20030422</c:v>
                </c:pt>
                <c:pt idx="584">
                  <c:v>20030423</c:v>
                </c:pt>
                <c:pt idx="585">
                  <c:v>20030424</c:v>
                </c:pt>
                <c:pt idx="586">
                  <c:v>20030425</c:v>
                </c:pt>
                <c:pt idx="587">
                  <c:v>20030428</c:v>
                </c:pt>
                <c:pt idx="588">
                  <c:v>20030429</c:v>
                </c:pt>
                <c:pt idx="589">
                  <c:v>20030430</c:v>
                </c:pt>
                <c:pt idx="590">
                  <c:v>20030502</c:v>
                </c:pt>
                <c:pt idx="591">
                  <c:v>20030505</c:v>
                </c:pt>
                <c:pt idx="592">
                  <c:v>20030506</c:v>
                </c:pt>
                <c:pt idx="593">
                  <c:v>20030507</c:v>
                </c:pt>
                <c:pt idx="594">
                  <c:v>20030508</c:v>
                </c:pt>
                <c:pt idx="595">
                  <c:v>20030509</c:v>
                </c:pt>
                <c:pt idx="596">
                  <c:v>20030512</c:v>
                </c:pt>
                <c:pt idx="597">
                  <c:v>20030513</c:v>
                </c:pt>
                <c:pt idx="598">
                  <c:v>20030514</c:v>
                </c:pt>
                <c:pt idx="599">
                  <c:v>20030515</c:v>
                </c:pt>
                <c:pt idx="600">
                  <c:v>20030516</c:v>
                </c:pt>
                <c:pt idx="601">
                  <c:v>20030519</c:v>
                </c:pt>
                <c:pt idx="602">
                  <c:v>20030520</c:v>
                </c:pt>
                <c:pt idx="603">
                  <c:v>20030521</c:v>
                </c:pt>
                <c:pt idx="604">
                  <c:v>20030522</c:v>
                </c:pt>
                <c:pt idx="605">
                  <c:v>20030523</c:v>
                </c:pt>
                <c:pt idx="606">
                  <c:v>20030526</c:v>
                </c:pt>
                <c:pt idx="607">
                  <c:v>20030527</c:v>
                </c:pt>
                <c:pt idx="608">
                  <c:v>20030528</c:v>
                </c:pt>
                <c:pt idx="609">
                  <c:v>20030529</c:v>
                </c:pt>
                <c:pt idx="610">
                  <c:v>20030530</c:v>
                </c:pt>
                <c:pt idx="611">
                  <c:v>20030602</c:v>
                </c:pt>
                <c:pt idx="612">
                  <c:v>20030603</c:v>
                </c:pt>
                <c:pt idx="613">
                  <c:v>20030604</c:v>
                </c:pt>
                <c:pt idx="614">
                  <c:v>20030605</c:v>
                </c:pt>
                <c:pt idx="615">
                  <c:v>20030606</c:v>
                </c:pt>
                <c:pt idx="616">
                  <c:v>20030609</c:v>
                </c:pt>
                <c:pt idx="617">
                  <c:v>20030610</c:v>
                </c:pt>
                <c:pt idx="618">
                  <c:v>20030611</c:v>
                </c:pt>
                <c:pt idx="619">
                  <c:v>20030612</c:v>
                </c:pt>
                <c:pt idx="620">
                  <c:v>20030613</c:v>
                </c:pt>
                <c:pt idx="621">
                  <c:v>20030616</c:v>
                </c:pt>
                <c:pt idx="622">
                  <c:v>20030617</c:v>
                </c:pt>
                <c:pt idx="623">
                  <c:v>20030618</c:v>
                </c:pt>
                <c:pt idx="624">
                  <c:v>20030619</c:v>
                </c:pt>
                <c:pt idx="625">
                  <c:v>20030620</c:v>
                </c:pt>
                <c:pt idx="626">
                  <c:v>20030623</c:v>
                </c:pt>
                <c:pt idx="627">
                  <c:v>20030624</c:v>
                </c:pt>
                <c:pt idx="628">
                  <c:v>20030625</c:v>
                </c:pt>
                <c:pt idx="629">
                  <c:v>20030626</c:v>
                </c:pt>
                <c:pt idx="630">
                  <c:v>20030627</c:v>
                </c:pt>
                <c:pt idx="631">
                  <c:v>20030630</c:v>
                </c:pt>
                <c:pt idx="632">
                  <c:v>20030701</c:v>
                </c:pt>
                <c:pt idx="633">
                  <c:v>20030702</c:v>
                </c:pt>
                <c:pt idx="634">
                  <c:v>20030703</c:v>
                </c:pt>
                <c:pt idx="635">
                  <c:v>20030704</c:v>
                </c:pt>
                <c:pt idx="636">
                  <c:v>20030707</c:v>
                </c:pt>
                <c:pt idx="637">
                  <c:v>20030708</c:v>
                </c:pt>
                <c:pt idx="638">
                  <c:v>20030709</c:v>
                </c:pt>
                <c:pt idx="639">
                  <c:v>20030710</c:v>
                </c:pt>
                <c:pt idx="640">
                  <c:v>20030711</c:v>
                </c:pt>
                <c:pt idx="641">
                  <c:v>20030714</c:v>
                </c:pt>
                <c:pt idx="642">
                  <c:v>20030715</c:v>
                </c:pt>
                <c:pt idx="643">
                  <c:v>20030716</c:v>
                </c:pt>
                <c:pt idx="644">
                  <c:v>20030717</c:v>
                </c:pt>
                <c:pt idx="645">
                  <c:v>20030718</c:v>
                </c:pt>
                <c:pt idx="646">
                  <c:v>20030721</c:v>
                </c:pt>
                <c:pt idx="647">
                  <c:v>20030722</c:v>
                </c:pt>
                <c:pt idx="648">
                  <c:v>20030723</c:v>
                </c:pt>
                <c:pt idx="649">
                  <c:v>20030724</c:v>
                </c:pt>
                <c:pt idx="650">
                  <c:v>20030725</c:v>
                </c:pt>
                <c:pt idx="651">
                  <c:v>20030728</c:v>
                </c:pt>
                <c:pt idx="652">
                  <c:v>20030729</c:v>
                </c:pt>
                <c:pt idx="653">
                  <c:v>20030730</c:v>
                </c:pt>
                <c:pt idx="654">
                  <c:v>20030731</c:v>
                </c:pt>
                <c:pt idx="655">
                  <c:v>20030801</c:v>
                </c:pt>
                <c:pt idx="656">
                  <c:v>20030804</c:v>
                </c:pt>
                <c:pt idx="657">
                  <c:v>20030805</c:v>
                </c:pt>
                <c:pt idx="658">
                  <c:v>20030806</c:v>
                </c:pt>
                <c:pt idx="659">
                  <c:v>20030807</c:v>
                </c:pt>
                <c:pt idx="660">
                  <c:v>20030808</c:v>
                </c:pt>
                <c:pt idx="661">
                  <c:v>20030811</c:v>
                </c:pt>
                <c:pt idx="662">
                  <c:v>20030812</c:v>
                </c:pt>
                <c:pt idx="663">
                  <c:v>20030813</c:v>
                </c:pt>
                <c:pt idx="664">
                  <c:v>20030814</c:v>
                </c:pt>
                <c:pt idx="665">
                  <c:v>20030815</c:v>
                </c:pt>
                <c:pt idx="666">
                  <c:v>20030818</c:v>
                </c:pt>
                <c:pt idx="667">
                  <c:v>20030819</c:v>
                </c:pt>
                <c:pt idx="668">
                  <c:v>20030820</c:v>
                </c:pt>
                <c:pt idx="669">
                  <c:v>20030821</c:v>
                </c:pt>
                <c:pt idx="670">
                  <c:v>20030822</c:v>
                </c:pt>
                <c:pt idx="671">
                  <c:v>20030825</c:v>
                </c:pt>
                <c:pt idx="672">
                  <c:v>20030826</c:v>
                </c:pt>
                <c:pt idx="673">
                  <c:v>20030827</c:v>
                </c:pt>
                <c:pt idx="674">
                  <c:v>20030828</c:v>
                </c:pt>
                <c:pt idx="675">
                  <c:v>20030829</c:v>
                </c:pt>
                <c:pt idx="676">
                  <c:v>20030901</c:v>
                </c:pt>
                <c:pt idx="677">
                  <c:v>20030902</c:v>
                </c:pt>
                <c:pt idx="678">
                  <c:v>20030903</c:v>
                </c:pt>
                <c:pt idx="679">
                  <c:v>20030904</c:v>
                </c:pt>
                <c:pt idx="680">
                  <c:v>20030905</c:v>
                </c:pt>
                <c:pt idx="681">
                  <c:v>20030908</c:v>
                </c:pt>
                <c:pt idx="682">
                  <c:v>20030909</c:v>
                </c:pt>
                <c:pt idx="683">
                  <c:v>20030910</c:v>
                </c:pt>
                <c:pt idx="684">
                  <c:v>20030911</c:v>
                </c:pt>
                <c:pt idx="685">
                  <c:v>20030912</c:v>
                </c:pt>
                <c:pt idx="686">
                  <c:v>20030915</c:v>
                </c:pt>
                <c:pt idx="687">
                  <c:v>20030916</c:v>
                </c:pt>
                <c:pt idx="688">
                  <c:v>20030917</c:v>
                </c:pt>
                <c:pt idx="689">
                  <c:v>20030918</c:v>
                </c:pt>
                <c:pt idx="690">
                  <c:v>20030919</c:v>
                </c:pt>
                <c:pt idx="691">
                  <c:v>20030922</c:v>
                </c:pt>
                <c:pt idx="692">
                  <c:v>20030923</c:v>
                </c:pt>
                <c:pt idx="693">
                  <c:v>20030924</c:v>
                </c:pt>
                <c:pt idx="694">
                  <c:v>20030925</c:v>
                </c:pt>
                <c:pt idx="695">
                  <c:v>20030926</c:v>
                </c:pt>
                <c:pt idx="696">
                  <c:v>20030929</c:v>
                </c:pt>
                <c:pt idx="697">
                  <c:v>20030930</c:v>
                </c:pt>
                <c:pt idx="698">
                  <c:v>20031001</c:v>
                </c:pt>
                <c:pt idx="699">
                  <c:v>20031002</c:v>
                </c:pt>
                <c:pt idx="700">
                  <c:v>20031003</c:v>
                </c:pt>
                <c:pt idx="701">
                  <c:v>20031006</c:v>
                </c:pt>
                <c:pt idx="702">
                  <c:v>20031007</c:v>
                </c:pt>
                <c:pt idx="703">
                  <c:v>20031008</c:v>
                </c:pt>
                <c:pt idx="704">
                  <c:v>20031009</c:v>
                </c:pt>
                <c:pt idx="705">
                  <c:v>20031010</c:v>
                </c:pt>
                <c:pt idx="706">
                  <c:v>20031013</c:v>
                </c:pt>
                <c:pt idx="707">
                  <c:v>20031014</c:v>
                </c:pt>
                <c:pt idx="708">
                  <c:v>20031015</c:v>
                </c:pt>
                <c:pt idx="709">
                  <c:v>20031016</c:v>
                </c:pt>
                <c:pt idx="710">
                  <c:v>20031017</c:v>
                </c:pt>
                <c:pt idx="711">
                  <c:v>20031020</c:v>
                </c:pt>
                <c:pt idx="712">
                  <c:v>20031021</c:v>
                </c:pt>
                <c:pt idx="713">
                  <c:v>20031022</c:v>
                </c:pt>
                <c:pt idx="714">
                  <c:v>20031023</c:v>
                </c:pt>
                <c:pt idx="715">
                  <c:v>20031024</c:v>
                </c:pt>
                <c:pt idx="716">
                  <c:v>20031027</c:v>
                </c:pt>
                <c:pt idx="717">
                  <c:v>20031028</c:v>
                </c:pt>
                <c:pt idx="718">
                  <c:v>20031029</c:v>
                </c:pt>
                <c:pt idx="719">
                  <c:v>20031030</c:v>
                </c:pt>
                <c:pt idx="720">
                  <c:v>20031031</c:v>
                </c:pt>
                <c:pt idx="721">
                  <c:v>20031103</c:v>
                </c:pt>
                <c:pt idx="722">
                  <c:v>20031104</c:v>
                </c:pt>
                <c:pt idx="723">
                  <c:v>20031105</c:v>
                </c:pt>
                <c:pt idx="724">
                  <c:v>20031106</c:v>
                </c:pt>
                <c:pt idx="725">
                  <c:v>20031107</c:v>
                </c:pt>
                <c:pt idx="726">
                  <c:v>20031110</c:v>
                </c:pt>
                <c:pt idx="727">
                  <c:v>20031111</c:v>
                </c:pt>
                <c:pt idx="728">
                  <c:v>20031112</c:v>
                </c:pt>
                <c:pt idx="729">
                  <c:v>20031113</c:v>
                </c:pt>
                <c:pt idx="730">
                  <c:v>20031114</c:v>
                </c:pt>
                <c:pt idx="731">
                  <c:v>20031117</c:v>
                </c:pt>
                <c:pt idx="732">
                  <c:v>20031118</c:v>
                </c:pt>
                <c:pt idx="733">
                  <c:v>20031119</c:v>
                </c:pt>
                <c:pt idx="734">
                  <c:v>20031120</c:v>
                </c:pt>
                <c:pt idx="735">
                  <c:v>20031121</c:v>
                </c:pt>
                <c:pt idx="736">
                  <c:v>20031124</c:v>
                </c:pt>
                <c:pt idx="737">
                  <c:v>20031125</c:v>
                </c:pt>
                <c:pt idx="738">
                  <c:v>20031126</c:v>
                </c:pt>
                <c:pt idx="739">
                  <c:v>20031127</c:v>
                </c:pt>
                <c:pt idx="740">
                  <c:v>20031128</c:v>
                </c:pt>
                <c:pt idx="741">
                  <c:v>20031201</c:v>
                </c:pt>
                <c:pt idx="742">
                  <c:v>20031202</c:v>
                </c:pt>
                <c:pt idx="743">
                  <c:v>20031203</c:v>
                </c:pt>
                <c:pt idx="744">
                  <c:v>20031204</c:v>
                </c:pt>
                <c:pt idx="745">
                  <c:v>20031205</c:v>
                </c:pt>
                <c:pt idx="746">
                  <c:v>20031208</c:v>
                </c:pt>
                <c:pt idx="747">
                  <c:v>20031209</c:v>
                </c:pt>
                <c:pt idx="748">
                  <c:v>20031210</c:v>
                </c:pt>
                <c:pt idx="749">
                  <c:v>20031211</c:v>
                </c:pt>
                <c:pt idx="750">
                  <c:v>20031212</c:v>
                </c:pt>
                <c:pt idx="751">
                  <c:v>20031215</c:v>
                </c:pt>
                <c:pt idx="752">
                  <c:v>20031216</c:v>
                </c:pt>
                <c:pt idx="753">
                  <c:v>20031217</c:v>
                </c:pt>
                <c:pt idx="754">
                  <c:v>20031218</c:v>
                </c:pt>
                <c:pt idx="755">
                  <c:v>20031219</c:v>
                </c:pt>
                <c:pt idx="756">
                  <c:v>20031222</c:v>
                </c:pt>
                <c:pt idx="757">
                  <c:v>20031223</c:v>
                </c:pt>
                <c:pt idx="758">
                  <c:v>20031229</c:v>
                </c:pt>
                <c:pt idx="759">
                  <c:v>20031230</c:v>
                </c:pt>
                <c:pt idx="760">
                  <c:v>20040102</c:v>
                </c:pt>
                <c:pt idx="761">
                  <c:v>20040105</c:v>
                </c:pt>
                <c:pt idx="762">
                  <c:v>20040106</c:v>
                </c:pt>
                <c:pt idx="763">
                  <c:v>20040107</c:v>
                </c:pt>
                <c:pt idx="764">
                  <c:v>20040108</c:v>
                </c:pt>
                <c:pt idx="765">
                  <c:v>20040109</c:v>
                </c:pt>
                <c:pt idx="766">
                  <c:v>20040112</c:v>
                </c:pt>
                <c:pt idx="767">
                  <c:v>20040113</c:v>
                </c:pt>
                <c:pt idx="768">
                  <c:v>20040114</c:v>
                </c:pt>
                <c:pt idx="769">
                  <c:v>20040115</c:v>
                </c:pt>
                <c:pt idx="770">
                  <c:v>20040116</c:v>
                </c:pt>
                <c:pt idx="771">
                  <c:v>20040119</c:v>
                </c:pt>
                <c:pt idx="772">
                  <c:v>20040120</c:v>
                </c:pt>
                <c:pt idx="773">
                  <c:v>20040121</c:v>
                </c:pt>
                <c:pt idx="774">
                  <c:v>20040122</c:v>
                </c:pt>
                <c:pt idx="775">
                  <c:v>20040123</c:v>
                </c:pt>
                <c:pt idx="776">
                  <c:v>20040126</c:v>
                </c:pt>
                <c:pt idx="777">
                  <c:v>20040127</c:v>
                </c:pt>
                <c:pt idx="778">
                  <c:v>20040128</c:v>
                </c:pt>
                <c:pt idx="779">
                  <c:v>20040129</c:v>
                </c:pt>
                <c:pt idx="780">
                  <c:v>20040130</c:v>
                </c:pt>
                <c:pt idx="781">
                  <c:v>20040202</c:v>
                </c:pt>
                <c:pt idx="782">
                  <c:v>20040203</c:v>
                </c:pt>
                <c:pt idx="783">
                  <c:v>20040204</c:v>
                </c:pt>
                <c:pt idx="784">
                  <c:v>20040205</c:v>
                </c:pt>
                <c:pt idx="785">
                  <c:v>20040206</c:v>
                </c:pt>
                <c:pt idx="786">
                  <c:v>20040209</c:v>
                </c:pt>
                <c:pt idx="787">
                  <c:v>20040210</c:v>
                </c:pt>
                <c:pt idx="788">
                  <c:v>20040211</c:v>
                </c:pt>
                <c:pt idx="789">
                  <c:v>20040212</c:v>
                </c:pt>
                <c:pt idx="790">
                  <c:v>20040213</c:v>
                </c:pt>
                <c:pt idx="791">
                  <c:v>20040216</c:v>
                </c:pt>
                <c:pt idx="792">
                  <c:v>20040217</c:v>
                </c:pt>
                <c:pt idx="793">
                  <c:v>20040218</c:v>
                </c:pt>
                <c:pt idx="794">
                  <c:v>20040219</c:v>
                </c:pt>
                <c:pt idx="795">
                  <c:v>20040220</c:v>
                </c:pt>
                <c:pt idx="796">
                  <c:v>20040223</c:v>
                </c:pt>
                <c:pt idx="797">
                  <c:v>20040224</c:v>
                </c:pt>
                <c:pt idx="798">
                  <c:v>20040225</c:v>
                </c:pt>
                <c:pt idx="799">
                  <c:v>20040226</c:v>
                </c:pt>
                <c:pt idx="800">
                  <c:v>20040227</c:v>
                </c:pt>
                <c:pt idx="801">
                  <c:v>20040301</c:v>
                </c:pt>
                <c:pt idx="802">
                  <c:v>20040302</c:v>
                </c:pt>
                <c:pt idx="803">
                  <c:v>20040303</c:v>
                </c:pt>
                <c:pt idx="804">
                  <c:v>20040304</c:v>
                </c:pt>
                <c:pt idx="805">
                  <c:v>20040305</c:v>
                </c:pt>
                <c:pt idx="806">
                  <c:v>20040308</c:v>
                </c:pt>
                <c:pt idx="807">
                  <c:v>20040309</c:v>
                </c:pt>
                <c:pt idx="808">
                  <c:v>20040310</c:v>
                </c:pt>
                <c:pt idx="809">
                  <c:v>20040311</c:v>
                </c:pt>
                <c:pt idx="810">
                  <c:v>20040312</c:v>
                </c:pt>
                <c:pt idx="811">
                  <c:v>20040315</c:v>
                </c:pt>
                <c:pt idx="812">
                  <c:v>20040316</c:v>
                </c:pt>
                <c:pt idx="813">
                  <c:v>20040317</c:v>
                </c:pt>
                <c:pt idx="814">
                  <c:v>20040318</c:v>
                </c:pt>
                <c:pt idx="815">
                  <c:v>20040319</c:v>
                </c:pt>
                <c:pt idx="816">
                  <c:v>20040322</c:v>
                </c:pt>
                <c:pt idx="817">
                  <c:v>20040323</c:v>
                </c:pt>
                <c:pt idx="818">
                  <c:v>20040324</c:v>
                </c:pt>
                <c:pt idx="819">
                  <c:v>20040325</c:v>
                </c:pt>
                <c:pt idx="820">
                  <c:v>20040326</c:v>
                </c:pt>
                <c:pt idx="821">
                  <c:v>20040329</c:v>
                </c:pt>
                <c:pt idx="822">
                  <c:v>20040330</c:v>
                </c:pt>
                <c:pt idx="823">
                  <c:v>20040331</c:v>
                </c:pt>
                <c:pt idx="824">
                  <c:v>20040401</c:v>
                </c:pt>
                <c:pt idx="825">
                  <c:v>20040402</c:v>
                </c:pt>
                <c:pt idx="826">
                  <c:v>20040405</c:v>
                </c:pt>
                <c:pt idx="827">
                  <c:v>20040406</c:v>
                </c:pt>
                <c:pt idx="828">
                  <c:v>20040407</c:v>
                </c:pt>
                <c:pt idx="829">
                  <c:v>20040408</c:v>
                </c:pt>
                <c:pt idx="830">
                  <c:v>20040413</c:v>
                </c:pt>
                <c:pt idx="831">
                  <c:v>20040414</c:v>
                </c:pt>
                <c:pt idx="832">
                  <c:v>20040415</c:v>
                </c:pt>
                <c:pt idx="833">
                  <c:v>20040416</c:v>
                </c:pt>
                <c:pt idx="834">
                  <c:v>20040419</c:v>
                </c:pt>
                <c:pt idx="835">
                  <c:v>20040420</c:v>
                </c:pt>
                <c:pt idx="836">
                  <c:v>20040421</c:v>
                </c:pt>
                <c:pt idx="837">
                  <c:v>20040422</c:v>
                </c:pt>
                <c:pt idx="838">
                  <c:v>20040423</c:v>
                </c:pt>
                <c:pt idx="839">
                  <c:v>20040426</c:v>
                </c:pt>
                <c:pt idx="840">
                  <c:v>20040427</c:v>
                </c:pt>
                <c:pt idx="841">
                  <c:v>20040428</c:v>
                </c:pt>
                <c:pt idx="842">
                  <c:v>20040429</c:v>
                </c:pt>
                <c:pt idx="843">
                  <c:v>20040430</c:v>
                </c:pt>
                <c:pt idx="844">
                  <c:v>20040503</c:v>
                </c:pt>
                <c:pt idx="845">
                  <c:v>20040504</c:v>
                </c:pt>
                <c:pt idx="846">
                  <c:v>20040505</c:v>
                </c:pt>
                <c:pt idx="847">
                  <c:v>20040506</c:v>
                </c:pt>
                <c:pt idx="848">
                  <c:v>20040507</c:v>
                </c:pt>
                <c:pt idx="849">
                  <c:v>20040510</c:v>
                </c:pt>
                <c:pt idx="850">
                  <c:v>20040511</c:v>
                </c:pt>
                <c:pt idx="851">
                  <c:v>20040512</c:v>
                </c:pt>
                <c:pt idx="852">
                  <c:v>20040513</c:v>
                </c:pt>
                <c:pt idx="853">
                  <c:v>20040514</c:v>
                </c:pt>
                <c:pt idx="854">
                  <c:v>20040517</c:v>
                </c:pt>
                <c:pt idx="855">
                  <c:v>20040518</c:v>
                </c:pt>
                <c:pt idx="856">
                  <c:v>20040519</c:v>
                </c:pt>
                <c:pt idx="857">
                  <c:v>20040520</c:v>
                </c:pt>
                <c:pt idx="858">
                  <c:v>20040521</c:v>
                </c:pt>
                <c:pt idx="859">
                  <c:v>20040524</c:v>
                </c:pt>
                <c:pt idx="860">
                  <c:v>20040525</c:v>
                </c:pt>
                <c:pt idx="861">
                  <c:v>20040526</c:v>
                </c:pt>
                <c:pt idx="862">
                  <c:v>20040527</c:v>
                </c:pt>
                <c:pt idx="863">
                  <c:v>20040528</c:v>
                </c:pt>
                <c:pt idx="864">
                  <c:v>20040531</c:v>
                </c:pt>
                <c:pt idx="865">
                  <c:v>20040601</c:v>
                </c:pt>
                <c:pt idx="866">
                  <c:v>20040602</c:v>
                </c:pt>
                <c:pt idx="867">
                  <c:v>20040603</c:v>
                </c:pt>
                <c:pt idx="868">
                  <c:v>20040604</c:v>
                </c:pt>
                <c:pt idx="869">
                  <c:v>20040607</c:v>
                </c:pt>
                <c:pt idx="870">
                  <c:v>20040608</c:v>
                </c:pt>
                <c:pt idx="871">
                  <c:v>20040609</c:v>
                </c:pt>
                <c:pt idx="872">
                  <c:v>20040610</c:v>
                </c:pt>
                <c:pt idx="873">
                  <c:v>20040611</c:v>
                </c:pt>
                <c:pt idx="874">
                  <c:v>20040614</c:v>
                </c:pt>
                <c:pt idx="875">
                  <c:v>20040615</c:v>
                </c:pt>
                <c:pt idx="876">
                  <c:v>20040616</c:v>
                </c:pt>
                <c:pt idx="877">
                  <c:v>20040617</c:v>
                </c:pt>
                <c:pt idx="878">
                  <c:v>20040618</c:v>
                </c:pt>
                <c:pt idx="879">
                  <c:v>20040621</c:v>
                </c:pt>
                <c:pt idx="880">
                  <c:v>20040622</c:v>
                </c:pt>
                <c:pt idx="881">
                  <c:v>20040623</c:v>
                </c:pt>
                <c:pt idx="882">
                  <c:v>20040624</c:v>
                </c:pt>
                <c:pt idx="883">
                  <c:v>20040625</c:v>
                </c:pt>
                <c:pt idx="884">
                  <c:v>20040628</c:v>
                </c:pt>
                <c:pt idx="885">
                  <c:v>20040629</c:v>
                </c:pt>
                <c:pt idx="886">
                  <c:v>20040630</c:v>
                </c:pt>
                <c:pt idx="887">
                  <c:v>20040701</c:v>
                </c:pt>
                <c:pt idx="888">
                  <c:v>20040702</c:v>
                </c:pt>
                <c:pt idx="889">
                  <c:v>20040705</c:v>
                </c:pt>
                <c:pt idx="890">
                  <c:v>20040706</c:v>
                </c:pt>
                <c:pt idx="891">
                  <c:v>20040707</c:v>
                </c:pt>
                <c:pt idx="892">
                  <c:v>20040708</c:v>
                </c:pt>
                <c:pt idx="893">
                  <c:v>20040709</c:v>
                </c:pt>
                <c:pt idx="894">
                  <c:v>20040712</c:v>
                </c:pt>
                <c:pt idx="895">
                  <c:v>20040713</c:v>
                </c:pt>
                <c:pt idx="896">
                  <c:v>20040714</c:v>
                </c:pt>
                <c:pt idx="897">
                  <c:v>20040715</c:v>
                </c:pt>
                <c:pt idx="898">
                  <c:v>20040716</c:v>
                </c:pt>
                <c:pt idx="899">
                  <c:v>20040719</c:v>
                </c:pt>
                <c:pt idx="900">
                  <c:v>20040720</c:v>
                </c:pt>
                <c:pt idx="901">
                  <c:v>20040721</c:v>
                </c:pt>
                <c:pt idx="902">
                  <c:v>20040722</c:v>
                </c:pt>
                <c:pt idx="903">
                  <c:v>20040723</c:v>
                </c:pt>
                <c:pt idx="904">
                  <c:v>20040726</c:v>
                </c:pt>
                <c:pt idx="905">
                  <c:v>20040727</c:v>
                </c:pt>
                <c:pt idx="906">
                  <c:v>20040728</c:v>
                </c:pt>
                <c:pt idx="907">
                  <c:v>20040729</c:v>
                </c:pt>
                <c:pt idx="908">
                  <c:v>20040730</c:v>
                </c:pt>
                <c:pt idx="909">
                  <c:v>20040802</c:v>
                </c:pt>
                <c:pt idx="910">
                  <c:v>20040803</c:v>
                </c:pt>
                <c:pt idx="911">
                  <c:v>20040804</c:v>
                </c:pt>
                <c:pt idx="912">
                  <c:v>20040805</c:v>
                </c:pt>
                <c:pt idx="913">
                  <c:v>20040806</c:v>
                </c:pt>
                <c:pt idx="914">
                  <c:v>20040809</c:v>
                </c:pt>
                <c:pt idx="915">
                  <c:v>20040810</c:v>
                </c:pt>
                <c:pt idx="916">
                  <c:v>20040811</c:v>
                </c:pt>
                <c:pt idx="917">
                  <c:v>20040812</c:v>
                </c:pt>
                <c:pt idx="918">
                  <c:v>20040813</c:v>
                </c:pt>
                <c:pt idx="919">
                  <c:v>20040816</c:v>
                </c:pt>
                <c:pt idx="920">
                  <c:v>20040817</c:v>
                </c:pt>
                <c:pt idx="921">
                  <c:v>20040818</c:v>
                </c:pt>
                <c:pt idx="922">
                  <c:v>20040819</c:v>
                </c:pt>
                <c:pt idx="923">
                  <c:v>20040820</c:v>
                </c:pt>
                <c:pt idx="924">
                  <c:v>20040823</c:v>
                </c:pt>
                <c:pt idx="925">
                  <c:v>20040824</c:v>
                </c:pt>
                <c:pt idx="926">
                  <c:v>20040825</c:v>
                </c:pt>
                <c:pt idx="927">
                  <c:v>20040826</c:v>
                </c:pt>
                <c:pt idx="928">
                  <c:v>20040827</c:v>
                </c:pt>
                <c:pt idx="929">
                  <c:v>20040830</c:v>
                </c:pt>
                <c:pt idx="930">
                  <c:v>20040831</c:v>
                </c:pt>
                <c:pt idx="931">
                  <c:v>20040901</c:v>
                </c:pt>
                <c:pt idx="932">
                  <c:v>20040902</c:v>
                </c:pt>
                <c:pt idx="933">
                  <c:v>20040903</c:v>
                </c:pt>
                <c:pt idx="934">
                  <c:v>20040906</c:v>
                </c:pt>
                <c:pt idx="935">
                  <c:v>20040907</c:v>
                </c:pt>
                <c:pt idx="936">
                  <c:v>20040908</c:v>
                </c:pt>
                <c:pt idx="937">
                  <c:v>20040909</c:v>
                </c:pt>
                <c:pt idx="938">
                  <c:v>20040910</c:v>
                </c:pt>
                <c:pt idx="939">
                  <c:v>20040913</c:v>
                </c:pt>
                <c:pt idx="940">
                  <c:v>20040914</c:v>
                </c:pt>
                <c:pt idx="941">
                  <c:v>20040915</c:v>
                </c:pt>
                <c:pt idx="942">
                  <c:v>20040916</c:v>
                </c:pt>
                <c:pt idx="943">
                  <c:v>20040917</c:v>
                </c:pt>
                <c:pt idx="944">
                  <c:v>20040920</c:v>
                </c:pt>
                <c:pt idx="945">
                  <c:v>20040921</c:v>
                </c:pt>
                <c:pt idx="946">
                  <c:v>20040922</c:v>
                </c:pt>
                <c:pt idx="947">
                  <c:v>20040923</c:v>
                </c:pt>
                <c:pt idx="948">
                  <c:v>20040924</c:v>
                </c:pt>
                <c:pt idx="949">
                  <c:v>20040927</c:v>
                </c:pt>
                <c:pt idx="950">
                  <c:v>20040928</c:v>
                </c:pt>
                <c:pt idx="951">
                  <c:v>20040929</c:v>
                </c:pt>
                <c:pt idx="952">
                  <c:v>20040930</c:v>
                </c:pt>
                <c:pt idx="953">
                  <c:v>20041001</c:v>
                </c:pt>
                <c:pt idx="954">
                  <c:v>20041004</c:v>
                </c:pt>
                <c:pt idx="955">
                  <c:v>20041005</c:v>
                </c:pt>
                <c:pt idx="956">
                  <c:v>20041006</c:v>
                </c:pt>
                <c:pt idx="957">
                  <c:v>20041007</c:v>
                </c:pt>
                <c:pt idx="958">
                  <c:v>20041008</c:v>
                </c:pt>
                <c:pt idx="959">
                  <c:v>20041011</c:v>
                </c:pt>
                <c:pt idx="960">
                  <c:v>20041012</c:v>
                </c:pt>
                <c:pt idx="961">
                  <c:v>20041013</c:v>
                </c:pt>
                <c:pt idx="962">
                  <c:v>20041014</c:v>
                </c:pt>
                <c:pt idx="963">
                  <c:v>20041015</c:v>
                </c:pt>
                <c:pt idx="964">
                  <c:v>20041018</c:v>
                </c:pt>
                <c:pt idx="965">
                  <c:v>20041019</c:v>
                </c:pt>
                <c:pt idx="966">
                  <c:v>20041020</c:v>
                </c:pt>
                <c:pt idx="967">
                  <c:v>20041021</c:v>
                </c:pt>
                <c:pt idx="968">
                  <c:v>20041022</c:v>
                </c:pt>
                <c:pt idx="969">
                  <c:v>20041025</c:v>
                </c:pt>
                <c:pt idx="970">
                  <c:v>20041026</c:v>
                </c:pt>
                <c:pt idx="971">
                  <c:v>20041027</c:v>
                </c:pt>
                <c:pt idx="972">
                  <c:v>20041028</c:v>
                </c:pt>
                <c:pt idx="973">
                  <c:v>20041029</c:v>
                </c:pt>
                <c:pt idx="974">
                  <c:v>20041101</c:v>
                </c:pt>
                <c:pt idx="975">
                  <c:v>20041102</c:v>
                </c:pt>
                <c:pt idx="976">
                  <c:v>20041103</c:v>
                </c:pt>
                <c:pt idx="977">
                  <c:v>20041104</c:v>
                </c:pt>
                <c:pt idx="978">
                  <c:v>20041105</c:v>
                </c:pt>
                <c:pt idx="979">
                  <c:v>20041108</c:v>
                </c:pt>
                <c:pt idx="980">
                  <c:v>20041109</c:v>
                </c:pt>
                <c:pt idx="981">
                  <c:v>20041110</c:v>
                </c:pt>
                <c:pt idx="982">
                  <c:v>20041111</c:v>
                </c:pt>
                <c:pt idx="983">
                  <c:v>20041112</c:v>
                </c:pt>
                <c:pt idx="984">
                  <c:v>20041115</c:v>
                </c:pt>
                <c:pt idx="985">
                  <c:v>20041116</c:v>
                </c:pt>
                <c:pt idx="986">
                  <c:v>20041117</c:v>
                </c:pt>
                <c:pt idx="987">
                  <c:v>20041118</c:v>
                </c:pt>
                <c:pt idx="988">
                  <c:v>20041119</c:v>
                </c:pt>
                <c:pt idx="989">
                  <c:v>20041122</c:v>
                </c:pt>
                <c:pt idx="990">
                  <c:v>20041123</c:v>
                </c:pt>
                <c:pt idx="991">
                  <c:v>20041124</c:v>
                </c:pt>
                <c:pt idx="992">
                  <c:v>20041125</c:v>
                </c:pt>
                <c:pt idx="993">
                  <c:v>20041126</c:v>
                </c:pt>
                <c:pt idx="994">
                  <c:v>20041129</c:v>
                </c:pt>
                <c:pt idx="995">
                  <c:v>20041130</c:v>
                </c:pt>
                <c:pt idx="996">
                  <c:v>20041201</c:v>
                </c:pt>
                <c:pt idx="997">
                  <c:v>20041202</c:v>
                </c:pt>
                <c:pt idx="998">
                  <c:v>20041203</c:v>
                </c:pt>
                <c:pt idx="999">
                  <c:v>20041206</c:v>
                </c:pt>
                <c:pt idx="1000">
                  <c:v>20041207</c:v>
                </c:pt>
                <c:pt idx="1001">
                  <c:v>20041208</c:v>
                </c:pt>
                <c:pt idx="1002">
                  <c:v>20041209</c:v>
                </c:pt>
                <c:pt idx="1003">
                  <c:v>20041210</c:v>
                </c:pt>
                <c:pt idx="1004">
                  <c:v>20041213</c:v>
                </c:pt>
                <c:pt idx="1005">
                  <c:v>20041214</c:v>
                </c:pt>
                <c:pt idx="1006">
                  <c:v>20041215</c:v>
                </c:pt>
                <c:pt idx="1007">
                  <c:v>20041216</c:v>
                </c:pt>
                <c:pt idx="1008">
                  <c:v>20041217</c:v>
                </c:pt>
                <c:pt idx="1009">
                  <c:v>20041220</c:v>
                </c:pt>
                <c:pt idx="1010">
                  <c:v>20041221</c:v>
                </c:pt>
                <c:pt idx="1011">
                  <c:v>20041222</c:v>
                </c:pt>
                <c:pt idx="1012">
                  <c:v>20041223</c:v>
                </c:pt>
                <c:pt idx="1013">
                  <c:v>20041227</c:v>
                </c:pt>
                <c:pt idx="1014">
                  <c:v>20041228</c:v>
                </c:pt>
                <c:pt idx="1015">
                  <c:v>20041229</c:v>
                </c:pt>
                <c:pt idx="1016">
                  <c:v>20041230</c:v>
                </c:pt>
                <c:pt idx="1017">
                  <c:v>20050103</c:v>
                </c:pt>
                <c:pt idx="1018">
                  <c:v>20050104</c:v>
                </c:pt>
                <c:pt idx="1019">
                  <c:v>20050105</c:v>
                </c:pt>
                <c:pt idx="1020">
                  <c:v>20050106</c:v>
                </c:pt>
                <c:pt idx="1021">
                  <c:v>20050107</c:v>
                </c:pt>
                <c:pt idx="1022">
                  <c:v>20050110</c:v>
                </c:pt>
                <c:pt idx="1023">
                  <c:v>20050111</c:v>
                </c:pt>
                <c:pt idx="1024">
                  <c:v>20050112</c:v>
                </c:pt>
                <c:pt idx="1025">
                  <c:v>20050113</c:v>
                </c:pt>
                <c:pt idx="1026">
                  <c:v>20050114</c:v>
                </c:pt>
                <c:pt idx="1027">
                  <c:v>20050117</c:v>
                </c:pt>
                <c:pt idx="1028">
                  <c:v>20050118</c:v>
                </c:pt>
                <c:pt idx="1029">
                  <c:v>20050119</c:v>
                </c:pt>
                <c:pt idx="1030">
                  <c:v>20050120</c:v>
                </c:pt>
                <c:pt idx="1031">
                  <c:v>20050121</c:v>
                </c:pt>
                <c:pt idx="1032">
                  <c:v>20050124</c:v>
                </c:pt>
                <c:pt idx="1033">
                  <c:v>20050125</c:v>
                </c:pt>
                <c:pt idx="1034">
                  <c:v>20050126</c:v>
                </c:pt>
                <c:pt idx="1035">
                  <c:v>20050127</c:v>
                </c:pt>
                <c:pt idx="1036">
                  <c:v>20050128</c:v>
                </c:pt>
                <c:pt idx="1037">
                  <c:v>20050131</c:v>
                </c:pt>
                <c:pt idx="1038">
                  <c:v>20050201</c:v>
                </c:pt>
                <c:pt idx="1039">
                  <c:v>20050202</c:v>
                </c:pt>
                <c:pt idx="1040">
                  <c:v>20050203</c:v>
                </c:pt>
                <c:pt idx="1041">
                  <c:v>20050204</c:v>
                </c:pt>
                <c:pt idx="1042">
                  <c:v>20050207</c:v>
                </c:pt>
                <c:pt idx="1043">
                  <c:v>20050208</c:v>
                </c:pt>
                <c:pt idx="1044">
                  <c:v>20050209</c:v>
                </c:pt>
                <c:pt idx="1045">
                  <c:v>20050210</c:v>
                </c:pt>
                <c:pt idx="1046">
                  <c:v>20050211</c:v>
                </c:pt>
                <c:pt idx="1047">
                  <c:v>20050214</c:v>
                </c:pt>
                <c:pt idx="1048">
                  <c:v>20050215</c:v>
                </c:pt>
                <c:pt idx="1049">
                  <c:v>20050216</c:v>
                </c:pt>
                <c:pt idx="1050">
                  <c:v>20050217</c:v>
                </c:pt>
                <c:pt idx="1051">
                  <c:v>20050218</c:v>
                </c:pt>
                <c:pt idx="1052">
                  <c:v>20050221</c:v>
                </c:pt>
                <c:pt idx="1053">
                  <c:v>20050222</c:v>
                </c:pt>
                <c:pt idx="1054">
                  <c:v>20050223</c:v>
                </c:pt>
                <c:pt idx="1055">
                  <c:v>20050224</c:v>
                </c:pt>
                <c:pt idx="1056">
                  <c:v>20050225</c:v>
                </c:pt>
                <c:pt idx="1057">
                  <c:v>20050228</c:v>
                </c:pt>
                <c:pt idx="1058">
                  <c:v>20050301</c:v>
                </c:pt>
                <c:pt idx="1059">
                  <c:v>20050302</c:v>
                </c:pt>
                <c:pt idx="1060">
                  <c:v>20050303</c:v>
                </c:pt>
                <c:pt idx="1061">
                  <c:v>20050304</c:v>
                </c:pt>
                <c:pt idx="1062">
                  <c:v>20050307</c:v>
                </c:pt>
                <c:pt idx="1063">
                  <c:v>20050308</c:v>
                </c:pt>
                <c:pt idx="1064">
                  <c:v>20050309</c:v>
                </c:pt>
                <c:pt idx="1065">
                  <c:v>20050310</c:v>
                </c:pt>
                <c:pt idx="1066">
                  <c:v>20050311</c:v>
                </c:pt>
                <c:pt idx="1067">
                  <c:v>20050314</c:v>
                </c:pt>
                <c:pt idx="1068">
                  <c:v>20050315</c:v>
                </c:pt>
                <c:pt idx="1069">
                  <c:v>20050316</c:v>
                </c:pt>
                <c:pt idx="1070">
                  <c:v>20050317</c:v>
                </c:pt>
                <c:pt idx="1071">
                  <c:v>20050318</c:v>
                </c:pt>
                <c:pt idx="1072">
                  <c:v>20050321</c:v>
                </c:pt>
                <c:pt idx="1073">
                  <c:v>20050322</c:v>
                </c:pt>
                <c:pt idx="1074">
                  <c:v>20050323</c:v>
                </c:pt>
                <c:pt idx="1075">
                  <c:v>20050324</c:v>
                </c:pt>
                <c:pt idx="1076">
                  <c:v>20050329</c:v>
                </c:pt>
                <c:pt idx="1077">
                  <c:v>20050330</c:v>
                </c:pt>
                <c:pt idx="1078">
                  <c:v>20050331</c:v>
                </c:pt>
                <c:pt idx="1079">
                  <c:v>20050401</c:v>
                </c:pt>
                <c:pt idx="1080">
                  <c:v>20050404</c:v>
                </c:pt>
                <c:pt idx="1081">
                  <c:v>20050405</c:v>
                </c:pt>
                <c:pt idx="1082">
                  <c:v>20050406</c:v>
                </c:pt>
                <c:pt idx="1083">
                  <c:v>20050407</c:v>
                </c:pt>
                <c:pt idx="1084">
                  <c:v>20050408</c:v>
                </c:pt>
                <c:pt idx="1085">
                  <c:v>20050411</c:v>
                </c:pt>
                <c:pt idx="1086">
                  <c:v>20050412</c:v>
                </c:pt>
                <c:pt idx="1087">
                  <c:v>20050413</c:v>
                </c:pt>
                <c:pt idx="1088">
                  <c:v>20050414</c:v>
                </c:pt>
                <c:pt idx="1089">
                  <c:v>20050415</c:v>
                </c:pt>
                <c:pt idx="1090">
                  <c:v>20050418</c:v>
                </c:pt>
                <c:pt idx="1091">
                  <c:v>20050419</c:v>
                </c:pt>
                <c:pt idx="1092">
                  <c:v>20050420</c:v>
                </c:pt>
                <c:pt idx="1093">
                  <c:v>20050421</c:v>
                </c:pt>
                <c:pt idx="1094">
                  <c:v>20050422</c:v>
                </c:pt>
                <c:pt idx="1095">
                  <c:v>20050425</c:v>
                </c:pt>
                <c:pt idx="1096">
                  <c:v>20050426</c:v>
                </c:pt>
                <c:pt idx="1097">
                  <c:v>20050427</c:v>
                </c:pt>
                <c:pt idx="1098">
                  <c:v>20050428</c:v>
                </c:pt>
                <c:pt idx="1099">
                  <c:v>20050429</c:v>
                </c:pt>
                <c:pt idx="1100">
                  <c:v>20050502</c:v>
                </c:pt>
                <c:pt idx="1101">
                  <c:v>20050503</c:v>
                </c:pt>
                <c:pt idx="1102">
                  <c:v>20050504</c:v>
                </c:pt>
                <c:pt idx="1103">
                  <c:v>20050505</c:v>
                </c:pt>
                <c:pt idx="1104">
                  <c:v>20050506</c:v>
                </c:pt>
                <c:pt idx="1105">
                  <c:v>20050509</c:v>
                </c:pt>
                <c:pt idx="1106">
                  <c:v>20050510</c:v>
                </c:pt>
                <c:pt idx="1107">
                  <c:v>20050511</c:v>
                </c:pt>
                <c:pt idx="1108">
                  <c:v>20050512</c:v>
                </c:pt>
                <c:pt idx="1109">
                  <c:v>20050513</c:v>
                </c:pt>
                <c:pt idx="1110">
                  <c:v>20050516</c:v>
                </c:pt>
                <c:pt idx="1111">
                  <c:v>20050517</c:v>
                </c:pt>
                <c:pt idx="1112">
                  <c:v>20050518</c:v>
                </c:pt>
                <c:pt idx="1113">
                  <c:v>20050519</c:v>
                </c:pt>
                <c:pt idx="1114">
                  <c:v>20050520</c:v>
                </c:pt>
                <c:pt idx="1115">
                  <c:v>20050523</c:v>
                </c:pt>
                <c:pt idx="1116">
                  <c:v>20050524</c:v>
                </c:pt>
                <c:pt idx="1117">
                  <c:v>20050525</c:v>
                </c:pt>
                <c:pt idx="1118">
                  <c:v>20050526</c:v>
                </c:pt>
                <c:pt idx="1119">
                  <c:v>20050527</c:v>
                </c:pt>
                <c:pt idx="1120">
                  <c:v>20050530</c:v>
                </c:pt>
                <c:pt idx="1121">
                  <c:v>20050531</c:v>
                </c:pt>
                <c:pt idx="1122">
                  <c:v>20050601</c:v>
                </c:pt>
                <c:pt idx="1123">
                  <c:v>20050602</c:v>
                </c:pt>
                <c:pt idx="1124">
                  <c:v>20050603</c:v>
                </c:pt>
                <c:pt idx="1125">
                  <c:v>20050606</c:v>
                </c:pt>
                <c:pt idx="1126">
                  <c:v>20050607</c:v>
                </c:pt>
                <c:pt idx="1127">
                  <c:v>20050608</c:v>
                </c:pt>
                <c:pt idx="1128">
                  <c:v>20050609</c:v>
                </c:pt>
                <c:pt idx="1129">
                  <c:v>20050610</c:v>
                </c:pt>
                <c:pt idx="1130">
                  <c:v>20050613</c:v>
                </c:pt>
                <c:pt idx="1131">
                  <c:v>20050614</c:v>
                </c:pt>
                <c:pt idx="1132">
                  <c:v>20050615</c:v>
                </c:pt>
                <c:pt idx="1133">
                  <c:v>20050616</c:v>
                </c:pt>
                <c:pt idx="1134">
                  <c:v>20050617</c:v>
                </c:pt>
                <c:pt idx="1135">
                  <c:v>20050620</c:v>
                </c:pt>
                <c:pt idx="1136">
                  <c:v>20050621</c:v>
                </c:pt>
                <c:pt idx="1137">
                  <c:v>20050622</c:v>
                </c:pt>
                <c:pt idx="1138">
                  <c:v>20050623</c:v>
                </c:pt>
                <c:pt idx="1139">
                  <c:v>20050624</c:v>
                </c:pt>
                <c:pt idx="1140">
                  <c:v>20050627</c:v>
                </c:pt>
                <c:pt idx="1141">
                  <c:v>20050628</c:v>
                </c:pt>
                <c:pt idx="1142">
                  <c:v>20050629</c:v>
                </c:pt>
                <c:pt idx="1143">
                  <c:v>20050630</c:v>
                </c:pt>
                <c:pt idx="1144">
                  <c:v>20050701</c:v>
                </c:pt>
                <c:pt idx="1145">
                  <c:v>20050704</c:v>
                </c:pt>
                <c:pt idx="1146">
                  <c:v>20050705</c:v>
                </c:pt>
                <c:pt idx="1147">
                  <c:v>20050706</c:v>
                </c:pt>
                <c:pt idx="1148">
                  <c:v>20050707</c:v>
                </c:pt>
                <c:pt idx="1149">
                  <c:v>20050708</c:v>
                </c:pt>
                <c:pt idx="1150">
                  <c:v>20050711</c:v>
                </c:pt>
                <c:pt idx="1151">
                  <c:v>20050712</c:v>
                </c:pt>
                <c:pt idx="1152">
                  <c:v>20050713</c:v>
                </c:pt>
                <c:pt idx="1153">
                  <c:v>20050714</c:v>
                </c:pt>
                <c:pt idx="1154">
                  <c:v>20050715</c:v>
                </c:pt>
                <c:pt idx="1155">
                  <c:v>20050718</c:v>
                </c:pt>
                <c:pt idx="1156">
                  <c:v>20050719</c:v>
                </c:pt>
                <c:pt idx="1157">
                  <c:v>20050720</c:v>
                </c:pt>
                <c:pt idx="1158">
                  <c:v>20050721</c:v>
                </c:pt>
                <c:pt idx="1159">
                  <c:v>20050722</c:v>
                </c:pt>
                <c:pt idx="1160">
                  <c:v>20050725</c:v>
                </c:pt>
                <c:pt idx="1161">
                  <c:v>20050726</c:v>
                </c:pt>
                <c:pt idx="1162">
                  <c:v>20050727</c:v>
                </c:pt>
                <c:pt idx="1163">
                  <c:v>20050728</c:v>
                </c:pt>
                <c:pt idx="1164">
                  <c:v>20050729</c:v>
                </c:pt>
                <c:pt idx="1165">
                  <c:v>20050801</c:v>
                </c:pt>
                <c:pt idx="1166">
                  <c:v>20050802</c:v>
                </c:pt>
                <c:pt idx="1167">
                  <c:v>20050803</c:v>
                </c:pt>
                <c:pt idx="1168">
                  <c:v>20050804</c:v>
                </c:pt>
                <c:pt idx="1169">
                  <c:v>20050805</c:v>
                </c:pt>
                <c:pt idx="1170">
                  <c:v>20050808</c:v>
                </c:pt>
                <c:pt idx="1171">
                  <c:v>20050809</c:v>
                </c:pt>
                <c:pt idx="1172">
                  <c:v>20050810</c:v>
                </c:pt>
                <c:pt idx="1173">
                  <c:v>20050811</c:v>
                </c:pt>
                <c:pt idx="1174">
                  <c:v>20050812</c:v>
                </c:pt>
                <c:pt idx="1175">
                  <c:v>20050815</c:v>
                </c:pt>
                <c:pt idx="1176">
                  <c:v>20050816</c:v>
                </c:pt>
                <c:pt idx="1177">
                  <c:v>20050817</c:v>
                </c:pt>
                <c:pt idx="1178">
                  <c:v>20050818</c:v>
                </c:pt>
                <c:pt idx="1179">
                  <c:v>20050819</c:v>
                </c:pt>
                <c:pt idx="1180">
                  <c:v>20050822</c:v>
                </c:pt>
                <c:pt idx="1181">
                  <c:v>20050823</c:v>
                </c:pt>
                <c:pt idx="1182">
                  <c:v>20050824</c:v>
                </c:pt>
                <c:pt idx="1183">
                  <c:v>20050825</c:v>
                </c:pt>
                <c:pt idx="1184">
                  <c:v>20050826</c:v>
                </c:pt>
                <c:pt idx="1185">
                  <c:v>20050829</c:v>
                </c:pt>
                <c:pt idx="1186">
                  <c:v>20050830</c:v>
                </c:pt>
                <c:pt idx="1187">
                  <c:v>20050831</c:v>
                </c:pt>
                <c:pt idx="1188">
                  <c:v>20050901</c:v>
                </c:pt>
                <c:pt idx="1189">
                  <c:v>20050902</c:v>
                </c:pt>
                <c:pt idx="1190">
                  <c:v>20050905</c:v>
                </c:pt>
                <c:pt idx="1191">
                  <c:v>20050906</c:v>
                </c:pt>
                <c:pt idx="1192">
                  <c:v>20050907</c:v>
                </c:pt>
                <c:pt idx="1193">
                  <c:v>20050908</c:v>
                </c:pt>
                <c:pt idx="1194">
                  <c:v>20050909</c:v>
                </c:pt>
                <c:pt idx="1195">
                  <c:v>20050912</c:v>
                </c:pt>
                <c:pt idx="1196">
                  <c:v>20050913</c:v>
                </c:pt>
                <c:pt idx="1197">
                  <c:v>20050914</c:v>
                </c:pt>
                <c:pt idx="1198">
                  <c:v>20050915</c:v>
                </c:pt>
                <c:pt idx="1199">
                  <c:v>20050916</c:v>
                </c:pt>
                <c:pt idx="1200">
                  <c:v>20050919</c:v>
                </c:pt>
                <c:pt idx="1201">
                  <c:v>20050920</c:v>
                </c:pt>
                <c:pt idx="1202">
                  <c:v>20050921</c:v>
                </c:pt>
                <c:pt idx="1203">
                  <c:v>20050922</c:v>
                </c:pt>
                <c:pt idx="1204">
                  <c:v>20050923</c:v>
                </c:pt>
                <c:pt idx="1205">
                  <c:v>20050926</c:v>
                </c:pt>
                <c:pt idx="1206">
                  <c:v>20050927</c:v>
                </c:pt>
                <c:pt idx="1207">
                  <c:v>20050928</c:v>
                </c:pt>
                <c:pt idx="1208">
                  <c:v>20050929</c:v>
                </c:pt>
                <c:pt idx="1209">
                  <c:v>20050930</c:v>
                </c:pt>
                <c:pt idx="1210">
                  <c:v>20051003</c:v>
                </c:pt>
                <c:pt idx="1211">
                  <c:v>20051004</c:v>
                </c:pt>
                <c:pt idx="1212">
                  <c:v>20051005</c:v>
                </c:pt>
                <c:pt idx="1213">
                  <c:v>20051006</c:v>
                </c:pt>
                <c:pt idx="1214">
                  <c:v>20051007</c:v>
                </c:pt>
                <c:pt idx="1215">
                  <c:v>20051010</c:v>
                </c:pt>
                <c:pt idx="1216">
                  <c:v>20051011</c:v>
                </c:pt>
                <c:pt idx="1217">
                  <c:v>20051012</c:v>
                </c:pt>
                <c:pt idx="1218">
                  <c:v>20051013</c:v>
                </c:pt>
                <c:pt idx="1219">
                  <c:v>20051014</c:v>
                </c:pt>
                <c:pt idx="1220">
                  <c:v>20051017</c:v>
                </c:pt>
                <c:pt idx="1221">
                  <c:v>20051018</c:v>
                </c:pt>
                <c:pt idx="1222">
                  <c:v>20051019</c:v>
                </c:pt>
                <c:pt idx="1223">
                  <c:v>20051020</c:v>
                </c:pt>
                <c:pt idx="1224">
                  <c:v>20051021</c:v>
                </c:pt>
                <c:pt idx="1225">
                  <c:v>20051024</c:v>
                </c:pt>
                <c:pt idx="1226">
                  <c:v>20051025</c:v>
                </c:pt>
                <c:pt idx="1227">
                  <c:v>20051026</c:v>
                </c:pt>
                <c:pt idx="1228">
                  <c:v>20051027</c:v>
                </c:pt>
                <c:pt idx="1229">
                  <c:v>20051028</c:v>
                </c:pt>
                <c:pt idx="1230">
                  <c:v>20051031</c:v>
                </c:pt>
                <c:pt idx="1231">
                  <c:v>20051101</c:v>
                </c:pt>
                <c:pt idx="1232">
                  <c:v>20051102</c:v>
                </c:pt>
                <c:pt idx="1233">
                  <c:v>20051103</c:v>
                </c:pt>
                <c:pt idx="1234">
                  <c:v>20051104</c:v>
                </c:pt>
                <c:pt idx="1235">
                  <c:v>20051107</c:v>
                </c:pt>
                <c:pt idx="1236">
                  <c:v>20051108</c:v>
                </c:pt>
                <c:pt idx="1237">
                  <c:v>20051109</c:v>
                </c:pt>
                <c:pt idx="1238">
                  <c:v>20051110</c:v>
                </c:pt>
                <c:pt idx="1239">
                  <c:v>20051111</c:v>
                </c:pt>
                <c:pt idx="1240">
                  <c:v>20051114</c:v>
                </c:pt>
                <c:pt idx="1241">
                  <c:v>20051115</c:v>
                </c:pt>
                <c:pt idx="1242">
                  <c:v>20051116</c:v>
                </c:pt>
                <c:pt idx="1243">
                  <c:v>20051117</c:v>
                </c:pt>
                <c:pt idx="1244">
                  <c:v>20051118</c:v>
                </c:pt>
                <c:pt idx="1245">
                  <c:v>20051121</c:v>
                </c:pt>
                <c:pt idx="1246">
                  <c:v>20051122</c:v>
                </c:pt>
                <c:pt idx="1247">
                  <c:v>20051123</c:v>
                </c:pt>
                <c:pt idx="1248">
                  <c:v>20051124</c:v>
                </c:pt>
                <c:pt idx="1249">
                  <c:v>20051125</c:v>
                </c:pt>
                <c:pt idx="1250">
                  <c:v>20051128</c:v>
                </c:pt>
                <c:pt idx="1251">
                  <c:v>20051129</c:v>
                </c:pt>
                <c:pt idx="1252">
                  <c:v>20051130</c:v>
                </c:pt>
                <c:pt idx="1253">
                  <c:v>20051201</c:v>
                </c:pt>
                <c:pt idx="1254">
                  <c:v>20051202</c:v>
                </c:pt>
                <c:pt idx="1255">
                  <c:v>20051205</c:v>
                </c:pt>
                <c:pt idx="1256">
                  <c:v>20051206</c:v>
                </c:pt>
                <c:pt idx="1257">
                  <c:v>20051207</c:v>
                </c:pt>
                <c:pt idx="1258">
                  <c:v>20051208</c:v>
                </c:pt>
                <c:pt idx="1259">
                  <c:v>20051209</c:v>
                </c:pt>
                <c:pt idx="1260">
                  <c:v>20051212</c:v>
                </c:pt>
                <c:pt idx="1261">
                  <c:v>20051213</c:v>
                </c:pt>
                <c:pt idx="1262">
                  <c:v>20051214</c:v>
                </c:pt>
                <c:pt idx="1263">
                  <c:v>20051215</c:v>
                </c:pt>
                <c:pt idx="1264">
                  <c:v>20051216</c:v>
                </c:pt>
                <c:pt idx="1265">
                  <c:v>20051219</c:v>
                </c:pt>
                <c:pt idx="1266">
                  <c:v>20051220</c:v>
                </c:pt>
                <c:pt idx="1267">
                  <c:v>20051221</c:v>
                </c:pt>
                <c:pt idx="1268">
                  <c:v>20051222</c:v>
                </c:pt>
                <c:pt idx="1269">
                  <c:v>20051223</c:v>
                </c:pt>
                <c:pt idx="1270">
                  <c:v>20051227</c:v>
                </c:pt>
                <c:pt idx="1271">
                  <c:v>20051228</c:v>
                </c:pt>
                <c:pt idx="1272">
                  <c:v>20051229</c:v>
                </c:pt>
                <c:pt idx="1273">
                  <c:v>20051230</c:v>
                </c:pt>
                <c:pt idx="1274">
                  <c:v>20060102</c:v>
                </c:pt>
                <c:pt idx="1275">
                  <c:v>20060103</c:v>
                </c:pt>
                <c:pt idx="1276">
                  <c:v>20060104</c:v>
                </c:pt>
                <c:pt idx="1277">
                  <c:v>20060105</c:v>
                </c:pt>
                <c:pt idx="1278">
                  <c:v>20060106</c:v>
                </c:pt>
                <c:pt idx="1279">
                  <c:v>20060109</c:v>
                </c:pt>
                <c:pt idx="1280">
                  <c:v>20060110</c:v>
                </c:pt>
                <c:pt idx="1281">
                  <c:v>20060111</c:v>
                </c:pt>
                <c:pt idx="1282">
                  <c:v>20060112</c:v>
                </c:pt>
                <c:pt idx="1283">
                  <c:v>20060113</c:v>
                </c:pt>
                <c:pt idx="1284">
                  <c:v>20060116</c:v>
                </c:pt>
                <c:pt idx="1285">
                  <c:v>20060117</c:v>
                </c:pt>
                <c:pt idx="1286">
                  <c:v>20060118</c:v>
                </c:pt>
                <c:pt idx="1287">
                  <c:v>20060119</c:v>
                </c:pt>
                <c:pt idx="1288">
                  <c:v>20060120</c:v>
                </c:pt>
                <c:pt idx="1289">
                  <c:v>20060123</c:v>
                </c:pt>
                <c:pt idx="1290">
                  <c:v>20060124</c:v>
                </c:pt>
                <c:pt idx="1291">
                  <c:v>20060125</c:v>
                </c:pt>
                <c:pt idx="1292">
                  <c:v>20060126</c:v>
                </c:pt>
                <c:pt idx="1293">
                  <c:v>20060127</c:v>
                </c:pt>
                <c:pt idx="1294">
                  <c:v>20060130</c:v>
                </c:pt>
                <c:pt idx="1295">
                  <c:v>20060131</c:v>
                </c:pt>
                <c:pt idx="1296">
                  <c:v>20060201</c:v>
                </c:pt>
                <c:pt idx="1297">
                  <c:v>20060202</c:v>
                </c:pt>
                <c:pt idx="1298">
                  <c:v>20060203</c:v>
                </c:pt>
                <c:pt idx="1299">
                  <c:v>20060206</c:v>
                </c:pt>
                <c:pt idx="1300">
                  <c:v>20060207</c:v>
                </c:pt>
                <c:pt idx="1301">
                  <c:v>20060208</c:v>
                </c:pt>
                <c:pt idx="1302">
                  <c:v>20060209</c:v>
                </c:pt>
                <c:pt idx="1303">
                  <c:v>20060210</c:v>
                </c:pt>
                <c:pt idx="1304">
                  <c:v>20060213</c:v>
                </c:pt>
                <c:pt idx="1305">
                  <c:v>20060214</c:v>
                </c:pt>
                <c:pt idx="1306">
                  <c:v>20060215</c:v>
                </c:pt>
                <c:pt idx="1307">
                  <c:v>20060216</c:v>
                </c:pt>
                <c:pt idx="1308">
                  <c:v>20060217</c:v>
                </c:pt>
                <c:pt idx="1309">
                  <c:v>20060220</c:v>
                </c:pt>
                <c:pt idx="1310">
                  <c:v>20060221</c:v>
                </c:pt>
                <c:pt idx="1311">
                  <c:v>20060222</c:v>
                </c:pt>
                <c:pt idx="1312">
                  <c:v>20060223</c:v>
                </c:pt>
                <c:pt idx="1313">
                  <c:v>20060224</c:v>
                </c:pt>
                <c:pt idx="1314">
                  <c:v>20060227</c:v>
                </c:pt>
                <c:pt idx="1315">
                  <c:v>20060228</c:v>
                </c:pt>
                <c:pt idx="1316">
                  <c:v>20060301</c:v>
                </c:pt>
                <c:pt idx="1317">
                  <c:v>20060302</c:v>
                </c:pt>
                <c:pt idx="1318">
                  <c:v>20060303</c:v>
                </c:pt>
                <c:pt idx="1319">
                  <c:v>20060306</c:v>
                </c:pt>
                <c:pt idx="1320">
                  <c:v>20060307</c:v>
                </c:pt>
                <c:pt idx="1321">
                  <c:v>20060308</c:v>
                </c:pt>
                <c:pt idx="1322">
                  <c:v>20060309</c:v>
                </c:pt>
                <c:pt idx="1323">
                  <c:v>20060310</c:v>
                </c:pt>
                <c:pt idx="1324">
                  <c:v>20060313</c:v>
                </c:pt>
                <c:pt idx="1325">
                  <c:v>20060314</c:v>
                </c:pt>
                <c:pt idx="1326">
                  <c:v>20060315</c:v>
                </c:pt>
                <c:pt idx="1327">
                  <c:v>20060316</c:v>
                </c:pt>
                <c:pt idx="1328">
                  <c:v>20060317</c:v>
                </c:pt>
                <c:pt idx="1329">
                  <c:v>20060320</c:v>
                </c:pt>
                <c:pt idx="1330">
                  <c:v>20060321</c:v>
                </c:pt>
                <c:pt idx="1331">
                  <c:v>20060322</c:v>
                </c:pt>
                <c:pt idx="1332">
                  <c:v>20060323</c:v>
                </c:pt>
                <c:pt idx="1333">
                  <c:v>20060324</c:v>
                </c:pt>
                <c:pt idx="1334">
                  <c:v>20060327</c:v>
                </c:pt>
                <c:pt idx="1335">
                  <c:v>20060328</c:v>
                </c:pt>
                <c:pt idx="1336">
                  <c:v>20060329</c:v>
                </c:pt>
                <c:pt idx="1337">
                  <c:v>20060330</c:v>
                </c:pt>
                <c:pt idx="1338">
                  <c:v>20060331</c:v>
                </c:pt>
                <c:pt idx="1339">
                  <c:v>20060403</c:v>
                </c:pt>
                <c:pt idx="1340">
                  <c:v>20060404</c:v>
                </c:pt>
                <c:pt idx="1341">
                  <c:v>20060405</c:v>
                </c:pt>
                <c:pt idx="1342">
                  <c:v>20060406</c:v>
                </c:pt>
                <c:pt idx="1343">
                  <c:v>20060407</c:v>
                </c:pt>
                <c:pt idx="1344">
                  <c:v>20060410</c:v>
                </c:pt>
                <c:pt idx="1345">
                  <c:v>20060411</c:v>
                </c:pt>
                <c:pt idx="1346">
                  <c:v>20060412</c:v>
                </c:pt>
                <c:pt idx="1347">
                  <c:v>20060413</c:v>
                </c:pt>
                <c:pt idx="1348">
                  <c:v>20060418</c:v>
                </c:pt>
                <c:pt idx="1349">
                  <c:v>20060419</c:v>
                </c:pt>
                <c:pt idx="1350">
                  <c:v>20060420</c:v>
                </c:pt>
                <c:pt idx="1351">
                  <c:v>20060421</c:v>
                </c:pt>
                <c:pt idx="1352">
                  <c:v>20060424</c:v>
                </c:pt>
                <c:pt idx="1353">
                  <c:v>20060425</c:v>
                </c:pt>
                <c:pt idx="1354">
                  <c:v>20060426</c:v>
                </c:pt>
                <c:pt idx="1355">
                  <c:v>20060427</c:v>
                </c:pt>
                <c:pt idx="1356">
                  <c:v>20060428</c:v>
                </c:pt>
                <c:pt idx="1357">
                  <c:v>20060502</c:v>
                </c:pt>
                <c:pt idx="1358">
                  <c:v>20060503</c:v>
                </c:pt>
                <c:pt idx="1359">
                  <c:v>20060504</c:v>
                </c:pt>
                <c:pt idx="1360">
                  <c:v>20060505</c:v>
                </c:pt>
                <c:pt idx="1361">
                  <c:v>20060508</c:v>
                </c:pt>
                <c:pt idx="1362">
                  <c:v>20060509</c:v>
                </c:pt>
                <c:pt idx="1363">
                  <c:v>20060510</c:v>
                </c:pt>
                <c:pt idx="1364">
                  <c:v>20060511</c:v>
                </c:pt>
                <c:pt idx="1365">
                  <c:v>20060512</c:v>
                </c:pt>
                <c:pt idx="1366">
                  <c:v>20060515</c:v>
                </c:pt>
                <c:pt idx="1367">
                  <c:v>20060516</c:v>
                </c:pt>
                <c:pt idx="1368">
                  <c:v>20060517</c:v>
                </c:pt>
                <c:pt idx="1369">
                  <c:v>20060518</c:v>
                </c:pt>
                <c:pt idx="1370">
                  <c:v>20060519</c:v>
                </c:pt>
                <c:pt idx="1371">
                  <c:v>20060522</c:v>
                </c:pt>
                <c:pt idx="1372">
                  <c:v>20060523</c:v>
                </c:pt>
                <c:pt idx="1373">
                  <c:v>20060524</c:v>
                </c:pt>
                <c:pt idx="1374">
                  <c:v>20060525</c:v>
                </c:pt>
                <c:pt idx="1375">
                  <c:v>20060526</c:v>
                </c:pt>
                <c:pt idx="1376">
                  <c:v>20060529</c:v>
                </c:pt>
                <c:pt idx="1377">
                  <c:v>20060530</c:v>
                </c:pt>
                <c:pt idx="1378">
                  <c:v>20060531</c:v>
                </c:pt>
                <c:pt idx="1379">
                  <c:v>20060601</c:v>
                </c:pt>
                <c:pt idx="1380">
                  <c:v>20060602</c:v>
                </c:pt>
                <c:pt idx="1381">
                  <c:v>20060605</c:v>
                </c:pt>
                <c:pt idx="1382">
                  <c:v>20060606</c:v>
                </c:pt>
                <c:pt idx="1383">
                  <c:v>20060607</c:v>
                </c:pt>
                <c:pt idx="1384">
                  <c:v>20060608</c:v>
                </c:pt>
                <c:pt idx="1385">
                  <c:v>20060609</c:v>
                </c:pt>
                <c:pt idx="1386">
                  <c:v>20060612</c:v>
                </c:pt>
                <c:pt idx="1387">
                  <c:v>20060613</c:v>
                </c:pt>
                <c:pt idx="1388">
                  <c:v>20060614</c:v>
                </c:pt>
                <c:pt idx="1389">
                  <c:v>20060615</c:v>
                </c:pt>
                <c:pt idx="1390">
                  <c:v>20060616</c:v>
                </c:pt>
                <c:pt idx="1391">
                  <c:v>20060619</c:v>
                </c:pt>
                <c:pt idx="1392">
                  <c:v>20060620</c:v>
                </c:pt>
                <c:pt idx="1393">
                  <c:v>20060621</c:v>
                </c:pt>
                <c:pt idx="1394">
                  <c:v>20060622</c:v>
                </c:pt>
                <c:pt idx="1395">
                  <c:v>20060623</c:v>
                </c:pt>
                <c:pt idx="1396">
                  <c:v>20060626</c:v>
                </c:pt>
                <c:pt idx="1397">
                  <c:v>20060627</c:v>
                </c:pt>
                <c:pt idx="1398">
                  <c:v>20060628</c:v>
                </c:pt>
                <c:pt idx="1399">
                  <c:v>20060629</c:v>
                </c:pt>
                <c:pt idx="1400">
                  <c:v>20060630</c:v>
                </c:pt>
                <c:pt idx="1401">
                  <c:v>20060703</c:v>
                </c:pt>
                <c:pt idx="1402">
                  <c:v>20060704</c:v>
                </c:pt>
                <c:pt idx="1403">
                  <c:v>20060705</c:v>
                </c:pt>
                <c:pt idx="1404">
                  <c:v>20060706</c:v>
                </c:pt>
                <c:pt idx="1405">
                  <c:v>20060707</c:v>
                </c:pt>
                <c:pt idx="1406">
                  <c:v>20060710</c:v>
                </c:pt>
                <c:pt idx="1407">
                  <c:v>20060711</c:v>
                </c:pt>
                <c:pt idx="1408">
                  <c:v>20060712</c:v>
                </c:pt>
                <c:pt idx="1409">
                  <c:v>20060713</c:v>
                </c:pt>
                <c:pt idx="1410">
                  <c:v>20060714</c:v>
                </c:pt>
                <c:pt idx="1411">
                  <c:v>20060717</c:v>
                </c:pt>
                <c:pt idx="1412">
                  <c:v>20060718</c:v>
                </c:pt>
                <c:pt idx="1413">
                  <c:v>20060719</c:v>
                </c:pt>
                <c:pt idx="1414">
                  <c:v>20060720</c:v>
                </c:pt>
                <c:pt idx="1415">
                  <c:v>20060721</c:v>
                </c:pt>
                <c:pt idx="1416">
                  <c:v>20060724</c:v>
                </c:pt>
                <c:pt idx="1417">
                  <c:v>20060725</c:v>
                </c:pt>
                <c:pt idx="1418">
                  <c:v>20060726</c:v>
                </c:pt>
                <c:pt idx="1419">
                  <c:v>20060727</c:v>
                </c:pt>
                <c:pt idx="1420">
                  <c:v>20060728</c:v>
                </c:pt>
                <c:pt idx="1421">
                  <c:v>20060731</c:v>
                </c:pt>
                <c:pt idx="1422">
                  <c:v>20060801</c:v>
                </c:pt>
                <c:pt idx="1423">
                  <c:v>20060802</c:v>
                </c:pt>
                <c:pt idx="1424">
                  <c:v>20060803</c:v>
                </c:pt>
                <c:pt idx="1425">
                  <c:v>20060804</c:v>
                </c:pt>
                <c:pt idx="1426">
                  <c:v>20060807</c:v>
                </c:pt>
                <c:pt idx="1427">
                  <c:v>20060808</c:v>
                </c:pt>
                <c:pt idx="1428">
                  <c:v>20060809</c:v>
                </c:pt>
                <c:pt idx="1429">
                  <c:v>20060810</c:v>
                </c:pt>
                <c:pt idx="1430">
                  <c:v>20060811</c:v>
                </c:pt>
                <c:pt idx="1431">
                  <c:v>20060814</c:v>
                </c:pt>
                <c:pt idx="1432">
                  <c:v>20060815</c:v>
                </c:pt>
                <c:pt idx="1433">
                  <c:v>20060816</c:v>
                </c:pt>
                <c:pt idx="1434">
                  <c:v>20060817</c:v>
                </c:pt>
                <c:pt idx="1435">
                  <c:v>20060818</c:v>
                </c:pt>
                <c:pt idx="1436">
                  <c:v>20060821</c:v>
                </c:pt>
                <c:pt idx="1437">
                  <c:v>20060822</c:v>
                </c:pt>
                <c:pt idx="1438">
                  <c:v>20060823</c:v>
                </c:pt>
                <c:pt idx="1439">
                  <c:v>20060824</c:v>
                </c:pt>
                <c:pt idx="1440">
                  <c:v>20060825</c:v>
                </c:pt>
                <c:pt idx="1441">
                  <c:v>20060828</c:v>
                </c:pt>
                <c:pt idx="1442">
                  <c:v>20060829</c:v>
                </c:pt>
                <c:pt idx="1443">
                  <c:v>20060830</c:v>
                </c:pt>
                <c:pt idx="1444">
                  <c:v>20060831</c:v>
                </c:pt>
                <c:pt idx="1445">
                  <c:v>20060901</c:v>
                </c:pt>
                <c:pt idx="1446">
                  <c:v>20060904</c:v>
                </c:pt>
                <c:pt idx="1447">
                  <c:v>20060905</c:v>
                </c:pt>
                <c:pt idx="1448">
                  <c:v>20060906</c:v>
                </c:pt>
                <c:pt idx="1449">
                  <c:v>20060907</c:v>
                </c:pt>
                <c:pt idx="1450">
                  <c:v>20060908</c:v>
                </c:pt>
                <c:pt idx="1451">
                  <c:v>20060911</c:v>
                </c:pt>
                <c:pt idx="1452">
                  <c:v>20060912</c:v>
                </c:pt>
                <c:pt idx="1453">
                  <c:v>20060913</c:v>
                </c:pt>
                <c:pt idx="1454">
                  <c:v>20060914</c:v>
                </c:pt>
                <c:pt idx="1455">
                  <c:v>20060915</c:v>
                </c:pt>
                <c:pt idx="1456">
                  <c:v>20060918</c:v>
                </c:pt>
                <c:pt idx="1457">
                  <c:v>20060919</c:v>
                </c:pt>
                <c:pt idx="1458">
                  <c:v>20060920</c:v>
                </c:pt>
                <c:pt idx="1459">
                  <c:v>20060921</c:v>
                </c:pt>
                <c:pt idx="1460">
                  <c:v>20060922</c:v>
                </c:pt>
                <c:pt idx="1461">
                  <c:v>20060925</c:v>
                </c:pt>
                <c:pt idx="1462">
                  <c:v>20060926</c:v>
                </c:pt>
                <c:pt idx="1463">
                  <c:v>20060927</c:v>
                </c:pt>
                <c:pt idx="1464">
                  <c:v>20060928</c:v>
                </c:pt>
                <c:pt idx="1465">
                  <c:v>20060929</c:v>
                </c:pt>
                <c:pt idx="1466">
                  <c:v>20061002</c:v>
                </c:pt>
                <c:pt idx="1467">
                  <c:v>20061003</c:v>
                </c:pt>
                <c:pt idx="1468">
                  <c:v>20061004</c:v>
                </c:pt>
                <c:pt idx="1469">
                  <c:v>20061005</c:v>
                </c:pt>
                <c:pt idx="1470">
                  <c:v>20061006</c:v>
                </c:pt>
                <c:pt idx="1471">
                  <c:v>20061009</c:v>
                </c:pt>
                <c:pt idx="1472">
                  <c:v>20061010</c:v>
                </c:pt>
                <c:pt idx="1473">
                  <c:v>20061011</c:v>
                </c:pt>
                <c:pt idx="1474">
                  <c:v>20061012</c:v>
                </c:pt>
                <c:pt idx="1475">
                  <c:v>20061013</c:v>
                </c:pt>
                <c:pt idx="1476">
                  <c:v>20061016</c:v>
                </c:pt>
                <c:pt idx="1477">
                  <c:v>20061017</c:v>
                </c:pt>
                <c:pt idx="1478">
                  <c:v>20061018</c:v>
                </c:pt>
                <c:pt idx="1479">
                  <c:v>20061019</c:v>
                </c:pt>
                <c:pt idx="1480">
                  <c:v>20061020</c:v>
                </c:pt>
                <c:pt idx="1481">
                  <c:v>20061023</c:v>
                </c:pt>
                <c:pt idx="1482">
                  <c:v>20061024</c:v>
                </c:pt>
                <c:pt idx="1483">
                  <c:v>20061025</c:v>
                </c:pt>
                <c:pt idx="1484">
                  <c:v>20061026</c:v>
                </c:pt>
                <c:pt idx="1485">
                  <c:v>20061027</c:v>
                </c:pt>
                <c:pt idx="1486">
                  <c:v>20061030</c:v>
                </c:pt>
                <c:pt idx="1487">
                  <c:v>20061031</c:v>
                </c:pt>
                <c:pt idx="1488">
                  <c:v>20061101</c:v>
                </c:pt>
                <c:pt idx="1489">
                  <c:v>20061102</c:v>
                </c:pt>
                <c:pt idx="1490">
                  <c:v>20061103</c:v>
                </c:pt>
                <c:pt idx="1491">
                  <c:v>20061106</c:v>
                </c:pt>
                <c:pt idx="1492">
                  <c:v>20061107</c:v>
                </c:pt>
                <c:pt idx="1493">
                  <c:v>20061108</c:v>
                </c:pt>
                <c:pt idx="1494">
                  <c:v>20061109</c:v>
                </c:pt>
                <c:pt idx="1495">
                  <c:v>20061110</c:v>
                </c:pt>
                <c:pt idx="1496">
                  <c:v>20061113</c:v>
                </c:pt>
                <c:pt idx="1497">
                  <c:v>20061114</c:v>
                </c:pt>
                <c:pt idx="1498">
                  <c:v>20061115</c:v>
                </c:pt>
                <c:pt idx="1499">
                  <c:v>20061116</c:v>
                </c:pt>
                <c:pt idx="1500">
                  <c:v>20061117</c:v>
                </c:pt>
                <c:pt idx="1501">
                  <c:v>20061120</c:v>
                </c:pt>
                <c:pt idx="1502">
                  <c:v>20061121</c:v>
                </c:pt>
                <c:pt idx="1503">
                  <c:v>20061122</c:v>
                </c:pt>
                <c:pt idx="1504">
                  <c:v>20061123</c:v>
                </c:pt>
                <c:pt idx="1505">
                  <c:v>20061124</c:v>
                </c:pt>
                <c:pt idx="1506">
                  <c:v>20061127</c:v>
                </c:pt>
                <c:pt idx="1507">
                  <c:v>20061128</c:v>
                </c:pt>
                <c:pt idx="1508">
                  <c:v>20061129</c:v>
                </c:pt>
                <c:pt idx="1509">
                  <c:v>20061130</c:v>
                </c:pt>
                <c:pt idx="1510">
                  <c:v>20061201</c:v>
                </c:pt>
                <c:pt idx="1511">
                  <c:v>20061204</c:v>
                </c:pt>
                <c:pt idx="1512">
                  <c:v>20061205</c:v>
                </c:pt>
                <c:pt idx="1513">
                  <c:v>20061206</c:v>
                </c:pt>
                <c:pt idx="1514">
                  <c:v>20061207</c:v>
                </c:pt>
                <c:pt idx="1515">
                  <c:v>20061208</c:v>
                </c:pt>
                <c:pt idx="1516">
                  <c:v>20061211</c:v>
                </c:pt>
                <c:pt idx="1517">
                  <c:v>20061212</c:v>
                </c:pt>
                <c:pt idx="1518">
                  <c:v>20061213</c:v>
                </c:pt>
                <c:pt idx="1519">
                  <c:v>20061214</c:v>
                </c:pt>
                <c:pt idx="1520">
                  <c:v>20061215</c:v>
                </c:pt>
                <c:pt idx="1521">
                  <c:v>20061218</c:v>
                </c:pt>
                <c:pt idx="1522">
                  <c:v>20061219</c:v>
                </c:pt>
                <c:pt idx="1523">
                  <c:v>20061220</c:v>
                </c:pt>
                <c:pt idx="1524">
                  <c:v>20061221</c:v>
                </c:pt>
                <c:pt idx="1525">
                  <c:v>20061222</c:v>
                </c:pt>
                <c:pt idx="1526">
                  <c:v>20061227</c:v>
                </c:pt>
                <c:pt idx="1527">
                  <c:v>20061228</c:v>
                </c:pt>
                <c:pt idx="1528">
                  <c:v>20061229</c:v>
                </c:pt>
                <c:pt idx="1529">
                  <c:v>20070102</c:v>
                </c:pt>
                <c:pt idx="1530">
                  <c:v>20070103</c:v>
                </c:pt>
                <c:pt idx="1531">
                  <c:v>20070104</c:v>
                </c:pt>
                <c:pt idx="1532">
                  <c:v>20070105</c:v>
                </c:pt>
                <c:pt idx="1533">
                  <c:v>20070108</c:v>
                </c:pt>
                <c:pt idx="1534">
                  <c:v>20070109</c:v>
                </c:pt>
                <c:pt idx="1535">
                  <c:v>20070110</c:v>
                </c:pt>
                <c:pt idx="1536">
                  <c:v>20070111</c:v>
                </c:pt>
                <c:pt idx="1537">
                  <c:v>20070112</c:v>
                </c:pt>
                <c:pt idx="1538">
                  <c:v>20070115</c:v>
                </c:pt>
                <c:pt idx="1539">
                  <c:v>20070116</c:v>
                </c:pt>
                <c:pt idx="1540">
                  <c:v>20070117</c:v>
                </c:pt>
                <c:pt idx="1541">
                  <c:v>20070118</c:v>
                </c:pt>
                <c:pt idx="1542">
                  <c:v>20070119</c:v>
                </c:pt>
                <c:pt idx="1543">
                  <c:v>20070122</c:v>
                </c:pt>
                <c:pt idx="1544">
                  <c:v>20070123</c:v>
                </c:pt>
                <c:pt idx="1545">
                  <c:v>20070124</c:v>
                </c:pt>
                <c:pt idx="1546">
                  <c:v>20070125</c:v>
                </c:pt>
                <c:pt idx="1547">
                  <c:v>20070126</c:v>
                </c:pt>
                <c:pt idx="1548">
                  <c:v>20070129</c:v>
                </c:pt>
                <c:pt idx="1549">
                  <c:v>20070130</c:v>
                </c:pt>
                <c:pt idx="1550">
                  <c:v>20070131</c:v>
                </c:pt>
                <c:pt idx="1551">
                  <c:v>20070201</c:v>
                </c:pt>
                <c:pt idx="1552">
                  <c:v>20070202</c:v>
                </c:pt>
                <c:pt idx="1553">
                  <c:v>20070205</c:v>
                </c:pt>
                <c:pt idx="1554">
                  <c:v>20070206</c:v>
                </c:pt>
                <c:pt idx="1555">
                  <c:v>20070207</c:v>
                </c:pt>
                <c:pt idx="1556">
                  <c:v>20070208</c:v>
                </c:pt>
                <c:pt idx="1557">
                  <c:v>20070209</c:v>
                </c:pt>
                <c:pt idx="1558">
                  <c:v>20070212</c:v>
                </c:pt>
                <c:pt idx="1559">
                  <c:v>20070213</c:v>
                </c:pt>
                <c:pt idx="1560">
                  <c:v>20070214</c:v>
                </c:pt>
                <c:pt idx="1561">
                  <c:v>20070215</c:v>
                </c:pt>
                <c:pt idx="1562">
                  <c:v>20070216</c:v>
                </c:pt>
                <c:pt idx="1563">
                  <c:v>20070219</c:v>
                </c:pt>
                <c:pt idx="1564">
                  <c:v>20070220</c:v>
                </c:pt>
                <c:pt idx="1565">
                  <c:v>20070221</c:v>
                </c:pt>
                <c:pt idx="1566">
                  <c:v>20070222</c:v>
                </c:pt>
                <c:pt idx="1567">
                  <c:v>20070223</c:v>
                </c:pt>
                <c:pt idx="1568">
                  <c:v>20070226</c:v>
                </c:pt>
                <c:pt idx="1569">
                  <c:v>20070227</c:v>
                </c:pt>
                <c:pt idx="1570">
                  <c:v>20070228</c:v>
                </c:pt>
                <c:pt idx="1571">
                  <c:v>20070301</c:v>
                </c:pt>
                <c:pt idx="1572">
                  <c:v>20070302</c:v>
                </c:pt>
                <c:pt idx="1573">
                  <c:v>20070305</c:v>
                </c:pt>
                <c:pt idx="1574">
                  <c:v>20070306</c:v>
                </c:pt>
                <c:pt idx="1575">
                  <c:v>20070307</c:v>
                </c:pt>
                <c:pt idx="1576">
                  <c:v>20070308</c:v>
                </c:pt>
                <c:pt idx="1577">
                  <c:v>20070309</c:v>
                </c:pt>
                <c:pt idx="1578">
                  <c:v>20070312</c:v>
                </c:pt>
                <c:pt idx="1579">
                  <c:v>20070313</c:v>
                </c:pt>
                <c:pt idx="1580">
                  <c:v>20070314</c:v>
                </c:pt>
                <c:pt idx="1581">
                  <c:v>20070315</c:v>
                </c:pt>
                <c:pt idx="1582">
                  <c:v>20070316</c:v>
                </c:pt>
                <c:pt idx="1583">
                  <c:v>20070319</c:v>
                </c:pt>
                <c:pt idx="1584">
                  <c:v>20070320</c:v>
                </c:pt>
                <c:pt idx="1585">
                  <c:v>20070321</c:v>
                </c:pt>
                <c:pt idx="1586">
                  <c:v>20070322</c:v>
                </c:pt>
                <c:pt idx="1587">
                  <c:v>20070323</c:v>
                </c:pt>
                <c:pt idx="1588">
                  <c:v>20070326</c:v>
                </c:pt>
                <c:pt idx="1589">
                  <c:v>20070327</c:v>
                </c:pt>
                <c:pt idx="1590">
                  <c:v>20070328</c:v>
                </c:pt>
                <c:pt idx="1591">
                  <c:v>20070329</c:v>
                </c:pt>
                <c:pt idx="1592">
                  <c:v>20070330</c:v>
                </c:pt>
                <c:pt idx="1593">
                  <c:v>20070402</c:v>
                </c:pt>
                <c:pt idx="1594">
                  <c:v>20070403</c:v>
                </c:pt>
                <c:pt idx="1595">
                  <c:v>20070404</c:v>
                </c:pt>
                <c:pt idx="1596">
                  <c:v>20070405</c:v>
                </c:pt>
                <c:pt idx="1597">
                  <c:v>20070410</c:v>
                </c:pt>
                <c:pt idx="1598">
                  <c:v>20070411</c:v>
                </c:pt>
                <c:pt idx="1599">
                  <c:v>20070412</c:v>
                </c:pt>
                <c:pt idx="1600">
                  <c:v>20070413</c:v>
                </c:pt>
                <c:pt idx="1601">
                  <c:v>20070416</c:v>
                </c:pt>
                <c:pt idx="1602">
                  <c:v>20070417</c:v>
                </c:pt>
                <c:pt idx="1603">
                  <c:v>20070418</c:v>
                </c:pt>
                <c:pt idx="1604">
                  <c:v>20070419</c:v>
                </c:pt>
                <c:pt idx="1605">
                  <c:v>20070420</c:v>
                </c:pt>
                <c:pt idx="1606">
                  <c:v>20070423</c:v>
                </c:pt>
                <c:pt idx="1607">
                  <c:v>20070424</c:v>
                </c:pt>
                <c:pt idx="1608">
                  <c:v>20070425</c:v>
                </c:pt>
                <c:pt idx="1609">
                  <c:v>20070426</c:v>
                </c:pt>
                <c:pt idx="1610">
                  <c:v>20070427</c:v>
                </c:pt>
                <c:pt idx="1611">
                  <c:v>20070430</c:v>
                </c:pt>
                <c:pt idx="1612">
                  <c:v>20070502</c:v>
                </c:pt>
                <c:pt idx="1613">
                  <c:v>20070503</c:v>
                </c:pt>
                <c:pt idx="1614">
                  <c:v>20070504</c:v>
                </c:pt>
                <c:pt idx="1615">
                  <c:v>20070507</c:v>
                </c:pt>
                <c:pt idx="1616">
                  <c:v>20070508</c:v>
                </c:pt>
                <c:pt idx="1617">
                  <c:v>20070509</c:v>
                </c:pt>
                <c:pt idx="1618">
                  <c:v>20070510</c:v>
                </c:pt>
                <c:pt idx="1619">
                  <c:v>20070511</c:v>
                </c:pt>
                <c:pt idx="1620">
                  <c:v>20070514</c:v>
                </c:pt>
                <c:pt idx="1621">
                  <c:v>20070515</c:v>
                </c:pt>
                <c:pt idx="1622">
                  <c:v>20070516</c:v>
                </c:pt>
                <c:pt idx="1623">
                  <c:v>20070517</c:v>
                </c:pt>
                <c:pt idx="1624">
                  <c:v>20070518</c:v>
                </c:pt>
                <c:pt idx="1625">
                  <c:v>20070521</c:v>
                </c:pt>
                <c:pt idx="1626">
                  <c:v>20070522</c:v>
                </c:pt>
                <c:pt idx="1627">
                  <c:v>20070523</c:v>
                </c:pt>
                <c:pt idx="1628">
                  <c:v>20070524</c:v>
                </c:pt>
                <c:pt idx="1629">
                  <c:v>20070525</c:v>
                </c:pt>
                <c:pt idx="1630">
                  <c:v>20070529</c:v>
                </c:pt>
                <c:pt idx="1631">
                  <c:v>20070530</c:v>
                </c:pt>
                <c:pt idx="1632">
                  <c:v>20070531</c:v>
                </c:pt>
                <c:pt idx="1633">
                  <c:v>20070601</c:v>
                </c:pt>
                <c:pt idx="1634">
                  <c:v>20070604</c:v>
                </c:pt>
                <c:pt idx="1635">
                  <c:v>20070605</c:v>
                </c:pt>
                <c:pt idx="1636">
                  <c:v>20070606</c:v>
                </c:pt>
                <c:pt idx="1637">
                  <c:v>20070607</c:v>
                </c:pt>
                <c:pt idx="1638">
                  <c:v>20070608</c:v>
                </c:pt>
                <c:pt idx="1639">
                  <c:v>20070611</c:v>
                </c:pt>
                <c:pt idx="1640">
                  <c:v>20070612</c:v>
                </c:pt>
                <c:pt idx="1641">
                  <c:v>20070613</c:v>
                </c:pt>
                <c:pt idx="1642">
                  <c:v>20070614</c:v>
                </c:pt>
                <c:pt idx="1643">
                  <c:v>20070615</c:v>
                </c:pt>
                <c:pt idx="1644">
                  <c:v>20070618</c:v>
                </c:pt>
                <c:pt idx="1645">
                  <c:v>20070619</c:v>
                </c:pt>
                <c:pt idx="1646">
                  <c:v>20070620</c:v>
                </c:pt>
                <c:pt idx="1647">
                  <c:v>20070621</c:v>
                </c:pt>
                <c:pt idx="1648">
                  <c:v>20070622</c:v>
                </c:pt>
                <c:pt idx="1649">
                  <c:v>20070625</c:v>
                </c:pt>
                <c:pt idx="1650">
                  <c:v>20070626</c:v>
                </c:pt>
                <c:pt idx="1651">
                  <c:v>20070627</c:v>
                </c:pt>
                <c:pt idx="1652">
                  <c:v>20070628</c:v>
                </c:pt>
                <c:pt idx="1653">
                  <c:v>20070629</c:v>
                </c:pt>
                <c:pt idx="1654">
                  <c:v>20070702</c:v>
                </c:pt>
                <c:pt idx="1655">
                  <c:v>20070703</c:v>
                </c:pt>
                <c:pt idx="1656">
                  <c:v>20070704</c:v>
                </c:pt>
                <c:pt idx="1657">
                  <c:v>20070705</c:v>
                </c:pt>
                <c:pt idx="1658">
                  <c:v>20070706</c:v>
                </c:pt>
                <c:pt idx="1659">
                  <c:v>20070709</c:v>
                </c:pt>
                <c:pt idx="1660">
                  <c:v>20070710</c:v>
                </c:pt>
                <c:pt idx="1661">
                  <c:v>20070711</c:v>
                </c:pt>
                <c:pt idx="1662">
                  <c:v>20070712</c:v>
                </c:pt>
                <c:pt idx="1663">
                  <c:v>20070713</c:v>
                </c:pt>
                <c:pt idx="1664">
                  <c:v>20070716</c:v>
                </c:pt>
                <c:pt idx="1665">
                  <c:v>20070717</c:v>
                </c:pt>
                <c:pt idx="1666">
                  <c:v>20070718</c:v>
                </c:pt>
                <c:pt idx="1667">
                  <c:v>20070719</c:v>
                </c:pt>
                <c:pt idx="1668">
                  <c:v>20070720</c:v>
                </c:pt>
                <c:pt idx="1669">
                  <c:v>20070723</c:v>
                </c:pt>
                <c:pt idx="1670">
                  <c:v>20070724</c:v>
                </c:pt>
                <c:pt idx="1671">
                  <c:v>20070725</c:v>
                </c:pt>
                <c:pt idx="1672">
                  <c:v>20070726</c:v>
                </c:pt>
                <c:pt idx="1673">
                  <c:v>20070727</c:v>
                </c:pt>
                <c:pt idx="1674">
                  <c:v>20070730</c:v>
                </c:pt>
                <c:pt idx="1675">
                  <c:v>20070731</c:v>
                </c:pt>
                <c:pt idx="1676">
                  <c:v>20070801</c:v>
                </c:pt>
                <c:pt idx="1677">
                  <c:v>20070802</c:v>
                </c:pt>
                <c:pt idx="1678">
                  <c:v>20070803</c:v>
                </c:pt>
                <c:pt idx="1679">
                  <c:v>20070806</c:v>
                </c:pt>
                <c:pt idx="1680">
                  <c:v>20070807</c:v>
                </c:pt>
                <c:pt idx="1681">
                  <c:v>20070808</c:v>
                </c:pt>
                <c:pt idx="1682">
                  <c:v>20070809</c:v>
                </c:pt>
                <c:pt idx="1683">
                  <c:v>20070810</c:v>
                </c:pt>
                <c:pt idx="1684">
                  <c:v>20070813</c:v>
                </c:pt>
                <c:pt idx="1685">
                  <c:v>20070814</c:v>
                </c:pt>
                <c:pt idx="1686">
                  <c:v>20070815</c:v>
                </c:pt>
                <c:pt idx="1687">
                  <c:v>20070816</c:v>
                </c:pt>
                <c:pt idx="1688">
                  <c:v>20070817</c:v>
                </c:pt>
                <c:pt idx="1689">
                  <c:v>20070820</c:v>
                </c:pt>
                <c:pt idx="1690">
                  <c:v>20070821</c:v>
                </c:pt>
                <c:pt idx="1691">
                  <c:v>20070822</c:v>
                </c:pt>
                <c:pt idx="1692">
                  <c:v>20070823</c:v>
                </c:pt>
                <c:pt idx="1693">
                  <c:v>20070824</c:v>
                </c:pt>
                <c:pt idx="1694">
                  <c:v>20070827</c:v>
                </c:pt>
                <c:pt idx="1695">
                  <c:v>20070828</c:v>
                </c:pt>
                <c:pt idx="1696">
                  <c:v>20070829</c:v>
                </c:pt>
                <c:pt idx="1697">
                  <c:v>20070830</c:v>
                </c:pt>
                <c:pt idx="1698">
                  <c:v>20070831</c:v>
                </c:pt>
                <c:pt idx="1699">
                  <c:v>20070903</c:v>
                </c:pt>
                <c:pt idx="1700">
                  <c:v>20070904</c:v>
                </c:pt>
                <c:pt idx="1701">
                  <c:v>20070905</c:v>
                </c:pt>
                <c:pt idx="1702">
                  <c:v>20070906</c:v>
                </c:pt>
                <c:pt idx="1703">
                  <c:v>20070907</c:v>
                </c:pt>
                <c:pt idx="1704">
                  <c:v>20070910</c:v>
                </c:pt>
                <c:pt idx="1705">
                  <c:v>20070911</c:v>
                </c:pt>
                <c:pt idx="1706">
                  <c:v>20070912</c:v>
                </c:pt>
                <c:pt idx="1707">
                  <c:v>20070913</c:v>
                </c:pt>
                <c:pt idx="1708">
                  <c:v>20070914</c:v>
                </c:pt>
                <c:pt idx="1709">
                  <c:v>20070917</c:v>
                </c:pt>
                <c:pt idx="1710">
                  <c:v>20070918</c:v>
                </c:pt>
                <c:pt idx="1711">
                  <c:v>20070919</c:v>
                </c:pt>
                <c:pt idx="1712">
                  <c:v>20070920</c:v>
                </c:pt>
                <c:pt idx="1713">
                  <c:v>20070921</c:v>
                </c:pt>
                <c:pt idx="1714">
                  <c:v>20070924</c:v>
                </c:pt>
                <c:pt idx="1715">
                  <c:v>20070925</c:v>
                </c:pt>
                <c:pt idx="1716">
                  <c:v>20070926</c:v>
                </c:pt>
                <c:pt idx="1717">
                  <c:v>20070927</c:v>
                </c:pt>
                <c:pt idx="1718">
                  <c:v>20070928</c:v>
                </c:pt>
                <c:pt idx="1719">
                  <c:v>20071001</c:v>
                </c:pt>
                <c:pt idx="1720">
                  <c:v>20071002</c:v>
                </c:pt>
                <c:pt idx="1721">
                  <c:v>20071003</c:v>
                </c:pt>
                <c:pt idx="1722">
                  <c:v>20071004</c:v>
                </c:pt>
                <c:pt idx="1723">
                  <c:v>20071005</c:v>
                </c:pt>
                <c:pt idx="1724">
                  <c:v>20071008</c:v>
                </c:pt>
                <c:pt idx="1725">
                  <c:v>20071009</c:v>
                </c:pt>
                <c:pt idx="1726">
                  <c:v>20071010</c:v>
                </c:pt>
                <c:pt idx="1727">
                  <c:v>20071011</c:v>
                </c:pt>
                <c:pt idx="1728">
                  <c:v>20071012</c:v>
                </c:pt>
                <c:pt idx="1729">
                  <c:v>20071015</c:v>
                </c:pt>
                <c:pt idx="1730">
                  <c:v>20071016</c:v>
                </c:pt>
                <c:pt idx="1731">
                  <c:v>20071017</c:v>
                </c:pt>
                <c:pt idx="1732">
                  <c:v>20071018</c:v>
                </c:pt>
                <c:pt idx="1733">
                  <c:v>20071019</c:v>
                </c:pt>
                <c:pt idx="1734">
                  <c:v>20071022</c:v>
                </c:pt>
                <c:pt idx="1735">
                  <c:v>20071023</c:v>
                </c:pt>
                <c:pt idx="1736">
                  <c:v>20071024</c:v>
                </c:pt>
                <c:pt idx="1737">
                  <c:v>20071025</c:v>
                </c:pt>
                <c:pt idx="1738">
                  <c:v>20071026</c:v>
                </c:pt>
                <c:pt idx="1739">
                  <c:v>20071029</c:v>
                </c:pt>
                <c:pt idx="1740">
                  <c:v>20071030</c:v>
                </c:pt>
                <c:pt idx="1741">
                  <c:v>20071031</c:v>
                </c:pt>
                <c:pt idx="1742">
                  <c:v>20071101</c:v>
                </c:pt>
                <c:pt idx="1743">
                  <c:v>20071102</c:v>
                </c:pt>
                <c:pt idx="1744">
                  <c:v>20071105</c:v>
                </c:pt>
                <c:pt idx="1745">
                  <c:v>20071106</c:v>
                </c:pt>
                <c:pt idx="1746">
                  <c:v>20071107</c:v>
                </c:pt>
                <c:pt idx="1747">
                  <c:v>20071108</c:v>
                </c:pt>
                <c:pt idx="1748">
                  <c:v>20071109</c:v>
                </c:pt>
                <c:pt idx="1749">
                  <c:v>20071112</c:v>
                </c:pt>
                <c:pt idx="1750">
                  <c:v>20071113</c:v>
                </c:pt>
                <c:pt idx="1751">
                  <c:v>20071114</c:v>
                </c:pt>
                <c:pt idx="1752">
                  <c:v>20071115</c:v>
                </c:pt>
                <c:pt idx="1753">
                  <c:v>20071116</c:v>
                </c:pt>
                <c:pt idx="1754">
                  <c:v>20071119</c:v>
                </c:pt>
                <c:pt idx="1755">
                  <c:v>20071120</c:v>
                </c:pt>
                <c:pt idx="1756">
                  <c:v>20071121</c:v>
                </c:pt>
                <c:pt idx="1757">
                  <c:v>20071122</c:v>
                </c:pt>
                <c:pt idx="1758">
                  <c:v>20071123</c:v>
                </c:pt>
                <c:pt idx="1759">
                  <c:v>20071126</c:v>
                </c:pt>
                <c:pt idx="1760">
                  <c:v>20071127</c:v>
                </c:pt>
                <c:pt idx="1761">
                  <c:v>20071128</c:v>
                </c:pt>
                <c:pt idx="1762">
                  <c:v>20071129</c:v>
                </c:pt>
                <c:pt idx="1763">
                  <c:v>20071130</c:v>
                </c:pt>
                <c:pt idx="1764">
                  <c:v>20071203</c:v>
                </c:pt>
                <c:pt idx="1765">
                  <c:v>20071204</c:v>
                </c:pt>
                <c:pt idx="1766">
                  <c:v>20071205</c:v>
                </c:pt>
                <c:pt idx="1767">
                  <c:v>20071206</c:v>
                </c:pt>
                <c:pt idx="1768">
                  <c:v>20071207</c:v>
                </c:pt>
                <c:pt idx="1769">
                  <c:v>20071210</c:v>
                </c:pt>
                <c:pt idx="1770">
                  <c:v>20071211</c:v>
                </c:pt>
                <c:pt idx="1771">
                  <c:v>20071212</c:v>
                </c:pt>
                <c:pt idx="1772">
                  <c:v>20071213</c:v>
                </c:pt>
                <c:pt idx="1773">
                  <c:v>20071214</c:v>
                </c:pt>
                <c:pt idx="1774">
                  <c:v>20071217</c:v>
                </c:pt>
                <c:pt idx="1775">
                  <c:v>20071218</c:v>
                </c:pt>
                <c:pt idx="1776">
                  <c:v>20071219</c:v>
                </c:pt>
                <c:pt idx="1777">
                  <c:v>20071220</c:v>
                </c:pt>
                <c:pt idx="1778">
                  <c:v>20071221</c:v>
                </c:pt>
                <c:pt idx="1779">
                  <c:v>20071227</c:v>
                </c:pt>
                <c:pt idx="1780">
                  <c:v>20071228</c:v>
                </c:pt>
                <c:pt idx="1781">
                  <c:v>20080102</c:v>
                </c:pt>
                <c:pt idx="1782">
                  <c:v>20080103</c:v>
                </c:pt>
                <c:pt idx="1783">
                  <c:v>20080104</c:v>
                </c:pt>
                <c:pt idx="1784">
                  <c:v>20080107</c:v>
                </c:pt>
                <c:pt idx="1785">
                  <c:v>20080108</c:v>
                </c:pt>
                <c:pt idx="1786">
                  <c:v>20080109</c:v>
                </c:pt>
                <c:pt idx="1787">
                  <c:v>20080110</c:v>
                </c:pt>
                <c:pt idx="1788">
                  <c:v>20080111</c:v>
                </c:pt>
                <c:pt idx="1789">
                  <c:v>20080114</c:v>
                </c:pt>
                <c:pt idx="1790">
                  <c:v>20080115</c:v>
                </c:pt>
                <c:pt idx="1791">
                  <c:v>20080116</c:v>
                </c:pt>
                <c:pt idx="1792">
                  <c:v>20080117</c:v>
                </c:pt>
                <c:pt idx="1793">
                  <c:v>20080118</c:v>
                </c:pt>
                <c:pt idx="1794">
                  <c:v>20080121</c:v>
                </c:pt>
                <c:pt idx="1795">
                  <c:v>20080122</c:v>
                </c:pt>
                <c:pt idx="1796">
                  <c:v>20080123</c:v>
                </c:pt>
                <c:pt idx="1797">
                  <c:v>20080124</c:v>
                </c:pt>
                <c:pt idx="1798">
                  <c:v>20080125</c:v>
                </c:pt>
                <c:pt idx="1799">
                  <c:v>20080128</c:v>
                </c:pt>
                <c:pt idx="1800">
                  <c:v>20080129</c:v>
                </c:pt>
                <c:pt idx="1801">
                  <c:v>20080130</c:v>
                </c:pt>
                <c:pt idx="1802">
                  <c:v>20080131</c:v>
                </c:pt>
                <c:pt idx="1803">
                  <c:v>20080201</c:v>
                </c:pt>
                <c:pt idx="1804">
                  <c:v>20080204</c:v>
                </c:pt>
                <c:pt idx="1805">
                  <c:v>20080205</c:v>
                </c:pt>
                <c:pt idx="1806">
                  <c:v>20080206</c:v>
                </c:pt>
                <c:pt idx="1807">
                  <c:v>20080207</c:v>
                </c:pt>
                <c:pt idx="1808">
                  <c:v>20080208</c:v>
                </c:pt>
                <c:pt idx="1809">
                  <c:v>20080211</c:v>
                </c:pt>
                <c:pt idx="1810">
                  <c:v>20080212</c:v>
                </c:pt>
                <c:pt idx="1811">
                  <c:v>20080213</c:v>
                </c:pt>
                <c:pt idx="1812">
                  <c:v>20080214</c:v>
                </c:pt>
                <c:pt idx="1813">
                  <c:v>20080215</c:v>
                </c:pt>
                <c:pt idx="1814">
                  <c:v>20080218</c:v>
                </c:pt>
                <c:pt idx="1815">
                  <c:v>20080219</c:v>
                </c:pt>
                <c:pt idx="1816">
                  <c:v>20080220</c:v>
                </c:pt>
                <c:pt idx="1817">
                  <c:v>20080221</c:v>
                </c:pt>
                <c:pt idx="1818">
                  <c:v>20080222</c:v>
                </c:pt>
                <c:pt idx="1819">
                  <c:v>20080225</c:v>
                </c:pt>
                <c:pt idx="1820">
                  <c:v>20080226</c:v>
                </c:pt>
                <c:pt idx="1821">
                  <c:v>20080227</c:v>
                </c:pt>
                <c:pt idx="1822">
                  <c:v>20080228</c:v>
                </c:pt>
                <c:pt idx="1823">
                  <c:v>20080229</c:v>
                </c:pt>
                <c:pt idx="1824">
                  <c:v>20080303</c:v>
                </c:pt>
                <c:pt idx="1825">
                  <c:v>20080304</c:v>
                </c:pt>
                <c:pt idx="1826">
                  <c:v>20080305</c:v>
                </c:pt>
                <c:pt idx="1827">
                  <c:v>20080306</c:v>
                </c:pt>
                <c:pt idx="1828">
                  <c:v>20080307</c:v>
                </c:pt>
                <c:pt idx="1829">
                  <c:v>20080310</c:v>
                </c:pt>
                <c:pt idx="1830">
                  <c:v>20080311</c:v>
                </c:pt>
                <c:pt idx="1831">
                  <c:v>20080312</c:v>
                </c:pt>
                <c:pt idx="1832">
                  <c:v>20080313</c:v>
                </c:pt>
                <c:pt idx="1833">
                  <c:v>20080314</c:v>
                </c:pt>
                <c:pt idx="1834">
                  <c:v>20080317</c:v>
                </c:pt>
                <c:pt idx="1835">
                  <c:v>20080318</c:v>
                </c:pt>
                <c:pt idx="1836">
                  <c:v>20080319</c:v>
                </c:pt>
                <c:pt idx="1837">
                  <c:v>20080320</c:v>
                </c:pt>
                <c:pt idx="1838">
                  <c:v>20080325</c:v>
                </c:pt>
                <c:pt idx="1839">
                  <c:v>20080326</c:v>
                </c:pt>
                <c:pt idx="1840">
                  <c:v>20080327</c:v>
                </c:pt>
                <c:pt idx="1841">
                  <c:v>20080328</c:v>
                </c:pt>
                <c:pt idx="1842">
                  <c:v>20080331</c:v>
                </c:pt>
                <c:pt idx="1843">
                  <c:v>20080401</c:v>
                </c:pt>
                <c:pt idx="1844">
                  <c:v>20080402</c:v>
                </c:pt>
                <c:pt idx="1845">
                  <c:v>20080403</c:v>
                </c:pt>
                <c:pt idx="1846">
                  <c:v>20080404</c:v>
                </c:pt>
                <c:pt idx="1847">
                  <c:v>20080407</c:v>
                </c:pt>
                <c:pt idx="1848">
                  <c:v>20080408</c:v>
                </c:pt>
                <c:pt idx="1849">
                  <c:v>20080409</c:v>
                </c:pt>
                <c:pt idx="1850">
                  <c:v>20080410</c:v>
                </c:pt>
                <c:pt idx="1851">
                  <c:v>20080411</c:v>
                </c:pt>
                <c:pt idx="1852">
                  <c:v>20080414</c:v>
                </c:pt>
                <c:pt idx="1853">
                  <c:v>20080415</c:v>
                </c:pt>
                <c:pt idx="1854">
                  <c:v>20080416</c:v>
                </c:pt>
                <c:pt idx="1855">
                  <c:v>20080417</c:v>
                </c:pt>
                <c:pt idx="1856">
                  <c:v>20080418</c:v>
                </c:pt>
                <c:pt idx="1857">
                  <c:v>20080421</c:v>
                </c:pt>
                <c:pt idx="1858">
                  <c:v>20080422</c:v>
                </c:pt>
                <c:pt idx="1859">
                  <c:v>20080423</c:v>
                </c:pt>
                <c:pt idx="1860">
                  <c:v>20080424</c:v>
                </c:pt>
                <c:pt idx="1861">
                  <c:v>20080425</c:v>
                </c:pt>
                <c:pt idx="1862">
                  <c:v>20080428</c:v>
                </c:pt>
                <c:pt idx="1863">
                  <c:v>20080429</c:v>
                </c:pt>
                <c:pt idx="1864">
                  <c:v>20080430</c:v>
                </c:pt>
                <c:pt idx="1865">
                  <c:v>20080502</c:v>
                </c:pt>
                <c:pt idx="1866">
                  <c:v>20080505</c:v>
                </c:pt>
                <c:pt idx="1867">
                  <c:v>20080506</c:v>
                </c:pt>
                <c:pt idx="1868">
                  <c:v>20080507</c:v>
                </c:pt>
                <c:pt idx="1869">
                  <c:v>20080508</c:v>
                </c:pt>
                <c:pt idx="1870">
                  <c:v>20080509</c:v>
                </c:pt>
                <c:pt idx="1871">
                  <c:v>20080512</c:v>
                </c:pt>
                <c:pt idx="1872">
                  <c:v>20080513</c:v>
                </c:pt>
                <c:pt idx="1873">
                  <c:v>20080514</c:v>
                </c:pt>
                <c:pt idx="1874">
                  <c:v>20080515</c:v>
                </c:pt>
                <c:pt idx="1875">
                  <c:v>20080516</c:v>
                </c:pt>
                <c:pt idx="1876">
                  <c:v>20080519</c:v>
                </c:pt>
                <c:pt idx="1877">
                  <c:v>20080520</c:v>
                </c:pt>
                <c:pt idx="1878">
                  <c:v>20080521</c:v>
                </c:pt>
                <c:pt idx="1879">
                  <c:v>20080522</c:v>
                </c:pt>
                <c:pt idx="1880">
                  <c:v>20080523</c:v>
                </c:pt>
                <c:pt idx="1881">
                  <c:v>20080526</c:v>
                </c:pt>
                <c:pt idx="1882">
                  <c:v>20080527</c:v>
                </c:pt>
                <c:pt idx="1883">
                  <c:v>20080528</c:v>
                </c:pt>
                <c:pt idx="1884">
                  <c:v>20080529</c:v>
                </c:pt>
                <c:pt idx="1885">
                  <c:v>20080530</c:v>
                </c:pt>
                <c:pt idx="1886">
                  <c:v>20080602</c:v>
                </c:pt>
                <c:pt idx="1887">
                  <c:v>20080603</c:v>
                </c:pt>
                <c:pt idx="1888">
                  <c:v>20080604</c:v>
                </c:pt>
                <c:pt idx="1889">
                  <c:v>20080605</c:v>
                </c:pt>
                <c:pt idx="1890">
                  <c:v>20080606</c:v>
                </c:pt>
                <c:pt idx="1891">
                  <c:v>20080609</c:v>
                </c:pt>
                <c:pt idx="1892">
                  <c:v>20080610</c:v>
                </c:pt>
                <c:pt idx="1893">
                  <c:v>20080611</c:v>
                </c:pt>
                <c:pt idx="1894">
                  <c:v>20080612</c:v>
                </c:pt>
                <c:pt idx="1895">
                  <c:v>20080613</c:v>
                </c:pt>
                <c:pt idx="1896">
                  <c:v>20080616</c:v>
                </c:pt>
                <c:pt idx="1897">
                  <c:v>20080617</c:v>
                </c:pt>
                <c:pt idx="1898">
                  <c:v>20080618</c:v>
                </c:pt>
                <c:pt idx="1899">
                  <c:v>20080619</c:v>
                </c:pt>
                <c:pt idx="1900">
                  <c:v>20080620</c:v>
                </c:pt>
                <c:pt idx="1901">
                  <c:v>20080623</c:v>
                </c:pt>
                <c:pt idx="1902">
                  <c:v>20080624</c:v>
                </c:pt>
                <c:pt idx="1903">
                  <c:v>20080625</c:v>
                </c:pt>
                <c:pt idx="1904">
                  <c:v>20080626</c:v>
                </c:pt>
                <c:pt idx="1905">
                  <c:v>20080627</c:v>
                </c:pt>
                <c:pt idx="1906">
                  <c:v>20080630</c:v>
                </c:pt>
                <c:pt idx="1907">
                  <c:v>20080701</c:v>
                </c:pt>
                <c:pt idx="1908">
                  <c:v>20080702</c:v>
                </c:pt>
                <c:pt idx="1909">
                  <c:v>20080703</c:v>
                </c:pt>
                <c:pt idx="1910">
                  <c:v>20080704</c:v>
                </c:pt>
                <c:pt idx="1911">
                  <c:v>20080707</c:v>
                </c:pt>
                <c:pt idx="1912">
                  <c:v>20080708</c:v>
                </c:pt>
                <c:pt idx="1913">
                  <c:v>20080709</c:v>
                </c:pt>
                <c:pt idx="1914">
                  <c:v>20080710</c:v>
                </c:pt>
                <c:pt idx="1915">
                  <c:v>20080711</c:v>
                </c:pt>
                <c:pt idx="1916">
                  <c:v>20080714</c:v>
                </c:pt>
                <c:pt idx="1917">
                  <c:v>20080715</c:v>
                </c:pt>
                <c:pt idx="1918">
                  <c:v>20080716</c:v>
                </c:pt>
                <c:pt idx="1919">
                  <c:v>20080717</c:v>
                </c:pt>
                <c:pt idx="1920">
                  <c:v>20080718</c:v>
                </c:pt>
                <c:pt idx="1921">
                  <c:v>20080721</c:v>
                </c:pt>
                <c:pt idx="1922">
                  <c:v>20080722</c:v>
                </c:pt>
                <c:pt idx="1923">
                  <c:v>20080723</c:v>
                </c:pt>
                <c:pt idx="1924">
                  <c:v>20080724</c:v>
                </c:pt>
                <c:pt idx="1925">
                  <c:v>20080725</c:v>
                </c:pt>
                <c:pt idx="1926">
                  <c:v>20080728</c:v>
                </c:pt>
                <c:pt idx="1927">
                  <c:v>20080729</c:v>
                </c:pt>
                <c:pt idx="1928">
                  <c:v>20080730</c:v>
                </c:pt>
                <c:pt idx="1929">
                  <c:v>20080731</c:v>
                </c:pt>
                <c:pt idx="1930">
                  <c:v>20080801</c:v>
                </c:pt>
                <c:pt idx="1931">
                  <c:v>20080804</c:v>
                </c:pt>
                <c:pt idx="1932">
                  <c:v>20080805</c:v>
                </c:pt>
                <c:pt idx="1933">
                  <c:v>20080806</c:v>
                </c:pt>
                <c:pt idx="1934">
                  <c:v>20080807</c:v>
                </c:pt>
                <c:pt idx="1935">
                  <c:v>20080808</c:v>
                </c:pt>
                <c:pt idx="1936">
                  <c:v>20080811</c:v>
                </c:pt>
                <c:pt idx="1937">
                  <c:v>20080812</c:v>
                </c:pt>
                <c:pt idx="1938">
                  <c:v>20080813</c:v>
                </c:pt>
                <c:pt idx="1939">
                  <c:v>20080814</c:v>
                </c:pt>
                <c:pt idx="1940">
                  <c:v>20080815</c:v>
                </c:pt>
                <c:pt idx="1941">
                  <c:v>20080818</c:v>
                </c:pt>
                <c:pt idx="1942">
                  <c:v>20080819</c:v>
                </c:pt>
                <c:pt idx="1943">
                  <c:v>20080820</c:v>
                </c:pt>
                <c:pt idx="1944">
                  <c:v>20080821</c:v>
                </c:pt>
                <c:pt idx="1945">
                  <c:v>20080822</c:v>
                </c:pt>
                <c:pt idx="1946">
                  <c:v>20080825</c:v>
                </c:pt>
                <c:pt idx="1947">
                  <c:v>20080826</c:v>
                </c:pt>
                <c:pt idx="1948">
                  <c:v>20080827</c:v>
                </c:pt>
                <c:pt idx="1949">
                  <c:v>20080828</c:v>
                </c:pt>
                <c:pt idx="1950">
                  <c:v>20080829</c:v>
                </c:pt>
                <c:pt idx="1951">
                  <c:v>20080901</c:v>
                </c:pt>
                <c:pt idx="1952">
                  <c:v>20080902</c:v>
                </c:pt>
                <c:pt idx="1953">
                  <c:v>20080903</c:v>
                </c:pt>
                <c:pt idx="1954">
                  <c:v>20080904</c:v>
                </c:pt>
                <c:pt idx="1955">
                  <c:v>20080905</c:v>
                </c:pt>
                <c:pt idx="1956">
                  <c:v>20080908</c:v>
                </c:pt>
                <c:pt idx="1957">
                  <c:v>20080909</c:v>
                </c:pt>
                <c:pt idx="1958">
                  <c:v>20080910</c:v>
                </c:pt>
                <c:pt idx="1959">
                  <c:v>20080911</c:v>
                </c:pt>
                <c:pt idx="1960">
                  <c:v>20080912</c:v>
                </c:pt>
                <c:pt idx="1961">
                  <c:v>20080915</c:v>
                </c:pt>
                <c:pt idx="1962">
                  <c:v>20080916</c:v>
                </c:pt>
                <c:pt idx="1963">
                  <c:v>20080917</c:v>
                </c:pt>
                <c:pt idx="1964">
                  <c:v>20080918</c:v>
                </c:pt>
                <c:pt idx="1965">
                  <c:v>20080919</c:v>
                </c:pt>
                <c:pt idx="1966">
                  <c:v>20080922</c:v>
                </c:pt>
                <c:pt idx="1967">
                  <c:v>20080923</c:v>
                </c:pt>
                <c:pt idx="1968">
                  <c:v>20080924</c:v>
                </c:pt>
                <c:pt idx="1969">
                  <c:v>20080925</c:v>
                </c:pt>
                <c:pt idx="1970">
                  <c:v>20080926</c:v>
                </c:pt>
                <c:pt idx="1971">
                  <c:v>20080929</c:v>
                </c:pt>
                <c:pt idx="1972">
                  <c:v>20080930</c:v>
                </c:pt>
                <c:pt idx="1973">
                  <c:v>20081001</c:v>
                </c:pt>
                <c:pt idx="1974">
                  <c:v>20081002</c:v>
                </c:pt>
                <c:pt idx="1975">
                  <c:v>20081003</c:v>
                </c:pt>
                <c:pt idx="1976">
                  <c:v>20081006</c:v>
                </c:pt>
                <c:pt idx="1977">
                  <c:v>20081007</c:v>
                </c:pt>
                <c:pt idx="1978">
                  <c:v>20081008</c:v>
                </c:pt>
                <c:pt idx="1979">
                  <c:v>20081009</c:v>
                </c:pt>
                <c:pt idx="1980">
                  <c:v>20081010</c:v>
                </c:pt>
                <c:pt idx="1981">
                  <c:v>20081013</c:v>
                </c:pt>
                <c:pt idx="1982">
                  <c:v>20081014</c:v>
                </c:pt>
                <c:pt idx="1983">
                  <c:v>20081015</c:v>
                </c:pt>
                <c:pt idx="1984">
                  <c:v>20081016</c:v>
                </c:pt>
                <c:pt idx="1985">
                  <c:v>20081017</c:v>
                </c:pt>
                <c:pt idx="1986">
                  <c:v>20081020</c:v>
                </c:pt>
                <c:pt idx="1987">
                  <c:v>20081021</c:v>
                </c:pt>
                <c:pt idx="1988">
                  <c:v>20081022</c:v>
                </c:pt>
                <c:pt idx="1989">
                  <c:v>20081023</c:v>
                </c:pt>
                <c:pt idx="1990">
                  <c:v>20081024</c:v>
                </c:pt>
                <c:pt idx="1991">
                  <c:v>20081027</c:v>
                </c:pt>
                <c:pt idx="1992">
                  <c:v>20081028</c:v>
                </c:pt>
                <c:pt idx="1993">
                  <c:v>20081029</c:v>
                </c:pt>
                <c:pt idx="1994">
                  <c:v>20081030</c:v>
                </c:pt>
                <c:pt idx="1995">
                  <c:v>20081031</c:v>
                </c:pt>
                <c:pt idx="1996">
                  <c:v>20081103</c:v>
                </c:pt>
                <c:pt idx="1997">
                  <c:v>20081104</c:v>
                </c:pt>
                <c:pt idx="1998">
                  <c:v>20081105</c:v>
                </c:pt>
                <c:pt idx="1999">
                  <c:v>20081106</c:v>
                </c:pt>
                <c:pt idx="2000">
                  <c:v>20081107</c:v>
                </c:pt>
                <c:pt idx="2001">
                  <c:v>20081110</c:v>
                </c:pt>
                <c:pt idx="2002">
                  <c:v>20081111</c:v>
                </c:pt>
                <c:pt idx="2003">
                  <c:v>20081112</c:v>
                </c:pt>
                <c:pt idx="2004">
                  <c:v>20081113</c:v>
                </c:pt>
                <c:pt idx="2005">
                  <c:v>20081114</c:v>
                </c:pt>
                <c:pt idx="2006">
                  <c:v>20081117</c:v>
                </c:pt>
                <c:pt idx="2007">
                  <c:v>20081118</c:v>
                </c:pt>
                <c:pt idx="2008">
                  <c:v>20081119</c:v>
                </c:pt>
                <c:pt idx="2009">
                  <c:v>20081120</c:v>
                </c:pt>
                <c:pt idx="2010">
                  <c:v>20081121</c:v>
                </c:pt>
                <c:pt idx="2011">
                  <c:v>20081124</c:v>
                </c:pt>
                <c:pt idx="2012">
                  <c:v>20081125</c:v>
                </c:pt>
                <c:pt idx="2013">
                  <c:v>20081126</c:v>
                </c:pt>
                <c:pt idx="2014">
                  <c:v>20081127</c:v>
                </c:pt>
                <c:pt idx="2015">
                  <c:v>20081128</c:v>
                </c:pt>
                <c:pt idx="2016">
                  <c:v>20081201</c:v>
                </c:pt>
                <c:pt idx="2017">
                  <c:v>20081202</c:v>
                </c:pt>
                <c:pt idx="2018">
                  <c:v>20081203</c:v>
                </c:pt>
                <c:pt idx="2019">
                  <c:v>20081204</c:v>
                </c:pt>
                <c:pt idx="2020">
                  <c:v>20081205</c:v>
                </c:pt>
                <c:pt idx="2021">
                  <c:v>20081208</c:v>
                </c:pt>
                <c:pt idx="2022">
                  <c:v>20081209</c:v>
                </c:pt>
                <c:pt idx="2023">
                  <c:v>20081210</c:v>
                </c:pt>
                <c:pt idx="2024">
                  <c:v>20081211</c:v>
                </c:pt>
                <c:pt idx="2025">
                  <c:v>20081212</c:v>
                </c:pt>
                <c:pt idx="2026">
                  <c:v>20081215</c:v>
                </c:pt>
                <c:pt idx="2027">
                  <c:v>20081216</c:v>
                </c:pt>
                <c:pt idx="2028">
                  <c:v>20081217</c:v>
                </c:pt>
                <c:pt idx="2029">
                  <c:v>20081218</c:v>
                </c:pt>
                <c:pt idx="2030">
                  <c:v>20081219</c:v>
                </c:pt>
                <c:pt idx="2031">
                  <c:v>20081222</c:v>
                </c:pt>
                <c:pt idx="2032">
                  <c:v>20081223</c:v>
                </c:pt>
                <c:pt idx="2033">
                  <c:v>20081229</c:v>
                </c:pt>
                <c:pt idx="2034">
                  <c:v>20081230</c:v>
                </c:pt>
                <c:pt idx="2035">
                  <c:v>20090102</c:v>
                </c:pt>
                <c:pt idx="2036">
                  <c:v>20090105</c:v>
                </c:pt>
                <c:pt idx="2037">
                  <c:v>20090106</c:v>
                </c:pt>
                <c:pt idx="2038">
                  <c:v>20090107</c:v>
                </c:pt>
                <c:pt idx="2039">
                  <c:v>20090108</c:v>
                </c:pt>
                <c:pt idx="2040">
                  <c:v>20090109</c:v>
                </c:pt>
                <c:pt idx="2041">
                  <c:v>20090112</c:v>
                </c:pt>
                <c:pt idx="2042">
                  <c:v>20090113</c:v>
                </c:pt>
                <c:pt idx="2043">
                  <c:v>20090114</c:v>
                </c:pt>
                <c:pt idx="2044">
                  <c:v>20090115</c:v>
                </c:pt>
                <c:pt idx="2045">
                  <c:v>20090116</c:v>
                </c:pt>
                <c:pt idx="2046">
                  <c:v>20090119</c:v>
                </c:pt>
                <c:pt idx="2047">
                  <c:v>20090120</c:v>
                </c:pt>
                <c:pt idx="2048">
                  <c:v>20090121</c:v>
                </c:pt>
                <c:pt idx="2049">
                  <c:v>20090122</c:v>
                </c:pt>
                <c:pt idx="2050">
                  <c:v>20090123</c:v>
                </c:pt>
                <c:pt idx="2051">
                  <c:v>20090126</c:v>
                </c:pt>
                <c:pt idx="2052">
                  <c:v>20090127</c:v>
                </c:pt>
                <c:pt idx="2053">
                  <c:v>20090128</c:v>
                </c:pt>
                <c:pt idx="2054">
                  <c:v>20090129</c:v>
                </c:pt>
                <c:pt idx="2055">
                  <c:v>20090130</c:v>
                </c:pt>
                <c:pt idx="2056">
                  <c:v>20090202</c:v>
                </c:pt>
                <c:pt idx="2057">
                  <c:v>20090203</c:v>
                </c:pt>
                <c:pt idx="2058">
                  <c:v>20090204</c:v>
                </c:pt>
                <c:pt idx="2059">
                  <c:v>20090205</c:v>
                </c:pt>
                <c:pt idx="2060">
                  <c:v>20090206</c:v>
                </c:pt>
                <c:pt idx="2061">
                  <c:v>20090209</c:v>
                </c:pt>
                <c:pt idx="2062">
                  <c:v>20090210</c:v>
                </c:pt>
                <c:pt idx="2063">
                  <c:v>20090211</c:v>
                </c:pt>
                <c:pt idx="2064">
                  <c:v>20090212</c:v>
                </c:pt>
                <c:pt idx="2065">
                  <c:v>20090213</c:v>
                </c:pt>
                <c:pt idx="2066">
                  <c:v>20090216</c:v>
                </c:pt>
                <c:pt idx="2067">
                  <c:v>20090217</c:v>
                </c:pt>
                <c:pt idx="2068">
                  <c:v>20090218</c:v>
                </c:pt>
                <c:pt idx="2069">
                  <c:v>20090219</c:v>
                </c:pt>
                <c:pt idx="2070">
                  <c:v>20090220</c:v>
                </c:pt>
                <c:pt idx="2071">
                  <c:v>20090223</c:v>
                </c:pt>
                <c:pt idx="2072">
                  <c:v>20090224</c:v>
                </c:pt>
                <c:pt idx="2073">
                  <c:v>20090225</c:v>
                </c:pt>
                <c:pt idx="2074">
                  <c:v>20090226</c:v>
                </c:pt>
                <c:pt idx="2075">
                  <c:v>20090227</c:v>
                </c:pt>
                <c:pt idx="2076">
                  <c:v>20090302</c:v>
                </c:pt>
                <c:pt idx="2077">
                  <c:v>20090303</c:v>
                </c:pt>
                <c:pt idx="2078">
                  <c:v>20090304</c:v>
                </c:pt>
                <c:pt idx="2079">
                  <c:v>20090305</c:v>
                </c:pt>
                <c:pt idx="2080">
                  <c:v>20090306</c:v>
                </c:pt>
                <c:pt idx="2081">
                  <c:v>20090309</c:v>
                </c:pt>
                <c:pt idx="2082">
                  <c:v>20090310</c:v>
                </c:pt>
                <c:pt idx="2083">
                  <c:v>20090311</c:v>
                </c:pt>
                <c:pt idx="2084">
                  <c:v>20090312</c:v>
                </c:pt>
                <c:pt idx="2085">
                  <c:v>20090313</c:v>
                </c:pt>
                <c:pt idx="2086">
                  <c:v>20090316</c:v>
                </c:pt>
                <c:pt idx="2087">
                  <c:v>20090317</c:v>
                </c:pt>
                <c:pt idx="2088">
                  <c:v>20090318</c:v>
                </c:pt>
                <c:pt idx="2089">
                  <c:v>20090319</c:v>
                </c:pt>
                <c:pt idx="2090">
                  <c:v>20090320</c:v>
                </c:pt>
                <c:pt idx="2091">
                  <c:v>20090323</c:v>
                </c:pt>
                <c:pt idx="2092">
                  <c:v>20090324</c:v>
                </c:pt>
                <c:pt idx="2093">
                  <c:v>20090325</c:v>
                </c:pt>
                <c:pt idx="2094">
                  <c:v>20090326</c:v>
                </c:pt>
                <c:pt idx="2095">
                  <c:v>20090327</c:v>
                </c:pt>
                <c:pt idx="2096">
                  <c:v>20090330</c:v>
                </c:pt>
                <c:pt idx="2097">
                  <c:v>20090331</c:v>
                </c:pt>
                <c:pt idx="2098">
                  <c:v>20090401</c:v>
                </c:pt>
                <c:pt idx="2099">
                  <c:v>20090402</c:v>
                </c:pt>
                <c:pt idx="2100">
                  <c:v>20090403</c:v>
                </c:pt>
                <c:pt idx="2101">
                  <c:v>20090406</c:v>
                </c:pt>
                <c:pt idx="2102">
                  <c:v>20090407</c:v>
                </c:pt>
                <c:pt idx="2103">
                  <c:v>20090408</c:v>
                </c:pt>
                <c:pt idx="2104">
                  <c:v>20090409</c:v>
                </c:pt>
                <c:pt idx="2105">
                  <c:v>20090414</c:v>
                </c:pt>
                <c:pt idx="2106">
                  <c:v>20090415</c:v>
                </c:pt>
                <c:pt idx="2107">
                  <c:v>20090416</c:v>
                </c:pt>
                <c:pt idx="2108">
                  <c:v>20090417</c:v>
                </c:pt>
                <c:pt idx="2109">
                  <c:v>20090420</c:v>
                </c:pt>
                <c:pt idx="2110">
                  <c:v>20090421</c:v>
                </c:pt>
                <c:pt idx="2111">
                  <c:v>20090422</c:v>
                </c:pt>
                <c:pt idx="2112">
                  <c:v>20090423</c:v>
                </c:pt>
                <c:pt idx="2113">
                  <c:v>20090424</c:v>
                </c:pt>
                <c:pt idx="2114">
                  <c:v>20090427</c:v>
                </c:pt>
                <c:pt idx="2115">
                  <c:v>20090428</c:v>
                </c:pt>
                <c:pt idx="2116">
                  <c:v>20090429</c:v>
                </c:pt>
                <c:pt idx="2117">
                  <c:v>20090430</c:v>
                </c:pt>
                <c:pt idx="2118">
                  <c:v>20090504</c:v>
                </c:pt>
                <c:pt idx="2119">
                  <c:v>20090505</c:v>
                </c:pt>
                <c:pt idx="2120">
                  <c:v>20090506</c:v>
                </c:pt>
                <c:pt idx="2121">
                  <c:v>20090507</c:v>
                </c:pt>
                <c:pt idx="2122">
                  <c:v>20090508</c:v>
                </c:pt>
                <c:pt idx="2123">
                  <c:v>20090511</c:v>
                </c:pt>
                <c:pt idx="2124">
                  <c:v>20090512</c:v>
                </c:pt>
                <c:pt idx="2125">
                  <c:v>20090513</c:v>
                </c:pt>
                <c:pt idx="2126">
                  <c:v>20090514</c:v>
                </c:pt>
                <c:pt idx="2127">
                  <c:v>20090515</c:v>
                </c:pt>
                <c:pt idx="2128">
                  <c:v>20090518</c:v>
                </c:pt>
                <c:pt idx="2129">
                  <c:v>20090519</c:v>
                </c:pt>
                <c:pt idx="2130">
                  <c:v>20090520</c:v>
                </c:pt>
                <c:pt idx="2131">
                  <c:v>20090521</c:v>
                </c:pt>
                <c:pt idx="2132">
                  <c:v>20090522</c:v>
                </c:pt>
                <c:pt idx="2133">
                  <c:v>20090525</c:v>
                </c:pt>
                <c:pt idx="2134">
                  <c:v>20090526</c:v>
                </c:pt>
                <c:pt idx="2135">
                  <c:v>20090527</c:v>
                </c:pt>
                <c:pt idx="2136">
                  <c:v>20090528</c:v>
                </c:pt>
                <c:pt idx="2137">
                  <c:v>20090529</c:v>
                </c:pt>
                <c:pt idx="2138">
                  <c:v>20090601</c:v>
                </c:pt>
                <c:pt idx="2139">
                  <c:v>20090602</c:v>
                </c:pt>
                <c:pt idx="2140">
                  <c:v>20090603</c:v>
                </c:pt>
                <c:pt idx="2141">
                  <c:v>20090604</c:v>
                </c:pt>
                <c:pt idx="2142">
                  <c:v>20090605</c:v>
                </c:pt>
                <c:pt idx="2143">
                  <c:v>20090608</c:v>
                </c:pt>
                <c:pt idx="2144">
                  <c:v>20090609</c:v>
                </c:pt>
                <c:pt idx="2145">
                  <c:v>20090610</c:v>
                </c:pt>
                <c:pt idx="2146">
                  <c:v>20090611</c:v>
                </c:pt>
                <c:pt idx="2147">
                  <c:v>20090612</c:v>
                </c:pt>
                <c:pt idx="2148">
                  <c:v>20090615</c:v>
                </c:pt>
                <c:pt idx="2149">
                  <c:v>20090616</c:v>
                </c:pt>
                <c:pt idx="2150">
                  <c:v>20090617</c:v>
                </c:pt>
                <c:pt idx="2151">
                  <c:v>20090618</c:v>
                </c:pt>
                <c:pt idx="2152">
                  <c:v>20090619</c:v>
                </c:pt>
                <c:pt idx="2153">
                  <c:v>20090622</c:v>
                </c:pt>
                <c:pt idx="2154">
                  <c:v>20090623</c:v>
                </c:pt>
                <c:pt idx="2155">
                  <c:v>20090624</c:v>
                </c:pt>
                <c:pt idx="2156">
                  <c:v>20090625</c:v>
                </c:pt>
                <c:pt idx="2157">
                  <c:v>20090626</c:v>
                </c:pt>
                <c:pt idx="2158">
                  <c:v>20090629</c:v>
                </c:pt>
                <c:pt idx="2159">
                  <c:v>20090630</c:v>
                </c:pt>
                <c:pt idx="2160">
                  <c:v>20090701</c:v>
                </c:pt>
                <c:pt idx="2161">
                  <c:v>20090702</c:v>
                </c:pt>
                <c:pt idx="2162">
                  <c:v>20090703</c:v>
                </c:pt>
                <c:pt idx="2163">
                  <c:v>20090706</c:v>
                </c:pt>
                <c:pt idx="2164">
                  <c:v>20090707</c:v>
                </c:pt>
                <c:pt idx="2165">
                  <c:v>20090708</c:v>
                </c:pt>
                <c:pt idx="2166">
                  <c:v>20090709</c:v>
                </c:pt>
                <c:pt idx="2167">
                  <c:v>20090710</c:v>
                </c:pt>
                <c:pt idx="2168">
                  <c:v>20090713</c:v>
                </c:pt>
                <c:pt idx="2169">
                  <c:v>20090714</c:v>
                </c:pt>
                <c:pt idx="2170">
                  <c:v>20090715</c:v>
                </c:pt>
                <c:pt idx="2171">
                  <c:v>20090716</c:v>
                </c:pt>
                <c:pt idx="2172">
                  <c:v>20090717</c:v>
                </c:pt>
                <c:pt idx="2173">
                  <c:v>20090720</c:v>
                </c:pt>
                <c:pt idx="2174">
                  <c:v>20090721</c:v>
                </c:pt>
                <c:pt idx="2175">
                  <c:v>20090722</c:v>
                </c:pt>
                <c:pt idx="2176">
                  <c:v>20090723</c:v>
                </c:pt>
                <c:pt idx="2177">
                  <c:v>20090724</c:v>
                </c:pt>
                <c:pt idx="2178">
                  <c:v>20090727</c:v>
                </c:pt>
                <c:pt idx="2179">
                  <c:v>20090728</c:v>
                </c:pt>
                <c:pt idx="2180">
                  <c:v>20090729</c:v>
                </c:pt>
                <c:pt idx="2181">
                  <c:v>20090730</c:v>
                </c:pt>
                <c:pt idx="2182">
                  <c:v>20090731</c:v>
                </c:pt>
                <c:pt idx="2183">
                  <c:v>20090803</c:v>
                </c:pt>
                <c:pt idx="2184">
                  <c:v>20090804</c:v>
                </c:pt>
                <c:pt idx="2185">
                  <c:v>20090805</c:v>
                </c:pt>
                <c:pt idx="2186">
                  <c:v>20090806</c:v>
                </c:pt>
                <c:pt idx="2187">
                  <c:v>20090807</c:v>
                </c:pt>
                <c:pt idx="2188">
                  <c:v>20090810</c:v>
                </c:pt>
                <c:pt idx="2189">
                  <c:v>20090811</c:v>
                </c:pt>
                <c:pt idx="2190">
                  <c:v>20090812</c:v>
                </c:pt>
                <c:pt idx="2191">
                  <c:v>20090813</c:v>
                </c:pt>
                <c:pt idx="2192">
                  <c:v>20090814</c:v>
                </c:pt>
                <c:pt idx="2193">
                  <c:v>20090817</c:v>
                </c:pt>
                <c:pt idx="2194">
                  <c:v>20090818</c:v>
                </c:pt>
                <c:pt idx="2195">
                  <c:v>20090819</c:v>
                </c:pt>
                <c:pt idx="2196">
                  <c:v>20090820</c:v>
                </c:pt>
                <c:pt idx="2197">
                  <c:v>20090821</c:v>
                </c:pt>
                <c:pt idx="2198">
                  <c:v>20090824</c:v>
                </c:pt>
                <c:pt idx="2199">
                  <c:v>20090825</c:v>
                </c:pt>
                <c:pt idx="2200">
                  <c:v>20090826</c:v>
                </c:pt>
                <c:pt idx="2201">
                  <c:v>20090827</c:v>
                </c:pt>
                <c:pt idx="2202">
                  <c:v>20090828</c:v>
                </c:pt>
                <c:pt idx="2203">
                  <c:v>20090831</c:v>
                </c:pt>
                <c:pt idx="2204">
                  <c:v>20090901</c:v>
                </c:pt>
                <c:pt idx="2205">
                  <c:v>20090902</c:v>
                </c:pt>
                <c:pt idx="2206">
                  <c:v>20090903</c:v>
                </c:pt>
                <c:pt idx="2207">
                  <c:v>20090904</c:v>
                </c:pt>
                <c:pt idx="2208">
                  <c:v>20090907</c:v>
                </c:pt>
                <c:pt idx="2209">
                  <c:v>20090908</c:v>
                </c:pt>
                <c:pt idx="2210">
                  <c:v>20090909</c:v>
                </c:pt>
                <c:pt idx="2211">
                  <c:v>20090910</c:v>
                </c:pt>
                <c:pt idx="2212">
                  <c:v>20090911</c:v>
                </c:pt>
                <c:pt idx="2213">
                  <c:v>20090914</c:v>
                </c:pt>
                <c:pt idx="2214">
                  <c:v>20090915</c:v>
                </c:pt>
                <c:pt idx="2215">
                  <c:v>20090916</c:v>
                </c:pt>
                <c:pt idx="2216">
                  <c:v>20090917</c:v>
                </c:pt>
                <c:pt idx="2217">
                  <c:v>20090918</c:v>
                </c:pt>
                <c:pt idx="2218">
                  <c:v>20090921</c:v>
                </c:pt>
                <c:pt idx="2219">
                  <c:v>20090922</c:v>
                </c:pt>
                <c:pt idx="2220">
                  <c:v>20090923</c:v>
                </c:pt>
                <c:pt idx="2221">
                  <c:v>20090924</c:v>
                </c:pt>
                <c:pt idx="2222">
                  <c:v>20090925</c:v>
                </c:pt>
                <c:pt idx="2223">
                  <c:v>20090928</c:v>
                </c:pt>
                <c:pt idx="2224">
                  <c:v>20090929</c:v>
                </c:pt>
                <c:pt idx="2225">
                  <c:v>20090930</c:v>
                </c:pt>
                <c:pt idx="2226">
                  <c:v>20091001</c:v>
                </c:pt>
                <c:pt idx="2227">
                  <c:v>20091002</c:v>
                </c:pt>
                <c:pt idx="2228">
                  <c:v>20091005</c:v>
                </c:pt>
                <c:pt idx="2229">
                  <c:v>20091006</c:v>
                </c:pt>
                <c:pt idx="2230">
                  <c:v>20091007</c:v>
                </c:pt>
                <c:pt idx="2231">
                  <c:v>20091008</c:v>
                </c:pt>
                <c:pt idx="2232">
                  <c:v>20091009</c:v>
                </c:pt>
                <c:pt idx="2233">
                  <c:v>20091012</c:v>
                </c:pt>
                <c:pt idx="2234">
                  <c:v>20091013</c:v>
                </c:pt>
                <c:pt idx="2235">
                  <c:v>20091014</c:v>
                </c:pt>
                <c:pt idx="2236">
                  <c:v>20091015</c:v>
                </c:pt>
                <c:pt idx="2237">
                  <c:v>20091016</c:v>
                </c:pt>
                <c:pt idx="2238">
                  <c:v>20091019</c:v>
                </c:pt>
                <c:pt idx="2239">
                  <c:v>20091020</c:v>
                </c:pt>
                <c:pt idx="2240">
                  <c:v>20091021</c:v>
                </c:pt>
                <c:pt idx="2241">
                  <c:v>20091022</c:v>
                </c:pt>
                <c:pt idx="2242">
                  <c:v>20091023</c:v>
                </c:pt>
                <c:pt idx="2243">
                  <c:v>20091026</c:v>
                </c:pt>
                <c:pt idx="2244">
                  <c:v>20091027</c:v>
                </c:pt>
                <c:pt idx="2245">
                  <c:v>20091028</c:v>
                </c:pt>
                <c:pt idx="2246">
                  <c:v>20091029</c:v>
                </c:pt>
                <c:pt idx="2247">
                  <c:v>20091030</c:v>
                </c:pt>
                <c:pt idx="2248">
                  <c:v>20091102</c:v>
                </c:pt>
                <c:pt idx="2249">
                  <c:v>20091103</c:v>
                </c:pt>
                <c:pt idx="2250">
                  <c:v>20091104</c:v>
                </c:pt>
                <c:pt idx="2251">
                  <c:v>20091105</c:v>
                </c:pt>
                <c:pt idx="2252">
                  <c:v>20091106</c:v>
                </c:pt>
                <c:pt idx="2253">
                  <c:v>20091109</c:v>
                </c:pt>
                <c:pt idx="2254">
                  <c:v>20091110</c:v>
                </c:pt>
                <c:pt idx="2255">
                  <c:v>20091111</c:v>
                </c:pt>
                <c:pt idx="2256">
                  <c:v>20091112</c:v>
                </c:pt>
                <c:pt idx="2257">
                  <c:v>20091113</c:v>
                </c:pt>
                <c:pt idx="2258">
                  <c:v>20091116</c:v>
                </c:pt>
                <c:pt idx="2259">
                  <c:v>20091117</c:v>
                </c:pt>
                <c:pt idx="2260">
                  <c:v>20091118</c:v>
                </c:pt>
                <c:pt idx="2261">
                  <c:v>20091119</c:v>
                </c:pt>
                <c:pt idx="2262">
                  <c:v>20091120</c:v>
                </c:pt>
                <c:pt idx="2263">
                  <c:v>20091123</c:v>
                </c:pt>
                <c:pt idx="2264">
                  <c:v>20091124</c:v>
                </c:pt>
                <c:pt idx="2265">
                  <c:v>20091125</c:v>
                </c:pt>
                <c:pt idx="2266">
                  <c:v>20091126</c:v>
                </c:pt>
                <c:pt idx="2267">
                  <c:v>20091127</c:v>
                </c:pt>
                <c:pt idx="2268">
                  <c:v>20091130</c:v>
                </c:pt>
                <c:pt idx="2269">
                  <c:v>20091201</c:v>
                </c:pt>
                <c:pt idx="2270">
                  <c:v>20091202</c:v>
                </c:pt>
                <c:pt idx="2271">
                  <c:v>20091203</c:v>
                </c:pt>
                <c:pt idx="2272">
                  <c:v>20091204</c:v>
                </c:pt>
                <c:pt idx="2273">
                  <c:v>20091207</c:v>
                </c:pt>
                <c:pt idx="2274">
                  <c:v>20091208</c:v>
                </c:pt>
                <c:pt idx="2275">
                  <c:v>20091209</c:v>
                </c:pt>
                <c:pt idx="2276">
                  <c:v>20091210</c:v>
                </c:pt>
                <c:pt idx="2277">
                  <c:v>20091211</c:v>
                </c:pt>
                <c:pt idx="2278">
                  <c:v>20091214</c:v>
                </c:pt>
                <c:pt idx="2279">
                  <c:v>20091215</c:v>
                </c:pt>
                <c:pt idx="2280">
                  <c:v>20091216</c:v>
                </c:pt>
                <c:pt idx="2281">
                  <c:v>20091217</c:v>
                </c:pt>
                <c:pt idx="2282">
                  <c:v>20091218</c:v>
                </c:pt>
                <c:pt idx="2283">
                  <c:v>20091221</c:v>
                </c:pt>
                <c:pt idx="2284">
                  <c:v>20091222</c:v>
                </c:pt>
                <c:pt idx="2285">
                  <c:v>20091223</c:v>
                </c:pt>
                <c:pt idx="2286">
                  <c:v>20091228</c:v>
                </c:pt>
                <c:pt idx="2287">
                  <c:v>20091229</c:v>
                </c:pt>
                <c:pt idx="2288">
                  <c:v>20091230</c:v>
                </c:pt>
                <c:pt idx="2289">
                  <c:v>20100104</c:v>
                </c:pt>
                <c:pt idx="2290">
                  <c:v>20100105</c:v>
                </c:pt>
                <c:pt idx="2291">
                  <c:v>20100106</c:v>
                </c:pt>
                <c:pt idx="2292">
                  <c:v>20100107</c:v>
                </c:pt>
                <c:pt idx="2293">
                  <c:v>20100108</c:v>
                </c:pt>
                <c:pt idx="2294">
                  <c:v>20100111</c:v>
                </c:pt>
                <c:pt idx="2295">
                  <c:v>20100112</c:v>
                </c:pt>
                <c:pt idx="2296">
                  <c:v>20100113</c:v>
                </c:pt>
                <c:pt idx="2297">
                  <c:v>20100114</c:v>
                </c:pt>
                <c:pt idx="2298">
                  <c:v>20100115</c:v>
                </c:pt>
                <c:pt idx="2299">
                  <c:v>20100118</c:v>
                </c:pt>
                <c:pt idx="2300">
                  <c:v>20100119</c:v>
                </c:pt>
                <c:pt idx="2301">
                  <c:v>20100120</c:v>
                </c:pt>
                <c:pt idx="2302">
                  <c:v>20100121</c:v>
                </c:pt>
                <c:pt idx="2303">
                  <c:v>20100122</c:v>
                </c:pt>
                <c:pt idx="2304">
                  <c:v>20100125</c:v>
                </c:pt>
                <c:pt idx="2305">
                  <c:v>20100126</c:v>
                </c:pt>
                <c:pt idx="2306">
                  <c:v>20100127</c:v>
                </c:pt>
                <c:pt idx="2307">
                  <c:v>20100128</c:v>
                </c:pt>
                <c:pt idx="2308">
                  <c:v>20100129</c:v>
                </c:pt>
                <c:pt idx="2309">
                  <c:v>20100201</c:v>
                </c:pt>
                <c:pt idx="2310">
                  <c:v>20100202</c:v>
                </c:pt>
                <c:pt idx="2311">
                  <c:v>20100203</c:v>
                </c:pt>
                <c:pt idx="2312">
                  <c:v>20100204</c:v>
                </c:pt>
                <c:pt idx="2313">
                  <c:v>20100205</c:v>
                </c:pt>
                <c:pt idx="2314">
                  <c:v>20100208</c:v>
                </c:pt>
                <c:pt idx="2315">
                  <c:v>20100209</c:v>
                </c:pt>
                <c:pt idx="2316">
                  <c:v>20100210</c:v>
                </c:pt>
                <c:pt idx="2317">
                  <c:v>20100211</c:v>
                </c:pt>
                <c:pt idx="2318">
                  <c:v>20100212</c:v>
                </c:pt>
                <c:pt idx="2319">
                  <c:v>20100215</c:v>
                </c:pt>
                <c:pt idx="2320">
                  <c:v>20100216</c:v>
                </c:pt>
                <c:pt idx="2321">
                  <c:v>20100217</c:v>
                </c:pt>
                <c:pt idx="2322">
                  <c:v>20100218</c:v>
                </c:pt>
                <c:pt idx="2323">
                  <c:v>20100219</c:v>
                </c:pt>
                <c:pt idx="2324">
                  <c:v>20100222</c:v>
                </c:pt>
                <c:pt idx="2325">
                  <c:v>20100223</c:v>
                </c:pt>
                <c:pt idx="2326">
                  <c:v>20100224</c:v>
                </c:pt>
                <c:pt idx="2327">
                  <c:v>20100225</c:v>
                </c:pt>
                <c:pt idx="2328">
                  <c:v>20100226</c:v>
                </c:pt>
                <c:pt idx="2329">
                  <c:v>20100301</c:v>
                </c:pt>
                <c:pt idx="2330">
                  <c:v>20100302</c:v>
                </c:pt>
                <c:pt idx="2331">
                  <c:v>20100303</c:v>
                </c:pt>
                <c:pt idx="2332">
                  <c:v>20100304</c:v>
                </c:pt>
                <c:pt idx="2333">
                  <c:v>20100305</c:v>
                </c:pt>
                <c:pt idx="2334">
                  <c:v>20100308</c:v>
                </c:pt>
                <c:pt idx="2335">
                  <c:v>20100309</c:v>
                </c:pt>
                <c:pt idx="2336">
                  <c:v>20100310</c:v>
                </c:pt>
                <c:pt idx="2337">
                  <c:v>20100311</c:v>
                </c:pt>
                <c:pt idx="2338">
                  <c:v>20100312</c:v>
                </c:pt>
                <c:pt idx="2339">
                  <c:v>20100315</c:v>
                </c:pt>
                <c:pt idx="2340">
                  <c:v>20100316</c:v>
                </c:pt>
                <c:pt idx="2341">
                  <c:v>20100317</c:v>
                </c:pt>
                <c:pt idx="2342">
                  <c:v>20100318</c:v>
                </c:pt>
                <c:pt idx="2343">
                  <c:v>20100319</c:v>
                </c:pt>
                <c:pt idx="2344">
                  <c:v>20100322</c:v>
                </c:pt>
                <c:pt idx="2345">
                  <c:v>20100323</c:v>
                </c:pt>
                <c:pt idx="2346">
                  <c:v>20100324</c:v>
                </c:pt>
                <c:pt idx="2347">
                  <c:v>20100325</c:v>
                </c:pt>
                <c:pt idx="2348">
                  <c:v>20100326</c:v>
                </c:pt>
                <c:pt idx="2349">
                  <c:v>20100329</c:v>
                </c:pt>
                <c:pt idx="2350">
                  <c:v>20100330</c:v>
                </c:pt>
                <c:pt idx="2351">
                  <c:v>20100331</c:v>
                </c:pt>
                <c:pt idx="2352">
                  <c:v>20100401</c:v>
                </c:pt>
                <c:pt idx="2353">
                  <c:v>20100406</c:v>
                </c:pt>
                <c:pt idx="2354">
                  <c:v>20100407</c:v>
                </c:pt>
                <c:pt idx="2355">
                  <c:v>20100408</c:v>
                </c:pt>
                <c:pt idx="2356">
                  <c:v>20100409</c:v>
                </c:pt>
                <c:pt idx="2357">
                  <c:v>20100412</c:v>
                </c:pt>
                <c:pt idx="2358">
                  <c:v>20100413</c:v>
                </c:pt>
                <c:pt idx="2359">
                  <c:v>20100414</c:v>
                </c:pt>
                <c:pt idx="2360">
                  <c:v>20100415</c:v>
                </c:pt>
                <c:pt idx="2361">
                  <c:v>20100416</c:v>
                </c:pt>
                <c:pt idx="2362">
                  <c:v>20100419</c:v>
                </c:pt>
                <c:pt idx="2363">
                  <c:v>20100420</c:v>
                </c:pt>
                <c:pt idx="2364">
                  <c:v>20100421</c:v>
                </c:pt>
                <c:pt idx="2365">
                  <c:v>20100422</c:v>
                </c:pt>
                <c:pt idx="2366">
                  <c:v>20100423</c:v>
                </c:pt>
                <c:pt idx="2367">
                  <c:v>20100426</c:v>
                </c:pt>
                <c:pt idx="2368">
                  <c:v>20100427</c:v>
                </c:pt>
                <c:pt idx="2369">
                  <c:v>20100428</c:v>
                </c:pt>
                <c:pt idx="2370">
                  <c:v>20100429</c:v>
                </c:pt>
                <c:pt idx="2371">
                  <c:v>20100430</c:v>
                </c:pt>
                <c:pt idx="2372">
                  <c:v>20100503</c:v>
                </c:pt>
                <c:pt idx="2373">
                  <c:v>20100504</c:v>
                </c:pt>
                <c:pt idx="2374">
                  <c:v>20100505</c:v>
                </c:pt>
                <c:pt idx="2375">
                  <c:v>20100506</c:v>
                </c:pt>
                <c:pt idx="2376">
                  <c:v>20100507</c:v>
                </c:pt>
                <c:pt idx="2377">
                  <c:v>20100510</c:v>
                </c:pt>
                <c:pt idx="2378">
                  <c:v>20100511</c:v>
                </c:pt>
                <c:pt idx="2379">
                  <c:v>20100512</c:v>
                </c:pt>
                <c:pt idx="2380">
                  <c:v>20100513</c:v>
                </c:pt>
                <c:pt idx="2381">
                  <c:v>20100514</c:v>
                </c:pt>
                <c:pt idx="2382">
                  <c:v>20100517</c:v>
                </c:pt>
                <c:pt idx="2383">
                  <c:v>20100518</c:v>
                </c:pt>
                <c:pt idx="2384">
                  <c:v>20100519</c:v>
                </c:pt>
                <c:pt idx="2385">
                  <c:v>20100520</c:v>
                </c:pt>
                <c:pt idx="2386">
                  <c:v>20100521</c:v>
                </c:pt>
                <c:pt idx="2387">
                  <c:v>20100524</c:v>
                </c:pt>
                <c:pt idx="2388">
                  <c:v>20100525</c:v>
                </c:pt>
                <c:pt idx="2389">
                  <c:v>20100526</c:v>
                </c:pt>
                <c:pt idx="2390">
                  <c:v>20100527</c:v>
                </c:pt>
                <c:pt idx="2391">
                  <c:v>20100528</c:v>
                </c:pt>
                <c:pt idx="2392">
                  <c:v>20100531</c:v>
                </c:pt>
                <c:pt idx="2393">
                  <c:v>20100601</c:v>
                </c:pt>
                <c:pt idx="2394">
                  <c:v>20100602</c:v>
                </c:pt>
                <c:pt idx="2395">
                  <c:v>20100603</c:v>
                </c:pt>
                <c:pt idx="2396">
                  <c:v>20100604</c:v>
                </c:pt>
                <c:pt idx="2397">
                  <c:v>20100607</c:v>
                </c:pt>
                <c:pt idx="2398">
                  <c:v>20100608</c:v>
                </c:pt>
                <c:pt idx="2399">
                  <c:v>20100609</c:v>
                </c:pt>
                <c:pt idx="2400">
                  <c:v>20100610</c:v>
                </c:pt>
                <c:pt idx="2401">
                  <c:v>20100611</c:v>
                </c:pt>
                <c:pt idx="2402">
                  <c:v>20100614</c:v>
                </c:pt>
                <c:pt idx="2403">
                  <c:v>20100615</c:v>
                </c:pt>
                <c:pt idx="2404">
                  <c:v>20100616</c:v>
                </c:pt>
                <c:pt idx="2405">
                  <c:v>20100617</c:v>
                </c:pt>
                <c:pt idx="2406">
                  <c:v>20100618</c:v>
                </c:pt>
                <c:pt idx="2407">
                  <c:v>20100621</c:v>
                </c:pt>
                <c:pt idx="2408">
                  <c:v>20100622</c:v>
                </c:pt>
                <c:pt idx="2409">
                  <c:v>20100623</c:v>
                </c:pt>
                <c:pt idx="2410">
                  <c:v>20100624</c:v>
                </c:pt>
                <c:pt idx="2411">
                  <c:v>20100625</c:v>
                </c:pt>
                <c:pt idx="2412">
                  <c:v>20100628</c:v>
                </c:pt>
                <c:pt idx="2413">
                  <c:v>20100629</c:v>
                </c:pt>
                <c:pt idx="2414">
                  <c:v>20100630</c:v>
                </c:pt>
                <c:pt idx="2415">
                  <c:v>20100701</c:v>
                </c:pt>
                <c:pt idx="2416">
                  <c:v>20100702</c:v>
                </c:pt>
                <c:pt idx="2417">
                  <c:v>20100705</c:v>
                </c:pt>
                <c:pt idx="2418">
                  <c:v>20100706</c:v>
                </c:pt>
                <c:pt idx="2419">
                  <c:v>20100707</c:v>
                </c:pt>
                <c:pt idx="2420">
                  <c:v>20100708</c:v>
                </c:pt>
                <c:pt idx="2421">
                  <c:v>20100709</c:v>
                </c:pt>
                <c:pt idx="2422">
                  <c:v>20100712</c:v>
                </c:pt>
                <c:pt idx="2423">
                  <c:v>20100713</c:v>
                </c:pt>
                <c:pt idx="2424">
                  <c:v>20100714</c:v>
                </c:pt>
                <c:pt idx="2425">
                  <c:v>20100715</c:v>
                </c:pt>
                <c:pt idx="2426">
                  <c:v>20100716</c:v>
                </c:pt>
                <c:pt idx="2427">
                  <c:v>20100719</c:v>
                </c:pt>
                <c:pt idx="2428">
                  <c:v>20100720</c:v>
                </c:pt>
                <c:pt idx="2429">
                  <c:v>20100721</c:v>
                </c:pt>
                <c:pt idx="2430">
                  <c:v>20100722</c:v>
                </c:pt>
                <c:pt idx="2431">
                  <c:v>20100723</c:v>
                </c:pt>
                <c:pt idx="2432">
                  <c:v>20100726</c:v>
                </c:pt>
                <c:pt idx="2433">
                  <c:v>20100727</c:v>
                </c:pt>
                <c:pt idx="2434">
                  <c:v>20100728</c:v>
                </c:pt>
                <c:pt idx="2435">
                  <c:v>20100729</c:v>
                </c:pt>
                <c:pt idx="2436">
                  <c:v>20100730</c:v>
                </c:pt>
                <c:pt idx="2437">
                  <c:v>20100802</c:v>
                </c:pt>
                <c:pt idx="2438">
                  <c:v>20100803</c:v>
                </c:pt>
                <c:pt idx="2439">
                  <c:v>20100804</c:v>
                </c:pt>
                <c:pt idx="2440">
                  <c:v>20100805</c:v>
                </c:pt>
                <c:pt idx="2441">
                  <c:v>20100806</c:v>
                </c:pt>
                <c:pt idx="2442">
                  <c:v>20100809</c:v>
                </c:pt>
                <c:pt idx="2443">
                  <c:v>20100810</c:v>
                </c:pt>
                <c:pt idx="2444">
                  <c:v>20100811</c:v>
                </c:pt>
                <c:pt idx="2445">
                  <c:v>20100812</c:v>
                </c:pt>
                <c:pt idx="2446">
                  <c:v>20100813</c:v>
                </c:pt>
                <c:pt idx="2447">
                  <c:v>20100816</c:v>
                </c:pt>
                <c:pt idx="2448">
                  <c:v>20100817</c:v>
                </c:pt>
                <c:pt idx="2449">
                  <c:v>20100818</c:v>
                </c:pt>
                <c:pt idx="2450">
                  <c:v>20100819</c:v>
                </c:pt>
                <c:pt idx="2451">
                  <c:v>20100820</c:v>
                </c:pt>
                <c:pt idx="2452">
                  <c:v>20100823</c:v>
                </c:pt>
                <c:pt idx="2453">
                  <c:v>20100824</c:v>
                </c:pt>
                <c:pt idx="2454">
                  <c:v>20100825</c:v>
                </c:pt>
                <c:pt idx="2455">
                  <c:v>20100826</c:v>
                </c:pt>
                <c:pt idx="2456">
                  <c:v>20100827</c:v>
                </c:pt>
                <c:pt idx="2457">
                  <c:v>20100830</c:v>
                </c:pt>
                <c:pt idx="2458">
                  <c:v>20100831</c:v>
                </c:pt>
                <c:pt idx="2459">
                  <c:v>20100901</c:v>
                </c:pt>
                <c:pt idx="2460">
                  <c:v>20100902</c:v>
                </c:pt>
                <c:pt idx="2461">
                  <c:v>20100903</c:v>
                </c:pt>
                <c:pt idx="2462">
                  <c:v>20100906</c:v>
                </c:pt>
                <c:pt idx="2463">
                  <c:v>20100907</c:v>
                </c:pt>
                <c:pt idx="2464">
                  <c:v>20100908</c:v>
                </c:pt>
                <c:pt idx="2465">
                  <c:v>20100909</c:v>
                </c:pt>
                <c:pt idx="2466">
                  <c:v>20100910</c:v>
                </c:pt>
                <c:pt idx="2467">
                  <c:v>20100913</c:v>
                </c:pt>
                <c:pt idx="2468">
                  <c:v>20100914</c:v>
                </c:pt>
                <c:pt idx="2469">
                  <c:v>20100915</c:v>
                </c:pt>
                <c:pt idx="2470">
                  <c:v>20100916</c:v>
                </c:pt>
                <c:pt idx="2471">
                  <c:v>20100917</c:v>
                </c:pt>
                <c:pt idx="2472">
                  <c:v>20100920</c:v>
                </c:pt>
                <c:pt idx="2473">
                  <c:v>20100921</c:v>
                </c:pt>
                <c:pt idx="2474">
                  <c:v>20100922</c:v>
                </c:pt>
                <c:pt idx="2475">
                  <c:v>20100923</c:v>
                </c:pt>
                <c:pt idx="2476">
                  <c:v>20100924</c:v>
                </c:pt>
                <c:pt idx="2477">
                  <c:v>20100927</c:v>
                </c:pt>
                <c:pt idx="2478">
                  <c:v>20100928</c:v>
                </c:pt>
                <c:pt idx="2479">
                  <c:v>20100929</c:v>
                </c:pt>
                <c:pt idx="2480">
                  <c:v>20100930</c:v>
                </c:pt>
                <c:pt idx="2481">
                  <c:v>20101001</c:v>
                </c:pt>
                <c:pt idx="2482">
                  <c:v>20101004</c:v>
                </c:pt>
                <c:pt idx="2483">
                  <c:v>20101005</c:v>
                </c:pt>
                <c:pt idx="2484">
                  <c:v>20101006</c:v>
                </c:pt>
                <c:pt idx="2485">
                  <c:v>20101007</c:v>
                </c:pt>
                <c:pt idx="2486">
                  <c:v>20101008</c:v>
                </c:pt>
                <c:pt idx="2487">
                  <c:v>20101011</c:v>
                </c:pt>
                <c:pt idx="2488">
                  <c:v>20101012</c:v>
                </c:pt>
                <c:pt idx="2489">
                  <c:v>20101013</c:v>
                </c:pt>
                <c:pt idx="2490">
                  <c:v>20101014</c:v>
                </c:pt>
                <c:pt idx="2491">
                  <c:v>20101015</c:v>
                </c:pt>
                <c:pt idx="2492">
                  <c:v>20101018</c:v>
                </c:pt>
                <c:pt idx="2493">
                  <c:v>20101019</c:v>
                </c:pt>
                <c:pt idx="2494">
                  <c:v>20101020</c:v>
                </c:pt>
                <c:pt idx="2495">
                  <c:v>20101021</c:v>
                </c:pt>
                <c:pt idx="2496">
                  <c:v>20101022</c:v>
                </c:pt>
                <c:pt idx="2497">
                  <c:v>20101025</c:v>
                </c:pt>
                <c:pt idx="2498">
                  <c:v>20101026</c:v>
                </c:pt>
                <c:pt idx="2499">
                  <c:v>20101027</c:v>
                </c:pt>
                <c:pt idx="2500">
                  <c:v>20101028</c:v>
                </c:pt>
                <c:pt idx="2501">
                  <c:v>20101029</c:v>
                </c:pt>
                <c:pt idx="2502">
                  <c:v>20101101</c:v>
                </c:pt>
                <c:pt idx="2503">
                  <c:v>20101102</c:v>
                </c:pt>
                <c:pt idx="2504">
                  <c:v>20101103</c:v>
                </c:pt>
                <c:pt idx="2505">
                  <c:v>20101104</c:v>
                </c:pt>
                <c:pt idx="2506">
                  <c:v>20101105</c:v>
                </c:pt>
                <c:pt idx="2507">
                  <c:v>20101108</c:v>
                </c:pt>
                <c:pt idx="2508">
                  <c:v>20101109</c:v>
                </c:pt>
                <c:pt idx="2509">
                  <c:v>20101110</c:v>
                </c:pt>
                <c:pt idx="2510">
                  <c:v>20101111</c:v>
                </c:pt>
                <c:pt idx="2511">
                  <c:v>20101112</c:v>
                </c:pt>
                <c:pt idx="2512">
                  <c:v>20101115</c:v>
                </c:pt>
                <c:pt idx="2513">
                  <c:v>20101116</c:v>
                </c:pt>
                <c:pt idx="2514">
                  <c:v>20101117</c:v>
                </c:pt>
                <c:pt idx="2515">
                  <c:v>20101118</c:v>
                </c:pt>
                <c:pt idx="2516">
                  <c:v>20101119</c:v>
                </c:pt>
                <c:pt idx="2517">
                  <c:v>20101122</c:v>
                </c:pt>
                <c:pt idx="2518">
                  <c:v>20101123</c:v>
                </c:pt>
                <c:pt idx="2519">
                  <c:v>20101124</c:v>
                </c:pt>
                <c:pt idx="2520">
                  <c:v>20101125</c:v>
                </c:pt>
                <c:pt idx="2521">
                  <c:v>20101126</c:v>
                </c:pt>
                <c:pt idx="2522">
                  <c:v>20101129</c:v>
                </c:pt>
                <c:pt idx="2523">
                  <c:v>20101130</c:v>
                </c:pt>
                <c:pt idx="2524">
                  <c:v>20101201</c:v>
                </c:pt>
                <c:pt idx="2525">
                  <c:v>20101202</c:v>
                </c:pt>
                <c:pt idx="2526">
                  <c:v>20101203</c:v>
                </c:pt>
                <c:pt idx="2527">
                  <c:v>20101206</c:v>
                </c:pt>
                <c:pt idx="2528">
                  <c:v>20101207</c:v>
                </c:pt>
                <c:pt idx="2529">
                  <c:v>20101208</c:v>
                </c:pt>
                <c:pt idx="2530">
                  <c:v>20101209</c:v>
                </c:pt>
                <c:pt idx="2531">
                  <c:v>20101210</c:v>
                </c:pt>
                <c:pt idx="2532">
                  <c:v>20101213</c:v>
                </c:pt>
                <c:pt idx="2533">
                  <c:v>20101214</c:v>
                </c:pt>
                <c:pt idx="2534">
                  <c:v>20101215</c:v>
                </c:pt>
                <c:pt idx="2535">
                  <c:v>20101216</c:v>
                </c:pt>
                <c:pt idx="2536">
                  <c:v>20101217</c:v>
                </c:pt>
                <c:pt idx="2537">
                  <c:v>20101220</c:v>
                </c:pt>
                <c:pt idx="2538">
                  <c:v>20101221</c:v>
                </c:pt>
                <c:pt idx="2539">
                  <c:v>20101222</c:v>
                </c:pt>
                <c:pt idx="2540">
                  <c:v>20101223</c:v>
                </c:pt>
                <c:pt idx="2541">
                  <c:v>20101227</c:v>
                </c:pt>
                <c:pt idx="2542">
                  <c:v>20101228</c:v>
                </c:pt>
                <c:pt idx="2543">
                  <c:v>20101229</c:v>
                </c:pt>
                <c:pt idx="2544">
                  <c:v>20101230</c:v>
                </c:pt>
                <c:pt idx="2545">
                  <c:v>20110103</c:v>
                </c:pt>
                <c:pt idx="2546">
                  <c:v>20110104</c:v>
                </c:pt>
                <c:pt idx="2547">
                  <c:v>20110105</c:v>
                </c:pt>
                <c:pt idx="2548">
                  <c:v>20110106</c:v>
                </c:pt>
                <c:pt idx="2549">
                  <c:v>20110107</c:v>
                </c:pt>
                <c:pt idx="2550">
                  <c:v>20110110</c:v>
                </c:pt>
                <c:pt idx="2551">
                  <c:v>20110111</c:v>
                </c:pt>
                <c:pt idx="2552">
                  <c:v>20110112</c:v>
                </c:pt>
                <c:pt idx="2553">
                  <c:v>20110113</c:v>
                </c:pt>
                <c:pt idx="2554">
                  <c:v>20110114</c:v>
                </c:pt>
                <c:pt idx="2555">
                  <c:v>20110117</c:v>
                </c:pt>
                <c:pt idx="2556">
                  <c:v>20110118</c:v>
                </c:pt>
                <c:pt idx="2557">
                  <c:v>20110119</c:v>
                </c:pt>
                <c:pt idx="2558">
                  <c:v>20110120</c:v>
                </c:pt>
                <c:pt idx="2559">
                  <c:v>20110121</c:v>
                </c:pt>
                <c:pt idx="2560">
                  <c:v>20110124</c:v>
                </c:pt>
                <c:pt idx="2561">
                  <c:v>20110125</c:v>
                </c:pt>
                <c:pt idx="2562">
                  <c:v>20110126</c:v>
                </c:pt>
                <c:pt idx="2563">
                  <c:v>20110127</c:v>
                </c:pt>
                <c:pt idx="2564">
                  <c:v>20110128</c:v>
                </c:pt>
                <c:pt idx="2565">
                  <c:v>20110131</c:v>
                </c:pt>
                <c:pt idx="2566">
                  <c:v>20110201</c:v>
                </c:pt>
                <c:pt idx="2567">
                  <c:v>20110202</c:v>
                </c:pt>
                <c:pt idx="2568">
                  <c:v>20110203</c:v>
                </c:pt>
                <c:pt idx="2569">
                  <c:v>20110204</c:v>
                </c:pt>
                <c:pt idx="2570">
                  <c:v>20110207</c:v>
                </c:pt>
                <c:pt idx="2571">
                  <c:v>20110208</c:v>
                </c:pt>
                <c:pt idx="2572">
                  <c:v>20110209</c:v>
                </c:pt>
                <c:pt idx="2573">
                  <c:v>20110210</c:v>
                </c:pt>
                <c:pt idx="2574">
                  <c:v>20110211</c:v>
                </c:pt>
                <c:pt idx="2575">
                  <c:v>20110214</c:v>
                </c:pt>
                <c:pt idx="2576">
                  <c:v>20110215</c:v>
                </c:pt>
                <c:pt idx="2577">
                  <c:v>20110216</c:v>
                </c:pt>
                <c:pt idx="2578">
                  <c:v>20110217</c:v>
                </c:pt>
                <c:pt idx="2579">
                  <c:v>20110218</c:v>
                </c:pt>
                <c:pt idx="2580">
                  <c:v>20110221</c:v>
                </c:pt>
                <c:pt idx="2581">
                  <c:v>20110222</c:v>
                </c:pt>
                <c:pt idx="2582">
                  <c:v>20110223</c:v>
                </c:pt>
                <c:pt idx="2583">
                  <c:v>20110224</c:v>
                </c:pt>
                <c:pt idx="2584">
                  <c:v>20110225</c:v>
                </c:pt>
                <c:pt idx="2585">
                  <c:v>20110228</c:v>
                </c:pt>
                <c:pt idx="2586">
                  <c:v>20110301</c:v>
                </c:pt>
                <c:pt idx="2587">
                  <c:v>20110302</c:v>
                </c:pt>
                <c:pt idx="2588">
                  <c:v>20110303</c:v>
                </c:pt>
                <c:pt idx="2589">
                  <c:v>20110304</c:v>
                </c:pt>
                <c:pt idx="2590">
                  <c:v>20110307</c:v>
                </c:pt>
                <c:pt idx="2591">
                  <c:v>20110308</c:v>
                </c:pt>
                <c:pt idx="2592">
                  <c:v>20110309</c:v>
                </c:pt>
                <c:pt idx="2593">
                  <c:v>20110310</c:v>
                </c:pt>
                <c:pt idx="2594">
                  <c:v>20110311</c:v>
                </c:pt>
                <c:pt idx="2595">
                  <c:v>20110314</c:v>
                </c:pt>
                <c:pt idx="2596">
                  <c:v>20110315</c:v>
                </c:pt>
                <c:pt idx="2597">
                  <c:v>20110316</c:v>
                </c:pt>
                <c:pt idx="2598">
                  <c:v>20110317</c:v>
                </c:pt>
                <c:pt idx="2599">
                  <c:v>20110318</c:v>
                </c:pt>
                <c:pt idx="2600">
                  <c:v>20110321</c:v>
                </c:pt>
                <c:pt idx="2601">
                  <c:v>20110322</c:v>
                </c:pt>
                <c:pt idx="2602">
                  <c:v>20110323</c:v>
                </c:pt>
                <c:pt idx="2603">
                  <c:v>20110324</c:v>
                </c:pt>
                <c:pt idx="2604">
                  <c:v>20110325</c:v>
                </c:pt>
                <c:pt idx="2605">
                  <c:v>20110328</c:v>
                </c:pt>
                <c:pt idx="2606">
                  <c:v>20110329</c:v>
                </c:pt>
                <c:pt idx="2607">
                  <c:v>20110330</c:v>
                </c:pt>
                <c:pt idx="2608">
                  <c:v>20110331</c:v>
                </c:pt>
                <c:pt idx="2609">
                  <c:v>20110401</c:v>
                </c:pt>
                <c:pt idx="2610">
                  <c:v>20110404</c:v>
                </c:pt>
                <c:pt idx="2611">
                  <c:v>20110405</c:v>
                </c:pt>
                <c:pt idx="2612">
                  <c:v>20110406</c:v>
                </c:pt>
                <c:pt idx="2613">
                  <c:v>20110407</c:v>
                </c:pt>
                <c:pt idx="2614">
                  <c:v>20110408</c:v>
                </c:pt>
                <c:pt idx="2615">
                  <c:v>20110411</c:v>
                </c:pt>
                <c:pt idx="2616">
                  <c:v>20110412</c:v>
                </c:pt>
                <c:pt idx="2617">
                  <c:v>20110413</c:v>
                </c:pt>
                <c:pt idx="2618">
                  <c:v>20110414</c:v>
                </c:pt>
                <c:pt idx="2619">
                  <c:v>20110415</c:v>
                </c:pt>
                <c:pt idx="2620">
                  <c:v>20110418</c:v>
                </c:pt>
                <c:pt idx="2621">
                  <c:v>20110419</c:v>
                </c:pt>
                <c:pt idx="2622">
                  <c:v>20110420</c:v>
                </c:pt>
                <c:pt idx="2623">
                  <c:v>20110421</c:v>
                </c:pt>
                <c:pt idx="2624">
                  <c:v>20110426</c:v>
                </c:pt>
                <c:pt idx="2625">
                  <c:v>20110427</c:v>
                </c:pt>
                <c:pt idx="2626">
                  <c:v>20110428</c:v>
                </c:pt>
                <c:pt idx="2627">
                  <c:v>20110429</c:v>
                </c:pt>
                <c:pt idx="2628">
                  <c:v>20110502</c:v>
                </c:pt>
                <c:pt idx="2629">
                  <c:v>20110503</c:v>
                </c:pt>
                <c:pt idx="2630">
                  <c:v>20110504</c:v>
                </c:pt>
                <c:pt idx="2631">
                  <c:v>20110505</c:v>
                </c:pt>
                <c:pt idx="2632">
                  <c:v>20110506</c:v>
                </c:pt>
                <c:pt idx="2633">
                  <c:v>20110509</c:v>
                </c:pt>
                <c:pt idx="2634">
                  <c:v>20110510</c:v>
                </c:pt>
                <c:pt idx="2635">
                  <c:v>20110511</c:v>
                </c:pt>
                <c:pt idx="2636">
                  <c:v>20110512</c:v>
                </c:pt>
                <c:pt idx="2637">
                  <c:v>20110513</c:v>
                </c:pt>
                <c:pt idx="2638">
                  <c:v>20110516</c:v>
                </c:pt>
                <c:pt idx="2639">
                  <c:v>20110517</c:v>
                </c:pt>
                <c:pt idx="2640">
                  <c:v>20110518</c:v>
                </c:pt>
                <c:pt idx="2641">
                  <c:v>20110519</c:v>
                </c:pt>
                <c:pt idx="2642">
                  <c:v>20110520</c:v>
                </c:pt>
                <c:pt idx="2643">
                  <c:v>20110523</c:v>
                </c:pt>
                <c:pt idx="2644">
                  <c:v>20110524</c:v>
                </c:pt>
                <c:pt idx="2645">
                  <c:v>20110525</c:v>
                </c:pt>
                <c:pt idx="2646">
                  <c:v>20110526</c:v>
                </c:pt>
                <c:pt idx="2647">
                  <c:v>20110527</c:v>
                </c:pt>
                <c:pt idx="2648">
                  <c:v>20110530</c:v>
                </c:pt>
                <c:pt idx="2649">
                  <c:v>20110531</c:v>
                </c:pt>
                <c:pt idx="2650">
                  <c:v>20110601</c:v>
                </c:pt>
                <c:pt idx="2651">
                  <c:v>20110602</c:v>
                </c:pt>
                <c:pt idx="2652">
                  <c:v>20110603</c:v>
                </c:pt>
                <c:pt idx="2653">
                  <c:v>20110606</c:v>
                </c:pt>
                <c:pt idx="2654">
                  <c:v>20110607</c:v>
                </c:pt>
                <c:pt idx="2655">
                  <c:v>20110608</c:v>
                </c:pt>
                <c:pt idx="2656">
                  <c:v>20110609</c:v>
                </c:pt>
                <c:pt idx="2657">
                  <c:v>20110610</c:v>
                </c:pt>
                <c:pt idx="2658">
                  <c:v>20110613</c:v>
                </c:pt>
                <c:pt idx="2659">
                  <c:v>20110614</c:v>
                </c:pt>
                <c:pt idx="2660">
                  <c:v>20110615</c:v>
                </c:pt>
                <c:pt idx="2661">
                  <c:v>20110616</c:v>
                </c:pt>
                <c:pt idx="2662">
                  <c:v>20110617</c:v>
                </c:pt>
                <c:pt idx="2663">
                  <c:v>20110620</c:v>
                </c:pt>
                <c:pt idx="2664">
                  <c:v>20110621</c:v>
                </c:pt>
                <c:pt idx="2665">
                  <c:v>20110622</c:v>
                </c:pt>
                <c:pt idx="2666">
                  <c:v>20110623</c:v>
                </c:pt>
                <c:pt idx="2667">
                  <c:v>20110624</c:v>
                </c:pt>
                <c:pt idx="2668">
                  <c:v>20110627</c:v>
                </c:pt>
                <c:pt idx="2669">
                  <c:v>20110628</c:v>
                </c:pt>
                <c:pt idx="2670">
                  <c:v>20110629</c:v>
                </c:pt>
                <c:pt idx="2671">
                  <c:v>20110630</c:v>
                </c:pt>
                <c:pt idx="2672">
                  <c:v>20110701</c:v>
                </c:pt>
                <c:pt idx="2673">
                  <c:v>20110704</c:v>
                </c:pt>
                <c:pt idx="2674">
                  <c:v>20110705</c:v>
                </c:pt>
                <c:pt idx="2675">
                  <c:v>20110706</c:v>
                </c:pt>
                <c:pt idx="2676">
                  <c:v>20110707</c:v>
                </c:pt>
                <c:pt idx="2677">
                  <c:v>20110708</c:v>
                </c:pt>
                <c:pt idx="2678">
                  <c:v>20110711</c:v>
                </c:pt>
                <c:pt idx="2679">
                  <c:v>20110712</c:v>
                </c:pt>
                <c:pt idx="2680">
                  <c:v>20110713</c:v>
                </c:pt>
                <c:pt idx="2681">
                  <c:v>20110714</c:v>
                </c:pt>
                <c:pt idx="2682">
                  <c:v>20110715</c:v>
                </c:pt>
                <c:pt idx="2683">
                  <c:v>20110718</c:v>
                </c:pt>
                <c:pt idx="2684">
                  <c:v>20110719</c:v>
                </c:pt>
                <c:pt idx="2685">
                  <c:v>20110720</c:v>
                </c:pt>
                <c:pt idx="2686">
                  <c:v>20110721</c:v>
                </c:pt>
                <c:pt idx="2687">
                  <c:v>20110722</c:v>
                </c:pt>
                <c:pt idx="2688">
                  <c:v>20110725</c:v>
                </c:pt>
                <c:pt idx="2689">
                  <c:v>20110726</c:v>
                </c:pt>
                <c:pt idx="2690">
                  <c:v>20110727</c:v>
                </c:pt>
                <c:pt idx="2691">
                  <c:v>20110728</c:v>
                </c:pt>
                <c:pt idx="2692">
                  <c:v>20110729</c:v>
                </c:pt>
                <c:pt idx="2693">
                  <c:v>20110801</c:v>
                </c:pt>
                <c:pt idx="2694">
                  <c:v>20110802</c:v>
                </c:pt>
                <c:pt idx="2695">
                  <c:v>20110803</c:v>
                </c:pt>
                <c:pt idx="2696">
                  <c:v>20110804</c:v>
                </c:pt>
                <c:pt idx="2697">
                  <c:v>20110805</c:v>
                </c:pt>
                <c:pt idx="2698">
                  <c:v>20110808</c:v>
                </c:pt>
                <c:pt idx="2699">
                  <c:v>20110809</c:v>
                </c:pt>
                <c:pt idx="2700">
                  <c:v>20110810</c:v>
                </c:pt>
                <c:pt idx="2701">
                  <c:v>20110811</c:v>
                </c:pt>
                <c:pt idx="2702">
                  <c:v>20110812</c:v>
                </c:pt>
                <c:pt idx="2703">
                  <c:v>20110815</c:v>
                </c:pt>
                <c:pt idx="2704">
                  <c:v>20110816</c:v>
                </c:pt>
                <c:pt idx="2705">
                  <c:v>20110817</c:v>
                </c:pt>
                <c:pt idx="2706">
                  <c:v>20110818</c:v>
                </c:pt>
                <c:pt idx="2707">
                  <c:v>20110819</c:v>
                </c:pt>
                <c:pt idx="2708">
                  <c:v>20110822</c:v>
                </c:pt>
                <c:pt idx="2709">
                  <c:v>20110823</c:v>
                </c:pt>
                <c:pt idx="2710">
                  <c:v>20110824</c:v>
                </c:pt>
                <c:pt idx="2711">
                  <c:v>20110825</c:v>
                </c:pt>
                <c:pt idx="2712">
                  <c:v>20110826</c:v>
                </c:pt>
                <c:pt idx="2713">
                  <c:v>20110829</c:v>
                </c:pt>
                <c:pt idx="2714">
                  <c:v>20110830</c:v>
                </c:pt>
                <c:pt idx="2715">
                  <c:v>20110831</c:v>
                </c:pt>
                <c:pt idx="2716">
                  <c:v>20110901</c:v>
                </c:pt>
                <c:pt idx="2717">
                  <c:v>20110902</c:v>
                </c:pt>
                <c:pt idx="2718">
                  <c:v>20110905</c:v>
                </c:pt>
                <c:pt idx="2719">
                  <c:v>20110906</c:v>
                </c:pt>
                <c:pt idx="2720">
                  <c:v>20110907</c:v>
                </c:pt>
                <c:pt idx="2721">
                  <c:v>20110908</c:v>
                </c:pt>
                <c:pt idx="2722">
                  <c:v>20110909</c:v>
                </c:pt>
                <c:pt idx="2723">
                  <c:v>20110912</c:v>
                </c:pt>
                <c:pt idx="2724">
                  <c:v>20110913</c:v>
                </c:pt>
                <c:pt idx="2725">
                  <c:v>20110914</c:v>
                </c:pt>
                <c:pt idx="2726">
                  <c:v>20110915</c:v>
                </c:pt>
                <c:pt idx="2727">
                  <c:v>20110916</c:v>
                </c:pt>
                <c:pt idx="2728">
                  <c:v>20110919</c:v>
                </c:pt>
                <c:pt idx="2729">
                  <c:v>20110920</c:v>
                </c:pt>
                <c:pt idx="2730">
                  <c:v>20110921</c:v>
                </c:pt>
                <c:pt idx="2731">
                  <c:v>20110922</c:v>
                </c:pt>
                <c:pt idx="2732">
                  <c:v>20110923</c:v>
                </c:pt>
                <c:pt idx="2733">
                  <c:v>20110926</c:v>
                </c:pt>
                <c:pt idx="2734">
                  <c:v>20110927</c:v>
                </c:pt>
                <c:pt idx="2735">
                  <c:v>20110928</c:v>
                </c:pt>
                <c:pt idx="2736">
                  <c:v>20110929</c:v>
                </c:pt>
                <c:pt idx="2737">
                  <c:v>20110930</c:v>
                </c:pt>
                <c:pt idx="2738">
                  <c:v>20111003</c:v>
                </c:pt>
                <c:pt idx="2739">
                  <c:v>20111004</c:v>
                </c:pt>
                <c:pt idx="2740">
                  <c:v>20111005</c:v>
                </c:pt>
                <c:pt idx="2741">
                  <c:v>20111006</c:v>
                </c:pt>
                <c:pt idx="2742">
                  <c:v>20111007</c:v>
                </c:pt>
                <c:pt idx="2743">
                  <c:v>20111010</c:v>
                </c:pt>
                <c:pt idx="2744">
                  <c:v>20111011</c:v>
                </c:pt>
                <c:pt idx="2745">
                  <c:v>20111012</c:v>
                </c:pt>
                <c:pt idx="2746">
                  <c:v>20111013</c:v>
                </c:pt>
                <c:pt idx="2747">
                  <c:v>20111014</c:v>
                </c:pt>
                <c:pt idx="2748">
                  <c:v>20111017</c:v>
                </c:pt>
                <c:pt idx="2749">
                  <c:v>20111018</c:v>
                </c:pt>
                <c:pt idx="2750">
                  <c:v>20111019</c:v>
                </c:pt>
                <c:pt idx="2751">
                  <c:v>20111020</c:v>
                </c:pt>
                <c:pt idx="2752">
                  <c:v>20111021</c:v>
                </c:pt>
                <c:pt idx="2753">
                  <c:v>20111024</c:v>
                </c:pt>
                <c:pt idx="2754">
                  <c:v>20111025</c:v>
                </c:pt>
                <c:pt idx="2755">
                  <c:v>20111026</c:v>
                </c:pt>
                <c:pt idx="2756">
                  <c:v>20111027</c:v>
                </c:pt>
                <c:pt idx="2757">
                  <c:v>20111028</c:v>
                </c:pt>
                <c:pt idx="2758">
                  <c:v>20111031</c:v>
                </c:pt>
                <c:pt idx="2759">
                  <c:v>20111101</c:v>
                </c:pt>
                <c:pt idx="2760">
                  <c:v>20111102</c:v>
                </c:pt>
                <c:pt idx="2761">
                  <c:v>20111103</c:v>
                </c:pt>
                <c:pt idx="2762">
                  <c:v>20111104</c:v>
                </c:pt>
                <c:pt idx="2763">
                  <c:v>20111107</c:v>
                </c:pt>
                <c:pt idx="2764">
                  <c:v>20111108</c:v>
                </c:pt>
                <c:pt idx="2765">
                  <c:v>20111109</c:v>
                </c:pt>
                <c:pt idx="2766">
                  <c:v>20111110</c:v>
                </c:pt>
                <c:pt idx="2767">
                  <c:v>20111111</c:v>
                </c:pt>
                <c:pt idx="2768">
                  <c:v>20111114</c:v>
                </c:pt>
                <c:pt idx="2769">
                  <c:v>20111115</c:v>
                </c:pt>
                <c:pt idx="2770">
                  <c:v>20111116</c:v>
                </c:pt>
                <c:pt idx="2771">
                  <c:v>20111117</c:v>
                </c:pt>
                <c:pt idx="2772">
                  <c:v>20111118</c:v>
                </c:pt>
                <c:pt idx="2773">
                  <c:v>20111121</c:v>
                </c:pt>
                <c:pt idx="2774">
                  <c:v>20111122</c:v>
                </c:pt>
                <c:pt idx="2775">
                  <c:v>20111123</c:v>
                </c:pt>
                <c:pt idx="2776">
                  <c:v>20111124</c:v>
                </c:pt>
                <c:pt idx="2777">
                  <c:v>20111125</c:v>
                </c:pt>
                <c:pt idx="2778">
                  <c:v>20111128</c:v>
                </c:pt>
                <c:pt idx="2779">
                  <c:v>20111129</c:v>
                </c:pt>
                <c:pt idx="2780">
                  <c:v>20111130</c:v>
                </c:pt>
                <c:pt idx="2781">
                  <c:v>20111201</c:v>
                </c:pt>
                <c:pt idx="2782">
                  <c:v>20111202</c:v>
                </c:pt>
                <c:pt idx="2783">
                  <c:v>20111205</c:v>
                </c:pt>
                <c:pt idx="2784">
                  <c:v>20111206</c:v>
                </c:pt>
                <c:pt idx="2785">
                  <c:v>20111207</c:v>
                </c:pt>
                <c:pt idx="2786">
                  <c:v>20111208</c:v>
                </c:pt>
                <c:pt idx="2787">
                  <c:v>20111209</c:v>
                </c:pt>
                <c:pt idx="2788">
                  <c:v>20111212</c:v>
                </c:pt>
                <c:pt idx="2789">
                  <c:v>20111213</c:v>
                </c:pt>
                <c:pt idx="2790">
                  <c:v>20111214</c:v>
                </c:pt>
                <c:pt idx="2791">
                  <c:v>20111215</c:v>
                </c:pt>
                <c:pt idx="2792">
                  <c:v>20111216</c:v>
                </c:pt>
                <c:pt idx="2793">
                  <c:v>20111219</c:v>
                </c:pt>
                <c:pt idx="2794">
                  <c:v>20111220</c:v>
                </c:pt>
                <c:pt idx="2795">
                  <c:v>20111221</c:v>
                </c:pt>
                <c:pt idx="2796">
                  <c:v>20111222</c:v>
                </c:pt>
                <c:pt idx="2797">
                  <c:v>20111223</c:v>
                </c:pt>
                <c:pt idx="2798">
                  <c:v>20111227</c:v>
                </c:pt>
                <c:pt idx="2799">
                  <c:v>20111228</c:v>
                </c:pt>
                <c:pt idx="2800">
                  <c:v>20111229</c:v>
                </c:pt>
                <c:pt idx="2801">
                  <c:v>20111230</c:v>
                </c:pt>
                <c:pt idx="2802">
                  <c:v>20120102</c:v>
                </c:pt>
                <c:pt idx="2803">
                  <c:v>20120103</c:v>
                </c:pt>
                <c:pt idx="2804">
                  <c:v>20120104</c:v>
                </c:pt>
                <c:pt idx="2805">
                  <c:v>20120105</c:v>
                </c:pt>
                <c:pt idx="2806">
                  <c:v>20120106</c:v>
                </c:pt>
                <c:pt idx="2807">
                  <c:v>20120109</c:v>
                </c:pt>
                <c:pt idx="2808">
                  <c:v>20120110</c:v>
                </c:pt>
                <c:pt idx="2809">
                  <c:v>20120111</c:v>
                </c:pt>
                <c:pt idx="2810">
                  <c:v>20120112</c:v>
                </c:pt>
                <c:pt idx="2811">
                  <c:v>20120113</c:v>
                </c:pt>
                <c:pt idx="2812">
                  <c:v>20120116</c:v>
                </c:pt>
                <c:pt idx="2813">
                  <c:v>20120117</c:v>
                </c:pt>
                <c:pt idx="2814">
                  <c:v>20120118</c:v>
                </c:pt>
                <c:pt idx="2815">
                  <c:v>20120119</c:v>
                </c:pt>
                <c:pt idx="2816">
                  <c:v>20120120</c:v>
                </c:pt>
                <c:pt idx="2817">
                  <c:v>20120123</c:v>
                </c:pt>
                <c:pt idx="2818">
                  <c:v>20120124</c:v>
                </c:pt>
                <c:pt idx="2819">
                  <c:v>20120125</c:v>
                </c:pt>
                <c:pt idx="2820">
                  <c:v>20120126</c:v>
                </c:pt>
                <c:pt idx="2821">
                  <c:v>20120127</c:v>
                </c:pt>
                <c:pt idx="2822">
                  <c:v>20120130</c:v>
                </c:pt>
                <c:pt idx="2823">
                  <c:v>20120131</c:v>
                </c:pt>
                <c:pt idx="2824">
                  <c:v>20120201</c:v>
                </c:pt>
                <c:pt idx="2825">
                  <c:v>20120202</c:v>
                </c:pt>
                <c:pt idx="2826">
                  <c:v>20120203</c:v>
                </c:pt>
                <c:pt idx="2827">
                  <c:v>20120206</c:v>
                </c:pt>
                <c:pt idx="2828">
                  <c:v>20120207</c:v>
                </c:pt>
                <c:pt idx="2829">
                  <c:v>20120208</c:v>
                </c:pt>
                <c:pt idx="2830">
                  <c:v>20120209</c:v>
                </c:pt>
                <c:pt idx="2831">
                  <c:v>20120210</c:v>
                </c:pt>
                <c:pt idx="2832">
                  <c:v>20120213</c:v>
                </c:pt>
                <c:pt idx="2833">
                  <c:v>20120214</c:v>
                </c:pt>
                <c:pt idx="2834">
                  <c:v>20120215</c:v>
                </c:pt>
                <c:pt idx="2835">
                  <c:v>20120216</c:v>
                </c:pt>
                <c:pt idx="2836">
                  <c:v>20120217</c:v>
                </c:pt>
                <c:pt idx="2837">
                  <c:v>20120220</c:v>
                </c:pt>
                <c:pt idx="2838">
                  <c:v>20120221</c:v>
                </c:pt>
                <c:pt idx="2839">
                  <c:v>20120222</c:v>
                </c:pt>
                <c:pt idx="2840">
                  <c:v>20120223</c:v>
                </c:pt>
                <c:pt idx="2841">
                  <c:v>20120224</c:v>
                </c:pt>
                <c:pt idx="2842">
                  <c:v>20120227</c:v>
                </c:pt>
                <c:pt idx="2843">
                  <c:v>20120228</c:v>
                </c:pt>
                <c:pt idx="2844">
                  <c:v>20120229</c:v>
                </c:pt>
                <c:pt idx="2845">
                  <c:v>20120301</c:v>
                </c:pt>
                <c:pt idx="2846">
                  <c:v>20120302</c:v>
                </c:pt>
                <c:pt idx="2847">
                  <c:v>20120305</c:v>
                </c:pt>
                <c:pt idx="2848">
                  <c:v>20120306</c:v>
                </c:pt>
                <c:pt idx="2849">
                  <c:v>20120307</c:v>
                </c:pt>
                <c:pt idx="2850">
                  <c:v>20120308</c:v>
                </c:pt>
                <c:pt idx="2851">
                  <c:v>20120309</c:v>
                </c:pt>
                <c:pt idx="2852">
                  <c:v>20120312</c:v>
                </c:pt>
                <c:pt idx="2853">
                  <c:v>20120313</c:v>
                </c:pt>
                <c:pt idx="2854">
                  <c:v>20120314</c:v>
                </c:pt>
                <c:pt idx="2855">
                  <c:v>20120315</c:v>
                </c:pt>
                <c:pt idx="2856">
                  <c:v>20120316</c:v>
                </c:pt>
                <c:pt idx="2857">
                  <c:v>20120319</c:v>
                </c:pt>
                <c:pt idx="2858">
                  <c:v>20120320</c:v>
                </c:pt>
                <c:pt idx="2859">
                  <c:v>20120321</c:v>
                </c:pt>
                <c:pt idx="2860">
                  <c:v>20120322</c:v>
                </c:pt>
                <c:pt idx="2861">
                  <c:v>20120323</c:v>
                </c:pt>
                <c:pt idx="2862">
                  <c:v>20120326</c:v>
                </c:pt>
                <c:pt idx="2863">
                  <c:v>20120327</c:v>
                </c:pt>
                <c:pt idx="2864">
                  <c:v>20120328</c:v>
                </c:pt>
                <c:pt idx="2865">
                  <c:v>20120329</c:v>
                </c:pt>
                <c:pt idx="2866">
                  <c:v>20120330</c:v>
                </c:pt>
                <c:pt idx="2867">
                  <c:v>20120402</c:v>
                </c:pt>
                <c:pt idx="2868">
                  <c:v>20120403</c:v>
                </c:pt>
                <c:pt idx="2869">
                  <c:v>20120404</c:v>
                </c:pt>
                <c:pt idx="2870">
                  <c:v>20120405</c:v>
                </c:pt>
                <c:pt idx="2871">
                  <c:v>20120410</c:v>
                </c:pt>
                <c:pt idx="2872">
                  <c:v>20120411</c:v>
                </c:pt>
                <c:pt idx="2873">
                  <c:v>20120412</c:v>
                </c:pt>
                <c:pt idx="2874">
                  <c:v>20120413</c:v>
                </c:pt>
                <c:pt idx="2875">
                  <c:v>20120416</c:v>
                </c:pt>
                <c:pt idx="2876">
                  <c:v>20120417</c:v>
                </c:pt>
                <c:pt idx="2877">
                  <c:v>20120418</c:v>
                </c:pt>
                <c:pt idx="2878">
                  <c:v>20120419</c:v>
                </c:pt>
                <c:pt idx="2879">
                  <c:v>20120420</c:v>
                </c:pt>
                <c:pt idx="2880">
                  <c:v>20120423</c:v>
                </c:pt>
                <c:pt idx="2881">
                  <c:v>20120424</c:v>
                </c:pt>
                <c:pt idx="2882">
                  <c:v>20120425</c:v>
                </c:pt>
                <c:pt idx="2883">
                  <c:v>20120426</c:v>
                </c:pt>
                <c:pt idx="2884">
                  <c:v>20120427</c:v>
                </c:pt>
                <c:pt idx="2885">
                  <c:v>20120430</c:v>
                </c:pt>
                <c:pt idx="2886">
                  <c:v>20120502</c:v>
                </c:pt>
                <c:pt idx="2887">
                  <c:v>20120503</c:v>
                </c:pt>
                <c:pt idx="2888">
                  <c:v>20120504</c:v>
                </c:pt>
                <c:pt idx="2889">
                  <c:v>20120507</c:v>
                </c:pt>
                <c:pt idx="2890">
                  <c:v>20120508</c:v>
                </c:pt>
                <c:pt idx="2891">
                  <c:v>20120509</c:v>
                </c:pt>
                <c:pt idx="2892">
                  <c:v>20120510</c:v>
                </c:pt>
                <c:pt idx="2893">
                  <c:v>20120511</c:v>
                </c:pt>
                <c:pt idx="2894">
                  <c:v>20120514</c:v>
                </c:pt>
                <c:pt idx="2895">
                  <c:v>20120515</c:v>
                </c:pt>
                <c:pt idx="2896">
                  <c:v>20120516</c:v>
                </c:pt>
                <c:pt idx="2897">
                  <c:v>20120517</c:v>
                </c:pt>
                <c:pt idx="2898">
                  <c:v>20120518</c:v>
                </c:pt>
                <c:pt idx="2899">
                  <c:v>20120521</c:v>
                </c:pt>
                <c:pt idx="2900">
                  <c:v>20120522</c:v>
                </c:pt>
                <c:pt idx="2901">
                  <c:v>20120523</c:v>
                </c:pt>
                <c:pt idx="2902">
                  <c:v>20120524</c:v>
                </c:pt>
                <c:pt idx="2903">
                  <c:v>20120525</c:v>
                </c:pt>
                <c:pt idx="2904">
                  <c:v>20120528</c:v>
                </c:pt>
                <c:pt idx="2905">
                  <c:v>20120529</c:v>
                </c:pt>
                <c:pt idx="2906">
                  <c:v>20120530</c:v>
                </c:pt>
                <c:pt idx="2907">
                  <c:v>20120531</c:v>
                </c:pt>
                <c:pt idx="2908">
                  <c:v>20120601</c:v>
                </c:pt>
                <c:pt idx="2909">
                  <c:v>20120604</c:v>
                </c:pt>
                <c:pt idx="2910">
                  <c:v>20120605</c:v>
                </c:pt>
                <c:pt idx="2911">
                  <c:v>20120606</c:v>
                </c:pt>
                <c:pt idx="2912">
                  <c:v>20120607</c:v>
                </c:pt>
                <c:pt idx="2913">
                  <c:v>20120608</c:v>
                </c:pt>
                <c:pt idx="2914">
                  <c:v>20120611</c:v>
                </c:pt>
                <c:pt idx="2915">
                  <c:v>20120612</c:v>
                </c:pt>
                <c:pt idx="2916">
                  <c:v>20120613</c:v>
                </c:pt>
                <c:pt idx="2917">
                  <c:v>20120614</c:v>
                </c:pt>
                <c:pt idx="2918">
                  <c:v>20120615</c:v>
                </c:pt>
                <c:pt idx="2919">
                  <c:v>20120618</c:v>
                </c:pt>
                <c:pt idx="2920">
                  <c:v>20120619</c:v>
                </c:pt>
                <c:pt idx="2921">
                  <c:v>20120620</c:v>
                </c:pt>
                <c:pt idx="2922">
                  <c:v>20120621</c:v>
                </c:pt>
                <c:pt idx="2923">
                  <c:v>20120622</c:v>
                </c:pt>
                <c:pt idx="2924">
                  <c:v>20120625</c:v>
                </c:pt>
                <c:pt idx="2925">
                  <c:v>20120626</c:v>
                </c:pt>
                <c:pt idx="2926">
                  <c:v>20120627</c:v>
                </c:pt>
                <c:pt idx="2927">
                  <c:v>20120628</c:v>
                </c:pt>
                <c:pt idx="2928">
                  <c:v>20120629</c:v>
                </c:pt>
                <c:pt idx="2929">
                  <c:v>20120702</c:v>
                </c:pt>
                <c:pt idx="2930">
                  <c:v>20120703</c:v>
                </c:pt>
                <c:pt idx="2931">
                  <c:v>20120704</c:v>
                </c:pt>
                <c:pt idx="2932">
                  <c:v>20120705</c:v>
                </c:pt>
                <c:pt idx="2933">
                  <c:v>20120706</c:v>
                </c:pt>
                <c:pt idx="2934">
                  <c:v>20120709</c:v>
                </c:pt>
                <c:pt idx="2935">
                  <c:v>20120710</c:v>
                </c:pt>
                <c:pt idx="2936">
                  <c:v>20120711</c:v>
                </c:pt>
                <c:pt idx="2937">
                  <c:v>20120712</c:v>
                </c:pt>
                <c:pt idx="2938">
                  <c:v>20120713</c:v>
                </c:pt>
                <c:pt idx="2939">
                  <c:v>20120716</c:v>
                </c:pt>
                <c:pt idx="2940">
                  <c:v>20120717</c:v>
                </c:pt>
                <c:pt idx="2941">
                  <c:v>20120718</c:v>
                </c:pt>
                <c:pt idx="2942">
                  <c:v>20120719</c:v>
                </c:pt>
                <c:pt idx="2943">
                  <c:v>20120720</c:v>
                </c:pt>
                <c:pt idx="2944">
                  <c:v>20120723</c:v>
                </c:pt>
                <c:pt idx="2945">
                  <c:v>20120724</c:v>
                </c:pt>
                <c:pt idx="2946">
                  <c:v>20120725</c:v>
                </c:pt>
                <c:pt idx="2947">
                  <c:v>20120726</c:v>
                </c:pt>
                <c:pt idx="2948">
                  <c:v>20120727</c:v>
                </c:pt>
                <c:pt idx="2949">
                  <c:v>20120730</c:v>
                </c:pt>
                <c:pt idx="2950">
                  <c:v>20120731</c:v>
                </c:pt>
                <c:pt idx="2951">
                  <c:v>20120801</c:v>
                </c:pt>
                <c:pt idx="2952">
                  <c:v>20120802</c:v>
                </c:pt>
                <c:pt idx="2953">
                  <c:v>20120803</c:v>
                </c:pt>
                <c:pt idx="2954">
                  <c:v>20120806</c:v>
                </c:pt>
                <c:pt idx="2955">
                  <c:v>20120807</c:v>
                </c:pt>
                <c:pt idx="2956">
                  <c:v>20120808</c:v>
                </c:pt>
                <c:pt idx="2957">
                  <c:v>20120809</c:v>
                </c:pt>
                <c:pt idx="2958">
                  <c:v>20120810</c:v>
                </c:pt>
                <c:pt idx="2959">
                  <c:v>20120813</c:v>
                </c:pt>
                <c:pt idx="2960">
                  <c:v>20120814</c:v>
                </c:pt>
                <c:pt idx="2961">
                  <c:v>20120815</c:v>
                </c:pt>
                <c:pt idx="2962">
                  <c:v>20120816</c:v>
                </c:pt>
                <c:pt idx="2963">
                  <c:v>20120817</c:v>
                </c:pt>
                <c:pt idx="2964">
                  <c:v>20120820</c:v>
                </c:pt>
                <c:pt idx="2965">
                  <c:v>20120821</c:v>
                </c:pt>
                <c:pt idx="2966">
                  <c:v>20120822</c:v>
                </c:pt>
                <c:pt idx="2967">
                  <c:v>20120823</c:v>
                </c:pt>
                <c:pt idx="2968">
                  <c:v>20120824</c:v>
                </c:pt>
                <c:pt idx="2969">
                  <c:v>20120827</c:v>
                </c:pt>
                <c:pt idx="2970">
                  <c:v>20120828</c:v>
                </c:pt>
                <c:pt idx="2971">
                  <c:v>20120829</c:v>
                </c:pt>
                <c:pt idx="2972">
                  <c:v>20120830</c:v>
                </c:pt>
                <c:pt idx="2973">
                  <c:v>20120831</c:v>
                </c:pt>
                <c:pt idx="2974">
                  <c:v>20120903</c:v>
                </c:pt>
                <c:pt idx="2975">
                  <c:v>20120904</c:v>
                </c:pt>
                <c:pt idx="2976">
                  <c:v>20120905</c:v>
                </c:pt>
                <c:pt idx="2977">
                  <c:v>20120906</c:v>
                </c:pt>
                <c:pt idx="2978">
                  <c:v>20120907</c:v>
                </c:pt>
                <c:pt idx="2979">
                  <c:v>20120910</c:v>
                </c:pt>
                <c:pt idx="2980">
                  <c:v>20120911</c:v>
                </c:pt>
                <c:pt idx="2981">
                  <c:v>20120912</c:v>
                </c:pt>
                <c:pt idx="2982">
                  <c:v>20120913</c:v>
                </c:pt>
                <c:pt idx="2983">
                  <c:v>20120914</c:v>
                </c:pt>
                <c:pt idx="2984">
                  <c:v>20120917</c:v>
                </c:pt>
                <c:pt idx="2985">
                  <c:v>20120918</c:v>
                </c:pt>
                <c:pt idx="2986">
                  <c:v>20120919</c:v>
                </c:pt>
                <c:pt idx="2987">
                  <c:v>20120920</c:v>
                </c:pt>
                <c:pt idx="2988">
                  <c:v>20120921</c:v>
                </c:pt>
                <c:pt idx="2989">
                  <c:v>20120924</c:v>
                </c:pt>
                <c:pt idx="2990">
                  <c:v>20120925</c:v>
                </c:pt>
                <c:pt idx="2991">
                  <c:v>20120926</c:v>
                </c:pt>
                <c:pt idx="2992">
                  <c:v>20120927</c:v>
                </c:pt>
                <c:pt idx="2993">
                  <c:v>20120928</c:v>
                </c:pt>
                <c:pt idx="2994">
                  <c:v>20121001</c:v>
                </c:pt>
                <c:pt idx="2995">
                  <c:v>20121002</c:v>
                </c:pt>
                <c:pt idx="2996">
                  <c:v>20121003</c:v>
                </c:pt>
                <c:pt idx="2997">
                  <c:v>20121004</c:v>
                </c:pt>
                <c:pt idx="2998">
                  <c:v>20121005</c:v>
                </c:pt>
                <c:pt idx="2999">
                  <c:v>20121008</c:v>
                </c:pt>
                <c:pt idx="3000">
                  <c:v>20121009</c:v>
                </c:pt>
                <c:pt idx="3001">
                  <c:v>20121010</c:v>
                </c:pt>
                <c:pt idx="3002">
                  <c:v>20121011</c:v>
                </c:pt>
                <c:pt idx="3003">
                  <c:v>20121012</c:v>
                </c:pt>
                <c:pt idx="3004">
                  <c:v>20121015</c:v>
                </c:pt>
                <c:pt idx="3005">
                  <c:v>20121016</c:v>
                </c:pt>
                <c:pt idx="3006">
                  <c:v>20121017</c:v>
                </c:pt>
                <c:pt idx="3007">
                  <c:v>20121018</c:v>
                </c:pt>
                <c:pt idx="3008">
                  <c:v>20121019</c:v>
                </c:pt>
                <c:pt idx="3009">
                  <c:v>20121022</c:v>
                </c:pt>
                <c:pt idx="3010">
                  <c:v>20121023</c:v>
                </c:pt>
                <c:pt idx="3011">
                  <c:v>20121024</c:v>
                </c:pt>
                <c:pt idx="3012">
                  <c:v>20121025</c:v>
                </c:pt>
                <c:pt idx="3013">
                  <c:v>20121026</c:v>
                </c:pt>
                <c:pt idx="3014">
                  <c:v>20121029</c:v>
                </c:pt>
                <c:pt idx="3015">
                  <c:v>20121030</c:v>
                </c:pt>
                <c:pt idx="3016">
                  <c:v>20121031</c:v>
                </c:pt>
                <c:pt idx="3017">
                  <c:v>20121101</c:v>
                </c:pt>
                <c:pt idx="3018">
                  <c:v>20121102</c:v>
                </c:pt>
                <c:pt idx="3019">
                  <c:v>20121105</c:v>
                </c:pt>
                <c:pt idx="3020">
                  <c:v>20121106</c:v>
                </c:pt>
                <c:pt idx="3021">
                  <c:v>20121107</c:v>
                </c:pt>
                <c:pt idx="3022">
                  <c:v>20121108</c:v>
                </c:pt>
                <c:pt idx="3023">
                  <c:v>20121109</c:v>
                </c:pt>
                <c:pt idx="3024">
                  <c:v>20121112</c:v>
                </c:pt>
                <c:pt idx="3025">
                  <c:v>20121113</c:v>
                </c:pt>
                <c:pt idx="3026">
                  <c:v>20121114</c:v>
                </c:pt>
                <c:pt idx="3027">
                  <c:v>20121115</c:v>
                </c:pt>
                <c:pt idx="3028">
                  <c:v>20121116</c:v>
                </c:pt>
                <c:pt idx="3029">
                  <c:v>20121119</c:v>
                </c:pt>
                <c:pt idx="3030">
                  <c:v>20121120</c:v>
                </c:pt>
                <c:pt idx="3031">
                  <c:v>20121121</c:v>
                </c:pt>
                <c:pt idx="3032">
                  <c:v>20121122</c:v>
                </c:pt>
                <c:pt idx="3033">
                  <c:v>20121123</c:v>
                </c:pt>
                <c:pt idx="3034">
                  <c:v>20121126</c:v>
                </c:pt>
                <c:pt idx="3035">
                  <c:v>20121127</c:v>
                </c:pt>
                <c:pt idx="3036">
                  <c:v>20121128</c:v>
                </c:pt>
                <c:pt idx="3037">
                  <c:v>20121129</c:v>
                </c:pt>
                <c:pt idx="3038">
                  <c:v>20121130</c:v>
                </c:pt>
                <c:pt idx="3039">
                  <c:v>20121203</c:v>
                </c:pt>
                <c:pt idx="3040">
                  <c:v>20121204</c:v>
                </c:pt>
                <c:pt idx="3041">
                  <c:v>20121205</c:v>
                </c:pt>
                <c:pt idx="3042">
                  <c:v>20121206</c:v>
                </c:pt>
                <c:pt idx="3043">
                  <c:v>20121207</c:v>
                </c:pt>
                <c:pt idx="3044">
                  <c:v>20121210</c:v>
                </c:pt>
                <c:pt idx="3045">
                  <c:v>20121211</c:v>
                </c:pt>
                <c:pt idx="3046">
                  <c:v>20121212</c:v>
                </c:pt>
                <c:pt idx="3047">
                  <c:v>20121213</c:v>
                </c:pt>
                <c:pt idx="3048">
                  <c:v>20121214</c:v>
                </c:pt>
                <c:pt idx="3049">
                  <c:v>20121217</c:v>
                </c:pt>
                <c:pt idx="3050">
                  <c:v>20121218</c:v>
                </c:pt>
                <c:pt idx="3051">
                  <c:v>20121219</c:v>
                </c:pt>
                <c:pt idx="3052">
                  <c:v>20121220</c:v>
                </c:pt>
                <c:pt idx="3053">
                  <c:v>20121221</c:v>
                </c:pt>
                <c:pt idx="3054">
                  <c:v>20121227</c:v>
                </c:pt>
                <c:pt idx="3055">
                  <c:v>20121228</c:v>
                </c:pt>
                <c:pt idx="3056">
                  <c:v>20130102</c:v>
                </c:pt>
              </c:numCache>
            </c:numRef>
          </c:cat>
          <c:val>
            <c:numRef>
              <c:f>'Trading Rule'!$L$103</c:f>
            </c:numRef>
          </c:val>
          <c:smooth val="0"/>
          <c:extLst>
            <c:ext xmlns:c16="http://schemas.microsoft.com/office/drawing/2014/chart" uri="{C3380CC4-5D6E-409C-BE32-E72D297353CC}">
              <c16:uniqueId val="{00000001-EE85-44A4-9BD8-51867912D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0391632"/>
        <c:axId val="940401232"/>
      </c:lineChart>
      <c:catAx>
        <c:axId val="9403916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0401232"/>
        <c:crosses val="autoZero"/>
        <c:auto val="1"/>
        <c:lblAlgn val="ctr"/>
        <c:lblOffset val="100"/>
        <c:tickMarkSkip val="1"/>
        <c:noMultiLvlLbl val="0"/>
      </c:catAx>
      <c:valAx>
        <c:axId val="94040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039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259</xdr:row>
      <xdr:rowOff>190499</xdr:rowOff>
    </xdr:from>
    <xdr:to>
      <xdr:col>27</xdr:col>
      <xdr:colOff>212912</xdr:colOff>
      <xdr:row>299</xdr:row>
      <xdr:rowOff>145676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772354D-D044-4F0C-B728-7FBC36F19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56026</xdr:colOff>
      <xdr:row>274</xdr:row>
      <xdr:rowOff>56029</xdr:rowOff>
    </xdr:from>
    <xdr:to>
      <xdr:col>41</xdr:col>
      <xdr:colOff>380999</xdr:colOff>
      <xdr:row>307</xdr:row>
      <xdr:rowOff>156882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205E1-5658-4651-9607-63CE4BCB9D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145677</xdr:colOff>
      <xdr:row>273</xdr:row>
      <xdr:rowOff>112058</xdr:rowOff>
    </xdr:from>
    <xdr:to>
      <xdr:col>39</xdr:col>
      <xdr:colOff>0</xdr:colOff>
      <xdr:row>308</xdr:row>
      <xdr:rowOff>145675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FB6E88A-143E-4530-ADD7-6381F20E4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224118</xdr:colOff>
      <xdr:row>273</xdr:row>
      <xdr:rowOff>168089</xdr:rowOff>
    </xdr:from>
    <xdr:to>
      <xdr:col>64</xdr:col>
      <xdr:colOff>201706</xdr:colOff>
      <xdr:row>309</xdr:row>
      <xdr:rowOff>11206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987114B-D4AF-420C-B2D9-8E566D2CA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DF99E-7B7D-4FBF-8C40-6CE7552F4DA9}">
  <sheetPr codeName="Sheet1">
    <tabColor rgb="FFC00000"/>
  </sheetPr>
  <dimension ref="A1:G3315"/>
  <sheetViews>
    <sheetView zoomScale="85" zoomScaleNormal="85" workbookViewId="0">
      <pane ySplit="4" topLeftCell="A259" activePane="bottomLeft" state="frozen"/>
      <selection pane="bottomLeft" activeCell="A259" sqref="A259"/>
    </sheetView>
  </sheetViews>
  <sheetFormatPr defaultRowHeight="15" outlineLevelRow="1" x14ac:dyDescent="0.25"/>
  <cols>
    <col min="1" max="1" width="10.7109375" style="3" customWidth="1"/>
    <col min="2" max="2" width="10.5703125" style="20" bestFit="1" customWidth="1"/>
    <col min="3" max="6" width="9.140625" style="19" customWidth="1"/>
    <col min="7" max="7" width="8.7109375" style="3" customWidth="1"/>
    <col min="8" max="20" width="6.5703125" style="3" customWidth="1"/>
    <col min="21" max="16384" width="9.140625" style="3"/>
  </cols>
  <sheetData>
    <row r="1" spans="2:7" x14ac:dyDescent="0.25">
      <c r="B1" s="18"/>
    </row>
    <row r="2" spans="2:7" ht="12.75" customHeight="1" x14ac:dyDescent="0.25">
      <c r="B2" s="17" t="s">
        <v>9</v>
      </c>
    </row>
    <row r="3" spans="2:7" x14ac:dyDescent="0.25">
      <c r="B3" s="3"/>
    </row>
    <row r="4" spans="2:7" s="1" customFormat="1" x14ac:dyDescent="0.25">
      <c r="B4" s="18" t="s">
        <v>4</v>
      </c>
      <c r="C4" s="21" t="s">
        <v>5</v>
      </c>
      <c r="D4" s="21" t="s">
        <v>6</v>
      </c>
      <c r="E4" s="21" t="s">
        <v>7</v>
      </c>
      <c r="F4" s="21" t="s">
        <v>8</v>
      </c>
      <c r="G4" s="16"/>
    </row>
    <row r="5" spans="2:7" hidden="1" outlineLevel="1" x14ac:dyDescent="0.25">
      <c r="B5" s="100">
        <v>19991230</v>
      </c>
      <c r="C5" s="101">
        <v>8863.5</v>
      </c>
      <c r="D5" s="101">
        <v>8935.5</v>
      </c>
      <c r="E5" s="101">
        <v>8853.5</v>
      </c>
      <c r="F5" s="101">
        <v>8930.5</v>
      </c>
    </row>
    <row r="6" spans="2:7" hidden="1" outlineLevel="1" x14ac:dyDescent="0.25">
      <c r="B6" s="100">
        <v>20000103</v>
      </c>
      <c r="C6" s="101">
        <v>9091.5</v>
      </c>
      <c r="D6" s="101">
        <v>9113.5</v>
      </c>
      <c r="E6" s="101">
        <v>8670.5</v>
      </c>
      <c r="F6" s="101">
        <v>8708</v>
      </c>
    </row>
    <row r="7" spans="2:7" hidden="1" outlineLevel="1" x14ac:dyDescent="0.25">
      <c r="B7" s="100">
        <v>20000104</v>
      </c>
      <c r="C7" s="101">
        <v>8703.5</v>
      </c>
      <c r="D7" s="101">
        <v>8703.5</v>
      </c>
      <c r="E7" s="101">
        <v>8459.5</v>
      </c>
      <c r="F7" s="101">
        <v>8533.5</v>
      </c>
    </row>
    <row r="8" spans="2:7" hidden="1" outlineLevel="1" x14ac:dyDescent="0.25">
      <c r="B8" s="100">
        <v>20000105</v>
      </c>
      <c r="C8" s="101">
        <v>8370.5</v>
      </c>
      <c r="D8" s="101">
        <v>8525.5</v>
      </c>
      <c r="E8" s="101">
        <v>8366.5</v>
      </c>
      <c r="F8" s="101">
        <v>8435.5</v>
      </c>
    </row>
    <row r="9" spans="2:7" hidden="1" outlineLevel="1" x14ac:dyDescent="0.25">
      <c r="B9" s="100">
        <v>20000106</v>
      </c>
      <c r="C9" s="101">
        <v>8427.5</v>
      </c>
      <c r="D9" s="101">
        <v>8480.5</v>
      </c>
      <c r="E9" s="101">
        <v>8341</v>
      </c>
      <c r="F9" s="101">
        <v>8409</v>
      </c>
    </row>
    <row r="10" spans="2:7" hidden="1" outlineLevel="1" x14ac:dyDescent="0.25">
      <c r="B10" s="100">
        <v>20000107</v>
      </c>
      <c r="C10" s="101">
        <v>8463.5</v>
      </c>
      <c r="D10" s="101">
        <v>8738.5</v>
      </c>
      <c r="E10" s="101">
        <v>8452.5</v>
      </c>
      <c r="F10" s="101">
        <v>8733.5</v>
      </c>
    </row>
    <row r="11" spans="2:7" hidden="1" outlineLevel="1" x14ac:dyDescent="0.25">
      <c r="B11" s="100">
        <v>20000110</v>
      </c>
      <c r="C11" s="101">
        <v>8833.5</v>
      </c>
      <c r="D11" s="101">
        <v>8922.5</v>
      </c>
      <c r="E11" s="101">
        <v>8805.5</v>
      </c>
      <c r="F11" s="101">
        <v>8863.5</v>
      </c>
    </row>
    <row r="12" spans="2:7" hidden="1" outlineLevel="1" x14ac:dyDescent="0.25">
      <c r="B12" s="100">
        <v>20000111</v>
      </c>
      <c r="C12" s="101">
        <v>8843.5</v>
      </c>
      <c r="D12" s="101">
        <v>8884.5</v>
      </c>
      <c r="E12" s="101">
        <v>8764.5</v>
      </c>
      <c r="F12" s="101">
        <v>8842</v>
      </c>
    </row>
    <row r="13" spans="2:7" hidden="1" outlineLevel="1" x14ac:dyDescent="0.25">
      <c r="B13" s="100">
        <v>20000112</v>
      </c>
      <c r="C13" s="101">
        <v>8763.5</v>
      </c>
      <c r="D13" s="101">
        <v>8850</v>
      </c>
      <c r="E13" s="101">
        <v>8732</v>
      </c>
      <c r="F13" s="101">
        <v>8841.5</v>
      </c>
    </row>
    <row r="14" spans="2:7" hidden="1" outlineLevel="1" x14ac:dyDescent="0.25">
      <c r="B14" s="100">
        <v>20000113</v>
      </c>
      <c r="C14" s="101">
        <v>8843.5</v>
      </c>
      <c r="D14" s="101">
        <v>9048.5</v>
      </c>
      <c r="E14" s="101">
        <v>8827</v>
      </c>
      <c r="F14" s="101">
        <v>8912.5</v>
      </c>
    </row>
    <row r="15" spans="2:7" hidden="1" outlineLevel="1" x14ac:dyDescent="0.25">
      <c r="B15" s="100">
        <v>20000114</v>
      </c>
      <c r="C15" s="101">
        <v>8953.5</v>
      </c>
      <c r="D15" s="101">
        <v>9149.5</v>
      </c>
      <c r="E15" s="101">
        <v>8953.5</v>
      </c>
      <c r="F15" s="101">
        <v>9132.5</v>
      </c>
    </row>
    <row r="16" spans="2:7" hidden="1" outlineLevel="1" x14ac:dyDescent="0.25">
      <c r="B16" s="100">
        <v>20000117</v>
      </c>
      <c r="C16" s="101">
        <v>9166.5</v>
      </c>
      <c r="D16" s="101">
        <v>9229.5</v>
      </c>
      <c r="E16" s="101">
        <v>9050</v>
      </c>
      <c r="F16" s="101">
        <v>9210.5</v>
      </c>
    </row>
    <row r="17" spans="2:6" hidden="1" outlineLevel="1" x14ac:dyDescent="0.25">
      <c r="B17" s="100">
        <v>20000118</v>
      </c>
      <c r="C17" s="101">
        <v>9210.5</v>
      </c>
      <c r="D17" s="101">
        <v>9241.5</v>
      </c>
      <c r="E17" s="101">
        <v>8993.5</v>
      </c>
      <c r="F17" s="101">
        <v>9026.5</v>
      </c>
    </row>
    <row r="18" spans="2:6" hidden="1" outlineLevel="1" x14ac:dyDescent="0.25">
      <c r="B18" s="100">
        <v>20000119</v>
      </c>
      <c r="C18" s="101">
        <v>8993.5</v>
      </c>
      <c r="D18" s="101">
        <v>9052.5</v>
      </c>
      <c r="E18" s="101">
        <v>8918.5</v>
      </c>
      <c r="F18" s="101">
        <v>9031.5</v>
      </c>
    </row>
    <row r="19" spans="2:6" hidden="1" outlineLevel="1" x14ac:dyDescent="0.25">
      <c r="B19" s="100">
        <v>20000120</v>
      </c>
      <c r="C19" s="101">
        <v>9119.5</v>
      </c>
      <c r="D19" s="101">
        <v>9131</v>
      </c>
      <c r="E19" s="101">
        <v>9011</v>
      </c>
      <c r="F19" s="101">
        <v>9043.5</v>
      </c>
    </row>
    <row r="20" spans="2:6" hidden="1" outlineLevel="1" x14ac:dyDescent="0.25">
      <c r="B20" s="100">
        <v>20000121</v>
      </c>
      <c r="C20" s="101">
        <v>8973.5</v>
      </c>
      <c r="D20" s="101">
        <v>9036.5</v>
      </c>
      <c r="E20" s="101">
        <v>8866.5</v>
      </c>
      <c r="F20" s="101">
        <v>8916</v>
      </c>
    </row>
    <row r="21" spans="2:6" hidden="1" outlineLevel="1" x14ac:dyDescent="0.25">
      <c r="B21" s="100">
        <v>20000124</v>
      </c>
      <c r="C21" s="101">
        <v>8963.5</v>
      </c>
      <c r="D21" s="101">
        <v>9023.5</v>
      </c>
      <c r="E21" s="101">
        <v>8850.5</v>
      </c>
      <c r="F21" s="101">
        <v>8853.5</v>
      </c>
    </row>
    <row r="22" spans="2:6" hidden="1" outlineLevel="1" x14ac:dyDescent="0.25">
      <c r="B22" s="100">
        <v>20000125</v>
      </c>
      <c r="C22" s="101">
        <v>8784.5</v>
      </c>
      <c r="D22" s="101">
        <v>8836.5</v>
      </c>
      <c r="E22" s="101">
        <v>8745.5</v>
      </c>
      <c r="F22" s="101">
        <v>8794.5</v>
      </c>
    </row>
    <row r="23" spans="2:6" hidden="1" outlineLevel="1" x14ac:dyDescent="0.25">
      <c r="B23" s="100">
        <v>20000126</v>
      </c>
      <c r="C23" s="101">
        <v>8819.5</v>
      </c>
      <c r="D23" s="101">
        <v>8908</v>
      </c>
      <c r="E23" s="101">
        <v>8762.5</v>
      </c>
      <c r="F23" s="101">
        <v>8893</v>
      </c>
    </row>
    <row r="24" spans="2:6" hidden="1" outlineLevel="1" x14ac:dyDescent="0.25">
      <c r="B24" s="100">
        <v>20000127</v>
      </c>
      <c r="C24" s="101">
        <v>8927.5</v>
      </c>
      <c r="D24" s="101">
        <v>9100.5</v>
      </c>
      <c r="E24" s="101">
        <v>8866.5</v>
      </c>
      <c r="F24" s="101">
        <v>9064.5</v>
      </c>
    </row>
    <row r="25" spans="2:6" hidden="1" outlineLevel="1" x14ac:dyDescent="0.25">
      <c r="B25" s="100">
        <v>20000128</v>
      </c>
      <c r="C25" s="101">
        <v>9043.5</v>
      </c>
      <c r="D25" s="101">
        <v>9148</v>
      </c>
      <c r="E25" s="101">
        <v>8968.5</v>
      </c>
      <c r="F25" s="101">
        <v>8998.5</v>
      </c>
    </row>
    <row r="26" spans="2:6" hidden="1" outlineLevel="1" x14ac:dyDescent="0.25">
      <c r="B26" s="100">
        <v>20000131</v>
      </c>
      <c r="C26" s="101">
        <v>8932.5</v>
      </c>
      <c r="D26" s="101">
        <v>8936</v>
      </c>
      <c r="E26" s="101">
        <v>8737.5</v>
      </c>
      <c r="F26" s="101">
        <v>8761.5</v>
      </c>
    </row>
    <row r="27" spans="2:6" hidden="1" outlineLevel="1" x14ac:dyDescent="0.25">
      <c r="B27" s="100">
        <v>20000201</v>
      </c>
      <c r="C27" s="101">
        <v>8864.5</v>
      </c>
      <c r="D27" s="101">
        <v>8958.5</v>
      </c>
      <c r="E27" s="101">
        <v>8822.5</v>
      </c>
      <c r="F27" s="101">
        <v>8944.5</v>
      </c>
    </row>
    <row r="28" spans="2:6" hidden="1" outlineLevel="1" x14ac:dyDescent="0.25">
      <c r="B28" s="100">
        <v>20000202</v>
      </c>
      <c r="C28" s="101">
        <v>9002.5</v>
      </c>
      <c r="D28" s="101">
        <v>9084.5</v>
      </c>
      <c r="E28" s="101">
        <v>8954.5</v>
      </c>
      <c r="F28" s="101">
        <v>9083</v>
      </c>
    </row>
    <row r="29" spans="2:6" hidden="1" outlineLevel="1" x14ac:dyDescent="0.25">
      <c r="B29" s="100">
        <v>20000203</v>
      </c>
      <c r="C29" s="101">
        <v>9103.5</v>
      </c>
      <c r="D29" s="101">
        <v>9271.5</v>
      </c>
      <c r="E29" s="101">
        <v>9056</v>
      </c>
      <c r="F29" s="101">
        <v>9261.5</v>
      </c>
    </row>
    <row r="30" spans="2:6" hidden="1" outlineLevel="1" x14ac:dyDescent="0.25">
      <c r="B30" s="100">
        <v>20000204</v>
      </c>
      <c r="C30" s="101">
        <v>9321</v>
      </c>
      <c r="D30" s="101">
        <v>9377.5</v>
      </c>
      <c r="E30" s="101">
        <v>9249.5</v>
      </c>
      <c r="F30" s="101">
        <v>9303.5</v>
      </c>
    </row>
    <row r="31" spans="2:6" hidden="1" outlineLevel="1" x14ac:dyDescent="0.25">
      <c r="B31" s="100">
        <v>20000207</v>
      </c>
      <c r="C31" s="101">
        <v>9304.5</v>
      </c>
      <c r="D31" s="101">
        <v>9331</v>
      </c>
      <c r="E31" s="101">
        <v>9171.5</v>
      </c>
      <c r="F31" s="101">
        <v>9219</v>
      </c>
    </row>
    <row r="32" spans="2:6" hidden="1" outlineLevel="1" x14ac:dyDescent="0.25">
      <c r="B32" s="100">
        <v>20000208</v>
      </c>
      <c r="C32" s="101">
        <v>9211.5</v>
      </c>
      <c r="D32" s="101">
        <v>9481.5</v>
      </c>
      <c r="E32" s="101">
        <v>9203.5</v>
      </c>
      <c r="F32" s="101">
        <v>9445.5</v>
      </c>
    </row>
    <row r="33" spans="2:6" hidden="1" outlineLevel="1" x14ac:dyDescent="0.25">
      <c r="B33" s="100">
        <v>20000209</v>
      </c>
      <c r="C33" s="101">
        <v>9466.5</v>
      </c>
      <c r="D33" s="101">
        <v>9589.5</v>
      </c>
      <c r="E33" s="101">
        <v>9439.5</v>
      </c>
      <c r="F33" s="101">
        <v>9562.5</v>
      </c>
    </row>
    <row r="34" spans="2:6" hidden="1" outlineLevel="1" x14ac:dyDescent="0.25">
      <c r="B34" s="100">
        <v>20000210</v>
      </c>
      <c r="C34" s="101">
        <v>9449.5</v>
      </c>
      <c r="D34" s="101">
        <v>9596.5</v>
      </c>
      <c r="E34" s="101">
        <v>9432</v>
      </c>
      <c r="F34" s="101">
        <v>9574.5</v>
      </c>
    </row>
    <row r="35" spans="2:6" hidden="1" outlineLevel="1" x14ac:dyDescent="0.25">
      <c r="B35" s="100">
        <v>20000211</v>
      </c>
      <c r="C35" s="101">
        <v>9651.5</v>
      </c>
      <c r="D35" s="101">
        <v>9738.5</v>
      </c>
      <c r="E35" s="101">
        <v>9499.5</v>
      </c>
      <c r="F35" s="101">
        <v>9613.5</v>
      </c>
    </row>
    <row r="36" spans="2:6" hidden="1" outlineLevel="1" x14ac:dyDescent="0.25">
      <c r="B36" s="100">
        <v>20000214</v>
      </c>
      <c r="C36" s="101">
        <v>9504.5</v>
      </c>
      <c r="D36" s="101">
        <v>9587</v>
      </c>
      <c r="E36" s="101">
        <v>9468.5</v>
      </c>
      <c r="F36" s="101">
        <v>9551.5</v>
      </c>
    </row>
    <row r="37" spans="2:6" hidden="1" outlineLevel="1" x14ac:dyDescent="0.25">
      <c r="B37" s="100">
        <v>20000215</v>
      </c>
      <c r="C37" s="101">
        <v>9562.5</v>
      </c>
      <c r="D37" s="101">
        <v>9610</v>
      </c>
      <c r="E37" s="101">
        <v>9333.5</v>
      </c>
      <c r="F37" s="101">
        <v>9340</v>
      </c>
    </row>
    <row r="38" spans="2:6" hidden="1" outlineLevel="1" x14ac:dyDescent="0.25">
      <c r="B38" s="100">
        <v>20000216</v>
      </c>
      <c r="C38" s="101">
        <v>9466</v>
      </c>
      <c r="D38" s="101">
        <v>9488.5</v>
      </c>
      <c r="E38" s="101">
        <v>9268.5</v>
      </c>
      <c r="F38" s="101">
        <v>9430</v>
      </c>
    </row>
    <row r="39" spans="2:6" hidden="1" outlineLevel="1" x14ac:dyDescent="0.25">
      <c r="B39" s="100">
        <v>20000217</v>
      </c>
      <c r="C39" s="101">
        <v>9427.5</v>
      </c>
      <c r="D39" s="101">
        <v>9555.5</v>
      </c>
      <c r="E39" s="101">
        <v>9309</v>
      </c>
      <c r="F39" s="101">
        <v>9540.5</v>
      </c>
    </row>
    <row r="40" spans="2:6" hidden="1" outlineLevel="1" x14ac:dyDescent="0.25">
      <c r="B40" s="100">
        <v>20000218</v>
      </c>
      <c r="C40" s="101">
        <v>9511.5</v>
      </c>
      <c r="D40" s="101">
        <v>9580.5</v>
      </c>
      <c r="E40" s="101">
        <v>9467</v>
      </c>
      <c r="F40" s="101">
        <v>9499.5</v>
      </c>
    </row>
    <row r="41" spans="2:6" hidden="1" outlineLevel="1" x14ac:dyDescent="0.25">
      <c r="B41" s="100">
        <v>20000221</v>
      </c>
      <c r="C41" s="101">
        <v>9386.5</v>
      </c>
      <c r="D41" s="101">
        <v>9476.5</v>
      </c>
      <c r="E41" s="101">
        <v>9363.5</v>
      </c>
      <c r="F41" s="101">
        <v>9470.5</v>
      </c>
    </row>
    <row r="42" spans="2:6" hidden="1" outlineLevel="1" x14ac:dyDescent="0.25">
      <c r="B42" s="100">
        <v>20000222</v>
      </c>
      <c r="C42" s="101">
        <v>9463.5</v>
      </c>
      <c r="D42" s="101">
        <v>9636.5</v>
      </c>
      <c r="E42" s="101">
        <v>9454.5</v>
      </c>
      <c r="F42" s="101">
        <v>9533</v>
      </c>
    </row>
    <row r="43" spans="2:6" hidden="1" outlineLevel="1" x14ac:dyDescent="0.25">
      <c r="B43" s="100">
        <v>20000223</v>
      </c>
      <c r="C43" s="101">
        <v>9563</v>
      </c>
      <c r="D43" s="101">
        <v>9689.5</v>
      </c>
      <c r="E43" s="101">
        <v>9552.5</v>
      </c>
      <c r="F43" s="101">
        <v>9615</v>
      </c>
    </row>
    <row r="44" spans="2:6" hidden="1" outlineLevel="1" x14ac:dyDescent="0.25">
      <c r="B44" s="100">
        <v>20000224</v>
      </c>
      <c r="C44" s="101">
        <v>9693.5</v>
      </c>
      <c r="D44" s="101">
        <v>9727.5</v>
      </c>
      <c r="E44" s="101">
        <v>9491.5</v>
      </c>
      <c r="F44" s="101">
        <v>9543.5</v>
      </c>
    </row>
    <row r="45" spans="2:6" hidden="1" outlineLevel="1" x14ac:dyDescent="0.25">
      <c r="B45" s="100">
        <v>20000225</v>
      </c>
      <c r="C45" s="101">
        <v>9656.5</v>
      </c>
      <c r="D45" s="101">
        <v>9696.5</v>
      </c>
      <c r="E45" s="101">
        <v>9568.5</v>
      </c>
      <c r="F45" s="101">
        <v>9689</v>
      </c>
    </row>
    <row r="46" spans="2:6" hidden="1" outlineLevel="1" x14ac:dyDescent="0.25">
      <c r="B46" s="100">
        <v>20000228</v>
      </c>
      <c r="C46" s="101">
        <v>9643.5</v>
      </c>
      <c r="D46" s="101">
        <v>9668.5</v>
      </c>
      <c r="E46" s="101">
        <v>9404.5</v>
      </c>
      <c r="F46" s="101">
        <v>9493.5</v>
      </c>
    </row>
    <row r="47" spans="2:6" hidden="1" outlineLevel="1" x14ac:dyDescent="0.25">
      <c r="B47" s="100">
        <v>20000229</v>
      </c>
      <c r="C47" s="101">
        <v>9553.5</v>
      </c>
      <c r="D47" s="101">
        <v>9620</v>
      </c>
      <c r="E47" s="101">
        <v>9527.5</v>
      </c>
      <c r="F47" s="101">
        <v>9591.5</v>
      </c>
    </row>
    <row r="48" spans="2:6" hidden="1" outlineLevel="1" x14ac:dyDescent="0.25">
      <c r="B48" s="100">
        <v>20000301</v>
      </c>
      <c r="C48" s="101">
        <v>9639.5</v>
      </c>
      <c r="D48" s="101">
        <v>9681.5</v>
      </c>
      <c r="E48" s="101">
        <v>9530.5</v>
      </c>
      <c r="F48" s="101">
        <v>9630.5</v>
      </c>
    </row>
    <row r="49" spans="2:6" hidden="1" outlineLevel="1" x14ac:dyDescent="0.25">
      <c r="B49" s="100">
        <v>20000302</v>
      </c>
      <c r="C49" s="101">
        <v>9643</v>
      </c>
      <c r="D49" s="101">
        <v>9863.5</v>
      </c>
      <c r="E49" s="101">
        <v>9539</v>
      </c>
      <c r="F49" s="101">
        <v>9858.5</v>
      </c>
    </row>
    <row r="50" spans="2:6" hidden="1" outlineLevel="1" x14ac:dyDescent="0.25">
      <c r="B50" s="100">
        <v>20000303</v>
      </c>
      <c r="C50" s="101">
        <v>9843.5</v>
      </c>
      <c r="D50" s="101">
        <v>9936.5</v>
      </c>
      <c r="E50" s="101">
        <v>9794</v>
      </c>
      <c r="F50" s="101">
        <v>9874</v>
      </c>
    </row>
    <row r="51" spans="2:6" hidden="1" outlineLevel="1" x14ac:dyDescent="0.25">
      <c r="B51" s="100">
        <v>20000306</v>
      </c>
      <c r="C51" s="101">
        <v>9878.5</v>
      </c>
      <c r="D51" s="101">
        <v>9915.5</v>
      </c>
      <c r="E51" s="101">
        <v>9838.5</v>
      </c>
      <c r="F51" s="101">
        <v>9882.5</v>
      </c>
    </row>
    <row r="52" spans="2:6" hidden="1" outlineLevel="1" x14ac:dyDescent="0.25">
      <c r="B52" s="100">
        <v>20000307</v>
      </c>
      <c r="C52" s="101">
        <v>9942.5</v>
      </c>
      <c r="D52" s="101">
        <v>10039.5</v>
      </c>
      <c r="E52" s="101">
        <v>9829</v>
      </c>
      <c r="F52" s="101">
        <v>9966.5</v>
      </c>
    </row>
    <row r="53" spans="2:6" hidden="1" outlineLevel="1" x14ac:dyDescent="0.25">
      <c r="B53" s="100">
        <v>20000308</v>
      </c>
      <c r="C53" s="101">
        <v>9906.5</v>
      </c>
      <c r="D53" s="101">
        <v>10019.5</v>
      </c>
      <c r="E53" s="101">
        <v>9858.5</v>
      </c>
      <c r="F53" s="101">
        <v>9883.5</v>
      </c>
    </row>
    <row r="54" spans="2:6" hidden="1" outlineLevel="1" x14ac:dyDescent="0.25">
      <c r="B54" s="100">
        <v>20000309</v>
      </c>
      <c r="C54" s="101">
        <v>9960.5</v>
      </c>
      <c r="D54" s="101">
        <v>9978.5</v>
      </c>
      <c r="E54" s="101">
        <v>9785</v>
      </c>
      <c r="F54" s="101">
        <v>9870.5</v>
      </c>
    </row>
    <row r="55" spans="2:6" hidden="1" outlineLevel="1" x14ac:dyDescent="0.25">
      <c r="B55" s="100">
        <v>20000310</v>
      </c>
      <c r="C55" s="101">
        <v>9953.5</v>
      </c>
      <c r="D55" s="101">
        <v>9962.5</v>
      </c>
      <c r="E55" s="101">
        <v>9860</v>
      </c>
      <c r="F55" s="101">
        <v>9892.5</v>
      </c>
    </row>
    <row r="56" spans="2:6" hidden="1" outlineLevel="1" x14ac:dyDescent="0.25">
      <c r="B56" s="100">
        <v>20000313</v>
      </c>
      <c r="C56" s="101">
        <v>9843.5</v>
      </c>
      <c r="D56" s="101">
        <v>9843.5</v>
      </c>
      <c r="E56" s="101">
        <v>9548.5</v>
      </c>
      <c r="F56" s="101">
        <v>9596.5</v>
      </c>
    </row>
    <row r="57" spans="2:6" hidden="1" outlineLevel="1" x14ac:dyDescent="0.25">
      <c r="B57" s="100">
        <v>20000314</v>
      </c>
      <c r="C57" s="101">
        <v>9633.5</v>
      </c>
      <c r="D57" s="101">
        <v>9658.5</v>
      </c>
      <c r="E57" s="101">
        <v>9549.5</v>
      </c>
      <c r="F57" s="101">
        <v>9563.5</v>
      </c>
    </row>
    <row r="58" spans="2:6" hidden="1" outlineLevel="1" x14ac:dyDescent="0.25">
      <c r="B58" s="100">
        <v>20000315</v>
      </c>
      <c r="C58" s="101">
        <v>9457.5</v>
      </c>
      <c r="D58" s="101">
        <v>9494.5</v>
      </c>
      <c r="E58" s="101">
        <v>9314</v>
      </c>
      <c r="F58" s="101">
        <v>9344.5</v>
      </c>
    </row>
    <row r="59" spans="2:6" hidden="1" outlineLevel="1" x14ac:dyDescent="0.25">
      <c r="B59" s="100">
        <v>20000316</v>
      </c>
      <c r="C59" s="101">
        <v>9416.5</v>
      </c>
      <c r="D59" s="101">
        <v>9539.5</v>
      </c>
      <c r="E59" s="101">
        <v>9368.5</v>
      </c>
      <c r="F59" s="101">
        <v>9495</v>
      </c>
    </row>
    <row r="60" spans="2:6" hidden="1" outlineLevel="1" x14ac:dyDescent="0.25">
      <c r="B60" s="100">
        <v>20000317</v>
      </c>
      <c r="C60" s="101">
        <v>9679.5</v>
      </c>
      <c r="D60" s="101">
        <v>9722</v>
      </c>
      <c r="E60" s="101">
        <v>9462.5</v>
      </c>
      <c r="F60" s="101">
        <v>9623.5</v>
      </c>
    </row>
    <row r="61" spans="2:6" hidden="1" outlineLevel="1" x14ac:dyDescent="0.25">
      <c r="B61" s="100">
        <v>20000320</v>
      </c>
      <c r="C61" s="101">
        <v>9661.5</v>
      </c>
      <c r="D61" s="101">
        <v>9775.5</v>
      </c>
      <c r="E61" s="101">
        <v>9627</v>
      </c>
      <c r="F61" s="101">
        <v>9763.5</v>
      </c>
    </row>
    <row r="62" spans="2:6" hidden="1" outlineLevel="1" x14ac:dyDescent="0.25">
      <c r="B62" s="100">
        <v>20000321</v>
      </c>
      <c r="C62" s="101">
        <v>9744.5</v>
      </c>
      <c r="D62" s="101">
        <v>9751</v>
      </c>
      <c r="E62" s="101">
        <v>9631</v>
      </c>
      <c r="F62" s="101">
        <v>9702.5</v>
      </c>
    </row>
    <row r="63" spans="2:6" hidden="1" outlineLevel="1" x14ac:dyDescent="0.25">
      <c r="B63" s="100">
        <v>20000322</v>
      </c>
      <c r="C63" s="101">
        <v>9765.5</v>
      </c>
      <c r="D63" s="101">
        <v>9842</v>
      </c>
      <c r="E63" s="101">
        <v>9676</v>
      </c>
      <c r="F63" s="101">
        <v>9692.5</v>
      </c>
    </row>
    <row r="64" spans="2:6" hidden="1" outlineLevel="1" x14ac:dyDescent="0.25">
      <c r="B64" s="100">
        <v>20000323</v>
      </c>
      <c r="C64" s="101">
        <v>9731</v>
      </c>
      <c r="D64" s="101">
        <v>9754.5</v>
      </c>
      <c r="E64" s="101">
        <v>9561.5</v>
      </c>
      <c r="F64" s="101">
        <v>9645.5</v>
      </c>
    </row>
    <row r="65" spans="2:6" hidden="1" outlineLevel="1" x14ac:dyDescent="0.25">
      <c r="B65" s="100">
        <v>20000324</v>
      </c>
      <c r="C65" s="101">
        <v>9697.5</v>
      </c>
      <c r="D65" s="101">
        <v>9807.5</v>
      </c>
      <c r="E65" s="101">
        <v>9639.5</v>
      </c>
      <c r="F65" s="101">
        <v>9796.5</v>
      </c>
    </row>
    <row r="66" spans="2:6" hidden="1" outlineLevel="1" x14ac:dyDescent="0.25">
      <c r="B66" s="100">
        <v>20000327</v>
      </c>
      <c r="C66" s="101">
        <v>9804.5</v>
      </c>
      <c r="D66" s="101">
        <v>9824.5</v>
      </c>
      <c r="E66" s="101">
        <v>9722</v>
      </c>
      <c r="F66" s="101">
        <v>9791.5</v>
      </c>
    </row>
    <row r="67" spans="2:6" hidden="1" outlineLevel="1" x14ac:dyDescent="0.25">
      <c r="B67" s="100">
        <v>20000328</v>
      </c>
      <c r="C67" s="101">
        <v>9784.5</v>
      </c>
      <c r="D67" s="101">
        <v>9927.5</v>
      </c>
      <c r="E67" s="101">
        <v>9776.5</v>
      </c>
      <c r="F67" s="101">
        <v>9817.5</v>
      </c>
    </row>
    <row r="68" spans="2:6" hidden="1" outlineLevel="1" x14ac:dyDescent="0.25">
      <c r="B68" s="100">
        <v>20000329</v>
      </c>
      <c r="C68" s="101">
        <v>9806.5</v>
      </c>
      <c r="D68" s="101">
        <v>9856</v>
      </c>
      <c r="E68" s="101">
        <v>9751.5</v>
      </c>
      <c r="F68" s="101">
        <v>9780.5</v>
      </c>
    </row>
    <row r="69" spans="2:6" hidden="1" outlineLevel="1" x14ac:dyDescent="0.25">
      <c r="B69" s="100">
        <v>20000330</v>
      </c>
      <c r="C69" s="101">
        <v>9674.5</v>
      </c>
      <c r="D69" s="101">
        <v>9686.5</v>
      </c>
      <c r="E69" s="101">
        <v>9505.5</v>
      </c>
      <c r="F69" s="101">
        <v>9542.5</v>
      </c>
    </row>
    <row r="70" spans="2:6" hidden="1" outlineLevel="1" x14ac:dyDescent="0.25">
      <c r="B70" s="100">
        <v>20000331</v>
      </c>
      <c r="C70" s="101">
        <v>9519.5</v>
      </c>
      <c r="D70" s="101">
        <v>9597.5</v>
      </c>
      <c r="E70" s="101">
        <v>9409.5</v>
      </c>
      <c r="F70" s="101">
        <v>9449.5</v>
      </c>
    </row>
    <row r="71" spans="2:6" hidden="1" outlineLevel="1" x14ac:dyDescent="0.25">
      <c r="B71" s="100">
        <v>20000403</v>
      </c>
      <c r="C71" s="101">
        <v>9455.5</v>
      </c>
      <c r="D71" s="101">
        <v>9527.5</v>
      </c>
      <c r="E71" s="101">
        <v>9288</v>
      </c>
      <c r="F71" s="101">
        <v>9319</v>
      </c>
    </row>
    <row r="72" spans="2:6" hidden="1" outlineLevel="1" x14ac:dyDescent="0.25">
      <c r="B72" s="100">
        <v>20000404</v>
      </c>
      <c r="C72" s="101">
        <v>9364.5</v>
      </c>
      <c r="D72" s="101">
        <v>9452.5</v>
      </c>
      <c r="E72" s="101">
        <v>9344.5</v>
      </c>
      <c r="F72" s="101">
        <v>9426.5</v>
      </c>
    </row>
    <row r="73" spans="2:6" hidden="1" outlineLevel="1" x14ac:dyDescent="0.25">
      <c r="B73" s="100">
        <v>20000405</v>
      </c>
      <c r="C73" s="101">
        <v>9366.5</v>
      </c>
      <c r="D73" s="101">
        <v>9422</v>
      </c>
      <c r="E73" s="101">
        <v>9089.5</v>
      </c>
      <c r="F73" s="101">
        <v>9190.5</v>
      </c>
    </row>
    <row r="74" spans="2:6" hidden="1" outlineLevel="1" x14ac:dyDescent="0.25">
      <c r="B74" s="100">
        <v>20000406</v>
      </c>
      <c r="C74" s="101">
        <v>9251.5</v>
      </c>
      <c r="D74" s="101">
        <v>9358.5</v>
      </c>
      <c r="E74" s="101">
        <v>9196.5</v>
      </c>
      <c r="F74" s="101">
        <v>9330</v>
      </c>
    </row>
    <row r="75" spans="2:6" hidden="1" outlineLevel="1" x14ac:dyDescent="0.25">
      <c r="B75" s="100">
        <v>20000407</v>
      </c>
      <c r="C75" s="101">
        <v>9364.5</v>
      </c>
      <c r="D75" s="101">
        <v>9404.5</v>
      </c>
      <c r="E75" s="101">
        <v>9271</v>
      </c>
      <c r="F75" s="101">
        <v>9392</v>
      </c>
    </row>
    <row r="76" spans="2:6" hidden="1" outlineLevel="1" x14ac:dyDescent="0.25">
      <c r="B76" s="100">
        <v>20000410</v>
      </c>
      <c r="C76" s="101">
        <v>9444.5</v>
      </c>
      <c r="D76" s="101">
        <v>9484.5</v>
      </c>
      <c r="E76" s="101">
        <v>9382</v>
      </c>
      <c r="F76" s="101">
        <v>9409.5</v>
      </c>
    </row>
    <row r="77" spans="2:6" hidden="1" outlineLevel="1" x14ac:dyDescent="0.25">
      <c r="B77" s="100">
        <v>20000411</v>
      </c>
      <c r="C77" s="101">
        <v>9259.5</v>
      </c>
      <c r="D77" s="101">
        <v>9357</v>
      </c>
      <c r="E77" s="101">
        <v>9249.5</v>
      </c>
      <c r="F77" s="101">
        <v>9319.5</v>
      </c>
    </row>
    <row r="78" spans="2:6" hidden="1" outlineLevel="1" x14ac:dyDescent="0.25">
      <c r="B78" s="100">
        <v>20000412</v>
      </c>
      <c r="C78" s="101">
        <v>9346.5</v>
      </c>
      <c r="D78" s="101">
        <v>9392</v>
      </c>
      <c r="E78" s="101">
        <v>9286</v>
      </c>
      <c r="F78" s="101">
        <v>9294.5</v>
      </c>
    </row>
    <row r="79" spans="2:6" hidden="1" outlineLevel="1" x14ac:dyDescent="0.25">
      <c r="B79" s="100">
        <v>20000413</v>
      </c>
      <c r="C79" s="101">
        <v>9194.5</v>
      </c>
      <c r="D79" s="101">
        <v>9322.5</v>
      </c>
      <c r="E79" s="101">
        <v>9167.5</v>
      </c>
      <c r="F79" s="101">
        <v>9318.5</v>
      </c>
    </row>
    <row r="80" spans="2:6" hidden="1" outlineLevel="1" x14ac:dyDescent="0.25">
      <c r="B80" s="100">
        <v>20000414</v>
      </c>
      <c r="C80" s="101">
        <v>9224.5</v>
      </c>
      <c r="D80" s="101">
        <v>9279.5</v>
      </c>
      <c r="E80" s="101">
        <v>9033.5</v>
      </c>
      <c r="F80" s="101">
        <v>9069.5</v>
      </c>
    </row>
    <row r="81" spans="2:6" hidden="1" outlineLevel="1" x14ac:dyDescent="0.25">
      <c r="B81" s="100">
        <v>20000417</v>
      </c>
      <c r="C81" s="101">
        <v>8824.5</v>
      </c>
      <c r="D81" s="101">
        <v>9059.5</v>
      </c>
      <c r="E81" s="101">
        <v>8781.5</v>
      </c>
      <c r="F81" s="101">
        <v>9048.5</v>
      </c>
    </row>
    <row r="82" spans="2:6" hidden="1" outlineLevel="1" x14ac:dyDescent="0.25">
      <c r="B82" s="100">
        <v>20000418</v>
      </c>
      <c r="C82" s="101">
        <v>9118.5</v>
      </c>
      <c r="D82" s="101">
        <v>9130</v>
      </c>
      <c r="E82" s="101">
        <v>8963</v>
      </c>
      <c r="F82" s="101">
        <v>9091.5</v>
      </c>
    </row>
    <row r="83" spans="2:6" hidden="1" outlineLevel="1" x14ac:dyDescent="0.25">
      <c r="B83" s="100">
        <v>20000419</v>
      </c>
      <c r="C83" s="101">
        <v>9164.5</v>
      </c>
      <c r="D83" s="101">
        <v>9169</v>
      </c>
      <c r="E83" s="101">
        <v>9009.5</v>
      </c>
      <c r="F83" s="101">
        <v>9077</v>
      </c>
    </row>
    <row r="84" spans="2:6" hidden="1" outlineLevel="1" x14ac:dyDescent="0.25">
      <c r="B84" s="100">
        <v>20000420</v>
      </c>
      <c r="C84" s="101">
        <v>9076.5</v>
      </c>
      <c r="D84" s="101">
        <v>9101</v>
      </c>
      <c r="E84" s="101">
        <v>9036.5</v>
      </c>
      <c r="F84" s="101">
        <v>9064.5</v>
      </c>
    </row>
    <row r="85" spans="2:6" hidden="1" outlineLevel="1" x14ac:dyDescent="0.25">
      <c r="B85" s="100">
        <v>20000425</v>
      </c>
      <c r="C85" s="101">
        <v>9035.5</v>
      </c>
      <c r="D85" s="101">
        <v>9225</v>
      </c>
      <c r="E85" s="101">
        <v>8960.5</v>
      </c>
      <c r="F85" s="101">
        <v>9167.5</v>
      </c>
    </row>
    <row r="86" spans="2:6" hidden="1" outlineLevel="1" x14ac:dyDescent="0.25">
      <c r="B86" s="100">
        <v>20000426</v>
      </c>
      <c r="C86" s="101">
        <v>9214.5</v>
      </c>
      <c r="D86" s="101">
        <v>9317.5</v>
      </c>
      <c r="E86" s="101">
        <v>9178</v>
      </c>
      <c r="F86" s="101">
        <v>9245.5</v>
      </c>
    </row>
    <row r="87" spans="2:6" hidden="1" outlineLevel="1" x14ac:dyDescent="0.25">
      <c r="B87" s="100">
        <v>20000427</v>
      </c>
      <c r="C87" s="101">
        <v>9249.5</v>
      </c>
      <c r="D87" s="101">
        <v>9289</v>
      </c>
      <c r="E87" s="101">
        <v>9017.5</v>
      </c>
      <c r="F87" s="101">
        <v>9064.5</v>
      </c>
    </row>
    <row r="88" spans="2:6" hidden="1" outlineLevel="1" x14ac:dyDescent="0.25">
      <c r="B88" s="100">
        <v>20000428</v>
      </c>
      <c r="C88" s="101">
        <v>9164.5</v>
      </c>
      <c r="D88" s="101">
        <v>9305.5</v>
      </c>
      <c r="E88" s="101">
        <v>9135.5</v>
      </c>
      <c r="F88" s="101">
        <v>9305.5</v>
      </c>
    </row>
    <row r="89" spans="2:6" hidden="1" outlineLevel="1" x14ac:dyDescent="0.25">
      <c r="B89" s="100">
        <v>20000502</v>
      </c>
      <c r="C89" s="101">
        <v>9339.5</v>
      </c>
      <c r="D89" s="101">
        <v>9436</v>
      </c>
      <c r="E89" s="101">
        <v>9334.5</v>
      </c>
      <c r="F89" s="101">
        <v>9424.5</v>
      </c>
    </row>
    <row r="90" spans="2:6" hidden="1" outlineLevel="1" x14ac:dyDescent="0.25">
      <c r="B90" s="100">
        <v>20000503</v>
      </c>
      <c r="C90" s="101">
        <v>9367.5</v>
      </c>
      <c r="D90" s="101">
        <v>9443</v>
      </c>
      <c r="E90" s="101">
        <v>9219.5</v>
      </c>
      <c r="F90" s="101">
        <v>9224.5</v>
      </c>
    </row>
    <row r="91" spans="2:6" hidden="1" outlineLevel="1" x14ac:dyDescent="0.25">
      <c r="B91" s="100">
        <v>20000504</v>
      </c>
      <c r="C91" s="101">
        <v>9229.5</v>
      </c>
      <c r="D91" s="101">
        <v>9293.5</v>
      </c>
      <c r="E91" s="101">
        <v>9185.5</v>
      </c>
      <c r="F91" s="101">
        <v>9253</v>
      </c>
    </row>
    <row r="92" spans="2:6" hidden="1" outlineLevel="1" x14ac:dyDescent="0.25">
      <c r="B92" s="100">
        <v>20000505</v>
      </c>
      <c r="C92" s="101">
        <v>9274.5</v>
      </c>
      <c r="D92" s="101">
        <v>9374</v>
      </c>
      <c r="E92" s="101">
        <v>9199.5</v>
      </c>
      <c r="F92" s="101">
        <v>9370.5</v>
      </c>
    </row>
    <row r="93" spans="2:6" hidden="1" outlineLevel="1" x14ac:dyDescent="0.25">
      <c r="B93" s="100">
        <v>20000508</v>
      </c>
      <c r="C93" s="101">
        <v>9375.5</v>
      </c>
      <c r="D93" s="101">
        <v>9396.5</v>
      </c>
      <c r="E93" s="101">
        <v>9247.5</v>
      </c>
      <c r="F93" s="101">
        <v>9267</v>
      </c>
    </row>
    <row r="94" spans="2:6" hidden="1" outlineLevel="1" x14ac:dyDescent="0.25">
      <c r="B94" s="100">
        <v>20000509</v>
      </c>
      <c r="C94" s="101">
        <v>9254.5</v>
      </c>
      <c r="D94" s="101">
        <v>9270</v>
      </c>
      <c r="E94" s="101">
        <v>9092</v>
      </c>
      <c r="F94" s="101">
        <v>9121.5</v>
      </c>
    </row>
    <row r="95" spans="2:6" hidden="1" outlineLevel="1" x14ac:dyDescent="0.25">
      <c r="B95" s="100">
        <v>20000510</v>
      </c>
      <c r="C95" s="101">
        <v>9094.5</v>
      </c>
      <c r="D95" s="101">
        <v>9196.5</v>
      </c>
      <c r="E95" s="101">
        <v>8962.5</v>
      </c>
      <c r="F95" s="101">
        <v>8986.5</v>
      </c>
    </row>
    <row r="96" spans="2:6" hidden="1" outlineLevel="1" x14ac:dyDescent="0.25">
      <c r="B96" s="100">
        <v>20000511</v>
      </c>
      <c r="C96" s="101">
        <v>8927.5</v>
      </c>
      <c r="D96" s="101">
        <v>9143.5</v>
      </c>
      <c r="E96" s="101">
        <v>8876</v>
      </c>
      <c r="F96" s="101">
        <v>9137.5</v>
      </c>
    </row>
    <row r="97" spans="2:6" hidden="1" outlineLevel="1" x14ac:dyDescent="0.25">
      <c r="B97" s="100">
        <v>20000512</v>
      </c>
      <c r="C97" s="101">
        <v>9135.5</v>
      </c>
      <c r="D97" s="101">
        <v>9194.5</v>
      </c>
      <c r="E97" s="101">
        <v>9064</v>
      </c>
      <c r="F97" s="101">
        <v>9125</v>
      </c>
    </row>
    <row r="98" spans="2:6" hidden="1" outlineLevel="1" x14ac:dyDescent="0.25">
      <c r="B98" s="100">
        <v>20000515</v>
      </c>
      <c r="C98" s="101">
        <v>9138.5</v>
      </c>
      <c r="D98" s="101">
        <v>9138.5</v>
      </c>
      <c r="E98" s="101">
        <v>9053.5</v>
      </c>
      <c r="F98" s="101">
        <v>9064.5</v>
      </c>
    </row>
    <row r="99" spans="2:6" hidden="1" outlineLevel="1" x14ac:dyDescent="0.25">
      <c r="B99" s="100">
        <v>20000516</v>
      </c>
      <c r="C99" s="101">
        <v>9125.5</v>
      </c>
      <c r="D99" s="101">
        <v>9264.5</v>
      </c>
      <c r="E99" s="101">
        <v>9113</v>
      </c>
      <c r="F99" s="101">
        <v>9247.5</v>
      </c>
    </row>
    <row r="100" spans="2:6" hidden="1" outlineLevel="1" x14ac:dyDescent="0.25">
      <c r="B100" s="100">
        <v>20000517</v>
      </c>
      <c r="C100" s="101">
        <v>9210.5</v>
      </c>
      <c r="D100" s="101">
        <v>9210.5</v>
      </c>
      <c r="E100" s="101">
        <v>9054.5</v>
      </c>
      <c r="F100" s="101">
        <v>9073.5</v>
      </c>
    </row>
    <row r="101" spans="2:6" hidden="1" outlineLevel="1" x14ac:dyDescent="0.25">
      <c r="B101" s="100">
        <v>20000518</v>
      </c>
      <c r="C101" s="101">
        <v>9049.5</v>
      </c>
      <c r="D101" s="101">
        <v>9121.5</v>
      </c>
      <c r="E101" s="101">
        <v>9014.5</v>
      </c>
      <c r="F101" s="101">
        <v>9019.5</v>
      </c>
    </row>
    <row r="102" spans="2:6" hidden="1" outlineLevel="1" x14ac:dyDescent="0.25">
      <c r="B102" s="100">
        <v>20000519</v>
      </c>
      <c r="C102" s="101">
        <v>9012.5</v>
      </c>
      <c r="D102" s="101">
        <v>9012.5</v>
      </c>
      <c r="E102" s="101">
        <v>8813</v>
      </c>
      <c r="F102" s="101">
        <v>8855</v>
      </c>
    </row>
    <row r="103" spans="2:6" hidden="1" outlineLevel="1" x14ac:dyDescent="0.25">
      <c r="B103" s="100">
        <v>20000522</v>
      </c>
      <c r="C103" s="101">
        <v>8847.5</v>
      </c>
      <c r="D103" s="101">
        <v>8899.5</v>
      </c>
      <c r="E103" s="101">
        <v>8680</v>
      </c>
      <c r="F103" s="101">
        <v>8780</v>
      </c>
    </row>
    <row r="104" spans="2:6" hidden="1" outlineLevel="1" x14ac:dyDescent="0.25">
      <c r="B104" s="100">
        <v>20000523</v>
      </c>
      <c r="C104" s="101">
        <v>8836.5</v>
      </c>
      <c r="D104" s="101">
        <v>8878</v>
      </c>
      <c r="E104" s="101">
        <v>8737.5</v>
      </c>
      <c r="F104" s="101">
        <v>8791.5</v>
      </c>
    </row>
    <row r="105" spans="2:6" hidden="1" outlineLevel="1" x14ac:dyDescent="0.25">
      <c r="B105" s="100">
        <v>20000524</v>
      </c>
      <c r="C105" s="101">
        <v>8675.5</v>
      </c>
      <c r="D105" s="101">
        <v>8728.5</v>
      </c>
      <c r="E105" s="101">
        <v>8656</v>
      </c>
      <c r="F105" s="101">
        <v>8708.5</v>
      </c>
    </row>
    <row r="106" spans="2:6" hidden="1" outlineLevel="1" x14ac:dyDescent="0.25">
      <c r="B106" s="100">
        <v>20000525</v>
      </c>
      <c r="C106" s="101">
        <v>8757.5</v>
      </c>
      <c r="D106" s="101">
        <v>8857</v>
      </c>
      <c r="E106" s="101">
        <v>8742.5</v>
      </c>
      <c r="F106" s="101">
        <v>8806.5</v>
      </c>
    </row>
    <row r="107" spans="2:6" hidden="1" outlineLevel="1" x14ac:dyDescent="0.25">
      <c r="B107" s="100">
        <v>20000526</v>
      </c>
      <c r="C107" s="101">
        <v>8726.5</v>
      </c>
      <c r="D107" s="101">
        <v>8833</v>
      </c>
      <c r="E107" s="101">
        <v>8685.5</v>
      </c>
      <c r="F107" s="101">
        <v>8802.5</v>
      </c>
    </row>
    <row r="108" spans="2:6" hidden="1" outlineLevel="1" x14ac:dyDescent="0.25">
      <c r="B108" s="100">
        <v>20000529</v>
      </c>
      <c r="C108" s="101">
        <v>8858.5</v>
      </c>
      <c r="D108" s="101">
        <v>8887</v>
      </c>
      <c r="E108" s="101">
        <v>8839</v>
      </c>
      <c r="F108" s="101">
        <v>8880.5</v>
      </c>
    </row>
    <row r="109" spans="2:6" hidden="1" outlineLevel="1" x14ac:dyDescent="0.25">
      <c r="B109" s="100">
        <v>20000530</v>
      </c>
      <c r="C109" s="101">
        <v>8896.5</v>
      </c>
      <c r="D109" s="101">
        <v>9012</v>
      </c>
      <c r="E109" s="101">
        <v>8891.5</v>
      </c>
      <c r="F109" s="101">
        <v>8973.5</v>
      </c>
    </row>
    <row r="110" spans="2:6" hidden="1" outlineLevel="1" x14ac:dyDescent="0.25">
      <c r="B110" s="100">
        <v>20000531</v>
      </c>
      <c r="C110" s="101">
        <v>9054.5</v>
      </c>
      <c r="D110" s="101">
        <v>9059.5</v>
      </c>
      <c r="E110" s="101">
        <v>8956.5</v>
      </c>
      <c r="F110" s="101">
        <v>8974.5</v>
      </c>
    </row>
    <row r="111" spans="2:6" hidden="1" outlineLevel="1" x14ac:dyDescent="0.25">
      <c r="B111" s="100">
        <v>20000601</v>
      </c>
      <c r="C111" s="101">
        <v>9014.5</v>
      </c>
      <c r="D111" s="101">
        <v>9134.5</v>
      </c>
      <c r="E111" s="101">
        <v>9004</v>
      </c>
      <c r="F111" s="101">
        <v>9122.5</v>
      </c>
    </row>
    <row r="112" spans="2:6" hidden="1" outlineLevel="1" x14ac:dyDescent="0.25">
      <c r="B112" s="100">
        <v>20000602</v>
      </c>
      <c r="C112" s="101">
        <v>9110.5</v>
      </c>
      <c r="D112" s="101">
        <v>9314.5</v>
      </c>
      <c r="E112" s="101">
        <v>9099.5</v>
      </c>
      <c r="F112" s="101">
        <v>9289.5</v>
      </c>
    </row>
    <row r="113" spans="2:6" hidden="1" outlineLevel="1" x14ac:dyDescent="0.25">
      <c r="B113" s="100">
        <v>20000605</v>
      </c>
      <c r="C113" s="101">
        <v>9290.5</v>
      </c>
      <c r="D113" s="101">
        <v>9300</v>
      </c>
      <c r="E113" s="101">
        <v>9205.5</v>
      </c>
      <c r="F113" s="101">
        <v>9255.5</v>
      </c>
    </row>
    <row r="114" spans="2:6" hidden="1" outlineLevel="1" x14ac:dyDescent="0.25">
      <c r="B114" s="100">
        <v>20000606</v>
      </c>
      <c r="C114" s="101">
        <v>9264.5</v>
      </c>
      <c r="D114" s="101">
        <v>9319.5</v>
      </c>
      <c r="E114" s="101">
        <v>9150.5</v>
      </c>
      <c r="F114" s="101">
        <v>9206.5</v>
      </c>
    </row>
    <row r="115" spans="2:6" hidden="1" outlineLevel="1" x14ac:dyDescent="0.25">
      <c r="B115" s="100">
        <v>20000607</v>
      </c>
      <c r="C115" s="101">
        <v>9164.5</v>
      </c>
      <c r="D115" s="101">
        <v>9178.5</v>
      </c>
      <c r="E115" s="101">
        <v>9096</v>
      </c>
      <c r="F115" s="101">
        <v>9141.5</v>
      </c>
    </row>
    <row r="116" spans="2:6" hidden="1" outlineLevel="1" x14ac:dyDescent="0.25">
      <c r="B116" s="100">
        <v>20000608</v>
      </c>
      <c r="C116" s="101">
        <v>9178.5</v>
      </c>
      <c r="D116" s="101">
        <v>9242.5</v>
      </c>
      <c r="E116" s="101">
        <v>9060.5</v>
      </c>
      <c r="F116" s="101">
        <v>9117.5</v>
      </c>
    </row>
    <row r="117" spans="2:6" hidden="1" outlineLevel="1" x14ac:dyDescent="0.25">
      <c r="B117" s="100">
        <v>20000609</v>
      </c>
      <c r="C117" s="101">
        <v>9142.5</v>
      </c>
      <c r="D117" s="101">
        <v>9209</v>
      </c>
      <c r="E117" s="101">
        <v>9077</v>
      </c>
      <c r="F117" s="101">
        <v>9081.5</v>
      </c>
    </row>
    <row r="118" spans="2:6" hidden="1" outlineLevel="1" x14ac:dyDescent="0.25">
      <c r="B118" s="100">
        <v>20000612</v>
      </c>
      <c r="C118" s="101">
        <v>9124.5</v>
      </c>
      <c r="D118" s="101">
        <v>9165</v>
      </c>
      <c r="E118" s="101">
        <v>9068.5</v>
      </c>
      <c r="F118" s="101">
        <v>9085.5</v>
      </c>
    </row>
    <row r="119" spans="2:6" hidden="1" outlineLevel="1" x14ac:dyDescent="0.25">
      <c r="B119" s="100">
        <v>20000613</v>
      </c>
      <c r="C119" s="101">
        <v>9080.5</v>
      </c>
      <c r="D119" s="101">
        <v>9159.5</v>
      </c>
      <c r="E119" s="101">
        <v>9017.5</v>
      </c>
      <c r="F119" s="101">
        <v>9116.5</v>
      </c>
    </row>
    <row r="120" spans="2:6" hidden="1" outlineLevel="1" x14ac:dyDescent="0.25">
      <c r="B120" s="100">
        <v>20000614</v>
      </c>
      <c r="C120" s="101">
        <v>9147</v>
      </c>
      <c r="D120" s="101">
        <v>9223</v>
      </c>
      <c r="E120" s="101">
        <v>9096</v>
      </c>
      <c r="F120" s="101">
        <v>9204</v>
      </c>
    </row>
    <row r="121" spans="2:6" hidden="1" outlineLevel="1" x14ac:dyDescent="0.25">
      <c r="B121" s="100">
        <v>20000615</v>
      </c>
      <c r="C121" s="101">
        <v>9198</v>
      </c>
      <c r="D121" s="101">
        <v>9236</v>
      </c>
      <c r="E121" s="101">
        <v>9168</v>
      </c>
      <c r="F121" s="101">
        <v>9195.5</v>
      </c>
    </row>
    <row r="122" spans="2:6" hidden="1" outlineLevel="1" x14ac:dyDescent="0.25">
      <c r="B122" s="100">
        <v>20000616</v>
      </c>
      <c r="C122" s="101">
        <v>9224.5</v>
      </c>
      <c r="D122" s="101">
        <v>9228</v>
      </c>
      <c r="E122" s="101">
        <v>9083</v>
      </c>
      <c r="F122" s="101">
        <v>9105.5</v>
      </c>
    </row>
    <row r="123" spans="2:6" hidden="1" outlineLevel="1" x14ac:dyDescent="0.25">
      <c r="B123" s="100">
        <v>20000619</v>
      </c>
      <c r="C123" s="101">
        <v>9033</v>
      </c>
      <c r="D123" s="101">
        <v>9073</v>
      </c>
      <c r="E123" s="101">
        <v>8974</v>
      </c>
      <c r="F123" s="101">
        <v>9068.5</v>
      </c>
    </row>
    <row r="124" spans="2:6" hidden="1" outlineLevel="1" x14ac:dyDescent="0.25">
      <c r="B124" s="100">
        <v>20000620</v>
      </c>
      <c r="C124" s="101">
        <v>9079.5</v>
      </c>
      <c r="D124" s="101">
        <v>9110</v>
      </c>
      <c r="E124" s="101">
        <v>9040.5</v>
      </c>
      <c r="F124" s="101">
        <v>9060.5</v>
      </c>
    </row>
    <row r="125" spans="2:6" hidden="1" outlineLevel="1" x14ac:dyDescent="0.25">
      <c r="B125" s="100">
        <v>20000621</v>
      </c>
      <c r="C125" s="101">
        <v>9043</v>
      </c>
      <c r="D125" s="101">
        <v>9081</v>
      </c>
      <c r="E125" s="101">
        <v>8929</v>
      </c>
      <c r="F125" s="101">
        <v>8976</v>
      </c>
    </row>
    <row r="126" spans="2:6" hidden="1" outlineLevel="1" x14ac:dyDescent="0.25">
      <c r="B126" s="100">
        <v>20000622</v>
      </c>
      <c r="C126" s="101">
        <v>8988</v>
      </c>
      <c r="D126" s="101">
        <v>9013</v>
      </c>
      <c r="E126" s="101">
        <v>8859</v>
      </c>
      <c r="F126" s="101">
        <v>8898.5</v>
      </c>
    </row>
    <row r="127" spans="2:6" hidden="1" outlineLevel="1" x14ac:dyDescent="0.25">
      <c r="B127" s="100">
        <v>20000623</v>
      </c>
      <c r="C127" s="101">
        <v>8898</v>
      </c>
      <c r="D127" s="101">
        <v>8919</v>
      </c>
      <c r="E127" s="101">
        <v>8817</v>
      </c>
      <c r="F127" s="101">
        <v>8818</v>
      </c>
    </row>
    <row r="128" spans="2:6" hidden="1" outlineLevel="1" x14ac:dyDescent="0.25">
      <c r="B128" s="100">
        <v>20000626</v>
      </c>
      <c r="C128" s="101">
        <v>8813</v>
      </c>
      <c r="D128" s="101">
        <v>8926.5</v>
      </c>
      <c r="E128" s="101">
        <v>8800</v>
      </c>
      <c r="F128" s="101">
        <v>8868</v>
      </c>
    </row>
    <row r="129" spans="2:6" hidden="1" outlineLevel="1" x14ac:dyDescent="0.25">
      <c r="B129" s="100">
        <v>20000627</v>
      </c>
      <c r="C129" s="101">
        <v>8873</v>
      </c>
      <c r="D129" s="101">
        <v>8901</v>
      </c>
      <c r="E129" s="101">
        <v>8795</v>
      </c>
      <c r="F129" s="101">
        <v>8876.5</v>
      </c>
    </row>
    <row r="130" spans="2:6" hidden="1" outlineLevel="1" x14ac:dyDescent="0.25">
      <c r="B130" s="100">
        <v>20000628</v>
      </c>
      <c r="C130" s="101">
        <v>8901</v>
      </c>
      <c r="D130" s="101">
        <v>8904.5</v>
      </c>
      <c r="E130" s="101">
        <v>8835</v>
      </c>
      <c r="F130" s="101">
        <v>8893</v>
      </c>
    </row>
    <row r="131" spans="2:6" hidden="1" outlineLevel="1" x14ac:dyDescent="0.25">
      <c r="B131" s="100">
        <v>20000629</v>
      </c>
      <c r="C131" s="101">
        <v>8883</v>
      </c>
      <c r="D131" s="101">
        <v>8883</v>
      </c>
      <c r="E131" s="101">
        <v>8671</v>
      </c>
      <c r="F131" s="101">
        <v>8705</v>
      </c>
    </row>
    <row r="132" spans="2:6" hidden="1" outlineLevel="1" x14ac:dyDescent="0.25">
      <c r="B132" s="100">
        <v>20000630</v>
      </c>
      <c r="C132" s="101">
        <v>8738</v>
      </c>
      <c r="D132" s="101">
        <v>8783</v>
      </c>
      <c r="E132" s="101">
        <v>8696.5</v>
      </c>
      <c r="F132" s="101">
        <v>8713</v>
      </c>
    </row>
    <row r="133" spans="2:6" hidden="1" outlineLevel="1" x14ac:dyDescent="0.25">
      <c r="B133" s="100">
        <v>20000703</v>
      </c>
      <c r="C133" s="101">
        <v>8733</v>
      </c>
      <c r="D133" s="101">
        <v>8791.5</v>
      </c>
      <c r="E133" s="101">
        <v>8664</v>
      </c>
      <c r="F133" s="101">
        <v>8791.5</v>
      </c>
    </row>
    <row r="134" spans="2:6" hidden="1" outlineLevel="1" x14ac:dyDescent="0.25">
      <c r="B134" s="100">
        <v>20000704</v>
      </c>
      <c r="C134" s="101">
        <v>8748</v>
      </c>
      <c r="D134" s="101">
        <v>8806</v>
      </c>
      <c r="E134" s="101">
        <v>8730.5</v>
      </c>
      <c r="F134" s="101">
        <v>8773</v>
      </c>
    </row>
    <row r="135" spans="2:6" hidden="1" outlineLevel="1" x14ac:dyDescent="0.25">
      <c r="B135" s="100">
        <v>20000705</v>
      </c>
      <c r="C135" s="101">
        <v>8782</v>
      </c>
      <c r="D135" s="101">
        <v>8917.5</v>
      </c>
      <c r="E135" s="101">
        <v>8768</v>
      </c>
      <c r="F135" s="101">
        <v>8799</v>
      </c>
    </row>
    <row r="136" spans="2:6" hidden="1" outlineLevel="1" x14ac:dyDescent="0.25">
      <c r="B136" s="100">
        <v>20000706</v>
      </c>
      <c r="C136" s="101">
        <v>8778</v>
      </c>
      <c r="D136" s="101">
        <v>8805.5</v>
      </c>
      <c r="E136" s="101">
        <v>8718</v>
      </c>
      <c r="F136" s="101">
        <v>8783</v>
      </c>
    </row>
    <row r="137" spans="2:6" hidden="1" outlineLevel="1" x14ac:dyDescent="0.25">
      <c r="B137" s="100">
        <v>20000707</v>
      </c>
      <c r="C137" s="101">
        <v>8804.5</v>
      </c>
      <c r="D137" s="101">
        <v>8879.5</v>
      </c>
      <c r="E137" s="101">
        <v>8733</v>
      </c>
      <c r="F137" s="101">
        <v>8871</v>
      </c>
    </row>
    <row r="138" spans="2:6" hidden="1" outlineLevel="1" x14ac:dyDescent="0.25">
      <c r="B138" s="100">
        <v>20000710</v>
      </c>
      <c r="C138" s="101">
        <v>8887.5</v>
      </c>
      <c r="D138" s="101">
        <v>8951</v>
      </c>
      <c r="E138" s="101">
        <v>8851</v>
      </c>
      <c r="F138" s="101">
        <v>8889</v>
      </c>
    </row>
    <row r="139" spans="2:6" hidden="1" outlineLevel="1" x14ac:dyDescent="0.25">
      <c r="B139" s="100">
        <v>20000711</v>
      </c>
      <c r="C139" s="101">
        <v>8873</v>
      </c>
      <c r="D139" s="101">
        <v>8884.5</v>
      </c>
      <c r="E139" s="101">
        <v>8776.5</v>
      </c>
      <c r="F139" s="101">
        <v>8819</v>
      </c>
    </row>
    <row r="140" spans="2:6" hidden="1" outlineLevel="1" x14ac:dyDescent="0.25">
      <c r="B140" s="100">
        <v>20000712</v>
      </c>
      <c r="C140" s="101">
        <v>8849.5</v>
      </c>
      <c r="D140" s="101">
        <v>8922</v>
      </c>
      <c r="E140" s="101">
        <v>8836</v>
      </c>
      <c r="F140" s="101">
        <v>8888.5</v>
      </c>
    </row>
    <row r="141" spans="2:6" hidden="1" outlineLevel="1" x14ac:dyDescent="0.25">
      <c r="B141" s="100">
        <v>20000713</v>
      </c>
      <c r="C141" s="101">
        <v>8884</v>
      </c>
      <c r="D141" s="101">
        <v>9011.5</v>
      </c>
      <c r="E141" s="101">
        <v>8823</v>
      </c>
      <c r="F141" s="101">
        <v>9007</v>
      </c>
    </row>
    <row r="142" spans="2:6" hidden="1" outlineLevel="1" x14ac:dyDescent="0.25">
      <c r="B142" s="100">
        <v>20000714</v>
      </c>
      <c r="C142" s="101">
        <v>9014</v>
      </c>
      <c r="D142" s="101">
        <v>9161</v>
      </c>
      <c r="E142" s="101">
        <v>8985</v>
      </c>
      <c r="F142" s="101">
        <v>9142</v>
      </c>
    </row>
    <row r="143" spans="2:6" hidden="1" outlineLevel="1" x14ac:dyDescent="0.25">
      <c r="B143" s="100">
        <v>20000717</v>
      </c>
      <c r="C143" s="101">
        <v>9168.5</v>
      </c>
      <c r="D143" s="101">
        <v>9243</v>
      </c>
      <c r="E143" s="101">
        <v>9140.5</v>
      </c>
      <c r="F143" s="101">
        <v>9236</v>
      </c>
    </row>
    <row r="144" spans="2:6" hidden="1" outlineLevel="1" x14ac:dyDescent="0.25">
      <c r="B144" s="100">
        <v>20000718</v>
      </c>
      <c r="C144" s="101">
        <v>9208</v>
      </c>
      <c r="D144" s="101">
        <v>9273</v>
      </c>
      <c r="E144" s="101">
        <v>9173</v>
      </c>
      <c r="F144" s="101">
        <v>9207</v>
      </c>
    </row>
    <row r="145" spans="2:6" hidden="1" outlineLevel="1" x14ac:dyDescent="0.25">
      <c r="B145" s="100">
        <v>20000719</v>
      </c>
      <c r="C145" s="101">
        <v>9207</v>
      </c>
      <c r="D145" s="101">
        <v>9213.5</v>
      </c>
      <c r="E145" s="101">
        <v>9137</v>
      </c>
      <c r="F145" s="101">
        <v>9178</v>
      </c>
    </row>
    <row r="146" spans="2:6" hidden="1" outlineLevel="1" x14ac:dyDescent="0.25">
      <c r="B146" s="100">
        <v>20000720</v>
      </c>
      <c r="C146" s="101">
        <v>9148</v>
      </c>
      <c r="D146" s="101">
        <v>9308</v>
      </c>
      <c r="E146" s="101">
        <v>9143</v>
      </c>
      <c r="F146" s="101">
        <v>9303</v>
      </c>
    </row>
    <row r="147" spans="2:6" hidden="1" outlineLevel="1" x14ac:dyDescent="0.25">
      <c r="B147" s="100">
        <v>20000721</v>
      </c>
      <c r="C147" s="101">
        <v>9294</v>
      </c>
      <c r="D147" s="101">
        <v>9312.5</v>
      </c>
      <c r="E147" s="101">
        <v>9188</v>
      </c>
      <c r="F147" s="101">
        <v>9197.5</v>
      </c>
    </row>
    <row r="148" spans="2:6" hidden="1" outlineLevel="1" x14ac:dyDescent="0.25">
      <c r="B148" s="100">
        <v>20000724</v>
      </c>
      <c r="C148" s="101">
        <v>9168.5</v>
      </c>
      <c r="D148" s="101">
        <v>9243.5</v>
      </c>
      <c r="E148" s="101">
        <v>9120</v>
      </c>
      <c r="F148" s="101">
        <v>9122</v>
      </c>
    </row>
    <row r="149" spans="2:6" hidden="1" outlineLevel="1" x14ac:dyDescent="0.25">
      <c r="B149" s="100">
        <v>20000725</v>
      </c>
      <c r="C149" s="101">
        <v>9114</v>
      </c>
      <c r="D149" s="101">
        <v>9170</v>
      </c>
      <c r="E149" s="101">
        <v>9105.5</v>
      </c>
      <c r="F149" s="101">
        <v>9148</v>
      </c>
    </row>
    <row r="150" spans="2:6" hidden="1" outlineLevel="1" x14ac:dyDescent="0.25">
      <c r="B150" s="100">
        <v>20000726</v>
      </c>
      <c r="C150" s="101">
        <v>9159</v>
      </c>
      <c r="D150" s="101">
        <v>9168</v>
      </c>
      <c r="E150" s="101">
        <v>9061.5</v>
      </c>
      <c r="F150" s="101">
        <v>9083</v>
      </c>
    </row>
    <row r="151" spans="2:6" hidden="1" outlineLevel="1" x14ac:dyDescent="0.25">
      <c r="B151" s="100">
        <v>20000727</v>
      </c>
      <c r="C151" s="101">
        <v>9082</v>
      </c>
      <c r="D151" s="101">
        <v>9141</v>
      </c>
      <c r="E151" s="101">
        <v>8975.5</v>
      </c>
      <c r="F151" s="101">
        <v>8990.5</v>
      </c>
    </row>
    <row r="152" spans="2:6" hidden="1" outlineLevel="1" x14ac:dyDescent="0.25">
      <c r="B152" s="100">
        <v>20000728</v>
      </c>
      <c r="C152" s="101">
        <v>8994</v>
      </c>
      <c r="D152" s="101">
        <v>9034</v>
      </c>
      <c r="E152" s="101">
        <v>8878</v>
      </c>
      <c r="F152" s="101">
        <v>8933</v>
      </c>
    </row>
    <row r="153" spans="2:6" hidden="1" outlineLevel="1" x14ac:dyDescent="0.25">
      <c r="B153" s="100">
        <v>20000731</v>
      </c>
      <c r="C153" s="101">
        <v>8933</v>
      </c>
      <c r="D153" s="101">
        <v>9060</v>
      </c>
      <c r="E153" s="101">
        <v>8914</v>
      </c>
      <c r="F153" s="101">
        <v>9035</v>
      </c>
    </row>
    <row r="154" spans="2:6" hidden="1" outlineLevel="1" x14ac:dyDescent="0.25">
      <c r="B154" s="100">
        <v>20000801</v>
      </c>
      <c r="C154" s="101">
        <v>9034</v>
      </c>
      <c r="D154" s="101">
        <v>9039</v>
      </c>
      <c r="E154" s="101">
        <v>8898.5</v>
      </c>
      <c r="F154" s="101">
        <v>8957</v>
      </c>
    </row>
    <row r="155" spans="2:6" hidden="1" outlineLevel="1" x14ac:dyDescent="0.25">
      <c r="B155" s="100">
        <v>20000802</v>
      </c>
      <c r="C155" s="101">
        <v>8978</v>
      </c>
      <c r="D155" s="101">
        <v>9004</v>
      </c>
      <c r="E155" s="101">
        <v>8872</v>
      </c>
      <c r="F155" s="101">
        <v>8926</v>
      </c>
    </row>
    <row r="156" spans="2:6" hidden="1" outlineLevel="1" x14ac:dyDescent="0.25">
      <c r="B156" s="100">
        <v>20000803</v>
      </c>
      <c r="C156" s="101">
        <v>8879</v>
      </c>
      <c r="D156" s="101">
        <v>8898.5</v>
      </c>
      <c r="E156" s="101">
        <v>8757</v>
      </c>
      <c r="F156" s="101">
        <v>8803</v>
      </c>
    </row>
    <row r="157" spans="2:6" hidden="1" outlineLevel="1" x14ac:dyDescent="0.25">
      <c r="B157" s="100">
        <v>20000804</v>
      </c>
      <c r="C157" s="101">
        <v>8834</v>
      </c>
      <c r="D157" s="101">
        <v>8908</v>
      </c>
      <c r="E157" s="101">
        <v>8805</v>
      </c>
      <c r="F157" s="101">
        <v>8823</v>
      </c>
    </row>
    <row r="158" spans="2:6" hidden="1" outlineLevel="1" x14ac:dyDescent="0.25">
      <c r="B158" s="100">
        <v>20000807</v>
      </c>
      <c r="C158" s="101">
        <v>8848</v>
      </c>
      <c r="D158" s="101">
        <v>8937</v>
      </c>
      <c r="E158" s="101">
        <v>8837</v>
      </c>
      <c r="F158" s="101">
        <v>8933</v>
      </c>
    </row>
    <row r="159" spans="2:6" hidden="1" outlineLevel="1" x14ac:dyDescent="0.25">
      <c r="B159" s="100">
        <v>20000808</v>
      </c>
      <c r="C159" s="101">
        <v>8918</v>
      </c>
      <c r="D159" s="101">
        <v>8992.5</v>
      </c>
      <c r="E159" s="101">
        <v>8883</v>
      </c>
      <c r="F159" s="101">
        <v>8944</v>
      </c>
    </row>
    <row r="160" spans="2:6" hidden="1" outlineLevel="1" x14ac:dyDescent="0.25">
      <c r="B160" s="100">
        <v>20000809</v>
      </c>
      <c r="C160" s="101">
        <v>8972</v>
      </c>
      <c r="D160" s="101">
        <v>9063.5</v>
      </c>
      <c r="E160" s="101">
        <v>8971</v>
      </c>
      <c r="F160" s="101">
        <v>9038</v>
      </c>
    </row>
    <row r="161" spans="2:6" hidden="1" outlineLevel="1" x14ac:dyDescent="0.25">
      <c r="B161" s="100">
        <v>20000810</v>
      </c>
      <c r="C161" s="101">
        <v>9013</v>
      </c>
      <c r="D161" s="101">
        <v>9108.5</v>
      </c>
      <c r="E161" s="101">
        <v>9010</v>
      </c>
      <c r="F161" s="101">
        <v>9069.5</v>
      </c>
    </row>
    <row r="162" spans="2:6" hidden="1" outlineLevel="1" x14ac:dyDescent="0.25">
      <c r="B162" s="100">
        <v>20000811</v>
      </c>
      <c r="C162" s="101">
        <v>9063</v>
      </c>
      <c r="D162" s="101">
        <v>9125</v>
      </c>
      <c r="E162" s="101">
        <v>9019</v>
      </c>
      <c r="F162" s="101">
        <v>9114</v>
      </c>
    </row>
    <row r="163" spans="2:6" hidden="1" outlineLevel="1" x14ac:dyDescent="0.25">
      <c r="B163" s="100">
        <v>20000814</v>
      </c>
      <c r="C163" s="101">
        <v>9129</v>
      </c>
      <c r="D163" s="101">
        <v>9162</v>
      </c>
      <c r="E163" s="101">
        <v>9090</v>
      </c>
      <c r="F163" s="101">
        <v>9111</v>
      </c>
    </row>
    <row r="164" spans="2:6" hidden="1" outlineLevel="1" x14ac:dyDescent="0.25">
      <c r="B164" s="100">
        <v>20000815</v>
      </c>
      <c r="C164" s="101">
        <v>9157</v>
      </c>
      <c r="D164" s="101">
        <v>9167.5</v>
      </c>
      <c r="E164" s="101">
        <v>9071</v>
      </c>
      <c r="F164" s="101">
        <v>9083</v>
      </c>
    </row>
    <row r="165" spans="2:6" hidden="1" outlineLevel="1" x14ac:dyDescent="0.25">
      <c r="B165" s="100">
        <v>20000816</v>
      </c>
      <c r="C165" s="101">
        <v>9103</v>
      </c>
      <c r="D165" s="101">
        <v>9156</v>
      </c>
      <c r="E165" s="101">
        <v>9082.5</v>
      </c>
      <c r="F165" s="101">
        <v>9119</v>
      </c>
    </row>
    <row r="166" spans="2:6" hidden="1" outlineLevel="1" x14ac:dyDescent="0.25">
      <c r="B166" s="100">
        <v>20000817</v>
      </c>
      <c r="C166" s="101">
        <v>9118</v>
      </c>
      <c r="D166" s="101">
        <v>9126</v>
      </c>
      <c r="E166" s="101">
        <v>8998</v>
      </c>
      <c r="F166" s="101">
        <v>9060</v>
      </c>
    </row>
    <row r="167" spans="2:6" hidden="1" outlineLevel="1" x14ac:dyDescent="0.25">
      <c r="B167" s="100">
        <v>20000818</v>
      </c>
      <c r="C167" s="101">
        <v>9063</v>
      </c>
      <c r="D167" s="101">
        <v>9112</v>
      </c>
      <c r="E167" s="101">
        <v>9007</v>
      </c>
      <c r="F167" s="101">
        <v>9010.5</v>
      </c>
    </row>
    <row r="168" spans="2:6" hidden="1" outlineLevel="1" x14ac:dyDescent="0.25">
      <c r="B168" s="100">
        <v>20000821</v>
      </c>
      <c r="C168" s="101">
        <v>9038</v>
      </c>
      <c r="D168" s="101">
        <v>9038</v>
      </c>
      <c r="E168" s="101">
        <v>8933.5</v>
      </c>
      <c r="F168" s="101">
        <v>8976</v>
      </c>
    </row>
    <row r="169" spans="2:6" hidden="1" outlineLevel="1" x14ac:dyDescent="0.25">
      <c r="B169" s="100">
        <v>20000822</v>
      </c>
      <c r="C169" s="101">
        <v>8998</v>
      </c>
      <c r="D169" s="101">
        <v>9074</v>
      </c>
      <c r="E169" s="101">
        <v>8991.5</v>
      </c>
      <c r="F169" s="101">
        <v>9037</v>
      </c>
    </row>
    <row r="170" spans="2:6" hidden="1" outlineLevel="1" x14ac:dyDescent="0.25">
      <c r="B170" s="100">
        <v>20000823</v>
      </c>
      <c r="C170" s="101">
        <v>9043</v>
      </c>
      <c r="D170" s="101">
        <v>9043</v>
      </c>
      <c r="E170" s="101">
        <v>8938</v>
      </c>
      <c r="F170" s="101">
        <v>9002</v>
      </c>
    </row>
    <row r="171" spans="2:6" hidden="1" outlineLevel="1" x14ac:dyDescent="0.25">
      <c r="B171" s="100">
        <v>20000824</v>
      </c>
      <c r="C171" s="101">
        <v>9058</v>
      </c>
      <c r="D171" s="101">
        <v>9063.5</v>
      </c>
      <c r="E171" s="101">
        <v>8994</v>
      </c>
      <c r="F171" s="101">
        <v>8998</v>
      </c>
    </row>
    <row r="172" spans="2:6" hidden="1" outlineLevel="1" x14ac:dyDescent="0.25">
      <c r="B172" s="100">
        <v>20000825</v>
      </c>
      <c r="C172" s="101">
        <v>9024</v>
      </c>
      <c r="D172" s="101">
        <v>9120</v>
      </c>
      <c r="E172" s="101">
        <v>9015</v>
      </c>
      <c r="F172" s="101">
        <v>9108</v>
      </c>
    </row>
    <row r="173" spans="2:6" hidden="1" outlineLevel="1" x14ac:dyDescent="0.25">
      <c r="B173" s="100">
        <v>20000828</v>
      </c>
      <c r="C173" s="101">
        <v>9119</v>
      </c>
      <c r="D173" s="101">
        <v>9182</v>
      </c>
      <c r="E173" s="101">
        <v>9088.5</v>
      </c>
      <c r="F173" s="101">
        <v>9126</v>
      </c>
    </row>
    <row r="174" spans="2:6" hidden="1" outlineLevel="1" x14ac:dyDescent="0.25">
      <c r="B174" s="100">
        <v>20000829</v>
      </c>
      <c r="C174" s="101">
        <v>9105.5</v>
      </c>
      <c r="D174" s="101">
        <v>9109.5</v>
      </c>
      <c r="E174" s="101">
        <v>9049</v>
      </c>
      <c r="F174" s="101">
        <v>9068</v>
      </c>
    </row>
    <row r="175" spans="2:6" hidden="1" outlineLevel="1" x14ac:dyDescent="0.25">
      <c r="B175" s="100">
        <v>20000830</v>
      </c>
      <c r="C175" s="101">
        <v>9055</v>
      </c>
      <c r="D175" s="101">
        <v>9057</v>
      </c>
      <c r="E175" s="101">
        <v>8954</v>
      </c>
      <c r="F175" s="101">
        <v>8959</v>
      </c>
    </row>
    <row r="176" spans="2:6" hidden="1" outlineLevel="1" x14ac:dyDescent="0.25">
      <c r="B176" s="100">
        <v>20000831</v>
      </c>
      <c r="C176" s="101">
        <v>8976</v>
      </c>
      <c r="D176" s="101">
        <v>9031</v>
      </c>
      <c r="E176" s="101">
        <v>8943</v>
      </c>
      <c r="F176" s="101">
        <v>9023</v>
      </c>
    </row>
    <row r="177" spans="2:6" hidden="1" outlineLevel="1" x14ac:dyDescent="0.25">
      <c r="B177" s="100">
        <v>20000901</v>
      </c>
      <c r="C177" s="101">
        <v>9005</v>
      </c>
      <c r="D177" s="101">
        <v>9175.5</v>
      </c>
      <c r="E177" s="101">
        <v>9005</v>
      </c>
      <c r="F177" s="101">
        <v>9133.5</v>
      </c>
    </row>
    <row r="178" spans="2:6" hidden="1" outlineLevel="1" x14ac:dyDescent="0.25">
      <c r="B178" s="100">
        <v>20000904</v>
      </c>
      <c r="C178" s="101">
        <v>9138</v>
      </c>
      <c r="D178" s="101">
        <v>9231</v>
      </c>
      <c r="E178" s="101">
        <v>9137</v>
      </c>
      <c r="F178" s="101">
        <v>9222</v>
      </c>
    </row>
    <row r="179" spans="2:6" hidden="1" outlineLevel="1" x14ac:dyDescent="0.25">
      <c r="B179" s="100">
        <v>20000905</v>
      </c>
      <c r="C179" s="101">
        <v>9221.5</v>
      </c>
      <c r="D179" s="101">
        <v>9221.5</v>
      </c>
      <c r="E179" s="101">
        <v>9146</v>
      </c>
      <c r="F179" s="101">
        <v>9169</v>
      </c>
    </row>
    <row r="180" spans="2:6" hidden="1" outlineLevel="1" x14ac:dyDescent="0.25">
      <c r="B180" s="100">
        <v>20000906</v>
      </c>
      <c r="C180" s="101">
        <v>9163</v>
      </c>
      <c r="D180" s="101">
        <v>9209</v>
      </c>
      <c r="E180" s="101">
        <v>9088</v>
      </c>
      <c r="F180" s="101">
        <v>9091</v>
      </c>
    </row>
    <row r="181" spans="2:6" hidden="1" outlineLevel="1" x14ac:dyDescent="0.25">
      <c r="B181" s="100">
        <v>20000907</v>
      </c>
      <c r="C181" s="101">
        <v>9070</v>
      </c>
      <c r="D181" s="101">
        <v>9157</v>
      </c>
      <c r="E181" s="101">
        <v>9059.5</v>
      </c>
      <c r="F181" s="101">
        <v>9143</v>
      </c>
    </row>
    <row r="182" spans="2:6" hidden="1" outlineLevel="1" x14ac:dyDescent="0.25">
      <c r="B182" s="100">
        <v>20000908</v>
      </c>
      <c r="C182" s="101">
        <v>9151.5</v>
      </c>
      <c r="D182" s="101">
        <v>9163</v>
      </c>
      <c r="E182" s="101">
        <v>9019</v>
      </c>
      <c r="F182" s="101">
        <v>9029.5</v>
      </c>
    </row>
    <row r="183" spans="2:6" hidden="1" outlineLevel="1" x14ac:dyDescent="0.25">
      <c r="B183" s="100">
        <v>20000911</v>
      </c>
      <c r="C183" s="101">
        <v>9022</v>
      </c>
      <c r="D183" s="101">
        <v>9041</v>
      </c>
      <c r="E183" s="101">
        <v>8964.5</v>
      </c>
      <c r="F183" s="101">
        <v>8987.5</v>
      </c>
    </row>
    <row r="184" spans="2:6" hidden="1" outlineLevel="1" x14ac:dyDescent="0.25">
      <c r="B184" s="100">
        <v>20000912</v>
      </c>
      <c r="C184" s="101">
        <v>8948</v>
      </c>
      <c r="D184" s="101">
        <v>8970</v>
      </c>
      <c r="E184" s="101">
        <v>8896</v>
      </c>
      <c r="F184" s="101">
        <v>8908.5</v>
      </c>
    </row>
    <row r="185" spans="2:6" hidden="1" outlineLevel="1" x14ac:dyDescent="0.25">
      <c r="B185" s="100">
        <v>20000913</v>
      </c>
      <c r="C185" s="101">
        <v>8919.5</v>
      </c>
      <c r="D185" s="101">
        <v>8930</v>
      </c>
      <c r="E185" s="101">
        <v>8757</v>
      </c>
      <c r="F185" s="101">
        <v>8773</v>
      </c>
    </row>
    <row r="186" spans="2:6" hidden="1" outlineLevel="1" x14ac:dyDescent="0.25">
      <c r="B186" s="100">
        <v>20000914</v>
      </c>
      <c r="C186" s="101">
        <v>8788.5</v>
      </c>
      <c r="D186" s="101">
        <v>8859</v>
      </c>
      <c r="E186" s="101">
        <v>8762</v>
      </c>
      <c r="F186" s="101">
        <v>8811.5</v>
      </c>
    </row>
    <row r="187" spans="2:6" hidden="1" outlineLevel="1" x14ac:dyDescent="0.25">
      <c r="B187" s="100">
        <v>20000915</v>
      </c>
      <c r="C187" s="101">
        <v>8794.5</v>
      </c>
      <c r="D187" s="101">
        <v>8837.5</v>
      </c>
      <c r="E187" s="101">
        <v>8727.5</v>
      </c>
      <c r="F187" s="101">
        <v>8776.5</v>
      </c>
    </row>
    <row r="188" spans="2:6" hidden="1" outlineLevel="1" x14ac:dyDescent="0.25">
      <c r="B188" s="100">
        <v>20000918</v>
      </c>
      <c r="C188" s="101">
        <v>8704.5</v>
      </c>
      <c r="D188" s="101">
        <v>8736.5</v>
      </c>
      <c r="E188" s="101">
        <v>8625.5</v>
      </c>
      <c r="F188" s="101">
        <v>8640</v>
      </c>
    </row>
    <row r="189" spans="2:6" hidden="1" outlineLevel="1" x14ac:dyDescent="0.25">
      <c r="B189" s="100">
        <v>20000919</v>
      </c>
      <c r="C189" s="101">
        <v>8629.5</v>
      </c>
      <c r="D189" s="101">
        <v>8685</v>
      </c>
      <c r="E189" s="101">
        <v>8601</v>
      </c>
      <c r="F189" s="101">
        <v>8683.5</v>
      </c>
    </row>
    <row r="190" spans="2:6" hidden="1" outlineLevel="1" x14ac:dyDescent="0.25">
      <c r="B190" s="100">
        <v>20000920</v>
      </c>
      <c r="C190" s="101">
        <v>8710.5</v>
      </c>
      <c r="D190" s="101">
        <v>8719</v>
      </c>
      <c r="E190" s="101">
        <v>8475.5</v>
      </c>
      <c r="F190" s="101">
        <v>8498</v>
      </c>
    </row>
    <row r="191" spans="2:6" hidden="1" outlineLevel="1" x14ac:dyDescent="0.25">
      <c r="B191" s="100">
        <v>20000921</v>
      </c>
      <c r="C191" s="101">
        <v>8552.5</v>
      </c>
      <c r="D191" s="101">
        <v>8563</v>
      </c>
      <c r="E191" s="101">
        <v>8330</v>
      </c>
      <c r="F191" s="101">
        <v>8413.5</v>
      </c>
    </row>
    <row r="192" spans="2:6" hidden="1" outlineLevel="1" x14ac:dyDescent="0.25">
      <c r="B192" s="100">
        <v>20000922</v>
      </c>
      <c r="C192" s="101">
        <v>8239.5</v>
      </c>
      <c r="D192" s="101">
        <v>8481</v>
      </c>
      <c r="E192" s="101">
        <v>8239</v>
      </c>
      <c r="F192" s="101">
        <v>8466.5</v>
      </c>
    </row>
    <row r="193" spans="2:6" hidden="1" outlineLevel="1" x14ac:dyDescent="0.25">
      <c r="B193" s="100">
        <v>20000925</v>
      </c>
      <c r="C193" s="101">
        <v>8519.5</v>
      </c>
      <c r="D193" s="101">
        <v>8569.5</v>
      </c>
      <c r="E193" s="101">
        <v>8489.5</v>
      </c>
      <c r="F193" s="101">
        <v>8519.5</v>
      </c>
    </row>
    <row r="194" spans="2:6" hidden="1" outlineLevel="1" x14ac:dyDescent="0.25">
      <c r="B194" s="100">
        <v>20000926</v>
      </c>
      <c r="C194" s="101">
        <v>8499</v>
      </c>
      <c r="D194" s="101">
        <v>8589.5</v>
      </c>
      <c r="E194" s="101">
        <v>8475.5</v>
      </c>
      <c r="F194" s="101">
        <v>8499</v>
      </c>
    </row>
    <row r="195" spans="2:6" hidden="1" outlineLevel="1" x14ac:dyDescent="0.25">
      <c r="B195" s="100">
        <v>20000927</v>
      </c>
      <c r="C195" s="101">
        <v>8469.5</v>
      </c>
      <c r="D195" s="101">
        <v>8607</v>
      </c>
      <c r="E195" s="101">
        <v>8460.5</v>
      </c>
      <c r="F195" s="101">
        <v>8526.5</v>
      </c>
    </row>
    <row r="196" spans="2:6" hidden="1" outlineLevel="1" x14ac:dyDescent="0.25">
      <c r="B196" s="100">
        <v>20000928</v>
      </c>
      <c r="C196" s="101">
        <v>8536.5</v>
      </c>
      <c r="D196" s="101">
        <v>8594.5</v>
      </c>
      <c r="E196" s="101">
        <v>8462</v>
      </c>
      <c r="F196" s="101">
        <v>8587.5</v>
      </c>
    </row>
    <row r="197" spans="2:6" hidden="1" outlineLevel="1" x14ac:dyDescent="0.25">
      <c r="B197" s="100">
        <v>20000929</v>
      </c>
      <c r="C197" s="101">
        <v>8569.5</v>
      </c>
      <c r="D197" s="101">
        <v>8630.5</v>
      </c>
      <c r="E197" s="101">
        <v>8516</v>
      </c>
      <c r="F197" s="101">
        <v>8548.5</v>
      </c>
    </row>
    <row r="198" spans="2:6" hidden="1" outlineLevel="1" x14ac:dyDescent="0.25">
      <c r="B198" s="100">
        <v>20001002</v>
      </c>
      <c r="C198" s="101">
        <v>8524.5</v>
      </c>
      <c r="D198" s="101">
        <v>8651.5</v>
      </c>
      <c r="E198" s="101">
        <v>8510</v>
      </c>
      <c r="F198" s="101">
        <v>8619.5</v>
      </c>
    </row>
    <row r="199" spans="2:6" hidden="1" outlineLevel="1" x14ac:dyDescent="0.25">
      <c r="B199" s="100">
        <v>20001004</v>
      </c>
      <c r="C199" s="101">
        <v>8599.5</v>
      </c>
      <c r="D199" s="101">
        <v>8636</v>
      </c>
      <c r="E199" s="101">
        <v>8497</v>
      </c>
      <c r="F199" s="101">
        <v>8568</v>
      </c>
    </row>
    <row r="200" spans="2:6" hidden="1" outlineLevel="1" x14ac:dyDescent="0.25">
      <c r="B200" s="100">
        <v>20001005</v>
      </c>
      <c r="C200" s="101">
        <v>8583.5</v>
      </c>
      <c r="D200" s="101">
        <v>8652.5</v>
      </c>
      <c r="E200" s="101">
        <v>8570</v>
      </c>
      <c r="F200" s="101">
        <v>8615</v>
      </c>
    </row>
    <row r="201" spans="2:6" hidden="1" outlineLevel="1" x14ac:dyDescent="0.25">
      <c r="B201" s="100">
        <v>20001006</v>
      </c>
      <c r="C201" s="101">
        <v>8634.5</v>
      </c>
      <c r="D201" s="101">
        <v>8661.5</v>
      </c>
      <c r="E201" s="101">
        <v>8444.5</v>
      </c>
      <c r="F201" s="101">
        <v>8468</v>
      </c>
    </row>
    <row r="202" spans="2:6" hidden="1" outlineLevel="1" x14ac:dyDescent="0.25">
      <c r="B202" s="100">
        <v>20001009</v>
      </c>
      <c r="C202" s="101">
        <v>8471.5</v>
      </c>
      <c r="D202" s="101">
        <v>8492.5</v>
      </c>
      <c r="E202" s="101">
        <v>8357.5</v>
      </c>
      <c r="F202" s="101">
        <v>8419</v>
      </c>
    </row>
    <row r="203" spans="2:6" hidden="1" outlineLevel="1" x14ac:dyDescent="0.25">
      <c r="B203" s="100">
        <v>20001010</v>
      </c>
      <c r="C203" s="101">
        <v>8448.5</v>
      </c>
      <c r="D203" s="101">
        <v>8466</v>
      </c>
      <c r="E203" s="101">
        <v>8394.5</v>
      </c>
      <c r="F203" s="101">
        <v>8414.5</v>
      </c>
    </row>
    <row r="204" spans="2:6" hidden="1" outlineLevel="1" x14ac:dyDescent="0.25">
      <c r="B204" s="100">
        <v>20001011</v>
      </c>
      <c r="C204" s="101">
        <v>8334.5</v>
      </c>
      <c r="D204" s="101">
        <v>8375.5</v>
      </c>
      <c r="E204" s="101">
        <v>8200</v>
      </c>
      <c r="F204" s="101">
        <v>8297</v>
      </c>
    </row>
    <row r="205" spans="2:6" hidden="1" outlineLevel="1" x14ac:dyDescent="0.25">
      <c r="B205" s="100">
        <v>20001012</v>
      </c>
      <c r="C205" s="101">
        <v>8324.5</v>
      </c>
      <c r="D205" s="101">
        <v>8379.5</v>
      </c>
      <c r="E205" s="101">
        <v>8099.5</v>
      </c>
      <c r="F205" s="101">
        <v>8175.5</v>
      </c>
    </row>
    <row r="206" spans="2:6" hidden="1" outlineLevel="1" x14ac:dyDescent="0.25">
      <c r="B206" s="100">
        <v>20001013</v>
      </c>
      <c r="C206" s="101">
        <v>8144.5</v>
      </c>
      <c r="D206" s="101">
        <v>8374.5</v>
      </c>
      <c r="E206" s="101">
        <v>8109.5</v>
      </c>
      <c r="F206" s="101">
        <v>8361.5</v>
      </c>
    </row>
    <row r="207" spans="2:6" hidden="1" outlineLevel="1" x14ac:dyDescent="0.25">
      <c r="B207" s="100">
        <v>20001016</v>
      </c>
      <c r="C207" s="101">
        <v>8414.5</v>
      </c>
      <c r="D207" s="101">
        <v>8418.5</v>
      </c>
      <c r="E207" s="101">
        <v>8306</v>
      </c>
      <c r="F207" s="101">
        <v>8352.5</v>
      </c>
    </row>
    <row r="208" spans="2:6" hidden="1" outlineLevel="1" x14ac:dyDescent="0.25">
      <c r="B208" s="100">
        <v>20001017</v>
      </c>
      <c r="C208" s="101">
        <v>8350</v>
      </c>
      <c r="D208" s="101">
        <v>8397</v>
      </c>
      <c r="E208" s="101">
        <v>8257</v>
      </c>
      <c r="F208" s="101">
        <v>8263.5</v>
      </c>
    </row>
    <row r="209" spans="2:6" hidden="1" outlineLevel="1" x14ac:dyDescent="0.25">
      <c r="B209" s="100">
        <v>20001018</v>
      </c>
      <c r="C209" s="101">
        <v>8219</v>
      </c>
      <c r="D209" s="101">
        <v>8243.5</v>
      </c>
      <c r="E209" s="101">
        <v>8015.5</v>
      </c>
      <c r="F209" s="101">
        <v>8209</v>
      </c>
    </row>
    <row r="210" spans="2:6" hidden="1" outlineLevel="1" x14ac:dyDescent="0.25">
      <c r="B210" s="100">
        <v>20001019</v>
      </c>
      <c r="C210" s="101">
        <v>8234.5</v>
      </c>
      <c r="D210" s="101">
        <v>8347</v>
      </c>
      <c r="E210" s="101">
        <v>8222</v>
      </c>
      <c r="F210" s="101">
        <v>8314.5</v>
      </c>
    </row>
    <row r="211" spans="2:6" hidden="1" outlineLevel="1" x14ac:dyDescent="0.25">
      <c r="B211" s="100">
        <v>20001020</v>
      </c>
      <c r="C211" s="101">
        <v>8350.5</v>
      </c>
      <c r="D211" s="101">
        <v>8382</v>
      </c>
      <c r="E211" s="101">
        <v>8258</v>
      </c>
      <c r="F211" s="101">
        <v>8338.5</v>
      </c>
    </row>
    <row r="212" spans="2:6" hidden="1" outlineLevel="1" x14ac:dyDescent="0.25">
      <c r="B212" s="100">
        <v>20001023</v>
      </c>
      <c r="C212" s="101">
        <v>8367.5</v>
      </c>
      <c r="D212" s="101">
        <v>8372</v>
      </c>
      <c r="E212" s="101">
        <v>8260</v>
      </c>
      <c r="F212" s="101">
        <v>8357</v>
      </c>
    </row>
    <row r="213" spans="2:6" hidden="1" outlineLevel="1" x14ac:dyDescent="0.25">
      <c r="B213" s="100">
        <v>20001024</v>
      </c>
      <c r="C213" s="101">
        <v>8361.5</v>
      </c>
      <c r="D213" s="101">
        <v>8558.5</v>
      </c>
      <c r="E213" s="101">
        <v>8326.5</v>
      </c>
      <c r="F213" s="101">
        <v>8541</v>
      </c>
    </row>
    <row r="214" spans="2:6" hidden="1" outlineLevel="1" x14ac:dyDescent="0.25">
      <c r="B214" s="100">
        <v>20001025</v>
      </c>
      <c r="C214" s="101">
        <v>8481</v>
      </c>
      <c r="D214" s="101">
        <v>8529.5</v>
      </c>
      <c r="E214" s="101">
        <v>8414.5</v>
      </c>
      <c r="F214" s="101">
        <v>8478</v>
      </c>
    </row>
    <row r="215" spans="2:6" hidden="1" outlineLevel="1" x14ac:dyDescent="0.25">
      <c r="B215" s="100">
        <v>20001026</v>
      </c>
      <c r="C215" s="101">
        <v>8454.5</v>
      </c>
      <c r="D215" s="101">
        <v>8573.5</v>
      </c>
      <c r="E215" s="101">
        <v>8449.5</v>
      </c>
      <c r="F215" s="101">
        <v>8458</v>
      </c>
    </row>
    <row r="216" spans="2:6" hidden="1" outlineLevel="1" x14ac:dyDescent="0.25">
      <c r="B216" s="100">
        <v>20001027</v>
      </c>
      <c r="C216" s="101">
        <v>8559.5</v>
      </c>
      <c r="D216" s="101">
        <v>8652.5</v>
      </c>
      <c r="E216" s="101">
        <v>8546</v>
      </c>
      <c r="F216" s="101">
        <v>8645.5</v>
      </c>
    </row>
    <row r="217" spans="2:6" hidden="1" outlineLevel="1" x14ac:dyDescent="0.25">
      <c r="B217" s="100">
        <v>20001030</v>
      </c>
      <c r="C217" s="101">
        <v>8633.5</v>
      </c>
      <c r="D217" s="101">
        <v>8672.5</v>
      </c>
      <c r="E217" s="101">
        <v>8595.5</v>
      </c>
      <c r="F217" s="101">
        <v>8667.5</v>
      </c>
    </row>
    <row r="218" spans="2:6" hidden="1" outlineLevel="1" x14ac:dyDescent="0.25">
      <c r="B218" s="100">
        <v>20001031</v>
      </c>
      <c r="C218" s="101">
        <v>8673.5</v>
      </c>
      <c r="D218" s="101">
        <v>8810.5</v>
      </c>
      <c r="E218" s="101">
        <v>8669.5</v>
      </c>
      <c r="F218" s="101">
        <v>8798.5</v>
      </c>
    </row>
    <row r="219" spans="2:6" hidden="1" outlineLevel="1" x14ac:dyDescent="0.25">
      <c r="B219" s="100">
        <v>20001101</v>
      </c>
      <c r="C219" s="101">
        <v>8807.5</v>
      </c>
      <c r="D219" s="101">
        <v>8818.5</v>
      </c>
      <c r="E219" s="101">
        <v>8728</v>
      </c>
      <c r="F219" s="101">
        <v>8779.5</v>
      </c>
    </row>
    <row r="220" spans="2:6" hidden="1" outlineLevel="1" x14ac:dyDescent="0.25">
      <c r="B220" s="100">
        <v>20001102</v>
      </c>
      <c r="C220" s="101">
        <v>8791.5</v>
      </c>
      <c r="D220" s="101">
        <v>8858.5</v>
      </c>
      <c r="E220" s="101">
        <v>8775.5</v>
      </c>
      <c r="F220" s="101">
        <v>8802.5</v>
      </c>
    </row>
    <row r="221" spans="2:6" hidden="1" outlineLevel="1" x14ac:dyDescent="0.25">
      <c r="B221" s="100">
        <v>20001103</v>
      </c>
      <c r="C221" s="101">
        <v>8824.5</v>
      </c>
      <c r="D221" s="101">
        <v>8869.5</v>
      </c>
      <c r="E221" s="101">
        <v>8788</v>
      </c>
      <c r="F221" s="101">
        <v>8848</v>
      </c>
    </row>
    <row r="222" spans="2:6" hidden="1" outlineLevel="1" x14ac:dyDescent="0.25">
      <c r="B222" s="100">
        <v>20001106</v>
      </c>
      <c r="C222" s="101">
        <v>8870.5</v>
      </c>
      <c r="D222" s="101">
        <v>8898</v>
      </c>
      <c r="E222" s="101">
        <v>8822.5</v>
      </c>
      <c r="F222" s="101">
        <v>8851.5</v>
      </c>
    </row>
    <row r="223" spans="2:6" hidden="1" outlineLevel="1" x14ac:dyDescent="0.25">
      <c r="B223" s="100">
        <v>20001107</v>
      </c>
      <c r="C223" s="101">
        <v>8852.5</v>
      </c>
      <c r="D223" s="101">
        <v>8852.5</v>
      </c>
      <c r="E223" s="101">
        <v>8742</v>
      </c>
      <c r="F223" s="101">
        <v>8792</v>
      </c>
    </row>
    <row r="224" spans="2:6" hidden="1" outlineLevel="1" x14ac:dyDescent="0.25">
      <c r="B224" s="100">
        <v>20001108</v>
      </c>
      <c r="C224" s="101">
        <v>8828.5</v>
      </c>
      <c r="D224" s="101">
        <v>8844</v>
      </c>
      <c r="E224" s="101">
        <v>8709.5</v>
      </c>
      <c r="F224" s="101">
        <v>8729</v>
      </c>
    </row>
    <row r="225" spans="2:6" hidden="1" outlineLevel="1" x14ac:dyDescent="0.25">
      <c r="B225" s="100">
        <v>20001109</v>
      </c>
      <c r="C225" s="101">
        <v>8689.5</v>
      </c>
      <c r="D225" s="101">
        <v>8733</v>
      </c>
      <c r="E225" s="101">
        <v>8637.5</v>
      </c>
      <c r="F225" s="101">
        <v>8643</v>
      </c>
    </row>
    <row r="226" spans="2:6" hidden="1" outlineLevel="1" x14ac:dyDescent="0.25">
      <c r="B226" s="100">
        <v>20001110</v>
      </c>
      <c r="C226" s="101">
        <v>8669.5</v>
      </c>
      <c r="D226" s="101">
        <v>8718.5</v>
      </c>
      <c r="E226" s="101">
        <v>8536</v>
      </c>
      <c r="F226" s="101">
        <v>8542.5</v>
      </c>
    </row>
    <row r="227" spans="2:6" hidden="1" outlineLevel="1" x14ac:dyDescent="0.25">
      <c r="B227" s="100">
        <v>20001113</v>
      </c>
      <c r="C227" s="101">
        <v>8514</v>
      </c>
      <c r="D227" s="101">
        <v>8532</v>
      </c>
      <c r="E227" s="101">
        <v>8394.5</v>
      </c>
      <c r="F227" s="101">
        <v>8451.5</v>
      </c>
    </row>
    <row r="228" spans="2:6" hidden="1" outlineLevel="1" x14ac:dyDescent="0.25">
      <c r="B228" s="100">
        <v>20001114</v>
      </c>
      <c r="C228" s="101">
        <v>8488.5</v>
      </c>
      <c r="D228" s="101">
        <v>8661.5</v>
      </c>
      <c r="E228" s="101">
        <v>8485.5</v>
      </c>
      <c r="F228" s="101">
        <v>8659.5</v>
      </c>
    </row>
    <row r="229" spans="2:6" hidden="1" outlineLevel="1" x14ac:dyDescent="0.25">
      <c r="B229" s="100">
        <v>20001115</v>
      </c>
      <c r="C229" s="101">
        <v>8635.5</v>
      </c>
      <c r="D229" s="101">
        <v>8663.5</v>
      </c>
      <c r="E229" s="101">
        <v>8583</v>
      </c>
      <c r="F229" s="101">
        <v>8646.5</v>
      </c>
    </row>
    <row r="230" spans="2:6" hidden="1" outlineLevel="1" x14ac:dyDescent="0.25">
      <c r="B230" s="100">
        <v>20001116</v>
      </c>
      <c r="C230" s="101">
        <v>8619.5</v>
      </c>
      <c r="D230" s="101">
        <v>8621</v>
      </c>
      <c r="E230" s="101">
        <v>8505</v>
      </c>
      <c r="F230" s="101">
        <v>8512.5</v>
      </c>
    </row>
    <row r="231" spans="2:6" hidden="1" outlineLevel="1" x14ac:dyDescent="0.25">
      <c r="B231" s="100">
        <v>20001117</v>
      </c>
      <c r="C231" s="101">
        <v>8484.5</v>
      </c>
      <c r="D231" s="101">
        <v>8542.5</v>
      </c>
      <c r="E231" s="101">
        <v>8414.5</v>
      </c>
      <c r="F231" s="101">
        <v>8434.5</v>
      </c>
    </row>
    <row r="232" spans="2:6" hidden="1" outlineLevel="1" x14ac:dyDescent="0.25">
      <c r="B232" s="100">
        <v>20001120</v>
      </c>
      <c r="C232" s="101">
        <v>8454.5</v>
      </c>
      <c r="D232" s="101">
        <v>8498.5</v>
      </c>
      <c r="E232" s="101">
        <v>8289.5</v>
      </c>
      <c r="F232" s="101">
        <v>8296</v>
      </c>
    </row>
    <row r="233" spans="2:6" hidden="1" outlineLevel="1" x14ac:dyDescent="0.25">
      <c r="B233" s="100">
        <v>20001121</v>
      </c>
      <c r="C233" s="101">
        <v>8312.5</v>
      </c>
      <c r="D233" s="101">
        <v>8379.5</v>
      </c>
      <c r="E233" s="101">
        <v>8287.5</v>
      </c>
      <c r="F233" s="101">
        <v>8364.5</v>
      </c>
    </row>
    <row r="234" spans="2:6" hidden="1" outlineLevel="1" x14ac:dyDescent="0.25">
      <c r="B234" s="100">
        <v>20001122</v>
      </c>
      <c r="C234" s="101">
        <v>8320.5</v>
      </c>
      <c r="D234" s="101">
        <v>8329</v>
      </c>
      <c r="E234" s="101">
        <v>8170</v>
      </c>
      <c r="F234" s="101">
        <v>8205.5</v>
      </c>
    </row>
    <row r="235" spans="2:6" hidden="1" outlineLevel="1" x14ac:dyDescent="0.25">
      <c r="B235" s="100">
        <v>20001123</v>
      </c>
      <c r="C235" s="101">
        <v>8209.5</v>
      </c>
      <c r="D235" s="101">
        <v>8316.5</v>
      </c>
      <c r="E235" s="101">
        <v>8156.5</v>
      </c>
      <c r="F235" s="101">
        <v>8296.5</v>
      </c>
    </row>
    <row r="236" spans="2:6" hidden="1" outlineLevel="1" x14ac:dyDescent="0.25">
      <c r="B236" s="100">
        <v>20001124</v>
      </c>
      <c r="C236" s="101">
        <v>8323.5</v>
      </c>
      <c r="D236" s="101">
        <v>8404.5</v>
      </c>
      <c r="E236" s="101">
        <v>8262.5</v>
      </c>
      <c r="F236" s="101">
        <v>8354.5</v>
      </c>
    </row>
    <row r="237" spans="2:6" hidden="1" outlineLevel="1" x14ac:dyDescent="0.25">
      <c r="B237" s="100">
        <v>20001127</v>
      </c>
      <c r="C237" s="101">
        <v>8410.5</v>
      </c>
      <c r="D237" s="101">
        <v>8496.5</v>
      </c>
      <c r="E237" s="101">
        <v>8369.5</v>
      </c>
      <c r="F237" s="101">
        <v>8382.5</v>
      </c>
    </row>
    <row r="238" spans="2:6" hidden="1" outlineLevel="1" x14ac:dyDescent="0.25">
      <c r="B238" s="100">
        <v>20001128</v>
      </c>
      <c r="C238" s="101">
        <v>8371.5</v>
      </c>
      <c r="D238" s="101">
        <v>8412</v>
      </c>
      <c r="E238" s="101">
        <v>8297</v>
      </c>
      <c r="F238" s="101">
        <v>8319.5</v>
      </c>
    </row>
    <row r="239" spans="2:6" hidden="1" outlineLevel="1" x14ac:dyDescent="0.25">
      <c r="B239" s="100">
        <v>20001129</v>
      </c>
      <c r="C239" s="101">
        <v>8273.5</v>
      </c>
      <c r="D239" s="101">
        <v>8348</v>
      </c>
      <c r="E239" s="101">
        <v>8221.5</v>
      </c>
      <c r="F239" s="101">
        <v>8288.5</v>
      </c>
    </row>
    <row r="240" spans="2:6" hidden="1" outlineLevel="1" x14ac:dyDescent="0.25">
      <c r="B240" s="100">
        <v>20001130</v>
      </c>
      <c r="C240" s="101">
        <v>8234.5</v>
      </c>
      <c r="D240" s="101">
        <v>8254.5</v>
      </c>
      <c r="E240" s="101">
        <v>8050</v>
      </c>
      <c r="F240" s="101">
        <v>8074.5</v>
      </c>
    </row>
    <row r="241" spans="2:6" hidden="1" outlineLevel="1" x14ac:dyDescent="0.25">
      <c r="B241" s="100">
        <v>20001201</v>
      </c>
      <c r="C241" s="101">
        <v>8159.5</v>
      </c>
      <c r="D241" s="101">
        <v>8230.5</v>
      </c>
      <c r="E241" s="101">
        <v>8140</v>
      </c>
      <c r="F241" s="101">
        <v>8194.5</v>
      </c>
    </row>
    <row r="242" spans="2:6" hidden="1" outlineLevel="1" x14ac:dyDescent="0.25">
      <c r="B242" s="100">
        <v>20001204</v>
      </c>
      <c r="C242" s="101">
        <v>8184.5</v>
      </c>
      <c r="D242" s="101">
        <v>8191.5</v>
      </c>
      <c r="E242" s="101">
        <v>8028.5</v>
      </c>
      <c r="F242" s="101">
        <v>8114</v>
      </c>
    </row>
    <row r="243" spans="2:6" hidden="1" outlineLevel="1" x14ac:dyDescent="0.25">
      <c r="B243" s="100">
        <v>20001205</v>
      </c>
      <c r="C243" s="101">
        <v>8156.5</v>
      </c>
      <c r="D243" s="101">
        <v>8319</v>
      </c>
      <c r="E243" s="101">
        <v>8148.5</v>
      </c>
      <c r="F243" s="101">
        <v>8307.5</v>
      </c>
    </row>
    <row r="244" spans="2:6" hidden="1" outlineLevel="1" x14ac:dyDescent="0.25">
      <c r="B244" s="100">
        <v>20001206</v>
      </c>
      <c r="C244" s="101">
        <v>8374.5</v>
      </c>
      <c r="D244" s="101">
        <v>8397</v>
      </c>
      <c r="E244" s="101">
        <v>8286.5</v>
      </c>
      <c r="F244" s="101">
        <v>8292.5</v>
      </c>
    </row>
    <row r="245" spans="2:6" hidden="1" outlineLevel="1" x14ac:dyDescent="0.25">
      <c r="B245" s="100">
        <v>20001207</v>
      </c>
      <c r="C245" s="101">
        <v>8255.5</v>
      </c>
      <c r="D245" s="101">
        <v>8334</v>
      </c>
      <c r="E245" s="101">
        <v>8178.5</v>
      </c>
      <c r="F245" s="101">
        <v>8249.5</v>
      </c>
    </row>
    <row r="246" spans="2:6" hidden="1" outlineLevel="1" x14ac:dyDescent="0.25">
      <c r="B246" s="100">
        <v>20001208</v>
      </c>
      <c r="C246" s="101">
        <v>8279.5</v>
      </c>
      <c r="D246" s="101">
        <v>8428.5</v>
      </c>
      <c r="E246" s="101">
        <v>8279.5</v>
      </c>
      <c r="F246" s="101">
        <v>8356.5</v>
      </c>
    </row>
    <row r="247" spans="2:6" hidden="1" outlineLevel="1" x14ac:dyDescent="0.25">
      <c r="B247" s="100">
        <v>20001211</v>
      </c>
      <c r="C247" s="101">
        <v>8423.5</v>
      </c>
      <c r="D247" s="101">
        <v>8485</v>
      </c>
      <c r="E247" s="101">
        <v>8406</v>
      </c>
      <c r="F247" s="101">
        <v>8464.5</v>
      </c>
    </row>
    <row r="248" spans="2:6" hidden="1" outlineLevel="1" x14ac:dyDescent="0.25">
      <c r="B248" s="100">
        <v>20001212</v>
      </c>
      <c r="C248" s="101">
        <v>8463.5</v>
      </c>
      <c r="D248" s="101">
        <v>8491</v>
      </c>
      <c r="E248" s="101">
        <v>8407.5</v>
      </c>
      <c r="F248" s="101">
        <v>8413.5</v>
      </c>
    </row>
    <row r="249" spans="2:6" hidden="1" outlineLevel="1" x14ac:dyDescent="0.25">
      <c r="B249" s="100">
        <v>20001213</v>
      </c>
      <c r="C249" s="101">
        <v>8464.5</v>
      </c>
      <c r="D249" s="101">
        <v>8480.5</v>
      </c>
      <c r="E249" s="101">
        <v>8259.5</v>
      </c>
      <c r="F249" s="101">
        <v>8286.5</v>
      </c>
    </row>
    <row r="250" spans="2:6" hidden="1" outlineLevel="1" x14ac:dyDescent="0.25">
      <c r="B250" s="100">
        <v>20001214</v>
      </c>
      <c r="C250" s="101">
        <v>8239.5</v>
      </c>
      <c r="D250" s="101">
        <v>8254.5</v>
      </c>
      <c r="E250" s="101">
        <v>8122</v>
      </c>
      <c r="F250" s="101">
        <v>8149.5</v>
      </c>
    </row>
    <row r="251" spans="2:6" hidden="1" outlineLevel="1" x14ac:dyDescent="0.25">
      <c r="B251" s="100">
        <v>20001215</v>
      </c>
      <c r="C251" s="101">
        <v>8069.5</v>
      </c>
      <c r="D251" s="101">
        <v>8110.5</v>
      </c>
      <c r="E251" s="101">
        <v>8015.5</v>
      </c>
      <c r="F251" s="101">
        <v>8023</v>
      </c>
    </row>
    <row r="252" spans="2:6" hidden="1" outlineLevel="1" x14ac:dyDescent="0.25">
      <c r="B252" s="100">
        <v>20001218</v>
      </c>
      <c r="C252" s="101">
        <v>8061.5</v>
      </c>
      <c r="D252" s="101">
        <v>8144</v>
      </c>
      <c r="E252" s="101">
        <v>8023</v>
      </c>
      <c r="F252" s="101">
        <v>8033</v>
      </c>
    </row>
    <row r="253" spans="2:6" hidden="1" outlineLevel="1" x14ac:dyDescent="0.25">
      <c r="B253" s="100">
        <v>20001219</v>
      </c>
      <c r="C253" s="101">
        <v>8051</v>
      </c>
      <c r="D253" s="101">
        <v>8179.5</v>
      </c>
      <c r="E253" s="101">
        <v>7973.5</v>
      </c>
      <c r="F253" s="101">
        <v>8168.5</v>
      </c>
    </row>
    <row r="254" spans="2:6" hidden="1" outlineLevel="1" x14ac:dyDescent="0.25">
      <c r="B254" s="100">
        <v>20001220</v>
      </c>
      <c r="C254" s="101">
        <v>8043.5</v>
      </c>
      <c r="D254" s="101">
        <v>8098.5</v>
      </c>
      <c r="E254" s="101">
        <v>7885.5</v>
      </c>
      <c r="F254" s="101">
        <v>7918.5</v>
      </c>
    </row>
    <row r="255" spans="2:6" hidden="1" outlineLevel="1" x14ac:dyDescent="0.25">
      <c r="B255" s="100">
        <v>20001221</v>
      </c>
      <c r="C255" s="101">
        <v>7888.5</v>
      </c>
      <c r="D255" s="101">
        <v>7960.5</v>
      </c>
      <c r="E255" s="101">
        <v>7769</v>
      </c>
      <c r="F255" s="101">
        <v>7876.5</v>
      </c>
    </row>
    <row r="256" spans="2:6" hidden="1" outlineLevel="1" x14ac:dyDescent="0.25">
      <c r="B256" s="100">
        <v>20001222</v>
      </c>
      <c r="C256" s="101">
        <v>7917.5</v>
      </c>
      <c r="D256" s="101">
        <v>7947.5</v>
      </c>
      <c r="E256" s="101">
        <v>7860.5</v>
      </c>
      <c r="F256" s="101">
        <v>7932.5</v>
      </c>
    </row>
    <row r="257" spans="1:6" hidden="1" outlineLevel="1" x14ac:dyDescent="0.25">
      <c r="B257" s="100">
        <v>20001227</v>
      </c>
      <c r="C257" s="101">
        <v>7961.5</v>
      </c>
      <c r="D257" s="101">
        <v>8023.5</v>
      </c>
      <c r="E257" s="101">
        <v>7930.5</v>
      </c>
      <c r="F257" s="101">
        <v>8003.5</v>
      </c>
    </row>
    <row r="258" spans="1:6" hidden="1" outlineLevel="1" x14ac:dyDescent="0.25">
      <c r="B258" s="100">
        <v>20001228</v>
      </c>
      <c r="C258" s="101">
        <v>8038.5</v>
      </c>
      <c r="D258" s="101">
        <v>8058</v>
      </c>
      <c r="E258" s="101">
        <v>7985</v>
      </c>
      <c r="F258" s="101">
        <v>7993.5</v>
      </c>
    </row>
    <row r="259" spans="1:6" collapsed="1" x14ac:dyDescent="0.25">
      <c r="A259" s="52" t="s">
        <v>29</v>
      </c>
      <c r="B259" s="20">
        <v>20001229</v>
      </c>
      <c r="C259" s="19">
        <v>8058.5</v>
      </c>
      <c r="D259" s="19">
        <v>8133.5</v>
      </c>
      <c r="E259" s="19">
        <v>8025</v>
      </c>
      <c r="F259" s="19">
        <v>8098.5</v>
      </c>
    </row>
    <row r="260" spans="1:6" x14ac:dyDescent="0.25">
      <c r="A260" s="52" t="s">
        <v>30</v>
      </c>
      <c r="B260" s="20">
        <v>20010102</v>
      </c>
      <c r="C260" s="19">
        <v>8068.5</v>
      </c>
      <c r="D260" s="19">
        <v>8098.5</v>
      </c>
      <c r="E260" s="19">
        <v>7929.5</v>
      </c>
      <c r="F260" s="19">
        <v>7938.5</v>
      </c>
    </row>
    <row r="261" spans="1:6" x14ac:dyDescent="0.25">
      <c r="B261" s="20">
        <v>20010103</v>
      </c>
      <c r="C261" s="19">
        <v>7898.5</v>
      </c>
      <c r="D261" s="19">
        <v>8122.5</v>
      </c>
      <c r="E261" s="19">
        <v>7825</v>
      </c>
      <c r="F261" s="19">
        <v>8087.5</v>
      </c>
    </row>
    <row r="262" spans="1:6" x14ac:dyDescent="0.25">
      <c r="B262" s="20">
        <v>20010104</v>
      </c>
      <c r="C262" s="19">
        <v>8168.5</v>
      </c>
      <c r="D262" s="19">
        <v>8173</v>
      </c>
      <c r="E262" s="19">
        <v>8016.5</v>
      </c>
      <c r="F262" s="19">
        <v>8033.5</v>
      </c>
    </row>
    <row r="263" spans="1:6" x14ac:dyDescent="0.25">
      <c r="B263" s="20">
        <v>20010105</v>
      </c>
      <c r="C263" s="19">
        <v>8068.5</v>
      </c>
      <c r="D263" s="19">
        <v>8132.5</v>
      </c>
      <c r="E263" s="19">
        <v>7995</v>
      </c>
      <c r="F263" s="19">
        <v>8024</v>
      </c>
    </row>
    <row r="264" spans="1:6" x14ac:dyDescent="0.25">
      <c r="B264" s="20">
        <v>20010108</v>
      </c>
      <c r="C264" s="19">
        <v>8012.5</v>
      </c>
      <c r="D264" s="19">
        <v>8082.5</v>
      </c>
      <c r="E264" s="19">
        <v>8003.5</v>
      </c>
      <c r="F264" s="19">
        <v>8024</v>
      </c>
    </row>
    <row r="265" spans="1:6" x14ac:dyDescent="0.25">
      <c r="B265" s="20">
        <v>20010109</v>
      </c>
      <c r="C265" s="19">
        <v>8100.5</v>
      </c>
      <c r="D265" s="19">
        <v>8114.5</v>
      </c>
      <c r="E265" s="19">
        <v>8005</v>
      </c>
      <c r="F265" s="19">
        <v>8028.5</v>
      </c>
    </row>
    <row r="266" spans="1:6" x14ac:dyDescent="0.25">
      <c r="B266" s="20">
        <v>20010110</v>
      </c>
      <c r="C266" s="19">
        <v>8058.5</v>
      </c>
      <c r="D266" s="19">
        <v>8063.5</v>
      </c>
      <c r="E266" s="19">
        <v>7937</v>
      </c>
      <c r="F266" s="19">
        <v>7997</v>
      </c>
    </row>
    <row r="267" spans="1:6" x14ac:dyDescent="0.25">
      <c r="B267" s="20">
        <v>20010111</v>
      </c>
      <c r="C267" s="19">
        <v>7997</v>
      </c>
      <c r="D267" s="19">
        <v>8132</v>
      </c>
      <c r="E267" s="19">
        <v>7984</v>
      </c>
      <c r="F267" s="19">
        <v>8126</v>
      </c>
    </row>
    <row r="268" spans="1:6" x14ac:dyDescent="0.25">
      <c r="B268" s="20">
        <v>20010112</v>
      </c>
      <c r="C268" s="19">
        <v>8128.5</v>
      </c>
      <c r="D268" s="19">
        <v>8197.5</v>
      </c>
      <c r="E268" s="19">
        <v>8116</v>
      </c>
      <c r="F268" s="19">
        <v>8142.5</v>
      </c>
    </row>
    <row r="269" spans="1:6" x14ac:dyDescent="0.25">
      <c r="B269" s="20">
        <v>20010115</v>
      </c>
      <c r="C269" s="19">
        <v>8166</v>
      </c>
      <c r="D269" s="19">
        <v>8202</v>
      </c>
      <c r="E269" s="19">
        <v>8136</v>
      </c>
      <c r="F269" s="19">
        <v>8175.5</v>
      </c>
    </row>
    <row r="270" spans="1:6" x14ac:dyDescent="0.25">
      <c r="B270" s="20">
        <v>20010116</v>
      </c>
      <c r="C270" s="19">
        <v>8178.5</v>
      </c>
      <c r="D270" s="19">
        <v>8182</v>
      </c>
      <c r="E270" s="19">
        <v>8094.5</v>
      </c>
      <c r="F270" s="19">
        <v>8159.5</v>
      </c>
    </row>
    <row r="271" spans="1:6" x14ac:dyDescent="0.25">
      <c r="B271" s="20">
        <v>20010117</v>
      </c>
      <c r="C271" s="19">
        <v>8199.5</v>
      </c>
      <c r="D271" s="19">
        <v>8315</v>
      </c>
      <c r="E271" s="19">
        <v>8199.5</v>
      </c>
      <c r="F271" s="19">
        <v>8285.5</v>
      </c>
    </row>
    <row r="272" spans="1:6" x14ac:dyDescent="0.25">
      <c r="B272" s="20">
        <v>20010118</v>
      </c>
      <c r="C272" s="19">
        <v>8263.5</v>
      </c>
      <c r="D272" s="19">
        <v>8300</v>
      </c>
      <c r="E272" s="19">
        <v>8233.5</v>
      </c>
      <c r="F272" s="19">
        <v>8289</v>
      </c>
    </row>
    <row r="273" spans="2:6" x14ac:dyDescent="0.25">
      <c r="B273" s="20">
        <v>20010119</v>
      </c>
      <c r="C273" s="19">
        <v>8348.5</v>
      </c>
      <c r="D273" s="19">
        <v>8378</v>
      </c>
      <c r="E273" s="19">
        <v>8274.5</v>
      </c>
      <c r="F273" s="19">
        <v>8303</v>
      </c>
    </row>
    <row r="274" spans="2:6" x14ac:dyDescent="0.25">
      <c r="B274" s="20">
        <v>20010122</v>
      </c>
      <c r="C274" s="19">
        <v>8308.5</v>
      </c>
      <c r="D274" s="19">
        <v>8332.5</v>
      </c>
      <c r="E274" s="19">
        <v>8237.5</v>
      </c>
      <c r="F274" s="19">
        <v>8298</v>
      </c>
    </row>
    <row r="275" spans="2:6" x14ac:dyDescent="0.25">
      <c r="B275" s="20">
        <v>20010123</v>
      </c>
      <c r="C275" s="19">
        <v>8300.5</v>
      </c>
      <c r="D275" s="19">
        <v>8348.5</v>
      </c>
      <c r="E275" s="19">
        <v>8244.5</v>
      </c>
      <c r="F275" s="19">
        <v>8343.5</v>
      </c>
    </row>
    <row r="276" spans="2:6" x14ac:dyDescent="0.25">
      <c r="B276" s="20">
        <v>20010124</v>
      </c>
      <c r="C276" s="19">
        <v>8366</v>
      </c>
      <c r="D276" s="19">
        <v>8392</v>
      </c>
      <c r="E276" s="19">
        <v>8325.5</v>
      </c>
      <c r="F276" s="19">
        <v>8336</v>
      </c>
    </row>
    <row r="277" spans="2:6" x14ac:dyDescent="0.25">
      <c r="B277" s="20">
        <v>20010125</v>
      </c>
      <c r="C277" s="19">
        <v>8337.5</v>
      </c>
      <c r="D277" s="19">
        <v>8415.5</v>
      </c>
      <c r="E277" s="19">
        <v>8314.5</v>
      </c>
      <c r="F277" s="19">
        <v>8380.5</v>
      </c>
    </row>
    <row r="278" spans="2:6" x14ac:dyDescent="0.25">
      <c r="B278" s="20">
        <v>20010126</v>
      </c>
      <c r="C278" s="19">
        <v>8315</v>
      </c>
      <c r="D278" s="19">
        <v>8338.5</v>
      </c>
      <c r="E278" s="19">
        <v>8290</v>
      </c>
      <c r="F278" s="19">
        <v>8331.5</v>
      </c>
    </row>
    <row r="279" spans="2:6" x14ac:dyDescent="0.25">
      <c r="B279" s="20">
        <v>20010129</v>
      </c>
      <c r="C279" s="19">
        <v>8331.5</v>
      </c>
      <c r="D279" s="19">
        <v>8388.5</v>
      </c>
      <c r="E279" s="19">
        <v>8297</v>
      </c>
      <c r="F279" s="19">
        <v>8381.5</v>
      </c>
    </row>
    <row r="280" spans="2:6" x14ac:dyDescent="0.25">
      <c r="B280" s="20">
        <v>20010130</v>
      </c>
      <c r="C280" s="19">
        <v>8382.5</v>
      </c>
      <c r="D280" s="19">
        <v>8426.5</v>
      </c>
      <c r="E280" s="19">
        <v>8341.5</v>
      </c>
      <c r="F280" s="19">
        <v>8364.5</v>
      </c>
    </row>
    <row r="281" spans="2:6" x14ac:dyDescent="0.25">
      <c r="B281" s="20">
        <v>20010131</v>
      </c>
      <c r="C281" s="19">
        <v>8379.5</v>
      </c>
      <c r="D281" s="19">
        <v>8423</v>
      </c>
      <c r="E281" s="19">
        <v>8354.5</v>
      </c>
      <c r="F281" s="19">
        <v>8401</v>
      </c>
    </row>
    <row r="282" spans="2:6" x14ac:dyDescent="0.25">
      <c r="B282" s="20">
        <v>20010201</v>
      </c>
      <c r="C282" s="19">
        <v>8377.5</v>
      </c>
      <c r="D282" s="19">
        <v>8397</v>
      </c>
      <c r="E282" s="19">
        <v>8336.5</v>
      </c>
      <c r="F282" s="19">
        <v>8353.5</v>
      </c>
    </row>
    <row r="283" spans="2:6" x14ac:dyDescent="0.25">
      <c r="B283" s="20">
        <v>20010202</v>
      </c>
      <c r="C283" s="19">
        <v>8383.5</v>
      </c>
      <c r="D283" s="19">
        <v>8386.5</v>
      </c>
      <c r="E283" s="19">
        <v>8259</v>
      </c>
      <c r="F283" s="19">
        <v>8268</v>
      </c>
    </row>
    <row r="284" spans="2:6" x14ac:dyDescent="0.25">
      <c r="B284" s="20">
        <v>20010205</v>
      </c>
      <c r="C284" s="19">
        <v>8235.5</v>
      </c>
      <c r="D284" s="19">
        <v>8268.5</v>
      </c>
      <c r="E284" s="19">
        <v>8229</v>
      </c>
      <c r="F284" s="19">
        <v>8263.5</v>
      </c>
    </row>
    <row r="285" spans="2:6" x14ac:dyDescent="0.25">
      <c r="B285" s="20">
        <v>20010206</v>
      </c>
      <c r="C285" s="19">
        <v>8270.5</v>
      </c>
      <c r="D285" s="19">
        <v>8322.5</v>
      </c>
      <c r="E285" s="19">
        <v>8250.5</v>
      </c>
      <c r="F285" s="19">
        <v>8306.5</v>
      </c>
    </row>
    <row r="286" spans="2:6" x14ac:dyDescent="0.25">
      <c r="B286" s="20">
        <v>20010207</v>
      </c>
      <c r="C286" s="19">
        <v>8270.5</v>
      </c>
      <c r="D286" s="19">
        <v>8278</v>
      </c>
      <c r="E286" s="19">
        <v>8217.5</v>
      </c>
      <c r="F286" s="19">
        <v>8218.5</v>
      </c>
    </row>
    <row r="287" spans="2:6" x14ac:dyDescent="0.25">
      <c r="B287" s="20">
        <v>20010208</v>
      </c>
      <c r="C287" s="19">
        <v>8232.5</v>
      </c>
      <c r="D287" s="19">
        <v>8292</v>
      </c>
      <c r="E287" s="19">
        <v>8211</v>
      </c>
      <c r="F287" s="19">
        <v>8256.5</v>
      </c>
    </row>
    <row r="288" spans="2:6" x14ac:dyDescent="0.25">
      <c r="B288" s="20">
        <v>20010209</v>
      </c>
      <c r="C288" s="19">
        <v>8229.5</v>
      </c>
      <c r="D288" s="19">
        <v>8238.5</v>
      </c>
      <c r="E288" s="19">
        <v>8124.5</v>
      </c>
      <c r="F288" s="19">
        <v>8127</v>
      </c>
    </row>
    <row r="289" spans="2:6" x14ac:dyDescent="0.25">
      <c r="B289" s="20">
        <v>20010212</v>
      </c>
      <c r="C289" s="19">
        <v>8140.5</v>
      </c>
      <c r="D289" s="19">
        <v>8197.5</v>
      </c>
      <c r="E289" s="19">
        <v>8129</v>
      </c>
      <c r="F289" s="19">
        <v>8190</v>
      </c>
    </row>
    <row r="290" spans="2:6" x14ac:dyDescent="0.25">
      <c r="B290" s="20">
        <v>20010213</v>
      </c>
      <c r="C290" s="19">
        <v>8206.5</v>
      </c>
      <c r="D290" s="19">
        <v>8228.5</v>
      </c>
      <c r="E290" s="19">
        <v>8167</v>
      </c>
      <c r="F290" s="19">
        <v>8192</v>
      </c>
    </row>
    <row r="291" spans="2:6" x14ac:dyDescent="0.25">
      <c r="B291" s="20">
        <v>20010214</v>
      </c>
      <c r="C291" s="19">
        <v>8153.5</v>
      </c>
      <c r="D291" s="19">
        <v>8165.5</v>
      </c>
      <c r="E291" s="19">
        <v>8076</v>
      </c>
      <c r="F291" s="19">
        <v>8112.5</v>
      </c>
    </row>
    <row r="292" spans="2:6" x14ac:dyDescent="0.25">
      <c r="B292" s="20">
        <v>20010215</v>
      </c>
      <c r="C292" s="19">
        <v>8130.5</v>
      </c>
      <c r="D292" s="19">
        <v>8200.5</v>
      </c>
      <c r="E292" s="19">
        <v>8104.5</v>
      </c>
      <c r="F292" s="19">
        <v>8188.5</v>
      </c>
    </row>
    <row r="293" spans="2:6" x14ac:dyDescent="0.25">
      <c r="B293" s="20">
        <v>20010216</v>
      </c>
      <c r="C293" s="19">
        <v>8138.5</v>
      </c>
      <c r="D293" s="19">
        <v>8151</v>
      </c>
      <c r="E293" s="19">
        <v>8073.5</v>
      </c>
      <c r="F293" s="19">
        <v>8073.5</v>
      </c>
    </row>
    <row r="294" spans="2:6" x14ac:dyDescent="0.25">
      <c r="B294" s="20">
        <v>20010219</v>
      </c>
      <c r="C294" s="19">
        <v>8098.5</v>
      </c>
      <c r="D294" s="19">
        <v>8111</v>
      </c>
      <c r="E294" s="19">
        <v>8068.5</v>
      </c>
      <c r="F294" s="19">
        <v>8089.5</v>
      </c>
    </row>
    <row r="295" spans="2:6" x14ac:dyDescent="0.25">
      <c r="B295" s="20">
        <v>20010220</v>
      </c>
      <c r="C295" s="19">
        <v>8099.5</v>
      </c>
      <c r="D295" s="19">
        <v>8149</v>
      </c>
      <c r="E295" s="19">
        <v>8042</v>
      </c>
      <c r="F295" s="19">
        <v>8063.5</v>
      </c>
    </row>
    <row r="296" spans="2:6" x14ac:dyDescent="0.25">
      <c r="B296" s="20">
        <v>20010221</v>
      </c>
      <c r="C296" s="19">
        <v>8028.5</v>
      </c>
      <c r="D296" s="19">
        <v>8034.5</v>
      </c>
      <c r="E296" s="19">
        <v>7929</v>
      </c>
      <c r="F296" s="19">
        <v>7966.5</v>
      </c>
    </row>
    <row r="297" spans="2:6" x14ac:dyDescent="0.25">
      <c r="B297" s="20">
        <v>20010222</v>
      </c>
      <c r="C297" s="19">
        <v>7929.5</v>
      </c>
      <c r="D297" s="19">
        <v>7977</v>
      </c>
      <c r="E297" s="19">
        <v>7836</v>
      </c>
      <c r="F297" s="19">
        <v>7881.5</v>
      </c>
    </row>
    <row r="298" spans="2:6" x14ac:dyDescent="0.25">
      <c r="B298" s="20">
        <v>20010223</v>
      </c>
      <c r="C298" s="19">
        <v>7916.5</v>
      </c>
      <c r="D298" s="19">
        <v>7933.5</v>
      </c>
      <c r="E298" s="19">
        <v>7675.5</v>
      </c>
      <c r="F298" s="19">
        <v>7680.5</v>
      </c>
    </row>
    <row r="299" spans="2:6" x14ac:dyDescent="0.25">
      <c r="B299" s="20">
        <v>20010226</v>
      </c>
      <c r="C299" s="19">
        <v>7772.5</v>
      </c>
      <c r="D299" s="19">
        <v>7826.5</v>
      </c>
      <c r="E299" s="19">
        <v>7742</v>
      </c>
      <c r="F299" s="19">
        <v>7793.5</v>
      </c>
    </row>
    <row r="300" spans="2:6" x14ac:dyDescent="0.25">
      <c r="B300" s="20">
        <v>20010227</v>
      </c>
      <c r="C300" s="19">
        <v>7806</v>
      </c>
      <c r="D300" s="19">
        <v>7872.5</v>
      </c>
      <c r="E300" s="19">
        <v>7771.5</v>
      </c>
      <c r="F300" s="19">
        <v>7807.5</v>
      </c>
    </row>
    <row r="301" spans="2:6" x14ac:dyDescent="0.25">
      <c r="B301" s="20">
        <v>20010228</v>
      </c>
      <c r="C301" s="19">
        <v>7793.5</v>
      </c>
      <c r="D301" s="19">
        <v>7900</v>
      </c>
      <c r="E301" s="19">
        <v>7780</v>
      </c>
      <c r="F301" s="19">
        <v>7813</v>
      </c>
    </row>
    <row r="302" spans="2:6" x14ac:dyDescent="0.25">
      <c r="B302" s="20">
        <v>20010301</v>
      </c>
      <c r="C302" s="19">
        <v>7773.5</v>
      </c>
      <c r="D302" s="19">
        <v>7786.5</v>
      </c>
      <c r="E302" s="19">
        <v>7703.5</v>
      </c>
      <c r="F302" s="19">
        <v>7710</v>
      </c>
    </row>
    <row r="303" spans="2:6" x14ac:dyDescent="0.25">
      <c r="B303" s="20">
        <v>20010302</v>
      </c>
      <c r="C303" s="19">
        <v>7718.5</v>
      </c>
      <c r="D303" s="19">
        <v>7793.5</v>
      </c>
      <c r="E303" s="19">
        <v>7657</v>
      </c>
      <c r="F303" s="19">
        <v>7787.5</v>
      </c>
    </row>
    <row r="304" spans="2:6" x14ac:dyDescent="0.25">
      <c r="B304" s="20">
        <v>20010305</v>
      </c>
      <c r="C304" s="19">
        <v>7787.5</v>
      </c>
      <c r="D304" s="19">
        <v>7822</v>
      </c>
      <c r="E304" s="19">
        <v>7739</v>
      </c>
      <c r="F304" s="19">
        <v>7796</v>
      </c>
    </row>
    <row r="305" spans="2:6" x14ac:dyDescent="0.25">
      <c r="B305" s="20">
        <v>20010306</v>
      </c>
      <c r="C305" s="19">
        <v>7838.5</v>
      </c>
      <c r="D305" s="19">
        <v>7915.5</v>
      </c>
      <c r="E305" s="19">
        <v>7835.5</v>
      </c>
      <c r="F305" s="19">
        <v>7905.5</v>
      </c>
    </row>
    <row r="306" spans="2:6" x14ac:dyDescent="0.25">
      <c r="B306" s="20">
        <v>20010307</v>
      </c>
      <c r="C306" s="19">
        <v>7867.5</v>
      </c>
      <c r="D306" s="19">
        <v>7948.5</v>
      </c>
      <c r="E306" s="19">
        <v>7859</v>
      </c>
      <c r="F306" s="19">
        <v>7923</v>
      </c>
    </row>
    <row r="307" spans="2:6" x14ac:dyDescent="0.25">
      <c r="B307" s="20">
        <v>20010308</v>
      </c>
      <c r="C307" s="19">
        <v>7933.5</v>
      </c>
      <c r="D307" s="19">
        <v>7943.5</v>
      </c>
      <c r="E307" s="19">
        <v>7850.5</v>
      </c>
      <c r="F307" s="19">
        <v>7864.5</v>
      </c>
    </row>
    <row r="308" spans="2:6" x14ac:dyDescent="0.25">
      <c r="B308" s="20">
        <v>20010309</v>
      </c>
      <c r="C308" s="19">
        <v>7833.5</v>
      </c>
      <c r="D308" s="19">
        <v>7867.5</v>
      </c>
      <c r="E308" s="19">
        <v>7793.5</v>
      </c>
      <c r="F308" s="19">
        <v>7816.5</v>
      </c>
    </row>
    <row r="309" spans="2:6" x14ac:dyDescent="0.25">
      <c r="B309" s="20">
        <v>20010312</v>
      </c>
      <c r="C309" s="19">
        <v>7753.5</v>
      </c>
      <c r="D309" s="19">
        <v>7758.5</v>
      </c>
      <c r="E309" s="19">
        <v>7643</v>
      </c>
      <c r="F309" s="19">
        <v>7645</v>
      </c>
    </row>
    <row r="310" spans="2:6" x14ac:dyDescent="0.25">
      <c r="B310" s="20">
        <v>20010313</v>
      </c>
      <c r="C310" s="19">
        <v>7565.5</v>
      </c>
      <c r="D310" s="19">
        <v>7616.5</v>
      </c>
      <c r="E310" s="19">
        <v>7531</v>
      </c>
      <c r="F310" s="19">
        <v>7566</v>
      </c>
    </row>
    <row r="311" spans="2:6" x14ac:dyDescent="0.25">
      <c r="B311" s="20">
        <v>20010314</v>
      </c>
      <c r="C311" s="19">
        <v>7603.5</v>
      </c>
      <c r="D311" s="19">
        <v>7603.5</v>
      </c>
      <c r="E311" s="19">
        <v>7254.5</v>
      </c>
      <c r="F311" s="19">
        <v>7385.5</v>
      </c>
    </row>
    <row r="312" spans="2:6" x14ac:dyDescent="0.25">
      <c r="B312" s="20">
        <v>20010315</v>
      </c>
      <c r="C312" s="19">
        <v>7441</v>
      </c>
      <c r="D312" s="19">
        <v>7476.5</v>
      </c>
      <c r="E312" s="19">
        <v>7357.5</v>
      </c>
      <c r="F312" s="19">
        <v>7447</v>
      </c>
    </row>
    <row r="313" spans="2:6" x14ac:dyDescent="0.25">
      <c r="B313" s="20">
        <v>20010316</v>
      </c>
      <c r="C313" s="19">
        <v>7456</v>
      </c>
      <c r="D313" s="19">
        <v>7464.5</v>
      </c>
      <c r="E313" s="19">
        <v>7320.5</v>
      </c>
      <c r="F313" s="19">
        <v>7334.5</v>
      </c>
    </row>
    <row r="314" spans="2:6" x14ac:dyDescent="0.25">
      <c r="B314" s="20">
        <v>20010319</v>
      </c>
      <c r="C314" s="19">
        <v>7365</v>
      </c>
      <c r="D314" s="19">
        <v>7406.5</v>
      </c>
      <c r="E314" s="19">
        <v>7238.5</v>
      </c>
      <c r="F314" s="19">
        <v>7261.5</v>
      </c>
    </row>
    <row r="315" spans="2:6" x14ac:dyDescent="0.25">
      <c r="B315" s="20">
        <v>20010320</v>
      </c>
      <c r="C315" s="19">
        <v>7320</v>
      </c>
      <c r="D315" s="19">
        <v>7379.5</v>
      </c>
      <c r="E315" s="19">
        <v>7300.5</v>
      </c>
      <c r="F315" s="19">
        <v>7371.5</v>
      </c>
    </row>
    <row r="316" spans="2:6" x14ac:dyDescent="0.25">
      <c r="B316" s="20">
        <v>20010321</v>
      </c>
      <c r="C316" s="19">
        <v>7269.5</v>
      </c>
      <c r="D316" s="19">
        <v>7322.5</v>
      </c>
      <c r="E316" s="19">
        <v>7188.5</v>
      </c>
      <c r="F316" s="19">
        <v>7214.5</v>
      </c>
    </row>
    <row r="317" spans="2:6" x14ac:dyDescent="0.25">
      <c r="B317" s="20">
        <v>20010322</v>
      </c>
      <c r="C317" s="19">
        <v>7187.5</v>
      </c>
      <c r="D317" s="19">
        <v>7201.5</v>
      </c>
      <c r="E317" s="19">
        <v>6939</v>
      </c>
      <c r="F317" s="19">
        <v>6969.5</v>
      </c>
    </row>
    <row r="318" spans="2:6" x14ac:dyDescent="0.25">
      <c r="B318" s="20">
        <v>20010323</v>
      </c>
      <c r="C318" s="19">
        <v>7089.5</v>
      </c>
      <c r="D318" s="19">
        <v>7161.5</v>
      </c>
      <c r="E318" s="19">
        <v>7052.5</v>
      </c>
      <c r="F318" s="19">
        <v>7138.5</v>
      </c>
    </row>
    <row r="319" spans="2:6" x14ac:dyDescent="0.25">
      <c r="B319" s="20">
        <v>20010326</v>
      </c>
      <c r="C319" s="19">
        <v>7207.5</v>
      </c>
      <c r="D319" s="19">
        <v>7343.5</v>
      </c>
      <c r="E319" s="19">
        <v>7185</v>
      </c>
      <c r="F319" s="19">
        <v>7338</v>
      </c>
    </row>
    <row r="320" spans="2:6" x14ac:dyDescent="0.25">
      <c r="B320" s="20">
        <v>20010327</v>
      </c>
      <c r="C320" s="19">
        <v>7294.5</v>
      </c>
      <c r="D320" s="19">
        <v>7505</v>
      </c>
      <c r="E320" s="19">
        <v>7275</v>
      </c>
      <c r="F320" s="19">
        <v>7495.5</v>
      </c>
    </row>
    <row r="321" spans="2:6" x14ac:dyDescent="0.25">
      <c r="B321" s="20">
        <v>20010328</v>
      </c>
      <c r="C321" s="19">
        <v>7454.5</v>
      </c>
      <c r="D321" s="19">
        <v>7466.5</v>
      </c>
      <c r="E321" s="19">
        <v>7361.5</v>
      </c>
      <c r="F321" s="19">
        <v>7381.5</v>
      </c>
    </row>
    <row r="322" spans="2:6" x14ac:dyDescent="0.25">
      <c r="B322" s="20">
        <v>20010329</v>
      </c>
      <c r="C322" s="19">
        <v>7342.5</v>
      </c>
      <c r="D322" s="19">
        <v>7463.5</v>
      </c>
      <c r="E322" s="19">
        <v>7293</v>
      </c>
      <c r="F322" s="19">
        <v>7454.5</v>
      </c>
    </row>
    <row r="323" spans="2:6" x14ac:dyDescent="0.25">
      <c r="B323" s="20">
        <v>20010330</v>
      </c>
      <c r="C323" s="19">
        <v>7424.5</v>
      </c>
      <c r="D323" s="19">
        <v>7524.5</v>
      </c>
      <c r="E323" s="19">
        <v>7379.5</v>
      </c>
      <c r="F323" s="19">
        <v>7390</v>
      </c>
    </row>
    <row r="324" spans="2:6" x14ac:dyDescent="0.25">
      <c r="B324" s="20">
        <v>20010402</v>
      </c>
      <c r="C324" s="19">
        <v>7488.5</v>
      </c>
      <c r="D324" s="19">
        <v>7489.5</v>
      </c>
      <c r="E324" s="19">
        <v>7276.5</v>
      </c>
      <c r="F324" s="19">
        <v>7293.5</v>
      </c>
    </row>
    <row r="325" spans="2:6" x14ac:dyDescent="0.25">
      <c r="B325" s="20">
        <v>20010403</v>
      </c>
      <c r="C325" s="19">
        <v>7273.5</v>
      </c>
      <c r="D325" s="19">
        <v>7284</v>
      </c>
      <c r="E325" s="19">
        <v>7091</v>
      </c>
      <c r="F325" s="19">
        <v>7115</v>
      </c>
    </row>
    <row r="326" spans="2:6" x14ac:dyDescent="0.25">
      <c r="B326" s="20">
        <v>20010404</v>
      </c>
      <c r="C326" s="19">
        <v>7089.5</v>
      </c>
      <c r="D326" s="19">
        <v>7213.5</v>
      </c>
      <c r="E326" s="19">
        <v>6962.5</v>
      </c>
      <c r="F326" s="19">
        <v>7170</v>
      </c>
    </row>
    <row r="327" spans="2:6" x14ac:dyDescent="0.25">
      <c r="B327" s="20">
        <v>20010405</v>
      </c>
      <c r="C327" s="19">
        <v>7230.5</v>
      </c>
      <c r="D327" s="19">
        <v>7367.5</v>
      </c>
      <c r="E327" s="19">
        <v>7208.5</v>
      </c>
      <c r="F327" s="19">
        <v>7355</v>
      </c>
    </row>
    <row r="328" spans="2:6" x14ac:dyDescent="0.25">
      <c r="B328" s="20">
        <v>20010406</v>
      </c>
      <c r="C328" s="19">
        <v>7396.5</v>
      </c>
      <c r="D328" s="19">
        <v>7398</v>
      </c>
      <c r="E328" s="19">
        <v>7230</v>
      </c>
      <c r="F328" s="19">
        <v>7270</v>
      </c>
    </row>
    <row r="329" spans="2:6" x14ac:dyDescent="0.25">
      <c r="B329" s="20">
        <v>20010409</v>
      </c>
      <c r="C329" s="19">
        <v>7254.5</v>
      </c>
      <c r="D329" s="19">
        <v>7394</v>
      </c>
      <c r="E329" s="19">
        <v>7251.5</v>
      </c>
      <c r="F329" s="19">
        <v>7361.5</v>
      </c>
    </row>
    <row r="330" spans="2:6" x14ac:dyDescent="0.25">
      <c r="B330" s="20">
        <v>20010410</v>
      </c>
      <c r="C330" s="19">
        <v>7372</v>
      </c>
      <c r="D330" s="19">
        <v>7494.5</v>
      </c>
      <c r="E330" s="19">
        <v>7365.5</v>
      </c>
      <c r="F330" s="19">
        <v>7465</v>
      </c>
    </row>
    <row r="331" spans="2:6" x14ac:dyDescent="0.25">
      <c r="B331" s="20">
        <v>20010411</v>
      </c>
      <c r="C331" s="19">
        <v>7454.5</v>
      </c>
      <c r="D331" s="19">
        <v>7594.5</v>
      </c>
      <c r="E331" s="19">
        <v>7449.5</v>
      </c>
      <c r="F331" s="19">
        <v>7522.5</v>
      </c>
    </row>
    <row r="332" spans="2:6" x14ac:dyDescent="0.25">
      <c r="B332" s="20">
        <v>20010412</v>
      </c>
      <c r="C332" s="19">
        <v>7543.5</v>
      </c>
      <c r="D332" s="19">
        <v>7607.5</v>
      </c>
      <c r="E332" s="19">
        <v>7487.5</v>
      </c>
      <c r="F332" s="19">
        <v>7599.5</v>
      </c>
    </row>
    <row r="333" spans="2:6" x14ac:dyDescent="0.25">
      <c r="B333" s="20">
        <v>20010417</v>
      </c>
      <c r="C333" s="19">
        <v>7502.5</v>
      </c>
      <c r="D333" s="19">
        <v>7543</v>
      </c>
      <c r="E333" s="19">
        <v>7406.5</v>
      </c>
      <c r="F333" s="19">
        <v>7507</v>
      </c>
    </row>
    <row r="334" spans="2:6" x14ac:dyDescent="0.25">
      <c r="B334" s="20">
        <v>20010418</v>
      </c>
      <c r="C334" s="19">
        <v>7622.5</v>
      </c>
      <c r="D334" s="19">
        <v>7778.5</v>
      </c>
      <c r="E334" s="19">
        <v>7608.5</v>
      </c>
      <c r="F334" s="19">
        <v>7752.5</v>
      </c>
    </row>
    <row r="335" spans="2:6" x14ac:dyDescent="0.25">
      <c r="B335" s="20">
        <v>20010419</v>
      </c>
      <c r="C335" s="19">
        <v>7759.5</v>
      </c>
      <c r="D335" s="19">
        <v>7767.5</v>
      </c>
      <c r="E335" s="19">
        <v>7686</v>
      </c>
      <c r="F335" s="19">
        <v>7760.5</v>
      </c>
    </row>
    <row r="336" spans="2:6" x14ac:dyDescent="0.25">
      <c r="B336" s="20">
        <v>20010420</v>
      </c>
      <c r="C336" s="19">
        <v>7776.5</v>
      </c>
      <c r="D336" s="19">
        <v>7783.5</v>
      </c>
      <c r="E336" s="19">
        <v>7679</v>
      </c>
      <c r="F336" s="19">
        <v>7698.5</v>
      </c>
    </row>
    <row r="337" spans="2:6" x14ac:dyDescent="0.25">
      <c r="B337" s="20">
        <v>20010423</v>
      </c>
      <c r="C337" s="19">
        <v>7694.5</v>
      </c>
      <c r="D337" s="19">
        <v>7696.5</v>
      </c>
      <c r="E337" s="19">
        <v>7610</v>
      </c>
      <c r="F337" s="19">
        <v>7631.5</v>
      </c>
    </row>
    <row r="338" spans="2:6" x14ac:dyDescent="0.25">
      <c r="B338" s="20">
        <v>20010424</v>
      </c>
      <c r="C338" s="19">
        <v>7639.5</v>
      </c>
      <c r="D338" s="19">
        <v>7745</v>
      </c>
      <c r="E338" s="19">
        <v>7634.5</v>
      </c>
      <c r="F338" s="19">
        <v>7716.5</v>
      </c>
    </row>
    <row r="339" spans="2:6" x14ac:dyDescent="0.25">
      <c r="B339" s="20">
        <v>20010425</v>
      </c>
      <c r="C339" s="19">
        <v>7665.5</v>
      </c>
      <c r="D339" s="19">
        <v>7726.5</v>
      </c>
      <c r="E339" s="19">
        <v>7641.5</v>
      </c>
      <c r="F339" s="19">
        <v>7720</v>
      </c>
    </row>
    <row r="340" spans="2:6" x14ac:dyDescent="0.25">
      <c r="B340" s="20">
        <v>20010426</v>
      </c>
      <c r="C340" s="19">
        <v>7722.5</v>
      </c>
      <c r="D340" s="19">
        <v>7749.5</v>
      </c>
      <c r="E340" s="19">
        <v>7637.5</v>
      </c>
      <c r="F340" s="19">
        <v>7731.5</v>
      </c>
    </row>
    <row r="341" spans="2:6" x14ac:dyDescent="0.25">
      <c r="B341" s="20">
        <v>20010427</v>
      </c>
      <c r="C341" s="19">
        <v>7680.5</v>
      </c>
      <c r="D341" s="19">
        <v>7777.5</v>
      </c>
      <c r="E341" s="19">
        <v>7654.5</v>
      </c>
      <c r="F341" s="19">
        <v>7758.5</v>
      </c>
    </row>
    <row r="342" spans="2:6" x14ac:dyDescent="0.25">
      <c r="B342" s="20">
        <v>20010430</v>
      </c>
      <c r="C342" s="19">
        <v>7774.5</v>
      </c>
      <c r="D342" s="19">
        <v>7860</v>
      </c>
      <c r="E342" s="19">
        <v>7764.5</v>
      </c>
      <c r="F342" s="19">
        <v>7844.5</v>
      </c>
    </row>
    <row r="343" spans="2:6" x14ac:dyDescent="0.25">
      <c r="B343" s="20">
        <v>20010502</v>
      </c>
      <c r="C343" s="19">
        <v>7859.5</v>
      </c>
      <c r="D343" s="19">
        <v>7868</v>
      </c>
      <c r="E343" s="19">
        <v>7771</v>
      </c>
      <c r="F343" s="19">
        <v>7809</v>
      </c>
    </row>
    <row r="344" spans="2:6" x14ac:dyDescent="0.25">
      <c r="B344" s="20">
        <v>20010503</v>
      </c>
      <c r="C344" s="19">
        <v>7819.5</v>
      </c>
      <c r="D344" s="19">
        <v>7828.5</v>
      </c>
      <c r="E344" s="19">
        <v>7643.5</v>
      </c>
      <c r="F344" s="19">
        <v>7655.5</v>
      </c>
    </row>
    <row r="345" spans="2:6" x14ac:dyDescent="0.25">
      <c r="B345" s="20">
        <v>20010504</v>
      </c>
      <c r="C345" s="19">
        <v>7664.5</v>
      </c>
      <c r="D345" s="19">
        <v>7727</v>
      </c>
      <c r="E345" s="19">
        <v>7585</v>
      </c>
      <c r="F345" s="19">
        <v>7724</v>
      </c>
    </row>
    <row r="346" spans="2:6" x14ac:dyDescent="0.25">
      <c r="B346" s="20">
        <v>20010507</v>
      </c>
      <c r="C346" s="19">
        <v>7738.5</v>
      </c>
      <c r="D346" s="19">
        <v>7777.5</v>
      </c>
      <c r="E346" s="19">
        <v>7678</v>
      </c>
      <c r="F346" s="19">
        <v>7703.5</v>
      </c>
    </row>
    <row r="347" spans="2:6" x14ac:dyDescent="0.25">
      <c r="B347" s="20">
        <v>20010508</v>
      </c>
      <c r="C347" s="19">
        <v>7684.5</v>
      </c>
      <c r="D347" s="19">
        <v>7758.5</v>
      </c>
      <c r="E347" s="19">
        <v>7653</v>
      </c>
      <c r="F347" s="19">
        <v>7689.5</v>
      </c>
    </row>
    <row r="348" spans="2:6" x14ac:dyDescent="0.25">
      <c r="B348" s="20">
        <v>20010509</v>
      </c>
      <c r="C348" s="19">
        <v>7659.5</v>
      </c>
      <c r="D348" s="19">
        <v>7678.5</v>
      </c>
      <c r="E348" s="19">
        <v>7604.5</v>
      </c>
      <c r="F348" s="19">
        <v>7642.5</v>
      </c>
    </row>
    <row r="349" spans="2:6" x14ac:dyDescent="0.25">
      <c r="B349" s="20">
        <v>20010510</v>
      </c>
      <c r="C349" s="19">
        <v>7655</v>
      </c>
      <c r="D349" s="19">
        <v>7800.5</v>
      </c>
      <c r="E349" s="19">
        <v>7655</v>
      </c>
      <c r="F349" s="19">
        <v>7756.5</v>
      </c>
    </row>
    <row r="350" spans="2:6" x14ac:dyDescent="0.25">
      <c r="B350" s="20">
        <v>20010511</v>
      </c>
      <c r="C350" s="19">
        <v>7714.5</v>
      </c>
      <c r="D350" s="19">
        <v>7770.5</v>
      </c>
      <c r="E350" s="19">
        <v>7697</v>
      </c>
      <c r="F350" s="19">
        <v>7710.5</v>
      </c>
    </row>
    <row r="351" spans="2:6" x14ac:dyDescent="0.25">
      <c r="B351" s="20">
        <v>20010514</v>
      </c>
      <c r="C351" s="19">
        <v>7684.5</v>
      </c>
      <c r="D351" s="19">
        <v>7689</v>
      </c>
      <c r="E351" s="19">
        <v>7615.5</v>
      </c>
      <c r="F351" s="19">
        <v>7627.5</v>
      </c>
    </row>
    <row r="352" spans="2:6" x14ac:dyDescent="0.25">
      <c r="B352" s="20">
        <v>20010515</v>
      </c>
      <c r="C352" s="19">
        <v>7670.5</v>
      </c>
      <c r="D352" s="19">
        <v>7675.5</v>
      </c>
      <c r="E352" s="19">
        <v>7597.5</v>
      </c>
      <c r="F352" s="19">
        <v>7624.5</v>
      </c>
    </row>
    <row r="353" spans="2:6" x14ac:dyDescent="0.25">
      <c r="B353" s="20">
        <v>20010516</v>
      </c>
      <c r="C353" s="19">
        <v>7614.5</v>
      </c>
      <c r="D353" s="19">
        <v>7754.5</v>
      </c>
      <c r="E353" s="19">
        <v>7531</v>
      </c>
      <c r="F353" s="19">
        <v>7748.5</v>
      </c>
    </row>
    <row r="354" spans="2:6" x14ac:dyDescent="0.25">
      <c r="B354" s="20">
        <v>20010517</v>
      </c>
      <c r="C354" s="19">
        <v>7801.5</v>
      </c>
      <c r="D354" s="19">
        <v>7809.5</v>
      </c>
      <c r="E354" s="19">
        <v>7712</v>
      </c>
      <c r="F354" s="19">
        <v>7738.5</v>
      </c>
    </row>
    <row r="355" spans="2:6" x14ac:dyDescent="0.25">
      <c r="B355" s="20">
        <v>20010518</v>
      </c>
      <c r="C355" s="19">
        <v>7709.5</v>
      </c>
      <c r="D355" s="19">
        <v>7793.5</v>
      </c>
      <c r="E355" s="19">
        <v>7696.5</v>
      </c>
      <c r="F355" s="19">
        <v>7762.5</v>
      </c>
    </row>
    <row r="356" spans="2:6" x14ac:dyDescent="0.25">
      <c r="B356" s="20">
        <v>20010521</v>
      </c>
      <c r="C356" s="19">
        <v>7789.5</v>
      </c>
      <c r="D356" s="19">
        <v>7841.5</v>
      </c>
      <c r="E356" s="19">
        <v>7709.5</v>
      </c>
      <c r="F356" s="19">
        <v>7817.5</v>
      </c>
    </row>
    <row r="357" spans="2:6" x14ac:dyDescent="0.25">
      <c r="B357" s="20">
        <v>20010522</v>
      </c>
      <c r="C357" s="19">
        <v>7843.5</v>
      </c>
      <c r="D357" s="19">
        <v>7917</v>
      </c>
      <c r="E357" s="19">
        <v>7820.5</v>
      </c>
      <c r="F357" s="19">
        <v>7841.5</v>
      </c>
    </row>
    <row r="358" spans="2:6" x14ac:dyDescent="0.25">
      <c r="B358" s="20">
        <v>20010523</v>
      </c>
      <c r="C358" s="19">
        <v>7817.5</v>
      </c>
      <c r="D358" s="19">
        <v>7867.5</v>
      </c>
      <c r="E358" s="19">
        <v>7786</v>
      </c>
      <c r="F358" s="19">
        <v>7814.5</v>
      </c>
    </row>
    <row r="359" spans="2:6" x14ac:dyDescent="0.25">
      <c r="B359" s="20">
        <v>20010524</v>
      </c>
      <c r="C359" s="19">
        <v>7785.5</v>
      </c>
      <c r="D359" s="19">
        <v>7887.5</v>
      </c>
      <c r="E359" s="19">
        <v>7774.5</v>
      </c>
      <c r="F359" s="19">
        <v>7851.5</v>
      </c>
    </row>
    <row r="360" spans="2:6" x14ac:dyDescent="0.25">
      <c r="B360" s="20">
        <v>20010525</v>
      </c>
      <c r="C360" s="19">
        <v>7851.5</v>
      </c>
      <c r="D360" s="19">
        <v>7879.5</v>
      </c>
      <c r="E360" s="19">
        <v>7779</v>
      </c>
      <c r="F360" s="19">
        <v>7799.5</v>
      </c>
    </row>
    <row r="361" spans="2:6" x14ac:dyDescent="0.25">
      <c r="B361" s="20">
        <v>20010528</v>
      </c>
      <c r="C361" s="19">
        <v>7779.5</v>
      </c>
      <c r="D361" s="19">
        <v>7849.5</v>
      </c>
      <c r="E361" s="19">
        <v>7760</v>
      </c>
      <c r="F361" s="19">
        <v>7788.5</v>
      </c>
    </row>
    <row r="362" spans="2:6" x14ac:dyDescent="0.25">
      <c r="B362" s="20">
        <v>20010529</v>
      </c>
      <c r="C362" s="19">
        <v>7793.5</v>
      </c>
      <c r="D362" s="19">
        <v>7816</v>
      </c>
      <c r="E362" s="19">
        <v>7686.5</v>
      </c>
      <c r="F362" s="19">
        <v>7694</v>
      </c>
    </row>
    <row r="363" spans="2:6" x14ac:dyDescent="0.25">
      <c r="B363" s="20">
        <v>20010530</v>
      </c>
      <c r="C363" s="19">
        <v>7664.5</v>
      </c>
      <c r="D363" s="19">
        <v>7682.5</v>
      </c>
      <c r="E363" s="19">
        <v>7616.5</v>
      </c>
      <c r="F363" s="19">
        <v>7619.5</v>
      </c>
    </row>
    <row r="364" spans="2:6" x14ac:dyDescent="0.25">
      <c r="B364" s="20">
        <v>20010531</v>
      </c>
      <c r="C364" s="19">
        <v>7594.5</v>
      </c>
      <c r="D364" s="19">
        <v>7727.5</v>
      </c>
      <c r="E364" s="19">
        <v>7563</v>
      </c>
      <c r="F364" s="19">
        <v>7717</v>
      </c>
    </row>
    <row r="365" spans="2:6" x14ac:dyDescent="0.25">
      <c r="B365" s="20">
        <v>20010601</v>
      </c>
      <c r="C365" s="19">
        <v>7679.5</v>
      </c>
      <c r="D365" s="19">
        <v>7750</v>
      </c>
      <c r="E365" s="19">
        <v>7624.5</v>
      </c>
      <c r="F365" s="19">
        <v>7708</v>
      </c>
    </row>
    <row r="366" spans="2:6" x14ac:dyDescent="0.25">
      <c r="B366" s="20">
        <v>20010604</v>
      </c>
      <c r="C366" s="19">
        <v>7714.5</v>
      </c>
      <c r="D366" s="19">
        <v>7760.5</v>
      </c>
      <c r="E366" s="19">
        <v>7708.5</v>
      </c>
      <c r="F366" s="19">
        <v>7736.5</v>
      </c>
    </row>
    <row r="367" spans="2:6" x14ac:dyDescent="0.25">
      <c r="B367" s="20">
        <v>20010605</v>
      </c>
      <c r="C367" s="19">
        <v>7774.5</v>
      </c>
      <c r="D367" s="19">
        <v>7833.5</v>
      </c>
      <c r="E367" s="19">
        <v>7723</v>
      </c>
      <c r="F367" s="19">
        <v>7828.5</v>
      </c>
    </row>
    <row r="368" spans="2:6" x14ac:dyDescent="0.25">
      <c r="B368" s="20">
        <v>20010606</v>
      </c>
      <c r="C368" s="19">
        <v>7840.5</v>
      </c>
      <c r="D368" s="19">
        <v>7844.5</v>
      </c>
      <c r="E368" s="19">
        <v>7742</v>
      </c>
      <c r="F368" s="19">
        <v>7772.5</v>
      </c>
    </row>
    <row r="369" spans="2:6" x14ac:dyDescent="0.25">
      <c r="B369" s="20">
        <v>20010607</v>
      </c>
      <c r="C369" s="19">
        <v>7769.5</v>
      </c>
      <c r="D369" s="19">
        <v>7791.5</v>
      </c>
      <c r="E369" s="19">
        <v>7725.5</v>
      </c>
      <c r="F369" s="19">
        <v>7782.5</v>
      </c>
    </row>
    <row r="370" spans="2:6" x14ac:dyDescent="0.25">
      <c r="B370" s="20">
        <v>20010608</v>
      </c>
      <c r="C370" s="19">
        <v>7799.5</v>
      </c>
      <c r="D370" s="19">
        <v>7837</v>
      </c>
      <c r="E370" s="19">
        <v>7737</v>
      </c>
      <c r="F370" s="19">
        <v>7746.5</v>
      </c>
    </row>
    <row r="371" spans="2:6" x14ac:dyDescent="0.25">
      <c r="B371" s="20">
        <v>20010611</v>
      </c>
      <c r="C371" s="19">
        <v>7746.5</v>
      </c>
      <c r="D371" s="19">
        <v>7797.5</v>
      </c>
      <c r="E371" s="19">
        <v>7704.5</v>
      </c>
      <c r="F371" s="19">
        <v>7735.5</v>
      </c>
    </row>
    <row r="372" spans="2:6" x14ac:dyDescent="0.25">
      <c r="B372" s="20">
        <v>20010612</v>
      </c>
      <c r="C372" s="19">
        <v>7729.5</v>
      </c>
      <c r="D372" s="19">
        <v>7739</v>
      </c>
      <c r="E372" s="19">
        <v>7593.5</v>
      </c>
      <c r="F372" s="19">
        <v>7628.5</v>
      </c>
    </row>
    <row r="373" spans="2:6" x14ac:dyDescent="0.25">
      <c r="B373" s="20">
        <v>20010613</v>
      </c>
      <c r="C373" s="19">
        <v>7664</v>
      </c>
      <c r="D373" s="19">
        <v>7713.5</v>
      </c>
      <c r="E373" s="19">
        <v>7644</v>
      </c>
      <c r="F373" s="19">
        <v>7688</v>
      </c>
    </row>
    <row r="374" spans="2:6" x14ac:dyDescent="0.25">
      <c r="B374" s="20">
        <v>20010614</v>
      </c>
      <c r="C374" s="19">
        <v>7659</v>
      </c>
      <c r="D374" s="19">
        <v>7663</v>
      </c>
      <c r="E374" s="19">
        <v>7582</v>
      </c>
      <c r="F374" s="19">
        <v>7589.5</v>
      </c>
    </row>
    <row r="375" spans="2:6" x14ac:dyDescent="0.25">
      <c r="B375" s="20">
        <v>20010615</v>
      </c>
      <c r="C375" s="19">
        <v>7554</v>
      </c>
      <c r="D375" s="19">
        <v>7589</v>
      </c>
      <c r="E375" s="19">
        <v>7451</v>
      </c>
      <c r="F375" s="19">
        <v>7495</v>
      </c>
    </row>
    <row r="376" spans="2:6" x14ac:dyDescent="0.25">
      <c r="B376" s="20">
        <v>20010618</v>
      </c>
      <c r="C376" s="19">
        <v>7514</v>
      </c>
      <c r="D376" s="19">
        <v>7514</v>
      </c>
      <c r="E376" s="19">
        <v>7412</v>
      </c>
      <c r="F376" s="19">
        <v>7433.5</v>
      </c>
    </row>
    <row r="377" spans="2:6" x14ac:dyDescent="0.25">
      <c r="B377" s="20">
        <v>20010619</v>
      </c>
      <c r="C377" s="19">
        <v>7454</v>
      </c>
      <c r="D377" s="19">
        <v>7542</v>
      </c>
      <c r="E377" s="19">
        <v>7449</v>
      </c>
      <c r="F377" s="19">
        <v>7490</v>
      </c>
    </row>
    <row r="378" spans="2:6" x14ac:dyDescent="0.25">
      <c r="B378" s="20">
        <v>20010620</v>
      </c>
      <c r="C378" s="19">
        <v>7425</v>
      </c>
      <c r="D378" s="19">
        <v>7454</v>
      </c>
      <c r="E378" s="19">
        <v>7374</v>
      </c>
      <c r="F378" s="19">
        <v>7432</v>
      </c>
    </row>
    <row r="379" spans="2:6" x14ac:dyDescent="0.25">
      <c r="B379" s="20">
        <v>20010621</v>
      </c>
      <c r="C379" s="19">
        <v>7478.5</v>
      </c>
      <c r="D379" s="19">
        <v>7486</v>
      </c>
      <c r="E379" s="19">
        <v>7392</v>
      </c>
      <c r="F379" s="19">
        <v>7476</v>
      </c>
    </row>
    <row r="380" spans="2:6" x14ac:dyDescent="0.25">
      <c r="B380" s="20">
        <v>20010622</v>
      </c>
      <c r="C380" s="19">
        <v>7472</v>
      </c>
      <c r="D380" s="19">
        <v>7512</v>
      </c>
      <c r="E380" s="19">
        <v>7428</v>
      </c>
      <c r="F380" s="19">
        <v>7462</v>
      </c>
    </row>
    <row r="381" spans="2:6" x14ac:dyDescent="0.25">
      <c r="B381" s="20">
        <v>20010625</v>
      </c>
      <c r="C381" s="19">
        <v>7434</v>
      </c>
      <c r="D381" s="19">
        <v>7508</v>
      </c>
      <c r="E381" s="19">
        <v>7425</v>
      </c>
      <c r="F381" s="19">
        <v>7458</v>
      </c>
    </row>
    <row r="382" spans="2:6" x14ac:dyDescent="0.25">
      <c r="B382" s="20">
        <v>20010626</v>
      </c>
      <c r="C382" s="19">
        <v>7427</v>
      </c>
      <c r="D382" s="19">
        <v>7435.5</v>
      </c>
      <c r="E382" s="19">
        <v>7319</v>
      </c>
      <c r="F382" s="19">
        <v>7401</v>
      </c>
    </row>
    <row r="383" spans="2:6" x14ac:dyDescent="0.25">
      <c r="B383" s="20">
        <v>20010627</v>
      </c>
      <c r="C383" s="19">
        <v>7394</v>
      </c>
      <c r="D383" s="19">
        <v>7408</v>
      </c>
      <c r="E383" s="19">
        <v>7366.5</v>
      </c>
      <c r="F383" s="19">
        <v>7390</v>
      </c>
    </row>
    <row r="384" spans="2:6" x14ac:dyDescent="0.25">
      <c r="B384" s="20">
        <v>20010628</v>
      </c>
      <c r="C384" s="19">
        <v>7373</v>
      </c>
      <c r="D384" s="19">
        <v>7529</v>
      </c>
      <c r="E384" s="19">
        <v>7308</v>
      </c>
      <c r="F384" s="19">
        <v>7527</v>
      </c>
    </row>
    <row r="385" spans="2:6" x14ac:dyDescent="0.25">
      <c r="B385" s="20">
        <v>20010629</v>
      </c>
      <c r="C385" s="19">
        <v>7524</v>
      </c>
      <c r="D385" s="19">
        <v>7617.5</v>
      </c>
      <c r="E385" s="19">
        <v>7508</v>
      </c>
      <c r="F385" s="19">
        <v>7609</v>
      </c>
    </row>
    <row r="386" spans="2:6" x14ac:dyDescent="0.25">
      <c r="B386" s="20">
        <v>20010702</v>
      </c>
      <c r="C386" s="19">
        <v>7567.5</v>
      </c>
      <c r="D386" s="19">
        <v>7684.5</v>
      </c>
      <c r="E386" s="19">
        <v>7552</v>
      </c>
      <c r="F386" s="19">
        <v>7661.5</v>
      </c>
    </row>
    <row r="387" spans="2:6" x14ac:dyDescent="0.25">
      <c r="B387" s="20">
        <v>20010703</v>
      </c>
      <c r="C387" s="19">
        <v>7644</v>
      </c>
      <c r="D387" s="19">
        <v>7661</v>
      </c>
      <c r="E387" s="19">
        <v>7588.5</v>
      </c>
      <c r="F387" s="19">
        <v>7617</v>
      </c>
    </row>
    <row r="388" spans="2:6" x14ac:dyDescent="0.25">
      <c r="B388" s="20">
        <v>20010704</v>
      </c>
      <c r="C388" s="19">
        <v>7616</v>
      </c>
      <c r="D388" s="19">
        <v>7633</v>
      </c>
      <c r="E388" s="19">
        <v>7546.5</v>
      </c>
      <c r="F388" s="19">
        <v>7555</v>
      </c>
    </row>
    <row r="389" spans="2:6" x14ac:dyDescent="0.25">
      <c r="B389" s="20">
        <v>20010705</v>
      </c>
      <c r="C389" s="19">
        <v>7494.5</v>
      </c>
      <c r="D389" s="19">
        <v>7594.5</v>
      </c>
      <c r="E389" s="19">
        <v>7484</v>
      </c>
      <c r="F389" s="19">
        <v>7538</v>
      </c>
    </row>
    <row r="390" spans="2:6" x14ac:dyDescent="0.25">
      <c r="B390" s="20">
        <v>20010706</v>
      </c>
      <c r="C390" s="19">
        <v>7482</v>
      </c>
      <c r="D390" s="19">
        <v>7495</v>
      </c>
      <c r="E390" s="19">
        <v>7391</v>
      </c>
      <c r="F390" s="19">
        <v>7408.5</v>
      </c>
    </row>
    <row r="391" spans="2:6" x14ac:dyDescent="0.25">
      <c r="B391" s="20">
        <v>20010709</v>
      </c>
      <c r="C391" s="19">
        <v>7424</v>
      </c>
      <c r="D391" s="19">
        <v>7443</v>
      </c>
      <c r="E391" s="19">
        <v>7332</v>
      </c>
      <c r="F391" s="19">
        <v>7421</v>
      </c>
    </row>
    <row r="392" spans="2:6" x14ac:dyDescent="0.25">
      <c r="B392" s="20">
        <v>20010710</v>
      </c>
      <c r="C392" s="19">
        <v>7426</v>
      </c>
      <c r="D392" s="19">
        <v>7470</v>
      </c>
      <c r="E392" s="19">
        <v>7346</v>
      </c>
      <c r="F392" s="19">
        <v>7346</v>
      </c>
    </row>
    <row r="393" spans="2:6" x14ac:dyDescent="0.25">
      <c r="B393" s="20">
        <v>20010711</v>
      </c>
      <c r="C393" s="19">
        <v>7294</v>
      </c>
      <c r="D393" s="19">
        <v>7355.5</v>
      </c>
      <c r="E393" s="19">
        <v>7274</v>
      </c>
      <c r="F393" s="19">
        <v>7344.5</v>
      </c>
    </row>
    <row r="394" spans="2:6" x14ac:dyDescent="0.25">
      <c r="B394" s="20">
        <v>20010712</v>
      </c>
      <c r="C394" s="19">
        <v>7434</v>
      </c>
      <c r="D394" s="19">
        <v>7466</v>
      </c>
      <c r="E394" s="19">
        <v>7401.5</v>
      </c>
      <c r="F394" s="19">
        <v>7434</v>
      </c>
    </row>
    <row r="395" spans="2:6" x14ac:dyDescent="0.25">
      <c r="B395" s="20">
        <v>20010713</v>
      </c>
      <c r="C395" s="19">
        <v>7435</v>
      </c>
      <c r="D395" s="19">
        <v>7489.5</v>
      </c>
      <c r="E395" s="19">
        <v>7387</v>
      </c>
      <c r="F395" s="19">
        <v>7475</v>
      </c>
    </row>
    <row r="396" spans="2:6" x14ac:dyDescent="0.25">
      <c r="B396" s="20">
        <v>20010716</v>
      </c>
      <c r="C396" s="19">
        <v>7469</v>
      </c>
      <c r="D396" s="19">
        <v>7469</v>
      </c>
      <c r="E396" s="19">
        <v>7374</v>
      </c>
      <c r="F396" s="19">
        <v>7384</v>
      </c>
    </row>
    <row r="397" spans="2:6" x14ac:dyDescent="0.25">
      <c r="B397" s="20">
        <v>20010717</v>
      </c>
      <c r="C397" s="19">
        <v>7364</v>
      </c>
      <c r="D397" s="19">
        <v>7390</v>
      </c>
      <c r="E397" s="19">
        <v>7324</v>
      </c>
      <c r="F397" s="19">
        <v>7389</v>
      </c>
    </row>
    <row r="398" spans="2:6" x14ac:dyDescent="0.25">
      <c r="B398" s="20">
        <v>20010718</v>
      </c>
      <c r="C398" s="19">
        <v>7352</v>
      </c>
      <c r="D398" s="19">
        <v>7357.5</v>
      </c>
      <c r="E398" s="19">
        <v>7246.5</v>
      </c>
      <c r="F398" s="19">
        <v>7259</v>
      </c>
    </row>
    <row r="399" spans="2:6" x14ac:dyDescent="0.25">
      <c r="B399" s="20">
        <v>20010719</v>
      </c>
      <c r="C399" s="19">
        <v>7290</v>
      </c>
      <c r="D399" s="19">
        <v>7358</v>
      </c>
      <c r="E399" s="19">
        <v>7240.5</v>
      </c>
      <c r="F399" s="19">
        <v>7334</v>
      </c>
    </row>
    <row r="400" spans="2:6" x14ac:dyDescent="0.25">
      <c r="B400" s="20">
        <v>20010720</v>
      </c>
      <c r="C400" s="19">
        <v>7294</v>
      </c>
      <c r="D400" s="19">
        <v>7316.5</v>
      </c>
      <c r="E400" s="19">
        <v>7244</v>
      </c>
      <c r="F400" s="19">
        <v>7284.5</v>
      </c>
    </row>
    <row r="401" spans="2:6" x14ac:dyDescent="0.25">
      <c r="B401" s="20">
        <v>20010723</v>
      </c>
      <c r="C401" s="19">
        <v>7264</v>
      </c>
      <c r="D401" s="19">
        <v>7381.5</v>
      </c>
      <c r="E401" s="19">
        <v>7235.5</v>
      </c>
      <c r="F401" s="19">
        <v>7334</v>
      </c>
    </row>
    <row r="402" spans="2:6" x14ac:dyDescent="0.25">
      <c r="B402" s="20">
        <v>20010724</v>
      </c>
      <c r="C402" s="19">
        <v>7274</v>
      </c>
      <c r="D402" s="19">
        <v>7319.5</v>
      </c>
      <c r="E402" s="19">
        <v>7193</v>
      </c>
      <c r="F402" s="19">
        <v>7193.5</v>
      </c>
    </row>
    <row r="403" spans="2:6" x14ac:dyDescent="0.25">
      <c r="B403" s="20">
        <v>20010725</v>
      </c>
      <c r="C403" s="19">
        <v>7211</v>
      </c>
      <c r="D403" s="19">
        <v>7264</v>
      </c>
      <c r="E403" s="19">
        <v>7080.5</v>
      </c>
      <c r="F403" s="19">
        <v>7104</v>
      </c>
    </row>
    <row r="404" spans="2:6" x14ac:dyDescent="0.25">
      <c r="B404" s="20">
        <v>20010726</v>
      </c>
      <c r="C404" s="19">
        <v>7154</v>
      </c>
      <c r="D404" s="19">
        <v>7203.5</v>
      </c>
      <c r="E404" s="19">
        <v>7105.5</v>
      </c>
      <c r="F404" s="19">
        <v>7199</v>
      </c>
    </row>
    <row r="405" spans="2:6" x14ac:dyDescent="0.25">
      <c r="B405" s="20">
        <v>20010727</v>
      </c>
      <c r="C405" s="19">
        <v>7224</v>
      </c>
      <c r="D405" s="19">
        <v>7311</v>
      </c>
      <c r="E405" s="19">
        <v>7218</v>
      </c>
      <c r="F405" s="19">
        <v>7290</v>
      </c>
    </row>
    <row r="406" spans="2:6" x14ac:dyDescent="0.25">
      <c r="B406" s="20">
        <v>20010730</v>
      </c>
      <c r="C406" s="19">
        <v>7254</v>
      </c>
      <c r="D406" s="19">
        <v>7364</v>
      </c>
      <c r="E406" s="19">
        <v>7244</v>
      </c>
      <c r="F406" s="19">
        <v>7322</v>
      </c>
    </row>
    <row r="407" spans="2:6" x14ac:dyDescent="0.25">
      <c r="B407" s="20">
        <v>20010731</v>
      </c>
      <c r="C407" s="19">
        <v>7324</v>
      </c>
      <c r="D407" s="19">
        <v>7393</v>
      </c>
      <c r="E407" s="19">
        <v>7287.5</v>
      </c>
      <c r="F407" s="19">
        <v>7382.5</v>
      </c>
    </row>
    <row r="408" spans="2:6" x14ac:dyDescent="0.25">
      <c r="B408" s="20">
        <v>20010801</v>
      </c>
      <c r="C408" s="19">
        <v>7356</v>
      </c>
      <c r="D408" s="19">
        <v>7394</v>
      </c>
      <c r="E408" s="19">
        <v>7342.5</v>
      </c>
      <c r="F408" s="19">
        <v>7371</v>
      </c>
    </row>
    <row r="409" spans="2:6" x14ac:dyDescent="0.25">
      <c r="B409" s="20">
        <v>20010802</v>
      </c>
      <c r="C409" s="19">
        <v>7379</v>
      </c>
      <c r="D409" s="19">
        <v>7462</v>
      </c>
      <c r="E409" s="19">
        <v>7289</v>
      </c>
      <c r="F409" s="19">
        <v>7304.5</v>
      </c>
    </row>
    <row r="410" spans="2:6" x14ac:dyDescent="0.25">
      <c r="B410" s="20">
        <v>20010803</v>
      </c>
      <c r="C410" s="19">
        <v>7327</v>
      </c>
      <c r="D410" s="19">
        <v>7337.5</v>
      </c>
      <c r="E410" s="19">
        <v>7267.5</v>
      </c>
      <c r="F410" s="19">
        <v>7282</v>
      </c>
    </row>
    <row r="411" spans="2:6" x14ac:dyDescent="0.25">
      <c r="B411" s="20">
        <v>20010806</v>
      </c>
      <c r="C411" s="19">
        <v>7282</v>
      </c>
      <c r="D411" s="19">
        <v>7331</v>
      </c>
      <c r="E411" s="19">
        <v>7235</v>
      </c>
      <c r="F411" s="19">
        <v>7288</v>
      </c>
    </row>
    <row r="412" spans="2:6" x14ac:dyDescent="0.25">
      <c r="B412" s="20">
        <v>20010807</v>
      </c>
      <c r="C412" s="19">
        <v>7259</v>
      </c>
      <c r="D412" s="19">
        <v>7313</v>
      </c>
      <c r="E412" s="19">
        <v>7217.5</v>
      </c>
      <c r="F412" s="19">
        <v>7278</v>
      </c>
    </row>
    <row r="413" spans="2:6" x14ac:dyDescent="0.25">
      <c r="B413" s="20">
        <v>20010808</v>
      </c>
      <c r="C413" s="19">
        <v>7236.5</v>
      </c>
      <c r="D413" s="19">
        <v>7258</v>
      </c>
      <c r="E413" s="19">
        <v>7136.5</v>
      </c>
      <c r="F413" s="19">
        <v>7146</v>
      </c>
    </row>
    <row r="414" spans="2:6" x14ac:dyDescent="0.25">
      <c r="B414" s="20">
        <v>20010809</v>
      </c>
      <c r="C414" s="19">
        <v>7089</v>
      </c>
      <c r="D414" s="19">
        <v>7111</v>
      </c>
      <c r="E414" s="19">
        <v>6992</v>
      </c>
      <c r="F414" s="19">
        <v>7034</v>
      </c>
    </row>
    <row r="415" spans="2:6" x14ac:dyDescent="0.25">
      <c r="B415" s="20">
        <v>20010810</v>
      </c>
      <c r="C415" s="19">
        <v>7059</v>
      </c>
      <c r="D415" s="19">
        <v>7095.5</v>
      </c>
      <c r="E415" s="19">
        <v>6907</v>
      </c>
      <c r="F415" s="19">
        <v>6965.5</v>
      </c>
    </row>
    <row r="416" spans="2:6" x14ac:dyDescent="0.25">
      <c r="B416" s="20">
        <v>20010813</v>
      </c>
      <c r="C416" s="19">
        <v>6961.5</v>
      </c>
      <c r="D416" s="19">
        <v>7023.5</v>
      </c>
      <c r="E416" s="19">
        <v>6921.5</v>
      </c>
      <c r="F416" s="19">
        <v>6996</v>
      </c>
    </row>
    <row r="417" spans="2:6" x14ac:dyDescent="0.25">
      <c r="B417" s="20">
        <v>20010814</v>
      </c>
      <c r="C417" s="19">
        <v>7031</v>
      </c>
      <c r="D417" s="19">
        <v>7092</v>
      </c>
      <c r="E417" s="19">
        <v>7011.5</v>
      </c>
      <c r="F417" s="19">
        <v>7044</v>
      </c>
    </row>
    <row r="418" spans="2:6" x14ac:dyDescent="0.25">
      <c r="B418" s="20">
        <v>20010815</v>
      </c>
      <c r="C418" s="19">
        <v>7021</v>
      </c>
      <c r="D418" s="19">
        <v>7053</v>
      </c>
      <c r="E418" s="19">
        <v>6945</v>
      </c>
      <c r="F418" s="19">
        <v>6974.5</v>
      </c>
    </row>
    <row r="419" spans="2:6" x14ac:dyDescent="0.25">
      <c r="B419" s="20">
        <v>20010816</v>
      </c>
      <c r="C419" s="19">
        <v>6924</v>
      </c>
      <c r="D419" s="19">
        <v>6932</v>
      </c>
      <c r="E419" s="19">
        <v>6850.5</v>
      </c>
      <c r="F419" s="19">
        <v>6884</v>
      </c>
    </row>
    <row r="420" spans="2:6" x14ac:dyDescent="0.25">
      <c r="B420" s="20">
        <v>20010817</v>
      </c>
      <c r="C420" s="19">
        <v>6902.5</v>
      </c>
      <c r="D420" s="19">
        <v>6932</v>
      </c>
      <c r="E420" s="19">
        <v>6688</v>
      </c>
      <c r="F420" s="19">
        <v>6730</v>
      </c>
    </row>
    <row r="421" spans="2:6" x14ac:dyDescent="0.25">
      <c r="B421" s="20">
        <v>20010820</v>
      </c>
      <c r="C421" s="19">
        <v>6724</v>
      </c>
      <c r="D421" s="19">
        <v>6781.5</v>
      </c>
      <c r="E421" s="19">
        <v>6640</v>
      </c>
      <c r="F421" s="19">
        <v>6704.5</v>
      </c>
    </row>
    <row r="422" spans="2:6" x14ac:dyDescent="0.25">
      <c r="B422" s="20">
        <v>20010821</v>
      </c>
      <c r="C422" s="19">
        <v>6734</v>
      </c>
      <c r="D422" s="19">
        <v>6768</v>
      </c>
      <c r="E422" s="19">
        <v>6684</v>
      </c>
      <c r="F422" s="19">
        <v>6744.5</v>
      </c>
    </row>
    <row r="423" spans="2:6" x14ac:dyDescent="0.25">
      <c r="B423" s="20">
        <v>20010822</v>
      </c>
      <c r="C423" s="19">
        <v>6672</v>
      </c>
      <c r="D423" s="19">
        <v>6839</v>
      </c>
      <c r="E423" s="19">
        <v>6658.5</v>
      </c>
      <c r="F423" s="19">
        <v>6737.5</v>
      </c>
    </row>
    <row r="424" spans="2:6" x14ac:dyDescent="0.25">
      <c r="B424" s="20">
        <v>20010823</v>
      </c>
      <c r="C424" s="19">
        <v>6760</v>
      </c>
      <c r="D424" s="19">
        <v>6794</v>
      </c>
      <c r="E424" s="19">
        <v>6697.5</v>
      </c>
      <c r="F424" s="19">
        <v>6765.5</v>
      </c>
    </row>
    <row r="425" spans="2:6" x14ac:dyDescent="0.25">
      <c r="B425" s="20">
        <v>20010824</v>
      </c>
      <c r="C425" s="19">
        <v>6797</v>
      </c>
      <c r="D425" s="19">
        <v>6942</v>
      </c>
      <c r="E425" s="19">
        <v>6791</v>
      </c>
      <c r="F425" s="19">
        <v>6924</v>
      </c>
    </row>
    <row r="426" spans="2:6" x14ac:dyDescent="0.25">
      <c r="B426" s="20">
        <v>20010827</v>
      </c>
      <c r="C426" s="19">
        <v>6930</v>
      </c>
      <c r="D426" s="19">
        <v>6968</v>
      </c>
      <c r="E426" s="19">
        <v>6892</v>
      </c>
      <c r="F426" s="19">
        <v>6920</v>
      </c>
    </row>
    <row r="427" spans="2:6" x14ac:dyDescent="0.25">
      <c r="B427" s="20">
        <v>20010828</v>
      </c>
      <c r="C427" s="19">
        <v>6919</v>
      </c>
      <c r="D427" s="19">
        <v>6966</v>
      </c>
      <c r="E427" s="19">
        <v>6794.5</v>
      </c>
      <c r="F427" s="19">
        <v>6820</v>
      </c>
    </row>
    <row r="428" spans="2:6" x14ac:dyDescent="0.25">
      <c r="B428" s="20">
        <v>20010829</v>
      </c>
      <c r="C428" s="19">
        <v>6789</v>
      </c>
      <c r="D428" s="19">
        <v>6859</v>
      </c>
      <c r="E428" s="19">
        <v>6751</v>
      </c>
      <c r="F428" s="19">
        <v>6809</v>
      </c>
    </row>
    <row r="429" spans="2:6" x14ac:dyDescent="0.25">
      <c r="B429" s="20">
        <v>20010830</v>
      </c>
      <c r="C429" s="19">
        <v>6825</v>
      </c>
      <c r="D429" s="19">
        <v>6844.5</v>
      </c>
      <c r="E429" s="19">
        <v>6661.5</v>
      </c>
      <c r="F429" s="19">
        <v>6673</v>
      </c>
    </row>
    <row r="430" spans="2:6" x14ac:dyDescent="0.25">
      <c r="B430" s="20">
        <v>20010831</v>
      </c>
      <c r="C430" s="19">
        <v>6679</v>
      </c>
      <c r="D430" s="19">
        <v>6737</v>
      </c>
      <c r="E430" s="19">
        <v>6641</v>
      </c>
      <c r="F430" s="19">
        <v>6691</v>
      </c>
    </row>
    <row r="431" spans="2:6" x14ac:dyDescent="0.25">
      <c r="B431" s="20">
        <v>20010903</v>
      </c>
      <c r="C431" s="19">
        <v>6669</v>
      </c>
      <c r="D431" s="19">
        <v>6680.5</v>
      </c>
      <c r="E431" s="19">
        <v>6569.5</v>
      </c>
      <c r="F431" s="19">
        <v>6605</v>
      </c>
    </row>
    <row r="432" spans="2:6" x14ac:dyDescent="0.25">
      <c r="B432" s="20">
        <v>20010904</v>
      </c>
      <c r="C432" s="19">
        <v>6672</v>
      </c>
      <c r="D432" s="19">
        <v>6732</v>
      </c>
      <c r="E432" s="19">
        <v>6538.5</v>
      </c>
      <c r="F432" s="19">
        <v>6712</v>
      </c>
    </row>
    <row r="433" spans="2:6" x14ac:dyDescent="0.25">
      <c r="B433" s="20">
        <v>20010905</v>
      </c>
      <c r="C433" s="19">
        <v>6634</v>
      </c>
      <c r="D433" s="19">
        <v>6658</v>
      </c>
      <c r="E433" s="19">
        <v>6527</v>
      </c>
      <c r="F433" s="19">
        <v>6560</v>
      </c>
    </row>
    <row r="434" spans="2:6" x14ac:dyDescent="0.25">
      <c r="B434" s="20">
        <v>20010906</v>
      </c>
      <c r="C434" s="19">
        <v>6609</v>
      </c>
      <c r="D434" s="19">
        <v>6614</v>
      </c>
      <c r="E434" s="19">
        <v>6350.5</v>
      </c>
      <c r="F434" s="19">
        <v>6381</v>
      </c>
    </row>
    <row r="435" spans="2:6" x14ac:dyDescent="0.25">
      <c r="B435" s="20">
        <v>20010907</v>
      </c>
      <c r="C435" s="19">
        <v>6404</v>
      </c>
      <c r="D435" s="19">
        <v>6416</v>
      </c>
      <c r="E435" s="19">
        <v>6207</v>
      </c>
      <c r="F435" s="19">
        <v>6220</v>
      </c>
    </row>
    <row r="436" spans="2:6" x14ac:dyDescent="0.25">
      <c r="B436" s="20">
        <v>20010910</v>
      </c>
      <c r="C436" s="19">
        <v>6207</v>
      </c>
      <c r="D436" s="19">
        <v>6261</v>
      </c>
      <c r="E436" s="19">
        <v>6029</v>
      </c>
      <c r="F436" s="19">
        <v>6179.5</v>
      </c>
    </row>
    <row r="437" spans="2:6" x14ac:dyDescent="0.25">
      <c r="B437" s="20">
        <v>20010911</v>
      </c>
      <c r="C437" s="19">
        <v>6219</v>
      </c>
      <c r="D437" s="19">
        <v>6287</v>
      </c>
      <c r="E437" s="19">
        <v>5617</v>
      </c>
      <c r="F437" s="19">
        <v>5763</v>
      </c>
    </row>
    <row r="438" spans="2:6" x14ac:dyDescent="0.25">
      <c r="B438" s="20">
        <v>20010912</v>
      </c>
      <c r="C438" s="19">
        <v>5674</v>
      </c>
      <c r="D438" s="19">
        <v>5904</v>
      </c>
      <c r="E438" s="19">
        <v>5647</v>
      </c>
      <c r="F438" s="19">
        <v>5829</v>
      </c>
    </row>
    <row r="439" spans="2:6" x14ac:dyDescent="0.25">
      <c r="B439" s="20">
        <v>20010913</v>
      </c>
      <c r="C439" s="19">
        <v>5881</v>
      </c>
      <c r="D439" s="19">
        <v>5896</v>
      </c>
      <c r="E439" s="19">
        <v>5774</v>
      </c>
      <c r="F439" s="19">
        <v>5864.5</v>
      </c>
    </row>
    <row r="440" spans="2:6" x14ac:dyDescent="0.25">
      <c r="B440" s="20">
        <v>20010914</v>
      </c>
      <c r="C440" s="19">
        <v>5893</v>
      </c>
      <c r="D440" s="19">
        <v>5938</v>
      </c>
      <c r="E440" s="19">
        <v>5620</v>
      </c>
      <c r="F440" s="19">
        <v>5644</v>
      </c>
    </row>
    <row r="441" spans="2:6" x14ac:dyDescent="0.25">
      <c r="B441" s="20">
        <v>20010917</v>
      </c>
      <c r="C441" s="19">
        <v>5658.5</v>
      </c>
      <c r="D441" s="19">
        <v>5840.5</v>
      </c>
      <c r="E441" s="19">
        <v>5481</v>
      </c>
      <c r="F441" s="19">
        <v>5718.5</v>
      </c>
    </row>
    <row r="442" spans="2:6" x14ac:dyDescent="0.25">
      <c r="B442" s="20">
        <v>20010918</v>
      </c>
      <c r="C442" s="19">
        <v>5658.5</v>
      </c>
      <c r="D442" s="19">
        <v>5714</v>
      </c>
      <c r="E442" s="19">
        <v>5618</v>
      </c>
      <c r="F442" s="19">
        <v>5688</v>
      </c>
    </row>
    <row r="443" spans="2:6" x14ac:dyDescent="0.25">
      <c r="B443" s="20">
        <v>20010919</v>
      </c>
      <c r="C443" s="19">
        <v>5692</v>
      </c>
      <c r="D443" s="19">
        <v>5779</v>
      </c>
      <c r="E443" s="19">
        <v>5508</v>
      </c>
      <c r="F443" s="19">
        <v>5525.5</v>
      </c>
    </row>
    <row r="444" spans="2:6" x14ac:dyDescent="0.25">
      <c r="B444" s="20">
        <v>20010920</v>
      </c>
      <c r="C444" s="19">
        <v>5599.5</v>
      </c>
      <c r="D444" s="19">
        <v>5601</v>
      </c>
      <c r="E444" s="19">
        <v>5263</v>
      </c>
      <c r="F444" s="19">
        <v>5272.5</v>
      </c>
    </row>
    <row r="445" spans="2:6" x14ac:dyDescent="0.25">
      <c r="B445" s="20">
        <v>20010921</v>
      </c>
      <c r="C445" s="19">
        <v>5214</v>
      </c>
      <c r="D445" s="19">
        <v>5322</v>
      </c>
      <c r="E445" s="19">
        <v>5024</v>
      </c>
      <c r="F445" s="19">
        <v>5297.5</v>
      </c>
    </row>
    <row r="446" spans="2:6" x14ac:dyDescent="0.25">
      <c r="B446" s="20">
        <v>20010924</v>
      </c>
      <c r="C446" s="19">
        <v>5404</v>
      </c>
      <c r="D446" s="19">
        <v>5547</v>
      </c>
      <c r="E446" s="19">
        <v>5357</v>
      </c>
      <c r="F446" s="19">
        <v>5540</v>
      </c>
    </row>
    <row r="447" spans="2:6" x14ac:dyDescent="0.25">
      <c r="B447" s="20">
        <v>20010925</v>
      </c>
      <c r="C447" s="19">
        <v>5466</v>
      </c>
      <c r="D447" s="19">
        <v>5624</v>
      </c>
      <c r="E447" s="19">
        <v>5437.5</v>
      </c>
      <c r="F447" s="19">
        <v>5507</v>
      </c>
    </row>
    <row r="448" spans="2:6" x14ac:dyDescent="0.25">
      <c r="B448" s="20">
        <v>20010926</v>
      </c>
      <c r="C448" s="19">
        <v>5562</v>
      </c>
      <c r="D448" s="19">
        <v>5675</v>
      </c>
      <c r="E448" s="19">
        <v>5519</v>
      </c>
      <c r="F448" s="19">
        <v>5544</v>
      </c>
    </row>
    <row r="449" spans="2:6" x14ac:dyDescent="0.25">
      <c r="B449" s="20">
        <v>20010927</v>
      </c>
      <c r="C449" s="19">
        <v>5554</v>
      </c>
      <c r="D449" s="19">
        <v>5662</v>
      </c>
      <c r="E449" s="19">
        <v>5535.5</v>
      </c>
      <c r="F449" s="19">
        <v>5655</v>
      </c>
    </row>
    <row r="450" spans="2:6" x14ac:dyDescent="0.25">
      <c r="B450" s="20">
        <v>20010928</v>
      </c>
      <c r="C450" s="19">
        <v>5739</v>
      </c>
      <c r="D450" s="19">
        <v>5813</v>
      </c>
      <c r="E450" s="19">
        <v>5729.5</v>
      </c>
      <c r="F450" s="19">
        <v>5765.5</v>
      </c>
    </row>
    <row r="451" spans="2:6" x14ac:dyDescent="0.25">
      <c r="B451" s="20">
        <v>20011001</v>
      </c>
      <c r="C451" s="19">
        <v>5779</v>
      </c>
      <c r="D451" s="19">
        <v>5779</v>
      </c>
      <c r="E451" s="19">
        <v>5667.5</v>
      </c>
      <c r="F451" s="19">
        <v>5753</v>
      </c>
    </row>
    <row r="452" spans="2:6" x14ac:dyDescent="0.25">
      <c r="B452" s="20">
        <v>20011002</v>
      </c>
      <c r="C452" s="19">
        <v>5734</v>
      </c>
      <c r="D452" s="19">
        <v>5789</v>
      </c>
      <c r="E452" s="19">
        <v>5644</v>
      </c>
      <c r="F452" s="19">
        <v>5762.5</v>
      </c>
    </row>
    <row r="453" spans="2:6" x14ac:dyDescent="0.25">
      <c r="B453" s="20">
        <v>20011003</v>
      </c>
      <c r="C453" s="19">
        <v>5764</v>
      </c>
      <c r="D453" s="19">
        <v>5932.5</v>
      </c>
      <c r="E453" s="19">
        <v>5667.5</v>
      </c>
      <c r="F453" s="19">
        <v>5915</v>
      </c>
    </row>
    <row r="454" spans="2:6" x14ac:dyDescent="0.25">
      <c r="B454" s="20">
        <v>20011004</v>
      </c>
      <c r="C454" s="19">
        <v>5935.5</v>
      </c>
      <c r="D454" s="19">
        <v>6047</v>
      </c>
      <c r="E454" s="19">
        <v>5901</v>
      </c>
      <c r="F454" s="19">
        <v>6039</v>
      </c>
    </row>
    <row r="455" spans="2:6" x14ac:dyDescent="0.25">
      <c r="B455" s="20">
        <v>20011005</v>
      </c>
      <c r="C455" s="19">
        <v>5974</v>
      </c>
      <c r="D455" s="19">
        <v>6083</v>
      </c>
      <c r="E455" s="19">
        <v>5931.5</v>
      </c>
      <c r="F455" s="19">
        <v>5973</v>
      </c>
    </row>
    <row r="456" spans="2:6" x14ac:dyDescent="0.25">
      <c r="B456" s="20">
        <v>20011008</v>
      </c>
      <c r="C456" s="19">
        <v>5865.5</v>
      </c>
      <c r="D456" s="19">
        <v>5997</v>
      </c>
      <c r="E456" s="19">
        <v>5817</v>
      </c>
      <c r="F456" s="19">
        <v>5967</v>
      </c>
    </row>
    <row r="457" spans="2:6" x14ac:dyDescent="0.25">
      <c r="B457" s="20">
        <v>20011009</v>
      </c>
      <c r="C457" s="19">
        <v>5949</v>
      </c>
      <c r="D457" s="19">
        <v>6032.5</v>
      </c>
      <c r="E457" s="19">
        <v>5920.5</v>
      </c>
      <c r="F457" s="19">
        <v>5965.5</v>
      </c>
    </row>
    <row r="458" spans="2:6" x14ac:dyDescent="0.25">
      <c r="B458" s="20">
        <v>20011010</v>
      </c>
      <c r="C458" s="19">
        <v>5934</v>
      </c>
      <c r="D458" s="19">
        <v>6117</v>
      </c>
      <c r="E458" s="19">
        <v>5909.5</v>
      </c>
      <c r="F458" s="19">
        <v>6097</v>
      </c>
    </row>
    <row r="459" spans="2:6" x14ac:dyDescent="0.25">
      <c r="B459" s="20">
        <v>20011011</v>
      </c>
      <c r="C459" s="19">
        <v>6130</v>
      </c>
      <c r="D459" s="19">
        <v>6226</v>
      </c>
      <c r="E459" s="19">
        <v>6105</v>
      </c>
      <c r="F459" s="19">
        <v>6184</v>
      </c>
    </row>
    <row r="460" spans="2:6" x14ac:dyDescent="0.25">
      <c r="B460" s="20">
        <v>20011012</v>
      </c>
      <c r="C460" s="19">
        <v>6194</v>
      </c>
      <c r="D460" s="19">
        <v>6204</v>
      </c>
      <c r="E460" s="19">
        <v>6067.5</v>
      </c>
      <c r="F460" s="19">
        <v>6078</v>
      </c>
    </row>
    <row r="461" spans="2:6" x14ac:dyDescent="0.25">
      <c r="B461" s="20">
        <v>20011015</v>
      </c>
      <c r="C461" s="19">
        <v>6079</v>
      </c>
      <c r="D461" s="19">
        <v>6112</v>
      </c>
      <c r="E461" s="19">
        <v>5984</v>
      </c>
      <c r="F461" s="19">
        <v>6036</v>
      </c>
    </row>
    <row r="462" spans="2:6" x14ac:dyDescent="0.25">
      <c r="B462" s="20">
        <v>20011016</v>
      </c>
      <c r="C462" s="19">
        <v>6041.5</v>
      </c>
      <c r="D462" s="19">
        <v>6133</v>
      </c>
      <c r="E462" s="19">
        <v>5997.5</v>
      </c>
      <c r="F462" s="19">
        <v>6129</v>
      </c>
    </row>
    <row r="463" spans="2:6" x14ac:dyDescent="0.25">
      <c r="B463" s="20">
        <v>20011017</v>
      </c>
      <c r="C463" s="19">
        <v>6174</v>
      </c>
      <c r="D463" s="19">
        <v>6269</v>
      </c>
      <c r="E463" s="19">
        <v>6092</v>
      </c>
      <c r="F463" s="19">
        <v>6114</v>
      </c>
    </row>
    <row r="464" spans="2:6" x14ac:dyDescent="0.25">
      <c r="B464" s="20">
        <v>20011018</v>
      </c>
      <c r="C464" s="19">
        <v>6009</v>
      </c>
      <c r="D464" s="19">
        <v>6094</v>
      </c>
      <c r="E464" s="19">
        <v>5995.5</v>
      </c>
      <c r="F464" s="19">
        <v>6033.5</v>
      </c>
    </row>
    <row r="465" spans="2:6" x14ac:dyDescent="0.25">
      <c r="B465" s="20">
        <v>20011019</v>
      </c>
      <c r="C465" s="19">
        <v>6038</v>
      </c>
      <c r="D465" s="19">
        <v>6078</v>
      </c>
      <c r="E465" s="19">
        <v>5925</v>
      </c>
      <c r="F465" s="19">
        <v>5992.5</v>
      </c>
    </row>
    <row r="466" spans="2:6" x14ac:dyDescent="0.25">
      <c r="B466" s="20">
        <v>20011022</v>
      </c>
      <c r="C466" s="19">
        <v>6014</v>
      </c>
      <c r="D466" s="19">
        <v>6121</v>
      </c>
      <c r="E466" s="19">
        <v>5960</v>
      </c>
      <c r="F466" s="19">
        <v>6080</v>
      </c>
    </row>
    <row r="467" spans="2:6" x14ac:dyDescent="0.25">
      <c r="B467" s="20">
        <v>20011023</v>
      </c>
      <c r="C467" s="19">
        <v>6119</v>
      </c>
      <c r="D467" s="19">
        <v>6220</v>
      </c>
      <c r="E467" s="19">
        <v>6114</v>
      </c>
      <c r="F467" s="19">
        <v>6193.5</v>
      </c>
    </row>
    <row r="468" spans="2:6" x14ac:dyDescent="0.25">
      <c r="B468" s="20">
        <v>20011024</v>
      </c>
      <c r="C468" s="19">
        <v>6161</v>
      </c>
      <c r="D468" s="19">
        <v>6325</v>
      </c>
      <c r="E468" s="19">
        <v>6137</v>
      </c>
      <c r="F468" s="19">
        <v>6275</v>
      </c>
    </row>
    <row r="469" spans="2:6" x14ac:dyDescent="0.25">
      <c r="B469" s="20">
        <v>20011025</v>
      </c>
      <c r="C469" s="19">
        <v>6274.5</v>
      </c>
      <c r="D469" s="19">
        <v>6359.5</v>
      </c>
      <c r="E469" s="19">
        <v>6135</v>
      </c>
      <c r="F469" s="19">
        <v>6180.5</v>
      </c>
    </row>
    <row r="470" spans="2:6" x14ac:dyDescent="0.25">
      <c r="B470" s="20">
        <v>20011026</v>
      </c>
      <c r="C470" s="19">
        <v>6256</v>
      </c>
      <c r="D470" s="19">
        <v>6298.5</v>
      </c>
      <c r="E470" s="19">
        <v>6206</v>
      </c>
      <c r="F470" s="19">
        <v>6293.5</v>
      </c>
    </row>
    <row r="471" spans="2:6" x14ac:dyDescent="0.25">
      <c r="B471" s="20">
        <v>20011029</v>
      </c>
      <c r="C471" s="19">
        <v>6254</v>
      </c>
      <c r="D471" s="19">
        <v>6258</v>
      </c>
      <c r="E471" s="19">
        <v>6141.5</v>
      </c>
      <c r="F471" s="19">
        <v>6154</v>
      </c>
    </row>
    <row r="472" spans="2:6" x14ac:dyDescent="0.25">
      <c r="B472" s="20">
        <v>20011030</v>
      </c>
      <c r="C472" s="19">
        <v>6078.5</v>
      </c>
      <c r="D472" s="19">
        <v>6093.5</v>
      </c>
      <c r="E472" s="19">
        <v>5956.5</v>
      </c>
      <c r="F472" s="19">
        <v>6042</v>
      </c>
    </row>
    <row r="473" spans="2:6" x14ac:dyDescent="0.25">
      <c r="B473" s="20">
        <v>20011031</v>
      </c>
      <c r="C473" s="19">
        <v>6011</v>
      </c>
      <c r="D473" s="19">
        <v>6109</v>
      </c>
      <c r="E473" s="19">
        <v>5934</v>
      </c>
      <c r="F473" s="19">
        <v>6032.5</v>
      </c>
    </row>
    <row r="474" spans="2:6" x14ac:dyDescent="0.25">
      <c r="B474" s="20">
        <v>20011101</v>
      </c>
      <c r="C474" s="19">
        <v>6032</v>
      </c>
      <c r="D474" s="19">
        <v>6118</v>
      </c>
      <c r="E474" s="19">
        <v>5955.5</v>
      </c>
      <c r="F474" s="19">
        <v>6103.5</v>
      </c>
    </row>
    <row r="475" spans="2:6" x14ac:dyDescent="0.25">
      <c r="B475" s="20">
        <v>20011102</v>
      </c>
      <c r="C475" s="19">
        <v>6120</v>
      </c>
      <c r="D475" s="19">
        <v>6131</v>
      </c>
      <c r="E475" s="19">
        <v>6041.5</v>
      </c>
      <c r="F475" s="19">
        <v>6047.5</v>
      </c>
    </row>
    <row r="476" spans="2:6" x14ac:dyDescent="0.25">
      <c r="B476" s="20">
        <v>20011105</v>
      </c>
      <c r="C476" s="19">
        <v>6089</v>
      </c>
      <c r="D476" s="19">
        <v>6237</v>
      </c>
      <c r="E476" s="19">
        <v>6084</v>
      </c>
      <c r="F476" s="19">
        <v>6233.5</v>
      </c>
    </row>
    <row r="477" spans="2:6" x14ac:dyDescent="0.25">
      <c r="B477" s="20">
        <v>20011106</v>
      </c>
      <c r="C477" s="19">
        <v>6249</v>
      </c>
      <c r="D477" s="19">
        <v>6296</v>
      </c>
      <c r="E477" s="19">
        <v>6189</v>
      </c>
      <c r="F477" s="19">
        <v>6196</v>
      </c>
    </row>
    <row r="478" spans="2:6" x14ac:dyDescent="0.25">
      <c r="B478" s="20">
        <v>20011107</v>
      </c>
      <c r="C478" s="19">
        <v>6227</v>
      </c>
      <c r="D478" s="19">
        <v>6341</v>
      </c>
      <c r="E478" s="19">
        <v>6151</v>
      </c>
      <c r="F478" s="19">
        <v>6337</v>
      </c>
    </row>
    <row r="479" spans="2:6" x14ac:dyDescent="0.25">
      <c r="B479" s="20">
        <v>20011108</v>
      </c>
      <c r="C479" s="19">
        <v>6310.5</v>
      </c>
      <c r="D479" s="19">
        <v>6485</v>
      </c>
      <c r="E479" s="19">
        <v>6309</v>
      </c>
      <c r="F479" s="19">
        <v>6436</v>
      </c>
    </row>
    <row r="480" spans="2:6" x14ac:dyDescent="0.25">
      <c r="B480" s="20">
        <v>20011109</v>
      </c>
      <c r="C480" s="19">
        <v>6387.5</v>
      </c>
      <c r="D480" s="19">
        <v>6434</v>
      </c>
      <c r="E480" s="19">
        <v>6362</v>
      </c>
      <c r="F480" s="19">
        <v>6385.5</v>
      </c>
    </row>
    <row r="481" spans="2:6" x14ac:dyDescent="0.25">
      <c r="B481" s="20">
        <v>20011112</v>
      </c>
      <c r="C481" s="19">
        <v>6377</v>
      </c>
      <c r="D481" s="19">
        <v>6380.5</v>
      </c>
      <c r="E481" s="19">
        <v>6122</v>
      </c>
      <c r="F481" s="19">
        <v>6306</v>
      </c>
    </row>
    <row r="482" spans="2:6" x14ac:dyDescent="0.25">
      <c r="B482" s="20">
        <v>20011113</v>
      </c>
      <c r="C482" s="19">
        <v>6328.5</v>
      </c>
      <c r="D482" s="19">
        <v>6451</v>
      </c>
      <c r="E482" s="19">
        <v>6317.5</v>
      </c>
      <c r="F482" s="19">
        <v>6427</v>
      </c>
    </row>
    <row r="483" spans="2:6" x14ac:dyDescent="0.25">
      <c r="B483" s="20">
        <v>20011114</v>
      </c>
      <c r="C483" s="19">
        <v>6430</v>
      </c>
      <c r="D483" s="19">
        <v>6521.5</v>
      </c>
      <c r="E483" s="19">
        <v>6411</v>
      </c>
      <c r="F483" s="19">
        <v>6423</v>
      </c>
    </row>
    <row r="484" spans="2:6" x14ac:dyDescent="0.25">
      <c r="B484" s="20">
        <v>20011115</v>
      </c>
      <c r="C484" s="19">
        <v>6504</v>
      </c>
      <c r="D484" s="19">
        <v>6550.5</v>
      </c>
      <c r="E484" s="19">
        <v>6438</v>
      </c>
      <c r="F484" s="19">
        <v>6500.5</v>
      </c>
    </row>
    <row r="485" spans="2:6" x14ac:dyDescent="0.25">
      <c r="B485" s="20">
        <v>20011116</v>
      </c>
      <c r="C485" s="19">
        <v>6489.5</v>
      </c>
      <c r="D485" s="19">
        <v>6590</v>
      </c>
      <c r="E485" s="19">
        <v>6461.5</v>
      </c>
      <c r="F485" s="19">
        <v>6512.5</v>
      </c>
    </row>
    <row r="486" spans="2:6" x14ac:dyDescent="0.25">
      <c r="B486" s="20">
        <v>20011119</v>
      </c>
      <c r="C486" s="19">
        <v>6563</v>
      </c>
      <c r="D486" s="19">
        <v>6670.5</v>
      </c>
      <c r="E486" s="19">
        <v>6540</v>
      </c>
      <c r="F486" s="19">
        <v>6653</v>
      </c>
    </row>
    <row r="487" spans="2:6" x14ac:dyDescent="0.25">
      <c r="B487" s="20">
        <v>20011120</v>
      </c>
      <c r="C487" s="19">
        <v>6597</v>
      </c>
      <c r="D487" s="19">
        <v>6683</v>
      </c>
      <c r="E487" s="19">
        <v>6537.5</v>
      </c>
      <c r="F487" s="19">
        <v>6591</v>
      </c>
    </row>
    <row r="488" spans="2:6" x14ac:dyDescent="0.25">
      <c r="B488" s="20">
        <v>20011121</v>
      </c>
      <c r="C488" s="19">
        <v>6554</v>
      </c>
      <c r="D488" s="19">
        <v>6625</v>
      </c>
      <c r="E488" s="19">
        <v>6515</v>
      </c>
      <c r="F488" s="19">
        <v>6553.5</v>
      </c>
    </row>
    <row r="489" spans="2:6" x14ac:dyDescent="0.25">
      <c r="B489" s="20">
        <v>20011122</v>
      </c>
      <c r="C489" s="19">
        <v>6566</v>
      </c>
      <c r="D489" s="19">
        <v>6621</v>
      </c>
      <c r="E489" s="19">
        <v>6550</v>
      </c>
      <c r="F489" s="19">
        <v>6585.5</v>
      </c>
    </row>
    <row r="490" spans="2:6" x14ac:dyDescent="0.25">
      <c r="B490" s="20">
        <v>20011123</v>
      </c>
      <c r="C490" s="19">
        <v>6604</v>
      </c>
      <c r="D490" s="19">
        <v>6629</v>
      </c>
      <c r="E490" s="19">
        <v>6480</v>
      </c>
      <c r="F490" s="19">
        <v>6623</v>
      </c>
    </row>
    <row r="491" spans="2:6" x14ac:dyDescent="0.25">
      <c r="B491" s="20">
        <v>20011126</v>
      </c>
      <c r="C491" s="19">
        <v>6659</v>
      </c>
      <c r="D491" s="19">
        <v>6689</v>
      </c>
      <c r="E491" s="19">
        <v>6571.5</v>
      </c>
      <c r="F491" s="19">
        <v>6594.5</v>
      </c>
    </row>
    <row r="492" spans="2:6" x14ac:dyDescent="0.25">
      <c r="B492" s="20">
        <v>20011127</v>
      </c>
      <c r="C492" s="19">
        <v>6588</v>
      </c>
      <c r="D492" s="19">
        <v>6616</v>
      </c>
      <c r="E492" s="19">
        <v>6432.5</v>
      </c>
      <c r="F492" s="19">
        <v>6514.5</v>
      </c>
    </row>
    <row r="493" spans="2:6" x14ac:dyDescent="0.25">
      <c r="B493" s="20">
        <v>20011128</v>
      </c>
      <c r="C493" s="19">
        <v>6449</v>
      </c>
      <c r="D493" s="19">
        <v>6483</v>
      </c>
      <c r="E493" s="19">
        <v>6379</v>
      </c>
      <c r="F493" s="19">
        <v>6395</v>
      </c>
    </row>
    <row r="494" spans="2:6" x14ac:dyDescent="0.25">
      <c r="B494" s="20">
        <v>20011129</v>
      </c>
      <c r="C494" s="19">
        <v>6364</v>
      </c>
      <c r="D494" s="19">
        <v>6444</v>
      </c>
      <c r="E494" s="19">
        <v>6358</v>
      </c>
      <c r="F494" s="19">
        <v>6389</v>
      </c>
    </row>
    <row r="495" spans="2:6" x14ac:dyDescent="0.25">
      <c r="B495" s="20">
        <v>20011130</v>
      </c>
      <c r="C495" s="19">
        <v>6435</v>
      </c>
      <c r="D495" s="19">
        <v>6508.5</v>
      </c>
      <c r="E495" s="19">
        <v>6422</v>
      </c>
      <c r="F495" s="19">
        <v>6438</v>
      </c>
    </row>
    <row r="496" spans="2:6" x14ac:dyDescent="0.25">
      <c r="B496" s="20">
        <v>20011203</v>
      </c>
      <c r="C496" s="19">
        <v>6419</v>
      </c>
      <c r="D496" s="19">
        <v>6463.5</v>
      </c>
      <c r="E496" s="19">
        <v>6336</v>
      </c>
      <c r="F496" s="19">
        <v>6462.5</v>
      </c>
    </row>
    <row r="497" spans="2:6" x14ac:dyDescent="0.25">
      <c r="B497" s="20">
        <v>20011204</v>
      </c>
      <c r="C497" s="19">
        <v>6459.5</v>
      </c>
      <c r="D497" s="19">
        <v>6505</v>
      </c>
      <c r="E497" s="19">
        <v>6441</v>
      </c>
      <c r="F497" s="19">
        <v>6486</v>
      </c>
    </row>
    <row r="498" spans="2:6" x14ac:dyDescent="0.25">
      <c r="B498" s="20">
        <v>20011205</v>
      </c>
      <c r="C498" s="19">
        <v>6564</v>
      </c>
      <c r="D498" s="19">
        <v>6749</v>
      </c>
      <c r="E498" s="19">
        <v>6562</v>
      </c>
      <c r="F498" s="19">
        <v>6733</v>
      </c>
    </row>
    <row r="499" spans="2:6" x14ac:dyDescent="0.25">
      <c r="B499" s="20">
        <v>20011206</v>
      </c>
      <c r="C499" s="19">
        <v>6712</v>
      </c>
      <c r="D499" s="19">
        <v>6801</v>
      </c>
      <c r="E499" s="19">
        <v>6705</v>
      </c>
      <c r="F499" s="19">
        <v>6733</v>
      </c>
    </row>
    <row r="500" spans="2:6" x14ac:dyDescent="0.25">
      <c r="B500" s="20">
        <v>20011207</v>
      </c>
      <c r="C500" s="19">
        <v>6747</v>
      </c>
      <c r="D500" s="19">
        <v>6766</v>
      </c>
      <c r="E500" s="19">
        <v>6668.5</v>
      </c>
      <c r="F500" s="19">
        <v>6681</v>
      </c>
    </row>
    <row r="501" spans="2:6" x14ac:dyDescent="0.25">
      <c r="B501" s="20">
        <v>20011210</v>
      </c>
      <c r="C501" s="19">
        <v>6664</v>
      </c>
      <c r="D501" s="19">
        <v>6675</v>
      </c>
      <c r="E501" s="19">
        <v>6570.5</v>
      </c>
      <c r="F501" s="19">
        <v>6592.5</v>
      </c>
    </row>
    <row r="502" spans="2:6" x14ac:dyDescent="0.25">
      <c r="B502" s="20">
        <v>20011211</v>
      </c>
      <c r="C502" s="19">
        <v>6586</v>
      </c>
      <c r="D502" s="19">
        <v>6631</v>
      </c>
      <c r="E502" s="19">
        <v>6537</v>
      </c>
      <c r="F502" s="19">
        <v>6597</v>
      </c>
    </row>
    <row r="503" spans="2:6" x14ac:dyDescent="0.25">
      <c r="B503" s="20">
        <v>20011212</v>
      </c>
      <c r="C503" s="19">
        <v>6612</v>
      </c>
      <c r="D503" s="19">
        <v>6655.5</v>
      </c>
      <c r="E503" s="19">
        <v>6487</v>
      </c>
      <c r="F503" s="19">
        <v>6517.5</v>
      </c>
    </row>
    <row r="504" spans="2:6" x14ac:dyDescent="0.25">
      <c r="B504" s="20">
        <v>20011213</v>
      </c>
      <c r="C504" s="19">
        <v>6506.5</v>
      </c>
      <c r="D504" s="19">
        <v>6557</v>
      </c>
      <c r="E504" s="19">
        <v>6406.5</v>
      </c>
      <c r="F504" s="19">
        <v>6417</v>
      </c>
    </row>
    <row r="505" spans="2:6" x14ac:dyDescent="0.25">
      <c r="B505" s="20">
        <v>20011214</v>
      </c>
      <c r="C505" s="19">
        <v>6400</v>
      </c>
      <c r="D505" s="19">
        <v>6444</v>
      </c>
      <c r="E505" s="19">
        <v>6359</v>
      </c>
      <c r="F505" s="19">
        <v>6384</v>
      </c>
    </row>
    <row r="506" spans="2:6" x14ac:dyDescent="0.25">
      <c r="B506" s="20">
        <v>20011217</v>
      </c>
      <c r="C506" s="19">
        <v>6390</v>
      </c>
      <c r="D506" s="19">
        <v>6560.5</v>
      </c>
      <c r="E506" s="19">
        <v>6360.5</v>
      </c>
      <c r="F506" s="19">
        <v>6549</v>
      </c>
    </row>
    <row r="507" spans="2:6" x14ac:dyDescent="0.25">
      <c r="B507" s="20">
        <v>20011218</v>
      </c>
      <c r="C507" s="19">
        <v>6544</v>
      </c>
      <c r="D507" s="19">
        <v>6574.5</v>
      </c>
      <c r="E507" s="19">
        <v>6490</v>
      </c>
      <c r="F507" s="19">
        <v>6496</v>
      </c>
    </row>
    <row r="508" spans="2:6" x14ac:dyDescent="0.25">
      <c r="B508" s="20">
        <v>20011219</v>
      </c>
      <c r="C508" s="19">
        <v>6466.5</v>
      </c>
      <c r="D508" s="19">
        <v>6517</v>
      </c>
      <c r="E508" s="19">
        <v>6405</v>
      </c>
      <c r="F508" s="19">
        <v>6453.5</v>
      </c>
    </row>
    <row r="509" spans="2:6" x14ac:dyDescent="0.25">
      <c r="B509" s="20">
        <v>20011220</v>
      </c>
      <c r="C509" s="19">
        <v>6446.5</v>
      </c>
      <c r="D509" s="19">
        <v>6484.5</v>
      </c>
      <c r="E509" s="19">
        <v>6377.5</v>
      </c>
      <c r="F509" s="19">
        <v>6423</v>
      </c>
    </row>
    <row r="510" spans="2:6" x14ac:dyDescent="0.25">
      <c r="B510" s="20">
        <v>20011221</v>
      </c>
      <c r="C510" s="19">
        <v>6356.5</v>
      </c>
      <c r="D510" s="19">
        <v>6480</v>
      </c>
      <c r="E510" s="19">
        <v>6324.5</v>
      </c>
      <c r="F510" s="19">
        <v>6476.5</v>
      </c>
    </row>
    <row r="511" spans="2:6" x14ac:dyDescent="0.25">
      <c r="B511" s="20">
        <v>20011227</v>
      </c>
      <c r="C511" s="19">
        <v>6541.5</v>
      </c>
      <c r="D511" s="19">
        <v>6576.5</v>
      </c>
      <c r="E511" s="19">
        <v>6491.5</v>
      </c>
      <c r="F511" s="19">
        <v>6576.5</v>
      </c>
    </row>
    <row r="512" spans="2:6" x14ac:dyDescent="0.25">
      <c r="B512" s="20">
        <v>20011228</v>
      </c>
      <c r="C512" s="19">
        <v>6576.5</v>
      </c>
      <c r="D512" s="19">
        <v>6627.5</v>
      </c>
      <c r="E512" s="19">
        <v>6571</v>
      </c>
      <c r="F512" s="19">
        <v>6605</v>
      </c>
    </row>
    <row r="513" spans="2:6" x14ac:dyDescent="0.25">
      <c r="B513" s="20">
        <v>20020102</v>
      </c>
      <c r="C513" s="19">
        <v>6596.5</v>
      </c>
      <c r="D513" s="19">
        <v>6643.5</v>
      </c>
      <c r="E513" s="19">
        <v>6553</v>
      </c>
      <c r="F513" s="19">
        <v>6615.5</v>
      </c>
    </row>
    <row r="514" spans="2:6" x14ac:dyDescent="0.25">
      <c r="B514" s="20">
        <v>20020103</v>
      </c>
      <c r="C514" s="19">
        <v>6636.5</v>
      </c>
      <c r="D514" s="19">
        <v>6739</v>
      </c>
      <c r="E514" s="19">
        <v>6626.5</v>
      </c>
      <c r="F514" s="19">
        <v>6730.5</v>
      </c>
    </row>
    <row r="515" spans="2:6" x14ac:dyDescent="0.25">
      <c r="B515" s="20">
        <v>20020104</v>
      </c>
      <c r="C515" s="19">
        <v>6764.5</v>
      </c>
      <c r="D515" s="19">
        <v>6805.5</v>
      </c>
      <c r="E515" s="19">
        <v>6709.5</v>
      </c>
      <c r="F515" s="19">
        <v>6746.5</v>
      </c>
    </row>
    <row r="516" spans="2:6" x14ac:dyDescent="0.25">
      <c r="B516" s="20">
        <v>20020107</v>
      </c>
      <c r="C516" s="19">
        <v>6746.5</v>
      </c>
      <c r="D516" s="19">
        <v>6797.5</v>
      </c>
      <c r="E516" s="19">
        <v>6668.5</v>
      </c>
      <c r="F516" s="19">
        <v>6675.5</v>
      </c>
    </row>
    <row r="517" spans="2:6" x14ac:dyDescent="0.25">
      <c r="B517" s="20">
        <v>20020108</v>
      </c>
      <c r="C517" s="19">
        <v>6655.5</v>
      </c>
      <c r="D517" s="19">
        <v>6709.5</v>
      </c>
      <c r="E517" s="19">
        <v>6632</v>
      </c>
      <c r="F517" s="19">
        <v>6680</v>
      </c>
    </row>
    <row r="518" spans="2:6" x14ac:dyDescent="0.25">
      <c r="B518" s="20">
        <v>20020109</v>
      </c>
      <c r="C518" s="19">
        <v>6680.5</v>
      </c>
      <c r="D518" s="19">
        <v>6754.5</v>
      </c>
      <c r="E518" s="19">
        <v>6627</v>
      </c>
      <c r="F518" s="19">
        <v>6744.5</v>
      </c>
    </row>
    <row r="519" spans="2:6" x14ac:dyDescent="0.25">
      <c r="B519" s="20">
        <v>20020110</v>
      </c>
      <c r="C519" s="19">
        <v>6676.5</v>
      </c>
      <c r="D519" s="19">
        <v>6699.5</v>
      </c>
      <c r="E519" s="19">
        <v>6618</v>
      </c>
      <c r="F519" s="19">
        <v>6669.5</v>
      </c>
    </row>
    <row r="520" spans="2:6" x14ac:dyDescent="0.25">
      <c r="B520" s="20">
        <v>20020111</v>
      </c>
      <c r="C520" s="19">
        <v>6663.5</v>
      </c>
      <c r="D520" s="19">
        <v>6719.5</v>
      </c>
      <c r="E520" s="19">
        <v>6633</v>
      </c>
      <c r="F520" s="19">
        <v>6663.5</v>
      </c>
    </row>
    <row r="521" spans="2:6" x14ac:dyDescent="0.25">
      <c r="B521" s="20">
        <v>20020114</v>
      </c>
      <c r="C521" s="19">
        <v>6635.5</v>
      </c>
      <c r="D521" s="19">
        <v>6636.5</v>
      </c>
      <c r="E521" s="19">
        <v>6499</v>
      </c>
      <c r="F521" s="19">
        <v>6513.5</v>
      </c>
    </row>
    <row r="522" spans="2:6" x14ac:dyDescent="0.25">
      <c r="B522" s="20">
        <v>20020115</v>
      </c>
      <c r="C522" s="19">
        <v>6506.5</v>
      </c>
      <c r="D522" s="19">
        <v>6553.5</v>
      </c>
      <c r="E522" s="19">
        <v>6473.5</v>
      </c>
      <c r="F522" s="19">
        <v>6514</v>
      </c>
    </row>
    <row r="523" spans="2:6" x14ac:dyDescent="0.25">
      <c r="B523" s="20">
        <v>20020116</v>
      </c>
      <c r="C523" s="19">
        <v>6484.5</v>
      </c>
      <c r="D523" s="19">
        <v>6498</v>
      </c>
      <c r="E523" s="19">
        <v>6416.5</v>
      </c>
      <c r="F523" s="19">
        <v>6434.5</v>
      </c>
    </row>
    <row r="524" spans="2:6" x14ac:dyDescent="0.25">
      <c r="B524" s="20">
        <v>20020117</v>
      </c>
      <c r="C524" s="19">
        <v>6462.5</v>
      </c>
      <c r="D524" s="19">
        <v>6581</v>
      </c>
      <c r="E524" s="19">
        <v>6456</v>
      </c>
      <c r="F524" s="19">
        <v>6571.5</v>
      </c>
    </row>
    <row r="525" spans="2:6" x14ac:dyDescent="0.25">
      <c r="B525" s="20">
        <v>20020118</v>
      </c>
      <c r="C525" s="19">
        <v>6516.5</v>
      </c>
      <c r="D525" s="19">
        <v>6579</v>
      </c>
      <c r="E525" s="19">
        <v>6505.5</v>
      </c>
      <c r="F525" s="19">
        <v>6557</v>
      </c>
    </row>
    <row r="526" spans="2:6" x14ac:dyDescent="0.25">
      <c r="B526" s="20">
        <v>20020121</v>
      </c>
      <c r="C526" s="19">
        <v>6556.5</v>
      </c>
      <c r="D526" s="19">
        <v>6559.5</v>
      </c>
      <c r="E526" s="19">
        <v>6463.5</v>
      </c>
      <c r="F526" s="19">
        <v>6516.5</v>
      </c>
    </row>
    <row r="527" spans="2:6" x14ac:dyDescent="0.25">
      <c r="B527" s="20">
        <v>20020122</v>
      </c>
      <c r="C527" s="19">
        <v>6485.5</v>
      </c>
      <c r="D527" s="19">
        <v>6578</v>
      </c>
      <c r="E527" s="19">
        <v>6470</v>
      </c>
      <c r="F527" s="19">
        <v>6478.5</v>
      </c>
    </row>
    <row r="528" spans="2:6" x14ac:dyDescent="0.25">
      <c r="B528" s="20">
        <v>20020123</v>
      </c>
      <c r="C528" s="19">
        <v>6471.5</v>
      </c>
      <c r="D528" s="19">
        <v>6612</v>
      </c>
      <c r="E528" s="19">
        <v>6436.5</v>
      </c>
      <c r="F528" s="19">
        <v>6606.5</v>
      </c>
    </row>
    <row r="529" spans="2:6" x14ac:dyDescent="0.25">
      <c r="B529" s="20">
        <v>20020124</v>
      </c>
      <c r="C529" s="19">
        <v>6601.5</v>
      </c>
      <c r="D529" s="19">
        <v>6660.5</v>
      </c>
      <c r="E529" s="19">
        <v>6586</v>
      </c>
      <c r="F529" s="19">
        <v>6607.5</v>
      </c>
    </row>
    <row r="530" spans="2:6" x14ac:dyDescent="0.25">
      <c r="B530" s="20">
        <v>20020125</v>
      </c>
      <c r="C530" s="19">
        <v>6607.5</v>
      </c>
      <c r="D530" s="19">
        <v>6613</v>
      </c>
      <c r="E530" s="19">
        <v>6520</v>
      </c>
      <c r="F530" s="19">
        <v>6596.5</v>
      </c>
    </row>
    <row r="531" spans="2:6" x14ac:dyDescent="0.25">
      <c r="B531" s="20">
        <v>20020128</v>
      </c>
      <c r="C531" s="19">
        <v>6601.5</v>
      </c>
      <c r="D531" s="19">
        <v>6644</v>
      </c>
      <c r="E531" s="19">
        <v>6568.5</v>
      </c>
      <c r="F531" s="19">
        <v>6586.5</v>
      </c>
    </row>
    <row r="532" spans="2:6" x14ac:dyDescent="0.25">
      <c r="B532" s="20">
        <v>20020129</v>
      </c>
      <c r="C532" s="19">
        <v>6626.5</v>
      </c>
      <c r="D532" s="19">
        <v>6645.5</v>
      </c>
      <c r="E532" s="19">
        <v>6509</v>
      </c>
      <c r="F532" s="19">
        <v>6512.5</v>
      </c>
    </row>
    <row r="533" spans="2:6" x14ac:dyDescent="0.25">
      <c r="B533" s="20">
        <v>20020130</v>
      </c>
      <c r="C533" s="19">
        <v>6461.5</v>
      </c>
      <c r="D533" s="19">
        <v>6506</v>
      </c>
      <c r="E533" s="19">
        <v>6419.5</v>
      </c>
      <c r="F533" s="19">
        <v>6505</v>
      </c>
    </row>
    <row r="534" spans="2:6" x14ac:dyDescent="0.25">
      <c r="B534" s="20">
        <v>20020131</v>
      </c>
      <c r="C534" s="19">
        <v>6541.5</v>
      </c>
      <c r="D534" s="19">
        <v>6556.5</v>
      </c>
      <c r="E534" s="19">
        <v>6489.5</v>
      </c>
      <c r="F534" s="19">
        <v>6551</v>
      </c>
    </row>
    <row r="535" spans="2:6" x14ac:dyDescent="0.25">
      <c r="B535" s="20">
        <v>20020201</v>
      </c>
      <c r="C535" s="19">
        <v>6561.5</v>
      </c>
      <c r="D535" s="19">
        <v>6602.5</v>
      </c>
      <c r="E535" s="19">
        <v>6512.5</v>
      </c>
      <c r="F535" s="19">
        <v>6534.5</v>
      </c>
    </row>
    <row r="536" spans="2:6" x14ac:dyDescent="0.25">
      <c r="B536" s="20">
        <v>20020204</v>
      </c>
      <c r="C536" s="19">
        <v>6531.5</v>
      </c>
      <c r="D536" s="19">
        <v>6531.5</v>
      </c>
      <c r="E536" s="19">
        <v>6425.5</v>
      </c>
      <c r="F536" s="19">
        <v>6441.5</v>
      </c>
    </row>
    <row r="537" spans="2:6" x14ac:dyDescent="0.25">
      <c r="B537" s="20">
        <v>20020205</v>
      </c>
      <c r="C537" s="19">
        <v>6382.5</v>
      </c>
      <c r="D537" s="19">
        <v>6411</v>
      </c>
      <c r="E537" s="19">
        <v>6306.5</v>
      </c>
      <c r="F537" s="19">
        <v>6366</v>
      </c>
    </row>
    <row r="538" spans="2:6" x14ac:dyDescent="0.25">
      <c r="B538" s="20">
        <v>20020206</v>
      </c>
      <c r="C538" s="19">
        <v>6354</v>
      </c>
      <c r="D538" s="19">
        <v>6382.5</v>
      </c>
      <c r="E538" s="19">
        <v>6211</v>
      </c>
      <c r="F538" s="19">
        <v>6236.5</v>
      </c>
    </row>
    <row r="539" spans="2:6" x14ac:dyDescent="0.25">
      <c r="B539" s="20">
        <v>20020207</v>
      </c>
      <c r="C539" s="19">
        <v>6216</v>
      </c>
      <c r="D539" s="19">
        <v>6308.5</v>
      </c>
      <c r="E539" s="19">
        <v>6160.5</v>
      </c>
      <c r="F539" s="19">
        <v>6290.5</v>
      </c>
    </row>
    <row r="540" spans="2:6" x14ac:dyDescent="0.25">
      <c r="B540" s="20">
        <v>20020208</v>
      </c>
      <c r="C540" s="19">
        <v>6265</v>
      </c>
      <c r="D540" s="19">
        <v>6326</v>
      </c>
      <c r="E540" s="19">
        <v>6244</v>
      </c>
      <c r="F540" s="19">
        <v>6245</v>
      </c>
    </row>
    <row r="541" spans="2:6" x14ac:dyDescent="0.25">
      <c r="B541" s="20">
        <v>20020211</v>
      </c>
      <c r="C541" s="19">
        <v>6331.5</v>
      </c>
      <c r="D541" s="19">
        <v>6380</v>
      </c>
      <c r="E541" s="19">
        <v>6301.5</v>
      </c>
      <c r="F541" s="19">
        <v>6378</v>
      </c>
    </row>
    <row r="542" spans="2:6" x14ac:dyDescent="0.25">
      <c r="B542" s="20">
        <v>20020212</v>
      </c>
      <c r="C542" s="19">
        <v>6391.5</v>
      </c>
      <c r="D542" s="19">
        <v>6405</v>
      </c>
      <c r="E542" s="19">
        <v>6288.5</v>
      </c>
      <c r="F542" s="19">
        <v>6301</v>
      </c>
    </row>
    <row r="543" spans="2:6" x14ac:dyDescent="0.25">
      <c r="B543" s="20">
        <v>20020213</v>
      </c>
      <c r="C543" s="19">
        <v>6341.5</v>
      </c>
      <c r="D543" s="19">
        <v>6378.5</v>
      </c>
      <c r="E543" s="19">
        <v>6262.5</v>
      </c>
      <c r="F543" s="19">
        <v>6363.5</v>
      </c>
    </row>
    <row r="544" spans="2:6" x14ac:dyDescent="0.25">
      <c r="B544" s="20">
        <v>20020214</v>
      </c>
      <c r="C544" s="19">
        <v>6381.5</v>
      </c>
      <c r="D544" s="19">
        <v>6423.5</v>
      </c>
      <c r="E544" s="19">
        <v>6343</v>
      </c>
      <c r="F544" s="19">
        <v>6398.5</v>
      </c>
    </row>
    <row r="545" spans="2:6" x14ac:dyDescent="0.25">
      <c r="B545" s="20">
        <v>20020215</v>
      </c>
      <c r="C545" s="19">
        <v>6391.5</v>
      </c>
      <c r="D545" s="19">
        <v>6400</v>
      </c>
      <c r="E545" s="19">
        <v>6279.5</v>
      </c>
      <c r="F545" s="19">
        <v>6283</v>
      </c>
    </row>
    <row r="546" spans="2:6" x14ac:dyDescent="0.25">
      <c r="B546" s="20">
        <v>20020218</v>
      </c>
      <c r="C546" s="19">
        <v>6289.5</v>
      </c>
      <c r="D546" s="19">
        <v>6326.5</v>
      </c>
      <c r="E546" s="19">
        <v>6267.5</v>
      </c>
      <c r="F546" s="19">
        <v>6276.5</v>
      </c>
    </row>
    <row r="547" spans="2:6" x14ac:dyDescent="0.25">
      <c r="B547" s="20">
        <v>20020219</v>
      </c>
      <c r="C547" s="19">
        <v>6246.5</v>
      </c>
      <c r="D547" s="19">
        <v>6255</v>
      </c>
      <c r="E547" s="19">
        <v>6185.5</v>
      </c>
      <c r="F547" s="19">
        <v>6203.5</v>
      </c>
    </row>
    <row r="548" spans="2:6" x14ac:dyDescent="0.25">
      <c r="B548" s="20">
        <v>20020220</v>
      </c>
      <c r="C548" s="19">
        <v>6191.5</v>
      </c>
      <c r="D548" s="19">
        <v>6233</v>
      </c>
      <c r="E548" s="19">
        <v>6131.5</v>
      </c>
      <c r="F548" s="19">
        <v>6211</v>
      </c>
    </row>
    <row r="549" spans="2:6" x14ac:dyDescent="0.25">
      <c r="B549" s="20">
        <v>20020221</v>
      </c>
      <c r="C549" s="19">
        <v>6264</v>
      </c>
      <c r="D549" s="19">
        <v>6295.5</v>
      </c>
      <c r="E549" s="19">
        <v>6215.5</v>
      </c>
      <c r="F549" s="19">
        <v>6256.5</v>
      </c>
    </row>
    <row r="550" spans="2:6" x14ac:dyDescent="0.25">
      <c r="B550" s="20">
        <v>20020222</v>
      </c>
      <c r="C550" s="19">
        <v>6196.5</v>
      </c>
      <c r="D550" s="19">
        <v>6213</v>
      </c>
      <c r="E550" s="19">
        <v>6157</v>
      </c>
      <c r="F550" s="19">
        <v>6169.5</v>
      </c>
    </row>
    <row r="551" spans="2:6" x14ac:dyDescent="0.25">
      <c r="B551" s="20">
        <v>20020225</v>
      </c>
      <c r="C551" s="19">
        <v>6202</v>
      </c>
      <c r="D551" s="19">
        <v>6299</v>
      </c>
      <c r="E551" s="19">
        <v>6153</v>
      </c>
      <c r="F551" s="19">
        <v>6294</v>
      </c>
    </row>
    <row r="552" spans="2:6" x14ac:dyDescent="0.25">
      <c r="B552" s="20">
        <v>20020226</v>
      </c>
      <c r="C552" s="19">
        <v>6304.5</v>
      </c>
      <c r="D552" s="19">
        <v>6362</v>
      </c>
      <c r="E552" s="19">
        <v>6285</v>
      </c>
      <c r="F552" s="19">
        <v>6327</v>
      </c>
    </row>
    <row r="553" spans="2:6" x14ac:dyDescent="0.25">
      <c r="B553" s="20">
        <v>20020227</v>
      </c>
      <c r="C553" s="19">
        <v>6352.5</v>
      </c>
      <c r="D553" s="19">
        <v>6433.5</v>
      </c>
      <c r="E553" s="19">
        <v>6349</v>
      </c>
      <c r="F553" s="19">
        <v>6382.5</v>
      </c>
    </row>
    <row r="554" spans="2:6" x14ac:dyDescent="0.25">
      <c r="B554" s="20">
        <v>20020228</v>
      </c>
      <c r="C554" s="19">
        <v>6365.5</v>
      </c>
      <c r="D554" s="19">
        <v>6498.5</v>
      </c>
      <c r="E554" s="19">
        <v>6348</v>
      </c>
      <c r="F554" s="19">
        <v>6476.5</v>
      </c>
    </row>
    <row r="555" spans="2:6" x14ac:dyDescent="0.25">
      <c r="B555" s="20">
        <v>20020301</v>
      </c>
      <c r="C555" s="19">
        <v>6436.5</v>
      </c>
      <c r="D555" s="19">
        <v>6541</v>
      </c>
      <c r="E555" s="19">
        <v>6432</v>
      </c>
      <c r="F555" s="19">
        <v>6536.5</v>
      </c>
    </row>
    <row r="556" spans="2:6" x14ac:dyDescent="0.25">
      <c r="B556" s="20">
        <v>20020304</v>
      </c>
      <c r="C556" s="19">
        <v>6587</v>
      </c>
      <c r="D556" s="19">
        <v>6688.5</v>
      </c>
      <c r="E556" s="19">
        <v>6582.5</v>
      </c>
      <c r="F556" s="19">
        <v>6661.5</v>
      </c>
    </row>
    <row r="557" spans="2:6" x14ac:dyDescent="0.25">
      <c r="B557" s="20">
        <v>20020305</v>
      </c>
      <c r="C557" s="19">
        <v>6667.5</v>
      </c>
      <c r="D557" s="19">
        <v>6707.5</v>
      </c>
      <c r="E557" s="19">
        <v>6629.5</v>
      </c>
      <c r="F557" s="19">
        <v>6645.5</v>
      </c>
    </row>
    <row r="558" spans="2:6" x14ac:dyDescent="0.25">
      <c r="B558" s="20">
        <v>20020306</v>
      </c>
      <c r="C558" s="19">
        <v>6643</v>
      </c>
      <c r="D558" s="19">
        <v>6720.5</v>
      </c>
      <c r="E558" s="19">
        <v>6618.5</v>
      </c>
      <c r="F558" s="19">
        <v>6712.5</v>
      </c>
    </row>
    <row r="559" spans="2:6" x14ac:dyDescent="0.25">
      <c r="B559" s="20">
        <v>20020307</v>
      </c>
      <c r="C559" s="19">
        <v>6752.5</v>
      </c>
      <c r="D559" s="19">
        <v>6790.5</v>
      </c>
      <c r="E559" s="19">
        <v>6685</v>
      </c>
      <c r="F559" s="19">
        <v>6698.5</v>
      </c>
    </row>
    <row r="560" spans="2:6" x14ac:dyDescent="0.25">
      <c r="B560" s="20">
        <v>20020308</v>
      </c>
      <c r="C560" s="19">
        <v>6726.5</v>
      </c>
      <c r="D560" s="19">
        <v>6797.5</v>
      </c>
      <c r="E560" s="19">
        <v>6709</v>
      </c>
      <c r="F560" s="19">
        <v>6772.5</v>
      </c>
    </row>
    <row r="561" spans="2:6" x14ac:dyDescent="0.25">
      <c r="B561" s="20">
        <v>20020311</v>
      </c>
      <c r="C561" s="19">
        <v>6754.5</v>
      </c>
      <c r="D561" s="19">
        <v>6820.5</v>
      </c>
      <c r="E561" s="19">
        <v>6718</v>
      </c>
      <c r="F561" s="19">
        <v>6779.5</v>
      </c>
    </row>
    <row r="562" spans="2:6" x14ac:dyDescent="0.25">
      <c r="B562" s="20">
        <v>20020312</v>
      </c>
      <c r="C562" s="19">
        <v>6750.5</v>
      </c>
      <c r="D562" s="19">
        <v>6752.5</v>
      </c>
      <c r="E562" s="19">
        <v>6663</v>
      </c>
      <c r="F562" s="19">
        <v>6710.5</v>
      </c>
    </row>
    <row r="563" spans="2:6" x14ac:dyDescent="0.25">
      <c r="B563" s="20">
        <v>20020313</v>
      </c>
      <c r="C563" s="19">
        <v>6696.5</v>
      </c>
      <c r="D563" s="19">
        <v>6757</v>
      </c>
      <c r="E563" s="19">
        <v>6652.5</v>
      </c>
      <c r="F563" s="19">
        <v>6652.5</v>
      </c>
    </row>
    <row r="564" spans="2:6" x14ac:dyDescent="0.25">
      <c r="B564" s="20">
        <v>20020314</v>
      </c>
      <c r="C564" s="19">
        <v>6663.5</v>
      </c>
      <c r="D564" s="19">
        <v>6709.5</v>
      </c>
      <c r="E564" s="19">
        <v>6651</v>
      </c>
      <c r="F564" s="19">
        <v>6702</v>
      </c>
    </row>
    <row r="565" spans="2:6" x14ac:dyDescent="0.25">
      <c r="B565" s="20">
        <v>20020315</v>
      </c>
      <c r="C565" s="19">
        <v>6691.5</v>
      </c>
      <c r="D565" s="19">
        <v>6814</v>
      </c>
      <c r="E565" s="19">
        <v>6666.5</v>
      </c>
      <c r="F565" s="19">
        <v>6803.5</v>
      </c>
    </row>
    <row r="566" spans="2:6" x14ac:dyDescent="0.25">
      <c r="B566" s="20">
        <v>20020318</v>
      </c>
      <c r="C566" s="19">
        <v>6806.5</v>
      </c>
      <c r="D566" s="19">
        <v>6884</v>
      </c>
      <c r="E566" s="19">
        <v>6802.5</v>
      </c>
      <c r="F566" s="19">
        <v>6839</v>
      </c>
    </row>
    <row r="567" spans="2:6" x14ac:dyDescent="0.25">
      <c r="B567" s="20">
        <v>20020319</v>
      </c>
      <c r="C567" s="19">
        <v>6844.5</v>
      </c>
      <c r="D567" s="19">
        <v>6886.5</v>
      </c>
      <c r="E567" s="19">
        <v>6829.5</v>
      </c>
      <c r="F567" s="19">
        <v>6881</v>
      </c>
    </row>
    <row r="568" spans="2:6" x14ac:dyDescent="0.25">
      <c r="B568" s="20">
        <v>20020320</v>
      </c>
      <c r="C568" s="19">
        <v>6854.5</v>
      </c>
      <c r="D568" s="19">
        <v>6861</v>
      </c>
      <c r="E568" s="19">
        <v>6768.5</v>
      </c>
      <c r="F568" s="19">
        <v>6778</v>
      </c>
    </row>
    <row r="569" spans="2:6" x14ac:dyDescent="0.25">
      <c r="B569" s="20">
        <v>20020321</v>
      </c>
      <c r="C569" s="19">
        <v>6756.5</v>
      </c>
      <c r="D569" s="19">
        <v>6802.5</v>
      </c>
      <c r="E569" s="19">
        <v>6723.5</v>
      </c>
      <c r="F569" s="19">
        <v>6770</v>
      </c>
    </row>
    <row r="570" spans="2:6" x14ac:dyDescent="0.25">
      <c r="B570" s="20">
        <v>20020322</v>
      </c>
      <c r="C570" s="19">
        <v>6800.5</v>
      </c>
      <c r="D570" s="19">
        <v>6818.5</v>
      </c>
      <c r="E570" s="19">
        <v>6743.5</v>
      </c>
      <c r="F570" s="19">
        <v>6768.5</v>
      </c>
    </row>
    <row r="571" spans="2:6" x14ac:dyDescent="0.25">
      <c r="B571" s="20">
        <v>20020325</v>
      </c>
      <c r="C571" s="19">
        <v>6772</v>
      </c>
      <c r="D571" s="19">
        <v>6816.5</v>
      </c>
      <c r="E571" s="19">
        <v>6718.5</v>
      </c>
      <c r="F571" s="19">
        <v>6735</v>
      </c>
    </row>
    <row r="572" spans="2:6" x14ac:dyDescent="0.25">
      <c r="B572" s="20">
        <v>20020326</v>
      </c>
      <c r="C572" s="19">
        <v>6711.5</v>
      </c>
      <c r="D572" s="19">
        <v>6813</v>
      </c>
      <c r="E572" s="19">
        <v>6707.5</v>
      </c>
      <c r="F572" s="19">
        <v>6794</v>
      </c>
    </row>
    <row r="573" spans="2:6" x14ac:dyDescent="0.25">
      <c r="B573" s="20">
        <v>20020327</v>
      </c>
      <c r="C573" s="19">
        <v>6792</v>
      </c>
      <c r="D573" s="19">
        <v>6801</v>
      </c>
      <c r="E573" s="19">
        <v>6743.5</v>
      </c>
      <c r="F573" s="19">
        <v>6758.5</v>
      </c>
    </row>
    <row r="574" spans="2:6" x14ac:dyDescent="0.25">
      <c r="B574" s="20">
        <v>20020328</v>
      </c>
      <c r="C574" s="19">
        <v>6762.5</v>
      </c>
      <c r="D574" s="19">
        <v>6836.5</v>
      </c>
      <c r="E574" s="19">
        <v>6761.5</v>
      </c>
      <c r="F574" s="19">
        <v>6762.5</v>
      </c>
    </row>
    <row r="575" spans="2:6" x14ac:dyDescent="0.25">
      <c r="B575" s="20">
        <v>20020402</v>
      </c>
      <c r="C575" s="19">
        <v>6776.5</v>
      </c>
      <c r="D575" s="19">
        <v>6785.5</v>
      </c>
      <c r="E575" s="19">
        <v>6698</v>
      </c>
      <c r="F575" s="19">
        <v>6715.5</v>
      </c>
    </row>
    <row r="576" spans="2:6" x14ac:dyDescent="0.25">
      <c r="B576" s="20">
        <v>20020403</v>
      </c>
      <c r="C576" s="19">
        <v>6712.5</v>
      </c>
      <c r="D576" s="19">
        <v>6730.5</v>
      </c>
      <c r="E576" s="19">
        <v>6672</v>
      </c>
      <c r="F576" s="19">
        <v>6688.5</v>
      </c>
    </row>
    <row r="577" spans="2:6" x14ac:dyDescent="0.25">
      <c r="B577" s="20">
        <v>20020404</v>
      </c>
      <c r="C577" s="19">
        <v>6673.5</v>
      </c>
      <c r="D577" s="19">
        <v>6697</v>
      </c>
      <c r="E577" s="19">
        <v>6618</v>
      </c>
      <c r="F577" s="19">
        <v>6652.5</v>
      </c>
    </row>
    <row r="578" spans="2:6" x14ac:dyDescent="0.25">
      <c r="B578" s="20">
        <v>20020405</v>
      </c>
      <c r="C578" s="19">
        <v>6659.5</v>
      </c>
      <c r="D578" s="19">
        <v>6701</v>
      </c>
      <c r="E578" s="19">
        <v>6641</v>
      </c>
      <c r="F578" s="19">
        <v>6664.5</v>
      </c>
    </row>
    <row r="579" spans="2:6" x14ac:dyDescent="0.25">
      <c r="B579" s="20">
        <v>20020408</v>
      </c>
      <c r="C579" s="19">
        <v>6660</v>
      </c>
      <c r="D579" s="19">
        <v>6663.5</v>
      </c>
      <c r="E579" s="19">
        <v>6531.5</v>
      </c>
      <c r="F579" s="19">
        <v>6576.5</v>
      </c>
    </row>
    <row r="580" spans="2:6" x14ac:dyDescent="0.25">
      <c r="B580" s="20">
        <v>20020409</v>
      </c>
      <c r="C580" s="19">
        <v>6619</v>
      </c>
      <c r="D580" s="19">
        <v>6634.5</v>
      </c>
      <c r="E580" s="19">
        <v>6559.5</v>
      </c>
      <c r="F580" s="19">
        <v>6563.5</v>
      </c>
    </row>
    <row r="581" spans="2:6" x14ac:dyDescent="0.25">
      <c r="B581" s="20">
        <v>20020410</v>
      </c>
      <c r="C581" s="19">
        <v>6556</v>
      </c>
      <c r="D581" s="19">
        <v>6680</v>
      </c>
      <c r="E581" s="19">
        <v>6539</v>
      </c>
      <c r="F581" s="19">
        <v>6666.5</v>
      </c>
    </row>
    <row r="582" spans="2:6" x14ac:dyDescent="0.25">
      <c r="B582" s="20">
        <v>20020411</v>
      </c>
      <c r="C582" s="19">
        <v>6671.5</v>
      </c>
      <c r="D582" s="19">
        <v>6692</v>
      </c>
      <c r="E582" s="19">
        <v>6562.5</v>
      </c>
      <c r="F582" s="19">
        <v>6584</v>
      </c>
    </row>
    <row r="583" spans="2:6" x14ac:dyDescent="0.25">
      <c r="B583" s="20">
        <v>20020412</v>
      </c>
      <c r="C583" s="19">
        <v>6582.5</v>
      </c>
      <c r="D583" s="19">
        <v>6614.5</v>
      </c>
      <c r="E583" s="19">
        <v>6549.5</v>
      </c>
      <c r="F583" s="19">
        <v>6578</v>
      </c>
    </row>
    <row r="584" spans="2:6" x14ac:dyDescent="0.25">
      <c r="B584" s="20">
        <v>20020415</v>
      </c>
      <c r="C584" s="19">
        <v>6596.5</v>
      </c>
      <c r="D584" s="19">
        <v>6641</v>
      </c>
      <c r="E584" s="19">
        <v>6565.5</v>
      </c>
      <c r="F584" s="19">
        <v>6629.5</v>
      </c>
    </row>
    <row r="585" spans="2:6" x14ac:dyDescent="0.25">
      <c r="B585" s="20">
        <v>20020416</v>
      </c>
      <c r="C585" s="19">
        <v>6654.5</v>
      </c>
      <c r="D585" s="19">
        <v>6742</v>
      </c>
      <c r="E585" s="19">
        <v>6654</v>
      </c>
      <c r="F585" s="19">
        <v>6733.5</v>
      </c>
    </row>
    <row r="586" spans="2:6" x14ac:dyDescent="0.25">
      <c r="B586" s="20">
        <v>20020417</v>
      </c>
      <c r="C586" s="19">
        <v>6764</v>
      </c>
      <c r="D586" s="19">
        <v>6777</v>
      </c>
      <c r="E586" s="19">
        <v>6710.5</v>
      </c>
      <c r="F586" s="19">
        <v>6714</v>
      </c>
    </row>
    <row r="587" spans="2:6" x14ac:dyDescent="0.25">
      <c r="B587" s="20">
        <v>20020418</v>
      </c>
      <c r="C587" s="19">
        <v>6722.5</v>
      </c>
      <c r="D587" s="19">
        <v>6775</v>
      </c>
      <c r="E587" s="19">
        <v>6593.5</v>
      </c>
      <c r="F587" s="19">
        <v>6654</v>
      </c>
    </row>
    <row r="588" spans="2:6" x14ac:dyDescent="0.25">
      <c r="B588" s="20">
        <v>20020419</v>
      </c>
      <c r="C588" s="19">
        <v>6646.5</v>
      </c>
      <c r="D588" s="19">
        <v>6691.5</v>
      </c>
      <c r="E588" s="19">
        <v>6619.5</v>
      </c>
      <c r="F588" s="19">
        <v>6674.5</v>
      </c>
    </row>
    <row r="589" spans="2:6" x14ac:dyDescent="0.25">
      <c r="B589" s="20">
        <v>20020422</v>
      </c>
      <c r="C589" s="19">
        <v>6675.5</v>
      </c>
      <c r="D589" s="19">
        <v>6676</v>
      </c>
      <c r="E589" s="19">
        <v>6570.5</v>
      </c>
      <c r="F589" s="19">
        <v>6615.5</v>
      </c>
    </row>
    <row r="590" spans="2:6" x14ac:dyDescent="0.25">
      <c r="B590" s="20">
        <v>20020423</v>
      </c>
      <c r="C590" s="19">
        <v>6638</v>
      </c>
      <c r="D590" s="19">
        <v>6644.5</v>
      </c>
      <c r="E590" s="19">
        <v>6543</v>
      </c>
      <c r="F590" s="19">
        <v>6589.5</v>
      </c>
    </row>
    <row r="591" spans="2:6" x14ac:dyDescent="0.25">
      <c r="B591" s="20">
        <v>20020424</v>
      </c>
      <c r="C591" s="19">
        <v>6588.5</v>
      </c>
      <c r="D591" s="19">
        <v>6618.5</v>
      </c>
      <c r="E591" s="19">
        <v>6538.5</v>
      </c>
      <c r="F591" s="19">
        <v>6559.5</v>
      </c>
    </row>
    <row r="592" spans="2:6" x14ac:dyDescent="0.25">
      <c r="B592" s="20">
        <v>20020425</v>
      </c>
      <c r="C592" s="19">
        <v>6546.5</v>
      </c>
      <c r="D592" s="19">
        <v>6550.5</v>
      </c>
      <c r="E592" s="19">
        <v>6402</v>
      </c>
      <c r="F592" s="19">
        <v>6432</v>
      </c>
    </row>
    <row r="593" spans="2:6" x14ac:dyDescent="0.25">
      <c r="B593" s="20">
        <v>20020426</v>
      </c>
      <c r="C593" s="19">
        <v>6471.5</v>
      </c>
      <c r="D593" s="19">
        <v>6494.5</v>
      </c>
      <c r="E593" s="19">
        <v>6376</v>
      </c>
      <c r="F593" s="19">
        <v>6389.5</v>
      </c>
    </row>
    <row r="594" spans="2:6" x14ac:dyDescent="0.25">
      <c r="B594" s="20">
        <v>20020429</v>
      </c>
      <c r="C594" s="19">
        <v>6381.5</v>
      </c>
      <c r="D594" s="19">
        <v>6397</v>
      </c>
      <c r="E594" s="19">
        <v>6335.5</v>
      </c>
      <c r="F594" s="19">
        <v>6379.5</v>
      </c>
    </row>
    <row r="595" spans="2:6" x14ac:dyDescent="0.25">
      <c r="B595" s="20">
        <v>20020430</v>
      </c>
      <c r="C595" s="19">
        <v>6377.5</v>
      </c>
      <c r="D595" s="19">
        <v>6431.5</v>
      </c>
      <c r="E595" s="19">
        <v>6320</v>
      </c>
      <c r="F595" s="19">
        <v>6427</v>
      </c>
    </row>
    <row r="596" spans="2:6" x14ac:dyDescent="0.25">
      <c r="B596" s="20">
        <v>20020502</v>
      </c>
      <c r="C596" s="19">
        <v>6427.5</v>
      </c>
      <c r="D596" s="19">
        <v>6447.5</v>
      </c>
      <c r="E596" s="19">
        <v>6343.5</v>
      </c>
      <c r="F596" s="19">
        <v>6351</v>
      </c>
    </row>
    <row r="597" spans="2:6" x14ac:dyDescent="0.25">
      <c r="B597" s="20">
        <v>20020503</v>
      </c>
      <c r="C597" s="19">
        <v>6335.5</v>
      </c>
      <c r="D597" s="19">
        <v>6412.5</v>
      </c>
      <c r="E597" s="19">
        <v>6267.5</v>
      </c>
      <c r="F597" s="19">
        <v>6275.5</v>
      </c>
    </row>
    <row r="598" spans="2:6" x14ac:dyDescent="0.25">
      <c r="B598" s="20">
        <v>20020506</v>
      </c>
      <c r="C598" s="19">
        <v>6285.5</v>
      </c>
      <c r="D598" s="19">
        <v>6315.5</v>
      </c>
      <c r="E598" s="19">
        <v>6264.5</v>
      </c>
      <c r="F598" s="19">
        <v>6286.5</v>
      </c>
    </row>
    <row r="599" spans="2:6" x14ac:dyDescent="0.25">
      <c r="B599" s="20">
        <v>20020507</v>
      </c>
      <c r="C599" s="19">
        <v>6229.5</v>
      </c>
      <c r="D599" s="19">
        <v>6281</v>
      </c>
      <c r="E599" s="19">
        <v>6160</v>
      </c>
      <c r="F599" s="19">
        <v>6264</v>
      </c>
    </row>
    <row r="600" spans="2:6" x14ac:dyDescent="0.25">
      <c r="B600" s="20">
        <v>20020508</v>
      </c>
      <c r="C600" s="19">
        <v>6297.5</v>
      </c>
      <c r="D600" s="19">
        <v>6414</v>
      </c>
      <c r="E600" s="19">
        <v>6297.5</v>
      </c>
      <c r="F600" s="19">
        <v>6401.5</v>
      </c>
    </row>
    <row r="601" spans="2:6" x14ac:dyDescent="0.25">
      <c r="B601" s="20">
        <v>20020509</v>
      </c>
      <c r="C601" s="19">
        <v>6396.5</v>
      </c>
      <c r="D601" s="19">
        <v>6416</v>
      </c>
      <c r="E601" s="19">
        <v>6340.5</v>
      </c>
      <c r="F601" s="19">
        <v>6351.5</v>
      </c>
    </row>
    <row r="602" spans="2:6" x14ac:dyDescent="0.25">
      <c r="B602" s="20">
        <v>20020510</v>
      </c>
      <c r="C602" s="19">
        <v>6333.5</v>
      </c>
      <c r="D602" s="19">
        <v>6371.5</v>
      </c>
      <c r="E602" s="19">
        <v>6230.5</v>
      </c>
      <c r="F602" s="19">
        <v>6236.5</v>
      </c>
    </row>
    <row r="603" spans="2:6" x14ac:dyDescent="0.25">
      <c r="B603" s="20">
        <v>20020513</v>
      </c>
      <c r="C603" s="19">
        <v>6232.5</v>
      </c>
      <c r="D603" s="19">
        <v>6376</v>
      </c>
      <c r="E603" s="19">
        <v>6218</v>
      </c>
      <c r="F603" s="19">
        <v>6361.5</v>
      </c>
    </row>
    <row r="604" spans="2:6" x14ac:dyDescent="0.25">
      <c r="B604" s="20">
        <v>20020514</v>
      </c>
      <c r="C604" s="19">
        <v>6361.5</v>
      </c>
      <c r="D604" s="19">
        <v>6454</v>
      </c>
      <c r="E604" s="19">
        <v>6339</v>
      </c>
      <c r="F604" s="19">
        <v>6423.5</v>
      </c>
    </row>
    <row r="605" spans="2:6" x14ac:dyDescent="0.25">
      <c r="B605" s="20">
        <v>20020515</v>
      </c>
      <c r="C605" s="19">
        <v>6456.5</v>
      </c>
      <c r="D605" s="19">
        <v>6463.5</v>
      </c>
      <c r="E605" s="19">
        <v>6387.5</v>
      </c>
      <c r="F605" s="19">
        <v>6456.5</v>
      </c>
    </row>
    <row r="606" spans="2:6" x14ac:dyDescent="0.25">
      <c r="B606" s="20">
        <v>20020516</v>
      </c>
      <c r="C606" s="19">
        <v>6438.5</v>
      </c>
      <c r="D606" s="19">
        <v>6486.5</v>
      </c>
      <c r="E606" s="19">
        <v>6416.5</v>
      </c>
      <c r="F606" s="19">
        <v>6435</v>
      </c>
    </row>
    <row r="607" spans="2:6" x14ac:dyDescent="0.25">
      <c r="B607" s="20">
        <v>20020517</v>
      </c>
      <c r="C607" s="19">
        <v>6469.5</v>
      </c>
      <c r="D607" s="19">
        <v>6510.5</v>
      </c>
      <c r="E607" s="19">
        <v>6401.5</v>
      </c>
      <c r="F607" s="19">
        <v>6408.5</v>
      </c>
    </row>
    <row r="608" spans="2:6" x14ac:dyDescent="0.25">
      <c r="B608" s="20">
        <v>20020520</v>
      </c>
      <c r="C608" s="19">
        <v>6440.5</v>
      </c>
      <c r="D608" s="19">
        <v>6444.5</v>
      </c>
      <c r="E608" s="19">
        <v>6363.5</v>
      </c>
      <c r="F608" s="19">
        <v>6386.5</v>
      </c>
    </row>
    <row r="609" spans="2:6" x14ac:dyDescent="0.25">
      <c r="B609" s="20">
        <v>20020521</v>
      </c>
      <c r="C609" s="19">
        <v>6363</v>
      </c>
      <c r="D609" s="19">
        <v>6442.5</v>
      </c>
      <c r="E609" s="19">
        <v>6328.5</v>
      </c>
      <c r="F609" s="19">
        <v>6374</v>
      </c>
    </row>
    <row r="610" spans="2:6" x14ac:dyDescent="0.25">
      <c r="B610" s="20">
        <v>20020522</v>
      </c>
      <c r="C610" s="19">
        <v>6336.5</v>
      </c>
      <c r="D610" s="19">
        <v>6379</v>
      </c>
      <c r="E610" s="19">
        <v>6268.5</v>
      </c>
      <c r="F610" s="19">
        <v>6319</v>
      </c>
    </row>
    <row r="611" spans="2:6" x14ac:dyDescent="0.25">
      <c r="B611" s="20">
        <v>20020523</v>
      </c>
      <c r="C611" s="19">
        <v>6326.5</v>
      </c>
      <c r="D611" s="19">
        <v>6331.5</v>
      </c>
      <c r="E611" s="19">
        <v>6238.5</v>
      </c>
      <c r="F611" s="19">
        <v>6251</v>
      </c>
    </row>
    <row r="612" spans="2:6" x14ac:dyDescent="0.25">
      <c r="B612" s="20">
        <v>20020524</v>
      </c>
      <c r="C612" s="19">
        <v>6306</v>
      </c>
      <c r="D612" s="19">
        <v>6319.5</v>
      </c>
      <c r="E612" s="19">
        <v>6259</v>
      </c>
      <c r="F612" s="19">
        <v>6279</v>
      </c>
    </row>
    <row r="613" spans="2:6" x14ac:dyDescent="0.25">
      <c r="B613" s="20">
        <v>20020527</v>
      </c>
      <c r="C613" s="19">
        <v>6287.5</v>
      </c>
      <c r="D613" s="19">
        <v>6354.5</v>
      </c>
      <c r="E613" s="19">
        <v>6283.5</v>
      </c>
      <c r="F613" s="19">
        <v>6331.5</v>
      </c>
    </row>
    <row r="614" spans="2:6" x14ac:dyDescent="0.25">
      <c r="B614" s="20">
        <v>20020528</v>
      </c>
      <c r="C614" s="19">
        <v>6341.5</v>
      </c>
      <c r="D614" s="19">
        <v>6397</v>
      </c>
      <c r="E614" s="19">
        <v>6271</v>
      </c>
      <c r="F614" s="19">
        <v>6282.5</v>
      </c>
    </row>
    <row r="615" spans="2:6" x14ac:dyDescent="0.25">
      <c r="B615" s="20">
        <v>20020529</v>
      </c>
      <c r="C615" s="19">
        <v>6276.5</v>
      </c>
      <c r="D615" s="19">
        <v>6286.5</v>
      </c>
      <c r="E615" s="19">
        <v>6230.5</v>
      </c>
      <c r="F615" s="19">
        <v>6258.5</v>
      </c>
    </row>
    <row r="616" spans="2:6" x14ac:dyDescent="0.25">
      <c r="B616" s="20">
        <v>20020530</v>
      </c>
      <c r="C616" s="19">
        <v>6239.5</v>
      </c>
      <c r="D616" s="19">
        <v>6246.5</v>
      </c>
      <c r="E616" s="19">
        <v>6117.5</v>
      </c>
      <c r="F616" s="19">
        <v>6125.5</v>
      </c>
    </row>
    <row r="617" spans="2:6" x14ac:dyDescent="0.25">
      <c r="B617" s="20">
        <v>20020531</v>
      </c>
      <c r="C617" s="19">
        <v>6159.5</v>
      </c>
      <c r="D617" s="19">
        <v>6235.5</v>
      </c>
      <c r="E617" s="19">
        <v>6144.5</v>
      </c>
      <c r="F617" s="19">
        <v>6176.5</v>
      </c>
    </row>
    <row r="618" spans="2:6" x14ac:dyDescent="0.25">
      <c r="B618" s="20">
        <v>20020603</v>
      </c>
      <c r="C618" s="19">
        <v>6176.5</v>
      </c>
      <c r="D618" s="19">
        <v>6229</v>
      </c>
      <c r="E618" s="19">
        <v>6097.5</v>
      </c>
      <c r="F618" s="19">
        <v>6110.5</v>
      </c>
    </row>
    <row r="619" spans="2:6" x14ac:dyDescent="0.25">
      <c r="B619" s="20">
        <v>20020604</v>
      </c>
      <c r="C619" s="19">
        <v>6066.5</v>
      </c>
      <c r="D619" s="19">
        <v>6073</v>
      </c>
      <c r="E619" s="19">
        <v>5956</v>
      </c>
      <c r="F619" s="19">
        <v>6011</v>
      </c>
    </row>
    <row r="620" spans="2:6" x14ac:dyDescent="0.25">
      <c r="B620" s="20">
        <v>20020605</v>
      </c>
      <c r="C620" s="19">
        <v>6051.5</v>
      </c>
      <c r="D620" s="19">
        <v>6062</v>
      </c>
      <c r="E620" s="19">
        <v>5975</v>
      </c>
      <c r="F620" s="19">
        <v>5990</v>
      </c>
    </row>
    <row r="621" spans="2:6" x14ac:dyDescent="0.25">
      <c r="B621" s="20">
        <v>20020606</v>
      </c>
      <c r="C621" s="19">
        <v>6016.5</v>
      </c>
      <c r="D621" s="19">
        <v>6089.5</v>
      </c>
      <c r="E621" s="19">
        <v>5988.5</v>
      </c>
      <c r="F621" s="19">
        <v>6011</v>
      </c>
    </row>
    <row r="622" spans="2:6" x14ac:dyDescent="0.25">
      <c r="B622" s="20">
        <v>20020607</v>
      </c>
      <c r="C622" s="19">
        <v>5914.5</v>
      </c>
      <c r="D622" s="19">
        <v>5978</v>
      </c>
      <c r="E622" s="19">
        <v>5885</v>
      </c>
      <c r="F622" s="19">
        <v>5969</v>
      </c>
    </row>
    <row r="623" spans="2:6" x14ac:dyDescent="0.25">
      <c r="B623" s="20">
        <v>20020610</v>
      </c>
      <c r="C623" s="19">
        <v>5991.5</v>
      </c>
      <c r="D623" s="19">
        <v>6033.5</v>
      </c>
      <c r="E623" s="19">
        <v>5919</v>
      </c>
      <c r="F623" s="19">
        <v>5960.5</v>
      </c>
    </row>
    <row r="624" spans="2:6" x14ac:dyDescent="0.25">
      <c r="B624" s="20">
        <v>20020611</v>
      </c>
      <c r="C624" s="19">
        <v>5963.5</v>
      </c>
      <c r="D624" s="19">
        <v>6060.5</v>
      </c>
      <c r="E624" s="19">
        <v>5926.5</v>
      </c>
      <c r="F624" s="19">
        <v>6000.5</v>
      </c>
    </row>
    <row r="625" spans="2:6" x14ac:dyDescent="0.25">
      <c r="B625" s="20">
        <v>20020612</v>
      </c>
      <c r="C625" s="19">
        <v>5932.5</v>
      </c>
      <c r="D625" s="19">
        <v>5945.5</v>
      </c>
      <c r="E625" s="19">
        <v>5848.5</v>
      </c>
      <c r="F625" s="19">
        <v>5893</v>
      </c>
    </row>
    <row r="626" spans="2:6" x14ac:dyDescent="0.25">
      <c r="B626" s="20">
        <v>20020613</v>
      </c>
      <c r="C626" s="19">
        <v>5941.5</v>
      </c>
      <c r="D626" s="19">
        <v>5954.5</v>
      </c>
      <c r="E626" s="19">
        <v>5813.5</v>
      </c>
      <c r="F626" s="19">
        <v>5854.5</v>
      </c>
    </row>
    <row r="627" spans="2:6" x14ac:dyDescent="0.25">
      <c r="B627" s="20">
        <v>20020614</v>
      </c>
      <c r="C627" s="19">
        <v>5807.5</v>
      </c>
      <c r="D627" s="19">
        <v>5814.5</v>
      </c>
      <c r="E627" s="19">
        <v>5624</v>
      </c>
      <c r="F627" s="19">
        <v>5671.5</v>
      </c>
    </row>
    <row r="628" spans="2:6" x14ac:dyDescent="0.25">
      <c r="B628" s="20">
        <v>20020617</v>
      </c>
      <c r="C628" s="19">
        <v>5716.5</v>
      </c>
      <c r="D628" s="19">
        <v>5855</v>
      </c>
      <c r="E628" s="19">
        <v>5705</v>
      </c>
      <c r="F628" s="19">
        <v>5852.5</v>
      </c>
    </row>
    <row r="629" spans="2:6" x14ac:dyDescent="0.25">
      <c r="B629" s="20">
        <v>20020618</v>
      </c>
      <c r="C629" s="19">
        <v>5867.5</v>
      </c>
      <c r="D629" s="19">
        <v>5867.5</v>
      </c>
      <c r="E629" s="19">
        <v>5766.5</v>
      </c>
      <c r="F629" s="19">
        <v>5787</v>
      </c>
    </row>
    <row r="630" spans="2:6" x14ac:dyDescent="0.25">
      <c r="B630" s="20">
        <v>20020619</v>
      </c>
      <c r="C630" s="19">
        <v>5703</v>
      </c>
      <c r="D630" s="19">
        <v>5767.5</v>
      </c>
      <c r="E630" s="19">
        <v>5688</v>
      </c>
      <c r="F630" s="19">
        <v>5724</v>
      </c>
    </row>
    <row r="631" spans="2:6" x14ac:dyDescent="0.25">
      <c r="B631" s="20">
        <v>20020620</v>
      </c>
      <c r="C631" s="19">
        <v>5697.5</v>
      </c>
      <c r="D631" s="19">
        <v>5736</v>
      </c>
      <c r="E631" s="19">
        <v>5569</v>
      </c>
      <c r="F631" s="19">
        <v>5613</v>
      </c>
    </row>
    <row r="632" spans="2:6" x14ac:dyDescent="0.25">
      <c r="B632" s="20">
        <v>20020621</v>
      </c>
      <c r="C632" s="19">
        <v>5569.5</v>
      </c>
      <c r="D632" s="19">
        <v>5680.5</v>
      </c>
      <c r="E632" s="19">
        <v>5515</v>
      </c>
      <c r="F632" s="19">
        <v>5593</v>
      </c>
    </row>
    <row r="633" spans="2:6" x14ac:dyDescent="0.25">
      <c r="B633" s="20">
        <v>20020624</v>
      </c>
      <c r="C633" s="19">
        <v>5597.5</v>
      </c>
      <c r="D633" s="19">
        <v>5662.5</v>
      </c>
      <c r="E633" s="19">
        <v>5412</v>
      </c>
      <c r="F633" s="19">
        <v>5509</v>
      </c>
    </row>
    <row r="634" spans="2:6" x14ac:dyDescent="0.25">
      <c r="B634" s="20">
        <v>20020625</v>
      </c>
      <c r="C634" s="19">
        <v>5547.5</v>
      </c>
      <c r="D634" s="19">
        <v>5626</v>
      </c>
      <c r="E634" s="19">
        <v>5538.5</v>
      </c>
      <c r="F634" s="19">
        <v>5561.5</v>
      </c>
    </row>
    <row r="635" spans="2:6" x14ac:dyDescent="0.25">
      <c r="B635" s="20">
        <v>20020626</v>
      </c>
      <c r="C635" s="19">
        <v>5327.5</v>
      </c>
      <c r="D635" s="19">
        <v>5524.5</v>
      </c>
      <c r="E635" s="19">
        <v>5314.5</v>
      </c>
      <c r="F635" s="19">
        <v>5462.5</v>
      </c>
    </row>
    <row r="636" spans="2:6" x14ac:dyDescent="0.25">
      <c r="B636" s="20">
        <v>20020627</v>
      </c>
      <c r="C636" s="19">
        <v>5530.5</v>
      </c>
      <c r="D636" s="19">
        <v>5608.5</v>
      </c>
      <c r="E636" s="19">
        <v>5487.5</v>
      </c>
      <c r="F636" s="19">
        <v>5592.5</v>
      </c>
    </row>
    <row r="637" spans="2:6" x14ac:dyDescent="0.25">
      <c r="B637" s="20">
        <v>20020628</v>
      </c>
      <c r="C637" s="19">
        <v>5674.5</v>
      </c>
      <c r="D637" s="19">
        <v>5753</v>
      </c>
      <c r="E637" s="19">
        <v>5645.5</v>
      </c>
      <c r="F637" s="19">
        <v>5749</v>
      </c>
    </row>
    <row r="638" spans="2:6" x14ac:dyDescent="0.25">
      <c r="B638" s="20">
        <v>20020701</v>
      </c>
      <c r="C638" s="19">
        <v>5693</v>
      </c>
      <c r="D638" s="19">
        <v>5807.5</v>
      </c>
      <c r="E638" s="19">
        <v>5678.5</v>
      </c>
      <c r="F638" s="19">
        <v>5713.5</v>
      </c>
    </row>
    <row r="639" spans="2:6" x14ac:dyDescent="0.25">
      <c r="B639" s="20">
        <v>20020702</v>
      </c>
      <c r="C639" s="19">
        <v>5649</v>
      </c>
      <c r="D639" s="19">
        <v>5672</v>
      </c>
      <c r="E639" s="19">
        <v>5526</v>
      </c>
      <c r="F639" s="19">
        <v>5565</v>
      </c>
    </row>
    <row r="640" spans="2:6" x14ac:dyDescent="0.25">
      <c r="B640" s="20">
        <v>20020703</v>
      </c>
      <c r="C640" s="19">
        <v>5592.5</v>
      </c>
      <c r="D640" s="19">
        <v>5612</v>
      </c>
      <c r="E640" s="19">
        <v>5462.5</v>
      </c>
      <c r="F640" s="19">
        <v>5500.5</v>
      </c>
    </row>
    <row r="641" spans="2:6" x14ac:dyDescent="0.25">
      <c r="B641" s="20">
        <v>20020704</v>
      </c>
      <c r="C641" s="19">
        <v>5582.5</v>
      </c>
      <c r="D641" s="19">
        <v>5615.5</v>
      </c>
      <c r="E641" s="19">
        <v>5539.5</v>
      </c>
      <c r="F641" s="19">
        <v>5615.5</v>
      </c>
    </row>
    <row r="642" spans="2:6" x14ac:dyDescent="0.25">
      <c r="B642" s="20">
        <v>20020705</v>
      </c>
      <c r="C642" s="19">
        <v>5640</v>
      </c>
      <c r="D642" s="19">
        <v>5832.5</v>
      </c>
      <c r="E642" s="19">
        <v>5640</v>
      </c>
      <c r="F642" s="19">
        <v>5828.5</v>
      </c>
    </row>
    <row r="643" spans="2:6" x14ac:dyDescent="0.25">
      <c r="B643" s="20">
        <v>20020708</v>
      </c>
      <c r="C643" s="19">
        <v>5767.5</v>
      </c>
      <c r="D643" s="19">
        <v>5835.5</v>
      </c>
      <c r="E643" s="19">
        <v>5750</v>
      </c>
      <c r="F643" s="19">
        <v>5792</v>
      </c>
    </row>
    <row r="644" spans="2:6" x14ac:dyDescent="0.25">
      <c r="B644" s="20">
        <v>20020709</v>
      </c>
      <c r="C644" s="19">
        <v>5802.5</v>
      </c>
      <c r="D644" s="19">
        <v>5841.5</v>
      </c>
      <c r="E644" s="19">
        <v>5700.5</v>
      </c>
      <c r="F644" s="19">
        <v>5722.5</v>
      </c>
    </row>
    <row r="645" spans="2:6" x14ac:dyDescent="0.25">
      <c r="B645" s="20">
        <v>20020710</v>
      </c>
      <c r="C645" s="19">
        <v>5664</v>
      </c>
      <c r="D645" s="19">
        <v>5711.5</v>
      </c>
      <c r="E645" s="19">
        <v>5544</v>
      </c>
      <c r="F645" s="19">
        <v>5557</v>
      </c>
    </row>
    <row r="646" spans="2:6" x14ac:dyDescent="0.25">
      <c r="B646" s="20">
        <v>20020711</v>
      </c>
      <c r="C646" s="19">
        <v>5500.5</v>
      </c>
      <c r="D646" s="19">
        <v>5537</v>
      </c>
      <c r="E646" s="19">
        <v>5392.5</v>
      </c>
      <c r="F646" s="19">
        <v>5507</v>
      </c>
    </row>
    <row r="647" spans="2:6" x14ac:dyDescent="0.25">
      <c r="B647" s="20">
        <v>20020712</v>
      </c>
      <c r="C647" s="19">
        <v>5602.5</v>
      </c>
      <c r="D647" s="19">
        <v>5616.5</v>
      </c>
      <c r="E647" s="19">
        <v>5423.5</v>
      </c>
      <c r="F647" s="19">
        <v>5483</v>
      </c>
    </row>
    <row r="648" spans="2:6" x14ac:dyDescent="0.25">
      <c r="B648" s="20">
        <v>20020715</v>
      </c>
      <c r="C648" s="19">
        <v>5457.5</v>
      </c>
      <c r="D648" s="19">
        <v>5497.5</v>
      </c>
      <c r="E648" s="19">
        <v>5281</v>
      </c>
      <c r="F648" s="19">
        <v>5293.5</v>
      </c>
    </row>
    <row r="649" spans="2:6" x14ac:dyDescent="0.25">
      <c r="B649" s="20">
        <v>20020716</v>
      </c>
      <c r="C649" s="19">
        <v>5404.5</v>
      </c>
      <c r="D649" s="19">
        <v>5406.5</v>
      </c>
      <c r="E649" s="19">
        <v>5174.5</v>
      </c>
      <c r="F649" s="19">
        <v>5317.5</v>
      </c>
    </row>
    <row r="650" spans="2:6" x14ac:dyDescent="0.25">
      <c r="B650" s="20">
        <v>20020717</v>
      </c>
      <c r="C650" s="19">
        <v>5292.5</v>
      </c>
      <c r="D650" s="19">
        <v>5462.5</v>
      </c>
      <c r="E650" s="19">
        <v>5255.5</v>
      </c>
      <c r="F650" s="19">
        <v>5420.5</v>
      </c>
    </row>
    <row r="651" spans="2:6" x14ac:dyDescent="0.25">
      <c r="B651" s="20">
        <v>20020718</v>
      </c>
      <c r="C651" s="19">
        <v>5407.5</v>
      </c>
      <c r="D651" s="19">
        <v>5507</v>
      </c>
      <c r="E651" s="19">
        <v>5384</v>
      </c>
      <c r="F651" s="19">
        <v>5447</v>
      </c>
    </row>
    <row r="652" spans="2:6" x14ac:dyDescent="0.25">
      <c r="B652" s="20">
        <v>20020719</v>
      </c>
      <c r="C652" s="19">
        <v>5344</v>
      </c>
      <c r="D652" s="19">
        <v>5372.5</v>
      </c>
      <c r="E652" s="19">
        <v>5223.5</v>
      </c>
      <c r="F652" s="19">
        <v>5262.5</v>
      </c>
    </row>
    <row r="653" spans="2:6" x14ac:dyDescent="0.25">
      <c r="B653" s="20">
        <v>20020722</v>
      </c>
      <c r="C653" s="19">
        <v>5194.5</v>
      </c>
      <c r="D653" s="19">
        <v>5202.5</v>
      </c>
      <c r="E653" s="19">
        <v>4982.5</v>
      </c>
      <c r="F653" s="19">
        <v>5065.5</v>
      </c>
    </row>
    <row r="654" spans="2:6" x14ac:dyDescent="0.25">
      <c r="B654" s="20">
        <v>20020723</v>
      </c>
      <c r="C654" s="19">
        <v>5120.5</v>
      </c>
      <c r="D654" s="19">
        <v>5159</v>
      </c>
      <c r="E654" s="19">
        <v>4852.5</v>
      </c>
      <c r="F654" s="19">
        <v>4888.5</v>
      </c>
    </row>
    <row r="655" spans="2:6" x14ac:dyDescent="0.25">
      <c r="B655" s="20">
        <v>20020724</v>
      </c>
      <c r="C655" s="19">
        <v>4897</v>
      </c>
      <c r="D655" s="19">
        <v>4996</v>
      </c>
      <c r="E655" s="19">
        <v>4608.5</v>
      </c>
      <c r="F655" s="19">
        <v>4995</v>
      </c>
    </row>
    <row r="656" spans="2:6" x14ac:dyDescent="0.25">
      <c r="B656" s="20">
        <v>20020725</v>
      </c>
      <c r="C656" s="19">
        <v>5056.5</v>
      </c>
      <c r="D656" s="19">
        <v>5059</v>
      </c>
      <c r="E656" s="19">
        <v>4813.5</v>
      </c>
      <c r="F656" s="19">
        <v>4822.5</v>
      </c>
    </row>
    <row r="657" spans="2:6" x14ac:dyDescent="0.25">
      <c r="B657" s="20">
        <v>20020726</v>
      </c>
      <c r="C657" s="19">
        <v>4887.5</v>
      </c>
      <c r="D657" s="19">
        <v>4930</v>
      </c>
      <c r="E657" s="19">
        <v>4712.5</v>
      </c>
      <c r="F657" s="19">
        <v>4905</v>
      </c>
    </row>
    <row r="658" spans="2:6" x14ac:dyDescent="0.25">
      <c r="B658" s="20">
        <v>20020729</v>
      </c>
      <c r="C658" s="19">
        <v>4967.5</v>
      </c>
      <c r="D658" s="19">
        <v>5181.5</v>
      </c>
      <c r="E658" s="19">
        <v>4945.5</v>
      </c>
      <c r="F658" s="19">
        <v>5175.5</v>
      </c>
    </row>
    <row r="659" spans="2:6" x14ac:dyDescent="0.25">
      <c r="B659" s="20">
        <v>20020730</v>
      </c>
      <c r="C659" s="19">
        <v>5178.5</v>
      </c>
      <c r="D659" s="19">
        <v>5226.5</v>
      </c>
      <c r="E659" s="19">
        <v>5085.5</v>
      </c>
      <c r="F659" s="19">
        <v>5215</v>
      </c>
    </row>
    <row r="660" spans="2:6" x14ac:dyDescent="0.25">
      <c r="B660" s="20">
        <v>20020731</v>
      </c>
      <c r="C660" s="19">
        <v>5178.5</v>
      </c>
      <c r="D660" s="19">
        <v>5292.5</v>
      </c>
      <c r="E660" s="19">
        <v>5042.5</v>
      </c>
      <c r="F660" s="19">
        <v>5047</v>
      </c>
    </row>
    <row r="661" spans="2:6" x14ac:dyDescent="0.25">
      <c r="B661" s="20">
        <v>20020801</v>
      </c>
      <c r="C661" s="19">
        <v>5027.5</v>
      </c>
      <c r="D661" s="19">
        <v>5156</v>
      </c>
      <c r="E661" s="19">
        <v>4888.5</v>
      </c>
      <c r="F661" s="19">
        <v>4955.5</v>
      </c>
    </row>
    <row r="662" spans="2:6" x14ac:dyDescent="0.25">
      <c r="B662" s="20">
        <v>20020802</v>
      </c>
      <c r="C662" s="19">
        <v>4938.5</v>
      </c>
      <c r="D662" s="19">
        <v>4970.5</v>
      </c>
      <c r="E662" s="19">
        <v>4839</v>
      </c>
      <c r="F662" s="19">
        <v>4853.5</v>
      </c>
    </row>
    <row r="663" spans="2:6" x14ac:dyDescent="0.25">
      <c r="B663" s="20">
        <v>20020805</v>
      </c>
      <c r="C663" s="19">
        <v>4877.5</v>
      </c>
      <c r="D663" s="19">
        <v>4877.5</v>
      </c>
      <c r="E663" s="19">
        <v>4667.5</v>
      </c>
      <c r="F663" s="19">
        <v>4685.5</v>
      </c>
    </row>
    <row r="664" spans="2:6" x14ac:dyDescent="0.25">
      <c r="B664" s="20">
        <v>20020806</v>
      </c>
      <c r="C664" s="19">
        <v>4647.5</v>
      </c>
      <c r="D664" s="19">
        <v>4948.5</v>
      </c>
      <c r="E664" s="19">
        <v>4574.5</v>
      </c>
      <c r="F664" s="19">
        <v>4878</v>
      </c>
    </row>
    <row r="665" spans="2:6" x14ac:dyDescent="0.25">
      <c r="B665" s="20">
        <v>20020807</v>
      </c>
      <c r="C665" s="19">
        <v>4902</v>
      </c>
      <c r="D665" s="19">
        <v>4975.5</v>
      </c>
      <c r="E665" s="19">
        <v>4778.5</v>
      </c>
      <c r="F665" s="19">
        <v>4784.5</v>
      </c>
    </row>
    <row r="666" spans="2:6" x14ac:dyDescent="0.25">
      <c r="B666" s="20">
        <v>20020808</v>
      </c>
      <c r="C666" s="19">
        <v>4907.5</v>
      </c>
      <c r="D666" s="19">
        <v>5011.5</v>
      </c>
      <c r="E666" s="19">
        <v>4872.5</v>
      </c>
      <c r="F666" s="19">
        <v>5009.5</v>
      </c>
    </row>
    <row r="667" spans="2:6" x14ac:dyDescent="0.25">
      <c r="B667" s="20">
        <v>20020809</v>
      </c>
      <c r="C667" s="19">
        <v>4992.5</v>
      </c>
      <c r="D667" s="19">
        <v>5091</v>
      </c>
      <c r="E667" s="19">
        <v>4949</v>
      </c>
      <c r="F667" s="19">
        <v>5075.5</v>
      </c>
    </row>
    <row r="668" spans="2:6" x14ac:dyDescent="0.25">
      <c r="B668" s="20">
        <v>20020812</v>
      </c>
      <c r="C668" s="19">
        <v>5026.5</v>
      </c>
      <c r="D668" s="19">
        <v>5056.5</v>
      </c>
      <c r="E668" s="19">
        <v>4978.5</v>
      </c>
      <c r="F668" s="19">
        <v>5012.5</v>
      </c>
    </row>
    <row r="669" spans="2:6" x14ac:dyDescent="0.25">
      <c r="B669" s="20">
        <v>20020813</v>
      </c>
      <c r="C669" s="19">
        <v>5002.5</v>
      </c>
      <c r="D669" s="19">
        <v>5047.5</v>
      </c>
      <c r="E669" s="19">
        <v>4892.5</v>
      </c>
      <c r="F669" s="19">
        <v>5022.5</v>
      </c>
    </row>
    <row r="670" spans="2:6" x14ac:dyDescent="0.25">
      <c r="B670" s="20">
        <v>20020814</v>
      </c>
      <c r="C670" s="19">
        <v>4920.5</v>
      </c>
      <c r="D670" s="19">
        <v>4970.5</v>
      </c>
      <c r="E670" s="19">
        <v>4878.5</v>
      </c>
      <c r="F670" s="19">
        <v>4939</v>
      </c>
    </row>
    <row r="671" spans="2:6" x14ac:dyDescent="0.25">
      <c r="B671" s="20">
        <v>20020815</v>
      </c>
      <c r="C671" s="19">
        <v>5027.5</v>
      </c>
      <c r="D671" s="19">
        <v>5067.5</v>
      </c>
      <c r="E671" s="19">
        <v>4980</v>
      </c>
      <c r="F671" s="19">
        <v>4995</v>
      </c>
    </row>
    <row r="672" spans="2:6" x14ac:dyDescent="0.25">
      <c r="B672" s="20">
        <v>20020816</v>
      </c>
      <c r="C672" s="19">
        <v>5009.5</v>
      </c>
      <c r="D672" s="19">
        <v>5046</v>
      </c>
      <c r="E672" s="19">
        <v>4894</v>
      </c>
      <c r="F672" s="19">
        <v>5028.5</v>
      </c>
    </row>
    <row r="673" spans="2:6" x14ac:dyDescent="0.25">
      <c r="B673" s="20">
        <v>20020819</v>
      </c>
      <c r="C673" s="19">
        <v>4987.5</v>
      </c>
      <c r="D673" s="19">
        <v>5187.5</v>
      </c>
      <c r="E673" s="19">
        <v>4969</v>
      </c>
      <c r="F673" s="19">
        <v>5183.5</v>
      </c>
    </row>
    <row r="674" spans="2:6" x14ac:dyDescent="0.25">
      <c r="B674" s="20">
        <v>20020820</v>
      </c>
      <c r="C674" s="19">
        <v>5165</v>
      </c>
      <c r="D674" s="19">
        <v>5210.5</v>
      </c>
      <c r="E674" s="19">
        <v>5101.5</v>
      </c>
      <c r="F674" s="19">
        <v>5120</v>
      </c>
    </row>
    <row r="675" spans="2:6" x14ac:dyDescent="0.25">
      <c r="B675" s="20">
        <v>20020821</v>
      </c>
      <c r="C675" s="19">
        <v>5145.5</v>
      </c>
      <c r="D675" s="19">
        <v>5245</v>
      </c>
      <c r="E675" s="19">
        <v>5124</v>
      </c>
      <c r="F675" s="19">
        <v>5206</v>
      </c>
    </row>
    <row r="676" spans="2:6" x14ac:dyDescent="0.25">
      <c r="B676" s="20">
        <v>20020822</v>
      </c>
      <c r="C676" s="19">
        <v>5222.5</v>
      </c>
      <c r="D676" s="19">
        <v>5267.5</v>
      </c>
      <c r="E676" s="19">
        <v>5190</v>
      </c>
      <c r="F676" s="19">
        <v>5219</v>
      </c>
    </row>
    <row r="677" spans="2:6" x14ac:dyDescent="0.25">
      <c r="B677" s="20">
        <v>20020823</v>
      </c>
      <c r="C677" s="19">
        <v>5248.5</v>
      </c>
      <c r="D677" s="19">
        <v>5264</v>
      </c>
      <c r="E677" s="19">
        <v>5151</v>
      </c>
      <c r="F677" s="19">
        <v>5158.5</v>
      </c>
    </row>
    <row r="678" spans="2:6" x14ac:dyDescent="0.25">
      <c r="B678" s="20">
        <v>20020826</v>
      </c>
      <c r="C678" s="19">
        <v>5181.5</v>
      </c>
      <c r="D678" s="19">
        <v>5237.5</v>
      </c>
      <c r="E678" s="19">
        <v>5082.5</v>
      </c>
      <c r="F678" s="19">
        <v>5128.5</v>
      </c>
    </row>
    <row r="679" spans="2:6" x14ac:dyDescent="0.25">
      <c r="B679" s="20">
        <v>20020827</v>
      </c>
      <c r="C679" s="19">
        <v>5128</v>
      </c>
      <c r="D679" s="19">
        <v>5237.5</v>
      </c>
      <c r="E679" s="19">
        <v>5102</v>
      </c>
      <c r="F679" s="19">
        <v>5183</v>
      </c>
    </row>
    <row r="680" spans="2:6" x14ac:dyDescent="0.25">
      <c r="B680" s="20">
        <v>20020828</v>
      </c>
      <c r="C680" s="19">
        <v>5157.5</v>
      </c>
      <c r="D680" s="19">
        <v>5157.5</v>
      </c>
      <c r="E680" s="19">
        <v>5015.5</v>
      </c>
      <c r="F680" s="19">
        <v>5039.5</v>
      </c>
    </row>
    <row r="681" spans="2:6" x14ac:dyDescent="0.25">
      <c r="B681" s="20">
        <v>20020829</v>
      </c>
      <c r="C681" s="19">
        <v>5014.5</v>
      </c>
      <c r="D681" s="19">
        <v>5034.5</v>
      </c>
      <c r="E681" s="19">
        <v>4914</v>
      </c>
      <c r="F681" s="19">
        <v>5005.5</v>
      </c>
    </row>
    <row r="682" spans="2:6" x14ac:dyDescent="0.25">
      <c r="B682" s="20">
        <v>20020830</v>
      </c>
      <c r="C682" s="19">
        <v>5006.5</v>
      </c>
      <c r="D682" s="19">
        <v>5056.5</v>
      </c>
      <c r="E682" s="19">
        <v>4938</v>
      </c>
      <c r="F682" s="19">
        <v>5050</v>
      </c>
    </row>
    <row r="683" spans="2:6" x14ac:dyDescent="0.25">
      <c r="B683" s="20">
        <v>20020902</v>
      </c>
      <c r="C683" s="19">
        <v>5007.5</v>
      </c>
      <c r="D683" s="19">
        <v>5007.5</v>
      </c>
      <c r="E683" s="19">
        <v>4928</v>
      </c>
      <c r="F683" s="19">
        <v>4950.5</v>
      </c>
    </row>
    <row r="684" spans="2:6" x14ac:dyDescent="0.25">
      <c r="B684" s="20">
        <v>20020903</v>
      </c>
      <c r="C684" s="19">
        <v>4887.5</v>
      </c>
      <c r="D684" s="19">
        <v>4890.5</v>
      </c>
      <c r="E684" s="19">
        <v>4733</v>
      </c>
      <c r="F684" s="19">
        <v>4740.5</v>
      </c>
    </row>
    <row r="685" spans="2:6" x14ac:dyDescent="0.25">
      <c r="B685" s="20">
        <v>20020904</v>
      </c>
      <c r="C685" s="19">
        <v>4729.5</v>
      </c>
      <c r="D685" s="19">
        <v>4797</v>
      </c>
      <c r="E685" s="19">
        <v>4680</v>
      </c>
      <c r="F685" s="19">
        <v>4766</v>
      </c>
    </row>
    <row r="686" spans="2:6" x14ac:dyDescent="0.25">
      <c r="B686" s="20">
        <v>20020905</v>
      </c>
      <c r="C686" s="19">
        <v>4772.5</v>
      </c>
      <c r="D686" s="19">
        <v>4799.5</v>
      </c>
      <c r="E686" s="19">
        <v>4627.5</v>
      </c>
      <c r="F686" s="19">
        <v>4690</v>
      </c>
    </row>
    <row r="687" spans="2:6" x14ac:dyDescent="0.25">
      <c r="B687" s="20">
        <v>20020906</v>
      </c>
      <c r="C687" s="19">
        <v>4722.5</v>
      </c>
      <c r="D687" s="19">
        <v>4813</v>
      </c>
      <c r="E687" s="19">
        <v>4681.5</v>
      </c>
      <c r="F687" s="19">
        <v>4812.5</v>
      </c>
    </row>
    <row r="688" spans="2:6" x14ac:dyDescent="0.25">
      <c r="B688" s="20">
        <v>20020909</v>
      </c>
      <c r="C688" s="19">
        <v>4778.5</v>
      </c>
      <c r="D688" s="19">
        <v>4790.5</v>
      </c>
      <c r="E688" s="19">
        <v>4712.5</v>
      </c>
      <c r="F688" s="19">
        <v>4755</v>
      </c>
    </row>
    <row r="689" spans="2:6" x14ac:dyDescent="0.25">
      <c r="B689" s="20">
        <v>20020910</v>
      </c>
      <c r="C689" s="19">
        <v>4787.5</v>
      </c>
      <c r="D689" s="19">
        <v>4851.5</v>
      </c>
      <c r="E689" s="19">
        <v>4783.5</v>
      </c>
      <c r="F689" s="19">
        <v>4813.5</v>
      </c>
    </row>
    <row r="690" spans="2:6" x14ac:dyDescent="0.25">
      <c r="B690" s="20">
        <v>20020911</v>
      </c>
      <c r="C690" s="19">
        <v>4847.5</v>
      </c>
      <c r="D690" s="19">
        <v>4948</v>
      </c>
      <c r="E690" s="19">
        <v>4794.5</v>
      </c>
      <c r="F690" s="19">
        <v>4905.5</v>
      </c>
    </row>
    <row r="691" spans="2:6" x14ac:dyDescent="0.25">
      <c r="B691" s="20">
        <v>20020912</v>
      </c>
      <c r="C691" s="19">
        <v>4867.5</v>
      </c>
      <c r="D691" s="19">
        <v>4895</v>
      </c>
      <c r="E691" s="19">
        <v>4750.5</v>
      </c>
      <c r="F691" s="19">
        <v>4765.5</v>
      </c>
    </row>
    <row r="692" spans="2:6" x14ac:dyDescent="0.25">
      <c r="B692" s="20">
        <v>20020913</v>
      </c>
      <c r="C692" s="19">
        <v>4697.5</v>
      </c>
      <c r="D692" s="19">
        <v>4722.5</v>
      </c>
      <c r="E692" s="19">
        <v>4604.5</v>
      </c>
      <c r="F692" s="19">
        <v>4701</v>
      </c>
    </row>
    <row r="693" spans="2:6" x14ac:dyDescent="0.25">
      <c r="B693" s="20">
        <v>20020916</v>
      </c>
      <c r="C693" s="19">
        <v>4702.5</v>
      </c>
      <c r="D693" s="19">
        <v>4709.5</v>
      </c>
      <c r="E693" s="19">
        <v>4615.5</v>
      </c>
      <c r="F693" s="19">
        <v>4644.5</v>
      </c>
    </row>
    <row r="694" spans="2:6" x14ac:dyDescent="0.25">
      <c r="B694" s="20">
        <v>20020917</v>
      </c>
      <c r="C694" s="19">
        <v>4762.5</v>
      </c>
      <c r="D694" s="19">
        <v>4774</v>
      </c>
      <c r="E694" s="19">
        <v>4573</v>
      </c>
      <c r="F694" s="19">
        <v>4608</v>
      </c>
    </row>
    <row r="695" spans="2:6" x14ac:dyDescent="0.25">
      <c r="B695" s="20">
        <v>20020918</v>
      </c>
      <c r="C695" s="19">
        <v>4542.5</v>
      </c>
      <c r="D695" s="19">
        <v>4561</v>
      </c>
      <c r="E695" s="19">
        <v>4441.5</v>
      </c>
      <c r="F695" s="19">
        <v>4465</v>
      </c>
    </row>
    <row r="696" spans="2:6" x14ac:dyDescent="0.25">
      <c r="B696" s="20">
        <v>20020919</v>
      </c>
      <c r="C696" s="19">
        <v>4471</v>
      </c>
      <c r="D696" s="19">
        <v>4491.5</v>
      </c>
      <c r="E696" s="19">
        <v>4348.5</v>
      </c>
      <c r="F696" s="19">
        <v>4362</v>
      </c>
    </row>
    <row r="697" spans="2:6" x14ac:dyDescent="0.25">
      <c r="B697" s="20">
        <v>20020920</v>
      </c>
      <c r="C697" s="19">
        <v>4306.5</v>
      </c>
      <c r="D697" s="19">
        <v>4425.5</v>
      </c>
      <c r="E697" s="19">
        <v>4287.5</v>
      </c>
      <c r="F697" s="19">
        <v>4415.5</v>
      </c>
    </row>
    <row r="698" spans="2:6" x14ac:dyDescent="0.25">
      <c r="B698" s="20">
        <v>20020923</v>
      </c>
      <c r="C698" s="19">
        <v>4352.5</v>
      </c>
      <c r="D698" s="19">
        <v>4436</v>
      </c>
      <c r="E698" s="19">
        <v>4218</v>
      </c>
      <c r="F698" s="19">
        <v>4252</v>
      </c>
    </row>
    <row r="699" spans="2:6" x14ac:dyDescent="0.25">
      <c r="B699" s="20">
        <v>20020924</v>
      </c>
      <c r="C699" s="19">
        <v>4247.5</v>
      </c>
      <c r="D699" s="19">
        <v>4289</v>
      </c>
      <c r="E699" s="19">
        <v>4098</v>
      </c>
      <c r="F699" s="19">
        <v>4215.5</v>
      </c>
    </row>
    <row r="700" spans="2:6" x14ac:dyDescent="0.25">
      <c r="B700" s="20">
        <v>20020925</v>
      </c>
      <c r="C700" s="19">
        <v>4157.5</v>
      </c>
      <c r="D700" s="19">
        <v>4315.5</v>
      </c>
      <c r="E700" s="19">
        <v>4131.5</v>
      </c>
      <c r="F700" s="19">
        <v>4289.5</v>
      </c>
    </row>
    <row r="701" spans="2:6" x14ac:dyDescent="0.25">
      <c r="B701" s="20">
        <v>20020926</v>
      </c>
      <c r="C701" s="19">
        <v>4301.5</v>
      </c>
      <c r="D701" s="19">
        <v>4394.5</v>
      </c>
      <c r="E701" s="19">
        <v>4253.5</v>
      </c>
      <c r="F701" s="19">
        <v>4338.5</v>
      </c>
    </row>
    <row r="702" spans="2:6" x14ac:dyDescent="0.25">
      <c r="B702" s="20">
        <v>20020927</v>
      </c>
      <c r="C702" s="19">
        <v>4351.5</v>
      </c>
      <c r="D702" s="19">
        <v>4381</v>
      </c>
      <c r="E702" s="19">
        <v>4207.5</v>
      </c>
      <c r="F702" s="19">
        <v>4208</v>
      </c>
    </row>
    <row r="703" spans="2:6" x14ac:dyDescent="0.25">
      <c r="B703" s="20">
        <v>20020930</v>
      </c>
      <c r="C703" s="19">
        <v>4153.5</v>
      </c>
      <c r="D703" s="19">
        <v>4164.5</v>
      </c>
      <c r="E703" s="19">
        <v>4043</v>
      </c>
      <c r="F703" s="19">
        <v>4125.5</v>
      </c>
    </row>
    <row r="704" spans="2:6" x14ac:dyDescent="0.25">
      <c r="B704" s="20">
        <v>20021001</v>
      </c>
      <c r="C704" s="19">
        <v>4149.5</v>
      </c>
      <c r="D704" s="19">
        <v>4221.5</v>
      </c>
      <c r="E704" s="19">
        <v>4053</v>
      </c>
      <c r="F704" s="19">
        <v>4193</v>
      </c>
    </row>
    <row r="705" spans="2:6" x14ac:dyDescent="0.25">
      <c r="B705" s="20">
        <v>20021002</v>
      </c>
      <c r="C705" s="19">
        <v>4256</v>
      </c>
      <c r="D705" s="19">
        <v>4300.5</v>
      </c>
      <c r="E705" s="19">
        <v>4140</v>
      </c>
      <c r="F705" s="19">
        <v>4239.5</v>
      </c>
    </row>
    <row r="706" spans="2:6" x14ac:dyDescent="0.25">
      <c r="B706" s="20">
        <v>20021003</v>
      </c>
      <c r="C706" s="19">
        <v>4151.5</v>
      </c>
      <c r="D706" s="19">
        <v>4266</v>
      </c>
      <c r="E706" s="19">
        <v>4128</v>
      </c>
      <c r="F706" s="19">
        <v>4150.5</v>
      </c>
    </row>
    <row r="707" spans="2:6" x14ac:dyDescent="0.25">
      <c r="B707" s="20">
        <v>20021004</v>
      </c>
      <c r="C707" s="19">
        <v>4132.5</v>
      </c>
      <c r="D707" s="19">
        <v>4171</v>
      </c>
      <c r="E707" s="19">
        <v>3997</v>
      </c>
      <c r="F707" s="19">
        <v>4011.5</v>
      </c>
    </row>
    <row r="708" spans="2:6" x14ac:dyDescent="0.25">
      <c r="B708" s="20">
        <v>20021007</v>
      </c>
      <c r="C708" s="19">
        <v>3998.5</v>
      </c>
      <c r="D708" s="19">
        <v>4033.5</v>
      </c>
      <c r="E708" s="19">
        <v>3942.5</v>
      </c>
      <c r="F708" s="19">
        <v>3997.5</v>
      </c>
    </row>
    <row r="709" spans="2:6" x14ac:dyDescent="0.25">
      <c r="B709" s="20">
        <v>20021008</v>
      </c>
      <c r="C709" s="19">
        <v>4017.5</v>
      </c>
      <c r="D709" s="19">
        <v>4045.5</v>
      </c>
      <c r="E709" s="19">
        <v>3860</v>
      </c>
      <c r="F709" s="19">
        <v>3939</v>
      </c>
    </row>
    <row r="710" spans="2:6" x14ac:dyDescent="0.25">
      <c r="B710" s="20">
        <v>20021009</v>
      </c>
      <c r="C710" s="19">
        <v>3917.5</v>
      </c>
      <c r="D710" s="19">
        <v>3928.5</v>
      </c>
      <c r="E710" s="19">
        <v>3838</v>
      </c>
      <c r="F710" s="19">
        <v>3926.5</v>
      </c>
    </row>
    <row r="711" spans="2:6" x14ac:dyDescent="0.25">
      <c r="B711" s="20">
        <v>20021010</v>
      </c>
      <c r="C711" s="19">
        <v>3869.5</v>
      </c>
      <c r="D711" s="19">
        <v>4043.5</v>
      </c>
      <c r="E711" s="19">
        <v>3868</v>
      </c>
      <c r="F711" s="19">
        <v>4032</v>
      </c>
    </row>
    <row r="712" spans="2:6" x14ac:dyDescent="0.25">
      <c r="B712" s="20">
        <v>20021011</v>
      </c>
      <c r="C712" s="19">
        <v>4036.5</v>
      </c>
      <c r="D712" s="19">
        <v>4234</v>
      </c>
      <c r="E712" s="19">
        <v>4031</v>
      </c>
      <c r="F712" s="19">
        <v>4228</v>
      </c>
    </row>
    <row r="713" spans="2:6" x14ac:dyDescent="0.25">
      <c r="B713" s="20">
        <v>20021014</v>
      </c>
      <c r="C713" s="19">
        <v>4197.5</v>
      </c>
      <c r="D713" s="19">
        <v>4231</v>
      </c>
      <c r="E713" s="19">
        <v>4108</v>
      </c>
      <c r="F713" s="19">
        <v>4176.5</v>
      </c>
    </row>
    <row r="714" spans="2:6" x14ac:dyDescent="0.25">
      <c r="B714" s="20">
        <v>20021015</v>
      </c>
      <c r="C714" s="19">
        <v>4229.5</v>
      </c>
      <c r="D714" s="19">
        <v>4356.5</v>
      </c>
      <c r="E714" s="19">
        <v>4221.5</v>
      </c>
      <c r="F714" s="19">
        <v>4336.5</v>
      </c>
    </row>
    <row r="715" spans="2:6" x14ac:dyDescent="0.25">
      <c r="B715" s="20">
        <v>20021016</v>
      </c>
      <c r="C715" s="19">
        <v>4296.5</v>
      </c>
      <c r="D715" s="19">
        <v>4429.5</v>
      </c>
      <c r="E715" s="19">
        <v>4283.5</v>
      </c>
      <c r="F715" s="19">
        <v>4324.5</v>
      </c>
    </row>
    <row r="716" spans="2:6" x14ac:dyDescent="0.25">
      <c r="B716" s="20">
        <v>20021017</v>
      </c>
      <c r="C716" s="19">
        <v>4403.5</v>
      </c>
      <c r="D716" s="19">
        <v>4509.5</v>
      </c>
      <c r="E716" s="19">
        <v>4403.5</v>
      </c>
      <c r="F716" s="19">
        <v>4490</v>
      </c>
    </row>
    <row r="717" spans="2:6" x14ac:dyDescent="0.25">
      <c r="B717" s="20">
        <v>20021018</v>
      </c>
      <c r="C717" s="19">
        <v>4525.5</v>
      </c>
      <c r="D717" s="19">
        <v>4526</v>
      </c>
      <c r="E717" s="19">
        <v>4403</v>
      </c>
      <c r="F717" s="19">
        <v>4484</v>
      </c>
    </row>
    <row r="718" spans="2:6" x14ac:dyDescent="0.25">
      <c r="B718" s="20">
        <v>20021021</v>
      </c>
      <c r="C718" s="19">
        <v>4459</v>
      </c>
      <c r="D718" s="19">
        <v>4589</v>
      </c>
      <c r="E718" s="19">
        <v>4414.5</v>
      </c>
      <c r="F718" s="19">
        <v>4586.5</v>
      </c>
    </row>
    <row r="719" spans="2:6" x14ac:dyDescent="0.25">
      <c r="B719" s="20">
        <v>20021022</v>
      </c>
      <c r="C719" s="19">
        <v>4521.5</v>
      </c>
      <c r="D719" s="19">
        <v>4617.5</v>
      </c>
      <c r="E719" s="19">
        <v>4458.5</v>
      </c>
      <c r="F719" s="19">
        <v>4460.5</v>
      </c>
    </row>
    <row r="720" spans="2:6" x14ac:dyDescent="0.25">
      <c r="B720" s="20">
        <v>20021023</v>
      </c>
      <c r="C720" s="19">
        <v>4531.5</v>
      </c>
      <c r="D720" s="19">
        <v>4552.5</v>
      </c>
      <c r="E720" s="19">
        <v>4300.5</v>
      </c>
      <c r="F720" s="19">
        <v>4353.5</v>
      </c>
    </row>
    <row r="721" spans="2:6" x14ac:dyDescent="0.25">
      <c r="B721" s="20">
        <v>20021024</v>
      </c>
      <c r="C721" s="19">
        <v>4390</v>
      </c>
      <c r="D721" s="19">
        <v>4449.5</v>
      </c>
      <c r="E721" s="19">
        <v>4339</v>
      </c>
      <c r="F721" s="19">
        <v>4394.5</v>
      </c>
    </row>
    <row r="722" spans="2:6" x14ac:dyDescent="0.25">
      <c r="B722" s="20">
        <v>20021025</v>
      </c>
      <c r="C722" s="19">
        <v>4364.5</v>
      </c>
      <c r="D722" s="19">
        <v>4439</v>
      </c>
      <c r="E722" s="19">
        <v>4333.5</v>
      </c>
      <c r="F722" s="19">
        <v>4421</v>
      </c>
    </row>
    <row r="723" spans="2:6" x14ac:dyDescent="0.25">
      <c r="B723" s="20">
        <v>20021028</v>
      </c>
      <c r="C723" s="19">
        <v>4463</v>
      </c>
      <c r="D723" s="19">
        <v>4553</v>
      </c>
      <c r="E723" s="19">
        <v>4463</v>
      </c>
      <c r="F723" s="19">
        <v>4490.5</v>
      </c>
    </row>
    <row r="724" spans="2:6" x14ac:dyDescent="0.25">
      <c r="B724" s="20">
        <v>20021029</v>
      </c>
      <c r="C724" s="19">
        <v>4463.5</v>
      </c>
      <c r="D724" s="19">
        <v>4507.5</v>
      </c>
      <c r="E724" s="19">
        <v>4327.5</v>
      </c>
      <c r="F724" s="19">
        <v>4342</v>
      </c>
    </row>
    <row r="725" spans="2:6" x14ac:dyDescent="0.25">
      <c r="B725" s="20">
        <v>20021030</v>
      </c>
      <c r="C725" s="19">
        <v>4396.5</v>
      </c>
      <c r="D725" s="19">
        <v>4459</v>
      </c>
      <c r="E725" s="19">
        <v>4314</v>
      </c>
      <c r="F725" s="19">
        <v>4450.5</v>
      </c>
    </row>
    <row r="726" spans="2:6" x14ac:dyDescent="0.25">
      <c r="B726" s="20">
        <v>20021031</v>
      </c>
      <c r="C726" s="19">
        <v>4436.5</v>
      </c>
      <c r="D726" s="19">
        <v>4533</v>
      </c>
      <c r="E726" s="19">
        <v>4402.5</v>
      </c>
      <c r="F726" s="19">
        <v>4489.5</v>
      </c>
    </row>
    <row r="727" spans="2:6" x14ac:dyDescent="0.25">
      <c r="B727" s="20">
        <v>20021101</v>
      </c>
      <c r="C727" s="19">
        <v>4471.5</v>
      </c>
      <c r="D727" s="19">
        <v>4493.5</v>
      </c>
      <c r="E727" s="19">
        <v>4371</v>
      </c>
      <c r="F727" s="19">
        <v>4477.5</v>
      </c>
    </row>
    <row r="728" spans="2:6" x14ac:dyDescent="0.25">
      <c r="B728" s="20">
        <v>20021104</v>
      </c>
      <c r="C728" s="19">
        <v>4557</v>
      </c>
      <c r="D728" s="19">
        <v>4649</v>
      </c>
      <c r="E728" s="19">
        <v>4557</v>
      </c>
      <c r="F728" s="19">
        <v>4645.5</v>
      </c>
    </row>
    <row r="729" spans="2:6" x14ac:dyDescent="0.25">
      <c r="B729" s="20">
        <v>20021105</v>
      </c>
      <c r="C729" s="19">
        <v>4612</v>
      </c>
      <c r="D729" s="19">
        <v>4714.5</v>
      </c>
      <c r="E729" s="19">
        <v>4583.5</v>
      </c>
      <c r="F729" s="19">
        <v>4679</v>
      </c>
    </row>
    <row r="730" spans="2:6" x14ac:dyDescent="0.25">
      <c r="B730" s="20">
        <v>20021106</v>
      </c>
      <c r="C730" s="19">
        <v>4733.5</v>
      </c>
      <c r="D730" s="19">
        <v>4761</v>
      </c>
      <c r="E730" s="19">
        <v>4594</v>
      </c>
      <c r="F730" s="19">
        <v>4618</v>
      </c>
    </row>
    <row r="731" spans="2:6" x14ac:dyDescent="0.25">
      <c r="B731" s="20">
        <v>20021107</v>
      </c>
      <c r="C731" s="19">
        <v>4629.5</v>
      </c>
      <c r="D731" s="19">
        <v>4649.5</v>
      </c>
      <c r="E731" s="19">
        <v>4442.5</v>
      </c>
      <c r="F731" s="19">
        <v>4489.5</v>
      </c>
    </row>
    <row r="732" spans="2:6" x14ac:dyDescent="0.25">
      <c r="B732" s="20">
        <v>20021108</v>
      </c>
      <c r="C732" s="19">
        <v>4443</v>
      </c>
      <c r="D732" s="19">
        <v>4491</v>
      </c>
      <c r="E732" s="19">
        <v>4387.5</v>
      </c>
      <c r="F732" s="19">
        <v>4388</v>
      </c>
    </row>
    <row r="733" spans="2:6" x14ac:dyDescent="0.25">
      <c r="B733" s="20">
        <v>20021111</v>
      </c>
      <c r="C733" s="19">
        <v>4349.5</v>
      </c>
      <c r="D733" s="19">
        <v>4387.5</v>
      </c>
      <c r="E733" s="19">
        <v>4319.5</v>
      </c>
      <c r="F733" s="19">
        <v>4337.5</v>
      </c>
    </row>
    <row r="734" spans="2:6" x14ac:dyDescent="0.25">
      <c r="B734" s="20">
        <v>20021112</v>
      </c>
      <c r="C734" s="19">
        <v>4378.5</v>
      </c>
      <c r="D734" s="19">
        <v>4451.5</v>
      </c>
      <c r="E734" s="19">
        <v>4339</v>
      </c>
      <c r="F734" s="19">
        <v>4429.5</v>
      </c>
    </row>
    <row r="735" spans="2:6" x14ac:dyDescent="0.25">
      <c r="B735" s="20">
        <v>20021113</v>
      </c>
      <c r="C735" s="19">
        <v>4391.5</v>
      </c>
      <c r="D735" s="19">
        <v>4434.5</v>
      </c>
      <c r="E735" s="19">
        <v>4299</v>
      </c>
      <c r="F735" s="19">
        <v>4385.5</v>
      </c>
    </row>
    <row r="736" spans="2:6" x14ac:dyDescent="0.25">
      <c r="B736" s="20">
        <v>20021114</v>
      </c>
      <c r="C736" s="19">
        <v>4379.5</v>
      </c>
      <c r="D736" s="19">
        <v>4509.5</v>
      </c>
      <c r="E736" s="19">
        <v>4347.5</v>
      </c>
      <c r="F736" s="19">
        <v>4491</v>
      </c>
    </row>
    <row r="737" spans="2:6" x14ac:dyDescent="0.25">
      <c r="B737" s="20">
        <v>20021115</v>
      </c>
      <c r="C737" s="19">
        <v>4511.5</v>
      </c>
      <c r="D737" s="19">
        <v>4547.5</v>
      </c>
      <c r="E737" s="19">
        <v>4463.5</v>
      </c>
      <c r="F737" s="19">
        <v>4499.5</v>
      </c>
    </row>
    <row r="738" spans="2:6" x14ac:dyDescent="0.25">
      <c r="B738" s="20">
        <v>20021118</v>
      </c>
      <c r="C738" s="19">
        <v>4531.5</v>
      </c>
      <c r="D738" s="19">
        <v>4575.5</v>
      </c>
      <c r="E738" s="19">
        <v>4495</v>
      </c>
      <c r="F738" s="19">
        <v>4523</v>
      </c>
    </row>
    <row r="739" spans="2:6" x14ac:dyDescent="0.25">
      <c r="B739" s="20">
        <v>20021119</v>
      </c>
      <c r="C739" s="19">
        <v>4466</v>
      </c>
      <c r="D739" s="19">
        <v>4535</v>
      </c>
      <c r="E739" s="19">
        <v>4455.5</v>
      </c>
      <c r="F739" s="19">
        <v>4533.5</v>
      </c>
    </row>
    <row r="740" spans="2:6" x14ac:dyDescent="0.25">
      <c r="B740" s="20">
        <v>20021120</v>
      </c>
      <c r="C740" s="19">
        <v>4531.5</v>
      </c>
      <c r="D740" s="19">
        <v>4538.5</v>
      </c>
      <c r="E740" s="19">
        <v>4427</v>
      </c>
      <c r="F740" s="19">
        <v>4527</v>
      </c>
    </row>
    <row r="741" spans="2:6" x14ac:dyDescent="0.25">
      <c r="B741" s="20">
        <v>20021121</v>
      </c>
      <c r="C741" s="19">
        <v>4566.5</v>
      </c>
      <c r="D741" s="19">
        <v>4615.5</v>
      </c>
      <c r="E741" s="19">
        <v>4538</v>
      </c>
      <c r="F741" s="19">
        <v>4604.5</v>
      </c>
    </row>
    <row r="742" spans="2:6" x14ac:dyDescent="0.25">
      <c r="B742" s="20">
        <v>20021122</v>
      </c>
      <c r="C742" s="19">
        <v>4621.5</v>
      </c>
      <c r="D742" s="19">
        <v>4649</v>
      </c>
      <c r="E742" s="19">
        <v>4586.5</v>
      </c>
      <c r="F742" s="19">
        <v>4635.5</v>
      </c>
    </row>
    <row r="743" spans="2:6" x14ac:dyDescent="0.25">
      <c r="B743" s="20">
        <v>20021125</v>
      </c>
      <c r="C743" s="19">
        <v>4645</v>
      </c>
      <c r="D743" s="19">
        <v>4676.5</v>
      </c>
      <c r="E743" s="19">
        <v>4588</v>
      </c>
      <c r="F743" s="19">
        <v>4610.5</v>
      </c>
    </row>
    <row r="744" spans="2:6" x14ac:dyDescent="0.25">
      <c r="B744" s="20">
        <v>20021126</v>
      </c>
      <c r="C744" s="19">
        <v>4606.5</v>
      </c>
      <c r="D744" s="19">
        <v>4645.5</v>
      </c>
      <c r="E744" s="19">
        <v>4491</v>
      </c>
      <c r="F744" s="19">
        <v>4496</v>
      </c>
    </row>
    <row r="745" spans="2:6" x14ac:dyDescent="0.25">
      <c r="B745" s="20">
        <v>20021127</v>
      </c>
      <c r="C745" s="19">
        <v>4486.5</v>
      </c>
      <c r="D745" s="19">
        <v>4653.5</v>
      </c>
      <c r="E745" s="19">
        <v>4454</v>
      </c>
      <c r="F745" s="19">
        <v>4638</v>
      </c>
    </row>
    <row r="746" spans="2:6" x14ac:dyDescent="0.25">
      <c r="B746" s="20">
        <v>20021128</v>
      </c>
      <c r="C746" s="19">
        <v>4641.5</v>
      </c>
      <c r="D746" s="19">
        <v>4686</v>
      </c>
      <c r="E746" s="19">
        <v>4612.5</v>
      </c>
      <c r="F746" s="19">
        <v>4681</v>
      </c>
    </row>
    <row r="747" spans="2:6" x14ac:dyDescent="0.25">
      <c r="B747" s="20">
        <v>20021129</v>
      </c>
      <c r="C747" s="19">
        <v>4680.5</v>
      </c>
      <c r="D747" s="19">
        <v>4713.5</v>
      </c>
      <c r="E747" s="19">
        <v>4644.5</v>
      </c>
      <c r="F747" s="19">
        <v>4660</v>
      </c>
    </row>
    <row r="748" spans="2:6" x14ac:dyDescent="0.25">
      <c r="B748" s="20">
        <v>20021202</v>
      </c>
      <c r="C748" s="19">
        <v>4690</v>
      </c>
      <c r="D748" s="19">
        <v>4786</v>
      </c>
      <c r="E748" s="19">
        <v>4670</v>
      </c>
      <c r="F748" s="19">
        <v>4673</v>
      </c>
    </row>
    <row r="749" spans="2:6" x14ac:dyDescent="0.25">
      <c r="B749" s="20">
        <v>20021203</v>
      </c>
      <c r="C749" s="19">
        <v>4700.5</v>
      </c>
      <c r="D749" s="19">
        <v>4717.5</v>
      </c>
      <c r="E749" s="19">
        <v>4584.5</v>
      </c>
      <c r="F749" s="19">
        <v>4596.5</v>
      </c>
    </row>
    <row r="750" spans="2:6" x14ac:dyDescent="0.25">
      <c r="B750" s="20">
        <v>20021204</v>
      </c>
      <c r="C750" s="19">
        <v>4561.5</v>
      </c>
      <c r="D750" s="19">
        <v>4639.5</v>
      </c>
      <c r="E750" s="19">
        <v>4543</v>
      </c>
      <c r="F750" s="19">
        <v>4633</v>
      </c>
    </row>
    <row r="751" spans="2:6" x14ac:dyDescent="0.25">
      <c r="B751" s="20">
        <v>20021205</v>
      </c>
      <c r="C751" s="19">
        <v>4643.5</v>
      </c>
      <c r="D751" s="19">
        <v>4696</v>
      </c>
      <c r="E751" s="19">
        <v>4492.5</v>
      </c>
      <c r="F751" s="19">
        <v>4531.5</v>
      </c>
    </row>
    <row r="752" spans="2:6" x14ac:dyDescent="0.25">
      <c r="B752" s="20">
        <v>20021206</v>
      </c>
      <c r="C752" s="19">
        <v>4539</v>
      </c>
      <c r="D752" s="19">
        <v>4552.5</v>
      </c>
      <c r="E752" s="19">
        <v>4413</v>
      </c>
      <c r="F752" s="19">
        <v>4500</v>
      </c>
    </row>
    <row r="753" spans="2:6" x14ac:dyDescent="0.25">
      <c r="B753" s="20">
        <v>20021209</v>
      </c>
      <c r="C753" s="19">
        <v>4502.5</v>
      </c>
      <c r="D753" s="19">
        <v>4529</v>
      </c>
      <c r="E753" s="19">
        <v>4371.5</v>
      </c>
      <c r="F753" s="19">
        <v>4378</v>
      </c>
    </row>
    <row r="754" spans="2:6" x14ac:dyDescent="0.25">
      <c r="B754" s="20">
        <v>20021210</v>
      </c>
      <c r="C754" s="19">
        <v>4385.5</v>
      </c>
      <c r="D754" s="19">
        <v>4481</v>
      </c>
      <c r="E754" s="19">
        <v>4372</v>
      </c>
      <c r="F754" s="19">
        <v>4464</v>
      </c>
    </row>
    <row r="755" spans="2:6" x14ac:dyDescent="0.25">
      <c r="B755" s="20">
        <v>20021211</v>
      </c>
      <c r="C755" s="19">
        <v>4454.5</v>
      </c>
      <c r="D755" s="19">
        <v>4519</v>
      </c>
      <c r="E755" s="19">
        <v>4438.5</v>
      </c>
      <c r="F755" s="19">
        <v>4489.5</v>
      </c>
    </row>
    <row r="756" spans="2:6" x14ac:dyDescent="0.25">
      <c r="B756" s="20">
        <v>20021212</v>
      </c>
      <c r="C756" s="19">
        <v>4477</v>
      </c>
      <c r="D756" s="19">
        <v>4515.5</v>
      </c>
      <c r="E756" s="19">
        <v>4402.5</v>
      </c>
      <c r="F756" s="19">
        <v>4418.5</v>
      </c>
    </row>
    <row r="757" spans="2:6" x14ac:dyDescent="0.25">
      <c r="B757" s="20">
        <v>20021213</v>
      </c>
      <c r="C757" s="19">
        <v>4406.5</v>
      </c>
      <c r="D757" s="19">
        <v>4411.5</v>
      </c>
      <c r="E757" s="19">
        <v>4337.5</v>
      </c>
      <c r="F757" s="19">
        <v>4361.5</v>
      </c>
    </row>
    <row r="758" spans="2:6" x14ac:dyDescent="0.25">
      <c r="B758" s="20">
        <v>20021216</v>
      </c>
      <c r="C758" s="19">
        <v>4351.5</v>
      </c>
      <c r="D758" s="19">
        <v>4499</v>
      </c>
      <c r="E758" s="19">
        <v>4332</v>
      </c>
      <c r="F758" s="19">
        <v>4499</v>
      </c>
    </row>
    <row r="759" spans="2:6" x14ac:dyDescent="0.25">
      <c r="B759" s="20">
        <v>20021217</v>
      </c>
      <c r="C759" s="19">
        <v>4502</v>
      </c>
      <c r="D759" s="19">
        <v>4526.5</v>
      </c>
      <c r="E759" s="19">
        <v>4438</v>
      </c>
      <c r="F759" s="19">
        <v>4448</v>
      </c>
    </row>
    <row r="760" spans="2:6" x14ac:dyDescent="0.25">
      <c r="B760" s="20">
        <v>20021218</v>
      </c>
      <c r="C760" s="19">
        <v>4419</v>
      </c>
      <c r="D760" s="19">
        <v>4437</v>
      </c>
      <c r="E760" s="19">
        <v>4324</v>
      </c>
      <c r="F760" s="19">
        <v>4341.5</v>
      </c>
    </row>
    <row r="761" spans="2:6" x14ac:dyDescent="0.25">
      <c r="B761" s="20">
        <v>20021219</v>
      </c>
      <c r="C761" s="19">
        <v>4358</v>
      </c>
      <c r="D761" s="19">
        <v>4401</v>
      </c>
      <c r="E761" s="19">
        <v>4225.5</v>
      </c>
      <c r="F761" s="19">
        <v>4254.5</v>
      </c>
    </row>
    <row r="762" spans="2:6" x14ac:dyDescent="0.25">
      <c r="B762" s="20">
        <v>20021220</v>
      </c>
      <c r="C762" s="19">
        <v>4298</v>
      </c>
      <c r="D762" s="19">
        <v>4342.5</v>
      </c>
      <c r="E762" s="19">
        <v>4246</v>
      </c>
      <c r="F762" s="19">
        <v>4337</v>
      </c>
    </row>
    <row r="763" spans="2:6" x14ac:dyDescent="0.25">
      <c r="B763" s="20">
        <v>20021223</v>
      </c>
      <c r="C763" s="19">
        <v>4334</v>
      </c>
      <c r="D763" s="19">
        <v>4354</v>
      </c>
      <c r="E763" s="19">
        <v>4261</v>
      </c>
      <c r="F763" s="19">
        <v>4284.5</v>
      </c>
    </row>
    <row r="764" spans="2:6" x14ac:dyDescent="0.25">
      <c r="B764" s="20">
        <v>20021227</v>
      </c>
      <c r="C764" s="19">
        <v>4273</v>
      </c>
      <c r="D764" s="19">
        <v>4286</v>
      </c>
      <c r="E764" s="19">
        <v>4139</v>
      </c>
      <c r="F764" s="19">
        <v>4143.5</v>
      </c>
    </row>
    <row r="765" spans="2:6" x14ac:dyDescent="0.25">
      <c r="B765" s="20">
        <v>20021230</v>
      </c>
      <c r="C765" s="19">
        <v>4149</v>
      </c>
      <c r="D765" s="19">
        <v>4200.5</v>
      </c>
      <c r="E765" s="19">
        <v>4133</v>
      </c>
      <c r="F765" s="19">
        <v>4183.5</v>
      </c>
    </row>
    <row r="766" spans="2:6" x14ac:dyDescent="0.25">
      <c r="B766" s="20">
        <v>20030102</v>
      </c>
      <c r="C766" s="19">
        <v>4201.5</v>
      </c>
      <c r="D766" s="19">
        <v>4379</v>
      </c>
      <c r="E766" s="19">
        <v>4197</v>
      </c>
      <c r="F766" s="19">
        <v>4378</v>
      </c>
    </row>
    <row r="767" spans="2:6" x14ac:dyDescent="0.25">
      <c r="B767" s="20">
        <v>20030103</v>
      </c>
      <c r="C767" s="19">
        <v>4372</v>
      </c>
      <c r="D767" s="19">
        <v>4423</v>
      </c>
      <c r="E767" s="19">
        <v>4367</v>
      </c>
      <c r="F767" s="19">
        <v>4395</v>
      </c>
    </row>
    <row r="768" spans="2:6" x14ac:dyDescent="0.25">
      <c r="B768" s="20">
        <v>20030106</v>
      </c>
      <c r="C768" s="19">
        <v>4405</v>
      </c>
      <c r="D768" s="19">
        <v>4448.5</v>
      </c>
      <c r="E768" s="19">
        <v>4329</v>
      </c>
      <c r="F768" s="19">
        <v>4442.5</v>
      </c>
    </row>
    <row r="769" spans="2:6" x14ac:dyDescent="0.25">
      <c r="B769" s="20">
        <v>20030107</v>
      </c>
      <c r="C769" s="19">
        <v>4432</v>
      </c>
      <c r="D769" s="19">
        <v>4446.5</v>
      </c>
      <c r="E769" s="19">
        <v>4365.5</v>
      </c>
      <c r="F769" s="19">
        <v>4401</v>
      </c>
    </row>
    <row r="770" spans="2:6" x14ac:dyDescent="0.25">
      <c r="B770" s="20">
        <v>20030108</v>
      </c>
      <c r="C770" s="19">
        <v>4380</v>
      </c>
      <c r="D770" s="19">
        <v>4386.5</v>
      </c>
      <c r="E770" s="19">
        <v>4293.5</v>
      </c>
      <c r="F770" s="19">
        <v>4312</v>
      </c>
    </row>
    <row r="771" spans="2:6" x14ac:dyDescent="0.25">
      <c r="B771" s="20">
        <v>20030109</v>
      </c>
      <c r="C771" s="19">
        <v>4327</v>
      </c>
      <c r="D771" s="19">
        <v>4341.5</v>
      </c>
      <c r="E771" s="19">
        <v>4226</v>
      </c>
      <c r="F771" s="19">
        <v>4316</v>
      </c>
    </row>
    <row r="772" spans="2:6" x14ac:dyDescent="0.25">
      <c r="B772" s="20">
        <v>20030110</v>
      </c>
      <c r="C772" s="19">
        <v>4341.5</v>
      </c>
      <c r="D772" s="19">
        <v>4393</v>
      </c>
      <c r="E772" s="19">
        <v>4282.5</v>
      </c>
      <c r="F772" s="19">
        <v>4337</v>
      </c>
    </row>
    <row r="773" spans="2:6" x14ac:dyDescent="0.25">
      <c r="B773" s="20">
        <v>20030113</v>
      </c>
      <c r="C773" s="19">
        <v>4384</v>
      </c>
      <c r="D773" s="19">
        <v>4423.5</v>
      </c>
      <c r="E773" s="19">
        <v>4346</v>
      </c>
      <c r="F773" s="19">
        <v>4368</v>
      </c>
    </row>
    <row r="774" spans="2:6" x14ac:dyDescent="0.25">
      <c r="B774" s="20">
        <v>20030114</v>
      </c>
      <c r="C774" s="19">
        <v>4368</v>
      </c>
      <c r="D774" s="19">
        <v>4437.5</v>
      </c>
      <c r="E774" s="19">
        <v>4351</v>
      </c>
      <c r="F774" s="19">
        <v>4417</v>
      </c>
    </row>
    <row r="775" spans="2:6" x14ac:dyDescent="0.25">
      <c r="B775" s="20">
        <v>20030115</v>
      </c>
      <c r="C775" s="19">
        <v>4428</v>
      </c>
      <c r="D775" s="19">
        <v>4441.5</v>
      </c>
      <c r="E775" s="19">
        <v>4330.5</v>
      </c>
      <c r="F775" s="19">
        <v>4334</v>
      </c>
    </row>
    <row r="776" spans="2:6" x14ac:dyDescent="0.25">
      <c r="B776" s="20">
        <v>20030116</v>
      </c>
      <c r="C776" s="19">
        <v>4333</v>
      </c>
      <c r="D776" s="19">
        <v>4379</v>
      </c>
      <c r="E776" s="19">
        <v>4315.5</v>
      </c>
      <c r="F776" s="19">
        <v>4344</v>
      </c>
    </row>
    <row r="777" spans="2:6" x14ac:dyDescent="0.25">
      <c r="B777" s="20">
        <v>20030117</v>
      </c>
      <c r="C777" s="19">
        <v>4314</v>
      </c>
      <c r="D777" s="19">
        <v>4323</v>
      </c>
      <c r="E777" s="19">
        <v>4214</v>
      </c>
      <c r="F777" s="19">
        <v>4217</v>
      </c>
    </row>
    <row r="778" spans="2:6" x14ac:dyDescent="0.25">
      <c r="B778" s="20">
        <v>20030120</v>
      </c>
      <c r="C778" s="19">
        <v>4239</v>
      </c>
      <c r="D778" s="19">
        <v>4261.5</v>
      </c>
      <c r="E778" s="19">
        <v>4186</v>
      </c>
      <c r="F778" s="19">
        <v>4210.5</v>
      </c>
    </row>
    <row r="779" spans="2:6" x14ac:dyDescent="0.25">
      <c r="B779" s="20">
        <v>20030121</v>
      </c>
      <c r="C779" s="19">
        <v>4230</v>
      </c>
      <c r="D779" s="19">
        <v>4250.5</v>
      </c>
      <c r="E779" s="19">
        <v>4153</v>
      </c>
      <c r="F779" s="19">
        <v>4169</v>
      </c>
    </row>
    <row r="780" spans="2:6" x14ac:dyDescent="0.25">
      <c r="B780" s="20">
        <v>20030122</v>
      </c>
      <c r="C780" s="19">
        <v>4159</v>
      </c>
      <c r="D780" s="19">
        <v>4192</v>
      </c>
      <c r="E780" s="19">
        <v>4056</v>
      </c>
      <c r="F780" s="19">
        <v>4090</v>
      </c>
    </row>
    <row r="781" spans="2:6" x14ac:dyDescent="0.25">
      <c r="B781" s="20">
        <v>20030123</v>
      </c>
      <c r="C781" s="19">
        <v>4139</v>
      </c>
      <c r="D781" s="19">
        <v>4155</v>
      </c>
      <c r="E781" s="19">
        <v>4064.5</v>
      </c>
      <c r="F781" s="19">
        <v>4104</v>
      </c>
    </row>
    <row r="782" spans="2:6" x14ac:dyDescent="0.25">
      <c r="B782" s="20">
        <v>20030124</v>
      </c>
      <c r="C782" s="19">
        <v>4084</v>
      </c>
      <c r="D782" s="19">
        <v>4118.5</v>
      </c>
      <c r="E782" s="19">
        <v>4003</v>
      </c>
      <c r="F782" s="19">
        <v>4009.5</v>
      </c>
    </row>
    <row r="783" spans="2:6" x14ac:dyDescent="0.25">
      <c r="B783" s="20">
        <v>20030127</v>
      </c>
      <c r="C783" s="19">
        <v>4015</v>
      </c>
      <c r="D783" s="19">
        <v>4021</v>
      </c>
      <c r="E783" s="19">
        <v>3902</v>
      </c>
      <c r="F783" s="19">
        <v>3932.5</v>
      </c>
    </row>
    <row r="784" spans="2:6" x14ac:dyDescent="0.25">
      <c r="B784" s="20">
        <v>20030128</v>
      </c>
      <c r="C784" s="19">
        <v>3973.5</v>
      </c>
      <c r="D784" s="19">
        <v>3996.5</v>
      </c>
      <c r="E784" s="19">
        <v>3904</v>
      </c>
      <c r="F784" s="19">
        <v>3968.5</v>
      </c>
    </row>
    <row r="785" spans="2:6" x14ac:dyDescent="0.25">
      <c r="B785" s="20">
        <v>20030129</v>
      </c>
      <c r="C785" s="19">
        <v>3928</v>
      </c>
      <c r="D785" s="19">
        <v>4036</v>
      </c>
      <c r="E785" s="19">
        <v>3851.5</v>
      </c>
      <c r="F785" s="19">
        <v>4010</v>
      </c>
    </row>
    <row r="786" spans="2:6" x14ac:dyDescent="0.25">
      <c r="B786" s="20">
        <v>20030130</v>
      </c>
      <c r="C786" s="19">
        <v>3999</v>
      </c>
      <c r="D786" s="19">
        <v>4033</v>
      </c>
      <c r="E786" s="19">
        <v>3950</v>
      </c>
      <c r="F786" s="19">
        <v>3956.5</v>
      </c>
    </row>
    <row r="787" spans="2:6" x14ac:dyDescent="0.25">
      <c r="B787" s="20">
        <v>20030131</v>
      </c>
      <c r="C787" s="19">
        <v>3917</v>
      </c>
      <c r="D787" s="19">
        <v>4042.5</v>
      </c>
      <c r="E787" s="19">
        <v>3909</v>
      </c>
      <c r="F787" s="19">
        <v>4038.5</v>
      </c>
    </row>
    <row r="788" spans="2:6" x14ac:dyDescent="0.25">
      <c r="B788" s="20">
        <v>20030203</v>
      </c>
      <c r="C788" s="19">
        <v>4054</v>
      </c>
      <c r="D788" s="19">
        <v>4096</v>
      </c>
      <c r="E788" s="19">
        <v>4021</v>
      </c>
      <c r="F788" s="19">
        <v>4044</v>
      </c>
    </row>
    <row r="789" spans="2:6" x14ac:dyDescent="0.25">
      <c r="B789" s="20">
        <v>20030204</v>
      </c>
      <c r="C789" s="19">
        <v>4011</v>
      </c>
      <c r="D789" s="19">
        <v>4017.5</v>
      </c>
      <c r="E789" s="19">
        <v>3904</v>
      </c>
      <c r="F789" s="19">
        <v>3914.5</v>
      </c>
    </row>
    <row r="790" spans="2:6" x14ac:dyDescent="0.25">
      <c r="B790" s="20">
        <v>20030205</v>
      </c>
      <c r="C790" s="19">
        <v>3919</v>
      </c>
      <c r="D790" s="19">
        <v>4029.5</v>
      </c>
      <c r="E790" s="19">
        <v>3870</v>
      </c>
      <c r="F790" s="19">
        <v>4024</v>
      </c>
    </row>
    <row r="791" spans="2:6" x14ac:dyDescent="0.25">
      <c r="B791" s="20">
        <v>20030206</v>
      </c>
      <c r="C791" s="19">
        <v>3960.5</v>
      </c>
      <c r="D791" s="19">
        <v>4009</v>
      </c>
      <c r="E791" s="19">
        <v>3904</v>
      </c>
      <c r="F791" s="19">
        <v>3917</v>
      </c>
    </row>
    <row r="792" spans="2:6" x14ac:dyDescent="0.25">
      <c r="B792" s="20">
        <v>20030207</v>
      </c>
      <c r="C792" s="19">
        <v>3934</v>
      </c>
      <c r="D792" s="19">
        <v>3957.5</v>
      </c>
      <c r="E792" s="19">
        <v>3846</v>
      </c>
      <c r="F792" s="19">
        <v>3849</v>
      </c>
    </row>
    <row r="793" spans="2:6" x14ac:dyDescent="0.25">
      <c r="B793" s="20">
        <v>20030210</v>
      </c>
      <c r="C793" s="19">
        <v>3868</v>
      </c>
      <c r="D793" s="19">
        <v>3881.5</v>
      </c>
      <c r="E793" s="19">
        <v>3814.5</v>
      </c>
      <c r="F793" s="19">
        <v>3858</v>
      </c>
    </row>
    <row r="794" spans="2:6" x14ac:dyDescent="0.25">
      <c r="B794" s="20">
        <v>20030211</v>
      </c>
      <c r="C794" s="19">
        <v>3893.5</v>
      </c>
      <c r="D794" s="19">
        <v>3953</v>
      </c>
      <c r="E794" s="19">
        <v>3870</v>
      </c>
      <c r="F794" s="19">
        <v>3908</v>
      </c>
    </row>
    <row r="795" spans="2:6" x14ac:dyDescent="0.25">
      <c r="B795" s="20">
        <v>20030212</v>
      </c>
      <c r="C795" s="19">
        <v>3881</v>
      </c>
      <c r="D795" s="19">
        <v>3906</v>
      </c>
      <c r="E795" s="19">
        <v>3850</v>
      </c>
      <c r="F795" s="19">
        <v>3871</v>
      </c>
    </row>
    <row r="796" spans="2:6" x14ac:dyDescent="0.25">
      <c r="B796" s="20">
        <v>20030213</v>
      </c>
      <c r="C796" s="19">
        <v>3826</v>
      </c>
      <c r="D796" s="19">
        <v>3886</v>
      </c>
      <c r="E796" s="19">
        <v>3819</v>
      </c>
      <c r="F796" s="19">
        <v>3842</v>
      </c>
    </row>
    <row r="797" spans="2:6" x14ac:dyDescent="0.25">
      <c r="B797" s="20">
        <v>20030214</v>
      </c>
      <c r="C797" s="19">
        <v>3874</v>
      </c>
      <c r="D797" s="19">
        <v>4004</v>
      </c>
      <c r="E797" s="19">
        <v>3864</v>
      </c>
      <c r="F797" s="19">
        <v>3950.5</v>
      </c>
    </row>
    <row r="798" spans="2:6" x14ac:dyDescent="0.25">
      <c r="B798" s="20">
        <v>20030217</v>
      </c>
      <c r="C798" s="19">
        <v>3999</v>
      </c>
      <c r="D798" s="19">
        <v>4011</v>
      </c>
      <c r="E798" s="19">
        <v>3964</v>
      </c>
      <c r="F798" s="19">
        <v>3990.5</v>
      </c>
    </row>
    <row r="799" spans="2:6" x14ac:dyDescent="0.25">
      <c r="B799" s="20">
        <v>20030218</v>
      </c>
      <c r="C799" s="19">
        <v>3977</v>
      </c>
      <c r="D799" s="19">
        <v>4038.5</v>
      </c>
      <c r="E799" s="19">
        <v>3958.5</v>
      </c>
      <c r="F799" s="19">
        <v>4010.5</v>
      </c>
    </row>
    <row r="800" spans="2:6" x14ac:dyDescent="0.25">
      <c r="B800" s="20">
        <v>20030219</v>
      </c>
      <c r="C800" s="19">
        <v>3987</v>
      </c>
      <c r="D800" s="19">
        <v>4009</v>
      </c>
      <c r="E800" s="19">
        <v>3900.5</v>
      </c>
      <c r="F800" s="19">
        <v>3901.5</v>
      </c>
    </row>
    <row r="801" spans="2:6" x14ac:dyDescent="0.25">
      <c r="B801" s="20">
        <v>20030220</v>
      </c>
      <c r="C801" s="19">
        <v>3932</v>
      </c>
      <c r="D801" s="19">
        <v>3955.5</v>
      </c>
      <c r="E801" s="19">
        <v>3860</v>
      </c>
      <c r="F801" s="19">
        <v>3875</v>
      </c>
    </row>
    <row r="802" spans="2:6" x14ac:dyDescent="0.25">
      <c r="B802" s="20">
        <v>20030221</v>
      </c>
      <c r="C802" s="19">
        <v>3861.5</v>
      </c>
      <c r="D802" s="19">
        <v>3932.5</v>
      </c>
      <c r="E802" s="19">
        <v>3847.5</v>
      </c>
      <c r="F802" s="19">
        <v>3925</v>
      </c>
    </row>
    <row r="803" spans="2:6" x14ac:dyDescent="0.25">
      <c r="B803" s="20">
        <v>20030224</v>
      </c>
      <c r="C803" s="19">
        <v>3921</v>
      </c>
      <c r="D803" s="19">
        <v>3930.5</v>
      </c>
      <c r="E803" s="19">
        <v>3854</v>
      </c>
      <c r="F803" s="19">
        <v>3860</v>
      </c>
    </row>
    <row r="804" spans="2:6" x14ac:dyDescent="0.25">
      <c r="B804" s="20">
        <v>20030225</v>
      </c>
      <c r="C804" s="19">
        <v>3829</v>
      </c>
      <c r="D804" s="19">
        <v>3838</v>
      </c>
      <c r="E804" s="19">
        <v>3731</v>
      </c>
      <c r="F804" s="19">
        <v>3761</v>
      </c>
    </row>
    <row r="805" spans="2:6" x14ac:dyDescent="0.25">
      <c r="B805" s="20">
        <v>20030226</v>
      </c>
      <c r="C805" s="19">
        <v>3792.5</v>
      </c>
      <c r="D805" s="19">
        <v>3805</v>
      </c>
      <c r="E805" s="19">
        <v>3716.5</v>
      </c>
      <c r="F805" s="19">
        <v>3745</v>
      </c>
    </row>
    <row r="806" spans="2:6" x14ac:dyDescent="0.25">
      <c r="B806" s="20">
        <v>20030227</v>
      </c>
      <c r="C806" s="19">
        <v>3737</v>
      </c>
      <c r="D806" s="19">
        <v>3799</v>
      </c>
      <c r="E806" s="19">
        <v>3717</v>
      </c>
      <c r="F806" s="19">
        <v>3778.5</v>
      </c>
    </row>
    <row r="807" spans="2:6" x14ac:dyDescent="0.25">
      <c r="B807" s="20">
        <v>20030228</v>
      </c>
      <c r="C807" s="19">
        <v>3779.5</v>
      </c>
      <c r="D807" s="19">
        <v>3867</v>
      </c>
      <c r="E807" s="19">
        <v>3761</v>
      </c>
      <c r="F807" s="19">
        <v>3820.5</v>
      </c>
    </row>
    <row r="808" spans="2:6" x14ac:dyDescent="0.25">
      <c r="B808" s="20">
        <v>20030303</v>
      </c>
      <c r="C808" s="19">
        <v>3859</v>
      </c>
      <c r="D808" s="19">
        <v>3892</v>
      </c>
      <c r="E808" s="19">
        <v>3815</v>
      </c>
      <c r="F808" s="19">
        <v>3828</v>
      </c>
    </row>
    <row r="809" spans="2:6" x14ac:dyDescent="0.25">
      <c r="B809" s="20">
        <v>20030304</v>
      </c>
      <c r="C809" s="19">
        <v>3803</v>
      </c>
      <c r="D809" s="19">
        <v>3814</v>
      </c>
      <c r="E809" s="19">
        <v>3758.5</v>
      </c>
      <c r="F809" s="19">
        <v>3785.5</v>
      </c>
    </row>
    <row r="810" spans="2:6" x14ac:dyDescent="0.25">
      <c r="B810" s="20">
        <v>20030305</v>
      </c>
      <c r="C810" s="19">
        <v>3760</v>
      </c>
      <c r="D810" s="19">
        <v>3824</v>
      </c>
      <c r="E810" s="19">
        <v>3737</v>
      </c>
      <c r="F810" s="19">
        <v>3797.5</v>
      </c>
    </row>
    <row r="811" spans="2:6" x14ac:dyDescent="0.25">
      <c r="B811" s="20">
        <v>20030306</v>
      </c>
      <c r="C811" s="19">
        <v>3807</v>
      </c>
      <c r="D811" s="19">
        <v>3813.5</v>
      </c>
      <c r="E811" s="19">
        <v>3712</v>
      </c>
      <c r="F811" s="19">
        <v>3719.5</v>
      </c>
    </row>
    <row r="812" spans="2:6" x14ac:dyDescent="0.25">
      <c r="B812" s="20">
        <v>20030307</v>
      </c>
      <c r="C812" s="19">
        <v>3698.5</v>
      </c>
      <c r="D812" s="19">
        <v>3749</v>
      </c>
      <c r="E812" s="19">
        <v>3673.5</v>
      </c>
      <c r="F812" s="19">
        <v>3719</v>
      </c>
    </row>
    <row r="813" spans="2:6" x14ac:dyDescent="0.25">
      <c r="B813" s="20">
        <v>20030310</v>
      </c>
      <c r="C813" s="19">
        <v>3716</v>
      </c>
      <c r="D813" s="19">
        <v>3723</v>
      </c>
      <c r="E813" s="19">
        <v>3604</v>
      </c>
      <c r="F813" s="19">
        <v>3606</v>
      </c>
    </row>
    <row r="814" spans="2:6" x14ac:dyDescent="0.25">
      <c r="B814" s="20">
        <v>20030311</v>
      </c>
      <c r="C814" s="19">
        <v>3612</v>
      </c>
      <c r="D814" s="19">
        <v>3629.5</v>
      </c>
      <c r="E814" s="19">
        <v>3538.5</v>
      </c>
      <c r="F814" s="19">
        <v>3578</v>
      </c>
    </row>
    <row r="815" spans="2:6" x14ac:dyDescent="0.25">
      <c r="B815" s="20">
        <v>20030312</v>
      </c>
      <c r="C815" s="19">
        <v>3568</v>
      </c>
      <c r="D815" s="19">
        <v>3599</v>
      </c>
      <c r="E815" s="19">
        <v>3466</v>
      </c>
      <c r="F815" s="19">
        <v>3479</v>
      </c>
    </row>
    <row r="816" spans="2:6" x14ac:dyDescent="0.25">
      <c r="B816" s="20">
        <v>20030313</v>
      </c>
      <c r="C816" s="19">
        <v>3529</v>
      </c>
      <c r="D816" s="19">
        <v>3626</v>
      </c>
      <c r="E816" s="19">
        <v>3511</v>
      </c>
      <c r="F816" s="19">
        <v>3625.5</v>
      </c>
    </row>
    <row r="817" spans="2:6" x14ac:dyDescent="0.25">
      <c r="B817" s="20">
        <v>20030314</v>
      </c>
      <c r="C817" s="19">
        <v>3682</v>
      </c>
      <c r="D817" s="19">
        <v>3767</v>
      </c>
      <c r="E817" s="19">
        <v>3651.5</v>
      </c>
      <c r="F817" s="19">
        <v>3675.5</v>
      </c>
    </row>
    <row r="818" spans="2:6" x14ac:dyDescent="0.25">
      <c r="B818" s="20">
        <v>20030317</v>
      </c>
      <c r="C818" s="19">
        <v>3619</v>
      </c>
      <c r="D818" s="19">
        <v>3803.5</v>
      </c>
      <c r="E818" s="19">
        <v>3605.5</v>
      </c>
      <c r="F818" s="19">
        <v>3780.5</v>
      </c>
    </row>
    <row r="819" spans="2:6" x14ac:dyDescent="0.25">
      <c r="B819" s="20">
        <v>20030318</v>
      </c>
      <c r="C819" s="19">
        <v>3814</v>
      </c>
      <c r="D819" s="19">
        <v>3906</v>
      </c>
      <c r="E819" s="19">
        <v>3772</v>
      </c>
      <c r="F819" s="19">
        <v>3858</v>
      </c>
    </row>
    <row r="820" spans="2:6" x14ac:dyDescent="0.25">
      <c r="B820" s="20">
        <v>20030319</v>
      </c>
      <c r="C820" s="19">
        <v>3829</v>
      </c>
      <c r="D820" s="19">
        <v>3956</v>
      </c>
      <c r="E820" s="19">
        <v>3801.5</v>
      </c>
      <c r="F820" s="19">
        <v>3895.5</v>
      </c>
    </row>
    <row r="821" spans="2:6" x14ac:dyDescent="0.25">
      <c r="B821" s="20">
        <v>20030320</v>
      </c>
      <c r="C821" s="19">
        <v>3837</v>
      </c>
      <c r="D821" s="19">
        <v>3937</v>
      </c>
      <c r="E821" s="19">
        <v>3830</v>
      </c>
      <c r="F821" s="19">
        <v>3895.5</v>
      </c>
    </row>
    <row r="822" spans="2:6" x14ac:dyDescent="0.25">
      <c r="B822" s="20">
        <v>20030321</v>
      </c>
      <c r="C822" s="19">
        <v>3902</v>
      </c>
      <c r="D822" s="19">
        <v>4013.5</v>
      </c>
      <c r="E822" s="19">
        <v>3902</v>
      </c>
      <c r="F822" s="19">
        <v>3993</v>
      </c>
    </row>
    <row r="823" spans="2:6" x14ac:dyDescent="0.25">
      <c r="B823" s="20">
        <v>20030324</v>
      </c>
      <c r="C823" s="19">
        <v>3925</v>
      </c>
      <c r="D823" s="19">
        <v>3934</v>
      </c>
      <c r="E823" s="19">
        <v>3835</v>
      </c>
      <c r="F823" s="19">
        <v>3846</v>
      </c>
    </row>
    <row r="824" spans="2:6" x14ac:dyDescent="0.25">
      <c r="B824" s="20">
        <v>20030325</v>
      </c>
      <c r="C824" s="19">
        <v>3819</v>
      </c>
      <c r="D824" s="19">
        <v>3919</v>
      </c>
      <c r="E824" s="19">
        <v>3759.5</v>
      </c>
      <c r="F824" s="19">
        <v>3907.5</v>
      </c>
    </row>
    <row r="825" spans="2:6" x14ac:dyDescent="0.25">
      <c r="B825" s="20">
        <v>20030326</v>
      </c>
      <c r="C825" s="19">
        <v>3903</v>
      </c>
      <c r="D825" s="19">
        <v>3960</v>
      </c>
      <c r="E825" s="19">
        <v>3865.5</v>
      </c>
      <c r="F825" s="19">
        <v>3868.5</v>
      </c>
    </row>
    <row r="826" spans="2:6" x14ac:dyDescent="0.25">
      <c r="B826" s="20">
        <v>20030327</v>
      </c>
      <c r="C826" s="19">
        <v>3849</v>
      </c>
      <c r="D826" s="19">
        <v>3873</v>
      </c>
      <c r="E826" s="19">
        <v>3787</v>
      </c>
      <c r="F826" s="19">
        <v>3872</v>
      </c>
    </row>
    <row r="827" spans="2:6" x14ac:dyDescent="0.25">
      <c r="B827" s="20">
        <v>20030328</v>
      </c>
      <c r="C827" s="19">
        <v>3855</v>
      </c>
      <c r="D827" s="19">
        <v>3856.5</v>
      </c>
      <c r="E827" s="19">
        <v>3774</v>
      </c>
      <c r="F827" s="19">
        <v>3825</v>
      </c>
    </row>
    <row r="828" spans="2:6" x14ac:dyDescent="0.25">
      <c r="B828" s="20">
        <v>20030331</v>
      </c>
      <c r="C828" s="19">
        <v>3734</v>
      </c>
      <c r="D828" s="19">
        <v>3737.5</v>
      </c>
      <c r="E828" s="19">
        <v>3672.5</v>
      </c>
      <c r="F828" s="19">
        <v>3702</v>
      </c>
    </row>
    <row r="829" spans="2:6" x14ac:dyDescent="0.25">
      <c r="B829" s="20">
        <v>20030401</v>
      </c>
      <c r="C829" s="19">
        <v>3732</v>
      </c>
      <c r="D829" s="19">
        <v>3751</v>
      </c>
      <c r="E829" s="19">
        <v>3669.5</v>
      </c>
      <c r="F829" s="19">
        <v>3714</v>
      </c>
    </row>
    <row r="830" spans="2:6" x14ac:dyDescent="0.25">
      <c r="B830" s="20">
        <v>20030402</v>
      </c>
      <c r="C830" s="19">
        <v>3780</v>
      </c>
      <c r="D830" s="19">
        <v>3857.5</v>
      </c>
      <c r="E830" s="19">
        <v>3761</v>
      </c>
      <c r="F830" s="19">
        <v>3853</v>
      </c>
    </row>
    <row r="831" spans="2:6" x14ac:dyDescent="0.25">
      <c r="B831" s="20">
        <v>20030403</v>
      </c>
      <c r="C831" s="19">
        <v>3842</v>
      </c>
      <c r="D831" s="19">
        <v>3923</v>
      </c>
      <c r="E831" s="19">
        <v>3830</v>
      </c>
      <c r="F831" s="19">
        <v>3833</v>
      </c>
    </row>
    <row r="832" spans="2:6" x14ac:dyDescent="0.25">
      <c r="B832" s="20">
        <v>20030404</v>
      </c>
      <c r="C832" s="19">
        <v>3858</v>
      </c>
      <c r="D832" s="19">
        <v>3935</v>
      </c>
      <c r="E832" s="19">
        <v>3828</v>
      </c>
      <c r="F832" s="19">
        <v>3920</v>
      </c>
    </row>
    <row r="833" spans="2:6" x14ac:dyDescent="0.25">
      <c r="B833" s="20">
        <v>20030407</v>
      </c>
      <c r="C833" s="19">
        <v>4027</v>
      </c>
      <c r="D833" s="19">
        <v>4093.5</v>
      </c>
      <c r="E833" s="19">
        <v>4027</v>
      </c>
      <c r="F833" s="19">
        <v>4081</v>
      </c>
    </row>
    <row r="834" spans="2:6" x14ac:dyDescent="0.25">
      <c r="B834" s="20">
        <v>20030408</v>
      </c>
      <c r="C834" s="19">
        <v>4039</v>
      </c>
      <c r="D834" s="19">
        <v>4088</v>
      </c>
      <c r="E834" s="19">
        <v>4018</v>
      </c>
      <c r="F834" s="19">
        <v>4042</v>
      </c>
    </row>
    <row r="835" spans="2:6" x14ac:dyDescent="0.25">
      <c r="B835" s="20">
        <v>20030409</v>
      </c>
      <c r="C835" s="19">
        <v>3996</v>
      </c>
      <c r="D835" s="19">
        <v>4103</v>
      </c>
      <c r="E835" s="19">
        <v>3972.5</v>
      </c>
      <c r="F835" s="19">
        <v>4012.5</v>
      </c>
    </row>
    <row r="836" spans="2:6" x14ac:dyDescent="0.25">
      <c r="B836" s="20">
        <v>20030410</v>
      </c>
      <c r="C836" s="19">
        <v>3981.5</v>
      </c>
      <c r="D836" s="19">
        <v>4042</v>
      </c>
      <c r="E836" s="19">
        <v>3960</v>
      </c>
      <c r="F836" s="19">
        <v>3977</v>
      </c>
    </row>
    <row r="837" spans="2:6" x14ac:dyDescent="0.25">
      <c r="B837" s="20">
        <v>20030411</v>
      </c>
      <c r="C837" s="19">
        <v>3990</v>
      </c>
      <c r="D837" s="19">
        <v>4079.5</v>
      </c>
      <c r="E837" s="19">
        <v>3987.5</v>
      </c>
      <c r="F837" s="19">
        <v>4004</v>
      </c>
    </row>
    <row r="838" spans="2:6" x14ac:dyDescent="0.25">
      <c r="B838" s="20">
        <v>20030414</v>
      </c>
      <c r="C838" s="19">
        <v>4037</v>
      </c>
      <c r="D838" s="19">
        <v>4065</v>
      </c>
      <c r="E838" s="19">
        <v>3974.5</v>
      </c>
      <c r="F838" s="19">
        <v>4061.5</v>
      </c>
    </row>
    <row r="839" spans="2:6" x14ac:dyDescent="0.25">
      <c r="B839" s="20">
        <v>20030415</v>
      </c>
      <c r="C839" s="19">
        <v>4087</v>
      </c>
      <c r="D839" s="19">
        <v>4144</v>
      </c>
      <c r="E839" s="19">
        <v>4082.5</v>
      </c>
      <c r="F839" s="19">
        <v>4112</v>
      </c>
    </row>
    <row r="840" spans="2:6" x14ac:dyDescent="0.25">
      <c r="B840" s="20">
        <v>20030416</v>
      </c>
      <c r="C840" s="19">
        <v>4182</v>
      </c>
      <c r="D840" s="19">
        <v>4186.5</v>
      </c>
      <c r="E840" s="19">
        <v>4098.5</v>
      </c>
      <c r="F840" s="19">
        <v>4110</v>
      </c>
    </row>
    <row r="841" spans="2:6" x14ac:dyDescent="0.25">
      <c r="B841" s="20">
        <v>20030417</v>
      </c>
      <c r="C841" s="19">
        <v>4097</v>
      </c>
      <c r="D841" s="19">
        <v>4179</v>
      </c>
      <c r="E841" s="19">
        <v>4077</v>
      </c>
      <c r="F841" s="19">
        <v>4172</v>
      </c>
    </row>
    <row r="842" spans="2:6" x14ac:dyDescent="0.25">
      <c r="B842" s="20">
        <v>20030422</v>
      </c>
      <c r="C842" s="19">
        <v>4155</v>
      </c>
      <c r="D842" s="19">
        <v>4243</v>
      </c>
      <c r="E842" s="19">
        <v>4116</v>
      </c>
      <c r="F842" s="19">
        <v>4235.5</v>
      </c>
    </row>
    <row r="843" spans="2:6" x14ac:dyDescent="0.25">
      <c r="B843" s="20">
        <v>20030423</v>
      </c>
      <c r="C843" s="19">
        <v>4248</v>
      </c>
      <c r="D843" s="19">
        <v>4277</v>
      </c>
      <c r="E843" s="19">
        <v>4207.5</v>
      </c>
      <c r="F843" s="19">
        <v>4230.5</v>
      </c>
    </row>
    <row r="844" spans="2:6" x14ac:dyDescent="0.25">
      <c r="B844" s="20">
        <v>20030424</v>
      </c>
      <c r="C844" s="19">
        <v>4218</v>
      </c>
      <c r="D844" s="19">
        <v>4247</v>
      </c>
      <c r="E844" s="19">
        <v>4154</v>
      </c>
      <c r="F844" s="19">
        <v>4173.5</v>
      </c>
    </row>
    <row r="845" spans="2:6" x14ac:dyDescent="0.25">
      <c r="B845" s="20">
        <v>20030425</v>
      </c>
      <c r="C845" s="19">
        <v>4167</v>
      </c>
      <c r="D845" s="19">
        <v>4184.5</v>
      </c>
      <c r="E845" s="19">
        <v>4100.5</v>
      </c>
      <c r="F845" s="19">
        <v>4119</v>
      </c>
    </row>
    <row r="846" spans="2:6" x14ac:dyDescent="0.25">
      <c r="B846" s="20">
        <v>20030428</v>
      </c>
      <c r="C846" s="19">
        <v>4104</v>
      </c>
      <c r="D846" s="19">
        <v>4226</v>
      </c>
      <c r="E846" s="19">
        <v>4091</v>
      </c>
      <c r="F846" s="19">
        <v>4222.5</v>
      </c>
    </row>
    <row r="847" spans="2:6" x14ac:dyDescent="0.25">
      <c r="B847" s="20">
        <v>20030429</v>
      </c>
      <c r="C847" s="19">
        <v>4238</v>
      </c>
      <c r="D847" s="19">
        <v>4280</v>
      </c>
      <c r="E847" s="19">
        <v>4188.5</v>
      </c>
      <c r="F847" s="19">
        <v>4192</v>
      </c>
    </row>
    <row r="848" spans="2:6" x14ac:dyDescent="0.25">
      <c r="B848" s="20">
        <v>20030430</v>
      </c>
      <c r="C848" s="19">
        <v>4205</v>
      </c>
      <c r="D848" s="19">
        <v>4242</v>
      </c>
      <c r="E848" s="19">
        <v>4186</v>
      </c>
      <c r="F848" s="19">
        <v>4195</v>
      </c>
    </row>
    <row r="849" spans="2:6" x14ac:dyDescent="0.25">
      <c r="B849" s="20">
        <v>20030502</v>
      </c>
      <c r="C849" s="19">
        <v>4187.5</v>
      </c>
      <c r="D849" s="19">
        <v>4255.5</v>
      </c>
      <c r="E849" s="19">
        <v>4158.5</v>
      </c>
      <c r="F849" s="19">
        <v>4250</v>
      </c>
    </row>
    <row r="850" spans="2:6" x14ac:dyDescent="0.25">
      <c r="B850" s="20">
        <v>20030505</v>
      </c>
      <c r="C850" s="19">
        <v>4275</v>
      </c>
      <c r="D850" s="19">
        <v>4314.5</v>
      </c>
      <c r="E850" s="19">
        <v>4250</v>
      </c>
      <c r="F850" s="19">
        <v>4284.5</v>
      </c>
    </row>
    <row r="851" spans="2:6" x14ac:dyDescent="0.25">
      <c r="B851" s="20">
        <v>20030506</v>
      </c>
      <c r="C851" s="19">
        <v>4268</v>
      </c>
      <c r="D851" s="19">
        <v>4336</v>
      </c>
      <c r="E851" s="19">
        <v>4248</v>
      </c>
      <c r="F851" s="19">
        <v>4329.5</v>
      </c>
    </row>
    <row r="852" spans="2:6" x14ac:dyDescent="0.25">
      <c r="B852" s="20">
        <v>20030507</v>
      </c>
      <c r="C852" s="19">
        <v>4311</v>
      </c>
      <c r="D852" s="19">
        <v>4340</v>
      </c>
      <c r="E852" s="19">
        <v>4263</v>
      </c>
      <c r="F852" s="19">
        <v>4271.5</v>
      </c>
    </row>
    <row r="853" spans="2:6" x14ac:dyDescent="0.25">
      <c r="B853" s="20">
        <v>20030508</v>
      </c>
      <c r="C853" s="19">
        <v>4260.5</v>
      </c>
      <c r="D853" s="19">
        <v>4288.5</v>
      </c>
      <c r="E853" s="19">
        <v>4153</v>
      </c>
      <c r="F853" s="19">
        <v>4158</v>
      </c>
    </row>
    <row r="854" spans="2:6" x14ac:dyDescent="0.25">
      <c r="B854" s="20">
        <v>20030509</v>
      </c>
      <c r="C854" s="19">
        <v>4187</v>
      </c>
      <c r="D854" s="19">
        <v>4213.5</v>
      </c>
      <c r="E854" s="19">
        <v>4130</v>
      </c>
      <c r="F854" s="19">
        <v>4211</v>
      </c>
    </row>
    <row r="855" spans="2:6" x14ac:dyDescent="0.25">
      <c r="B855" s="20">
        <v>20030512</v>
      </c>
      <c r="C855" s="19">
        <v>4239</v>
      </c>
      <c r="D855" s="19">
        <v>4242</v>
      </c>
      <c r="E855" s="19">
        <v>4140</v>
      </c>
      <c r="F855" s="19">
        <v>4203.5</v>
      </c>
    </row>
    <row r="856" spans="2:6" x14ac:dyDescent="0.25">
      <c r="B856" s="20">
        <v>20030513</v>
      </c>
      <c r="C856" s="19">
        <v>4210</v>
      </c>
      <c r="D856" s="19">
        <v>4222</v>
      </c>
      <c r="E856" s="19">
        <v>4151</v>
      </c>
      <c r="F856" s="19">
        <v>4171</v>
      </c>
    </row>
    <row r="857" spans="2:6" x14ac:dyDescent="0.25">
      <c r="B857" s="20">
        <v>20030514</v>
      </c>
      <c r="C857" s="19">
        <v>4176</v>
      </c>
      <c r="D857" s="19">
        <v>4232.5</v>
      </c>
      <c r="E857" s="19">
        <v>4157.5</v>
      </c>
      <c r="F857" s="19">
        <v>4192</v>
      </c>
    </row>
    <row r="858" spans="2:6" x14ac:dyDescent="0.25">
      <c r="B858" s="20">
        <v>20030515</v>
      </c>
      <c r="C858" s="19">
        <v>4181.5</v>
      </c>
      <c r="D858" s="19">
        <v>4259.5</v>
      </c>
      <c r="E858" s="19">
        <v>4170</v>
      </c>
      <c r="F858" s="19">
        <v>4252</v>
      </c>
    </row>
    <row r="859" spans="2:6" x14ac:dyDescent="0.25">
      <c r="B859" s="20">
        <v>20030516</v>
      </c>
      <c r="C859" s="19">
        <v>4239</v>
      </c>
      <c r="D859" s="19">
        <v>4299</v>
      </c>
      <c r="E859" s="19">
        <v>4219</v>
      </c>
      <c r="F859" s="19">
        <v>4261.5</v>
      </c>
    </row>
    <row r="860" spans="2:6" x14ac:dyDescent="0.25">
      <c r="B860" s="20">
        <v>20030519</v>
      </c>
      <c r="C860" s="19">
        <v>4205</v>
      </c>
      <c r="D860" s="19">
        <v>4211</v>
      </c>
      <c r="E860" s="19">
        <v>4104.5</v>
      </c>
      <c r="F860" s="19">
        <v>4108</v>
      </c>
    </row>
    <row r="861" spans="2:6" x14ac:dyDescent="0.25">
      <c r="B861" s="20">
        <v>20030520</v>
      </c>
      <c r="C861" s="19">
        <v>4118.5</v>
      </c>
      <c r="D861" s="19">
        <v>4145</v>
      </c>
      <c r="E861" s="19">
        <v>4087.5</v>
      </c>
      <c r="F861" s="19">
        <v>4112</v>
      </c>
    </row>
    <row r="862" spans="2:6" x14ac:dyDescent="0.25">
      <c r="B862" s="20">
        <v>20030521</v>
      </c>
      <c r="C862" s="19">
        <v>4113.5</v>
      </c>
      <c r="D862" s="19">
        <v>4117.5</v>
      </c>
      <c r="E862" s="19">
        <v>4040.5</v>
      </c>
      <c r="F862" s="19">
        <v>4080.5</v>
      </c>
    </row>
    <row r="863" spans="2:6" x14ac:dyDescent="0.25">
      <c r="B863" s="20">
        <v>20030522</v>
      </c>
      <c r="C863" s="19">
        <v>4088</v>
      </c>
      <c r="D863" s="19">
        <v>4127</v>
      </c>
      <c r="E863" s="19">
        <v>4084.5</v>
      </c>
      <c r="F863" s="19">
        <v>4126</v>
      </c>
    </row>
    <row r="864" spans="2:6" x14ac:dyDescent="0.25">
      <c r="B864" s="20">
        <v>20030523</v>
      </c>
      <c r="C864" s="19">
        <v>4142</v>
      </c>
      <c r="D864" s="19">
        <v>4157</v>
      </c>
      <c r="E864" s="19">
        <v>4070</v>
      </c>
      <c r="F864" s="19">
        <v>4099.5</v>
      </c>
    </row>
    <row r="865" spans="2:6" x14ac:dyDescent="0.25">
      <c r="B865" s="20">
        <v>20030526</v>
      </c>
      <c r="C865" s="19">
        <v>4104</v>
      </c>
      <c r="D865" s="19">
        <v>4122.5</v>
      </c>
      <c r="E865" s="19">
        <v>4078</v>
      </c>
      <c r="F865" s="19">
        <v>4100</v>
      </c>
    </row>
    <row r="866" spans="2:6" x14ac:dyDescent="0.25">
      <c r="B866" s="20">
        <v>20030527</v>
      </c>
      <c r="C866" s="19">
        <v>4087</v>
      </c>
      <c r="D866" s="19">
        <v>4141.5</v>
      </c>
      <c r="E866" s="19">
        <v>4035.5</v>
      </c>
      <c r="F866" s="19">
        <v>4136.5</v>
      </c>
    </row>
    <row r="867" spans="2:6" x14ac:dyDescent="0.25">
      <c r="B867" s="20">
        <v>20030528</v>
      </c>
      <c r="C867" s="19">
        <v>4162</v>
      </c>
      <c r="D867" s="19">
        <v>4227</v>
      </c>
      <c r="E867" s="19">
        <v>4159.5</v>
      </c>
      <c r="F867" s="19">
        <v>4178</v>
      </c>
    </row>
    <row r="868" spans="2:6" x14ac:dyDescent="0.25">
      <c r="B868" s="20">
        <v>20030529</v>
      </c>
      <c r="C868" s="19">
        <v>4187</v>
      </c>
      <c r="D868" s="19">
        <v>4235.5</v>
      </c>
      <c r="E868" s="19">
        <v>4163.5</v>
      </c>
      <c r="F868" s="19">
        <v>4174</v>
      </c>
    </row>
    <row r="869" spans="2:6" x14ac:dyDescent="0.25">
      <c r="B869" s="20">
        <v>20030530</v>
      </c>
      <c r="C869" s="19">
        <v>4177</v>
      </c>
      <c r="D869" s="19">
        <v>4266</v>
      </c>
      <c r="E869" s="19">
        <v>4175</v>
      </c>
      <c r="F869" s="19">
        <v>4259</v>
      </c>
    </row>
    <row r="870" spans="2:6" x14ac:dyDescent="0.25">
      <c r="B870" s="20">
        <v>20030602</v>
      </c>
      <c r="C870" s="19">
        <v>4306</v>
      </c>
      <c r="D870" s="19">
        <v>4334</v>
      </c>
      <c r="E870" s="19">
        <v>4283</v>
      </c>
      <c r="F870" s="19">
        <v>4327</v>
      </c>
    </row>
    <row r="871" spans="2:6" x14ac:dyDescent="0.25">
      <c r="B871" s="20">
        <v>20030603</v>
      </c>
      <c r="C871" s="19">
        <v>4282</v>
      </c>
      <c r="D871" s="19">
        <v>4311</v>
      </c>
      <c r="E871" s="19">
        <v>4268.5</v>
      </c>
      <c r="F871" s="19">
        <v>4286</v>
      </c>
    </row>
    <row r="872" spans="2:6" x14ac:dyDescent="0.25">
      <c r="B872" s="20">
        <v>20030604</v>
      </c>
      <c r="C872" s="19">
        <v>4306</v>
      </c>
      <c r="D872" s="19">
        <v>4367</v>
      </c>
      <c r="E872" s="19">
        <v>4286</v>
      </c>
      <c r="F872" s="19">
        <v>4336</v>
      </c>
    </row>
    <row r="873" spans="2:6" x14ac:dyDescent="0.25">
      <c r="B873" s="20">
        <v>20030605</v>
      </c>
      <c r="C873" s="19">
        <v>4352</v>
      </c>
      <c r="D873" s="19">
        <v>4373.5</v>
      </c>
      <c r="E873" s="19">
        <v>4284</v>
      </c>
      <c r="F873" s="19">
        <v>4306.5</v>
      </c>
    </row>
    <row r="874" spans="2:6" x14ac:dyDescent="0.25">
      <c r="B874" s="20">
        <v>20030606</v>
      </c>
      <c r="C874" s="19">
        <v>4346.5</v>
      </c>
      <c r="D874" s="19">
        <v>4412.5</v>
      </c>
      <c r="E874" s="19">
        <v>4336.5</v>
      </c>
      <c r="F874" s="19">
        <v>4392</v>
      </c>
    </row>
    <row r="875" spans="2:6" x14ac:dyDescent="0.25">
      <c r="B875" s="20">
        <v>20030609</v>
      </c>
      <c r="C875" s="19">
        <v>4380</v>
      </c>
      <c r="D875" s="19">
        <v>4398</v>
      </c>
      <c r="E875" s="19">
        <v>4339</v>
      </c>
      <c r="F875" s="19">
        <v>4362</v>
      </c>
    </row>
    <row r="876" spans="2:6" x14ac:dyDescent="0.25">
      <c r="B876" s="20">
        <v>20030610</v>
      </c>
      <c r="C876" s="19">
        <v>4342</v>
      </c>
      <c r="D876" s="19">
        <v>4415.5</v>
      </c>
      <c r="E876" s="19">
        <v>4337</v>
      </c>
      <c r="F876" s="19">
        <v>4403</v>
      </c>
    </row>
    <row r="877" spans="2:6" x14ac:dyDescent="0.25">
      <c r="B877" s="20">
        <v>20030611</v>
      </c>
      <c r="C877" s="19">
        <v>4426</v>
      </c>
      <c r="D877" s="19">
        <v>4456</v>
      </c>
      <c r="E877" s="19">
        <v>4396.5</v>
      </c>
      <c r="F877" s="19">
        <v>4446.5</v>
      </c>
    </row>
    <row r="878" spans="2:6" x14ac:dyDescent="0.25">
      <c r="B878" s="20">
        <v>20030612</v>
      </c>
      <c r="C878" s="19">
        <v>4471</v>
      </c>
      <c r="D878" s="19">
        <v>4518</v>
      </c>
      <c r="E878" s="19">
        <v>4469</v>
      </c>
      <c r="F878" s="19">
        <v>4481</v>
      </c>
    </row>
    <row r="879" spans="2:6" x14ac:dyDescent="0.25">
      <c r="B879" s="20">
        <v>20030613</v>
      </c>
      <c r="C879" s="19">
        <v>4494</v>
      </c>
      <c r="D879" s="19">
        <v>4510.5</v>
      </c>
      <c r="E879" s="19">
        <v>4419.5</v>
      </c>
      <c r="F879" s="19">
        <v>4425.5</v>
      </c>
    </row>
    <row r="880" spans="2:6" x14ac:dyDescent="0.25">
      <c r="B880" s="20">
        <v>20030616</v>
      </c>
      <c r="C880" s="19">
        <v>4405</v>
      </c>
      <c r="D880" s="19">
        <v>4527</v>
      </c>
      <c r="E880" s="19">
        <v>4384</v>
      </c>
      <c r="F880" s="19">
        <v>4525.5</v>
      </c>
    </row>
    <row r="881" spans="2:6" x14ac:dyDescent="0.25">
      <c r="B881" s="20">
        <v>20030617</v>
      </c>
      <c r="C881" s="19">
        <v>4562</v>
      </c>
      <c r="D881" s="19">
        <v>4586</v>
      </c>
      <c r="E881" s="19">
        <v>4527</v>
      </c>
      <c r="F881" s="19">
        <v>4549</v>
      </c>
    </row>
    <row r="882" spans="2:6" x14ac:dyDescent="0.25">
      <c r="B882" s="20">
        <v>20030618</v>
      </c>
      <c r="C882" s="19">
        <v>4558</v>
      </c>
      <c r="D882" s="19">
        <v>4580</v>
      </c>
      <c r="E882" s="19">
        <v>4526</v>
      </c>
      <c r="F882" s="19">
        <v>4570</v>
      </c>
    </row>
    <row r="883" spans="2:6" x14ac:dyDescent="0.25">
      <c r="B883" s="20">
        <v>20030619</v>
      </c>
      <c r="C883" s="19">
        <v>4581.5</v>
      </c>
      <c r="D883" s="19">
        <v>4587</v>
      </c>
      <c r="E883" s="19">
        <v>4477</v>
      </c>
      <c r="F883" s="19">
        <v>4493</v>
      </c>
    </row>
    <row r="884" spans="2:6" x14ac:dyDescent="0.25">
      <c r="B884" s="20">
        <v>20030620</v>
      </c>
      <c r="C884" s="19">
        <v>4495</v>
      </c>
      <c r="D884" s="19">
        <v>4531</v>
      </c>
      <c r="E884" s="19">
        <v>4482</v>
      </c>
      <c r="F884" s="19">
        <v>4507</v>
      </c>
    </row>
    <row r="885" spans="2:6" x14ac:dyDescent="0.25">
      <c r="B885" s="20">
        <v>20030623</v>
      </c>
      <c r="C885" s="19">
        <v>4492</v>
      </c>
      <c r="D885" s="19">
        <v>4510</v>
      </c>
      <c r="E885" s="19">
        <v>4432</v>
      </c>
      <c r="F885" s="19">
        <v>4453.5</v>
      </c>
    </row>
    <row r="886" spans="2:6" x14ac:dyDescent="0.25">
      <c r="B886" s="20">
        <v>20030624</v>
      </c>
      <c r="C886" s="19">
        <v>4454</v>
      </c>
      <c r="D886" s="19">
        <v>4493</v>
      </c>
      <c r="E886" s="19">
        <v>4426</v>
      </c>
      <c r="F886" s="19">
        <v>4491.5</v>
      </c>
    </row>
    <row r="887" spans="2:6" x14ac:dyDescent="0.25">
      <c r="B887" s="20">
        <v>20030625</v>
      </c>
      <c r="C887" s="19">
        <v>4490</v>
      </c>
      <c r="D887" s="19">
        <v>4499</v>
      </c>
      <c r="E887" s="19">
        <v>4441</v>
      </c>
      <c r="F887" s="19">
        <v>4458</v>
      </c>
    </row>
    <row r="888" spans="2:6" x14ac:dyDescent="0.25">
      <c r="B888" s="20">
        <v>20030626</v>
      </c>
      <c r="C888" s="19">
        <v>4429</v>
      </c>
      <c r="D888" s="19">
        <v>4509</v>
      </c>
      <c r="E888" s="19">
        <v>4418</v>
      </c>
      <c r="F888" s="19">
        <v>4496</v>
      </c>
    </row>
    <row r="889" spans="2:6" x14ac:dyDescent="0.25">
      <c r="B889" s="20">
        <v>20030627</v>
      </c>
      <c r="C889" s="19">
        <v>4513</v>
      </c>
      <c r="D889" s="19">
        <v>4525</v>
      </c>
      <c r="E889" s="19">
        <v>4466</v>
      </c>
      <c r="F889" s="19">
        <v>4468.5</v>
      </c>
    </row>
    <row r="890" spans="2:6" x14ac:dyDescent="0.25">
      <c r="B890" s="20">
        <v>20030630</v>
      </c>
      <c r="C890" s="19">
        <v>4489</v>
      </c>
      <c r="D890" s="19">
        <v>4533.5</v>
      </c>
      <c r="E890" s="19">
        <v>4441</v>
      </c>
      <c r="F890" s="19">
        <v>4473.5</v>
      </c>
    </row>
    <row r="891" spans="2:6" x14ac:dyDescent="0.25">
      <c r="B891" s="20">
        <v>20030701</v>
      </c>
      <c r="C891" s="19">
        <v>4460</v>
      </c>
      <c r="D891" s="19">
        <v>4468.5</v>
      </c>
      <c r="E891" s="19">
        <v>4378</v>
      </c>
      <c r="F891" s="19">
        <v>4410</v>
      </c>
    </row>
    <row r="892" spans="2:6" x14ac:dyDescent="0.25">
      <c r="B892" s="20">
        <v>20030702</v>
      </c>
      <c r="C892" s="19">
        <v>4460</v>
      </c>
      <c r="D892" s="19">
        <v>4505</v>
      </c>
      <c r="E892" s="19">
        <v>4443.5</v>
      </c>
      <c r="F892" s="19">
        <v>4501</v>
      </c>
    </row>
    <row r="893" spans="2:6" x14ac:dyDescent="0.25">
      <c r="B893" s="20">
        <v>20030703</v>
      </c>
      <c r="C893" s="19">
        <v>4486</v>
      </c>
      <c r="D893" s="19">
        <v>4524</v>
      </c>
      <c r="E893" s="19">
        <v>4455.5</v>
      </c>
      <c r="F893" s="19">
        <v>4487</v>
      </c>
    </row>
    <row r="894" spans="2:6" x14ac:dyDescent="0.25">
      <c r="B894" s="20">
        <v>20030704</v>
      </c>
      <c r="C894" s="19">
        <v>4488.5</v>
      </c>
      <c r="D894" s="19">
        <v>4507.5</v>
      </c>
      <c r="E894" s="19">
        <v>4472</v>
      </c>
      <c r="F894" s="19">
        <v>4503</v>
      </c>
    </row>
    <row r="895" spans="2:6" x14ac:dyDescent="0.25">
      <c r="B895" s="20">
        <v>20030707</v>
      </c>
      <c r="C895" s="19">
        <v>4531</v>
      </c>
      <c r="D895" s="19">
        <v>4619</v>
      </c>
      <c r="E895" s="19">
        <v>4531</v>
      </c>
      <c r="F895" s="19">
        <v>4609</v>
      </c>
    </row>
    <row r="896" spans="2:6" x14ac:dyDescent="0.25">
      <c r="B896" s="20">
        <v>20030708</v>
      </c>
      <c r="C896" s="19">
        <v>4602</v>
      </c>
      <c r="D896" s="19">
        <v>4624</v>
      </c>
      <c r="E896" s="19">
        <v>4567</v>
      </c>
      <c r="F896" s="19">
        <v>4594.5</v>
      </c>
    </row>
    <row r="897" spans="2:6" x14ac:dyDescent="0.25">
      <c r="B897" s="20">
        <v>20030709</v>
      </c>
      <c r="C897" s="19">
        <v>4598</v>
      </c>
      <c r="D897" s="19">
        <v>4618.5</v>
      </c>
      <c r="E897" s="19">
        <v>4557.5</v>
      </c>
      <c r="F897" s="19">
        <v>4583</v>
      </c>
    </row>
    <row r="898" spans="2:6" x14ac:dyDescent="0.25">
      <c r="B898" s="20">
        <v>20030710</v>
      </c>
      <c r="C898" s="19">
        <v>4572</v>
      </c>
      <c r="D898" s="19">
        <v>4578</v>
      </c>
      <c r="E898" s="19">
        <v>4512</v>
      </c>
      <c r="F898" s="19">
        <v>4526</v>
      </c>
    </row>
    <row r="899" spans="2:6" x14ac:dyDescent="0.25">
      <c r="B899" s="20">
        <v>20030711</v>
      </c>
      <c r="C899" s="19">
        <v>4509</v>
      </c>
      <c r="D899" s="19">
        <v>4593</v>
      </c>
      <c r="E899" s="19">
        <v>4504</v>
      </c>
      <c r="F899" s="19">
        <v>4579</v>
      </c>
    </row>
    <row r="900" spans="2:6" x14ac:dyDescent="0.25">
      <c r="B900" s="20">
        <v>20030714</v>
      </c>
      <c r="C900" s="19">
        <v>4594.5</v>
      </c>
      <c r="D900" s="19">
        <v>4663</v>
      </c>
      <c r="E900" s="19">
        <v>4590.5</v>
      </c>
      <c r="F900" s="19">
        <v>4655</v>
      </c>
    </row>
    <row r="901" spans="2:6" x14ac:dyDescent="0.25">
      <c r="B901" s="20">
        <v>20030715</v>
      </c>
      <c r="C901" s="19">
        <v>4631</v>
      </c>
      <c r="D901" s="19">
        <v>4688.5</v>
      </c>
      <c r="E901" s="19">
        <v>4629.5</v>
      </c>
      <c r="F901" s="19">
        <v>4651.5</v>
      </c>
    </row>
    <row r="902" spans="2:6" x14ac:dyDescent="0.25">
      <c r="B902" s="20">
        <v>20030716</v>
      </c>
      <c r="C902" s="19">
        <v>4674</v>
      </c>
      <c r="D902" s="19">
        <v>4690.5</v>
      </c>
      <c r="E902" s="19">
        <v>4615.5</v>
      </c>
      <c r="F902" s="19">
        <v>4639.5</v>
      </c>
    </row>
    <row r="903" spans="2:6" x14ac:dyDescent="0.25">
      <c r="B903" s="20">
        <v>20030717</v>
      </c>
      <c r="C903" s="19">
        <v>4620</v>
      </c>
      <c r="D903" s="19">
        <v>4625.5</v>
      </c>
      <c r="E903" s="19">
        <v>4570.5</v>
      </c>
      <c r="F903" s="19">
        <v>4591.5</v>
      </c>
    </row>
    <row r="904" spans="2:6" x14ac:dyDescent="0.25">
      <c r="B904" s="20">
        <v>20030718</v>
      </c>
      <c r="C904" s="19">
        <v>4593</v>
      </c>
      <c r="D904" s="19">
        <v>4637</v>
      </c>
      <c r="E904" s="19">
        <v>4585.5</v>
      </c>
      <c r="F904" s="19">
        <v>4623.5</v>
      </c>
    </row>
    <row r="905" spans="2:6" x14ac:dyDescent="0.25">
      <c r="B905" s="20">
        <v>20030721</v>
      </c>
      <c r="C905" s="19">
        <v>4645</v>
      </c>
      <c r="D905" s="19">
        <v>4650</v>
      </c>
      <c r="E905" s="19">
        <v>4536</v>
      </c>
      <c r="F905" s="19">
        <v>4538</v>
      </c>
    </row>
    <row r="906" spans="2:6" x14ac:dyDescent="0.25">
      <c r="B906" s="20">
        <v>20030722</v>
      </c>
      <c r="C906" s="19">
        <v>4573.5</v>
      </c>
      <c r="D906" s="19">
        <v>4581</v>
      </c>
      <c r="E906" s="19">
        <v>4512</v>
      </c>
      <c r="F906" s="19">
        <v>4563</v>
      </c>
    </row>
    <row r="907" spans="2:6" x14ac:dyDescent="0.25">
      <c r="B907" s="20">
        <v>20030723</v>
      </c>
      <c r="C907" s="19">
        <v>4594</v>
      </c>
      <c r="D907" s="19">
        <v>4596</v>
      </c>
      <c r="E907" s="19">
        <v>4532.5</v>
      </c>
      <c r="F907" s="19">
        <v>4562.5</v>
      </c>
    </row>
    <row r="908" spans="2:6" x14ac:dyDescent="0.25">
      <c r="B908" s="20">
        <v>20030724</v>
      </c>
      <c r="C908" s="19">
        <v>4566</v>
      </c>
      <c r="D908" s="19">
        <v>4633.5</v>
      </c>
      <c r="E908" s="19">
        <v>4537</v>
      </c>
      <c r="F908" s="19">
        <v>4625</v>
      </c>
    </row>
    <row r="909" spans="2:6" x14ac:dyDescent="0.25">
      <c r="B909" s="20">
        <v>20030725</v>
      </c>
      <c r="C909" s="19">
        <v>4585</v>
      </c>
      <c r="D909" s="19">
        <v>4633</v>
      </c>
      <c r="E909" s="19">
        <v>4568</v>
      </c>
      <c r="F909" s="19">
        <v>4610.5</v>
      </c>
    </row>
    <row r="910" spans="2:6" x14ac:dyDescent="0.25">
      <c r="B910" s="20">
        <v>20030728</v>
      </c>
      <c r="C910" s="19">
        <v>4645</v>
      </c>
      <c r="D910" s="19">
        <v>4682.5</v>
      </c>
      <c r="E910" s="19">
        <v>4640</v>
      </c>
      <c r="F910" s="19">
        <v>4668</v>
      </c>
    </row>
    <row r="911" spans="2:6" x14ac:dyDescent="0.25">
      <c r="B911" s="20">
        <v>20030729</v>
      </c>
      <c r="C911" s="19">
        <v>4670</v>
      </c>
      <c r="D911" s="19">
        <v>4709.5</v>
      </c>
      <c r="E911" s="19">
        <v>4628</v>
      </c>
      <c r="F911" s="19">
        <v>4674</v>
      </c>
    </row>
    <row r="912" spans="2:6" x14ac:dyDescent="0.25">
      <c r="B912" s="20">
        <v>20030730</v>
      </c>
      <c r="C912" s="19">
        <v>4656</v>
      </c>
      <c r="D912" s="19">
        <v>4709</v>
      </c>
      <c r="E912" s="19">
        <v>4651</v>
      </c>
      <c r="F912" s="19">
        <v>4695</v>
      </c>
    </row>
    <row r="913" spans="2:6" x14ac:dyDescent="0.25">
      <c r="B913" s="20">
        <v>20030731</v>
      </c>
      <c r="C913" s="19">
        <v>4693</v>
      </c>
      <c r="D913" s="19">
        <v>4740.5</v>
      </c>
      <c r="E913" s="19">
        <v>4653.5</v>
      </c>
      <c r="F913" s="19">
        <v>4723.5</v>
      </c>
    </row>
    <row r="914" spans="2:6" x14ac:dyDescent="0.25">
      <c r="B914" s="20">
        <v>20030801</v>
      </c>
      <c r="C914" s="19">
        <v>4712</v>
      </c>
      <c r="D914" s="19">
        <v>4730.5</v>
      </c>
      <c r="E914" s="19">
        <v>4656.5</v>
      </c>
      <c r="F914" s="19">
        <v>4687</v>
      </c>
    </row>
    <row r="915" spans="2:6" x14ac:dyDescent="0.25">
      <c r="B915" s="20">
        <v>20030804</v>
      </c>
      <c r="C915" s="19">
        <v>4672</v>
      </c>
      <c r="D915" s="19">
        <v>4720</v>
      </c>
      <c r="E915" s="19">
        <v>4617</v>
      </c>
      <c r="F915" s="19">
        <v>4652</v>
      </c>
    </row>
    <row r="916" spans="2:6" x14ac:dyDescent="0.25">
      <c r="B916" s="20">
        <v>20030805</v>
      </c>
      <c r="C916" s="19">
        <v>4672</v>
      </c>
      <c r="D916" s="19">
        <v>4713</v>
      </c>
      <c r="E916" s="19">
        <v>4652.5</v>
      </c>
      <c r="F916" s="19">
        <v>4689</v>
      </c>
    </row>
    <row r="917" spans="2:6" x14ac:dyDescent="0.25">
      <c r="B917" s="20">
        <v>20030806</v>
      </c>
      <c r="C917" s="19">
        <v>4635</v>
      </c>
      <c r="D917" s="19">
        <v>4656</v>
      </c>
      <c r="E917" s="19">
        <v>4570.5</v>
      </c>
      <c r="F917" s="19">
        <v>4622</v>
      </c>
    </row>
    <row r="918" spans="2:6" x14ac:dyDescent="0.25">
      <c r="B918" s="20">
        <v>20030807</v>
      </c>
      <c r="C918" s="19">
        <v>4615.5</v>
      </c>
      <c r="D918" s="19">
        <v>4616</v>
      </c>
      <c r="E918" s="19">
        <v>4552</v>
      </c>
      <c r="F918" s="19">
        <v>4579</v>
      </c>
    </row>
    <row r="919" spans="2:6" x14ac:dyDescent="0.25">
      <c r="B919" s="20">
        <v>20030808</v>
      </c>
      <c r="C919" s="19">
        <v>4588</v>
      </c>
      <c r="D919" s="19">
        <v>4621</v>
      </c>
      <c r="E919" s="19">
        <v>4560</v>
      </c>
      <c r="F919" s="19">
        <v>4573</v>
      </c>
    </row>
    <row r="920" spans="2:6" x14ac:dyDescent="0.25">
      <c r="B920" s="20">
        <v>20030811</v>
      </c>
      <c r="C920" s="19">
        <v>4600</v>
      </c>
      <c r="D920" s="19">
        <v>4616</v>
      </c>
      <c r="E920" s="19">
        <v>4562.5</v>
      </c>
      <c r="F920" s="19">
        <v>4591.5</v>
      </c>
    </row>
    <row r="921" spans="2:6" x14ac:dyDescent="0.25">
      <c r="B921" s="20">
        <v>20030812</v>
      </c>
      <c r="C921" s="19">
        <v>4603</v>
      </c>
      <c r="D921" s="19">
        <v>4652.5</v>
      </c>
      <c r="E921" s="19">
        <v>4596.5</v>
      </c>
      <c r="F921" s="19">
        <v>4637</v>
      </c>
    </row>
    <row r="922" spans="2:6" x14ac:dyDescent="0.25">
      <c r="B922" s="20">
        <v>20030813</v>
      </c>
      <c r="C922" s="19">
        <v>4666</v>
      </c>
      <c r="D922" s="19">
        <v>4683</v>
      </c>
      <c r="E922" s="19">
        <v>4628</v>
      </c>
      <c r="F922" s="19">
        <v>4643</v>
      </c>
    </row>
    <row r="923" spans="2:6" x14ac:dyDescent="0.25">
      <c r="B923" s="20">
        <v>20030814</v>
      </c>
      <c r="C923" s="19">
        <v>4657</v>
      </c>
      <c r="D923" s="19">
        <v>4705</v>
      </c>
      <c r="E923" s="19">
        <v>4631</v>
      </c>
      <c r="F923" s="19">
        <v>4704</v>
      </c>
    </row>
    <row r="924" spans="2:6" x14ac:dyDescent="0.25">
      <c r="B924" s="20">
        <v>20030815</v>
      </c>
      <c r="C924" s="19">
        <v>4696</v>
      </c>
      <c r="D924" s="19">
        <v>4724.5</v>
      </c>
      <c r="E924" s="19">
        <v>4684.5</v>
      </c>
      <c r="F924" s="19">
        <v>4695</v>
      </c>
    </row>
    <row r="925" spans="2:6" x14ac:dyDescent="0.25">
      <c r="B925" s="20">
        <v>20030818</v>
      </c>
      <c r="C925" s="19">
        <v>4710</v>
      </c>
      <c r="D925" s="19">
        <v>4760</v>
      </c>
      <c r="E925" s="19">
        <v>4705</v>
      </c>
      <c r="F925" s="19">
        <v>4759</v>
      </c>
    </row>
    <row r="926" spans="2:6" x14ac:dyDescent="0.25">
      <c r="B926" s="20">
        <v>20030819</v>
      </c>
      <c r="C926" s="19">
        <v>4781.5</v>
      </c>
      <c r="D926" s="19">
        <v>4802.5</v>
      </c>
      <c r="E926" s="19">
        <v>4736.5</v>
      </c>
      <c r="F926" s="19">
        <v>4751</v>
      </c>
    </row>
    <row r="927" spans="2:6" x14ac:dyDescent="0.25">
      <c r="B927" s="20">
        <v>20030820</v>
      </c>
      <c r="C927" s="19">
        <v>4770</v>
      </c>
      <c r="D927" s="19">
        <v>4770</v>
      </c>
      <c r="E927" s="19">
        <v>4712.5</v>
      </c>
      <c r="F927" s="19">
        <v>4751</v>
      </c>
    </row>
    <row r="928" spans="2:6" x14ac:dyDescent="0.25">
      <c r="B928" s="20">
        <v>20030821</v>
      </c>
      <c r="C928" s="19">
        <v>4750.5</v>
      </c>
      <c r="D928" s="19">
        <v>4818</v>
      </c>
      <c r="E928" s="19">
        <v>4750</v>
      </c>
      <c r="F928" s="19">
        <v>4808.5</v>
      </c>
    </row>
    <row r="929" spans="2:6" x14ac:dyDescent="0.25">
      <c r="B929" s="20">
        <v>20030822</v>
      </c>
      <c r="C929" s="19">
        <v>4787</v>
      </c>
      <c r="D929" s="19">
        <v>4840</v>
      </c>
      <c r="E929" s="19">
        <v>4784</v>
      </c>
      <c r="F929" s="19">
        <v>4797</v>
      </c>
    </row>
    <row r="930" spans="2:6" x14ac:dyDescent="0.25">
      <c r="B930" s="20">
        <v>20030825</v>
      </c>
      <c r="C930" s="19">
        <v>4791</v>
      </c>
      <c r="D930" s="19">
        <v>4791</v>
      </c>
      <c r="E930" s="19">
        <v>4738.5</v>
      </c>
      <c r="F930" s="19">
        <v>4752.5</v>
      </c>
    </row>
    <row r="931" spans="2:6" x14ac:dyDescent="0.25">
      <c r="B931" s="20">
        <v>20030826</v>
      </c>
      <c r="C931" s="19">
        <v>4754.5</v>
      </c>
      <c r="D931" s="19">
        <v>4804.5</v>
      </c>
      <c r="E931" s="19">
        <v>4687</v>
      </c>
      <c r="F931" s="19">
        <v>4702</v>
      </c>
    </row>
    <row r="932" spans="2:6" x14ac:dyDescent="0.25">
      <c r="B932" s="20">
        <v>20030827</v>
      </c>
      <c r="C932" s="19">
        <v>4733</v>
      </c>
      <c r="D932" s="19">
        <v>4743</v>
      </c>
      <c r="E932" s="19">
        <v>4700.5</v>
      </c>
      <c r="F932" s="19">
        <v>4736</v>
      </c>
    </row>
    <row r="933" spans="2:6" x14ac:dyDescent="0.25">
      <c r="B933" s="20">
        <v>20030828</v>
      </c>
      <c r="C933" s="19">
        <v>4740</v>
      </c>
      <c r="D933" s="19">
        <v>4781.5</v>
      </c>
      <c r="E933" s="19">
        <v>4712.5</v>
      </c>
      <c r="F933" s="19">
        <v>4752</v>
      </c>
    </row>
    <row r="934" spans="2:6" x14ac:dyDescent="0.25">
      <c r="B934" s="20">
        <v>20030829</v>
      </c>
      <c r="C934" s="19">
        <v>4775</v>
      </c>
      <c r="D934" s="19">
        <v>4781.5</v>
      </c>
      <c r="E934" s="19">
        <v>4725</v>
      </c>
      <c r="F934" s="19">
        <v>4735.5</v>
      </c>
    </row>
    <row r="935" spans="2:6" x14ac:dyDescent="0.25">
      <c r="B935" s="20">
        <v>20030901</v>
      </c>
      <c r="C935" s="19">
        <v>4764.5</v>
      </c>
      <c r="D935" s="19">
        <v>4829</v>
      </c>
      <c r="E935" s="19">
        <v>4764</v>
      </c>
      <c r="F935" s="19">
        <v>4824</v>
      </c>
    </row>
    <row r="936" spans="2:6" x14ac:dyDescent="0.25">
      <c r="B936" s="20">
        <v>20030902</v>
      </c>
      <c r="C936" s="19">
        <v>4816</v>
      </c>
      <c r="D936" s="19">
        <v>4841</v>
      </c>
      <c r="E936" s="19">
        <v>4779.5</v>
      </c>
      <c r="F936" s="19">
        <v>4814</v>
      </c>
    </row>
    <row r="937" spans="2:6" x14ac:dyDescent="0.25">
      <c r="B937" s="20">
        <v>20030903</v>
      </c>
      <c r="C937" s="19">
        <v>4848</v>
      </c>
      <c r="D937" s="19">
        <v>4905.5</v>
      </c>
      <c r="E937" s="19">
        <v>4848</v>
      </c>
      <c r="F937" s="19">
        <v>4898.5</v>
      </c>
    </row>
    <row r="938" spans="2:6" x14ac:dyDescent="0.25">
      <c r="B938" s="20">
        <v>20030904</v>
      </c>
      <c r="C938" s="19">
        <v>4884.5</v>
      </c>
      <c r="D938" s="19">
        <v>4923</v>
      </c>
      <c r="E938" s="19">
        <v>4877</v>
      </c>
      <c r="F938" s="19">
        <v>4918.5</v>
      </c>
    </row>
    <row r="939" spans="2:6" x14ac:dyDescent="0.25">
      <c r="B939" s="20">
        <v>20030905</v>
      </c>
      <c r="C939" s="19">
        <v>4917</v>
      </c>
      <c r="D939" s="19">
        <v>4926.5</v>
      </c>
      <c r="E939" s="19">
        <v>4846.5</v>
      </c>
      <c r="F939" s="19">
        <v>4858</v>
      </c>
    </row>
    <row r="940" spans="2:6" x14ac:dyDescent="0.25">
      <c r="B940" s="20">
        <v>20030908</v>
      </c>
      <c r="C940" s="19">
        <v>4874</v>
      </c>
      <c r="D940" s="19">
        <v>4905</v>
      </c>
      <c r="E940" s="19">
        <v>4859</v>
      </c>
      <c r="F940" s="19">
        <v>4893</v>
      </c>
    </row>
    <row r="941" spans="2:6" x14ac:dyDescent="0.25">
      <c r="B941" s="20">
        <v>20030909</v>
      </c>
      <c r="C941" s="19">
        <v>4917</v>
      </c>
      <c r="D941" s="19">
        <v>4917</v>
      </c>
      <c r="E941" s="19">
        <v>4830</v>
      </c>
      <c r="F941" s="19">
        <v>4840</v>
      </c>
    </row>
    <row r="942" spans="2:6" x14ac:dyDescent="0.25">
      <c r="B942" s="20">
        <v>20030910</v>
      </c>
      <c r="C942" s="19">
        <v>4830</v>
      </c>
      <c r="D942" s="19">
        <v>4830</v>
      </c>
      <c r="E942" s="19">
        <v>4769</v>
      </c>
      <c r="F942" s="19">
        <v>4788</v>
      </c>
    </row>
    <row r="943" spans="2:6" x14ac:dyDescent="0.25">
      <c r="B943" s="20">
        <v>20030911</v>
      </c>
      <c r="C943" s="19">
        <v>4761</v>
      </c>
      <c r="D943" s="19">
        <v>4812</v>
      </c>
      <c r="E943" s="19">
        <v>4742</v>
      </c>
      <c r="F943" s="19">
        <v>4807</v>
      </c>
    </row>
    <row r="944" spans="2:6" x14ac:dyDescent="0.25">
      <c r="B944" s="20">
        <v>20030912</v>
      </c>
      <c r="C944" s="19">
        <v>4810</v>
      </c>
      <c r="D944" s="19">
        <v>4821</v>
      </c>
      <c r="E944" s="19">
        <v>4717.5</v>
      </c>
      <c r="F944" s="19">
        <v>4739.5</v>
      </c>
    </row>
    <row r="945" spans="2:6" x14ac:dyDescent="0.25">
      <c r="B945" s="20">
        <v>20030915</v>
      </c>
      <c r="C945" s="19">
        <v>4771</v>
      </c>
      <c r="D945" s="19">
        <v>4793.5</v>
      </c>
      <c r="E945" s="19">
        <v>4751</v>
      </c>
      <c r="F945" s="19">
        <v>4767</v>
      </c>
    </row>
    <row r="946" spans="2:6" x14ac:dyDescent="0.25">
      <c r="B946" s="20">
        <v>20030916</v>
      </c>
      <c r="C946" s="19">
        <v>4775</v>
      </c>
      <c r="D946" s="19">
        <v>4816.5</v>
      </c>
      <c r="E946" s="19">
        <v>4753.5</v>
      </c>
      <c r="F946" s="19">
        <v>4810.5</v>
      </c>
    </row>
    <row r="947" spans="2:6" x14ac:dyDescent="0.25">
      <c r="B947" s="20">
        <v>20030917</v>
      </c>
      <c r="C947" s="19">
        <v>4853</v>
      </c>
      <c r="D947" s="19">
        <v>4860</v>
      </c>
      <c r="E947" s="19">
        <v>4796</v>
      </c>
      <c r="F947" s="19">
        <v>4798</v>
      </c>
    </row>
    <row r="948" spans="2:6" x14ac:dyDescent="0.25">
      <c r="B948" s="20">
        <v>20030918</v>
      </c>
      <c r="C948" s="19">
        <v>4815</v>
      </c>
      <c r="D948" s="19">
        <v>4873</v>
      </c>
      <c r="E948" s="19">
        <v>4798.5</v>
      </c>
      <c r="F948" s="19">
        <v>4871.5</v>
      </c>
    </row>
    <row r="949" spans="2:6" x14ac:dyDescent="0.25">
      <c r="B949" s="20">
        <v>20030919</v>
      </c>
      <c r="C949" s="19">
        <v>4867.5</v>
      </c>
      <c r="D949" s="19">
        <v>4877.5</v>
      </c>
      <c r="E949" s="19">
        <v>4828.5</v>
      </c>
      <c r="F949" s="19">
        <v>4835</v>
      </c>
    </row>
    <row r="950" spans="2:6" x14ac:dyDescent="0.25">
      <c r="B950" s="20">
        <v>20030922</v>
      </c>
      <c r="C950" s="19">
        <v>4748</v>
      </c>
      <c r="D950" s="19">
        <v>4785</v>
      </c>
      <c r="E950" s="19">
        <v>4700.5</v>
      </c>
      <c r="F950" s="19">
        <v>4704</v>
      </c>
    </row>
    <row r="951" spans="2:6" x14ac:dyDescent="0.25">
      <c r="B951" s="20">
        <v>20030923</v>
      </c>
      <c r="C951" s="19">
        <v>4722</v>
      </c>
      <c r="D951" s="19">
        <v>4730</v>
      </c>
      <c r="E951" s="19">
        <v>4639</v>
      </c>
      <c r="F951" s="19">
        <v>4649.5</v>
      </c>
    </row>
    <row r="952" spans="2:6" x14ac:dyDescent="0.25">
      <c r="B952" s="20">
        <v>20030924</v>
      </c>
      <c r="C952" s="19">
        <v>4681.5</v>
      </c>
      <c r="D952" s="19">
        <v>4694.5</v>
      </c>
      <c r="E952" s="19">
        <v>4523</v>
      </c>
      <c r="F952" s="19">
        <v>4546</v>
      </c>
    </row>
    <row r="953" spans="2:6" x14ac:dyDescent="0.25">
      <c r="B953" s="20">
        <v>20030925</v>
      </c>
      <c r="C953" s="19">
        <v>4544</v>
      </c>
      <c r="D953" s="19">
        <v>4603</v>
      </c>
      <c r="E953" s="19">
        <v>4544</v>
      </c>
      <c r="F953" s="19">
        <v>4571</v>
      </c>
    </row>
    <row r="954" spans="2:6" x14ac:dyDescent="0.25">
      <c r="B954" s="20">
        <v>20030926</v>
      </c>
      <c r="C954" s="19">
        <v>4549</v>
      </c>
      <c r="D954" s="19">
        <v>4588</v>
      </c>
      <c r="E954" s="19">
        <v>4514.5</v>
      </c>
      <c r="F954" s="19">
        <v>4569</v>
      </c>
    </row>
    <row r="955" spans="2:6" x14ac:dyDescent="0.25">
      <c r="B955" s="20">
        <v>20030929</v>
      </c>
      <c r="C955" s="19">
        <v>4553</v>
      </c>
      <c r="D955" s="19">
        <v>4605</v>
      </c>
      <c r="E955" s="19">
        <v>4521</v>
      </c>
      <c r="F955" s="19">
        <v>4551</v>
      </c>
    </row>
    <row r="956" spans="2:6" x14ac:dyDescent="0.25">
      <c r="B956" s="20">
        <v>20030930</v>
      </c>
      <c r="C956" s="19">
        <v>4540</v>
      </c>
      <c r="D956" s="19">
        <v>4572</v>
      </c>
      <c r="E956" s="19">
        <v>4442.5</v>
      </c>
      <c r="F956" s="19">
        <v>4494.5</v>
      </c>
    </row>
    <row r="957" spans="2:6" x14ac:dyDescent="0.25">
      <c r="B957" s="20">
        <v>20031001</v>
      </c>
      <c r="C957" s="19">
        <v>4489</v>
      </c>
      <c r="D957" s="19">
        <v>4561</v>
      </c>
      <c r="E957" s="19">
        <v>4457</v>
      </c>
      <c r="F957" s="19">
        <v>4559.5</v>
      </c>
    </row>
    <row r="958" spans="2:6" x14ac:dyDescent="0.25">
      <c r="B958" s="20">
        <v>20031002</v>
      </c>
      <c r="C958" s="19">
        <v>4580.5</v>
      </c>
      <c r="D958" s="19">
        <v>4598</v>
      </c>
      <c r="E958" s="19">
        <v>4510.5</v>
      </c>
      <c r="F958" s="19">
        <v>4525</v>
      </c>
    </row>
    <row r="959" spans="2:6" x14ac:dyDescent="0.25">
      <c r="B959" s="20">
        <v>20031003</v>
      </c>
      <c r="C959" s="19">
        <v>4554</v>
      </c>
      <c r="D959" s="19">
        <v>4683.5</v>
      </c>
      <c r="E959" s="19">
        <v>4531.5</v>
      </c>
      <c r="F959" s="19">
        <v>4656.5</v>
      </c>
    </row>
    <row r="960" spans="2:6" x14ac:dyDescent="0.25">
      <c r="B960" s="20">
        <v>20031006</v>
      </c>
      <c r="C960" s="19">
        <v>4637.5</v>
      </c>
      <c r="D960" s="19">
        <v>4657.5</v>
      </c>
      <c r="E960" s="19">
        <v>4619</v>
      </c>
      <c r="F960" s="19">
        <v>4647</v>
      </c>
    </row>
    <row r="961" spans="2:6" x14ac:dyDescent="0.25">
      <c r="B961" s="20">
        <v>20031007</v>
      </c>
      <c r="C961" s="19">
        <v>4654</v>
      </c>
      <c r="D961" s="19">
        <v>4655</v>
      </c>
      <c r="E961" s="19">
        <v>4571.5</v>
      </c>
      <c r="F961" s="19">
        <v>4590.5</v>
      </c>
    </row>
    <row r="962" spans="2:6" x14ac:dyDescent="0.25">
      <c r="B962" s="20">
        <v>20031008</v>
      </c>
      <c r="C962" s="19">
        <v>4600</v>
      </c>
      <c r="D962" s="19">
        <v>4671.5</v>
      </c>
      <c r="E962" s="19">
        <v>4582.5</v>
      </c>
      <c r="F962" s="19">
        <v>4639</v>
      </c>
    </row>
    <row r="963" spans="2:6" x14ac:dyDescent="0.25">
      <c r="B963" s="20">
        <v>20031009</v>
      </c>
      <c r="C963" s="19">
        <v>4653</v>
      </c>
      <c r="D963" s="19">
        <v>4733</v>
      </c>
      <c r="E963" s="19">
        <v>4627</v>
      </c>
      <c r="F963" s="19">
        <v>4721.5</v>
      </c>
    </row>
    <row r="964" spans="2:6" x14ac:dyDescent="0.25">
      <c r="B964" s="20">
        <v>20031010</v>
      </c>
      <c r="C964" s="19">
        <v>4709</v>
      </c>
      <c r="D964" s="19">
        <v>4753</v>
      </c>
      <c r="E964" s="19">
        <v>4694.5</v>
      </c>
      <c r="F964" s="19">
        <v>4714.5</v>
      </c>
    </row>
    <row r="965" spans="2:6" x14ac:dyDescent="0.25">
      <c r="B965" s="20">
        <v>20031013</v>
      </c>
      <c r="C965" s="19">
        <v>4734</v>
      </c>
      <c r="D965" s="19">
        <v>4795</v>
      </c>
      <c r="E965" s="19">
        <v>4734</v>
      </c>
      <c r="F965" s="19">
        <v>4781</v>
      </c>
    </row>
    <row r="966" spans="2:6" x14ac:dyDescent="0.25">
      <c r="B966" s="20">
        <v>20031014</v>
      </c>
      <c r="C966" s="19">
        <v>4800</v>
      </c>
      <c r="D966" s="19">
        <v>4810</v>
      </c>
      <c r="E966" s="19">
        <v>4742.5</v>
      </c>
      <c r="F966" s="19">
        <v>4778</v>
      </c>
    </row>
    <row r="967" spans="2:6" x14ac:dyDescent="0.25">
      <c r="B967" s="20">
        <v>20031015</v>
      </c>
      <c r="C967" s="19">
        <v>4810</v>
      </c>
      <c r="D967" s="19">
        <v>4847</v>
      </c>
      <c r="E967" s="19">
        <v>4780.5</v>
      </c>
      <c r="F967" s="19">
        <v>4804</v>
      </c>
    </row>
    <row r="968" spans="2:6" x14ac:dyDescent="0.25">
      <c r="B968" s="20">
        <v>20031016</v>
      </c>
      <c r="C968" s="19">
        <v>4789.5</v>
      </c>
      <c r="D968" s="19">
        <v>4836</v>
      </c>
      <c r="E968" s="19">
        <v>4761.5</v>
      </c>
      <c r="F968" s="19">
        <v>4817</v>
      </c>
    </row>
    <row r="969" spans="2:6" x14ac:dyDescent="0.25">
      <c r="B969" s="20">
        <v>20031017</v>
      </c>
      <c r="C969" s="19">
        <v>4799</v>
      </c>
      <c r="D969" s="19">
        <v>4833</v>
      </c>
      <c r="E969" s="19">
        <v>4747</v>
      </c>
      <c r="F969" s="19">
        <v>4748.5</v>
      </c>
    </row>
    <row r="970" spans="2:6" x14ac:dyDescent="0.25">
      <c r="B970" s="20">
        <v>20031020</v>
      </c>
      <c r="C970" s="19">
        <v>4763</v>
      </c>
      <c r="D970" s="19">
        <v>4808</v>
      </c>
      <c r="E970" s="19">
        <v>4733</v>
      </c>
      <c r="F970" s="19">
        <v>4801</v>
      </c>
    </row>
    <row r="971" spans="2:6" x14ac:dyDescent="0.25">
      <c r="B971" s="20">
        <v>20031021</v>
      </c>
      <c r="C971" s="19">
        <v>4821</v>
      </c>
      <c r="D971" s="19">
        <v>4832.5</v>
      </c>
      <c r="E971" s="19">
        <v>4773.5</v>
      </c>
      <c r="F971" s="19">
        <v>4822</v>
      </c>
    </row>
    <row r="972" spans="2:6" x14ac:dyDescent="0.25">
      <c r="B972" s="20">
        <v>20031022</v>
      </c>
      <c r="C972" s="19">
        <v>4796</v>
      </c>
      <c r="D972" s="19">
        <v>4811</v>
      </c>
      <c r="E972" s="19">
        <v>4725.5</v>
      </c>
      <c r="F972" s="19">
        <v>4730</v>
      </c>
    </row>
    <row r="973" spans="2:6" x14ac:dyDescent="0.25">
      <c r="B973" s="20">
        <v>20031023</v>
      </c>
      <c r="C973" s="19">
        <v>4676</v>
      </c>
      <c r="D973" s="19">
        <v>4742.5</v>
      </c>
      <c r="E973" s="19">
        <v>4668.5</v>
      </c>
      <c r="F973" s="19">
        <v>4740.5</v>
      </c>
    </row>
    <row r="974" spans="2:6" x14ac:dyDescent="0.25">
      <c r="B974" s="20">
        <v>20031024</v>
      </c>
      <c r="C974" s="19">
        <v>4716</v>
      </c>
      <c r="D974" s="19">
        <v>4728</v>
      </c>
      <c r="E974" s="19">
        <v>4675</v>
      </c>
      <c r="F974" s="19">
        <v>4691</v>
      </c>
    </row>
    <row r="975" spans="2:6" x14ac:dyDescent="0.25">
      <c r="B975" s="20">
        <v>20031027</v>
      </c>
      <c r="C975" s="19">
        <v>4726</v>
      </c>
      <c r="D975" s="19">
        <v>4767.5</v>
      </c>
      <c r="E975" s="19">
        <v>4717</v>
      </c>
      <c r="F975" s="19">
        <v>4758.5</v>
      </c>
    </row>
    <row r="976" spans="2:6" x14ac:dyDescent="0.25">
      <c r="B976" s="20">
        <v>20031028</v>
      </c>
      <c r="C976" s="19">
        <v>4780</v>
      </c>
      <c r="D976" s="19">
        <v>4840.5</v>
      </c>
      <c r="E976" s="19">
        <v>4776</v>
      </c>
      <c r="F976" s="19">
        <v>4837</v>
      </c>
    </row>
    <row r="977" spans="2:6" x14ac:dyDescent="0.25">
      <c r="B977" s="20">
        <v>20031029</v>
      </c>
      <c r="C977" s="19">
        <v>4853.5</v>
      </c>
      <c r="D977" s="19">
        <v>4864</v>
      </c>
      <c r="E977" s="19">
        <v>4820</v>
      </c>
      <c r="F977" s="19">
        <v>4859.5</v>
      </c>
    </row>
    <row r="978" spans="2:6" x14ac:dyDescent="0.25">
      <c r="B978" s="20">
        <v>20031030</v>
      </c>
      <c r="C978" s="19">
        <v>4855</v>
      </c>
      <c r="D978" s="19">
        <v>4913</v>
      </c>
      <c r="E978" s="19">
        <v>4818.5</v>
      </c>
      <c r="F978" s="19">
        <v>4884.5</v>
      </c>
    </row>
    <row r="979" spans="2:6" x14ac:dyDescent="0.25">
      <c r="B979" s="20">
        <v>20031031</v>
      </c>
      <c r="C979" s="19">
        <v>4864</v>
      </c>
      <c r="D979" s="19">
        <v>4897.5</v>
      </c>
      <c r="E979" s="19">
        <v>4847</v>
      </c>
      <c r="F979" s="19">
        <v>4885</v>
      </c>
    </row>
    <row r="980" spans="2:6" x14ac:dyDescent="0.25">
      <c r="B980" s="20">
        <v>20031103</v>
      </c>
      <c r="C980" s="19">
        <v>4888.5</v>
      </c>
      <c r="D980" s="19">
        <v>4995.5</v>
      </c>
      <c r="E980" s="19">
        <v>4884.5</v>
      </c>
      <c r="F980" s="19">
        <v>4994</v>
      </c>
    </row>
    <row r="981" spans="2:6" x14ac:dyDescent="0.25">
      <c r="B981" s="20">
        <v>20031104</v>
      </c>
      <c r="C981" s="19">
        <v>4981</v>
      </c>
      <c r="D981" s="19">
        <v>5006.5</v>
      </c>
      <c r="E981" s="19">
        <v>4960</v>
      </c>
      <c r="F981" s="19">
        <v>4967.5</v>
      </c>
    </row>
    <row r="982" spans="2:6" x14ac:dyDescent="0.25">
      <c r="B982" s="20">
        <v>20031105</v>
      </c>
      <c r="C982" s="19">
        <v>4961</v>
      </c>
      <c r="D982" s="19">
        <v>4993</v>
      </c>
      <c r="E982" s="19">
        <v>4924</v>
      </c>
      <c r="F982" s="19">
        <v>4969</v>
      </c>
    </row>
    <row r="983" spans="2:6" x14ac:dyDescent="0.25">
      <c r="B983" s="20">
        <v>20031106</v>
      </c>
      <c r="C983" s="19">
        <v>4966</v>
      </c>
      <c r="D983" s="19">
        <v>4997.5</v>
      </c>
      <c r="E983" s="19">
        <v>4916.5</v>
      </c>
      <c r="F983" s="19">
        <v>4987</v>
      </c>
    </row>
    <row r="984" spans="2:6" x14ac:dyDescent="0.25">
      <c r="B984" s="20">
        <v>20031107</v>
      </c>
      <c r="C984" s="19">
        <v>4993</v>
      </c>
      <c r="D984" s="19">
        <v>5051</v>
      </c>
      <c r="E984" s="19">
        <v>4993</v>
      </c>
      <c r="F984" s="19">
        <v>5017</v>
      </c>
    </row>
    <row r="985" spans="2:6" x14ac:dyDescent="0.25">
      <c r="B985" s="20">
        <v>20031110</v>
      </c>
      <c r="C985" s="19">
        <v>4995</v>
      </c>
      <c r="D985" s="19">
        <v>5025</v>
      </c>
      <c r="E985" s="19">
        <v>4968.5</v>
      </c>
      <c r="F985" s="19">
        <v>4989.5</v>
      </c>
    </row>
    <row r="986" spans="2:6" x14ac:dyDescent="0.25">
      <c r="B986" s="20">
        <v>20031111</v>
      </c>
      <c r="C986" s="19">
        <v>4947</v>
      </c>
      <c r="D986" s="19">
        <v>4986</v>
      </c>
      <c r="E986" s="19">
        <v>4934.5</v>
      </c>
      <c r="F986" s="19">
        <v>4978</v>
      </c>
    </row>
    <row r="987" spans="2:6" x14ac:dyDescent="0.25">
      <c r="B987" s="20">
        <v>20031112</v>
      </c>
      <c r="C987" s="19">
        <v>4970</v>
      </c>
      <c r="D987" s="19">
        <v>5013</v>
      </c>
      <c r="E987" s="19">
        <v>4930</v>
      </c>
      <c r="F987" s="19">
        <v>5012.5</v>
      </c>
    </row>
    <row r="988" spans="2:6" x14ac:dyDescent="0.25">
      <c r="B988" s="20">
        <v>20031113</v>
      </c>
      <c r="C988" s="19">
        <v>5037</v>
      </c>
      <c r="D988" s="19">
        <v>5048</v>
      </c>
      <c r="E988" s="19">
        <v>4971</v>
      </c>
      <c r="F988" s="19">
        <v>4997.5</v>
      </c>
    </row>
    <row r="989" spans="2:6" x14ac:dyDescent="0.25">
      <c r="B989" s="20">
        <v>20031114</v>
      </c>
      <c r="C989" s="19">
        <v>4986</v>
      </c>
      <c r="D989" s="19">
        <v>5050</v>
      </c>
      <c r="E989" s="19">
        <v>4979</v>
      </c>
      <c r="F989" s="19">
        <v>5026</v>
      </c>
    </row>
    <row r="990" spans="2:6" x14ac:dyDescent="0.25">
      <c r="B990" s="20">
        <v>20031117</v>
      </c>
      <c r="C990" s="19">
        <v>4947.5</v>
      </c>
      <c r="D990" s="19">
        <v>4962.5</v>
      </c>
      <c r="E990" s="19">
        <v>4896</v>
      </c>
      <c r="F990" s="19">
        <v>4906.5</v>
      </c>
    </row>
    <row r="991" spans="2:6" x14ac:dyDescent="0.25">
      <c r="B991" s="20">
        <v>20031118</v>
      </c>
      <c r="C991" s="19">
        <v>4940</v>
      </c>
      <c r="D991" s="19">
        <v>4949.5</v>
      </c>
      <c r="E991" s="19">
        <v>4856</v>
      </c>
      <c r="F991" s="19">
        <v>4856</v>
      </c>
    </row>
    <row r="992" spans="2:6" x14ac:dyDescent="0.25">
      <c r="B992" s="20">
        <v>20031119</v>
      </c>
      <c r="C992" s="19">
        <v>4837</v>
      </c>
      <c r="D992" s="19">
        <v>4894</v>
      </c>
      <c r="E992" s="19">
        <v>4827.5</v>
      </c>
      <c r="F992" s="19">
        <v>4890</v>
      </c>
    </row>
    <row r="993" spans="2:6" x14ac:dyDescent="0.25">
      <c r="B993" s="20">
        <v>20031120</v>
      </c>
      <c r="C993" s="19">
        <v>4903</v>
      </c>
      <c r="D993" s="19">
        <v>4905</v>
      </c>
      <c r="E993" s="19">
        <v>4796</v>
      </c>
      <c r="F993" s="19">
        <v>4892</v>
      </c>
    </row>
    <row r="994" spans="2:6" x14ac:dyDescent="0.25">
      <c r="B994" s="20">
        <v>20031121</v>
      </c>
      <c r="C994" s="19">
        <v>4865.5</v>
      </c>
      <c r="D994" s="19">
        <v>4892</v>
      </c>
      <c r="E994" s="19">
        <v>4849.5</v>
      </c>
      <c r="F994" s="19">
        <v>4867</v>
      </c>
    </row>
    <row r="995" spans="2:6" x14ac:dyDescent="0.25">
      <c r="B995" s="20">
        <v>20031124</v>
      </c>
      <c r="C995" s="19">
        <v>4882</v>
      </c>
      <c r="D995" s="19">
        <v>4982.5</v>
      </c>
      <c r="E995" s="19">
        <v>4879.5</v>
      </c>
      <c r="F995" s="19">
        <v>4979.5</v>
      </c>
    </row>
    <row r="996" spans="2:6" x14ac:dyDescent="0.25">
      <c r="B996" s="20">
        <v>20031125</v>
      </c>
      <c r="C996" s="19">
        <v>4969.5</v>
      </c>
      <c r="D996" s="19">
        <v>5001</v>
      </c>
      <c r="E996" s="19">
        <v>4958.5</v>
      </c>
      <c r="F996" s="19">
        <v>4971</v>
      </c>
    </row>
    <row r="997" spans="2:6" x14ac:dyDescent="0.25">
      <c r="B997" s="20">
        <v>20031126</v>
      </c>
      <c r="C997" s="19">
        <v>4968.5</v>
      </c>
      <c r="D997" s="19">
        <v>5019.5</v>
      </c>
      <c r="E997" s="19">
        <v>4936</v>
      </c>
      <c r="F997" s="19">
        <v>4964</v>
      </c>
    </row>
    <row r="998" spans="2:6" x14ac:dyDescent="0.25">
      <c r="B998" s="20">
        <v>20031127</v>
      </c>
      <c r="C998" s="19">
        <v>4979</v>
      </c>
      <c r="D998" s="19">
        <v>4987.5</v>
      </c>
      <c r="E998" s="19">
        <v>4959.5</v>
      </c>
      <c r="F998" s="19">
        <v>4982</v>
      </c>
    </row>
    <row r="999" spans="2:6" x14ac:dyDescent="0.25">
      <c r="B999" s="20">
        <v>20031128</v>
      </c>
      <c r="C999" s="19">
        <v>4983.5</v>
      </c>
      <c r="D999" s="19">
        <v>5001.5</v>
      </c>
      <c r="E999" s="19">
        <v>4920</v>
      </c>
      <c r="F999" s="19">
        <v>4973.5</v>
      </c>
    </row>
    <row r="1000" spans="2:6" x14ac:dyDescent="0.25">
      <c r="B1000" s="20">
        <v>20031201</v>
      </c>
      <c r="C1000" s="19">
        <v>5011</v>
      </c>
      <c r="D1000" s="19">
        <v>5064</v>
      </c>
      <c r="E1000" s="19">
        <v>5008.5</v>
      </c>
      <c r="F1000" s="19">
        <v>5057.5</v>
      </c>
    </row>
    <row r="1001" spans="2:6" x14ac:dyDescent="0.25">
      <c r="B1001" s="20">
        <v>20031202</v>
      </c>
      <c r="C1001" s="19">
        <v>5052</v>
      </c>
      <c r="D1001" s="19">
        <v>5069</v>
      </c>
      <c r="E1001" s="19">
        <v>5018</v>
      </c>
      <c r="F1001" s="19">
        <v>5055.5</v>
      </c>
    </row>
    <row r="1002" spans="2:6" x14ac:dyDescent="0.25">
      <c r="B1002" s="20">
        <v>20031203</v>
      </c>
      <c r="C1002" s="19">
        <v>5035</v>
      </c>
      <c r="D1002" s="19">
        <v>5117</v>
      </c>
      <c r="E1002" s="19">
        <v>5032</v>
      </c>
      <c r="F1002" s="19">
        <v>5115.5</v>
      </c>
    </row>
    <row r="1003" spans="2:6" x14ac:dyDescent="0.25">
      <c r="B1003" s="20">
        <v>20031204</v>
      </c>
      <c r="C1003" s="19">
        <v>5101</v>
      </c>
      <c r="D1003" s="19">
        <v>5125.5</v>
      </c>
      <c r="E1003" s="19">
        <v>5076.5</v>
      </c>
      <c r="F1003" s="19">
        <v>5083.5</v>
      </c>
    </row>
    <row r="1004" spans="2:6" x14ac:dyDescent="0.25">
      <c r="B1004" s="20">
        <v>20031205</v>
      </c>
      <c r="C1004" s="19">
        <v>5083.5</v>
      </c>
      <c r="D1004" s="19">
        <v>5104.5</v>
      </c>
      <c r="E1004" s="19">
        <v>5041.5</v>
      </c>
      <c r="F1004" s="19">
        <v>5054.5</v>
      </c>
    </row>
    <row r="1005" spans="2:6" x14ac:dyDescent="0.25">
      <c r="B1005" s="20">
        <v>20031208</v>
      </c>
      <c r="C1005" s="19">
        <v>5034</v>
      </c>
      <c r="D1005" s="19">
        <v>5056</v>
      </c>
      <c r="E1005" s="19">
        <v>5007</v>
      </c>
      <c r="F1005" s="19">
        <v>5056</v>
      </c>
    </row>
    <row r="1006" spans="2:6" x14ac:dyDescent="0.25">
      <c r="B1006" s="20">
        <v>20031209</v>
      </c>
      <c r="C1006" s="19">
        <v>5084.5</v>
      </c>
      <c r="D1006" s="19">
        <v>5110.5</v>
      </c>
      <c r="E1006" s="19">
        <v>5067</v>
      </c>
      <c r="F1006" s="19">
        <v>5084.5</v>
      </c>
    </row>
    <row r="1007" spans="2:6" x14ac:dyDescent="0.25">
      <c r="B1007" s="20">
        <v>20031210</v>
      </c>
      <c r="C1007" s="19">
        <v>5054</v>
      </c>
      <c r="D1007" s="19">
        <v>5078</v>
      </c>
      <c r="E1007" s="19">
        <v>5025</v>
      </c>
      <c r="F1007" s="19">
        <v>5057</v>
      </c>
    </row>
    <row r="1008" spans="2:6" x14ac:dyDescent="0.25">
      <c r="B1008" s="20">
        <v>20031211</v>
      </c>
      <c r="C1008" s="19">
        <v>5066.5</v>
      </c>
      <c r="D1008" s="19">
        <v>5093.5</v>
      </c>
      <c r="E1008" s="19">
        <v>5054</v>
      </c>
      <c r="F1008" s="19">
        <v>5083</v>
      </c>
    </row>
    <row r="1009" spans="2:6" x14ac:dyDescent="0.25">
      <c r="B1009" s="20">
        <v>20031212</v>
      </c>
      <c r="C1009" s="19">
        <v>5116</v>
      </c>
      <c r="D1009" s="19">
        <v>5133</v>
      </c>
      <c r="E1009" s="19">
        <v>5057.5</v>
      </c>
      <c r="F1009" s="19">
        <v>5080.5</v>
      </c>
    </row>
    <row r="1010" spans="2:6" x14ac:dyDescent="0.25">
      <c r="B1010" s="20">
        <v>20031215</v>
      </c>
      <c r="C1010" s="19">
        <v>5160</v>
      </c>
      <c r="D1010" s="19">
        <v>5161</v>
      </c>
      <c r="E1010" s="19">
        <v>5086</v>
      </c>
      <c r="F1010" s="19">
        <v>5088.5</v>
      </c>
    </row>
    <row r="1011" spans="2:6" x14ac:dyDescent="0.25">
      <c r="B1011" s="20">
        <v>20031216</v>
      </c>
      <c r="C1011" s="19">
        <v>5075</v>
      </c>
      <c r="D1011" s="19">
        <v>5114.5</v>
      </c>
      <c r="E1011" s="19">
        <v>5062</v>
      </c>
      <c r="F1011" s="19">
        <v>5102</v>
      </c>
    </row>
    <row r="1012" spans="2:6" x14ac:dyDescent="0.25">
      <c r="B1012" s="20">
        <v>20031217</v>
      </c>
      <c r="C1012" s="19">
        <v>5104.5</v>
      </c>
      <c r="D1012" s="19">
        <v>5108.5</v>
      </c>
      <c r="E1012" s="19">
        <v>5029.5</v>
      </c>
      <c r="F1012" s="19">
        <v>5037</v>
      </c>
    </row>
    <row r="1013" spans="2:6" x14ac:dyDescent="0.25">
      <c r="B1013" s="20">
        <v>20031218</v>
      </c>
      <c r="C1013" s="19">
        <v>5060.5</v>
      </c>
      <c r="D1013" s="19">
        <v>5110</v>
      </c>
      <c r="E1013" s="19">
        <v>5048.5</v>
      </c>
      <c r="F1013" s="19">
        <v>5107.5</v>
      </c>
    </row>
    <row r="1014" spans="2:6" x14ac:dyDescent="0.25">
      <c r="B1014" s="20">
        <v>20031219</v>
      </c>
      <c r="C1014" s="19">
        <v>5118</v>
      </c>
      <c r="D1014" s="19">
        <v>5133</v>
      </c>
      <c r="E1014" s="19">
        <v>5096.5</v>
      </c>
      <c r="F1014" s="19">
        <v>5105.5</v>
      </c>
    </row>
    <row r="1015" spans="2:6" x14ac:dyDescent="0.25">
      <c r="B1015" s="20">
        <v>20031222</v>
      </c>
      <c r="C1015" s="19">
        <v>5092.5</v>
      </c>
      <c r="D1015" s="19">
        <v>5136</v>
      </c>
      <c r="E1015" s="19">
        <v>5092.5</v>
      </c>
      <c r="F1015" s="19">
        <v>5119</v>
      </c>
    </row>
    <row r="1016" spans="2:6" x14ac:dyDescent="0.25">
      <c r="B1016" s="20">
        <v>20031223</v>
      </c>
      <c r="C1016" s="19">
        <v>5135</v>
      </c>
      <c r="D1016" s="19">
        <v>5141</v>
      </c>
      <c r="E1016" s="19">
        <v>5116</v>
      </c>
      <c r="F1016" s="19">
        <v>5128.5</v>
      </c>
    </row>
    <row r="1017" spans="2:6" x14ac:dyDescent="0.25">
      <c r="B1017" s="20">
        <v>20031229</v>
      </c>
      <c r="C1017" s="19">
        <v>5155.5</v>
      </c>
      <c r="D1017" s="19">
        <v>5195</v>
      </c>
      <c r="E1017" s="19">
        <v>5142</v>
      </c>
      <c r="F1017" s="19">
        <v>5191</v>
      </c>
    </row>
    <row r="1018" spans="2:6" x14ac:dyDescent="0.25">
      <c r="B1018" s="20">
        <v>20031230</v>
      </c>
      <c r="C1018" s="19">
        <v>5211</v>
      </c>
      <c r="D1018" s="19">
        <v>5221.5</v>
      </c>
      <c r="E1018" s="19">
        <v>5192.5</v>
      </c>
      <c r="F1018" s="19">
        <v>5200.5</v>
      </c>
    </row>
    <row r="1019" spans="2:6" x14ac:dyDescent="0.25">
      <c r="B1019" s="20">
        <v>20040102</v>
      </c>
      <c r="C1019" s="19">
        <v>5215.5</v>
      </c>
      <c r="D1019" s="19">
        <v>5253.5</v>
      </c>
      <c r="E1019" s="19">
        <v>5204.5</v>
      </c>
      <c r="F1019" s="19">
        <v>5250</v>
      </c>
    </row>
    <row r="1020" spans="2:6" x14ac:dyDescent="0.25">
      <c r="B1020" s="20">
        <v>20040105</v>
      </c>
      <c r="C1020" s="19">
        <v>5245.5</v>
      </c>
      <c r="D1020" s="19">
        <v>5272.5</v>
      </c>
      <c r="E1020" s="19">
        <v>5223</v>
      </c>
      <c r="F1020" s="19">
        <v>5269.5</v>
      </c>
    </row>
    <row r="1021" spans="2:6" x14ac:dyDescent="0.25">
      <c r="B1021" s="20">
        <v>20040106</v>
      </c>
      <c r="C1021" s="19">
        <v>5268.5</v>
      </c>
      <c r="D1021" s="19">
        <v>5276</v>
      </c>
      <c r="E1021" s="19">
        <v>5225</v>
      </c>
      <c r="F1021" s="19">
        <v>5265</v>
      </c>
    </row>
    <row r="1022" spans="2:6" x14ac:dyDescent="0.25">
      <c r="B1022" s="20">
        <v>20040107</v>
      </c>
      <c r="C1022" s="19">
        <v>5275.5</v>
      </c>
      <c r="D1022" s="19">
        <v>5275.5</v>
      </c>
      <c r="E1022" s="19">
        <v>5212</v>
      </c>
      <c r="F1022" s="19">
        <v>5250</v>
      </c>
    </row>
    <row r="1023" spans="2:6" x14ac:dyDescent="0.25">
      <c r="B1023" s="20">
        <v>20040108</v>
      </c>
      <c r="C1023" s="19">
        <v>5268.5</v>
      </c>
      <c r="D1023" s="19">
        <v>5293</v>
      </c>
      <c r="E1023" s="19">
        <v>5252</v>
      </c>
      <c r="F1023" s="19">
        <v>5279.5</v>
      </c>
    </row>
    <row r="1024" spans="2:6" x14ac:dyDescent="0.25">
      <c r="B1024" s="20">
        <v>20040109</v>
      </c>
      <c r="C1024" s="19">
        <v>5291</v>
      </c>
      <c r="D1024" s="19">
        <v>5296.5</v>
      </c>
      <c r="E1024" s="19">
        <v>5203</v>
      </c>
      <c r="F1024" s="19">
        <v>5238</v>
      </c>
    </row>
    <row r="1025" spans="2:6" x14ac:dyDescent="0.25">
      <c r="B1025" s="20">
        <v>20040112</v>
      </c>
      <c r="C1025" s="19">
        <v>5217.5</v>
      </c>
      <c r="D1025" s="19">
        <v>5231</v>
      </c>
      <c r="E1025" s="19">
        <v>5201.5</v>
      </c>
      <c r="F1025" s="19">
        <v>5219.5</v>
      </c>
    </row>
    <row r="1026" spans="2:6" x14ac:dyDescent="0.25">
      <c r="B1026" s="20">
        <v>20040113</v>
      </c>
      <c r="C1026" s="19">
        <v>5235</v>
      </c>
      <c r="D1026" s="19">
        <v>5254.5</v>
      </c>
      <c r="E1026" s="19">
        <v>5187</v>
      </c>
      <c r="F1026" s="19">
        <v>5200.5</v>
      </c>
    </row>
    <row r="1027" spans="2:6" x14ac:dyDescent="0.25">
      <c r="B1027" s="20">
        <v>20040114</v>
      </c>
      <c r="C1027" s="19">
        <v>5212.5</v>
      </c>
      <c r="D1027" s="19">
        <v>5277.5</v>
      </c>
      <c r="E1027" s="19">
        <v>5201.5</v>
      </c>
      <c r="F1027" s="19">
        <v>5270.5</v>
      </c>
    </row>
    <row r="1028" spans="2:6" x14ac:dyDescent="0.25">
      <c r="B1028" s="20">
        <v>20040115</v>
      </c>
      <c r="C1028" s="19">
        <v>5254.5</v>
      </c>
      <c r="D1028" s="19">
        <v>5314.5</v>
      </c>
      <c r="E1028" s="19">
        <v>5246.5</v>
      </c>
      <c r="F1028" s="19">
        <v>5310</v>
      </c>
    </row>
    <row r="1029" spans="2:6" x14ac:dyDescent="0.25">
      <c r="B1029" s="20">
        <v>20040116</v>
      </c>
      <c r="C1029" s="19">
        <v>5309.5</v>
      </c>
      <c r="D1029" s="19">
        <v>5345</v>
      </c>
      <c r="E1029" s="19">
        <v>5308</v>
      </c>
      <c r="F1029" s="19">
        <v>5336</v>
      </c>
    </row>
    <row r="1030" spans="2:6" x14ac:dyDescent="0.25">
      <c r="B1030" s="20">
        <v>20040119</v>
      </c>
      <c r="C1030" s="19">
        <v>5339.5</v>
      </c>
      <c r="D1030" s="19">
        <v>5372</v>
      </c>
      <c r="E1030" s="19">
        <v>5339</v>
      </c>
      <c r="F1030" s="19">
        <v>5361.5</v>
      </c>
    </row>
    <row r="1031" spans="2:6" x14ac:dyDescent="0.25">
      <c r="B1031" s="20">
        <v>20040120</v>
      </c>
      <c r="C1031" s="19">
        <v>5355.5</v>
      </c>
      <c r="D1031" s="19">
        <v>5376.5</v>
      </c>
      <c r="E1031" s="19">
        <v>5320.5</v>
      </c>
      <c r="F1031" s="19">
        <v>5341.5</v>
      </c>
    </row>
    <row r="1032" spans="2:6" x14ac:dyDescent="0.25">
      <c r="B1032" s="20">
        <v>20040121</v>
      </c>
      <c r="C1032" s="19">
        <v>5327.5</v>
      </c>
      <c r="D1032" s="19">
        <v>5375.5</v>
      </c>
      <c r="E1032" s="19">
        <v>5318</v>
      </c>
      <c r="F1032" s="19">
        <v>5372</v>
      </c>
    </row>
    <row r="1033" spans="2:6" x14ac:dyDescent="0.25">
      <c r="B1033" s="20">
        <v>20040122</v>
      </c>
      <c r="C1033" s="19">
        <v>5383.5</v>
      </c>
      <c r="D1033" s="19">
        <v>5391</v>
      </c>
      <c r="E1033" s="19">
        <v>5346.5</v>
      </c>
      <c r="F1033" s="19">
        <v>5366.5</v>
      </c>
    </row>
    <row r="1034" spans="2:6" x14ac:dyDescent="0.25">
      <c r="B1034" s="20">
        <v>20040123</v>
      </c>
      <c r="C1034" s="19">
        <v>5357.5</v>
      </c>
      <c r="D1034" s="19">
        <v>5383.5</v>
      </c>
      <c r="E1034" s="19">
        <v>5349</v>
      </c>
      <c r="F1034" s="19">
        <v>5358.5</v>
      </c>
    </row>
    <row r="1035" spans="2:6" x14ac:dyDescent="0.25">
      <c r="B1035" s="20">
        <v>20040126</v>
      </c>
      <c r="C1035" s="19">
        <v>5363.5</v>
      </c>
      <c r="D1035" s="19">
        <v>5368.5</v>
      </c>
      <c r="E1035" s="19">
        <v>5334</v>
      </c>
      <c r="F1035" s="19">
        <v>5361.5</v>
      </c>
    </row>
    <row r="1036" spans="2:6" x14ac:dyDescent="0.25">
      <c r="B1036" s="20">
        <v>20040127</v>
      </c>
      <c r="C1036" s="19">
        <v>5384</v>
      </c>
      <c r="D1036" s="19">
        <v>5395.5</v>
      </c>
      <c r="E1036" s="19">
        <v>5340</v>
      </c>
      <c r="F1036" s="19">
        <v>5353.5</v>
      </c>
    </row>
    <row r="1037" spans="2:6" x14ac:dyDescent="0.25">
      <c r="B1037" s="20">
        <v>20040128</v>
      </c>
      <c r="C1037" s="19">
        <v>5326.5</v>
      </c>
      <c r="D1037" s="19">
        <v>5377</v>
      </c>
      <c r="E1037" s="19">
        <v>5322</v>
      </c>
      <c r="F1037" s="19">
        <v>5372.5</v>
      </c>
    </row>
    <row r="1038" spans="2:6" x14ac:dyDescent="0.25">
      <c r="B1038" s="20">
        <v>20040129</v>
      </c>
      <c r="C1038" s="19">
        <v>5325</v>
      </c>
      <c r="D1038" s="19">
        <v>5345.5</v>
      </c>
      <c r="E1038" s="19">
        <v>5299</v>
      </c>
      <c r="F1038" s="19">
        <v>5306.5</v>
      </c>
    </row>
    <row r="1039" spans="2:6" x14ac:dyDescent="0.25">
      <c r="B1039" s="20">
        <v>20040130</v>
      </c>
      <c r="C1039" s="19">
        <v>5326.5</v>
      </c>
      <c r="D1039" s="19">
        <v>5333.5</v>
      </c>
      <c r="E1039" s="19">
        <v>5264</v>
      </c>
      <c r="F1039" s="19">
        <v>5284.5</v>
      </c>
    </row>
    <row r="1040" spans="2:6" x14ac:dyDescent="0.25">
      <c r="B1040" s="20">
        <v>20040202</v>
      </c>
      <c r="C1040" s="19">
        <v>5293.5</v>
      </c>
      <c r="D1040" s="19">
        <v>5323.5</v>
      </c>
      <c r="E1040" s="19">
        <v>5262</v>
      </c>
      <c r="F1040" s="19">
        <v>5319</v>
      </c>
    </row>
    <row r="1041" spans="2:6" x14ac:dyDescent="0.25">
      <c r="B1041" s="20">
        <v>20040203</v>
      </c>
      <c r="C1041" s="19">
        <v>5295.5</v>
      </c>
      <c r="D1041" s="19">
        <v>5296.5</v>
      </c>
      <c r="E1041" s="19">
        <v>5235</v>
      </c>
      <c r="F1041" s="19">
        <v>5266</v>
      </c>
    </row>
    <row r="1042" spans="2:6" x14ac:dyDescent="0.25">
      <c r="B1042" s="20">
        <v>20040204</v>
      </c>
      <c r="C1042" s="19">
        <v>5255.5</v>
      </c>
      <c r="D1042" s="19">
        <v>5261.5</v>
      </c>
      <c r="E1042" s="19">
        <v>5223.5</v>
      </c>
      <c r="F1042" s="19">
        <v>5235</v>
      </c>
    </row>
    <row r="1043" spans="2:6" x14ac:dyDescent="0.25">
      <c r="B1043" s="20">
        <v>20040205</v>
      </c>
      <c r="C1043" s="19">
        <v>5224</v>
      </c>
      <c r="D1043" s="19">
        <v>5271.5</v>
      </c>
      <c r="E1043" s="19">
        <v>5214.5</v>
      </c>
      <c r="F1043" s="19">
        <v>5243.5</v>
      </c>
    </row>
    <row r="1044" spans="2:6" x14ac:dyDescent="0.25">
      <c r="B1044" s="20">
        <v>20040206</v>
      </c>
      <c r="C1044" s="19">
        <v>5245.5</v>
      </c>
      <c r="D1044" s="19">
        <v>5270.5</v>
      </c>
      <c r="E1044" s="19">
        <v>5222</v>
      </c>
      <c r="F1044" s="19">
        <v>5254</v>
      </c>
    </row>
    <row r="1045" spans="2:6" x14ac:dyDescent="0.25">
      <c r="B1045" s="20">
        <v>20040209</v>
      </c>
      <c r="C1045" s="19">
        <v>5275.5</v>
      </c>
      <c r="D1045" s="19">
        <v>5330</v>
      </c>
      <c r="E1045" s="19">
        <v>5269.5</v>
      </c>
      <c r="F1045" s="19">
        <v>5322.5</v>
      </c>
    </row>
    <row r="1046" spans="2:6" x14ac:dyDescent="0.25">
      <c r="B1046" s="20">
        <v>20040210</v>
      </c>
      <c r="C1046" s="19">
        <v>5315.5</v>
      </c>
      <c r="D1046" s="19">
        <v>5338.5</v>
      </c>
      <c r="E1046" s="19">
        <v>5297.5</v>
      </c>
      <c r="F1046" s="19">
        <v>5333</v>
      </c>
    </row>
    <row r="1047" spans="2:6" x14ac:dyDescent="0.25">
      <c r="B1047" s="20">
        <v>20040211</v>
      </c>
      <c r="C1047" s="19">
        <v>5333.5</v>
      </c>
      <c r="D1047" s="19">
        <v>5346.5</v>
      </c>
      <c r="E1047" s="19">
        <v>5314.5</v>
      </c>
      <c r="F1047" s="19">
        <v>5345</v>
      </c>
    </row>
    <row r="1048" spans="2:6" x14ac:dyDescent="0.25">
      <c r="B1048" s="20">
        <v>20040212</v>
      </c>
      <c r="C1048" s="19">
        <v>5354.5</v>
      </c>
      <c r="D1048" s="19">
        <v>5366.5</v>
      </c>
      <c r="E1048" s="19">
        <v>5314</v>
      </c>
      <c r="F1048" s="19">
        <v>5328.5</v>
      </c>
    </row>
    <row r="1049" spans="2:6" x14ac:dyDescent="0.25">
      <c r="B1049" s="20">
        <v>20040213</v>
      </c>
      <c r="C1049" s="19">
        <v>5335.5</v>
      </c>
      <c r="D1049" s="19">
        <v>5346.5</v>
      </c>
      <c r="E1049" s="19">
        <v>5251.5</v>
      </c>
      <c r="F1049" s="19">
        <v>5257.5</v>
      </c>
    </row>
    <row r="1050" spans="2:6" x14ac:dyDescent="0.25">
      <c r="B1050" s="20">
        <v>20040216</v>
      </c>
      <c r="C1050" s="19">
        <v>5266.5</v>
      </c>
      <c r="D1050" s="19">
        <v>5283.5</v>
      </c>
      <c r="E1050" s="19">
        <v>5255</v>
      </c>
      <c r="F1050" s="19">
        <v>5282.5</v>
      </c>
    </row>
    <row r="1051" spans="2:6" x14ac:dyDescent="0.25">
      <c r="B1051" s="20">
        <v>20040217</v>
      </c>
      <c r="C1051" s="19">
        <v>5286</v>
      </c>
      <c r="D1051" s="19">
        <v>5317</v>
      </c>
      <c r="E1051" s="19">
        <v>5284</v>
      </c>
      <c r="F1051" s="19">
        <v>5314</v>
      </c>
    </row>
    <row r="1052" spans="2:6" x14ac:dyDescent="0.25">
      <c r="B1052" s="20">
        <v>20040218</v>
      </c>
      <c r="C1052" s="19">
        <v>5318.5</v>
      </c>
      <c r="D1052" s="19">
        <v>5324.5</v>
      </c>
      <c r="E1052" s="19">
        <v>5297</v>
      </c>
      <c r="F1052" s="19">
        <v>5320</v>
      </c>
    </row>
    <row r="1053" spans="2:6" x14ac:dyDescent="0.25">
      <c r="B1053" s="20">
        <v>20040219</v>
      </c>
      <c r="C1053" s="19">
        <v>5331.5</v>
      </c>
      <c r="D1053" s="19">
        <v>5359.5</v>
      </c>
      <c r="E1053" s="19">
        <v>5324.5</v>
      </c>
      <c r="F1053" s="19">
        <v>5351.5</v>
      </c>
    </row>
    <row r="1054" spans="2:6" x14ac:dyDescent="0.25">
      <c r="B1054" s="20">
        <v>20040220</v>
      </c>
      <c r="C1054" s="19">
        <v>5332.5</v>
      </c>
      <c r="D1054" s="19">
        <v>5348.5</v>
      </c>
      <c r="E1054" s="19">
        <v>5264</v>
      </c>
      <c r="F1054" s="19">
        <v>5283</v>
      </c>
    </row>
    <row r="1055" spans="2:6" x14ac:dyDescent="0.25">
      <c r="B1055" s="20">
        <v>20040223</v>
      </c>
      <c r="C1055" s="19">
        <v>5295.5</v>
      </c>
      <c r="D1055" s="19">
        <v>5318.5</v>
      </c>
      <c r="E1055" s="19">
        <v>5264.5</v>
      </c>
      <c r="F1055" s="19">
        <v>5275</v>
      </c>
    </row>
    <row r="1056" spans="2:6" x14ac:dyDescent="0.25">
      <c r="B1056" s="20">
        <v>20040224</v>
      </c>
      <c r="C1056" s="19">
        <v>5270</v>
      </c>
      <c r="D1056" s="19">
        <v>5273.5</v>
      </c>
      <c r="E1056" s="19">
        <v>5177</v>
      </c>
      <c r="F1056" s="19">
        <v>5199.5</v>
      </c>
    </row>
    <row r="1057" spans="2:6" x14ac:dyDescent="0.25">
      <c r="B1057" s="20">
        <v>20040225</v>
      </c>
      <c r="C1057" s="19">
        <v>5205.5</v>
      </c>
      <c r="D1057" s="19">
        <v>5220</v>
      </c>
      <c r="E1057" s="19">
        <v>5169.5</v>
      </c>
      <c r="F1057" s="19">
        <v>5206.5</v>
      </c>
    </row>
    <row r="1058" spans="2:6" x14ac:dyDescent="0.25">
      <c r="B1058" s="20">
        <v>20040226</v>
      </c>
      <c r="C1058" s="19">
        <v>5220.5</v>
      </c>
      <c r="D1058" s="19">
        <v>5233.5</v>
      </c>
      <c r="E1058" s="19">
        <v>5183.5</v>
      </c>
      <c r="F1058" s="19">
        <v>5221.5</v>
      </c>
    </row>
    <row r="1059" spans="2:6" x14ac:dyDescent="0.25">
      <c r="B1059" s="20">
        <v>20040227</v>
      </c>
      <c r="C1059" s="19">
        <v>5235</v>
      </c>
      <c r="D1059" s="19">
        <v>5263</v>
      </c>
      <c r="E1059" s="19">
        <v>5213</v>
      </c>
      <c r="F1059" s="19">
        <v>5232</v>
      </c>
    </row>
    <row r="1060" spans="2:6" x14ac:dyDescent="0.25">
      <c r="B1060" s="20">
        <v>20040301</v>
      </c>
      <c r="C1060" s="19">
        <v>5258.5</v>
      </c>
      <c r="D1060" s="19">
        <v>5277</v>
      </c>
      <c r="E1060" s="19">
        <v>5242</v>
      </c>
      <c r="F1060" s="19">
        <v>5275.5</v>
      </c>
    </row>
    <row r="1061" spans="2:6" x14ac:dyDescent="0.25">
      <c r="B1061" s="20">
        <v>20040302</v>
      </c>
      <c r="C1061" s="19">
        <v>5284.5</v>
      </c>
      <c r="D1061" s="19">
        <v>5315</v>
      </c>
      <c r="E1061" s="19">
        <v>5277.5</v>
      </c>
      <c r="F1061" s="19">
        <v>5289</v>
      </c>
    </row>
    <row r="1062" spans="2:6" x14ac:dyDescent="0.25">
      <c r="B1062" s="20">
        <v>20040303</v>
      </c>
      <c r="C1062" s="19">
        <v>5289.5</v>
      </c>
      <c r="D1062" s="19">
        <v>5307</v>
      </c>
      <c r="E1062" s="19">
        <v>5266.5</v>
      </c>
      <c r="F1062" s="19">
        <v>5292.5</v>
      </c>
    </row>
    <row r="1063" spans="2:6" x14ac:dyDescent="0.25">
      <c r="B1063" s="20">
        <v>20040304</v>
      </c>
      <c r="C1063" s="19">
        <v>5298.5</v>
      </c>
      <c r="D1063" s="19">
        <v>5357</v>
      </c>
      <c r="E1063" s="19">
        <v>5286.5</v>
      </c>
      <c r="F1063" s="19">
        <v>5348.5</v>
      </c>
    </row>
    <row r="1064" spans="2:6" x14ac:dyDescent="0.25">
      <c r="B1064" s="20">
        <v>20040305</v>
      </c>
      <c r="C1064" s="19">
        <v>5345.5</v>
      </c>
      <c r="D1064" s="19">
        <v>5360.5</v>
      </c>
      <c r="E1064" s="19">
        <v>5298.5</v>
      </c>
      <c r="F1064" s="19">
        <v>5344.5</v>
      </c>
    </row>
    <row r="1065" spans="2:6" x14ac:dyDescent="0.25">
      <c r="B1065" s="20">
        <v>20040308</v>
      </c>
      <c r="C1065" s="19">
        <v>5355.5</v>
      </c>
      <c r="D1065" s="19">
        <v>5382.5</v>
      </c>
      <c r="E1065" s="19">
        <v>5343</v>
      </c>
      <c r="F1065" s="19">
        <v>5345.5</v>
      </c>
    </row>
    <row r="1066" spans="2:6" x14ac:dyDescent="0.25">
      <c r="B1066" s="20">
        <v>20040309</v>
      </c>
      <c r="C1066" s="19">
        <v>5334.5</v>
      </c>
      <c r="D1066" s="19">
        <v>5338</v>
      </c>
      <c r="E1066" s="19">
        <v>5258.5</v>
      </c>
      <c r="F1066" s="19">
        <v>5261.5</v>
      </c>
    </row>
    <row r="1067" spans="2:6" x14ac:dyDescent="0.25">
      <c r="B1067" s="20">
        <v>20040310</v>
      </c>
      <c r="C1067" s="19">
        <v>5266.5</v>
      </c>
      <c r="D1067" s="19">
        <v>5271</v>
      </c>
      <c r="E1067" s="19">
        <v>5221</v>
      </c>
      <c r="F1067" s="19">
        <v>5225.5</v>
      </c>
    </row>
    <row r="1068" spans="2:6" x14ac:dyDescent="0.25">
      <c r="B1068" s="20">
        <v>20040311</v>
      </c>
      <c r="C1068" s="19">
        <v>5179.5</v>
      </c>
      <c r="D1068" s="19">
        <v>5181</v>
      </c>
      <c r="E1068" s="19">
        <v>5081</v>
      </c>
      <c r="F1068" s="19">
        <v>5134.5</v>
      </c>
    </row>
    <row r="1069" spans="2:6" x14ac:dyDescent="0.25">
      <c r="B1069" s="20">
        <v>20040312</v>
      </c>
      <c r="C1069" s="19">
        <v>5065.5</v>
      </c>
      <c r="D1069" s="19">
        <v>5132.5</v>
      </c>
      <c r="E1069" s="19">
        <v>5031</v>
      </c>
      <c r="F1069" s="19">
        <v>5110.5</v>
      </c>
    </row>
    <row r="1070" spans="2:6" x14ac:dyDescent="0.25">
      <c r="B1070" s="20">
        <v>20040315</v>
      </c>
      <c r="C1070" s="19">
        <v>5084.5</v>
      </c>
      <c r="D1070" s="19">
        <v>5118</v>
      </c>
      <c r="E1070" s="19">
        <v>5007.5</v>
      </c>
      <c r="F1070" s="19">
        <v>5015.5</v>
      </c>
    </row>
    <row r="1071" spans="2:6" x14ac:dyDescent="0.25">
      <c r="B1071" s="20">
        <v>20040316</v>
      </c>
      <c r="C1071" s="19">
        <v>5029</v>
      </c>
      <c r="D1071" s="19">
        <v>5058.5</v>
      </c>
      <c r="E1071" s="19">
        <v>4981.5</v>
      </c>
      <c r="F1071" s="19">
        <v>5015.5</v>
      </c>
    </row>
    <row r="1072" spans="2:6" x14ac:dyDescent="0.25">
      <c r="B1072" s="20">
        <v>20040317</v>
      </c>
      <c r="C1072" s="19">
        <v>5058.5</v>
      </c>
      <c r="D1072" s="19">
        <v>5109.5</v>
      </c>
      <c r="E1072" s="19">
        <v>5044</v>
      </c>
      <c r="F1072" s="19">
        <v>5102.5</v>
      </c>
    </row>
    <row r="1073" spans="2:6" x14ac:dyDescent="0.25">
      <c r="B1073" s="20">
        <v>20040318</v>
      </c>
      <c r="C1073" s="19">
        <v>5103.5</v>
      </c>
      <c r="D1073" s="19">
        <v>5109</v>
      </c>
      <c r="E1073" s="19">
        <v>5002.5</v>
      </c>
      <c r="F1073" s="19">
        <v>5036</v>
      </c>
    </row>
    <row r="1074" spans="2:6" x14ac:dyDescent="0.25">
      <c r="B1074" s="20">
        <v>20040319</v>
      </c>
      <c r="C1074" s="19">
        <v>5067.5</v>
      </c>
      <c r="D1074" s="19">
        <v>5070</v>
      </c>
      <c r="E1074" s="19">
        <v>5006.5</v>
      </c>
      <c r="F1074" s="19">
        <v>5014</v>
      </c>
    </row>
    <row r="1075" spans="2:6" x14ac:dyDescent="0.25">
      <c r="B1075" s="20">
        <v>20040322</v>
      </c>
      <c r="C1075" s="19">
        <v>4966</v>
      </c>
      <c r="D1075" s="19">
        <v>4969.5</v>
      </c>
      <c r="E1075" s="19">
        <v>4898</v>
      </c>
      <c r="F1075" s="19">
        <v>4914.5</v>
      </c>
    </row>
    <row r="1076" spans="2:6" x14ac:dyDescent="0.25">
      <c r="B1076" s="20">
        <v>20040323</v>
      </c>
      <c r="C1076" s="19">
        <v>4932</v>
      </c>
      <c r="D1076" s="19">
        <v>4978</v>
      </c>
      <c r="E1076" s="19">
        <v>4907.5</v>
      </c>
      <c r="F1076" s="19">
        <v>4932</v>
      </c>
    </row>
    <row r="1077" spans="2:6" x14ac:dyDescent="0.25">
      <c r="B1077" s="20">
        <v>20040324</v>
      </c>
      <c r="C1077" s="19">
        <v>4932</v>
      </c>
      <c r="D1077" s="19">
        <v>4964</v>
      </c>
      <c r="E1077" s="19">
        <v>4893</v>
      </c>
      <c r="F1077" s="19">
        <v>4957.5</v>
      </c>
    </row>
    <row r="1078" spans="2:6" x14ac:dyDescent="0.25">
      <c r="B1078" s="20">
        <v>20040325</v>
      </c>
      <c r="C1078" s="19">
        <v>4970</v>
      </c>
      <c r="D1078" s="19">
        <v>5037.5</v>
      </c>
      <c r="E1078" s="19">
        <v>4962.5</v>
      </c>
      <c r="F1078" s="19">
        <v>5034</v>
      </c>
    </row>
    <row r="1079" spans="2:6" x14ac:dyDescent="0.25">
      <c r="B1079" s="20">
        <v>20040326</v>
      </c>
      <c r="C1079" s="19">
        <v>5056</v>
      </c>
      <c r="D1079" s="19">
        <v>5058</v>
      </c>
      <c r="E1079" s="19">
        <v>5003.5</v>
      </c>
      <c r="F1079" s="19">
        <v>5022</v>
      </c>
    </row>
    <row r="1080" spans="2:6" x14ac:dyDescent="0.25">
      <c r="B1080" s="20">
        <v>20040329</v>
      </c>
      <c r="C1080" s="19">
        <v>5035</v>
      </c>
      <c r="D1080" s="19">
        <v>5096</v>
      </c>
      <c r="E1080" s="19">
        <v>5025</v>
      </c>
      <c r="F1080" s="19">
        <v>5090</v>
      </c>
    </row>
    <row r="1081" spans="2:6" x14ac:dyDescent="0.25">
      <c r="B1081" s="20">
        <v>20040330</v>
      </c>
      <c r="C1081" s="19">
        <v>5084</v>
      </c>
      <c r="D1081" s="19">
        <v>5090</v>
      </c>
      <c r="E1081" s="19">
        <v>5046.5</v>
      </c>
      <c r="F1081" s="19">
        <v>5069</v>
      </c>
    </row>
    <row r="1082" spans="2:6" x14ac:dyDescent="0.25">
      <c r="B1082" s="20">
        <v>20040331</v>
      </c>
      <c r="C1082" s="19">
        <v>5080</v>
      </c>
      <c r="D1082" s="19">
        <v>5105</v>
      </c>
      <c r="E1082" s="19">
        <v>5040.5</v>
      </c>
      <c r="F1082" s="19">
        <v>5062.5</v>
      </c>
    </row>
    <row r="1083" spans="2:6" x14ac:dyDescent="0.25">
      <c r="B1083" s="20">
        <v>20040401</v>
      </c>
      <c r="C1083" s="19">
        <v>5087</v>
      </c>
      <c r="D1083" s="19">
        <v>5141</v>
      </c>
      <c r="E1083" s="19">
        <v>5057</v>
      </c>
      <c r="F1083" s="19">
        <v>5125</v>
      </c>
    </row>
    <row r="1084" spans="2:6" x14ac:dyDescent="0.25">
      <c r="B1084" s="20">
        <v>20040402</v>
      </c>
      <c r="C1084" s="19">
        <v>5133</v>
      </c>
      <c r="D1084" s="19">
        <v>5228.5</v>
      </c>
      <c r="E1084" s="19">
        <v>5122.5</v>
      </c>
      <c r="F1084" s="19">
        <v>5225</v>
      </c>
    </row>
    <row r="1085" spans="2:6" x14ac:dyDescent="0.25">
      <c r="B1085" s="20">
        <v>20040405</v>
      </c>
      <c r="C1085" s="19">
        <v>5222</v>
      </c>
      <c r="D1085" s="19">
        <v>5263</v>
      </c>
      <c r="E1085" s="19">
        <v>5207</v>
      </c>
      <c r="F1085" s="19">
        <v>5257.5</v>
      </c>
    </row>
    <row r="1086" spans="2:6" x14ac:dyDescent="0.25">
      <c r="B1086" s="20">
        <v>20040406</v>
      </c>
      <c r="C1086" s="19">
        <v>5265</v>
      </c>
      <c r="D1086" s="19">
        <v>5266</v>
      </c>
      <c r="E1086" s="19">
        <v>5211.5</v>
      </c>
      <c r="F1086" s="19">
        <v>5226.5</v>
      </c>
    </row>
    <row r="1087" spans="2:6" x14ac:dyDescent="0.25">
      <c r="B1087" s="20">
        <v>20040407</v>
      </c>
      <c r="C1087" s="19">
        <v>5222</v>
      </c>
      <c r="D1087" s="19">
        <v>5251</v>
      </c>
      <c r="E1087" s="19">
        <v>5198.5</v>
      </c>
      <c r="F1087" s="19">
        <v>5208</v>
      </c>
    </row>
    <row r="1088" spans="2:6" x14ac:dyDescent="0.25">
      <c r="B1088" s="20">
        <v>20040408</v>
      </c>
      <c r="C1088" s="19">
        <v>5235</v>
      </c>
      <c r="D1088" s="19">
        <v>5262</v>
      </c>
      <c r="E1088" s="19">
        <v>5205</v>
      </c>
      <c r="F1088" s="19">
        <v>5224</v>
      </c>
    </row>
    <row r="1089" spans="2:6" x14ac:dyDescent="0.25">
      <c r="B1089" s="20">
        <v>20040413</v>
      </c>
      <c r="C1089" s="19">
        <v>5254</v>
      </c>
      <c r="D1089" s="19">
        <v>5297</v>
      </c>
      <c r="E1089" s="19">
        <v>5246.5</v>
      </c>
      <c r="F1089" s="19">
        <v>5246.5</v>
      </c>
    </row>
    <row r="1090" spans="2:6" x14ac:dyDescent="0.25">
      <c r="B1090" s="20">
        <v>20040414</v>
      </c>
      <c r="C1090" s="19">
        <v>5231</v>
      </c>
      <c r="D1090" s="19">
        <v>5239</v>
      </c>
      <c r="E1090" s="19">
        <v>5170</v>
      </c>
      <c r="F1090" s="19">
        <v>5219</v>
      </c>
    </row>
    <row r="1091" spans="2:6" x14ac:dyDescent="0.25">
      <c r="B1091" s="20">
        <v>20040415</v>
      </c>
      <c r="C1091" s="19">
        <v>5201</v>
      </c>
      <c r="D1091" s="19">
        <v>5236.5</v>
      </c>
      <c r="E1091" s="19">
        <v>5188</v>
      </c>
      <c r="F1091" s="19">
        <v>5192</v>
      </c>
    </row>
    <row r="1092" spans="2:6" x14ac:dyDescent="0.25">
      <c r="B1092" s="20">
        <v>20040416</v>
      </c>
      <c r="C1092" s="19">
        <v>5180</v>
      </c>
      <c r="D1092" s="19">
        <v>5244</v>
      </c>
      <c r="E1092" s="19">
        <v>5175.5</v>
      </c>
      <c r="F1092" s="19">
        <v>5240</v>
      </c>
    </row>
    <row r="1093" spans="2:6" x14ac:dyDescent="0.25">
      <c r="B1093" s="20">
        <v>20040419</v>
      </c>
      <c r="C1093" s="19">
        <v>5220.5</v>
      </c>
      <c r="D1093" s="19">
        <v>5239.5</v>
      </c>
      <c r="E1093" s="19">
        <v>5193.5</v>
      </c>
      <c r="F1093" s="19">
        <v>5230</v>
      </c>
    </row>
    <row r="1094" spans="2:6" x14ac:dyDescent="0.25">
      <c r="B1094" s="20">
        <v>20040420</v>
      </c>
      <c r="C1094" s="19">
        <v>5246</v>
      </c>
      <c r="D1094" s="19">
        <v>5282.5</v>
      </c>
      <c r="E1094" s="19">
        <v>5246</v>
      </c>
      <c r="F1094" s="19">
        <v>5263</v>
      </c>
    </row>
    <row r="1095" spans="2:6" x14ac:dyDescent="0.25">
      <c r="B1095" s="20">
        <v>20040421</v>
      </c>
      <c r="C1095" s="19">
        <v>5225</v>
      </c>
      <c r="D1095" s="19">
        <v>5256</v>
      </c>
      <c r="E1095" s="19">
        <v>5212.5</v>
      </c>
      <c r="F1095" s="19">
        <v>5248</v>
      </c>
    </row>
    <row r="1096" spans="2:6" x14ac:dyDescent="0.25">
      <c r="B1096" s="20">
        <v>20040422</v>
      </c>
      <c r="C1096" s="19">
        <v>5251.5</v>
      </c>
      <c r="D1096" s="19">
        <v>5295</v>
      </c>
      <c r="E1096" s="19">
        <v>5194</v>
      </c>
      <c r="F1096" s="19">
        <v>5295</v>
      </c>
    </row>
    <row r="1097" spans="2:6" x14ac:dyDescent="0.25">
      <c r="B1097" s="20">
        <v>20040423</v>
      </c>
      <c r="C1097" s="19">
        <v>5326.5</v>
      </c>
      <c r="D1097" s="19">
        <v>5335</v>
      </c>
      <c r="E1097" s="19">
        <v>5299.5</v>
      </c>
      <c r="F1097" s="19">
        <v>5306</v>
      </c>
    </row>
    <row r="1098" spans="2:6" x14ac:dyDescent="0.25">
      <c r="B1098" s="20">
        <v>20040426</v>
      </c>
      <c r="C1098" s="19">
        <v>5313.5</v>
      </c>
      <c r="D1098" s="19">
        <v>5357.5</v>
      </c>
      <c r="E1098" s="19">
        <v>5303.5</v>
      </c>
      <c r="F1098" s="19">
        <v>5324</v>
      </c>
    </row>
    <row r="1099" spans="2:6" x14ac:dyDescent="0.25">
      <c r="B1099" s="20">
        <v>20040427</v>
      </c>
      <c r="C1099" s="19">
        <v>5325</v>
      </c>
      <c r="D1099" s="19">
        <v>5350.5</v>
      </c>
      <c r="E1099" s="19">
        <v>5309.5</v>
      </c>
      <c r="F1099" s="19">
        <v>5348.5</v>
      </c>
    </row>
    <row r="1100" spans="2:6" x14ac:dyDescent="0.25">
      <c r="B1100" s="20">
        <v>20040428</v>
      </c>
      <c r="C1100" s="19">
        <v>5318</v>
      </c>
      <c r="D1100" s="19">
        <v>5329</v>
      </c>
      <c r="E1100" s="19">
        <v>5259</v>
      </c>
      <c r="F1100" s="19">
        <v>5270</v>
      </c>
    </row>
    <row r="1101" spans="2:6" x14ac:dyDescent="0.25">
      <c r="B1101" s="20">
        <v>20040429</v>
      </c>
      <c r="C1101" s="19">
        <v>5253</v>
      </c>
      <c r="D1101" s="19">
        <v>5261</v>
      </c>
      <c r="E1101" s="19">
        <v>5177</v>
      </c>
      <c r="F1101" s="19">
        <v>5188</v>
      </c>
    </row>
    <row r="1102" spans="2:6" x14ac:dyDescent="0.25">
      <c r="B1102" s="20">
        <v>20040430</v>
      </c>
      <c r="C1102" s="19">
        <v>5173.5</v>
      </c>
      <c r="D1102" s="19">
        <v>5206.5</v>
      </c>
      <c r="E1102" s="19">
        <v>5160</v>
      </c>
      <c r="F1102" s="19">
        <v>5163</v>
      </c>
    </row>
    <row r="1103" spans="2:6" x14ac:dyDescent="0.25">
      <c r="B1103" s="20">
        <v>20040503</v>
      </c>
      <c r="C1103" s="19">
        <v>5154</v>
      </c>
      <c r="D1103" s="19">
        <v>5208</v>
      </c>
      <c r="E1103" s="19">
        <v>5140</v>
      </c>
      <c r="F1103" s="19">
        <v>5192.5</v>
      </c>
    </row>
    <row r="1104" spans="2:6" x14ac:dyDescent="0.25">
      <c r="B1104" s="20">
        <v>20040504</v>
      </c>
      <c r="C1104" s="19">
        <v>5198.5</v>
      </c>
      <c r="D1104" s="19">
        <v>5213.5</v>
      </c>
      <c r="E1104" s="19">
        <v>5163</v>
      </c>
      <c r="F1104" s="19">
        <v>5172</v>
      </c>
    </row>
    <row r="1105" spans="2:6" x14ac:dyDescent="0.25">
      <c r="B1105" s="20">
        <v>20040505</v>
      </c>
      <c r="C1105" s="19">
        <v>5168</v>
      </c>
      <c r="D1105" s="19">
        <v>5226.5</v>
      </c>
      <c r="E1105" s="19">
        <v>5161.5</v>
      </c>
      <c r="F1105" s="19">
        <v>5221</v>
      </c>
    </row>
    <row r="1106" spans="2:6" x14ac:dyDescent="0.25">
      <c r="B1106" s="20">
        <v>20040506</v>
      </c>
      <c r="C1106" s="19">
        <v>5193.5</v>
      </c>
      <c r="D1106" s="19">
        <v>5208.5</v>
      </c>
      <c r="E1106" s="19">
        <v>5073.5</v>
      </c>
      <c r="F1106" s="19">
        <v>5077</v>
      </c>
    </row>
    <row r="1107" spans="2:6" x14ac:dyDescent="0.25">
      <c r="B1107" s="20">
        <v>20040507</v>
      </c>
      <c r="C1107" s="19">
        <v>5093</v>
      </c>
      <c r="D1107" s="19">
        <v>5122</v>
      </c>
      <c r="E1107" s="19">
        <v>5045</v>
      </c>
      <c r="F1107" s="19">
        <v>5059.5</v>
      </c>
    </row>
    <row r="1108" spans="2:6" x14ac:dyDescent="0.25">
      <c r="B1108" s="20">
        <v>20040510</v>
      </c>
      <c r="C1108" s="19">
        <v>4994</v>
      </c>
      <c r="D1108" s="19">
        <v>5022.5</v>
      </c>
      <c r="E1108" s="19">
        <v>4968.5</v>
      </c>
      <c r="F1108" s="19">
        <v>4988</v>
      </c>
    </row>
    <row r="1109" spans="2:6" x14ac:dyDescent="0.25">
      <c r="B1109" s="20">
        <v>20040511</v>
      </c>
      <c r="C1109" s="19">
        <v>5004.5</v>
      </c>
      <c r="D1109" s="19">
        <v>5051.5</v>
      </c>
      <c r="E1109" s="19">
        <v>5002.5</v>
      </c>
      <c r="F1109" s="19">
        <v>5024</v>
      </c>
    </row>
    <row r="1110" spans="2:6" x14ac:dyDescent="0.25">
      <c r="B1110" s="20">
        <v>20040512</v>
      </c>
      <c r="C1110" s="19">
        <v>5043.5</v>
      </c>
      <c r="D1110" s="19">
        <v>5045.5</v>
      </c>
      <c r="E1110" s="19">
        <v>4938</v>
      </c>
      <c r="F1110" s="19">
        <v>4942</v>
      </c>
    </row>
    <row r="1111" spans="2:6" x14ac:dyDescent="0.25">
      <c r="B1111" s="20">
        <v>20040513</v>
      </c>
      <c r="C1111" s="19">
        <v>4982.5</v>
      </c>
      <c r="D1111" s="19">
        <v>5041.5</v>
      </c>
      <c r="E1111" s="19">
        <v>4971</v>
      </c>
      <c r="F1111" s="19">
        <v>5008.5</v>
      </c>
    </row>
    <row r="1112" spans="2:6" x14ac:dyDescent="0.25">
      <c r="B1112" s="20">
        <v>20040514</v>
      </c>
      <c r="C1112" s="19">
        <v>5002</v>
      </c>
      <c r="D1112" s="19">
        <v>5026.5</v>
      </c>
      <c r="E1112" s="19">
        <v>4961</v>
      </c>
      <c r="F1112" s="19">
        <v>5004</v>
      </c>
    </row>
    <row r="1113" spans="2:6" x14ac:dyDescent="0.25">
      <c r="B1113" s="20">
        <v>20040517</v>
      </c>
      <c r="C1113" s="19">
        <v>4930.5</v>
      </c>
      <c r="D1113" s="19">
        <v>4954</v>
      </c>
      <c r="E1113" s="19">
        <v>4903.5</v>
      </c>
      <c r="F1113" s="19">
        <v>4940.5</v>
      </c>
    </row>
    <row r="1114" spans="2:6" x14ac:dyDescent="0.25">
      <c r="B1114" s="20">
        <v>20040518</v>
      </c>
      <c r="C1114" s="19">
        <v>4964</v>
      </c>
      <c r="D1114" s="19">
        <v>4989.5</v>
      </c>
      <c r="E1114" s="19">
        <v>4946.5</v>
      </c>
      <c r="F1114" s="19">
        <v>4967.5</v>
      </c>
    </row>
    <row r="1115" spans="2:6" x14ac:dyDescent="0.25">
      <c r="B1115" s="20">
        <v>20040519</v>
      </c>
      <c r="C1115" s="19">
        <v>5021</v>
      </c>
      <c r="D1115" s="19">
        <v>5076</v>
      </c>
      <c r="E1115" s="19">
        <v>5017</v>
      </c>
      <c r="F1115" s="19">
        <v>5053</v>
      </c>
    </row>
    <row r="1116" spans="2:6" x14ac:dyDescent="0.25">
      <c r="B1116" s="20">
        <v>20040520</v>
      </c>
      <c r="C1116" s="19">
        <v>5015.5</v>
      </c>
      <c r="D1116" s="19">
        <v>5038</v>
      </c>
      <c r="E1116" s="19">
        <v>5002</v>
      </c>
      <c r="F1116" s="19">
        <v>5024.5</v>
      </c>
    </row>
    <row r="1117" spans="2:6" x14ac:dyDescent="0.25">
      <c r="B1117" s="20">
        <v>20040521</v>
      </c>
      <c r="C1117" s="19">
        <v>5045</v>
      </c>
      <c r="D1117" s="19">
        <v>5061.5</v>
      </c>
      <c r="E1117" s="19">
        <v>4998</v>
      </c>
      <c r="F1117" s="19">
        <v>5014.5</v>
      </c>
    </row>
    <row r="1118" spans="2:6" x14ac:dyDescent="0.25">
      <c r="B1118" s="20">
        <v>20040524</v>
      </c>
      <c r="C1118" s="19">
        <v>5041</v>
      </c>
      <c r="D1118" s="19">
        <v>5093.5</v>
      </c>
      <c r="E1118" s="19">
        <v>5036.5</v>
      </c>
      <c r="F1118" s="19">
        <v>5045</v>
      </c>
    </row>
    <row r="1119" spans="2:6" x14ac:dyDescent="0.25">
      <c r="B1119" s="20">
        <v>20040525</v>
      </c>
      <c r="C1119" s="19">
        <v>5026.5</v>
      </c>
      <c r="D1119" s="19">
        <v>5062</v>
      </c>
      <c r="E1119" s="19">
        <v>4998.5</v>
      </c>
      <c r="F1119" s="19">
        <v>5060.5</v>
      </c>
    </row>
    <row r="1120" spans="2:6" x14ac:dyDescent="0.25">
      <c r="B1120" s="20">
        <v>20040526</v>
      </c>
      <c r="C1120" s="19">
        <v>5096.5</v>
      </c>
      <c r="D1120" s="19">
        <v>5099</v>
      </c>
      <c r="E1120" s="19">
        <v>5047.5</v>
      </c>
      <c r="F1120" s="19">
        <v>5068</v>
      </c>
    </row>
    <row r="1121" spans="2:6" x14ac:dyDescent="0.25">
      <c r="B1121" s="20">
        <v>20040527</v>
      </c>
      <c r="C1121" s="19">
        <v>5076</v>
      </c>
      <c r="D1121" s="19">
        <v>5117.5</v>
      </c>
      <c r="E1121" s="19">
        <v>5070.5</v>
      </c>
      <c r="F1121" s="19">
        <v>5097.5</v>
      </c>
    </row>
    <row r="1122" spans="2:6" x14ac:dyDescent="0.25">
      <c r="B1122" s="20">
        <v>20040528</v>
      </c>
      <c r="C1122" s="19">
        <v>5125</v>
      </c>
      <c r="D1122" s="19">
        <v>5132</v>
      </c>
      <c r="E1122" s="19">
        <v>5081.5</v>
      </c>
      <c r="F1122" s="19">
        <v>5106.5</v>
      </c>
    </row>
    <row r="1123" spans="2:6" x14ac:dyDescent="0.25">
      <c r="B1123" s="20">
        <v>20040531</v>
      </c>
      <c r="C1123" s="19">
        <v>5097</v>
      </c>
      <c r="D1123" s="19">
        <v>5123</v>
      </c>
      <c r="E1123" s="19">
        <v>5088.5</v>
      </c>
      <c r="F1123" s="19">
        <v>5117</v>
      </c>
    </row>
    <row r="1124" spans="2:6" x14ac:dyDescent="0.25">
      <c r="B1124" s="20">
        <v>20040601</v>
      </c>
      <c r="C1124" s="19">
        <v>5117</v>
      </c>
      <c r="D1124" s="19">
        <v>5117</v>
      </c>
      <c r="E1124" s="19">
        <v>5043.5</v>
      </c>
      <c r="F1124" s="19">
        <v>5058.5</v>
      </c>
    </row>
    <row r="1125" spans="2:6" x14ac:dyDescent="0.25">
      <c r="B1125" s="20">
        <v>20040602</v>
      </c>
      <c r="C1125" s="19">
        <v>5079</v>
      </c>
      <c r="D1125" s="19">
        <v>5108</v>
      </c>
      <c r="E1125" s="19">
        <v>5068.5</v>
      </c>
      <c r="F1125" s="19">
        <v>5108</v>
      </c>
    </row>
    <row r="1126" spans="2:6" x14ac:dyDescent="0.25">
      <c r="B1126" s="20">
        <v>20040603</v>
      </c>
      <c r="C1126" s="19">
        <v>5082</v>
      </c>
      <c r="D1126" s="19">
        <v>5126</v>
      </c>
      <c r="E1126" s="19">
        <v>5057.5</v>
      </c>
      <c r="F1126" s="19">
        <v>5110</v>
      </c>
    </row>
    <row r="1127" spans="2:6" x14ac:dyDescent="0.25">
      <c r="B1127" s="20">
        <v>20040604</v>
      </c>
      <c r="C1127" s="19">
        <v>5105</v>
      </c>
      <c r="D1127" s="19">
        <v>5169.5</v>
      </c>
      <c r="E1127" s="19">
        <v>5102.5</v>
      </c>
      <c r="F1127" s="19">
        <v>5167.5</v>
      </c>
    </row>
    <row r="1128" spans="2:6" x14ac:dyDescent="0.25">
      <c r="B1128" s="20">
        <v>20040607</v>
      </c>
      <c r="C1128" s="19">
        <v>5197</v>
      </c>
      <c r="D1128" s="19">
        <v>5213</v>
      </c>
      <c r="E1128" s="19">
        <v>5189.5</v>
      </c>
      <c r="F1128" s="19">
        <v>5211</v>
      </c>
    </row>
    <row r="1129" spans="2:6" x14ac:dyDescent="0.25">
      <c r="B1129" s="20">
        <v>20040608</v>
      </c>
      <c r="C1129" s="19">
        <v>5228</v>
      </c>
      <c r="D1129" s="19">
        <v>5230</v>
      </c>
      <c r="E1129" s="19">
        <v>5190.5</v>
      </c>
      <c r="F1129" s="19">
        <v>5208</v>
      </c>
    </row>
    <row r="1130" spans="2:6" x14ac:dyDescent="0.25">
      <c r="B1130" s="20">
        <v>20040609</v>
      </c>
      <c r="C1130" s="19">
        <v>5213.5</v>
      </c>
      <c r="D1130" s="19">
        <v>5225.5</v>
      </c>
      <c r="E1130" s="19">
        <v>5173</v>
      </c>
      <c r="F1130" s="19">
        <v>5177</v>
      </c>
    </row>
    <row r="1131" spans="2:6" x14ac:dyDescent="0.25">
      <c r="B1131" s="20">
        <v>20040610</v>
      </c>
      <c r="C1131" s="19">
        <v>5184</v>
      </c>
      <c r="D1131" s="19">
        <v>5216</v>
      </c>
      <c r="E1131" s="19">
        <v>5179</v>
      </c>
      <c r="F1131" s="19">
        <v>5203.5</v>
      </c>
    </row>
    <row r="1132" spans="2:6" x14ac:dyDescent="0.25">
      <c r="B1132" s="20">
        <v>20040611</v>
      </c>
      <c r="C1132" s="19">
        <v>5203</v>
      </c>
      <c r="D1132" s="19">
        <v>5206</v>
      </c>
      <c r="E1132" s="19">
        <v>5179</v>
      </c>
      <c r="F1132" s="19">
        <v>5198</v>
      </c>
    </row>
    <row r="1133" spans="2:6" x14ac:dyDescent="0.25">
      <c r="B1133" s="20">
        <v>20040614</v>
      </c>
      <c r="C1133" s="19">
        <v>5184</v>
      </c>
      <c r="D1133" s="19">
        <v>5191</v>
      </c>
      <c r="E1133" s="19">
        <v>5113.5</v>
      </c>
      <c r="F1133" s="19">
        <v>5118.5</v>
      </c>
    </row>
    <row r="1134" spans="2:6" x14ac:dyDescent="0.25">
      <c r="B1134" s="20">
        <v>20040615</v>
      </c>
      <c r="C1134" s="19">
        <v>5130</v>
      </c>
      <c r="D1134" s="19">
        <v>5201</v>
      </c>
      <c r="E1134" s="19">
        <v>5118</v>
      </c>
      <c r="F1134" s="19">
        <v>5198</v>
      </c>
    </row>
    <row r="1135" spans="2:6" x14ac:dyDescent="0.25">
      <c r="B1135" s="20">
        <v>20040616</v>
      </c>
      <c r="C1135" s="19">
        <v>5191.5</v>
      </c>
      <c r="D1135" s="19">
        <v>5201.5</v>
      </c>
      <c r="E1135" s="19">
        <v>5179</v>
      </c>
      <c r="F1135" s="19">
        <v>5187.5</v>
      </c>
    </row>
    <row r="1136" spans="2:6" x14ac:dyDescent="0.25">
      <c r="B1136" s="20">
        <v>20040617</v>
      </c>
      <c r="C1136" s="19">
        <v>5183.5</v>
      </c>
      <c r="D1136" s="19">
        <v>5205.5</v>
      </c>
      <c r="E1136" s="19">
        <v>5156</v>
      </c>
      <c r="F1136" s="19">
        <v>5181</v>
      </c>
    </row>
    <row r="1137" spans="2:6" x14ac:dyDescent="0.25">
      <c r="B1137" s="20">
        <v>20040618</v>
      </c>
      <c r="C1137" s="19">
        <v>5168.5</v>
      </c>
      <c r="D1137" s="19">
        <v>5191</v>
      </c>
      <c r="E1137" s="19">
        <v>5150</v>
      </c>
      <c r="F1137" s="19">
        <v>5176</v>
      </c>
    </row>
    <row r="1138" spans="2:6" x14ac:dyDescent="0.25">
      <c r="B1138" s="20">
        <v>20040621</v>
      </c>
      <c r="C1138" s="19">
        <v>5213.5</v>
      </c>
      <c r="D1138" s="19">
        <v>5220.5</v>
      </c>
      <c r="E1138" s="19">
        <v>5161.5</v>
      </c>
      <c r="F1138" s="19">
        <v>5175.5</v>
      </c>
    </row>
    <row r="1139" spans="2:6" x14ac:dyDescent="0.25">
      <c r="B1139" s="20">
        <v>20040622</v>
      </c>
      <c r="C1139" s="19">
        <v>5157.5</v>
      </c>
      <c r="D1139" s="19">
        <v>5170.5</v>
      </c>
      <c r="E1139" s="19">
        <v>5099</v>
      </c>
      <c r="F1139" s="19">
        <v>5123.5</v>
      </c>
    </row>
    <row r="1140" spans="2:6" x14ac:dyDescent="0.25">
      <c r="B1140" s="20">
        <v>20040623</v>
      </c>
      <c r="C1140" s="19">
        <v>5138.5</v>
      </c>
      <c r="D1140" s="19">
        <v>5152.5</v>
      </c>
      <c r="E1140" s="19">
        <v>5118.5</v>
      </c>
      <c r="F1140" s="19">
        <v>5145.5</v>
      </c>
    </row>
    <row r="1141" spans="2:6" x14ac:dyDescent="0.25">
      <c r="B1141" s="20">
        <v>20040624</v>
      </c>
      <c r="C1141" s="19">
        <v>5182.5</v>
      </c>
      <c r="D1141" s="19">
        <v>5197.5</v>
      </c>
      <c r="E1141" s="19">
        <v>5169</v>
      </c>
      <c r="F1141" s="19">
        <v>5185</v>
      </c>
    </row>
    <row r="1142" spans="2:6" x14ac:dyDescent="0.25">
      <c r="B1142" s="20">
        <v>20040625</v>
      </c>
      <c r="C1142" s="19">
        <v>5187.5</v>
      </c>
      <c r="D1142" s="19">
        <v>5204.5</v>
      </c>
      <c r="E1142" s="19">
        <v>5169.5</v>
      </c>
      <c r="F1142" s="19">
        <v>5187.5</v>
      </c>
    </row>
    <row r="1143" spans="2:6" x14ac:dyDescent="0.25">
      <c r="B1143" s="20">
        <v>20040628</v>
      </c>
      <c r="C1143" s="19">
        <v>5202.5</v>
      </c>
      <c r="D1143" s="19">
        <v>5271</v>
      </c>
      <c r="E1143" s="19">
        <v>5187</v>
      </c>
      <c r="F1143" s="19">
        <v>5256.5</v>
      </c>
    </row>
    <row r="1144" spans="2:6" x14ac:dyDescent="0.25">
      <c r="B1144" s="20">
        <v>20040629</v>
      </c>
      <c r="C1144" s="19">
        <v>5247.5</v>
      </c>
      <c r="D1144" s="19">
        <v>5271</v>
      </c>
      <c r="E1144" s="19">
        <v>5234</v>
      </c>
      <c r="F1144" s="19">
        <v>5255.5</v>
      </c>
    </row>
    <row r="1145" spans="2:6" x14ac:dyDescent="0.25">
      <c r="B1145" s="20">
        <v>20040630</v>
      </c>
      <c r="C1145" s="19">
        <v>5260</v>
      </c>
      <c r="D1145" s="19">
        <v>5274.5</v>
      </c>
      <c r="E1145" s="19">
        <v>5234.5</v>
      </c>
      <c r="F1145" s="19">
        <v>5250.5</v>
      </c>
    </row>
    <row r="1146" spans="2:6" x14ac:dyDescent="0.25">
      <c r="B1146" s="20">
        <v>20040701</v>
      </c>
      <c r="C1146" s="19">
        <v>5271.5</v>
      </c>
      <c r="D1146" s="19">
        <v>5284.5</v>
      </c>
      <c r="E1146" s="19">
        <v>5198.5</v>
      </c>
      <c r="F1146" s="19">
        <v>5203.5</v>
      </c>
    </row>
    <row r="1147" spans="2:6" x14ac:dyDescent="0.25">
      <c r="B1147" s="20">
        <v>20040702</v>
      </c>
      <c r="C1147" s="19">
        <v>5203.5</v>
      </c>
      <c r="D1147" s="19">
        <v>5213</v>
      </c>
      <c r="E1147" s="19">
        <v>5170.5</v>
      </c>
      <c r="F1147" s="19">
        <v>5194.5</v>
      </c>
    </row>
    <row r="1148" spans="2:6" x14ac:dyDescent="0.25">
      <c r="B1148" s="20">
        <v>20040705</v>
      </c>
      <c r="C1148" s="19">
        <v>5174</v>
      </c>
      <c r="D1148" s="19">
        <v>5194</v>
      </c>
      <c r="E1148" s="19">
        <v>5173</v>
      </c>
      <c r="F1148" s="19">
        <v>5184</v>
      </c>
    </row>
    <row r="1149" spans="2:6" x14ac:dyDescent="0.25">
      <c r="B1149" s="20">
        <v>20040706</v>
      </c>
      <c r="C1149" s="19">
        <v>5188</v>
      </c>
      <c r="D1149" s="19">
        <v>5190</v>
      </c>
      <c r="E1149" s="19">
        <v>5116</v>
      </c>
      <c r="F1149" s="19">
        <v>5122.5</v>
      </c>
    </row>
    <row r="1150" spans="2:6" x14ac:dyDescent="0.25">
      <c r="B1150" s="20">
        <v>20040707</v>
      </c>
      <c r="C1150" s="19">
        <v>5125</v>
      </c>
      <c r="D1150" s="19">
        <v>5140.5</v>
      </c>
      <c r="E1150" s="19">
        <v>5102</v>
      </c>
      <c r="F1150" s="19">
        <v>5129</v>
      </c>
    </row>
    <row r="1151" spans="2:6" x14ac:dyDescent="0.25">
      <c r="B1151" s="20">
        <v>20040708</v>
      </c>
      <c r="C1151" s="19">
        <v>5093.5</v>
      </c>
      <c r="D1151" s="19">
        <v>5117</v>
      </c>
      <c r="E1151" s="19">
        <v>5073.5</v>
      </c>
      <c r="F1151" s="19">
        <v>5093</v>
      </c>
    </row>
    <row r="1152" spans="2:6" x14ac:dyDescent="0.25">
      <c r="B1152" s="20">
        <v>20040709</v>
      </c>
      <c r="C1152" s="19">
        <v>5084.5</v>
      </c>
      <c r="D1152" s="19">
        <v>5112</v>
      </c>
      <c r="E1152" s="19">
        <v>5060</v>
      </c>
      <c r="F1152" s="19">
        <v>5088.5</v>
      </c>
    </row>
    <row r="1153" spans="2:6" x14ac:dyDescent="0.25">
      <c r="B1153" s="20">
        <v>20040712</v>
      </c>
      <c r="C1153" s="19">
        <v>5074.5</v>
      </c>
      <c r="D1153" s="19">
        <v>5108.5</v>
      </c>
      <c r="E1153" s="19">
        <v>5060.5</v>
      </c>
      <c r="F1153" s="19">
        <v>5068.5</v>
      </c>
    </row>
    <row r="1154" spans="2:6" x14ac:dyDescent="0.25">
      <c r="B1154" s="20">
        <v>20040713</v>
      </c>
      <c r="C1154" s="19">
        <v>5087.5</v>
      </c>
      <c r="D1154" s="19">
        <v>5098.5</v>
      </c>
      <c r="E1154" s="19">
        <v>5069.5</v>
      </c>
      <c r="F1154" s="19">
        <v>5084.5</v>
      </c>
    </row>
    <row r="1155" spans="2:6" x14ac:dyDescent="0.25">
      <c r="B1155" s="20">
        <v>20040714</v>
      </c>
      <c r="C1155" s="19">
        <v>5044</v>
      </c>
      <c r="D1155" s="19">
        <v>5082</v>
      </c>
      <c r="E1155" s="19">
        <v>5029</v>
      </c>
      <c r="F1155" s="19">
        <v>5069.5</v>
      </c>
    </row>
    <row r="1156" spans="2:6" x14ac:dyDescent="0.25">
      <c r="B1156" s="20">
        <v>20040715</v>
      </c>
      <c r="C1156" s="19">
        <v>5067.5</v>
      </c>
      <c r="D1156" s="19">
        <v>5069</v>
      </c>
      <c r="E1156" s="19">
        <v>5021</v>
      </c>
      <c r="F1156" s="19">
        <v>5039</v>
      </c>
    </row>
    <row r="1157" spans="2:6" x14ac:dyDescent="0.25">
      <c r="B1157" s="20">
        <v>20040716</v>
      </c>
      <c r="C1157" s="19">
        <v>5030</v>
      </c>
      <c r="D1157" s="19">
        <v>5061.5</v>
      </c>
      <c r="E1157" s="19">
        <v>5007.5</v>
      </c>
      <c r="F1157" s="19">
        <v>5011</v>
      </c>
    </row>
    <row r="1158" spans="2:6" x14ac:dyDescent="0.25">
      <c r="B1158" s="20">
        <v>20040719</v>
      </c>
      <c r="C1158" s="19">
        <v>5011.5</v>
      </c>
      <c r="D1158" s="19">
        <v>5023</v>
      </c>
      <c r="E1158" s="19">
        <v>4974.5</v>
      </c>
      <c r="F1158" s="19">
        <v>4977.5</v>
      </c>
    </row>
    <row r="1159" spans="2:6" x14ac:dyDescent="0.25">
      <c r="B1159" s="20">
        <v>20040720</v>
      </c>
      <c r="C1159" s="19">
        <v>4972.5</v>
      </c>
      <c r="D1159" s="19">
        <v>5022</v>
      </c>
      <c r="E1159" s="19">
        <v>4961.5</v>
      </c>
      <c r="F1159" s="19">
        <v>5021.5</v>
      </c>
    </row>
    <row r="1160" spans="2:6" x14ac:dyDescent="0.25">
      <c r="B1160" s="20">
        <v>20040721</v>
      </c>
      <c r="C1160" s="19">
        <v>5042.5</v>
      </c>
      <c r="D1160" s="19">
        <v>5076.5</v>
      </c>
      <c r="E1160" s="19">
        <v>5031</v>
      </c>
      <c r="F1160" s="19">
        <v>5032</v>
      </c>
    </row>
    <row r="1161" spans="2:6" x14ac:dyDescent="0.25">
      <c r="B1161" s="20">
        <v>20040722</v>
      </c>
      <c r="C1161" s="19">
        <v>4994</v>
      </c>
      <c r="D1161" s="19">
        <v>5006</v>
      </c>
      <c r="E1161" s="19">
        <v>4967</v>
      </c>
      <c r="F1161" s="19">
        <v>4989.5</v>
      </c>
    </row>
    <row r="1162" spans="2:6" x14ac:dyDescent="0.25">
      <c r="B1162" s="20">
        <v>20040723</v>
      </c>
      <c r="C1162" s="19">
        <v>4988.5</v>
      </c>
      <c r="D1162" s="19">
        <v>5000.5</v>
      </c>
      <c r="E1162" s="19">
        <v>4957</v>
      </c>
      <c r="F1162" s="19">
        <v>4965</v>
      </c>
    </row>
    <row r="1163" spans="2:6" x14ac:dyDescent="0.25">
      <c r="B1163" s="20">
        <v>20040726</v>
      </c>
      <c r="C1163" s="19">
        <v>4967.5</v>
      </c>
      <c r="D1163" s="19">
        <v>4987.5</v>
      </c>
      <c r="E1163" s="19">
        <v>4923.5</v>
      </c>
      <c r="F1163" s="19">
        <v>4930.5</v>
      </c>
    </row>
    <row r="1164" spans="2:6" x14ac:dyDescent="0.25">
      <c r="B1164" s="20">
        <v>20040727</v>
      </c>
      <c r="C1164" s="19">
        <v>4943</v>
      </c>
      <c r="D1164" s="19">
        <v>5004</v>
      </c>
      <c r="E1164" s="19">
        <v>4938</v>
      </c>
      <c r="F1164" s="19">
        <v>4997.5</v>
      </c>
    </row>
    <row r="1165" spans="2:6" x14ac:dyDescent="0.25">
      <c r="B1165" s="20">
        <v>20040728</v>
      </c>
      <c r="C1165" s="19">
        <v>5012.5</v>
      </c>
      <c r="D1165" s="19">
        <v>5031.5</v>
      </c>
      <c r="E1165" s="19">
        <v>4969</v>
      </c>
      <c r="F1165" s="19">
        <v>4976.5</v>
      </c>
    </row>
    <row r="1166" spans="2:6" x14ac:dyDescent="0.25">
      <c r="B1166" s="20">
        <v>20040729</v>
      </c>
      <c r="C1166" s="19">
        <v>5005</v>
      </c>
      <c r="D1166" s="19">
        <v>5081.5</v>
      </c>
      <c r="E1166" s="19">
        <v>5000.5</v>
      </c>
      <c r="F1166" s="19">
        <v>5067</v>
      </c>
    </row>
    <row r="1167" spans="2:6" x14ac:dyDescent="0.25">
      <c r="B1167" s="20">
        <v>20040730</v>
      </c>
      <c r="C1167" s="19">
        <v>5072.5</v>
      </c>
      <c r="D1167" s="19">
        <v>5088.5</v>
      </c>
      <c r="E1167" s="19">
        <v>5041</v>
      </c>
      <c r="F1167" s="19">
        <v>5067.5</v>
      </c>
    </row>
    <row r="1168" spans="2:6" x14ac:dyDescent="0.25">
      <c r="B1168" s="20">
        <v>20040802</v>
      </c>
      <c r="C1168" s="19">
        <v>5050.5</v>
      </c>
      <c r="D1168" s="19">
        <v>5054</v>
      </c>
      <c r="E1168" s="19">
        <v>5014</v>
      </c>
      <c r="F1168" s="19">
        <v>5047.5</v>
      </c>
    </row>
    <row r="1169" spans="2:6" x14ac:dyDescent="0.25">
      <c r="B1169" s="20">
        <v>20040803</v>
      </c>
      <c r="C1169" s="19">
        <v>5053</v>
      </c>
      <c r="D1169" s="19">
        <v>5067.5</v>
      </c>
      <c r="E1169" s="19">
        <v>5029.5</v>
      </c>
      <c r="F1169" s="19">
        <v>5033.5</v>
      </c>
    </row>
    <row r="1170" spans="2:6" x14ac:dyDescent="0.25">
      <c r="B1170" s="20">
        <v>20040804</v>
      </c>
      <c r="C1170" s="19">
        <v>5013.5</v>
      </c>
      <c r="D1170" s="19">
        <v>5018</v>
      </c>
      <c r="E1170" s="19">
        <v>4979.5</v>
      </c>
      <c r="F1170" s="19">
        <v>5009.5</v>
      </c>
    </row>
    <row r="1171" spans="2:6" x14ac:dyDescent="0.25">
      <c r="B1171" s="20">
        <v>20040805</v>
      </c>
      <c r="C1171" s="19">
        <v>5019</v>
      </c>
      <c r="D1171" s="19">
        <v>5032</v>
      </c>
      <c r="E1171" s="19">
        <v>4973.5</v>
      </c>
      <c r="F1171" s="19">
        <v>4982.5</v>
      </c>
    </row>
    <row r="1172" spans="2:6" x14ac:dyDescent="0.25">
      <c r="B1172" s="20">
        <v>20040806</v>
      </c>
      <c r="C1172" s="19">
        <v>4943.5</v>
      </c>
      <c r="D1172" s="19">
        <v>4959.5</v>
      </c>
      <c r="E1172" s="19">
        <v>4883.5</v>
      </c>
      <c r="F1172" s="19">
        <v>4887.5</v>
      </c>
    </row>
    <row r="1173" spans="2:6" x14ac:dyDescent="0.25">
      <c r="B1173" s="20">
        <v>20040809</v>
      </c>
      <c r="C1173" s="19">
        <v>4901</v>
      </c>
      <c r="D1173" s="19">
        <v>4908.5</v>
      </c>
      <c r="E1173" s="19">
        <v>4836</v>
      </c>
      <c r="F1173" s="19">
        <v>4857.5</v>
      </c>
    </row>
    <row r="1174" spans="2:6" x14ac:dyDescent="0.25">
      <c r="B1174" s="20">
        <v>20040810</v>
      </c>
      <c r="C1174" s="19">
        <v>4869</v>
      </c>
      <c r="D1174" s="19">
        <v>4895</v>
      </c>
      <c r="E1174" s="19">
        <v>4859.5</v>
      </c>
      <c r="F1174" s="19">
        <v>4892</v>
      </c>
    </row>
    <row r="1175" spans="2:6" x14ac:dyDescent="0.25">
      <c r="B1175" s="20">
        <v>20040811</v>
      </c>
      <c r="C1175" s="19">
        <v>4899.5</v>
      </c>
      <c r="D1175" s="19">
        <v>4900</v>
      </c>
      <c r="E1175" s="19">
        <v>4808.5</v>
      </c>
      <c r="F1175" s="19">
        <v>4842</v>
      </c>
    </row>
    <row r="1176" spans="2:6" x14ac:dyDescent="0.25">
      <c r="B1176" s="20">
        <v>20040812</v>
      </c>
      <c r="C1176" s="19">
        <v>4863</v>
      </c>
      <c r="D1176" s="19">
        <v>4880</v>
      </c>
      <c r="E1176" s="19">
        <v>4790.5</v>
      </c>
      <c r="F1176" s="19">
        <v>4802.5</v>
      </c>
    </row>
    <row r="1177" spans="2:6" x14ac:dyDescent="0.25">
      <c r="B1177" s="20">
        <v>20040813</v>
      </c>
      <c r="C1177" s="19">
        <v>4800.5</v>
      </c>
      <c r="D1177" s="19">
        <v>4833</v>
      </c>
      <c r="E1177" s="19">
        <v>4789.5</v>
      </c>
      <c r="F1177" s="19">
        <v>4818</v>
      </c>
    </row>
    <row r="1178" spans="2:6" x14ac:dyDescent="0.25">
      <c r="B1178" s="20">
        <v>20040816</v>
      </c>
      <c r="C1178" s="19">
        <v>4803.5</v>
      </c>
      <c r="D1178" s="19">
        <v>4877.5</v>
      </c>
      <c r="E1178" s="19">
        <v>4788</v>
      </c>
      <c r="F1178" s="19">
        <v>4869.5</v>
      </c>
    </row>
    <row r="1179" spans="2:6" x14ac:dyDescent="0.25">
      <c r="B1179" s="20">
        <v>20040817</v>
      </c>
      <c r="C1179" s="19">
        <v>4865.5</v>
      </c>
      <c r="D1179" s="19">
        <v>4905.5</v>
      </c>
      <c r="E1179" s="19">
        <v>4847</v>
      </c>
      <c r="F1179" s="19">
        <v>4878</v>
      </c>
    </row>
    <row r="1180" spans="2:6" x14ac:dyDescent="0.25">
      <c r="B1180" s="20">
        <v>20040818</v>
      </c>
      <c r="C1180" s="19">
        <v>4875.5</v>
      </c>
      <c r="D1180" s="19">
        <v>4901.5</v>
      </c>
      <c r="E1180" s="19">
        <v>4847.5</v>
      </c>
      <c r="F1180" s="19">
        <v>4901.5</v>
      </c>
    </row>
    <row r="1181" spans="2:6" x14ac:dyDescent="0.25">
      <c r="B1181" s="20">
        <v>20040819</v>
      </c>
      <c r="C1181" s="19">
        <v>4922.5</v>
      </c>
      <c r="D1181" s="19">
        <v>4928.5</v>
      </c>
      <c r="E1181" s="19">
        <v>4875</v>
      </c>
      <c r="F1181" s="19">
        <v>4885</v>
      </c>
    </row>
    <row r="1182" spans="2:6" x14ac:dyDescent="0.25">
      <c r="B1182" s="20">
        <v>20040820</v>
      </c>
      <c r="C1182" s="19">
        <v>4883.5</v>
      </c>
      <c r="D1182" s="19">
        <v>4909.5</v>
      </c>
      <c r="E1182" s="19">
        <v>4858</v>
      </c>
      <c r="F1182" s="19">
        <v>4906.5</v>
      </c>
    </row>
    <row r="1183" spans="2:6" x14ac:dyDescent="0.25">
      <c r="B1183" s="20">
        <v>20040823</v>
      </c>
      <c r="C1183" s="19">
        <v>4922</v>
      </c>
      <c r="D1183" s="19">
        <v>4952.5</v>
      </c>
      <c r="E1183" s="19">
        <v>4906.5</v>
      </c>
      <c r="F1183" s="19">
        <v>4942.5</v>
      </c>
    </row>
    <row r="1184" spans="2:6" x14ac:dyDescent="0.25">
      <c r="B1184" s="20">
        <v>20040824</v>
      </c>
      <c r="C1184" s="19">
        <v>4943</v>
      </c>
      <c r="D1184" s="19">
        <v>4970.5</v>
      </c>
      <c r="E1184" s="19">
        <v>4931.5</v>
      </c>
      <c r="F1184" s="19">
        <v>4963.5</v>
      </c>
    </row>
    <row r="1185" spans="2:6" x14ac:dyDescent="0.25">
      <c r="B1185" s="20">
        <v>20040825</v>
      </c>
      <c r="C1185" s="19">
        <v>4971.5</v>
      </c>
      <c r="D1185" s="19">
        <v>4999.5</v>
      </c>
      <c r="E1185" s="19">
        <v>4938.5</v>
      </c>
      <c r="F1185" s="19">
        <v>4994</v>
      </c>
    </row>
    <row r="1186" spans="2:6" x14ac:dyDescent="0.25">
      <c r="B1186" s="20">
        <v>20040826</v>
      </c>
      <c r="C1186" s="19">
        <v>4998.5</v>
      </c>
      <c r="D1186" s="19">
        <v>5008</v>
      </c>
      <c r="E1186" s="19">
        <v>4983.5</v>
      </c>
      <c r="F1186" s="19">
        <v>4999.5</v>
      </c>
    </row>
    <row r="1187" spans="2:6" x14ac:dyDescent="0.25">
      <c r="B1187" s="20">
        <v>20040827</v>
      </c>
      <c r="C1187" s="19">
        <v>5008</v>
      </c>
      <c r="D1187" s="19">
        <v>5029.5</v>
      </c>
      <c r="E1187" s="19">
        <v>4980</v>
      </c>
      <c r="F1187" s="19">
        <v>5029</v>
      </c>
    </row>
    <row r="1188" spans="2:6" x14ac:dyDescent="0.25">
      <c r="B1188" s="20">
        <v>20040830</v>
      </c>
      <c r="C1188" s="19">
        <v>5017.5</v>
      </c>
      <c r="D1188" s="19">
        <v>5022</v>
      </c>
      <c r="E1188" s="19">
        <v>4986.5</v>
      </c>
      <c r="F1188" s="19">
        <v>5005.5</v>
      </c>
    </row>
    <row r="1189" spans="2:6" x14ac:dyDescent="0.25">
      <c r="B1189" s="20">
        <v>20040831</v>
      </c>
      <c r="C1189" s="19">
        <v>4987.5</v>
      </c>
      <c r="D1189" s="19">
        <v>4993</v>
      </c>
      <c r="E1189" s="19">
        <v>4944.5</v>
      </c>
      <c r="F1189" s="19">
        <v>4958.5</v>
      </c>
    </row>
    <row r="1190" spans="2:6" x14ac:dyDescent="0.25">
      <c r="B1190" s="20">
        <v>20040901</v>
      </c>
      <c r="C1190" s="19">
        <v>4988.5</v>
      </c>
      <c r="D1190" s="19">
        <v>4997.5</v>
      </c>
      <c r="E1190" s="19">
        <v>4959.5</v>
      </c>
      <c r="F1190" s="19">
        <v>4979.5</v>
      </c>
    </row>
    <row r="1191" spans="2:6" x14ac:dyDescent="0.25">
      <c r="B1191" s="20">
        <v>20040902</v>
      </c>
      <c r="C1191" s="19">
        <v>4974.5</v>
      </c>
      <c r="D1191" s="19">
        <v>5012.5</v>
      </c>
      <c r="E1191" s="19">
        <v>4965</v>
      </c>
      <c r="F1191" s="19">
        <v>5010.5</v>
      </c>
    </row>
    <row r="1192" spans="2:6" x14ac:dyDescent="0.25">
      <c r="B1192" s="20">
        <v>20040903</v>
      </c>
      <c r="C1192" s="19">
        <v>5000.5</v>
      </c>
      <c r="D1192" s="19">
        <v>5050</v>
      </c>
      <c r="E1192" s="19">
        <v>4989</v>
      </c>
      <c r="F1192" s="19">
        <v>5040.5</v>
      </c>
    </row>
    <row r="1193" spans="2:6" x14ac:dyDescent="0.25">
      <c r="B1193" s="20">
        <v>20040906</v>
      </c>
      <c r="C1193" s="19">
        <v>5043</v>
      </c>
      <c r="D1193" s="19">
        <v>5067.5</v>
      </c>
      <c r="E1193" s="19">
        <v>5037</v>
      </c>
      <c r="F1193" s="19">
        <v>5062.5</v>
      </c>
    </row>
    <row r="1194" spans="2:6" x14ac:dyDescent="0.25">
      <c r="B1194" s="20">
        <v>20040907</v>
      </c>
      <c r="C1194" s="19">
        <v>5058</v>
      </c>
      <c r="D1194" s="19">
        <v>5077.5</v>
      </c>
      <c r="E1194" s="19">
        <v>5039</v>
      </c>
      <c r="F1194" s="19">
        <v>5064</v>
      </c>
    </row>
    <row r="1195" spans="2:6" x14ac:dyDescent="0.25">
      <c r="B1195" s="20">
        <v>20040908</v>
      </c>
      <c r="C1195" s="19">
        <v>5055</v>
      </c>
      <c r="D1195" s="19">
        <v>5065</v>
      </c>
      <c r="E1195" s="19">
        <v>5024</v>
      </c>
      <c r="F1195" s="19">
        <v>5046</v>
      </c>
    </row>
    <row r="1196" spans="2:6" x14ac:dyDescent="0.25">
      <c r="B1196" s="20">
        <v>20040909</v>
      </c>
      <c r="C1196" s="19">
        <v>5029</v>
      </c>
      <c r="D1196" s="19">
        <v>5042.5</v>
      </c>
      <c r="E1196" s="19">
        <v>5002</v>
      </c>
      <c r="F1196" s="19">
        <v>5039.5</v>
      </c>
    </row>
    <row r="1197" spans="2:6" x14ac:dyDescent="0.25">
      <c r="B1197" s="20">
        <v>20040910</v>
      </c>
      <c r="C1197" s="19">
        <v>5026</v>
      </c>
      <c r="D1197" s="19">
        <v>5061</v>
      </c>
      <c r="E1197" s="19">
        <v>5025.5</v>
      </c>
      <c r="F1197" s="19">
        <v>5054</v>
      </c>
    </row>
    <row r="1198" spans="2:6" x14ac:dyDescent="0.25">
      <c r="B1198" s="20">
        <v>20040913</v>
      </c>
      <c r="C1198" s="19">
        <v>5073.5</v>
      </c>
      <c r="D1198" s="19">
        <v>5125.5</v>
      </c>
      <c r="E1198" s="19">
        <v>5071</v>
      </c>
      <c r="F1198" s="19">
        <v>5121</v>
      </c>
    </row>
    <row r="1199" spans="2:6" x14ac:dyDescent="0.25">
      <c r="B1199" s="20">
        <v>20040914</v>
      </c>
      <c r="C1199" s="19">
        <v>5117.5</v>
      </c>
      <c r="D1199" s="19">
        <v>5130.5</v>
      </c>
      <c r="E1199" s="19">
        <v>5098</v>
      </c>
      <c r="F1199" s="19">
        <v>5121</v>
      </c>
    </row>
    <row r="1200" spans="2:6" x14ac:dyDescent="0.25">
      <c r="B1200" s="20">
        <v>20040915</v>
      </c>
      <c r="C1200" s="19">
        <v>5112.5</v>
      </c>
      <c r="D1200" s="19">
        <v>5135</v>
      </c>
      <c r="E1200" s="19">
        <v>5092.5</v>
      </c>
      <c r="F1200" s="19">
        <v>5116</v>
      </c>
    </row>
    <row r="1201" spans="2:6" x14ac:dyDescent="0.25">
      <c r="B1201" s="20">
        <v>20040916</v>
      </c>
      <c r="C1201" s="19">
        <v>5111.5</v>
      </c>
      <c r="D1201" s="19">
        <v>5134</v>
      </c>
      <c r="E1201" s="19">
        <v>5106.5</v>
      </c>
      <c r="F1201" s="19">
        <v>5130.5</v>
      </c>
    </row>
    <row r="1202" spans="2:6" x14ac:dyDescent="0.25">
      <c r="B1202" s="20">
        <v>20040917</v>
      </c>
      <c r="C1202" s="19">
        <v>5122.5</v>
      </c>
      <c r="D1202" s="19">
        <v>5165.5</v>
      </c>
      <c r="E1202" s="19">
        <v>5120</v>
      </c>
      <c r="F1202" s="19">
        <v>5150.5</v>
      </c>
    </row>
    <row r="1203" spans="2:6" x14ac:dyDescent="0.25">
      <c r="B1203" s="20">
        <v>20040920</v>
      </c>
      <c r="C1203" s="19">
        <v>5142.5</v>
      </c>
      <c r="D1203" s="19">
        <v>5147</v>
      </c>
      <c r="E1203" s="19">
        <v>5118.5</v>
      </c>
      <c r="F1203" s="19">
        <v>5130.5</v>
      </c>
    </row>
    <row r="1204" spans="2:6" x14ac:dyDescent="0.25">
      <c r="B1204" s="20">
        <v>20040921</v>
      </c>
      <c r="C1204" s="19">
        <v>5134.5</v>
      </c>
      <c r="D1204" s="19">
        <v>5161</v>
      </c>
      <c r="E1204" s="19">
        <v>5132.5</v>
      </c>
      <c r="F1204" s="19">
        <v>5159.5</v>
      </c>
    </row>
    <row r="1205" spans="2:6" x14ac:dyDescent="0.25">
      <c r="B1205" s="20">
        <v>20040922</v>
      </c>
      <c r="C1205" s="19">
        <v>5151.5</v>
      </c>
      <c r="D1205" s="19">
        <v>5164</v>
      </c>
      <c r="E1205" s="19">
        <v>5095</v>
      </c>
      <c r="F1205" s="19">
        <v>5095.5</v>
      </c>
    </row>
    <row r="1206" spans="2:6" x14ac:dyDescent="0.25">
      <c r="B1206" s="20">
        <v>20040923</v>
      </c>
      <c r="C1206" s="19">
        <v>5095.5</v>
      </c>
      <c r="D1206" s="19">
        <v>5097.5</v>
      </c>
      <c r="E1206" s="19">
        <v>5053.5</v>
      </c>
      <c r="F1206" s="19">
        <v>5060.5</v>
      </c>
    </row>
    <row r="1207" spans="2:6" x14ac:dyDescent="0.25">
      <c r="B1207" s="20">
        <v>20040924</v>
      </c>
      <c r="C1207" s="19">
        <v>5057.5</v>
      </c>
      <c r="D1207" s="19">
        <v>5080.5</v>
      </c>
      <c r="E1207" s="19">
        <v>5049</v>
      </c>
      <c r="F1207" s="19">
        <v>5072.5</v>
      </c>
    </row>
    <row r="1208" spans="2:6" x14ac:dyDescent="0.25">
      <c r="B1208" s="20">
        <v>20040927</v>
      </c>
      <c r="C1208" s="19">
        <v>5065</v>
      </c>
      <c r="D1208" s="19">
        <v>5066</v>
      </c>
      <c r="E1208" s="19">
        <v>5020.5</v>
      </c>
      <c r="F1208" s="19">
        <v>5041.5</v>
      </c>
    </row>
    <row r="1209" spans="2:6" x14ac:dyDescent="0.25">
      <c r="B1209" s="20">
        <v>20040928</v>
      </c>
      <c r="C1209" s="19">
        <v>5015.5</v>
      </c>
      <c r="D1209" s="19">
        <v>5064</v>
      </c>
      <c r="E1209" s="19">
        <v>5009.5</v>
      </c>
      <c r="F1209" s="19">
        <v>5055.5</v>
      </c>
    </row>
    <row r="1210" spans="2:6" x14ac:dyDescent="0.25">
      <c r="B1210" s="20">
        <v>20040929</v>
      </c>
      <c r="C1210" s="19">
        <v>5054.5</v>
      </c>
      <c r="D1210" s="19">
        <v>5106</v>
      </c>
      <c r="E1210" s="19">
        <v>5051.5</v>
      </c>
      <c r="F1210" s="19">
        <v>5085.5</v>
      </c>
    </row>
    <row r="1211" spans="2:6" x14ac:dyDescent="0.25">
      <c r="B1211" s="20">
        <v>20040930</v>
      </c>
      <c r="C1211" s="19">
        <v>5108.5</v>
      </c>
      <c r="D1211" s="19">
        <v>5112</v>
      </c>
      <c r="E1211" s="19">
        <v>5034</v>
      </c>
      <c r="F1211" s="19">
        <v>5052.5</v>
      </c>
    </row>
    <row r="1212" spans="2:6" x14ac:dyDescent="0.25">
      <c r="B1212" s="20">
        <v>20041001</v>
      </c>
      <c r="C1212" s="19">
        <v>5065</v>
      </c>
      <c r="D1212" s="19">
        <v>5156.5</v>
      </c>
      <c r="E1212" s="19">
        <v>5064.5</v>
      </c>
      <c r="F1212" s="19">
        <v>5154</v>
      </c>
    </row>
    <row r="1213" spans="2:6" x14ac:dyDescent="0.25">
      <c r="B1213" s="20">
        <v>20041004</v>
      </c>
      <c r="C1213" s="19">
        <v>5201</v>
      </c>
      <c r="D1213" s="19">
        <v>5221</v>
      </c>
      <c r="E1213" s="19">
        <v>5188.5</v>
      </c>
      <c r="F1213" s="19">
        <v>5202.5</v>
      </c>
    </row>
    <row r="1214" spans="2:6" x14ac:dyDescent="0.25">
      <c r="B1214" s="20">
        <v>20041005</v>
      </c>
      <c r="C1214" s="19">
        <v>5202.5</v>
      </c>
      <c r="D1214" s="19">
        <v>5239.5</v>
      </c>
      <c r="E1214" s="19">
        <v>5183.5</v>
      </c>
      <c r="F1214" s="19">
        <v>5202.5</v>
      </c>
    </row>
    <row r="1215" spans="2:6" x14ac:dyDescent="0.25">
      <c r="B1215" s="20">
        <v>20041006</v>
      </c>
      <c r="C1215" s="19">
        <v>5208.5</v>
      </c>
      <c r="D1215" s="19">
        <v>5225.5</v>
      </c>
      <c r="E1215" s="19">
        <v>5191</v>
      </c>
      <c r="F1215" s="19">
        <v>5215.5</v>
      </c>
    </row>
    <row r="1216" spans="2:6" x14ac:dyDescent="0.25">
      <c r="B1216" s="20">
        <v>20041007</v>
      </c>
      <c r="C1216" s="19">
        <v>5223.5</v>
      </c>
      <c r="D1216" s="19">
        <v>5235.5</v>
      </c>
      <c r="E1216" s="19">
        <v>5193</v>
      </c>
      <c r="F1216" s="19">
        <v>5205.5</v>
      </c>
    </row>
    <row r="1217" spans="2:6" x14ac:dyDescent="0.25">
      <c r="B1217" s="20">
        <v>20041008</v>
      </c>
      <c r="C1217" s="19">
        <v>5181.5</v>
      </c>
      <c r="D1217" s="19">
        <v>5226.5</v>
      </c>
      <c r="E1217" s="19">
        <v>5160.5</v>
      </c>
      <c r="F1217" s="19">
        <v>5180.5</v>
      </c>
    </row>
    <row r="1218" spans="2:6" x14ac:dyDescent="0.25">
      <c r="B1218" s="20">
        <v>20041011</v>
      </c>
      <c r="C1218" s="19">
        <v>5174.5</v>
      </c>
      <c r="D1218" s="19">
        <v>5187</v>
      </c>
      <c r="E1218" s="19">
        <v>5163</v>
      </c>
      <c r="F1218" s="19">
        <v>5186</v>
      </c>
    </row>
    <row r="1219" spans="2:6" x14ac:dyDescent="0.25">
      <c r="B1219" s="20">
        <v>20041012</v>
      </c>
      <c r="C1219" s="19">
        <v>5167.5</v>
      </c>
      <c r="D1219" s="19">
        <v>5167.5</v>
      </c>
      <c r="E1219" s="19">
        <v>5101.5</v>
      </c>
      <c r="F1219" s="19">
        <v>5126</v>
      </c>
    </row>
    <row r="1220" spans="2:6" x14ac:dyDescent="0.25">
      <c r="B1220" s="20">
        <v>20041013</v>
      </c>
      <c r="C1220" s="19">
        <v>5145.5</v>
      </c>
      <c r="D1220" s="19">
        <v>5178</v>
      </c>
      <c r="E1220" s="19">
        <v>5084.5</v>
      </c>
      <c r="F1220" s="19">
        <v>5099</v>
      </c>
    </row>
    <row r="1221" spans="2:6" x14ac:dyDescent="0.25">
      <c r="B1221" s="20">
        <v>20041014</v>
      </c>
      <c r="C1221" s="19">
        <v>5099.5</v>
      </c>
      <c r="D1221" s="19">
        <v>5118.5</v>
      </c>
      <c r="E1221" s="19">
        <v>5076</v>
      </c>
      <c r="F1221" s="19">
        <v>5080.5</v>
      </c>
    </row>
    <row r="1222" spans="2:6" x14ac:dyDescent="0.25">
      <c r="B1222" s="20">
        <v>20041015</v>
      </c>
      <c r="C1222" s="19">
        <v>5071</v>
      </c>
      <c r="D1222" s="19">
        <v>5119</v>
      </c>
      <c r="E1222" s="19">
        <v>5054</v>
      </c>
      <c r="F1222" s="19">
        <v>5111.5</v>
      </c>
    </row>
    <row r="1223" spans="2:6" x14ac:dyDescent="0.25">
      <c r="B1223" s="20">
        <v>20041018</v>
      </c>
      <c r="C1223" s="19">
        <v>5082.5</v>
      </c>
      <c r="D1223" s="19">
        <v>5109</v>
      </c>
      <c r="E1223" s="19">
        <v>5052</v>
      </c>
      <c r="F1223" s="19">
        <v>5097.5</v>
      </c>
    </row>
    <row r="1224" spans="2:6" x14ac:dyDescent="0.25">
      <c r="B1224" s="20">
        <v>20041019</v>
      </c>
      <c r="C1224" s="19">
        <v>5115.5</v>
      </c>
      <c r="D1224" s="19">
        <v>5141.5</v>
      </c>
      <c r="E1224" s="19">
        <v>5106</v>
      </c>
      <c r="F1224" s="19">
        <v>5107.5</v>
      </c>
    </row>
    <row r="1225" spans="2:6" x14ac:dyDescent="0.25">
      <c r="B1225" s="20">
        <v>20041020</v>
      </c>
      <c r="C1225" s="19">
        <v>5058.5</v>
      </c>
      <c r="D1225" s="19">
        <v>5098</v>
      </c>
      <c r="E1225" s="19">
        <v>5045.5</v>
      </c>
      <c r="F1225" s="19">
        <v>5075.5</v>
      </c>
    </row>
    <row r="1226" spans="2:6" x14ac:dyDescent="0.25">
      <c r="B1226" s="20">
        <v>20041021</v>
      </c>
      <c r="C1226" s="19">
        <v>5093</v>
      </c>
      <c r="D1226" s="19">
        <v>5103.5</v>
      </c>
      <c r="E1226" s="19">
        <v>5049.5</v>
      </c>
      <c r="F1226" s="19">
        <v>5072.5</v>
      </c>
    </row>
    <row r="1227" spans="2:6" x14ac:dyDescent="0.25">
      <c r="B1227" s="20">
        <v>20041022</v>
      </c>
      <c r="C1227" s="19">
        <v>5089.5</v>
      </c>
      <c r="D1227" s="19">
        <v>5125.5</v>
      </c>
      <c r="E1227" s="19">
        <v>5061</v>
      </c>
      <c r="F1227" s="19">
        <v>5068.5</v>
      </c>
    </row>
    <row r="1228" spans="2:6" x14ac:dyDescent="0.25">
      <c r="B1228" s="20">
        <v>20041025</v>
      </c>
      <c r="C1228" s="19">
        <v>5008</v>
      </c>
      <c r="D1228" s="19">
        <v>5021</v>
      </c>
      <c r="E1228" s="19">
        <v>4987.5</v>
      </c>
      <c r="F1228" s="19">
        <v>5015.5</v>
      </c>
    </row>
    <row r="1229" spans="2:6" x14ac:dyDescent="0.25">
      <c r="B1229" s="20">
        <v>20041026</v>
      </c>
      <c r="C1229" s="19">
        <v>5020.5</v>
      </c>
      <c r="D1229" s="19">
        <v>5037</v>
      </c>
      <c r="E1229" s="19">
        <v>4997.5</v>
      </c>
      <c r="F1229" s="19">
        <v>5026.5</v>
      </c>
    </row>
    <row r="1230" spans="2:6" x14ac:dyDescent="0.25">
      <c r="B1230" s="20">
        <v>20041027</v>
      </c>
      <c r="C1230" s="19">
        <v>5041.5</v>
      </c>
      <c r="D1230" s="19">
        <v>5100</v>
      </c>
      <c r="E1230" s="19">
        <v>5019.5</v>
      </c>
      <c r="F1230" s="19">
        <v>5100</v>
      </c>
    </row>
    <row r="1231" spans="2:6" x14ac:dyDescent="0.25">
      <c r="B1231" s="20">
        <v>20041028</v>
      </c>
      <c r="C1231" s="19">
        <v>5112</v>
      </c>
      <c r="D1231" s="19">
        <v>5131</v>
      </c>
      <c r="E1231" s="19">
        <v>5101</v>
      </c>
      <c r="F1231" s="19">
        <v>5126</v>
      </c>
    </row>
    <row r="1232" spans="2:6" x14ac:dyDescent="0.25">
      <c r="B1232" s="20">
        <v>20041029</v>
      </c>
      <c r="C1232" s="19">
        <v>5116.5</v>
      </c>
      <c r="D1232" s="19">
        <v>5149.5</v>
      </c>
      <c r="E1232" s="19">
        <v>5105.5</v>
      </c>
      <c r="F1232" s="19">
        <v>5119</v>
      </c>
    </row>
    <row r="1233" spans="2:6" x14ac:dyDescent="0.25">
      <c r="B1233" s="20">
        <v>20041101</v>
      </c>
      <c r="C1233" s="19">
        <v>5116</v>
      </c>
      <c r="D1233" s="19">
        <v>5173.5</v>
      </c>
      <c r="E1233" s="19">
        <v>5111.5</v>
      </c>
      <c r="F1233" s="19">
        <v>5154.5</v>
      </c>
    </row>
    <row r="1234" spans="2:6" x14ac:dyDescent="0.25">
      <c r="B1234" s="20">
        <v>20041102</v>
      </c>
      <c r="C1234" s="19">
        <v>5177.5</v>
      </c>
      <c r="D1234" s="19">
        <v>5202.5</v>
      </c>
      <c r="E1234" s="19">
        <v>5164</v>
      </c>
      <c r="F1234" s="19">
        <v>5202.5</v>
      </c>
    </row>
    <row r="1235" spans="2:6" x14ac:dyDescent="0.25">
      <c r="B1235" s="20">
        <v>20041103</v>
      </c>
      <c r="C1235" s="19">
        <v>5227.5</v>
      </c>
      <c r="D1235" s="19">
        <v>5229.5</v>
      </c>
      <c r="E1235" s="19">
        <v>5174.5</v>
      </c>
      <c r="F1235" s="19">
        <v>5183.5</v>
      </c>
    </row>
    <row r="1236" spans="2:6" x14ac:dyDescent="0.25">
      <c r="B1236" s="20">
        <v>20041104</v>
      </c>
      <c r="C1236" s="19">
        <v>5183.5</v>
      </c>
      <c r="D1236" s="19">
        <v>5232.5</v>
      </c>
      <c r="E1236" s="19">
        <v>5165.5</v>
      </c>
      <c r="F1236" s="19">
        <v>5232.5</v>
      </c>
    </row>
    <row r="1237" spans="2:6" x14ac:dyDescent="0.25">
      <c r="B1237" s="20">
        <v>20041105</v>
      </c>
      <c r="C1237" s="19">
        <v>5237.5</v>
      </c>
      <c r="D1237" s="19">
        <v>5269.5</v>
      </c>
      <c r="E1237" s="19">
        <v>5199</v>
      </c>
      <c r="F1237" s="19">
        <v>5225</v>
      </c>
    </row>
    <row r="1238" spans="2:6" x14ac:dyDescent="0.25">
      <c r="B1238" s="20">
        <v>20041108</v>
      </c>
      <c r="C1238" s="19">
        <v>5211.5</v>
      </c>
      <c r="D1238" s="19">
        <v>5235</v>
      </c>
      <c r="E1238" s="19">
        <v>5203.5</v>
      </c>
      <c r="F1238" s="19">
        <v>5235</v>
      </c>
    </row>
    <row r="1239" spans="2:6" x14ac:dyDescent="0.25">
      <c r="B1239" s="20">
        <v>20041109</v>
      </c>
      <c r="C1239" s="19">
        <v>5227.5</v>
      </c>
      <c r="D1239" s="19">
        <v>5239</v>
      </c>
      <c r="E1239" s="19">
        <v>5209</v>
      </c>
      <c r="F1239" s="19">
        <v>5230.5</v>
      </c>
    </row>
    <row r="1240" spans="2:6" x14ac:dyDescent="0.25">
      <c r="B1240" s="20">
        <v>20041110</v>
      </c>
      <c r="C1240" s="19">
        <v>5233.5</v>
      </c>
      <c r="D1240" s="19">
        <v>5259</v>
      </c>
      <c r="E1240" s="19">
        <v>5229.5</v>
      </c>
      <c r="F1240" s="19">
        <v>5253.5</v>
      </c>
    </row>
    <row r="1241" spans="2:6" x14ac:dyDescent="0.25">
      <c r="B1241" s="20">
        <v>20041111</v>
      </c>
      <c r="C1241" s="19">
        <v>5241.5</v>
      </c>
      <c r="D1241" s="19">
        <v>5297.5</v>
      </c>
      <c r="E1241" s="19">
        <v>5230.5</v>
      </c>
      <c r="F1241" s="19">
        <v>5297.5</v>
      </c>
    </row>
    <row r="1242" spans="2:6" x14ac:dyDescent="0.25">
      <c r="B1242" s="20">
        <v>20041112</v>
      </c>
      <c r="C1242" s="19">
        <v>5304</v>
      </c>
      <c r="D1242" s="19">
        <v>5314.5</v>
      </c>
      <c r="E1242" s="19">
        <v>5282.5</v>
      </c>
      <c r="F1242" s="19">
        <v>5299</v>
      </c>
    </row>
    <row r="1243" spans="2:6" x14ac:dyDescent="0.25">
      <c r="B1243" s="20">
        <v>20041115</v>
      </c>
      <c r="C1243" s="19">
        <v>5319</v>
      </c>
      <c r="D1243" s="19">
        <v>5323.5</v>
      </c>
      <c r="E1243" s="19">
        <v>5280</v>
      </c>
      <c r="F1243" s="19">
        <v>5297</v>
      </c>
    </row>
    <row r="1244" spans="2:6" x14ac:dyDescent="0.25">
      <c r="B1244" s="20">
        <v>20041116</v>
      </c>
      <c r="C1244" s="19">
        <v>5290.5</v>
      </c>
      <c r="D1244" s="19">
        <v>5295.5</v>
      </c>
      <c r="E1244" s="19">
        <v>5257.5</v>
      </c>
      <c r="F1244" s="19">
        <v>5275.5</v>
      </c>
    </row>
    <row r="1245" spans="2:6" x14ac:dyDescent="0.25">
      <c r="B1245" s="20">
        <v>20041117</v>
      </c>
      <c r="C1245" s="19">
        <v>5282</v>
      </c>
      <c r="D1245" s="19">
        <v>5344.5</v>
      </c>
      <c r="E1245" s="19">
        <v>5265.5</v>
      </c>
      <c r="F1245" s="19">
        <v>5327.5</v>
      </c>
    </row>
    <row r="1246" spans="2:6" x14ac:dyDescent="0.25">
      <c r="B1246" s="20">
        <v>20041118</v>
      </c>
      <c r="C1246" s="19">
        <v>5313.5</v>
      </c>
      <c r="D1246" s="19">
        <v>5342</v>
      </c>
      <c r="E1246" s="19">
        <v>5311</v>
      </c>
      <c r="F1246" s="19">
        <v>5329</v>
      </c>
    </row>
    <row r="1247" spans="2:6" x14ac:dyDescent="0.25">
      <c r="B1247" s="20">
        <v>20041119</v>
      </c>
      <c r="C1247" s="19">
        <v>5327.5</v>
      </c>
      <c r="D1247" s="19">
        <v>5351.5</v>
      </c>
      <c r="E1247" s="19">
        <v>5272.5</v>
      </c>
      <c r="F1247" s="19">
        <v>5272.5</v>
      </c>
    </row>
    <row r="1248" spans="2:6" x14ac:dyDescent="0.25">
      <c r="B1248" s="20">
        <v>20041122</v>
      </c>
      <c r="C1248" s="19">
        <v>5263.5</v>
      </c>
      <c r="D1248" s="19">
        <v>5298.5</v>
      </c>
      <c r="E1248" s="19">
        <v>5236</v>
      </c>
      <c r="F1248" s="19">
        <v>5297.5</v>
      </c>
    </row>
    <row r="1249" spans="2:6" x14ac:dyDescent="0.25">
      <c r="B1249" s="20">
        <v>20041123</v>
      </c>
      <c r="C1249" s="19">
        <v>5295.5</v>
      </c>
      <c r="D1249" s="19">
        <v>5310.5</v>
      </c>
      <c r="E1249" s="19">
        <v>5251</v>
      </c>
      <c r="F1249" s="19">
        <v>5263.5</v>
      </c>
    </row>
    <row r="1250" spans="2:6" x14ac:dyDescent="0.25">
      <c r="B1250" s="20">
        <v>20041124</v>
      </c>
      <c r="C1250" s="19">
        <v>5294.5</v>
      </c>
      <c r="D1250" s="19">
        <v>5295</v>
      </c>
      <c r="E1250" s="19">
        <v>5263</v>
      </c>
      <c r="F1250" s="19">
        <v>5277.5</v>
      </c>
    </row>
    <row r="1251" spans="2:6" x14ac:dyDescent="0.25">
      <c r="B1251" s="20">
        <v>20041125</v>
      </c>
      <c r="C1251" s="19">
        <v>5287.5</v>
      </c>
      <c r="D1251" s="19">
        <v>5318</v>
      </c>
      <c r="E1251" s="19">
        <v>5278</v>
      </c>
      <c r="F1251" s="19">
        <v>5310.5</v>
      </c>
    </row>
    <row r="1252" spans="2:6" x14ac:dyDescent="0.25">
      <c r="B1252" s="20">
        <v>20041126</v>
      </c>
      <c r="C1252" s="19">
        <v>5292.5</v>
      </c>
      <c r="D1252" s="19">
        <v>5308</v>
      </c>
      <c r="E1252" s="19">
        <v>5282.5</v>
      </c>
      <c r="F1252" s="19">
        <v>5286</v>
      </c>
    </row>
    <row r="1253" spans="2:6" x14ac:dyDescent="0.25">
      <c r="B1253" s="20">
        <v>20041129</v>
      </c>
      <c r="C1253" s="19">
        <v>5307.5</v>
      </c>
      <c r="D1253" s="19">
        <v>5368</v>
      </c>
      <c r="E1253" s="19">
        <v>5285.5</v>
      </c>
      <c r="F1253" s="19">
        <v>5312.5</v>
      </c>
    </row>
    <row r="1254" spans="2:6" x14ac:dyDescent="0.25">
      <c r="B1254" s="20">
        <v>20041130</v>
      </c>
      <c r="C1254" s="19">
        <v>5310.5</v>
      </c>
      <c r="D1254" s="19">
        <v>5314</v>
      </c>
      <c r="E1254" s="19">
        <v>5259</v>
      </c>
      <c r="F1254" s="19">
        <v>5268.5</v>
      </c>
    </row>
    <row r="1255" spans="2:6" x14ac:dyDescent="0.25">
      <c r="B1255" s="20">
        <v>20041201</v>
      </c>
      <c r="C1255" s="19">
        <v>5251</v>
      </c>
      <c r="D1255" s="19">
        <v>5342.5</v>
      </c>
      <c r="E1255" s="19">
        <v>5250.5</v>
      </c>
      <c r="F1255" s="19">
        <v>5329.5</v>
      </c>
    </row>
    <row r="1256" spans="2:6" x14ac:dyDescent="0.25">
      <c r="B1256" s="20">
        <v>20041202</v>
      </c>
      <c r="C1256" s="19">
        <v>5350.5</v>
      </c>
      <c r="D1256" s="19">
        <v>5374.5</v>
      </c>
      <c r="E1256" s="19">
        <v>5331.5</v>
      </c>
      <c r="F1256" s="19">
        <v>5348.5</v>
      </c>
    </row>
    <row r="1257" spans="2:6" x14ac:dyDescent="0.25">
      <c r="B1257" s="20">
        <v>20041203</v>
      </c>
      <c r="C1257" s="19">
        <v>5372.5</v>
      </c>
      <c r="D1257" s="19">
        <v>5381.5</v>
      </c>
      <c r="E1257" s="19">
        <v>5329.5</v>
      </c>
      <c r="F1257" s="19">
        <v>5337.5</v>
      </c>
    </row>
    <row r="1258" spans="2:6" x14ac:dyDescent="0.25">
      <c r="B1258" s="20">
        <v>20041206</v>
      </c>
      <c r="C1258" s="19">
        <v>5340</v>
      </c>
      <c r="D1258" s="19">
        <v>5361</v>
      </c>
      <c r="E1258" s="19">
        <v>5329.5</v>
      </c>
      <c r="F1258" s="19">
        <v>5359.5</v>
      </c>
    </row>
    <row r="1259" spans="2:6" x14ac:dyDescent="0.25">
      <c r="B1259" s="20">
        <v>20041207</v>
      </c>
      <c r="C1259" s="19">
        <v>5345</v>
      </c>
      <c r="D1259" s="19">
        <v>5377.5</v>
      </c>
      <c r="E1259" s="19">
        <v>5335.5</v>
      </c>
      <c r="F1259" s="19">
        <v>5337</v>
      </c>
    </row>
    <row r="1260" spans="2:6" x14ac:dyDescent="0.25">
      <c r="B1260" s="20">
        <v>20041208</v>
      </c>
      <c r="C1260" s="19">
        <v>5322</v>
      </c>
      <c r="D1260" s="19">
        <v>5363.5</v>
      </c>
      <c r="E1260" s="19">
        <v>5316</v>
      </c>
      <c r="F1260" s="19">
        <v>5360</v>
      </c>
    </row>
    <row r="1261" spans="2:6" x14ac:dyDescent="0.25">
      <c r="B1261" s="20">
        <v>20041209</v>
      </c>
      <c r="C1261" s="19">
        <v>5340</v>
      </c>
      <c r="D1261" s="19">
        <v>5351.5</v>
      </c>
      <c r="E1261" s="19">
        <v>5275</v>
      </c>
      <c r="F1261" s="19">
        <v>5316.5</v>
      </c>
    </row>
    <row r="1262" spans="2:6" x14ac:dyDescent="0.25">
      <c r="B1262" s="20">
        <v>20041210</v>
      </c>
      <c r="C1262" s="19">
        <v>5319.5</v>
      </c>
      <c r="D1262" s="19">
        <v>5330.5</v>
      </c>
      <c r="E1262" s="19">
        <v>5297.5</v>
      </c>
      <c r="F1262" s="19">
        <v>5328.5</v>
      </c>
    </row>
    <row r="1263" spans="2:6" x14ac:dyDescent="0.25">
      <c r="B1263" s="20">
        <v>20041213</v>
      </c>
      <c r="C1263" s="19">
        <v>5338</v>
      </c>
      <c r="D1263" s="19">
        <v>5377</v>
      </c>
      <c r="E1263" s="19">
        <v>5332</v>
      </c>
      <c r="F1263" s="19">
        <v>5372.5</v>
      </c>
    </row>
    <row r="1264" spans="2:6" x14ac:dyDescent="0.25">
      <c r="B1264" s="20">
        <v>20041214</v>
      </c>
      <c r="C1264" s="19">
        <v>5385.5</v>
      </c>
      <c r="D1264" s="19">
        <v>5394.5</v>
      </c>
      <c r="E1264" s="19">
        <v>5368.5</v>
      </c>
      <c r="F1264" s="19">
        <v>5377.5</v>
      </c>
    </row>
    <row r="1265" spans="2:6" x14ac:dyDescent="0.25">
      <c r="B1265" s="20">
        <v>20041215</v>
      </c>
      <c r="C1265" s="19">
        <v>5386</v>
      </c>
      <c r="D1265" s="19">
        <v>5389</v>
      </c>
      <c r="E1265" s="19">
        <v>5352</v>
      </c>
      <c r="F1265" s="19">
        <v>5367.5</v>
      </c>
    </row>
    <row r="1266" spans="2:6" x14ac:dyDescent="0.25">
      <c r="B1266" s="20">
        <v>20041216</v>
      </c>
      <c r="C1266" s="19">
        <v>5369</v>
      </c>
      <c r="D1266" s="19">
        <v>5385</v>
      </c>
      <c r="E1266" s="19">
        <v>5360</v>
      </c>
      <c r="F1266" s="19">
        <v>5375</v>
      </c>
    </row>
    <row r="1267" spans="2:6" x14ac:dyDescent="0.25">
      <c r="B1267" s="20">
        <v>20041217</v>
      </c>
      <c r="C1267" s="19">
        <v>5382.5</v>
      </c>
      <c r="D1267" s="19">
        <v>5386</v>
      </c>
      <c r="E1267" s="19">
        <v>5301</v>
      </c>
      <c r="F1267" s="19">
        <v>5304.5</v>
      </c>
    </row>
    <row r="1268" spans="2:6" x14ac:dyDescent="0.25">
      <c r="B1268" s="20">
        <v>20041220</v>
      </c>
      <c r="C1268" s="19">
        <v>5325.5</v>
      </c>
      <c r="D1268" s="19">
        <v>5372</v>
      </c>
      <c r="E1268" s="19">
        <v>5319.5</v>
      </c>
      <c r="F1268" s="19">
        <v>5346</v>
      </c>
    </row>
    <row r="1269" spans="2:6" x14ac:dyDescent="0.25">
      <c r="B1269" s="20">
        <v>20041221</v>
      </c>
      <c r="C1269" s="19">
        <v>5340</v>
      </c>
      <c r="D1269" s="19">
        <v>5375.5</v>
      </c>
      <c r="E1269" s="19">
        <v>5340</v>
      </c>
      <c r="F1269" s="19">
        <v>5368.5</v>
      </c>
    </row>
    <row r="1270" spans="2:6" x14ac:dyDescent="0.25">
      <c r="B1270" s="20">
        <v>20041222</v>
      </c>
      <c r="C1270" s="19">
        <v>5379</v>
      </c>
      <c r="D1270" s="19">
        <v>5394.5</v>
      </c>
      <c r="E1270" s="19">
        <v>5367.5</v>
      </c>
      <c r="F1270" s="19">
        <v>5372</v>
      </c>
    </row>
    <row r="1271" spans="2:6" x14ac:dyDescent="0.25">
      <c r="B1271" s="20">
        <v>20041223</v>
      </c>
      <c r="C1271" s="19">
        <v>5376</v>
      </c>
      <c r="D1271" s="19">
        <v>5397</v>
      </c>
      <c r="E1271" s="19">
        <v>5375.5</v>
      </c>
      <c r="F1271" s="19">
        <v>5389.5</v>
      </c>
    </row>
    <row r="1272" spans="2:6" x14ac:dyDescent="0.25">
      <c r="B1272" s="20">
        <v>20041227</v>
      </c>
      <c r="C1272" s="19">
        <v>5396.5</v>
      </c>
      <c r="D1272" s="19">
        <v>5404.5</v>
      </c>
      <c r="E1272" s="19">
        <v>5374</v>
      </c>
      <c r="F1272" s="19">
        <v>5387.5</v>
      </c>
    </row>
    <row r="1273" spans="2:6" x14ac:dyDescent="0.25">
      <c r="B1273" s="20">
        <v>20041228</v>
      </c>
      <c r="C1273" s="19">
        <v>5404.5</v>
      </c>
      <c r="D1273" s="19">
        <v>5404.5</v>
      </c>
      <c r="E1273" s="19">
        <v>5384.5</v>
      </c>
      <c r="F1273" s="19">
        <v>5403.5</v>
      </c>
    </row>
    <row r="1274" spans="2:6" x14ac:dyDescent="0.25">
      <c r="B1274" s="20">
        <v>20041229</v>
      </c>
      <c r="C1274" s="19">
        <v>5415</v>
      </c>
      <c r="D1274" s="19">
        <v>5417</v>
      </c>
      <c r="E1274" s="19">
        <v>5379.5</v>
      </c>
      <c r="F1274" s="19">
        <v>5394</v>
      </c>
    </row>
    <row r="1275" spans="2:6" x14ac:dyDescent="0.25">
      <c r="B1275" s="20">
        <v>20041230</v>
      </c>
      <c r="C1275" s="19">
        <v>5400</v>
      </c>
      <c r="D1275" s="19">
        <v>5402.5</v>
      </c>
      <c r="E1275" s="19">
        <v>5391.5</v>
      </c>
      <c r="F1275" s="19">
        <v>5391.5</v>
      </c>
    </row>
    <row r="1276" spans="2:6" x14ac:dyDescent="0.25">
      <c r="B1276" s="20">
        <v>20050103</v>
      </c>
      <c r="C1276" s="19">
        <v>5403.5</v>
      </c>
      <c r="D1276" s="19">
        <v>5450</v>
      </c>
      <c r="E1276" s="19">
        <v>5392</v>
      </c>
      <c r="F1276" s="19">
        <v>5426.5</v>
      </c>
    </row>
    <row r="1277" spans="2:6" x14ac:dyDescent="0.25">
      <c r="B1277" s="20">
        <v>20050104</v>
      </c>
      <c r="C1277" s="19">
        <v>5427</v>
      </c>
      <c r="D1277" s="19">
        <v>5446.5</v>
      </c>
      <c r="E1277" s="19">
        <v>5414.5</v>
      </c>
      <c r="F1277" s="19">
        <v>5414.5</v>
      </c>
    </row>
    <row r="1278" spans="2:6" x14ac:dyDescent="0.25">
      <c r="B1278" s="20">
        <v>20050105</v>
      </c>
      <c r="C1278" s="19">
        <v>5398.5</v>
      </c>
      <c r="D1278" s="19">
        <v>5419</v>
      </c>
      <c r="E1278" s="19">
        <v>5380.5</v>
      </c>
      <c r="F1278" s="19">
        <v>5413.5</v>
      </c>
    </row>
    <row r="1279" spans="2:6" x14ac:dyDescent="0.25">
      <c r="B1279" s="20">
        <v>20050106</v>
      </c>
      <c r="C1279" s="19">
        <v>5396.5</v>
      </c>
      <c r="D1279" s="19">
        <v>5445</v>
      </c>
      <c r="E1279" s="19">
        <v>5395</v>
      </c>
      <c r="F1279" s="19">
        <v>5442.5</v>
      </c>
    </row>
    <row r="1280" spans="2:6" x14ac:dyDescent="0.25">
      <c r="B1280" s="20">
        <v>20050107</v>
      </c>
      <c r="C1280" s="19">
        <v>5427.5</v>
      </c>
      <c r="D1280" s="19">
        <v>5465</v>
      </c>
      <c r="E1280" s="19">
        <v>5420.5</v>
      </c>
      <c r="F1280" s="19">
        <v>5454</v>
      </c>
    </row>
    <row r="1281" spans="2:6" x14ac:dyDescent="0.25">
      <c r="B1281" s="20">
        <v>20050110</v>
      </c>
      <c r="C1281" s="19">
        <v>5448.5</v>
      </c>
      <c r="D1281" s="19">
        <v>5462.5</v>
      </c>
      <c r="E1281" s="19">
        <v>5427</v>
      </c>
      <c r="F1281" s="19">
        <v>5451.5</v>
      </c>
    </row>
    <row r="1282" spans="2:6" x14ac:dyDescent="0.25">
      <c r="B1282" s="20">
        <v>20050111</v>
      </c>
      <c r="C1282" s="19">
        <v>5442.5</v>
      </c>
      <c r="D1282" s="19">
        <v>5453</v>
      </c>
      <c r="E1282" s="19">
        <v>5364.5</v>
      </c>
      <c r="F1282" s="19">
        <v>5379.5</v>
      </c>
    </row>
    <row r="1283" spans="2:6" x14ac:dyDescent="0.25">
      <c r="B1283" s="20">
        <v>20050112</v>
      </c>
      <c r="C1283" s="19">
        <v>5393</v>
      </c>
      <c r="D1283" s="19">
        <v>5396</v>
      </c>
      <c r="E1283" s="19">
        <v>5328</v>
      </c>
      <c r="F1283" s="19">
        <v>5343.5</v>
      </c>
    </row>
    <row r="1284" spans="2:6" x14ac:dyDescent="0.25">
      <c r="B1284" s="20">
        <v>20050113</v>
      </c>
      <c r="C1284" s="19">
        <v>5367</v>
      </c>
      <c r="D1284" s="19">
        <v>5370.5</v>
      </c>
      <c r="E1284" s="19">
        <v>5336</v>
      </c>
      <c r="F1284" s="19">
        <v>5350.5</v>
      </c>
    </row>
    <row r="1285" spans="2:6" x14ac:dyDescent="0.25">
      <c r="B1285" s="20">
        <v>20050114</v>
      </c>
      <c r="C1285" s="19">
        <v>5323</v>
      </c>
      <c r="D1285" s="19">
        <v>5372</v>
      </c>
      <c r="E1285" s="19">
        <v>5320</v>
      </c>
      <c r="F1285" s="19">
        <v>5357</v>
      </c>
    </row>
    <row r="1286" spans="2:6" x14ac:dyDescent="0.25">
      <c r="B1286" s="20">
        <v>20050117</v>
      </c>
      <c r="C1286" s="19">
        <v>5369</v>
      </c>
      <c r="D1286" s="19">
        <v>5389</v>
      </c>
      <c r="E1286" s="19">
        <v>5367.5</v>
      </c>
      <c r="F1286" s="19">
        <v>5376.5</v>
      </c>
    </row>
    <row r="1287" spans="2:6" x14ac:dyDescent="0.25">
      <c r="B1287" s="20">
        <v>20050118</v>
      </c>
      <c r="C1287" s="19">
        <v>5371.5</v>
      </c>
      <c r="D1287" s="19">
        <v>5398.5</v>
      </c>
      <c r="E1287" s="19">
        <v>5340.5</v>
      </c>
      <c r="F1287" s="19">
        <v>5392.5</v>
      </c>
    </row>
    <row r="1288" spans="2:6" x14ac:dyDescent="0.25">
      <c r="B1288" s="20">
        <v>20050119</v>
      </c>
      <c r="C1288" s="19">
        <v>5396.5</v>
      </c>
      <c r="D1288" s="19">
        <v>5404</v>
      </c>
      <c r="E1288" s="19">
        <v>5371</v>
      </c>
      <c r="F1288" s="19">
        <v>5377.5</v>
      </c>
    </row>
    <row r="1289" spans="2:6" x14ac:dyDescent="0.25">
      <c r="B1289" s="20">
        <v>20050120</v>
      </c>
      <c r="C1289" s="19">
        <v>5345.5</v>
      </c>
      <c r="D1289" s="19">
        <v>5362</v>
      </c>
      <c r="E1289" s="19">
        <v>5322</v>
      </c>
      <c r="F1289" s="19">
        <v>5329.5</v>
      </c>
    </row>
    <row r="1290" spans="2:6" x14ac:dyDescent="0.25">
      <c r="B1290" s="20">
        <v>20050121</v>
      </c>
      <c r="C1290" s="19">
        <v>5335.5</v>
      </c>
      <c r="D1290" s="19">
        <v>5356</v>
      </c>
      <c r="E1290" s="19">
        <v>5314</v>
      </c>
      <c r="F1290" s="19">
        <v>5327.5</v>
      </c>
    </row>
    <row r="1291" spans="2:6" x14ac:dyDescent="0.25">
      <c r="B1291" s="20">
        <v>20050124</v>
      </c>
      <c r="C1291" s="19">
        <v>5322.5</v>
      </c>
      <c r="D1291" s="19">
        <v>5341.5</v>
      </c>
      <c r="E1291" s="19">
        <v>5292</v>
      </c>
      <c r="F1291" s="19">
        <v>5329</v>
      </c>
    </row>
    <row r="1292" spans="2:6" x14ac:dyDescent="0.25">
      <c r="B1292" s="20">
        <v>20050125</v>
      </c>
      <c r="C1292" s="19">
        <v>5326</v>
      </c>
      <c r="D1292" s="19">
        <v>5375.5</v>
      </c>
      <c r="E1292" s="19">
        <v>5322</v>
      </c>
      <c r="F1292" s="19">
        <v>5364.5</v>
      </c>
    </row>
    <row r="1293" spans="2:6" x14ac:dyDescent="0.25">
      <c r="B1293" s="20">
        <v>20050126</v>
      </c>
      <c r="C1293" s="19">
        <v>5371.5</v>
      </c>
      <c r="D1293" s="19">
        <v>5378.5</v>
      </c>
      <c r="E1293" s="19">
        <v>5336</v>
      </c>
      <c r="F1293" s="19">
        <v>5350</v>
      </c>
    </row>
    <row r="1294" spans="2:6" x14ac:dyDescent="0.25">
      <c r="B1294" s="20">
        <v>20050127</v>
      </c>
      <c r="C1294" s="19">
        <v>5354</v>
      </c>
      <c r="D1294" s="19">
        <v>5361</v>
      </c>
      <c r="E1294" s="19">
        <v>5316.5</v>
      </c>
      <c r="F1294" s="19">
        <v>5347.5</v>
      </c>
    </row>
    <row r="1295" spans="2:6" x14ac:dyDescent="0.25">
      <c r="B1295" s="20">
        <v>20050128</v>
      </c>
      <c r="C1295" s="19">
        <v>5359.5</v>
      </c>
      <c r="D1295" s="19">
        <v>5365.5</v>
      </c>
      <c r="E1295" s="19">
        <v>5319</v>
      </c>
      <c r="F1295" s="19">
        <v>5329.5</v>
      </c>
    </row>
    <row r="1296" spans="2:6" x14ac:dyDescent="0.25">
      <c r="B1296" s="20">
        <v>20050131</v>
      </c>
      <c r="C1296" s="19">
        <v>5363.5</v>
      </c>
      <c r="D1296" s="19">
        <v>5395</v>
      </c>
      <c r="E1296" s="19">
        <v>5358.5</v>
      </c>
      <c r="F1296" s="19">
        <v>5390.5</v>
      </c>
    </row>
    <row r="1297" spans="2:6" x14ac:dyDescent="0.25">
      <c r="B1297" s="20">
        <v>20050201</v>
      </c>
      <c r="C1297" s="19">
        <v>5386</v>
      </c>
      <c r="D1297" s="19">
        <v>5418.5</v>
      </c>
      <c r="E1297" s="19">
        <v>5379.5</v>
      </c>
      <c r="F1297" s="19">
        <v>5413.5</v>
      </c>
    </row>
    <row r="1298" spans="2:6" x14ac:dyDescent="0.25">
      <c r="B1298" s="20">
        <v>20050202</v>
      </c>
      <c r="C1298" s="19">
        <v>5418.5</v>
      </c>
      <c r="D1298" s="19">
        <v>5431</v>
      </c>
      <c r="E1298" s="19">
        <v>5410</v>
      </c>
      <c r="F1298" s="19">
        <v>5421.5</v>
      </c>
    </row>
    <row r="1299" spans="2:6" x14ac:dyDescent="0.25">
      <c r="B1299" s="20">
        <v>20050203</v>
      </c>
      <c r="C1299" s="19">
        <v>5428.5</v>
      </c>
      <c r="D1299" s="19">
        <v>5433</v>
      </c>
      <c r="E1299" s="19">
        <v>5403</v>
      </c>
      <c r="F1299" s="19">
        <v>5417.5</v>
      </c>
    </row>
    <row r="1300" spans="2:6" x14ac:dyDescent="0.25">
      <c r="B1300" s="20">
        <v>20050204</v>
      </c>
      <c r="C1300" s="19">
        <v>5427</v>
      </c>
      <c r="D1300" s="19">
        <v>5478.5</v>
      </c>
      <c r="E1300" s="19">
        <v>5424</v>
      </c>
      <c r="F1300" s="19">
        <v>5478.5</v>
      </c>
    </row>
    <row r="1301" spans="2:6" x14ac:dyDescent="0.25">
      <c r="B1301" s="20">
        <v>20050207</v>
      </c>
      <c r="C1301" s="19">
        <v>5478.5</v>
      </c>
      <c r="D1301" s="19">
        <v>5504.5</v>
      </c>
      <c r="E1301" s="19">
        <v>5478.5</v>
      </c>
      <c r="F1301" s="19">
        <v>5491.5</v>
      </c>
    </row>
    <row r="1302" spans="2:6" x14ac:dyDescent="0.25">
      <c r="B1302" s="20">
        <v>20050208</v>
      </c>
      <c r="C1302" s="19">
        <v>5497.5</v>
      </c>
      <c r="D1302" s="19">
        <v>5506.5</v>
      </c>
      <c r="E1302" s="19">
        <v>5485.5</v>
      </c>
      <c r="F1302" s="19">
        <v>5502</v>
      </c>
    </row>
    <row r="1303" spans="2:6" x14ac:dyDescent="0.25">
      <c r="B1303" s="20">
        <v>20050209</v>
      </c>
      <c r="C1303" s="19">
        <v>5502.5</v>
      </c>
      <c r="D1303" s="19">
        <v>5516.5</v>
      </c>
      <c r="E1303" s="19">
        <v>5474</v>
      </c>
      <c r="F1303" s="19">
        <v>5490.5</v>
      </c>
    </row>
    <row r="1304" spans="2:6" x14ac:dyDescent="0.25">
      <c r="B1304" s="20">
        <v>20050210</v>
      </c>
      <c r="C1304" s="19">
        <v>5494.5</v>
      </c>
      <c r="D1304" s="19">
        <v>5498</v>
      </c>
      <c r="E1304" s="19">
        <v>5466.5</v>
      </c>
      <c r="F1304" s="19">
        <v>5488.5</v>
      </c>
    </row>
    <row r="1305" spans="2:6" x14ac:dyDescent="0.25">
      <c r="B1305" s="20">
        <v>20050211</v>
      </c>
      <c r="C1305" s="19">
        <v>5484.5</v>
      </c>
      <c r="D1305" s="19">
        <v>5525.5</v>
      </c>
      <c r="E1305" s="19">
        <v>5484.5</v>
      </c>
      <c r="F1305" s="19">
        <v>5522</v>
      </c>
    </row>
    <row r="1306" spans="2:6" x14ac:dyDescent="0.25">
      <c r="B1306" s="20">
        <v>20050214</v>
      </c>
      <c r="C1306" s="19">
        <v>5522.5</v>
      </c>
      <c r="D1306" s="19">
        <v>5527</v>
      </c>
      <c r="E1306" s="19">
        <v>5500.5</v>
      </c>
      <c r="F1306" s="19">
        <v>5509.5</v>
      </c>
    </row>
    <row r="1307" spans="2:6" x14ac:dyDescent="0.25">
      <c r="B1307" s="20">
        <v>20050215</v>
      </c>
      <c r="C1307" s="19">
        <v>5512</v>
      </c>
      <c r="D1307" s="19">
        <v>5537</v>
      </c>
      <c r="E1307" s="19">
        <v>5504.5</v>
      </c>
      <c r="F1307" s="19">
        <v>5514</v>
      </c>
    </row>
    <row r="1308" spans="2:6" x14ac:dyDescent="0.25">
      <c r="B1308" s="20">
        <v>20050216</v>
      </c>
      <c r="C1308" s="19">
        <v>5521.5</v>
      </c>
      <c r="D1308" s="19">
        <v>5521.5</v>
      </c>
      <c r="E1308" s="19">
        <v>5475</v>
      </c>
      <c r="F1308" s="19">
        <v>5491</v>
      </c>
    </row>
    <row r="1309" spans="2:6" x14ac:dyDescent="0.25">
      <c r="B1309" s="20">
        <v>20050217</v>
      </c>
      <c r="C1309" s="19">
        <v>5497.5</v>
      </c>
      <c r="D1309" s="19">
        <v>5515</v>
      </c>
      <c r="E1309" s="19">
        <v>5486</v>
      </c>
      <c r="F1309" s="19">
        <v>5497</v>
      </c>
    </row>
    <row r="1310" spans="2:6" x14ac:dyDescent="0.25">
      <c r="B1310" s="20">
        <v>20050218</v>
      </c>
      <c r="C1310" s="19">
        <v>5489.5</v>
      </c>
      <c r="D1310" s="19">
        <v>5514</v>
      </c>
      <c r="E1310" s="19">
        <v>5472.5</v>
      </c>
      <c r="F1310" s="19">
        <v>5486.5</v>
      </c>
    </row>
    <row r="1311" spans="2:6" x14ac:dyDescent="0.25">
      <c r="B1311" s="20">
        <v>20050221</v>
      </c>
      <c r="C1311" s="19">
        <v>5491.5</v>
      </c>
      <c r="D1311" s="19">
        <v>5500.5</v>
      </c>
      <c r="E1311" s="19">
        <v>5467.5</v>
      </c>
      <c r="F1311" s="19">
        <v>5488.5</v>
      </c>
    </row>
    <row r="1312" spans="2:6" x14ac:dyDescent="0.25">
      <c r="B1312" s="20">
        <v>20050222</v>
      </c>
      <c r="C1312" s="19">
        <v>5474</v>
      </c>
      <c r="D1312" s="19">
        <v>5476.5</v>
      </c>
      <c r="E1312" s="19">
        <v>5426.5</v>
      </c>
      <c r="F1312" s="19">
        <v>5426.5</v>
      </c>
    </row>
    <row r="1313" spans="2:6" x14ac:dyDescent="0.25">
      <c r="B1313" s="20">
        <v>20050223</v>
      </c>
      <c r="C1313" s="19">
        <v>5411.5</v>
      </c>
      <c r="D1313" s="19">
        <v>5438.5</v>
      </c>
      <c r="E1313" s="19">
        <v>5400.5</v>
      </c>
      <c r="F1313" s="19">
        <v>5423.5</v>
      </c>
    </row>
    <row r="1314" spans="2:6" x14ac:dyDescent="0.25">
      <c r="B1314" s="20">
        <v>20050224</v>
      </c>
      <c r="C1314" s="19">
        <v>5430</v>
      </c>
      <c r="D1314" s="19">
        <v>5436.5</v>
      </c>
      <c r="E1314" s="19">
        <v>5412.5</v>
      </c>
      <c r="F1314" s="19">
        <v>5433</v>
      </c>
    </row>
    <row r="1315" spans="2:6" x14ac:dyDescent="0.25">
      <c r="B1315" s="20">
        <v>20050225</v>
      </c>
      <c r="C1315" s="19">
        <v>5454.5</v>
      </c>
      <c r="D1315" s="19">
        <v>5487</v>
      </c>
      <c r="E1315" s="19">
        <v>5452.5</v>
      </c>
      <c r="F1315" s="19">
        <v>5481.5</v>
      </c>
    </row>
    <row r="1316" spans="2:6" x14ac:dyDescent="0.25">
      <c r="B1316" s="20">
        <v>20050228</v>
      </c>
      <c r="C1316" s="19">
        <v>5484.5</v>
      </c>
      <c r="D1316" s="19">
        <v>5500.5</v>
      </c>
      <c r="E1316" s="19">
        <v>5447</v>
      </c>
      <c r="F1316" s="19">
        <v>5449.5</v>
      </c>
    </row>
    <row r="1317" spans="2:6" x14ac:dyDescent="0.25">
      <c r="B1317" s="20">
        <v>20050301</v>
      </c>
      <c r="C1317" s="19">
        <v>5467.5</v>
      </c>
      <c r="D1317" s="19">
        <v>5512.5</v>
      </c>
      <c r="E1317" s="19">
        <v>5458.5</v>
      </c>
      <c r="F1317" s="19">
        <v>5509</v>
      </c>
    </row>
    <row r="1318" spans="2:6" x14ac:dyDescent="0.25">
      <c r="B1318" s="20">
        <v>20050302</v>
      </c>
      <c r="C1318" s="19">
        <v>5497.5</v>
      </c>
      <c r="D1318" s="19">
        <v>5521.5</v>
      </c>
      <c r="E1318" s="19">
        <v>5487.5</v>
      </c>
      <c r="F1318" s="19">
        <v>5500</v>
      </c>
    </row>
    <row r="1319" spans="2:6" x14ac:dyDescent="0.25">
      <c r="B1319" s="20">
        <v>20050303</v>
      </c>
      <c r="C1319" s="19">
        <v>5497.5</v>
      </c>
      <c r="D1319" s="19">
        <v>5523.5</v>
      </c>
      <c r="E1319" s="19">
        <v>5474.5</v>
      </c>
      <c r="F1319" s="19">
        <v>5499</v>
      </c>
    </row>
    <row r="1320" spans="2:6" x14ac:dyDescent="0.25">
      <c r="B1320" s="20">
        <v>20050304</v>
      </c>
      <c r="C1320" s="19">
        <v>5504.5</v>
      </c>
      <c r="D1320" s="19">
        <v>5552</v>
      </c>
      <c r="E1320" s="19">
        <v>5495.5</v>
      </c>
      <c r="F1320" s="19">
        <v>5552</v>
      </c>
    </row>
    <row r="1321" spans="2:6" x14ac:dyDescent="0.25">
      <c r="B1321" s="20">
        <v>20050307</v>
      </c>
      <c r="C1321" s="19">
        <v>5547.5</v>
      </c>
      <c r="D1321" s="19">
        <v>5558</v>
      </c>
      <c r="E1321" s="19">
        <v>5540</v>
      </c>
      <c r="F1321" s="19">
        <v>5549</v>
      </c>
    </row>
    <row r="1322" spans="2:6" x14ac:dyDescent="0.25">
      <c r="B1322" s="20">
        <v>20050308</v>
      </c>
      <c r="C1322" s="19">
        <v>5540</v>
      </c>
      <c r="D1322" s="19">
        <v>5546.5</v>
      </c>
      <c r="E1322" s="19">
        <v>5510</v>
      </c>
      <c r="F1322" s="19">
        <v>5516.5</v>
      </c>
    </row>
    <row r="1323" spans="2:6" x14ac:dyDescent="0.25">
      <c r="B1323" s="20">
        <v>20050309</v>
      </c>
      <c r="C1323" s="19">
        <v>5521.5</v>
      </c>
      <c r="D1323" s="19">
        <v>5551</v>
      </c>
      <c r="E1323" s="19">
        <v>5468</v>
      </c>
      <c r="F1323" s="19">
        <v>5478.5</v>
      </c>
    </row>
    <row r="1324" spans="2:6" x14ac:dyDescent="0.25">
      <c r="B1324" s="20">
        <v>20050310</v>
      </c>
      <c r="C1324" s="19">
        <v>5468.5</v>
      </c>
      <c r="D1324" s="19">
        <v>5487.5</v>
      </c>
      <c r="E1324" s="19">
        <v>5451</v>
      </c>
      <c r="F1324" s="19">
        <v>5483.5</v>
      </c>
    </row>
    <row r="1325" spans="2:6" x14ac:dyDescent="0.25">
      <c r="B1325" s="20">
        <v>20050311</v>
      </c>
      <c r="C1325" s="19">
        <v>5484.5</v>
      </c>
      <c r="D1325" s="19">
        <v>5501.5</v>
      </c>
      <c r="E1325" s="19">
        <v>5466.5</v>
      </c>
      <c r="F1325" s="19">
        <v>5470.5</v>
      </c>
    </row>
    <row r="1326" spans="2:6" x14ac:dyDescent="0.25">
      <c r="B1326" s="20">
        <v>20050314</v>
      </c>
      <c r="C1326" s="19">
        <v>5472</v>
      </c>
      <c r="D1326" s="19">
        <v>5494</v>
      </c>
      <c r="E1326" s="19">
        <v>5460</v>
      </c>
      <c r="F1326" s="19">
        <v>5485</v>
      </c>
    </row>
    <row r="1327" spans="2:6" x14ac:dyDescent="0.25">
      <c r="B1327" s="20">
        <v>20050315</v>
      </c>
      <c r="C1327" s="19">
        <v>5492</v>
      </c>
      <c r="D1327" s="19">
        <v>5513.5</v>
      </c>
      <c r="E1327" s="19">
        <v>5486.5</v>
      </c>
      <c r="F1327" s="19">
        <v>5493.5</v>
      </c>
    </row>
    <row r="1328" spans="2:6" x14ac:dyDescent="0.25">
      <c r="B1328" s="20">
        <v>20050316</v>
      </c>
      <c r="C1328" s="19">
        <v>5491.5</v>
      </c>
      <c r="D1328" s="19">
        <v>5505</v>
      </c>
      <c r="E1328" s="19">
        <v>5420</v>
      </c>
      <c r="F1328" s="19">
        <v>5431.5</v>
      </c>
    </row>
    <row r="1329" spans="2:6" x14ac:dyDescent="0.25">
      <c r="B1329" s="20">
        <v>20050317</v>
      </c>
      <c r="C1329" s="19">
        <v>5426.5</v>
      </c>
      <c r="D1329" s="19">
        <v>5443</v>
      </c>
      <c r="E1329" s="19">
        <v>5416</v>
      </c>
      <c r="F1329" s="19">
        <v>5426</v>
      </c>
    </row>
    <row r="1330" spans="2:6" x14ac:dyDescent="0.25">
      <c r="B1330" s="20">
        <v>20050318</v>
      </c>
      <c r="C1330" s="19">
        <v>5434.5</v>
      </c>
      <c r="D1330" s="19">
        <v>5458</v>
      </c>
      <c r="E1330" s="19">
        <v>5421</v>
      </c>
      <c r="F1330" s="19">
        <v>5430</v>
      </c>
    </row>
    <row r="1331" spans="2:6" x14ac:dyDescent="0.25">
      <c r="B1331" s="20">
        <v>20050321</v>
      </c>
      <c r="C1331" s="19">
        <v>5435.5</v>
      </c>
      <c r="D1331" s="19">
        <v>5457.5</v>
      </c>
      <c r="E1331" s="19">
        <v>5412</v>
      </c>
      <c r="F1331" s="19">
        <v>5429</v>
      </c>
    </row>
    <row r="1332" spans="2:6" x14ac:dyDescent="0.25">
      <c r="B1332" s="20">
        <v>20050322</v>
      </c>
      <c r="C1332" s="19">
        <v>5418</v>
      </c>
      <c r="D1332" s="19">
        <v>5452.5</v>
      </c>
      <c r="E1332" s="19">
        <v>5399</v>
      </c>
      <c r="F1332" s="19">
        <v>5452.5</v>
      </c>
    </row>
    <row r="1333" spans="2:6" x14ac:dyDescent="0.25">
      <c r="B1333" s="20">
        <v>20050323</v>
      </c>
      <c r="C1333" s="19">
        <v>5393.5</v>
      </c>
      <c r="D1333" s="19">
        <v>5449</v>
      </c>
      <c r="E1333" s="19">
        <v>5389</v>
      </c>
      <c r="F1333" s="19">
        <v>5448</v>
      </c>
    </row>
    <row r="1334" spans="2:6" x14ac:dyDescent="0.25">
      <c r="B1334" s="20">
        <v>20050324</v>
      </c>
      <c r="C1334" s="19">
        <v>5440</v>
      </c>
      <c r="D1334" s="19">
        <v>5478.5</v>
      </c>
      <c r="E1334" s="19">
        <v>5433</v>
      </c>
      <c r="F1334" s="19">
        <v>5471.5</v>
      </c>
    </row>
    <row r="1335" spans="2:6" x14ac:dyDescent="0.25">
      <c r="B1335" s="20">
        <v>20050329</v>
      </c>
      <c r="C1335" s="19">
        <v>5444</v>
      </c>
      <c r="D1335" s="19">
        <v>5476</v>
      </c>
      <c r="E1335" s="19">
        <v>5424.5</v>
      </c>
      <c r="F1335" s="19">
        <v>5462.5</v>
      </c>
    </row>
    <row r="1336" spans="2:6" x14ac:dyDescent="0.25">
      <c r="B1336" s="20">
        <v>20050330</v>
      </c>
      <c r="C1336" s="19">
        <v>5440</v>
      </c>
      <c r="D1336" s="19">
        <v>5488</v>
      </c>
      <c r="E1336" s="19">
        <v>5437</v>
      </c>
      <c r="F1336" s="19">
        <v>5486</v>
      </c>
    </row>
    <row r="1337" spans="2:6" x14ac:dyDescent="0.25">
      <c r="B1337" s="20">
        <v>20050331</v>
      </c>
      <c r="C1337" s="19">
        <v>5484</v>
      </c>
      <c r="D1337" s="19">
        <v>5493</v>
      </c>
      <c r="E1337" s="19">
        <v>5451.5</v>
      </c>
      <c r="F1337" s="19">
        <v>5458.5</v>
      </c>
    </row>
    <row r="1338" spans="2:6" x14ac:dyDescent="0.25">
      <c r="B1338" s="20">
        <v>20050401</v>
      </c>
      <c r="C1338" s="19">
        <v>5465</v>
      </c>
      <c r="D1338" s="19">
        <v>5511</v>
      </c>
      <c r="E1338" s="19">
        <v>5461.5</v>
      </c>
      <c r="F1338" s="19">
        <v>5461.5</v>
      </c>
    </row>
    <row r="1339" spans="2:6" x14ac:dyDescent="0.25">
      <c r="B1339" s="20">
        <v>20050404</v>
      </c>
      <c r="C1339" s="19">
        <v>5463</v>
      </c>
      <c r="D1339" s="19">
        <v>5474.5</v>
      </c>
      <c r="E1339" s="19">
        <v>5438.5</v>
      </c>
      <c r="F1339" s="19">
        <v>5465.5</v>
      </c>
    </row>
    <row r="1340" spans="2:6" x14ac:dyDescent="0.25">
      <c r="B1340" s="20">
        <v>20050405</v>
      </c>
      <c r="C1340" s="19">
        <v>5481</v>
      </c>
      <c r="D1340" s="19">
        <v>5484</v>
      </c>
      <c r="E1340" s="19">
        <v>5468</v>
      </c>
      <c r="F1340" s="19">
        <v>5484</v>
      </c>
    </row>
    <row r="1341" spans="2:6" x14ac:dyDescent="0.25">
      <c r="B1341" s="20">
        <v>20050406</v>
      </c>
      <c r="C1341" s="19">
        <v>5481</v>
      </c>
      <c r="D1341" s="19">
        <v>5496.5</v>
      </c>
      <c r="E1341" s="19">
        <v>5475.5</v>
      </c>
      <c r="F1341" s="19">
        <v>5487</v>
      </c>
    </row>
    <row r="1342" spans="2:6" x14ac:dyDescent="0.25">
      <c r="B1342" s="20">
        <v>20050407</v>
      </c>
      <c r="C1342" s="19">
        <v>5481.5</v>
      </c>
      <c r="D1342" s="19">
        <v>5520</v>
      </c>
      <c r="E1342" s="19">
        <v>5469</v>
      </c>
      <c r="F1342" s="19">
        <v>5506</v>
      </c>
    </row>
    <row r="1343" spans="2:6" x14ac:dyDescent="0.25">
      <c r="B1343" s="20">
        <v>20050408</v>
      </c>
      <c r="C1343" s="19">
        <v>5523</v>
      </c>
      <c r="D1343" s="19">
        <v>5527</v>
      </c>
      <c r="E1343" s="19">
        <v>5506.5</v>
      </c>
      <c r="F1343" s="19">
        <v>5512</v>
      </c>
    </row>
    <row r="1344" spans="2:6" x14ac:dyDescent="0.25">
      <c r="B1344" s="20">
        <v>20050411</v>
      </c>
      <c r="C1344" s="19">
        <v>5498</v>
      </c>
      <c r="D1344" s="19">
        <v>5523</v>
      </c>
      <c r="E1344" s="19">
        <v>5493</v>
      </c>
      <c r="F1344" s="19">
        <v>5516</v>
      </c>
    </row>
    <row r="1345" spans="2:6" x14ac:dyDescent="0.25">
      <c r="B1345" s="20">
        <v>20050412</v>
      </c>
      <c r="C1345" s="19">
        <v>5509.5</v>
      </c>
      <c r="D1345" s="19">
        <v>5514.5</v>
      </c>
      <c r="E1345" s="19">
        <v>5479</v>
      </c>
      <c r="F1345" s="19">
        <v>5481</v>
      </c>
    </row>
    <row r="1346" spans="2:6" x14ac:dyDescent="0.25">
      <c r="B1346" s="20">
        <v>20050413</v>
      </c>
      <c r="C1346" s="19">
        <v>5518</v>
      </c>
      <c r="D1346" s="19">
        <v>5525.5</v>
      </c>
      <c r="E1346" s="19">
        <v>5506</v>
      </c>
      <c r="F1346" s="19">
        <v>5510.5</v>
      </c>
    </row>
    <row r="1347" spans="2:6" x14ac:dyDescent="0.25">
      <c r="B1347" s="20">
        <v>20050414</v>
      </c>
      <c r="C1347" s="19">
        <v>5497</v>
      </c>
      <c r="D1347" s="19">
        <v>5537</v>
      </c>
      <c r="E1347" s="19">
        <v>5489</v>
      </c>
      <c r="F1347" s="19">
        <v>5500.5</v>
      </c>
    </row>
    <row r="1348" spans="2:6" x14ac:dyDescent="0.25">
      <c r="B1348" s="20">
        <v>20050415</v>
      </c>
      <c r="C1348" s="19">
        <v>5462.5</v>
      </c>
      <c r="D1348" s="19">
        <v>5469</v>
      </c>
      <c r="E1348" s="19">
        <v>5394</v>
      </c>
      <c r="F1348" s="19">
        <v>5394.5</v>
      </c>
    </row>
    <row r="1349" spans="2:6" x14ac:dyDescent="0.25">
      <c r="B1349" s="20">
        <v>20050418</v>
      </c>
      <c r="C1349" s="19">
        <v>5320.5</v>
      </c>
      <c r="D1349" s="19">
        <v>5343.5</v>
      </c>
      <c r="E1349" s="19">
        <v>5294.5</v>
      </c>
      <c r="F1349" s="19">
        <v>5314</v>
      </c>
    </row>
    <row r="1350" spans="2:6" x14ac:dyDescent="0.25">
      <c r="B1350" s="20">
        <v>20050419</v>
      </c>
      <c r="C1350" s="19">
        <v>5328</v>
      </c>
      <c r="D1350" s="19">
        <v>5335.5</v>
      </c>
      <c r="E1350" s="19">
        <v>5297</v>
      </c>
      <c r="F1350" s="19">
        <v>5312.5</v>
      </c>
    </row>
    <row r="1351" spans="2:6" x14ac:dyDescent="0.25">
      <c r="B1351" s="20">
        <v>20050420</v>
      </c>
      <c r="C1351" s="19">
        <v>5330</v>
      </c>
      <c r="D1351" s="19">
        <v>5333.5</v>
      </c>
      <c r="E1351" s="19">
        <v>5250</v>
      </c>
      <c r="F1351" s="19">
        <v>5256</v>
      </c>
    </row>
    <row r="1352" spans="2:6" x14ac:dyDescent="0.25">
      <c r="B1352" s="20">
        <v>20050421</v>
      </c>
      <c r="C1352" s="19">
        <v>5274.5</v>
      </c>
      <c r="D1352" s="19">
        <v>5330</v>
      </c>
      <c r="E1352" s="19">
        <v>5271.5</v>
      </c>
      <c r="F1352" s="19">
        <v>5328</v>
      </c>
    </row>
    <row r="1353" spans="2:6" x14ac:dyDescent="0.25">
      <c r="B1353" s="20">
        <v>20050422</v>
      </c>
      <c r="C1353" s="19">
        <v>5324</v>
      </c>
      <c r="D1353" s="19">
        <v>5344.5</v>
      </c>
      <c r="E1353" s="19">
        <v>5309.5</v>
      </c>
      <c r="F1353" s="19">
        <v>5323</v>
      </c>
    </row>
    <row r="1354" spans="2:6" x14ac:dyDescent="0.25">
      <c r="B1354" s="20">
        <v>20050425</v>
      </c>
      <c r="C1354" s="19">
        <v>5318.5</v>
      </c>
      <c r="D1354" s="19">
        <v>5360.5</v>
      </c>
      <c r="E1354" s="19">
        <v>5313</v>
      </c>
      <c r="F1354" s="19">
        <v>5351</v>
      </c>
    </row>
    <row r="1355" spans="2:6" x14ac:dyDescent="0.25">
      <c r="B1355" s="20">
        <v>20050426</v>
      </c>
      <c r="C1355" s="19">
        <v>5353</v>
      </c>
      <c r="D1355" s="19">
        <v>5354.5</v>
      </c>
      <c r="E1355" s="19">
        <v>5318.5</v>
      </c>
      <c r="F1355" s="19">
        <v>5335</v>
      </c>
    </row>
    <row r="1356" spans="2:6" x14ac:dyDescent="0.25">
      <c r="B1356" s="20">
        <v>20050427</v>
      </c>
      <c r="C1356" s="19">
        <v>5320</v>
      </c>
      <c r="D1356" s="19">
        <v>5327.5</v>
      </c>
      <c r="E1356" s="19">
        <v>5266</v>
      </c>
      <c r="F1356" s="19">
        <v>5314</v>
      </c>
    </row>
    <row r="1357" spans="2:6" x14ac:dyDescent="0.25">
      <c r="B1357" s="20">
        <v>20050428</v>
      </c>
      <c r="C1357" s="19">
        <v>5318</v>
      </c>
      <c r="D1357" s="19">
        <v>5324</v>
      </c>
      <c r="E1357" s="19">
        <v>5267</v>
      </c>
      <c r="F1357" s="19">
        <v>5287</v>
      </c>
    </row>
    <row r="1358" spans="2:6" x14ac:dyDescent="0.25">
      <c r="B1358" s="20">
        <v>20050429</v>
      </c>
      <c r="C1358" s="19">
        <v>5263</v>
      </c>
      <c r="D1358" s="19">
        <v>5317.5</v>
      </c>
      <c r="E1358" s="19">
        <v>5263</v>
      </c>
      <c r="F1358" s="19">
        <v>5304</v>
      </c>
    </row>
    <row r="1359" spans="2:6" x14ac:dyDescent="0.25">
      <c r="B1359" s="20">
        <v>20050502</v>
      </c>
      <c r="C1359" s="19">
        <v>5322.5</v>
      </c>
      <c r="D1359" s="19">
        <v>5343.5</v>
      </c>
      <c r="E1359" s="19">
        <v>5312</v>
      </c>
      <c r="F1359" s="19">
        <v>5331</v>
      </c>
    </row>
    <row r="1360" spans="2:6" x14ac:dyDescent="0.25">
      <c r="B1360" s="20">
        <v>20050503</v>
      </c>
      <c r="C1360" s="19">
        <v>5336</v>
      </c>
      <c r="D1360" s="19">
        <v>5356.5</v>
      </c>
      <c r="E1360" s="19">
        <v>5325</v>
      </c>
      <c r="F1360" s="19">
        <v>5353</v>
      </c>
    </row>
    <row r="1361" spans="2:6" x14ac:dyDescent="0.25">
      <c r="B1361" s="20">
        <v>20050504</v>
      </c>
      <c r="C1361" s="19">
        <v>5358</v>
      </c>
      <c r="D1361" s="19">
        <v>5384.5</v>
      </c>
      <c r="E1361" s="19">
        <v>5332.5</v>
      </c>
      <c r="F1361" s="19">
        <v>5383</v>
      </c>
    </row>
    <row r="1362" spans="2:6" x14ac:dyDescent="0.25">
      <c r="B1362" s="20">
        <v>20050505</v>
      </c>
      <c r="C1362" s="19">
        <v>5382</v>
      </c>
      <c r="D1362" s="19">
        <v>5413</v>
      </c>
      <c r="E1362" s="19">
        <v>5370.5</v>
      </c>
      <c r="F1362" s="19">
        <v>5381</v>
      </c>
    </row>
    <row r="1363" spans="2:6" x14ac:dyDescent="0.25">
      <c r="B1363" s="20">
        <v>20050506</v>
      </c>
      <c r="C1363" s="19">
        <v>5399.5</v>
      </c>
      <c r="D1363" s="19">
        <v>5422</v>
      </c>
      <c r="E1363" s="19">
        <v>5382</v>
      </c>
      <c r="F1363" s="19">
        <v>5408</v>
      </c>
    </row>
    <row r="1364" spans="2:6" x14ac:dyDescent="0.25">
      <c r="B1364" s="20">
        <v>20050509</v>
      </c>
      <c r="C1364" s="19">
        <v>5414</v>
      </c>
      <c r="D1364" s="19">
        <v>5414</v>
      </c>
      <c r="E1364" s="19">
        <v>5383.5</v>
      </c>
      <c r="F1364" s="19">
        <v>5410.5</v>
      </c>
    </row>
    <row r="1365" spans="2:6" x14ac:dyDescent="0.25">
      <c r="B1365" s="20">
        <v>20050510</v>
      </c>
      <c r="C1365" s="19">
        <v>5407</v>
      </c>
      <c r="D1365" s="19">
        <v>5412.5</v>
      </c>
      <c r="E1365" s="19">
        <v>5342.5</v>
      </c>
      <c r="F1365" s="19">
        <v>5359.5</v>
      </c>
    </row>
    <row r="1366" spans="2:6" x14ac:dyDescent="0.25">
      <c r="B1366" s="20">
        <v>20050511</v>
      </c>
      <c r="C1366" s="19">
        <v>5352.5</v>
      </c>
      <c r="D1366" s="19">
        <v>5380</v>
      </c>
      <c r="E1366" s="19">
        <v>5333.5</v>
      </c>
      <c r="F1366" s="19">
        <v>5361</v>
      </c>
    </row>
    <row r="1367" spans="2:6" x14ac:dyDescent="0.25">
      <c r="B1367" s="20">
        <v>20050512</v>
      </c>
      <c r="C1367" s="19">
        <v>5374</v>
      </c>
      <c r="D1367" s="19">
        <v>5387</v>
      </c>
      <c r="E1367" s="19">
        <v>5359</v>
      </c>
      <c r="F1367" s="19">
        <v>5367</v>
      </c>
    </row>
    <row r="1368" spans="2:6" x14ac:dyDescent="0.25">
      <c r="B1368" s="20">
        <v>20050513</v>
      </c>
      <c r="C1368" s="19">
        <v>5356</v>
      </c>
      <c r="D1368" s="19">
        <v>5389.5</v>
      </c>
      <c r="E1368" s="19">
        <v>5346.5</v>
      </c>
      <c r="F1368" s="19">
        <v>5370</v>
      </c>
    </row>
    <row r="1369" spans="2:6" x14ac:dyDescent="0.25">
      <c r="B1369" s="20">
        <v>20050516</v>
      </c>
      <c r="C1369" s="19">
        <v>5363.5</v>
      </c>
      <c r="D1369" s="19">
        <v>5380</v>
      </c>
      <c r="E1369" s="19">
        <v>5356.5</v>
      </c>
      <c r="F1369" s="19">
        <v>5379.5</v>
      </c>
    </row>
    <row r="1370" spans="2:6" x14ac:dyDescent="0.25">
      <c r="B1370" s="20">
        <v>20050517</v>
      </c>
      <c r="C1370" s="19">
        <v>5380</v>
      </c>
      <c r="D1370" s="19">
        <v>5380.5</v>
      </c>
      <c r="E1370" s="19">
        <v>5335.5</v>
      </c>
      <c r="F1370" s="19">
        <v>5358.5</v>
      </c>
    </row>
    <row r="1371" spans="2:6" x14ac:dyDescent="0.25">
      <c r="B1371" s="20">
        <v>20050518</v>
      </c>
      <c r="C1371" s="19">
        <v>5380</v>
      </c>
      <c r="D1371" s="19">
        <v>5454</v>
      </c>
      <c r="E1371" s="19">
        <v>5371.5</v>
      </c>
      <c r="F1371" s="19">
        <v>5443.5</v>
      </c>
    </row>
    <row r="1372" spans="2:6" x14ac:dyDescent="0.25">
      <c r="B1372" s="20">
        <v>20050519</v>
      </c>
      <c r="C1372" s="19">
        <v>5437</v>
      </c>
      <c r="D1372" s="19">
        <v>5468</v>
      </c>
      <c r="E1372" s="19">
        <v>5436</v>
      </c>
      <c r="F1372" s="19">
        <v>5460</v>
      </c>
    </row>
    <row r="1373" spans="2:6" x14ac:dyDescent="0.25">
      <c r="B1373" s="20">
        <v>20050520</v>
      </c>
      <c r="C1373" s="19">
        <v>5464</v>
      </c>
      <c r="D1373" s="19">
        <v>5492</v>
      </c>
      <c r="E1373" s="19">
        <v>5453.5</v>
      </c>
      <c r="F1373" s="19">
        <v>5492</v>
      </c>
    </row>
    <row r="1374" spans="2:6" x14ac:dyDescent="0.25">
      <c r="B1374" s="20">
        <v>20050523</v>
      </c>
      <c r="C1374" s="19">
        <v>5510</v>
      </c>
      <c r="D1374" s="19">
        <v>5520</v>
      </c>
      <c r="E1374" s="19">
        <v>5493</v>
      </c>
      <c r="F1374" s="19">
        <v>5520</v>
      </c>
    </row>
    <row r="1375" spans="2:6" x14ac:dyDescent="0.25">
      <c r="B1375" s="20">
        <v>20050524</v>
      </c>
      <c r="C1375" s="19">
        <v>5516</v>
      </c>
      <c r="D1375" s="19">
        <v>5516.5</v>
      </c>
      <c r="E1375" s="19">
        <v>5485.5</v>
      </c>
      <c r="F1375" s="19">
        <v>5502.5</v>
      </c>
    </row>
    <row r="1376" spans="2:6" x14ac:dyDescent="0.25">
      <c r="B1376" s="20">
        <v>20050525</v>
      </c>
      <c r="C1376" s="19">
        <v>5497.5</v>
      </c>
      <c r="D1376" s="19">
        <v>5507.5</v>
      </c>
      <c r="E1376" s="19">
        <v>5479.5</v>
      </c>
      <c r="F1376" s="19">
        <v>5490</v>
      </c>
    </row>
    <row r="1377" spans="2:6" x14ac:dyDescent="0.25">
      <c r="B1377" s="20">
        <v>20050526</v>
      </c>
      <c r="C1377" s="19">
        <v>5499.5</v>
      </c>
      <c r="D1377" s="19">
        <v>5545</v>
      </c>
      <c r="E1377" s="19">
        <v>5496</v>
      </c>
      <c r="F1377" s="19">
        <v>5544</v>
      </c>
    </row>
    <row r="1378" spans="2:6" x14ac:dyDescent="0.25">
      <c r="B1378" s="20">
        <v>20050527</v>
      </c>
      <c r="C1378" s="19">
        <v>5545.5</v>
      </c>
      <c r="D1378" s="19">
        <v>5554.5</v>
      </c>
      <c r="E1378" s="19">
        <v>5531.5</v>
      </c>
      <c r="F1378" s="19">
        <v>5554.5</v>
      </c>
    </row>
    <row r="1379" spans="2:6" x14ac:dyDescent="0.25">
      <c r="B1379" s="20">
        <v>20050530</v>
      </c>
      <c r="C1379" s="19">
        <v>5548</v>
      </c>
      <c r="D1379" s="19">
        <v>5584.5</v>
      </c>
      <c r="E1379" s="19">
        <v>5541</v>
      </c>
      <c r="F1379" s="19">
        <v>5580</v>
      </c>
    </row>
    <row r="1380" spans="2:6" x14ac:dyDescent="0.25">
      <c r="B1380" s="20">
        <v>20050531</v>
      </c>
      <c r="C1380" s="19">
        <v>5580</v>
      </c>
      <c r="D1380" s="19">
        <v>5582.5</v>
      </c>
      <c r="E1380" s="19">
        <v>5558.5</v>
      </c>
      <c r="F1380" s="19">
        <v>5580</v>
      </c>
    </row>
    <row r="1381" spans="2:6" x14ac:dyDescent="0.25">
      <c r="B1381" s="20">
        <v>20050601</v>
      </c>
      <c r="C1381" s="19">
        <v>5576.5</v>
      </c>
      <c r="D1381" s="19">
        <v>5637</v>
      </c>
      <c r="E1381" s="19">
        <v>5568.5</v>
      </c>
      <c r="F1381" s="19">
        <v>5632.5</v>
      </c>
    </row>
    <row r="1382" spans="2:6" x14ac:dyDescent="0.25">
      <c r="B1382" s="20">
        <v>20050602</v>
      </c>
      <c r="C1382" s="19">
        <v>5621</v>
      </c>
      <c r="D1382" s="19">
        <v>5643.5</v>
      </c>
      <c r="E1382" s="19">
        <v>5614.5</v>
      </c>
      <c r="F1382" s="19">
        <v>5640</v>
      </c>
    </row>
    <row r="1383" spans="2:6" x14ac:dyDescent="0.25">
      <c r="B1383" s="20">
        <v>20050603</v>
      </c>
      <c r="C1383" s="19">
        <v>5651</v>
      </c>
      <c r="D1383" s="19">
        <v>5652</v>
      </c>
      <c r="E1383" s="19">
        <v>5593.5</v>
      </c>
      <c r="F1383" s="19">
        <v>5603</v>
      </c>
    </row>
    <row r="1384" spans="2:6" x14ac:dyDescent="0.25">
      <c r="B1384" s="20">
        <v>20050606</v>
      </c>
      <c r="C1384" s="19">
        <v>5618</v>
      </c>
      <c r="D1384" s="19">
        <v>5622</v>
      </c>
      <c r="E1384" s="19">
        <v>5589.5</v>
      </c>
      <c r="F1384" s="19">
        <v>5612</v>
      </c>
    </row>
    <row r="1385" spans="2:6" x14ac:dyDescent="0.25">
      <c r="B1385" s="20">
        <v>20050607</v>
      </c>
      <c r="C1385" s="19">
        <v>5618</v>
      </c>
      <c r="D1385" s="19">
        <v>5671</v>
      </c>
      <c r="E1385" s="19">
        <v>5614</v>
      </c>
      <c r="F1385" s="19">
        <v>5657</v>
      </c>
    </row>
    <row r="1386" spans="2:6" x14ac:dyDescent="0.25">
      <c r="B1386" s="20">
        <v>20050608</v>
      </c>
      <c r="C1386" s="19">
        <v>5648</v>
      </c>
      <c r="D1386" s="19">
        <v>5666.5</v>
      </c>
      <c r="E1386" s="19">
        <v>5642.5</v>
      </c>
      <c r="F1386" s="19">
        <v>5655</v>
      </c>
    </row>
    <row r="1387" spans="2:6" x14ac:dyDescent="0.25">
      <c r="B1387" s="20">
        <v>20050609</v>
      </c>
      <c r="C1387" s="19">
        <v>5647.5</v>
      </c>
      <c r="D1387" s="19">
        <v>5682</v>
      </c>
      <c r="E1387" s="19">
        <v>5634</v>
      </c>
      <c r="F1387" s="19">
        <v>5672.5</v>
      </c>
    </row>
    <row r="1388" spans="2:6" x14ac:dyDescent="0.25">
      <c r="B1388" s="20">
        <v>20050610</v>
      </c>
      <c r="C1388" s="19">
        <v>5682</v>
      </c>
      <c r="D1388" s="19">
        <v>5700</v>
      </c>
      <c r="E1388" s="19">
        <v>5669.5</v>
      </c>
      <c r="F1388" s="19">
        <v>5683.5</v>
      </c>
    </row>
    <row r="1389" spans="2:6" x14ac:dyDescent="0.25">
      <c r="B1389" s="20">
        <v>20050613</v>
      </c>
      <c r="C1389" s="19">
        <v>5698</v>
      </c>
      <c r="D1389" s="19">
        <v>5702.5</v>
      </c>
      <c r="E1389" s="19">
        <v>5664.5</v>
      </c>
      <c r="F1389" s="19">
        <v>5685</v>
      </c>
    </row>
    <row r="1390" spans="2:6" x14ac:dyDescent="0.25">
      <c r="B1390" s="20">
        <v>20050614</v>
      </c>
      <c r="C1390" s="19">
        <v>5691.5</v>
      </c>
      <c r="D1390" s="19">
        <v>5700.5</v>
      </c>
      <c r="E1390" s="19">
        <v>5676.5</v>
      </c>
      <c r="F1390" s="19">
        <v>5700.5</v>
      </c>
    </row>
    <row r="1391" spans="2:6" x14ac:dyDescent="0.25">
      <c r="B1391" s="20">
        <v>20050615</v>
      </c>
      <c r="C1391" s="19">
        <v>5696.5</v>
      </c>
      <c r="D1391" s="19">
        <v>5706.5</v>
      </c>
      <c r="E1391" s="19">
        <v>5632</v>
      </c>
      <c r="F1391" s="19">
        <v>5653</v>
      </c>
    </row>
    <row r="1392" spans="2:6" x14ac:dyDescent="0.25">
      <c r="B1392" s="20">
        <v>20050616</v>
      </c>
      <c r="C1392" s="19">
        <v>5673.5</v>
      </c>
      <c r="D1392" s="19">
        <v>5685</v>
      </c>
      <c r="E1392" s="19">
        <v>5650</v>
      </c>
      <c r="F1392" s="19">
        <v>5673</v>
      </c>
    </row>
    <row r="1393" spans="2:6" x14ac:dyDescent="0.25">
      <c r="B1393" s="20">
        <v>20050617</v>
      </c>
      <c r="C1393" s="19">
        <v>5684.5</v>
      </c>
      <c r="D1393" s="19">
        <v>5722</v>
      </c>
      <c r="E1393" s="19">
        <v>5682</v>
      </c>
      <c r="F1393" s="19">
        <v>5710</v>
      </c>
    </row>
    <row r="1394" spans="2:6" x14ac:dyDescent="0.25">
      <c r="B1394" s="20">
        <v>20050620</v>
      </c>
      <c r="C1394" s="19">
        <v>5698.5</v>
      </c>
      <c r="D1394" s="19">
        <v>5701</v>
      </c>
      <c r="E1394" s="19">
        <v>5656.5</v>
      </c>
      <c r="F1394" s="19">
        <v>5694</v>
      </c>
    </row>
    <row r="1395" spans="2:6" x14ac:dyDescent="0.25">
      <c r="B1395" s="20">
        <v>20050621</v>
      </c>
      <c r="C1395" s="19">
        <v>5703</v>
      </c>
      <c r="D1395" s="19">
        <v>5711.5</v>
      </c>
      <c r="E1395" s="19">
        <v>5691</v>
      </c>
      <c r="F1395" s="19">
        <v>5704</v>
      </c>
    </row>
    <row r="1396" spans="2:6" x14ac:dyDescent="0.25">
      <c r="B1396" s="20">
        <v>20050622</v>
      </c>
      <c r="C1396" s="19">
        <v>5705.5</v>
      </c>
      <c r="D1396" s="19">
        <v>5731.5</v>
      </c>
      <c r="E1396" s="19">
        <v>5694.5</v>
      </c>
      <c r="F1396" s="19">
        <v>5719</v>
      </c>
    </row>
    <row r="1397" spans="2:6" x14ac:dyDescent="0.25">
      <c r="B1397" s="20">
        <v>20050623</v>
      </c>
      <c r="C1397" s="19">
        <v>5722</v>
      </c>
      <c r="D1397" s="19">
        <v>5737.5</v>
      </c>
      <c r="E1397" s="19">
        <v>5693.5</v>
      </c>
      <c r="F1397" s="19">
        <v>5700</v>
      </c>
    </row>
    <row r="1398" spans="2:6" x14ac:dyDescent="0.25">
      <c r="B1398" s="20">
        <v>20050624</v>
      </c>
      <c r="C1398" s="19">
        <v>5676.5</v>
      </c>
      <c r="D1398" s="19">
        <v>5683.5</v>
      </c>
      <c r="E1398" s="19">
        <v>5651.5</v>
      </c>
      <c r="F1398" s="19">
        <v>5652</v>
      </c>
    </row>
    <row r="1399" spans="2:6" x14ac:dyDescent="0.25">
      <c r="B1399" s="20">
        <v>20050627</v>
      </c>
      <c r="C1399" s="19">
        <v>5634</v>
      </c>
      <c r="D1399" s="19">
        <v>5637.5</v>
      </c>
      <c r="E1399" s="19">
        <v>5602</v>
      </c>
      <c r="F1399" s="19">
        <v>5602</v>
      </c>
    </row>
    <row r="1400" spans="2:6" x14ac:dyDescent="0.25">
      <c r="B1400" s="20">
        <v>20050628</v>
      </c>
      <c r="C1400" s="19">
        <v>5627.5</v>
      </c>
      <c r="D1400" s="19">
        <v>5666</v>
      </c>
      <c r="E1400" s="19">
        <v>5622.5</v>
      </c>
      <c r="F1400" s="19">
        <v>5661.5</v>
      </c>
    </row>
    <row r="1401" spans="2:6" x14ac:dyDescent="0.25">
      <c r="B1401" s="20">
        <v>20050629</v>
      </c>
      <c r="C1401" s="19">
        <v>5663</v>
      </c>
      <c r="D1401" s="19">
        <v>5690</v>
      </c>
      <c r="E1401" s="19">
        <v>5653</v>
      </c>
      <c r="F1401" s="19">
        <v>5665</v>
      </c>
    </row>
    <row r="1402" spans="2:6" x14ac:dyDescent="0.25">
      <c r="B1402" s="20">
        <v>20050630</v>
      </c>
      <c r="C1402" s="19">
        <v>5669</v>
      </c>
      <c r="D1402" s="19">
        <v>5701</v>
      </c>
      <c r="E1402" s="19">
        <v>5667.5</v>
      </c>
      <c r="F1402" s="19">
        <v>5694.5</v>
      </c>
    </row>
    <row r="1403" spans="2:6" x14ac:dyDescent="0.25">
      <c r="B1403" s="20">
        <v>20050701</v>
      </c>
      <c r="C1403" s="19">
        <v>5671.5</v>
      </c>
      <c r="D1403" s="19">
        <v>5717.5</v>
      </c>
      <c r="E1403" s="19">
        <v>5671</v>
      </c>
      <c r="F1403" s="19">
        <v>5709.5</v>
      </c>
    </row>
    <row r="1404" spans="2:6" x14ac:dyDescent="0.25">
      <c r="B1404" s="20">
        <v>20050704</v>
      </c>
      <c r="C1404" s="19">
        <v>5709.5</v>
      </c>
      <c r="D1404" s="19">
        <v>5720.5</v>
      </c>
      <c r="E1404" s="19">
        <v>5704</v>
      </c>
      <c r="F1404" s="19">
        <v>5717</v>
      </c>
    </row>
    <row r="1405" spans="2:6" x14ac:dyDescent="0.25">
      <c r="B1405" s="20">
        <v>20050705</v>
      </c>
      <c r="C1405" s="19">
        <v>5713</v>
      </c>
      <c r="D1405" s="19">
        <v>5717</v>
      </c>
      <c r="E1405" s="19">
        <v>5669</v>
      </c>
      <c r="F1405" s="19">
        <v>5703.5</v>
      </c>
    </row>
    <row r="1406" spans="2:6" x14ac:dyDescent="0.25">
      <c r="B1406" s="20">
        <v>20050706</v>
      </c>
      <c r="C1406" s="19">
        <v>5706</v>
      </c>
      <c r="D1406" s="19">
        <v>5730</v>
      </c>
      <c r="E1406" s="19">
        <v>5699</v>
      </c>
      <c r="F1406" s="19">
        <v>5709</v>
      </c>
    </row>
    <row r="1407" spans="2:6" x14ac:dyDescent="0.25">
      <c r="B1407" s="20">
        <v>20050707</v>
      </c>
      <c r="C1407" s="19">
        <v>5681.5</v>
      </c>
      <c r="D1407" s="19">
        <v>5685.5</v>
      </c>
      <c r="E1407" s="19">
        <v>5537</v>
      </c>
      <c r="F1407" s="19">
        <v>5652</v>
      </c>
    </row>
    <row r="1408" spans="2:6" x14ac:dyDescent="0.25">
      <c r="B1408" s="20">
        <v>20050708</v>
      </c>
      <c r="C1408" s="19">
        <v>5665.5</v>
      </c>
      <c r="D1408" s="19">
        <v>5711</v>
      </c>
      <c r="E1408" s="19">
        <v>5648.5</v>
      </c>
      <c r="F1408" s="19">
        <v>5706</v>
      </c>
    </row>
    <row r="1409" spans="2:6" x14ac:dyDescent="0.25">
      <c r="B1409" s="20">
        <v>20050711</v>
      </c>
      <c r="C1409" s="19">
        <v>5715</v>
      </c>
      <c r="D1409" s="19">
        <v>5758</v>
      </c>
      <c r="E1409" s="19">
        <v>5712</v>
      </c>
      <c r="F1409" s="19">
        <v>5742</v>
      </c>
    </row>
    <row r="1410" spans="2:6" x14ac:dyDescent="0.25">
      <c r="B1410" s="20">
        <v>20050712</v>
      </c>
      <c r="C1410" s="19">
        <v>5749</v>
      </c>
      <c r="D1410" s="19">
        <v>5763</v>
      </c>
      <c r="E1410" s="19">
        <v>5727</v>
      </c>
      <c r="F1410" s="19">
        <v>5760</v>
      </c>
    </row>
    <row r="1411" spans="2:6" x14ac:dyDescent="0.25">
      <c r="B1411" s="20">
        <v>20050713</v>
      </c>
      <c r="C1411" s="19">
        <v>5747</v>
      </c>
      <c r="D1411" s="19">
        <v>5774.5</v>
      </c>
      <c r="E1411" s="19">
        <v>5746</v>
      </c>
      <c r="F1411" s="19">
        <v>5768</v>
      </c>
    </row>
    <row r="1412" spans="2:6" x14ac:dyDescent="0.25">
      <c r="B1412" s="20">
        <v>20050714</v>
      </c>
      <c r="C1412" s="19">
        <v>5780.5</v>
      </c>
      <c r="D1412" s="19">
        <v>5805.5</v>
      </c>
      <c r="E1412" s="19">
        <v>5776</v>
      </c>
      <c r="F1412" s="19">
        <v>5791.5</v>
      </c>
    </row>
    <row r="1413" spans="2:6" x14ac:dyDescent="0.25">
      <c r="B1413" s="20">
        <v>20050715</v>
      </c>
      <c r="C1413" s="19">
        <v>5792</v>
      </c>
      <c r="D1413" s="19">
        <v>5813.5</v>
      </c>
      <c r="E1413" s="19">
        <v>5779.5</v>
      </c>
      <c r="F1413" s="19">
        <v>5809.5</v>
      </c>
    </row>
    <row r="1414" spans="2:6" x14ac:dyDescent="0.25">
      <c r="B1414" s="20">
        <v>20050718</v>
      </c>
      <c r="C1414" s="19">
        <v>5809.5</v>
      </c>
      <c r="D1414" s="19">
        <v>5822</v>
      </c>
      <c r="E1414" s="19">
        <v>5793</v>
      </c>
      <c r="F1414" s="19">
        <v>5810</v>
      </c>
    </row>
    <row r="1415" spans="2:6" x14ac:dyDescent="0.25">
      <c r="B1415" s="20">
        <v>20050719</v>
      </c>
      <c r="C1415" s="19">
        <v>5814</v>
      </c>
      <c r="D1415" s="19">
        <v>5863</v>
      </c>
      <c r="E1415" s="19">
        <v>5807</v>
      </c>
      <c r="F1415" s="19">
        <v>5855.5</v>
      </c>
    </row>
    <row r="1416" spans="2:6" x14ac:dyDescent="0.25">
      <c r="B1416" s="20">
        <v>20050720</v>
      </c>
      <c r="C1416" s="19">
        <v>5847.5</v>
      </c>
      <c r="D1416" s="19">
        <v>5898.5</v>
      </c>
      <c r="E1416" s="19">
        <v>5843.5</v>
      </c>
      <c r="F1416" s="19">
        <v>5898.5</v>
      </c>
    </row>
    <row r="1417" spans="2:6" x14ac:dyDescent="0.25">
      <c r="B1417" s="20">
        <v>20050721</v>
      </c>
      <c r="C1417" s="19">
        <v>5897</v>
      </c>
      <c r="D1417" s="19">
        <v>5956</v>
      </c>
      <c r="E1417" s="19">
        <v>5893</v>
      </c>
      <c r="F1417" s="19">
        <v>5919</v>
      </c>
    </row>
    <row r="1418" spans="2:6" x14ac:dyDescent="0.25">
      <c r="B1418" s="20">
        <v>20050722</v>
      </c>
      <c r="C1418" s="19">
        <v>5917</v>
      </c>
      <c r="D1418" s="19">
        <v>5941</v>
      </c>
      <c r="E1418" s="19">
        <v>5902.5</v>
      </c>
      <c r="F1418" s="19">
        <v>5929</v>
      </c>
    </row>
    <row r="1419" spans="2:6" x14ac:dyDescent="0.25">
      <c r="B1419" s="20">
        <v>20050725</v>
      </c>
      <c r="C1419" s="19">
        <v>5932.5</v>
      </c>
      <c r="D1419" s="19">
        <v>5941.5</v>
      </c>
      <c r="E1419" s="19">
        <v>5906.5</v>
      </c>
      <c r="F1419" s="19">
        <v>5924.5</v>
      </c>
    </row>
    <row r="1420" spans="2:6" x14ac:dyDescent="0.25">
      <c r="B1420" s="20">
        <v>20050726</v>
      </c>
      <c r="C1420" s="19">
        <v>5924.5</v>
      </c>
      <c r="D1420" s="19">
        <v>5946.5</v>
      </c>
      <c r="E1420" s="19">
        <v>5917</v>
      </c>
      <c r="F1420" s="19">
        <v>5932</v>
      </c>
    </row>
    <row r="1421" spans="2:6" x14ac:dyDescent="0.25">
      <c r="B1421" s="20">
        <v>20050727</v>
      </c>
      <c r="C1421" s="19">
        <v>5931</v>
      </c>
      <c r="D1421" s="19">
        <v>5954</v>
      </c>
      <c r="E1421" s="19">
        <v>5927.5</v>
      </c>
      <c r="F1421" s="19">
        <v>5948</v>
      </c>
    </row>
    <row r="1422" spans="2:6" x14ac:dyDescent="0.25">
      <c r="B1422" s="20">
        <v>20050728</v>
      </c>
      <c r="C1422" s="19">
        <v>5953</v>
      </c>
      <c r="D1422" s="19">
        <v>5992</v>
      </c>
      <c r="E1422" s="19">
        <v>5947</v>
      </c>
      <c r="F1422" s="19">
        <v>5990.5</v>
      </c>
    </row>
    <row r="1423" spans="2:6" x14ac:dyDescent="0.25">
      <c r="B1423" s="20">
        <v>20050729</v>
      </c>
      <c r="C1423" s="19">
        <v>5990</v>
      </c>
      <c r="D1423" s="19">
        <v>6002</v>
      </c>
      <c r="E1423" s="19">
        <v>5959.5</v>
      </c>
      <c r="F1423" s="19">
        <v>5971.5</v>
      </c>
    </row>
    <row r="1424" spans="2:6" x14ac:dyDescent="0.25">
      <c r="B1424" s="20">
        <v>20050801</v>
      </c>
      <c r="C1424" s="19">
        <v>5972</v>
      </c>
      <c r="D1424" s="19">
        <v>5999.5</v>
      </c>
      <c r="E1424" s="19">
        <v>5963</v>
      </c>
      <c r="F1424" s="19">
        <v>5984</v>
      </c>
    </row>
    <row r="1425" spans="2:6" x14ac:dyDescent="0.25">
      <c r="B1425" s="20">
        <v>20050802</v>
      </c>
      <c r="C1425" s="19">
        <v>5981</v>
      </c>
      <c r="D1425" s="19">
        <v>6025</v>
      </c>
      <c r="E1425" s="19">
        <v>5980.5</v>
      </c>
      <c r="F1425" s="19">
        <v>6017.5</v>
      </c>
    </row>
    <row r="1426" spans="2:6" x14ac:dyDescent="0.25">
      <c r="B1426" s="20">
        <v>20050803</v>
      </c>
      <c r="C1426" s="19">
        <v>6014</v>
      </c>
      <c r="D1426" s="19">
        <v>6020.5</v>
      </c>
      <c r="E1426" s="19">
        <v>5986.5</v>
      </c>
      <c r="F1426" s="19">
        <v>6012</v>
      </c>
    </row>
    <row r="1427" spans="2:6" x14ac:dyDescent="0.25">
      <c r="B1427" s="20">
        <v>20050804</v>
      </c>
      <c r="C1427" s="19">
        <v>6008.5</v>
      </c>
      <c r="D1427" s="19">
        <v>6013</v>
      </c>
      <c r="E1427" s="19">
        <v>5922.5</v>
      </c>
      <c r="F1427" s="19">
        <v>5929</v>
      </c>
    </row>
    <row r="1428" spans="2:6" x14ac:dyDescent="0.25">
      <c r="B1428" s="20">
        <v>20050805</v>
      </c>
      <c r="C1428" s="19">
        <v>5933.5</v>
      </c>
      <c r="D1428" s="19">
        <v>5952.5</v>
      </c>
      <c r="E1428" s="19">
        <v>5903.5</v>
      </c>
      <c r="F1428" s="19">
        <v>5912</v>
      </c>
    </row>
    <row r="1429" spans="2:6" x14ac:dyDescent="0.25">
      <c r="B1429" s="20">
        <v>20050808</v>
      </c>
      <c r="C1429" s="19">
        <v>5923</v>
      </c>
      <c r="D1429" s="19">
        <v>5945.5</v>
      </c>
      <c r="E1429" s="19">
        <v>5905</v>
      </c>
      <c r="F1429" s="19">
        <v>5907</v>
      </c>
    </row>
    <row r="1430" spans="2:6" x14ac:dyDescent="0.25">
      <c r="B1430" s="20">
        <v>20050809</v>
      </c>
      <c r="C1430" s="19">
        <v>5917.5</v>
      </c>
      <c r="D1430" s="19">
        <v>5998</v>
      </c>
      <c r="E1430" s="19">
        <v>5917</v>
      </c>
      <c r="F1430" s="19">
        <v>5997</v>
      </c>
    </row>
    <row r="1431" spans="2:6" x14ac:dyDescent="0.25">
      <c r="B1431" s="20">
        <v>20050810</v>
      </c>
      <c r="C1431" s="19">
        <v>6011</v>
      </c>
      <c r="D1431" s="19">
        <v>6072</v>
      </c>
      <c r="E1431" s="19">
        <v>6010</v>
      </c>
      <c r="F1431" s="19">
        <v>6043</v>
      </c>
    </row>
    <row r="1432" spans="2:6" x14ac:dyDescent="0.25">
      <c r="B1432" s="20">
        <v>20050811</v>
      </c>
      <c r="C1432" s="19">
        <v>6044</v>
      </c>
      <c r="D1432" s="19">
        <v>6066</v>
      </c>
      <c r="E1432" s="19">
        <v>6017</v>
      </c>
      <c r="F1432" s="19">
        <v>6032</v>
      </c>
    </row>
    <row r="1433" spans="2:6" x14ac:dyDescent="0.25">
      <c r="B1433" s="20">
        <v>20050812</v>
      </c>
      <c r="C1433" s="19">
        <v>6051.5</v>
      </c>
      <c r="D1433" s="19">
        <v>6054.5</v>
      </c>
      <c r="E1433" s="19">
        <v>5999.5</v>
      </c>
      <c r="F1433" s="19">
        <v>6006.5</v>
      </c>
    </row>
    <row r="1434" spans="2:6" x14ac:dyDescent="0.25">
      <c r="B1434" s="20">
        <v>20050815</v>
      </c>
      <c r="C1434" s="19">
        <v>6017</v>
      </c>
      <c r="D1434" s="19">
        <v>6032.5</v>
      </c>
      <c r="E1434" s="19">
        <v>5994.5</v>
      </c>
      <c r="F1434" s="19">
        <v>6027</v>
      </c>
    </row>
    <row r="1435" spans="2:6" x14ac:dyDescent="0.25">
      <c r="B1435" s="20">
        <v>20050816</v>
      </c>
      <c r="C1435" s="19">
        <v>6029.5</v>
      </c>
      <c r="D1435" s="19">
        <v>6036</v>
      </c>
      <c r="E1435" s="19">
        <v>5948.5</v>
      </c>
      <c r="F1435" s="19">
        <v>5954</v>
      </c>
    </row>
    <row r="1436" spans="2:6" x14ac:dyDescent="0.25">
      <c r="B1436" s="20">
        <v>20050817</v>
      </c>
      <c r="C1436" s="19">
        <v>5947</v>
      </c>
      <c r="D1436" s="19">
        <v>5975</v>
      </c>
      <c r="E1436" s="19">
        <v>5921</v>
      </c>
      <c r="F1436" s="19">
        <v>5967</v>
      </c>
    </row>
    <row r="1437" spans="2:6" x14ac:dyDescent="0.25">
      <c r="B1437" s="20">
        <v>20050818</v>
      </c>
      <c r="C1437" s="19">
        <v>5957.5</v>
      </c>
      <c r="D1437" s="19">
        <v>5965.5</v>
      </c>
      <c r="E1437" s="19">
        <v>5912.5</v>
      </c>
      <c r="F1437" s="19">
        <v>5938.5</v>
      </c>
    </row>
    <row r="1438" spans="2:6" x14ac:dyDescent="0.25">
      <c r="B1438" s="20">
        <v>20050819</v>
      </c>
      <c r="C1438" s="19">
        <v>5934.5</v>
      </c>
      <c r="D1438" s="19">
        <v>6012.5</v>
      </c>
      <c r="E1438" s="19">
        <v>5930.5</v>
      </c>
      <c r="F1438" s="19">
        <v>6001</v>
      </c>
    </row>
    <row r="1439" spans="2:6" x14ac:dyDescent="0.25">
      <c r="B1439" s="20">
        <v>20050822</v>
      </c>
      <c r="C1439" s="19">
        <v>6015</v>
      </c>
      <c r="D1439" s="19">
        <v>6034</v>
      </c>
      <c r="E1439" s="19">
        <v>5978</v>
      </c>
      <c r="F1439" s="19">
        <v>6002</v>
      </c>
    </row>
    <row r="1440" spans="2:6" x14ac:dyDescent="0.25">
      <c r="B1440" s="20">
        <v>20050823</v>
      </c>
      <c r="C1440" s="19">
        <v>6006.5</v>
      </c>
      <c r="D1440" s="19">
        <v>6012</v>
      </c>
      <c r="E1440" s="19">
        <v>5973</v>
      </c>
      <c r="F1440" s="19">
        <v>5985</v>
      </c>
    </row>
    <row r="1441" spans="2:6" x14ac:dyDescent="0.25">
      <c r="B1441" s="20">
        <v>20050824</v>
      </c>
      <c r="C1441" s="19">
        <v>5985</v>
      </c>
      <c r="D1441" s="19">
        <v>6008</v>
      </c>
      <c r="E1441" s="19">
        <v>5953</v>
      </c>
      <c r="F1441" s="19">
        <v>5995</v>
      </c>
    </row>
    <row r="1442" spans="2:6" x14ac:dyDescent="0.25">
      <c r="B1442" s="20">
        <v>20050825</v>
      </c>
      <c r="C1442" s="19">
        <v>5949</v>
      </c>
      <c r="D1442" s="19">
        <v>5961.5</v>
      </c>
      <c r="E1442" s="19">
        <v>5921</v>
      </c>
      <c r="F1442" s="19">
        <v>5923.5</v>
      </c>
    </row>
    <row r="1443" spans="2:6" x14ac:dyDescent="0.25">
      <c r="B1443" s="20">
        <v>20050826</v>
      </c>
      <c r="C1443" s="19">
        <v>5939</v>
      </c>
      <c r="D1443" s="19">
        <v>5958</v>
      </c>
      <c r="E1443" s="19">
        <v>5858</v>
      </c>
      <c r="F1443" s="19">
        <v>5861</v>
      </c>
    </row>
    <row r="1444" spans="2:6" x14ac:dyDescent="0.25">
      <c r="B1444" s="20">
        <v>20050829</v>
      </c>
      <c r="C1444" s="19">
        <v>5823</v>
      </c>
      <c r="D1444" s="19">
        <v>5916.5</v>
      </c>
      <c r="E1444" s="19">
        <v>5812.5</v>
      </c>
      <c r="F1444" s="19">
        <v>5912.5</v>
      </c>
    </row>
    <row r="1445" spans="2:6" x14ac:dyDescent="0.25">
      <c r="B1445" s="20">
        <v>20050830</v>
      </c>
      <c r="C1445" s="19">
        <v>5909</v>
      </c>
      <c r="D1445" s="19">
        <v>5915</v>
      </c>
      <c r="E1445" s="19">
        <v>5860</v>
      </c>
      <c r="F1445" s="19">
        <v>5884.5</v>
      </c>
    </row>
    <row r="1446" spans="2:6" x14ac:dyDescent="0.25">
      <c r="B1446" s="20">
        <v>20050831</v>
      </c>
      <c r="C1446" s="19">
        <v>5872</v>
      </c>
      <c r="D1446" s="19">
        <v>5914.5</v>
      </c>
      <c r="E1446" s="19">
        <v>5867.5</v>
      </c>
      <c r="F1446" s="19">
        <v>5911.5</v>
      </c>
    </row>
    <row r="1447" spans="2:6" x14ac:dyDescent="0.25">
      <c r="B1447" s="20">
        <v>20050901</v>
      </c>
      <c r="C1447" s="19">
        <v>5929</v>
      </c>
      <c r="D1447" s="19">
        <v>5951.5</v>
      </c>
      <c r="E1447" s="19">
        <v>5890</v>
      </c>
      <c r="F1447" s="19">
        <v>5906.5</v>
      </c>
    </row>
    <row r="1448" spans="2:6" x14ac:dyDescent="0.25">
      <c r="B1448" s="20">
        <v>20050902</v>
      </c>
      <c r="C1448" s="19">
        <v>5919</v>
      </c>
      <c r="D1448" s="19">
        <v>5939.5</v>
      </c>
      <c r="E1448" s="19">
        <v>5894</v>
      </c>
      <c r="F1448" s="19">
        <v>5919.5</v>
      </c>
    </row>
    <row r="1449" spans="2:6" x14ac:dyDescent="0.25">
      <c r="B1449" s="20">
        <v>20050905</v>
      </c>
      <c r="C1449" s="19">
        <v>5926</v>
      </c>
      <c r="D1449" s="19">
        <v>5994</v>
      </c>
      <c r="E1449" s="19">
        <v>5920.5</v>
      </c>
      <c r="F1449" s="19">
        <v>5976</v>
      </c>
    </row>
    <row r="1450" spans="2:6" x14ac:dyDescent="0.25">
      <c r="B1450" s="20">
        <v>20050906</v>
      </c>
      <c r="C1450" s="19">
        <v>5980.5</v>
      </c>
      <c r="D1450" s="19">
        <v>6051.5</v>
      </c>
      <c r="E1450" s="19">
        <v>5978.5</v>
      </c>
      <c r="F1450" s="19">
        <v>6051</v>
      </c>
    </row>
    <row r="1451" spans="2:6" x14ac:dyDescent="0.25">
      <c r="B1451" s="20">
        <v>20050907</v>
      </c>
      <c r="C1451" s="19">
        <v>6059</v>
      </c>
      <c r="D1451" s="19">
        <v>6080</v>
      </c>
      <c r="E1451" s="19">
        <v>6041.5</v>
      </c>
      <c r="F1451" s="19">
        <v>6065</v>
      </c>
    </row>
    <row r="1452" spans="2:6" x14ac:dyDescent="0.25">
      <c r="B1452" s="20">
        <v>20050908</v>
      </c>
      <c r="C1452" s="19">
        <v>6065.5</v>
      </c>
      <c r="D1452" s="19">
        <v>6074.5</v>
      </c>
      <c r="E1452" s="19">
        <v>6041.5</v>
      </c>
      <c r="F1452" s="19">
        <v>6062</v>
      </c>
    </row>
    <row r="1453" spans="2:6" x14ac:dyDescent="0.25">
      <c r="B1453" s="20">
        <v>20050909</v>
      </c>
      <c r="C1453" s="19">
        <v>6077</v>
      </c>
      <c r="D1453" s="19">
        <v>6094</v>
      </c>
      <c r="E1453" s="19">
        <v>6038.5</v>
      </c>
      <c r="F1453" s="19">
        <v>6094</v>
      </c>
    </row>
    <row r="1454" spans="2:6" x14ac:dyDescent="0.25">
      <c r="B1454" s="20">
        <v>20050912</v>
      </c>
      <c r="C1454" s="19">
        <v>6100.5</v>
      </c>
      <c r="D1454" s="19">
        <v>6110</v>
      </c>
      <c r="E1454" s="19">
        <v>6052.5</v>
      </c>
      <c r="F1454" s="19">
        <v>6063</v>
      </c>
    </row>
    <row r="1455" spans="2:6" x14ac:dyDescent="0.25">
      <c r="B1455" s="20">
        <v>20050913</v>
      </c>
      <c r="C1455" s="19">
        <v>6071</v>
      </c>
      <c r="D1455" s="19">
        <v>6071</v>
      </c>
      <c r="E1455" s="19">
        <v>5968.5</v>
      </c>
      <c r="F1455" s="19">
        <v>5983.5</v>
      </c>
    </row>
    <row r="1456" spans="2:6" x14ac:dyDescent="0.25">
      <c r="B1456" s="20">
        <v>20050914</v>
      </c>
      <c r="C1456" s="19">
        <v>5985</v>
      </c>
      <c r="D1456" s="19">
        <v>6008</v>
      </c>
      <c r="E1456" s="19">
        <v>5959</v>
      </c>
      <c r="F1456" s="19">
        <v>5978</v>
      </c>
    </row>
    <row r="1457" spans="2:6" x14ac:dyDescent="0.25">
      <c r="B1457" s="20">
        <v>20050915</v>
      </c>
      <c r="C1457" s="19">
        <v>5982.5</v>
      </c>
      <c r="D1457" s="19">
        <v>5998</v>
      </c>
      <c r="E1457" s="19">
        <v>5960.5</v>
      </c>
      <c r="F1457" s="19">
        <v>5969</v>
      </c>
    </row>
    <row r="1458" spans="2:6" x14ac:dyDescent="0.25">
      <c r="B1458" s="20">
        <v>20050916</v>
      </c>
      <c r="C1458" s="19">
        <v>5989.5</v>
      </c>
      <c r="D1458" s="19">
        <v>6075.5</v>
      </c>
      <c r="E1458" s="19">
        <v>5984.5</v>
      </c>
      <c r="F1458" s="19">
        <v>6066.5</v>
      </c>
    </row>
    <row r="1459" spans="2:6" x14ac:dyDescent="0.25">
      <c r="B1459" s="20">
        <v>20050919</v>
      </c>
      <c r="C1459" s="19">
        <v>5946</v>
      </c>
      <c r="D1459" s="19">
        <v>6020.5</v>
      </c>
      <c r="E1459" s="19">
        <v>5941</v>
      </c>
      <c r="F1459" s="19">
        <v>6003.5</v>
      </c>
    </row>
    <row r="1460" spans="2:6" x14ac:dyDescent="0.25">
      <c r="B1460" s="20">
        <v>20050920</v>
      </c>
      <c r="C1460" s="19">
        <v>6011.5</v>
      </c>
      <c r="D1460" s="19">
        <v>6041</v>
      </c>
      <c r="E1460" s="19">
        <v>5999</v>
      </c>
      <c r="F1460" s="19">
        <v>6020</v>
      </c>
    </row>
    <row r="1461" spans="2:6" x14ac:dyDescent="0.25">
      <c r="B1461" s="20">
        <v>20050921</v>
      </c>
      <c r="C1461" s="19">
        <v>5996</v>
      </c>
      <c r="D1461" s="19">
        <v>6003</v>
      </c>
      <c r="E1461" s="19">
        <v>5919.5</v>
      </c>
      <c r="F1461" s="19">
        <v>5926.5</v>
      </c>
    </row>
    <row r="1462" spans="2:6" x14ac:dyDescent="0.25">
      <c r="B1462" s="20">
        <v>20050922</v>
      </c>
      <c r="C1462" s="19">
        <v>5921</v>
      </c>
      <c r="D1462" s="19">
        <v>5944</v>
      </c>
      <c r="E1462" s="19">
        <v>5897.5</v>
      </c>
      <c r="F1462" s="19">
        <v>5935.5</v>
      </c>
    </row>
    <row r="1463" spans="2:6" x14ac:dyDescent="0.25">
      <c r="B1463" s="20">
        <v>20050923</v>
      </c>
      <c r="C1463" s="19">
        <v>5940</v>
      </c>
      <c r="D1463" s="19">
        <v>5974</v>
      </c>
      <c r="E1463" s="19">
        <v>5925.5</v>
      </c>
      <c r="F1463" s="19">
        <v>5973</v>
      </c>
    </row>
    <row r="1464" spans="2:6" x14ac:dyDescent="0.25">
      <c r="B1464" s="20">
        <v>20050926</v>
      </c>
      <c r="C1464" s="19">
        <v>6013</v>
      </c>
      <c r="D1464" s="19">
        <v>6074</v>
      </c>
      <c r="E1464" s="19">
        <v>6010</v>
      </c>
      <c r="F1464" s="19">
        <v>6048</v>
      </c>
    </row>
    <row r="1465" spans="2:6" x14ac:dyDescent="0.25">
      <c r="B1465" s="20">
        <v>20050927</v>
      </c>
      <c r="C1465" s="19">
        <v>6051.5</v>
      </c>
      <c r="D1465" s="19">
        <v>6062.5</v>
      </c>
      <c r="E1465" s="19">
        <v>6027</v>
      </c>
      <c r="F1465" s="19">
        <v>6050</v>
      </c>
    </row>
    <row r="1466" spans="2:6" x14ac:dyDescent="0.25">
      <c r="B1466" s="20">
        <v>20050928</v>
      </c>
      <c r="C1466" s="19">
        <v>6071</v>
      </c>
      <c r="D1466" s="19">
        <v>6123.5</v>
      </c>
      <c r="E1466" s="19">
        <v>6068</v>
      </c>
      <c r="F1466" s="19">
        <v>6095</v>
      </c>
    </row>
    <row r="1467" spans="2:6" x14ac:dyDescent="0.25">
      <c r="B1467" s="20">
        <v>20050929</v>
      </c>
      <c r="C1467" s="19">
        <v>6124</v>
      </c>
      <c r="D1467" s="19">
        <v>6129</v>
      </c>
      <c r="E1467" s="19">
        <v>6073.5</v>
      </c>
      <c r="F1467" s="19">
        <v>6126.5</v>
      </c>
    </row>
    <row r="1468" spans="2:6" x14ac:dyDescent="0.25">
      <c r="B1468" s="20">
        <v>20050930</v>
      </c>
      <c r="C1468" s="19">
        <v>6131.5</v>
      </c>
      <c r="D1468" s="19">
        <v>6134</v>
      </c>
      <c r="E1468" s="19">
        <v>6088.5</v>
      </c>
      <c r="F1468" s="19">
        <v>6112.5</v>
      </c>
    </row>
    <row r="1469" spans="2:6" x14ac:dyDescent="0.25">
      <c r="B1469" s="20">
        <v>20051003</v>
      </c>
      <c r="C1469" s="19">
        <v>6131.5</v>
      </c>
      <c r="D1469" s="19">
        <v>6154</v>
      </c>
      <c r="E1469" s="19">
        <v>6117</v>
      </c>
      <c r="F1469" s="19">
        <v>6147</v>
      </c>
    </row>
    <row r="1470" spans="2:6" x14ac:dyDescent="0.25">
      <c r="B1470" s="20">
        <v>20051004</v>
      </c>
      <c r="C1470" s="19">
        <v>6156.5</v>
      </c>
      <c r="D1470" s="19">
        <v>6213</v>
      </c>
      <c r="E1470" s="19">
        <v>6131.5</v>
      </c>
      <c r="F1470" s="19">
        <v>6198</v>
      </c>
    </row>
    <row r="1471" spans="2:6" x14ac:dyDescent="0.25">
      <c r="B1471" s="20">
        <v>20051005</v>
      </c>
      <c r="C1471" s="19">
        <v>6162</v>
      </c>
      <c r="D1471" s="19">
        <v>6173.5</v>
      </c>
      <c r="E1471" s="19">
        <v>6122</v>
      </c>
      <c r="F1471" s="19">
        <v>6133.5</v>
      </c>
    </row>
    <row r="1472" spans="2:6" x14ac:dyDescent="0.25">
      <c r="B1472" s="20">
        <v>20051006</v>
      </c>
      <c r="C1472" s="19">
        <v>6077.5</v>
      </c>
      <c r="D1472" s="19">
        <v>6094</v>
      </c>
      <c r="E1472" s="19">
        <v>6033.5</v>
      </c>
      <c r="F1472" s="19">
        <v>6035.5</v>
      </c>
    </row>
    <row r="1473" spans="2:6" x14ac:dyDescent="0.25">
      <c r="B1473" s="20">
        <v>20051007</v>
      </c>
      <c r="C1473" s="19">
        <v>6064</v>
      </c>
      <c r="D1473" s="19">
        <v>6100</v>
      </c>
      <c r="E1473" s="19">
        <v>6049.5</v>
      </c>
      <c r="F1473" s="19">
        <v>6068</v>
      </c>
    </row>
    <row r="1474" spans="2:6" x14ac:dyDescent="0.25">
      <c r="B1474" s="20">
        <v>20051010</v>
      </c>
      <c r="C1474" s="19">
        <v>6092</v>
      </c>
      <c r="D1474" s="19">
        <v>6123</v>
      </c>
      <c r="E1474" s="19">
        <v>6071.5</v>
      </c>
      <c r="F1474" s="19">
        <v>6082</v>
      </c>
    </row>
    <row r="1475" spans="2:6" x14ac:dyDescent="0.25">
      <c r="B1475" s="20">
        <v>20051011</v>
      </c>
      <c r="C1475" s="19">
        <v>6091</v>
      </c>
      <c r="D1475" s="19">
        <v>6132.5</v>
      </c>
      <c r="E1475" s="19">
        <v>6080</v>
      </c>
      <c r="F1475" s="19">
        <v>6087</v>
      </c>
    </row>
    <row r="1476" spans="2:6" x14ac:dyDescent="0.25">
      <c r="B1476" s="20">
        <v>20051012</v>
      </c>
      <c r="C1476" s="19">
        <v>6058.5</v>
      </c>
      <c r="D1476" s="19">
        <v>6085</v>
      </c>
      <c r="E1476" s="19">
        <v>6003.5</v>
      </c>
      <c r="F1476" s="19">
        <v>6011</v>
      </c>
    </row>
    <row r="1477" spans="2:6" x14ac:dyDescent="0.25">
      <c r="B1477" s="20">
        <v>20051013</v>
      </c>
      <c r="C1477" s="19">
        <v>6023.5</v>
      </c>
      <c r="D1477" s="19">
        <v>6058.5</v>
      </c>
      <c r="E1477" s="19">
        <v>5976</v>
      </c>
      <c r="F1477" s="19">
        <v>5997</v>
      </c>
    </row>
    <row r="1478" spans="2:6" x14ac:dyDescent="0.25">
      <c r="B1478" s="20">
        <v>20051014</v>
      </c>
      <c r="C1478" s="19">
        <v>6018</v>
      </c>
      <c r="D1478" s="19">
        <v>6058</v>
      </c>
      <c r="E1478" s="19">
        <v>5996.5</v>
      </c>
      <c r="F1478" s="19">
        <v>6036.5</v>
      </c>
    </row>
    <row r="1479" spans="2:6" x14ac:dyDescent="0.25">
      <c r="B1479" s="20">
        <v>20051017</v>
      </c>
      <c r="C1479" s="19">
        <v>6051</v>
      </c>
      <c r="D1479" s="19">
        <v>6064</v>
      </c>
      <c r="E1479" s="19">
        <v>6010</v>
      </c>
      <c r="F1479" s="19">
        <v>6020</v>
      </c>
    </row>
    <row r="1480" spans="2:6" x14ac:dyDescent="0.25">
      <c r="B1480" s="20">
        <v>20051018</v>
      </c>
      <c r="C1480" s="19">
        <v>6050</v>
      </c>
      <c r="D1480" s="19">
        <v>6057.5</v>
      </c>
      <c r="E1480" s="19">
        <v>5987.5</v>
      </c>
      <c r="F1480" s="19">
        <v>5995</v>
      </c>
    </row>
    <row r="1481" spans="2:6" x14ac:dyDescent="0.25">
      <c r="B1481" s="20">
        <v>20051019</v>
      </c>
      <c r="C1481" s="19">
        <v>5940</v>
      </c>
      <c r="D1481" s="19">
        <v>5960.5</v>
      </c>
      <c r="E1481" s="19">
        <v>5887.5</v>
      </c>
      <c r="F1481" s="19">
        <v>5952.5</v>
      </c>
    </row>
    <row r="1482" spans="2:6" x14ac:dyDescent="0.25">
      <c r="B1482" s="20">
        <v>20051020</v>
      </c>
      <c r="C1482" s="19">
        <v>5983</v>
      </c>
      <c r="D1482" s="19">
        <v>5995</v>
      </c>
      <c r="E1482" s="19">
        <v>5908</v>
      </c>
      <c r="F1482" s="19">
        <v>5908</v>
      </c>
    </row>
    <row r="1483" spans="2:6" x14ac:dyDescent="0.25">
      <c r="B1483" s="20">
        <v>20051021</v>
      </c>
      <c r="C1483" s="19">
        <v>5906</v>
      </c>
      <c r="D1483" s="19">
        <v>5933</v>
      </c>
      <c r="E1483" s="19">
        <v>5881</v>
      </c>
      <c r="F1483" s="19">
        <v>5921</v>
      </c>
    </row>
    <row r="1484" spans="2:6" x14ac:dyDescent="0.25">
      <c r="B1484" s="20">
        <v>20051024</v>
      </c>
      <c r="C1484" s="19">
        <v>5904.5</v>
      </c>
      <c r="D1484" s="19">
        <v>5982.5</v>
      </c>
      <c r="E1484" s="19">
        <v>5902.5</v>
      </c>
      <c r="F1484" s="19">
        <v>5982</v>
      </c>
    </row>
    <row r="1485" spans="2:6" x14ac:dyDescent="0.25">
      <c r="B1485" s="20">
        <v>20051025</v>
      </c>
      <c r="C1485" s="19">
        <v>5985</v>
      </c>
      <c r="D1485" s="19">
        <v>5992.5</v>
      </c>
      <c r="E1485" s="19">
        <v>5900</v>
      </c>
      <c r="F1485" s="19">
        <v>5900</v>
      </c>
    </row>
    <row r="1486" spans="2:6" x14ac:dyDescent="0.25">
      <c r="B1486" s="20">
        <v>20051026</v>
      </c>
      <c r="C1486" s="19">
        <v>5946</v>
      </c>
      <c r="D1486" s="19">
        <v>5978</v>
      </c>
      <c r="E1486" s="19">
        <v>5923</v>
      </c>
      <c r="F1486" s="19">
        <v>5942</v>
      </c>
    </row>
    <row r="1487" spans="2:6" x14ac:dyDescent="0.25">
      <c r="B1487" s="20">
        <v>20051027</v>
      </c>
      <c r="C1487" s="19">
        <v>5926</v>
      </c>
      <c r="D1487" s="19">
        <v>5936.5</v>
      </c>
      <c r="E1487" s="19">
        <v>5852</v>
      </c>
      <c r="F1487" s="19">
        <v>5879</v>
      </c>
    </row>
    <row r="1488" spans="2:6" x14ac:dyDescent="0.25">
      <c r="B1488" s="20">
        <v>20051028</v>
      </c>
      <c r="C1488" s="19">
        <v>5860.5</v>
      </c>
      <c r="D1488" s="19">
        <v>5918.5</v>
      </c>
      <c r="E1488" s="19">
        <v>5823</v>
      </c>
      <c r="F1488" s="19">
        <v>5915.5</v>
      </c>
    </row>
    <row r="1489" spans="2:6" x14ac:dyDescent="0.25">
      <c r="B1489" s="20">
        <v>20051031</v>
      </c>
      <c r="C1489" s="19">
        <v>5945</v>
      </c>
      <c r="D1489" s="19">
        <v>5991</v>
      </c>
      <c r="E1489" s="19">
        <v>5941</v>
      </c>
      <c r="F1489" s="19">
        <v>5973</v>
      </c>
    </row>
    <row r="1490" spans="2:6" x14ac:dyDescent="0.25">
      <c r="B1490" s="20">
        <v>20051101</v>
      </c>
      <c r="C1490" s="19">
        <v>5985</v>
      </c>
      <c r="D1490" s="19">
        <v>5997</v>
      </c>
      <c r="E1490" s="19">
        <v>5965</v>
      </c>
      <c r="F1490" s="19">
        <v>5974.5</v>
      </c>
    </row>
    <row r="1491" spans="2:6" x14ac:dyDescent="0.25">
      <c r="B1491" s="20">
        <v>20051102</v>
      </c>
      <c r="C1491" s="19">
        <v>5985.5</v>
      </c>
      <c r="D1491" s="19">
        <v>6039</v>
      </c>
      <c r="E1491" s="19">
        <v>5949.5</v>
      </c>
      <c r="F1491" s="19">
        <v>6036</v>
      </c>
    </row>
    <row r="1492" spans="2:6" x14ac:dyDescent="0.25">
      <c r="B1492" s="20">
        <v>20051103</v>
      </c>
      <c r="C1492" s="19">
        <v>6038.5</v>
      </c>
      <c r="D1492" s="19">
        <v>6073.5</v>
      </c>
      <c r="E1492" s="19">
        <v>6024</v>
      </c>
      <c r="F1492" s="19">
        <v>6060</v>
      </c>
    </row>
    <row r="1493" spans="2:6" x14ac:dyDescent="0.25">
      <c r="B1493" s="20">
        <v>20051104</v>
      </c>
      <c r="C1493" s="19">
        <v>6055</v>
      </c>
      <c r="D1493" s="19">
        <v>6073</v>
      </c>
      <c r="E1493" s="19">
        <v>6034.5</v>
      </c>
      <c r="F1493" s="19">
        <v>6036.5</v>
      </c>
    </row>
    <row r="1494" spans="2:6" x14ac:dyDescent="0.25">
      <c r="B1494" s="20">
        <v>20051107</v>
      </c>
      <c r="C1494" s="19">
        <v>6050</v>
      </c>
      <c r="D1494" s="19">
        <v>6092.5</v>
      </c>
      <c r="E1494" s="19">
        <v>6039.5</v>
      </c>
      <c r="F1494" s="19">
        <v>6083.5</v>
      </c>
    </row>
    <row r="1495" spans="2:6" x14ac:dyDescent="0.25">
      <c r="B1495" s="20">
        <v>20051108</v>
      </c>
      <c r="C1495" s="19">
        <v>6089.5</v>
      </c>
      <c r="D1495" s="19">
        <v>6105</v>
      </c>
      <c r="E1495" s="19">
        <v>6049.5</v>
      </c>
      <c r="F1495" s="19">
        <v>6068.5</v>
      </c>
    </row>
    <row r="1496" spans="2:6" x14ac:dyDescent="0.25">
      <c r="B1496" s="20">
        <v>20051109</v>
      </c>
      <c r="C1496" s="19">
        <v>6080.5</v>
      </c>
      <c r="D1496" s="19">
        <v>6110</v>
      </c>
      <c r="E1496" s="19">
        <v>6055.5</v>
      </c>
      <c r="F1496" s="19">
        <v>6096</v>
      </c>
    </row>
    <row r="1497" spans="2:6" x14ac:dyDescent="0.25">
      <c r="B1497" s="20">
        <v>20051110</v>
      </c>
      <c r="C1497" s="19">
        <v>6093</v>
      </c>
      <c r="D1497" s="19">
        <v>6128.5</v>
      </c>
      <c r="E1497" s="19">
        <v>6057.5</v>
      </c>
      <c r="F1497" s="19">
        <v>6121</v>
      </c>
    </row>
    <row r="1498" spans="2:6" x14ac:dyDescent="0.25">
      <c r="B1498" s="20">
        <v>20051111</v>
      </c>
      <c r="C1498" s="19">
        <v>6140.5</v>
      </c>
      <c r="D1498" s="19">
        <v>6151</v>
      </c>
      <c r="E1498" s="19">
        <v>6122</v>
      </c>
      <c r="F1498" s="19">
        <v>6145.5</v>
      </c>
    </row>
    <row r="1499" spans="2:6" x14ac:dyDescent="0.25">
      <c r="B1499" s="20">
        <v>20051114</v>
      </c>
      <c r="C1499" s="19">
        <v>6140.5</v>
      </c>
      <c r="D1499" s="19">
        <v>6162.5</v>
      </c>
      <c r="E1499" s="19">
        <v>6131</v>
      </c>
      <c r="F1499" s="19">
        <v>6147</v>
      </c>
    </row>
    <row r="1500" spans="2:6" x14ac:dyDescent="0.25">
      <c r="B1500" s="20">
        <v>20051115</v>
      </c>
      <c r="C1500" s="19">
        <v>6138.5</v>
      </c>
      <c r="D1500" s="19">
        <v>6183.5</v>
      </c>
      <c r="E1500" s="19">
        <v>6132.5</v>
      </c>
      <c r="F1500" s="19">
        <v>6161.5</v>
      </c>
    </row>
    <row r="1501" spans="2:6" x14ac:dyDescent="0.25">
      <c r="B1501" s="20">
        <v>20051116</v>
      </c>
      <c r="C1501" s="19">
        <v>6163.5</v>
      </c>
      <c r="D1501" s="19">
        <v>6170.5</v>
      </c>
      <c r="E1501" s="19">
        <v>6118</v>
      </c>
      <c r="F1501" s="19">
        <v>6135</v>
      </c>
    </row>
    <row r="1502" spans="2:6" x14ac:dyDescent="0.25">
      <c r="B1502" s="20">
        <v>20051117</v>
      </c>
      <c r="C1502" s="19">
        <v>6166</v>
      </c>
      <c r="D1502" s="19">
        <v>6185.5</v>
      </c>
      <c r="E1502" s="19">
        <v>6143</v>
      </c>
      <c r="F1502" s="19">
        <v>6159</v>
      </c>
    </row>
    <row r="1503" spans="2:6" x14ac:dyDescent="0.25">
      <c r="B1503" s="20">
        <v>20051118</v>
      </c>
      <c r="C1503" s="19">
        <v>6203</v>
      </c>
      <c r="D1503" s="19">
        <v>6216.5</v>
      </c>
      <c r="E1503" s="19">
        <v>6162.5</v>
      </c>
      <c r="F1503" s="19">
        <v>6191</v>
      </c>
    </row>
    <row r="1504" spans="2:6" x14ac:dyDescent="0.25">
      <c r="B1504" s="20">
        <v>20051121</v>
      </c>
      <c r="C1504" s="19">
        <v>6195</v>
      </c>
      <c r="D1504" s="19">
        <v>6236</v>
      </c>
      <c r="E1504" s="19">
        <v>6180.5</v>
      </c>
      <c r="F1504" s="19">
        <v>6229</v>
      </c>
    </row>
    <row r="1505" spans="2:6" x14ac:dyDescent="0.25">
      <c r="B1505" s="20">
        <v>20051122</v>
      </c>
      <c r="C1505" s="19">
        <v>6234</v>
      </c>
      <c r="D1505" s="19">
        <v>6236.5</v>
      </c>
      <c r="E1505" s="19">
        <v>6215</v>
      </c>
      <c r="F1505" s="19">
        <v>6230</v>
      </c>
    </row>
    <row r="1506" spans="2:6" x14ac:dyDescent="0.25">
      <c r="B1506" s="20">
        <v>20051123</v>
      </c>
      <c r="C1506" s="19">
        <v>6256.5</v>
      </c>
      <c r="D1506" s="19">
        <v>6259</v>
      </c>
      <c r="E1506" s="19">
        <v>6227</v>
      </c>
      <c r="F1506" s="19">
        <v>6249.5</v>
      </c>
    </row>
    <row r="1507" spans="2:6" x14ac:dyDescent="0.25">
      <c r="B1507" s="20">
        <v>20051124</v>
      </c>
      <c r="C1507" s="19">
        <v>6244</v>
      </c>
      <c r="D1507" s="19">
        <v>6248</v>
      </c>
      <c r="E1507" s="19">
        <v>6224.5</v>
      </c>
      <c r="F1507" s="19">
        <v>6245.5</v>
      </c>
    </row>
    <row r="1508" spans="2:6" x14ac:dyDescent="0.25">
      <c r="B1508" s="20">
        <v>20051125</v>
      </c>
      <c r="C1508" s="19">
        <v>6240</v>
      </c>
      <c r="D1508" s="19">
        <v>6259</v>
      </c>
      <c r="E1508" s="19">
        <v>6232.5</v>
      </c>
      <c r="F1508" s="19">
        <v>6242.5</v>
      </c>
    </row>
    <row r="1509" spans="2:6" x14ac:dyDescent="0.25">
      <c r="B1509" s="20">
        <v>20051128</v>
      </c>
      <c r="C1509" s="19">
        <v>6280.5</v>
      </c>
      <c r="D1509" s="19">
        <v>6295</v>
      </c>
      <c r="E1509" s="19">
        <v>6208</v>
      </c>
      <c r="F1509" s="19">
        <v>6227.5</v>
      </c>
    </row>
    <row r="1510" spans="2:6" x14ac:dyDescent="0.25">
      <c r="B1510" s="20">
        <v>20051129</v>
      </c>
      <c r="C1510" s="19">
        <v>6221</v>
      </c>
      <c r="D1510" s="19">
        <v>6272.5</v>
      </c>
      <c r="E1510" s="19">
        <v>6207</v>
      </c>
      <c r="F1510" s="19">
        <v>6241.5</v>
      </c>
    </row>
    <row r="1511" spans="2:6" x14ac:dyDescent="0.25">
      <c r="B1511" s="20">
        <v>20051130</v>
      </c>
      <c r="C1511" s="19">
        <v>6234</v>
      </c>
      <c r="D1511" s="19">
        <v>6261.5</v>
      </c>
      <c r="E1511" s="19">
        <v>6217</v>
      </c>
      <c r="F1511" s="19">
        <v>6254</v>
      </c>
    </row>
    <row r="1512" spans="2:6" x14ac:dyDescent="0.25">
      <c r="B1512" s="20">
        <v>20051201</v>
      </c>
      <c r="C1512" s="19">
        <v>6256</v>
      </c>
      <c r="D1512" s="19">
        <v>6325</v>
      </c>
      <c r="E1512" s="19">
        <v>6256</v>
      </c>
      <c r="F1512" s="19">
        <v>6315</v>
      </c>
    </row>
    <row r="1513" spans="2:6" x14ac:dyDescent="0.25">
      <c r="B1513" s="20">
        <v>20051202</v>
      </c>
      <c r="C1513" s="19">
        <v>6347</v>
      </c>
      <c r="D1513" s="19">
        <v>6359.5</v>
      </c>
      <c r="E1513" s="19">
        <v>6326</v>
      </c>
      <c r="F1513" s="19">
        <v>6353.5</v>
      </c>
    </row>
    <row r="1514" spans="2:6" x14ac:dyDescent="0.25">
      <c r="B1514" s="20">
        <v>20051205</v>
      </c>
      <c r="C1514" s="19">
        <v>6356</v>
      </c>
      <c r="D1514" s="19">
        <v>6357.5</v>
      </c>
      <c r="E1514" s="19">
        <v>6302</v>
      </c>
      <c r="F1514" s="19">
        <v>6318</v>
      </c>
    </row>
    <row r="1515" spans="2:6" x14ac:dyDescent="0.25">
      <c r="B1515" s="20">
        <v>20051206</v>
      </c>
      <c r="C1515" s="19">
        <v>6324</v>
      </c>
      <c r="D1515" s="19">
        <v>6368</v>
      </c>
      <c r="E1515" s="19">
        <v>6321</v>
      </c>
      <c r="F1515" s="19">
        <v>6351.5</v>
      </c>
    </row>
    <row r="1516" spans="2:6" x14ac:dyDescent="0.25">
      <c r="B1516" s="20">
        <v>20051207</v>
      </c>
      <c r="C1516" s="19">
        <v>6342</v>
      </c>
      <c r="D1516" s="19">
        <v>6358.5</v>
      </c>
      <c r="E1516" s="19">
        <v>6296.5</v>
      </c>
      <c r="F1516" s="19">
        <v>6305.5</v>
      </c>
    </row>
    <row r="1517" spans="2:6" x14ac:dyDescent="0.25">
      <c r="B1517" s="20">
        <v>20051208</v>
      </c>
      <c r="C1517" s="19">
        <v>6279</v>
      </c>
      <c r="D1517" s="19">
        <v>6345.5</v>
      </c>
      <c r="E1517" s="19">
        <v>6271.5</v>
      </c>
      <c r="F1517" s="19">
        <v>6332</v>
      </c>
    </row>
    <row r="1518" spans="2:6" x14ac:dyDescent="0.25">
      <c r="B1518" s="20">
        <v>20051209</v>
      </c>
      <c r="C1518" s="19">
        <v>6311.5</v>
      </c>
      <c r="D1518" s="19">
        <v>6343.5</v>
      </c>
      <c r="E1518" s="19">
        <v>6308</v>
      </c>
      <c r="F1518" s="19">
        <v>6330.5</v>
      </c>
    </row>
    <row r="1519" spans="2:6" x14ac:dyDescent="0.25">
      <c r="B1519" s="20">
        <v>20051212</v>
      </c>
      <c r="C1519" s="19">
        <v>6363</v>
      </c>
      <c r="D1519" s="19">
        <v>6380</v>
      </c>
      <c r="E1519" s="19">
        <v>6333.5</v>
      </c>
      <c r="F1519" s="19">
        <v>6348.5</v>
      </c>
    </row>
    <row r="1520" spans="2:6" x14ac:dyDescent="0.25">
      <c r="B1520" s="20">
        <v>20051213</v>
      </c>
      <c r="C1520" s="19">
        <v>6353.5</v>
      </c>
      <c r="D1520" s="19">
        <v>6363.5</v>
      </c>
      <c r="E1520" s="19">
        <v>6332.5</v>
      </c>
      <c r="F1520" s="19">
        <v>6359.5</v>
      </c>
    </row>
    <row r="1521" spans="2:6" x14ac:dyDescent="0.25">
      <c r="B1521" s="20">
        <v>20051214</v>
      </c>
      <c r="C1521" s="19">
        <v>6361.5</v>
      </c>
      <c r="D1521" s="19">
        <v>6367.5</v>
      </c>
      <c r="E1521" s="19">
        <v>6322</v>
      </c>
      <c r="F1521" s="19">
        <v>6332</v>
      </c>
    </row>
    <row r="1522" spans="2:6" x14ac:dyDescent="0.25">
      <c r="B1522" s="20">
        <v>20051215</v>
      </c>
      <c r="C1522" s="19">
        <v>6349</v>
      </c>
      <c r="D1522" s="19">
        <v>6352.5</v>
      </c>
      <c r="E1522" s="19">
        <v>6326.5</v>
      </c>
      <c r="F1522" s="19">
        <v>6338.5</v>
      </c>
    </row>
    <row r="1523" spans="2:6" x14ac:dyDescent="0.25">
      <c r="B1523" s="20">
        <v>20051216</v>
      </c>
      <c r="C1523" s="19">
        <v>6348.5</v>
      </c>
      <c r="D1523" s="19">
        <v>6401.5</v>
      </c>
      <c r="E1523" s="19">
        <v>6348.5</v>
      </c>
      <c r="F1523" s="19">
        <v>6396</v>
      </c>
    </row>
    <row r="1524" spans="2:6" x14ac:dyDescent="0.25">
      <c r="B1524" s="20">
        <v>20051219</v>
      </c>
      <c r="C1524" s="19">
        <v>6383</v>
      </c>
      <c r="D1524" s="19">
        <v>6403.5</v>
      </c>
      <c r="E1524" s="19">
        <v>6382</v>
      </c>
      <c r="F1524" s="19">
        <v>6396</v>
      </c>
    </row>
    <row r="1525" spans="2:6" x14ac:dyDescent="0.25">
      <c r="B1525" s="20">
        <v>20051220</v>
      </c>
      <c r="C1525" s="19">
        <v>6377</v>
      </c>
      <c r="D1525" s="19">
        <v>6414</v>
      </c>
      <c r="E1525" s="19">
        <v>6368</v>
      </c>
      <c r="F1525" s="19">
        <v>6405</v>
      </c>
    </row>
    <row r="1526" spans="2:6" x14ac:dyDescent="0.25">
      <c r="B1526" s="20">
        <v>20051221</v>
      </c>
      <c r="C1526" s="19">
        <v>6419</v>
      </c>
      <c r="D1526" s="19">
        <v>6447</v>
      </c>
      <c r="E1526" s="19">
        <v>6412.5</v>
      </c>
      <c r="F1526" s="19">
        <v>6442</v>
      </c>
    </row>
    <row r="1527" spans="2:6" x14ac:dyDescent="0.25">
      <c r="B1527" s="20">
        <v>20051222</v>
      </c>
      <c r="C1527" s="19">
        <v>6431.5</v>
      </c>
      <c r="D1527" s="19">
        <v>6448.5</v>
      </c>
      <c r="E1527" s="19">
        <v>6431</v>
      </c>
      <c r="F1527" s="19">
        <v>6445.5</v>
      </c>
    </row>
    <row r="1528" spans="2:6" x14ac:dyDescent="0.25">
      <c r="B1528" s="20">
        <v>20051223</v>
      </c>
      <c r="C1528" s="19">
        <v>6448</v>
      </c>
      <c r="D1528" s="19">
        <v>6470.5</v>
      </c>
      <c r="E1528" s="19">
        <v>6448</v>
      </c>
      <c r="F1528" s="19">
        <v>6463</v>
      </c>
    </row>
    <row r="1529" spans="2:6" x14ac:dyDescent="0.25">
      <c r="B1529" s="20">
        <v>20051227</v>
      </c>
      <c r="C1529" s="19">
        <v>6469</v>
      </c>
      <c r="D1529" s="19">
        <v>6499.5</v>
      </c>
      <c r="E1529" s="19">
        <v>6463</v>
      </c>
      <c r="F1529" s="19">
        <v>6491.5</v>
      </c>
    </row>
    <row r="1530" spans="2:6" x14ac:dyDescent="0.25">
      <c r="B1530" s="20">
        <v>20051228</v>
      </c>
      <c r="C1530" s="19">
        <v>6484</v>
      </c>
      <c r="D1530" s="19">
        <v>6505.5</v>
      </c>
      <c r="E1530" s="19">
        <v>6476.5</v>
      </c>
      <c r="F1530" s="19">
        <v>6492.5</v>
      </c>
    </row>
    <row r="1531" spans="2:6" x14ac:dyDescent="0.25">
      <c r="B1531" s="20">
        <v>20051229</v>
      </c>
      <c r="C1531" s="19">
        <v>6510.5</v>
      </c>
      <c r="D1531" s="19">
        <v>6512</v>
      </c>
      <c r="E1531" s="19">
        <v>6480.5</v>
      </c>
      <c r="F1531" s="19">
        <v>6501</v>
      </c>
    </row>
    <row r="1532" spans="2:6" x14ac:dyDescent="0.25">
      <c r="B1532" s="20">
        <v>20051230</v>
      </c>
      <c r="C1532" s="19">
        <v>6480</v>
      </c>
      <c r="D1532" s="19">
        <v>6487</v>
      </c>
      <c r="E1532" s="19">
        <v>6427</v>
      </c>
      <c r="F1532" s="19">
        <v>6451</v>
      </c>
    </row>
    <row r="1533" spans="2:6" x14ac:dyDescent="0.25">
      <c r="B1533" s="20">
        <v>20060102</v>
      </c>
      <c r="C1533" s="19">
        <v>6461</v>
      </c>
      <c r="D1533" s="19">
        <v>6496</v>
      </c>
      <c r="E1533" s="19">
        <v>6454.5</v>
      </c>
      <c r="F1533" s="19">
        <v>6490.5</v>
      </c>
    </row>
    <row r="1534" spans="2:6" x14ac:dyDescent="0.25">
      <c r="B1534" s="20">
        <v>20060103</v>
      </c>
      <c r="C1534" s="19">
        <v>6497.5</v>
      </c>
      <c r="D1534" s="19">
        <v>6555</v>
      </c>
      <c r="E1534" s="19">
        <v>6481</v>
      </c>
      <c r="F1534" s="19">
        <v>6496.5</v>
      </c>
    </row>
    <row r="1535" spans="2:6" x14ac:dyDescent="0.25">
      <c r="B1535" s="20">
        <v>20060104</v>
      </c>
      <c r="C1535" s="19">
        <v>6554</v>
      </c>
      <c r="D1535" s="19">
        <v>6571.5</v>
      </c>
      <c r="E1535" s="19">
        <v>6517.5</v>
      </c>
      <c r="F1535" s="19">
        <v>6559.5</v>
      </c>
    </row>
    <row r="1536" spans="2:6" x14ac:dyDescent="0.25">
      <c r="B1536" s="20">
        <v>20060105</v>
      </c>
      <c r="C1536" s="19">
        <v>6558.5</v>
      </c>
      <c r="D1536" s="19">
        <v>6568.5</v>
      </c>
      <c r="E1536" s="19">
        <v>6542</v>
      </c>
      <c r="F1536" s="19">
        <v>6553</v>
      </c>
    </row>
    <row r="1537" spans="2:6" x14ac:dyDescent="0.25">
      <c r="B1537" s="20">
        <v>20060106</v>
      </c>
      <c r="C1537" s="19">
        <v>6559.5</v>
      </c>
      <c r="D1537" s="19">
        <v>6582.5</v>
      </c>
      <c r="E1537" s="19">
        <v>6545.5</v>
      </c>
      <c r="F1537" s="19">
        <v>6569.5</v>
      </c>
    </row>
    <row r="1538" spans="2:6" x14ac:dyDescent="0.25">
      <c r="B1538" s="20">
        <v>20060109</v>
      </c>
      <c r="C1538" s="19">
        <v>6578</v>
      </c>
      <c r="D1538" s="19">
        <v>6592</v>
      </c>
      <c r="E1538" s="19">
        <v>6571.5</v>
      </c>
      <c r="F1538" s="19">
        <v>6581</v>
      </c>
    </row>
    <row r="1539" spans="2:6" x14ac:dyDescent="0.25">
      <c r="B1539" s="20">
        <v>20060110</v>
      </c>
      <c r="C1539" s="19">
        <v>6561.5</v>
      </c>
      <c r="D1539" s="19">
        <v>6563</v>
      </c>
      <c r="E1539" s="19">
        <v>6522</v>
      </c>
      <c r="F1539" s="19">
        <v>6535</v>
      </c>
    </row>
    <row r="1540" spans="2:6" x14ac:dyDescent="0.25">
      <c r="B1540" s="20">
        <v>20060111</v>
      </c>
      <c r="C1540" s="19">
        <v>6568</v>
      </c>
      <c r="D1540" s="19">
        <v>6579</v>
      </c>
      <c r="E1540" s="19">
        <v>6553.5</v>
      </c>
      <c r="F1540" s="19">
        <v>6566</v>
      </c>
    </row>
    <row r="1541" spans="2:6" x14ac:dyDescent="0.25">
      <c r="B1541" s="20">
        <v>20060112</v>
      </c>
      <c r="C1541" s="19">
        <v>6561</v>
      </c>
      <c r="D1541" s="19">
        <v>6596.5</v>
      </c>
      <c r="E1541" s="19">
        <v>6548</v>
      </c>
      <c r="F1541" s="19">
        <v>6579.5</v>
      </c>
    </row>
    <row r="1542" spans="2:6" x14ac:dyDescent="0.25">
      <c r="B1542" s="20">
        <v>20060113</v>
      </c>
      <c r="C1542" s="19">
        <v>6561</v>
      </c>
      <c r="D1542" s="19">
        <v>6572.5</v>
      </c>
      <c r="E1542" s="19">
        <v>6496</v>
      </c>
      <c r="F1542" s="19">
        <v>6520</v>
      </c>
    </row>
    <row r="1543" spans="2:6" x14ac:dyDescent="0.25">
      <c r="B1543" s="20">
        <v>20060116</v>
      </c>
      <c r="C1543" s="19">
        <v>6508</v>
      </c>
      <c r="D1543" s="19">
        <v>6558</v>
      </c>
      <c r="E1543" s="19">
        <v>6494</v>
      </c>
      <c r="F1543" s="19">
        <v>6549.5</v>
      </c>
    </row>
    <row r="1544" spans="2:6" x14ac:dyDescent="0.25">
      <c r="B1544" s="20">
        <v>20060117</v>
      </c>
      <c r="C1544" s="19">
        <v>6502.5</v>
      </c>
      <c r="D1544" s="19">
        <v>6510</v>
      </c>
      <c r="E1544" s="19">
        <v>6484.5</v>
      </c>
      <c r="F1544" s="19">
        <v>6495.5</v>
      </c>
    </row>
    <row r="1545" spans="2:6" x14ac:dyDescent="0.25">
      <c r="B1545" s="20">
        <v>20060118</v>
      </c>
      <c r="C1545" s="19">
        <v>6414.5</v>
      </c>
      <c r="D1545" s="19">
        <v>6462.5</v>
      </c>
      <c r="E1545" s="19">
        <v>6398.5</v>
      </c>
      <c r="F1545" s="19">
        <v>6440</v>
      </c>
    </row>
    <row r="1546" spans="2:6" x14ac:dyDescent="0.25">
      <c r="B1546" s="20">
        <v>20060119</v>
      </c>
      <c r="C1546" s="19">
        <v>6454.5</v>
      </c>
      <c r="D1546" s="19">
        <v>6480.5</v>
      </c>
      <c r="E1546" s="19">
        <v>6443</v>
      </c>
      <c r="F1546" s="19">
        <v>6464.5</v>
      </c>
    </row>
    <row r="1547" spans="2:6" x14ac:dyDescent="0.25">
      <c r="B1547" s="20">
        <v>20060120</v>
      </c>
      <c r="C1547" s="19">
        <v>6466</v>
      </c>
      <c r="D1547" s="19">
        <v>6480.5</v>
      </c>
      <c r="E1547" s="19">
        <v>6359</v>
      </c>
      <c r="F1547" s="19">
        <v>6384.5</v>
      </c>
    </row>
    <row r="1548" spans="2:6" x14ac:dyDescent="0.25">
      <c r="B1548" s="20">
        <v>20060123</v>
      </c>
      <c r="C1548" s="19">
        <v>6333</v>
      </c>
      <c r="D1548" s="19">
        <v>6383.5</v>
      </c>
      <c r="E1548" s="19">
        <v>6325.5</v>
      </c>
      <c r="F1548" s="19">
        <v>6381.5</v>
      </c>
    </row>
    <row r="1549" spans="2:6" x14ac:dyDescent="0.25">
      <c r="B1549" s="20">
        <v>20060124</v>
      </c>
      <c r="C1549" s="19">
        <v>6382.5</v>
      </c>
      <c r="D1549" s="19">
        <v>6402.5</v>
      </c>
      <c r="E1549" s="19">
        <v>6353</v>
      </c>
      <c r="F1549" s="19">
        <v>6368</v>
      </c>
    </row>
    <row r="1550" spans="2:6" x14ac:dyDescent="0.25">
      <c r="B1550" s="20">
        <v>20060125</v>
      </c>
      <c r="C1550" s="19">
        <v>6397.5</v>
      </c>
      <c r="D1550" s="19">
        <v>6474.5</v>
      </c>
      <c r="E1550" s="19">
        <v>6383.5</v>
      </c>
      <c r="F1550" s="19">
        <v>6458.5</v>
      </c>
    </row>
    <row r="1551" spans="2:6" x14ac:dyDescent="0.25">
      <c r="B1551" s="20">
        <v>20060126</v>
      </c>
      <c r="C1551" s="19">
        <v>6483</v>
      </c>
      <c r="D1551" s="19">
        <v>6609</v>
      </c>
      <c r="E1551" s="19">
        <v>6477</v>
      </c>
      <c r="F1551" s="19">
        <v>6576</v>
      </c>
    </row>
    <row r="1552" spans="2:6" x14ac:dyDescent="0.25">
      <c r="B1552" s="20">
        <v>20060127</v>
      </c>
      <c r="C1552" s="19">
        <v>6647</v>
      </c>
      <c r="D1552" s="19">
        <v>6684</v>
      </c>
      <c r="E1552" s="19">
        <v>6616.5</v>
      </c>
      <c r="F1552" s="19">
        <v>6680.5</v>
      </c>
    </row>
    <row r="1553" spans="2:6" x14ac:dyDescent="0.25">
      <c r="B1553" s="20">
        <v>20060130</v>
      </c>
      <c r="C1553" s="19">
        <v>6670</v>
      </c>
      <c r="D1553" s="19">
        <v>6706.5</v>
      </c>
      <c r="E1553" s="19">
        <v>6648.5</v>
      </c>
      <c r="F1553" s="19">
        <v>6685.5</v>
      </c>
    </row>
    <row r="1554" spans="2:6" x14ac:dyDescent="0.25">
      <c r="B1554" s="20">
        <v>20060131</v>
      </c>
      <c r="C1554" s="19">
        <v>6701</v>
      </c>
      <c r="D1554" s="19">
        <v>6728.5</v>
      </c>
      <c r="E1554" s="19">
        <v>6665.5</v>
      </c>
      <c r="F1554" s="19">
        <v>6709.5</v>
      </c>
    </row>
    <row r="1555" spans="2:6" x14ac:dyDescent="0.25">
      <c r="B1555" s="20">
        <v>20060201</v>
      </c>
      <c r="C1555" s="19">
        <v>6685</v>
      </c>
      <c r="D1555" s="19">
        <v>6777.5</v>
      </c>
      <c r="E1555" s="19">
        <v>6676</v>
      </c>
      <c r="F1555" s="19">
        <v>6753</v>
      </c>
    </row>
    <row r="1556" spans="2:6" x14ac:dyDescent="0.25">
      <c r="B1556" s="20">
        <v>20060202</v>
      </c>
      <c r="C1556" s="19">
        <v>6763.5</v>
      </c>
      <c r="D1556" s="19">
        <v>6790</v>
      </c>
      <c r="E1556" s="19">
        <v>6669.5</v>
      </c>
      <c r="F1556" s="19">
        <v>6676.5</v>
      </c>
    </row>
    <row r="1557" spans="2:6" x14ac:dyDescent="0.25">
      <c r="B1557" s="20">
        <v>20060203</v>
      </c>
      <c r="C1557" s="19">
        <v>6698</v>
      </c>
      <c r="D1557" s="19">
        <v>6717</v>
      </c>
      <c r="E1557" s="19">
        <v>6641.5</v>
      </c>
      <c r="F1557" s="19">
        <v>6680.5</v>
      </c>
    </row>
    <row r="1558" spans="2:6" x14ac:dyDescent="0.25">
      <c r="B1558" s="20">
        <v>20060206</v>
      </c>
      <c r="C1558" s="19">
        <v>6714</v>
      </c>
      <c r="D1558" s="19">
        <v>6732</v>
      </c>
      <c r="E1558" s="19">
        <v>6678</v>
      </c>
      <c r="F1558" s="19">
        <v>6694</v>
      </c>
    </row>
    <row r="1559" spans="2:6" x14ac:dyDescent="0.25">
      <c r="B1559" s="20">
        <v>20060207</v>
      </c>
      <c r="C1559" s="19">
        <v>6716</v>
      </c>
      <c r="D1559" s="19">
        <v>6728.5</v>
      </c>
      <c r="E1559" s="19">
        <v>6655.5</v>
      </c>
      <c r="F1559" s="19">
        <v>6702.5</v>
      </c>
    </row>
    <row r="1560" spans="2:6" x14ac:dyDescent="0.25">
      <c r="B1560" s="20">
        <v>20060208</v>
      </c>
      <c r="C1560" s="19">
        <v>6639</v>
      </c>
      <c r="D1560" s="19">
        <v>6721.5</v>
      </c>
      <c r="E1560" s="19">
        <v>6624</v>
      </c>
      <c r="F1560" s="19">
        <v>6695</v>
      </c>
    </row>
    <row r="1561" spans="2:6" x14ac:dyDescent="0.25">
      <c r="B1561" s="20">
        <v>20060209</v>
      </c>
      <c r="C1561" s="19">
        <v>6732</v>
      </c>
      <c r="D1561" s="19">
        <v>6786.5</v>
      </c>
      <c r="E1561" s="19">
        <v>6726</v>
      </c>
      <c r="F1561" s="19">
        <v>6765.5</v>
      </c>
    </row>
    <row r="1562" spans="2:6" x14ac:dyDescent="0.25">
      <c r="B1562" s="20">
        <v>20060210</v>
      </c>
      <c r="C1562" s="19">
        <v>6752</v>
      </c>
      <c r="D1562" s="19">
        <v>6772</v>
      </c>
      <c r="E1562" s="19">
        <v>6721.5</v>
      </c>
      <c r="F1562" s="19">
        <v>6733.5</v>
      </c>
    </row>
    <row r="1563" spans="2:6" x14ac:dyDescent="0.25">
      <c r="B1563" s="20">
        <v>20060213</v>
      </c>
      <c r="C1563" s="19">
        <v>6720.5</v>
      </c>
      <c r="D1563" s="19">
        <v>6786</v>
      </c>
      <c r="E1563" s="19">
        <v>6709</v>
      </c>
      <c r="F1563" s="19">
        <v>6778.5</v>
      </c>
    </row>
    <row r="1564" spans="2:6" x14ac:dyDescent="0.25">
      <c r="B1564" s="20">
        <v>20060214</v>
      </c>
      <c r="C1564" s="19">
        <v>6788</v>
      </c>
      <c r="D1564" s="19">
        <v>6812.5</v>
      </c>
      <c r="E1564" s="19">
        <v>6742.5</v>
      </c>
      <c r="F1564" s="19">
        <v>6788.5</v>
      </c>
    </row>
    <row r="1565" spans="2:6" x14ac:dyDescent="0.25">
      <c r="B1565" s="20">
        <v>20060215</v>
      </c>
      <c r="C1565" s="19">
        <v>6793</v>
      </c>
      <c r="D1565" s="19">
        <v>6816</v>
      </c>
      <c r="E1565" s="19">
        <v>6760</v>
      </c>
      <c r="F1565" s="19">
        <v>6790.5</v>
      </c>
    </row>
    <row r="1566" spans="2:6" x14ac:dyDescent="0.25">
      <c r="B1566" s="20">
        <v>20060216</v>
      </c>
      <c r="C1566" s="19">
        <v>6819</v>
      </c>
      <c r="D1566" s="19">
        <v>6825</v>
      </c>
      <c r="E1566" s="19">
        <v>6781</v>
      </c>
      <c r="F1566" s="19">
        <v>6811.5</v>
      </c>
    </row>
    <row r="1567" spans="2:6" x14ac:dyDescent="0.25">
      <c r="B1567" s="20">
        <v>20060217</v>
      </c>
      <c r="C1567" s="19">
        <v>6807</v>
      </c>
      <c r="D1567" s="19">
        <v>6835</v>
      </c>
      <c r="E1567" s="19">
        <v>6796</v>
      </c>
      <c r="F1567" s="19">
        <v>6820</v>
      </c>
    </row>
    <row r="1568" spans="2:6" x14ac:dyDescent="0.25">
      <c r="B1568" s="20">
        <v>20060220</v>
      </c>
      <c r="C1568" s="19">
        <v>6818.5</v>
      </c>
      <c r="D1568" s="19">
        <v>6827</v>
      </c>
      <c r="E1568" s="19">
        <v>6790.5</v>
      </c>
      <c r="F1568" s="19">
        <v>6818.5</v>
      </c>
    </row>
    <row r="1569" spans="2:6" x14ac:dyDescent="0.25">
      <c r="B1569" s="20">
        <v>20060221</v>
      </c>
      <c r="C1569" s="19">
        <v>6840</v>
      </c>
      <c r="D1569" s="19">
        <v>6874</v>
      </c>
      <c r="E1569" s="19">
        <v>6802</v>
      </c>
      <c r="F1569" s="19">
        <v>6824.5</v>
      </c>
    </row>
    <row r="1570" spans="2:6" x14ac:dyDescent="0.25">
      <c r="B1570" s="20">
        <v>20060222</v>
      </c>
      <c r="C1570" s="19">
        <v>6819</v>
      </c>
      <c r="D1570" s="19">
        <v>6895.5</v>
      </c>
      <c r="E1570" s="19">
        <v>6806</v>
      </c>
      <c r="F1570" s="19">
        <v>6880.5</v>
      </c>
    </row>
    <row r="1571" spans="2:6" x14ac:dyDescent="0.25">
      <c r="B1571" s="20">
        <v>20060223</v>
      </c>
      <c r="C1571" s="19">
        <v>6893</v>
      </c>
      <c r="D1571" s="19">
        <v>6906.5</v>
      </c>
      <c r="E1571" s="19">
        <v>6842.5</v>
      </c>
      <c r="F1571" s="19">
        <v>6883.5</v>
      </c>
    </row>
    <row r="1572" spans="2:6" x14ac:dyDescent="0.25">
      <c r="B1572" s="20">
        <v>20060224</v>
      </c>
      <c r="C1572" s="19">
        <v>6887</v>
      </c>
      <c r="D1572" s="19">
        <v>6901</v>
      </c>
      <c r="E1572" s="19">
        <v>6861.5</v>
      </c>
      <c r="F1572" s="19">
        <v>6886</v>
      </c>
    </row>
    <row r="1573" spans="2:6" x14ac:dyDescent="0.25">
      <c r="B1573" s="20">
        <v>20060227</v>
      </c>
      <c r="C1573" s="19">
        <v>6904.5</v>
      </c>
      <c r="D1573" s="19">
        <v>6939.5</v>
      </c>
      <c r="E1573" s="19">
        <v>6893</v>
      </c>
      <c r="F1573" s="19">
        <v>6934.5</v>
      </c>
    </row>
    <row r="1574" spans="2:6" x14ac:dyDescent="0.25">
      <c r="B1574" s="20">
        <v>20060228</v>
      </c>
      <c r="C1574" s="19">
        <v>6924</v>
      </c>
      <c r="D1574" s="19">
        <v>6937.5</v>
      </c>
      <c r="E1574" s="19">
        <v>6808.5</v>
      </c>
      <c r="F1574" s="19">
        <v>6817</v>
      </c>
    </row>
    <row r="1575" spans="2:6" x14ac:dyDescent="0.25">
      <c r="B1575" s="20">
        <v>20060301</v>
      </c>
      <c r="C1575" s="19">
        <v>6834</v>
      </c>
      <c r="D1575" s="19">
        <v>6899.5</v>
      </c>
      <c r="E1575" s="19">
        <v>6820.5</v>
      </c>
      <c r="F1575" s="19">
        <v>6886.5</v>
      </c>
    </row>
    <row r="1576" spans="2:6" x14ac:dyDescent="0.25">
      <c r="B1576" s="20">
        <v>20060302</v>
      </c>
      <c r="C1576" s="19">
        <v>6895.5</v>
      </c>
      <c r="D1576" s="19">
        <v>6905.5</v>
      </c>
      <c r="E1576" s="19">
        <v>6767</v>
      </c>
      <c r="F1576" s="19">
        <v>6795</v>
      </c>
    </row>
    <row r="1577" spans="2:6" x14ac:dyDescent="0.25">
      <c r="B1577" s="20">
        <v>20060303</v>
      </c>
      <c r="C1577" s="19">
        <v>6801.5</v>
      </c>
      <c r="D1577" s="19">
        <v>6831.5</v>
      </c>
      <c r="E1577" s="19">
        <v>6706.5</v>
      </c>
      <c r="F1577" s="19">
        <v>6743</v>
      </c>
    </row>
    <row r="1578" spans="2:6" x14ac:dyDescent="0.25">
      <c r="B1578" s="20">
        <v>20060306</v>
      </c>
      <c r="C1578" s="19">
        <v>6792.5</v>
      </c>
      <c r="D1578" s="19">
        <v>6795</v>
      </c>
      <c r="E1578" s="19">
        <v>6744.5</v>
      </c>
      <c r="F1578" s="19">
        <v>6769.5</v>
      </c>
    </row>
    <row r="1579" spans="2:6" x14ac:dyDescent="0.25">
      <c r="B1579" s="20">
        <v>20060307</v>
      </c>
      <c r="C1579" s="19">
        <v>6738</v>
      </c>
      <c r="D1579" s="19">
        <v>6770</v>
      </c>
      <c r="E1579" s="19">
        <v>6715</v>
      </c>
      <c r="F1579" s="19">
        <v>6765.5</v>
      </c>
    </row>
    <row r="1580" spans="2:6" x14ac:dyDescent="0.25">
      <c r="B1580" s="20">
        <v>20060308</v>
      </c>
      <c r="C1580" s="19">
        <v>6764</v>
      </c>
      <c r="D1580" s="19">
        <v>6777</v>
      </c>
      <c r="E1580" s="19">
        <v>6669.5</v>
      </c>
      <c r="F1580" s="19">
        <v>6697.5</v>
      </c>
    </row>
    <row r="1581" spans="2:6" x14ac:dyDescent="0.25">
      <c r="B1581" s="20">
        <v>20060309</v>
      </c>
      <c r="C1581" s="19">
        <v>6754</v>
      </c>
      <c r="D1581" s="19">
        <v>6759.5</v>
      </c>
      <c r="E1581" s="19">
        <v>6708.5</v>
      </c>
      <c r="F1581" s="19">
        <v>6743.5</v>
      </c>
    </row>
    <row r="1582" spans="2:6" x14ac:dyDescent="0.25">
      <c r="B1582" s="20">
        <v>20060310</v>
      </c>
      <c r="C1582" s="19">
        <v>6732</v>
      </c>
      <c r="D1582" s="19">
        <v>6834</v>
      </c>
      <c r="E1582" s="19">
        <v>6722.5</v>
      </c>
      <c r="F1582" s="19">
        <v>6814.5</v>
      </c>
    </row>
    <row r="1583" spans="2:6" x14ac:dyDescent="0.25">
      <c r="B1583" s="20">
        <v>20060313</v>
      </c>
      <c r="C1583" s="19">
        <v>6861.5</v>
      </c>
      <c r="D1583" s="19">
        <v>6875.5</v>
      </c>
      <c r="E1583" s="19">
        <v>6847.5</v>
      </c>
      <c r="F1583" s="19">
        <v>6867</v>
      </c>
    </row>
    <row r="1584" spans="2:6" x14ac:dyDescent="0.25">
      <c r="B1584" s="20">
        <v>20060314</v>
      </c>
      <c r="C1584" s="19">
        <v>6847</v>
      </c>
      <c r="D1584" s="19">
        <v>6890.5</v>
      </c>
      <c r="E1584" s="19">
        <v>6838.5</v>
      </c>
      <c r="F1584" s="19">
        <v>6881.5</v>
      </c>
    </row>
    <row r="1585" spans="2:6" x14ac:dyDescent="0.25">
      <c r="B1585" s="20">
        <v>20060315</v>
      </c>
      <c r="C1585" s="19">
        <v>6897.5</v>
      </c>
      <c r="D1585" s="19">
        <v>6931</v>
      </c>
      <c r="E1585" s="19">
        <v>6885</v>
      </c>
      <c r="F1585" s="19">
        <v>6912.5</v>
      </c>
    </row>
    <row r="1586" spans="2:6" x14ac:dyDescent="0.25">
      <c r="B1586" s="20">
        <v>20060316</v>
      </c>
      <c r="C1586" s="19">
        <v>6922.5</v>
      </c>
      <c r="D1586" s="19">
        <v>6922.5</v>
      </c>
      <c r="E1586" s="19">
        <v>6880.5</v>
      </c>
      <c r="F1586" s="19">
        <v>6910</v>
      </c>
    </row>
    <row r="1587" spans="2:6" x14ac:dyDescent="0.25">
      <c r="B1587" s="20">
        <v>20060317</v>
      </c>
      <c r="C1587" s="19">
        <v>6920.5</v>
      </c>
      <c r="D1587" s="19">
        <v>6958</v>
      </c>
      <c r="E1587" s="19">
        <v>6871.5</v>
      </c>
      <c r="F1587" s="19">
        <v>6888.5</v>
      </c>
    </row>
    <row r="1588" spans="2:6" x14ac:dyDescent="0.25">
      <c r="B1588" s="20">
        <v>20060320</v>
      </c>
      <c r="C1588" s="19">
        <v>6918</v>
      </c>
      <c r="D1588" s="19">
        <v>6945.5</v>
      </c>
      <c r="E1588" s="19">
        <v>6895.5</v>
      </c>
      <c r="F1588" s="19">
        <v>6913.5</v>
      </c>
    </row>
    <row r="1589" spans="2:6" x14ac:dyDescent="0.25">
      <c r="B1589" s="20">
        <v>20060321</v>
      </c>
      <c r="C1589" s="19">
        <v>6918</v>
      </c>
      <c r="D1589" s="19">
        <v>6948</v>
      </c>
      <c r="E1589" s="19">
        <v>6858.5</v>
      </c>
      <c r="F1589" s="19">
        <v>6918</v>
      </c>
    </row>
    <row r="1590" spans="2:6" x14ac:dyDescent="0.25">
      <c r="B1590" s="20">
        <v>20060322</v>
      </c>
      <c r="C1590" s="19">
        <v>6879</v>
      </c>
      <c r="D1590" s="19">
        <v>6963</v>
      </c>
      <c r="E1590" s="19">
        <v>6869</v>
      </c>
      <c r="F1590" s="19">
        <v>6951</v>
      </c>
    </row>
    <row r="1591" spans="2:6" x14ac:dyDescent="0.25">
      <c r="B1591" s="20">
        <v>20060323</v>
      </c>
      <c r="C1591" s="19">
        <v>6961</v>
      </c>
      <c r="D1591" s="19">
        <v>6971</v>
      </c>
      <c r="E1591" s="19">
        <v>6933</v>
      </c>
      <c r="F1591" s="19">
        <v>6961</v>
      </c>
    </row>
    <row r="1592" spans="2:6" x14ac:dyDescent="0.25">
      <c r="B1592" s="20">
        <v>20060324</v>
      </c>
      <c r="C1592" s="19">
        <v>6970</v>
      </c>
      <c r="D1592" s="19">
        <v>6988</v>
      </c>
      <c r="E1592" s="19">
        <v>6949.5</v>
      </c>
      <c r="F1592" s="19">
        <v>6981</v>
      </c>
    </row>
    <row r="1593" spans="2:6" x14ac:dyDescent="0.25">
      <c r="B1593" s="20">
        <v>20060327</v>
      </c>
      <c r="C1593" s="19">
        <v>6985.5</v>
      </c>
      <c r="D1593" s="19">
        <v>6989.5</v>
      </c>
      <c r="E1593" s="19">
        <v>6906</v>
      </c>
      <c r="F1593" s="19">
        <v>6923</v>
      </c>
    </row>
    <row r="1594" spans="2:6" x14ac:dyDescent="0.25">
      <c r="B1594" s="20">
        <v>20060328</v>
      </c>
      <c r="C1594" s="19">
        <v>6927.5</v>
      </c>
      <c r="D1594" s="19">
        <v>6952</v>
      </c>
      <c r="E1594" s="19">
        <v>6871.5</v>
      </c>
      <c r="F1594" s="19">
        <v>6900</v>
      </c>
    </row>
    <row r="1595" spans="2:6" x14ac:dyDescent="0.25">
      <c r="B1595" s="20">
        <v>20060329</v>
      </c>
      <c r="C1595" s="19">
        <v>6906</v>
      </c>
      <c r="D1595" s="19">
        <v>6960</v>
      </c>
      <c r="E1595" s="19">
        <v>6877</v>
      </c>
      <c r="F1595" s="19">
        <v>6924</v>
      </c>
    </row>
    <row r="1596" spans="2:6" x14ac:dyDescent="0.25">
      <c r="B1596" s="20">
        <v>20060330</v>
      </c>
      <c r="C1596" s="19">
        <v>6961.5</v>
      </c>
      <c r="D1596" s="19">
        <v>7004</v>
      </c>
      <c r="E1596" s="19">
        <v>6944.5</v>
      </c>
      <c r="F1596" s="19">
        <v>6996.5</v>
      </c>
    </row>
    <row r="1597" spans="2:6" x14ac:dyDescent="0.25">
      <c r="B1597" s="20">
        <v>20060331</v>
      </c>
      <c r="C1597" s="19">
        <v>6975</v>
      </c>
      <c r="D1597" s="19">
        <v>7004</v>
      </c>
      <c r="E1597" s="19">
        <v>6951.5</v>
      </c>
      <c r="F1597" s="19">
        <v>6974.5</v>
      </c>
    </row>
    <row r="1598" spans="2:6" x14ac:dyDescent="0.25">
      <c r="B1598" s="20">
        <v>20060403</v>
      </c>
      <c r="C1598" s="19">
        <v>7004.5</v>
      </c>
      <c r="D1598" s="19">
        <v>7038</v>
      </c>
      <c r="E1598" s="19">
        <v>6987</v>
      </c>
      <c r="F1598" s="19">
        <v>7035</v>
      </c>
    </row>
    <row r="1599" spans="2:6" x14ac:dyDescent="0.25">
      <c r="B1599" s="20">
        <v>20060404</v>
      </c>
      <c r="C1599" s="19">
        <v>7020.5</v>
      </c>
      <c r="D1599" s="19">
        <v>7038.5</v>
      </c>
      <c r="E1599" s="19">
        <v>7000.5</v>
      </c>
      <c r="F1599" s="19">
        <v>7019.5</v>
      </c>
    </row>
    <row r="1600" spans="2:6" x14ac:dyDescent="0.25">
      <c r="B1600" s="20">
        <v>20060405</v>
      </c>
      <c r="C1600" s="19">
        <v>7034</v>
      </c>
      <c r="D1600" s="19">
        <v>7045.5</v>
      </c>
      <c r="E1600" s="19">
        <v>7002</v>
      </c>
      <c r="F1600" s="19">
        <v>7036</v>
      </c>
    </row>
    <row r="1601" spans="2:6" x14ac:dyDescent="0.25">
      <c r="B1601" s="20">
        <v>20060406</v>
      </c>
      <c r="C1601" s="19">
        <v>7050</v>
      </c>
      <c r="D1601" s="19">
        <v>7055</v>
      </c>
      <c r="E1601" s="19">
        <v>7013.5</v>
      </c>
      <c r="F1601" s="19">
        <v>7036</v>
      </c>
    </row>
    <row r="1602" spans="2:6" x14ac:dyDescent="0.25">
      <c r="B1602" s="20">
        <v>20060407</v>
      </c>
      <c r="C1602" s="19">
        <v>7039</v>
      </c>
      <c r="D1602" s="19">
        <v>7050.5</v>
      </c>
      <c r="E1602" s="19">
        <v>6944</v>
      </c>
      <c r="F1602" s="19">
        <v>6960</v>
      </c>
    </row>
    <row r="1603" spans="2:6" x14ac:dyDescent="0.25">
      <c r="B1603" s="20">
        <v>20060410</v>
      </c>
      <c r="C1603" s="19">
        <v>6953.5</v>
      </c>
      <c r="D1603" s="19">
        <v>7009.5</v>
      </c>
      <c r="E1603" s="19">
        <v>6949</v>
      </c>
      <c r="F1603" s="19">
        <v>7007</v>
      </c>
    </row>
    <row r="1604" spans="2:6" x14ac:dyDescent="0.25">
      <c r="B1604" s="20">
        <v>20060411</v>
      </c>
      <c r="C1604" s="19">
        <v>6993</v>
      </c>
      <c r="D1604" s="19">
        <v>7003.5</v>
      </c>
      <c r="E1604" s="19">
        <v>6885</v>
      </c>
      <c r="F1604" s="19">
        <v>6910</v>
      </c>
    </row>
    <row r="1605" spans="2:6" x14ac:dyDescent="0.25">
      <c r="B1605" s="20">
        <v>20060412</v>
      </c>
      <c r="C1605" s="19">
        <v>6900.5</v>
      </c>
      <c r="D1605" s="19">
        <v>6919</v>
      </c>
      <c r="E1605" s="19">
        <v>6861.5</v>
      </c>
      <c r="F1605" s="19">
        <v>6901.5</v>
      </c>
    </row>
    <row r="1606" spans="2:6" x14ac:dyDescent="0.25">
      <c r="B1606" s="20">
        <v>20060413</v>
      </c>
      <c r="C1606" s="19">
        <v>6910</v>
      </c>
      <c r="D1606" s="19">
        <v>6927</v>
      </c>
      <c r="E1606" s="19">
        <v>6873</v>
      </c>
      <c r="F1606" s="19">
        <v>6917.5</v>
      </c>
    </row>
    <row r="1607" spans="2:6" x14ac:dyDescent="0.25">
      <c r="B1607" s="20">
        <v>20060418</v>
      </c>
      <c r="C1607" s="19">
        <v>6915</v>
      </c>
      <c r="D1607" s="19">
        <v>6923</v>
      </c>
      <c r="E1607" s="19">
        <v>6865.5</v>
      </c>
      <c r="F1607" s="19">
        <v>6902.5</v>
      </c>
    </row>
    <row r="1608" spans="2:6" x14ac:dyDescent="0.25">
      <c r="B1608" s="20">
        <v>20060419</v>
      </c>
      <c r="C1608" s="19">
        <v>6965.5</v>
      </c>
      <c r="D1608" s="19">
        <v>7016</v>
      </c>
      <c r="E1608" s="19">
        <v>6961.5</v>
      </c>
      <c r="F1608" s="19">
        <v>6992.5</v>
      </c>
    </row>
    <row r="1609" spans="2:6" x14ac:dyDescent="0.25">
      <c r="B1609" s="20">
        <v>20060420</v>
      </c>
      <c r="C1609" s="19">
        <v>6996.5</v>
      </c>
      <c r="D1609" s="19">
        <v>7090</v>
      </c>
      <c r="E1609" s="19">
        <v>6994.5</v>
      </c>
      <c r="F1609" s="19">
        <v>7059</v>
      </c>
    </row>
    <row r="1610" spans="2:6" x14ac:dyDescent="0.25">
      <c r="B1610" s="20">
        <v>20060421</v>
      </c>
      <c r="C1610" s="19">
        <v>7076.5</v>
      </c>
      <c r="D1610" s="19">
        <v>7108</v>
      </c>
      <c r="E1610" s="19">
        <v>7068.5</v>
      </c>
      <c r="F1610" s="19">
        <v>7096.5</v>
      </c>
    </row>
    <row r="1611" spans="2:6" x14ac:dyDescent="0.25">
      <c r="B1611" s="20">
        <v>20060424</v>
      </c>
      <c r="C1611" s="19">
        <v>7051</v>
      </c>
      <c r="D1611" s="19">
        <v>7092.5</v>
      </c>
      <c r="E1611" s="19">
        <v>7044</v>
      </c>
      <c r="F1611" s="19">
        <v>7077.5</v>
      </c>
    </row>
    <row r="1612" spans="2:6" x14ac:dyDescent="0.25">
      <c r="B1612" s="20">
        <v>20060425</v>
      </c>
      <c r="C1612" s="19">
        <v>7085.5</v>
      </c>
      <c r="D1612" s="19">
        <v>7108.5</v>
      </c>
      <c r="E1612" s="19">
        <v>7048</v>
      </c>
      <c r="F1612" s="19">
        <v>7078.5</v>
      </c>
    </row>
    <row r="1613" spans="2:6" x14ac:dyDescent="0.25">
      <c r="B1613" s="20">
        <v>20060426</v>
      </c>
      <c r="C1613" s="19">
        <v>7091</v>
      </c>
      <c r="D1613" s="19">
        <v>7120</v>
      </c>
      <c r="E1613" s="19">
        <v>7078.5</v>
      </c>
      <c r="F1613" s="19">
        <v>7105</v>
      </c>
    </row>
    <row r="1614" spans="2:6" x14ac:dyDescent="0.25">
      <c r="B1614" s="20">
        <v>20060427</v>
      </c>
      <c r="C1614" s="19">
        <v>7113</v>
      </c>
      <c r="D1614" s="19">
        <v>7113.5</v>
      </c>
      <c r="E1614" s="19">
        <v>7017</v>
      </c>
      <c r="F1614" s="19">
        <v>7062</v>
      </c>
    </row>
    <row r="1615" spans="2:6" x14ac:dyDescent="0.25">
      <c r="B1615" s="20">
        <v>20060428</v>
      </c>
      <c r="C1615" s="19">
        <v>7046</v>
      </c>
      <c r="D1615" s="19">
        <v>7048</v>
      </c>
      <c r="E1615" s="19">
        <v>6993</v>
      </c>
      <c r="F1615" s="19">
        <v>7000.5</v>
      </c>
    </row>
    <row r="1616" spans="2:6" x14ac:dyDescent="0.25">
      <c r="B1616" s="20">
        <v>20060502</v>
      </c>
      <c r="C1616" s="19">
        <v>6997.5</v>
      </c>
      <c r="D1616" s="19">
        <v>7061</v>
      </c>
      <c r="E1616" s="19">
        <v>6997.5</v>
      </c>
      <c r="F1616" s="19">
        <v>7043.5</v>
      </c>
    </row>
    <row r="1617" spans="2:6" x14ac:dyDescent="0.25">
      <c r="B1617" s="20">
        <v>20060503</v>
      </c>
      <c r="C1617" s="19">
        <v>7066.5</v>
      </c>
      <c r="D1617" s="19">
        <v>7075</v>
      </c>
      <c r="E1617" s="19">
        <v>6954</v>
      </c>
      <c r="F1617" s="19">
        <v>6969</v>
      </c>
    </row>
    <row r="1618" spans="2:6" x14ac:dyDescent="0.25">
      <c r="B1618" s="20">
        <v>20060504</v>
      </c>
      <c r="C1618" s="19">
        <v>6976.5</v>
      </c>
      <c r="D1618" s="19">
        <v>7043</v>
      </c>
      <c r="E1618" s="19">
        <v>6958</v>
      </c>
      <c r="F1618" s="19">
        <v>7029.5</v>
      </c>
    </row>
    <row r="1619" spans="2:6" x14ac:dyDescent="0.25">
      <c r="B1619" s="20">
        <v>20060505</v>
      </c>
      <c r="C1619" s="19">
        <v>7034.5</v>
      </c>
      <c r="D1619" s="19">
        <v>7132.5</v>
      </c>
      <c r="E1619" s="19">
        <v>7034.5</v>
      </c>
      <c r="F1619" s="19">
        <v>7102.5</v>
      </c>
    </row>
    <row r="1620" spans="2:6" x14ac:dyDescent="0.25">
      <c r="B1620" s="20">
        <v>20060508</v>
      </c>
      <c r="C1620" s="19">
        <v>7126.5</v>
      </c>
      <c r="D1620" s="19">
        <v>7145.5</v>
      </c>
      <c r="E1620" s="19">
        <v>7109</v>
      </c>
      <c r="F1620" s="19">
        <v>7112.5</v>
      </c>
    </row>
    <row r="1621" spans="2:6" x14ac:dyDescent="0.25">
      <c r="B1621" s="20">
        <v>20060509</v>
      </c>
      <c r="C1621" s="19">
        <v>7117.5</v>
      </c>
      <c r="D1621" s="19">
        <v>7135</v>
      </c>
      <c r="E1621" s="19">
        <v>7085.5</v>
      </c>
      <c r="F1621" s="19">
        <v>7130.5</v>
      </c>
    </row>
    <row r="1622" spans="2:6" x14ac:dyDescent="0.25">
      <c r="B1622" s="20">
        <v>20060510</v>
      </c>
      <c r="C1622" s="19">
        <v>7112</v>
      </c>
      <c r="D1622" s="19">
        <v>7151</v>
      </c>
      <c r="E1622" s="19">
        <v>7094</v>
      </c>
      <c r="F1622" s="19">
        <v>7111.5</v>
      </c>
    </row>
    <row r="1623" spans="2:6" x14ac:dyDescent="0.25">
      <c r="B1623" s="20">
        <v>20060511</v>
      </c>
      <c r="C1623" s="19">
        <v>7111.5</v>
      </c>
      <c r="D1623" s="19">
        <v>7153.5</v>
      </c>
      <c r="E1623" s="19">
        <v>7026</v>
      </c>
      <c r="F1623" s="19">
        <v>7041</v>
      </c>
    </row>
    <row r="1624" spans="2:6" x14ac:dyDescent="0.25">
      <c r="B1624" s="20">
        <v>20060512</v>
      </c>
      <c r="C1624" s="19">
        <v>7013.5</v>
      </c>
      <c r="D1624" s="19">
        <v>7033.5</v>
      </c>
      <c r="E1624" s="19">
        <v>6879.5</v>
      </c>
      <c r="F1624" s="19">
        <v>6907</v>
      </c>
    </row>
    <row r="1625" spans="2:6" x14ac:dyDescent="0.25">
      <c r="B1625" s="20">
        <v>20060515</v>
      </c>
      <c r="C1625" s="19">
        <v>6857</v>
      </c>
      <c r="D1625" s="19">
        <v>6892</v>
      </c>
      <c r="E1625" s="19">
        <v>6768</v>
      </c>
      <c r="F1625" s="19">
        <v>6846</v>
      </c>
    </row>
    <row r="1626" spans="2:6" x14ac:dyDescent="0.25">
      <c r="B1626" s="20">
        <v>20060516</v>
      </c>
      <c r="C1626" s="19">
        <v>6833.5</v>
      </c>
      <c r="D1626" s="19">
        <v>6885</v>
      </c>
      <c r="E1626" s="19">
        <v>6795</v>
      </c>
      <c r="F1626" s="19">
        <v>6842.5</v>
      </c>
    </row>
    <row r="1627" spans="2:6" x14ac:dyDescent="0.25">
      <c r="B1627" s="20">
        <v>20060517</v>
      </c>
      <c r="C1627" s="19">
        <v>6870</v>
      </c>
      <c r="D1627" s="19">
        <v>6881.5</v>
      </c>
      <c r="E1627" s="19">
        <v>6635.5</v>
      </c>
      <c r="F1627" s="19">
        <v>6643.5</v>
      </c>
    </row>
    <row r="1628" spans="2:6" x14ac:dyDescent="0.25">
      <c r="B1628" s="20">
        <v>20060518</v>
      </c>
      <c r="C1628" s="19">
        <v>6676</v>
      </c>
      <c r="D1628" s="19">
        <v>6702.5</v>
      </c>
      <c r="E1628" s="19">
        <v>6574.5</v>
      </c>
      <c r="F1628" s="19">
        <v>6650.5</v>
      </c>
    </row>
    <row r="1629" spans="2:6" x14ac:dyDescent="0.25">
      <c r="B1629" s="20">
        <v>20060519</v>
      </c>
      <c r="C1629" s="19">
        <v>6642.5</v>
      </c>
      <c r="D1629" s="19">
        <v>6686.5</v>
      </c>
      <c r="E1629" s="19">
        <v>6617.5</v>
      </c>
      <c r="F1629" s="19">
        <v>6658</v>
      </c>
    </row>
    <row r="1630" spans="2:6" x14ac:dyDescent="0.25">
      <c r="B1630" s="20">
        <v>20060522</v>
      </c>
      <c r="C1630" s="19">
        <v>6628</v>
      </c>
      <c r="D1630" s="19">
        <v>6628</v>
      </c>
      <c r="E1630" s="19">
        <v>6498</v>
      </c>
      <c r="F1630" s="19">
        <v>6515</v>
      </c>
    </row>
    <row r="1631" spans="2:6" x14ac:dyDescent="0.25">
      <c r="B1631" s="20">
        <v>20060523</v>
      </c>
      <c r="C1631" s="19">
        <v>6556</v>
      </c>
      <c r="D1631" s="19">
        <v>6688</v>
      </c>
      <c r="E1631" s="19">
        <v>6553</v>
      </c>
      <c r="F1631" s="19">
        <v>6649</v>
      </c>
    </row>
    <row r="1632" spans="2:6" x14ac:dyDescent="0.25">
      <c r="B1632" s="20">
        <v>20060524</v>
      </c>
      <c r="C1632" s="19">
        <v>6610</v>
      </c>
      <c r="D1632" s="19">
        <v>6636</v>
      </c>
      <c r="E1632" s="19">
        <v>6528.5</v>
      </c>
      <c r="F1632" s="19">
        <v>6574</v>
      </c>
    </row>
    <row r="1633" spans="2:6" x14ac:dyDescent="0.25">
      <c r="B1633" s="20">
        <v>20060525</v>
      </c>
      <c r="C1633" s="19">
        <v>6596.5</v>
      </c>
      <c r="D1633" s="19">
        <v>6726.5</v>
      </c>
      <c r="E1633" s="19">
        <v>6551.5</v>
      </c>
      <c r="F1633" s="19">
        <v>6684</v>
      </c>
    </row>
    <row r="1634" spans="2:6" x14ac:dyDescent="0.25">
      <c r="B1634" s="20">
        <v>20060526</v>
      </c>
      <c r="C1634" s="19">
        <v>6725</v>
      </c>
      <c r="D1634" s="19">
        <v>6771</v>
      </c>
      <c r="E1634" s="19">
        <v>6701</v>
      </c>
      <c r="F1634" s="19">
        <v>6765</v>
      </c>
    </row>
    <row r="1635" spans="2:6" x14ac:dyDescent="0.25">
      <c r="B1635" s="20">
        <v>20060529</v>
      </c>
      <c r="C1635" s="19">
        <v>6755</v>
      </c>
      <c r="D1635" s="19">
        <v>6761</v>
      </c>
      <c r="E1635" s="19">
        <v>6728</v>
      </c>
      <c r="F1635" s="19">
        <v>6743</v>
      </c>
    </row>
    <row r="1636" spans="2:6" x14ac:dyDescent="0.25">
      <c r="B1636" s="20">
        <v>20060530</v>
      </c>
      <c r="C1636" s="19">
        <v>6729</v>
      </c>
      <c r="D1636" s="19">
        <v>6740</v>
      </c>
      <c r="E1636" s="19">
        <v>6574</v>
      </c>
      <c r="F1636" s="19">
        <v>6587</v>
      </c>
    </row>
    <row r="1637" spans="2:6" x14ac:dyDescent="0.25">
      <c r="B1637" s="20">
        <v>20060531</v>
      </c>
      <c r="C1637" s="19">
        <v>6532.5</v>
      </c>
      <c r="D1637" s="19">
        <v>6687</v>
      </c>
      <c r="E1637" s="19">
        <v>6514</v>
      </c>
      <c r="F1637" s="19">
        <v>6672</v>
      </c>
    </row>
    <row r="1638" spans="2:6" x14ac:dyDescent="0.25">
      <c r="B1638" s="20">
        <v>20060601</v>
      </c>
      <c r="C1638" s="19">
        <v>6669</v>
      </c>
      <c r="D1638" s="19">
        <v>6695</v>
      </c>
      <c r="E1638" s="19">
        <v>6580</v>
      </c>
      <c r="F1638" s="19">
        <v>6683</v>
      </c>
    </row>
    <row r="1639" spans="2:6" x14ac:dyDescent="0.25">
      <c r="B1639" s="20">
        <v>20060602</v>
      </c>
      <c r="C1639" s="19">
        <v>6676</v>
      </c>
      <c r="D1639" s="19">
        <v>6757</v>
      </c>
      <c r="E1639" s="19">
        <v>6636.5</v>
      </c>
      <c r="F1639" s="19">
        <v>6657.5</v>
      </c>
    </row>
    <row r="1640" spans="2:6" x14ac:dyDescent="0.25">
      <c r="B1640" s="20">
        <v>20060605</v>
      </c>
      <c r="C1640" s="19">
        <v>6648.5</v>
      </c>
      <c r="D1640" s="19">
        <v>6672</v>
      </c>
      <c r="E1640" s="19">
        <v>6569.5</v>
      </c>
      <c r="F1640" s="19">
        <v>6602</v>
      </c>
    </row>
    <row r="1641" spans="2:6" x14ac:dyDescent="0.25">
      <c r="B1641" s="20">
        <v>20060606</v>
      </c>
      <c r="C1641" s="19">
        <v>6543</v>
      </c>
      <c r="D1641" s="19">
        <v>6571.5</v>
      </c>
      <c r="E1641" s="19">
        <v>6454</v>
      </c>
      <c r="F1641" s="19">
        <v>6480</v>
      </c>
    </row>
    <row r="1642" spans="2:6" x14ac:dyDescent="0.25">
      <c r="B1642" s="20">
        <v>20060607</v>
      </c>
      <c r="C1642" s="19">
        <v>6502</v>
      </c>
      <c r="D1642" s="19">
        <v>6551</v>
      </c>
      <c r="E1642" s="19">
        <v>6450.5</v>
      </c>
      <c r="F1642" s="19">
        <v>6521</v>
      </c>
    </row>
    <row r="1643" spans="2:6" x14ac:dyDescent="0.25">
      <c r="B1643" s="20">
        <v>20060608</v>
      </c>
      <c r="C1643" s="19">
        <v>6417.5</v>
      </c>
      <c r="D1643" s="19">
        <v>6450.5</v>
      </c>
      <c r="E1643" s="19">
        <v>6339.5</v>
      </c>
      <c r="F1643" s="19">
        <v>6374</v>
      </c>
    </row>
    <row r="1644" spans="2:6" x14ac:dyDescent="0.25">
      <c r="B1644" s="20">
        <v>20060609</v>
      </c>
      <c r="C1644" s="19">
        <v>6440.5</v>
      </c>
      <c r="D1644" s="19">
        <v>6463</v>
      </c>
      <c r="E1644" s="19">
        <v>6378</v>
      </c>
      <c r="F1644" s="19">
        <v>6442</v>
      </c>
    </row>
    <row r="1645" spans="2:6" x14ac:dyDescent="0.25">
      <c r="B1645" s="20">
        <v>20060612</v>
      </c>
      <c r="C1645" s="19">
        <v>6394</v>
      </c>
      <c r="D1645" s="19">
        <v>6445.5</v>
      </c>
      <c r="E1645" s="19">
        <v>6350.5</v>
      </c>
      <c r="F1645" s="19">
        <v>6358</v>
      </c>
    </row>
    <row r="1646" spans="2:6" x14ac:dyDescent="0.25">
      <c r="B1646" s="20">
        <v>20060613</v>
      </c>
      <c r="C1646" s="19">
        <v>6298</v>
      </c>
      <c r="D1646" s="19">
        <v>6310.5</v>
      </c>
      <c r="E1646" s="19">
        <v>6236.5</v>
      </c>
      <c r="F1646" s="19">
        <v>6263.5</v>
      </c>
    </row>
    <row r="1647" spans="2:6" x14ac:dyDescent="0.25">
      <c r="B1647" s="20">
        <v>20060614</v>
      </c>
      <c r="C1647" s="19">
        <v>6254.5</v>
      </c>
      <c r="D1647" s="19">
        <v>6309</v>
      </c>
      <c r="E1647" s="19">
        <v>6215.5</v>
      </c>
      <c r="F1647" s="19">
        <v>6282.5</v>
      </c>
    </row>
    <row r="1648" spans="2:6" x14ac:dyDescent="0.25">
      <c r="B1648" s="20">
        <v>20060615</v>
      </c>
      <c r="C1648" s="19">
        <v>6319.5</v>
      </c>
      <c r="D1648" s="19">
        <v>6452</v>
      </c>
      <c r="E1648" s="19">
        <v>6306</v>
      </c>
      <c r="F1648" s="19">
        <v>6402.5</v>
      </c>
    </row>
    <row r="1649" spans="2:6" x14ac:dyDescent="0.25">
      <c r="B1649" s="20">
        <v>20060616</v>
      </c>
      <c r="C1649" s="19">
        <v>6453.5</v>
      </c>
      <c r="D1649" s="19">
        <v>6475.5</v>
      </c>
      <c r="E1649" s="19">
        <v>6340.5</v>
      </c>
      <c r="F1649" s="19">
        <v>6346</v>
      </c>
    </row>
    <row r="1650" spans="2:6" x14ac:dyDescent="0.25">
      <c r="B1650" s="20">
        <v>20060619</v>
      </c>
      <c r="C1650" s="19">
        <v>6381.5</v>
      </c>
      <c r="D1650" s="19">
        <v>6456.5</v>
      </c>
      <c r="E1650" s="19">
        <v>6397.5</v>
      </c>
      <c r="F1650" s="19">
        <v>6412.5</v>
      </c>
    </row>
    <row r="1651" spans="2:6" x14ac:dyDescent="0.25">
      <c r="B1651" s="20">
        <v>20060620</v>
      </c>
      <c r="C1651" s="19">
        <v>6350.5</v>
      </c>
      <c r="D1651" s="19">
        <v>6483</v>
      </c>
      <c r="E1651" s="19">
        <v>6348</v>
      </c>
      <c r="F1651" s="19">
        <v>6460</v>
      </c>
    </row>
    <row r="1652" spans="2:6" x14ac:dyDescent="0.25">
      <c r="B1652" s="20">
        <v>20060621</v>
      </c>
      <c r="C1652" s="19">
        <v>6446.5</v>
      </c>
      <c r="D1652" s="19">
        <v>6502</v>
      </c>
      <c r="E1652" s="19">
        <v>6386</v>
      </c>
      <c r="F1652" s="19">
        <v>6474</v>
      </c>
    </row>
    <row r="1653" spans="2:6" x14ac:dyDescent="0.25">
      <c r="B1653" s="20">
        <v>20060622</v>
      </c>
      <c r="C1653" s="19">
        <v>6539.5</v>
      </c>
      <c r="D1653" s="19">
        <v>6553</v>
      </c>
      <c r="E1653" s="19">
        <v>6470.5</v>
      </c>
      <c r="F1653" s="19">
        <v>6501</v>
      </c>
    </row>
    <row r="1654" spans="2:6" x14ac:dyDescent="0.25">
      <c r="B1654" s="20">
        <v>20060623</v>
      </c>
      <c r="C1654" s="19">
        <v>6503</v>
      </c>
      <c r="D1654" s="19">
        <v>6532.5</v>
      </c>
      <c r="E1654" s="19">
        <v>6471</v>
      </c>
      <c r="F1654" s="19">
        <v>6501</v>
      </c>
    </row>
    <row r="1655" spans="2:6" x14ac:dyDescent="0.25">
      <c r="B1655" s="20">
        <v>20060626</v>
      </c>
      <c r="C1655" s="19">
        <v>6518</v>
      </c>
      <c r="D1655" s="19">
        <v>6537.5</v>
      </c>
      <c r="E1655" s="19">
        <v>6472.5</v>
      </c>
      <c r="F1655" s="19">
        <v>6488.5</v>
      </c>
    </row>
    <row r="1656" spans="2:6" x14ac:dyDescent="0.25">
      <c r="B1656" s="20">
        <v>20060627</v>
      </c>
      <c r="C1656" s="19">
        <v>6527.5</v>
      </c>
      <c r="D1656" s="19">
        <v>6527.5</v>
      </c>
      <c r="E1656" s="19">
        <v>6382.5</v>
      </c>
      <c r="F1656" s="19">
        <v>6429.5</v>
      </c>
    </row>
    <row r="1657" spans="2:6" x14ac:dyDescent="0.25">
      <c r="B1657" s="20">
        <v>20060628</v>
      </c>
      <c r="C1657" s="19">
        <v>6378</v>
      </c>
      <c r="D1657" s="19">
        <v>6462</v>
      </c>
      <c r="E1657" s="19">
        <v>6373</v>
      </c>
      <c r="F1657" s="19">
        <v>6427</v>
      </c>
    </row>
    <row r="1658" spans="2:6" x14ac:dyDescent="0.25">
      <c r="B1658" s="20">
        <v>20060629</v>
      </c>
      <c r="C1658" s="19">
        <v>6483.5</v>
      </c>
      <c r="D1658" s="19">
        <v>6564</v>
      </c>
      <c r="E1658" s="19">
        <v>6451.5</v>
      </c>
      <c r="F1658" s="19">
        <v>6547</v>
      </c>
    </row>
    <row r="1659" spans="2:6" x14ac:dyDescent="0.25">
      <c r="B1659" s="20">
        <v>20060630</v>
      </c>
      <c r="C1659" s="19">
        <v>6629.5</v>
      </c>
      <c r="D1659" s="19">
        <v>6673.5</v>
      </c>
      <c r="E1659" s="19">
        <v>6597</v>
      </c>
      <c r="F1659" s="19">
        <v>6661</v>
      </c>
    </row>
    <row r="1660" spans="2:6" x14ac:dyDescent="0.25">
      <c r="B1660" s="20">
        <v>20060703</v>
      </c>
      <c r="C1660" s="19">
        <v>6659.5</v>
      </c>
      <c r="D1660" s="19">
        <v>6698.5</v>
      </c>
      <c r="E1660" s="19">
        <v>6644.5</v>
      </c>
      <c r="F1660" s="19">
        <v>6694</v>
      </c>
    </row>
    <row r="1661" spans="2:6" x14ac:dyDescent="0.25">
      <c r="B1661" s="20">
        <v>20060704</v>
      </c>
      <c r="C1661" s="19">
        <v>6696.5</v>
      </c>
      <c r="D1661" s="19">
        <v>6699</v>
      </c>
      <c r="E1661" s="19">
        <v>6657</v>
      </c>
      <c r="F1661" s="19">
        <v>6695</v>
      </c>
    </row>
    <row r="1662" spans="2:6" x14ac:dyDescent="0.25">
      <c r="B1662" s="20">
        <v>20060705</v>
      </c>
      <c r="C1662" s="19">
        <v>6657.5</v>
      </c>
      <c r="D1662" s="19">
        <v>6677</v>
      </c>
      <c r="E1662" s="19">
        <v>6576.5</v>
      </c>
      <c r="F1662" s="19">
        <v>6592.5</v>
      </c>
    </row>
    <row r="1663" spans="2:6" x14ac:dyDescent="0.25">
      <c r="B1663" s="20">
        <v>20060706</v>
      </c>
      <c r="C1663" s="19">
        <v>6617.5</v>
      </c>
      <c r="D1663" s="19">
        <v>6672</v>
      </c>
      <c r="E1663" s="19">
        <v>6598.5</v>
      </c>
      <c r="F1663" s="19">
        <v>6659</v>
      </c>
    </row>
    <row r="1664" spans="2:6" x14ac:dyDescent="0.25">
      <c r="B1664" s="20">
        <v>20060707</v>
      </c>
      <c r="C1664" s="19">
        <v>6632.5</v>
      </c>
      <c r="D1664" s="19">
        <v>6686.5</v>
      </c>
      <c r="E1664" s="19">
        <v>6592.5</v>
      </c>
      <c r="F1664" s="19">
        <v>6647</v>
      </c>
    </row>
    <row r="1665" spans="2:6" x14ac:dyDescent="0.25">
      <c r="B1665" s="20">
        <v>20060710</v>
      </c>
      <c r="C1665" s="19">
        <v>6642.5</v>
      </c>
      <c r="D1665" s="19">
        <v>6679</v>
      </c>
      <c r="E1665" s="19">
        <v>6598</v>
      </c>
      <c r="F1665" s="19">
        <v>6672</v>
      </c>
    </row>
    <row r="1666" spans="2:6" x14ac:dyDescent="0.25">
      <c r="B1666" s="20">
        <v>20060711</v>
      </c>
      <c r="C1666" s="19">
        <v>6648</v>
      </c>
      <c r="D1666" s="19">
        <v>6650.5</v>
      </c>
      <c r="E1666" s="19">
        <v>6557.5</v>
      </c>
      <c r="F1666" s="19">
        <v>6587</v>
      </c>
    </row>
    <row r="1667" spans="2:6" x14ac:dyDescent="0.25">
      <c r="B1667" s="20">
        <v>20060712</v>
      </c>
      <c r="C1667" s="19">
        <v>6629</v>
      </c>
      <c r="D1667" s="19">
        <v>6667.5</v>
      </c>
      <c r="E1667" s="19">
        <v>6581.5</v>
      </c>
      <c r="F1667" s="19">
        <v>6596</v>
      </c>
    </row>
    <row r="1668" spans="2:6" x14ac:dyDescent="0.25">
      <c r="B1668" s="20">
        <v>20060713</v>
      </c>
      <c r="C1668" s="19">
        <v>6551.5</v>
      </c>
      <c r="D1668" s="19">
        <v>6557.5</v>
      </c>
      <c r="E1668" s="19">
        <v>6439.5</v>
      </c>
      <c r="F1668" s="19">
        <v>6492.5</v>
      </c>
    </row>
    <row r="1669" spans="2:6" x14ac:dyDescent="0.25">
      <c r="B1669" s="20">
        <v>20060714</v>
      </c>
      <c r="C1669" s="19">
        <v>6425.5</v>
      </c>
      <c r="D1669" s="19">
        <v>6468</v>
      </c>
      <c r="E1669" s="19">
        <v>6378.5</v>
      </c>
      <c r="F1669" s="19">
        <v>6388</v>
      </c>
    </row>
    <row r="1670" spans="2:6" x14ac:dyDescent="0.25">
      <c r="B1670" s="20">
        <v>20060717</v>
      </c>
      <c r="C1670" s="19">
        <v>6417.5</v>
      </c>
      <c r="D1670" s="19">
        <v>6422</v>
      </c>
      <c r="E1670" s="19">
        <v>6326</v>
      </c>
      <c r="F1670" s="19">
        <v>6375.5</v>
      </c>
    </row>
    <row r="1671" spans="2:6" x14ac:dyDescent="0.25">
      <c r="B1671" s="20">
        <v>20060718</v>
      </c>
      <c r="C1671" s="19">
        <v>6367.5</v>
      </c>
      <c r="D1671" s="19">
        <v>6409</v>
      </c>
      <c r="E1671" s="19">
        <v>6325.5</v>
      </c>
      <c r="F1671" s="19">
        <v>6347.5</v>
      </c>
    </row>
    <row r="1672" spans="2:6" x14ac:dyDescent="0.25">
      <c r="B1672" s="20">
        <v>20060719</v>
      </c>
      <c r="C1672" s="19">
        <v>6385.5</v>
      </c>
      <c r="D1672" s="19">
        <v>6513.5</v>
      </c>
      <c r="E1672" s="19">
        <v>6362</v>
      </c>
      <c r="F1672" s="19">
        <v>6499</v>
      </c>
    </row>
    <row r="1673" spans="2:6" x14ac:dyDescent="0.25">
      <c r="B1673" s="20">
        <v>20060720</v>
      </c>
      <c r="C1673" s="19">
        <v>6537.5</v>
      </c>
      <c r="D1673" s="19">
        <v>6549.5</v>
      </c>
      <c r="E1673" s="19">
        <v>6495</v>
      </c>
      <c r="F1673" s="19">
        <v>6506</v>
      </c>
    </row>
    <row r="1674" spans="2:6" x14ac:dyDescent="0.25">
      <c r="B1674" s="20">
        <v>20060721</v>
      </c>
      <c r="C1674" s="19">
        <v>6476.5</v>
      </c>
      <c r="D1674" s="19">
        <v>6499</v>
      </c>
      <c r="E1674" s="19">
        <v>6381</v>
      </c>
      <c r="F1674" s="19">
        <v>6410.5</v>
      </c>
    </row>
    <row r="1675" spans="2:6" x14ac:dyDescent="0.25">
      <c r="B1675" s="20">
        <v>20060724</v>
      </c>
      <c r="C1675" s="19">
        <v>6423.5</v>
      </c>
      <c r="D1675" s="19">
        <v>6548</v>
      </c>
      <c r="E1675" s="19">
        <v>6416</v>
      </c>
      <c r="F1675" s="19">
        <v>6529.5</v>
      </c>
    </row>
    <row r="1676" spans="2:6" x14ac:dyDescent="0.25">
      <c r="B1676" s="20">
        <v>20060725</v>
      </c>
      <c r="C1676" s="19">
        <v>6540.5</v>
      </c>
      <c r="D1676" s="19">
        <v>6580.5</v>
      </c>
      <c r="E1676" s="19">
        <v>6501.5</v>
      </c>
      <c r="F1676" s="19">
        <v>6522.5</v>
      </c>
    </row>
    <row r="1677" spans="2:6" x14ac:dyDescent="0.25">
      <c r="B1677" s="20">
        <v>20060726</v>
      </c>
      <c r="C1677" s="19">
        <v>6544.5</v>
      </c>
      <c r="D1677" s="19">
        <v>6559.5</v>
      </c>
      <c r="E1677" s="19">
        <v>6513</v>
      </c>
      <c r="F1677" s="19">
        <v>6545.5</v>
      </c>
    </row>
    <row r="1678" spans="2:6" x14ac:dyDescent="0.25">
      <c r="B1678" s="20">
        <v>20060727</v>
      </c>
      <c r="C1678" s="19">
        <v>6583</v>
      </c>
      <c r="D1678" s="19">
        <v>6626</v>
      </c>
      <c r="E1678" s="19">
        <v>6556</v>
      </c>
      <c r="F1678" s="19">
        <v>6619.5</v>
      </c>
    </row>
    <row r="1679" spans="2:6" x14ac:dyDescent="0.25">
      <c r="B1679" s="20">
        <v>20060728</v>
      </c>
      <c r="C1679" s="19">
        <v>6596.5</v>
      </c>
      <c r="D1679" s="19">
        <v>6675.5</v>
      </c>
      <c r="E1679" s="19">
        <v>6577.5</v>
      </c>
      <c r="F1679" s="19">
        <v>6665.5</v>
      </c>
    </row>
    <row r="1680" spans="2:6" x14ac:dyDescent="0.25">
      <c r="B1680" s="20">
        <v>20060731</v>
      </c>
      <c r="C1680" s="19">
        <v>6662</v>
      </c>
      <c r="D1680" s="19">
        <v>6668</v>
      </c>
      <c r="E1680" s="19">
        <v>6628.5</v>
      </c>
      <c r="F1680" s="19">
        <v>6638.5</v>
      </c>
    </row>
    <row r="1681" spans="2:6" x14ac:dyDescent="0.25">
      <c r="B1681" s="20">
        <v>20060801</v>
      </c>
      <c r="C1681" s="19">
        <v>6640</v>
      </c>
      <c r="D1681" s="19">
        <v>6651.5</v>
      </c>
      <c r="E1681" s="19">
        <v>6540</v>
      </c>
      <c r="F1681" s="19">
        <v>6554</v>
      </c>
    </row>
    <row r="1682" spans="2:6" x14ac:dyDescent="0.25">
      <c r="B1682" s="20">
        <v>20060802</v>
      </c>
      <c r="C1682" s="19">
        <v>6583.5</v>
      </c>
      <c r="D1682" s="19">
        <v>6658.5</v>
      </c>
      <c r="E1682" s="19">
        <v>6577.5</v>
      </c>
      <c r="F1682" s="19">
        <v>6633.5</v>
      </c>
    </row>
    <row r="1683" spans="2:6" x14ac:dyDescent="0.25">
      <c r="B1683" s="20">
        <v>20060803</v>
      </c>
      <c r="C1683" s="19">
        <v>6643.5</v>
      </c>
      <c r="D1683" s="19">
        <v>6651</v>
      </c>
      <c r="E1683" s="19">
        <v>6545.5</v>
      </c>
      <c r="F1683" s="19">
        <v>6603</v>
      </c>
    </row>
    <row r="1684" spans="2:6" x14ac:dyDescent="0.25">
      <c r="B1684" s="20">
        <v>20060804</v>
      </c>
      <c r="C1684" s="19">
        <v>6645</v>
      </c>
      <c r="D1684" s="19">
        <v>6697.5</v>
      </c>
      <c r="E1684" s="19">
        <v>6610.5</v>
      </c>
      <c r="F1684" s="19">
        <v>6673.5</v>
      </c>
    </row>
    <row r="1685" spans="2:6" x14ac:dyDescent="0.25">
      <c r="B1685" s="20">
        <v>20060807</v>
      </c>
      <c r="C1685" s="19">
        <v>6580</v>
      </c>
      <c r="D1685" s="19">
        <v>6619</v>
      </c>
      <c r="E1685" s="19">
        <v>6566.5</v>
      </c>
      <c r="F1685" s="19">
        <v>6581.5</v>
      </c>
    </row>
    <row r="1686" spans="2:6" x14ac:dyDescent="0.25">
      <c r="B1686" s="20">
        <v>20060808</v>
      </c>
      <c r="C1686" s="19">
        <v>6629.5</v>
      </c>
      <c r="D1686" s="19">
        <v>6632.5</v>
      </c>
      <c r="E1686" s="19">
        <v>6552.5</v>
      </c>
      <c r="F1686" s="19">
        <v>6603</v>
      </c>
    </row>
    <row r="1687" spans="2:6" x14ac:dyDescent="0.25">
      <c r="B1687" s="20">
        <v>20060809</v>
      </c>
      <c r="C1687" s="19">
        <v>6606.5</v>
      </c>
      <c r="D1687" s="19">
        <v>6667.5</v>
      </c>
      <c r="E1687" s="19">
        <v>6564.5</v>
      </c>
      <c r="F1687" s="19">
        <v>6653</v>
      </c>
    </row>
    <row r="1688" spans="2:6" x14ac:dyDescent="0.25">
      <c r="B1688" s="20">
        <v>20060810</v>
      </c>
      <c r="C1688" s="19">
        <v>6604.5</v>
      </c>
      <c r="D1688" s="19">
        <v>6608.5</v>
      </c>
      <c r="E1688" s="19">
        <v>6507</v>
      </c>
      <c r="F1688" s="19">
        <v>6588.5</v>
      </c>
    </row>
    <row r="1689" spans="2:6" x14ac:dyDescent="0.25">
      <c r="B1689" s="20">
        <v>20060811</v>
      </c>
      <c r="C1689" s="19">
        <v>6612</v>
      </c>
      <c r="D1689" s="19">
        <v>6624.5</v>
      </c>
      <c r="E1689" s="19">
        <v>6552</v>
      </c>
      <c r="F1689" s="19">
        <v>6576.5</v>
      </c>
    </row>
    <row r="1690" spans="2:6" x14ac:dyDescent="0.25">
      <c r="B1690" s="20">
        <v>20060814</v>
      </c>
      <c r="C1690" s="19">
        <v>6618</v>
      </c>
      <c r="D1690" s="19">
        <v>6653</v>
      </c>
      <c r="E1690" s="19">
        <v>6599.5</v>
      </c>
      <c r="F1690" s="19">
        <v>6643.5</v>
      </c>
    </row>
    <row r="1691" spans="2:6" x14ac:dyDescent="0.25">
      <c r="B1691" s="20">
        <v>20060815</v>
      </c>
      <c r="C1691" s="19">
        <v>6614.5</v>
      </c>
      <c r="D1691" s="19">
        <v>6743.5</v>
      </c>
      <c r="E1691" s="19">
        <v>6610</v>
      </c>
      <c r="F1691" s="19">
        <v>6730</v>
      </c>
    </row>
    <row r="1692" spans="2:6" x14ac:dyDescent="0.25">
      <c r="B1692" s="20">
        <v>20060816</v>
      </c>
      <c r="C1692" s="19">
        <v>6744</v>
      </c>
      <c r="D1692" s="19">
        <v>6783.5</v>
      </c>
      <c r="E1692" s="19">
        <v>6713</v>
      </c>
      <c r="F1692" s="19">
        <v>6759</v>
      </c>
    </row>
    <row r="1693" spans="2:6" x14ac:dyDescent="0.25">
      <c r="B1693" s="20">
        <v>20060817</v>
      </c>
      <c r="C1693" s="19">
        <v>6768.5</v>
      </c>
      <c r="D1693" s="19">
        <v>6794</v>
      </c>
      <c r="E1693" s="19">
        <v>6751.5</v>
      </c>
      <c r="F1693" s="19">
        <v>6781.5</v>
      </c>
    </row>
    <row r="1694" spans="2:6" x14ac:dyDescent="0.25">
      <c r="B1694" s="20">
        <v>20060818</v>
      </c>
      <c r="C1694" s="19">
        <v>6780</v>
      </c>
      <c r="D1694" s="19">
        <v>6797.5</v>
      </c>
      <c r="E1694" s="19">
        <v>6750.5</v>
      </c>
      <c r="F1694" s="19">
        <v>6765</v>
      </c>
    </row>
    <row r="1695" spans="2:6" x14ac:dyDescent="0.25">
      <c r="B1695" s="20">
        <v>20060821</v>
      </c>
      <c r="C1695" s="19">
        <v>6769.5</v>
      </c>
      <c r="D1695" s="19">
        <v>6771</v>
      </c>
      <c r="E1695" s="19">
        <v>6718.5</v>
      </c>
      <c r="F1695" s="19">
        <v>6738.5</v>
      </c>
    </row>
    <row r="1696" spans="2:6" x14ac:dyDescent="0.25">
      <c r="B1696" s="20">
        <v>20060822</v>
      </c>
      <c r="C1696" s="19">
        <v>6772.5</v>
      </c>
      <c r="D1696" s="19">
        <v>6780.5</v>
      </c>
      <c r="E1696" s="19">
        <v>6702.5</v>
      </c>
      <c r="F1696" s="19">
        <v>6766</v>
      </c>
    </row>
    <row r="1697" spans="2:6" x14ac:dyDescent="0.25">
      <c r="B1697" s="20">
        <v>20060823</v>
      </c>
      <c r="C1697" s="19">
        <v>6762</v>
      </c>
      <c r="D1697" s="19">
        <v>6766.5</v>
      </c>
      <c r="E1697" s="19">
        <v>6706</v>
      </c>
      <c r="F1697" s="19">
        <v>6722</v>
      </c>
    </row>
    <row r="1698" spans="2:6" x14ac:dyDescent="0.25">
      <c r="B1698" s="20">
        <v>20060824</v>
      </c>
      <c r="C1698" s="19">
        <v>6718.5</v>
      </c>
      <c r="D1698" s="19">
        <v>6794.5</v>
      </c>
      <c r="E1698" s="19">
        <v>6686.5</v>
      </c>
      <c r="F1698" s="19">
        <v>6760.5</v>
      </c>
    </row>
    <row r="1699" spans="2:6" x14ac:dyDescent="0.25">
      <c r="B1699" s="20">
        <v>20060825</v>
      </c>
      <c r="C1699" s="19">
        <v>6756.5</v>
      </c>
      <c r="D1699" s="19">
        <v>6777.5</v>
      </c>
      <c r="E1699" s="19">
        <v>6725</v>
      </c>
      <c r="F1699" s="19">
        <v>6757.5</v>
      </c>
    </row>
    <row r="1700" spans="2:6" x14ac:dyDescent="0.25">
      <c r="B1700" s="20">
        <v>20060828</v>
      </c>
      <c r="C1700" s="19">
        <v>6741.5</v>
      </c>
      <c r="D1700" s="19">
        <v>6815.5</v>
      </c>
      <c r="E1700" s="19">
        <v>6710.5</v>
      </c>
      <c r="F1700" s="19">
        <v>6799</v>
      </c>
    </row>
    <row r="1701" spans="2:6" x14ac:dyDescent="0.25">
      <c r="B1701" s="20">
        <v>20060829</v>
      </c>
      <c r="C1701" s="19">
        <v>6806.5</v>
      </c>
      <c r="D1701" s="19">
        <v>6825</v>
      </c>
      <c r="E1701" s="19">
        <v>6780</v>
      </c>
      <c r="F1701" s="19">
        <v>6793.5</v>
      </c>
    </row>
    <row r="1702" spans="2:6" x14ac:dyDescent="0.25">
      <c r="B1702" s="20">
        <v>20060830</v>
      </c>
      <c r="C1702" s="19">
        <v>6823</v>
      </c>
      <c r="D1702" s="19">
        <v>6828.5</v>
      </c>
      <c r="E1702" s="19">
        <v>6794.5</v>
      </c>
      <c r="F1702" s="19">
        <v>6815</v>
      </c>
    </row>
    <row r="1703" spans="2:6" x14ac:dyDescent="0.25">
      <c r="B1703" s="20">
        <v>20060831</v>
      </c>
      <c r="C1703" s="19">
        <v>6823.5</v>
      </c>
      <c r="D1703" s="19">
        <v>6834.5</v>
      </c>
      <c r="E1703" s="19">
        <v>6782</v>
      </c>
      <c r="F1703" s="19">
        <v>6795.5</v>
      </c>
    </row>
    <row r="1704" spans="2:6" x14ac:dyDescent="0.25">
      <c r="B1704" s="20">
        <v>20060901</v>
      </c>
      <c r="C1704" s="19">
        <v>6810.5</v>
      </c>
      <c r="D1704" s="19">
        <v>6849.5</v>
      </c>
      <c r="E1704" s="19">
        <v>6798</v>
      </c>
      <c r="F1704" s="19">
        <v>6817</v>
      </c>
    </row>
    <row r="1705" spans="2:6" x14ac:dyDescent="0.25">
      <c r="B1705" s="20">
        <v>20060904</v>
      </c>
      <c r="C1705" s="19">
        <v>6841</v>
      </c>
      <c r="D1705" s="19">
        <v>6858</v>
      </c>
      <c r="E1705" s="19">
        <v>6833</v>
      </c>
      <c r="F1705" s="19">
        <v>6852</v>
      </c>
    </row>
    <row r="1706" spans="2:6" x14ac:dyDescent="0.25">
      <c r="B1706" s="20">
        <v>20060905</v>
      </c>
      <c r="C1706" s="19">
        <v>6849.5</v>
      </c>
      <c r="D1706" s="19">
        <v>6854</v>
      </c>
      <c r="E1706" s="19">
        <v>6797.5</v>
      </c>
      <c r="F1706" s="19">
        <v>6819.5</v>
      </c>
    </row>
    <row r="1707" spans="2:6" x14ac:dyDescent="0.25">
      <c r="B1707" s="20">
        <v>20060906</v>
      </c>
      <c r="C1707" s="19">
        <v>6830.5</v>
      </c>
      <c r="D1707" s="19">
        <v>6833</v>
      </c>
      <c r="E1707" s="19">
        <v>6739</v>
      </c>
      <c r="F1707" s="19">
        <v>6757.5</v>
      </c>
    </row>
    <row r="1708" spans="2:6" x14ac:dyDescent="0.25">
      <c r="B1708" s="20">
        <v>20060907</v>
      </c>
      <c r="C1708" s="19">
        <v>6728.5</v>
      </c>
      <c r="D1708" s="19">
        <v>6741.5</v>
      </c>
      <c r="E1708" s="19">
        <v>6691</v>
      </c>
      <c r="F1708" s="19">
        <v>6712</v>
      </c>
    </row>
    <row r="1709" spans="2:6" x14ac:dyDescent="0.25">
      <c r="B1709" s="20">
        <v>20060908</v>
      </c>
      <c r="C1709" s="19">
        <v>6732.5</v>
      </c>
      <c r="D1709" s="19">
        <v>6751</v>
      </c>
      <c r="E1709" s="19">
        <v>6711</v>
      </c>
      <c r="F1709" s="19">
        <v>6734.5</v>
      </c>
    </row>
    <row r="1710" spans="2:6" x14ac:dyDescent="0.25">
      <c r="B1710" s="20">
        <v>20060911</v>
      </c>
      <c r="C1710" s="19">
        <v>6713</v>
      </c>
      <c r="D1710" s="19">
        <v>6773.5</v>
      </c>
      <c r="E1710" s="19">
        <v>6671.5</v>
      </c>
      <c r="F1710" s="19">
        <v>6735</v>
      </c>
    </row>
    <row r="1711" spans="2:6" x14ac:dyDescent="0.25">
      <c r="B1711" s="20">
        <v>20060912</v>
      </c>
      <c r="C1711" s="19">
        <v>6750</v>
      </c>
      <c r="D1711" s="19">
        <v>6842</v>
      </c>
      <c r="E1711" s="19">
        <v>6710.5</v>
      </c>
      <c r="F1711" s="19">
        <v>6810.5</v>
      </c>
    </row>
    <row r="1712" spans="2:6" x14ac:dyDescent="0.25">
      <c r="B1712" s="20">
        <v>20060913</v>
      </c>
      <c r="C1712" s="19">
        <v>6831.5</v>
      </c>
      <c r="D1712" s="19">
        <v>6845</v>
      </c>
      <c r="E1712" s="19">
        <v>6811.5</v>
      </c>
      <c r="F1712" s="19">
        <v>6838</v>
      </c>
    </row>
    <row r="1713" spans="2:6" x14ac:dyDescent="0.25">
      <c r="B1713" s="20">
        <v>20060914</v>
      </c>
      <c r="C1713" s="19">
        <v>6849</v>
      </c>
      <c r="D1713" s="19">
        <v>6870.5</v>
      </c>
      <c r="E1713" s="19">
        <v>6824.5</v>
      </c>
      <c r="F1713" s="19">
        <v>6844.5</v>
      </c>
    </row>
    <row r="1714" spans="2:6" x14ac:dyDescent="0.25">
      <c r="B1714" s="20">
        <v>20060915</v>
      </c>
      <c r="C1714" s="19">
        <v>6853</v>
      </c>
      <c r="D1714" s="19">
        <v>6890.5</v>
      </c>
      <c r="E1714" s="19">
        <v>6841.5</v>
      </c>
      <c r="F1714" s="19">
        <v>6866.5</v>
      </c>
    </row>
    <row r="1715" spans="2:6" x14ac:dyDescent="0.25">
      <c r="B1715" s="20">
        <v>20060918</v>
      </c>
      <c r="C1715" s="19">
        <v>6878</v>
      </c>
      <c r="D1715" s="19">
        <v>6885</v>
      </c>
      <c r="E1715" s="19">
        <v>6829.5</v>
      </c>
      <c r="F1715" s="19">
        <v>6861</v>
      </c>
    </row>
    <row r="1716" spans="2:6" x14ac:dyDescent="0.25">
      <c r="B1716" s="20">
        <v>20060919</v>
      </c>
      <c r="C1716" s="19">
        <v>6851.5</v>
      </c>
      <c r="D1716" s="19">
        <v>6864.5</v>
      </c>
      <c r="E1716" s="19">
        <v>6778.5</v>
      </c>
      <c r="F1716" s="19">
        <v>6807.5</v>
      </c>
    </row>
    <row r="1717" spans="2:6" x14ac:dyDescent="0.25">
      <c r="B1717" s="20">
        <v>20060920</v>
      </c>
      <c r="C1717" s="19">
        <v>6809</v>
      </c>
      <c r="D1717" s="19">
        <v>6896.5</v>
      </c>
      <c r="E1717" s="19">
        <v>6804.5</v>
      </c>
      <c r="F1717" s="19">
        <v>6886</v>
      </c>
    </row>
    <row r="1718" spans="2:6" x14ac:dyDescent="0.25">
      <c r="B1718" s="20">
        <v>20060921</v>
      </c>
      <c r="C1718" s="19">
        <v>6891.5</v>
      </c>
      <c r="D1718" s="19">
        <v>6913</v>
      </c>
      <c r="E1718" s="19">
        <v>6858.5</v>
      </c>
      <c r="F1718" s="19">
        <v>6899.5</v>
      </c>
    </row>
    <row r="1719" spans="2:6" x14ac:dyDescent="0.25">
      <c r="B1719" s="20">
        <v>20060922</v>
      </c>
      <c r="C1719" s="19">
        <v>6856</v>
      </c>
      <c r="D1719" s="19">
        <v>6862.5</v>
      </c>
      <c r="E1719" s="19">
        <v>6788.5</v>
      </c>
      <c r="F1719" s="19">
        <v>6805.5</v>
      </c>
    </row>
    <row r="1720" spans="2:6" x14ac:dyDescent="0.25">
      <c r="B1720" s="20">
        <v>20060925</v>
      </c>
      <c r="C1720" s="19">
        <v>6833.5</v>
      </c>
      <c r="D1720" s="19">
        <v>6869.5</v>
      </c>
      <c r="E1720" s="19">
        <v>6794.5</v>
      </c>
      <c r="F1720" s="19">
        <v>6828.5</v>
      </c>
    </row>
    <row r="1721" spans="2:6" x14ac:dyDescent="0.25">
      <c r="B1721" s="20">
        <v>20060926</v>
      </c>
      <c r="C1721" s="19">
        <v>6869.5</v>
      </c>
      <c r="D1721" s="19">
        <v>6909.5</v>
      </c>
      <c r="E1721" s="19">
        <v>6856</v>
      </c>
      <c r="F1721" s="19">
        <v>6894</v>
      </c>
    </row>
    <row r="1722" spans="2:6" x14ac:dyDescent="0.25">
      <c r="B1722" s="20">
        <v>20060927</v>
      </c>
      <c r="C1722" s="19">
        <v>6913.5</v>
      </c>
      <c r="D1722" s="19">
        <v>6930.5</v>
      </c>
      <c r="E1722" s="19">
        <v>6884.5</v>
      </c>
      <c r="F1722" s="19">
        <v>6917.5</v>
      </c>
    </row>
    <row r="1723" spans="2:6" x14ac:dyDescent="0.25">
      <c r="B1723" s="20">
        <v>20060928</v>
      </c>
      <c r="C1723" s="19">
        <v>6923.5</v>
      </c>
      <c r="D1723" s="19">
        <v>6932</v>
      </c>
      <c r="E1723" s="19">
        <v>6901</v>
      </c>
      <c r="F1723" s="19">
        <v>6916.5</v>
      </c>
    </row>
    <row r="1724" spans="2:6" x14ac:dyDescent="0.25">
      <c r="B1724" s="20">
        <v>20060929</v>
      </c>
      <c r="C1724" s="19">
        <v>6931</v>
      </c>
      <c r="D1724" s="19">
        <v>6960</v>
      </c>
      <c r="E1724" s="19">
        <v>6919.5</v>
      </c>
      <c r="F1724" s="19">
        <v>6930.5</v>
      </c>
    </row>
    <row r="1725" spans="2:6" x14ac:dyDescent="0.25">
      <c r="B1725" s="20">
        <v>20061002</v>
      </c>
      <c r="C1725" s="19">
        <v>6955</v>
      </c>
      <c r="D1725" s="19">
        <v>6960.5</v>
      </c>
      <c r="E1725" s="19">
        <v>6890.5</v>
      </c>
      <c r="F1725" s="19">
        <v>6920</v>
      </c>
    </row>
    <row r="1726" spans="2:6" x14ac:dyDescent="0.25">
      <c r="B1726" s="20">
        <v>20061003</v>
      </c>
      <c r="C1726" s="19">
        <v>6906</v>
      </c>
      <c r="D1726" s="19">
        <v>6953.5</v>
      </c>
      <c r="E1726" s="19">
        <v>6870.5</v>
      </c>
      <c r="F1726" s="19">
        <v>6915.5</v>
      </c>
    </row>
    <row r="1727" spans="2:6" x14ac:dyDescent="0.25">
      <c r="B1727" s="20">
        <v>20061004</v>
      </c>
      <c r="C1727" s="19">
        <v>6927</v>
      </c>
      <c r="D1727" s="19">
        <v>6979</v>
      </c>
      <c r="E1727" s="19">
        <v>6924</v>
      </c>
      <c r="F1727" s="19">
        <v>6976.5</v>
      </c>
    </row>
    <row r="1728" spans="2:6" x14ac:dyDescent="0.25">
      <c r="B1728" s="20">
        <v>20061005</v>
      </c>
      <c r="C1728" s="19">
        <v>7025</v>
      </c>
      <c r="D1728" s="19">
        <v>7025.5</v>
      </c>
      <c r="E1728" s="19">
        <v>6993.5</v>
      </c>
      <c r="F1728" s="19">
        <v>7004</v>
      </c>
    </row>
    <row r="1729" spans="2:6" x14ac:dyDescent="0.25">
      <c r="B1729" s="20">
        <v>20061006</v>
      </c>
      <c r="C1729" s="19">
        <v>7006.5</v>
      </c>
      <c r="D1729" s="19">
        <v>7018.5</v>
      </c>
      <c r="E1729" s="19">
        <v>6977</v>
      </c>
      <c r="F1729" s="19">
        <v>7010</v>
      </c>
    </row>
    <row r="1730" spans="2:6" x14ac:dyDescent="0.25">
      <c r="B1730" s="20">
        <v>20061009</v>
      </c>
      <c r="C1730" s="19">
        <v>7003.5</v>
      </c>
      <c r="D1730" s="19">
        <v>7019.5</v>
      </c>
      <c r="E1730" s="19">
        <v>6977.5</v>
      </c>
      <c r="F1730" s="19">
        <v>7006.5</v>
      </c>
    </row>
    <row r="1731" spans="2:6" x14ac:dyDescent="0.25">
      <c r="B1731" s="20">
        <v>20061010</v>
      </c>
      <c r="C1731" s="19">
        <v>7018</v>
      </c>
      <c r="D1731" s="19">
        <v>7053.5</v>
      </c>
      <c r="E1731" s="19">
        <v>7012.5</v>
      </c>
      <c r="F1731" s="19">
        <v>7047</v>
      </c>
    </row>
    <row r="1732" spans="2:6" x14ac:dyDescent="0.25">
      <c r="B1732" s="20">
        <v>20061011</v>
      </c>
      <c r="C1732" s="19">
        <v>7029.5</v>
      </c>
      <c r="D1732" s="19">
        <v>7058.5</v>
      </c>
      <c r="E1732" s="19">
        <v>7003</v>
      </c>
      <c r="F1732" s="19">
        <v>7045</v>
      </c>
    </row>
    <row r="1733" spans="2:6" x14ac:dyDescent="0.25">
      <c r="B1733" s="20">
        <v>20061012</v>
      </c>
      <c r="C1733" s="19">
        <v>7047.5</v>
      </c>
      <c r="D1733" s="19">
        <v>7087.5</v>
      </c>
      <c r="E1733" s="19">
        <v>7034</v>
      </c>
      <c r="F1733" s="19">
        <v>7085</v>
      </c>
    </row>
    <row r="1734" spans="2:6" x14ac:dyDescent="0.25">
      <c r="B1734" s="20">
        <v>20061013</v>
      </c>
      <c r="C1734" s="19">
        <v>7102.5</v>
      </c>
      <c r="D1734" s="19">
        <v>7112</v>
      </c>
      <c r="E1734" s="19">
        <v>7074</v>
      </c>
      <c r="F1734" s="19">
        <v>7094</v>
      </c>
    </row>
    <row r="1735" spans="2:6" x14ac:dyDescent="0.25">
      <c r="B1735" s="20">
        <v>20061016</v>
      </c>
      <c r="C1735" s="19">
        <v>7112.5</v>
      </c>
      <c r="D1735" s="19">
        <v>7112.5</v>
      </c>
      <c r="E1735" s="19">
        <v>7083</v>
      </c>
      <c r="F1735" s="19">
        <v>7105</v>
      </c>
    </row>
    <row r="1736" spans="2:6" x14ac:dyDescent="0.25">
      <c r="B1736" s="20">
        <v>20061017</v>
      </c>
      <c r="C1736" s="19">
        <v>7102.5</v>
      </c>
      <c r="D1736" s="19">
        <v>7102.5</v>
      </c>
      <c r="E1736" s="19">
        <v>7026.5</v>
      </c>
      <c r="F1736" s="19">
        <v>7029</v>
      </c>
    </row>
    <row r="1737" spans="2:6" x14ac:dyDescent="0.25">
      <c r="B1737" s="20">
        <v>20061018</v>
      </c>
      <c r="C1737" s="19">
        <v>7058</v>
      </c>
      <c r="D1737" s="19">
        <v>7133</v>
      </c>
      <c r="E1737" s="19">
        <v>7058</v>
      </c>
      <c r="F1737" s="19">
        <v>7105</v>
      </c>
    </row>
    <row r="1738" spans="2:6" x14ac:dyDescent="0.25">
      <c r="B1738" s="20">
        <v>20061019</v>
      </c>
      <c r="C1738" s="19">
        <v>7078.5</v>
      </c>
      <c r="D1738" s="19">
        <v>7123</v>
      </c>
      <c r="E1738" s="19">
        <v>7067</v>
      </c>
      <c r="F1738" s="19">
        <v>7100.5</v>
      </c>
    </row>
    <row r="1739" spans="2:6" x14ac:dyDescent="0.25">
      <c r="B1739" s="20">
        <v>20061020</v>
      </c>
      <c r="C1739" s="19">
        <v>7111.5</v>
      </c>
      <c r="D1739" s="19">
        <v>7137.5</v>
      </c>
      <c r="E1739" s="19">
        <v>7094.5</v>
      </c>
      <c r="F1739" s="19">
        <v>7121</v>
      </c>
    </row>
    <row r="1740" spans="2:6" x14ac:dyDescent="0.25">
      <c r="B1740" s="20">
        <v>20061023</v>
      </c>
      <c r="C1740" s="19">
        <v>7141.5</v>
      </c>
      <c r="D1740" s="19">
        <v>7168.5</v>
      </c>
      <c r="E1740" s="19">
        <v>7102.5</v>
      </c>
      <c r="F1740" s="19">
        <v>7157.5</v>
      </c>
    </row>
    <row r="1741" spans="2:6" x14ac:dyDescent="0.25">
      <c r="B1741" s="20">
        <v>20061024</v>
      </c>
      <c r="C1741" s="19">
        <v>7159.5</v>
      </c>
      <c r="D1741" s="19">
        <v>7170.5</v>
      </c>
      <c r="E1741" s="19">
        <v>7144.5</v>
      </c>
      <c r="F1741" s="19">
        <v>7162.5</v>
      </c>
    </row>
    <row r="1742" spans="2:6" x14ac:dyDescent="0.25">
      <c r="B1742" s="20">
        <v>20061025</v>
      </c>
      <c r="C1742" s="19">
        <v>7160</v>
      </c>
      <c r="D1742" s="19">
        <v>7194</v>
      </c>
      <c r="E1742" s="19">
        <v>7150.5</v>
      </c>
      <c r="F1742" s="19">
        <v>7181.5</v>
      </c>
    </row>
    <row r="1743" spans="2:6" x14ac:dyDescent="0.25">
      <c r="B1743" s="20">
        <v>20061026</v>
      </c>
      <c r="C1743" s="19">
        <v>7198</v>
      </c>
      <c r="D1743" s="19">
        <v>7220.5</v>
      </c>
      <c r="E1743" s="19">
        <v>7185</v>
      </c>
      <c r="F1743" s="19">
        <v>7196</v>
      </c>
    </row>
    <row r="1744" spans="2:6" x14ac:dyDescent="0.25">
      <c r="B1744" s="20">
        <v>20061027</v>
      </c>
      <c r="C1744" s="19">
        <v>7212.5</v>
      </c>
      <c r="D1744" s="19">
        <v>7216.5</v>
      </c>
      <c r="E1744" s="19">
        <v>7144.5</v>
      </c>
      <c r="F1744" s="19">
        <v>7178.5</v>
      </c>
    </row>
    <row r="1745" spans="2:6" x14ac:dyDescent="0.25">
      <c r="B1745" s="20">
        <v>20061030</v>
      </c>
      <c r="C1745" s="19">
        <v>7152</v>
      </c>
      <c r="D1745" s="19">
        <v>7185.5</v>
      </c>
      <c r="E1745" s="19">
        <v>7122.5</v>
      </c>
      <c r="F1745" s="19">
        <v>7175</v>
      </c>
    </row>
    <row r="1746" spans="2:6" x14ac:dyDescent="0.25">
      <c r="B1746" s="20">
        <v>20061031</v>
      </c>
      <c r="C1746" s="19">
        <v>7175.5</v>
      </c>
      <c r="D1746" s="19">
        <v>7201</v>
      </c>
      <c r="E1746" s="19">
        <v>7151</v>
      </c>
      <c r="F1746" s="19">
        <v>7179</v>
      </c>
    </row>
    <row r="1747" spans="2:6" x14ac:dyDescent="0.25">
      <c r="B1747" s="20">
        <v>20061101</v>
      </c>
      <c r="C1747" s="19">
        <v>7187</v>
      </c>
      <c r="D1747" s="19">
        <v>7226.5</v>
      </c>
      <c r="E1747" s="19">
        <v>7165.5</v>
      </c>
      <c r="F1747" s="19">
        <v>7208</v>
      </c>
    </row>
    <row r="1748" spans="2:6" x14ac:dyDescent="0.25">
      <c r="B1748" s="20">
        <v>20061102</v>
      </c>
      <c r="C1748" s="19">
        <v>7173.5</v>
      </c>
      <c r="D1748" s="19">
        <v>7208</v>
      </c>
      <c r="E1748" s="19">
        <v>7111.5</v>
      </c>
      <c r="F1748" s="19">
        <v>7136.5</v>
      </c>
    </row>
    <row r="1749" spans="2:6" x14ac:dyDescent="0.25">
      <c r="B1749" s="20">
        <v>20061103</v>
      </c>
      <c r="C1749" s="19">
        <v>7144.5</v>
      </c>
      <c r="D1749" s="19">
        <v>7189.5</v>
      </c>
      <c r="E1749" s="19">
        <v>7125.5</v>
      </c>
      <c r="F1749" s="19">
        <v>7149.5</v>
      </c>
    </row>
    <row r="1750" spans="2:6" x14ac:dyDescent="0.25">
      <c r="B1750" s="20">
        <v>20061106</v>
      </c>
      <c r="C1750" s="19">
        <v>7152.5</v>
      </c>
      <c r="D1750" s="19">
        <v>7246</v>
      </c>
      <c r="E1750" s="19">
        <v>7152</v>
      </c>
      <c r="F1750" s="19">
        <v>7240.5</v>
      </c>
    </row>
    <row r="1751" spans="2:6" x14ac:dyDescent="0.25">
      <c r="B1751" s="20">
        <v>20061107</v>
      </c>
      <c r="C1751" s="19">
        <v>7240.5</v>
      </c>
      <c r="D1751" s="19">
        <v>7265.5</v>
      </c>
      <c r="E1751" s="19">
        <v>7238</v>
      </c>
      <c r="F1751" s="19">
        <v>7271.5</v>
      </c>
    </row>
    <row r="1752" spans="2:6" x14ac:dyDescent="0.25">
      <c r="B1752" s="20">
        <v>20061108</v>
      </c>
      <c r="C1752" s="19">
        <v>7251</v>
      </c>
      <c r="D1752" s="19">
        <v>7275.5</v>
      </c>
      <c r="E1752" s="19">
        <v>7227</v>
      </c>
      <c r="F1752" s="19">
        <v>7262.5</v>
      </c>
    </row>
    <row r="1753" spans="2:6" x14ac:dyDescent="0.25">
      <c r="B1753" s="20">
        <v>20061109</v>
      </c>
      <c r="C1753" s="19">
        <v>7268.5</v>
      </c>
      <c r="D1753" s="19">
        <v>7277.5</v>
      </c>
      <c r="E1753" s="19">
        <v>7238</v>
      </c>
      <c r="F1753" s="19">
        <v>7262</v>
      </c>
    </row>
    <row r="1754" spans="2:6" x14ac:dyDescent="0.25">
      <c r="B1754" s="20">
        <v>20061110</v>
      </c>
      <c r="C1754" s="19">
        <v>7254</v>
      </c>
      <c r="D1754" s="19">
        <v>7273</v>
      </c>
      <c r="E1754" s="19">
        <v>7215.5</v>
      </c>
      <c r="F1754" s="19">
        <v>7260.5</v>
      </c>
    </row>
    <row r="1755" spans="2:6" x14ac:dyDescent="0.25">
      <c r="B1755" s="20">
        <v>20061113</v>
      </c>
      <c r="C1755" s="19">
        <v>7263</v>
      </c>
      <c r="D1755" s="19">
        <v>7311</v>
      </c>
      <c r="E1755" s="19">
        <v>7251</v>
      </c>
      <c r="F1755" s="19">
        <v>7300</v>
      </c>
    </row>
    <row r="1756" spans="2:6" x14ac:dyDescent="0.25">
      <c r="B1756" s="20">
        <v>20061114</v>
      </c>
      <c r="C1756" s="19">
        <v>7304</v>
      </c>
      <c r="D1756" s="19">
        <v>7316.5</v>
      </c>
      <c r="E1756" s="19">
        <v>7269</v>
      </c>
      <c r="F1756" s="19">
        <v>7290</v>
      </c>
    </row>
    <row r="1757" spans="2:6" x14ac:dyDescent="0.25">
      <c r="B1757" s="20">
        <v>20061115</v>
      </c>
      <c r="C1757" s="19">
        <v>7323.5</v>
      </c>
      <c r="D1757" s="19">
        <v>7339</v>
      </c>
      <c r="E1757" s="19">
        <v>7311.5</v>
      </c>
      <c r="F1757" s="19">
        <v>7334.5</v>
      </c>
    </row>
    <row r="1758" spans="2:6" x14ac:dyDescent="0.25">
      <c r="B1758" s="20">
        <v>20061116</v>
      </c>
      <c r="C1758" s="19">
        <v>7333.5</v>
      </c>
      <c r="D1758" s="19">
        <v>7363</v>
      </c>
      <c r="E1758" s="19">
        <v>7319.5</v>
      </c>
      <c r="F1758" s="19">
        <v>7347</v>
      </c>
    </row>
    <row r="1759" spans="2:6" x14ac:dyDescent="0.25">
      <c r="B1759" s="20">
        <v>20061117</v>
      </c>
      <c r="C1759" s="19">
        <v>7338.5</v>
      </c>
      <c r="D1759" s="19">
        <v>7354.5</v>
      </c>
      <c r="E1759" s="19">
        <v>7301.5</v>
      </c>
      <c r="F1759" s="19">
        <v>7321</v>
      </c>
    </row>
    <row r="1760" spans="2:6" x14ac:dyDescent="0.25">
      <c r="B1760" s="20">
        <v>20061120</v>
      </c>
      <c r="C1760" s="19">
        <v>7310.5</v>
      </c>
      <c r="D1760" s="19">
        <v>7362</v>
      </c>
      <c r="E1760" s="19">
        <v>7267.5</v>
      </c>
      <c r="F1760" s="19">
        <v>7354.5</v>
      </c>
    </row>
    <row r="1761" spans="2:6" x14ac:dyDescent="0.25">
      <c r="B1761" s="20">
        <v>20061121</v>
      </c>
      <c r="C1761" s="19">
        <v>7348</v>
      </c>
      <c r="D1761" s="19">
        <v>7380</v>
      </c>
      <c r="E1761" s="19">
        <v>7345</v>
      </c>
      <c r="F1761" s="19">
        <v>7361</v>
      </c>
    </row>
    <row r="1762" spans="2:6" x14ac:dyDescent="0.25">
      <c r="B1762" s="20">
        <v>20061122</v>
      </c>
      <c r="C1762" s="19">
        <v>7382.5</v>
      </c>
      <c r="D1762" s="19">
        <v>7396.5</v>
      </c>
      <c r="E1762" s="19">
        <v>7353</v>
      </c>
      <c r="F1762" s="19">
        <v>7378</v>
      </c>
    </row>
    <row r="1763" spans="2:6" x14ac:dyDescent="0.25">
      <c r="B1763" s="20">
        <v>20061123</v>
      </c>
      <c r="C1763" s="19">
        <v>7386</v>
      </c>
      <c r="D1763" s="19">
        <v>7394.5</v>
      </c>
      <c r="E1763" s="19">
        <v>7359.5</v>
      </c>
      <c r="F1763" s="19">
        <v>7374.5</v>
      </c>
    </row>
    <row r="1764" spans="2:6" x14ac:dyDescent="0.25">
      <c r="B1764" s="20">
        <v>20061124</v>
      </c>
      <c r="C1764" s="19">
        <v>7365.5</v>
      </c>
      <c r="D1764" s="19">
        <v>7370</v>
      </c>
      <c r="E1764" s="19">
        <v>7265</v>
      </c>
      <c r="F1764" s="19">
        <v>7313</v>
      </c>
    </row>
    <row r="1765" spans="2:6" x14ac:dyDescent="0.25">
      <c r="B1765" s="20">
        <v>20061127</v>
      </c>
      <c r="C1765" s="19">
        <v>7289</v>
      </c>
      <c r="D1765" s="19">
        <v>7318.5</v>
      </c>
      <c r="E1765" s="19">
        <v>7176</v>
      </c>
      <c r="F1765" s="19">
        <v>7200.5</v>
      </c>
    </row>
    <row r="1766" spans="2:6" x14ac:dyDescent="0.25">
      <c r="B1766" s="20">
        <v>20061128</v>
      </c>
      <c r="C1766" s="19">
        <v>7182.5</v>
      </c>
      <c r="D1766" s="19">
        <v>7204.5</v>
      </c>
      <c r="E1766" s="19">
        <v>7144.5</v>
      </c>
      <c r="F1766" s="19">
        <v>7176</v>
      </c>
    </row>
    <row r="1767" spans="2:6" x14ac:dyDescent="0.25">
      <c r="B1767" s="20">
        <v>20061129</v>
      </c>
      <c r="C1767" s="19">
        <v>7200.5</v>
      </c>
      <c r="D1767" s="19">
        <v>7264.5</v>
      </c>
      <c r="E1767" s="19">
        <v>7193</v>
      </c>
      <c r="F1767" s="19">
        <v>7259.5</v>
      </c>
    </row>
    <row r="1768" spans="2:6" x14ac:dyDescent="0.25">
      <c r="B1768" s="20">
        <v>20061130</v>
      </c>
      <c r="C1768" s="19">
        <v>7269</v>
      </c>
      <c r="D1768" s="19">
        <v>7298</v>
      </c>
      <c r="E1768" s="19">
        <v>7184</v>
      </c>
      <c r="F1768" s="19">
        <v>7205.5</v>
      </c>
    </row>
    <row r="1769" spans="2:6" x14ac:dyDescent="0.25">
      <c r="B1769" s="20">
        <v>20061201</v>
      </c>
      <c r="C1769" s="19">
        <v>7226.5</v>
      </c>
      <c r="D1769" s="19">
        <v>7255.5</v>
      </c>
      <c r="E1769" s="19">
        <v>7090.5</v>
      </c>
      <c r="F1769" s="19">
        <v>7142.5</v>
      </c>
    </row>
    <row r="1770" spans="2:6" x14ac:dyDescent="0.25">
      <c r="B1770" s="20">
        <v>20061204</v>
      </c>
      <c r="C1770" s="19">
        <v>7135.5</v>
      </c>
      <c r="D1770" s="19">
        <v>7196</v>
      </c>
      <c r="E1770" s="19">
        <v>7123.5</v>
      </c>
      <c r="F1770" s="19">
        <v>7190.5</v>
      </c>
    </row>
    <row r="1771" spans="2:6" x14ac:dyDescent="0.25">
      <c r="B1771" s="20">
        <v>20061205</v>
      </c>
      <c r="C1771" s="19">
        <v>7199.5</v>
      </c>
      <c r="D1771" s="19">
        <v>7275.5</v>
      </c>
      <c r="E1771" s="19">
        <v>7179.5</v>
      </c>
      <c r="F1771" s="19">
        <v>7265</v>
      </c>
    </row>
    <row r="1772" spans="2:6" x14ac:dyDescent="0.25">
      <c r="B1772" s="20">
        <v>20061206</v>
      </c>
      <c r="C1772" s="19">
        <v>7265.5</v>
      </c>
      <c r="D1772" s="19">
        <v>7277.5</v>
      </c>
      <c r="E1772" s="19">
        <v>7233</v>
      </c>
      <c r="F1772" s="19">
        <v>7264</v>
      </c>
    </row>
    <row r="1773" spans="2:6" x14ac:dyDescent="0.25">
      <c r="B1773" s="20">
        <v>20061207</v>
      </c>
      <c r="C1773" s="19">
        <v>7245</v>
      </c>
      <c r="D1773" s="19">
        <v>7332</v>
      </c>
      <c r="E1773" s="19">
        <v>7240.5</v>
      </c>
      <c r="F1773" s="19">
        <v>7298.5</v>
      </c>
    </row>
    <row r="1774" spans="2:6" x14ac:dyDescent="0.25">
      <c r="B1774" s="20">
        <v>20061208</v>
      </c>
      <c r="C1774" s="19">
        <v>7284.5</v>
      </c>
      <c r="D1774" s="19">
        <v>7341</v>
      </c>
      <c r="E1774" s="19">
        <v>7240.5</v>
      </c>
      <c r="F1774" s="19">
        <v>7315.5</v>
      </c>
    </row>
    <row r="1775" spans="2:6" x14ac:dyDescent="0.25">
      <c r="B1775" s="20">
        <v>20061211</v>
      </c>
      <c r="C1775" s="19">
        <v>7327.5</v>
      </c>
      <c r="D1775" s="19">
        <v>7367</v>
      </c>
      <c r="E1775" s="19">
        <v>7327.5</v>
      </c>
      <c r="F1775" s="19">
        <v>7359</v>
      </c>
    </row>
    <row r="1776" spans="2:6" x14ac:dyDescent="0.25">
      <c r="B1776" s="20">
        <v>20061212</v>
      </c>
      <c r="C1776" s="19">
        <v>7352</v>
      </c>
      <c r="D1776" s="19">
        <v>7373.5</v>
      </c>
      <c r="E1776" s="19">
        <v>7336.5</v>
      </c>
      <c r="F1776" s="19">
        <v>7366</v>
      </c>
    </row>
    <row r="1777" spans="2:6" x14ac:dyDescent="0.25">
      <c r="B1777" s="20">
        <v>20061213</v>
      </c>
      <c r="C1777" s="19">
        <v>7346.5</v>
      </c>
      <c r="D1777" s="19">
        <v>7415</v>
      </c>
      <c r="E1777" s="19">
        <v>7345</v>
      </c>
      <c r="F1777" s="19">
        <v>7407.5</v>
      </c>
    </row>
    <row r="1778" spans="2:6" x14ac:dyDescent="0.25">
      <c r="B1778" s="20">
        <v>20061214</v>
      </c>
      <c r="C1778" s="19">
        <v>7427.5</v>
      </c>
      <c r="D1778" s="19">
        <v>7460.5</v>
      </c>
      <c r="E1778" s="19">
        <v>7410.5</v>
      </c>
      <c r="F1778" s="19">
        <v>7438.5</v>
      </c>
    </row>
    <row r="1779" spans="2:6" x14ac:dyDescent="0.25">
      <c r="B1779" s="20">
        <v>20061215</v>
      </c>
      <c r="C1779" s="19">
        <v>7466</v>
      </c>
      <c r="D1779" s="19">
        <v>7491.5</v>
      </c>
      <c r="E1779" s="19">
        <v>7443.5</v>
      </c>
      <c r="F1779" s="19">
        <v>7477.5</v>
      </c>
    </row>
    <row r="1780" spans="2:6" x14ac:dyDescent="0.25">
      <c r="B1780" s="20">
        <v>20061218</v>
      </c>
      <c r="C1780" s="19">
        <v>7470.5</v>
      </c>
      <c r="D1780" s="19">
        <v>7501</v>
      </c>
      <c r="E1780" s="19">
        <v>7455.5</v>
      </c>
      <c r="F1780" s="19">
        <v>7477.5</v>
      </c>
    </row>
    <row r="1781" spans="2:6" x14ac:dyDescent="0.25">
      <c r="B1781" s="20">
        <v>20061219</v>
      </c>
      <c r="C1781" s="19">
        <v>7455.5</v>
      </c>
      <c r="D1781" s="19">
        <v>7464.5</v>
      </c>
      <c r="E1781" s="19">
        <v>7408</v>
      </c>
      <c r="F1781" s="19">
        <v>7441</v>
      </c>
    </row>
    <row r="1782" spans="2:6" x14ac:dyDescent="0.25">
      <c r="B1782" s="20">
        <v>20061220</v>
      </c>
      <c r="C1782" s="19">
        <v>7477</v>
      </c>
      <c r="D1782" s="19">
        <v>7491</v>
      </c>
      <c r="E1782" s="19">
        <v>7442.5</v>
      </c>
      <c r="F1782" s="19">
        <v>7472</v>
      </c>
    </row>
    <row r="1783" spans="2:6" x14ac:dyDescent="0.25">
      <c r="B1783" s="20">
        <v>20061221</v>
      </c>
      <c r="C1783" s="19">
        <v>7447.5</v>
      </c>
      <c r="D1783" s="19">
        <v>7477</v>
      </c>
      <c r="E1783" s="19">
        <v>7423.5</v>
      </c>
      <c r="F1783" s="19">
        <v>7457.5</v>
      </c>
    </row>
    <row r="1784" spans="2:6" x14ac:dyDescent="0.25">
      <c r="B1784" s="20">
        <v>20061222</v>
      </c>
      <c r="C1784" s="19">
        <v>7450</v>
      </c>
      <c r="D1784" s="19">
        <v>7457</v>
      </c>
      <c r="E1784" s="19">
        <v>7368.5</v>
      </c>
      <c r="F1784" s="19">
        <v>7376.5</v>
      </c>
    </row>
    <row r="1785" spans="2:6" x14ac:dyDescent="0.25">
      <c r="B1785" s="20">
        <v>20061227</v>
      </c>
      <c r="C1785" s="19">
        <v>7413.5</v>
      </c>
      <c r="D1785" s="19">
        <v>7495.5</v>
      </c>
      <c r="E1785" s="19">
        <v>7412</v>
      </c>
      <c r="F1785" s="19">
        <v>7489.5</v>
      </c>
    </row>
    <row r="1786" spans="2:6" x14ac:dyDescent="0.25">
      <c r="B1786" s="20">
        <v>20061228</v>
      </c>
      <c r="C1786" s="19">
        <v>7502</v>
      </c>
      <c r="D1786" s="19">
        <v>7504.5</v>
      </c>
      <c r="E1786" s="19">
        <v>7477</v>
      </c>
      <c r="F1786" s="19">
        <v>7491</v>
      </c>
    </row>
    <row r="1787" spans="2:6" x14ac:dyDescent="0.25">
      <c r="B1787" s="20">
        <v>20061229</v>
      </c>
      <c r="C1787" s="19">
        <v>7490.5</v>
      </c>
      <c r="D1787" s="19">
        <v>7501.5</v>
      </c>
      <c r="E1787" s="19">
        <v>7471.5</v>
      </c>
      <c r="F1787" s="19">
        <v>7478</v>
      </c>
    </row>
    <row r="1788" spans="2:6" x14ac:dyDescent="0.25">
      <c r="B1788" s="20">
        <v>20070102</v>
      </c>
      <c r="C1788" s="19">
        <v>7500</v>
      </c>
      <c r="D1788" s="19">
        <v>7565.5</v>
      </c>
      <c r="E1788" s="19">
        <v>7495.5</v>
      </c>
      <c r="F1788" s="19">
        <v>7554.5</v>
      </c>
    </row>
    <row r="1789" spans="2:6" x14ac:dyDescent="0.25">
      <c r="B1789" s="20">
        <v>20070103</v>
      </c>
      <c r="C1789" s="19">
        <v>7555.5</v>
      </c>
      <c r="D1789" s="19">
        <v>7579.5</v>
      </c>
      <c r="E1789" s="19">
        <v>7544</v>
      </c>
      <c r="F1789" s="19">
        <v>7566.5</v>
      </c>
    </row>
    <row r="1790" spans="2:6" x14ac:dyDescent="0.25">
      <c r="B1790" s="20">
        <v>20070104</v>
      </c>
      <c r="C1790" s="19">
        <v>7528.5</v>
      </c>
      <c r="D1790" s="19">
        <v>7557.5</v>
      </c>
      <c r="E1790" s="19">
        <v>7506</v>
      </c>
      <c r="F1790" s="19">
        <v>7548</v>
      </c>
    </row>
    <row r="1791" spans="2:6" x14ac:dyDescent="0.25">
      <c r="B1791" s="20">
        <v>20070105</v>
      </c>
      <c r="C1791" s="19">
        <v>7534.5</v>
      </c>
      <c r="D1791" s="19">
        <v>7537</v>
      </c>
      <c r="E1791" s="19">
        <v>7457</v>
      </c>
      <c r="F1791" s="19">
        <v>7461.5</v>
      </c>
    </row>
    <row r="1792" spans="2:6" x14ac:dyDescent="0.25">
      <c r="B1792" s="20">
        <v>20070108</v>
      </c>
      <c r="C1792" s="19">
        <v>7462.5</v>
      </c>
      <c r="D1792" s="19">
        <v>7501</v>
      </c>
      <c r="E1792" s="19">
        <v>7438</v>
      </c>
      <c r="F1792" s="19">
        <v>7477.5</v>
      </c>
    </row>
    <row r="1793" spans="2:6" x14ac:dyDescent="0.25">
      <c r="B1793" s="20">
        <v>20070109</v>
      </c>
      <c r="C1793" s="19">
        <v>7515.5</v>
      </c>
      <c r="D1793" s="19">
        <v>7539</v>
      </c>
      <c r="E1793" s="19">
        <v>7448</v>
      </c>
      <c r="F1793" s="19">
        <v>7479.5</v>
      </c>
    </row>
    <row r="1794" spans="2:6" x14ac:dyDescent="0.25">
      <c r="B1794" s="20">
        <v>20070110</v>
      </c>
      <c r="C1794" s="19">
        <v>7451</v>
      </c>
      <c r="D1794" s="19">
        <v>7468</v>
      </c>
      <c r="E1794" s="19">
        <v>7399.5</v>
      </c>
      <c r="F1794" s="19">
        <v>7438</v>
      </c>
    </row>
    <row r="1795" spans="2:6" x14ac:dyDescent="0.25">
      <c r="B1795" s="20">
        <v>20070111</v>
      </c>
      <c r="C1795" s="19">
        <v>7468.5</v>
      </c>
      <c r="D1795" s="19">
        <v>7569</v>
      </c>
      <c r="E1795" s="19">
        <v>7439.5</v>
      </c>
      <c r="F1795" s="19">
        <v>7561</v>
      </c>
    </row>
    <row r="1796" spans="2:6" x14ac:dyDescent="0.25">
      <c r="B1796" s="20">
        <v>20070112</v>
      </c>
      <c r="C1796" s="19">
        <v>7541</v>
      </c>
      <c r="D1796" s="19">
        <v>7588</v>
      </c>
      <c r="E1796" s="19">
        <v>7530</v>
      </c>
      <c r="F1796" s="19">
        <v>7565.5</v>
      </c>
    </row>
    <row r="1797" spans="2:6" x14ac:dyDescent="0.25">
      <c r="B1797" s="20">
        <v>20070115</v>
      </c>
      <c r="C1797" s="19">
        <v>7596.5</v>
      </c>
      <c r="D1797" s="19">
        <v>7614</v>
      </c>
      <c r="E1797" s="19">
        <v>7590.5</v>
      </c>
      <c r="F1797" s="19">
        <v>7603</v>
      </c>
    </row>
    <row r="1798" spans="2:6" x14ac:dyDescent="0.25">
      <c r="B1798" s="20">
        <v>20070116</v>
      </c>
      <c r="C1798" s="19">
        <v>7601.5</v>
      </c>
      <c r="D1798" s="19">
        <v>7612</v>
      </c>
      <c r="E1798" s="19">
        <v>7570.5</v>
      </c>
      <c r="F1798" s="19">
        <v>7579</v>
      </c>
    </row>
    <row r="1799" spans="2:6" x14ac:dyDescent="0.25">
      <c r="B1799" s="20">
        <v>20070117</v>
      </c>
      <c r="C1799" s="19">
        <v>7582.5</v>
      </c>
      <c r="D1799" s="19">
        <v>7599.5</v>
      </c>
      <c r="E1799" s="19">
        <v>7537.5</v>
      </c>
      <c r="F1799" s="19">
        <v>7561.5</v>
      </c>
    </row>
    <row r="1800" spans="2:6" x14ac:dyDescent="0.25">
      <c r="B1800" s="20">
        <v>20070118</v>
      </c>
      <c r="C1800" s="19">
        <v>7580.5</v>
      </c>
      <c r="D1800" s="19">
        <v>7602.5</v>
      </c>
      <c r="E1800" s="19">
        <v>7523</v>
      </c>
      <c r="F1800" s="19">
        <v>7554</v>
      </c>
    </row>
    <row r="1801" spans="2:6" x14ac:dyDescent="0.25">
      <c r="B1801" s="20">
        <v>20070119</v>
      </c>
      <c r="C1801" s="19">
        <v>7533.5</v>
      </c>
      <c r="D1801" s="19">
        <v>7617</v>
      </c>
      <c r="E1801" s="19">
        <v>7513</v>
      </c>
      <c r="F1801" s="19">
        <v>7610</v>
      </c>
    </row>
    <row r="1802" spans="2:6" x14ac:dyDescent="0.25">
      <c r="B1802" s="20">
        <v>20070122</v>
      </c>
      <c r="C1802" s="19">
        <v>7622.5</v>
      </c>
      <c r="D1802" s="19">
        <v>7628</v>
      </c>
      <c r="E1802" s="19">
        <v>7530.5</v>
      </c>
      <c r="F1802" s="19">
        <v>7552.5</v>
      </c>
    </row>
    <row r="1803" spans="2:6" x14ac:dyDescent="0.25">
      <c r="B1803" s="20">
        <v>20070123</v>
      </c>
      <c r="C1803" s="19">
        <v>7550</v>
      </c>
      <c r="D1803" s="19">
        <v>7564.5</v>
      </c>
      <c r="E1803" s="19">
        <v>7486.5</v>
      </c>
      <c r="F1803" s="19">
        <v>7539</v>
      </c>
    </row>
    <row r="1804" spans="2:6" x14ac:dyDescent="0.25">
      <c r="B1804" s="20">
        <v>20070124</v>
      </c>
      <c r="C1804" s="19">
        <v>7564.5</v>
      </c>
      <c r="D1804" s="19">
        <v>7621.5</v>
      </c>
      <c r="E1804" s="19">
        <v>7540.5</v>
      </c>
      <c r="F1804" s="19">
        <v>7609.5</v>
      </c>
    </row>
    <row r="1805" spans="2:6" x14ac:dyDescent="0.25">
      <c r="B1805" s="20">
        <v>20070125</v>
      </c>
      <c r="C1805" s="19">
        <v>7617.5</v>
      </c>
      <c r="D1805" s="19">
        <v>7632</v>
      </c>
      <c r="E1805" s="19">
        <v>7552</v>
      </c>
      <c r="F1805" s="19">
        <v>7576.5</v>
      </c>
    </row>
    <row r="1806" spans="2:6" x14ac:dyDescent="0.25">
      <c r="B1806" s="20">
        <v>20070126</v>
      </c>
      <c r="C1806" s="19">
        <v>7532</v>
      </c>
      <c r="D1806" s="19">
        <v>7589.5</v>
      </c>
      <c r="E1806" s="19">
        <v>7517.5</v>
      </c>
      <c r="F1806" s="19">
        <v>7557</v>
      </c>
    </row>
    <row r="1807" spans="2:6" x14ac:dyDescent="0.25">
      <c r="B1807" s="20">
        <v>20070129</v>
      </c>
      <c r="C1807" s="19">
        <v>7562</v>
      </c>
      <c r="D1807" s="19">
        <v>7598</v>
      </c>
      <c r="E1807" s="19">
        <v>7539.5</v>
      </c>
      <c r="F1807" s="19">
        <v>7583</v>
      </c>
    </row>
    <row r="1808" spans="2:6" x14ac:dyDescent="0.25">
      <c r="B1808" s="20">
        <v>20070130</v>
      </c>
      <c r="C1808" s="19">
        <v>7584.5</v>
      </c>
      <c r="D1808" s="19">
        <v>7657</v>
      </c>
      <c r="E1808" s="19">
        <v>7565.5</v>
      </c>
      <c r="F1808" s="19">
        <v>7646.5</v>
      </c>
    </row>
    <row r="1809" spans="2:6" x14ac:dyDescent="0.25">
      <c r="B1809" s="20">
        <v>20070131</v>
      </c>
      <c r="C1809" s="19">
        <v>7636.5</v>
      </c>
      <c r="D1809" s="19">
        <v>7660</v>
      </c>
      <c r="E1809" s="19">
        <v>7613.5</v>
      </c>
      <c r="F1809" s="19">
        <v>7640</v>
      </c>
    </row>
    <row r="1810" spans="2:6" x14ac:dyDescent="0.25">
      <c r="B1810" s="20">
        <v>20070201</v>
      </c>
      <c r="C1810" s="19">
        <v>7681.5</v>
      </c>
      <c r="D1810" s="19">
        <v>7730.5</v>
      </c>
      <c r="E1810" s="19">
        <v>7679.5</v>
      </c>
      <c r="F1810" s="19">
        <v>7706</v>
      </c>
    </row>
    <row r="1811" spans="2:6" x14ac:dyDescent="0.25">
      <c r="B1811" s="20">
        <v>20070202</v>
      </c>
      <c r="C1811" s="19">
        <v>7722.5</v>
      </c>
      <c r="D1811" s="19">
        <v>7758</v>
      </c>
      <c r="E1811" s="19">
        <v>7710</v>
      </c>
      <c r="F1811" s="19">
        <v>7744.5</v>
      </c>
    </row>
    <row r="1812" spans="2:6" x14ac:dyDescent="0.25">
      <c r="B1812" s="20">
        <v>20070205</v>
      </c>
      <c r="C1812" s="19">
        <v>7730.5</v>
      </c>
      <c r="D1812" s="19">
        <v>7744</v>
      </c>
      <c r="E1812" s="19">
        <v>7716</v>
      </c>
      <c r="F1812" s="19">
        <v>7729.5</v>
      </c>
    </row>
    <row r="1813" spans="2:6" x14ac:dyDescent="0.25">
      <c r="B1813" s="20">
        <v>20070206</v>
      </c>
      <c r="C1813" s="19">
        <v>7743.5</v>
      </c>
      <c r="D1813" s="19">
        <v>7759</v>
      </c>
      <c r="E1813" s="19">
        <v>7711.5</v>
      </c>
      <c r="F1813" s="19">
        <v>7727.5</v>
      </c>
    </row>
    <row r="1814" spans="2:6" x14ac:dyDescent="0.25">
      <c r="B1814" s="20">
        <v>20070207</v>
      </c>
      <c r="C1814" s="19">
        <v>7734.5</v>
      </c>
      <c r="D1814" s="19">
        <v>7779.5</v>
      </c>
      <c r="E1814" s="19">
        <v>7733</v>
      </c>
      <c r="F1814" s="19">
        <v>7764</v>
      </c>
    </row>
    <row r="1815" spans="2:6" x14ac:dyDescent="0.25">
      <c r="B1815" s="20">
        <v>20070208</v>
      </c>
      <c r="C1815" s="19">
        <v>7759.5</v>
      </c>
      <c r="D1815" s="19">
        <v>7767.5</v>
      </c>
      <c r="E1815" s="19">
        <v>7699</v>
      </c>
      <c r="F1815" s="19">
        <v>7730</v>
      </c>
    </row>
    <row r="1816" spans="2:6" x14ac:dyDescent="0.25">
      <c r="B1816" s="20">
        <v>20070209</v>
      </c>
      <c r="C1816" s="19">
        <v>7764</v>
      </c>
      <c r="D1816" s="19">
        <v>7776.5</v>
      </c>
      <c r="E1816" s="19">
        <v>7741.5</v>
      </c>
      <c r="F1816" s="19">
        <v>7762.5</v>
      </c>
    </row>
    <row r="1817" spans="2:6" x14ac:dyDescent="0.25">
      <c r="B1817" s="20">
        <v>20070212</v>
      </c>
      <c r="C1817" s="19">
        <v>7714.5</v>
      </c>
      <c r="D1817" s="19">
        <v>7735.5</v>
      </c>
      <c r="E1817" s="19">
        <v>7690.5</v>
      </c>
      <c r="F1817" s="19">
        <v>7710.5</v>
      </c>
    </row>
    <row r="1818" spans="2:6" x14ac:dyDescent="0.25">
      <c r="B1818" s="20">
        <v>20070213</v>
      </c>
      <c r="C1818" s="19">
        <v>7725.5</v>
      </c>
      <c r="D1818" s="19">
        <v>7761</v>
      </c>
      <c r="E1818" s="19">
        <v>7711.5</v>
      </c>
      <c r="F1818" s="19">
        <v>7733.5</v>
      </c>
    </row>
    <row r="1819" spans="2:6" x14ac:dyDescent="0.25">
      <c r="B1819" s="20">
        <v>20070214</v>
      </c>
      <c r="C1819" s="19">
        <v>7768.5</v>
      </c>
      <c r="D1819" s="19">
        <v>7812</v>
      </c>
      <c r="E1819" s="19">
        <v>7752.5</v>
      </c>
      <c r="F1819" s="19">
        <v>7808</v>
      </c>
    </row>
    <row r="1820" spans="2:6" x14ac:dyDescent="0.25">
      <c r="B1820" s="20">
        <v>20070215</v>
      </c>
      <c r="C1820" s="19">
        <v>7809.5</v>
      </c>
      <c r="D1820" s="19">
        <v>7816</v>
      </c>
      <c r="E1820" s="19">
        <v>7793.5</v>
      </c>
      <c r="F1820" s="19">
        <v>7807</v>
      </c>
    </row>
    <row r="1821" spans="2:6" x14ac:dyDescent="0.25">
      <c r="B1821" s="20">
        <v>20070216</v>
      </c>
      <c r="C1821" s="19">
        <v>7795</v>
      </c>
      <c r="D1821" s="19">
        <v>7824.5</v>
      </c>
      <c r="E1821" s="19">
        <v>7784.5</v>
      </c>
      <c r="F1821" s="19">
        <v>7799</v>
      </c>
    </row>
    <row r="1822" spans="2:6" x14ac:dyDescent="0.25">
      <c r="B1822" s="20">
        <v>20070219</v>
      </c>
      <c r="C1822" s="19">
        <v>7817</v>
      </c>
      <c r="D1822" s="19">
        <v>7837.5</v>
      </c>
      <c r="E1822" s="19">
        <v>7815.5</v>
      </c>
      <c r="F1822" s="19">
        <v>7829</v>
      </c>
    </row>
    <row r="1823" spans="2:6" x14ac:dyDescent="0.25">
      <c r="B1823" s="20">
        <v>20070220</v>
      </c>
      <c r="C1823" s="19">
        <v>7833.5</v>
      </c>
      <c r="D1823" s="19">
        <v>7845</v>
      </c>
      <c r="E1823" s="19">
        <v>7778</v>
      </c>
      <c r="F1823" s="19">
        <v>7824.5</v>
      </c>
    </row>
    <row r="1824" spans="2:6" x14ac:dyDescent="0.25">
      <c r="B1824" s="20">
        <v>20070221</v>
      </c>
      <c r="C1824" s="19">
        <v>7841.5</v>
      </c>
      <c r="D1824" s="19">
        <v>7846.5</v>
      </c>
      <c r="E1824" s="19">
        <v>7763.5</v>
      </c>
      <c r="F1824" s="19">
        <v>7782</v>
      </c>
    </row>
    <row r="1825" spans="2:6" x14ac:dyDescent="0.25">
      <c r="B1825" s="20">
        <v>20070222</v>
      </c>
      <c r="C1825" s="19">
        <v>7824.5</v>
      </c>
      <c r="D1825" s="19">
        <v>7852</v>
      </c>
      <c r="E1825" s="19">
        <v>7812.5</v>
      </c>
      <c r="F1825" s="19">
        <v>7820</v>
      </c>
    </row>
    <row r="1826" spans="2:6" x14ac:dyDescent="0.25">
      <c r="B1826" s="20">
        <v>20070223</v>
      </c>
      <c r="C1826" s="19">
        <v>7836.5</v>
      </c>
      <c r="D1826" s="19">
        <v>7839.5</v>
      </c>
      <c r="E1826" s="19">
        <v>7803</v>
      </c>
      <c r="F1826" s="19">
        <v>7824.5</v>
      </c>
    </row>
    <row r="1827" spans="2:6" x14ac:dyDescent="0.25">
      <c r="B1827" s="20">
        <v>20070226</v>
      </c>
      <c r="C1827" s="19">
        <v>7838.5</v>
      </c>
      <c r="D1827" s="19">
        <v>7878</v>
      </c>
      <c r="E1827" s="19">
        <v>7836.5</v>
      </c>
      <c r="F1827" s="19">
        <v>7865</v>
      </c>
    </row>
    <row r="1828" spans="2:6" x14ac:dyDescent="0.25">
      <c r="B1828" s="20">
        <v>20070227</v>
      </c>
      <c r="C1828" s="19">
        <v>7847</v>
      </c>
      <c r="D1828" s="19">
        <v>7847.5</v>
      </c>
      <c r="E1828" s="19">
        <v>7620.5</v>
      </c>
      <c r="F1828" s="19">
        <v>7663</v>
      </c>
    </row>
    <row r="1829" spans="2:6" x14ac:dyDescent="0.25">
      <c r="B1829" s="20">
        <v>20070228</v>
      </c>
      <c r="C1829" s="19">
        <v>7535.5</v>
      </c>
      <c r="D1829" s="19">
        <v>7613.5</v>
      </c>
      <c r="E1829" s="19">
        <v>7512.5</v>
      </c>
      <c r="F1829" s="19">
        <v>7573.5</v>
      </c>
    </row>
    <row r="1830" spans="2:6" x14ac:dyDescent="0.25">
      <c r="B1830" s="20">
        <v>20070301</v>
      </c>
      <c r="C1830" s="19">
        <v>7513</v>
      </c>
      <c r="D1830" s="19">
        <v>7592</v>
      </c>
      <c r="E1830" s="19">
        <v>7378.5</v>
      </c>
      <c r="F1830" s="19">
        <v>7472.5</v>
      </c>
    </row>
    <row r="1831" spans="2:6" x14ac:dyDescent="0.25">
      <c r="B1831" s="20">
        <v>20070302</v>
      </c>
      <c r="C1831" s="19">
        <v>7455.5</v>
      </c>
      <c r="D1831" s="19">
        <v>7536</v>
      </c>
      <c r="E1831" s="19">
        <v>7388</v>
      </c>
      <c r="F1831" s="19">
        <v>7444.5</v>
      </c>
    </row>
    <row r="1832" spans="2:6" x14ac:dyDescent="0.25">
      <c r="B1832" s="20">
        <v>20070305</v>
      </c>
      <c r="C1832" s="19">
        <v>7288.5</v>
      </c>
      <c r="D1832" s="19">
        <v>7397.5</v>
      </c>
      <c r="E1832" s="19">
        <v>7247</v>
      </c>
      <c r="F1832" s="19">
        <v>7378.5</v>
      </c>
    </row>
    <row r="1833" spans="2:6" x14ac:dyDescent="0.25">
      <c r="B1833" s="20">
        <v>20070306</v>
      </c>
      <c r="C1833" s="19">
        <v>7370</v>
      </c>
      <c r="D1833" s="19">
        <v>7447.5</v>
      </c>
      <c r="E1833" s="19">
        <v>7370</v>
      </c>
      <c r="F1833" s="19">
        <v>7424</v>
      </c>
    </row>
    <row r="1834" spans="2:6" x14ac:dyDescent="0.25">
      <c r="B1834" s="20">
        <v>20070307</v>
      </c>
      <c r="C1834" s="19">
        <v>7446.5</v>
      </c>
      <c r="D1834" s="19">
        <v>7477.5</v>
      </c>
      <c r="E1834" s="19">
        <v>7415.5</v>
      </c>
      <c r="F1834" s="19">
        <v>7453</v>
      </c>
    </row>
    <row r="1835" spans="2:6" x14ac:dyDescent="0.25">
      <c r="B1835" s="20">
        <v>20070308</v>
      </c>
      <c r="C1835" s="19">
        <v>7483</v>
      </c>
      <c r="D1835" s="19">
        <v>7551</v>
      </c>
      <c r="E1835" s="19">
        <v>7469</v>
      </c>
      <c r="F1835" s="19">
        <v>7531.5</v>
      </c>
    </row>
    <row r="1836" spans="2:6" x14ac:dyDescent="0.25">
      <c r="B1836" s="20">
        <v>20070309</v>
      </c>
      <c r="C1836" s="19">
        <v>7527</v>
      </c>
      <c r="D1836" s="19">
        <v>7573</v>
      </c>
      <c r="E1836" s="19">
        <v>7493.5</v>
      </c>
      <c r="F1836" s="19">
        <v>7539</v>
      </c>
    </row>
    <row r="1837" spans="2:6" x14ac:dyDescent="0.25">
      <c r="B1837" s="20">
        <v>20070312</v>
      </c>
      <c r="C1837" s="19">
        <v>7570.5</v>
      </c>
      <c r="D1837" s="19">
        <v>7581.5</v>
      </c>
      <c r="E1837" s="19">
        <v>7501.5</v>
      </c>
      <c r="F1837" s="19">
        <v>7547.5</v>
      </c>
    </row>
    <row r="1838" spans="2:6" x14ac:dyDescent="0.25">
      <c r="B1838" s="20">
        <v>20070313</v>
      </c>
      <c r="C1838" s="19">
        <v>7543.5</v>
      </c>
      <c r="D1838" s="19">
        <v>7552</v>
      </c>
      <c r="E1838" s="19">
        <v>7391.5</v>
      </c>
      <c r="F1838" s="19">
        <v>7456.5</v>
      </c>
    </row>
    <row r="1839" spans="2:6" x14ac:dyDescent="0.25">
      <c r="B1839" s="20">
        <v>20070314</v>
      </c>
      <c r="C1839" s="19">
        <v>7344.5</v>
      </c>
      <c r="D1839" s="19">
        <v>7362</v>
      </c>
      <c r="E1839" s="19">
        <v>7247.5</v>
      </c>
      <c r="F1839" s="19">
        <v>7283</v>
      </c>
    </row>
    <row r="1840" spans="2:6" x14ac:dyDescent="0.25">
      <c r="B1840" s="20">
        <v>20070315</v>
      </c>
      <c r="C1840" s="19">
        <v>7385</v>
      </c>
      <c r="D1840" s="19">
        <v>7421.5</v>
      </c>
      <c r="E1840" s="19">
        <v>7330.5</v>
      </c>
      <c r="F1840" s="19">
        <v>7396</v>
      </c>
    </row>
    <row r="1841" spans="2:6" x14ac:dyDescent="0.25">
      <c r="B1841" s="20">
        <v>20070316</v>
      </c>
      <c r="C1841" s="19">
        <v>7366.5</v>
      </c>
      <c r="D1841" s="19">
        <v>7439</v>
      </c>
      <c r="E1841" s="19">
        <v>7350</v>
      </c>
      <c r="F1841" s="19">
        <v>7398.5</v>
      </c>
    </row>
    <row r="1842" spans="2:6" x14ac:dyDescent="0.25">
      <c r="B1842" s="20">
        <v>20070319</v>
      </c>
      <c r="C1842" s="19">
        <v>7469.5</v>
      </c>
      <c r="D1842" s="19">
        <v>7501</v>
      </c>
      <c r="E1842" s="19">
        <v>7452</v>
      </c>
      <c r="F1842" s="19">
        <v>7488</v>
      </c>
    </row>
    <row r="1843" spans="2:6" x14ac:dyDescent="0.25">
      <c r="B1843" s="20">
        <v>20070320</v>
      </c>
      <c r="C1843" s="19">
        <v>7496</v>
      </c>
      <c r="D1843" s="19">
        <v>7528.5</v>
      </c>
      <c r="E1843" s="19">
        <v>7456.5</v>
      </c>
      <c r="F1843" s="19">
        <v>7507.5</v>
      </c>
    </row>
    <row r="1844" spans="2:6" x14ac:dyDescent="0.25">
      <c r="B1844" s="20">
        <v>20070321</v>
      </c>
      <c r="C1844" s="19">
        <v>7514.5</v>
      </c>
      <c r="D1844" s="19">
        <v>7563.5</v>
      </c>
      <c r="E1844" s="19">
        <v>7508.5</v>
      </c>
      <c r="F1844" s="19">
        <v>7562</v>
      </c>
    </row>
    <row r="1845" spans="2:6" x14ac:dyDescent="0.25">
      <c r="B1845" s="20">
        <v>20070322</v>
      </c>
      <c r="C1845" s="19">
        <v>7659.5</v>
      </c>
      <c r="D1845" s="19">
        <v>7693.5</v>
      </c>
      <c r="E1845" s="19">
        <v>7630</v>
      </c>
      <c r="F1845" s="19">
        <v>7666.5</v>
      </c>
    </row>
    <row r="1846" spans="2:6" x14ac:dyDescent="0.25">
      <c r="B1846" s="20">
        <v>20070323</v>
      </c>
      <c r="C1846" s="19">
        <v>7665</v>
      </c>
      <c r="D1846" s="19">
        <v>7724</v>
      </c>
      <c r="E1846" s="19">
        <v>7650</v>
      </c>
      <c r="F1846" s="19">
        <v>7718.5</v>
      </c>
    </row>
    <row r="1847" spans="2:6" x14ac:dyDescent="0.25">
      <c r="B1847" s="20">
        <v>20070326</v>
      </c>
      <c r="C1847" s="19">
        <v>7719.5</v>
      </c>
      <c r="D1847" s="19">
        <v>7724.5</v>
      </c>
      <c r="E1847" s="19">
        <v>7622</v>
      </c>
      <c r="F1847" s="19">
        <v>7670</v>
      </c>
    </row>
    <row r="1848" spans="2:6" x14ac:dyDescent="0.25">
      <c r="B1848" s="20">
        <v>20070327</v>
      </c>
      <c r="C1848" s="19">
        <v>7693.5</v>
      </c>
      <c r="D1848" s="19">
        <v>7703.5</v>
      </c>
      <c r="E1848" s="19">
        <v>7658.5</v>
      </c>
      <c r="F1848" s="19">
        <v>7689.5</v>
      </c>
    </row>
    <row r="1849" spans="2:6" x14ac:dyDescent="0.25">
      <c r="B1849" s="20">
        <v>20070328</v>
      </c>
      <c r="C1849" s="19">
        <v>7655.5</v>
      </c>
      <c r="D1849" s="19">
        <v>7682</v>
      </c>
      <c r="E1849" s="19">
        <v>7608</v>
      </c>
      <c r="F1849" s="19">
        <v>7672</v>
      </c>
    </row>
    <row r="1850" spans="2:6" x14ac:dyDescent="0.25">
      <c r="B1850" s="20">
        <v>20070329</v>
      </c>
      <c r="C1850" s="19">
        <v>7676</v>
      </c>
      <c r="D1850" s="19">
        <v>7722.5</v>
      </c>
      <c r="E1850" s="19">
        <v>7665.5</v>
      </c>
      <c r="F1850" s="19">
        <v>7688.5</v>
      </c>
    </row>
    <row r="1851" spans="2:6" x14ac:dyDescent="0.25">
      <c r="B1851" s="20">
        <v>20070330</v>
      </c>
      <c r="C1851" s="19">
        <v>7724</v>
      </c>
      <c r="D1851" s="19">
        <v>7783</v>
      </c>
      <c r="E1851" s="19">
        <v>7700.5</v>
      </c>
      <c r="F1851" s="19">
        <v>7730.5</v>
      </c>
    </row>
    <row r="1852" spans="2:6" x14ac:dyDescent="0.25">
      <c r="B1852" s="20">
        <v>20070402</v>
      </c>
      <c r="C1852" s="19">
        <v>7727.5</v>
      </c>
      <c r="D1852" s="19">
        <v>7763</v>
      </c>
      <c r="E1852" s="19">
        <v>7707</v>
      </c>
      <c r="F1852" s="19">
        <v>7752.5</v>
      </c>
    </row>
    <row r="1853" spans="2:6" x14ac:dyDescent="0.25">
      <c r="B1853" s="20">
        <v>20070403</v>
      </c>
      <c r="C1853" s="19">
        <v>7789.5</v>
      </c>
      <c r="D1853" s="19">
        <v>7873</v>
      </c>
      <c r="E1853" s="19">
        <v>7789.5</v>
      </c>
      <c r="F1853" s="19">
        <v>7864</v>
      </c>
    </row>
    <row r="1854" spans="2:6" x14ac:dyDescent="0.25">
      <c r="B1854" s="20">
        <v>20070404</v>
      </c>
      <c r="C1854" s="19">
        <v>7891.5</v>
      </c>
      <c r="D1854" s="19">
        <v>7901.5</v>
      </c>
      <c r="E1854" s="19">
        <v>7854</v>
      </c>
      <c r="F1854" s="19">
        <v>7894</v>
      </c>
    </row>
    <row r="1855" spans="2:6" x14ac:dyDescent="0.25">
      <c r="B1855" s="20">
        <v>20070405</v>
      </c>
      <c r="C1855" s="19">
        <v>7889.5</v>
      </c>
      <c r="D1855" s="19">
        <v>7931</v>
      </c>
      <c r="E1855" s="19">
        <v>7879.5</v>
      </c>
      <c r="F1855" s="19">
        <v>7928.5</v>
      </c>
    </row>
    <row r="1856" spans="2:6" x14ac:dyDescent="0.25">
      <c r="B1856" s="20">
        <v>20070410</v>
      </c>
      <c r="C1856" s="19">
        <v>7925.5</v>
      </c>
      <c r="D1856" s="19">
        <v>7984.5</v>
      </c>
      <c r="E1856" s="19">
        <v>7923</v>
      </c>
      <c r="F1856" s="19">
        <v>7976</v>
      </c>
    </row>
    <row r="1857" spans="2:6" x14ac:dyDescent="0.25">
      <c r="B1857" s="20">
        <v>20070411</v>
      </c>
      <c r="C1857" s="19">
        <v>7976.5</v>
      </c>
      <c r="D1857" s="19">
        <v>8013</v>
      </c>
      <c r="E1857" s="19">
        <v>7952.5</v>
      </c>
      <c r="F1857" s="19">
        <v>7969</v>
      </c>
    </row>
    <row r="1858" spans="2:6" x14ac:dyDescent="0.25">
      <c r="B1858" s="20">
        <v>20070412</v>
      </c>
      <c r="C1858" s="19">
        <v>7961.5</v>
      </c>
      <c r="D1858" s="19">
        <v>7975</v>
      </c>
      <c r="E1858" s="19">
        <v>7896.5</v>
      </c>
      <c r="F1858" s="19">
        <v>7975</v>
      </c>
    </row>
    <row r="1859" spans="2:6" x14ac:dyDescent="0.25">
      <c r="B1859" s="20">
        <v>20070413</v>
      </c>
      <c r="C1859" s="19">
        <v>7971</v>
      </c>
      <c r="D1859" s="19">
        <v>8027</v>
      </c>
      <c r="E1859" s="19">
        <v>7962</v>
      </c>
      <c r="F1859" s="19">
        <v>8021.5</v>
      </c>
    </row>
    <row r="1860" spans="2:6" x14ac:dyDescent="0.25">
      <c r="B1860" s="20">
        <v>20070416</v>
      </c>
      <c r="C1860" s="19">
        <v>8048.5</v>
      </c>
      <c r="D1860" s="19">
        <v>8160.5</v>
      </c>
      <c r="E1860" s="19">
        <v>8041.5</v>
      </c>
      <c r="F1860" s="19">
        <v>8145.5</v>
      </c>
    </row>
    <row r="1861" spans="2:6" x14ac:dyDescent="0.25">
      <c r="B1861" s="20">
        <v>20070417</v>
      </c>
      <c r="C1861" s="19">
        <v>8132.5</v>
      </c>
      <c r="D1861" s="19">
        <v>8177</v>
      </c>
      <c r="E1861" s="19">
        <v>8100.5</v>
      </c>
      <c r="F1861" s="19">
        <v>8150</v>
      </c>
    </row>
    <row r="1862" spans="2:6" x14ac:dyDescent="0.25">
      <c r="B1862" s="20">
        <v>20070418</v>
      </c>
      <c r="C1862" s="19">
        <v>8139.5</v>
      </c>
      <c r="D1862" s="19">
        <v>8147.5</v>
      </c>
      <c r="E1862" s="19">
        <v>8051.5</v>
      </c>
      <c r="F1862" s="19">
        <v>8082.5</v>
      </c>
    </row>
    <row r="1863" spans="2:6" x14ac:dyDescent="0.25">
      <c r="B1863" s="20">
        <v>20070419</v>
      </c>
      <c r="C1863" s="19">
        <v>8049.5</v>
      </c>
      <c r="D1863" s="19">
        <v>8081</v>
      </c>
      <c r="E1863" s="19">
        <v>7960</v>
      </c>
      <c r="F1863" s="19">
        <v>8077.5</v>
      </c>
    </row>
    <row r="1864" spans="2:6" x14ac:dyDescent="0.25">
      <c r="B1864" s="20">
        <v>20070420</v>
      </c>
      <c r="C1864" s="19">
        <v>8074.5</v>
      </c>
      <c r="D1864" s="19">
        <v>8177</v>
      </c>
      <c r="E1864" s="19">
        <v>8070.5</v>
      </c>
      <c r="F1864" s="19">
        <v>8129</v>
      </c>
    </row>
    <row r="1865" spans="2:6" x14ac:dyDescent="0.25">
      <c r="B1865" s="20">
        <v>20070423</v>
      </c>
      <c r="C1865" s="19">
        <v>8152</v>
      </c>
      <c r="D1865" s="19">
        <v>8163.5</v>
      </c>
      <c r="E1865" s="19">
        <v>8109</v>
      </c>
      <c r="F1865" s="19">
        <v>8136</v>
      </c>
    </row>
    <row r="1866" spans="2:6" x14ac:dyDescent="0.25">
      <c r="B1866" s="20">
        <v>20070424</v>
      </c>
      <c r="C1866" s="19">
        <v>8130</v>
      </c>
      <c r="D1866" s="19">
        <v>8147</v>
      </c>
      <c r="E1866" s="19">
        <v>8026</v>
      </c>
      <c r="F1866" s="19">
        <v>8089.5</v>
      </c>
    </row>
    <row r="1867" spans="2:6" x14ac:dyDescent="0.25">
      <c r="B1867" s="20">
        <v>20070425</v>
      </c>
      <c r="C1867" s="19">
        <v>8080.5</v>
      </c>
      <c r="D1867" s="19">
        <v>8171.5</v>
      </c>
      <c r="E1867" s="19">
        <v>8070.5</v>
      </c>
      <c r="F1867" s="19">
        <v>8151.5</v>
      </c>
    </row>
    <row r="1868" spans="2:6" x14ac:dyDescent="0.25">
      <c r="B1868" s="20">
        <v>20070426</v>
      </c>
      <c r="C1868" s="19">
        <v>8198.5</v>
      </c>
      <c r="D1868" s="19">
        <v>8221</v>
      </c>
      <c r="E1868" s="19">
        <v>8163</v>
      </c>
      <c r="F1868" s="19">
        <v>8193.5</v>
      </c>
    </row>
    <row r="1869" spans="2:6" x14ac:dyDescent="0.25">
      <c r="B1869" s="20">
        <v>20070427</v>
      </c>
      <c r="C1869" s="19">
        <v>8194.5</v>
      </c>
      <c r="D1869" s="19">
        <v>8210.5</v>
      </c>
      <c r="E1869" s="19">
        <v>8137</v>
      </c>
      <c r="F1869" s="19">
        <v>8199.5</v>
      </c>
    </row>
    <row r="1870" spans="2:6" x14ac:dyDescent="0.25">
      <c r="B1870" s="20">
        <v>20070430</v>
      </c>
      <c r="C1870" s="19">
        <v>8185</v>
      </c>
      <c r="D1870" s="19">
        <v>8238.5</v>
      </c>
      <c r="E1870" s="19">
        <v>8159.5</v>
      </c>
      <c r="F1870" s="19">
        <v>8220.5</v>
      </c>
    </row>
    <row r="1871" spans="2:6" x14ac:dyDescent="0.25">
      <c r="B1871" s="20">
        <v>20070502</v>
      </c>
      <c r="C1871" s="19">
        <v>8210.5</v>
      </c>
      <c r="D1871" s="19">
        <v>8267</v>
      </c>
      <c r="E1871" s="19">
        <v>8210.5</v>
      </c>
      <c r="F1871" s="19">
        <v>8264</v>
      </c>
    </row>
    <row r="1872" spans="2:6" x14ac:dyDescent="0.25">
      <c r="B1872" s="20">
        <v>20070503</v>
      </c>
      <c r="C1872" s="19">
        <v>8262.5</v>
      </c>
      <c r="D1872" s="19">
        <v>8285</v>
      </c>
      <c r="E1872" s="19">
        <v>8221</v>
      </c>
      <c r="F1872" s="19">
        <v>8265</v>
      </c>
    </row>
    <row r="1873" spans="2:6" x14ac:dyDescent="0.25">
      <c r="B1873" s="20">
        <v>20070504</v>
      </c>
      <c r="C1873" s="19">
        <v>8279</v>
      </c>
      <c r="D1873" s="19">
        <v>8323</v>
      </c>
      <c r="E1873" s="19">
        <v>8261</v>
      </c>
      <c r="F1873" s="19">
        <v>8312</v>
      </c>
    </row>
    <row r="1874" spans="2:6" x14ac:dyDescent="0.25">
      <c r="B1874" s="20">
        <v>20070507</v>
      </c>
      <c r="C1874" s="19">
        <v>8337.5</v>
      </c>
      <c r="D1874" s="19">
        <v>8341.5</v>
      </c>
      <c r="E1874" s="19">
        <v>8303</v>
      </c>
      <c r="F1874" s="19">
        <v>8320</v>
      </c>
    </row>
    <row r="1875" spans="2:6" x14ac:dyDescent="0.25">
      <c r="B1875" s="20">
        <v>20070508</v>
      </c>
      <c r="C1875" s="19">
        <v>8304</v>
      </c>
      <c r="D1875" s="19">
        <v>8315</v>
      </c>
      <c r="E1875" s="19">
        <v>8208</v>
      </c>
      <c r="F1875" s="19">
        <v>8257.5</v>
      </c>
    </row>
    <row r="1876" spans="2:6" x14ac:dyDescent="0.25">
      <c r="B1876" s="20">
        <v>20070509</v>
      </c>
      <c r="C1876" s="19">
        <v>8281</v>
      </c>
      <c r="D1876" s="19">
        <v>8285.5</v>
      </c>
      <c r="E1876" s="19">
        <v>8221.5</v>
      </c>
      <c r="F1876" s="19">
        <v>8276.5</v>
      </c>
    </row>
    <row r="1877" spans="2:6" x14ac:dyDescent="0.25">
      <c r="B1877" s="20">
        <v>20070510</v>
      </c>
      <c r="C1877" s="19">
        <v>8293.5</v>
      </c>
      <c r="D1877" s="19">
        <v>8294</v>
      </c>
      <c r="E1877" s="19">
        <v>8151.5</v>
      </c>
      <c r="F1877" s="19">
        <v>8165.5</v>
      </c>
    </row>
    <row r="1878" spans="2:6" x14ac:dyDescent="0.25">
      <c r="B1878" s="20">
        <v>20070511</v>
      </c>
      <c r="C1878" s="19">
        <v>8156</v>
      </c>
      <c r="D1878" s="19">
        <v>8280</v>
      </c>
      <c r="E1878" s="19">
        <v>8096.5</v>
      </c>
      <c r="F1878" s="19">
        <v>8271</v>
      </c>
    </row>
    <row r="1879" spans="2:6" x14ac:dyDescent="0.25">
      <c r="B1879" s="20">
        <v>20070514</v>
      </c>
      <c r="C1879" s="19">
        <v>8297.5</v>
      </c>
      <c r="D1879" s="19">
        <v>8320.5</v>
      </c>
      <c r="E1879" s="19">
        <v>8234.5</v>
      </c>
      <c r="F1879" s="19">
        <v>8260.5</v>
      </c>
    </row>
    <row r="1880" spans="2:6" x14ac:dyDescent="0.25">
      <c r="B1880" s="20">
        <v>20070515</v>
      </c>
      <c r="C1880" s="19">
        <v>8213.5</v>
      </c>
      <c r="D1880" s="19">
        <v>8312.5</v>
      </c>
      <c r="E1880" s="19">
        <v>8206</v>
      </c>
      <c r="F1880" s="19">
        <v>8292.5</v>
      </c>
    </row>
    <row r="1881" spans="2:6" x14ac:dyDescent="0.25">
      <c r="B1881" s="20">
        <v>20070516</v>
      </c>
      <c r="C1881" s="19">
        <v>8262</v>
      </c>
      <c r="D1881" s="19">
        <v>8311</v>
      </c>
      <c r="E1881" s="19">
        <v>8247</v>
      </c>
      <c r="F1881" s="19">
        <v>8278.5</v>
      </c>
    </row>
    <row r="1882" spans="2:6" x14ac:dyDescent="0.25">
      <c r="B1882" s="20">
        <v>20070517</v>
      </c>
      <c r="C1882" s="19">
        <v>8311.5</v>
      </c>
      <c r="D1882" s="19">
        <v>8322</v>
      </c>
      <c r="E1882" s="19">
        <v>8268.5</v>
      </c>
      <c r="F1882" s="19">
        <v>8279.5</v>
      </c>
    </row>
    <row r="1883" spans="2:6" x14ac:dyDescent="0.25">
      <c r="B1883" s="20">
        <v>20070518</v>
      </c>
      <c r="C1883" s="19">
        <v>8269.5</v>
      </c>
      <c r="D1883" s="19">
        <v>8403.5</v>
      </c>
      <c r="E1883" s="19">
        <v>8265.5</v>
      </c>
      <c r="F1883" s="19">
        <v>8400</v>
      </c>
    </row>
    <row r="1884" spans="2:6" x14ac:dyDescent="0.25">
      <c r="B1884" s="20">
        <v>20070521</v>
      </c>
      <c r="C1884" s="19">
        <v>8406</v>
      </c>
      <c r="D1884" s="19">
        <v>8428</v>
      </c>
      <c r="E1884" s="19">
        <v>8382</v>
      </c>
      <c r="F1884" s="19">
        <v>8412.5</v>
      </c>
    </row>
    <row r="1885" spans="2:6" x14ac:dyDescent="0.25">
      <c r="B1885" s="20">
        <v>20070522</v>
      </c>
      <c r="C1885" s="19">
        <v>8399</v>
      </c>
      <c r="D1885" s="19">
        <v>8460.5</v>
      </c>
      <c r="E1885" s="19">
        <v>8390</v>
      </c>
      <c r="F1885" s="19">
        <v>8447.5</v>
      </c>
    </row>
    <row r="1886" spans="2:6" x14ac:dyDescent="0.25">
      <c r="B1886" s="20">
        <v>20070523</v>
      </c>
      <c r="C1886" s="19">
        <v>8436</v>
      </c>
      <c r="D1886" s="19">
        <v>8530</v>
      </c>
      <c r="E1886" s="19">
        <v>8436</v>
      </c>
      <c r="F1886" s="19">
        <v>8529.5</v>
      </c>
    </row>
    <row r="1887" spans="2:6" x14ac:dyDescent="0.25">
      <c r="B1887" s="20">
        <v>20070524</v>
      </c>
      <c r="C1887" s="19">
        <v>8491</v>
      </c>
      <c r="D1887" s="19">
        <v>8557</v>
      </c>
      <c r="E1887" s="19">
        <v>8451.5</v>
      </c>
      <c r="F1887" s="19">
        <v>8475.5</v>
      </c>
    </row>
    <row r="1888" spans="2:6" x14ac:dyDescent="0.25">
      <c r="B1888" s="20">
        <v>20070525</v>
      </c>
      <c r="C1888" s="19">
        <v>8457.5</v>
      </c>
      <c r="D1888" s="19">
        <v>8527.5</v>
      </c>
      <c r="E1888" s="19">
        <v>8439</v>
      </c>
      <c r="F1888" s="19">
        <v>8519.5</v>
      </c>
    </row>
    <row r="1889" spans="2:6" x14ac:dyDescent="0.25">
      <c r="B1889" s="20">
        <v>20070529</v>
      </c>
      <c r="C1889" s="19">
        <v>8543.5</v>
      </c>
      <c r="D1889" s="19">
        <v>8567.5</v>
      </c>
      <c r="E1889" s="19">
        <v>8513.5</v>
      </c>
      <c r="F1889" s="19">
        <v>8549</v>
      </c>
    </row>
    <row r="1890" spans="2:6" x14ac:dyDescent="0.25">
      <c r="B1890" s="20">
        <v>20070530</v>
      </c>
      <c r="C1890" s="19">
        <v>8518.5</v>
      </c>
      <c r="D1890" s="19">
        <v>8567</v>
      </c>
      <c r="E1890" s="19">
        <v>8453</v>
      </c>
      <c r="F1890" s="19">
        <v>8554</v>
      </c>
    </row>
    <row r="1891" spans="2:6" x14ac:dyDescent="0.25">
      <c r="B1891" s="20">
        <v>20070531</v>
      </c>
      <c r="C1891" s="19">
        <v>8610</v>
      </c>
      <c r="D1891" s="19">
        <v>8672</v>
      </c>
      <c r="E1891" s="19">
        <v>8606.5</v>
      </c>
      <c r="F1891" s="19">
        <v>8663</v>
      </c>
    </row>
    <row r="1892" spans="2:6" x14ac:dyDescent="0.25">
      <c r="B1892" s="20">
        <v>20070601</v>
      </c>
      <c r="C1892" s="19">
        <v>8669</v>
      </c>
      <c r="D1892" s="19">
        <v>8778.5</v>
      </c>
      <c r="E1892" s="19">
        <v>8662.5</v>
      </c>
      <c r="F1892" s="19">
        <v>8737</v>
      </c>
    </row>
    <row r="1893" spans="2:6" x14ac:dyDescent="0.25">
      <c r="B1893" s="20">
        <v>20070604</v>
      </c>
      <c r="C1893" s="19">
        <v>8738.5</v>
      </c>
      <c r="D1893" s="19">
        <v>8784.5</v>
      </c>
      <c r="E1893" s="19">
        <v>8709</v>
      </c>
      <c r="F1893" s="19">
        <v>8753.5</v>
      </c>
    </row>
    <row r="1894" spans="2:6" x14ac:dyDescent="0.25">
      <c r="B1894" s="20">
        <v>20070605</v>
      </c>
      <c r="C1894" s="19">
        <v>8746</v>
      </c>
      <c r="D1894" s="19">
        <v>8776.5</v>
      </c>
      <c r="E1894" s="19">
        <v>8626.5</v>
      </c>
      <c r="F1894" s="19">
        <v>8650</v>
      </c>
    </row>
    <row r="1895" spans="2:6" x14ac:dyDescent="0.25">
      <c r="B1895" s="20">
        <v>20070606</v>
      </c>
      <c r="C1895" s="19">
        <v>8695.5</v>
      </c>
      <c r="D1895" s="19">
        <v>8701.5</v>
      </c>
      <c r="E1895" s="19">
        <v>8475</v>
      </c>
      <c r="F1895" s="19">
        <v>8484</v>
      </c>
    </row>
    <row r="1896" spans="2:6" x14ac:dyDescent="0.25">
      <c r="B1896" s="20">
        <v>20070607</v>
      </c>
      <c r="C1896" s="19">
        <v>8508.5</v>
      </c>
      <c r="D1896" s="19">
        <v>8554</v>
      </c>
      <c r="E1896" s="19">
        <v>8349</v>
      </c>
      <c r="F1896" s="19">
        <v>8372</v>
      </c>
    </row>
    <row r="1897" spans="2:6" x14ac:dyDescent="0.25">
      <c r="B1897" s="20">
        <v>20070608</v>
      </c>
      <c r="C1897" s="19">
        <v>8341.5</v>
      </c>
      <c r="D1897" s="19">
        <v>8413</v>
      </c>
      <c r="E1897" s="19">
        <v>8265.5</v>
      </c>
      <c r="F1897" s="19">
        <v>8364.5</v>
      </c>
    </row>
    <row r="1898" spans="2:6" x14ac:dyDescent="0.25">
      <c r="B1898" s="20">
        <v>20070611</v>
      </c>
      <c r="C1898" s="19">
        <v>8431</v>
      </c>
      <c r="D1898" s="19">
        <v>8511.5</v>
      </c>
      <c r="E1898" s="19">
        <v>8395.5</v>
      </c>
      <c r="F1898" s="19">
        <v>8505</v>
      </c>
    </row>
    <row r="1899" spans="2:6" x14ac:dyDescent="0.25">
      <c r="B1899" s="20">
        <v>20070612</v>
      </c>
      <c r="C1899" s="19">
        <v>8453.5</v>
      </c>
      <c r="D1899" s="19">
        <v>8508</v>
      </c>
      <c r="E1899" s="19">
        <v>8392.5</v>
      </c>
      <c r="F1899" s="19">
        <v>8453</v>
      </c>
    </row>
    <row r="1900" spans="2:6" x14ac:dyDescent="0.25">
      <c r="B1900" s="20">
        <v>20070613</v>
      </c>
      <c r="C1900" s="19">
        <v>8412.5</v>
      </c>
      <c r="D1900" s="19">
        <v>8468</v>
      </c>
      <c r="E1900" s="19">
        <v>8360</v>
      </c>
      <c r="F1900" s="19">
        <v>8437</v>
      </c>
    </row>
    <row r="1901" spans="2:6" x14ac:dyDescent="0.25">
      <c r="B1901" s="20">
        <v>20070614</v>
      </c>
      <c r="C1901" s="19">
        <v>8510</v>
      </c>
      <c r="D1901" s="19">
        <v>8628.5</v>
      </c>
      <c r="E1901" s="19">
        <v>8510</v>
      </c>
      <c r="F1901" s="19">
        <v>8622</v>
      </c>
    </row>
    <row r="1902" spans="2:6" x14ac:dyDescent="0.25">
      <c r="B1902" s="20">
        <v>20070615</v>
      </c>
      <c r="C1902" s="19">
        <v>8620.5</v>
      </c>
      <c r="D1902" s="19">
        <v>8801</v>
      </c>
      <c r="E1902" s="19">
        <v>8618</v>
      </c>
      <c r="F1902" s="19">
        <v>8783</v>
      </c>
    </row>
    <row r="1903" spans="2:6" x14ac:dyDescent="0.25">
      <c r="B1903" s="20">
        <v>20070618</v>
      </c>
      <c r="C1903" s="19">
        <v>8792.5</v>
      </c>
      <c r="D1903" s="19">
        <v>8860</v>
      </c>
      <c r="E1903" s="19">
        <v>8777.5</v>
      </c>
      <c r="F1903" s="19">
        <v>8802.5</v>
      </c>
    </row>
    <row r="1904" spans="2:6" x14ac:dyDescent="0.25">
      <c r="B1904" s="20">
        <v>20070619</v>
      </c>
      <c r="C1904" s="19">
        <v>8804</v>
      </c>
      <c r="D1904" s="19">
        <v>8841.5</v>
      </c>
      <c r="E1904" s="19">
        <v>8776.5</v>
      </c>
      <c r="F1904" s="19">
        <v>8826</v>
      </c>
    </row>
    <row r="1905" spans="2:6" x14ac:dyDescent="0.25">
      <c r="B1905" s="20">
        <v>20070620</v>
      </c>
      <c r="C1905" s="19">
        <v>8832.5</v>
      </c>
      <c r="D1905" s="19">
        <v>8897</v>
      </c>
      <c r="E1905" s="19">
        <v>8811.5</v>
      </c>
      <c r="F1905" s="19">
        <v>8850.5</v>
      </c>
    </row>
    <row r="1906" spans="2:6" x14ac:dyDescent="0.25">
      <c r="B1906" s="20">
        <v>20070621</v>
      </c>
      <c r="C1906" s="19">
        <v>8794.5</v>
      </c>
      <c r="D1906" s="19">
        <v>8821</v>
      </c>
      <c r="E1906" s="19">
        <v>8665.5</v>
      </c>
      <c r="F1906" s="19">
        <v>8727.5</v>
      </c>
    </row>
    <row r="1907" spans="2:6" x14ac:dyDescent="0.25">
      <c r="B1907" s="20">
        <v>20070622</v>
      </c>
      <c r="C1907" s="19">
        <v>8767</v>
      </c>
      <c r="D1907" s="19">
        <v>8775</v>
      </c>
      <c r="E1907" s="19">
        <v>8644</v>
      </c>
      <c r="F1907" s="19">
        <v>8656.5</v>
      </c>
    </row>
    <row r="1908" spans="2:6" x14ac:dyDescent="0.25">
      <c r="B1908" s="20">
        <v>20070625</v>
      </c>
      <c r="C1908" s="19">
        <v>8673</v>
      </c>
      <c r="D1908" s="19">
        <v>8728</v>
      </c>
      <c r="E1908" s="19">
        <v>8586.5</v>
      </c>
      <c r="F1908" s="19">
        <v>8705.5</v>
      </c>
    </row>
    <row r="1909" spans="2:6" x14ac:dyDescent="0.25">
      <c r="B1909" s="20">
        <v>20070626</v>
      </c>
      <c r="C1909" s="19">
        <v>8630</v>
      </c>
      <c r="D1909" s="19">
        <v>8661</v>
      </c>
      <c r="E1909" s="19">
        <v>8574</v>
      </c>
      <c r="F1909" s="19">
        <v>8631.5</v>
      </c>
    </row>
    <row r="1910" spans="2:6" x14ac:dyDescent="0.25">
      <c r="B1910" s="20">
        <v>20070627</v>
      </c>
      <c r="C1910" s="19">
        <v>8560</v>
      </c>
      <c r="D1910" s="19">
        <v>8579</v>
      </c>
      <c r="E1910" s="19">
        <v>8505.5</v>
      </c>
      <c r="F1910" s="19">
        <v>8557</v>
      </c>
    </row>
    <row r="1911" spans="2:6" x14ac:dyDescent="0.25">
      <c r="B1911" s="20">
        <v>20070628</v>
      </c>
      <c r="C1911" s="19">
        <v>8649.5</v>
      </c>
      <c r="D1911" s="19">
        <v>8712</v>
      </c>
      <c r="E1911" s="19">
        <v>8622</v>
      </c>
      <c r="F1911" s="19">
        <v>8696.5</v>
      </c>
    </row>
    <row r="1912" spans="2:6" x14ac:dyDescent="0.25">
      <c r="B1912" s="20">
        <v>20070629</v>
      </c>
      <c r="C1912" s="19">
        <v>8707</v>
      </c>
      <c r="D1912" s="19">
        <v>8766.5</v>
      </c>
      <c r="E1912" s="19">
        <v>8656.5</v>
      </c>
      <c r="F1912" s="19">
        <v>8712.5</v>
      </c>
    </row>
    <row r="1913" spans="2:6" x14ac:dyDescent="0.25">
      <c r="B1913" s="20">
        <v>20070702</v>
      </c>
      <c r="C1913" s="19">
        <v>8718</v>
      </c>
      <c r="D1913" s="19">
        <v>8735</v>
      </c>
      <c r="E1913" s="19">
        <v>8665</v>
      </c>
      <c r="F1913" s="19">
        <v>8689</v>
      </c>
    </row>
    <row r="1914" spans="2:6" x14ac:dyDescent="0.25">
      <c r="B1914" s="20">
        <v>20070703</v>
      </c>
      <c r="C1914" s="19">
        <v>8741.5</v>
      </c>
      <c r="D1914" s="19">
        <v>8818.5</v>
      </c>
      <c r="E1914" s="19">
        <v>8741.5</v>
      </c>
      <c r="F1914" s="19">
        <v>8804</v>
      </c>
    </row>
    <row r="1915" spans="2:6" x14ac:dyDescent="0.25">
      <c r="B1915" s="20">
        <v>20070704</v>
      </c>
      <c r="C1915" s="19">
        <v>8791</v>
      </c>
      <c r="D1915" s="19">
        <v>8840.5</v>
      </c>
      <c r="E1915" s="19">
        <v>8790</v>
      </c>
      <c r="F1915" s="19">
        <v>8827</v>
      </c>
    </row>
    <row r="1916" spans="2:6" x14ac:dyDescent="0.25">
      <c r="B1916" s="20">
        <v>20070705</v>
      </c>
      <c r="C1916" s="19">
        <v>8836</v>
      </c>
      <c r="D1916" s="19">
        <v>8868.5</v>
      </c>
      <c r="E1916" s="19">
        <v>8693.5</v>
      </c>
      <c r="F1916" s="19">
        <v>8705</v>
      </c>
    </row>
    <row r="1917" spans="2:6" x14ac:dyDescent="0.25">
      <c r="B1917" s="20">
        <v>20070706</v>
      </c>
      <c r="C1917" s="19">
        <v>8722</v>
      </c>
      <c r="D1917" s="19">
        <v>8798.5</v>
      </c>
      <c r="E1917" s="19">
        <v>8692</v>
      </c>
      <c r="F1917" s="19">
        <v>8773</v>
      </c>
    </row>
    <row r="1918" spans="2:6" x14ac:dyDescent="0.25">
      <c r="B1918" s="20">
        <v>20070709</v>
      </c>
      <c r="C1918" s="19">
        <v>8830</v>
      </c>
      <c r="D1918" s="19">
        <v>8866</v>
      </c>
      <c r="E1918" s="19">
        <v>8804.5</v>
      </c>
      <c r="F1918" s="19">
        <v>8837.5</v>
      </c>
    </row>
    <row r="1919" spans="2:6" x14ac:dyDescent="0.25">
      <c r="B1919" s="20">
        <v>20070710</v>
      </c>
      <c r="C1919" s="19">
        <v>8820</v>
      </c>
      <c r="D1919" s="19">
        <v>8855</v>
      </c>
      <c r="E1919" s="19">
        <v>8678</v>
      </c>
      <c r="F1919" s="19">
        <v>8714.5</v>
      </c>
    </row>
    <row r="1920" spans="2:6" x14ac:dyDescent="0.25">
      <c r="B1920" s="20">
        <v>20070711</v>
      </c>
      <c r="C1920" s="19">
        <v>8604</v>
      </c>
      <c r="D1920" s="19">
        <v>8656.5</v>
      </c>
      <c r="E1920" s="19">
        <v>8543</v>
      </c>
      <c r="F1920" s="19">
        <v>8637</v>
      </c>
    </row>
    <row r="1921" spans="2:6" x14ac:dyDescent="0.25">
      <c r="B1921" s="20">
        <v>20070712</v>
      </c>
      <c r="C1921" s="19">
        <v>8680</v>
      </c>
      <c r="D1921" s="19">
        <v>8806.5</v>
      </c>
      <c r="E1921" s="19">
        <v>8621.5</v>
      </c>
      <c r="F1921" s="19">
        <v>8799</v>
      </c>
    </row>
    <row r="1922" spans="2:6" x14ac:dyDescent="0.25">
      <c r="B1922" s="20">
        <v>20070713</v>
      </c>
      <c r="C1922" s="19">
        <v>8867.5</v>
      </c>
      <c r="D1922" s="19">
        <v>8895</v>
      </c>
      <c r="E1922" s="19">
        <v>8803.5</v>
      </c>
      <c r="F1922" s="19">
        <v>8830</v>
      </c>
    </row>
    <row r="1923" spans="2:6" x14ac:dyDescent="0.25">
      <c r="B1923" s="20">
        <v>20070716</v>
      </c>
      <c r="C1923" s="19">
        <v>8824.5</v>
      </c>
      <c r="D1923" s="19">
        <v>8871.5</v>
      </c>
      <c r="E1923" s="19">
        <v>8813</v>
      </c>
      <c r="F1923" s="19">
        <v>8842.5</v>
      </c>
    </row>
    <row r="1924" spans="2:6" x14ac:dyDescent="0.25">
      <c r="B1924" s="20">
        <v>20070717</v>
      </c>
      <c r="C1924" s="19">
        <v>8826</v>
      </c>
      <c r="D1924" s="19">
        <v>8837.5</v>
      </c>
      <c r="E1924" s="19">
        <v>8732.5</v>
      </c>
      <c r="F1924" s="19">
        <v>8763.5</v>
      </c>
    </row>
    <row r="1925" spans="2:6" x14ac:dyDescent="0.25">
      <c r="B1925" s="20">
        <v>20070718</v>
      </c>
      <c r="C1925" s="19">
        <v>8678</v>
      </c>
      <c r="D1925" s="19">
        <v>8697.5</v>
      </c>
      <c r="E1925" s="19">
        <v>8585</v>
      </c>
      <c r="F1925" s="19">
        <v>8615.5</v>
      </c>
    </row>
    <row r="1926" spans="2:6" x14ac:dyDescent="0.25">
      <c r="B1926" s="20">
        <v>20070719</v>
      </c>
      <c r="C1926" s="19">
        <v>8697</v>
      </c>
      <c r="D1926" s="19">
        <v>8744</v>
      </c>
      <c r="E1926" s="19">
        <v>8673</v>
      </c>
      <c r="F1926" s="19">
        <v>8726.5</v>
      </c>
    </row>
    <row r="1927" spans="2:6" x14ac:dyDescent="0.25">
      <c r="B1927" s="20">
        <v>20070720</v>
      </c>
      <c r="C1927" s="19">
        <v>8698</v>
      </c>
      <c r="D1927" s="19">
        <v>8739.5</v>
      </c>
      <c r="E1927" s="19">
        <v>8557</v>
      </c>
      <c r="F1927" s="19">
        <v>8565.5</v>
      </c>
    </row>
    <row r="1928" spans="2:6" x14ac:dyDescent="0.25">
      <c r="B1928" s="20">
        <v>20070723</v>
      </c>
      <c r="C1928" s="19">
        <v>8623</v>
      </c>
      <c r="D1928" s="19">
        <v>8679.5</v>
      </c>
      <c r="E1928" s="19">
        <v>8565.5</v>
      </c>
      <c r="F1928" s="19">
        <v>8665.5</v>
      </c>
    </row>
    <row r="1929" spans="2:6" x14ac:dyDescent="0.25">
      <c r="B1929" s="20">
        <v>20070724</v>
      </c>
      <c r="C1929" s="19">
        <v>8646</v>
      </c>
      <c r="D1929" s="19">
        <v>8666</v>
      </c>
      <c r="E1929" s="19">
        <v>8534</v>
      </c>
      <c r="F1929" s="19">
        <v>8567</v>
      </c>
    </row>
    <row r="1930" spans="2:6" x14ac:dyDescent="0.25">
      <c r="B1930" s="20">
        <v>20070725</v>
      </c>
      <c r="C1930" s="19">
        <v>8472</v>
      </c>
      <c r="D1930" s="19">
        <v>8517</v>
      </c>
      <c r="E1930" s="19">
        <v>8390</v>
      </c>
      <c r="F1930" s="19">
        <v>8424</v>
      </c>
    </row>
    <row r="1931" spans="2:6" x14ac:dyDescent="0.25">
      <c r="B1931" s="20">
        <v>20070726</v>
      </c>
      <c r="C1931" s="19">
        <v>8451</v>
      </c>
      <c r="D1931" s="19">
        <v>8477</v>
      </c>
      <c r="E1931" s="19">
        <v>8176</v>
      </c>
      <c r="F1931" s="19">
        <v>8209</v>
      </c>
    </row>
    <row r="1932" spans="2:6" x14ac:dyDescent="0.25">
      <c r="B1932" s="20">
        <v>20070727</v>
      </c>
      <c r="C1932" s="19">
        <v>8178</v>
      </c>
      <c r="D1932" s="19">
        <v>8259.5</v>
      </c>
      <c r="E1932" s="19">
        <v>8096.5</v>
      </c>
      <c r="F1932" s="19">
        <v>8162</v>
      </c>
    </row>
    <row r="1933" spans="2:6" x14ac:dyDescent="0.25">
      <c r="B1933" s="20">
        <v>20070730</v>
      </c>
      <c r="C1933" s="19">
        <v>8178.5</v>
      </c>
      <c r="D1933" s="19">
        <v>8238</v>
      </c>
      <c r="E1933" s="19">
        <v>8101</v>
      </c>
      <c r="F1933" s="19">
        <v>8226</v>
      </c>
    </row>
    <row r="1934" spans="2:6" x14ac:dyDescent="0.25">
      <c r="B1934" s="20">
        <v>20070731</v>
      </c>
      <c r="C1934" s="19">
        <v>8246</v>
      </c>
      <c r="D1934" s="19">
        <v>8358</v>
      </c>
      <c r="E1934" s="19">
        <v>8243</v>
      </c>
      <c r="F1934" s="19">
        <v>8318</v>
      </c>
    </row>
    <row r="1935" spans="2:6" x14ac:dyDescent="0.25">
      <c r="B1935" s="20">
        <v>20070801</v>
      </c>
      <c r="C1935" s="19">
        <v>8105.5</v>
      </c>
      <c r="D1935" s="19">
        <v>8273</v>
      </c>
      <c r="E1935" s="19">
        <v>8093</v>
      </c>
      <c r="F1935" s="19">
        <v>8234</v>
      </c>
    </row>
    <row r="1936" spans="2:6" x14ac:dyDescent="0.25">
      <c r="B1936" s="20">
        <v>20070802</v>
      </c>
      <c r="C1936" s="19">
        <v>8255.5</v>
      </c>
      <c r="D1936" s="19">
        <v>8290.5</v>
      </c>
      <c r="E1936" s="19">
        <v>8218.5</v>
      </c>
      <c r="F1936" s="19">
        <v>8251</v>
      </c>
    </row>
    <row r="1937" spans="2:6" x14ac:dyDescent="0.25">
      <c r="B1937" s="20">
        <v>20070803</v>
      </c>
      <c r="C1937" s="19">
        <v>8290</v>
      </c>
      <c r="D1937" s="19">
        <v>8290</v>
      </c>
      <c r="E1937" s="19">
        <v>8139</v>
      </c>
      <c r="F1937" s="19">
        <v>8150.5</v>
      </c>
    </row>
    <row r="1938" spans="2:6" x14ac:dyDescent="0.25">
      <c r="B1938" s="20">
        <v>20070806</v>
      </c>
      <c r="C1938" s="19">
        <v>8130</v>
      </c>
      <c r="D1938" s="19">
        <v>8218</v>
      </c>
      <c r="E1938" s="19">
        <v>8084</v>
      </c>
      <c r="F1938" s="19">
        <v>8205.5</v>
      </c>
    </row>
    <row r="1939" spans="2:6" x14ac:dyDescent="0.25">
      <c r="B1939" s="20">
        <v>20070807</v>
      </c>
      <c r="C1939" s="19">
        <v>8230.5</v>
      </c>
      <c r="D1939" s="19">
        <v>8291.5</v>
      </c>
      <c r="E1939" s="19">
        <v>8181</v>
      </c>
      <c r="F1939" s="19">
        <v>8273.5</v>
      </c>
    </row>
    <row r="1940" spans="2:6" x14ac:dyDescent="0.25">
      <c r="B1940" s="20">
        <v>20070808</v>
      </c>
      <c r="C1940" s="19">
        <v>8298.5</v>
      </c>
      <c r="D1940" s="19">
        <v>8331.5</v>
      </c>
      <c r="E1940" s="19">
        <v>8251.5</v>
      </c>
      <c r="F1940" s="19">
        <v>8302.5</v>
      </c>
    </row>
    <row r="1941" spans="2:6" x14ac:dyDescent="0.25">
      <c r="B1941" s="20">
        <v>20070809</v>
      </c>
      <c r="C1941" s="19">
        <v>8318</v>
      </c>
      <c r="D1941" s="19">
        <v>8318</v>
      </c>
      <c r="E1941" s="19">
        <v>8143</v>
      </c>
      <c r="F1941" s="19">
        <v>8160</v>
      </c>
    </row>
    <row r="1942" spans="2:6" x14ac:dyDescent="0.25">
      <c r="B1942" s="20">
        <v>20070810</v>
      </c>
      <c r="C1942" s="19">
        <v>8066</v>
      </c>
      <c r="D1942" s="19">
        <v>8158.5</v>
      </c>
      <c r="E1942" s="19">
        <v>8012.5</v>
      </c>
      <c r="F1942" s="19">
        <v>8119</v>
      </c>
    </row>
    <row r="1943" spans="2:6" x14ac:dyDescent="0.25">
      <c r="B1943" s="20">
        <v>20070813</v>
      </c>
      <c r="C1943" s="19">
        <v>8177</v>
      </c>
      <c r="D1943" s="19">
        <v>8194</v>
      </c>
      <c r="E1943" s="19">
        <v>8103.5</v>
      </c>
      <c r="F1943" s="19">
        <v>8171</v>
      </c>
    </row>
    <row r="1944" spans="2:6" x14ac:dyDescent="0.25">
      <c r="B1944" s="20">
        <v>20070814</v>
      </c>
      <c r="C1944" s="19">
        <v>8120</v>
      </c>
      <c r="D1944" s="19">
        <v>8206</v>
      </c>
      <c r="E1944" s="19">
        <v>8095</v>
      </c>
      <c r="F1944" s="19">
        <v>8170.5</v>
      </c>
    </row>
    <row r="1945" spans="2:6" x14ac:dyDescent="0.25">
      <c r="B1945" s="20">
        <v>20070815</v>
      </c>
      <c r="C1945" s="19">
        <v>8077</v>
      </c>
      <c r="D1945" s="19">
        <v>8187.5</v>
      </c>
      <c r="E1945" s="19">
        <v>8057</v>
      </c>
      <c r="F1945" s="19">
        <v>8152</v>
      </c>
    </row>
    <row r="1946" spans="2:6" x14ac:dyDescent="0.25">
      <c r="B1946" s="20">
        <v>20070816</v>
      </c>
      <c r="C1946" s="19">
        <v>7995</v>
      </c>
      <c r="D1946" s="19">
        <v>8061.5</v>
      </c>
      <c r="E1946" s="19">
        <v>7900.5</v>
      </c>
      <c r="F1946" s="19">
        <v>7906.5</v>
      </c>
    </row>
    <row r="1947" spans="2:6" x14ac:dyDescent="0.25">
      <c r="B1947" s="20">
        <v>20070817</v>
      </c>
      <c r="C1947" s="19">
        <v>7975</v>
      </c>
      <c r="D1947" s="19">
        <v>8206.5</v>
      </c>
      <c r="E1947" s="19">
        <v>7903</v>
      </c>
      <c r="F1947" s="19">
        <v>8091</v>
      </c>
    </row>
    <row r="1948" spans="2:6" x14ac:dyDescent="0.25">
      <c r="B1948" s="20">
        <v>20070820</v>
      </c>
      <c r="C1948" s="19">
        <v>8133</v>
      </c>
      <c r="D1948" s="19">
        <v>8159.5</v>
      </c>
      <c r="E1948" s="19">
        <v>8091</v>
      </c>
      <c r="F1948" s="19">
        <v>8110</v>
      </c>
    </row>
    <row r="1949" spans="2:6" x14ac:dyDescent="0.25">
      <c r="B1949" s="20">
        <v>20070821</v>
      </c>
      <c r="C1949" s="19">
        <v>8158</v>
      </c>
      <c r="D1949" s="19">
        <v>8180</v>
      </c>
      <c r="E1949" s="19">
        <v>8055</v>
      </c>
      <c r="F1949" s="19">
        <v>8119.5</v>
      </c>
    </row>
    <row r="1950" spans="2:6" x14ac:dyDescent="0.25">
      <c r="B1950" s="20">
        <v>20070822</v>
      </c>
      <c r="C1950" s="19">
        <v>8123.5</v>
      </c>
      <c r="D1950" s="19">
        <v>8229.5</v>
      </c>
      <c r="E1950" s="19">
        <v>8120</v>
      </c>
      <c r="F1950" s="19">
        <v>8177.5</v>
      </c>
    </row>
    <row r="1951" spans="2:6" x14ac:dyDescent="0.25">
      <c r="B1951" s="20">
        <v>20070823</v>
      </c>
      <c r="C1951" s="19">
        <v>8292</v>
      </c>
      <c r="D1951" s="19">
        <v>8303</v>
      </c>
      <c r="E1951" s="19">
        <v>8169</v>
      </c>
      <c r="F1951" s="19">
        <v>8178</v>
      </c>
    </row>
    <row r="1952" spans="2:6" x14ac:dyDescent="0.25">
      <c r="B1952" s="20">
        <v>20070824</v>
      </c>
      <c r="C1952" s="19">
        <v>8195.5</v>
      </c>
      <c r="D1952" s="19">
        <v>8240</v>
      </c>
      <c r="E1952" s="19">
        <v>8163.5</v>
      </c>
      <c r="F1952" s="19">
        <v>8230.5</v>
      </c>
    </row>
    <row r="1953" spans="2:6" x14ac:dyDescent="0.25">
      <c r="B1953" s="20">
        <v>20070827</v>
      </c>
      <c r="C1953" s="19">
        <v>8248.5</v>
      </c>
      <c r="D1953" s="19">
        <v>8252</v>
      </c>
      <c r="E1953" s="19">
        <v>8172</v>
      </c>
      <c r="F1953" s="19">
        <v>8184</v>
      </c>
    </row>
    <row r="1954" spans="2:6" x14ac:dyDescent="0.25">
      <c r="B1954" s="20">
        <v>20070828</v>
      </c>
      <c r="C1954" s="19">
        <v>8160</v>
      </c>
      <c r="D1954" s="19">
        <v>8180</v>
      </c>
      <c r="E1954" s="19">
        <v>8115.5</v>
      </c>
      <c r="F1954" s="19">
        <v>8145.5</v>
      </c>
    </row>
    <row r="1955" spans="2:6" x14ac:dyDescent="0.25">
      <c r="B1955" s="20">
        <v>20070829</v>
      </c>
      <c r="C1955" s="19">
        <v>8070</v>
      </c>
      <c r="D1955" s="19">
        <v>8162.5</v>
      </c>
      <c r="E1955" s="19">
        <v>8053.5</v>
      </c>
      <c r="F1955" s="19">
        <v>8137</v>
      </c>
    </row>
    <row r="1956" spans="2:6" x14ac:dyDescent="0.25">
      <c r="B1956" s="20">
        <v>20070830</v>
      </c>
      <c r="C1956" s="19">
        <v>8192.5</v>
      </c>
      <c r="D1956" s="19">
        <v>8240</v>
      </c>
      <c r="E1956" s="19">
        <v>8115.5</v>
      </c>
      <c r="F1956" s="19">
        <v>8224</v>
      </c>
    </row>
    <row r="1957" spans="2:6" x14ac:dyDescent="0.25">
      <c r="B1957" s="20">
        <v>20070831</v>
      </c>
      <c r="C1957" s="19">
        <v>8279</v>
      </c>
      <c r="D1957" s="19">
        <v>8386.5</v>
      </c>
      <c r="E1957" s="19">
        <v>8235.5</v>
      </c>
      <c r="F1957" s="19">
        <v>8380.5</v>
      </c>
    </row>
    <row r="1958" spans="2:6" x14ac:dyDescent="0.25">
      <c r="B1958" s="20">
        <v>20070903</v>
      </c>
      <c r="C1958" s="19">
        <v>8359.5</v>
      </c>
      <c r="D1958" s="19">
        <v>8377</v>
      </c>
      <c r="E1958" s="19">
        <v>8327.5</v>
      </c>
      <c r="F1958" s="19">
        <v>8344.5</v>
      </c>
    </row>
    <row r="1959" spans="2:6" x14ac:dyDescent="0.25">
      <c r="B1959" s="20">
        <v>20070904</v>
      </c>
      <c r="C1959" s="19">
        <v>8331.5</v>
      </c>
      <c r="D1959" s="19">
        <v>8426</v>
      </c>
      <c r="E1959" s="19">
        <v>8293</v>
      </c>
      <c r="F1959" s="19">
        <v>8411</v>
      </c>
    </row>
    <row r="1960" spans="2:6" x14ac:dyDescent="0.25">
      <c r="B1960" s="20">
        <v>20070905</v>
      </c>
      <c r="C1960" s="19">
        <v>8377.5</v>
      </c>
      <c r="D1960" s="19">
        <v>8414.5</v>
      </c>
      <c r="E1960" s="19">
        <v>8273.5</v>
      </c>
      <c r="F1960" s="19">
        <v>8313</v>
      </c>
    </row>
    <row r="1961" spans="2:6" x14ac:dyDescent="0.25">
      <c r="B1961" s="20">
        <v>20070906</v>
      </c>
      <c r="C1961" s="19">
        <v>8325</v>
      </c>
      <c r="D1961" s="19">
        <v>8347</v>
      </c>
      <c r="E1961" s="19">
        <v>8201</v>
      </c>
      <c r="F1961" s="19">
        <v>8335</v>
      </c>
    </row>
    <row r="1962" spans="2:6" x14ac:dyDescent="0.25">
      <c r="B1962" s="20">
        <v>20070907</v>
      </c>
      <c r="C1962" s="19">
        <v>8286</v>
      </c>
      <c r="D1962" s="19">
        <v>8321.5</v>
      </c>
      <c r="E1962" s="19">
        <v>8111</v>
      </c>
      <c r="F1962" s="19">
        <v>8154</v>
      </c>
    </row>
    <row r="1963" spans="2:6" x14ac:dyDescent="0.25">
      <c r="B1963" s="20">
        <v>20070910</v>
      </c>
      <c r="C1963" s="19">
        <v>8109.5</v>
      </c>
      <c r="D1963" s="19">
        <v>8158.5</v>
      </c>
      <c r="E1963" s="19">
        <v>8056</v>
      </c>
      <c r="F1963" s="19">
        <v>8078</v>
      </c>
    </row>
    <row r="1964" spans="2:6" x14ac:dyDescent="0.25">
      <c r="B1964" s="20">
        <v>20070911</v>
      </c>
      <c r="C1964" s="19">
        <v>8140</v>
      </c>
      <c r="D1964" s="19">
        <v>8171.5</v>
      </c>
      <c r="E1964" s="19">
        <v>8105</v>
      </c>
      <c r="F1964" s="19">
        <v>8154</v>
      </c>
    </row>
    <row r="1965" spans="2:6" x14ac:dyDescent="0.25">
      <c r="B1965" s="20">
        <v>20070912</v>
      </c>
      <c r="C1965" s="19">
        <v>8141</v>
      </c>
      <c r="D1965" s="19">
        <v>8168.5</v>
      </c>
      <c r="E1965" s="19">
        <v>8111.5</v>
      </c>
      <c r="F1965" s="19">
        <v>8149</v>
      </c>
    </row>
    <row r="1966" spans="2:6" x14ac:dyDescent="0.25">
      <c r="B1966" s="20">
        <v>20070913</v>
      </c>
      <c r="C1966" s="19">
        <v>8141</v>
      </c>
      <c r="D1966" s="19">
        <v>8232.5</v>
      </c>
      <c r="E1966" s="19">
        <v>8116.5</v>
      </c>
      <c r="F1966" s="19">
        <v>8217.5</v>
      </c>
    </row>
    <row r="1967" spans="2:6" x14ac:dyDescent="0.25">
      <c r="B1967" s="20">
        <v>20070914</v>
      </c>
      <c r="C1967" s="19">
        <v>8195.5</v>
      </c>
      <c r="D1967" s="19">
        <v>8208</v>
      </c>
      <c r="E1967" s="19">
        <v>8130</v>
      </c>
      <c r="F1967" s="19">
        <v>8182.5</v>
      </c>
    </row>
    <row r="1968" spans="2:6" x14ac:dyDescent="0.25">
      <c r="B1968" s="20">
        <v>20070917</v>
      </c>
      <c r="C1968" s="19">
        <v>8176.5</v>
      </c>
      <c r="D1968" s="19">
        <v>8217</v>
      </c>
      <c r="E1968" s="19">
        <v>8118.5</v>
      </c>
      <c r="F1968" s="19">
        <v>8170.5</v>
      </c>
    </row>
    <row r="1969" spans="2:6" x14ac:dyDescent="0.25">
      <c r="B1969" s="20">
        <v>20070918</v>
      </c>
      <c r="C1969" s="19">
        <v>8145</v>
      </c>
      <c r="D1969" s="19">
        <v>8273.5</v>
      </c>
      <c r="E1969" s="19">
        <v>8125.5</v>
      </c>
      <c r="F1969" s="19">
        <v>8257.5</v>
      </c>
    </row>
    <row r="1970" spans="2:6" x14ac:dyDescent="0.25">
      <c r="B1970" s="20">
        <v>20070919</v>
      </c>
      <c r="C1970" s="19">
        <v>8390</v>
      </c>
      <c r="D1970" s="19">
        <v>8456</v>
      </c>
      <c r="E1970" s="19">
        <v>8381</v>
      </c>
      <c r="F1970" s="19">
        <v>8414.5</v>
      </c>
    </row>
    <row r="1971" spans="2:6" x14ac:dyDescent="0.25">
      <c r="B1971" s="20">
        <v>20070920</v>
      </c>
      <c r="C1971" s="19">
        <v>8402</v>
      </c>
      <c r="D1971" s="19">
        <v>8433</v>
      </c>
      <c r="E1971" s="19">
        <v>8377</v>
      </c>
      <c r="F1971" s="19">
        <v>8411.5</v>
      </c>
    </row>
    <row r="1972" spans="2:6" x14ac:dyDescent="0.25">
      <c r="B1972" s="20">
        <v>20070921</v>
      </c>
      <c r="C1972" s="19">
        <v>8389.5</v>
      </c>
      <c r="D1972" s="19">
        <v>8489</v>
      </c>
      <c r="E1972" s="19">
        <v>8386.5</v>
      </c>
      <c r="F1972" s="19">
        <v>8475.5</v>
      </c>
    </row>
    <row r="1973" spans="2:6" x14ac:dyDescent="0.25">
      <c r="B1973" s="20">
        <v>20070924</v>
      </c>
      <c r="C1973" s="19">
        <v>8468.5</v>
      </c>
      <c r="D1973" s="19">
        <v>8476</v>
      </c>
      <c r="E1973" s="19">
        <v>8438.5</v>
      </c>
      <c r="F1973" s="19">
        <v>8459</v>
      </c>
    </row>
    <row r="1974" spans="2:6" x14ac:dyDescent="0.25">
      <c r="B1974" s="20">
        <v>20070925</v>
      </c>
      <c r="C1974" s="19">
        <v>8429</v>
      </c>
      <c r="D1974" s="19">
        <v>8466.5</v>
      </c>
      <c r="E1974" s="19">
        <v>8395</v>
      </c>
      <c r="F1974" s="19">
        <v>8448.5</v>
      </c>
    </row>
    <row r="1975" spans="2:6" x14ac:dyDescent="0.25">
      <c r="B1975" s="20">
        <v>20070926</v>
      </c>
      <c r="C1975" s="19">
        <v>8483</v>
      </c>
      <c r="D1975" s="19">
        <v>8499.5</v>
      </c>
      <c r="E1975" s="19">
        <v>8464</v>
      </c>
      <c r="F1975" s="19">
        <v>8475.5</v>
      </c>
    </row>
    <row r="1976" spans="2:6" x14ac:dyDescent="0.25">
      <c r="B1976" s="20">
        <v>20070927</v>
      </c>
      <c r="C1976" s="19">
        <v>8524</v>
      </c>
      <c r="D1976" s="19">
        <v>8558</v>
      </c>
      <c r="E1976" s="19">
        <v>8510.5</v>
      </c>
      <c r="F1976" s="19">
        <v>8532.5</v>
      </c>
    </row>
    <row r="1977" spans="2:6" x14ac:dyDescent="0.25">
      <c r="B1977" s="20">
        <v>20070928</v>
      </c>
      <c r="C1977" s="19">
        <v>8548.5</v>
      </c>
      <c r="D1977" s="19">
        <v>8557.5</v>
      </c>
      <c r="E1977" s="19">
        <v>8429</v>
      </c>
      <c r="F1977" s="19">
        <v>8539</v>
      </c>
    </row>
    <row r="1978" spans="2:6" x14ac:dyDescent="0.25">
      <c r="B1978" s="20">
        <v>20071001</v>
      </c>
      <c r="C1978" s="19">
        <v>8521.5</v>
      </c>
      <c r="D1978" s="19">
        <v>8619.5</v>
      </c>
      <c r="E1978" s="19">
        <v>8506</v>
      </c>
      <c r="F1978" s="19">
        <v>8613</v>
      </c>
    </row>
    <row r="1979" spans="2:6" x14ac:dyDescent="0.25">
      <c r="B1979" s="20">
        <v>20071002</v>
      </c>
      <c r="C1979" s="19">
        <v>8619</v>
      </c>
      <c r="D1979" s="19">
        <v>8643</v>
      </c>
      <c r="E1979" s="19">
        <v>8595.5</v>
      </c>
      <c r="F1979" s="19">
        <v>8614.5</v>
      </c>
    </row>
    <row r="1980" spans="2:6" x14ac:dyDescent="0.25">
      <c r="B1980" s="20">
        <v>20071003</v>
      </c>
      <c r="C1980" s="19">
        <v>8636</v>
      </c>
      <c r="D1980" s="19">
        <v>8641</v>
      </c>
      <c r="E1980" s="19">
        <v>8598</v>
      </c>
      <c r="F1980" s="19">
        <v>8626.5</v>
      </c>
    </row>
    <row r="1981" spans="2:6" x14ac:dyDescent="0.25">
      <c r="B1981" s="20">
        <v>20071004</v>
      </c>
      <c r="C1981" s="19">
        <v>8622</v>
      </c>
      <c r="D1981" s="19">
        <v>8633.5</v>
      </c>
      <c r="E1981" s="19">
        <v>8578</v>
      </c>
      <c r="F1981" s="19">
        <v>8615</v>
      </c>
    </row>
    <row r="1982" spans="2:6" x14ac:dyDescent="0.25">
      <c r="B1982" s="20">
        <v>20071005</v>
      </c>
      <c r="C1982" s="19">
        <v>8600</v>
      </c>
      <c r="D1982" s="19">
        <v>8680</v>
      </c>
      <c r="E1982" s="19">
        <v>8600</v>
      </c>
      <c r="F1982" s="19">
        <v>8666</v>
      </c>
    </row>
    <row r="1983" spans="2:6" x14ac:dyDescent="0.25">
      <c r="B1983" s="20">
        <v>20071008</v>
      </c>
      <c r="C1983" s="19">
        <v>8658</v>
      </c>
      <c r="D1983" s="19">
        <v>8675</v>
      </c>
      <c r="E1983" s="19">
        <v>8615.5</v>
      </c>
      <c r="F1983" s="19">
        <v>8636.5</v>
      </c>
    </row>
    <row r="1984" spans="2:6" x14ac:dyDescent="0.25">
      <c r="B1984" s="20">
        <v>20071009</v>
      </c>
      <c r="C1984" s="19">
        <v>8658</v>
      </c>
      <c r="D1984" s="19">
        <v>8678</v>
      </c>
      <c r="E1984" s="19">
        <v>8617.5</v>
      </c>
      <c r="F1984" s="19">
        <v>8641</v>
      </c>
    </row>
    <row r="1985" spans="2:6" x14ac:dyDescent="0.25">
      <c r="B1985" s="20">
        <v>20071010</v>
      </c>
      <c r="C1985" s="19">
        <v>8673</v>
      </c>
      <c r="D1985" s="19">
        <v>8676.5</v>
      </c>
      <c r="E1985" s="19">
        <v>8617</v>
      </c>
      <c r="F1985" s="19">
        <v>8635</v>
      </c>
    </row>
    <row r="1986" spans="2:6" x14ac:dyDescent="0.25">
      <c r="B1986" s="20">
        <v>20071011</v>
      </c>
      <c r="C1986" s="19">
        <v>8674</v>
      </c>
      <c r="D1986" s="19">
        <v>8724.5</v>
      </c>
      <c r="E1986" s="19">
        <v>8642</v>
      </c>
      <c r="F1986" s="19">
        <v>8701.5</v>
      </c>
    </row>
    <row r="1987" spans="2:6" x14ac:dyDescent="0.25">
      <c r="B1987" s="20">
        <v>20071012</v>
      </c>
      <c r="C1987" s="19">
        <v>8636</v>
      </c>
      <c r="D1987" s="19">
        <v>8714</v>
      </c>
      <c r="E1987" s="19">
        <v>8626.5</v>
      </c>
      <c r="F1987" s="19">
        <v>8689</v>
      </c>
    </row>
    <row r="1988" spans="2:6" x14ac:dyDescent="0.25">
      <c r="B1988" s="20">
        <v>20071015</v>
      </c>
      <c r="C1988" s="19">
        <v>8685</v>
      </c>
      <c r="D1988" s="19">
        <v>8696.5</v>
      </c>
      <c r="E1988" s="19">
        <v>8606</v>
      </c>
      <c r="F1988" s="19">
        <v>8627</v>
      </c>
    </row>
    <row r="1989" spans="2:6" x14ac:dyDescent="0.25">
      <c r="B1989" s="20">
        <v>20071016</v>
      </c>
      <c r="C1989" s="19">
        <v>8629</v>
      </c>
      <c r="D1989" s="19">
        <v>8632</v>
      </c>
      <c r="E1989" s="19">
        <v>8581.5</v>
      </c>
      <c r="F1989" s="19">
        <v>8609.5</v>
      </c>
    </row>
    <row r="1990" spans="2:6" x14ac:dyDescent="0.25">
      <c r="B1990" s="20">
        <v>20071017</v>
      </c>
      <c r="C1990" s="19">
        <v>8601</v>
      </c>
      <c r="D1990" s="19">
        <v>8673</v>
      </c>
      <c r="E1990" s="19">
        <v>8596</v>
      </c>
      <c r="F1990" s="19">
        <v>8623.5</v>
      </c>
    </row>
    <row r="1991" spans="2:6" x14ac:dyDescent="0.25">
      <c r="B1991" s="20">
        <v>20071018</v>
      </c>
      <c r="C1991" s="19">
        <v>8663.5</v>
      </c>
      <c r="D1991" s="19">
        <v>8670.5</v>
      </c>
      <c r="E1991" s="19">
        <v>8544</v>
      </c>
      <c r="F1991" s="19">
        <v>8580.5</v>
      </c>
    </row>
    <row r="1992" spans="2:6" x14ac:dyDescent="0.25">
      <c r="B1992" s="20">
        <v>20071019</v>
      </c>
      <c r="C1992" s="19">
        <v>8551</v>
      </c>
      <c r="D1992" s="19">
        <v>8596</v>
      </c>
      <c r="E1992" s="19">
        <v>8516.5</v>
      </c>
      <c r="F1992" s="19">
        <v>8540</v>
      </c>
    </row>
    <row r="1993" spans="2:6" x14ac:dyDescent="0.25">
      <c r="B1993" s="20">
        <v>20071022</v>
      </c>
      <c r="C1993" s="19">
        <v>8414.5</v>
      </c>
      <c r="D1993" s="19">
        <v>8483.5</v>
      </c>
      <c r="E1993" s="19">
        <v>8400.5</v>
      </c>
      <c r="F1993" s="19">
        <v>8440</v>
      </c>
    </row>
    <row r="1994" spans="2:6" x14ac:dyDescent="0.25">
      <c r="B1994" s="20">
        <v>20071023</v>
      </c>
      <c r="C1994" s="19">
        <v>8498</v>
      </c>
      <c r="D1994" s="19">
        <v>8525.5</v>
      </c>
      <c r="E1994" s="19">
        <v>8470</v>
      </c>
      <c r="F1994" s="19">
        <v>8491</v>
      </c>
    </row>
    <row r="1995" spans="2:6" x14ac:dyDescent="0.25">
      <c r="B1995" s="20">
        <v>20071024</v>
      </c>
      <c r="C1995" s="19">
        <v>8492</v>
      </c>
      <c r="D1995" s="19">
        <v>8513.5</v>
      </c>
      <c r="E1995" s="19">
        <v>8454.5</v>
      </c>
      <c r="F1995" s="19">
        <v>8496</v>
      </c>
    </row>
    <row r="1996" spans="2:6" x14ac:dyDescent="0.25">
      <c r="B1996" s="20">
        <v>20071025</v>
      </c>
      <c r="C1996" s="19">
        <v>8529</v>
      </c>
      <c r="D1996" s="19">
        <v>8613.5</v>
      </c>
      <c r="E1996" s="19">
        <v>8515.5</v>
      </c>
      <c r="F1996" s="19">
        <v>8551</v>
      </c>
    </row>
    <row r="1997" spans="2:6" x14ac:dyDescent="0.25">
      <c r="B1997" s="20">
        <v>20071026</v>
      </c>
      <c r="C1997" s="19">
        <v>8600.5</v>
      </c>
      <c r="D1997" s="19">
        <v>8615.5</v>
      </c>
      <c r="E1997" s="19">
        <v>8564</v>
      </c>
      <c r="F1997" s="19">
        <v>8591</v>
      </c>
    </row>
    <row r="1998" spans="2:6" x14ac:dyDescent="0.25">
      <c r="B1998" s="20">
        <v>20071029</v>
      </c>
      <c r="C1998" s="19">
        <v>8661</v>
      </c>
      <c r="D1998" s="19">
        <v>8666</v>
      </c>
      <c r="E1998" s="19">
        <v>8627</v>
      </c>
      <c r="F1998" s="19">
        <v>8653.5</v>
      </c>
    </row>
    <row r="1999" spans="2:6" x14ac:dyDescent="0.25">
      <c r="B1999" s="20">
        <v>20071030</v>
      </c>
      <c r="C1999" s="19">
        <v>8637</v>
      </c>
      <c r="D1999" s="19">
        <v>8643</v>
      </c>
      <c r="E1999" s="19">
        <v>8610.5</v>
      </c>
      <c r="F1999" s="19">
        <v>8631.5</v>
      </c>
    </row>
    <row r="2000" spans="2:6" x14ac:dyDescent="0.25">
      <c r="B2000" s="20">
        <v>20071031</v>
      </c>
      <c r="C2000" s="19">
        <v>8613</v>
      </c>
      <c r="D2000" s="19">
        <v>8670.5</v>
      </c>
      <c r="E2000" s="19">
        <v>8606.5</v>
      </c>
      <c r="F2000" s="19">
        <v>8656</v>
      </c>
    </row>
    <row r="2001" spans="2:6" x14ac:dyDescent="0.25">
      <c r="B2001" s="20">
        <v>20071101</v>
      </c>
      <c r="C2001" s="19">
        <v>8661</v>
      </c>
      <c r="D2001" s="19">
        <v>8672.5</v>
      </c>
      <c r="E2001" s="19">
        <v>8491</v>
      </c>
      <c r="F2001" s="19">
        <v>8497.5</v>
      </c>
    </row>
    <row r="2002" spans="2:6" x14ac:dyDescent="0.25">
      <c r="B2002" s="20">
        <v>20071102</v>
      </c>
      <c r="C2002" s="19">
        <v>8462.5</v>
      </c>
      <c r="D2002" s="19">
        <v>8507.5</v>
      </c>
      <c r="E2002" s="19">
        <v>8426.5</v>
      </c>
      <c r="F2002" s="19">
        <v>8492.5</v>
      </c>
    </row>
    <row r="2003" spans="2:6" x14ac:dyDescent="0.25">
      <c r="B2003" s="20">
        <v>20071105</v>
      </c>
      <c r="C2003" s="19">
        <v>8454</v>
      </c>
      <c r="D2003" s="19">
        <v>8465.5</v>
      </c>
      <c r="E2003" s="19">
        <v>8407.5</v>
      </c>
      <c r="F2003" s="19">
        <v>8438.5</v>
      </c>
    </row>
    <row r="2004" spans="2:6" x14ac:dyDescent="0.25">
      <c r="B2004" s="20">
        <v>20071106</v>
      </c>
      <c r="C2004" s="19">
        <v>8483</v>
      </c>
      <c r="D2004" s="19">
        <v>8495.5</v>
      </c>
      <c r="E2004" s="19">
        <v>8458.5</v>
      </c>
      <c r="F2004" s="19">
        <v>8474</v>
      </c>
    </row>
    <row r="2005" spans="2:6" x14ac:dyDescent="0.25">
      <c r="B2005" s="20">
        <v>20071107</v>
      </c>
      <c r="C2005" s="19">
        <v>8461.5</v>
      </c>
      <c r="D2005" s="19">
        <v>8486</v>
      </c>
      <c r="E2005" s="19">
        <v>8371</v>
      </c>
      <c r="F2005" s="19">
        <v>8418.5</v>
      </c>
    </row>
    <row r="2006" spans="2:6" x14ac:dyDescent="0.25">
      <c r="B2006" s="20">
        <v>20071108</v>
      </c>
      <c r="C2006" s="19">
        <v>8346</v>
      </c>
      <c r="D2006" s="19">
        <v>8477.5</v>
      </c>
      <c r="E2006" s="19">
        <v>8336</v>
      </c>
      <c r="F2006" s="19">
        <v>8439.5</v>
      </c>
    </row>
    <row r="2007" spans="2:6" x14ac:dyDescent="0.25">
      <c r="B2007" s="20">
        <v>20071109</v>
      </c>
      <c r="C2007" s="19">
        <v>8497</v>
      </c>
      <c r="D2007" s="19">
        <v>8551.5</v>
      </c>
      <c r="E2007" s="19">
        <v>8423</v>
      </c>
      <c r="F2007" s="19">
        <v>8466.5</v>
      </c>
    </row>
    <row r="2008" spans="2:6" x14ac:dyDescent="0.25">
      <c r="B2008" s="20">
        <v>20071112</v>
      </c>
      <c r="C2008" s="19">
        <v>8413</v>
      </c>
      <c r="D2008" s="19">
        <v>8461.5</v>
      </c>
      <c r="E2008" s="19">
        <v>8395</v>
      </c>
      <c r="F2008" s="19">
        <v>8441</v>
      </c>
    </row>
    <row r="2009" spans="2:6" x14ac:dyDescent="0.25">
      <c r="B2009" s="20">
        <v>20071113</v>
      </c>
      <c r="C2009" s="19">
        <v>8385.5</v>
      </c>
      <c r="D2009" s="19">
        <v>8422</v>
      </c>
      <c r="E2009" s="19">
        <v>8384</v>
      </c>
      <c r="F2009" s="19">
        <v>8399.5</v>
      </c>
    </row>
    <row r="2010" spans="2:6" x14ac:dyDescent="0.25">
      <c r="B2010" s="20">
        <v>20071114</v>
      </c>
      <c r="C2010" s="19">
        <v>8488</v>
      </c>
      <c r="D2010" s="19">
        <v>8507.5</v>
      </c>
      <c r="E2010" s="19">
        <v>8392</v>
      </c>
      <c r="F2010" s="19">
        <v>8417</v>
      </c>
    </row>
    <row r="2011" spans="2:6" x14ac:dyDescent="0.25">
      <c r="B2011" s="20">
        <v>20071115</v>
      </c>
      <c r="C2011" s="19">
        <v>8400</v>
      </c>
      <c r="D2011" s="19">
        <v>8431.5</v>
      </c>
      <c r="E2011" s="19">
        <v>8245</v>
      </c>
      <c r="F2011" s="19">
        <v>8255</v>
      </c>
    </row>
    <row r="2012" spans="2:6" x14ac:dyDescent="0.25">
      <c r="B2012" s="20">
        <v>20071116</v>
      </c>
      <c r="C2012" s="19">
        <v>8241.5</v>
      </c>
      <c r="D2012" s="19">
        <v>8283.5</v>
      </c>
      <c r="E2012" s="19">
        <v>8187.5</v>
      </c>
      <c r="F2012" s="19">
        <v>8252</v>
      </c>
    </row>
    <row r="2013" spans="2:6" x14ac:dyDescent="0.25">
      <c r="B2013" s="20">
        <v>20071119</v>
      </c>
      <c r="C2013" s="19">
        <v>8245.5</v>
      </c>
      <c r="D2013" s="19">
        <v>8265</v>
      </c>
      <c r="E2013" s="19">
        <v>8124</v>
      </c>
      <c r="F2013" s="19">
        <v>8141.5</v>
      </c>
    </row>
    <row r="2014" spans="2:6" x14ac:dyDescent="0.25">
      <c r="B2014" s="20">
        <v>20071120</v>
      </c>
      <c r="C2014" s="19">
        <v>8180</v>
      </c>
      <c r="D2014" s="19">
        <v>8261.5</v>
      </c>
      <c r="E2014" s="19">
        <v>8150.5</v>
      </c>
      <c r="F2014" s="19">
        <v>8213.5</v>
      </c>
    </row>
    <row r="2015" spans="2:6" x14ac:dyDescent="0.25">
      <c r="B2015" s="20">
        <v>20071121</v>
      </c>
      <c r="C2015" s="19">
        <v>8162.5</v>
      </c>
      <c r="D2015" s="19">
        <v>8188.5</v>
      </c>
      <c r="E2015" s="19">
        <v>8095</v>
      </c>
      <c r="F2015" s="19">
        <v>8185</v>
      </c>
    </row>
    <row r="2016" spans="2:6" x14ac:dyDescent="0.25">
      <c r="B2016" s="20">
        <v>20071122</v>
      </c>
      <c r="C2016" s="19">
        <v>8145</v>
      </c>
      <c r="D2016" s="19">
        <v>8205</v>
      </c>
      <c r="E2016" s="19">
        <v>8107.5</v>
      </c>
      <c r="F2016" s="19">
        <v>8183</v>
      </c>
    </row>
    <row r="2017" spans="2:6" x14ac:dyDescent="0.25">
      <c r="B2017" s="20">
        <v>20071123</v>
      </c>
      <c r="C2017" s="19">
        <v>8178</v>
      </c>
      <c r="D2017" s="19">
        <v>8250</v>
      </c>
      <c r="E2017" s="19">
        <v>8165</v>
      </c>
      <c r="F2017" s="19">
        <v>8238</v>
      </c>
    </row>
    <row r="2018" spans="2:6" x14ac:dyDescent="0.25">
      <c r="B2018" s="20">
        <v>20071126</v>
      </c>
      <c r="C2018" s="19">
        <v>8287.5</v>
      </c>
      <c r="D2018" s="19">
        <v>8301</v>
      </c>
      <c r="E2018" s="19">
        <v>8177.5</v>
      </c>
      <c r="F2018" s="19">
        <v>8203</v>
      </c>
    </row>
    <row r="2019" spans="2:6" x14ac:dyDescent="0.25">
      <c r="B2019" s="20">
        <v>20071127</v>
      </c>
      <c r="C2019" s="19">
        <v>8128</v>
      </c>
      <c r="D2019" s="19">
        <v>8190.5</v>
      </c>
      <c r="E2019" s="19">
        <v>8061</v>
      </c>
      <c r="F2019" s="19">
        <v>8174.5</v>
      </c>
    </row>
    <row r="2020" spans="2:6" x14ac:dyDescent="0.25">
      <c r="B2020" s="20">
        <v>20071128</v>
      </c>
      <c r="C2020" s="19">
        <v>8169</v>
      </c>
      <c r="D2020" s="19">
        <v>8377</v>
      </c>
      <c r="E2020" s="19">
        <v>8154.5</v>
      </c>
      <c r="F2020" s="19">
        <v>8365.5</v>
      </c>
    </row>
    <row r="2021" spans="2:6" x14ac:dyDescent="0.25">
      <c r="B2021" s="20">
        <v>20071129</v>
      </c>
      <c r="C2021" s="19">
        <v>8392.5</v>
      </c>
      <c r="D2021" s="19">
        <v>8412.5</v>
      </c>
      <c r="E2021" s="19">
        <v>8345</v>
      </c>
      <c r="F2021" s="19">
        <v>8385.5</v>
      </c>
    </row>
    <row r="2022" spans="2:6" x14ac:dyDescent="0.25">
      <c r="B2022" s="20">
        <v>20071130</v>
      </c>
      <c r="C2022" s="19">
        <v>8408</v>
      </c>
      <c r="D2022" s="19">
        <v>8512.5</v>
      </c>
      <c r="E2022" s="19">
        <v>8395.5</v>
      </c>
      <c r="F2022" s="19">
        <v>8490.5</v>
      </c>
    </row>
    <row r="2023" spans="2:6" x14ac:dyDescent="0.25">
      <c r="B2023" s="20">
        <v>20071203</v>
      </c>
      <c r="C2023" s="19">
        <v>8460</v>
      </c>
      <c r="D2023" s="19">
        <v>8506</v>
      </c>
      <c r="E2023" s="19">
        <v>8439</v>
      </c>
      <c r="F2023" s="19">
        <v>8462</v>
      </c>
    </row>
    <row r="2024" spans="2:6" x14ac:dyDescent="0.25">
      <c r="B2024" s="20">
        <v>20071204</v>
      </c>
      <c r="C2024" s="19">
        <v>8438.5</v>
      </c>
      <c r="D2024" s="19">
        <v>8466</v>
      </c>
      <c r="E2024" s="19">
        <v>8400</v>
      </c>
      <c r="F2024" s="19">
        <v>8433</v>
      </c>
    </row>
    <row r="2025" spans="2:6" x14ac:dyDescent="0.25">
      <c r="B2025" s="20">
        <v>20071205</v>
      </c>
      <c r="C2025" s="19">
        <v>8458</v>
      </c>
      <c r="D2025" s="19">
        <v>8564.5</v>
      </c>
      <c r="E2025" s="19">
        <v>8453.5</v>
      </c>
      <c r="F2025" s="19">
        <v>8554</v>
      </c>
    </row>
    <row r="2026" spans="2:6" x14ac:dyDescent="0.25">
      <c r="B2026" s="20">
        <v>20071206</v>
      </c>
      <c r="C2026" s="19">
        <v>8583.5</v>
      </c>
      <c r="D2026" s="19">
        <v>8622</v>
      </c>
      <c r="E2026" s="19">
        <v>8519.5</v>
      </c>
      <c r="F2026" s="19">
        <v>8558</v>
      </c>
    </row>
    <row r="2027" spans="2:6" x14ac:dyDescent="0.25">
      <c r="B2027" s="20">
        <v>20071207</v>
      </c>
      <c r="C2027" s="19">
        <v>8598.5</v>
      </c>
      <c r="D2027" s="19">
        <v>8620</v>
      </c>
      <c r="E2027" s="19">
        <v>8565</v>
      </c>
      <c r="F2027" s="19">
        <v>8606</v>
      </c>
    </row>
    <row r="2028" spans="2:6" x14ac:dyDescent="0.25">
      <c r="B2028" s="20">
        <v>20071210</v>
      </c>
      <c r="C2028" s="19">
        <v>8579.5</v>
      </c>
      <c r="D2028" s="19">
        <v>8665.5</v>
      </c>
      <c r="E2028" s="19">
        <v>8555.5</v>
      </c>
      <c r="F2028" s="19">
        <v>8643</v>
      </c>
    </row>
    <row r="2029" spans="2:6" x14ac:dyDescent="0.25">
      <c r="B2029" s="20">
        <v>20071211</v>
      </c>
      <c r="C2029" s="19">
        <v>8657.5</v>
      </c>
      <c r="D2029" s="19">
        <v>8678.5</v>
      </c>
      <c r="E2029" s="19">
        <v>8591</v>
      </c>
      <c r="F2029" s="19">
        <v>8636.5</v>
      </c>
    </row>
    <row r="2030" spans="2:6" x14ac:dyDescent="0.25">
      <c r="B2030" s="20">
        <v>20071212</v>
      </c>
      <c r="C2030" s="19">
        <v>8544.5</v>
      </c>
      <c r="D2030" s="19">
        <v>8729</v>
      </c>
      <c r="E2030" s="19">
        <v>8531.5</v>
      </c>
      <c r="F2030" s="19">
        <v>8666</v>
      </c>
    </row>
    <row r="2031" spans="2:6" x14ac:dyDescent="0.25">
      <c r="B2031" s="20">
        <v>20071213</v>
      </c>
      <c r="C2031" s="19">
        <v>8627.5</v>
      </c>
      <c r="D2031" s="19">
        <v>8641</v>
      </c>
      <c r="E2031" s="19">
        <v>8522</v>
      </c>
      <c r="F2031" s="19">
        <v>8534</v>
      </c>
    </row>
    <row r="2032" spans="2:6" x14ac:dyDescent="0.25">
      <c r="B2032" s="20">
        <v>20071214</v>
      </c>
      <c r="C2032" s="19">
        <v>8570.5</v>
      </c>
      <c r="D2032" s="19">
        <v>8590.5</v>
      </c>
      <c r="E2032" s="19">
        <v>8476.5</v>
      </c>
      <c r="F2032" s="19">
        <v>8538</v>
      </c>
    </row>
    <row r="2033" spans="2:6" x14ac:dyDescent="0.25">
      <c r="B2033" s="20">
        <v>20071217</v>
      </c>
      <c r="C2033" s="19">
        <v>8465</v>
      </c>
      <c r="D2033" s="19">
        <v>8475</v>
      </c>
      <c r="E2033" s="19">
        <v>8399</v>
      </c>
      <c r="F2033" s="19">
        <v>8422</v>
      </c>
    </row>
    <row r="2034" spans="2:6" x14ac:dyDescent="0.25">
      <c r="B2034" s="20">
        <v>20071218</v>
      </c>
      <c r="C2034" s="19">
        <v>8399.5</v>
      </c>
      <c r="D2034" s="19">
        <v>8548</v>
      </c>
      <c r="E2034" s="19">
        <v>8380</v>
      </c>
      <c r="F2034" s="19">
        <v>8411</v>
      </c>
    </row>
    <row r="2035" spans="2:6" x14ac:dyDescent="0.25">
      <c r="B2035" s="20">
        <v>20071219</v>
      </c>
      <c r="C2035" s="19">
        <v>8455.5</v>
      </c>
      <c r="D2035" s="19">
        <v>8477.5</v>
      </c>
      <c r="E2035" s="19">
        <v>8374.5</v>
      </c>
      <c r="F2035" s="19">
        <v>8436.5</v>
      </c>
    </row>
    <row r="2036" spans="2:6" x14ac:dyDescent="0.25">
      <c r="B2036" s="20">
        <v>20071220</v>
      </c>
      <c r="C2036" s="19">
        <v>8433.5</v>
      </c>
      <c r="D2036" s="19">
        <v>8514.5</v>
      </c>
      <c r="E2036" s="19">
        <v>8431</v>
      </c>
      <c r="F2036" s="19">
        <v>8469.5</v>
      </c>
    </row>
    <row r="2037" spans="2:6" x14ac:dyDescent="0.25">
      <c r="B2037" s="20">
        <v>20071221</v>
      </c>
      <c r="C2037" s="19">
        <v>8526</v>
      </c>
      <c r="D2037" s="19">
        <v>8619.5</v>
      </c>
      <c r="E2037" s="19">
        <v>8521.5</v>
      </c>
      <c r="F2037" s="19">
        <v>8593.5</v>
      </c>
    </row>
    <row r="2038" spans="2:6" x14ac:dyDescent="0.25">
      <c r="B2038" s="20">
        <v>20071227</v>
      </c>
      <c r="C2038" s="19">
        <v>8666</v>
      </c>
      <c r="D2038" s="19">
        <v>8759.5</v>
      </c>
      <c r="E2038" s="19">
        <v>8563.5</v>
      </c>
      <c r="F2038" s="19">
        <v>8585.5</v>
      </c>
    </row>
    <row r="2039" spans="2:6" x14ac:dyDescent="0.25">
      <c r="B2039" s="20">
        <v>20071228</v>
      </c>
      <c r="C2039" s="19">
        <v>8601.5</v>
      </c>
      <c r="D2039" s="19">
        <v>8656.5</v>
      </c>
      <c r="E2039" s="19">
        <v>8579.5</v>
      </c>
      <c r="F2039" s="19">
        <v>8647</v>
      </c>
    </row>
    <row r="2040" spans="2:6" x14ac:dyDescent="0.25">
      <c r="B2040" s="20">
        <v>20080102</v>
      </c>
      <c r="C2040" s="19">
        <v>8612</v>
      </c>
      <c r="D2040" s="19">
        <v>8687</v>
      </c>
      <c r="E2040" s="19">
        <v>8479</v>
      </c>
      <c r="F2040" s="19">
        <v>8514.5</v>
      </c>
    </row>
    <row r="2041" spans="2:6" x14ac:dyDescent="0.25">
      <c r="B2041" s="20">
        <v>20080103</v>
      </c>
      <c r="C2041" s="19">
        <v>8542</v>
      </c>
      <c r="D2041" s="19">
        <v>8551.5</v>
      </c>
      <c r="E2041" s="19">
        <v>8436.5</v>
      </c>
      <c r="F2041" s="19">
        <v>8498</v>
      </c>
    </row>
    <row r="2042" spans="2:6" x14ac:dyDescent="0.25">
      <c r="B2042" s="20">
        <v>20080104</v>
      </c>
      <c r="C2042" s="19">
        <v>8490.5</v>
      </c>
      <c r="D2042" s="19">
        <v>8494.5</v>
      </c>
      <c r="E2042" s="19">
        <v>8352.5</v>
      </c>
      <c r="F2042" s="19">
        <v>8385.5</v>
      </c>
    </row>
    <row r="2043" spans="2:6" x14ac:dyDescent="0.25">
      <c r="B2043" s="20">
        <v>20080107</v>
      </c>
      <c r="C2043" s="19">
        <v>8346.5</v>
      </c>
      <c r="D2043" s="19">
        <v>8439.5</v>
      </c>
      <c r="E2043" s="19">
        <v>8341.5</v>
      </c>
      <c r="F2043" s="19">
        <v>8414</v>
      </c>
    </row>
    <row r="2044" spans="2:6" x14ac:dyDescent="0.25">
      <c r="B2044" s="20">
        <v>20080108</v>
      </c>
      <c r="C2044" s="19">
        <v>8399</v>
      </c>
      <c r="D2044" s="19">
        <v>8502.5</v>
      </c>
      <c r="E2044" s="19">
        <v>8395.5</v>
      </c>
      <c r="F2044" s="19">
        <v>8430.5</v>
      </c>
    </row>
    <row r="2045" spans="2:6" x14ac:dyDescent="0.25">
      <c r="B2045" s="20">
        <v>20080109</v>
      </c>
      <c r="C2045" s="19">
        <v>8375</v>
      </c>
      <c r="D2045" s="19">
        <v>8413</v>
      </c>
      <c r="E2045" s="19">
        <v>8336.5</v>
      </c>
      <c r="F2045" s="19">
        <v>8361</v>
      </c>
    </row>
    <row r="2046" spans="2:6" x14ac:dyDescent="0.25">
      <c r="B2046" s="20">
        <v>20080110</v>
      </c>
      <c r="C2046" s="19">
        <v>8371.5</v>
      </c>
      <c r="D2046" s="19">
        <v>8406</v>
      </c>
      <c r="E2046" s="19">
        <v>8270.5</v>
      </c>
      <c r="F2046" s="19">
        <v>8338.5</v>
      </c>
    </row>
    <row r="2047" spans="2:6" x14ac:dyDescent="0.25">
      <c r="B2047" s="20">
        <v>20080111</v>
      </c>
      <c r="C2047" s="19">
        <v>8276.5</v>
      </c>
      <c r="D2047" s="19">
        <v>8319</v>
      </c>
      <c r="E2047" s="19">
        <v>8249</v>
      </c>
      <c r="F2047" s="19">
        <v>8292</v>
      </c>
    </row>
    <row r="2048" spans="2:6" x14ac:dyDescent="0.25">
      <c r="B2048" s="20">
        <v>20080114</v>
      </c>
      <c r="C2048" s="19">
        <v>8274.5</v>
      </c>
      <c r="D2048" s="19">
        <v>8333</v>
      </c>
      <c r="E2048" s="19">
        <v>8252.5</v>
      </c>
      <c r="F2048" s="19">
        <v>8308</v>
      </c>
    </row>
    <row r="2049" spans="2:6" x14ac:dyDescent="0.25">
      <c r="B2049" s="20">
        <v>20080115</v>
      </c>
      <c r="C2049" s="19">
        <v>8266.5</v>
      </c>
      <c r="D2049" s="19">
        <v>8292.5</v>
      </c>
      <c r="E2049" s="19">
        <v>8124</v>
      </c>
      <c r="F2049" s="19">
        <v>8148.5</v>
      </c>
    </row>
    <row r="2050" spans="2:6" x14ac:dyDescent="0.25">
      <c r="B2050" s="20">
        <v>20080116</v>
      </c>
      <c r="C2050" s="19">
        <v>8075</v>
      </c>
      <c r="D2050" s="19">
        <v>8124.5</v>
      </c>
      <c r="E2050" s="19">
        <v>8017.5</v>
      </c>
      <c r="F2050" s="19">
        <v>8051.5</v>
      </c>
    </row>
    <row r="2051" spans="2:6" x14ac:dyDescent="0.25">
      <c r="B2051" s="20">
        <v>20080117</v>
      </c>
      <c r="C2051" s="19">
        <v>8066.5</v>
      </c>
      <c r="D2051" s="19">
        <v>8114.5</v>
      </c>
      <c r="E2051" s="19">
        <v>7944</v>
      </c>
      <c r="F2051" s="19">
        <v>7949</v>
      </c>
    </row>
    <row r="2052" spans="2:6" x14ac:dyDescent="0.25">
      <c r="B2052" s="20">
        <v>20080118</v>
      </c>
      <c r="C2052" s="19">
        <v>7971.5</v>
      </c>
      <c r="D2052" s="19">
        <v>8068</v>
      </c>
      <c r="E2052" s="19">
        <v>7849</v>
      </c>
      <c r="F2052" s="19">
        <v>7893</v>
      </c>
    </row>
    <row r="2053" spans="2:6" x14ac:dyDescent="0.25">
      <c r="B2053" s="20">
        <v>20080121</v>
      </c>
      <c r="C2053" s="19">
        <v>7826.5</v>
      </c>
      <c r="D2053" s="19">
        <v>7841</v>
      </c>
      <c r="E2053" s="19">
        <v>7319</v>
      </c>
      <c r="F2053" s="19">
        <v>7368.5</v>
      </c>
    </row>
    <row r="2054" spans="2:6" x14ac:dyDescent="0.25">
      <c r="B2054" s="20">
        <v>20080122</v>
      </c>
      <c r="C2054" s="19">
        <v>7227</v>
      </c>
      <c r="D2054" s="19">
        <v>7440</v>
      </c>
      <c r="E2054" s="19">
        <v>6955</v>
      </c>
      <c r="F2054" s="19">
        <v>7358.5</v>
      </c>
    </row>
    <row r="2055" spans="2:6" x14ac:dyDescent="0.25">
      <c r="B2055" s="20">
        <v>20080123</v>
      </c>
      <c r="C2055" s="19">
        <v>7317.5</v>
      </c>
      <c r="D2055" s="19">
        <v>7440.5</v>
      </c>
      <c r="E2055" s="19">
        <v>6888.5</v>
      </c>
      <c r="F2055" s="19">
        <v>6906</v>
      </c>
    </row>
    <row r="2056" spans="2:6" x14ac:dyDescent="0.25">
      <c r="B2056" s="20">
        <v>20080124</v>
      </c>
      <c r="C2056" s="19">
        <v>7258</v>
      </c>
      <c r="D2056" s="19">
        <v>7406.5</v>
      </c>
      <c r="E2056" s="19">
        <v>7220</v>
      </c>
      <c r="F2056" s="19">
        <v>7346.5</v>
      </c>
    </row>
    <row r="2057" spans="2:6" x14ac:dyDescent="0.25">
      <c r="B2057" s="20">
        <v>20080125</v>
      </c>
      <c r="C2057" s="19">
        <v>7461.5</v>
      </c>
      <c r="D2057" s="19">
        <v>7554</v>
      </c>
      <c r="E2057" s="19">
        <v>7331.5</v>
      </c>
      <c r="F2057" s="19">
        <v>7347.5</v>
      </c>
    </row>
    <row r="2058" spans="2:6" x14ac:dyDescent="0.25">
      <c r="B2058" s="20">
        <v>20080128</v>
      </c>
      <c r="C2058" s="19">
        <v>7121.5</v>
      </c>
      <c r="D2058" s="19">
        <v>7385</v>
      </c>
      <c r="E2058" s="19">
        <v>7114.5</v>
      </c>
      <c r="F2058" s="19">
        <v>7380</v>
      </c>
    </row>
    <row r="2059" spans="2:6" x14ac:dyDescent="0.25">
      <c r="B2059" s="20">
        <v>20080129</v>
      </c>
      <c r="C2059" s="19">
        <v>7423.5</v>
      </c>
      <c r="D2059" s="19">
        <v>7479</v>
      </c>
      <c r="E2059" s="19">
        <v>7363.5</v>
      </c>
      <c r="F2059" s="19">
        <v>7418</v>
      </c>
    </row>
    <row r="2060" spans="2:6" x14ac:dyDescent="0.25">
      <c r="B2060" s="20">
        <v>20080130</v>
      </c>
      <c r="C2060" s="19">
        <v>7407.5</v>
      </c>
      <c r="D2060" s="19">
        <v>7469</v>
      </c>
      <c r="E2060" s="19">
        <v>7368</v>
      </c>
      <c r="F2060" s="19">
        <v>7402.5</v>
      </c>
    </row>
    <row r="2061" spans="2:6" x14ac:dyDescent="0.25">
      <c r="B2061" s="20">
        <v>20080131</v>
      </c>
      <c r="C2061" s="19">
        <v>7361.5</v>
      </c>
      <c r="D2061" s="19">
        <v>7458.5</v>
      </c>
      <c r="E2061" s="19">
        <v>7234</v>
      </c>
      <c r="F2061" s="19">
        <v>7409.5</v>
      </c>
    </row>
    <row r="2062" spans="2:6" x14ac:dyDescent="0.25">
      <c r="B2062" s="20">
        <v>20080201</v>
      </c>
      <c r="C2062" s="19">
        <v>7465.5</v>
      </c>
      <c r="D2062" s="19">
        <v>7582</v>
      </c>
      <c r="E2062" s="19">
        <v>7447.5</v>
      </c>
      <c r="F2062" s="19">
        <v>7492</v>
      </c>
    </row>
    <row r="2063" spans="2:6" x14ac:dyDescent="0.25">
      <c r="B2063" s="20">
        <v>20080204</v>
      </c>
      <c r="C2063" s="19">
        <v>7568</v>
      </c>
      <c r="D2063" s="19">
        <v>7602.5</v>
      </c>
      <c r="E2063" s="19">
        <v>7516</v>
      </c>
      <c r="F2063" s="19">
        <v>7530</v>
      </c>
    </row>
    <row r="2064" spans="2:6" x14ac:dyDescent="0.25">
      <c r="B2064" s="20">
        <v>20080205</v>
      </c>
      <c r="C2064" s="19">
        <v>7529</v>
      </c>
      <c r="D2064" s="19">
        <v>7537.5</v>
      </c>
      <c r="E2064" s="19">
        <v>7284</v>
      </c>
      <c r="F2064" s="19">
        <v>7311.5</v>
      </c>
    </row>
    <row r="2065" spans="2:6" x14ac:dyDescent="0.25">
      <c r="B2065" s="20">
        <v>20080206</v>
      </c>
      <c r="C2065" s="19">
        <v>7234.5</v>
      </c>
      <c r="D2065" s="19">
        <v>7403.5</v>
      </c>
      <c r="E2065" s="19">
        <v>7217.5</v>
      </c>
      <c r="F2065" s="19">
        <v>7369.5</v>
      </c>
    </row>
    <row r="2066" spans="2:6" x14ac:dyDescent="0.25">
      <c r="B2066" s="20">
        <v>20080207</v>
      </c>
      <c r="C2066" s="19">
        <v>7310.5</v>
      </c>
      <c r="D2066" s="19">
        <v>7378</v>
      </c>
      <c r="E2066" s="19">
        <v>7192.5</v>
      </c>
      <c r="F2066" s="19">
        <v>7332</v>
      </c>
    </row>
    <row r="2067" spans="2:6" x14ac:dyDescent="0.25">
      <c r="B2067" s="20">
        <v>20080208</v>
      </c>
      <c r="C2067" s="19">
        <v>7336.5</v>
      </c>
      <c r="D2067" s="19">
        <v>7394.5</v>
      </c>
      <c r="E2067" s="19">
        <v>7242.5</v>
      </c>
      <c r="F2067" s="19">
        <v>7285</v>
      </c>
    </row>
    <row r="2068" spans="2:6" x14ac:dyDescent="0.25">
      <c r="B2068" s="20">
        <v>20080211</v>
      </c>
      <c r="C2068" s="19">
        <v>7265</v>
      </c>
      <c r="D2068" s="19">
        <v>7351</v>
      </c>
      <c r="E2068" s="19">
        <v>7224.5</v>
      </c>
      <c r="F2068" s="19">
        <v>7317</v>
      </c>
    </row>
    <row r="2069" spans="2:6" x14ac:dyDescent="0.25">
      <c r="B2069" s="20">
        <v>20080212</v>
      </c>
      <c r="C2069" s="19">
        <v>7319.5</v>
      </c>
      <c r="D2069" s="19">
        <v>7519</v>
      </c>
      <c r="E2069" s="19">
        <v>7283</v>
      </c>
      <c r="F2069" s="19">
        <v>7472</v>
      </c>
    </row>
    <row r="2070" spans="2:6" x14ac:dyDescent="0.25">
      <c r="B2070" s="20">
        <v>20080213</v>
      </c>
      <c r="C2070" s="19">
        <v>7435</v>
      </c>
      <c r="D2070" s="19">
        <v>7545.5</v>
      </c>
      <c r="E2070" s="19">
        <v>7404.5</v>
      </c>
      <c r="F2070" s="19">
        <v>7530</v>
      </c>
    </row>
    <row r="2071" spans="2:6" x14ac:dyDescent="0.25">
      <c r="B2071" s="20">
        <v>20080214</v>
      </c>
      <c r="C2071" s="19">
        <v>7585</v>
      </c>
      <c r="D2071" s="19">
        <v>7596.5</v>
      </c>
      <c r="E2071" s="19">
        <v>7468.5</v>
      </c>
      <c r="F2071" s="19">
        <v>7481</v>
      </c>
    </row>
    <row r="2072" spans="2:6" x14ac:dyDescent="0.25">
      <c r="B2072" s="20">
        <v>20080215</v>
      </c>
      <c r="C2072" s="19">
        <v>7480.5</v>
      </c>
      <c r="D2072" s="19">
        <v>7548</v>
      </c>
      <c r="E2072" s="19">
        <v>7328</v>
      </c>
      <c r="F2072" s="19">
        <v>7383.5</v>
      </c>
    </row>
    <row r="2073" spans="2:6" x14ac:dyDescent="0.25">
      <c r="B2073" s="20">
        <v>20080218</v>
      </c>
      <c r="C2073" s="19">
        <v>7435.5</v>
      </c>
      <c r="D2073" s="19">
        <v>7532</v>
      </c>
      <c r="E2073" s="19">
        <v>7405.5</v>
      </c>
      <c r="F2073" s="19">
        <v>7514.5</v>
      </c>
    </row>
    <row r="2074" spans="2:6" x14ac:dyDescent="0.25">
      <c r="B2074" s="20">
        <v>20080219</v>
      </c>
      <c r="C2074" s="19">
        <v>7484.5</v>
      </c>
      <c r="D2074" s="19">
        <v>7614.5</v>
      </c>
      <c r="E2074" s="19">
        <v>7421</v>
      </c>
      <c r="F2074" s="19">
        <v>7539</v>
      </c>
    </row>
    <row r="2075" spans="2:6" x14ac:dyDescent="0.25">
      <c r="B2075" s="20">
        <v>20080220</v>
      </c>
      <c r="C2075" s="19">
        <v>7466.5</v>
      </c>
      <c r="D2075" s="19">
        <v>7497.5</v>
      </c>
      <c r="E2075" s="19">
        <v>7379.5</v>
      </c>
      <c r="F2075" s="19">
        <v>7470</v>
      </c>
    </row>
    <row r="2076" spans="2:6" x14ac:dyDescent="0.25">
      <c r="B2076" s="20">
        <v>20080221</v>
      </c>
      <c r="C2076" s="19">
        <v>7524</v>
      </c>
      <c r="D2076" s="19">
        <v>7549</v>
      </c>
      <c r="E2076" s="19">
        <v>7403.5</v>
      </c>
      <c r="F2076" s="19">
        <v>7419</v>
      </c>
    </row>
    <row r="2077" spans="2:6" x14ac:dyDescent="0.25">
      <c r="B2077" s="20">
        <v>20080222</v>
      </c>
      <c r="C2077" s="19">
        <v>7395.5</v>
      </c>
      <c r="D2077" s="19">
        <v>7411</v>
      </c>
      <c r="E2077" s="19">
        <v>7288</v>
      </c>
      <c r="F2077" s="19">
        <v>7306.5</v>
      </c>
    </row>
    <row r="2078" spans="2:6" x14ac:dyDescent="0.25">
      <c r="B2078" s="20">
        <v>20080225</v>
      </c>
      <c r="C2078" s="19">
        <v>7412.5</v>
      </c>
      <c r="D2078" s="19">
        <v>7451.5</v>
      </c>
      <c r="E2078" s="19">
        <v>7352</v>
      </c>
      <c r="F2078" s="19">
        <v>7393</v>
      </c>
    </row>
    <row r="2079" spans="2:6" x14ac:dyDescent="0.25">
      <c r="B2079" s="20">
        <v>20080226</v>
      </c>
      <c r="C2079" s="19">
        <v>7450.5</v>
      </c>
      <c r="D2079" s="19">
        <v>7555</v>
      </c>
      <c r="E2079" s="19">
        <v>7430.5</v>
      </c>
      <c r="F2079" s="19">
        <v>7539</v>
      </c>
    </row>
    <row r="2080" spans="2:6" x14ac:dyDescent="0.25">
      <c r="B2080" s="20">
        <v>20080227</v>
      </c>
      <c r="C2080" s="19">
        <v>7519.5</v>
      </c>
      <c r="D2080" s="19">
        <v>7545</v>
      </c>
      <c r="E2080" s="19">
        <v>7404.5</v>
      </c>
      <c r="F2080" s="19">
        <v>7511</v>
      </c>
    </row>
    <row r="2081" spans="2:6" x14ac:dyDescent="0.25">
      <c r="B2081" s="20">
        <v>20080228</v>
      </c>
      <c r="C2081" s="19">
        <v>7479</v>
      </c>
      <c r="D2081" s="19">
        <v>7521</v>
      </c>
      <c r="E2081" s="19">
        <v>7372.5</v>
      </c>
      <c r="F2081" s="19">
        <v>7392.5</v>
      </c>
    </row>
    <row r="2082" spans="2:6" x14ac:dyDescent="0.25">
      <c r="B2082" s="20">
        <v>20080229</v>
      </c>
      <c r="C2082" s="19">
        <v>7372.5</v>
      </c>
      <c r="D2082" s="19">
        <v>7389.5</v>
      </c>
      <c r="E2082" s="19">
        <v>7219.5</v>
      </c>
      <c r="F2082" s="19">
        <v>7268.5</v>
      </c>
    </row>
    <row r="2083" spans="2:6" x14ac:dyDescent="0.25">
      <c r="B2083" s="20">
        <v>20080303</v>
      </c>
      <c r="C2083" s="19">
        <v>7134.5</v>
      </c>
      <c r="D2083" s="19">
        <v>7246</v>
      </c>
      <c r="E2083" s="19">
        <v>7122.5</v>
      </c>
      <c r="F2083" s="19">
        <v>7225</v>
      </c>
    </row>
    <row r="2084" spans="2:6" x14ac:dyDescent="0.25">
      <c r="B2084" s="20">
        <v>20080304</v>
      </c>
      <c r="C2084" s="19">
        <v>7199</v>
      </c>
      <c r="D2084" s="19">
        <v>7241.5</v>
      </c>
      <c r="E2084" s="19">
        <v>7036.5</v>
      </c>
      <c r="F2084" s="19">
        <v>7055.5</v>
      </c>
    </row>
    <row r="2085" spans="2:6" x14ac:dyDescent="0.25">
      <c r="B2085" s="20">
        <v>20080305</v>
      </c>
      <c r="C2085" s="19">
        <v>7112.5</v>
      </c>
      <c r="D2085" s="19">
        <v>7220</v>
      </c>
      <c r="E2085" s="19">
        <v>7100.5</v>
      </c>
      <c r="F2085" s="19">
        <v>7189.5</v>
      </c>
    </row>
    <row r="2086" spans="2:6" x14ac:dyDescent="0.25">
      <c r="B2086" s="20">
        <v>20080306</v>
      </c>
      <c r="C2086" s="19">
        <v>7206.5</v>
      </c>
      <c r="D2086" s="19">
        <v>7209.5</v>
      </c>
      <c r="E2086" s="19">
        <v>7087.5</v>
      </c>
      <c r="F2086" s="19">
        <v>7101.5</v>
      </c>
    </row>
    <row r="2087" spans="2:6" x14ac:dyDescent="0.25">
      <c r="B2087" s="20">
        <v>20080307</v>
      </c>
      <c r="C2087" s="19">
        <v>7046.5</v>
      </c>
      <c r="D2087" s="19">
        <v>7082.5</v>
      </c>
      <c r="E2087" s="19">
        <v>6966.5</v>
      </c>
      <c r="F2087" s="19">
        <v>7020.5</v>
      </c>
    </row>
    <row r="2088" spans="2:6" x14ac:dyDescent="0.25">
      <c r="B2088" s="20">
        <v>20080310</v>
      </c>
      <c r="C2088" s="19">
        <v>6961</v>
      </c>
      <c r="D2088" s="19">
        <v>7055.5</v>
      </c>
      <c r="E2088" s="19">
        <v>6930.5</v>
      </c>
      <c r="F2088" s="19">
        <v>6954.5</v>
      </c>
    </row>
    <row r="2089" spans="2:6" x14ac:dyDescent="0.25">
      <c r="B2089" s="20">
        <v>20080311</v>
      </c>
      <c r="C2089" s="19">
        <v>6973.5</v>
      </c>
      <c r="D2089" s="19">
        <v>7122.5</v>
      </c>
      <c r="E2089" s="19">
        <v>6947</v>
      </c>
      <c r="F2089" s="19">
        <v>7061.5</v>
      </c>
    </row>
    <row r="2090" spans="2:6" x14ac:dyDescent="0.25">
      <c r="B2090" s="20">
        <v>20080312</v>
      </c>
      <c r="C2090" s="19">
        <v>7115.5</v>
      </c>
      <c r="D2090" s="19">
        <v>7182</v>
      </c>
      <c r="E2090" s="19">
        <v>7083</v>
      </c>
      <c r="F2090" s="19">
        <v>7092.5</v>
      </c>
    </row>
    <row r="2091" spans="2:6" x14ac:dyDescent="0.25">
      <c r="B2091" s="20">
        <v>20080313</v>
      </c>
      <c r="C2091" s="19">
        <v>7018.5</v>
      </c>
      <c r="D2091" s="19">
        <v>7076</v>
      </c>
      <c r="E2091" s="19">
        <v>6910</v>
      </c>
      <c r="F2091" s="19">
        <v>7067</v>
      </c>
    </row>
    <row r="2092" spans="2:6" x14ac:dyDescent="0.25">
      <c r="B2092" s="20">
        <v>20080314</v>
      </c>
      <c r="C2092" s="19">
        <v>7009.5</v>
      </c>
      <c r="D2092" s="19">
        <v>7136.5</v>
      </c>
      <c r="E2092" s="19">
        <v>6888</v>
      </c>
      <c r="F2092" s="19">
        <v>6910</v>
      </c>
    </row>
    <row r="2093" spans="2:6" x14ac:dyDescent="0.25">
      <c r="B2093" s="20">
        <v>20080317</v>
      </c>
      <c r="C2093" s="19">
        <v>6782</v>
      </c>
      <c r="D2093" s="19">
        <v>6824</v>
      </c>
      <c r="E2093" s="19">
        <v>6680.5</v>
      </c>
      <c r="F2093" s="19">
        <v>6725</v>
      </c>
    </row>
    <row r="2094" spans="2:6" x14ac:dyDescent="0.25">
      <c r="B2094" s="20">
        <v>20080318</v>
      </c>
      <c r="C2094" s="19">
        <v>6778.5</v>
      </c>
      <c r="D2094" s="19">
        <v>6930</v>
      </c>
      <c r="E2094" s="19">
        <v>6776.5</v>
      </c>
      <c r="F2094" s="19">
        <v>6923</v>
      </c>
    </row>
    <row r="2095" spans="2:6" x14ac:dyDescent="0.25">
      <c r="B2095" s="20">
        <v>20080319</v>
      </c>
      <c r="C2095" s="19">
        <v>7004</v>
      </c>
      <c r="D2095" s="19">
        <v>7004</v>
      </c>
      <c r="E2095" s="19">
        <v>6818.5</v>
      </c>
      <c r="F2095" s="19">
        <v>6834.5</v>
      </c>
    </row>
    <row r="2096" spans="2:6" x14ac:dyDescent="0.25">
      <c r="B2096" s="20">
        <v>20080320</v>
      </c>
      <c r="C2096" s="19">
        <v>6817</v>
      </c>
      <c r="D2096" s="19">
        <v>6886</v>
      </c>
      <c r="E2096" s="19">
        <v>6778.5</v>
      </c>
      <c r="F2096" s="19">
        <v>6860.5</v>
      </c>
    </row>
    <row r="2097" spans="2:6" x14ac:dyDescent="0.25">
      <c r="B2097" s="20">
        <v>20080325</v>
      </c>
      <c r="C2097" s="19">
        <v>7039</v>
      </c>
      <c r="D2097" s="19">
        <v>7073</v>
      </c>
      <c r="E2097" s="19">
        <v>6990</v>
      </c>
      <c r="F2097" s="19">
        <v>7067.5</v>
      </c>
    </row>
    <row r="2098" spans="2:6" x14ac:dyDescent="0.25">
      <c r="B2098" s="20">
        <v>20080326</v>
      </c>
      <c r="C2098" s="19">
        <v>7032.5</v>
      </c>
      <c r="D2098" s="19">
        <v>7049.5</v>
      </c>
      <c r="E2098" s="19">
        <v>6975.5</v>
      </c>
      <c r="F2098" s="19">
        <v>6985</v>
      </c>
    </row>
    <row r="2099" spans="2:6" x14ac:dyDescent="0.25">
      <c r="B2099" s="20">
        <v>20080327</v>
      </c>
      <c r="C2099" s="19">
        <v>6977</v>
      </c>
      <c r="D2099" s="19">
        <v>7120</v>
      </c>
      <c r="E2099" s="19">
        <v>6974</v>
      </c>
      <c r="F2099" s="19">
        <v>7054.5</v>
      </c>
    </row>
    <row r="2100" spans="2:6" x14ac:dyDescent="0.25">
      <c r="B2100" s="20">
        <v>20080328</v>
      </c>
      <c r="C2100" s="19">
        <v>7092.5</v>
      </c>
      <c r="D2100" s="19">
        <v>7124</v>
      </c>
      <c r="E2100" s="19">
        <v>7042</v>
      </c>
      <c r="F2100" s="19">
        <v>7048</v>
      </c>
    </row>
    <row r="2101" spans="2:6" x14ac:dyDescent="0.25">
      <c r="B2101" s="20">
        <v>20080331</v>
      </c>
      <c r="C2101" s="19">
        <v>7023</v>
      </c>
      <c r="D2101" s="19">
        <v>7066</v>
      </c>
      <c r="E2101" s="19">
        <v>6932</v>
      </c>
      <c r="F2101" s="19">
        <v>7064.5</v>
      </c>
    </row>
    <row r="2102" spans="2:6" x14ac:dyDescent="0.25">
      <c r="B2102" s="20">
        <v>20080401</v>
      </c>
      <c r="C2102" s="19">
        <v>7037</v>
      </c>
      <c r="D2102" s="19">
        <v>7251.5</v>
      </c>
      <c r="E2102" s="19">
        <v>6992.5</v>
      </c>
      <c r="F2102" s="19">
        <v>7248.5</v>
      </c>
    </row>
    <row r="2103" spans="2:6" x14ac:dyDescent="0.25">
      <c r="B2103" s="20">
        <v>20080402</v>
      </c>
      <c r="C2103" s="19">
        <v>7290</v>
      </c>
      <c r="D2103" s="19">
        <v>7314.5</v>
      </c>
      <c r="E2103" s="19">
        <v>7231.5</v>
      </c>
      <c r="F2103" s="19">
        <v>7285.5</v>
      </c>
    </row>
    <row r="2104" spans="2:6" x14ac:dyDescent="0.25">
      <c r="B2104" s="20">
        <v>20080403</v>
      </c>
      <c r="C2104" s="19">
        <v>7298.5</v>
      </c>
      <c r="D2104" s="19">
        <v>7306.5</v>
      </c>
      <c r="E2104" s="19">
        <v>7199</v>
      </c>
      <c r="F2104" s="19">
        <v>7263.5</v>
      </c>
    </row>
    <row r="2105" spans="2:6" x14ac:dyDescent="0.25">
      <c r="B2105" s="20">
        <v>20080404</v>
      </c>
      <c r="C2105" s="19">
        <v>7275</v>
      </c>
      <c r="D2105" s="19">
        <v>7315</v>
      </c>
      <c r="E2105" s="19">
        <v>7192.5</v>
      </c>
      <c r="F2105" s="19">
        <v>7283</v>
      </c>
    </row>
    <row r="2106" spans="2:6" x14ac:dyDescent="0.25">
      <c r="B2106" s="20">
        <v>20080407</v>
      </c>
      <c r="C2106" s="19">
        <v>7290</v>
      </c>
      <c r="D2106" s="19">
        <v>7346.5</v>
      </c>
      <c r="E2106" s="19">
        <v>7287.5</v>
      </c>
      <c r="F2106" s="19">
        <v>7342</v>
      </c>
    </row>
    <row r="2107" spans="2:6" x14ac:dyDescent="0.25">
      <c r="B2107" s="20">
        <v>20080408</v>
      </c>
      <c r="C2107" s="19">
        <v>7273</v>
      </c>
      <c r="D2107" s="19">
        <v>7287</v>
      </c>
      <c r="E2107" s="19">
        <v>7223.5</v>
      </c>
      <c r="F2107" s="19">
        <v>7259.5</v>
      </c>
    </row>
    <row r="2108" spans="2:6" x14ac:dyDescent="0.25">
      <c r="B2108" s="20">
        <v>20080409</v>
      </c>
      <c r="C2108" s="19">
        <v>7245.5</v>
      </c>
      <c r="D2108" s="19">
        <v>7288</v>
      </c>
      <c r="E2108" s="19">
        <v>7194.5</v>
      </c>
      <c r="F2108" s="19">
        <v>7195</v>
      </c>
    </row>
    <row r="2109" spans="2:6" x14ac:dyDescent="0.25">
      <c r="B2109" s="20">
        <v>20080410</v>
      </c>
      <c r="C2109" s="19">
        <v>7201.5</v>
      </c>
      <c r="D2109" s="19">
        <v>7223</v>
      </c>
      <c r="E2109" s="19">
        <v>7103.5</v>
      </c>
      <c r="F2109" s="19">
        <v>7204.5</v>
      </c>
    </row>
    <row r="2110" spans="2:6" x14ac:dyDescent="0.25">
      <c r="B2110" s="20">
        <v>20080411</v>
      </c>
      <c r="C2110" s="19">
        <v>7255</v>
      </c>
      <c r="D2110" s="19">
        <v>7267</v>
      </c>
      <c r="E2110" s="19">
        <v>7066</v>
      </c>
      <c r="F2110" s="19">
        <v>7091</v>
      </c>
    </row>
    <row r="2111" spans="2:6" x14ac:dyDescent="0.25">
      <c r="B2111" s="20">
        <v>20080414</v>
      </c>
      <c r="C2111" s="19">
        <v>7052.5</v>
      </c>
      <c r="D2111" s="19">
        <v>7085</v>
      </c>
      <c r="E2111" s="19">
        <v>7009.5</v>
      </c>
      <c r="F2111" s="19">
        <v>7083.5</v>
      </c>
    </row>
    <row r="2112" spans="2:6" x14ac:dyDescent="0.25">
      <c r="B2112" s="20">
        <v>20080415</v>
      </c>
      <c r="C2112" s="19">
        <v>7088</v>
      </c>
      <c r="D2112" s="19">
        <v>7122</v>
      </c>
      <c r="E2112" s="19">
        <v>7016.5</v>
      </c>
      <c r="F2112" s="19">
        <v>7088.5</v>
      </c>
    </row>
    <row r="2113" spans="2:6" x14ac:dyDescent="0.25">
      <c r="B2113" s="20">
        <v>20080416</v>
      </c>
      <c r="C2113" s="19">
        <v>7139</v>
      </c>
      <c r="D2113" s="19">
        <v>7206.5</v>
      </c>
      <c r="E2113" s="19">
        <v>7092</v>
      </c>
      <c r="F2113" s="19">
        <v>7198</v>
      </c>
    </row>
    <row r="2114" spans="2:6" x14ac:dyDescent="0.25">
      <c r="B2114" s="20">
        <v>20080417</v>
      </c>
      <c r="C2114" s="19">
        <v>7230.5</v>
      </c>
      <c r="D2114" s="19">
        <v>7236.5</v>
      </c>
      <c r="E2114" s="19">
        <v>7156</v>
      </c>
      <c r="F2114" s="19">
        <v>7188.5</v>
      </c>
    </row>
    <row r="2115" spans="2:6" x14ac:dyDescent="0.25">
      <c r="B2115" s="20">
        <v>20080418</v>
      </c>
      <c r="C2115" s="19">
        <v>7222</v>
      </c>
      <c r="D2115" s="19">
        <v>7354.5</v>
      </c>
      <c r="E2115" s="19">
        <v>7202</v>
      </c>
      <c r="F2115" s="19">
        <v>7331.5</v>
      </c>
    </row>
    <row r="2116" spans="2:6" x14ac:dyDescent="0.25">
      <c r="B2116" s="20">
        <v>20080421</v>
      </c>
      <c r="C2116" s="19">
        <v>7328</v>
      </c>
      <c r="D2116" s="19">
        <v>7340.5</v>
      </c>
      <c r="E2116" s="19">
        <v>7239</v>
      </c>
      <c r="F2116" s="19">
        <v>7287</v>
      </c>
    </row>
    <row r="2117" spans="2:6" x14ac:dyDescent="0.25">
      <c r="B2117" s="20">
        <v>20080422</v>
      </c>
      <c r="C2117" s="19">
        <v>7279.5</v>
      </c>
      <c r="D2117" s="19">
        <v>7308.5</v>
      </c>
      <c r="E2117" s="19">
        <v>7163</v>
      </c>
      <c r="F2117" s="19">
        <v>7165.5</v>
      </c>
    </row>
    <row r="2118" spans="2:6" x14ac:dyDescent="0.25">
      <c r="B2118" s="20">
        <v>20080423</v>
      </c>
      <c r="C2118" s="19">
        <v>7207</v>
      </c>
      <c r="D2118" s="19">
        <v>7307</v>
      </c>
      <c r="E2118" s="19">
        <v>7143.5</v>
      </c>
      <c r="F2118" s="19">
        <v>7250</v>
      </c>
    </row>
    <row r="2119" spans="2:6" x14ac:dyDescent="0.25">
      <c r="B2119" s="20">
        <v>20080424</v>
      </c>
      <c r="C2119" s="19">
        <v>7252.5</v>
      </c>
      <c r="D2119" s="19">
        <v>7344</v>
      </c>
      <c r="E2119" s="19">
        <v>7200.5</v>
      </c>
      <c r="F2119" s="19">
        <v>7327</v>
      </c>
    </row>
    <row r="2120" spans="2:6" x14ac:dyDescent="0.25">
      <c r="B2120" s="20">
        <v>20080425</v>
      </c>
      <c r="C2120" s="19">
        <v>7346</v>
      </c>
      <c r="D2120" s="19">
        <v>7432.5</v>
      </c>
      <c r="E2120" s="19">
        <v>7331</v>
      </c>
      <c r="F2120" s="19">
        <v>7391</v>
      </c>
    </row>
    <row r="2121" spans="2:6" x14ac:dyDescent="0.25">
      <c r="B2121" s="20">
        <v>20080428</v>
      </c>
      <c r="C2121" s="19">
        <v>7410.5</v>
      </c>
      <c r="D2121" s="19">
        <v>7452</v>
      </c>
      <c r="E2121" s="19">
        <v>7392</v>
      </c>
      <c r="F2121" s="19">
        <v>7405.5</v>
      </c>
    </row>
    <row r="2122" spans="2:6" x14ac:dyDescent="0.25">
      <c r="B2122" s="20">
        <v>20080429</v>
      </c>
      <c r="C2122" s="19">
        <v>7418</v>
      </c>
      <c r="D2122" s="19">
        <v>7418</v>
      </c>
      <c r="E2122" s="19">
        <v>7339.5</v>
      </c>
      <c r="F2122" s="19">
        <v>7370</v>
      </c>
    </row>
    <row r="2123" spans="2:6" x14ac:dyDescent="0.25">
      <c r="B2123" s="20">
        <v>20080430</v>
      </c>
      <c r="C2123" s="19">
        <v>7376</v>
      </c>
      <c r="D2123" s="19">
        <v>7442.5</v>
      </c>
      <c r="E2123" s="19">
        <v>7332</v>
      </c>
      <c r="F2123" s="19">
        <v>7430.5</v>
      </c>
    </row>
    <row r="2124" spans="2:6" x14ac:dyDescent="0.25">
      <c r="B2124" s="20">
        <v>20080502</v>
      </c>
      <c r="C2124" s="19">
        <v>7483</v>
      </c>
      <c r="D2124" s="19">
        <v>7572.5</v>
      </c>
      <c r="E2124" s="19">
        <v>7479.5</v>
      </c>
      <c r="F2124" s="19">
        <v>7511</v>
      </c>
    </row>
    <row r="2125" spans="2:6" x14ac:dyDescent="0.25">
      <c r="B2125" s="20">
        <v>20080505</v>
      </c>
      <c r="C2125" s="19">
        <v>7495</v>
      </c>
      <c r="D2125" s="19">
        <v>7551</v>
      </c>
      <c r="E2125" s="19">
        <v>7489</v>
      </c>
      <c r="F2125" s="19">
        <v>7529</v>
      </c>
    </row>
    <row r="2126" spans="2:6" x14ac:dyDescent="0.25">
      <c r="B2126" s="20">
        <v>20080506</v>
      </c>
      <c r="C2126" s="19">
        <v>7535</v>
      </c>
      <c r="D2126" s="19">
        <v>7538.5</v>
      </c>
      <c r="E2126" s="19">
        <v>7444.5</v>
      </c>
      <c r="F2126" s="19">
        <v>7528</v>
      </c>
    </row>
    <row r="2127" spans="2:6" x14ac:dyDescent="0.25">
      <c r="B2127" s="20">
        <v>20080507</v>
      </c>
      <c r="C2127" s="19">
        <v>7526</v>
      </c>
      <c r="D2127" s="19">
        <v>7585</v>
      </c>
      <c r="E2127" s="19">
        <v>7512</v>
      </c>
      <c r="F2127" s="19">
        <v>7545.5</v>
      </c>
    </row>
    <row r="2128" spans="2:6" x14ac:dyDescent="0.25">
      <c r="B2128" s="20">
        <v>20080508</v>
      </c>
      <c r="C2128" s="19">
        <v>7498.5</v>
      </c>
      <c r="D2128" s="19">
        <v>7551.5</v>
      </c>
      <c r="E2128" s="19">
        <v>7483.5</v>
      </c>
      <c r="F2128" s="19">
        <v>7537.5</v>
      </c>
    </row>
    <row r="2129" spans="2:6" x14ac:dyDescent="0.25">
      <c r="B2129" s="20">
        <v>20080509</v>
      </c>
      <c r="C2129" s="19">
        <v>7497</v>
      </c>
      <c r="D2129" s="19">
        <v>7505</v>
      </c>
      <c r="E2129" s="19">
        <v>7433</v>
      </c>
      <c r="F2129" s="19">
        <v>7470</v>
      </c>
    </row>
    <row r="2130" spans="2:6" x14ac:dyDescent="0.25">
      <c r="B2130" s="20">
        <v>20080512</v>
      </c>
      <c r="C2130" s="19">
        <v>7497</v>
      </c>
      <c r="D2130" s="19">
        <v>7539</v>
      </c>
      <c r="E2130" s="19">
        <v>7479</v>
      </c>
      <c r="F2130" s="19">
        <v>7522</v>
      </c>
    </row>
    <row r="2131" spans="2:6" x14ac:dyDescent="0.25">
      <c r="B2131" s="20">
        <v>20080513</v>
      </c>
      <c r="C2131" s="19">
        <v>7549</v>
      </c>
      <c r="D2131" s="19">
        <v>7554.5</v>
      </c>
      <c r="E2131" s="19">
        <v>7474.5</v>
      </c>
      <c r="F2131" s="19">
        <v>7533.5</v>
      </c>
    </row>
    <row r="2132" spans="2:6" x14ac:dyDescent="0.25">
      <c r="B2132" s="20">
        <v>20080514</v>
      </c>
      <c r="C2132" s="19">
        <v>7544</v>
      </c>
      <c r="D2132" s="19">
        <v>7573.5</v>
      </c>
      <c r="E2132" s="19">
        <v>7469.5</v>
      </c>
      <c r="F2132" s="19">
        <v>7556</v>
      </c>
    </row>
    <row r="2133" spans="2:6" x14ac:dyDescent="0.25">
      <c r="B2133" s="20">
        <v>20080515</v>
      </c>
      <c r="C2133" s="19">
        <v>7532</v>
      </c>
      <c r="D2133" s="19">
        <v>7591</v>
      </c>
      <c r="E2133" s="19">
        <v>7502</v>
      </c>
      <c r="F2133" s="19">
        <v>7571.5</v>
      </c>
    </row>
    <row r="2134" spans="2:6" x14ac:dyDescent="0.25">
      <c r="B2134" s="20">
        <v>20080516</v>
      </c>
      <c r="C2134" s="19">
        <v>7577</v>
      </c>
      <c r="D2134" s="19">
        <v>7679</v>
      </c>
      <c r="E2134" s="19">
        <v>7575</v>
      </c>
      <c r="F2134" s="19">
        <v>7634</v>
      </c>
    </row>
    <row r="2135" spans="2:6" x14ac:dyDescent="0.25">
      <c r="B2135" s="20">
        <v>20080519</v>
      </c>
      <c r="C2135" s="19">
        <v>7660</v>
      </c>
      <c r="D2135" s="19">
        <v>7707</v>
      </c>
      <c r="E2135" s="19">
        <v>7630.5</v>
      </c>
      <c r="F2135" s="19">
        <v>7695</v>
      </c>
    </row>
    <row r="2136" spans="2:6" x14ac:dyDescent="0.25">
      <c r="B2136" s="20">
        <v>20080520</v>
      </c>
      <c r="C2136" s="19">
        <v>7665</v>
      </c>
      <c r="D2136" s="19">
        <v>7665</v>
      </c>
      <c r="E2136" s="19">
        <v>7571.5</v>
      </c>
      <c r="F2136" s="19">
        <v>7577.5</v>
      </c>
    </row>
    <row r="2137" spans="2:6" x14ac:dyDescent="0.25">
      <c r="B2137" s="20">
        <v>20080521</v>
      </c>
      <c r="C2137" s="19">
        <v>7587</v>
      </c>
      <c r="D2137" s="19">
        <v>7616</v>
      </c>
      <c r="E2137" s="19">
        <v>7476</v>
      </c>
      <c r="F2137" s="19">
        <v>7512</v>
      </c>
    </row>
    <row r="2138" spans="2:6" x14ac:dyDescent="0.25">
      <c r="B2138" s="20">
        <v>20080522</v>
      </c>
      <c r="C2138" s="19">
        <v>7469</v>
      </c>
      <c r="D2138" s="19">
        <v>7553.5</v>
      </c>
      <c r="E2138" s="19">
        <v>7440</v>
      </c>
      <c r="F2138" s="19">
        <v>7529</v>
      </c>
    </row>
    <row r="2139" spans="2:6" x14ac:dyDescent="0.25">
      <c r="B2139" s="20">
        <v>20080523</v>
      </c>
      <c r="C2139" s="19">
        <v>7532</v>
      </c>
      <c r="D2139" s="19">
        <v>7538</v>
      </c>
      <c r="E2139" s="19">
        <v>7391.5</v>
      </c>
      <c r="F2139" s="19">
        <v>7393.5</v>
      </c>
    </row>
    <row r="2140" spans="2:6" x14ac:dyDescent="0.25">
      <c r="B2140" s="20">
        <v>20080526</v>
      </c>
      <c r="C2140" s="19">
        <v>7406</v>
      </c>
      <c r="D2140" s="19">
        <v>7425</v>
      </c>
      <c r="E2140" s="19">
        <v>7374</v>
      </c>
      <c r="F2140" s="19">
        <v>7415</v>
      </c>
    </row>
    <row r="2141" spans="2:6" x14ac:dyDescent="0.25">
      <c r="B2141" s="20">
        <v>20080527</v>
      </c>
      <c r="C2141" s="19">
        <v>7423.5</v>
      </c>
      <c r="D2141" s="19">
        <v>7465.5</v>
      </c>
      <c r="E2141" s="19">
        <v>7363.5</v>
      </c>
      <c r="F2141" s="19">
        <v>7420</v>
      </c>
    </row>
    <row r="2142" spans="2:6" x14ac:dyDescent="0.25">
      <c r="B2142" s="20">
        <v>20080528</v>
      </c>
      <c r="C2142" s="19">
        <v>7432</v>
      </c>
      <c r="D2142" s="19">
        <v>7542</v>
      </c>
      <c r="E2142" s="19">
        <v>7410</v>
      </c>
      <c r="F2142" s="19">
        <v>7492</v>
      </c>
    </row>
    <row r="2143" spans="2:6" x14ac:dyDescent="0.25">
      <c r="B2143" s="20">
        <v>20080529</v>
      </c>
      <c r="C2143" s="19">
        <v>7521</v>
      </c>
      <c r="D2143" s="19">
        <v>7558.5</v>
      </c>
      <c r="E2143" s="19">
        <v>7458</v>
      </c>
      <c r="F2143" s="19">
        <v>7554</v>
      </c>
    </row>
    <row r="2144" spans="2:6" x14ac:dyDescent="0.25">
      <c r="B2144" s="20">
        <v>20080530</v>
      </c>
      <c r="C2144" s="19">
        <v>7534</v>
      </c>
      <c r="D2144" s="19">
        <v>7579</v>
      </c>
      <c r="E2144" s="19">
        <v>7524</v>
      </c>
      <c r="F2144" s="19">
        <v>7546</v>
      </c>
    </row>
    <row r="2145" spans="2:6" x14ac:dyDescent="0.25">
      <c r="B2145" s="20">
        <v>20080602</v>
      </c>
      <c r="C2145" s="19">
        <v>7556.5</v>
      </c>
      <c r="D2145" s="19">
        <v>7563</v>
      </c>
      <c r="E2145" s="19">
        <v>7407</v>
      </c>
      <c r="F2145" s="19">
        <v>7409.5</v>
      </c>
    </row>
    <row r="2146" spans="2:6" x14ac:dyDescent="0.25">
      <c r="B2146" s="20">
        <v>20080603</v>
      </c>
      <c r="C2146" s="19">
        <v>7419</v>
      </c>
      <c r="D2146" s="19">
        <v>7477.5</v>
      </c>
      <c r="E2146" s="19">
        <v>7413.5</v>
      </c>
      <c r="F2146" s="19">
        <v>7459</v>
      </c>
    </row>
    <row r="2147" spans="2:6" x14ac:dyDescent="0.25">
      <c r="B2147" s="20">
        <v>20080604</v>
      </c>
      <c r="C2147" s="19">
        <v>7436</v>
      </c>
      <c r="D2147" s="19">
        <v>7443</v>
      </c>
      <c r="E2147" s="19">
        <v>7347</v>
      </c>
      <c r="F2147" s="19">
        <v>7399</v>
      </c>
    </row>
    <row r="2148" spans="2:6" x14ac:dyDescent="0.25">
      <c r="B2148" s="20">
        <v>20080605</v>
      </c>
      <c r="C2148" s="19">
        <v>7417</v>
      </c>
      <c r="D2148" s="19">
        <v>7458.5</v>
      </c>
      <c r="E2148" s="19">
        <v>7350.5</v>
      </c>
      <c r="F2148" s="19">
        <v>7402</v>
      </c>
    </row>
    <row r="2149" spans="2:6" x14ac:dyDescent="0.25">
      <c r="B2149" s="20">
        <v>20080606</v>
      </c>
      <c r="C2149" s="19">
        <v>7441.5</v>
      </c>
      <c r="D2149" s="19">
        <v>7451</v>
      </c>
      <c r="E2149" s="19">
        <v>7242</v>
      </c>
      <c r="F2149" s="19">
        <v>7255</v>
      </c>
    </row>
    <row r="2150" spans="2:6" x14ac:dyDescent="0.25">
      <c r="B2150" s="20">
        <v>20080609</v>
      </c>
      <c r="C2150" s="19">
        <v>7214.5</v>
      </c>
      <c r="D2150" s="19">
        <v>7288</v>
      </c>
      <c r="E2150" s="19">
        <v>7209.5</v>
      </c>
      <c r="F2150" s="19">
        <v>7263</v>
      </c>
    </row>
    <row r="2151" spans="2:6" x14ac:dyDescent="0.25">
      <c r="B2151" s="20">
        <v>20080610</v>
      </c>
      <c r="C2151" s="19">
        <v>7227</v>
      </c>
      <c r="D2151" s="19">
        <v>7246</v>
      </c>
      <c r="E2151" s="19">
        <v>7162</v>
      </c>
      <c r="F2151" s="19">
        <v>7234</v>
      </c>
    </row>
    <row r="2152" spans="2:6" x14ac:dyDescent="0.25">
      <c r="B2152" s="20">
        <v>20080611</v>
      </c>
      <c r="C2152" s="19">
        <v>7236.5</v>
      </c>
      <c r="D2152" s="19">
        <v>7259.5</v>
      </c>
      <c r="E2152" s="19">
        <v>7077</v>
      </c>
      <c r="F2152" s="19">
        <v>7096.5</v>
      </c>
    </row>
    <row r="2153" spans="2:6" x14ac:dyDescent="0.25">
      <c r="B2153" s="20">
        <v>20080612</v>
      </c>
      <c r="C2153" s="19">
        <v>7088.5</v>
      </c>
      <c r="D2153" s="19">
        <v>7177.5</v>
      </c>
      <c r="E2153" s="19">
        <v>7086</v>
      </c>
      <c r="F2153" s="19">
        <v>7150</v>
      </c>
    </row>
    <row r="2154" spans="2:6" x14ac:dyDescent="0.25">
      <c r="B2154" s="20">
        <v>20080613</v>
      </c>
      <c r="C2154" s="19">
        <v>7147</v>
      </c>
      <c r="D2154" s="19">
        <v>7223</v>
      </c>
      <c r="E2154" s="19">
        <v>7090.5</v>
      </c>
      <c r="F2154" s="19">
        <v>7190</v>
      </c>
    </row>
    <row r="2155" spans="2:6" x14ac:dyDescent="0.25">
      <c r="B2155" s="20">
        <v>20080616</v>
      </c>
      <c r="C2155" s="19">
        <v>7228.5</v>
      </c>
      <c r="D2155" s="19">
        <v>7254</v>
      </c>
      <c r="E2155" s="19">
        <v>7112.5</v>
      </c>
      <c r="F2155" s="19">
        <v>7182</v>
      </c>
    </row>
    <row r="2156" spans="2:6" x14ac:dyDescent="0.25">
      <c r="B2156" s="20">
        <v>20080617</v>
      </c>
      <c r="C2156" s="19">
        <v>7180.5</v>
      </c>
      <c r="D2156" s="19">
        <v>7297.5</v>
      </c>
      <c r="E2156" s="19">
        <v>7180.5</v>
      </c>
      <c r="F2156" s="19">
        <v>7228</v>
      </c>
    </row>
    <row r="2157" spans="2:6" x14ac:dyDescent="0.25">
      <c r="B2157" s="20">
        <v>20080618</v>
      </c>
      <c r="C2157" s="19">
        <v>7235</v>
      </c>
      <c r="D2157" s="19">
        <v>7239</v>
      </c>
      <c r="E2157" s="19">
        <v>7145</v>
      </c>
      <c r="F2157" s="19">
        <v>7170.5</v>
      </c>
    </row>
    <row r="2158" spans="2:6" x14ac:dyDescent="0.25">
      <c r="B2158" s="20">
        <v>20080619</v>
      </c>
      <c r="C2158" s="19">
        <v>7137.5</v>
      </c>
      <c r="D2158" s="19">
        <v>7202.5</v>
      </c>
      <c r="E2158" s="19">
        <v>7099</v>
      </c>
      <c r="F2158" s="19">
        <v>7178.5</v>
      </c>
    </row>
    <row r="2159" spans="2:6" x14ac:dyDescent="0.25">
      <c r="B2159" s="20">
        <v>20080620</v>
      </c>
      <c r="C2159" s="19">
        <v>7176.5</v>
      </c>
      <c r="D2159" s="19">
        <v>7203.5</v>
      </c>
      <c r="E2159" s="19">
        <v>6980.5</v>
      </c>
      <c r="F2159" s="19">
        <v>6996.5</v>
      </c>
    </row>
    <row r="2160" spans="2:6" x14ac:dyDescent="0.25">
      <c r="B2160" s="20">
        <v>20080623</v>
      </c>
      <c r="C2160" s="19">
        <v>7014.5</v>
      </c>
      <c r="D2160" s="19">
        <v>7063</v>
      </c>
      <c r="E2160" s="19">
        <v>7005.5</v>
      </c>
      <c r="F2160" s="19">
        <v>7028.5</v>
      </c>
    </row>
    <row r="2161" spans="2:6" x14ac:dyDescent="0.25">
      <c r="B2161" s="20">
        <v>20080624</v>
      </c>
      <c r="C2161" s="19">
        <v>7030</v>
      </c>
      <c r="D2161" s="19">
        <v>7051.5</v>
      </c>
      <c r="E2161" s="19">
        <v>6873</v>
      </c>
      <c r="F2161" s="19">
        <v>6982.5</v>
      </c>
    </row>
    <row r="2162" spans="2:6" x14ac:dyDescent="0.25">
      <c r="B2162" s="20">
        <v>20080625</v>
      </c>
      <c r="C2162" s="19">
        <v>6966.5</v>
      </c>
      <c r="D2162" s="19">
        <v>7063.5</v>
      </c>
      <c r="E2162" s="19">
        <v>6964.5</v>
      </c>
      <c r="F2162" s="19">
        <v>7043.5</v>
      </c>
    </row>
    <row r="2163" spans="2:6" x14ac:dyDescent="0.25">
      <c r="B2163" s="20">
        <v>20080626</v>
      </c>
      <c r="C2163" s="19">
        <v>7002.5</v>
      </c>
      <c r="D2163" s="19">
        <v>7010.5</v>
      </c>
      <c r="E2163" s="19">
        <v>6846.5</v>
      </c>
      <c r="F2163" s="19">
        <v>6865.5</v>
      </c>
    </row>
    <row r="2164" spans="2:6" x14ac:dyDescent="0.25">
      <c r="B2164" s="20">
        <v>20080627</v>
      </c>
      <c r="C2164" s="19">
        <v>6871.5</v>
      </c>
      <c r="D2164" s="19">
        <v>6894.5</v>
      </c>
      <c r="E2164" s="19">
        <v>6773</v>
      </c>
      <c r="F2164" s="19">
        <v>6841</v>
      </c>
    </row>
    <row r="2165" spans="2:6" x14ac:dyDescent="0.25">
      <c r="B2165" s="20">
        <v>20080630</v>
      </c>
      <c r="C2165" s="19">
        <v>6837</v>
      </c>
      <c r="D2165" s="19">
        <v>6873.5</v>
      </c>
      <c r="E2165" s="19">
        <v>6733</v>
      </c>
      <c r="F2165" s="19">
        <v>6839</v>
      </c>
    </row>
    <row r="2166" spans="2:6" x14ac:dyDescent="0.25">
      <c r="B2166" s="20">
        <v>20080701</v>
      </c>
      <c r="C2166" s="19">
        <v>6820</v>
      </c>
      <c r="D2166" s="19">
        <v>6830.5</v>
      </c>
      <c r="E2166" s="19">
        <v>6649.5</v>
      </c>
      <c r="F2166" s="19">
        <v>6675.5</v>
      </c>
    </row>
    <row r="2167" spans="2:6" x14ac:dyDescent="0.25">
      <c r="B2167" s="20">
        <v>20080702</v>
      </c>
      <c r="C2167" s="19">
        <v>6728.5</v>
      </c>
      <c r="D2167" s="19">
        <v>6822.5</v>
      </c>
      <c r="E2167" s="19">
        <v>6709</v>
      </c>
      <c r="F2167" s="19">
        <v>6726</v>
      </c>
    </row>
    <row r="2168" spans="2:6" x14ac:dyDescent="0.25">
      <c r="B2168" s="20">
        <v>20080703</v>
      </c>
      <c r="C2168" s="19">
        <v>6699.5</v>
      </c>
      <c r="D2168" s="19">
        <v>6816</v>
      </c>
      <c r="E2168" s="19">
        <v>6621.5</v>
      </c>
      <c r="F2168" s="19">
        <v>6768.5</v>
      </c>
    </row>
    <row r="2169" spans="2:6" x14ac:dyDescent="0.25">
      <c r="B2169" s="20">
        <v>20080704</v>
      </c>
      <c r="C2169" s="19">
        <v>6775</v>
      </c>
      <c r="D2169" s="19">
        <v>6805.5</v>
      </c>
      <c r="E2169" s="19">
        <v>6676</v>
      </c>
      <c r="F2169" s="19">
        <v>6689</v>
      </c>
    </row>
    <row r="2170" spans="2:6" x14ac:dyDescent="0.25">
      <c r="B2170" s="20">
        <v>20080707</v>
      </c>
      <c r="C2170" s="19">
        <v>6712.5</v>
      </c>
      <c r="D2170" s="19">
        <v>6841.5</v>
      </c>
      <c r="E2170" s="19">
        <v>6704.5</v>
      </c>
      <c r="F2170" s="19">
        <v>6722</v>
      </c>
    </row>
    <row r="2171" spans="2:6" x14ac:dyDescent="0.25">
      <c r="B2171" s="20">
        <v>20080708</v>
      </c>
      <c r="C2171" s="19">
        <v>6683</v>
      </c>
      <c r="D2171" s="19">
        <v>6754</v>
      </c>
      <c r="E2171" s="19">
        <v>6643.5</v>
      </c>
      <c r="F2171" s="19">
        <v>6729</v>
      </c>
    </row>
    <row r="2172" spans="2:6" x14ac:dyDescent="0.25">
      <c r="B2172" s="20">
        <v>20080709</v>
      </c>
      <c r="C2172" s="19">
        <v>6793.5</v>
      </c>
      <c r="D2172" s="19">
        <v>6817.5</v>
      </c>
      <c r="E2172" s="19">
        <v>6760</v>
      </c>
      <c r="F2172" s="19">
        <v>6783.5</v>
      </c>
    </row>
    <row r="2173" spans="2:6" x14ac:dyDescent="0.25">
      <c r="B2173" s="20">
        <v>20080710</v>
      </c>
      <c r="C2173" s="19">
        <v>6709.5</v>
      </c>
      <c r="D2173" s="19">
        <v>6807</v>
      </c>
      <c r="E2173" s="19">
        <v>6669.5</v>
      </c>
      <c r="F2173" s="19">
        <v>6722.5</v>
      </c>
    </row>
    <row r="2174" spans="2:6" x14ac:dyDescent="0.25">
      <c r="B2174" s="20">
        <v>20080711</v>
      </c>
      <c r="C2174" s="19">
        <v>6762.5</v>
      </c>
      <c r="D2174" s="19">
        <v>6768.5</v>
      </c>
      <c r="E2174" s="19">
        <v>6546</v>
      </c>
      <c r="F2174" s="19">
        <v>6554.5</v>
      </c>
    </row>
    <row r="2175" spans="2:6" x14ac:dyDescent="0.25">
      <c r="B2175" s="20">
        <v>20080714</v>
      </c>
      <c r="C2175" s="19">
        <v>6643.5</v>
      </c>
      <c r="D2175" s="19">
        <v>6670.5</v>
      </c>
      <c r="E2175" s="19">
        <v>6562</v>
      </c>
      <c r="F2175" s="19">
        <v>6575.5</v>
      </c>
    </row>
    <row r="2176" spans="2:6" x14ac:dyDescent="0.25">
      <c r="B2176" s="20">
        <v>20080715</v>
      </c>
      <c r="C2176" s="19">
        <v>6537</v>
      </c>
      <c r="D2176" s="19">
        <v>6553</v>
      </c>
      <c r="E2176" s="19">
        <v>6418.5</v>
      </c>
      <c r="F2176" s="19">
        <v>6551.5</v>
      </c>
    </row>
    <row r="2177" spans="2:6" x14ac:dyDescent="0.25">
      <c r="B2177" s="20">
        <v>20080716</v>
      </c>
      <c r="C2177" s="19">
        <v>6529.5</v>
      </c>
      <c r="D2177" s="19">
        <v>6595</v>
      </c>
      <c r="E2177" s="19">
        <v>6406</v>
      </c>
      <c r="F2177" s="19">
        <v>6591.5</v>
      </c>
    </row>
    <row r="2178" spans="2:6" x14ac:dyDescent="0.25">
      <c r="B2178" s="20">
        <v>20080717</v>
      </c>
      <c r="C2178" s="19">
        <v>6623</v>
      </c>
      <c r="D2178" s="19">
        <v>6730</v>
      </c>
      <c r="E2178" s="19">
        <v>6613</v>
      </c>
      <c r="F2178" s="19">
        <v>6689.5</v>
      </c>
    </row>
    <row r="2179" spans="2:6" x14ac:dyDescent="0.25">
      <c r="B2179" s="20">
        <v>20080718</v>
      </c>
      <c r="C2179" s="19">
        <v>6672.5</v>
      </c>
      <c r="D2179" s="19">
        <v>6803</v>
      </c>
      <c r="E2179" s="19">
        <v>6645</v>
      </c>
      <c r="F2179" s="19">
        <v>6774.5</v>
      </c>
    </row>
    <row r="2180" spans="2:6" x14ac:dyDescent="0.25">
      <c r="B2180" s="20">
        <v>20080721</v>
      </c>
      <c r="C2180" s="19">
        <v>6799.5</v>
      </c>
      <c r="D2180" s="19">
        <v>6898.5</v>
      </c>
      <c r="E2180" s="19">
        <v>6753</v>
      </c>
      <c r="F2180" s="19">
        <v>6818.5</v>
      </c>
    </row>
    <row r="2181" spans="2:6" x14ac:dyDescent="0.25">
      <c r="B2181" s="20">
        <v>20080722</v>
      </c>
      <c r="C2181" s="19">
        <v>6804.5</v>
      </c>
      <c r="D2181" s="19">
        <v>6864</v>
      </c>
      <c r="E2181" s="19">
        <v>6730</v>
      </c>
      <c r="F2181" s="19">
        <v>6842</v>
      </c>
    </row>
    <row r="2182" spans="2:6" x14ac:dyDescent="0.25">
      <c r="B2182" s="20">
        <v>20080723</v>
      </c>
      <c r="C2182" s="19">
        <v>6895</v>
      </c>
      <c r="D2182" s="19">
        <v>6973.5</v>
      </c>
      <c r="E2182" s="19">
        <v>6893</v>
      </c>
      <c r="F2182" s="19">
        <v>6926</v>
      </c>
    </row>
    <row r="2183" spans="2:6" x14ac:dyDescent="0.25">
      <c r="B2183" s="20">
        <v>20080724</v>
      </c>
      <c r="C2183" s="19">
        <v>6959.5</v>
      </c>
      <c r="D2183" s="19">
        <v>6981</v>
      </c>
      <c r="E2183" s="19">
        <v>6817</v>
      </c>
      <c r="F2183" s="19">
        <v>6830.5</v>
      </c>
    </row>
    <row r="2184" spans="2:6" x14ac:dyDescent="0.25">
      <c r="B2184" s="20">
        <v>20080725</v>
      </c>
      <c r="C2184" s="19">
        <v>6814.5</v>
      </c>
      <c r="D2184" s="19">
        <v>6891</v>
      </c>
      <c r="E2184" s="19">
        <v>6740</v>
      </c>
      <c r="F2184" s="19">
        <v>6841.5</v>
      </c>
    </row>
    <row r="2185" spans="2:6" x14ac:dyDescent="0.25">
      <c r="B2185" s="20">
        <v>20080728</v>
      </c>
      <c r="C2185" s="19">
        <v>6826.5</v>
      </c>
      <c r="D2185" s="19">
        <v>6837.5</v>
      </c>
      <c r="E2185" s="19">
        <v>6706</v>
      </c>
      <c r="F2185" s="19">
        <v>6712.5</v>
      </c>
    </row>
    <row r="2186" spans="2:6" x14ac:dyDescent="0.25">
      <c r="B2186" s="20">
        <v>20080729</v>
      </c>
      <c r="C2186" s="19">
        <v>6712.5</v>
      </c>
      <c r="D2186" s="19">
        <v>6832</v>
      </c>
      <c r="E2186" s="19">
        <v>6667.5</v>
      </c>
      <c r="F2186" s="19">
        <v>6818</v>
      </c>
    </row>
    <row r="2187" spans="2:6" x14ac:dyDescent="0.25">
      <c r="B2187" s="20">
        <v>20080730</v>
      </c>
      <c r="C2187" s="19">
        <v>6856</v>
      </c>
      <c r="D2187" s="19">
        <v>6911</v>
      </c>
      <c r="E2187" s="19">
        <v>6826.5</v>
      </c>
      <c r="F2187" s="19">
        <v>6837</v>
      </c>
    </row>
    <row r="2188" spans="2:6" x14ac:dyDescent="0.25">
      <c r="B2188" s="20">
        <v>20080731</v>
      </c>
      <c r="C2188" s="19">
        <v>6887</v>
      </c>
      <c r="D2188" s="19">
        <v>6946</v>
      </c>
      <c r="E2188" s="19">
        <v>6828.5</v>
      </c>
      <c r="F2188" s="19">
        <v>6870.5</v>
      </c>
    </row>
    <row r="2189" spans="2:6" x14ac:dyDescent="0.25">
      <c r="B2189" s="20">
        <v>20080801</v>
      </c>
      <c r="C2189" s="19">
        <v>6844.5</v>
      </c>
      <c r="D2189" s="19">
        <v>6893</v>
      </c>
      <c r="E2189" s="19">
        <v>6766.5</v>
      </c>
      <c r="F2189" s="19">
        <v>6773</v>
      </c>
    </row>
    <row r="2190" spans="2:6" x14ac:dyDescent="0.25">
      <c r="B2190" s="20">
        <v>20080804</v>
      </c>
      <c r="C2190" s="19">
        <v>6784.5</v>
      </c>
      <c r="D2190" s="19">
        <v>6802</v>
      </c>
      <c r="E2190" s="19">
        <v>6721</v>
      </c>
      <c r="F2190" s="19">
        <v>6759</v>
      </c>
    </row>
    <row r="2191" spans="2:6" x14ac:dyDescent="0.25">
      <c r="B2191" s="20">
        <v>20080805</v>
      </c>
      <c r="C2191" s="19">
        <v>6758.5</v>
      </c>
      <c r="D2191" s="19">
        <v>6933</v>
      </c>
      <c r="E2191" s="19">
        <v>6741</v>
      </c>
      <c r="F2191" s="19">
        <v>6923.5</v>
      </c>
    </row>
    <row r="2192" spans="2:6" x14ac:dyDescent="0.25">
      <c r="B2192" s="20">
        <v>20080806</v>
      </c>
      <c r="C2192" s="19">
        <v>6975</v>
      </c>
      <c r="D2192" s="19">
        <v>6984.5</v>
      </c>
      <c r="E2192" s="19">
        <v>6896</v>
      </c>
      <c r="F2192" s="19">
        <v>6966.5</v>
      </c>
    </row>
    <row r="2193" spans="2:6" x14ac:dyDescent="0.25">
      <c r="B2193" s="20">
        <v>20080807</v>
      </c>
      <c r="C2193" s="19">
        <v>6949</v>
      </c>
      <c r="D2193" s="19">
        <v>7020.5</v>
      </c>
      <c r="E2193" s="19">
        <v>6921.5</v>
      </c>
      <c r="F2193" s="19">
        <v>6956</v>
      </c>
    </row>
    <row r="2194" spans="2:6" x14ac:dyDescent="0.25">
      <c r="B2194" s="20">
        <v>20080808</v>
      </c>
      <c r="C2194" s="19">
        <v>6931</v>
      </c>
      <c r="D2194" s="19">
        <v>6985.5</v>
      </c>
      <c r="E2194" s="19">
        <v>6836.5</v>
      </c>
      <c r="F2194" s="19">
        <v>6966.5</v>
      </c>
    </row>
    <row r="2195" spans="2:6" x14ac:dyDescent="0.25">
      <c r="B2195" s="20">
        <v>20080811</v>
      </c>
      <c r="C2195" s="19">
        <v>6990</v>
      </c>
      <c r="D2195" s="19">
        <v>7024</v>
      </c>
      <c r="E2195" s="19">
        <v>6954.5</v>
      </c>
      <c r="F2195" s="19">
        <v>7011.5</v>
      </c>
    </row>
    <row r="2196" spans="2:6" x14ac:dyDescent="0.25">
      <c r="B2196" s="20">
        <v>20080812</v>
      </c>
      <c r="C2196" s="19">
        <v>6982</v>
      </c>
      <c r="D2196" s="19">
        <v>7022</v>
      </c>
      <c r="E2196" s="19">
        <v>6938.5</v>
      </c>
      <c r="F2196" s="19">
        <v>6989</v>
      </c>
    </row>
    <row r="2197" spans="2:6" x14ac:dyDescent="0.25">
      <c r="B2197" s="20">
        <v>20080813</v>
      </c>
      <c r="C2197" s="19">
        <v>6952.5</v>
      </c>
      <c r="D2197" s="19">
        <v>6954.5</v>
      </c>
      <c r="E2197" s="19">
        <v>6800.5</v>
      </c>
      <c r="F2197" s="19">
        <v>6817.5</v>
      </c>
    </row>
    <row r="2198" spans="2:6" x14ac:dyDescent="0.25">
      <c r="B2198" s="20">
        <v>20080814</v>
      </c>
      <c r="C2198" s="19">
        <v>6842</v>
      </c>
      <c r="D2198" s="19">
        <v>6874.5</v>
      </c>
      <c r="E2198" s="19">
        <v>6759.5</v>
      </c>
      <c r="F2198" s="19">
        <v>6862</v>
      </c>
    </row>
    <row r="2199" spans="2:6" x14ac:dyDescent="0.25">
      <c r="B2199" s="20">
        <v>20080815</v>
      </c>
      <c r="C2199" s="19">
        <v>6854.5</v>
      </c>
      <c r="D2199" s="19">
        <v>6908</v>
      </c>
      <c r="E2199" s="19">
        <v>6781.5</v>
      </c>
      <c r="F2199" s="19">
        <v>6826.5</v>
      </c>
    </row>
    <row r="2200" spans="2:6" x14ac:dyDescent="0.25">
      <c r="B2200" s="20">
        <v>20080818</v>
      </c>
      <c r="C2200" s="19">
        <v>6828.5</v>
      </c>
      <c r="D2200" s="19">
        <v>6878.5</v>
      </c>
      <c r="E2200" s="19">
        <v>6762.5</v>
      </c>
      <c r="F2200" s="19">
        <v>6771.5</v>
      </c>
    </row>
    <row r="2201" spans="2:6" x14ac:dyDescent="0.25">
      <c r="B2201" s="20">
        <v>20080819</v>
      </c>
      <c r="C2201" s="19">
        <v>6764.5</v>
      </c>
      <c r="D2201" s="19">
        <v>6769.5</v>
      </c>
      <c r="E2201" s="19">
        <v>6640</v>
      </c>
      <c r="F2201" s="19">
        <v>6666.5</v>
      </c>
    </row>
    <row r="2202" spans="2:6" x14ac:dyDescent="0.25">
      <c r="B2202" s="20">
        <v>20080820</v>
      </c>
      <c r="C2202" s="19">
        <v>6684.5</v>
      </c>
      <c r="D2202" s="19">
        <v>6726.5</v>
      </c>
      <c r="E2202" s="19">
        <v>6648.5</v>
      </c>
      <c r="F2202" s="19">
        <v>6678.5</v>
      </c>
    </row>
    <row r="2203" spans="2:6" x14ac:dyDescent="0.25">
      <c r="B2203" s="20">
        <v>20080821</v>
      </c>
      <c r="C2203" s="19">
        <v>6664</v>
      </c>
      <c r="D2203" s="19">
        <v>6681.5</v>
      </c>
      <c r="E2203" s="19">
        <v>6602</v>
      </c>
      <c r="F2203" s="19">
        <v>6634</v>
      </c>
    </row>
    <row r="2204" spans="2:6" x14ac:dyDescent="0.25">
      <c r="B2204" s="20">
        <v>20080822</v>
      </c>
      <c r="C2204" s="19">
        <v>6629.5</v>
      </c>
      <c r="D2204" s="19">
        <v>6742</v>
      </c>
      <c r="E2204" s="19">
        <v>6612.5</v>
      </c>
      <c r="F2204" s="19">
        <v>6712</v>
      </c>
    </row>
    <row r="2205" spans="2:6" x14ac:dyDescent="0.25">
      <c r="B2205" s="20">
        <v>20080825</v>
      </c>
      <c r="C2205" s="19">
        <v>6718.5</v>
      </c>
      <c r="D2205" s="19">
        <v>6746.5</v>
      </c>
      <c r="E2205" s="19">
        <v>6645.5</v>
      </c>
      <c r="F2205" s="19">
        <v>6653</v>
      </c>
    </row>
    <row r="2206" spans="2:6" x14ac:dyDescent="0.25">
      <c r="B2206" s="20">
        <v>20080826</v>
      </c>
      <c r="C2206" s="19">
        <v>6667</v>
      </c>
      <c r="D2206" s="19">
        <v>6755.5</v>
      </c>
      <c r="E2206" s="19">
        <v>6620</v>
      </c>
      <c r="F2206" s="19">
        <v>6723.5</v>
      </c>
    </row>
    <row r="2207" spans="2:6" x14ac:dyDescent="0.25">
      <c r="B2207" s="20">
        <v>20080827</v>
      </c>
      <c r="C2207" s="19">
        <v>6722.5</v>
      </c>
      <c r="D2207" s="19">
        <v>6737</v>
      </c>
      <c r="E2207" s="19">
        <v>6631.5</v>
      </c>
      <c r="F2207" s="19">
        <v>6732</v>
      </c>
    </row>
    <row r="2208" spans="2:6" x14ac:dyDescent="0.25">
      <c r="B2208" s="20">
        <v>20080828</v>
      </c>
      <c r="C2208" s="19">
        <v>6694.5</v>
      </c>
      <c r="D2208" s="19">
        <v>6838</v>
      </c>
      <c r="E2208" s="19">
        <v>6641</v>
      </c>
      <c r="F2208" s="19">
        <v>6805.5</v>
      </c>
    </row>
    <row r="2209" spans="2:6" x14ac:dyDescent="0.25">
      <c r="B2209" s="20">
        <v>20080829</v>
      </c>
      <c r="C2209" s="19">
        <v>6807</v>
      </c>
      <c r="D2209" s="19">
        <v>6835</v>
      </c>
      <c r="E2209" s="19">
        <v>6776</v>
      </c>
      <c r="F2209" s="19">
        <v>6798</v>
      </c>
    </row>
    <row r="2210" spans="2:6" x14ac:dyDescent="0.25">
      <c r="B2210" s="20">
        <v>20080901</v>
      </c>
      <c r="C2210" s="19">
        <v>6761.5</v>
      </c>
      <c r="D2210" s="19">
        <v>6827</v>
      </c>
      <c r="E2210" s="19">
        <v>6713</v>
      </c>
      <c r="F2210" s="19">
        <v>6797.5</v>
      </c>
    </row>
    <row r="2211" spans="2:6" x14ac:dyDescent="0.25">
      <c r="B2211" s="20">
        <v>20080902</v>
      </c>
      <c r="C2211" s="19">
        <v>6767</v>
      </c>
      <c r="D2211" s="19">
        <v>6930.5</v>
      </c>
      <c r="E2211" s="19">
        <v>6752</v>
      </c>
      <c r="F2211" s="19">
        <v>6858</v>
      </c>
    </row>
    <row r="2212" spans="2:6" x14ac:dyDescent="0.25">
      <c r="B2212" s="20">
        <v>20080903</v>
      </c>
      <c r="C2212" s="19">
        <v>6832</v>
      </c>
      <c r="D2212" s="19">
        <v>6895</v>
      </c>
      <c r="E2212" s="19">
        <v>6812.5</v>
      </c>
      <c r="F2212" s="19">
        <v>6834.5</v>
      </c>
    </row>
    <row r="2213" spans="2:6" x14ac:dyDescent="0.25">
      <c r="B2213" s="20">
        <v>20080904</v>
      </c>
      <c r="C2213" s="19">
        <v>6834.5</v>
      </c>
      <c r="D2213" s="19">
        <v>6853</v>
      </c>
      <c r="E2213" s="19">
        <v>6622.5</v>
      </c>
      <c r="F2213" s="19">
        <v>6633</v>
      </c>
    </row>
    <row r="2214" spans="2:6" x14ac:dyDescent="0.25">
      <c r="B2214" s="20">
        <v>20080905</v>
      </c>
      <c r="C2214" s="19">
        <v>6585.5</v>
      </c>
      <c r="D2214" s="19">
        <v>6623</v>
      </c>
      <c r="E2214" s="19">
        <v>6462.5</v>
      </c>
      <c r="F2214" s="19">
        <v>6538.5</v>
      </c>
    </row>
    <row r="2215" spans="2:6" x14ac:dyDescent="0.25">
      <c r="B2215" s="20">
        <v>20080908</v>
      </c>
      <c r="C2215" s="19">
        <v>6654.5</v>
      </c>
      <c r="D2215" s="19">
        <v>6727.5</v>
      </c>
      <c r="E2215" s="19">
        <v>6590</v>
      </c>
      <c r="F2215" s="19">
        <v>6638.5</v>
      </c>
    </row>
    <row r="2216" spans="2:6" x14ac:dyDescent="0.25">
      <c r="B2216" s="20">
        <v>20080909</v>
      </c>
      <c r="C2216" s="19">
        <v>6620</v>
      </c>
      <c r="D2216" s="19">
        <v>6696.5</v>
      </c>
      <c r="E2216" s="19">
        <v>6565.5</v>
      </c>
      <c r="F2216" s="19">
        <v>6582</v>
      </c>
    </row>
    <row r="2217" spans="2:6" x14ac:dyDescent="0.25">
      <c r="B2217" s="20">
        <v>20080910</v>
      </c>
      <c r="C2217" s="19">
        <v>6567.5</v>
      </c>
      <c r="D2217" s="19">
        <v>6628</v>
      </c>
      <c r="E2217" s="19">
        <v>6526.5</v>
      </c>
      <c r="F2217" s="19">
        <v>6581</v>
      </c>
    </row>
    <row r="2218" spans="2:6" x14ac:dyDescent="0.25">
      <c r="B2218" s="20">
        <v>20080911</v>
      </c>
      <c r="C2218" s="19">
        <v>6544</v>
      </c>
      <c r="D2218" s="19">
        <v>6572.5</v>
      </c>
      <c r="E2218" s="19">
        <v>6447</v>
      </c>
      <c r="F2218" s="19">
        <v>6543</v>
      </c>
    </row>
    <row r="2219" spans="2:6" x14ac:dyDescent="0.25">
      <c r="B2219" s="20">
        <v>20080912</v>
      </c>
      <c r="C2219" s="19">
        <v>6596.5</v>
      </c>
      <c r="D2219" s="19">
        <v>6622</v>
      </c>
      <c r="E2219" s="19">
        <v>6524</v>
      </c>
      <c r="F2219" s="19">
        <v>6566.5</v>
      </c>
    </row>
    <row r="2220" spans="2:6" x14ac:dyDescent="0.25">
      <c r="B2220" s="20">
        <v>20080915</v>
      </c>
      <c r="C2220" s="19">
        <v>6364.5</v>
      </c>
      <c r="D2220" s="19">
        <v>6448.5</v>
      </c>
      <c r="E2220" s="19">
        <v>6305</v>
      </c>
      <c r="F2220" s="19">
        <v>6417.5</v>
      </c>
    </row>
    <row r="2221" spans="2:6" x14ac:dyDescent="0.25">
      <c r="B2221" s="20">
        <v>20080916</v>
      </c>
      <c r="C2221" s="19">
        <v>6300.5</v>
      </c>
      <c r="D2221" s="19">
        <v>6390</v>
      </c>
      <c r="E2221" s="19">
        <v>6224.5</v>
      </c>
      <c r="F2221" s="19">
        <v>6346.5</v>
      </c>
    </row>
    <row r="2222" spans="2:6" x14ac:dyDescent="0.25">
      <c r="B2222" s="20">
        <v>20080917</v>
      </c>
      <c r="C2222" s="19">
        <v>6372</v>
      </c>
      <c r="D2222" s="19">
        <v>6411.5</v>
      </c>
      <c r="E2222" s="19">
        <v>6168</v>
      </c>
      <c r="F2222" s="19">
        <v>6208</v>
      </c>
    </row>
    <row r="2223" spans="2:6" x14ac:dyDescent="0.25">
      <c r="B2223" s="20">
        <v>20080918</v>
      </c>
      <c r="C2223" s="19">
        <v>6218</v>
      </c>
      <c r="D2223" s="19">
        <v>6330.5</v>
      </c>
      <c r="E2223" s="19">
        <v>6145</v>
      </c>
      <c r="F2223" s="19">
        <v>6145</v>
      </c>
    </row>
    <row r="2224" spans="2:6" x14ac:dyDescent="0.25">
      <c r="B2224" s="20">
        <v>20080919</v>
      </c>
      <c r="C2224" s="19">
        <v>6451.5</v>
      </c>
      <c r="D2224" s="19">
        <v>6585.5</v>
      </c>
      <c r="E2224" s="19">
        <v>6425</v>
      </c>
      <c r="F2224" s="19">
        <v>6572</v>
      </c>
    </row>
    <row r="2225" spans="2:6" x14ac:dyDescent="0.25">
      <c r="B2225" s="20">
        <v>20080922</v>
      </c>
      <c r="C2225" s="19">
        <v>6552.5</v>
      </c>
      <c r="D2225" s="19">
        <v>6589</v>
      </c>
      <c r="E2225" s="19">
        <v>6419.5</v>
      </c>
      <c r="F2225" s="19">
        <v>6459.5</v>
      </c>
    </row>
    <row r="2226" spans="2:6" x14ac:dyDescent="0.25">
      <c r="B2226" s="20">
        <v>20080923</v>
      </c>
      <c r="C2226" s="19">
        <v>6430</v>
      </c>
      <c r="D2226" s="19">
        <v>6487</v>
      </c>
      <c r="E2226" s="19">
        <v>6388.5</v>
      </c>
      <c r="F2226" s="19">
        <v>6394.5</v>
      </c>
    </row>
    <row r="2227" spans="2:6" x14ac:dyDescent="0.25">
      <c r="B2227" s="20">
        <v>20080924</v>
      </c>
      <c r="C2227" s="19">
        <v>6428</v>
      </c>
      <c r="D2227" s="19">
        <v>6468</v>
      </c>
      <c r="E2227" s="19">
        <v>6372.5</v>
      </c>
      <c r="F2227" s="19">
        <v>6403.5</v>
      </c>
    </row>
    <row r="2228" spans="2:6" x14ac:dyDescent="0.25">
      <c r="B2228" s="20">
        <v>20080925</v>
      </c>
      <c r="C2228" s="19">
        <v>6416</v>
      </c>
      <c r="D2228" s="19">
        <v>6556</v>
      </c>
      <c r="E2228" s="19">
        <v>6404</v>
      </c>
      <c r="F2228" s="19">
        <v>6548</v>
      </c>
    </row>
    <row r="2229" spans="2:6" x14ac:dyDescent="0.25">
      <c r="B2229" s="20">
        <v>20080926</v>
      </c>
      <c r="C2229" s="19">
        <v>6463</v>
      </c>
      <c r="D2229" s="19">
        <v>6480.5</v>
      </c>
      <c r="E2229" s="19">
        <v>6364</v>
      </c>
      <c r="F2229" s="19">
        <v>6441</v>
      </c>
    </row>
    <row r="2230" spans="2:6" x14ac:dyDescent="0.25">
      <c r="B2230" s="20">
        <v>20080929</v>
      </c>
      <c r="C2230" s="19">
        <v>6383</v>
      </c>
      <c r="D2230" s="19">
        <v>6399.5</v>
      </c>
      <c r="E2230" s="19">
        <v>6163</v>
      </c>
      <c r="F2230" s="19">
        <v>6193</v>
      </c>
    </row>
    <row r="2231" spans="2:6" x14ac:dyDescent="0.25">
      <c r="B2231" s="20">
        <v>20080930</v>
      </c>
      <c r="C2231" s="19">
        <v>5984.5</v>
      </c>
      <c r="D2231" s="19">
        <v>6247</v>
      </c>
      <c r="E2231" s="19">
        <v>5969.5</v>
      </c>
      <c r="F2231" s="19">
        <v>6239.5</v>
      </c>
    </row>
    <row r="2232" spans="2:6" x14ac:dyDescent="0.25">
      <c r="B2232" s="20">
        <v>20081001</v>
      </c>
      <c r="C2232" s="19">
        <v>6240</v>
      </c>
      <c r="D2232" s="19">
        <v>6252.5</v>
      </c>
      <c r="E2232" s="19">
        <v>6113.5</v>
      </c>
      <c r="F2232" s="19">
        <v>6220.5</v>
      </c>
    </row>
    <row r="2233" spans="2:6" x14ac:dyDescent="0.25">
      <c r="B2233" s="20">
        <v>20081002</v>
      </c>
      <c r="C2233" s="19">
        <v>6146.5</v>
      </c>
      <c r="D2233" s="19">
        <v>6243.5</v>
      </c>
      <c r="E2233" s="19">
        <v>5992</v>
      </c>
      <c r="F2233" s="19">
        <v>6024.5</v>
      </c>
    </row>
    <row r="2234" spans="2:6" x14ac:dyDescent="0.25">
      <c r="B2234" s="20">
        <v>20081003</v>
      </c>
      <c r="C2234" s="19">
        <v>6053</v>
      </c>
      <c r="D2234" s="19">
        <v>6196</v>
      </c>
      <c r="E2234" s="19">
        <v>5970.5</v>
      </c>
      <c r="F2234" s="19">
        <v>6182</v>
      </c>
    </row>
    <row r="2235" spans="2:6" x14ac:dyDescent="0.25">
      <c r="B2235" s="20">
        <v>20081006</v>
      </c>
      <c r="C2235" s="19">
        <v>5915</v>
      </c>
      <c r="D2235" s="19">
        <v>5929.5</v>
      </c>
      <c r="E2235" s="19">
        <v>5661.5</v>
      </c>
      <c r="F2235" s="19">
        <v>5712.5</v>
      </c>
    </row>
    <row r="2236" spans="2:6" x14ac:dyDescent="0.25">
      <c r="B2236" s="20">
        <v>20081007</v>
      </c>
      <c r="C2236" s="19">
        <v>5819</v>
      </c>
      <c r="D2236" s="19">
        <v>5862.5</v>
      </c>
      <c r="E2236" s="19">
        <v>5623</v>
      </c>
      <c r="F2236" s="19">
        <v>5643</v>
      </c>
    </row>
    <row r="2237" spans="2:6" x14ac:dyDescent="0.25">
      <c r="B2237" s="20">
        <v>20081008</v>
      </c>
      <c r="C2237" s="19">
        <v>5483</v>
      </c>
      <c r="D2237" s="19">
        <v>5693</v>
      </c>
      <c r="E2237" s="19">
        <v>5220</v>
      </c>
      <c r="F2237" s="19">
        <v>5332</v>
      </c>
    </row>
    <row r="2238" spans="2:6" x14ac:dyDescent="0.25">
      <c r="B2238" s="20">
        <v>20081009</v>
      </c>
      <c r="C2238" s="19">
        <v>5365</v>
      </c>
      <c r="D2238" s="19">
        <v>5507</v>
      </c>
      <c r="E2238" s="19">
        <v>5163</v>
      </c>
      <c r="F2238" s="19">
        <v>5221.5</v>
      </c>
    </row>
    <row r="2239" spans="2:6" x14ac:dyDescent="0.25">
      <c r="B2239" s="20">
        <v>20081010</v>
      </c>
      <c r="C2239" s="19">
        <v>4917</v>
      </c>
      <c r="D2239" s="19">
        <v>5008</v>
      </c>
      <c r="E2239" s="19">
        <v>4641</v>
      </c>
      <c r="F2239" s="19">
        <v>4894</v>
      </c>
    </row>
    <row r="2240" spans="2:6" x14ac:dyDescent="0.25">
      <c r="B2240" s="20">
        <v>20081013</v>
      </c>
      <c r="C2240" s="19">
        <v>5130.5</v>
      </c>
      <c r="D2240" s="19">
        <v>5468</v>
      </c>
      <c r="E2240" s="19">
        <v>5082</v>
      </c>
      <c r="F2240" s="19">
        <v>5461</v>
      </c>
    </row>
    <row r="2241" spans="2:6" x14ac:dyDescent="0.25">
      <c r="B2241" s="20">
        <v>20081014</v>
      </c>
      <c r="C2241" s="19">
        <v>5675</v>
      </c>
      <c r="D2241" s="19">
        <v>5727.5</v>
      </c>
      <c r="E2241" s="19">
        <v>5438.5</v>
      </c>
      <c r="F2241" s="19">
        <v>5554.5</v>
      </c>
    </row>
    <row r="2242" spans="2:6" x14ac:dyDescent="0.25">
      <c r="B2242" s="20">
        <v>20081015</v>
      </c>
      <c r="C2242" s="19">
        <v>5534.5</v>
      </c>
      <c r="D2242" s="19">
        <v>5548</v>
      </c>
      <c r="E2242" s="19">
        <v>5126.5</v>
      </c>
      <c r="F2242" s="19">
        <v>5192</v>
      </c>
    </row>
    <row r="2243" spans="2:6" x14ac:dyDescent="0.25">
      <c r="B2243" s="20">
        <v>20081016</v>
      </c>
      <c r="C2243" s="19">
        <v>4863</v>
      </c>
      <c r="D2243" s="19">
        <v>5234</v>
      </c>
      <c r="E2243" s="19">
        <v>4854.5</v>
      </c>
      <c r="F2243" s="19">
        <v>5010</v>
      </c>
    </row>
    <row r="2244" spans="2:6" x14ac:dyDescent="0.25">
      <c r="B2244" s="20">
        <v>20081017</v>
      </c>
      <c r="C2244" s="19">
        <v>5228</v>
      </c>
      <c r="D2244" s="19">
        <v>5237</v>
      </c>
      <c r="E2244" s="19">
        <v>4918</v>
      </c>
      <c r="F2244" s="19">
        <v>5236.5</v>
      </c>
    </row>
    <row r="2245" spans="2:6" x14ac:dyDescent="0.25">
      <c r="B2245" s="20">
        <v>20081020</v>
      </c>
      <c r="C2245" s="19">
        <v>5223</v>
      </c>
      <c r="D2245" s="19">
        <v>5287</v>
      </c>
      <c r="E2245" s="19">
        <v>5091</v>
      </c>
      <c r="F2245" s="19">
        <v>5206.5</v>
      </c>
    </row>
    <row r="2246" spans="2:6" x14ac:dyDescent="0.25">
      <c r="B2246" s="20">
        <v>20081021</v>
      </c>
      <c r="C2246" s="19">
        <v>5260</v>
      </c>
      <c r="D2246" s="19">
        <v>5265.5</v>
      </c>
      <c r="E2246" s="19">
        <v>5007.5</v>
      </c>
      <c r="F2246" s="19">
        <v>5021.5</v>
      </c>
    </row>
    <row r="2247" spans="2:6" x14ac:dyDescent="0.25">
      <c r="B2247" s="20">
        <v>20081022</v>
      </c>
      <c r="C2247" s="19">
        <v>5008</v>
      </c>
      <c r="D2247" s="19">
        <v>5043</v>
      </c>
      <c r="E2247" s="19">
        <v>4872</v>
      </c>
      <c r="F2247" s="19">
        <v>4899</v>
      </c>
    </row>
    <row r="2248" spans="2:6" x14ac:dyDescent="0.25">
      <c r="B2248" s="20">
        <v>20081023</v>
      </c>
      <c r="C2248" s="19">
        <v>4871.5</v>
      </c>
      <c r="D2248" s="19">
        <v>4920.5</v>
      </c>
      <c r="E2248" s="19">
        <v>4689.5</v>
      </c>
      <c r="F2248" s="19">
        <v>4736</v>
      </c>
    </row>
    <row r="2249" spans="2:6" x14ac:dyDescent="0.25">
      <c r="B2249" s="20">
        <v>20081024</v>
      </c>
      <c r="C2249" s="19">
        <v>4608</v>
      </c>
      <c r="D2249" s="19">
        <v>4706</v>
      </c>
      <c r="E2249" s="19">
        <v>4340.5</v>
      </c>
      <c r="F2249" s="19">
        <v>4610</v>
      </c>
    </row>
    <row r="2250" spans="2:6" x14ac:dyDescent="0.25">
      <c r="B2250" s="20">
        <v>20081027</v>
      </c>
      <c r="C2250" s="19">
        <v>4505.5</v>
      </c>
      <c r="D2250" s="19">
        <v>4811.5</v>
      </c>
      <c r="E2250" s="19">
        <v>4388</v>
      </c>
      <c r="F2250" s="19">
        <v>4671.5</v>
      </c>
    </row>
    <row r="2251" spans="2:6" x14ac:dyDescent="0.25">
      <c r="B2251" s="20">
        <v>20081028</v>
      </c>
      <c r="C2251" s="19">
        <v>4768</v>
      </c>
      <c r="D2251" s="19">
        <v>5099</v>
      </c>
      <c r="E2251" s="19">
        <v>4723</v>
      </c>
      <c r="F2251" s="19">
        <v>5051.5</v>
      </c>
    </row>
    <row r="2252" spans="2:6" x14ac:dyDescent="0.25">
      <c r="B2252" s="20">
        <v>20081029</v>
      </c>
      <c r="C2252" s="19">
        <v>5163</v>
      </c>
      <c r="D2252" s="19">
        <v>5203</v>
      </c>
      <c r="E2252" s="19">
        <v>4959.5</v>
      </c>
      <c r="F2252" s="19">
        <v>5145.5</v>
      </c>
    </row>
    <row r="2253" spans="2:6" x14ac:dyDescent="0.25">
      <c r="B2253" s="20">
        <v>20081030</v>
      </c>
      <c r="C2253" s="19">
        <v>5225.5</v>
      </c>
      <c r="D2253" s="19">
        <v>5356.5</v>
      </c>
      <c r="E2253" s="19">
        <v>5138</v>
      </c>
      <c r="F2253" s="19">
        <v>5206.5</v>
      </c>
    </row>
    <row r="2254" spans="2:6" x14ac:dyDescent="0.25">
      <c r="B2254" s="20">
        <v>20081031</v>
      </c>
      <c r="C2254" s="19">
        <v>5195</v>
      </c>
      <c r="D2254" s="19">
        <v>5414.5</v>
      </c>
      <c r="E2254" s="19">
        <v>5096.5</v>
      </c>
      <c r="F2254" s="19">
        <v>5400</v>
      </c>
    </row>
    <row r="2255" spans="2:6" x14ac:dyDescent="0.25">
      <c r="B2255" s="20">
        <v>20081103</v>
      </c>
      <c r="C2255" s="19">
        <v>5403</v>
      </c>
      <c r="D2255" s="19">
        <v>5427</v>
      </c>
      <c r="E2255" s="19">
        <v>5295.5</v>
      </c>
      <c r="F2255" s="19">
        <v>5364.5</v>
      </c>
    </row>
    <row r="2256" spans="2:6" x14ac:dyDescent="0.25">
      <c r="B2256" s="20">
        <v>20081104</v>
      </c>
      <c r="C2256" s="19">
        <v>5361</v>
      </c>
      <c r="D2256" s="19">
        <v>5643.5</v>
      </c>
      <c r="E2256" s="19">
        <v>5321.5</v>
      </c>
      <c r="F2256" s="19">
        <v>5611</v>
      </c>
    </row>
    <row r="2257" spans="2:6" x14ac:dyDescent="0.25">
      <c r="B2257" s="20">
        <v>20081105</v>
      </c>
      <c r="C2257" s="19">
        <v>5648</v>
      </c>
      <c r="D2257" s="19">
        <v>5652</v>
      </c>
      <c r="E2257" s="19">
        <v>5374</v>
      </c>
      <c r="F2257" s="19">
        <v>5393.5</v>
      </c>
    </row>
    <row r="2258" spans="2:6" x14ac:dyDescent="0.25">
      <c r="B2258" s="20">
        <v>20081106</v>
      </c>
      <c r="C2258" s="19">
        <v>5345</v>
      </c>
      <c r="D2258" s="19">
        <v>5402</v>
      </c>
      <c r="E2258" s="19">
        <v>5051</v>
      </c>
      <c r="F2258" s="19">
        <v>5084.5</v>
      </c>
    </row>
    <row r="2259" spans="2:6" x14ac:dyDescent="0.25">
      <c r="B2259" s="20">
        <v>20081107</v>
      </c>
      <c r="C2259" s="19">
        <v>5112</v>
      </c>
      <c r="D2259" s="19">
        <v>5345</v>
      </c>
      <c r="E2259" s="19">
        <v>5071.5</v>
      </c>
      <c r="F2259" s="19">
        <v>5288.5</v>
      </c>
    </row>
    <row r="2260" spans="2:6" x14ac:dyDescent="0.25">
      <c r="B2260" s="20">
        <v>20081110</v>
      </c>
      <c r="C2260" s="19">
        <v>5397</v>
      </c>
      <c r="D2260" s="19">
        <v>5457</v>
      </c>
      <c r="E2260" s="19">
        <v>5219.5</v>
      </c>
      <c r="F2260" s="19">
        <v>5228.5</v>
      </c>
    </row>
    <row r="2261" spans="2:6" x14ac:dyDescent="0.25">
      <c r="B2261" s="20">
        <v>20081111</v>
      </c>
      <c r="C2261" s="19">
        <v>5259.5</v>
      </c>
      <c r="D2261" s="19">
        <v>5281</v>
      </c>
      <c r="E2261" s="19">
        <v>5041</v>
      </c>
      <c r="F2261" s="19">
        <v>5085.5</v>
      </c>
    </row>
    <row r="2262" spans="2:6" x14ac:dyDescent="0.25">
      <c r="B2262" s="20">
        <v>20081112</v>
      </c>
      <c r="C2262" s="19">
        <v>5188</v>
      </c>
      <c r="D2262" s="19">
        <v>5202</v>
      </c>
      <c r="E2262" s="19">
        <v>4870</v>
      </c>
      <c r="F2262" s="19">
        <v>4970</v>
      </c>
    </row>
    <row r="2263" spans="2:6" x14ac:dyDescent="0.25">
      <c r="B2263" s="20">
        <v>20081113</v>
      </c>
      <c r="C2263" s="19">
        <v>4928</v>
      </c>
      <c r="D2263" s="19">
        <v>5037.5</v>
      </c>
      <c r="E2263" s="19">
        <v>4820.5</v>
      </c>
      <c r="F2263" s="19">
        <v>4823</v>
      </c>
    </row>
    <row r="2264" spans="2:6" x14ac:dyDescent="0.25">
      <c r="B2264" s="20">
        <v>20081114</v>
      </c>
      <c r="C2264" s="19">
        <v>5149</v>
      </c>
      <c r="D2264" s="19">
        <v>5198</v>
      </c>
      <c r="E2264" s="19">
        <v>4966.5</v>
      </c>
      <c r="F2264" s="19">
        <v>5038</v>
      </c>
    </row>
    <row r="2265" spans="2:6" x14ac:dyDescent="0.25">
      <c r="B2265" s="20">
        <v>20081117</v>
      </c>
      <c r="C2265" s="19">
        <v>5000.5</v>
      </c>
      <c r="D2265" s="19">
        <v>5055</v>
      </c>
      <c r="E2265" s="19">
        <v>4833</v>
      </c>
      <c r="F2265" s="19">
        <v>4967</v>
      </c>
    </row>
    <row r="2266" spans="2:6" x14ac:dyDescent="0.25">
      <c r="B2266" s="20">
        <v>20081118</v>
      </c>
      <c r="C2266" s="19">
        <v>4862</v>
      </c>
      <c r="D2266" s="19">
        <v>4942.5</v>
      </c>
      <c r="E2266" s="19">
        <v>4764</v>
      </c>
      <c r="F2266" s="19">
        <v>4876</v>
      </c>
    </row>
    <row r="2267" spans="2:6" x14ac:dyDescent="0.25">
      <c r="B2267" s="20">
        <v>20081119</v>
      </c>
      <c r="C2267" s="19">
        <v>4932.5</v>
      </c>
      <c r="D2267" s="19">
        <v>4946</v>
      </c>
      <c r="E2267" s="19">
        <v>4650</v>
      </c>
      <c r="F2267" s="19">
        <v>4686</v>
      </c>
    </row>
    <row r="2268" spans="2:6" x14ac:dyDescent="0.25">
      <c r="B2268" s="20">
        <v>20081120</v>
      </c>
      <c r="C2268" s="19">
        <v>4548</v>
      </c>
      <c r="D2268" s="19">
        <v>4653.5</v>
      </c>
      <c r="E2268" s="19">
        <v>4428.5</v>
      </c>
      <c r="F2268" s="19">
        <v>4603</v>
      </c>
    </row>
    <row r="2269" spans="2:6" x14ac:dyDescent="0.25">
      <c r="B2269" s="20">
        <v>20081121</v>
      </c>
      <c r="C2269" s="19">
        <v>4497</v>
      </c>
      <c r="D2269" s="19">
        <v>4615.5</v>
      </c>
      <c r="E2269" s="19">
        <v>4350</v>
      </c>
      <c r="F2269" s="19">
        <v>4435.5</v>
      </c>
    </row>
    <row r="2270" spans="2:6" x14ac:dyDescent="0.25">
      <c r="B2270" s="20">
        <v>20081124</v>
      </c>
      <c r="C2270" s="19">
        <v>4570</v>
      </c>
      <c r="D2270" s="19">
        <v>4897.5</v>
      </c>
      <c r="E2270" s="19">
        <v>4472.5</v>
      </c>
      <c r="F2270" s="19">
        <v>4859.5</v>
      </c>
    </row>
    <row r="2271" spans="2:6" x14ac:dyDescent="0.25">
      <c r="B2271" s="20">
        <v>20081125</v>
      </c>
      <c r="C2271" s="19">
        <v>4887</v>
      </c>
      <c r="D2271" s="19">
        <v>5016</v>
      </c>
      <c r="E2271" s="19">
        <v>4774</v>
      </c>
      <c r="F2271" s="19">
        <v>4809.5</v>
      </c>
    </row>
    <row r="2272" spans="2:6" x14ac:dyDescent="0.25">
      <c r="B2272" s="20">
        <v>20081126</v>
      </c>
      <c r="C2272" s="19">
        <v>4842</v>
      </c>
      <c r="D2272" s="19">
        <v>4934</v>
      </c>
      <c r="E2272" s="19">
        <v>4735.5</v>
      </c>
      <c r="F2272" s="19">
        <v>4897.5</v>
      </c>
    </row>
    <row r="2273" spans="2:6" x14ac:dyDescent="0.25">
      <c r="B2273" s="20">
        <v>20081127</v>
      </c>
      <c r="C2273" s="19">
        <v>4941</v>
      </c>
      <c r="D2273" s="19">
        <v>5001</v>
      </c>
      <c r="E2273" s="19">
        <v>4903</v>
      </c>
      <c r="F2273" s="19">
        <v>4973.5</v>
      </c>
    </row>
    <row r="2274" spans="2:6" x14ac:dyDescent="0.25">
      <c r="B2274" s="20">
        <v>20081128</v>
      </c>
      <c r="C2274" s="19">
        <v>4978</v>
      </c>
      <c r="D2274" s="19">
        <v>5023</v>
      </c>
      <c r="E2274" s="19">
        <v>4880.5</v>
      </c>
      <c r="F2274" s="19">
        <v>4990.5</v>
      </c>
    </row>
    <row r="2275" spans="2:6" x14ac:dyDescent="0.25">
      <c r="B2275" s="20">
        <v>20081201</v>
      </c>
      <c r="C2275" s="19">
        <v>4956</v>
      </c>
      <c r="D2275" s="19">
        <v>4984.5</v>
      </c>
      <c r="E2275" s="19">
        <v>4680.5</v>
      </c>
      <c r="F2275" s="19">
        <v>4685.5</v>
      </c>
    </row>
    <row r="2276" spans="2:6" x14ac:dyDescent="0.25">
      <c r="B2276" s="20">
        <v>20081202</v>
      </c>
      <c r="C2276" s="19">
        <v>4656</v>
      </c>
      <c r="D2276" s="19">
        <v>4890</v>
      </c>
      <c r="E2276" s="19">
        <v>4616</v>
      </c>
      <c r="F2276" s="19">
        <v>4864</v>
      </c>
    </row>
    <row r="2277" spans="2:6" x14ac:dyDescent="0.25">
      <c r="B2277" s="20">
        <v>20081203</v>
      </c>
      <c r="C2277" s="19">
        <v>4826</v>
      </c>
      <c r="D2277" s="19">
        <v>4932</v>
      </c>
      <c r="E2277" s="19">
        <v>4689.5</v>
      </c>
      <c r="F2277" s="19">
        <v>4889.5</v>
      </c>
    </row>
    <row r="2278" spans="2:6" x14ac:dyDescent="0.25">
      <c r="B2278" s="20">
        <v>20081204</v>
      </c>
      <c r="C2278" s="19">
        <v>4869.5</v>
      </c>
      <c r="D2278" s="19">
        <v>5048</v>
      </c>
      <c r="E2278" s="19">
        <v>4802</v>
      </c>
      <c r="F2278" s="19">
        <v>4852</v>
      </c>
    </row>
    <row r="2279" spans="2:6" x14ac:dyDescent="0.25">
      <c r="B2279" s="20">
        <v>20081205</v>
      </c>
      <c r="C2279" s="19">
        <v>4808</v>
      </c>
      <c r="D2279" s="19">
        <v>4843</v>
      </c>
      <c r="E2279" s="19">
        <v>4633.5</v>
      </c>
      <c r="F2279" s="19">
        <v>4704</v>
      </c>
    </row>
    <row r="2280" spans="2:6" x14ac:dyDescent="0.25">
      <c r="B2280" s="20">
        <v>20081208</v>
      </c>
      <c r="C2280" s="19">
        <v>4939</v>
      </c>
      <c r="D2280" s="19">
        <v>5087.5</v>
      </c>
      <c r="E2280" s="19">
        <v>4918.5</v>
      </c>
      <c r="F2280" s="19">
        <v>5006.5</v>
      </c>
    </row>
    <row r="2281" spans="2:6" x14ac:dyDescent="0.25">
      <c r="B2281" s="20">
        <v>20081209</v>
      </c>
      <c r="C2281" s="19">
        <v>4995</v>
      </c>
      <c r="D2281" s="19">
        <v>5163.5</v>
      </c>
      <c r="E2281" s="19">
        <v>4934</v>
      </c>
      <c r="F2281" s="19">
        <v>5073</v>
      </c>
    </row>
    <row r="2282" spans="2:6" x14ac:dyDescent="0.25">
      <c r="B2282" s="20">
        <v>20081210</v>
      </c>
      <c r="C2282" s="19">
        <v>5099.5</v>
      </c>
      <c r="D2282" s="19">
        <v>5156</v>
      </c>
      <c r="E2282" s="19">
        <v>5053.5</v>
      </c>
      <c r="F2282" s="19">
        <v>5119</v>
      </c>
    </row>
    <row r="2283" spans="2:6" x14ac:dyDescent="0.25">
      <c r="B2283" s="20">
        <v>20081211</v>
      </c>
      <c r="C2283" s="19">
        <v>5101</v>
      </c>
      <c r="D2283" s="19">
        <v>5135</v>
      </c>
      <c r="E2283" s="19">
        <v>5023</v>
      </c>
      <c r="F2283" s="19">
        <v>5100.5</v>
      </c>
    </row>
    <row r="2284" spans="2:6" x14ac:dyDescent="0.25">
      <c r="B2284" s="20">
        <v>20081212</v>
      </c>
      <c r="C2284" s="19">
        <v>4889</v>
      </c>
      <c r="D2284" s="19">
        <v>5048</v>
      </c>
      <c r="E2284" s="19">
        <v>4831</v>
      </c>
      <c r="F2284" s="19">
        <v>5041</v>
      </c>
    </row>
    <row r="2285" spans="2:6" x14ac:dyDescent="0.25">
      <c r="B2285" s="20">
        <v>20081215</v>
      </c>
      <c r="C2285" s="19">
        <v>5082</v>
      </c>
      <c r="D2285" s="19">
        <v>5107</v>
      </c>
      <c r="E2285" s="19">
        <v>4936.5</v>
      </c>
      <c r="F2285" s="19">
        <v>4981</v>
      </c>
    </row>
    <row r="2286" spans="2:6" x14ac:dyDescent="0.25">
      <c r="B2286" s="20">
        <v>20081216</v>
      </c>
      <c r="C2286" s="19">
        <v>4987.5</v>
      </c>
      <c r="D2286" s="19">
        <v>5074.5</v>
      </c>
      <c r="E2286" s="19">
        <v>4960.5</v>
      </c>
      <c r="F2286" s="19">
        <v>5040</v>
      </c>
    </row>
    <row r="2287" spans="2:6" x14ac:dyDescent="0.25">
      <c r="B2287" s="20">
        <v>20081217</v>
      </c>
      <c r="C2287" s="19">
        <v>5127</v>
      </c>
      <c r="D2287" s="19">
        <v>5127</v>
      </c>
      <c r="E2287" s="19">
        <v>4956</v>
      </c>
      <c r="F2287" s="19">
        <v>5068</v>
      </c>
    </row>
    <row r="2288" spans="2:6" x14ac:dyDescent="0.25">
      <c r="B2288" s="20">
        <v>20081218</v>
      </c>
      <c r="C2288" s="19">
        <v>5050.5</v>
      </c>
      <c r="D2288" s="19">
        <v>5103.5</v>
      </c>
      <c r="E2288" s="19">
        <v>5027</v>
      </c>
      <c r="F2288" s="19">
        <v>5086</v>
      </c>
    </row>
    <row r="2289" spans="2:6" x14ac:dyDescent="0.25">
      <c r="B2289" s="20">
        <v>20081219</v>
      </c>
      <c r="C2289" s="19">
        <v>5020</v>
      </c>
      <c r="D2289" s="19">
        <v>5103.5</v>
      </c>
      <c r="E2289" s="19">
        <v>4959</v>
      </c>
      <c r="F2289" s="19">
        <v>4995</v>
      </c>
    </row>
    <row r="2290" spans="2:6" x14ac:dyDescent="0.25">
      <c r="B2290" s="20">
        <v>20081222</v>
      </c>
      <c r="C2290" s="19">
        <v>5001</v>
      </c>
      <c r="D2290" s="19">
        <v>5014.5</v>
      </c>
      <c r="E2290" s="19">
        <v>4885</v>
      </c>
      <c r="F2290" s="19">
        <v>4946.5</v>
      </c>
    </row>
    <row r="2291" spans="2:6" x14ac:dyDescent="0.25">
      <c r="B2291" s="20">
        <v>20081223</v>
      </c>
      <c r="C2291" s="19">
        <v>4931</v>
      </c>
      <c r="D2291" s="19">
        <v>5033.5</v>
      </c>
      <c r="E2291" s="19">
        <v>4915</v>
      </c>
      <c r="F2291" s="19">
        <v>4939</v>
      </c>
    </row>
    <row r="2292" spans="2:6" x14ac:dyDescent="0.25">
      <c r="B2292" s="20">
        <v>20081229</v>
      </c>
      <c r="C2292" s="19">
        <v>4961</v>
      </c>
      <c r="D2292" s="19">
        <v>5045</v>
      </c>
      <c r="E2292" s="19">
        <v>4950</v>
      </c>
      <c r="F2292" s="19">
        <v>5007</v>
      </c>
    </row>
    <row r="2293" spans="2:6" x14ac:dyDescent="0.25">
      <c r="B2293" s="20">
        <v>20081230</v>
      </c>
      <c r="C2293" s="19">
        <v>5051</v>
      </c>
      <c r="D2293" s="19">
        <v>5125.5</v>
      </c>
      <c r="E2293" s="19">
        <v>5049</v>
      </c>
      <c r="F2293" s="19">
        <v>5125.5</v>
      </c>
    </row>
    <row r="2294" spans="2:6" x14ac:dyDescent="0.25">
      <c r="B2294" s="20">
        <v>20090102</v>
      </c>
      <c r="C2294" s="19">
        <v>5176</v>
      </c>
      <c r="D2294" s="19">
        <v>5307</v>
      </c>
      <c r="E2294" s="19">
        <v>5154</v>
      </c>
      <c r="F2294" s="19">
        <v>5294</v>
      </c>
    </row>
    <row r="2295" spans="2:6" x14ac:dyDescent="0.25">
      <c r="B2295" s="20">
        <v>20090105</v>
      </c>
      <c r="C2295" s="19">
        <v>5323</v>
      </c>
      <c r="D2295" s="19">
        <v>5348</v>
      </c>
      <c r="E2295" s="19">
        <v>5257.5</v>
      </c>
      <c r="F2295" s="19">
        <v>5304.5</v>
      </c>
    </row>
    <row r="2296" spans="2:6" x14ac:dyDescent="0.25">
      <c r="B2296" s="20">
        <v>20090106</v>
      </c>
      <c r="C2296" s="19">
        <v>5313</v>
      </c>
      <c r="D2296" s="19">
        <v>5429.5</v>
      </c>
      <c r="E2296" s="19">
        <v>5269.5</v>
      </c>
      <c r="F2296" s="19">
        <v>5350</v>
      </c>
    </row>
    <row r="2297" spans="2:6" x14ac:dyDescent="0.25">
      <c r="B2297" s="20">
        <v>20090107</v>
      </c>
      <c r="C2297" s="19">
        <v>5316</v>
      </c>
      <c r="D2297" s="19">
        <v>5325.5</v>
      </c>
      <c r="E2297" s="19">
        <v>5224.5</v>
      </c>
      <c r="F2297" s="19">
        <v>5243</v>
      </c>
    </row>
    <row r="2298" spans="2:6" x14ac:dyDescent="0.25">
      <c r="B2298" s="20">
        <v>20090108</v>
      </c>
      <c r="C2298" s="19">
        <v>5206</v>
      </c>
      <c r="D2298" s="19">
        <v>5226.5</v>
      </c>
      <c r="E2298" s="19">
        <v>5128.5</v>
      </c>
      <c r="F2298" s="19">
        <v>5201.5</v>
      </c>
    </row>
    <row r="2299" spans="2:6" x14ac:dyDescent="0.25">
      <c r="B2299" s="20">
        <v>20090109</v>
      </c>
      <c r="C2299" s="19">
        <v>5209</v>
      </c>
      <c r="D2299" s="19">
        <v>5244.5</v>
      </c>
      <c r="E2299" s="19">
        <v>5049.5</v>
      </c>
      <c r="F2299" s="19">
        <v>5087</v>
      </c>
    </row>
    <row r="2300" spans="2:6" x14ac:dyDescent="0.25">
      <c r="B2300" s="20">
        <v>20090112</v>
      </c>
      <c r="C2300" s="19">
        <v>5056</v>
      </c>
      <c r="D2300" s="19">
        <v>5100</v>
      </c>
      <c r="E2300" s="19">
        <v>5001</v>
      </c>
      <c r="F2300" s="19">
        <v>5010</v>
      </c>
    </row>
    <row r="2301" spans="2:6" x14ac:dyDescent="0.25">
      <c r="B2301" s="20">
        <v>20090113</v>
      </c>
      <c r="C2301" s="19">
        <v>4989</v>
      </c>
      <c r="D2301" s="19">
        <v>4989</v>
      </c>
      <c r="E2301" s="19">
        <v>4902</v>
      </c>
      <c r="F2301" s="19">
        <v>4939.5</v>
      </c>
    </row>
    <row r="2302" spans="2:6" x14ac:dyDescent="0.25">
      <c r="B2302" s="20">
        <v>20090114</v>
      </c>
      <c r="C2302" s="19">
        <v>4982</v>
      </c>
      <c r="D2302" s="19">
        <v>4986</v>
      </c>
      <c r="E2302" s="19">
        <v>4683.5</v>
      </c>
      <c r="F2302" s="19">
        <v>4727.5</v>
      </c>
    </row>
    <row r="2303" spans="2:6" x14ac:dyDescent="0.25">
      <c r="B2303" s="20">
        <v>20090115</v>
      </c>
      <c r="C2303" s="19">
        <v>4676</v>
      </c>
      <c r="D2303" s="19">
        <v>4758</v>
      </c>
      <c r="E2303" s="19">
        <v>4595</v>
      </c>
      <c r="F2303" s="19">
        <v>4618.5</v>
      </c>
    </row>
    <row r="2304" spans="2:6" x14ac:dyDescent="0.25">
      <c r="B2304" s="20">
        <v>20090116</v>
      </c>
      <c r="C2304" s="19">
        <v>4718</v>
      </c>
      <c r="D2304" s="19">
        <v>4779</v>
      </c>
      <c r="E2304" s="19">
        <v>4602</v>
      </c>
      <c r="F2304" s="19">
        <v>4635</v>
      </c>
    </row>
    <row r="2305" spans="2:6" x14ac:dyDescent="0.25">
      <c r="B2305" s="20">
        <v>20090119</v>
      </c>
      <c r="C2305" s="19">
        <v>4720.5</v>
      </c>
      <c r="D2305" s="19">
        <v>4757</v>
      </c>
      <c r="E2305" s="19">
        <v>4550</v>
      </c>
      <c r="F2305" s="19">
        <v>4605</v>
      </c>
    </row>
    <row r="2306" spans="2:6" x14ac:dyDescent="0.25">
      <c r="B2306" s="20">
        <v>20090120</v>
      </c>
      <c r="C2306" s="19">
        <v>4621</v>
      </c>
      <c r="D2306" s="19">
        <v>4684.5</v>
      </c>
      <c r="E2306" s="19">
        <v>4519</v>
      </c>
      <c r="F2306" s="19">
        <v>4542</v>
      </c>
    </row>
    <row r="2307" spans="2:6" x14ac:dyDescent="0.25">
      <c r="B2307" s="20">
        <v>20090121</v>
      </c>
      <c r="C2307" s="19">
        <v>4524.5</v>
      </c>
      <c r="D2307" s="19">
        <v>4616</v>
      </c>
      <c r="E2307" s="19">
        <v>4439.5</v>
      </c>
      <c r="F2307" s="19">
        <v>4583</v>
      </c>
    </row>
    <row r="2308" spans="2:6" x14ac:dyDescent="0.25">
      <c r="B2308" s="20">
        <v>20090122</v>
      </c>
      <c r="C2308" s="19">
        <v>4641</v>
      </c>
      <c r="D2308" s="19">
        <v>4668.5</v>
      </c>
      <c r="E2308" s="19">
        <v>4485.5</v>
      </c>
      <c r="F2308" s="19">
        <v>4518</v>
      </c>
    </row>
    <row r="2309" spans="2:6" x14ac:dyDescent="0.25">
      <c r="B2309" s="20">
        <v>20090123</v>
      </c>
      <c r="C2309" s="19">
        <v>4526</v>
      </c>
      <c r="D2309" s="19">
        <v>4527.5</v>
      </c>
      <c r="E2309" s="19">
        <v>4366</v>
      </c>
      <c r="F2309" s="19">
        <v>4476</v>
      </c>
    </row>
    <row r="2310" spans="2:6" x14ac:dyDescent="0.25">
      <c r="B2310" s="20">
        <v>20090126</v>
      </c>
      <c r="C2310" s="19">
        <v>4435.5</v>
      </c>
      <c r="D2310" s="19">
        <v>4674</v>
      </c>
      <c r="E2310" s="19">
        <v>4432.5</v>
      </c>
      <c r="F2310" s="19">
        <v>4617</v>
      </c>
    </row>
    <row r="2311" spans="2:6" x14ac:dyDescent="0.25">
      <c r="B2311" s="20">
        <v>20090127</v>
      </c>
      <c r="C2311" s="19">
        <v>4620.5</v>
      </c>
      <c r="D2311" s="19">
        <v>4664</v>
      </c>
      <c r="E2311" s="19">
        <v>4562.5</v>
      </c>
      <c r="F2311" s="19">
        <v>4637</v>
      </c>
    </row>
    <row r="2312" spans="2:6" x14ac:dyDescent="0.25">
      <c r="B2312" s="20">
        <v>20090128</v>
      </c>
      <c r="C2312" s="19">
        <v>4673.5</v>
      </c>
      <c r="D2312" s="19">
        <v>4833.5</v>
      </c>
      <c r="E2312" s="19">
        <v>4671</v>
      </c>
      <c r="F2312" s="19">
        <v>4811</v>
      </c>
    </row>
    <row r="2313" spans="2:6" x14ac:dyDescent="0.25">
      <c r="B2313" s="20">
        <v>20090129</v>
      </c>
      <c r="C2313" s="19">
        <v>4821</v>
      </c>
      <c r="D2313" s="19">
        <v>4827.5</v>
      </c>
      <c r="E2313" s="19">
        <v>4682.5</v>
      </c>
      <c r="F2313" s="19">
        <v>4685</v>
      </c>
    </row>
    <row r="2314" spans="2:6" x14ac:dyDescent="0.25">
      <c r="B2314" s="20">
        <v>20090130</v>
      </c>
      <c r="C2314" s="19">
        <v>4716.5</v>
      </c>
      <c r="D2314" s="19">
        <v>4752</v>
      </c>
      <c r="E2314" s="19">
        <v>4608</v>
      </c>
      <c r="F2314" s="19">
        <v>4667.5</v>
      </c>
    </row>
    <row r="2315" spans="2:6" x14ac:dyDescent="0.25">
      <c r="B2315" s="20">
        <v>20090202</v>
      </c>
      <c r="C2315" s="19">
        <v>4605.5</v>
      </c>
      <c r="D2315" s="19">
        <v>4606</v>
      </c>
      <c r="E2315" s="19">
        <v>4493.5</v>
      </c>
      <c r="F2315" s="19">
        <v>4595.5</v>
      </c>
    </row>
    <row r="2316" spans="2:6" x14ac:dyDescent="0.25">
      <c r="B2316" s="20">
        <v>20090203</v>
      </c>
      <c r="C2316" s="19">
        <v>4567</v>
      </c>
      <c r="D2316" s="19">
        <v>4685.5</v>
      </c>
      <c r="E2316" s="19">
        <v>4517.5</v>
      </c>
      <c r="F2316" s="19">
        <v>4654</v>
      </c>
    </row>
    <row r="2317" spans="2:6" x14ac:dyDescent="0.25">
      <c r="B2317" s="20">
        <v>20090204</v>
      </c>
      <c r="C2317" s="19">
        <v>4692.5</v>
      </c>
      <c r="D2317" s="19">
        <v>4845</v>
      </c>
      <c r="E2317" s="19">
        <v>4670</v>
      </c>
      <c r="F2317" s="19">
        <v>4770</v>
      </c>
    </row>
    <row r="2318" spans="2:6" x14ac:dyDescent="0.25">
      <c r="B2318" s="20">
        <v>20090205</v>
      </c>
      <c r="C2318" s="19">
        <v>4716</v>
      </c>
      <c r="D2318" s="19">
        <v>4863</v>
      </c>
      <c r="E2318" s="19">
        <v>4682.5</v>
      </c>
      <c r="F2318" s="19">
        <v>4845</v>
      </c>
    </row>
    <row r="2319" spans="2:6" x14ac:dyDescent="0.25">
      <c r="B2319" s="20">
        <v>20090206</v>
      </c>
      <c r="C2319" s="19">
        <v>4813.5</v>
      </c>
      <c r="D2319" s="19">
        <v>4953</v>
      </c>
      <c r="E2319" s="19">
        <v>4801</v>
      </c>
      <c r="F2319" s="19">
        <v>4948</v>
      </c>
    </row>
    <row r="2320" spans="2:6" x14ac:dyDescent="0.25">
      <c r="B2320" s="20">
        <v>20090209</v>
      </c>
      <c r="C2320" s="19">
        <v>4910.5</v>
      </c>
      <c r="D2320" s="19">
        <v>4985</v>
      </c>
      <c r="E2320" s="19">
        <v>4892</v>
      </c>
      <c r="F2320" s="19">
        <v>4970</v>
      </c>
    </row>
    <row r="2321" spans="2:6" x14ac:dyDescent="0.25">
      <c r="B2321" s="20">
        <v>20090210</v>
      </c>
      <c r="C2321" s="19">
        <v>4917</v>
      </c>
      <c r="D2321" s="19">
        <v>4944.5</v>
      </c>
      <c r="E2321" s="19">
        <v>4765.5</v>
      </c>
      <c r="F2321" s="19">
        <v>4785</v>
      </c>
    </row>
    <row r="2322" spans="2:6" x14ac:dyDescent="0.25">
      <c r="B2322" s="20">
        <v>20090211</v>
      </c>
      <c r="C2322" s="19">
        <v>4781</v>
      </c>
      <c r="D2322" s="19">
        <v>4839</v>
      </c>
      <c r="E2322" s="19">
        <v>4760</v>
      </c>
      <c r="F2322" s="19">
        <v>4812</v>
      </c>
    </row>
    <row r="2323" spans="2:6" x14ac:dyDescent="0.25">
      <c r="B2323" s="20">
        <v>20090212</v>
      </c>
      <c r="C2323" s="19">
        <v>4798</v>
      </c>
      <c r="D2323" s="19">
        <v>4817</v>
      </c>
      <c r="E2323" s="19">
        <v>4665</v>
      </c>
      <c r="F2323" s="19">
        <v>4709.5</v>
      </c>
    </row>
    <row r="2324" spans="2:6" x14ac:dyDescent="0.25">
      <c r="B2324" s="20">
        <v>20090213</v>
      </c>
      <c r="C2324" s="19">
        <v>4768</v>
      </c>
      <c r="D2324" s="19">
        <v>4804.5</v>
      </c>
      <c r="E2324" s="19">
        <v>4681.5</v>
      </c>
      <c r="F2324" s="19">
        <v>4688.5</v>
      </c>
    </row>
    <row r="2325" spans="2:6" x14ac:dyDescent="0.25">
      <c r="B2325" s="20">
        <v>20090216</v>
      </c>
      <c r="C2325" s="19">
        <v>4662</v>
      </c>
      <c r="D2325" s="19">
        <v>4718</v>
      </c>
      <c r="E2325" s="19">
        <v>4644</v>
      </c>
      <c r="F2325" s="19">
        <v>4654.5</v>
      </c>
    </row>
    <row r="2326" spans="2:6" x14ac:dyDescent="0.25">
      <c r="B2326" s="20">
        <v>20090217</v>
      </c>
      <c r="C2326" s="19">
        <v>4630.5</v>
      </c>
      <c r="D2326" s="19">
        <v>4636.5</v>
      </c>
      <c r="E2326" s="19">
        <v>4489.5</v>
      </c>
      <c r="F2326" s="19">
        <v>4513</v>
      </c>
    </row>
    <row r="2327" spans="2:6" x14ac:dyDescent="0.25">
      <c r="B2327" s="20">
        <v>20090218</v>
      </c>
      <c r="C2327" s="19">
        <v>4513</v>
      </c>
      <c r="D2327" s="19">
        <v>4546.5</v>
      </c>
      <c r="E2327" s="19">
        <v>4416.5</v>
      </c>
      <c r="F2327" s="19">
        <v>4510</v>
      </c>
    </row>
    <row r="2328" spans="2:6" x14ac:dyDescent="0.25">
      <c r="B2328" s="20">
        <v>20090219</v>
      </c>
      <c r="C2328" s="19">
        <v>4491</v>
      </c>
      <c r="D2328" s="19">
        <v>4570</v>
      </c>
      <c r="E2328" s="19">
        <v>4457.5</v>
      </c>
      <c r="F2328" s="19">
        <v>4479.5</v>
      </c>
    </row>
    <row r="2329" spans="2:6" x14ac:dyDescent="0.25">
      <c r="B2329" s="20">
        <v>20090220</v>
      </c>
      <c r="C2329" s="19">
        <v>4413.5</v>
      </c>
      <c r="D2329" s="19">
        <v>4434</v>
      </c>
      <c r="E2329" s="19">
        <v>4279</v>
      </c>
      <c r="F2329" s="19">
        <v>4300</v>
      </c>
    </row>
    <row r="2330" spans="2:6" x14ac:dyDescent="0.25">
      <c r="B2330" s="20">
        <v>20090223</v>
      </c>
      <c r="C2330" s="19">
        <v>4345</v>
      </c>
      <c r="D2330" s="19">
        <v>4407.5</v>
      </c>
      <c r="E2330" s="19">
        <v>4176</v>
      </c>
      <c r="F2330" s="19">
        <v>4177</v>
      </c>
    </row>
    <row r="2331" spans="2:6" x14ac:dyDescent="0.25">
      <c r="B2331" s="20">
        <v>20090224</v>
      </c>
      <c r="C2331" s="19">
        <v>4194</v>
      </c>
      <c r="D2331" s="19">
        <v>4226.5</v>
      </c>
      <c r="E2331" s="19">
        <v>4108.5</v>
      </c>
      <c r="F2331" s="19">
        <v>4192.5</v>
      </c>
    </row>
    <row r="2332" spans="2:6" x14ac:dyDescent="0.25">
      <c r="B2332" s="20">
        <v>20090225</v>
      </c>
      <c r="C2332" s="19">
        <v>4220</v>
      </c>
      <c r="D2332" s="19">
        <v>4271</v>
      </c>
      <c r="E2332" s="19">
        <v>4081.5</v>
      </c>
      <c r="F2332" s="19">
        <v>4122</v>
      </c>
    </row>
    <row r="2333" spans="2:6" x14ac:dyDescent="0.25">
      <c r="B2333" s="20">
        <v>20090226</v>
      </c>
      <c r="C2333" s="19">
        <v>4161.5</v>
      </c>
      <c r="D2333" s="19">
        <v>4283.5</v>
      </c>
      <c r="E2333" s="19">
        <v>4142</v>
      </c>
      <c r="F2333" s="19">
        <v>4206.5</v>
      </c>
    </row>
    <row r="2334" spans="2:6" x14ac:dyDescent="0.25">
      <c r="B2334" s="20">
        <v>20090227</v>
      </c>
      <c r="C2334" s="19">
        <v>4164.5</v>
      </c>
      <c r="D2334" s="19">
        <v>4195.5</v>
      </c>
      <c r="E2334" s="19">
        <v>4052.5</v>
      </c>
      <c r="F2334" s="19">
        <v>4163.5</v>
      </c>
    </row>
    <row r="2335" spans="2:6" x14ac:dyDescent="0.25">
      <c r="B2335" s="20">
        <v>20090302</v>
      </c>
      <c r="C2335" s="19">
        <v>4064.5</v>
      </c>
      <c r="D2335" s="19">
        <v>4077.5</v>
      </c>
      <c r="E2335" s="19">
        <v>3970.5</v>
      </c>
      <c r="F2335" s="19">
        <v>3978</v>
      </c>
    </row>
    <row r="2336" spans="2:6" x14ac:dyDescent="0.25">
      <c r="B2336" s="20">
        <v>20090303</v>
      </c>
      <c r="C2336" s="19">
        <v>4025</v>
      </c>
      <c r="D2336" s="19">
        <v>4050</v>
      </c>
      <c r="E2336" s="19">
        <v>3960</v>
      </c>
      <c r="F2336" s="19">
        <v>3997.5</v>
      </c>
    </row>
    <row r="2337" spans="2:6" x14ac:dyDescent="0.25">
      <c r="B2337" s="20">
        <v>20090304</v>
      </c>
      <c r="C2337" s="19">
        <v>4021</v>
      </c>
      <c r="D2337" s="19">
        <v>4194</v>
      </c>
      <c r="E2337" s="19">
        <v>4016</v>
      </c>
      <c r="F2337" s="19">
        <v>4163.5</v>
      </c>
    </row>
    <row r="2338" spans="2:6" x14ac:dyDescent="0.25">
      <c r="B2338" s="20">
        <v>20090305</v>
      </c>
      <c r="C2338" s="19">
        <v>4124</v>
      </c>
      <c r="D2338" s="19">
        <v>4154.5</v>
      </c>
      <c r="E2338" s="19">
        <v>3959.5</v>
      </c>
      <c r="F2338" s="19">
        <v>3982</v>
      </c>
    </row>
    <row r="2339" spans="2:6" x14ac:dyDescent="0.25">
      <c r="B2339" s="20">
        <v>20090306</v>
      </c>
      <c r="C2339" s="19">
        <v>4004.5</v>
      </c>
      <c r="D2339" s="19">
        <v>4063</v>
      </c>
      <c r="E2339" s="19">
        <v>3927</v>
      </c>
      <c r="F2339" s="19">
        <v>3945</v>
      </c>
    </row>
    <row r="2340" spans="2:6" x14ac:dyDescent="0.25">
      <c r="B2340" s="20">
        <v>20090309</v>
      </c>
      <c r="C2340" s="19">
        <v>3965</v>
      </c>
      <c r="D2340" s="19">
        <v>4000</v>
      </c>
      <c r="E2340" s="19">
        <v>3879.5</v>
      </c>
      <c r="F2340" s="19">
        <v>3957</v>
      </c>
    </row>
    <row r="2341" spans="2:6" x14ac:dyDescent="0.25">
      <c r="B2341" s="20">
        <v>20090310</v>
      </c>
      <c r="C2341" s="19">
        <v>3972.5</v>
      </c>
      <c r="D2341" s="19">
        <v>4199</v>
      </c>
      <c r="E2341" s="19">
        <v>3958</v>
      </c>
      <c r="F2341" s="19">
        <v>4161</v>
      </c>
    </row>
    <row r="2342" spans="2:6" x14ac:dyDescent="0.25">
      <c r="B2342" s="20">
        <v>20090311</v>
      </c>
      <c r="C2342" s="19">
        <v>4156.5</v>
      </c>
      <c r="D2342" s="19">
        <v>4286</v>
      </c>
      <c r="E2342" s="19">
        <v>4119</v>
      </c>
      <c r="F2342" s="19">
        <v>4203.5</v>
      </c>
    </row>
    <row r="2343" spans="2:6" x14ac:dyDescent="0.25">
      <c r="B2343" s="20">
        <v>20090312</v>
      </c>
      <c r="C2343" s="19">
        <v>4165.5</v>
      </c>
      <c r="D2343" s="19">
        <v>4273.5</v>
      </c>
      <c r="E2343" s="19">
        <v>4092</v>
      </c>
      <c r="F2343" s="19">
        <v>4264</v>
      </c>
    </row>
    <row r="2344" spans="2:6" x14ac:dyDescent="0.25">
      <c r="B2344" s="20">
        <v>20090313</v>
      </c>
      <c r="C2344" s="19">
        <v>4299.5</v>
      </c>
      <c r="D2344" s="19">
        <v>4345</v>
      </c>
      <c r="E2344" s="19">
        <v>4227.5</v>
      </c>
      <c r="F2344" s="19">
        <v>4274.5</v>
      </c>
    </row>
    <row r="2345" spans="2:6" x14ac:dyDescent="0.25">
      <c r="B2345" s="20">
        <v>20090316</v>
      </c>
      <c r="C2345" s="19">
        <v>4296</v>
      </c>
      <c r="D2345" s="19">
        <v>4364</v>
      </c>
      <c r="E2345" s="19">
        <v>4273.5</v>
      </c>
      <c r="F2345" s="19">
        <v>4342</v>
      </c>
    </row>
    <row r="2346" spans="2:6" x14ac:dyDescent="0.25">
      <c r="B2346" s="20">
        <v>20090317</v>
      </c>
      <c r="C2346" s="19">
        <v>4329.5</v>
      </c>
      <c r="D2346" s="19">
        <v>4338</v>
      </c>
      <c r="E2346" s="19">
        <v>4238</v>
      </c>
      <c r="F2346" s="19">
        <v>4288.5</v>
      </c>
    </row>
    <row r="2347" spans="2:6" x14ac:dyDescent="0.25">
      <c r="B2347" s="20">
        <v>20090318</v>
      </c>
      <c r="C2347" s="19">
        <v>4340</v>
      </c>
      <c r="D2347" s="19">
        <v>4359</v>
      </c>
      <c r="E2347" s="19">
        <v>4238</v>
      </c>
      <c r="F2347" s="19">
        <v>4293</v>
      </c>
    </row>
    <row r="2348" spans="2:6" x14ac:dyDescent="0.25">
      <c r="B2348" s="20">
        <v>20090319</v>
      </c>
      <c r="C2348" s="19">
        <v>4331.5</v>
      </c>
      <c r="D2348" s="19">
        <v>4428</v>
      </c>
      <c r="E2348" s="19">
        <v>4294</v>
      </c>
      <c r="F2348" s="19">
        <v>4340</v>
      </c>
    </row>
    <row r="2349" spans="2:6" x14ac:dyDescent="0.25">
      <c r="B2349" s="20">
        <v>20090320</v>
      </c>
      <c r="C2349" s="19">
        <v>4302.5</v>
      </c>
      <c r="D2349" s="19">
        <v>4380</v>
      </c>
      <c r="E2349" s="19">
        <v>4287.5</v>
      </c>
      <c r="F2349" s="19">
        <v>4302</v>
      </c>
    </row>
    <row r="2350" spans="2:6" x14ac:dyDescent="0.25">
      <c r="B2350" s="20">
        <v>20090323</v>
      </c>
      <c r="C2350" s="19">
        <v>4402.5</v>
      </c>
      <c r="D2350" s="19">
        <v>4480.5</v>
      </c>
      <c r="E2350" s="19">
        <v>4392</v>
      </c>
      <c r="F2350" s="19">
        <v>4455.5</v>
      </c>
    </row>
    <row r="2351" spans="2:6" x14ac:dyDescent="0.25">
      <c r="B2351" s="20">
        <v>20090324</v>
      </c>
      <c r="C2351" s="19">
        <v>4523.5</v>
      </c>
      <c r="D2351" s="19">
        <v>4545.5</v>
      </c>
      <c r="E2351" s="19">
        <v>4445.5</v>
      </c>
      <c r="F2351" s="19">
        <v>4498</v>
      </c>
    </row>
    <row r="2352" spans="2:6" x14ac:dyDescent="0.25">
      <c r="B2352" s="20">
        <v>20090325</v>
      </c>
      <c r="C2352" s="19">
        <v>4475.5</v>
      </c>
      <c r="D2352" s="19">
        <v>4561.5</v>
      </c>
      <c r="E2352" s="19">
        <v>4435</v>
      </c>
      <c r="F2352" s="19">
        <v>4486</v>
      </c>
    </row>
    <row r="2353" spans="2:6" x14ac:dyDescent="0.25">
      <c r="B2353" s="20">
        <v>20090326</v>
      </c>
      <c r="C2353" s="19">
        <v>4537.5</v>
      </c>
      <c r="D2353" s="19">
        <v>4593</v>
      </c>
      <c r="E2353" s="19">
        <v>4510</v>
      </c>
      <c r="F2353" s="19">
        <v>4573.5</v>
      </c>
    </row>
    <row r="2354" spans="2:6" x14ac:dyDescent="0.25">
      <c r="B2354" s="20">
        <v>20090327</v>
      </c>
      <c r="C2354" s="19">
        <v>4551.5</v>
      </c>
      <c r="D2354" s="19">
        <v>4567.5</v>
      </c>
      <c r="E2354" s="19">
        <v>4450</v>
      </c>
      <c r="F2354" s="19">
        <v>4477.5</v>
      </c>
    </row>
    <row r="2355" spans="2:6" x14ac:dyDescent="0.25">
      <c r="B2355" s="20">
        <v>20090330</v>
      </c>
      <c r="C2355" s="19">
        <v>4452.5</v>
      </c>
      <c r="D2355" s="19">
        <v>4452.5</v>
      </c>
      <c r="E2355" s="19">
        <v>4264.5</v>
      </c>
      <c r="F2355" s="19">
        <v>4283.5</v>
      </c>
    </row>
    <row r="2356" spans="2:6" x14ac:dyDescent="0.25">
      <c r="B2356" s="20">
        <v>20090331</v>
      </c>
      <c r="C2356" s="19">
        <v>4284</v>
      </c>
      <c r="D2356" s="19">
        <v>4389</v>
      </c>
      <c r="E2356" s="19">
        <v>4284</v>
      </c>
      <c r="F2356" s="19">
        <v>4379.5</v>
      </c>
    </row>
    <row r="2357" spans="2:6" x14ac:dyDescent="0.25">
      <c r="B2357" s="20">
        <v>20090401</v>
      </c>
      <c r="C2357" s="19">
        <v>4341.5</v>
      </c>
      <c r="D2357" s="19">
        <v>4460.5</v>
      </c>
      <c r="E2357" s="19">
        <v>4288.5</v>
      </c>
      <c r="F2357" s="19">
        <v>4428</v>
      </c>
    </row>
    <row r="2358" spans="2:6" x14ac:dyDescent="0.25">
      <c r="B2358" s="20">
        <v>20090402</v>
      </c>
      <c r="C2358" s="19">
        <v>4519.5</v>
      </c>
      <c r="D2358" s="19">
        <v>4696</v>
      </c>
      <c r="E2358" s="19">
        <v>4507.5</v>
      </c>
      <c r="F2358" s="19">
        <v>4673.5</v>
      </c>
    </row>
    <row r="2359" spans="2:6" x14ac:dyDescent="0.25">
      <c r="B2359" s="20">
        <v>20090403</v>
      </c>
      <c r="C2359" s="19">
        <v>4659</v>
      </c>
      <c r="D2359" s="19">
        <v>4752.5</v>
      </c>
      <c r="E2359" s="19">
        <v>4626</v>
      </c>
      <c r="F2359" s="19">
        <v>4701</v>
      </c>
    </row>
    <row r="2360" spans="2:6" x14ac:dyDescent="0.25">
      <c r="B2360" s="20">
        <v>20090406</v>
      </c>
      <c r="C2360" s="19">
        <v>4741</v>
      </c>
      <c r="D2360" s="19">
        <v>4754</v>
      </c>
      <c r="E2360" s="19">
        <v>4596.5</v>
      </c>
      <c r="F2360" s="19">
        <v>4630.5</v>
      </c>
    </row>
    <row r="2361" spans="2:6" x14ac:dyDescent="0.25">
      <c r="B2361" s="20">
        <v>20090407</v>
      </c>
      <c r="C2361" s="19">
        <v>4674.5</v>
      </c>
      <c r="D2361" s="19">
        <v>4680.5</v>
      </c>
      <c r="E2361" s="19">
        <v>4567</v>
      </c>
      <c r="F2361" s="19">
        <v>4603</v>
      </c>
    </row>
    <row r="2362" spans="2:6" x14ac:dyDescent="0.25">
      <c r="B2362" s="20">
        <v>20090408</v>
      </c>
      <c r="C2362" s="19">
        <v>4542.5</v>
      </c>
      <c r="D2362" s="19">
        <v>4682</v>
      </c>
      <c r="E2362" s="19">
        <v>4514.5</v>
      </c>
      <c r="F2362" s="19">
        <v>4676</v>
      </c>
    </row>
    <row r="2363" spans="2:6" x14ac:dyDescent="0.25">
      <c r="B2363" s="20">
        <v>20090409</v>
      </c>
      <c r="C2363" s="19">
        <v>4699.5</v>
      </c>
      <c r="D2363" s="19">
        <v>4802.5</v>
      </c>
      <c r="E2363" s="19">
        <v>4668.5</v>
      </c>
      <c r="F2363" s="19">
        <v>4783</v>
      </c>
    </row>
    <row r="2364" spans="2:6" x14ac:dyDescent="0.25">
      <c r="B2364" s="20">
        <v>20090414</v>
      </c>
      <c r="C2364" s="19">
        <v>4768.5</v>
      </c>
      <c r="D2364" s="19">
        <v>4875.5</v>
      </c>
      <c r="E2364" s="19">
        <v>4753.5</v>
      </c>
      <c r="F2364" s="19">
        <v>4813.5</v>
      </c>
    </row>
    <row r="2365" spans="2:6" x14ac:dyDescent="0.25">
      <c r="B2365" s="20">
        <v>20090415</v>
      </c>
      <c r="C2365" s="19">
        <v>4790.5</v>
      </c>
      <c r="D2365" s="19">
        <v>4868.5</v>
      </c>
      <c r="E2365" s="19">
        <v>4777.5</v>
      </c>
      <c r="F2365" s="19">
        <v>4867</v>
      </c>
    </row>
    <row r="2366" spans="2:6" x14ac:dyDescent="0.25">
      <c r="B2366" s="20">
        <v>20090416</v>
      </c>
      <c r="C2366" s="19">
        <v>4863.5</v>
      </c>
      <c r="D2366" s="19">
        <v>4935</v>
      </c>
      <c r="E2366" s="19">
        <v>4821</v>
      </c>
      <c r="F2366" s="19">
        <v>4904</v>
      </c>
    </row>
    <row r="2367" spans="2:6" x14ac:dyDescent="0.25">
      <c r="B2367" s="20">
        <v>20090417</v>
      </c>
      <c r="C2367" s="19">
        <v>4902.5</v>
      </c>
      <c r="D2367" s="19">
        <v>4979.5</v>
      </c>
      <c r="E2367" s="19">
        <v>4880.5</v>
      </c>
      <c r="F2367" s="19">
        <v>4964</v>
      </c>
    </row>
    <row r="2368" spans="2:6" x14ac:dyDescent="0.25">
      <c r="B2368" s="20">
        <v>20090420</v>
      </c>
      <c r="C2368" s="19">
        <v>4949.5</v>
      </c>
      <c r="D2368" s="19">
        <v>4956.5</v>
      </c>
      <c r="E2368" s="19">
        <v>4759.5</v>
      </c>
      <c r="F2368" s="19">
        <v>4787</v>
      </c>
    </row>
    <row r="2369" spans="2:6" x14ac:dyDescent="0.25">
      <c r="B2369" s="20">
        <v>20090421</v>
      </c>
      <c r="C2369" s="19">
        <v>4795.5</v>
      </c>
      <c r="D2369" s="19">
        <v>4834.5</v>
      </c>
      <c r="E2369" s="19">
        <v>4681.5</v>
      </c>
      <c r="F2369" s="19">
        <v>4823</v>
      </c>
    </row>
    <row r="2370" spans="2:6" x14ac:dyDescent="0.25">
      <c r="B2370" s="20">
        <v>20090422</v>
      </c>
      <c r="C2370" s="19">
        <v>4809.5</v>
      </c>
      <c r="D2370" s="19">
        <v>4903</v>
      </c>
      <c r="E2370" s="19">
        <v>4746.5</v>
      </c>
      <c r="F2370" s="19">
        <v>4869</v>
      </c>
    </row>
    <row r="2371" spans="2:6" x14ac:dyDescent="0.25">
      <c r="B2371" s="20">
        <v>20090423</v>
      </c>
      <c r="C2371" s="19">
        <v>4851.5</v>
      </c>
      <c r="D2371" s="19">
        <v>4899</v>
      </c>
      <c r="E2371" s="19">
        <v>4811</v>
      </c>
      <c r="F2371" s="19">
        <v>4839</v>
      </c>
    </row>
    <row r="2372" spans="2:6" x14ac:dyDescent="0.25">
      <c r="B2372" s="20">
        <v>20090424</v>
      </c>
      <c r="C2372" s="19">
        <v>4850.5</v>
      </c>
      <c r="D2372" s="19">
        <v>4971</v>
      </c>
      <c r="E2372" s="19">
        <v>4838.5</v>
      </c>
      <c r="F2372" s="19">
        <v>4962.5</v>
      </c>
    </row>
    <row r="2373" spans="2:6" x14ac:dyDescent="0.25">
      <c r="B2373" s="20">
        <v>20090427</v>
      </c>
      <c r="C2373" s="19">
        <v>4920</v>
      </c>
      <c r="D2373" s="19">
        <v>5006</v>
      </c>
      <c r="E2373" s="19">
        <v>4861</v>
      </c>
      <c r="F2373" s="19">
        <v>4979.5</v>
      </c>
    </row>
    <row r="2374" spans="2:6" x14ac:dyDescent="0.25">
      <c r="B2374" s="20">
        <v>20090428</v>
      </c>
      <c r="C2374" s="19">
        <v>4924.5</v>
      </c>
      <c r="D2374" s="19">
        <v>4937.5</v>
      </c>
      <c r="E2374" s="19">
        <v>4838</v>
      </c>
      <c r="F2374" s="19">
        <v>4910.5</v>
      </c>
    </row>
    <row r="2375" spans="2:6" x14ac:dyDescent="0.25">
      <c r="B2375" s="20">
        <v>20090429</v>
      </c>
      <c r="C2375" s="19">
        <v>4922.5</v>
      </c>
      <c r="D2375" s="19">
        <v>5015.5</v>
      </c>
      <c r="E2375" s="19">
        <v>4910.5</v>
      </c>
      <c r="F2375" s="19">
        <v>4990</v>
      </c>
    </row>
    <row r="2376" spans="2:6" x14ac:dyDescent="0.25">
      <c r="B2376" s="20">
        <v>20090430</v>
      </c>
      <c r="C2376" s="19">
        <v>5005</v>
      </c>
      <c r="D2376" s="19">
        <v>5130</v>
      </c>
      <c r="E2376" s="19">
        <v>4996</v>
      </c>
      <c r="F2376" s="19">
        <v>5035.5</v>
      </c>
    </row>
    <row r="2377" spans="2:6" x14ac:dyDescent="0.25">
      <c r="B2377" s="20">
        <v>20090504</v>
      </c>
      <c r="C2377" s="19">
        <v>5103.5</v>
      </c>
      <c r="D2377" s="19">
        <v>5198.5</v>
      </c>
      <c r="E2377" s="19">
        <v>5092.5</v>
      </c>
      <c r="F2377" s="19">
        <v>5172.5</v>
      </c>
    </row>
    <row r="2378" spans="2:6" x14ac:dyDescent="0.25">
      <c r="B2378" s="20">
        <v>20090505</v>
      </c>
      <c r="C2378" s="19">
        <v>5188.5</v>
      </c>
      <c r="D2378" s="19">
        <v>5218.5</v>
      </c>
      <c r="E2378" s="19">
        <v>5132.5</v>
      </c>
      <c r="F2378" s="19">
        <v>5146</v>
      </c>
    </row>
    <row r="2379" spans="2:6" x14ac:dyDescent="0.25">
      <c r="B2379" s="20">
        <v>20090506</v>
      </c>
      <c r="C2379" s="19">
        <v>5129.5</v>
      </c>
      <c r="D2379" s="19">
        <v>5235.5</v>
      </c>
      <c r="E2379" s="19">
        <v>5113.5</v>
      </c>
      <c r="F2379" s="19">
        <v>5186</v>
      </c>
    </row>
    <row r="2380" spans="2:6" x14ac:dyDescent="0.25">
      <c r="B2380" s="20">
        <v>20090507</v>
      </c>
      <c r="C2380" s="19">
        <v>5211</v>
      </c>
      <c r="D2380" s="19">
        <v>5267.5</v>
      </c>
      <c r="E2380" s="19">
        <v>5077</v>
      </c>
      <c r="F2380" s="19">
        <v>5113.5</v>
      </c>
    </row>
    <row r="2381" spans="2:6" x14ac:dyDescent="0.25">
      <c r="B2381" s="20">
        <v>20090508</v>
      </c>
      <c r="C2381" s="19">
        <v>5155.5</v>
      </c>
      <c r="D2381" s="19">
        <v>5254</v>
      </c>
      <c r="E2381" s="19">
        <v>5134.5</v>
      </c>
      <c r="F2381" s="19">
        <v>5234</v>
      </c>
    </row>
    <row r="2382" spans="2:6" x14ac:dyDescent="0.25">
      <c r="B2382" s="20">
        <v>20090511</v>
      </c>
      <c r="C2382" s="19">
        <v>5205.5</v>
      </c>
      <c r="D2382" s="19">
        <v>5219.5</v>
      </c>
      <c r="E2382" s="19">
        <v>5117.5</v>
      </c>
      <c r="F2382" s="19">
        <v>5146</v>
      </c>
    </row>
    <row r="2383" spans="2:6" x14ac:dyDescent="0.25">
      <c r="B2383" s="20">
        <v>20090512</v>
      </c>
      <c r="C2383" s="19">
        <v>5122.5</v>
      </c>
      <c r="D2383" s="19">
        <v>5215.5</v>
      </c>
      <c r="E2383" s="19">
        <v>5104</v>
      </c>
      <c r="F2383" s="19">
        <v>5117.5</v>
      </c>
    </row>
    <row r="2384" spans="2:6" x14ac:dyDescent="0.25">
      <c r="B2384" s="20">
        <v>20090513</v>
      </c>
      <c r="C2384" s="19">
        <v>5192</v>
      </c>
      <c r="D2384" s="19">
        <v>5196</v>
      </c>
      <c r="E2384" s="19">
        <v>4994</v>
      </c>
      <c r="F2384" s="19">
        <v>4999</v>
      </c>
    </row>
    <row r="2385" spans="2:6" x14ac:dyDescent="0.25">
      <c r="B2385" s="20">
        <v>20090514</v>
      </c>
      <c r="C2385" s="19">
        <v>5010.5</v>
      </c>
      <c r="D2385" s="19">
        <v>5054</v>
      </c>
      <c r="E2385" s="19">
        <v>4939</v>
      </c>
      <c r="F2385" s="19">
        <v>5047.5</v>
      </c>
    </row>
    <row r="2386" spans="2:6" x14ac:dyDescent="0.25">
      <c r="B2386" s="20">
        <v>20090515</v>
      </c>
      <c r="C2386" s="19">
        <v>5033.5</v>
      </c>
      <c r="D2386" s="19">
        <v>5059.5</v>
      </c>
      <c r="E2386" s="19">
        <v>4967.5</v>
      </c>
      <c r="F2386" s="19">
        <v>4992</v>
      </c>
    </row>
    <row r="2387" spans="2:6" x14ac:dyDescent="0.25">
      <c r="B2387" s="20">
        <v>20090518</v>
      </c>
      <c r="C2387" s="19">
        <v>4957.5</v>
      </c>
      <c r="D2387" s="19">
        <v>5149.5</v>
      </c>
      <c r="E2387" s="19">
        <v>4941.5</v>
      </c>
      <c r="F2387" s="19">
        <v>5146.5</v>
      </c>
    </row>
    <row r="2388" spans="2:6" x14ac:dyDescent="0.25">
      <c r="B2388" s="20">
        <v>20090519</v>
      </c>
      <c r="C2388" s="19">
        <v>5175</v>
      </c>
      <c r="D2388" s="19">
        <v>5297</v>
      </c>
      <c r="E2388" s="19">
        <v>5169.5</v>
      </c>
      <c r="F2388" s="19">
        <v>5235.5</v>
      </c>
    </row>
    <row r="2389" spans="2:6" x14ac:dyDescent="0.25">
      <c r="B2389" s="20">
        <v>20090520</v>
      </c>
      <c r="C2389" s="19">
        <v>5236</v>
      </c>
      <c r="D2389" s="19">
        <v>5346</v>
      </c>
      <c r="E2389" s="19">
        <v>5221.5</v>
      </c>
      <c r="F2389" s="19">
        <v>5289.5</v>
      </c>
    </row>
    <row r="2390" spans="2:6" x14ac:dyDescent="0.25">
      <c r="B2390" s="20">
        <v>20090521</v>
      </c>
      <c r="C2390" s="19">
        <v>5257.5</v>
      </c>
      <c r="D2390" s="19">
        <v>5274</v>
      </c>
      <c r="E2390" s="19">
        <v>5160.5</v>
      </c>
      <c r="F2390" s="19">
        <v>5194</v>
      </c>
    </row>
    <row r="2391" spans="2:6" x14ac:dyDescent="0.25">
      <c r="B2391" s="20">
        <v>20090522</v>
      </c>
      <c r="C2391" s="19">
        <v>5194</v>
      </c>
      <c r="D2391" s="19">
        <v>5249.5</v>
      </c>
      <c r="E2391" s="19">
        <v>5152.5</v>
      </c>
      <c r="F2391" s="19">
        <v>5197</v>
      </c>
    </row>
    <row r="2392" spans="2:6" x14ac:dyDescent="0.25">
      <c r="B2392" s="20">
        <v>20090525</v>
      </c>
      <c r="C2392" s="19">
        <v>5197</v>
      </c>
      <c r="D2392" s="19">
        <v>5225.5</v>
      </c>
      <c r="E2392" s="19">
        <v>5111.5</v>
      </c>
      <c r="F2392" s="19">
        <v>5200.5</v>
      </c>
    </row>
    <row r="2393" spans="2:6" x14ac:dyDescent="0.25">
      <c r="B2393" s="20">
        <v>20090526</v>
      </c>
      <c r="C2393" s="19">
        <v>5172.5</v>
      </c>
      <c r="D2393" s="19">
        <v>5286.5</v>
      </c>
      <c r="E2393" s="19">
        <v>5086.5</v>
      </c>
      <c r="F2393" s="19">
        <v>5281</v>
      </c>
    </row>
    <row r="2394" spans="2:6" x14ac:dyDescent="0.25">
      <c r="B2394" s="20">
        <v>20090527</v>
      </c>
      <c r="C2394" s="19">
        <v>5270</v>
      </c>
      <c r="D2394" s="19">
        <v>5320</v>
      </c>
      <c r="E2394" s="19">
        <v>5246</v>
      </c>
      <c r="F2394" s="19">
        <v>5270.5</v>
      </c>
    </row>
    <row r="2395" spans="2:6" x14ac:dyDescent="0.25">
      <c r="B2395" s="20">
        <v>20090528</v>
      </c>
      <c r="C2395" s="19">
        <v>5242.5</v>
      </c>
      <c r="D2395" s="19">
        <v>5273.5</v>
      </c>
      <c r="E2395" s="19">
        <v>5166.5</v>
      </c>
      <c r="F2395" s="19">
        <v>5206.5</v>
      </c>
    </row>
    <row r="2396" spans="2:6" x14ac:dyDescent="0.25">
      <c r="B2396" s="20">
        <v>20090529</v>
      </c>
      <c r="C2396" s="19">
        <v>5257.5</v>
      </c>
      <c r="D2396" s="19">
        <v>5294.5</v>
      </c>
      <c r="E2396" s="19">
        <v>5200.5</v>
      </c>
      <c r="F2396" s="19">
        <v>5221.5</v>
      </c>
    </row>
    <row r="2397" spans="2:6" x14ac:dyDescent="0.25">
      <c r="B2397" s="20">
        <v>20090601</v>
      </c>
      <c r="C2397" s="19">
        <v>5297</v>
      </c>
      <c r="D2397" s="19">
        <v>5440.5</v>
      </c>
      <c r="E2397" s="19">
        <v>5290.5</v>
      </c>
      <c r="F2397" s="19">
        <v>5415</v>
      </c>
    </row>
    <row r="2398" spans="2:6" x14ac:dyDescent="0.25">
      <c r="B2398" s="20">
        <v>20090602</v>
      </c>
      <c r="C2398" s="19">
        <v>5392.5</v>
      </c>
      <c r="D2398" s="19">
        <v>5462</v>
      </c>
      <c r="E2398" s="19">
        <v>5383.5</v>
      </c>
      <c r="F2398" s="19">
        <v>5425.5</v>
      </c>
    </row>
    <row r="2399" spans="2:6" x14ac:dyDescent="0.25">
      <c r="B2399" s="20">
        <v>20090603</v>
      </c>
      <c r="C2399" s="19">
        <v>5430.5</v>
      </c>
      <c r="D2399" s="19">
        <v>5453.5</v>
      </c>
      <c r="E2399" s="19">
        <v>5321.5</v>
      </c>
      <c r="F2399" s="19">
        <v>5324</v>
      </c>
    </row>
    <row r="2400" spans="2:6" x14ac:dyDescent="0.25">
      <c r="B2400" s="20">
        <v>20090604</v>
      </c>
      <c r="C2400" s="19">
        <v>5337.5</v>
      </c>
      <c r="D2400" s="19">
        <v>5406</v>
      </c>
      <c r="E2400" s="19">
        <v>5327.5</v>
      </c>
      <c r="F2400" s="19">
        <v>5355.5</v>
      </c>
    </row>
    <row r="2401" spans="2:6" x14ac:dyDescent="0.25">
      <c r="B2401" s="20">
        <v>20090605</v>
      </c>
      <c r="C2401" s="19">
        <v>5378.5</v>
      </c>
      <c r="D2401" s="19">
        <v>5447.5</v>
      </c>
      <c r="E2401" s="19">
        <v>5329</v>
      </c>
      <c r="F2401" s="19">
        <v>5365.5</v>
      </c>
    </row>
    <row r="2402" spans="2:6" x14ac:dyDescent="0.25">
      <c r="B2402" s="20">
        <v>20090608</v>
      </c>
      <c r="C2402" s="19">
        <v>5335.5</v>
      </c>
      <c r="D2402" s="19">
        <v>5343</v>
      </c>
      <c r="E2402" s="19">
        <v>5249</v>
      </c>
      <c r="F2402" s="19">
        <v>5287</v>
      </c>
    </row>
    <row r="2403" spans="2:6" x14ac:dyDescent="0.25">
      <c r="B2403" s="20">
        <v>20090609</v>
      </c>
      <c r="C2403" s="19">
        <v>5317.5</v>
      </c>
      <c r="D2403" s="19">
        <v>5350</v>
      </c>
      <c r="E2403" s="19">
        <v>5261.5</v>
      </c>
      <c r="F2403" s="19">
        <v>5298.5</v>
      </c>
    </row>
    <row r="2404" spans="2:6" x14ac:dyDescent="0.25">
      <c r="B2404" s="20">
        <v>20090610</v>
      </c>
      <c r="C2404" s="19">
        <v>5324</v>
      </c>
      <c r="D2404" s="19">
        <v>5418.5</v>
      </c>
      <c r="E2404" s="19">
        <v>5315.5</v>
      </c>
      <c r="F2404" s="19">
        <v>5334</v>
      </c>
    </row>
    <row r="2405" spans="2:6" x14ac:dyDescent="0.25">
      <c r="B2405" s="20">
        <v>20090611</v>
      </c>
      <c r="C2405" s="19">
        <v>5344</v>
      </c>
      <c r="D2405" s="19">
        <v>5405</v>
      </c>
      <c r="E2405" s="19">
        <v>5321</v>
      </c>
      <c r="F2405" s="19">
        <v>5392</v>
      </c>
    </row>
    <row r="2406" spans="2:6" x14ac:dyDescent="0.25">
      <c r="B2406" s="20">
        <v>20090612</v>
      </c>
      <c r="C2406" s="19">
        <v>5375</v>
      </c>
      <c r="D2406" s="19">
        <v>5390</v>
      </c>
      <c r="E2406" s="19">
        <v>5326.5</v>
      </c>
      <c r="F2406" s="19">
        <v>5349.5</v>
      </c>
    </row>
    <row r="2407" spans="2:6" x14ac:dyDescent="0.25">
      <c r="B2407" s="20">
        <v>20090615</v>
      </c>
      <c r="C2407" s="19">
        <v>5342.5</v>
      </c>
      <c r="D2407" s="19">
        <v>5342.5</v>
      </c>
      <c r="E2407" s="19">
        <v>5163.5</v>
      </c>
      <c r="F2407" s="19">
        <v>5176.5</v>
      </c>
    </row>
    <row r="2408" spans="2:6" x14ac:dyDescent="0.25">
      <c r="B2408" s="20">
        <v>20090616</v>
      </c>
      <c r="C2408" s="19">
        <v>5172.5</v>
      </c>
      <c r="D2408" s="19">
        <v>5217</v>
      </c>
      <c r="E2408" s="19">
        <v>5138.5</v>
      </c>
      <c r="F2408" s="19">
        <v>5142.5</v>
      </c>
    </row>
    <row r="2409" spans="2:6" x14ac:dyDescent="0.25">
      <c r="B2409" s="20">
        <v>20090617</v>
      </c>
      <c r="C2409" s="19">
        <v>5151.5</v>
      </c>
      <c r="D2409" s="19">
        <v>5170</v>
      </c>
      <c r="E2409" s="19">
        <v>5042.5</v>
      </c>
      <c r="F2409" s="19">
        <v>5093</v>
      </c>
    </row>
    <row r="2410" spans="2:6" x14ac:dyDescent="0.25">
      <c r="B2410" s="20">
        <v>20090618</v>
      </c>
      <c r="C2410" s="19">
        <v>5097</v>
      </c>
      <c r="D2410" s="19">
        <v>5140</v>
      </c>
      <c r="E2410" s="19">
        <v>5051</v>
      </c>
      <c r="F2410" s="19">
        <v>5127.5</v>
      </c>
    </row>
    <row r="2411" spans="2:6" x14ac:dyDescent="0.25">
      <c r="B2411" s="20">
        <v>20090619</v>
      </c>
      <c r="C2411" s="19">
        <v>5118</v>
      </c>
      <c r="D2411" s="19">
        <v>5161</v>
      </c>
      <c r="E2411" s="19">
        <v>5097</v>
      </c>
      <c r="F2411" s="19">
        <v>5108.5</v>
      </c>
    </row>
    <row r="2412" spans="2:6" x14ac:dyDescent="0.25">
      <c r="B2412" s="20">
        <v>20090622</v>
      </c>
      <c r="C2412" s="19">
        <v>5127</v>
      </c>
      <c r="D2412" s="19">
        <v>5144</v>
      </c>
      <c r="E2412" s="19">
        <v>4963</v>
      </c>
      <c r="F2412" s="19">
        <v>4975</v>
      </c>
    </row>
    <row r="2413" spans="2:6" x14ac:dyDescent="0.25">
      <c r="B2413" s="20">
        <v>20090623</v>
      </c>
      <c r="C2413" s="19">
        <v>4961</v>
      </c>
      <c r="D2413" s="19">
        <v>5034</v>
      </c>
      <c r="E2413" s="19">
        <v>4950</v>
      </c>
      <c r="F2413" s="19">
        <v>5003.5</v>
      </c>
    </row>
    <row r="2414" spans="2:6" x14ac:dyDescent="0.25">
      <c r="B2414" s="20">
        <v>20090624</v>
      </c>
      <c r="C2414" s="19">
        <v>5001</v>
      </c>
      <c r="D2414" s="19">
        <v>5121</v>
      </c>
      <c r="E2414" s="19">
        <v>4977</v>
      </c>
      <c r="F2414" s="19">
        <v>5099.5</v>
      </c>
    </row>
    <row r="2415" spans="2:6" x14ac:dyDescent="0.25">
      <c r="B2415" s="20">
        <v>20090625</v>
      </c>
      <c r="C2415" s="19">
        <v>5113</v>
      </c>
      <c r="D2415" s="19">
        <v>5122</v>
      </c>
      <c r="E2415" s="19">
        <v>4998</v>
      </c>
      <c r="F2415" s="19">
        <v>5098</v>
      </c>
    </row>
    <row r="2416" spans="2:6" x14ac:dyDescent="0.25">
      <c r="B2416" s="20">
        <v>20090626</v>
      </c>
      <c r="C2416" s="19">
        <v>5098</v>
      </c>
      <c r="D2416" s="19">
        <v>5146.5</v>
      </c>
      <c r="E2416" s="19">
        <v>5030.5</v>
      </c>
      <c r="F2416" s="19">
        <v>5067</v>
      </c>
    </row>
    <row r="2417" spans="2:6" x14ac:dyDescent="0.25">
      <c r="B2417" s="20">
        <v>20090629</v>
      </c>
      <c r="C2417" s="19">
        <v>5025</v>
      </c>
      <c r="D2417" s="19">
        <v>5182.5</v>
      </c>
      <c r="E2417" s="19">
        <v>5018</v>
      </c>
      <c r="F2417" s="19">
        <v>5156</v>
      </c>
    </row>
    <row r="2418" spans="2:6" x14ac:dyDescent="0.25">
      <c r="B2418" s="20">
        <v>20090630</v>
      </c>
      <c r="C2418" s="19">
        <v>5161.5</v>
      </c>
      <c r="D2418" s="19">
        <v>5185</v>
      </c>
      <c r="E2418" s="19">
        <v>5067.5</v>
      </c>
      <c r="F2418" s="19">
        <v>5092.5</v>
      </c>
    </row>
    <row r="2419" spans="2:6" x14ac:dyDescent="0.25">
      <c r="B2419" s="20">
        <v>20090701</v>
      </c>
      <c r="C2419" s="19">
        <v>5096.5</v>
      </c>
      <c r="D2419" s="19">
        <v>5208.5</v>
      </c>
      <c r="E2419" s="19">
        <v>5084</v>
      </c>
      <c r="F2419" s="19">
        <v>5180</v>
      </c>
    </row>
    <row r="2420" spans="2:6" x14ac:dyDescent="0.25">
      <c r="B2420" s="20">
        <v>20090702</v>
      </c>
      <c r="C2420" s="19">
        <v>5139</v>
      </c>
      <c r="D2420" s="19">
        <v>5158.5</v>
      </c>
      <c r="E2420" s="19">
        <v>4982</v>
      </c>
      <c r="F2420" s="19">
        <v>4999.5</v>
      </c>
    </row>
    <row r="2421" spans="2:6" x14ac:dyDescent="0.25">
      <c r="B2421" s="20">
        <v>20090703</v>
      </c>
      <c r="C2421" s="19">
        <v>5011.5</v>
      </c>
      <c r="D2421" s="19">
        <v>5028.5</v>
      </c>
      <c r="E2421" s="19">
        <v>4962.5</v>
      </c>
      <c r="F2421" s="19">
        <v>4984.5</v>
      </c>
    </row>
    <row r="2422" spans="2:6" x14ac:dyDescent="0.25">
      <c r="B2422" s="20">
        <v>20090706</v>
      </c>
      <c r="C2422" s="19">
        <v>4945.5</v>
      </c>
      <c r="D2422" s="19">
        <v>4970.5</v>
      </c>
      <c r="E2422" s="19">
        <v>4886.5</v>
      </c>
      <c r="F2422" s="19">
        <v>4937.5</v>
      </c>
    </row>
    <row r="2423" spans="2:6" x14ac:dyDescent="0.25">
      <c r="B2423" s="20">
        <v>20090707</v>
      </c>
      <c r="C2423" s="19">
        <v>4946.5</v>
      </c>
      <c r="D2423" s="19">
        <v>4982.5</v>
      </c>
      <c r="E2423" s="19">
        <v>4861.5</v>
      </c>
      <c r="F2423" s="19">
        <v>4873</v>
      </c>
    </row>
    <row r="2424" spans="2:6" x14ac:dyDescent="0.25">
      <c r="B2424" s="20">
        <v>20090708</v>
      </c>
      <c r="C2424" s="19">
        <v>4852</v>
      </c>
      <c r="D2424" s="19">
        <v>4910</v>
      </c>
      <c r="E2424" s="19">
        <v>4830.5</v>
      </c>
      <c r="F2424" s="19">
        <v>4837</v>
      </c>
    </row>
    <row r="2425" spans="2:6" x14ac:dyDescent="0.25">
      <c r="B2425" s="20">
        <v>20090709</v>
      </c>
      <c r="C2425" s="19">
        <v>4867.5</v>
      </c>
      <c r="D2425" s="19">
        <v>4948.5</v>
      </c>
      <c r="E2425" s="19">
        <v>4865.5</v>
      </c>
      <c r="F2425" s="19">
        <v>4918.5</v>
      </c>
    </row>
    <row r="2426" spans="2:6" x14ac:dyDescent="0.25">
      <c r="B2426" s="20">
        <v>20090710</v>
      </c>
      <c r="C2426" s="19">
        <v>4879</v>
      </c>
      <c r="D2426" s="19">
        <v>4923.5</v>
      </c>
      <c r="E2426" s="19">
        <v>4845</v>
      </c>
      <c r="F2426" s="19">
        <v>4865</v>
      </c>
    </row>
    <row r="2427" spans="2:6" x14ac:dyDescent="0.25">
      <c r="B2427" s="20">
        <v>20090713</v>
      </c>
      <c r="C2427" s="19">
        <v>4831</v>
      </c>
      <c r="D2427" s="19">
        <v>5024</v>
      </c>
      <c r="E2427" s="19">
        <v>4798</v>
      </c>
      <c r="F2427" s="19">
        <v>5008</v>
      </c>
    </row>
    <row r="2428" spans="2:6" x14ac:dyDescent="0.25">
      <c r="B2428" s="20">
        <v>20090714</v>
      </c>
      <c r="C2428" s="19">
        <v>5014.5</v>
      </c>
      <c r="D2428" s="19">
        <v>5081.5</v>
      </c>
      <c r="E2428" s="19">
        <v>4981.5</v>
      </c>
      <c r="F2428" s="19">
        <v>5055.5</v>
      </c>
    </row>
    <row r="2429" spans="2:6" x14ac:dyDescent="0.25">
      <c r="B2429" s="20">
        <v>20090715</v>
      </c>
      <c r="C2429" s="19">
        <v>5106</v>
      </c>
      <c r="D2429" s="19">
        <v>5210</v>
      </c>
      <c r="E2429" s="19">
        <v>5089.5</v>
      </c>
      <c r="F2429" s="19">
        <v>5193.5</v>
      </c>
    </row>
    <row r="2430" spans="2:6" x14ac:dyDescent="0.25">
      <c r="B2430" s="20">
        <v>20090716</v>
      </c>
      <c r="C2430" s="19">
        <v>5198</v>
      </c>
      <c r="D2430" s="19">
        <v>5279</v>
      </c>
      <c r="E2430" s="19">
        <v>5180.5</v>
      </c>
      <c r="F2430" s="19">
        <v>5248.5</v>
      </c>
    </row>
    <row r="2431" spans="2:6" x14ac:dyDescent="0.25">
      <c r="B2431" s="20">
        <v>20090717</v>
      </c>
      <c r="C2431" s="19">
        <v>5286.5</v>
      </c>
      <c r="D2431" s="19">
        <v>5300.5</v>
      </c>
      <c r="E2431" s="19">
        <v>5237</v>
      </c>
      <c r="F2431" s="19">
        <v>5269</v>
      </c>
    </row>
    <row r="2432" spans="2:6" x14ac:dyDescent="0.25">
      <c r="B2432" s="20">
        <v>20090720</v>
      </c>
      <c r="C2432" s="19">
        <v>5314</v>
      </c>
      <c r="D2432" s="19">
        <v>5340</v>
      </c>
      <c r="E2432" s="19">
        <v>5284</v>
      </c>
      <c r="F2432" s="19">
        <v>5318</v>
      </c>
    </row>
    <row r="2433" spans="2:6" x14ac:dyDescent="0.25">
      <c r="B2433" s="20">
        <v>20090721</v>
      </c>
      <c r="C2433" s="19">
        <v>5342</v>
      </c>
      <c r="D2433" s="19">
        <v>5420</v>
      </c>
      <c r="E2433" s="19">
        <v>5306.5</v>
      </c>
      <c r="F2433" s="19">
        <v>5352.5</v>
      </c>
    </row>
    <row r="2434" spans="2:6" x14ac:dyDescent="0.25">
      <c r="B2434" s="20">
        <v>20090722</v>
      </c>
      <c r="C2434" s="19">
        <v>5394</v>
      </c>
      <c r="D2434" s="19">
        <v>5419</v>
      </c>
      <c r="E2434" s="19">
        <v>5327.5</v>
      </c>
      <c r="F2434" s="19">
        <v>5409</v>
      </c>
    </row>
    <row r="2435" spans="2:6" x14ac:dyDescent="0.25">
      <c r="B2435" s="20">
        <v>20090723</v>
      </c>
      <c r="C2435" s="19">
        <v>5414</v>
      </c>
      <c r="D2435" s="19">
        <v>5543</v>
      </c>
      <c r="E2435" s="19">
        <v>5379</v>
      </c>
      <c r="F2435" s="19">
        <v>5541</v>
      </c>
    </row>
    <row r="2436" spans="2:6" x14ac:dyDescent="0.25">
      <c r="B2436" s="20">
        <v>20090724</v>
      </c>
      <c r="C2436" s="19">
        <v>5506</v>
      </c>
      <c r="D2436" s="19">
        <v>5584</v>
      </c>
      <c r="E2436" s="19">
        <v>5479</v>
      </c>
      <c r="F2436" s="19">
        <v>5511.5</v>
      </c>
    </row>
    <row r="2437" spans="2:6" x14ac:dyDescent="0.25">
      <c r="B2437" s="20">
        <v>20090727</v>
      </c>
      <c r="C2437" s="19">
        <v>5582</v>
      </c>
      <c r="D2437" s="19">
        <v>5602.5</v>
      </c>
      <c r="E2437" s="19">
        <v>5494.5</v>
      </c>
      <c r="F2437" s="19">
        <v>5527</v>
      </c>
    </row>
    <row r="2438" spans="2:6" x14ac:dyDescent="0.25">
      <c r="B2438" s="20">
        <v>20090728</v>
      </c>
      <c r="C2438" s="19">
        <v>5562.5</v>
      </c>
      <c r="D2438" s="19">
        <v>5583</v>
      </c>
      <c r="E2438" s="19">
        <v>5442.5</v>
      </c>
      <c r="F2438" s="19">
        <v>5466</v>
      </c>
    </row>
    <row r="2439" spans="2:6" x14ac:dyDescent="0.25">
      <c r="B2439" s="20">
        <v>20090729</v>
      </c>
      <c r="C2439" s="19">
        <v>5496</v>
      </c>
      <c r="D2439" s="19">
        <v>5590</v>
      </c>
      <c r="E2439" s="19">
        <v>5424.5</v>
      </c>
      <c r="F2439" s="19">
        <v>5565.5</v>
      </c>
    </row>
    <row r="2440" spans="2:6" x14ac:dyDescent="0.25">
      <c r="B2440" s="20">
        <v>20090730</v>
      </c>
      <c r="C2440" s="19">
        <v>5585</v>
      </c>
      <c r="D2440" s="19">
        <v>5678</v>
      </c>
      <c r="E2440" s="19">
        <v>5532.5</v>
      </c>
      <c r="F2440" s="19">
        <v>5634.5</v>
      </c>
    </row>
    <row r="2441" spans="2:6" x14ac:dyDescent="0.25">
      <c r="B2441" s="20">
        <v>20090731</v>
      </c>
      <c r="C2441" s="19">
        <v>5627</v>
      </c>
      <c r="D2441" s="19">
        <v>5666.5</v>
      </c>
      <c r="E2441" s="19">
        <v>5582.5</v>
      </c>
      <c r="F2441" s="19">
        <v>5608.5</v>
      </c>
    </row>
    <row r="2442" spans="2:6" x14ac:dyDescent="0.25">
      <c r="B2442" s="20">
        <v>20090803</v>
      </c>
      <c r="C2442" s="19">
        <v>5639</v>
      </c>
      <c r="D2442" s="19">
        <v>5743.5</v>
      </c>
      <c r="E2442" s="19">
        <v>5585</v>
      </c>
      <c r="F2442" s="19">
        <v>5711.5</v>
      </c>
    </row>
    <row r="2443" spans="2:6" x14ac:dyDescent="0.25">
      <c r="B2443" s="20">
        <v>20090804</v>
      </c>
      <c r="C2443" s="19">
        <v>5690</v>
      </c>
      <c r="D2443" s="19">
        <v>5713.5</v>
      </c>
      <c r="E2443" s="19">
        <v>5638.5</v>
      </c>
      <c r="F2443" s="19">
        <v>5711.5</v>
      </c>
    </row>
    <row r="2444" spans="2:6" x14ac:dyDescent="0.25">
      <c r="B2444" s="20">
        <v>20090805</v>
      </c>
      <c r="C2444" s="19">
        <v>5705</v>
      </c>
      <c r="D2444" s="19">
        <v>5733</v>
      </c>
      <c r="E2444" s="19">
        <v>5611</v>
      </c>
      <c r="F2444" s="19">
        <v>5632.5</v>
      </c>
    </row>
    <row r="2445" spans="2:6" x14ac:dyDescent="0.25">
      <c r="B2445" s="20">
        <v>20090806</v>
      </c>
      <c r="C2445" s="19">
        <v>5677</v>
      </c>
      <c r="D2445" s="19">
        <v>5704</v>
      </c>
      <c r="E2445" s="19">
        <v>5619</v>
      </c>
      <c r="F2445" s="19">
        <v>5635</v>
      </c>
    </row>
    <row r="2446" spans="2:6" x14ac:dyDescent="0.25">
      <c r="B2446" s="20">
        <v>20090807</v>
      </c>
      <c r="C2446" s="19">
        <v>5641</v>
      </c>
      <c r="D2446" s="19">
        <v>5760.5</v>
      </c>
      <c r="E2446" s="19">
        <v>5592.5</v>
      </c>
      <c r="F2446" s="19">
        <v>5740</v>
      </c>
    </row>
    <row r="2447" spans="2:6" x14ac:dyDescent="0.25">
      <c r="B2447" s="20">
        <v>20090810</v>
      </c>
      <c r="C2447" s="19">
        <v>5707</v>
      </c>
      <c r="D2447" s="19">
        <v>5723</v>
      </c>
      <c r="E2447" s="19">
        <v>5668.5</v>
      </c>
      <c r="F2447" s="19">
        <v>5684</v>
      </c>
    </row>
    <row r="2448" spans="2:6" x14ac:dyDescent="0.25">
      <c r="B2448" s="20">
        <v>20090811</v>
      </c>
      <c r="C2448" s="19">
        <v>5712</v>
      </c>
      <c r="D2448" s="19">
        <v>5734</v>
      </c>
      <c r="E2448" s="19">
        <v>5549.5</v>
      </c>
      <c r="F2448" s="19">
        <v>5570</v>
      </c>
    </row>
    <row r="2449" spans="2:6" x14ac:dyDescent="0.25">
      <c r="B2449" s="20">
        <v>20090812</v>
      </c>
      <c r="C2449" s="19">
        <v>5591.5</v>
      </c>
      <c r="D2449" s="19">
        <v>5649</v>
      </c>
      <c r="E2449" s="19">
        <v>5531.5</v>
      </c>
      <c r="F2449" s="19">
        <v>5633</v>
      </c>
    </row>
    <row r="2450" spans="2:6" x14ac:dyDescent="0.25">
      <c r="B2450" s="20">
        <v>20090813</v>
      </c>
      <c r="C2450" s="19">
        <v>5638</v>
      </c>
      <c r="D2450" s="19">
        <v>5734</v>
      </c>
      <c r="E2450" s="19">
        <v>5629</v>
      </c>
      <c r="F2450" s="19">
        <v>5683</v>
      </c>
    </row>
    <row r="2451" spans="2:6" x14ac:dyDescent="0.25">
      <c r="B2451" s="20">
        <v>20090814</v>
      </c>
      <c r="C2451" s="19">
        <v>5677</v>
      </c>
      <c r="D2451" s="19">
        <v>5724.5</v>
      </c>
      <c r="E2451" s="19">
        <v>5569</v>
      </c>
      <c r="F2451" s="19">
        <v>5604</v>
      </c>
    </row>
    <row r="2452" spans="2:6" x14ac:dyDescent="0.25">
      <c r="B2452" s="20">
        <v>20090817</v>
      </c>
      <c r="C2452" s="19">
        <v>5586</v>
      </c>
      <c r="D2452" s="19">
        <v>5586</v>
      </c>
      <c r="E2452" s="19">
        <v>5454</v>
      </c>
      <c r="F2452" s="19">
        <v>5486</v>
      </c>
    </row>
    <row r="2453" spans="2:6" x14ac:dyDescent="0.25">
      <c r="B2453" s="20">
        <v>20090818</v>
      </c>
      <c r="C2453" s="19">
        <v>5512</v>
      </c>
      <c r="D2453" s="19">
        <v>5536</v>
      </c>
      <c r="E2453" s="19">
        <v>5475</v>
      </c>
      <c r="F2453" s="19">
        <v>5528</v>
      </c>
    </row>
    <row r="2454" spans="2:6" x14ac:dyDescent="0.25">
      <c r="B2454" s="20">
        <v>20090819</v>
      </c>
      <c r="C2454" s="19">
        <v>5497</v>
      </c>
      <c r="D2454" s="19">
        <v>5556.5</v>
      </c>
      <c r="E2454" s="19">
        <v>5437</v>
      </c>
      <c r="F2454" s="19">
        <v>5551</v>
      </c>
    </row>
    <row r="2455" spans="2:6" x14ac:dyDescent="0.25">
      <c r="B2455" s="20">
        <v>20090820</v>
      </c>
      <c r="C2455" s="19">
        <v>5565</v>
      </c>
      <c r="D2455" s="19">
        <v>5604.5</v>
      </c>
      <c r="E2455" s="19">
        <v>5543</v>
      </c>
      <c r="F2455" s="19">
        <v>5590</v>
      </c>
    </row>
    <row r="2456" spans="2:6" x14ac:dyDescent="0.25">
      <c r="B2456" s="20">
        <v>20090821</v>
      </c>
      <c r="C2456" s="19">
        <v>5566</v>
      </c>
      <c r="D2456" s="19">
        <v>5758.5</v>
      </c>
      <c r="E2456" s="19">
        <v>5559</v>
      </c>
      <c r="F2456" s="19">
        <v>5739</v>
      </c>
    </row>
    <row r="2457" spans="2:6" x14ac:dyDescent="0.25">
      <c r="B2457" s="20">
        <v>20090824</v>
      </c>
      <c r="C2457" s="19">
        <v>5770</v>
      </c>
      <c r="D2457" s="19">
        <v>5811</v>
      </c>
      <c r="E2457" s="19">
        <v>5748</v>
      </c>
      <c r="F2457" s="19">
        <v>5778</v>
      </c>
    </row>
    <row r="2458" spans="2:6" x14ac:dyDescent="0.25">
      <c r="B2458" s="20">
        <v>20090825</v>
      </c>
      <c r="C2458" s="19">
        <v>5746</v>
      </c>
      <c r="D2458" s="19">
        <v>5855.5</v>
      </c>
      <c r="E2458" s="19">
        <v>5737.5</v>
      </c>
      <c r="F2458" s="19">
        <v>5827.5</v>
      </c>
    </row>
    <row r="2459" spans="2:6" x14ac:dyDescent="0.25">
      <c r="B2459" s="20">
        <v>20090826</v>
      </c>
      <c r="C2459" s="19">
        <v>5827</v>
      </c>
      <c r="D2459" s="19">
        <v>5851</v>
      </c>
      <c r="E2459" s="19">
        <v>5778</v>
      </c>
      <c r="F2459" s="19">
        <v>5806</v>
      </c>
    </row>
    <row r="2460" spans="2:6" x14ac:dyDescent="0.25">
      <c r="B2460" s="20">
        <v>20090827</v>
      </c>
      <c r="C2460" s="19">
        <v>5791</v>
      </c>
      <c r="D2460" s="19">
        <v>5820.5</v>
      </c>
      <c r="E2460" s="19">
        <v>5709</v>
      </c>
      <c r="F2460" s="19">
        <v>5780.5</v>
      </c>
    </row>
    <row r="2461" spans="2:6" x14ac:dyDescent="0.25">
      <c r="B2461" s="20">
        <v>20090828</v>
      </c>
      <c r="C2461" s="19">
        <v>5783.5</v>
      </c>
      <c r="D2461" s="19">
        <v>5853</v>
      </c>
      <c r="E2461" s="19">
        <v>5770</v>
      </c>
      <c r="F2461" s="19">
        <v>5777.5</v>
      </c>
    </row>
    <row r="2462" spans="2:6" x14ac:dyDescent="0.25">
      <c r="B2462" s="20">
        <v>20090831</v>
      </c>
      <c r="C2462" s="19">
        <v>5757</v>
      </c>
      <c r="D2462" s="19">
        <v>5774</v>
      </c>
      <c r="E2462" s="19">
        <v>5714.5</v>
      </c>
      <c r="F2462" s="19">
        <v>5742.5</v>
      </c>
    </row>
    <row r="2463" spans="2:6" x14ac:dyDescent="0.25">
      <c r="B2463" s="20">
        <v>20090901</v>
      </c>
      <c r="C2463" s="19">
        <v>5781</v>
      </c>
      <c r="D2463" s="19">
        <v>5791</v>
      </c>
      <c r="E2463" s="19">
        <v>5582</v>
      </c>
      <c r="F2463" s="19">
        <v>5593</v>
      </c>
    </row>
    <row r="2464" spans="2:6" x14ac:dyDescent="0.25">
      <c r="B2464" s="20">
        <v>20090902</v>
      </c>
      <c r="C2464" s="19">
        <v>5606</v>
      </c>
      <c r="D2464" s="19">
        <v>5617.5</v>
      </c>
      <c r="E2464" s="19">
        <v>5540.5</v>
      </c>
      <c r="F2464" s="19">
        <v>5588.5</v>
      </c>
    </row>
    <row r="2465" spans="2:6" x14ac:dyDescent="0.25">
      <c r="B2465" s="20">
        <v>20090903</v>
      </c>
      <c r="C2465" s="19">
        <v>5586</v>
      </c>
      <c r="D2465" s="19">
        <v>5644</v>
      </c>
      <c r="E2465" s="19">
        <v>5554</v>
      </c>
      <c r="F2465" s="19">
        <v>5585.5</v>
      </c>
    </row>
    <row r="2466" spans="2:6" x14ac:dyDescent="0.25">
      <c r="B2466" s="20">
        <v>20090904</v>
      </c>
      <c r="C2466" s="19">
        <v>5600</v>
      </c>
      <c r="D2466" s="19">
        <v>5708</v>
      </c>
      <c r="E2466" s="19">
        <v>5598</v>
      </c>
      <c r="F2466" s="19">
        <v>5698.5</v>
      </c>
    </row>
    <row r="2467" spans="2:6" x14ac:dyDescent="0.25">
      <c r="B2467" s="20">
        <v>20090907</v>
      </c>
      <c r="C2467" s="19">
        <v>5692</v>
      </c>
      <c r="D2467" s="19">
        <v>5755</v>
      </c>
      <c r="E2467" s="19">
        <v>5692</v>
      </c>
      <c r="F2467" s="19">
        <v>5732</v>
      </c>
    </row>
    <row r="2468" spans="2:6" x14ac:dyDescent="0.25">
      <c r="B2468" s="20">
        <v>20090908</v>
      </c>
      <c r="C2468" s="19">
        <v>5750</v>
      </c>
      <c r="D2468" s="19">
        <v>5781</v>
      </c>
      <c r="E2468" s="19">
        <v>5731.5</v>
      </c>
      <c r="F2468" s="19">
        <v>5754.5</v>
      </c>
    </row>
    <row r="2469" spans="2:6" x14ac:dyDescent="0.25">
      <c r="B2469" s="20">
        <v>20090909</v>
      </c>
      <c r="C2469" s="19">
        <v>5739</v>
      </c>
      <c r="D2469" s="19">
        <v>5863</v>
      </c>
      <c r="E2469" s="19">
        <v>5726.5</v>
      </c>
      <c r="F2469" s="19">
        <v>5855</v>
      </c>
    </row>
    <row r="2470" spans="2:6" x14ac:dyDescent="0.25">
      <c r="B2470" s="20">
        <v>20090910</v>
      </c>
      <c r="C2470" s="19">
        <v>5869.5</v>
      </c>
      <c r="D2470" s="19">
        <v>5906</v>
      </c>
      <c r="E2470" s="19">
        <v>5823</v>
      </c>
      <c r="F2470" s="19">
        <v>5881</v>
      </c>
    </row>
    <row r="2471" spans="2:6" x14ac:dyDescent="0.25">
      <c r="B2471" s="20">
        <v>20090911</v>
      </c>
      <c r="C2471" s="19">
        <v>5887</v>
      </c>
      <c r="D2471" s="19">
        <v>5930.5</v>
      </c>
      <c r="E2471" s="19">
        <v>5875.5</v>
      </c>
      <c r="F2471" s="19">
        <v>5887.5</v>
      </c>
    </row>
    <row r="2472" spans="2:6" x14ac:dyDescent="0.25">
      <c r="B2472" s="20">
        <v>20090914</v>
      </c>
      <c r="C2472" s="19">
        <v>5847</v>
      </c>
      <c r="D2472" s="19">
        <v>5901.5</v>
      </c>
      <c r="E2472" s="19">
        <v>5809</v>
      </c>
      <c r="F2472" s="19">
        <v>5892</v>
      </c>
    </row>
    <row r="2473" spans="2:6" x14ac:dyDescent="0.25">
      <c r="B2473" s="20">
        <v>20090915</v>
      </c>
      <c r="C2473" s="19">
        <v>5902.5</v>
      </c>
      <c r="D2473" s="19">
        <v>5927</v>
      </c>
      <c r="E2473" s="19">
        <v>5860</v>
      </c>
      <c r="F2473" s="19">
        <v>5913.5</v>
      </c>
    </row>
    <row r="2474" spans="2:6" x14ac:dyDescent="0.25">
      <c r="B2474" s="20">
        <v>20090916</v>
      </c>
      <c r="C2474" s="19">
        <v>5927</v>
      </c>
      <c r="D2474" s="19">
        <v>5998</v>
      </c>
      <c r="E2474" s="19">
        <v>5918.5</v>
      </c>
      <c r="F2474" s="19">
        <v>5988.5</v>
      </c>
    </row>
    <row r="2475" spans="2:6" x14ac:dyDescent="0.25">
      <c r="B2475" s="20">
        <v>20090917</v>
      </c>
      <c r="C2475" s="19">
        <v>6018.5</v>
      </c>
      <c r="D2475" s="19">
        <v>6026.5</v>
      </c>
      <c r="E2475" s="19">
        <v>5974</v>
      </c>
      <c r="F2475" s="19">
        <v>5978</v>
      </c>
    </row>
    <row r="2476" spans="2:6" x14ac:dyDescent="0.25">
      <c r="B2476" s="20">
        <v>20090918</v>
      </c>
      <c r="C2476" s="19">
        <v>5995</v>
      </c>
      <c r="D2476" s="19">
        <v>6040.5</v>
      </c>
      <c r="E2476" s="19">
        <v>5979.5</v>
      </c>
      <c r="F2476" s="19">
        <v>6000</v>
      </c>
    </row>
    <row r="2477" spans="2:6" x14ac:dyDescent="0.25">
      <c r="B2477" s="20">
        <v>20090921</v>
      </c>
      <c r="C2477" s="19">
        <v>5986</v>
      </c>
      <c r="D2477" s="19">
        <v>5989.5</v>
      </c>
      <c r="E2477" s="19">
        <v>5893.5</v>
      </c>
      <c r="F2477" s="19">
        <v>5945</v>
      </c>
    </row>
    <row r="2478" spans="2:6" x14ac:dyDescent="0.25">
      <c r="B2478" s="20">
        <v>20090922</v>
      </c>
      <c r="C2478" s="19">
        <v>5980.5</v>
      </c>
      <c r="D2478" s="19">
        <v>6030.5</v>
      </c>
      <c r="E2478" s="19">
        <v>5968.5</v>
      </c>
      <c r="F2478" s="19">
        <v>5992.5</v>
      </c>
    </row>
    <row r="2479" spans="2:6" x14ac:dyDescent="0.25">
      <c r="B2479" s="20">
        <v>20090923</v>
      </c>
      <c r="C2479" s="19">
        <v>5988.5</v>
      </c>
      <c r="D2479" s="19">
        <v>6033</v>
      </c>
      <c r="E2479" s="19">
        <v>5948</v>
      </c>
      <c r="F2479" s="19">
        <v>5997.5</v>
      </c>
    </row>
    <row r="2480" spans="2:6" x14ac:dyDescent="0.25">
      <c r="B2480" s="20">
        <v>20090924</v>
      </c>
      <c r="C2480" s="19">
        <v>5955.5</v>
      </c>
      <c r="D2480" s="19">
        <v>6020.5</v>
      </c>
      <c r="E2480" s="19">
        <v>5862</v>
      </c>
      <c r="F2480" s="19">
        <v>5875</v>
      </c>
    </row>
    <row r="2481" spans="2:6" x14ac:dyDescent="0.25">
      <c r="B2481" s="20">
        <v>20090925</v>
      </c>
      <c r="C2481" s="19">
        <v>5899</v>
      </c>
      <c r="D2481" s="19">
        <v>5907</v>
      </c>
      <c r="E2481" s="19">
        <v>5836.5</v>
      </c>
      <c r="F2481" s="19">
        <v>5846.5</v>
      </c>
    </row>
    <row r="2482" spans="2:6" x14ac:dyDescent="0.25">
      <c r="B2482" s="20">
        <v>20090928</v>
      </c>
      <c r="C2482" s="19">
        <v>5842.5</v>
      </c>
      <c r="D2482" s="19">
        <v>6020</v>
      </c>
      <c r="E2482" s="19">
        <v>5830.5</v>
      </c>
      <c r="F2482" s="19">
        <v>6010.5</v>
      </c>
    </row>
    <row r="2483" spans="2:6" x14ac:dyDescent="0.25">
      <c r="B2483" s="20">
        <v>20090929</v>
      </c>
      <c r="C2483" s="19">
        <v>6010.5</v>
      </c>
      <c r="D2483" s="19">
        <v>6035.5</v>
      </c>
      <c r="E2483" s="19">
        <v>5967</v>
      </c>
      <c r="F2483" s="19">
        <v>5995</v>
      </c>
    </row>
    <row r="2484" spans="2:6" x14ac:dyDescent="0.25">
      <c r="B2484" s="20">
        <v>20090930</v>
      </c>
      <c r="C2484" s="19">
        <v>5996</v>
      </c>
      <c r="D2484" s="19">
        <v>6023</v>
      </c>
      <c r="E2484" s="19">
        <v>5895.5</v>
      </c>
      <c r="F2484" s="19">
        <v>5981.5</v>
      </c>
    </row>
    <row r="2485" spans="2:6" x14ac:dyDescent="0.25">
      <c r="B2485" s="20">
        <v>20091001</v>
      </c>
      <c r="C2485" s="19">
        <v>5955.5</v>
      </c>
      <c r="D2485" s="19">
        <v>6005.5</v>
      </c>
      <c r="E2485" s="19">
        <v>5828.5</v>
      </c>
      <c r="F2485" s="19">
        <v>5844</v>
      </c>
    </row>
    <row r="2486" spans="2:6" x14ac:dyDescent="0.25">
      <c r="B2486" s="20">
        <v>20091002</v>
      </c>
      <c r="C2486" s="19">
        <v>5798.5</v>
      </c>
      <c r="D2486" s="19">
        <v>5814.5</v>
      </c>
      <c r="E2486" s="19">
        <v>5720</v>
      </c>
      <c r="F2486" s="19">
        <v>5748.5</v>
      </c>
    </row>
    <row r="2487" spans="2:6" x14ac:dyDescent="0.25">
      <c r="B2487" s="20">
        <v>20091005</v>
      </c>
      <c r="C2487" s="19">
        <v>5747</v>
      </c>
      <c r="D2487" s="19">
        <v>5818.5</v>
      </c>
      <c r="E2487" s="19">
        <v>5718.5</v>
      </c>
      <c r="F2487" s="19">
        <v>5811.5</v>
      </c>
    </row>
    <row r="2488" spans="2:6" x14ac:dyDescent="0.25">
      <c r="B2488" s="20">
        <v>20091006</v>
      </c>
      <c r="C2488" s="19">
        <v>5796.5</v>
      </c>
      <c r="D2488" s="19">
        <v>5941.5</v>
      </c>
      <c r="E2488" s="19">
        <v>5795.5</v>
      </c>
      <c r="F2488" s="19">
        <v>5922</v>
      </c>
    </row>
    <row r="2489" spans="2:6" x14ac:dyDescent="0.25">
      <c r="B2489" s="20">
        <v>20091007</v>
      </c>
      <c r="C2489" s="19">
        <v>5916.5</v>
      </c>
      <c r="D2489" s="19">
        <v>5971.5</v>
      </c>
      <c r="E2489" s="19">
        <v>5904.5</v>
      </c>
      <c r="F2489" s="19">
        <v>5923.5</v>
      </c>
    </row>
    <row r="2490" spans="2:6" x14ac:dyDescent="0.25">
      <c r="B2490" s="20">
        <v>20091008</v>
      </c>
      <c r="C2490" s="19">
        <v>5997.5</v>
      </c>
      <c r="D2490" s="19">
        <v>6010</v>
      </c>
      <c r="E2490" s="19">
        <v>5944.5</v>
      </c>
      <c r="F2490" s="19">
        <v>5998</v>
      </c>
    </row>
    <row r="2491" spans="2:6" x14ac:dyDescent="0.25">
      <c r="B2491" s="20">
        <v>20091009</v>
      </c>
      <c r="C2491" s="19">
        <v>5990.5</v>
      </c>
      <c r="D2491" s="19">
        <v>6027.5</v>
      </c>
      <c r="E2491" s="19">
        <v>5952.5</v>
      </c>
      <c r="F2491" s="19">
        <v>5987</v>
      </c>
    </row>
    <row r="2492" spans="2:6" x14ac:dyDescent="0.25">
      <c r="B2492" s="20">
        <v>20091012</v>
      </c>
      <c r="C2492" s="19">
        <v>6009.5</v>
      </c>
      <c r="D2492" s="19">
        <v>6095</v>
      </c>
      <c r="E2492" s="19">
        <v>6009.5</v>
      </c>
      <c r="F2492" s="19">
        <v>6061.5</v>
      </c>
    </row>
    <row r="2493" spans="2:6" x14ac:dyDescent="0.25">
      <c r="B2493" s="20">
        <v>20091013</v>
      </c>
      <c r="C2493" s="19">
        <v>6049.5</v>
      </c>
      <c r="D2493" s="19">
        <v>6068.5</v>
      </c>
      <c r="E2493" s="19">
        <v>5974</v>
      </c>
      <c r="F2493" s="19">
        <v>6010.5</v>
      </c>
    </row>
    <row r="2494" spans="2:6" x14ac:dyDescent="0.25">
      <c r="B2494" s="20">
        <v>20091014</v>
      </c>
      <c r="C2494" s="19">
        <v>6061.5</v>
      </c>
      <c r="D2494" s="19">
        <v>6143.5</v>
      </c>
      <c r="E2494" s="19">
        <v>6059.5</v>
      </c>
      <c r="F2494" s="19">
        <v>6126</v>
      </c>
    </row>
    <row r="2495" spans="2:6" x14ac:dyDescent="0.25">
      <c r="B2495" s="20">
        <v>20091015</v>
      </c>
      <c r="C2495" s="19">
        <v>6138.5</v>
      </c>
      <c r="D2495" s="19">
        <v>6149.5</v>
      </c>
      <c r="E2495" s="19">
        <v>6085.5</v>
      </c>
      <c r="F2495" s="19">
        <v>6118</v>
      </c>
    </row>
    <row r="2496" spans="2:6" x14ac:dyDescent="0.25">
      <c r="B2496" s="20">
        <v>20091016</v>
      </c>
      <c r="C2496" s="19">
        <v>6141.5</v>
      </c>
      <c r="D2496" s="19">
        <v>6166.5</v>
      </c>
      <c r="E2496" s="19">
        <v>6009</v>
      </c>
      <c r="F2496" s="19">
        <v>6033.5</v>
      </c>
    </row>
    <row r="2497" spans="2:6" x14ac:dyDescent="0.25">
      <c r="B2497" s="20">
        <v>20091019</v>
      </c>
      <c r="C2497" s="19">
        <v>6046</v>
      </c>
      <c r="D2497" s="19">
        <v>6137.5</v>
      </c>
      <c r="E2497" s="19">
        <v>6038.5</v>
      </c>
      <c r="F2497" s="19">
        <v>6120.5</v>
      </c>
    </row>
    <row r="2498" spans="2:6" x14ac:dyDescent="0.25">
      <c r="B2498" s="20">
        <v>20091020</v>
      </c>
      <c r="C2498" s="19">
        <v>6134</v>
      </c>
      <c r="D2498" s="19">
        <v>6170.5</v>
      </c>
      <c r="E2498" s="19">
        <v>6062</v>
      </c>
      <c r="F2498" s="19">
        <v>6072.5</v>
      </c>
    </row>
    <row r="2499" spans="2:6" x14ac:dyDescent="0.25">
      <c r="B2499" s="20">
        <v>20091021</v>
      </c>
      <c r="C2499" s="19">
        <v>6104.5</v>
      </c>
      <c r="D2499" s="19">
        <v>6139</v>
      </c>
      <c r="E2499" s="19">
        <v>6016</v>
      </c>
      <c r="F2499" s="19">
        <v>6114.5</v>
      </c>
    </row>
    <row r="2500" spans="2:6" x14ac:dyDescent="0.25">
      <c r="B2500" s="20">
        <v>20091022</v>
      </c>
      <c r="C2500" s="19">
        <v>6049</v>
      </c>
      <c r="D2500" s="19">
        <v>6059.5</v>
      </c>
      <c r="E2500" s="19">
        <v>5990.5</v>
      </c>
      <c r="F2500" s="19">
        <v>6052</v>
      </c>
    </row>
    <row r="2501" spans="2:6" x14ac:dyDescent="0.25">
      <c r="B2501" s="20">
        <v>20091023</v>
      </c>
      <c r="C2501" s="19">
        <v>6108.5</v>
      </c>
      <c r="D2501" s="19">
        <v>6128.5</v>
      </c>
      <c r="E2501" s="19">
        <v>6009.5</v>
      </c>
      <c r="F2501" s="19">
        <v>6036.5</v>
      </c>
    </row>
    <row r="2502" spans="2:6" x14ac:dyDescent="0.25">
      <c r="B2502" s="20">
        <v>20091026</v>
      </c>
      <c r="C2502" s="19">
        <v>6051.5</v>
      </c>
      <c r="D2502" s="19">
        <v>6080.5</v>
      </c>
      <c r="E2502" s="19">
        <v>5902</v>
      </c>
      <c r="F2502" s="19">
        <v>5927</v>
      </c>
    </row>
    <row r="2503" spans="2:6" x14ac:dyDescent="0.25">
      <c r="B2503" s="20">
        <v>20091027</v>
      </c>
      <c r="C2503" s="19">
        <v>5932.5</v>
      </c>
      <c r="D2503" s="19">
        <v>5953.5</v>
      </c>
      <c r="E2503" s="19">
        <v>5877</v>
      </c>
      <c r="F2503" s="19">
        <v>5898.5</v>
      </c>
    </row>
    <row r="2504" spans="2:6" x14ac:dyDescent="0.25">
      <c r="B2504" s="20">
        <v>20091028</v>
      </c>
      <c r="C2504" s="19">
        <v>5897.5</v>
      </c>
      <c r="D2504" s="19">
        <v>5908.5</v>
      </c>
      <c r="E2504" s="19">
        <v>5751</v>
      </c>
      <c r="F2504" s="19">
        <v>5774</v>
      </c>
    </row>
    <row r="2505" spans="2:6" x14ac:dyDescent="0.25">
      <c r="B2505" s="20">
        <v>20091029</v>
      </c>
      <c r="C2505" s="19">
        <v>5742.5</v>
      </c>
      <c r="D2505" s="19">
        <v>5884.5</v>
      </c>
      <c r="E2505" s="19">
        <v>5739.5</v>
      </c>
      <c r="F2505" s="19">
        <v>5878</v>
      </c>
    </row>
    <row r="2506" spans="2:6" x14ac:dyDescent="0.25">
      <c r="B2506" s="20">
        <v>20091030</v>
      </c>
      <c r="C2506" s="19">
        <v>5876</v>
      </c>
      <c r="D2506" s="19">
        <v>5880</v>
      </c>
      <c r="E2506" s="19">
        <v>5659</v>
      </c>
      <c r="F2506" s="19">
        <v>5675.5</v>
      </c>
    </row>
    <row r="2507" spans="2:6" x14ac:dyDescent="0.25">
      <c r="B2507" s="20">
        <v>20091102</v>
      </c>
      <c r="C2507" s="19">
        <v>5689.5</v>
      </c>
      <c r="D2507" s="19">
        <v>5752.5</v>
      </c>
      <c r="E2507" s="19">
        <v>5616.5</v>
      </c>
      <c r="F2507" s="19">
        <v>5616.5</v>
      </c>
    </row>
    <row r="2508" spans="2:6" x14ac:dyDescent="0.25">
      <c r="B2508" s="20">
        <v>20091103</v>
      </c>
      <c r="C2508" s="19">
        <v>5664</v>
      </c>
      <c r="D2508" s="19">
        <v>5674.5</v>
      </c>
      <c r="E2508" s="19">
        <v>5592.5</v>
      </c>
      <c r="F2508" s="19">
        <v>5647</v>
      </c>
    </row>
    <row r="2509" spans="2:6" x14ac:dyDescent="0.25">
      <c r="B2509" s="20">
        <v>20091104</v>
      </c>
      <c r="C2509" s="19">
        <v>5661.5</v>
      </c>
      <c r="D2509" s="19">
        <v>5751</v>
      </c>
      <c r="E2509" s="19">
        <v>5659</v>
      </c>
      <c r="F2509" s="19">
        <v>5711.5</v>
      </c>
    </row>
    <row r="2510" spans="2:6" x14ac:dyDescent="0.25">
      <c r="B2510" s="20">
        <v>20091105</v>
      </c>
      <c r="C2510" s="19">
        <v>5659.5</v>
      </c>
      <c r="D2510" s="19">
        <v>5793</v>
      </c>
      <c r="E2510" s="19">
        <v>5634.5</v>
      </c>
      <c r="F2510" s="19">
        <v>5759</v>
      </c>
    </row>
    <row r="2511" spans="2:6" x14ac:dyDescent="0.25">
      <c r="B2511" s="20">
        <v>20091106</v>
      </c>
      <c r="C2511" s="19">
        <v>5756.5</v>
      </c>
      <c r="D2511" s="19">
        <v>5809.5</v>
      </c>
      <c r="E2511" s="19">
        <v>5687.5</v>
      </c>
      <c r="F2511" s="19">
        <v>5774</v>
      </c>
    </row>
    <row r="2512" spans="2:6" x14ac:dyDescent="0.25">
      <c r="B2512" s="20">
        <v>20091109</v>
      </c>
      <c r="C2512" s="19">
        <v>5805</v>
      </c>
      <c r="D2512" s="19">
        <v>5919.5</v>
      </c>
      <c r="E2512" s="19">
        <v>5805</v>
      </c>
      <c r="F2512" s="19">
        <v>5916</v>
      </c>
    </row>
    <row r="2513" spans="2:6" x14ac:dyDescent="0.25">
      <c r="B2513" s="20">
        <v>20091110</v>
      </c>
      <c r="C2513" s="19">
        <v>5911.5</v>
      </c>
      <c r="D2513" s="19">
        <v>5930.5</v>
      </c>
      <c r="E2513" s="19">
        <v>5873.5</v>
      </c>
      <c r="F2513" s="19">
        <v>5885.5</v>
      </c>
    </row>
    <row r="2514" spans="2:6" x14ac:dyDescent="0.25">
      <c r="B2514" s="20">
        <v>20091111</v>
      </c>
      <c r="C2514" s="19">
        <v>5933.5</v>
      </c>
      <c r="D2514" s="19">
        <v>5985</v>
      </c>
      <c r="E2514" s="19">
        <v>5922.5</v>
      </c>
      <c r="F2514" s="19">
        <v>5950</v>
      </c>
    </row>
    <row r="2515" spans="2:6" x14ac:dyDescent="0.25">
      <c r="B2515" s="20">
        <v>20091112</v>
      </c>
      <c r="C2515" s="19">
        <v>5931</v>
      </c>
      <c r="D2515" s="19">
        <v>6007</v>
      </c>
      <c r="E2515" s="19">
        <v>5912</v>
      </c>
      <c r="F2515" s="19">
        <v>5948</v>
      </c>
    </row>
    <row r="2516" spans="2:6" x14ac:dyDescent="0.25">
      <c r="B2516" s="20">
        <v>20091113</v>
      </c>
      <c r="C2516" s="19">
        <v>5948</v>
      </c>
      <c r="D2516" s="19">
        <v>5981</v>
      </c>
      <c r="E2516" s="19">
        <v>5893</v>
      </c>
      <c r="F2516" s="19">
        <v>5973.5</v>
      </c>
    </row>
    <row r="2517" spans="2:6" x14ac:dyDescent="0.25">
      <c r="B2517" s="20">
        <v>20091116</v>
      </c>
      <c r="C2517" s="19">
        <v>6011.5</v>
      </c>
      <c r="D2517" s="19">
        <v>6093</v>
      </c>
      <c r="E2517" s="19">
        <v>6008</v>
      </c>
      <c r="F2517" s="19">
        <v>6078.5</v>
      </c>
    </row>
    <row r="2518" spans="2:6" x14ac:dyDescent="0.25">
      <c r="B2518" s="20">
        <v>20091117</v>
      </c>
      <c r="C2518" s="19">
        <v>6063.5</v>
      </c>
      <c r="D2518" s="19">
        <v>6084</v>
      </c>
      <c r="E2518" s="19">
        <v>6039.5</v>
      </c>
      <c r="F2518" s="19">
        <v>6073</v>
      </c>
    </row>
    <row r="2519" spans="2:6" x14ac:dyDescent="0.25">
      <c r="B2519" s="20">
        <v>20091118</v>
      </c>
      <c r="C2519" s="19">
        <v>6086</v>
      </c>
      <c r="D2519" s="19">
        <v>6124</v>
      </c>
      <c r="E2519" s="19">
        <v>6048.5</v>
      </c>
      <c r="F2519" s="19">
        <v>6066</v>
      </c>
    </row>
    <row r="2520" spans="2:6" x14ac:dyDescent="0.25">
      <c r="B2520" s="20">
        <v>20091119</v>
      </c>
      <c r="C2520" s="19">
        <v>6076.5</v>
      </c>
      <c r="D2520" s="19">
        <v>6076.5</v>
      </c>
      <c r="E2520" s="19">
        <v>5966.5</v>
      </c>
      <c r="F2520" s="19">
        <v>5991</v>
      </c>
    </row>
    <row r="2521" spans="2:6" x14ac:dyDescent="0.25">
      <c r="B2521" s="20">
        <v>20091120</v>
      </c>
      <c r="C2521" s="19">
        <v>6012.5</v>
      </c>
      <c r="D2521" s="19">
        <v>6026.5</v>
      </c>
      <c r="E2521" s="19">
        <v>5914</v>
      </c>
      <c r="F2521" s="19">
        <v>5950</v>
      </c>
    </row>
    <row r="2522" spans="2:6" x14ac:dyDescent="0.25">
      <c r="B2522" s="20">
        <v>20091123</v>
      </c>
      <c r="C2522" s="19">
        <v>5987.5</v>
      </c>
      <c r="D2522" s="19">
        <v>6103.5</v>
      </c>
      <c r="E2522" s="19">
        <v>5987.5</v>
      </c>
      <c r="F2522" s="19">
        <v>6065.5</v>
      </c>
    </row>
    <row r="2523" spans="2:6" x14ac:dyDescent="0.25">
      <c r="B2523" s="20">
        <v>20091124</v>
      </c>
      <c r="C2523" s="19">
        <v>6035.5</v>
      </c>
      <c r="D2523" s="19">
        <v>6095.5</v>
      </c>
      <c r="E2523" s="19">
        <v>6024</v>
      </c>
      <c r="F2523" s="19">
        <v>6049</v>
      </c>
    </row>
    <row r="2524" spans="2:6" x14ac:dyDescent="0.25">
      <c r="B2524" s="20">
        <v>20091125</v>
      </c>
      <c r="C2524" s="19">
        <v>6106.5</v>
      </c>
      <c r="D2524" s="19">
        <v>6112.5</v>
      </c>
      <c r="E2524" s="19">
        <v>6031</v>
      </c>
      <c r="F2524" s="19">
        <v>6072.5</v>
      </c>
    </row>
    <row r="2525" spans="2:6" x14ac:dyDescent="0.25">
      <c r="B2525" s="20">
        <v>20091126</v>
      </c>
      <c r="C2525" s="19">
        <v>6051.5</v>
      </c>
      <c r="D2525" s="19">
        <v>6055</v>
      </c>
      <c r="E2525" s="19">
        <v>5872.5</v>
      </c>
      <c r="F2525" s="19">
        <v>5899</v>
      </c>
    </row>
    <row r="2526" spans="2:6" x14ac:dyDescent="0.25">
      <c r="B2526" s="20">
        <v>20091127</v>
      </c>
      <c r="C2526" s="19">
        <v>5837.5</v>
      </c>
      <c r="D2526" s="19">
        <v>5999</v>
      </c>
      <c r="E2526" s="19">
        <v>5786</v>
      </c>
      <c r="F2526" s="19">
        <v>5949.5</v>
      </c>
    </row>
    <row r="2527" spans="2:6" x14ac:dyDescent="0.25">
      <c r="B2527" s="20">
        <v>20091130</v>
      </c>
      <c r="C2527" s="19">
        <v>5970.5</v>
      </c>
      <c r="D2527" s="19">
        <v>6000</v>
      </c>
      <c r="E2527" s="19">
        <v>5884.5</v>
      </c>
      <c r="F2527" s="19">
        <v>5899.5</v>
      </c>
    </row>
    <row r="2528" spans="2:6" x14ac:dyDescent="0.25">
      <c r="B2528" s="20">
        <v>20091201</v>
      </c>
      <c r="C2528" s="19">
        <v>5951.5</v>
      </c>
      <c r="D2528" s="19">
        <v>6063</v>
      </c>
      <c r="E2528" s="19">
        <v>5949.5</v>
      </c>
      <c r="F2528" s="19">
        <v>6051.5</v>
      </c>
    </row>
    <row r="2529" spans="2:6" x14ac:dyDescent="0.25">
      <c r="B2529" s="20">
        <v>20091202</v>
      </c>
      <c r="C2529" s="19">
        <v>6051.5</v>
      </c>
      <c r="D2529" s="19">
        <v>6092.5</v>
      </c>
      <c r="E2529" s="19">
        <v>6030</v>
      </c>
      <c r="F2529" s="19">
        <v>6053</v>
      </c>
    </row>
    <row r="2530" spans="2:6" x14ac:dyDescent="0.25">
      <c r="B2530" s="20">
        <v>20091203</v>
      </c>
      <c r="C2530" s="19">
        <v>6106.5</v>
      </c>
      <c r="D2530" s="19">
        <v>6133</v>
      </c>
      <c r="E2530" s="19">
        <v>6033.5</v>
      </c>
      <c r="F2530" s="19">
        <v>6054.5</v>
      </c>
    </row>
    <row r="2531" spans="2:6" x14ac:dyDescent="0.25">
      <c r="B2531" s="20">
        <v>20091204</v>
      </c>
      <c r="C2531" s="19">
        <v>6020.5</v>
      </c>
      <c r="D2531" s="19">
        <v>6138.5</v>
      </c>
      <c r="E2531" s="19">
        <v>6001</v>
      </c>
      <c r="F2531" s="19">
        <v>6075.5</v>
      </c>
    </row>
    <row r="2532" spans="2:6" x14ac:dyDescent="0.25">
      <c r="B2532" s="20">
        <v>20091207</v>
      </c>
      <c r="C2532" s="19">
        <v>6072.5</v>
      </c>
      <c r="D2532" s="19">
        <v>6091</v>
      </c>
      <c r="E2532" s="19">
        <v>6020.5</v>
      </c>
      <c r="F2532" s="19">
        <v>6072.5</v>
      </c>
    </row>
    <row r="2533" spans="2:6" x14ac:dyDescent="0.25">
      <c r="B2533" s="20">
        <v>20091208</v>
      </c>
      <c r="C2533" s="19">
        <v>6071.5</v>
      </c>
      <c r="D2533" s="19">
        <v>6088.5</v>
      </c>
      <c r="E2533" s="19">
        <v>5934.5</v>
      </c>
      <c r="F2533" s="19">
        <v>5955.5</v>
      </c>
    </row>
    <row r="2534" spans="2:6" x14ac:dyDescent="0.25">
      <c r="B2534" s="20">
        <v>20091209</v>
      </c>
      <c r="C2534" s="19">
        <v>5946.5</v>
      </c>
      <c r="D2534" s="19">
        <v>5996</v>
      </c>
      <c r="E2534" s="19">
        <v>5881</v>
      </c>
      <c r="F2534" s="19">
        <v>5920</v>
      </c>
    </row>
    <row r="2535" spans="2:6" x14ac:dyDescent="0.25">
      <c r="B2535" s="20">
        <v>20091210</v>
      </c>
      <c r="C2535" s="19">
        <v>5924.5</v>
      </c>
      <c r="D2535" s="19">
        <v>6020</v>
      </c>
      <c r="E2535" s="19">
        <v>5913.5</v>
      </c>
      <c r="F2535" s="19">
        <v>5984.5</v>
      </c>
    </row>
    <row r="2536" spans="2:6" x14ac:dyDescent="0.25">
      <c r="B2536" s="20">
        <v>20091211</v>
      </c>
      <c r="C2536" s="19">
        <v>5996.5</v>
      </c>
      <c r="D2536" s="19">
        <v>6075</v>
      </c>
      <c r="E2536" s="19">
        <v>5994.5</v>
      </c>
      <c r="F2536" s="19">
        <v>6041</v>
      </c>
    </row>
    <row r="2537" spans="2:6" x14ac:dyDescent="0.25">
      <c r="B2537" s="20">
        <v>20091214</v>
      </c>
      <c r="C2537" s="19">
        <v>6100.5</v>
      </c>
      <c r="D2537" s="19">
        <v>6117.5</v>
      </c>
      <c r="E2537" s="19">
        <v>6055</v>
      </c>
      <c r="F2537" s="19">
        <v>6083</v>
      </c>
    </row>
    <row r="2538" spans="2:6" x14ac:dyDescent="0.25">
      <c r="B2538" s="20">
        <v>20091215</v>
      </c>
      <c r="C2538" s="19">
        <v>6104.5</v>
      </c>
      <c r="D2538" s="19">
        <v>6107</v>
      </c>
      <c r="E2538" s="19">
        <v>6028</v>
      </c>
      <c r="F2538" s="19">
        <v>6088</v>
      </c>
    </row>
    <row r="2539" spans="2:6" x14ac:dyDescent="0.25">
      <c r="B2539" s="20">
        <v>20091216</v>
      </c>
      <c r="C2539" s="19">
        <v>6089</v>
      </c>
      <c r="D2539" s="19">
        <v>6183.5</v>
      </c>
      <c r="E2539" s="19">
        <v>6080.5</v>
      </c>
      <c r="F2539" s="19">
        <v>6174.5</v>
      </c>
    </row>
    <row r="2540" spans="2:6" x14ac:dyDescent="0.25">
      <c r="B2540" s="20">
        <v>20091217</v>
      </c>
      <c r="C2540" s="19">
        <v>6138.5</v>
      </c>
      <c r="D2540" s="19">
        <v>6168.5</v>
      </c>
      <c r="E2540" s="19">
        <v>6099</v>
      </c>
      <c r="F2540" s="19">
        <v>6106</v>
      </c>
    </row>
    <row r="2541" spans="2:6" x14ac:dyDescent="0.25">
      <c r="B2541" s="20">
        <v>20091218</v>
      </c>
      <c r="C2541" s="19">
        <v>6129.5</v>
      </c>
      <c r="D2541" s="19">
        <v>6177.5</v>
      </c>
      <c r="E2541" s="19">
        <v>6092.5</v>
      </c>
      <c r="F2541" s="19">
        <v>6114.5</v>
      </c>
    </row>
    <row r="2542" spans="2:6" x14ac:dyDescent="0.25">
      <c r="B2542" s="20">
        <v>20091221</v>
      </c>
      <c r="C2542" s="19">
        <v>6134.5</v>
      </c>
      <c r="D2542" s="19">
        <v>6216.5</v>
      </c>
      <c r="E2542" s="19">
        <v>6121</v>
      </c>
      <c r="F2542" s="19">
        <v>6206.5</v>
      </c>
    </row>
    <row r="2543" spans="2:6" x14ac:dyDescent="0.25">
      <c r="B2543" s="20">
        <v>20091222</v>
      </c>
      <c r="C2543" s="19">
        <v>6210</v>
      </c>
      <c r="D2543" s="19">
        <v>6258.5</v>
      </c>
      <c r="E2543" s="19">
        <v>6203</v>
      </c>
      <c r="F2543" s="19">
        <v>6237</v>
      </c>
    </row>
    <row r="2544" spans="2:6" x14ac:dyDescent="0.25">
      <c r="B2544" s="20">
        <v>20091223</v>
      </c>
      <c r="C2544" s="19">
        <v>6263.5</v>
      </c>
      <c r="D2544" s="19">
        <v>6267</v>
      </c>
      <c r="E2544" s="19">
        <v>6210.5</v>
      </c>
      <c r="F2544" s="19">
        <v>6236.5</v>
      </c>
    </row>
    <row r="2545" spans="2:6" x14ac:dyDescent="0.25">
      <c r="B2545" s="20">
        <v>20091228</v>
      </c>
      <c r="C2545" s="19">
        <v>6303.5</v>
      </c>
      <c r="D2545" s="19">
        <v>6304.5</v>
      </c>
      <c r="E2545" s="19">
        <v>6256</v>
      </c>
      <c r="F2545" s="19">
        <v>6282.5</v>
      </c>
    </row>
    <row r="2546" spans="2:6" x14ac:dyDescent="0.25">
      <c r="B2546" s="20">
        <v>20091229</v>
      </c>
      <c r="C2546" s="19">
        <v>6305.5</v>
      </c>
      <c r="D2546" s="19">
        <v>6308.5</v>
      </c>
      <c r="E2546" s="19">
        <v>6275.5</v>
      </c>
      <c r="F2546" s="19">
        <v>6290.5</v>
      </c>
    </row>
    <row r="2547" spans="2:6" x14ac:dyDescent="0.25">
      <c r="B2547" s="20">
        <v>20091230</v>
      </c>
      <c r="C2547" s="19">
        <v>6282.5</v>
      </c>
      <c r="D2547" s="19">
        <v>6286</v>
      </c>
      <c r="E2547" s="19">
        <v>6225</v>
      </c>
      <c r="F2547" s="19">
        <v>6228</v>
      </c>
    </row>
    <row r="2548" spans="2:6" x14ac:dyDescent="0.25">
      <c r="B2548" s="20">
        <v>20100104</v>
      </c>
      <c r="C2548" s="19">
        <v>6271.5</v>
      </c>
      <c r="D2548" s="19">
        <v>6331.5</v>
      </c>
      <c r="E2548" s="19">
        <v>6249</v>
      </c>
      <c r="F2548" s="19">
        <v>6323.5</v>
      </c>
    </row>
    <row r="2549" spans="2:6" x14ac:dyDescent="0.25">
      <c r="B2549" s="20">
        <v>20100105</v>
      </c>
      <c r="C2549" s="19">
        <v>6300.5</v>
      </c>
      <c r="D2549" s="19">
        <v>6333</v>
      </c>
      <c r="E2549" s="19">
        <v>6285.5</v>
      </c>
      <c r="F2549" s="19">
        <v>6307</v>
      </c>
    </row>
    <row r="2550" spans="2:6" x14ac:dyDescent="0.25">
      <c r="B2550" s="20">
        <v>20100106</v>
      </c>
      <c r="C2550" s="19">
        <v>6303.5</v>
      </c>
      <c r="D2550" s="19">
        <v>6322</v>
      </c>
      <c r="E2550" s="19">
        <v>6272.5</v>
      </c>
      <c r="F2550" s="19">
        <v>6306.5</v>
      </c>
    </row>
    <row r="2551" spans="2:6" x14ac:dyDescent="0.25">
      <c r="B2551" s="20">
        <v>20100107</v>
      </c>
      <c r="C2551" s="19">
        <v>6296</v>
      </c>
      <c r="D2551" s="19">
        <v>6313</v>
      </c>
      <c r="E2551" s="19">
        <v>6234.5</v>
      </c>
      <c r="F2551" s="19">
        <v>6301.5</v>
      </c>
    </row>
    <row r="2552" spans="2:6" x14ac:dyDescent="0.25">
      <c r="B2552" s="20">
        <v>20100108</v>
      </c>
      <c r="C2552" s="19">
        <v>6328.5</v>
      </c>
      <c r="D2552" s="19">
        <v>6331.5</v>
      </c>
      <c r="E2552" s="19">
        <v>6244</v>
      </c>
      <c r="F2552" s="19">
        <v>6307.5</v>
      </c>
    </row>
    <row r="2553" spans="2:6" x14ac:dyDescent="0.25">
      <c r="B2553" s="20">
        <v>20100111</v>
      </c>
      <c r="C2553" s="19">
        <v>6353.5</v>
      </c>
      <c r="D2553" s="19">
        <v>6369</v>
      </c>
      <c r="E2553" s="19">
        <v>6304.5</v>
      </c>
      <c r="F2553" s="19">
        <v>6315</v>
      </c>
    </row>
    <row r="2554" spans="2:6" x14ac:dyDescent="0.25">
      <c r="B2554" s="20">
        <v>20100112</v>
      </c>
      <c r="C2554" s="19">
        <v>6324.5</v>
      </c>
      <c r="D2554" s="19">
        <v>6330</v>
      </c>
      <c r="E2554" s="19">
        <v>6191</v>
      </c>
      <c r="F2554" s="19">
        <v>6195.5</v>
      </c>
    </row>
    <row r="2555" spans="2:6" x14ac:dyDescent="0.25">
      <c r="B2555" s="20">
        <v>20100113</v>
      </c>
      <c r="C2555" s="19">
        <v>6214</v>
      </c>
      <c r="D2555" s="19">
        <v>6273.5</v>
      </c>
      <c r="E2555" s="19">
        <v>6199.5</v>
      </c>
      <c r="F2555" s="19">
        <v>6266</v>
      </c>
    </row>
    <row r="2556" spans="2:6" x14ac:dyDescent="0.25">
      <c r="B2556" s="20">
        <v>20100114</v>
      </c>
      <c r="C2556" s="19">
        <v>6280</v>
      </c>
      <c r="D2556" s="19">
        <v>6285</v>
      </c>
      <c r="E2556" s="19">
        <v>6223.5</v>
      </c>
      <c r="F2556" s="19">
        <v>6266</v>
      </c>
    </row>
    <row r="2557" spans="2:6" x14ac:dyDescent="0.25">
      <c r="B2557" s="20">
        <v>20100115</v>
      </c>
      <c r="C2557" s="19">
        <v>6264</v>
      </c>
      <c r="D2557" s="19">
        <v>6301.5</v>
      </c>
      <c r="E2557" s="19">
        <v>6132.5</v>
      </c>
      <c r="F2557" s="19">
        <v>6140.5</v>
      </c>
    </row>
    <row r="2558" spans="2:6" x14ac:dyDescent="0.25">
      <c r="B2558" s="20">
        <v>20100118</v>
      </c>
      <c r="C2558" s="19">
        <v>6178.5</v>
      </c>
      <c r="D2558" s="19">
        <v>6196.5</v>
      </c>
      <c r="E2558" s="19">
        <v>6151</v>
      </c>
      <c r="F2558" s="19">
        <v>6189.5</v>
      </c>
    </row>
    <row r="2559" spans="2:6" x14ac:dyDescent="0.25">
      <c r="B2559" s="20">
        <v>20100119</v>
      </c>
      <c r="C2559" s="19">
        <v>6173.5</v>
      </c>
      <c r="D2559" s="19">
        <v>6266.5</v>
      </c>
      <c r="E2559" s="19">
        <v>6120.5</v>
      </c>
      <c r="F2559" s="19">
        <v>6261</v>
      </c>
    </row>
    <row r="2560" spans="2:6" x14ac:dyDescent="0.25">
      <c r="B2560" s="20">
        <v>20100120</v>
      </c>
      <c r="C2560" s="19">
        <v>6234.5</v>
      </c>
      <c r="D2560" s="19">
        <v>6246</v>
      </c>
      <c r="E2560" s="19">
        <v>6103</v>
      </c>
      <c r="F2560" s="19">
        <v>6129.5</v>
      </c>
    </row>
    <row r="2561" spans="2:6" x14ac:dyDescent="0.25">
      <c r="B2561" s="20">
        <v>20100121</v>
      </c>
      <c r="C2561" s="19">
        <v>6174.5</v>
      </c>
      <c r="D2561" s="19">
        <v>6182.5</v>
      </c>
      <c r="E2561" s="19">
        <v>5958</v>
      </c>
      <c r="F2561" s="19">
        <v>5986</v>
      </c>
    </row>
    <row r="2562" spans="2:6" x14ac:dyDescent="0.25">
      <c r="B2562" s="20">
        <v>20100122</v>
      </c>
      <c r="C2562" s="19">
        <v>5994.5</v>
      </c>
      <c r="D2562" s="19">
        <v>6013</v>
      </c>
      <c r="E2562" s="19">
        <v>5909.5</v>
      </c>
      <c r="F2562" s="19">
        <v>5929.5</v>
      </c>
    </row>
    <row r="2563" spans="2:6" x14ac:dyDescent="0.25">
      <c r="B2563" s="20">
        <v>20100125</v>
      </c>
      <c r="C2563" s="19">
        <v>5886.5</v>
      </c>
      <c r="D2563" s="19">
        <v>5965.5</v>
      </c>
      <c r="E2563" s="19">
        <v>5881</v>
      </c>
      <c r="F2563" s="19">
        <v>5912.5</v>
      </c>
    </row>
    <row r="2564" spans="2:6" x14ac:dyDescent="0.25">
      <c r="B2564" s="20">
        <v>20100126</v>
      </c>
      <c r="C2564" s="19">
        <v>5825.5</v>
      </c>
      <c r="D2564" s="19">
        <v>5957.5</v>
      </c>
      <c r="E2564" s="19">
        <v>5818</v>
      </c>
      <c r="F2564" s="19">
        <v>5955.5</v>
      </c>
    </row>
    <row r="2565" spans="2:6" x14ac:dyDescent="0.25">
      <c r="B2565" s="20">
        <v>20100127</v>
      </c>
      <c r="C2565" s="19">
        <v>5887</v>
      </c>
      <c r="D2565" s="19">
        <v>5943.5</v>
      </c>
      <c r="E2565" s="19">
        <v>5859</v>
      </c>
      <c r="F2565" s="19">
        <v>5905.5</v>
      </c>
    </row>
    <row r="2566" spans="2:6" x14ac:dyDescent="0.25">
      <c r="B2566" s="20">
        <v>20100128</v>
      </c>
      <c r="C2566" s="19">
        <v>5976.5</v>
      </c>
      <c r="D2566" s="19">
        <v>5997.5</v>
      </c>
      <c r="E2566" s="19">
        <v>5804.5</v>
      </c>
      <c r="F2566" s="19">
        <v>5837.5</v>
      </c>
    </row>
    <row r="2567" spans="2:6" x14ac:dyDescent="0.25">
      <c r="B2567" s="20">
        <v>20100129</v>
      </c>
      <c r="C2567" s="19">
        <v>5828.5</v>
      </c>
      <c r="D2567" s="19">
        <v>5928.5</v>
      </c>
      <c r="E2567" s="19">
        <v>5825</v>
      </c>
      <c r="F2567" s="19">
        <v>5882.5</v>
      </c>
    </row>
    <row r="2568" spans="2:6" x14ac:dyDescent="0.25">
      <c r="B2568" s="20">
        <v>20100201</v>
      </c>
      <c r="C2568" s="19">
        <v>5833.5</v>
      </c>
      <c r="D2568" s="19">
        <v>5945.5</v>
      </c>
      <c r="E2568" s="19">
        <v>5833.5</v>
      </c>
      <c r="F2568" s="19">
        <v>5914.5</v>
      </c>
    </row>
    <row r="2569" spans="2:6" x14ac:dyDescent="0.25">
      <c r="B2569" s="20">
        <v>20100202</v>
      </c>
      <c r="C2569" s="19">
        <v>5910.5</v>
      </c>
      <c r="D2569" s="19">
        <v>5993</v>
      </c>
      <c r="E2569" s="19">
        <v>5894</v>
      </c>
      <c r="F2569" s="19">
        <v>5985.5</v>
      </c>
    </row>
    <row r="2570" spans="2:6" x14ac:dyDescent="0.25">
      <c r="B2570" s="20">
        <v>20100203</v>
      </c>
      <c r="C2570" s="19">
        <v>6008</v>
      </c>
      <c r="D2570" s="19">
        <v>6008.5</v>
      </c>
      <c r="E2570" s="19">
        <v>5925</v>
      </c>
      <c r="F2570" s="19">
        <v>5948</v>
      </c>
    </row>
    <row r="2571" spans="2:6" x14ac:dyDescent="0.25">
      <c r="B2571" s="20">
        <v>20100204</v>
      </c>
      <c r="C2571" s="19">
        <v>5963.5</v>
      </c>
      <c r="D2571" s="19">
        <v>5966.5</v>
      </c>
      <c r="E2571" s="19">
        <v>5782</v>
      </c>
      <c r="F2571" s="19">
        <v>5807</v>
      </c>
    </row>
    <row r="2572" spans="2:6" x14ac:dyDescent="0.25">
      <c r="B2572" s="20">
        <v>20100205</v>
      </c>
      <c r="C2572" s="19">
        <v>5804.5</v>
      </c>
      <c r="D2572" s="19">
        <v>5805.5</v>
      </c>
      <c r="E2572" s="19">
        <v>5688.5</v>
      </c>
      <c r="F2572" s="19">
        <v>5706</v>
      </c>
    </row>
    <row r="2573" spans="2:6" x14ac:dyDescent="0.25">
      <c r="B2573" s="20">
        <v>20100208</v>
      </c>
      <c r="C2573" s="19">
        <v>5712</v>
      </c>
      <c r="D2573" s="19">
        <v>5776.5</v>
      </c>
      <c r="E2573" s="19">
        <v>5705.5</v>
      </c>
      <c r="F2573" s="19">
        <v>5747</v>
      </c>
    </row>
    <row r="2574" spans="2:6" x14ac:dyDescent="0.25">
      <c r="B2574" s="20">
        <v>20100209</v>
      </c>
      <c r="C2574" s="19">
        <v>5733.5</v>
      </c>
      <c r="D2574" s="19">
        <v>5840</v>
      </c>
      <c r="E2574" s="19">
        <v>5730.5</v>
      </c>
      <c r="F2574" s="19">
        <v>5817.5</v>
      </c>
    </row>
    <row r="2575" spans="2:6" x14ac:dyDescent="0.25">
      <c r="B2575" s="20">
        <v>20100210</v>
      </c>
      <c r="C2575" s="19">
        <v>5803.5</v>
      </c>
      <c r="D2575" s="19">
        <v>5863.5</v>
      </c>
      <c r="E2575" s="19">
        <v>5774.5</v>
      </c>
      <c r="F2575" s="19">
        <v>5803.5</v>
      </c>
    </row>
    <row r="2576" spans="2:6" x14ac:dyDescent="0.25">
      <c r="B2576" s="20">
        <v>20100211</v>
      </c>
      <c r="C2576" s="19">
        <v>5836.5</v>
      </c>
      <c r="D2576" s="19">
        <v>5852.5</v>
      </c>
      <c r="E2576" s="19">
        <v>5724</v>
      </c>
      <c r="F2576" s="19">
        <v>5805.5</v>
      </c>
    </row>
    <row r="2577" spans="2:6" x14ac:dyDescent="0.25">
      <c r="B2577" s="20">
        <v>20100212</v>
      </c>
      <c r="C2577" s="19">
        <v>5837.5</v>
      </c>
      <c r="D2577" s="19">
        <v>5838.5</v>
      </c>
      <c r="E2577" s="19">
        <v>5729</v>
      </c>
      <c r="F2577" s="19">
        <v>5784</v>
      </c>
    </row>
    <row r="2578" spans="2:6" x14ac:dyDescent="0.25">
      <c r="B2578" s="20">
        <v>20100215</v>
      </c>
      <c r="C2578" s="19">
        <v>5793.5</v>
      </c>
      <c r="D2578" s="19">
        <v>5817.5</v>
      </c>
      <c r="E2578" s="19">
        <v>5770.5</v>
      </c>
      <c r="F2578" s="19">
        <v>5787.5</v>
      </c>
    </row>
    <row r="2579" spans="2:6" x14ac:dyDescent="0.25">
      <c r="B2579" s="20">
        <v>20100216</v>
      </c>
      <c r="C2579" s="19">
        <v>5800.5</v>
      </c>
      <c r="D2579" s="19">
        <v>5876.5</v>
      </c>
      <c r="E2579" s="19">
        <v>5765</v>
      </c>
      <c r="F2579" s="19">
        <v>5863</v>
      </c>
    </row>
    <row r="2580" spans="2:6" x14ac:dyDescent="0.25">
      <c r="B2580" s="20">
        <v>20100217</v>
      </c>
      <c r="C2580" s="19">
        <v>5895</v>
      </c>
      <c r="D2580" s="19">
        <v>5952</v>
      </c>
      <c r="E2580" s="19">
        <v>5881.5</v>
      </c>
      <c r="F2580" s="19">
        <v>5924.5</v>
      </c>
    </row>
    <row r="2581" spans="2:6" x14ac:dyDescent="0.25">
      <c r="B2581" s="20">
        <v>20100218</v>
      </c>
      <c r="C2581" s="19">
        <v>5922.5</v>
      </c>
      <c r="D2581" s="19">
        <v>5962</v>
      </c>
      <c r="E2581" s="19">
        <v>5894.5</v>
      </c>
      <c r="F2581" s="19">
        <v>5948</v>
      </c>
    </row>
    <row r="2582" spans="2:6" x14ac:dyDescent="0.25">
      <c r="B2582" s="20">
        <v>20100219</v>
      </c>
      <c r="C2582" s="19">
        <v>5908.5</v>
      </c>
      <c r="D2582" s="19">
        <v>6000.5</v>
      </c>
      <c r="E2582" s="19">
        <v>5895.5</v>
      </c>
      <c r="F2582" s="19">
        <v>5987.5</v>
      </c>
    </row>
    <row r="2583" spans="2:6" x14ac:dyDescent="0.25">
      <c r="B2583" s="20">
        <v>20100222</v>
      </c>
      <c r="C2583" s="19">
        <v>5993.5</v>
      </c>
      <c r="D2583" s="19">
        <v>6026</v>
      </c>
      <c r="E2583" s="19">
        <v>5951.5</v>
      </c>
      <c r="F2583" s="19">
        <v>5963.5</v>
      </c>
    </row>
    <row r="2584" spans="2:6" x14ac:dyDescent="0.25">
      <c r="B2584" s="20">
        <v>20100223</v>
      </c>
      <c r="C2584" s="19">
        <v>5973.5</v>
      </c>
      <c r="D2584" s="19">
        <v>6002.5</v>
      </c>
      <c r="E2584" s="19">
        <v>5852.5</v>
      </c>
      <c r="F2584" s="19">
        <v>5873.5</v>
      </c>
    </row>
    <row r="2585" spans="2:6" x14ac:dyDescent="0.25">
      <c r="B2585" s="20">
        <v>20100224</v>
      </c>
      <c r="C2585" s="19">
        <v>5903.5</v>
      </c>
      <c r="D2585" s="19">
        <v>5910.5</v>
      </c>
      <c r="E2585" s="19">
        <v>5840.5</v>
      </c>
      <c r="F2585" s="19">
        <v>5886.5</v>
      </c>
    </row>
    <row r="2586" spans="2:6" x14ac:dyDescent="0.25">
      <c r="B2586" s="20">
        <v>20100225</v>
      </c>
      <c r="C2586" s="19">
        <v>5865</v>
      </c>
      <c r="D2586" s="19">
        <v>5927</v>
      </c>
      <c r="E2586" s="19">
        <v>5787</v>
      </c>
      <c r="F2586" s="19">
        <v>5816</v>
      </c>
    </row>
    <row r="2587" spans="2:6" x14ac:dyDescent="0.25">
      <c r="B2587" s="20">
        <v>20100226</v>
      </c>
      <c r="C2587" s="19">
        <v>5865.5</v>
      </c>
      <c r="D2587" s="19">
        <v>5879</v>
      </c>
      <c r="E2587" s="19">
        <v>5799</v>
      </c>
      <c r="F2587" s="19">
        <v>5861.5</v>
      </c>
    </row>
    <row r="2588" spans="2:6" x14ac:dyDescent="0.25">
      <c r="B2588" s="20">
        <v>20100301</v>
      </c>
      <c r="C2588" s="19">
        <v>5910.5</v>
      </c>
      <c r="D2588" s="19">
        <v>5988.5</v>
      </c>
      <c r="E2588" s="19">
        <v>5906</v>
      </c>
      <c r="F2588" s="19">
        <v>5980</v>
      </c>
    </row>
    <row r="2589" spans="2:6" x14ac:dyDescent="0.25">
      <c r="B2589" s="20">
        <v>20100302</v>
      </c>
      <c r="C2589" s="19">
        <v>5993.5</v>
      </c>
      <c r="D2589" s="19">
        <v>6052</v>
      </c>
      <c r="E2589" s="19">
        <v>5979.5</v>
      </c>
      <c r="F2589" s="19">
        <v>6041.5</v>
      </c>
    </row>
    <row r="2590" spans="2:6" x14ac:dyDescent="0.25">
      <c r="B2590" s="20">
        <v>20100303</v>
      </c>
      <c r="C2590" s="19">
        <v>6026.5</v>
      </c>
      <c r="D2590" s="19">
        <v>6100</v>
      </c>
      <c r="E2590" s="19">
        <v>6026.5</v>
      </c>
      <c r="F2590" s="19">
        <v>6073</v>
      </c>
    </row>
    <row r="2591" spans="2:6" x14ac:dyDescent="0.25">
      <c r="B2591" s="20">
        <v>20100304</v>
      </c>
      <c r="C2591" s="19">
        <v>6043.5</v>
      </c>
      <c r="D2591" s="19">
        <v>6093.5</v>
      </c>
      <c r="E2591" s="19">
        <v>6033</v>
      </c>
      <c r="F2591" s="19">
        <v>6063.5</v>
      </c>
    </row>
    <row r="2592" spans="2:6" x14ac:dyDescent="0.25">
      <c r="B2592" s="20">
        <v>20100305</v>
      </c>
      <c r="C2592" s="19">
        <v>6083.5</v>
      </c>
      <c r="D2592" s="19">
        <v>6150.5</v>
      </c>
      <c r="E2592" s="19">
        <v>6077</v>
      </c>
      <c r="F2592" s="19">
        <v>6143.5</v>
      </c>
    </row>
    <row r="2593" spans="2:6" x14ac:dyDescent="0.25">
      <c r="B2593" s="20">
        <v>20100308</v>
      </c>
      <c r="C2593" s="19">
        <v>6178.5</v>
      </c>
      <c r="D2593" s="19">
        <v>6183</v>
      </c>
      <c r="E2593" s="19">
        <v>6135</v>
      </c>
      <c r="F2593" s="19">
        <v>6152</v>
      </c>
    </row>
    <row r="2594" spans="2:6" x14ac:dyDescent="0.25">
      <c r="B2594" s="20">
        <v>20100309</v>
      </c>
      <c r="C2594" s="19">
        <v>6144</v>
      </c>
      <c r="D2594" s="19">
        <v>6178</v>
      </c>
      <c r="E2594" s="19">
        <v>6107</v>
      </c>
      <c r="F2594" s="19">
        <v>6176</v>
      </c>
    </row>
    <row r="2595" spans="2:6" x14ac:dyDescent="0.25">
      <c r="B2595" s="20">
        <v>20100310</v>
      </c>
      <c r="C2595" s="19">
        <v>6164.5</v>
      </c>
      <c r="D2595" s="19">
        <v>6224.5</v>
      </c>
      <c r="E2595" s="19">
        <v>6142.5</v>
      </c>
      <c r="F2595" s="19">
        <v>6193</v>
      </c>
    </row>
    <row r="2596" spans="2:6" x14ac:dyDescent="0.25">
      <c r="B2596" s="20">
        <v>20100311</v>
      </c>
      <c r="C2596" s="19">
        <v>6188.5</v>
      </c>
      <c r="D2596" s="19">
        <v>6224</v>
      </c>
      <c r="E2596" s="19">
        <v>6175.5</v>
      </c>
      <c r="F2596" s="19">
        <v>6197.5</v>
      </c>
    </row>
    <row r="2597" spans="2:6" x14ac:dyDescent="0.25">
      <c r="B2597" s="20">
        <v>20100312</v>
      </c>
      <c r="C2597" s="19">
        <v>6214</v>
      </c>
      <c r="D2597" s="19">
        <v>6259.5</v>
      </c>
      <c r="E2597" s="19">
        <v>6202.5</v>
      </c>
      <c r="F2597" s="19">
        <v>6211</v>
      </c>
    </row>
    <row r="2598" spans="2:6" x14ac:dyDescent="0.25">
      <c r="B2598" s="20">
        <v>20100315</v>
      </c>
      <c r="C2598" s="19">
        <v>6207.5</v>
      </c>
      <c r="D2598" s="19">
        <v>6222.5</v>
      </c>
      <c r="E2598" s="19">
        <v>6166.5</v>
      </c>
      <c r="F2598" s="19">
        <v>6188</v>
      </c>
    </row>
    <row r="2599" spans="2:6" x14ac:dyDescent="0.25">
      <c r="B2599" s="20">
        <v>20100316</v>
      </c>
      <c r="C2599" s="19">
        <v>6217</v>
      </c>
      <c r="D2599" s="19">
        <v>6260.5</v>
      </c>
      <c r="E2599" s="19">
        <v>6197.5</v>
      </c>
      <c r="F2599" s="19">
        <v>6229</v>
      </c>
    </row>
    <row r="2600" spans="2:6" x14ac:dyDescent="0.25">
      <c r="B2600" s="20">
        <v>20100317</v>
      </c>
      <c r="C2600" s="19">
        <v>6267</v>
      </c>
      <c r="D2600" s="19">
        <v>6305.5</v>
      </c>
      <c r="E2600" s="19">
        <v>6259</v>
      </c>
      <c r="F2600" s="19">
        <v>6300.5</v>
      </c>
    </row>
    <row r="2601" spans="2:6" x14ac:dyDescent="0.25">
      <c r="B2601" s="20">
        <v>20100318</v>
      </c>
      <c r="C2601" s="19">
        <v>6278.5</v>
      </c>
      <c r="D2601" s="19">
        <v>6309</v>
      </c>
      <c r="E2601" s="19">
        <v>6264</v>
      </c>
      <c r="F2601" s="19">
        <v>6292</v>
      </c>
    </row>
    <row r="2602" spans="2:6" x14ac:dyDescent="0.25">
      <c r="B2602" s="20">
        <v>20100319</v>
      </c>
      <c r="C2602" s="19">
        <v>6306.5</v>
      </c>
      <c r="D2602" s="19">
        <v>6311.5</v>
      </c>
      <c r="E2602" s="19">
        <v>6222.5</v>
      </c>
      <c r="F2602" s="19">
        <v>6251.5</v>
      </c>
    </row>
    <row r="2603" spans="2:6" x14ac:dyDescent="0.25">
      <c r="B2603" s="20">
        <v>20100322</v>
      </c>
      <c r="C2603" s="19">
        <v>6228.5</v>
      </c>
      <c r="D2603" s="19">
        <v>6265.5</v>
      </c>
      <c r="E2603" s="19">
        <v>6178</v>
      </c>
      <c r="F2603" s="19">
        <v>6259.5</v>
      </c>
    </row>
    <row r="2604" spans="2:6" x14ac:dyDescent="0.25">
      <c r="B2604" s="20">
        <v>20100323</v>
      </c>
      <c r="C2604" s="19">
        <v>6256.5</v>
      </c>
      <c r="D2604" s="19">
        <v>6300</v>
      </c>
      <c r="E2604" s="19">
        <v>6249</v>
      </c>
      <c r="F2604" s="19">
        <v>6279.5</v>
      </c>
    </row>
    <row r="2605" spans="2:6" x14ac:dyDescent="0.25">
      <c r="B2605" s="20">
        <v>20100324</v>
      </c>
      <c r="C2605" s="19">
        <v>6299</v>
      </c>
      <c r="D2605" s="19">
        <v>6315.5</v>
      </c>
      <c r="E2605" s="19">
        <v>6231</v>
      </c>
      <c r="F2605" s="19">
        <v>6294</v>
      </c>
    </row>
    <row r="2606" spans="2:6" x14ac:dyDescent="0.25">
      <c r="B2606" s="20">
        <v>20100325</v>
      </c>
      <c r="C2606" s="19">
        <v>6313.5</v>
      </c>
      <c r="D2606" s="19">
        <v>6407.5</v>
      </c>
      <c r="E2606" s="19">
        <v>6305.5</v>
      </c>
      <c r="F2606" s="19">
        <v>6391.5</v>
      </c>
    </row>
    <row r="2607" spans="2:6" x14ac:dyDescent="0.25">
      <c r="B2607" s="20">
        <v>20100326</v>
      </c>
      <c r="C2607" s="19">
        <v>6374.5</v>
      </c>
      <c r="D2607" s="19">
        <v>6404</v>
      </c>
      <c r="E2607" s="19">
        <v>6367</v>
      </c>
      <c r="F2607" s="19">
        <v>6383.5</v>
      </c>
    </row>
    <row r="2608" spans="2:6" x14ac:dyDescent="0.25">
      <c r="B2608" s="20">
        <v>20100329</v>
      </c>
      <c r="C2608" s="19">
        <v>6406</v>
      </c>
      <c r="D2608" s="19">
        <v>6441</v>
      </c>
      <c r="E2608" s="19">
        <v>6395</v>
      </c>
      <c r="F2608" s="19">
        <v>6416.5</v>
      </c>
    </row>
    <row r="2609" spans="2:6" x14ac:dyDescent="0.25">
      <c r="B2609" s="20">
        <v>20100330</v>
      </c>
      <c r="C2609" s="19">
        <v>6426</v>
      </c>
      <c r="D2609" s="19">
        <v>6474.5</v>
      </c>
      <c r="E2609" s="19">
        <v>6402.5</v>
      </c>
      <c r="F2609" s="19">
        <v>6422</v>
      </c>
    </row>
    <row r="2610" spans="2:6" x14ac:dyDescent="0.25">
      <c r="B2610" s="20">
        <v>20100331</v>
      </c>
      <c r="C2610" s="19">
        <v>6418.5</v>
      </c>
      <c r="D2610" s="19">
        <v>6434</v>
      </c>
      <c r="E2610" s="19">
        <v>6375.5</v>
      </c>
      <c r="F2610" s="19">
        <v>6427.5</v>
      </c>
    </row>
    <row r="2611" spans="2:6" x14ac:dyDescent="0.25">
      <c r="B2611" s="20">
        <v>20100401</v>
      </c>
      <c r="C2611" s="19">
        <v>6454.5</v>
      </c>
      <c r="D2611" s="19">
        <v>6509.5</v>
      </c>
      <c r="E2611" s="19">
        <v>6444</v>
      </c>
      <c r="F2611" s="19">
        <v>6500</v>
      </c>
    </row>
    <row r="2612" spans="2:6" x14ac:dyDescent="0.25">
      <c r="B2612" s="20">
        <v>20100406</v>
      </c>
      <c r="C2612" s="19">
        <v>6520.5</v>
      </c>
      <c r="D2612" s="19">
        <v>6534</v>
      </c>
      <c r="E2612" s="19">
        <v>6481</v>
      </c>
      <c r="F2612" s="19">
        <v>6517.5</v>
      </c>
    </row>
    <row r="2613" spans="2:6" x14ac:dyDescent="0.25">
      <c r="B2613" s="20">
        <v>20100407</v>
      </c>
      <c r="C2613" s="19">
        <v>6524.5</v>
      </c>
      <c r="D2613" s="19">
        <v>6525</v>
      </c>
      <c r="E2613" s="19">
        <v>6475</v>
      </c>
      <c r="F2613" s="19">
        <v>6489.5</v>
      </c>
    </row>
    <row r="2614" spans="2:6" x14ac:dyDescent="0.25">
      <c r="B2614" s="20">
        <v>20100408</v>
      </c>
      <c r="C2614" s="19">
        <v>6470.5</v>
      </c>
      <c r="D2614" s="19">
        <v>6474.5</v>
      </c>
      <c r="E2614" s="19">
        <v>6403.5</v>
      </c>
      <c r="F2614" s="19">
        <v>6467.5</v>
      </c>
    </row>
    <row r="2615" spans="2:6" x14ac:dyDescent="0.25">
      <c r="B2615" s="20">
        <v>20100409</v>
      </c>
      <c r="C2615" s="19">
        <v>6473</v>
      </c>
      <c r="D2615" s="19">
        <v>6522</v>
      </c>
      <c r="E2615" s="19">
        <v>6473</v>
      </c>
      <c r="F2615" s="19">
        <v>6507.5</v>
      </c>
    </row>
    <row r="2616" spans="2:6" x14ac:dyDescent="0.25">
      <c r="B2616" s="20">
        <v>20100412</v>
      </c>
      <c r="C2616" s="19">
        <v>6551.5</v>
      </c>
      <c r="D2616" s="19">
        <v>6563.5</v>
      </c>
      <c r="E2616" s="19">
        <v>6489.5</v>
      </c>
      <c r="F2616" s="19">
        <v>6523</v>
      </c>
    </row>
    <row r="2617" spans="2:6" x14ac:dyDescent="0.25">
      <c r="B2617" s="20">
        <v>20100413</v>
      </c>
      <c r="C2617" s="19">
        <v>6500.5</v>
      </c>
      <c r="D2617" s="19">
        <v>6520</v>
      </c>
      <c r="E2617" s="19">
        <v>6465.5</v>
      </c>
      <c r="F2617" s="19">
        <v>6503</v>
      </c>
    </row>
    <row r="2618" spans="2:6" x14ac:dyDescent="0.25">
      <c r="B2618" s="20">
        <v>20100414</v>
      </c>
      <c r="C2618" s="19">
        <v>6532.5</v>
      </c>
      <c r="D2618" s="19">
        <v>6573.5</v>
      </c>
      <c r="E2618" s="19">
        <v>6517</v>
      </c>
      <c r="F2618" s="19">
        <v>6546</v>
      </c>
    </row>
    <row r="2619" spans="2:6" x14ac:dyDescent="0.25">
      <c r="B2619" s="20">
        <v>20100415</v>
      </c>
      <c r="C2619" s="19">
        <v>6551.5</v>
      </c>
      <c r="D2619" s="19">
        <v>6577</v>
      </c>
      <c r="E2619" s="19">
        <v>6516.5</v>
      </c>
      <c r="F2619" s="19">
        <v>6559.5</v>
      </c>
    </row>
    <row r="2620" spans="2:6" x14ac:dyDescent="0.25">
      <c r="B2620" s="20">
        <v>20100416</v>
      </c>
      <c r="C2620" s="19">
        <v>6525.5</v>
      </c>
      <c r="D2620" s="19">
        <v>6570.5</v>
      </c>
      <c r="E2620" s="19">
        <v>6428.5</v>
      </c>
      <c r="F2620" s="19">
        <v>6455</v>
      </c>
    </row>
    <row r="2621" spans="2:6" x14ac:dyDescent="0.25">
      <c r="B2621" s="20">
        <v>20100419</v>
      </c>
      <c r="C2621" s="19">
        <v>6425.5</v>
      </c>
      <c r="D2621" s="19">
        <v>6457</v>
      </c>
      <c r="E2621" s="19">
        <v>6400</v>
      </c>
      <c r="F2621" s="19">
        <v>6423.5</v>
      </c>
    </row>
    <row r="2622" spans="2:6" x14ac:dyDescent="0.25">
      <c r="B2622" s="20">
        <v>20100420</v>
      </c>
      <c r="C2622" s="19">
        <v>6454.5</v>
      </c>
      <c r="D2622" s="19">
        <v>6534.5</v>
      </c>
      <c r="E2622" s="19">
        <v>6438.5</v>
      </c>
      <c r="F2622" s="19">
        <v>6526.5</v>
      </c>
    </row>
    <row r="2623" spans="2:6" x14ac:dyDescent="0.25">
      <c r="B2623" s="20">
        <v>20100421</v>
      </c>
      <c r="C2623" s="19">
        <v>6549</v>
      </c>
      <c r="D2623" s="19">
        <v>6554</v>
      </c>
      <c r="E2623" s="19">
        <v>6486</v>
      </c>
      <c r="F2623" s="19">
        <v>6512</v>
      </c>
    </row>
    <row r="2624" spans="2:6" x14ac:dyDescent="0.25">
      <c r="B2624" s="20">
        <v>20100422</v>
      </c>
      <c r="C2624" s="19">
        <v>6494.5</v>
      </c>
      <c r="D2624" s="19">
        <v>6553.5</v>
      </c>
      <c r="E2624" s="19">
        <v>6406</v>
      </c>
      <c r="F2624" s="19">
        <v>6446</v>
      </c>
    </row>
    <row r="2625" spans="2:6" x14ac:dyDescent="0.25">
      <c r="B2625" s="20">
        <v>20100423</v>
      </c>
      <c r="C2625" s="19">
        <v>6469.5</v>
      </c>
      <c r="D2625" s="19">
        <v>6554.5</v>
      </c>
      <c r="E2625" s="19">
        <v>6435</v>
      </c>
      <c r="F2625" s="19">
        <v>6540</v>
      </c>
    </row>
    <row r="2626" spans="2:6" x14ac:dyDescent="0.25">
      <c r="B2626" s="20">
        <v>20100426</v>
      </c>
      <c r="C2626" s="19">
        <v>6549</v>
      </c>
      <c r="D2626" s="19">
        <v>6607.5</v>
      </c>
      <c r="E2626" s="19">
        <v>6548.5</v>
      </c>
      <c r="F2626" s="19">
        <v>6599.5</v>
      </c>
    </row>
    <row r="2627" spans="2:6" x14ac:dyDescent="0.25">
      <c r="B2627" s="20">
        <v>20100427</v>
      </c>
      <c r="C2627" s="19">
        <v>6590</v>
      </c>
      <c r="D2627" s="19">
        <v>6599.5</v>
      </c>
      <c r="E2627" s="19">
        <v>6387</v>
      </c>
      <c r="F2627" s="19">
        <v>6425</v>
      </c>
    </row>
    <row r="2628" spans="2:6" x14ac:dyDescent="0.25">
      <c r="B2628" s="20">
        <v>20100428</v>
      </c>
      <c r="C2628" s="19">
        <v>6409.5</v>
      </c>
      <c r="D2628" s="19">
        <v>6429.5</v>
      </c>
      <c r="E2628" s="19">
        <v>6293</v>
      </c>
      <c r="F2628" s="19">
        <v>6349.5</v>
      </c>
    </row>
    <row r="2629" spans="2:6" x14ac:dyDescent="0.25">
      <c r="B2629" s="20">
        <v>20100429</v>
      </c>
      <c r="C2629" s="19">
        <v>6344.5</v>
      </c>
      <c r="D2629" s="19">
        <v>6432</v>
      </c>
      <c r="E2629" s="19">
        <v>6342.5</v>
      </c>
      <c r="F2629" s="19">
        <v>6421</v>
      </c>
    </row>
    <row r="2630" spans="2:6" x14ac:dyDescent="0.25">
      <c r="B2630" s="20">
        <v>20100430</v>
      </c>
      <c r="C2630" s="19">
        <v>6405.5</v>
      </c>
      <c r="D2630" s="19">
        <v>6478.5</v>
      </c>
      <c r="E2630" s="19">
        <v>6349.5</v>
      </c>
      <c r="F2630" s="19">
        <v>6369.5</v>
      </c>
    </row>
    <row r="2631" spans="2:6" x14ac:dyDescent="0.25">
      <c r="B2631" s="20">
        <v>20100503</v>
      </c>
      <c r="C2631" s="19">
        <v>6373</v>
      </c>
      <c r="D2631" s="19">
        <v>6466.5</v>
      </c>
      <c r="E2631" s="19">
        <v>6354</v>
      </c>
      <c r="F2631" s="19">
        <v>6466.5</v>
      </c>
    </row>
    <row r="2632" spans="2:6" x14ac:dyDescent="0.25">
      <c r="B2632" s="20">
        <v>20100504</v>
      </c>
      <c r="C2632" s="19">
        <v>6442.5</v>
      </c>
      <c r="D2632" s="19">
        <v>6466.5</v>
      </c>
      <c r="E2632" s="19">
        <v>6258</v>
      </c>
      <c r="F2632" s="19">
        <v>6282.5</v>
      </c>
    </row>
    <row r="2633" spans="2:6" x14ac:dyDescent="0.25">
      <c r="B2633" s="20">
        <v>20100505</v>
      </c>
      <c r="C2633" s="19">
        <v>6284</v>
      </c>
      <c r="D2633" s="19">
        <v>6299.5</v>
      </c>
      <c r="E2633" s="19">
        <v>6201.5</v>
      </c>
      <c r="F2633" s="19">
        <v>6245.5</v>
      </c>
    </row>
    <row r="2634" spans="2:6" x14ac:dyDescent="0.25">
      <c r="B2634" s="20">
        <v>20100506</v>
      </c>
      <c r="C2634" s="19">
        <v>6223.5</v>
      </c>
      <c r="D2634" s="19">
        <v>6278.5</v>
      </c>
      <c r="E2634" s="19">
        <v>6155</v>
      </c>
      <c r="F2634" s="19">
        <v>6194</v>
      </c>
    </row>
    <row r="2635" spans="2:6" x14ac:dyDescent="0.25">
      <c r="B2635" s="20">
        <v>20100507</v>
      </c>
      <c r="C2635" s="19">
        <v>6009.5</v>
      </c>
      <c r="D2635" s="19">
        <v>6169</v>
      </c>
      <c r="E2635" s="19">
        <v>5919.5</v>
      </c>
      <c r="F2635" s="19">
        <v>5988</v>
      </c>
    </row>
    <row r="2636" spans="2:6" x14ac:dyDescent="0.25">
      <c r="B2636" s="20">
        <v>20100510</v>
      </c>
      <c r="C2636" s="19">
        <v>6112.5</v>
      </c>
      <c r="D2636" s="19">
        <v>6280.5</v>
      </c>
      <c r="E2636" s="19">
        <v>6110.5</v>
      </c>
      <c r="F2636" s="19">
        <v>6251.5</v>
      </c>
    </row>
    <row r="2637" spans="2:6" x14ac:dyDescent="0.25">
      <c r="B2637" s="20">
        <v>20100511</v>
      </c>
      <c r="C2637" s="19">
        <v>6203.5</v>
      </c>
      <c r="D2637" s="19">
        <v>6339.5</v>
      </c>
      <c r="E2637" s="19">
        <v>6172.5</v>
      </c>
      <c r="F2637" s="19">
        <v>6335.5</v>
      </c>
    </row>
    <row r="2638" spans="2:6" x14ac:dyDescent="0.25">
      <c r="B2638" s="20">
        <v>20100512</v>
      </c>
      <c r="C2638" s="19">
        <v>6285.5</v>
      </c>
      <c r="D2638" s="19">
        <v>6480.5</v>
      </c>
      <c r="E2638" s="19">
        <v>6267</v>
      </c>
      <c r="F2638" s="19">
        <v>6465</v>
      </c>
    </row>
    <row r="2639" spans="2:6" x14ac:dyDescent="0.25">
      <c r="B2639" s="20">
        <v>20100513</v>
      </c>
      <c r="C2639" s="19">
        <v>6485.5</v>
      </c>
      <c r="D2639" s="19">
        <v>6540.5</v>
      </c>
      <c r="E2639" s="19">
        <v>6460.5</v>
      </c>
      <c r="F2639" s="19">
        <v>6514.5</v>
      </c>
    </row>
    <row r="2640" spans="2:6" x14ac:dyDescent="0.25">
      <c r="B2640" s="20">
        <v>20100514</v>
      </c>
      <c r="C2640" s="19">
        <v>6498.5</v>
      </c>
      <c r="D2640" s="19">
        <v>6500</v>
      </c>
      <c r="E2640" s="19">
        <v>6277</v>
      </c>
      <c r="F2640" s="19">
        <v>6348</v>
      </c>
    </row>
    <row r="2641" spans="2:6" x14ac:dyDescent="0.25">
      <c r="B2641" s="20">
        <v>20100517</v>
      </c>
      <c r="C2641" s="19">
        <v>6258</v>
      </c>
      <c r="D2641" s="19">
        <v>6416.5</v>
      </c>
      <c r="E2641" s="19">
        <v>6242.5</v>
      </c>
      <c r="F2641" s="19">
        <v>6297</v>
      </c>
    </row>
    <row r="2642" spans="2:6" x14ac:dyDescent="0.25">
      <c r="B2642" s="20">
        <v>20100518</v>
      </c>
      <c r="C2642" s="19">
        <v>6375.5</v>
      </c>
      <c r="D2642" s="19">
        <v>6447.5</v>
      </c>
      <c r="E2642" s="19">
        <v>6373.5</v>
      </c>
      <c r="F2642" s="19">
        <v>6423.5</v>
      </c>
    </row>
    <row r="2643" spans="2:6" x14ac:dyDescent="0.25">
      <c r="B2643" s="20">
        <v>20100519</v>
      </c>
      <c r="C2643" s="19">
        <v>6343.5</v>
      </c>
      <c r="D2643" s="19">
        <v>6388.5</v>
      </c>
      <c r="E2643" s="19">
        <v>6220.5</v>
      </c>
      <c r="F2643" s="19">
        <v>6276.5</v>
      </c>
    </row>
    <row r="2644" spans="2:6" x14ac:dyDescent="0.25">
      <c r="B2644" s="20">
        <v>20100520</v>
      </c>
      <c r="C2644" s="19">
        <v>6259.5</v>
      </c>
      <c r="D2644" s="19">
        <v>6308</v>
      </c>
      <c r="E2644" s="19">
        <v>6042.5</v>
      </c>
      <c r="F2644" s="19">
        <v>6069.5</v>
      </c>
    </row>
    <row r="2645" spans="2:6" x14ac:dyDescent="0.25">
      <c r="B2645" s="20">
        <v>20100521</v>
      </c>
      <c r="C2645" s="19">
        <v>6091.5</v>
      </c>
      <c r="D2645" s="19">
        <v>6133.5</v>
      </c>
      <c r="E2645" s="19">
        <v>5948.5</v>
      </c>
      <c r="F2645" s="19">
        <v>6080.5</v>
      </c>
    </row>
    <row r="2646" spans="2:6" x14ac:dyDescent="0.25">
      <c r="B2646" s="20">
        <v>20100524</v>
      </c>
      <c r="C2646" s="19">
        <v>6079</v>
      </c>
      <c r="D2646" s="19">
        <v>6133</v>
      </c>
      <c r="E2646" s="19">
        <v>5994</v>
      </c>
      <c r="F2646" s="19">
        <v>6082</v>
      </c>
    </row>
    <row r="2647" spans="2:6" x14ac:dyDescent="0.25">
      <c r="B2647" s="20">
        <v>20100525</v>
      </c>
      <c r="C2647" s="19">
        <v>5919</v>
      </c>
      <c r="D2647" s="19">
        <v>5963</v>
      </c>
      <c r="E2647" s="19">
        <v>5868.5</v>
      </c>
      <c r="F2647" s="19">
        <v>5945</v>
      </c>
    </row>
    <row r="2648" spans="2:6" x14ac:dyDescent="0.25">
      <c r="B2648" s="20">
        <v>20100526</v>
      </c>
      <c r="C2648" s="19">
        <v>5982.5</v>
      </c>
      <c r="D2648" s="19">
        <v>6090.5</v>
      </c>
      <c r="E2648" s="19">
        <v>5980</v>
      </c>
      <c r="F2648" s="19">
        <v>6030</v>
      </c>
    </row>
    <row r="2649" spans="2:6" x14ac:dyDescent="0.25">
      <c r="B2649" s="20">
        <v>20100527</v>
      </c>
      <c r="C2649" s="19">
        <v>6013</v>
      </c>
      <c r="D2649" s="19">
        <v>6217.5</v>
      </c>
      <c r="E2649" s="19">
        <v>6012.5</v>
      </c>
      <c r="F2649" s="19">
        <v>6190.5</v>
      </c>
    </row>
    <row r="2650" spans="2:6" x14ac:dyDescent="0.25">
      <c r="B2650" s="20">
        <v>20100528</v>
      </c>
      <c r="C2650" s="19">
        <v>6209.5</v>
      </c>
      <c r="D2650" s="19">
        <v>6242.5</v>
      </c>
      <c r="E2650" s="19">
        <v>6151</v>
      </c>
      <c r="F2650" s="19">
        <v>6182.5</v>
      </c>
    </row>
    <row r="2651" spans="2:6" x14ac:dyDescent="0.25">
      <c r="B2651" s="20">
        <v>20100531</v>
      </c>
      <c r="C2651" s="19">
        <v>6228</v>
      </c>
      <c r="D2651" s="19">
        <v>6256.5</v>
      </c>
      <c r="E2651" s="19">
        <v>6192</v>
      </c>
      <c r="F2651" s="19">
        <v>6223.5</v>
      </c>
    </row>
    <row r="2652" spans="2:6" x14ac:dyDescent="0.25">
      <c r="B2652" s="20">
        <v>20100601</v>
      </c>
      <c r="C2652" s="19">
        <v>6194.5</v>
      </c>
      <c r="D2652" s="19">
        <v>6273.5</v>
      </c>
      <c r="E2652" s="19">
        <v>6092.5</v>
      </c>
      <c r="F2652" s="19">
        <v>6220</v>
      </c>
    </row>
    <row r="2653" spans="2:6" x14ac:dyDescent="0.25">
      <c r="B2653" s="20">
        <v>20100602</v>
      </c>
      <c r="C2653" s="19">
        <v>6181.5</v>
      </c>
      <c r="D2653" s="19">
        <v>6259.5</v>
      </c>
      <c r="E2653" s="19">
        <v>6128.5</v>
      </c>
      <c r="F2653" s="19">
        <v>6250</v>
      </c>
    </row>
    <row r="2654" spans="2:6" x14ac:dyDescent="0.25">
      <c r="B2654" s="20">
        <v>20100603</v>
      </c>
      <c r="C2654" s="19">
        <v>6330.5</v>
      </c>
      <c r="D2654" s="19">
        <v>6365</v>
      </c>
      <c r="E2654" s="19">
        <v>6289</v>
      </c>
      <c r="F2654" s="19">
        <v>6304</v>
      </c>
    </row>
    <row r="2655" spans="2:6" x14ac:dyDescent="0.25">
      <c r="B2655" s="20">
        <v>20100604</v>
      </c>
      <c r="C2655" s="19">
        <v>6316</v>
      </c>
      <c r="D2655" s="19">
        <v>6376</v>
      </c>
      <c r="E2655" s="19">
        <v>6173.5</v>
      </c>
      <c r="F2655" s="19">
        <v>6201</v>
      </c>
    </row>
    <row r="2656" spans="2:6" x14ac:dyDescent="0.25">
      <c r="B2656" s="20">
        <v>20100607</v>
      </c>
      <c r="C2656" s="19">
        <v>6122</v>
      </c>
      <c r="D2656" s="19">
        <v>6216.5</v>
      </c>
      <c r="E2656" s="19">
        <v>6091.5</v>
      </c>
      <c r="F2656" s="19">
        <v>6180</v>
      </c>
    </row>
    <row r="2657" spans="2:6" x14ac:dyDescent="0.25">
      <c r="B2657" s="20">
        <v>20100608</v>
      </c>
      <c r="C2657" s="19">
        <v>6159</v>
      </c>
      <c r="D2657" s="19">
        <v>6192.5</v>
      </c>
      <c r="E2657" s="19">
        <v>6059</v>
      </c>
      <c r="F2657" s="19">
        <v>6138</v>
      </c>
    </row>
    <row r="2658" spans="2:6" x14ac:dyDescent="0.25">
      <c r="B2658" s="20">
        <v>20100609</v>
      </c>
      <c r="C2658" s="19">
        <v>6149.5</v>
      </c>
      <c r="D2658" s="19">
        <v>6255.5</v>
      </c>
      <c r="E2658" s="19">
        <v>6093.5</v>
      </c>
      <c r="F2658" s="19">
        <v>6229</v>
      </c>
    </row>
    <row r="2659" spans="2:6" x14ac:dyDescent="0.25">
      <c r="B2659" s="20">
        <v>20100610</v>
      </c>
      <c r="C2659" s="19">
        <v>6211.5</v>
      </c>
      <c r="D2659" s="19">
        <v>6350.5</v>
      </c>
      <c r="E2659" s="19">
        <v>6184.5</v>
      </c>
      <c r="F2659" s="19">
        <v>6291.5</v>
      </c>
    </row>
    <row r="2660" spans="2:6" x14ac:dyDescent="0.25">
      <c r="B2660" s="20">
        <v>20100611</v>
      </c>
      <c r="C2660" s="19">
        <v>6329.5</v>
      </c>
      <c r="D2660" s="19">
        <v>6354.5</v>
      </c>
      <c r="E2660" s="19">
        <v>6243</v>
      </c>
      <c r="F2660" s="19">
        <v>6307.5</v>
      </c>
    </row>
    <row r="2661" spans="2:6" x14ac:dyDescent="0.25">
      <c r="B2661" s="20">
        <v>20100614</v>
      </c>
      <c r="C2661" s="19">
        <v>6365.5</v>
      </c>
      <c r="D2661" s="19">
        <v>6399</v>
      </c>
      <c r="E2661" s="19">
        <v>6353</v>
      </c>
      <c r="F2661" s="19">
        <v>6363</v>
      </c>
    </row>
    <row r="2662" spans="2:6" x14ac:dyDescent="0.25">
      <c r="B2662" s="20">
        <v>20100615</v>
      </c>
      <c r="C2662" s="19">
        <v>6363.5</v>
      </c>
      <c r="D2662" s="19">
        <v>6455.5</v>
      </c>
      <c r="E2662" s="19">
        <v>6338.5</v>
      </c>
      <c r="F2662" s="19">
        <v>6446</v>
      </c>
    </row>
    <row r="2663" spans="2:6" x14ac:dyDescent="0.25">
      <c r="B2663" s="20">
        <v>20100616</v>
      </c>
      <c r="C2663" s="19">
        <v>6460.5</v>
      </c>
      <c r="D2663" s="19">
        <v>6479</v>
      </c>
      <c r="E2663" s="19">
        <v>6403.5</v>
      </c>
      <c r="F2663" s="19">
        <v>6453.5</v>
      </c>
    </row>
    <row r="2664" spans="2:6" x14ac:dyDescent="0.25">
      <c r="B2664" s="20">
        <v>20100617</v>
      </c>
      <c r="C2664" s="19">
        <v>6446.5</v>
      </c>
      <c r="D2664" s="19">
        <v>6504.5</v>
      </c>
      <c r="E2664" s="19">
        <v>6427</v>
      </c>
      <c r="F2664" s="19">
        <v>6483.5</v>
      </c>
    </row>
    <row r="2665" spans="2:6" x14ac:dyDescent="0.25">
      <c r="B2665" s="20">
        <v>20100618</v>
      </c>
      <c r="C2665" s="19">
        <v>6495.5</v>
      </c>
      <c r="D2665" s="19">
        <v>6519</v>
      </c>
      <c r="E2665" s="19">
        <v>6449</v>
      </c>
      <c r="F2665" s="19">
        <v>6469.5</v>
      </c>
    </row>
    <row r="2666" spans="2:6" x14ac:dyDescent="0.25">
      <c r="B2666" s="20">
        <v>20100621</v>
      </c>
      <c r="C2666" s="19">
        <v>6559.5</v>
      </c>
      <c r="D2666" s="19">
        <v>6615</v>
      </c>
      <c r="E2666" s="19">
        <v>6523.5</v>
      </c>
      <c r="F2666" s="19">
        <v>6545</v>
      </c>
    </row>
    <row r="2667" spans="2:6" x14ac:dyDescent="0.25">
      <c r="B2667" s="20">
        <v>20100622</v>
      </c>
      <c r="C2667" s="19">
        <v>6536.5</v>
      </c>
      <c r="D2667" s="19">
        <v>6558</v>
      </c>
      <c r="E2667" s="19">
        <v>6477</v>
      </c>
      <c r="F2667" s="19">
        <v>6526</v>
      </c>
    </row>
    <row r="2668" spans="2:6" x14ac:dyDescent="0.25">
      <c r="B2668" s="20">
        <v>20100623</v>
      </c>
      <c r="C2668" s="19">
        <v>6487.5</v>
      </c>
      <c r="D2668" s="19">
        <v>6534.5</v>
      </c>
      <c r="E2668" s="19">
        <v>6439.5</v>
      </c>
      <c r="F2668" s="19">
        <v>6485.5</v>
      </c>
    </row>
    <row r="2669" spans="2:6" x14ac:dyDescent="0.25">
      <c r="B2669" s="20">
        <v>20100624</v>
      </c>
      <c r="C2669" s="19">
        <v>6490.5</v>
      </c>
      <c r="D2669" s="19">
        <v>6507.5</v>
      </c>
      <c r="E2669" s="19">
        <v>6357.5</v>
      </c>
      <c r="F2669" s="19">
        <v>6395</v>
      </c>
    </row>
    <row r="2670" spans="2:6" x14ac:dyDescent="0.25">
      <c r="B2670" s="20">
        <v>20100625</v>
      </c>
      <c r="C2670" s="19">
        <v>6397.5</v>
      </c>
      <c r="D2670" s="19">
        <v>6413</v>
      </c>
      <c r="E2670" s="19">
        <v>6301.5</v>
      </c>
      <c r="F2670" s="19">
        <v>6336.5</v>
      </c>
    </row>
    <row r="2671" spans="2:6" x14ac:dyDescent="0.25">
      <c r="B2671" s="20">
        <v>20100628</v>
      </c>
      <c r="C2671" s="19">
        <v>6355.5</v>
      </c>
      <c r="D2671" s="19">
        <v>6432.5</v>
      </c>
      <c r="E2671" s="19">
        <v>6320.5</v>
      </c>
      <c r="F2671" s="19">
        <v>6411</v>
      </c>
    </row>
    <row r="2672" spans="2:6" x14ac:dyDescent="0.25">
      <c r="B2672" s="20">
        <v>20100629</v>
      </c>
      <c r="C2672" s="19">
        <v>6344.5</v>
      </c>
      <c r="D2672" s="19">
        <v>6344.5</v>
      </c>
      <c r="E2672" s="19">
        <v>6197.5</v>
      </c>
      <c r="F2672" s="19">
        <v>6226</v>
      </c>
    </row>
    <row r="2673" spans="2:6" x14ac:dyDescent="0.25">
      <c r="B2673" s="20">
        <v>20100630</v>
      </c>
      <c r="C2673" s="19">
        <v>6222.5</v>
      </c>
      <c r="D2673" s="19">
        <v>6264.5</v>
      </c>
      <c r="E2673" s="19">
        <v>6199.5</v>
      </c>
      <c r="F2673" s="19">
        <v>6222.5</v>
      </c>
    </row>
    <row r="2674" spans="2:6" x14ac:dyDescent="0.25">
      <c r="B2674" s="20">
        <v>20100701</v>
      </c>
      <c r="C2674" s="19">
        <v>6138.5</v>
      </c>
      <c r="D2674" s="19">
        <v>6217.5</v>
      </c>
      <c r="E2674" s="19">
        <v>6088.5</v>
      </c>
      <c r="F2674" s="19">
        <v>6153.5</v>
      </c>
    </row>
    <row r="2675" spans="2:6" x14ac:dyDescent="0.25">
      <c r="B2675" s="20">
        <v>20100702</v>
      </c>
      <c r="C2675" s="19">
        <v>6146</v>
      </c>
      <c r="D2675" s="19">
        <v>6202.5</v>
      </c>
      <c r="E2675" s="19">
        <v>6070.5</v>
      </c>
      <c r="F2675" s="19">
        <v>6077.5</v>
      </c>
    </row>
    <row r="2676" spans="2:6" x14ac:dyDescent="0.25">
      <c r="B2676" s="20">
        <v>20100705</v>
      </c>
      <c r="C2676" s="19">
        <v>6089.5</v>
      </c>
      <c r="D2676" s="19">
        <v>6127.5</v>
      </c>
      <c r="E2676" s="19">
        <v>6069</v>
      </c>
      <c r="F2676" s="19">
        <v>6077</v>
      </c>
    </row>
    <row r="2677" spans="2:6" x14ac:dyDescent="0.25">
      <c r="B2677" s="20">
        <v>20100706</v>
      </c>
      <c r="C2677" s="19">
        <v>6104</v>
      </c>
      <c r="D2677" s="19">
        <v>6258</v>
      </c>
      <c r="E2677" s="19">
        <v>6102</v>
      </c>
      <c r="F2677" s="19">
        <v>6174.5</v>
      </c>
    </row>
    <row r="2678" spans="2:6" x14ac:dyDescent="0.25">
      <c r="B2678" s="20">
        <v>20100707</v>
      </c>
      <c r="C2678" s="19">
        <v>6158</v>
      </c>
      <c r="D2678" s="19">
        <v>6260</v>
      </c>
      <c r="E2678" s="19">
        <v>6108.5</v>
      </c>
      <c r="F2678" s="19">
        <v>6245</v>
      </c>
    </row>
    <row r="2679" spans="2:6" x14ac:dyDescent="0.25">
      <c r="B2679" s="20">
        <v>20100708</v>
      </c>
      <c r="C2679" s="19">
        <v>6301.5</v>
      </c>
      <c r="D2679" s="19">
        <v>6318.5</v>
      </c>
      <c r="E2679" s="19">
        <v>6266</v>
      </c>
      <c r="F2679" s="19">
        <v>6297</v>
      </c>
    </row>
    <row r="2680" spans="2:6" x14ac:dyDescent="0.25">
      <c r="B2680" s="20">
        <v>20100709</v>
      </c>
      <c r="C2680" s="19">
        <v>6335.5</v>
      </c>
      <c r="D2680" s="19">
        <v>6341</v>
      </c>
      <c r="E2680" s="19">
        <v>6299.5</v>
      </c>
      <c r="F2680" s="19">
        <v>6330</v>
      </c>
    </row>
    <row r="2681" spans="2:6" x14ac:dyDescent="0.25">
      <c r="B2681" s="20">
        <v>20100712</v>
      </c>
      <c r="C2681" s="19">
        <v>6334.5</v>
      </c>
      <c r="D2681" s="19">
        <v>6382</v>
      </c>
      <c r="E2681" s="19">
        <v>6321.5</v>
      </c>
      <c r="F2681" s="19">
        <v>6340</v>
      </c>
    </row>
    <row r="2682" spans="2:6" x14ac:dyDescent="0.25">
      <c r="B2682" s="20">
        <v>20100713</v>
      </c>
      <c r="C2682" s="19">
        <v>6345.5</v>
      </c>
      <c r="D2682" s="19">
        <v>6463</v>
      </c>
      <c r="E2682" s="19">
        <v>6328.5</v>
      </c>
      <c r="F2682" s="19">
        <v>6441.5</v>
      </c>
    </row>
    <row r="2683" spans="2:6" x14ac:dyDescent="0.25">
      <c r="B2683" s="20">
        <v>20100714</v>
      </c>
      <c r="C2683" s="19">
        <v>6495.5</v>
      </c>
      <c r="D2683" s="19">
        <v>6501.5</v>
      </c>
      <c r="E2683" s="19">
        <v>6421.5</v>
      </c>
      <c r="F2683" s="19">
        <v>6467</v>
      </c>
    </row>
    <row r="2684" spans="2:6" x14ac:dyDescent="0.25">
      <c r="B2684" s="20">
        <v>20100715</v>
      </c>
      <c r="C2684" s="19">
        <v>6473.5</v>
      </c>
      <c r="D2684" s="19">
        <v>6520</v>
      </c>
      <c r="E2684" s="19">
        <v>6387.5</v>
      </c>
      <c r="F2684" s="19">
        <v>6410.5</v>
      </c>
    </row>
    <row r="2685" spans="2:6" x14ac:dyDescent="0.25">
      <c r="B2685" s="20">
        <v>20100716</v>
      </c>
      <c r="C2685" s="19">
        <v>6411</v>
      </c>
      <c r="D2685" s="19">
        <v>6467.5</v>
      </c>
      <c r="E2685" s="19">
        <v>6275.5</v>
      </c>
      <c r="F2685" s="19">
        <v>6295.5</v>
      </c>
    </row>
    <row r="2686" spans="2:6" x14ac:dyDescent="0.25">
      <c r="B2686" s="20">
        <v>20100719</v>
      </c>
      <c r="C2686" s="19">
        <v>6306</v>
      </c>
      <c r="D2686" s="19">
        <v>6346.5</v>
      </c>
      <c r="E2686" s="19">
        <v>6254.5</v>
      </c>
      <c r="F2686" s="19">
        <v>6288</v>
      </c>
    </row>
    <row r="2687" spans="2:6" x14ac:dyDescent="0.25">
      <c r="B2687" s="20">
        <v>20100720</v>
      </c>
      <c r="C2687" s="19">
        <v>6290</v>
      </c>
      <c r="D2687" s="19">
        <v>6310.5</v>
      </c>
      <c r="E2687" s="19">
        <v>6167</v>
      </c>
      <c r="F2687" s="19">
        <v>6225</v>
      </c>
    </row>
    <row r="2688" spans="2:6" x14ac:dyDescent="0.25">
      <c r="B2688" s="20">
        <v>20100721</v>
      </c>
      <c r="C2688" s="19">
        <v>6265</v>
      </c>
      <c r="D2688" s="19">
        <v>6323</v>
      </c>
      <c r="E2688" s="19">
        <v>6236.5</v>
      </c>
      <c r="F2688" s="19">
        <v>6264.5</v>
      </c>
    </row>
    <row r="2689" spans="2:6" x14ac:dyDescent="0.25">
      <c r="B2689" s="20">
        <v>20100722</v>
      </c>
      <c r="C2689" s="19">
        <v>6225.5</v>
      </c>
      <c r="D2689" s="19">
        <v>6410</v>
      </c>
      <c r="E2689" s="19">
        <v>6210</v>
      </c>
      <c r="F2689" s="19">
        <v>6392.5</v>
      </c>
    </row>
    <row r="2690" spans="2:6" x14ac:dyDescent="0.25">
      <c r="B2690" s="20">
        <v>20100723</v>
      </c>
      <c r="C2690" s="19">
        <v>6395.5</v>
      </c>
      <c r="D2690" s="19">
        <v>6455</v>
      </c>
      <c r="E2690" s="19">
        <v>6371.5</v>
      </c>
      <c r="F2690" s="19">
        <v>6423</v>
      </c>
    </row>
    <row r="2691" spans="2:6" x14ac:dyDescent="0.25">
      <c r="B2691" s="20">
        <v>20100726</v>
      </c>
      <c r="C2691" s="19">
        <v>6468.5</v>
      </c>
      <c r="D2691" s="19">
        <v>6475.5</v>
      </c>
      <c r="E2691" s="19">
        <v>6391</v>
      </c>
      <c r="F2691" s="19">
        <v>6449</v>
      </c>
    </row>
    <row r="2692" spans="2:6" x14ac:dyDescent="0.25">
      <c r="B2692" s="20">
        <v>20100727</v>
      </c>
      <c r="C2692" s="19">
        <v>6457</v>
      </c>
      <c r="D2692" s="19">
        <v>6514.5</v>
      </c>
      <c r="E2692" s="19">
        <v>6443</v>
      </c>
      <c r="F2692" s="19">
        <v>6470</v>
      </c>
    </row>
    <row r="2693" spans="2:6" x14ac:dyDescent="0.25">
      <c r="B2693" s="20">
        <v>20100728</v>
      </c>
      <c r="C2693" s="19">
        <v>6500.5</v>
      </c>
      <c r="D2693" s="19">
        <v>6509.5</v>
      </c>
      <c r="E2693" s="19">
        <v>6407</v>
      </c>
      <c r="F2693" s="19">
        <v>6453.5</v>
      </c>
    </row>
    <row r="2694" spans="2:6" x14ac:dyDescent="0.25">
      <c r="B2694" s="20">
        <v>20100729</v>
      </c>
      <c r="C2694" s="19">
        <v>6445.5</v>
      </c>
      <c r="D2694" s="19">
        <v>6505</v>
      </c>
      <c r="E2694" s="19">
        <v>6347.5</v>
      </c>
      <c r="F2694" s="19">
        <v>6376.5</v>
      </c>
    </row>
    <row r="2695" spans="2:6" x14ac:dyDescent="0.25">
      <c r="B2695" s="20">
        <v>20100730</v>
      </c>
      <c r="C2695" s="19">
        <v>6376</v>
      </c>
      <c r="D2695" s="19">
        <v>6445.5</v>
      </c>
      <c r="E2695" s="19">
        <v>6318.5</v>
      </c>
      <c r="F2695" s="19">
        <v>6411</v>
      </c>
    </row>
    <row r="2696" spans="2:6" x14ac:dyDescent="0.25">
      <c r="B2696" s="20">
        <v>20100802</v>
      </c>
      <c r="C2696" s="19">
        <v>6441</v>
      </c>
      <c r="D2696" s="19">
        <v>6565</v>
      </c>
      <c r="E2696" s="19">
        <v>6441</v>
      </c>
      <c r="F2696" s="19">
        <v>6544</v>
      </c>
    </row>
    <row r="2697" spans="2:6" x14ac:dyDescent="0.25">
      <c r="B2697" s="20">
        <v>20100803</v>
      </c>
      <c r="C2697" s="19">
        <v>6551</v>
      </c>
      <c r="D2697" s="19">
        <v>6573.5</v>
      </c>
      <c r="E2697" s="19">
        <v>6526</v>
      </c>
      <c r="F2697" s="19">
        <v>6559</v>
      </c>
    </row>
    <row r="2698" spans="2:6" x14ac:dyDescent="0.25">
      <c r="B2698" s="20">
        <v>20100804</v>
      </c>
      <c r="C2698" s="19">
        <v>6544.5</v>
      </c>
      <c r="D2698" s="19">
        <v>6622</v>
      </c>
      <c r="E2698" s="19">
        <v>6523</v>
      </c>
      <c r="F2698" s="19">
        <v>6598</v>
      </c>
    </row>
    <row r="2699" spans="2:6" x14ac:dyDescent="0.25">
      <c r="B2699" s="20">
        <v>20100805</v>
      </c>
      <c r="C2699" s="19">
        <v>6603.5</v>
      </c>
      <c r="D2699" s="19">
        <v>6643</v>
      </c>
      <c r="E2699" s="19">
        <v>6579.5</v>
      </c>
      <c r="F2699" s="19">
        <v>6600</v>
      </c>
    </row>
    <row r="2700" spans="2:6" x14ac:dyDescent="0.25">
      <c r="B2700" s="20">
        <v>20100806</v>
      </c>
      <c r="C2700" s="19">
        <v>6616.5</v>
      </c>
      <c r="D2700" s="19">
        <v>6647</v>
      </c>
      <c r="E2700" s="19">
        <v>6503</v>
      </c>
      <c r="F2700" s="19">
        <v>6535</v>
      </c>
    </row>
    <row r="2701" spans="2:6" x14ac:dyDescent="0.25">
      <c r="B2701" s="20">
        <v>20100809</v>
      </c>
      <c r="C2701" s="19">
        <v>6585</v>
      </c>
      <c r="D2701" s="19">
        <v>6616</v>
      </c>
      <c r="E2701" s="19">
        <v>6576</v>
      </c>
      <c r="F2701" s="19">
        <v>6608</v>
      </c>
    </row>
    <row r="2702" spans="2:6" x14ac:dyDescent="0.25">
      <c r="B2702" s="20">
        <v>20100810</v>
      </c>
      <c r="C2702" s="19">
        <v>6595.5</v>
      </c>
      <c r="D2702" s="19">
        <v>6597.5</v>
      </c>
      <c r="E2702" s="19">
        <v>6506</v>
      </c>
      <c r="F2702" s="19">
        <v>6547.5</v>
      </c>
    </row>
    <row r="2703" spans="2:6" x14ac:dyDescent="0.25">
      <c r="B2703" s="20">
        <v>20100811</v>
      </c>
      <c r="C2703" s="19">
        <v>6532.5</v>
      </c>
      <c r="D2703" s="19">
        <v>6532.5</v>
      </c>
      <c r="E2703" s="19">
        <v>6401</v>
      </c>
      <c r="F2703" s="19">
        <v>6410</v>
      </c>
    </row>
    <row r="2704" spans="2:6" x14ac:dyDescent="0.25">
      <c r="B2704" s="20">
        <v>20100812</v>
      </c>
      <c r="C2704" s="19">
        <v>6390</v>
      </c>
      <c r="D2704" s="19">
        <v>6406</v>
      </c>
      <c r="E2704" s="19">
        <v>6356</v>
      </c>
      <c r="F2704" s="19">
        <v>6393</v>
      </c>
    </row>
    <row r="2705" spans="2:6" x14ac:dyDescent="0.25">
      <c r="B2705" s="20">
        <v>20100813</v>
      </c>
      <c r="C2705" s="19">
        <v>6415.5</v>
      </c>
      <c r="D2705" s="19">
        <v>6434</v>
      </c>
      <c r="E2705" s="19">
        <v>6326.5</v>
      </c>
      <c r="F2705" s="19">
        <v>6378.5</v>
      </c>
    </row>
    <row r="2706" spans="2:6" x14ac:dyDescent="0.25">
      <c r="B2706" s="20">
        <v>20100816</v>
      </c>
      <c r="C2706" s="19">
        <v>6382.5</v>
      </c>
      <c r="D2706" s="19">
        <v>6414.5</v>
      </c>
      <c r="E2706" s="19">
        <v>6319</v>
      </c>
      <c r="F2706" s="19">
        <v>6376</v>
      </c>
    </row>
    <row r="2707" spans="2:6" x14ac:dyDescent="0.25">
      <c r="B2707" s="20">
        <v>20100817</v>
      </c>
      <c r="C2707" s="19">
        <v>6398.5</v>
      </c>
      <c r="D2707" s="19">
        <v>6475</v>
      </c>
      <c r="E2707" s="19">
        <v>6381</v>
      </c>
      <c r="F2707" s="19">
        <v>6458</v>
      </c>
    </row>
    <row r="2708" spans="2:6" x14ac:dyDescent="0.25">
      <c r="B2708" s="20">
        <v>20100818</v>
      </c>
      <c r="C2708" s="19">
        <v>6431</v>
      </c>
      <c r="D2708" s="19">
        <v>6475.5</v>
      </c>
      <c r="E2708" s="19">
        <v>6412.5</v>
      </c>
      <c r="F2708" s="19">
        <v>6459</v>
      </c>
    </row>
    <row r="2709" spans="2:6" x14ac:dyDescent="0.25">
      <c r="B2709" s="20">
        <v>20100819</v>
      </c>
      <c r="C2709" s="19">
        <v>6456</v>
      </c>
      <c r="D2709" s="19">
        <v>6489</v>
      </c>
      <c r="E2709" s="19">
        <v>6309</v>
      </c>
      <c r="F2709" s="19">
        <v>6328.5</v>
      </c>
    </row>
    <row r="2710" spans="2:6" x14ac:dyDescent="0.25">
      <c r="B2710" s="20">
        <v>20100820</v>
      </c>
      <c r="C2710" s="19">
        <v>6328.5</v>
      </c>
      <c r="D2710" s="19">
        <v>6355.5</v>
      </c>
      <c r="E2710" s="19">
        <v>6245.5</v>
      </c>
      <c r="F2710" s="19">
        <v>6253</v>
      </c>
    </row>
    <row r="2711" spans="2:6" x14ac:dyDescent="0.25">
      <c r="B2711" s="20">
        <v>20100823</v>
      </c>
      <c r="C2711" s="19">
        <v>6275.5</v>
      </c>
      <c r="D2711" s="19">
        <v>6312.5</v>
      </c>
      <c r="E2711" s="19">
        <v>6252</v>
      </c>
      <c r="F2711" s="19">
        <v>6269.5</v>
      </c>
    </row>
    <row r="2712" spans="2:6" x14ac:dyDescent="0.25">
      <c r="B2712" s="20">
        <v>20100824</v>
      </c>
      <c r="C2712" s="19">
        <v>6247</v>
      </c>
      <c r="D2712" s="19">
        <v>6247.5</v>
      </c>
      <c r="E2712" s="19">
        <v>6126</v>
      </c>
      <c r="F2712" s="19">
        <v>6186.5</v>
      </c>
    </row>
    <row r="2713" spans="2:6" x14ac:dyDescent="0.25">
      <c r="B2713" s="20">
        <v>20100825</v>
      </c>
      <c r="C2713" s="19">
        <v>6164.5</v>
      </c>
      <c r="D2713" s="19">
        <v>6213</v>
      </c>
      <c r="E2713" s="19">
        <v>6092</v>
      </c>
      <c r="F2713" s="19">
        <v>6145.5</v>
      </c>
    </row>
    <row r="2714" spans="2:6" x14ac:dyDescent="0.25">
      <c r="B2714" s="20">
        <v>20100826</v>
      </c>
      <c r="C2714" s="19">
        <v>6178.5</v>
      </c>
      <c r="D2714" s="19">
        <v>6207.5</v>
      </c>
      <c r="E2714" s="19">
        <v>6152</v>
      </c>
      <c r="F2714" s="19">
        <v>6166</v>
      </c>
    </row>
    <row r="2715" spans="2:6" x14ac:dyDescent="0.25">
      <c r="B2715" s="20">
        <v>20100827</v>
      </c>
      <c r="C2715" s="19">
        <v>6151</v>
      </c>
      <c r="D2715" s="19">
        <v>6220</v>
      </c>
      <c r="E2715" s="19">
        <v>6100.5</v>
      </c>
      <c r="F2715" s="19">
        <v>6197.5</v>
      </c>
    </row>
    <row r="2716" spans="2:6" x14ac:dyDescent="0.25">
      <c r="B2716" s="20">
        <v>20100830</v>
      </c>
      <c r="C2716" s="19">
        <v>6232.5</v>
      </c>
      <c r="D2716" s="19">
        <v>6243</v>
      </c>
      <c r="E2716" s="19">
        <v>6145</v>
      </c>
      <c r="F2716" s="19">
        <v>6168.5</v>
      </c>
    </row>
    <row r="2717" spans="2:6" x14ac:dyDescent="0.25">
      <c r="B2717" s="20">
        <v>20100831</v>
      </c>
      <c r="C2717" s="19">
        <v>6106</v>
      </c>
      <c r="D2717" s="19">
        <v>6191.5</v>
      </c>
      <c r="E2717" s="19">
        <v>6071.5</v>
      </c>
      <c r="F2717" s="19">
        <v>6165</v>
      </c>
    </row>
    <row r="2718" spans="2:6" x14ac:dyDescent="0.25">
      <c r="B2718" s="20">
        <v>20100901</v>
      </c>
      <c r="C2718" s="19">
        <v>6187.5</v>
      </c>
      <c r="D2718" s="19">
        <v>6344</v>
      </c>
      <c r="E2718" s="19">
        <v>6131.5</v>
      </c>
      <c r="F2718" s="19">
        <v>6324.5</v>
      </c>
    </row>
    <row r="2719" spans="2:6" x14ac:dyDescent="0.25">
      <c r="B2719" s="20">
        <v>20100902</v>
      </c>
      <c r="C2719" s="19">
        <v>6312.5</v>
      </c>
      <c r="D2719" s="19">
        <v>6362</v>
      </c>
      <c r="E2719" s="19">
        <v>6308</v>
      </c>
      <c r="F2719" s="19">
        <v>6339</v>
      </c>
    </row>
    <row r="2720" spans="2:6" x14ac:dyDescent="0.25">
      <c r="B2720" s="20">
        <v>20100903</v>
      </c>
      <c r="C2720" s="19">
        <v>6352.5</v>
      </c>
      <c r="D2720" s="19">
        <v>6435</v>
      </c>
      <c r="E2720" s="19">
        <v>6343</v>
      </c>
      <c r="F2720" s="19">
        <v>6400</v>
      </c>
    </row>
    <row r="2721" spans="2:6" x14ac:dyDescent="0.25">
      <c r="B2721" s="20">
        <v>20100906</v>
      </c>
      <c r="C2721" s="19">
        <v>6430.5</v>
      </c>
      <c r="D2721" s="19">
        <v>6431.5</v>
      </c>
      <c r="E2721" s="19">
        <v>6397.5</v>
      </c>
      <c r="F2721" s="19">
        <v>6409</v>
      </c>
    </row>
    <row r="2722" spans="2:6" x14ac:dyDescent="0.25">
      <c r="B2722" s="20">
        <v>20100907</v>
      </c>
      <c r="C2722" s="19">
        <v>6408</v>
      </c>
      <c r="D2722" s="19">
        <v>6408</v>
      </c>
      <c r="E2722" s="19">
        <v>6337.5</v>
      </c>
      <c r="F2722" s="19">
        <v>6366</v>
      </c>
    </row>
    <row r="2723" spans="2:6" x14ac:dyDescent="0.25">
      <c r="B2723" s="20">
        <v>20100908</v>
      </c>
      <c r="C2723" s="19">
        <v>6359.5</v>
      </c>
      <c r="D2723" s="19">
        <v>6437.5</v>
      </c>
      <c r="E2723" s="19">
        <v>6318.5</v>
      </c>
      <c r="F2723" s="19">
        <v>6426</v>
      </c>
    </row>
    <row r="2724" spans="2:6" x14ac:dyDescent="0.25">
      <c r="B2724" s="20">
        <v>20100909</v>
      </c>
      <c r="C2724" s="19">
        <v>6399.5</v>
      </c>
      <c r="D2724" s="19">
        <v>6490</v>
      </c>
      <c r="E2724" s="19">
        <v>6388</v>
      </c>
      <c r="F2724" s="19">
        <v>6440</v>
      </c>
    </row>
    <row r="2725" spans="2:6" x14ac:dyDescent="0.25">
      <c r="B2725" s="20">
        <v>20100910</v>
      </c>
      <c r="C2725" s="19">
        <v>6457.5</v>
      </c>
      <c r="D2725" s="19">
        <v>6481.5</v>
      </c>
      <c r="E2725" s="19">
        <v>6439</v>
      </c>
      <c r="F2725" s="19">
        <v>6464.5</v>
      </c>
    </row>
    <row r="2726" spans="2:6" x14ac:dyDescent="0.25">
      <c r="B2726" s="20">
        <v>20100913</v>
      </c>
      <c r="C2726" s="19">
        <v>6524</v>
      </c>
      <c r="D2726" s="19">
        <v>6548.5</v>
      </c>
      <c r="E2726" s="19">
        <v>6487.5</v>
      </c>
      <c r="F2726" s="19">
        <v>6504</v>
      </c>
    </row>
    <row r="2727" spans="2:6" x14ac:dyDescent="0.25">
      <c r="B2727" s="20">
        <v>20100914</v>
      </c>
      <c r="C2727" s="19">
        <v>6509</v>
      </c>
      <c r="D2727" s="19">
        <v>6545.5</v>
      </c>
      <c r="E2727" s="19">
        <v>6486.5</v>
      </c>
      <c r="F2727" s="19">
        <v>6528.5</v>
      </c>
    </row>
    <row r="2728" spans="2:6" x14ac:dyDescent="0.25">
      <c r="B2728" s="20">
        <v>20100915</v>
      </c>
      <c r="C2728" s="19">
        <v>6535</v>
      </c>
      <c r="D2728" s="19">
        <v>6543.5</v>
      </c>
      <c r="E2728" s="19">
        <v>6484</v>
      </c>
      <c r="F2728" s="19">
        <v>6523</v>
      </c>
    </row>
    <row r="2729" spans="2:6" x14ac:dyDescent="0.25">
      <c r="B2729" s="20">
        <v>20100916</v>
      </c>
      <c r="C2729" s="19">
        <v>6512.5</v>
      </c>
      <c r="D2729" s="19">
        <v>6538.5</v>
      </c>
      <c r="E2729" s="19">
        <v>6488.5</v>
      </c>
      <c r="F2729" s="19">
        <v>6512.5</v>
      </c>
    </row>
    <row r="2730" spans="2:6" x14ac:dyDescent="0.25">
      <c r="B2730" s="20">
        <v>20100917</v>
      </c>
      <c r="C2730" s="19">
        <v>6570.5</v>
      </c>
      <c r="D2730" s="19">
        <v>6585.5</v>
      </c>
      <c r="E2730" s="19">
        <v>6441</v>
      </c>
      <c r="F2730" s="19">
        <v>6457.5</v>
      </c>
    </row>
    <row r="2731" spans="2:6" x14ac:dyDescent="0.25">
      <c r="B2731" s="20">
        <v>20100920</v>
      </c>
      <c r="C2731" s="19">
        <v>6495.5</v>
      </c>
      <c r="D2731" s="19">
        <v>6558</v>
      </c>
      <c r="E2731" s="19">
        <v>6475</v>
      </c>
      <c r="F2731" s="19">
        <v>6544</v>
      </c>
    </row>
    <row r="2732" spans="2:6" x14ac:dyDescent="0.25">
      <c r="B2732" s="20">
        <v>20100921</v>
      </c>
      <c r="C2732" s="19">
        <v>6551</v>
      </c>
      <c r="D2732" s="19">
        <v>6597</v>
      </c>
      <c r="E2732" s="19">
        <v>6528.5</v>
      </c>
      <c r="F2732" s="19">
        <v>6540</v>
      </c>
    </row>
    <row r="2733" spans="2:6" x14ac:dyDescent="0.25">
      <c r="B2733" s="20">
        <v>20100922</v>
      </c>
      <c r="C2733" s="19">
        <v>6560.5</v>
      </c>
      <c r="D2733" s="19">
        <v>6561.5</v>
      </c>
      <c r="E2733" s="19">
        <v>6449</v>
      </c>
      <c r="F2733" s="19">
        <v>6475</v>
      </c>
    </row>
    <row r="2734" spans="2:6" x14ac:dyDescent="0.25">
      <c r="B2734" s="20">
        <v>20100923</v>
      </c>
      <c r="C2734" s="19">
        <v>6511</v>
      </c>
      <c r="D2734" s="19">
        <v>6521.5</v>
      </c>
      <c r="E2734" s="19">
        <v>6384</v>
      </c>
      <c r="F2734" s="19">
        <v>6439</v>
      </c>
    </row>
    <row r="2735" spans="2:6" x14ac:dyDescent="0.25">
      <c r="B2735" s="20">
        <v>20100924</v>
      </c>
      <c r="C2735" s="19">
        <v>6429.5</v>
      </c>
      <c r="D2735" s="19">
        <v>6568</v>
      </c>
      <c r="E2735" s="19">
        <v>6400</v>
      </c>
      <c r="F2735" s="19">
        <v>6552</v>
      </c>
    </row>
    <row r="2736" spans="2:6" x14ac:dyDescent="0.25">
      <c r="B2736" s="20">
        <v>20100927</v>
      </c>
      <c r="C2736" s="19">
        <v>6580</v>
      </c>
      <c r="D2736" s="19">
        <v>6587.5</v>
      </c>
      <c r="E2736" s="19">
        <v>6528</v>
      </c>
      <c r="F2736" s="19">
        <v>6538.5</v>
      </c>
    </row>
    <row r="2737" spans="2:6" x14ac:dyDescent="0.25">
      <c r="B2737" s="20">
        <v>20100928</v>
      </c>
      <c r="C2737" s="19">
        <v>6537.5</v>
      </c>
      <c r="D2737" s="19">
        <v>6569.5</v>
      </c>
      <c r="E2737" s="19">
        <v>6452.5</v>
      </c>
      <c r="F2737" s="19">
        <v>6531.5</v>
      </c>
    </row>
    <row r="2738" spans="2:6" x14ac:dyDescent="0.25">
      <c r="B2738" s="20">
        <v>20100929</v>
      </c>
      <c r="C2738" s="19">
        <v>6533.5</v>
      </c>
      <c r="D2738" s="19">
        <v>6584</v>
      </c>
      <c r="E2738" s="19">
        <v>6477.5</v>
      </c>
      <c r="F2738" s="19">
        <v>6512.5</v>
      </c>
    </row>
    <row r="2739" spans="2:6" x14ac:dyDescent="0.25">
      <c r="B2739" s="20">
        <v>20100930</v>
      </c>
      <c r="C2739" s="19">
        <v>6479</v>
      </c>
      <c r="D2739" s="19">
        <v>6595.5</v>
      </c>
      <c r="E2739" s="19">
        <v>6441</v>
      </c>
      <c r="F2739" s="19">
        <v>6491</v>
      </c>
    </row>
    <row r="2740" spans="2:6" x14ac:dyDescent="0.25">
      <c r="B2740" s="20">
        <v>20101001</v>
      </c>
      <c r="C2740" s="19">
        <v>6497.5</v>
      </c>
      <c r="D2740" s="19">
        <v>6551.5</v>
      </c>
      <c r="E2740" s="19">
        <v>6442.5</v>
      </c>
      <c r="F2740" s="19">
        <v>6472</v>
      </c>
    </row>
    <row r="2741" spans="2:6" x14ac:dyDescent="0.25">
      <c r="B2741" s="20">
        <v>20101004</v>
      </c>
      <c r="C2741" s="19">
        <v>6464.5</v>
      </c>
      <c r="D2741" s="19">
        <v>6481.5</v>
      </c>
      <c r="E2741" s="19">
        <v>6366</v>
      </c>
      <c r="F2741" s="19">
        <v>6381</v>
      </c>
    </row>
    <row r="2742" spans="2:6" x14ac:dyDescent="0.25">
      <c r="B2742" s="20">
        <v>20101005</v>
      </c>
      <c r="C2742" s="19">
        <v>6411.5</v>
      </c>
      <c r="D2742" s="19">
        <v>6491.5</v>
      </c>
      <c r="E2742" s="19">
        <v>6372.5</v>
      </c>
      <c r="F2742" s="19">
        <v>6486</v>
      </c>
    </row>
    <row r="2743" spans="2:6" x14ac:dyDescent="0.25">
      <c r="B2743" s="20">
        <v>20101006</v>
      </c>
      <c r="C2743" s="19">
        <v>6501.5</v>
      </c>
      <c r="D2743" s="19">
        <v>6546.5</v>
      </c>
      <c r="E2743" s="19">
        <v>6497.5</v>
      </c>
      <c r="F2743" s="19">
        <v>6512</v>
      </c>
    </row>
    <row r="2744" spans="2:6" x14ac:dyDescent="0.25">
      <c r="B2744" s="20">
        <v>20101007</v>
      </c>
      <c r="C2744" s="19">
        <v>6508</v>
      </c>
      <c r="D2744" s="19">
        <v>6580</v>
      </c>
      <c r="E2744" s="19">
        <v>6490</v>
      </c>
      <c r="F2744" s="19">
        <v>6511.5</v>
      </c>
    </row>
    <row r="2745" spans="2:6" x14ac:dyDescent="0.25">
      <c r="B2745" s="20">
        <v>20101008</v>
      </c>
      <c r="C2745" s="19">
        <v>6540.5</v>
      </c>
      <c r="D2745" s="19">
        <v>6555</v>
      </c>
      <c r="E2745" s="19">
        <v>6492.5</v>
      </c>
      <c r="F2745" s="19">
        <v>6549.5</v>
      </c>
    </row>
    <row r="2746" spans="2:6" x14ac:dyDescent="0.25">
      <c r="B2746" s="20">
        <v>20101011</v>
      </c>
      <c r="C2746" s="19">
        <v>6552.5</v>
      </c>
      <c r="D2746" s="19">
        <v>6582.5</v>
      </c>
      <c r="E2746" s="19">
        <v>6542.5</v>
      </c>
      <c r="F2746" s="19">
        <v>6568</v>
      </c>
    </row>
    <row r="2747" spans="2:6" x14ac:dyDescent="0.25">
      <c r="B2747" s="20">
        <v>20101012</v>
      </c>
      <c r="C2747" s="19">
        <v>6525.5</v>
      </c>
      <c r="D2747" s="19">
        <v>6574</v>
      </c>
      <c r="E2747" s="19">
        <v>6477.5</v>
      </c>
      <c r="F2747" s="19">
        <v>6555</v>
      </c>
    </row>
    <row r="2748" spans="2:6" x14ac:dyDescent="0.25">
      <c r="B2748" s="20">
        <v>20101013</v>
      </c>
      <c r="C2748" s="19">
        <v>6577</v>
      </c>
      <c r="D2748" s="19">
        <v>6714</v>
      </c>
      <c r="E2748" s="19">
        <v>6577</v>
      </c>
      <c r="F2748" s="19">
        <v>6696</v>
      </c>
    </row>
    <row r="2749" spans="2:6" x14ac:dyDescent="0.25">
      <c r="B2749" s="20">
        <v>20101014</v>
      </c>
      <c r="C2749" s="19">
        <v>6707.5</v>
      </c>
      <c r="D2749" s="19">
        <v>6742</v>
      </c>
      <c r="E2749" s="19">
        <v>6700</v>
      </c>
      <c r="F2749" s="19">
        <v>6712.5</v>
      </c>
    </row>
    <row r="2750" spans="2:6" x14ac:dyDescent="0.25">
      <c r="B2750" s="20">
        <v>20101015</v>
      </c>
      <c r="C2750" s="19">
        <v>6733.5</v>
      </c>
      <c r="D2750" s="19">
        <v>6771</v>
      </c>
      <c r="E2750" s="19">
        <v>6694.5</v>
      </c>
      <c r="F2750" s="19">
        <v>6743.5</v>
      </c>
    </row>
    <row r="2751" spans="2:6" x14ac:dyDescent="0.25">
      <c r="B2751" s="20">
        <v>20101018</v>
      </c>
      <c r="C2751" s="19">
        <v>6723.5</v>
      </c>
      <c r="D2751" s="19">
        <v>6792</v>
      </c>
      <c r="E2751" s="19">
        <v>6714.5</v>
      </c>
      <c r="F2751" s="19">
        <v>6774.5</v>
      </c>
    </row>
    <row r="2752" spans="2:6" x14ac:dyDescent="0.25">
      <c r="B2752" s="20">
        <v>20101019</v>
      </c>
      <c r="C2752" s="19">
        <v>6764</v>
      </c>
      <c r="D2752" s="19">
        <v>6803.5</v>
      </c>
      <c r="E2752" s="19">
        <v>6728.5</v>
      </c>
      <c r="F2752" s="19">
        <v>6755</v>
      </c>
    </row>
    <row r="2753" spans="2:6" x14ac:dyDescent="0.25">
      <c r="B2753" s="20">
        <v>20101020</v>
      </c>
      <c r="C2753" s="19">
        <v>6747</v>
      </c>
      <c r="D2753" s="19">
        <v>6791.5</v>
      </c>
      <c r="E2753" s="19">
        <v>6718.5</v>
      </c>
      <c r="F2753" s="19">
        <v>6784.5</v>
      </c>
    </row>
    <row r="2754" spans="2:6" x14ac:dyDescent="0.25">
      <c r="B2754" s="20">
        <v>20101021</v>
      </c>
      <c r="C2754" s="19">
        <v>6772.5</v>
      </c>
      <c r="D2754" s="19">
        <v>6879</v>
      </c>
      <c r="E2754" s="19">
        <v>6761.5</v>
      </c>
      <c r="F2754" s="19">
        <v>6846.5</v>
      </c>
    </row>
    <row r="2755" spans="2:6" x14ac:dyDescent="0.25">
      <c r="B2755" s="20">
        <v>20101022</v>
      </c>
      <c r="C2755" s="19">
        <v>6861.5</v>
      </c>
      <c r="D2755" s="19">
        <v>6880.5</v>
      </c>
      <c r="E2755" s="19">
        <v>6843</v>
      </c>
      <c r="F2755" s="19">
        <v>6870</v>
      </c>
    </row>
    <row r="2756" spans="2:6" x14ac:dyDescent="0.25">
      <c r="B2756" s="20">
        <v>20101025</v>
      </c>
      <c r="C2756" s="19">
        <v>6915</v>
      </c>
      <c r="D2756" s="19">
        <v>6931.5</v>
      </c>
      <c r="E2756" s="19">
        <v>6882.5</v>
      </c>
      <c r="F2756" s="19">
        <v>6891</v>
      </c>
    </row>
    <row r="2757" spans="2:6" x14ac:dyDescent="0.25">
      <c r="B2757" s="20">
        <v>20101026</v>
      </c>
      <c r="C2757" s="19">
        <v>6897</v>
      </c>
      <c r="D2757" s="19">
        <v>6903.5</v>
      </c>
      <c r="E2757" s="19">
        <v>6835.5</v>
      </c>
      <c r="F2757" s="19">
        <v>6875.5</v>
      </c>
    </row>
    <row r="2758" spans="2:6" x14ac:dyDescent="0.25">
      <c r="B2758" s="20">
        <v>20101027</v>
      </c>
      <c r="C2758" s="19">
        <v>6860.5</v>
      </c>
      <c r="D2758" s="19">
        <v>6886.5</v>
      </c>
      <c r="E2758" s="19">
        <v>6810</v>
      </c>
      <c r="F2758" s="19">
        <v>6824</v>
      </c>
    </row>
    <row r="2759" spans="2:6" x14ac:dyDescent="0.25">
      <c r="B2759" s="20">
        <v>20101028</v>
      </c>
      <c r="C2759" s="19">
        <v>6858.5</v>
      </c>
      <c r="D2759" s="19">
        <v>6905</v>
      </c>
      <c r="E2759" s="19">
        <v>6832.5</v>
      </c>
      <c r="F2759" s="19">
        <v>6845.5</v>
      </c>
    </row>
    <row r="2760" spans="2:6" x14ac:dyDescent="0.25">
      <c r="B2760" s="20">
        <v>20101029</v>
      </c>
      <c r="C2760" s="19">
        <v>6831</v>
      </c>
      <c r="D2760" s="19">
        <v>6887.5</v>
      </c>
      <c r="E2760" s="19">
        <v>6825.5</v>
      </c>
      <c r="F2760" s="19">
        <v>6869</v>
      </c>
    </row>
    <row r="2761" spans="2:6" x14ac:dyDescent="0.25">
      <c r="B2761" s="20">
        <v>20101101</v>
      </c>
      <c r="C2761" s="19">
        <v>6914</v>
      </c>
      <c r="D2761" s="19">
        <v>6927.5</v>
      </c>
      <c r="E2761" s="19">
        <v>6841</v>
      </c>
      <c r="F2761" s="19">
        <v>6856</v>
      </c>
    </row>
    <row r="2762" spans="2:6" x14ac:dyDescent="0.25">
      <c r="B2762" s="20">
        <v>20101102</v>
      </c>
      <c r="C2762" s="19">
        <v>6857</v>
      </c>
      <c r="D2762" s="19">
        <v>6926.5</v>
      </c>
      <c r="E2762" s="19">
        <v>6850.5</v>
      </c>
      <c r="F2762" s="19">
        <v>6920</v>
      </c>
    </row>
    <row r="2763" spans="2:6" x14ac:dyDescent="0.25">
      <c r="B2763" s="20">
        <v>20101103</v>
      </c>
      <c r="C2763" s="19">
        <v>6921.5</v>
      </c>
      <c r="D2763" s="19">
        <v>6941</v>
      </c>
      <c r="E2763" s="19">
        <v>6859</v>
      </c>
      <c r="F2763" s="19">
        <v>6884</v>
      </c>
    </row>
    <row r="2764" spans="2:6" x14ac:dyDescent="0.25">
      <c r="B2764" s="20">
        <v>20101104</v>
      </c>
      <c r="C2764" s="19">
        <v>6918</v>
      </c>
      <c r="D2764" s="19">
        <v>7014</v>
      </c>
      <c r="E2764" s="19">
        <v>6912.5</v>
      </c>
      <c r="F2764" s="19">
        <v>6991.5</v>
      </c>
    </row>
    <row r="2765" spans="2:6" x14ac:dyDescent="0.25">
      <c r="B2765" s="20">
        <v>20101105</v>
      </c>
      <c r="C2765" s="19">
        <v>6992.5</v>
      </c>
      <c r="D2765" s="19">
        <v>7033.5</v>
      </c>
      <c r="E2765" s="19">
        <v>6967.5</v>
      </c>
      <c r="F2765" s="19">
        <v>7015</v>
      </c>
    </row>
    <row r="2766" spans="2:6" x14ac:dyDescent="0.25">
      <c r="B2766" s="20">
        <v>20101108</v>
      </c>
      <c r="C2766" s="19">
        <v>7001</v>
      </c>
      <c r="D2766" s="19">
        <v>7017</v>
      </c>
      <c r="E2766" s="19">
        <v>6983</v>
      </c>
      <c r="F2766" s="19">
        <v>7012.5</v>
      </c>
    </row>
    <row r="2767" spans="2:6" x14ac:dyDescent="0.25">
      <c r="B2767" s="20">
        <v>20101109</v>
      </c>
      <c r="C2767" s="19">
        <v>7001</v>
      </c>
      <c r="D2767" s="19">
        <v>7066</v>
      </c>
      <c r="E2767" s="19">
        <v>6988</v>
      </c>
      <c r="F2767" s="19">
        <v>7034.5</v>
      </c>
    </row>
    <row r="2768" spans="2:6" x14ac:dyDescent="0.25">
      <c r="B2768" s="20">
        <v>20101110</v>
      </c>
      <c r="C2768" s="19">
        <v>7023</v>
      </c>
      <c r="D2768" s="19">
        <v>7038.5</v>
      </c>
      <c r="E2768" s="19">
        <v>6937.5</v>
      </c>
      <c r="F2768" s="19">
        <v>6996</v>
      </c>
    </row>
    <row r="2769" spans="2:6" x14ac:dyDescent="0.25">
      <c r="B2769" s="20">
        <v>20101111</v>
      </c>
      <c r="C2769" s="19">
        <v>7004</v>
      </c>
      <c r="D2769" s="19">
        <v>7016</v>
      </c>
      <c r="E2769" s="19">
        <v>6955.5</v>
      </c>
      <c r="F2769" s="19">
        <v>6987</v>
      </c>
    </row>
    <row r="2770" spans="2:6" x14ac:dyDescent="0.25">
      <c r="B2770" s="20">
        <v>20101112</v>
      </c>
      <c r="C2770" s="19">
        <v>6928.5</v>
      </c>
      <c r="D2770" s="19">
        <v>7015</v>
      </c>
      <c r="E2770" s="19">
        <v>6873</v>
      </c>
      <c r="F2770" s="19">
        <v>6962</v>
      </c>
    </row>
    <row r="2771" spans="2:6" x14ac:dyDescent="0.25">
      <c r="B2771" s="20">
        <v>20101115</v>
      </c>
      <c r="C2771" s="19">
        <v>6957.5</v>
      </c>
      <c r="D2771" s="19">
        <v>7068</v>
      </c>
      <c r="E2771" s="19">
        <v>6932.5</v>
      </c>
      <c r="F2771" s="19">
        <v>7050</v>
      </c>
    </row>
    <row r="2772" spans="2:6" x14ac:dyDescent="0.25">
      <c r="B2772" s="20">
        <v>20101116</v>
      </c>
      <c r="C2772" s="19">
        <v>7008.5</v>
      </c>
      <c r="D2772" s="19">
        <v>7024</v>
      </c>
      <c r="E2772" s="19">
        <v>6902</v>
      </c>
      <c r="F2772" s="19">
        <v>6922.5</v>
      </c>
    </row>
    <row r="2773" spans="2:6" x14ac:dyDescent="0.25">
      <c r="B2773" s="20">
        <v>20101117</v>
      </c>
      <c r="C2773" s="19">
        <v>6922.5</v>
      </c>
      <c r="D2773" s="19">
        <v>6961.5</v>
      </c>
      <c r="E2773" s="19">
        <v>6907.5</v>
      </c>
      <c r="F2773" s="19">
        <v>6953.5</v>
      </c>
    </row>
    <row r="2774" spans="2:6" x14ac:dyDescent="0.25">
      <c r="B2774" s="20">
        <v>20101118</v>
      </c>
      <c r="C2774" s="19">
        <v>7008</v>
      </c>
      <c r="D2774" s="19">
        <v>7089</v>
      </c>
      <c r="E2774" s="19">
        <v>7007</v>
      </c>
      <c r="F2774" s="19">
        <v>7083</v>
      </c>
    </row>
    <row r="2775" spans="2:6" x14ac:dyDescent="0.25">
      <c r="B2775" s="20">
        <v>20101119</v>
      </c>
      <c r="C2775" s="19">
        <v>7092.5</v>
      </c>
      <c r="D2775" s="19">
        <v>7108.5</v>
      </c>
      <c r="E2775" s="19">
        <v>7046</v>
      </c>
      <c r="F2775" s="19">
        <v>7099</v>
      </c>
    </row>
    <row r="2776" spans="2:6" x14ac:dyDescent="0.25">
      <c r="B2776" s="20">
        <v>20101122</v>
      </c>
      <c r="C2776" s="19">
        <v>7135</v>
      </c>
      <c r="D2776" s="19">
        <v>7155</v>
      </c>
      <c r="E2776" s="19">
        <v>7044.5</v>
      </c>
      <c r="F2776" s="19">
        <v>7057.5</v>
      </c>
    </row>
    <row r="2777" spans="2:6" x14ac:dyDescent="0.25">
      <c r="B2777" s="20">
        <v>20101123</v>
      </c>
      <c r="C2777" s="19">
        <v>7049.5</v>
      </c>
      <c r="D2777" s="19">
        <v>7080.5</v>
      </c>
      <c r="E2777" s="19">
        <v>6959</v>
      </c>
      <c r="F2777" s="19">
        <v>6989</v>
      </c>
    </row>
    <row r="2778" spans="2:6" x14ac:dyDescent="0.25">
      <c r="B2778" s="20">
        <v>20101124</v>
      </c>
      <c r="C2778" s="19">
        <v>6995</v>
      </c>
      <c r="D2778" s="19">
        <v>7090</v>
      </c>
      <c r="E2778" s="19">
        <v>6951</v>
      </c>
      <c r="F2778" s="19">
        <v>7085.5</v>
      </c>
    </row>
    <row r="2779" spans="2:6" x14ac:dyDescent="0.25">
      <c r="B2779" s="20">
        <v>20101125</v>
      </c>
      <c r="C2779" s="19">
        <v>7081</v>
      </c>
      <c r="D2779" s="19">
        <v>7137</v>
      </c>
      <c r="E2779" s="19">
        <v>7072.5</v>
      </c>
      <c r="F2779" s="19">
        <v>7131</v>
      </c>
    </row>
    <row r="2780" spans="2:6" x14ac:dyDescent="0.25">
      <c r="B2780" s="20">
        <v>20101126</v>
      </c>
      <c r="C2780" s="19">
        <v>7097.5</v>
      </c>
      <c r="D2780" s="19">
        <v>7122.5</v>
      </c>
      <c r="E2780" s="19">
        <v>7029</v>
      </c>
      <c r="F2780" s="19">
        <v>7095.5</v>
      </c>
    </row>
    <row r="2781" spans="2:6" x14ac:dyDescent="0.25">
      <c r="B2781" s="20">
        <v>20101129</v>
      </c>
      <c r="C2781" s="19">
        <v>7109</v>
      </c>
      <c r="D2781" s="19">
        <v>7158</v>
      </c>
      <c r="E2781" s="19">
        <v>6934.5</v>
      </c>
      <c r="F2781" s="19">
        <v>6962</v>
      </c>
    </row>
    <row r="2782" spans="2:6" x14ac:dyDescent="0.25">
      <c r="B2782" s="20">
        <v>20101130</v>
      </c>
      <c r="C2782" s="19">
        <v>6975.5</v>
      </c>
      <c r="D2782" s="19">
        <v>7014</v>
      </c>
      <c r="E2782" s="19">
        <v>6908</v>
      </c>
      <c r="F2782" s="19">
        <v>6962.5</v>
      </c>
    </row>
    <row r="2783" spans="2:6" x14ac:dyDescent="0.25">
      <c r="B2783" s="20">
        <v>20101201</v>
      </c>
      <c r="C2783" s="19">
        <v>6974.5</v>
      </c>
      <c r="D2783" s="19">
        <v>7137</v>
      </c>
      <c r="E2783" s="19">
        <v>6972.5</v>
      </c>
      <c r="F2783" s="19">
        <v>7129.5</v>
      </c>
    </row>
    <row r="2784" spans="2:6" x14ac:dyDescent="0.25">
      <c r="B2784" s="20">
        <v>20101202</v>
      </c>
      <c r="C2784" s="19">
        <v>7123.5</v>
      </c>
      <c r="D2784" s="19">
        <v>7213.5</v>
      </c>
      <c r="E2784" s="19">
        <v>7090.5</v>
      </c>
      <c r="F2784" s="19">
        <v>7198</v>
      </c>
    </row>
    <row r="2785" spans="2:6" x14ac:dyDescent="0.25">
      <c r="B2785" s="20">
        <v>20101203</v>
      </c>
      <c r="C2785" s="19">
        <v>7203.5</v>
      </c>
      <c r="D2785" s="19">
        <v>7227.5</v>
      </c>
      <c r="E2785" s="19">
        <v>7164</v>
      </c>
      <c r="F2785" s="19">
        <v>7197.5</v>
      </c>
    </row>
    <row r="2786" spans="2:6" x14ac:dyDescent="0.25">
      <c r="B2786" s="20">
        <v>20101206</v>
      </c>
      <c r="C2786" s="19">
        <v>7216.5</v>
      </c>
      <c r="D2786" s="19">
        <v>7226.5</v>
      </c>
      <c r="E2786" s="19">
        <v>7175</v>
      </c>
      <c r="F2786" s="19">
        <v>7204.5</v>
      </c>
    </row>
    <row r="2787" spans="2:6" x14ac:dyDescent="0.25">
      <c r="B2787" s="20">
        <v>20101207</v>
      </c>
      <c r="C2787" s="19">
        <v>7222</v>
      </c>
      <c r="D2787" s="19">
        <v>7291</v>
      </c>
      <c r="E2787" s="19">
        <v>7210</v>
      </c>
      <c r="F2787" s="19">
        <v>7260</v>
      </c>
    </row>
    <row r="2788" spans="2:6" x14ac:dyDescent="0.25">
      <c r="B2788" s="20">
        <v>20101208</v>
      </c>
      <c r="C2788" s="19">
        <v>7229</v>
      </c>
      <c r="D2788" s="19">
        <v>7262</v>
      </c>
      <c r="E2788" s="19">
        <v>7204.5</v>
      </c>
      <c r="F2788" s="19">
        <v>7223</v>
      </c>
    </row>
    <row r="2789" spans="2:6" x14ac:dyDescent="0.25">
      <c r="B2789" s="20">
        <v>20101209</v>
      </c>
      <c r="C2789" s="19">
        <v>7258</v>
      </c>
      <c r="D2789" s="19">
        <v>7276.5</v>
      </c>
      <c r="E2789" s="19">
        <v>7194</v>
      </c>
      <c r="F2789" s="19">
        <v>7214</v>
      </c>
    </row>
    <row r="2790" spans="2:6" x14ac:dyDescent="0.25">
      <c r="B2790" s="20">
        <v>20101210</v>
      </c>
      <c r="C2790" s="19">
        <v>7252.5</v>
      </c>
      <c r="D2790" s="19">
        <v>7267.5</v>
      </c>
      <c r="E2790" s="19">
        <v>7221.5</v>
      </c>
      <c r="F2790" s="19">
        <v>7258.5</v>
      </c>
    </row>
    <row r="2791" spans="2:6" x14ac:dyDescent="0.25">
      <c r="B2791" s="20">
        <v>20101213</v>
      </c>
      <c r="C2791" s="19">
        <v>7260.5</v>
      </c>
      <c r="D2791" s="19">
        <v>7293.5</v>
      </c>
      <c r="E2791" s="19">
        <v>7260.5</v>
      </c>
      <c r="F2791" s="19">
        <v>7278.5</v>
      </c>
    </row>
    <row r="2792" spans="2:6" x14ac:dyDescent="0.25">
      <c r="B2792" s="20">
        <v>20101214</v>
      </c>
      <c r="C2792" s="19">
        <v>7270</v>
      </c>
      <c r="D2792" s="19">
        <v>7285.5</v>
      </c>
      <c r="E2792" s="19">
        <v>7259.5</v>
      </c>
      <c r="F2792" s="19">
        <v>7280</v>
      </c>
    </row>
    <row r="2793" spans="2:6" x14ac:dyDescent="0.25">
      <c r="B2793" s="20">
        <v>20101215</v>
      </c>
      <c r="C2793" s="19">
        <v>7257.5</v>
      </c>
      <c r="D2793" s="19">
        <v>7279</v>
      </c>
      <c r="E2793" s="19">
        <v>7211.5</v>
      </c>
      <c r="F2793" s="19">
        <v>7260</v>
      </c>
    </row>
    <row r="2794" spans="2:6" x14ac:dyDescent="0.25">
      <c r="B2794" s="20">
        <v>20101216</v>
      </c>
      <c r="C2794" s="19">
        <v>7265.5</v>
      </c>
      <c r="D2794" s="19">
        <v>7282.5</v>
      </c>
      <c r="E2794" s="19">
        <v>7238</v>
      </c>
      <c r="F2794" s="19">
        <v>7274.5</v>
      </c>
    </row>
    <row r="2795" spans="2:6" x14ac:dyDescent="0.25">
      <c r="B2795" s="20">
        <v>20101217</v>
      </c>
      <c r="C2795" s="19">
        <v>7283</v>
      </c>
      <c r="D2795" s="19">
        <v>7290.5</v>
      </c>
      <c r="E2795" s="19">
        <v>7226</v>
      </c>
      <c r="F2795" s="19">
        <v>7246.5</v>
      </c>
    </row>
    <row r="2796" spans="2:6" x14ac:dyDescent="0.25">
      <c r="B2796" s="20">
        <v>20101220</v>
      </c>
      <c r="C2796" s="19">
        <v>7234</v>
      </c>
      <c r="D2796" s="19">
        <v>7315.5</v>
      </c>
      <c r="E2796" s="19">
        <v>7232</v>
      </c>
      <c r="F2796" s="19">
        <v>7284</v>
      </c>
    </row>
    <row r="2797" spans="2:6" x14ac:dyDescent="0.25">
      <c r="B2797" s="20">
        <v>20101221</v>
      </c>
      <c r="C2797" s="19">
        <v>7294</v>
      </c>
      <c r="D2797" s="19">
        <v>7334.5</v>
      </c>
      <c r="E2797" s="19">
        <v>7288</v>
      </c>
      <c r="F2797" s="19">
        <v>7325</v>
      </c>
    </row>
    <row r="2798" spans="2:6" x14ac:dyDescent="0.25">
      <c r="B2798" s="20">
        <v>20101222</v>
      </c>
      <c r="C2798" s="19">
        <v>7323</v>
      </c>
      <c r="D2798" s="19">
        <v>7331</v>
      </c>
      <c r="E2798" s="19">
        <v>7313</v>
      </c>
      <c r="F2798" s="19">
        <v>7322</v>
      </c>
    </row>
    <row r="2799" spans="2:6" x14ac:dyDescent="0.25">
      <c r="B2799" s="20">
        <v>20101223</v>
      </c>
      <c r="C2799" s="19">
        <v>7329</v>
      </c>
      <c r="D2799" s="19">
        <v>7329.5</v>
      </c>
      <c r="E2799" s="19">
        <v>7286</v>
      </c>
      <c r="F2799" s="19">
        <v>7301.5</v>
      </c>
    </row>
    <row r="2800" spans="2:6" x14ac:dyDescent="0.25">
      <c r="B2800" s="20">
        <v>20101227</v>
      </c>
      <c r="C2800" s="19">
        <v>7309.5</v>
      </c>
      <c r="D2800" s="19">
        <v>7312.5</v>
      </c>
      <c r="E2800" s="19">
        <v>7144</v>
      </c>
      <c r="F2800" s="19">
        <v>7218</v>
      </c>
    </row>
    <row r="2801" spans="2:6" x14ac:dyDescent="0.25">
      <c r="B2801" s="20">
        <v>20101228</v>
      </c>
      <c r="C2801" s="19">
        <v>7234.5</v>
      </c>
      <c r="D2801" s="19">
        <v>7239</v>
      </c>
      <c r="E2801" s="19">
        <v>7200</v>
      </c>
      <c r="F2801" s="19">
        <v>7217</v>
      </c>
    </row>
    <row r="2802" spans="2:6" x14ac:dyDescent="0.25">
      <c r="B2802" s="20">
        <v>20101229</v>
      </c>
      <c r="C2802" s="19">
        <v>7235.5</v>
      </c>
      <c r="D2802" s="19">
        <v>7253</v>
      </c>
      <c r="E2802" s="19">
        <v>7225.5</v>
      </c>
      <c r="F2802" s="19">
        <v>7238</v>
      </c>
    </row>
    <row r="2803" spans="2:6" x14ac:dyDescent="0.25">
      <c r="B2803" s="20">
        <v>20101230</v>
      </c>
      <c r="C2803" s="19">
        <v>7239</v>
      </c>
      <c r="D2803" s="19">
        <v>7252</v>
      </c>
      <c r="E2803" s="19">
        <v>7139</v>
      </c>
      <c r="F2803" s="19">
        <v>7156</v>
      </c>
    </row>
    <row r="2804" spans="2:6" x14ac:dyDescent="0.25">
      <c r="B2804" s="20">
        <v>20110103</v>
      </c>
      <c r="C2804" s="19">
        <v>7230.5</v>
      </c>
      <c r="D2804" s="19">
        <v>7271.5</v>
      </c>
      <c r="E2804" s="19">
        <v>7206</v>
      </c>
      <c r="F2804" s="19">
        <v>7224.5</v>
      </c>
    </row>
    <row r="2805" spans="2:6" x14ac:dyDescent="0.25">
      <c r="B2805" s="20">
        <v>20110104</v>
      </c>
      <c r="C2805" s="19">
        <v>7218.5</v>
      </c>
      <c r="D2805" s="19">
        <v>7267</v>
      </c>
      <c r="E2805" s="19">
        <v>7192</v>
      </c>
      <c r="F2805" s="19">
        <v>7203.5</v>
      </c>
    </row>
    <row r="2806" spans="2:6" x14ac:dyDescent="0.25">
      <c r="B2806" s="20">
        <v>20110105</v>
      </c>
      <c r="C2806" s="19">
        <v>7189.5</v>
      </c>
      <c r="D2806" s="19">
        <v>7210</v>
      </c>
      <c r="E2806" s="19">
        <v>7081.5</v>
      </c>
      <c r="F2806" s="19">
        <v>7187.5</v>
      </c>
    </row>
    <row r="2807" spans="2:6" x14ac:dyDescent="0.25">
      <c r="B2807" s="20">
        <v>20110106</v>
      </c>
      <c r="C2807" s="19">
        <v>7203</v>
      </c>
      <c r="D2807" s="19">
        <v>7300</v>
      </c>
      <c r="E2807" s="19">
        <v>7197</v>
      </c>
      <c r="F2807" s="19">
        <v>7230.5</v>
      </c>
    </row>
    <row r="2808" spans="2:6" x14ac:dyDescent="0.25">
      <c r="B2808" s="20">
        <v>20110107</v>
      </c>
      <c r="C2808" s="19">
        <v>7232</v>
      </c>
      <c r="D2808" s="19">
        <v>7263.5</v>
      </c>
      <c r="E2808" s="19">
        <v>7175</v>
      </c>
      <c r="F2808" s="19">
        <v>7202.5</v>
      </c>
    </row>
    <row r="2809" spans="2:6" x14ac:dyDescent="0.25">
      <c r="B2809" s="20">
        <v>20110110</v>
      </c>
      <c r="C2809" s="19">
        <v>7186</v>
      </c>
      <c r="D2809" s="19">
        <v>7193</v>
      </c>
      <c r="E2809" s="19">
        <v>7083.5</v>
      </c>
      <c r="F2809" s="19">
        <v>7121</v>
      </c>
    </row>
    <row r="2810" spans="2:6" x14ac:dyDescent="0.25">
      <c r="B2810" s="20">
        <v>20110111</v>
      </c>
      <c r="C2810" s="19">
        <v>7131.5</v>
      </c>
      <c r="D2810" s="19">
        <v>7200.5</v>
      </c>
      <c r="E2810" s="19">
        <v>7108</v>
      </c>
      <c r="F2810" s="19">
        <v>7194</v>
      </c>
    </row>
    <row r="2811" spans="2:6" x14ac:dyDescent="0.25">
      <c r="B2811" s="20">
        <v>20110112</v>
      </c>
      <c r="C2811" s="19">
        <v>7193.5</v>
      </c>
      <c r="D2811" s="19">
        <v>7338</v>
      </c>
      <c r="E2811" s="19">
        <v>7193</v>
      </c>
      <c r="F2811" s="19">
        <v>7318.5</v>
      </c>
    </row>
    <row r="2812" spans="2:6" x14ac:dyDescent="0.25">
      <c r="B2812" s="20">
        <v>20110113</v>
      </c>
      <c r="C2812" s="19">
        <v>7335.5</v>
      </c>
      <c r="D2812" s="19">
        <v>7339</v>
      </c>
      <c r="E2812" s="19">
        <v>7286.5</v>
      </c>
      <c r="F2812" s="19">
        <v>7317</v>
      </c>
    </row>
    <row r="2813" spans="2:6" x14ac:dyDescent="0.25">
      <c r="B2813" s="20">
        <v>20110114</v>
      </c>
      <c r="C2813" s="19">
        <v>7302</v>
      </c>
      <c r="D2813" s="19">
        <v>7351.5</v>
      </c>
      <c r="E2813" s="19">
        <v>7264</v>
      </c>
      <c r="F2813" s="19">
        <v>7331</v>
      </c>
    </row>
    <row r="2814" spans="2:6" x14ac:dyDescent="0.25">
      <c r="B2814" s="20">
        <v>20110117</v>
      </c>
      <c r="C2814" s="19">
        <v>7328.5</v>
      </c>
      <c r="D2814" s="19">
        <v>7336</v>
      </c>
      <c r="E2814" s="19">
        <v>7304.5</v>
      </c>
      <c r="F2814" s="19">
        <v>7322.5</v>
      </c>
    </row>
    <row r="2815" spans="2:6" x14ac:dyDescent="0.25">
      <c r="B2815" s="20">
        <v>20110118</v>
      </c>
      <c r="C2815" s="19">
        <v>7327</v>
      </c>
      <c r="D2815" s="19">
        <v>7406</v>
      </c>
      <c r="E2815" s="19">
        <v>7326</v>
      </c>
      <c r="F2815" s="19">
        <v>7390</v>
      </c>
    </row>
    <row r="2816" spans="2:6" x14ac:dyDescent="0.25">
      <c r="B2816" s="20">
        <v>20110119</v>
      </c>
      <c r="C2816" s="19">
        <v>7422</v>
      </c>
      <c r="D2816" s="19">
        <v>7434</v>
      </c>
      <c r="E2816" s="19">
        <v>7314</v>
      </c>
      <c r="F2816" s="19">
        <v>7330.5</v>
      </c>
    </row>
    <row r="2817" spans="2:6" x14ac:dyDescent="0.25">
      <c r="B2817" s="20">
        <v>20110120</v>
      </c>
      <c r="C2817" s="19">
        <v>7321</v>
      </c>
      <c r="D2817" s="19">
        <v>7336</v>
      </c>
      <c r="E2817" s="19">
        <v>7256.5</v>
      </c>
      <c r="F2817" s="19">
        <v>7274.5</v>
      </c>
    </row>
    <row r="2818" spans="2:6" x14ac:dyDescent="0.25">
      <c r="B2818" s="20">
        <v>20110121</v>
      </c>
      <c r="C2818" s="19">
        <v>7292</v>
      </c>
      <c r="D2818" s="19">
        <v>7372.5</v>
      </c>
      <c r="E2818" s="19">
        <v>7274</v>
      </c>
      <c r="F2818" s="19">
        <v>7311</v>
      </c>
    </row>
    <row r="2819" spans="2:6" x14ac:dyDescent="0.25">
      <c r="B2819" s="20">
        <v>20110124</v>
      </c>
      <c r="C2819" s="19">
        <v>7338.5</v>
      </c>
      <c r="D2819" s="19">
        <v>7345.5</v>
      </c>
      <c r="E2819" s="19">
        <v>7251.5</v>
      </c>
      <c r="F2819" s="19">
        <v>7317</v>
      </c>
    </row>
    <row r="2820" spans="2:6" x14ac:dyDescent="0.25">
      <c r="B2820" s="20">
        <v>20110125</v>
      </c>
      <c r="C2820" s="19">
        <v>7343</v>
      </c>
      <c r="D2820" s="19">
        <v>7354.5</v>
      </c>
      <c r="E2820" s="19">
        <v>7294.5</v>
      </c>
      <c r="F2820" s="19">
        <v>7304.5</v>
      </c>
    </row>
    <row r="2821" spans="2:6" x14ac:dyDescent="0.25">
      <c r="B2821" s="20">
        <v>20110126</v>
      </c>
      <c r="C2821" s="19">
        <v>7343</v>
      </c>
      <c r="D2821" s="19">
        <v>7410.5</v>
      </c>
      <c r="E2821" s="19">
        <v>7335</v>
      </c>
      <c r="F2821" s="19">
        <v>7371.5</v>
      </c>
    </row>
    <row r="2822" spans="2:6" x14ac:dyDescent="0.25">
      <c r="B2822" s="20">
        <v>20110127</v>
      </c>
      <c r="C2822" s="19">
        <v>7391</v>
      </c>
      <c r="D2822" s="19">
        <v>7430</v>
      </c>
      <c r="E2822" s="19">
        <v>7363.5</v>
      </c>
      <c r="F2822" s="19">
        <v>7404</v>
      </c>
    </row>
    <row r="2823" spans="2:6" x14ac:dyDescent="0.25">
      <c r="B2823" s="20">
        <v>20110128</v>
      </c>
      <c r="C2823" s="19">
        <v>7403</v>
      </c>
      <c r="D2823" s="19">
        <v>7425.5</v>
      </c>
      <c r="E2823" s="19">
        <v>7321</v>
      </c>
      <c r="F2823" s="19">
        <v>7356</v>
      </c>
    </row>
    <row r="2824" spans="2:6" x14ac:dyDescent="0.25">
      <c r="B2824" s="20">
        <v>20110131</v>
      </c>
      <c r="C2824" s="19">
        <v>7341</v>
      </c>
      <c r="D2824" s="19">
        <v>7357</v>
      </c>
      <c r="E2824" s="19">
        <v>7282</v>
      </c>
      <c r="F2824" s="19">
        <v>7337</v>
      </c>
    </row>
    <row r="2825" spans="2:6" x14ac:dyDescent="0.25">
      <c r="B2825" s="20">
        <v>20110201</v>
      </c>
      <c r="C2825" s="19">
        <v>7364</v>
      </c>
      <c r="D2825" s="19">
        <v>7446</v>
      </c>
      <c r="E2825" s="19">
        <v>7354</v>
      </c>
      <c r="F2825" s="19">
        <v>7426.5</v>
      </c>
    </row>
    <row r="2826" spans="2:6" x14ac:dyDescent="0.25">
      <c r="B2826" s="20">
        <v>20110202</v>
      </c>
      <c r="C2826" s="19">
        <v>7440.5</v>
      </c>
      <c r="D2826" s="19">
        <v>7469</v>
      </c>
      <c r="E2826" s="19">
        <v>7407.5</v>
      </c>
      <c r="F2826" s="19">
        <v>7427</v>
      </c>
    </row>
    <row r="2827" spans="2:6" x14ac:dyDescent="0.25">
      <c r="B2827" s="20">
        <v>20110203</v>
      </c>
      <c r="C2827" s="19">
        <v>7417.5</v>
      </c>
      <c r="D2827" s="19">
        <v>7463.5</v>
      </c>
      <c r="E2827" s="19">
        <v>7393.5</v>
      </c>
      <c r="F2827" s="19">
        <v>7432</v>
      </c>
    </row>
    <row r="2828" spans="2:6" x14ac:dyDescent="0.25">
      <c r="B2828" s="20">
        <v>20110204</v>
      </c>
      <c r="C2828" s="19">
        <v>7453.5</v>
      </c>
      <c r="D2828" s="19">
        <v>7477</v>
      </c>
      <c r="E2828" s="19">
        <v>7433</v>
      </c>
      <c r="F2828" s="19">
        <v>7457.5</v>
      </c>
    </row>
    <row r="2829" spans="2:6" x14ac:dyDescent="0.25">
      <c r="B2829" s="20">
        <v>20110207</v>
      </c>
      <c r="C2829" s="19">
        <v>7477</v>
      </c>
      <c r="D2829" s="19">
        <v>7536</v>
      </c>
      <c r="E2829" s="19">
        <v>7459.5</v>
      </c>
      <c r="F2829" s="19">
        <v>7528</v>
      </c>
    </row>
    <row r="2830" spans="2:6" x14ac:dyDescent="0.25">
      <c r="B2830" s="20">
        <v>20110208</v>
      </c>
      <c r="C2830" s="19">
        <v>7529</v>
      </c>
      <c r="D2830" s="19">
        <v>7582</v>
      </c>
      <c r="E2830" s="19">
        <v>7518.5</v>
      </c>
      <c r="F2830" s="19">
        <v>7559.5</v>
      </c>
    </row>
    <row r="2831" spans="2:6" x14ac:dyDescent="0.25">
      <c r="B2831" s="20">
        <v>20110209</v>
      </c>
      <c r="C2831" s="19">
        <v>7565</v>
      </c>
      <c r="D2831" s="19">
        <v>7599</v>
      </c>
      <c r="E2831" s="19">
        <v>7559.5</v>
      </c>
      <c r="F2831" s="19">
        <v>7562</v>
      </c>
    </row>
    <row r="2832" spans="2:6" x14ac:dyDescent="0.25">
      <c r="B2832" s="20">
        <v>20110210</v>
      </c>
      <c r="C2832" s="19">
        <v>7577</v>
      </c>
      <c r="D2832" s="19">
        <v>7601</v>
      </c>
      <c r="E2832" s="19">
        <v>7516</v>
      </c>
      <c r="F2832" s="19">
        <v>7582</v>
      </c>
    </row>
    <row r="2833" spans="2:6" x14ac:dyDescent="0.25">
      <c r="B2833" s="20">
        <v>20110211</v>
      </c>
      <c r="C2833" s="19">
        <v>7561</v>
      </c>
      <c r="D2833" s="19">
        <v>7644.5</v>
      </c>
      <c r="E2833" s="19">
        <v>7528</v>
      </c>
      <c r="F2833" s="19">
        <v>7626</v>
      </c>
    </row>
    <row r="2834" spans="2:6" x14ac:dyDescent="0.25">
      <c r="B2834" s="20">
        <v>20110214</v>
      </c>
      <c r="C2834" s="19">
        <v>7649.5</v>
      </c>
      <c r="D2834" s="19">
        <v>7670</v>
      </c>
      <c r="E2834" s="19">
        <v>7625.5</v>
      </c>
      <c r="F2834" s="19">
        <v>7640.5</v>
      </c>
    </row>
    <row r="2835" spans="2:6" x14ac:dyDescent="0.25">
      <c r="B2835" s="20">
        <v>20110215</v>
      </c>
      <c r="C2835" s="19">
        <v>7654</v>
      </c>
      <c r="D2835" s="19">
        <v>7668</v>
      </c>
      <c r="E2835" s="19">
        <v>7623</v>
      </c>
      <c r="F2835" s="19">
        <v>7647</v>
      </c>
    </row>
    <row r="2836" spans="2:6" x14ac:dyDescent="0.25">
      <c r="B2836" s="20">
        <v>20110216</v>
      </c>
      <c r="C2836" s="19">
        <v>7671</v>
      </c>
      <c r="D2836" s="19">
        <v>7684.5</v>
      </c>
      <c r="E2836" s="19">
        <v>7647</v>
      </c>
      <c r="F2836" s="19">
        <v>7669.5</v>
      </c>
    </row>
    <row r="2837" spans="2:6" x14ac:dyDescent="0.25">
      <c r="B2837" s="20">
        <v>20110217</v>
      </c>
      <c r="C2837" s="19">
        <v>7663</v>
      </c>
      <c r="D2837" s="19">
        <v>7680</v>
      </c>
      <c r="E2837" s="19">
        <v>7609</v>
      </c>
      <c r="F2837" s="19">
        <v>7644</v>
      </c>
    </row>
    <row r="2838" spans="2:6" x14ac:dyDescent="0.25">
      <c r="B2838" s="20">
        <v>20110218</v>
      </c>
      <c r="C2838" s="19">
        <v>7660</v>
      </c>
      <c r="D2838" s="19">
        <v>7671.5</v>
      </c>
      <c r="E2838" s="19">
        <v>7624.5</v>
      </c>
      <c r="F2838" s="19">
        <v>7662</v>
      </c>
    </row>
    <row r="2839" spans="2:6" x14ac:dyDescent="0.25">
      <c r="B2839" s="20">
        <v>20110221</v>
      </c>
      <c r="C2839" s="19">
        <v>7659</v>
      </c>
      <c r="D2839" s="19">
        <v>7689</v>
      </c>
      <c r="E2839" s="19">
        <v>7556.5</v>
      </c>
      <c r="F2839" s="19">
        <v>7567.5</v>
      </c>
    </row>
    <row r="2840" spans="2:6" x14ac:dyDescent="0.25">
      <c r="B2840" s="20">
        <v>20110222</v>
      </c>
      <c r="C2840" s="19">
        <v>7551.5</v>
      </c>
      <c r="D2840" s="19">
        <v>7597.5</v>
      </c>
      <c r="E2840" s="19">
        <v>7493</v>
      </c>
      <c r="F2840" s="19">
        <v>7566.5</v>
      </c>
    </row>
    <row r="2841" spans="2:6" x14ac:dyDescent="0.25">
      <c r="B2841" s="20">
        <v>20110223</v>
      </c>
      <c r="C2841" s="19">
        <v>7524</v>
      </c>
      <c r="D2841" s="19">
        <v>7557</v>
      </c>
      <c r="E2841" s="19">
        <v>7390</v>
      </c>
      <c r="F2841" s="19">
        <v>7449</v>
      </c>
    </row>
    <row r="2842" spans="2:6" x14ac:dyDescent="0.25">
      <c r="B2842" s="20">
        <v>20110224</v>
      </c>
      <c r="C2842" s="19">
        <v>7420</v>
      </c>
      <c r="D2842" s="19">
        <v>7423.5</v>
      </c>
      <c r="E2842" s="19">
        <v>7324.5</v>
      </c>
      <c r="F2842" s="19">
        <v>7376</v>
      </c>
    </row>
    <row r="2843" spans="2:6" x14ac:dyDescent="0.25">
      <c r="B2843" s="20">
        <v>20110225</v>
      </c>
      <c r="C2843" s="19">
        <v>7383</v>
      </c>
      <c r="D2843" s="19">
        <v>7444.5</v>
      </c>
      <c r="E2843" s="19">
        <v>7372.5</v>
      </c>
      <c r="F2843" s="19">
        <v>7426.5</v>
      </c>
    </row>
    <row r="2844" spans="2:6" x14ac:dyDescent="0.25">
      <c r="B2844" s="20">
        <v>20110228</v>
      </c>
      <c r="C2844" s="19">
        <v>7420.5</v>
      </c>
      <c r="D2844" s="19">
        <v>7550.5</v>
      </c>
      <c r="E2844" s="19">
        <v>7392.5</v>
      </c>
      <c r="F2844" s="19">
        <v>7516.5</v>
      </c>
    </row>
    <row r="2845" spans="2:6" x14ac:dyDescent="0.25">
      <c r="B2845" s="20">
        <v>20110301</v>
      </c>
      <c r="C2845" s="19">
        <v>7571</v>
      </c>
      <c r="D2845" s="19">
        <v>7601.5</v>
      </c>
      <c r="E2845" s="19">
        <v>7409.5</v>
      </c>
      <c r="F2845" s="19">
        <v>7465.5</v>
      </c>
    </row>
    <row r="2846" spans="2:6" x14ac:dyDescent="0.25">
      <c r="B2846" s="20">
        <v>20110302</v>
      </c>
      <c r="C2846" s="19">
        <v>7396.5</v>
      </c>
      <c r="D2846" s="19">
        <v>7448</v>
      </c>
      <c r="E2846" s="19">
        <v>7366.5</v>
      </c>
      <c r="F2846" s="19">
        <v>7432.5</v>
      </c>
    </row>
    <row r="2847" spans="2:6" x14ac:dyDescent="0.25">
      <c r="B2847" s="20">
        <v>20110303</v>
      </c>
      <c r="C2847" s="19">
        <v>7461</v>
      </c>
      <c r="D2847" s="19">
        <v>7538.5</v>
      </c>
      <c r="E2847" s="19">
        <v>7433</v>
      </c>
      <c r="F2847" s="19">
        <v>7463.5</v>
      </c>
    </row>
    <row r="2848" spans="2:6" x14ac:dyDescent="0.25">
      <c r="B2848" s="20">
        <v>20110304</v>
      </c>
      <c r="C2848" s="19">
        <v>7507.5</v>
      </c>
      <c r="D2848" s="19">
        <v>7556</v>
      </c>
      <c r="E2848" s="19">
        <v>7371</v>
      </c>
      <c r="F2848" s="19">
        <v>7414</v>
      </c>
    </row>
    <row r="2849" spans="2:6" x14ac:dyDescent="0.25">
      <c r="B2849" s="20">
        <v>20110307</v>
      </c>
      <c r="C2849" s="19">
        <v>7387</v>
      </c>
      <c r="D2849" s="19">
        <v>7515</v>
      </c>
      <c r="E2849" s="19">
        <v>7365.5</v>
      </c>
      <c r="F2849" s="19">
        <v>7406</v>
      </c>
    </row>
    <row r="2850" spans="2:6" x14ac:dyDescent="0.25">
      <c r="B2850" s="20">
        <v>20110308</v>
      </c>
      <c r="C2850" s="19">
        <v>7435</v>
      </c>
      <c r="D2850" s="19">
        <v>7467.5</v>
      </c>
      <c r="E2850" s="19">
        <v>7313</v>
      </c>
      <c r="F2850" s="19">
        <v>7405</v>
      </c>
    </row>
    <row r="2851" spans="2:6" x14ac:dyDescent="0.25">
      <c r="B2851" s="20">
        <v>20110309</v>
      </c>
      <c r="C2851" s="19">
        <v>7391.5</v>
      </c>
      <c r="D2851" s="19">
        <v>7461</v>
      </c>
      <c r="E2851" s="19">
        <v>7350.5</v>
      </c>
      <c r="F2851" s="19">
        <v>7369</v>
      </c>
    </row>
    <row r="2852" spans="2:6" x14ac:dyDescent="0.25">
      <c r="B2852" s="20">
        <v>20110310</v>
      </c>
      <c r="C2852" s="19">
        <v>7328.5</v>
      </c>
      <c r="D2852" s="19">
        <v>7352.5</v>
      </c>
      <c r="E2852" s="19">
        <v>7264</v>
      </c>
      <c r="F2852" s="19">
        <v>7296</v>
      </c>
    </row>
    <row r="2853" spans="2:6" x14ac:dyDescent="0.25">
      <c r="B2853" s="20">
        <v>20110311</v>
      </c>
      <c r="C2853" s="19">
        <v>7232.5</v>
      </c>
      <c r="D2853" s="19">
        <v>7259</v>
      </c>
      <c r="E2853" s="19">
        <v>7208</v>
      </c>
      <c r="F2853" s="19">
        <v>7223.5</v>
      </c>
    </row>
    <row r="2854" spans="2:6" x14ac:dyDescent="0.25">
      <c r="B2854" s="20">
        <v>20110314</v>
      </c>
      <c r="C2854" s="19">
        <v>7176</v>
      </c>
      <c r="D2854" s="19">
        <v>7190</v>
      </c>
      <c r="E2854" s="19">
        <v>7089</v>
      </c>
      <c r="F2854" s="19">
        <v>7116</v>
      </c>
    </row>
    <row r="2855" spans="2:6" x14ac:dyDescent="0.25">
      <c r="B2855" s="20">
        <v>20110315</v>
      </c>
      <c r="C2855" s="19">
        <v>6902.5</v>
      </c>
      <c r="D2855" s="19">
        <v>6958.5</v>
      </c>
      <c r="E2855" s="19">
        <v>6724.5</v>
      </c>
      <c r="F2855" s="19">
        <v>6905</v>
      </c>
    </row>
    <row r="2856" spans="2:6" x14ac:dyDescent="0.25">
      <c r="B2856" s="20">
        <v>20110316</v>
      </c>
      <c r="C2856" s="19">
        <v>6863</v>
      </c>
      <c r="D2856" s="19">
        <v>6978</v>
      </c>
      <c r="E2856" s="19">
        <v>6654</v>
      </c>
      <c r="F2856" s="19">
        <v>6770.5</v>
      </c>
    </row>
    <row r="2857" spans="2:6" x14ac:dyDescent="0.25">
      <c r="B2857" s="20">
        <v>20110317</v>
      </c>
      <c r="C2857" s="19">
        <v>6766</v>
      </c>
      <c r="D2857" s="19">
        <v>6934</v>
      </c>
      <c r="E2857" s="19">
        <v>6756</v>
      </c>
      <c r="F2857" s="19">
        <v>6894</v>
      </c>
    </row>
    <row r="2858" spans="2:6" x14ac:dyDescent="0.25">
      <c r="B2858" s="20">
        <v>20110318</v>
      </c>
      <c r="C2858" s="19">
        <v>6962</v>
      </c>
      <c r="D2858" s="19">
        <v>7002.5</v>
      </c>
      <c r="E2858" s="19">
        <v>6862</v>
      </c>
      <c r="F2858" s="19">
        <v>6912.5</v>
      </c>
    </row>
    <row r="2859" spans="2:6" x14ac:dyDescent="0.25">
      <c r="B2859" s="20">
        <v>20110321</v>
      </c>
      <c r="C2859" s="19">
        <v>6958</v>
      </c>
      <c r="D2859" s="19">
        <v>7067</v>
      </c>
      <c r="E2859" s="19">
        <v>6951</v>
      </c>
      <c r="F2859" s="19">
        <v>7046</v>
      </c>
    </row>
    <row r="2860" spans="2:6" x14ac:dyDescent="0.25">
      <c r="B2860" s="20">
        <v>20110322</v>
      </c>
      <c r="C2860" s="19">
        <v>7059</v>
      </c>
      <c r="D2860" s="19">
        <v>7065.5</v>
      </c>
      <c r="E2860" s="19">
        <v>7003.5</v>
      </c>
      <c r="F2860" s="19">
        <v>7025.5</v>
      </c>
    </row>
    <row r="2861" spans="2:6" x14ac:dyDescent="0.25">
      <c r="B2861" s="20">
        <v>20110323</v>
      </c>
      <c r="C2861" s="19">
        <v>7006</v>
      </c>
      <c r="D2861" s="19">
        <v>7058</v>
      </c>
      <c r="E2861" s="19">
        <v>6956.5</v>
      </c>
      <c r="F2861" s="19">
        <v>7040</v>
      </c>
    </row>
    <row r="2862" spans="2:6" x14ac:dyDescent="0.25">
      <c r="B2862" s="20">
        <v>20110324</v>
      </c>
      <c r="C2862" s="19">
        <v>7040</v>
      </c>
      <c r="D2862" s="19">
        <v>7198</v>
      </c>
      <c r="E2862" s="19">
        <v>7023.5</v>
      </c>
      <c r="F2862" s="19">
        <v>7177</v>
      </c>
    </row>
    <row r="2863" spans="2:6" x14ac:dyDescent="0.25">
      <c r="B2863" s="20">
        <v>20110325</v>
      </c>
      <c r="C2863" s="19">
        <v>7214</v>
      </c>
      <c r="D2863" s="19">
        <v>7224</v>
      </c>
      <c r="E2863" s="19">
        <v>7158</v>
      </c>
      <c r="F2863" s="19">
        <v>7199.5</v>
      </c>
    </row>
    <row r="2864" spans="2:6" x14ac:dyDescent="0.25">
      <c r="B2864" s="20">
        <v>20110328</v>
      </c>
      <c r="C2864" s="19">
        <v>7181</v>
      </c>
      <c r="D2864" s="19">
        <v>7221.5</v>
      </c>
      <c r="E2864" s="19">
        <v>7153</v>
      </c>
      <c r="F2864" s="19">
        <v>7178.5</v>
      </c>
    </row>
    <row r="2865" spans="2:6" x14ac:dyDescent="0.25">
      <c r="B2865" s="20">
        <v>20110329</v>
      </c>
      <c r="C2865" s="19">
        <v>7173</v>
      </c>
      <c r="D2865" s="19">
        <v>7198</v>
      </c>
      <c r="E2865" s="19">
        <v>7103</v>
      </c>
      <c r="F2865" s="19">
        <v>7177</v>
      </c>
    </row>
    <row r="2866" spans="2:6" x14ac:dyDescent="0.25">
      <c r="B2866" s="20">
        <v>20110330</v>
      </c>
      <c r="C2866" s="19">
        <v>7235</v>
      </c>
      <c r="D2866" s="19">
        <v>7309</v>
      </c>
      <c r="E2866" s="19">
        <v>7233</v>
      </c>
      <c r="F2866" s="19">
        <v>7289.5</v>
      </c>
    </row>
    <row r="2867" spans="2:6" x14ac:dyDescent="0.25">
      <c r="B2867" s="20">
        <v>20110331</v>
      </c>
      <c r="C2867" s="19">
        <v>7317</v>
      </c>
      <c r="D2867" s="19">
        <v>7318.5</v>
      </c>
      <c r="E2867" s="19">
        <v>7274</v>
      </c>
      <c r="F2867" s="19">
        <v>7296.5</v>
      </c>
    </row>
    <row r="2868" spans="2:6" x14ac:dyDescent="0.25">
      <c r="B2868" s="20">
        <v>20110401</v>
      </c>
      <c r="C2868" s="19">
        <v>7318</v>
      </c>
      <c r="D2868" s="19">
        <v>7431.5</v>
      </c>
      <c r="E2868" s="19">
        <v>7308.5</v>
      </c>
      <c r="F2868" s="19">
        <v>7416.5</v>
      </c>
    </row>
    <row r="2869" spans="2:6" x14ac:dyDescent="0.25">
      <c r="B2869" s="20">
        <v>20110404</v>
      </c>
      <c r="C2869" s="19">
        <v>7413.5</v>
      </c>
      <c r="D2869" s="19">
        <v>7438</v>
      </c>
      <c r="E2869" s="19">
        <v>7400</v>
      </c>
      <c r="F2869" s="19">
        <v>7417.5</v>
      </c>
    </row>
    <row r="2870" spans="2:6" x14ac:dyDescent="0.25">
      <c r="B2870" s="20">
        <v>20110405</v>
      </c>
      <c r="C2870" s="19">
        <v>7431.5</v>
      </c>
      <c r="D2870" s="19">
        <v>7435</v>
      </c>
      <c r="E2870" s="19">
        <v>7366</v>
      </c>
      <c r="F2870" s="19">
        <v>7416.5</v>
      </c>
    </row>
    <row r="2871" spans="2:6" x14ac:dyDescent="0.25">
      <c r="B2871" s="20">
        <v>20110406</v>
      </c>
      <c r="C2871" s="19">
        <v>7433.5</v>
      </c>
      <c r="D2871" s="19">
        <v>7480.5</v>
      </c>
      <c r="E2871" s="19">
        <v>7393.5</v>
      </c>
      <c r="F2871" s="19">
        <v>7454.5</v>
      </c>
    </row>
    <row r="2872" spans="2:6" x14ac:dyDescent="0.25">
      <c r="B2872" s="20">
        <v>20110407</v>
      </c>
      <c r="C2872" s="19">
        <v>7442</v>
      </c>
      <c r="D2872" s="19">
        <v>7479</v>
      </c>
      <c r="E2872" s="19">
        <v>7410.5</v>
      </c>
      <c r="F2872" s="19">
        <v>7418.5</v>
      </c>
    </row>
    <row r="2873" spans="2:6" x14ac:dyDescent="0.25">
      <c r="B2873" s="20">
        <v>20110408</v>
      </c>
      <c r="C2873" s="19">
        <v>7459</v>
      </c>
      <c r="D2873" s="19">
        <v>7471</v>
      </c>
      <c r="E2873" s="19">
        <v>7407</v>
      </c>
      <c r="F2873" s="19">
        <v>7441</v>
      </c>
    </row>
    <row r="2874" spans="2:6" x14ac:dyDescent="0.25">
      <c r="B2874" s="20">
        <v>20110411</v>
      </c>
      <c r="C2874" s="19">
        <v>7442</v>
      </c>
      <c r="D2874" s="19">
        <v>7463</v>
      </c>
      <c r="E2874" s="19">
        <v>7391.5</v>
      </c>
      <c r="F2874" s="19">
        <v>7444.5</v>
      </c>
    </row>
    <row r="2875" spans="2:6" x14ac:dyDescent="0.25">
      <c r="B2875" s="20">
        <v>20110412</v>
      </c>
      <c r="C2875" s="19">
        <v>7393</v>
      </c>
      <c r="D2875" s="19">
        <v>7418.5</v>
      </c>
      <c r="E2875" s="19">
        <v>7327</v>
      </c>
      <c r="F2875" s="19">
        <v>7346</v>
      </c>
    </row>
    <row r="2876" spans="2:6" x14ac:dyDescent="0.25">
      <c r="B2876" s="20">
        <v>20110413</v>
      </c>
      <c r="C2876" s="19">
        <v>7370</v>
      </c>
      <c r="D2876" s="19">
        <v>7440.5</v>
      </c>
      <c r="E2876" s="19">
        <v>7361.5</v>
      </c>
      <c r="F2876" s="19">
        <v>7419.5</v>
      </c>
    </row>
    <row r="2877" spans="2:6" x14ac:dyDescent="0.25">
      <c r="B2877" s="20">
        <v>20110414</v>
      </c>
      <c r="C2877" s="19">
        <v>7408</v>
      </c>
      <c r="D2877" s="19">
        <v>7423</v>
      </c>
      <c r="E2877" s="19">
        <v>7332</v>
      </c>
      <c r="F2877" s="19">
        <v>7386.5</v>
      </c>
    </row>
    <row r="2878" spans="2:6" x14ac:dyDescent="0.25">
      <c r="B2878" s="20">
        <v>20110415</v>
      </c>
      <c r="C2878" s="19">
        <v>7390</v>
      </c>
      <c r="D2878" s="19">
        <v>7430</v>
      </c>
      <c r="E2878" s="19">
        <v>7378.5</v>
      </c>
      <c r="F2878" s="19">
        <v>7410</v>
      </c>
    </row>
    <row r="2879" spans="2:6" x14ac:dyDescent="0.25">
      <c r="B2879" s="20">
        <v>20110418</v>
      </c>
      <c r="C2879" s="19">
        <v>7416</v>
      </c>
      <c r="D2879" s="19">
        <v>7419.5</v>
      </c>
      <c r="E2879" s="19">
        <v>7227</v>
      </c>
      <c r="F2879" s="19">
        <v>7264.5</v>
      </c>
    </row>
    <row r="2880" spans="2:6" x14ac:dyDescent="0.25">
      <c r="B2880" s="20">
        <v>20110419</v>
      </c>
      <c r="C2880" s="19">
        <v>7269</v>
      </c>
      <c r="D2880" s="19">
        <v>7316</v>
      </c>
      <c r="E2880" s="19">
        <v>7261.5</v>
      </c>
      <c r="F2880" s="19">
        <v>7267</v>
      </c>
    </row>
    <row r="2881" spans="2:6" x14ac:dyDescent="0.25">
      <c r="B2881" s="20">
        <v>20110420</v>
      </c>
      <c r="C2881" s="19">
        <v>7354</v>
      </c>
      <c r="D2881" s="19">
        <v>7499.5</v>
      </c>
      <c r="E2881" s="19">
        <v>7346</v>
      </c>
      <c r="F2881" s="19">
        <v>7475.5</v>
      </c>
    </row>
    <row r="2882" spans="2:6" x14ac:dyDescent="0.25">
      <c r="B2882" s="20">
        <v>20110421</v>
      </c>
      <c r="C2882" s="19">
        <v>7523</v>
      </c>
      <c r="D2882" s="19">
        <v>7552.5</v>
      </c>
      <c r="E2882" s="19">
        <v>7511</v>
      </c>
      <c r="F2882" s="19">
        <v>7531</v>
      </c>
    </row>
    <row r="2883" spans="2:6" x14ac:dyDescent="0.25">
      <c r="B2883" s="20">
        <v>20110426</v>
      </c>
      <c r="C2883" s="19">
        <v>7524.5</v>
      </c>
      <c r="D2883" s="19">
        <v>7611</v>
      </c>
      <c r="E2883" s="19">
        <v>7509.5</v>
      </c>
      <c r="F2883" s="19">
        <v>7590</v>
      </c>
    </row>
    <row r="2884" spans="2:6" x14ac:dyDescent="0.25">
      <c r="B2884" s="20">
        <v>20110427</v>
      </c>
      <c r="C2884" s="19">
        <v>7603.5</v>
      </c>
      <c r="D2884" s="19">
        <v>7697</v>
      </c>
      <c r="E2884" s="19">
        <v>7591.5</v>
      </c>
      <c r="F2884" s="19">
        <v>7636</v>
      </c>
    </row>
    <row r="2885" spans="2:6" x14ac:dyDescent="0.25">
      <c r="B2885" s="20">
        <v>20110428</v>
      </c>
      <c r="C2885" s="19">
        <v>7702.5</v>
      </c>
      <c r="D2885" s="19">
        <v>7734</v>
      </c>
      <c r="E2885" s="19">
        <v>7660.5</v>
      </c>
      <c r="F2885" s="19">
        <v>7712.5</v>
      </c>
    </row>
    <row r="2886" spans="2:6" x14ac:dyDescent="0.25">
      <c r="B2886" s="20">
        <v>20110429</v>
      </c>
      <c r="C2886" s="19">
        <v>7713.5</v>
      </c>
      <c r="D2886" s="19">
        <v>7766.5</v>
      </c>
      <c r="E2886" s="19">
        <v>7702</v>
      </c>
      <c r="F2886" s="19">
        <v>7747.5</v>
      </c>
    </row>
    <row r="2887" spans="2:6" x14ac:dyDescent="0.25">
      <c r="B2887" s="20">
        <v>20110502</v>
      </c>
      <c r="C2887" s="19">
        <v>7817.5</v>
      </c>
      <c r="D2887" s="19">
        <v>7842</v>
      </c>
      <c r="E2887" s="19">
        <v>7736</v>
      </c>
      <c r="F2887" s="19">
        <v>7773</v>
      </c>
    </row>
    <row r="2888" spans="2:6" x14ac:dyDescent="0.25">
      <c r="B2888" s="20">
        <v>20110503</v>
      </c>
      <c r="C2888" s="19">
        <v>7743</v>
      </c>
      <c r="D2888" s="19">
        <v>7763.5</v>
      </c>
      <c r="E2888" s="19">
        <v>7687.5</v>
      </c>
      <c r="F2888" s="19">
        <v>7738</v>
      </c>
    </row>
    <row r="2889" spans="2:6" x14ac:dyDescent="0.25">
      <c r="B2889" s="20">
        <v>20110504</v>
      </c>
      <c r="C2889" s="19">
        <v>7697</v>
      </c>
      <c r="D2889" s="19">
        <v>7779.5</v>
      </c>
      <c r="E2889" s="19">
        <v>7596.5</v>
      </c>
      <c r="F2889" s="19">
        <v>7612</v>
      </c>
    </row>
    <row r="2890" spans="2:6" x14ac:dyDescent="0.25">
      <c r="B2890" s="20">
        <v>20110505</v>
      </c>
      <c r="C2890" s="19">
        <v>7646.5</v>
      </c>
      <c r="D2890" s="19">
        <v>7661.5</v>
      </c>
      <c r="E2890" s="19">
        <v>7527</v>
      </c>
      <c r="F2890" s="19">
        <v>7604.5</v>
      </c>
    </row>
    <row r="2891" spans="2:6" x14ac:dyDescent="0.25">
      <c r="B2891" s="20">
        <v>20110506</v>
      </c>
      <c r="C2891" s="19">
        <v>7605.5</v>
      </c>
      <c r="D2891" s="19">
        <v>7737</v>
      </c>
      <c r="E2891" s="19">
        <v>7596</v>
      </c>
      <c r="F2891" s="19">
        <v>7722.5</v>
      </c>
    </row>
    <row r="2892" spans="2:6" x14ac:dyDescent="0.25">
      <c r="B2892" s="20">
        <v>20110509</v>
      </c>
      <c r="C2892" s="19">
        <v>7670.5</v>
      </c>
      <c r="D2892" s="19">
        <v>7720</v>
      </c>
      <c r="E2892" s="19">
        <v>7608.5</v>
      </c>
      <c r="F2892" s="19">
        <v>7644.5</v>
      </c>
    </row>
    <row r="2893" spans="2:6" x14ac:dyDescent="0.25">
      <c r="B2893" s="20">
        <v>20110510</v>
      </c>
      <c r="C2893" s="19">
        <v>7647.5</v>
      </c>
      <c r="D2893" s="19">
        <v>7765</v>
      </c>
      <c r="E2893" s="19">
        <v>7644</v>
      </c>
      <c r="F2893" s="19">
        <v>7725</v>
      </c>
    </row>
    <row r="2894" spans="2:6" x14ac:dyDescent="0.25">
      <c r="B2894" s="20">
        <v>20110511</v>
      </c>
      <c r="C2894" s="19">
        <v>7753</v>
      </c>
      <c r="D2894" s="19">
        <v>7797.5</v>
      </c>
      <c r="E2894" s="19">
        <v>7668</v>
      </c>
      <c r="F2894" s="19">
        <v>7731.5</v>
      </c>
    </row>
    <row r="2895" spans="2:6" x14ac:dyDescent="0.25">
      <c r="B2895" s="20">
        <v>20110512</v>
      </c>
      <c r="C2895" s="19">
        <v>7672</v>
      </c>
      <c r="D2895" s="19">
        <v>7722.5</v>
      </c>
      <c r="E2895" s="19">
        <v>7584</v>
      </c>
      <c r="F2895" s="19">
        <v>7670.5</v>
      </c>
    </row>
    <row r="2896" spans="2:6" x14ac:dyDescent="0.25">
      <c r="B2896" s="20">
        <v>20110513</v>
      </c>
      <c r="C2896" s="19">
        <v>7717.5</v>
      </c>
      <c r="D2896" s="19">
        <v>7737.5</v>
      </c>
      <c r="E2896" s="19">
        <v>7574.5</v>
      </c>
      <c r="F2896" s="19">
        <v>7628.5</v>
      </c>
    </row>
    <row r="2897" spans="2:6" x14ac:dyDescent="0.25">
      <c r="B2897" s="20">
        <v>20110516</v>
      </c>
      <c r="C2897" s="19">
        <v>7566</v>
      </c>
      <c r="D2897" s="19">
        <v>7629.5</v>
      </c>
      <c r="E2897" s="19">
        <v>7510.5</v>
      </c>
      <c r="F2897" s="19">
        <v>7607.5</v>
      </c>
    </row>
    <row r="2898" spans="2:6" x14ac:dyDescent="0.25">
      <c r="B2898" s="20">
        <v>20110517</v>
      </c>
      <c r="C2898" s="19">
        <v>7560</v>
      </c>
      <c r="D2898" s="19">
        <v>7595.5</v>
      </c>
      <c r="E2898" s="19">
        <v>7469.5</v>
      </c>
      <c r="F2898" s="19">
        <v>7498.5</v>
      </c>
    </row>
    <row r="2899" spans="2:6" x14ac:dyDescent="0.25">
      <c r="B2899" s="20">
        <v>20110518</v>
      </c>
      <c r="C2899" s="19">
        <v>7548</v>
      </c>
      <c r="D2899" s="19">
        <v>7568</v>
      </c>
      <c r="E2899" s="19">
        <v>7486</v>
      </c>
      <c r="F2899" s="19">
        <v>7531</v>
      </c>
    </row>
    <row r="2900" spans="2:6" x14ac:dyDescent="0.25">
      <c r="B2900" s="20">
        <v>20110519</v>
      </c>
      <c r="C2900" s="19">
        <v>7563</v>
      </c>
      <c r="D2900" s="19">
        <v>7647</v>
      </c>
      <c r="E2900" s="19">
        <v>7539</v>
      </c>
      <c r="F2900" s="19">
        <v>7571.5</v>
      </c>
    </row>
    <row r="2901" spans="2:6" x14ac:dyDescent="0.25">
      <c r="B2901" s="20">
        <v>20110520</v>
      </c>
      <c r="C2901" s="19">
        <v>7602</v>
      </c>
      <c r="D2901" s="19">
        <v>7635.5</v>
      </c>
      <c r="E2901" s="19">
        <v>7450.5</v>
      </c>
      <c r="F2901" s="19">
        <v>7489.5</v>
      </c>
    </row>
    <row r="2902" spans="2:6" x14ac:dyDescent="0.25">
      <c r="B2902" s="20">
        <v>20110523</v>
      </c>
      <c r="C2902" s="19">
        <v>7418</v>
      </c>
      <c r="D2902" s="19">
        <v>7420</v>
      </c>
      <c r="E2902" s="19">
        <v>7325</v>
      </c>
      <c r="F2902" s="19">
        <v>7357</v>
      </c>
    </row>
    <row r="2903" spans="2:6" x14ac:dyDescent="0.25">
      <c r="B2903" s="20">
        <v>20110524</v>
      </c>
      <c r="C2903" s="19">
        <v>7348</v>
      </c>
      <c r="D2903" s="19">
        <v>7427</v>
      </c>
      <c r="E2903" s="19">
        <v>7339</v>
      </c>
      <c r="F2903" s="19">
        <v>7368</v>
      </c>
    </row>
    <row r="2904" spans="2:6" x14ac:dyDescent="0.25">
      <c r="B2904" s="20">
        <v>20110525</v>
      </c>
      <c r="C2904" s="19">
        <v>7296</v>
      </c>
      <c r="D2904" s="19">
        <v>7425.5</v>
      </c>
      <c r="E2904" s="19">
        <v>7285.5</v>
      </c>
      <c r="F2904" s="19">
        <v>7398.5</v>
      </c>
    </row>
    <row r="2905" spans="2:6" x14ac:dyDescent="0.25">
      <c r="B2905" s="20">
        <v>20110526</v>
      </c>
      <c r="C2905" s="19">
        <v>7418.5</v>
      </c>
      <c r="D2905" s="19">
        <v>7439.5</v>
      </c>
      <c r="E2905" s="19">
        <v>7309</v>
      </c>
      <c r="F2905" s="19">
        <v>7336.5</v>
      </c>
    </row>
    <row r="2906" spans="2:6" x14ac:dyDescent="0.25">
      <c r="B2906" s="20">
        <v>20110527</v>
      </c>
      <c r="C2906" s="19">
        <v>7408</v>
      </c>
      <c r="D2906" s="19">
        <v>7429</v>
      </c>
      <c r="E2906" s="19">
        <v>7335.5</v>
      </c>
      <c r="F2906" s="19">
        <v>7387</v>
      </c>
    </row>
    <row r="2907" spans="2:6" x14ac:dyDescent="0.25">
      <c r="B2907" s="20">
        <v>20110530</v>
      </c>
      <c r="C2907" s="19">
        <v>7371.5</v>
      </c>
      <c r="D2907" s="19">
        <v>7427</v>
      </c>
      <c r="E2907" s="19">
        <v>7361</v>
      </c>
      <c r="F2907" s="19">
        <v>7385</v>
      </c>
    </row>
    <row r="2908" spans="2:6" x14ac:dyDescent="0.25">
      <c r="B2908" s="20">
        <v>20110531</v>
      </c>
      <c r="C2908" s="19">
        <v>7449.5</v>
      </c>
      <c r="D2908" s="19">
        <v>7555.5</v>
      </c>
      <c r="E2908" s="19">
        <v>7440</v>
      </c>
      <c r="F2908" s="19">
        <v>7514</v>
      </c>
    </row>
    <row r="2909" spans="2:6" x14ac:dyDescent="0.25">
      <c r="B2909" s="20">
        <v>20110601</v>
      </c>
      <c r="C2909" s="19">
        <v>7563</v>
      </c>
      <c r="D2909" s="19">
        <v>7565.5</v>
      </c>
      <c r="E2909" s="19">
        <v>7349</v>
      </c>
      <c r="F2909" s="19">
        <v>7444.5</v>
      </c>
    </row>
    <row r="2910" spans="2:6" x14ac:dyDescent="0.25">
      <c r="B2910" s="20">
        <v>20110602</v>
      </c>
      <c r="C2910" s="19">
        <v>7363</v>
      </c>
      <c r="D2910" s="19">
        <v>7379</v>
      </c>
      <c r="E2910" s="19">
        <v>7287.5</v>
      </c>
      <c r="F2910" s="19">
        <v>7306</v>
      </c>
    </row>
    <row r="2911" spans="2:6" x14ac:dyDescent="0.25">
      <c r="B2911" s="20">
        <v>20110603</v>
      </c>
      <c r="C2911" s="19">
        <v>7318</v>
      </c>
      <c r="D2911" s="19">
        <v>7366.5</v>
      </c>
      <c r="E2911" s="19">
        <v>7241</v>
      </c>
      <c r="F2911" s="19">
        <v>7321</v>
      </c>
    </row>
    <row r="2912" spans="2:6" x14ac:dyDescent="0.25">
      <c r="B2912" s="20">
        <v>20110606</v>
      </c>
      <c r="C2912" s="19">
        <v>7318</v>
      </c>
      <c r="D2912" s="19">
        <v>7346.5</v>
      </c>
      <c r="E2912" s="19">
        <v>7260</v>
      </c>
      <c r="F2912" s="19">
        <v>7311.5</v>
      </c>
    </row>
    <row r="2913" spans="2:6" x14ac:dyDescent="0.25">
      <c r="B2913" s="20">
        <v>20110607</v>
      </c>
      <c r="C2913" s="19">
        <v>7284</v>
      </c>
      <c r="D2913" s="19">
        <v>7370</v>
      </c>
      <c r="E2913" s="19">
        <v>7284</v>
      </c>
      <c r="F2913" s="19">
        <v>7328</v>
      </c>
    </row>
    <row r="2914" spans="2:6" x14ac:dyDescent="0.25">
      <c r="B2914" s="20">
        <v>20110608</v>
      </c>
      <c r="C2914" s="19">
        <v>7278</v>
      </c>
      <c r="D2914" s="19">
        <v>7310</v>
      </c>
      <c r="E2914" s="19">
        <v>7210.5</v>
      </c>
      <c r="F2914" s="19">
        <v>7275</v>
      </c>
    </row>
    <row r="2915" spans="2:6" x14ac:dyDescent="0.25">
      <c r="B2915" s="20">
        <v>20110609</v>
      </c>
      <c r="C2915" s="19">
        <v>7268</v>
      </c>
      <c r="D2915" s="19">
        <v>7410.5</v>
      </c>
      <c r="E2915" s="19">
        <v>7253.5</v>
      </c>
      <c r="F2915" s="19">
        <v>7374.5</v>
      </c>
    </row>
    <row r="2916" spans="2:6" x14ac:dyDescent="0.25">
      <c r="B2916" s="20">
        <v>20110610</v>
      </c>
      <c r="C2916" s="19">
        <v>7365</v>
      </c>
      <c r="D2916" s="19">
        <v>7403</v>
      </c>
      <c r="E2916" s="19">
        <v>7264</v>
      </c>
      <c r="F2916" s="19">
        <v>7292</v>
      </c>
    </row>
    <row r="2917" spans="2:6" x14ac:dyDescent="0.25">
      <c r="B2917" s="20">
        <v>20110613</v>
      </c>
      <c r="C2917" s="19">
        <v>7284</v>
      </c>
      <c r="D2917" s="19">
        <v>7343.5</v>
      </c>
      <c r="E2917" s="19">
        <v>7260</v>
      </c>
      <c r="F2917" s="19">
        <v>7310.5</v>
      </c>
    </row>
    <row r="2918" spans="2:6" x14ac:dyDescent="0.25">
      <c r="B2918" s="20">
        <v>20110614</v>
      </c>
      <c r="C2918" s="19">
        <v>7349.5</v>
      </c>
      <c r="D2918" s="19">
        <v>7452</v>
      </c>
      <c r="E2918" s="19">
        <v>7344</v>
      </c>
      <c r="F2918" s="19">
        <v>7419</v>
      </c>
    </row>
    <row r="2919" spans="2:6" x14ac:dyDescent="0.25">
      <c r="B2919" s="20">
        <v>20110615</v>
      </c>
      <c r="C2919" s="19">
        <v>7411</v>
      </c>
      <c r="D2919" s="19">
        <v>7421.5</v>
      </c>
      <c r="E2919" s="19">
        <v>7290</v>
      </c>
      <c r="F2919" s="19">
        <v>7338</v>
      </c>
    </row>
    <row r="2920" spans="2:6" x14ac:dyDescent="0.25">
      <c r="B2920" s="20">
        <v>20110616</v>
      </c>
      <c r="C2920" s="19">
        <v>7280.5</v>
      </c>
      <c r="D2920" s="19">
        <v>7336</v>
      </c>
      <c r="E2920" s="19">
        <v>7234.5</v>
      </c>
      <c r="F2920" s="19">
        <v>7325</v>
      </c>
    </row>
    <row r="2921" spans="2:6" x14ac:dyDescent="0.25">
      <c r="B2921" s="20">
        <v>20110617</v>
      </c>
      <c r="C2921" s="19">
        <v>7294.5</v>
      </c>
      <c r="D2921" s="19">
        <v>7445</v>
      </c>
      <c r="E2921" s="19">
        <v>7254.5</v>
      </c>
      <c r="F2921" s="19">
        <v>7393.5</v>
      </c>
    </row>
    <row r="2922" spans="2:6" x14ac:dyDescent="0.25">
      <c r="B2922" s="20">
        <v>20110620</v>
      </c>
      <c r="C2922" s="19">
        <v>7330</v>
      </c>
      <c r="D2922" s="19">
        <v>7387</v>
      </c>
      <c r="E2922" s="19">
        <v>7278</v>
      </c>
      <c r="F2922" s="19">
        <v>7371.5</v>
      </c>
    </row>
    <row r="2923" spans="2:6" x14ac:dyDescent="0.25">
      <c r="B2923" s="20">
        <v>20110621</v>
      </c>
      <c r="C2923" s="19">
        <v>7391</v>
      </c>
      <c r="D2923" s="19">
        <v>7531</v>
      </c>
      <c r="E2923" s="19">
        <v>7390.5</v>
      </c>
      <c r="F2923" s="19">
        <v>7497</v>
      </c>
    </row>
    <row r="2924" spans="2:6" x14ac:dyDescent="0.25">
      <c r="B2924" s="20">
        <v>20110622</v>
      </c>
      <c r="C2924" s="19">
        <v>7500.5</v>
      </c>
      <c r="D2924" s="19">
        <v>7529</v>
      </c>
      <c r="E2924" s="19">
        <v>7468</v>
      </c>
      <c r="F2924" s="19">
        <v>7503.5</v>
      </c>
    </row>
    <row r="2925" spans="2:6" x14ac:dyDescent="0.25">
      <c r="B2925" s="20">
        <v>20110623</v>
      </c>
      <c r="C2925" s="19">
        <v>7453.5</v>
      </c>
      <c r="D2925" s="19">
        <v>7467.5</v>
      </c>
      <c r="E2925" s="19">
        <v>7335</v>
      </c>
      <c r="F2925" s="19">
        <v>7363</v>
      </c>
    </row>
    <row r="2926" spans="2:6" x14ac:dyDescent="0.25">
      <c r="B2926" s="20">
        <v>20110624</v>
      </c>
      <c r="C2926" s="19">
        <v>7451</v>
      </c>
      <c r="D2926" s="19">
        <v>7490</v>
      </c>
      <c r="E2926" s="19">
        <v>7313</v>
      </c>
      <c r="F2926" s="19">
        <v>7344</v>
      </c>
    </row>
    <row r="2927" spans="2:6" x14ac:dyDescent="0.25">
      <c r="B2927" s="20">
        <v>20110627</v>
      </c>
      <c r="C2927" s="19">
        <v>7311</v>
      </c>
      <c r="D2927" s="19">
        <v>7363.5</v>
      </c>
      <c r="E2927" s="19">
        <v>7293.5</v>
      </c>
      <c r="F2927" s="19">
        <v>7323</v>
      </c>
    </row>
    <row r="2928" spans="2:6" x14ac:dyDescent="0.25">
      <c r="B2928" s="20">
        <v>20110628</v>
      </c>
      <c r="C2928" s="19">
        <v>7341.5</v>
      </c>
      <c r="D2928" s="19">
        <v>7425.5</v>
      </c>
      <c r="E2928" s="19">
        <v>7290</v>
      </c>
      <c r="F2928" s="19">
        <v>7386.5</v>
      </c>
    </row>
    <row r="2929" spans="2:6" x14ac:dyDescent="0.25">
      <c r="B2929" s="20">
        <v>20110629</v>
      </c>
      <c r="C2929" s="19">
        <v>7416</v>
      </c>
      <c r="D2929" s="19">
        <v>7537</v>
      </c>
      <c r="E2929" s="19">
        <v>7415.5</v>
      </c>
      <c r="F2929" s="19">
        <v>7514.5</v>
      </c>
    </row>
    <row r="2930" spans="2:6" x14ac:dyDescent="0.25">
      <c r="B2930" s="20">
        <v>20110630</v>
      </c>
      <c r="C2930" s="19">
        <v>7536</v>
      </c>
      <c r="D2930" s="19">
        <v>7607.5</v>
      </c>
      <c r="E2930" s="19">
        <v>7501</v>
      </c>
      <c r="F2930" s="19">
        <v>7583.5</v>
      </c>
    </row>
    <row r="2931" spans="2:6" x14ac:dyDescent="0.25">
      <c r="B2931" s="20">
        <v>20110701</v>
      </c>
      <c r="C2931" s="19">
        <v>7611.5</v>
      </c>
      <c r="D2931" s="19">
        <v>7669</v>
      </c>
      <c r="E2931" s="19">
        <v>7572</v>
      </c>
      <c r="F2931" s="19">
        <v>7627</v>
      </c>
    </row>
    <row r="2932" spans="2:6" x14ac:dyDescent="0.25">
      <c r="B2932" s="20">
        <v>20110704</v>
      </c>
      <c r="C2932" s="19">
        <v>7641</v>
      </c>
      <c r="D2932" s="19">
        <v>7666</v>
      </c>
      <c r="E2932" s="19">
        <v>7630.5</v>
      </c>
      <c r="F2932" s="19">
        <v>7655</v>
      </c>
    </row>
    <row r="2933" spans="2:6" x14ac:dyDescent="0.25">
      <c r="B2933" s="20">
        <v>20110705</v>
      </c>
      <c r="C2933" s="19">
        <v>7658</v>
      </c>
      <c r="D2933" s="19">
        <v>7691</v>
      </c>
      <c r="E2933" s="19">
        <v>7637.5</v>
      </c>
      <c r="F2933" s="19">
        <v>7663</v>
      </c>
    </row>
    <row r="2934" spans="2:6" x14ac:dyDescent="0.25">
      <c r="B2934" s="20">
        <v>20110706</v>
      </c>
      <c r="C2934" s="19">
        <v>7682.5</v>
      </c>
      <c r="D2934" s="19">
        <v>7687</v>
      </c>
      <c r="E2934" s="19">
        <v>7611</v>
      </c>
      <c r="F2934" s="19">
        <v>7642.5</v>
      </c>
    </row>
    <row r="2935" spans="2:6" x14ac:dyDescent="0.25">
      <c r="B2935" s="20">
        <v>20110707</v>
      </c>
      <c r="C2935" s="19">
        <v>7697</v>
      </c>
      <c r="D2935" s="19">
        <v>7732</v>
      </c>
      <c r="E2935" s="19">
        <v>7656</v>
      </c>
      <c r="F2935" s="19">
        <v>7690</v>
      </c>
    </row>
    <row r="2936" spans="2:6" x14ac:dyDescent="0.25">
      <c r="B2936" s="20">
        <v>20110708</v>
      </c>
      <c r="C2936" s="19">
        <v>7716.5</v>
      </c>
      <c r="D2936" s="19">
        <v>7739</v>
      </c>
      <c r="E2936" s="19">
        <v>7603</v>
      </c>
      <c r="F2936" s="19">
        <v>7619</v>
      </c>
    </row>
    <row r="2937" spans="2:6" x14ac:dyDescent="0.25">
      <c r="B2937" s="20">
        <v>20110711</v>
      </c>
      <c r="C2937" s="19">
        <v>7602</v>
      </c>
      <c r="D2937" s="19">
        <v>7608.5</v>
      </c>
      <c r="E2937" s="19">
        <v>7401.5</v>
      </c>
      <c r="F2937" s="19">
        <v>7447</v>
      </c>
    </row>
    <row r="2938" spans="2:6" x14ac:dyDescent="0.25">
      <c r="B2938" s="20">
        <v>20110712</v>
      </c>
      <c r="C2938" s="19">
        <v>7355</v>
      </c>
      <c r="D2938" s="19">
        <v>7417</v>
      </c>
      <c r="E2938" s="19">
        <v>7206.5</v>
      </c>
      <c r="F2938" s="19">
        <v>7387</v>
      </c>
    </row>
    <row r="2939" spans="2:6" x14ac:dyDescent="0.25">
      <c r="B2939" s="20">
        <v>20110713</v>
      </c>
      <c r="C2939" s="19">
        <v>7372.5</v>
      </c>
      <c r="D2939" s="19">
        <v>7493.5</v>
      </c>
      <c r="E2939" s="19">
        <v>7359.5</v>
      </c>
      <c r="F2939" s="19">
        <v>7481</v>
      </c>
    </row>
    <row r="2940" spans="2:6" x14ac:dyDescent="0.25">
      <c r="B2940" s="20">
        <v>20110714</v>
      </c>
      <c r="C2940" s="19">
        <v>7412</v>
      </c>
      <c r="D2940" s="19">
        <v>7482</v>
      </c>
      <c r="E2940" s="19">
        <v>7368</v>
      </c>
      <c r="F2940" s="19">
        <v>7436</v>
      </c>
    </row>
    <row r="2941" spans="2:6" x14ac:dyDescent="0.25">
      <c r="B2941" s="20">
        <v>20110715</v>
      </c>
      <c r="C2941" s="19">
        <v>7409</v>
      </c>
      <c r="D2941" s="19">
        <v>7466</v>
      </c>
      <c r="E2941" s="19">
        <v>7349</v>
      </c>
      <c r="F2941" s="19">
        <v>7442</v>
      </c>
    </row>
    <row r="2942" spans="2:6" x14ac:dyDescent="0.25">
      <c r="B2942" s="20">
        <v>20110718</v>
      </c>
      <c r="C2942" s="19">
        <v>7399.5</v>
      </c>
      <c r="D2942" s="19">
        <v>7404.5</v>
      </c>
      <c r="E2942" s="19">
        <v>7298.5</v>
      </c>
      <c r="F2942" s="19">
        <v>7335.5</v>
      </c>
    </row>
    <row r="2943" spans="2:6" x14ac:dyDescent="0.25">
      <c r="B2943" s="20">
        <v>20110719</v>
      </c>
      <c r="C2943" s="19">
        <v>7346</v>
      </c>
      <c r="D2943" s="19">
        <v>7448.5</v>
      </c>
      <c r="E2943" s="19">
        <v>7343</v>
      </c>
      <c r="F2943" s="19">
        <v>7400</v>
      </c>
    </row>
    <row r="2944" spans="2:6" x14ac:dyDescent="0.25">
      <c r="B2944" s="20">
        <v>20110720</v>
      </c>
      <c r="C2944" s="19">
        <v>7447</v>
      </c>
      <c r="D2944" s="19">
        <v>7474</v>
      </c>
      <c r="E2944" s="19">
        <v>7374.5</v>
      </c>
      <c r="F2944" s="19">
        <v>7428.5</v>
      </c>
    </row>
    <row r="2945" spans="2:6" x14ac:dyDescent="0.25">
      <c r="B2945" s="20">
        <v>20110721</v>
      </c>
      <c r="C2945" s="19">
        <v>7452.5</v>
      </c>
      <c r="D2945" s="19">
        <v>7536.5</v>
      </c>
      <c r="E2945" s="19">
        <v>7348.5</v>
      </c>
      <c r="F2945" s="19">
        <v>7503.5</v>
      </c>
    </row>
    <row r="2946" spans="2:6" x14ac:dyDescent="0.25">
      <c r="B2946" s="20">
        <v>20110722</v>
      </c>
      <c r="C2946" s="19">
        <v>7551</v>
      </c>
      <c r="D2946" s="19">
        <v>7565.5</v>
      </c>
      <c r="E2946" s="19">
        <v>7473.5</v>
      </c>
      <c r="F2946" s="19">
        <v>7528.5</v>
      </c>
    </row>
    <row r="2947" spans="2:6" x14ac:dyDescent="0.25">
      <c r="B2947" s="20">
        <v>20110725</v>
      </c>
      <c r="C2947" s="19">
        <v>7480</v>
      </c>
      <c r="D2947" s="19">
        <v>7576.5</v>
      </c>
      <c r="E2947" s="19">
        <v>7466.5</v>
      </c>
      <c r="F2947" s="19">
        <v>7562.5</v>
      </c>
    </row>
    <row r="2948" spans="2:6" x14ac:dyDescent="0.25">
      <c r="B2948" s="20">
        <v>20110726</v>
      </c>
      <c r="C2948" s="19">
        <v>7563</v>
      </c>
      <c r="D2948" s="19">
        <v>7591</v>
      </c>
      <c r="E2948" s="19">
        <v>7509.5</v>
      </c>
      <c r="F2948" s="19">
        <v>7562.5</v>
      </c>
    </row>
    <row r="2949" spans="2:6" x14ac:dyDescent="0.25">
      <c r="B2949" s="20">
        <v>20110727</v>
      </c>
      <c r="C2949" s="19">
        <v>7538</v>
      </c>
      <c r="D2949" s="19">
        <v>7554</v>
      </c>
      <c r="E2949" s="19">
        <v>7424.5</v>
      </c>
      <c r="F2949" s="19">
        <v>7462</v>
      </c>
    </row>
    <row r="2950" spans="2:6" x14ac:dyDescent="0.25">
      <c r="B2950" s="20">
        <v>20110728</v>
      </c>
      <c r="C2950" s="19">
        <v>7393</v>
      </c>
      <c r="D2950" s="19">
        <v>7413</v>
      </c>
      <c r="E2950" s="19">
        <v>7317.5</v>
      </c>
      <c r="F2950" s="19">
        <v>7403</v>
      </c>
    </row>
    <row r="2951" spans="2:6" x14ac:dyDescent="0.25">
      <c r="B2951" s="20">
        <v>20110729</v>
      </c>
      <c r="C2951" s="19">
        <v>7282.5</v>
      </c>
      <c r="D2951" s="19">
        <v>7398.5</v>
      </c>
      <c r="E2951" s="19">
        <v>7270.5</v>
      </c>
      <c r="F2951" s="19">
        <v>7373</v>
      </c>
    </row>
    <row r="2952" spans="2:6" x14ac:dyDescent="0.25">
      <c r="B2952" s="20">
        <v>20110801</v>
      </c>
      <c r="C2952" s="19">
        <v>7452</v>
      </c>
      <c r="D2952" s="19">
        <v>7491</v>
      </c>
      <c r="E2952" s="19">
        <v>7052</v>
      </c>
      <c r="F2952" s="19">
        <v>7196.5</v>
      </c>
    </row>
    <row r="2953" spans="2:6" x14ac:dyDescent="0.25">
      <c r="B2953" s="20">
        <v>20110802</v>
      </c>
      <c r="C2953" s="19">
        <v>7149</v>
      </c>
      <c r="D2953" s="19">
        <v>7164.5</v>
      </c>
      <c r="E2953" s="19">
        <v>6906.5</v>
      </c>
      <c r="F2953" s="19">
        <v>7014.5</v>
      </c>
    </row>
    <row r="2954" spans="2:6" x14ac:dyDescent="0.25">
      <c r="B2954" s="20">
        <v>20110803</v>
      </c>
      <c r="C2954" s="19">
        <v>6904</v>
      </c>
      <c r="D2954" s="19">
        <v>6989.5</v>
      </c>
      <c r="E2954" s="19">
        <v>6743.5</v>
      </c>
      <c r="F2954" s="19">
        <v>6837</v>
      </c>
    </row>
    <row r="2955" spans="2:6" x14ac:dyDescent="0.25">
      <c r="B2955" s="20">
        <v>20110804</v>
      </c>
      <c r="C2955" s="19">
        <v>6892</v>
      </c>
      <c r="D2955" s="19">
        <v>6942.5</v>
      </c>
      <c r="E2955" s="19">
        <v>6449.5</v>
      </c>
      <c r="F2955" s="19">
        <v>6609</v>
      </c>
    </row>
    <row r="2956" spans="2:6" x14ac:dyDescent="0.25">
      <c r="B2956" s="20">
        <v>20110805</v>
      </c>
      <c r="C2956" s="19">
        <v>6453.5</v>
      </c>
      <c r="D2956" s="19">
        <v>6641.5</v>
      </c>
      <c r="E2956" s="19">
        <v>6317</v>
      </c>
      <c r="F2956" s="19">
        <v>6449.5</v>
      </c>
    </row>
    <row r="2957" spans="2:6" x14ac:dyDescent="0.25">
      <c r="B2957" s="20">
        <v>20110808</v>
      </c>
      <c r="C2957" s="19">
        <v>6273.5</v>
      </c>
      <c r="D2957" s="19">
        <v>6475.5</v>
      </c>
      <c r="E2957" s="19">
        <v>5909.5</v>
      </c>
      <c r="F2957" s="19">
        <v>6154.5</v>
      </c>
    </row>
    <row r="2958" spans="2:6" x14ac:dyDescent="0.25">
      <c r="B2958" s="20">
        <v>20110809</v>
      </c>
      <c r="C2958" s="19">
        <v>5940</v>
      </c>
      <c r="D2958" s="19">
        <v>6226.5</v>
      </c>
      <c r="E2958" s="19">
        <v>5689.5</v>
      </c>
      <c r="F2958" s="19">
        <v>6133</v>
      </c>
    </row>
    <row r="2959" spans="2:6" x14ac:dyDescent="0.25">
      <c r="B2959" s="20">
        <v>20110810</v>
      </c>
      <c r="C2959" s="19">
        <v>6182</v>
      </c>
      <c r="D2959" s="19">
        <v>6313</v>
      </c>
      <c r="E2959" s="19">
        <v>5733</v>
      </c>
      <c r="F2959" s="19">
        <v>5801.5</v>
      </c>
    </row>
    <row r="2960" spans="2:6" x14ac:dyDescent="0.25">
      <c r="B2960" s="20">
        <v>20110811</v>
      </c>
      <c r="C2960" s="19">
        <v>5963</v>
      </c>
      <c r="D2960" s="19">
        <v>6143.5</v>
      </c>
      <c r="E2960" s="19">
        <v>5683.5</v>
      </c>
      <c r="F2960" s="19">
        <v>6004.5</v>
      </c>
    </row>
    <row r="2961" spans="2:6" x14ac:dyDescent="0.25">
      <c r="B2961" s="20">
        <v>20110812</v>
      </c>
      <c r="C2961" s="19">
        <v>6010.5</v>
      </c>
      <c r="D2961" s="19">
        <v>6259.5</v>
      </c>
      <c r="E2961" s="19">
        <v>5872</v>
      </c>
      <c r="F2961" s="19">
        <v>6186.5</v>
      </c>
    </row>
    <row r="2962" spans="2:6" x14ac:dyDescent="0.25">
      <c r="B2962" s="20">
        <v>20110815</v>
      </c>
      <c r="C2962" s="19">
        <v>6269</v>
      </c>
      <c r="D2962" s="19">
        <v>6304</v>
      </c>
      <c r="E2962" s="19">
        <v>6202.5</v>
      </c>
      <c r="F2962" s="19">
        <v>6218.5</v>
      </c>
    </row>
    <row r="2963" spans="2:6" x14ac:dyDescent="0.25">
      <c r="B2963" s="20">
        <v>20110816</v>
      </c>
      <c r="C2963" s="19">
        <v>6229.5</v>
      </c>
      <c r="D2963" s="19">
        <v>6242</v>
      </c>
      <c r="E2963" s="19">
        <v>6043.5</v>
      </c>
      <c r="F2963" s="19">
        <v>6191</v>
      </c>
    </row>
    <row r="2964" spans="2:6" x14ac:dyDescent="0.25">
      <c r="B2964" s="20">
        <v>20110817</v>
      </c>
      <c r="C2964" s="19">
        <v>6156</v>
      </c>
      <c r="D2964" s="19">
        <v>6215</v>
      </c>
      <c r="E2964" s="19">
        <v>6067</v>
      </c>
      <c r="F2964" s="19">
        <v>6148</v>
      </c>
    </row>
    <row r="2965" spans="2:6" x14ac:dyDescent="0.25">
      <c r="B2965" s="20">
        <v>20110818</v>
      </c>
      <c r="C2965" s="19">
        <v>6059</v>
      </c>
      <c r="D2965" s="19">
        <v>6090</v>
      </c>
      <c r="E2965" s="19">
        <v>5725.5</v>
      </c>
      <c r="F2965" s="19">
        <v>5788.5</v>
      </c>
    </row>
    <row r="2966" spans="2:6" x14ac:dyDescent="0.25">
      <c r="B2966" s="20">
        <v>20110819</v>
      </c>
      <c r="C2966" s="19">
        <v>5730</v>
      </c>
      <c r="D2966" s="19">
        <v>5790</v>
      </c>
      <c r="E2966" s="19">
        <v>5538</v>
      </c>
      <c r="F2966" s="19">
        <v>5691</v>
      </c>
    </row>
    <row r="2967" spans="2:6" x14ac:dyDescent="0.25">
      <c r="B2967" s="20">
        <v>20110822</v>
      </c>
      <c r="C2967" s="19">
        <v>5603</v>
      </c>
      <c r="D2967" s="19">
        <v>5787</v>
      </c>
      <c r="E2967" s="19">
        <v>5585</v>
      </c>
      <c r="F2967" s="19">
        <v>5667.5</v>
      </c>
    </row>
    <row r="2968" spans="2:6" x14ac:dyDescent="0.25">
      <c r="B2968" s="20">
        <v>20110823</v>
      </c>
      <c r="C2968" s="19">
        <v>5714.5</v>
      </c>
      <c r="D2968" s="19">
        <v>5831</v>
      </c>
      <c r="E2968" s="19">
        <v>5645</v>
      </c>
      <c r="F2968" s="19">
        <v>5716</v>
      </c>
    </row>
    <row r="2969" spans="2:6" x14ac:dyDescent="0.25">
      <c r="B2969" s="20">
        <v>20110824</v>
      </c>
      <c r="C2969" s="19">
        <v>5768</v>
      </c>
      <c r="D2969" s="19">
        <v>5939</v>
      </c>
      <c r="E2969" s="19">
        <v>5707.5</v>
      </c>
      <c r="F2969" s="19">
        <v>5864.5</v>
      </c>
    </row>
    <row r="2970" spans="2:6" x14ac:dyDescent="0.25">
      <c r="B2970" s="20">
        <v>20110825</v>
      </c>
      <c r="C2970" s="19">
        <v>5881.5</v>
      </c>
      <c r="D2970" s="19">
        <v>5971.5</v>
      </c>
      <c r="E2970" s="19">
        <v>5611</v>
      </c>
      <c r="F2970" s="19">
        <v>5780.5</v>
      </c>
    </row>
    <row r="2971" spans="2:6" x14ac:dyDescent="0.25">
      <c r="B2971" s="20">
        <v>20110826</v>
      </c>
      <c r="C2971" s="19">
        <v>5774</v>
      </c>
      <c r="D2971" s="19">
        <v>5784</v>
      </c>
      <c r="E2971" s="19">
        <v>5597</v>
      </c>
      <c r="F2971" s="19">
        <v>5724.5</v>
      </c>
    </row>
    <row r="2972" spans="2:6" x14ac:dyDescent="0.25">
      <c r="B2972" s="20">
        <v>20110829</v>
      </c>
      <c r="C2972" s="19">
        <v>5829.5</v>
      </c>
      <c r="D2972" s="19">
        <v>5910.5</v>
      </c>
      <c r="E2972" s="19">
        <v>5780</v>
      </c>
      <c r="F2972" s="19">
        <v>5868.5</v>
      </c>
    </row>
    <row r="2973" spans="2:6" x14ac:dyDescent="0.25">
      <c r="B2973" s="20">
        <v>20110830</v>
      </c>
      <c r="C2973" s="19">
        <v>5902.5</v>
      </c>
      <c r="D2973" s="19">
        <v>5923.5</v>
      </c>
      <c r="E2973" s="19">
        <v>5764</v>
      </c>
      <c r="F2973" s="19">
        <v>5838</v>
      </c>
    </row>
    <row r="2974" spans="2:6" x14ac:dyDescent="0.25">
      <c r="B2974" s="20">
        <v>20110831</v>
      </c>
      <c r="C2974" s="19">
        <v>5854</v>
      </c>
      <c r="D2974" s="19">
        <v>6064.5</v>
      </c>
      <c r="E2974" s="19">
        <v>5840.5</v>
      </c>
      <c r="F2974" s="19">
        <v>5984.5</v>
      </c>
    </row>
    <row r="2975" spans="2:6" x14ac:dyDescent="0.25">
      <c r="B2975" s="20">
        <v>20110901</v>
      </c>
      <c r="C2975" s="19">
        <v>5969.5</v>
      </c>
      <c r="D2975" s="19">
        <v>5989.5</v>
      </c>
      <c r="E2975" s="19">
        <v>5830</v>
      </c>
      <c r="F2975" s="19">
        <v>5916</v>
      </c>
    </row>
    <row r="2976" spans="2:6" x14ac:dyDescent="0.25">
      <c r="B2976" s="20">
        <v>20110902</v>
      </c>
      <c r="C2976" s="19">
        <v>5830.5</v>
      </c>
      <c r="D2976" s="19">
        <v>5842</v>
      </c>
      <c r="E2976" s="19">
        <v>5685</v>
      </c>
      <c r="F2976" s="19">
        <v>5733.5</v>
      </c>
    </row>
    <row r="2977" spans="2:6" x14ac:dyDescent="0.25">
      <c r="B2977" s="20">
        <v>20110905</v>
      </c>
      <c r="C2977" s="19">
        <v>5657</v>
      </c>
      <c r="D2977" s="19">
        <v>5657</v>
      </c>
      <c r="E2977" s="19">
        <v>5398.5</v>
      </c>
      <c r="F2977" s="19">
        <v>5451.5</v>
      </c>
    </row>
    <row r="2978" spans="2:6" x14ac:dyDescent="0.25">
      <c r="B2978" s="20">
        <v>20110906</v>
      </c>
      <c r="C2978" s="19">
        <v>5394</v>
      </c>
      <c r="D2978" s="19">
        <v>5527</v>
      </c>
      <c r="E2978" s="19">
        <v>5344</v>
      </c>
      <c r="F2978" s="19">
        <v>5390</v>
      </c>
    </row>
    <row r="2979" spans="2:6" x14ac:dyDescent="0.25">
      <c r="B2979" s="20">
        <v>20110907</v>
      </c>
      <c r="C2979" s="19">
        <v>5507.5</v>
      </c>
      <c r="D2979" s="19">
        <v>5646</v>
      </c>
      <c r="E2979" s="19">
        <v>5469</v>
      </c>
      <c r="F2979" s="19">
        <v>5592.5</v>
      </c>
    </row>
    <row r="2980" spans="2:6" x14ac:dyDescent="0.25">
      <c r="B2980" s="20">
        <v>20110908</v>
      </c>
      <c r="C2980" s="19">
        <v>5616.5</v>
      </c>
      <c r="D2980" s="19">
        <v>5666</v>
      </c>
      <c r="E2980" s="19">
        <v>5499.5</v>
      </c>
      <c r="F2980" s="19">
        <v>5598</v>
      </c>
    </row>
    <row r="2981" spans="2:6" x14ac:dyDescent="0.25">
      <c r="B2981" s="20">
        <v>20110909</v>
      </c>
      <c r="C2981" s="19">
        <v>5544</v>
      </c>
      <c r="D2981" s="19">
        <v>5594.5</v>
      </c>
      <c r="E2981" s="19">
        <v>5332.5</v>
      </c>
      <c r="F2981" s="19">
        <v>5377.5</v>
      </c>
    </row>
    <row r="2982" spans="2:6" x14ac:dyDescent="0.25">
      <c r="B2982" s="20">
        <v>20110912</v>
      </c>
      <c r="C2982" s="19">
        <v>5271</v>
      </c>
      <c r="D2982" s="19">
        <v>5341</v>
      </c>
      <c r="E2982" s="19">
        <v>5154</v>
      </c>
      <c r="F2982" s="19">
        <v>5272</v>
      </c>
    </row>
    <row r="2983" spans="2:6" x14ac:dyDescent="0.25">
      <c r="B2983" s="20">
        <v>20110913</v>
      </c>
      <c r="C2983" s="19">
        <v>5346.5</v>
      </c>
      <c r="D2983" s="19">
        <v>5416.5</v>
      </c>
      <c r="E2983" s="19">
        <v>5155</v>
      </c>
      <c r="F2983" s="19">
        <v>5339</v>
      </c>
    </row>
    <row r="2984" spans="2:6" x14ac:dyDescent="0.25">
      <c r="B2984" s="20">
        <v>20110914</v>
      </c>
      <c r="C2984" s="19">
        <v>5285.5</v>
      </c>
      <c r="D2984" s="19">
        <v>5640.5</v>
      </c>
      <c r="E2984" s="19">
        <v>5262.5</v>
      </c>
      <c r="F2984" s="19">
        <v>5531</v>
      </c>
    </row>
    <row r="2985" spans="2:6" x14ac:dyDescent="0.25">
      <c r="B2985" s="20">
        <v>20110915</v>
      </c>
      <c r="C2985" s="19">
        <v>5579.5</v>
      </c>
      <c r="D2985" s="19">
        <v>5771.5</v>
      </c>
      <c r="E2985" s="19">
        <v>5565.5</v>
      </c>
      <c r="F2985" s="19">
        <v>5692</v>
      </c>
    </row>
    <row r="2986" spans="2:6" x14ac:dyDescent="0.25">
      <c r="B2986" s="20">
        <v>20110916</v>
      </c>
      <c r="C2986" s="19">
        <v>5761</v>
      </c>
      <c r="D2986" s="19">
        <v>5861.5</v>
      </c>
      <c r="E2986" s="19">
        <v>5714</v>
      </c>
      <c r="F2986" s="19">
        <v>5743</v>
      </c>
    </row>
    <row r="2987" spans="2:6" x14ac:dyDescent="0.25">
      <c r="B2987" s="20">
        <v>20110919</v>
      </c>
      <c r="C2987" s="19">
        <v>5669.5</v>
      </c>
      <c r="D2987" s="19">
        <v>5689.5</v>
      </c>
      <c r="E2987" s="19">
        <v>5552.5</v>
      </c>
      <c r="F2987" s="19">
        <v>5627</v>
      </c>
    </row>
    <row r="2988" spans="2:6" x14ac:dyDescent="0.25">
      <c r="B2988" s="20">
        <v>20110920</v>
      </c>
      <c r="C2988" s="19">
        <v>5579</v>
      </c>
      <c r="D2988" s="19">
        <v>5771.5</v>
      </c>
      <c r="E2988" s="19">
        <v>5552.5</v>
      </c>
      <c r="F2988" s="19">
        <v>5759.5</v>
      </c>
    </row>
    <row r="2989" spans="2:6" x14ac:dyDescent="0.25">
      <c r="B2989" s="20">
        <v>20110921</v>
      </c>
      <c r="C2989" s="19">
        <v>5717</v>
      </c>
      <c r="D2989" s="19">
        <v>5770.5</v>
      </c>
      <c r="E2989" s="19">
        <v>5528.5</v>
      </c>
      <c r="F2989" s="19">
        <v>5626</v>
      </c>
    </row>
    <row r="2990" spans="2:6" x14ac:dyDescent="0.25">
      <c r="B2990" s="20">
        <v>20110922</v>
      </c>
      <c r="C2990" s="19">
        <v>5470.5</v>
      </c>
      <c r="D2990" s="19">
        <v>5495</v>
      </c>
      <c r="E2990" s="19">
        <v>5290</v>
      </c>
      <c r="F2990" s="19">
        <v>5359</v>
      </c>
    </row>
    <row r="2991" spans="2:6" x14ac:dyDescent="0.25">
      <c r="B2991" s="20">
        <v>20110923</v>
      </c>
      <c r="C2991" s="19">
        <v>5375.5</v>
      </c>
      <c r="D2991" s="19">
        <v>5424.5</v>
      </c>
      <c r="E2991" s="19">
        <v>5162.5</v>
      </c>
      <c r="F2991" s="19">
        <v>5376.5</v>
      </c>
    </row>
    <row r="2992" spans="2:6" x14ac:dyDescent="0.25">
      <c r="B2992" s="20">
        <v>20110926</v>
      </c>
      <c r="C2992" s="19">
        <v>5340.5</v>
      </c>
      <c r="D2992" s="19">
        <v>5608</v>
      </c>
      <c r="E2992" s="19">
        <v>5267.5</v>
      </c>
      <c r="F2992" s="19">
        <v>5535.5</v>
      </c>
    </row>
    <row r="2993" spans="2:6" x14ac:dyDescent="0.25">
      <c r="B2993" s="20">
        <v>20110927</v>
      </c>
      <c r="C2993" s="19">
        <v>5661</v>
      </c>
      <c r="D2993" s="19">
        <v>5866</v>
      </c>
      <c r="E2993" s="19">
        <v>5660.5</v>
      </c>
      <c r="F2993" s="19">
        <v>5804</v>
      </c>
    </row>
    <row r="2994" spans="2:6" x14ac:dyDescent="0.25">
      <c r="B2994" s="20">
        <v>20110928</v>
      </c>
      <c r="C2994" s="19">
        <v>5743</v>
      </c>
      <c r="D2994" s="19">
        <v>5894</v>
      </c>
      <c r="E2994" s="19">
        <v>5678.5</v>
      </c>
      <c r="F2994" s="19">
        <v>5774</v>
      </c>
    </row>
    <row r="2995" spans="2:6" x14ac:dyDescent="0.25">
      <c r="B2995" s="20">
        <v>20110929</v>
      </c>
      <c r="C2995" s="19">
        <v>5743.5</v>
      </c>
      <c r="D2995" s="19">
        <v>5898</v>
      </c>
      <c r="E2995" s="19">
        <v>5723</v>
      </c>
      <c r="F2995" s="19">
        <v>5830</v>
      </c>
    </row>
    <row r="2996" spans="2:6" x14ac:dyDescent="0.25">
      <c r="B2996" s="20">
        <v>20110930</v>
      </c>
      <c r="C2996" s="19">
        <v>5812.5</v>
      </c>
      <c r="D2996" s="19">
        <v>5820</v>
      </c>
      <c r="E2996" s="19">
        <v>5609.5</v>
      </c>
      <c r="F2996" s="19">
        <v>5653.5</v>
      </c>
    </row>
    <row r="2997" spans="2:6" x14ac:dyDescent="0.25">
      <c r="B2997" s="20">
        <v>20111003</v>
      </c>
      <c r="C2997" s="19">
        <v>5538.5</v>
      </c>
      <c r="D2997" s="19">
        <v>5631</v>
      </c>
      <c r="E2997" s="19">
        <v>5449.5</v>
      </c>
      <c r="F2997" s="19">
        <v>5576</v>
      </c>
    </row>
    <row r="2998" spans="2:6" x14ac:dyDescent="0.25">
      <c r="B2998" s="20">
        <v>20111004</v>
      </c>
      <c r="C2998" s="19">
        <v>5474</v>
      </c>
      <c r="D2998" s="19">
        <v>5526.5</v>
      </c>
      <c r="E2998" s="19">
        <v>5314.5</v>
      </c>
      <c r="F2998" s="19">
        <v>5415</v>
      </c>
    </row>
    <row r="2999" spans="2:6" x14ac:dyDescent="0.25">
      <c r="B2999" s="20">
        <v>20111005</v>
      </c>
      <c r="C2999" s="19">
        <v>5497.5</v>
      </c>
      <c r="D2999" s="19">
        <v>5707</v>
      </c>
      <c r="E2999" s="19">
        <v>5454.5</v>
      </c>
      <c r="F2999" s="19">
        <v>5654.5</v>
      </c>
    </row>
    <row r="3000" spans="2:6" x14ac:dyDescent="0.25">
      <c r="B3000" s="20">
        <v>20111006</v>
      </c>
      <c r="C3000" s="19">
        <v>5675.5</v>
      </c>
      <c r="D3000" s="19">
        <v>5872</v>
      </c>
      <c r="E3000" s="19">
        <v>5646.5</v>
      </c>
      <c r="F3000" s="19">
        <v>5828</v>
      </c>
    </row>
    <row r="3001" spans="2:6" x14ac:dyDescent="0.25">
      <c r="B3001" s="20">
        <v>20111007</v>
      </c>
      <c r="C3001" s="19">
        <v>5835.5</v>
      </c>
      <c r="D3001" s="19">
        <v>5941.5</v>
      </c>
      <c r="E3001" s="19">
        <v>5796</v>
      </c>
      <c r="F3001" s="19">
        <v>5864</v>
      </c>
    </row>
    <row r="3002" spans="2:6" x14ac:dyDescent="0.25">
      <c r="B3002" s="20">
        <v>20111010</v>
      </c>
      <c r="C3002" s="19">
        <v>5926</v>
      </c>
      <c r="D3002" s="19">
        <v>6067</v>
      </c>
      <c r="E3002" s="19">
        <v>5843</v>
      </c>
      <c r="F3002" s="19">
        <v>6035.5</v>
      </c>
    </row>
    <row r="3003" spans="2:6" x14ac:dyDescent="0.25">
      <c r="B3003" s="20">
        <v>20111011</v>
      </c>
      <c r="C3003" s="19">
        <v>6061</v>
      </c>
      <c r="D3003" s="19">
        <v>6076.5</v>
      </c>
      <c r="E3003" s="19">
        <v>5965.5</v>
      </c>
      <c r="F3003" s="19">
        <v>6044</v>
      </c>
    </row>
    <row r="3004" spans="2:6" x14ac:dyDescent="0.25">
      <c r="B3004" s="20">
        <v>20111012</v>
      </c>
      <c r="C3004" s="19">
        <v>6028</v>
      </c>
      <c r="D3004" s="19">
        <v>6221</v>
      </c>
      <c r="E3004" s="19">
        <v>5989.5</v>
      </c>
      <c r="F3004" s="19">
        <v>6177</v>
      </c>
    </row>
    <row r="3005" spans="2:6" x14ac:dyDescent="0.25">
      <c r="B3005" s="20">
        <v>20111013</v>
      </c>
      <c r="C3005" s="19">
        <v>6162</v>
      </c>
      <c r="D3005" s="19">
        <v>6228.5</v>
      </c>
      <c r="E3005" s="19">
        <v>6067.5</v>
      </c>
      <c r="F3005" s="19">
        <v>6094</v>
      </c>
    </row>
    <row r="3006" spans="2:6" x14ac:dyDescent="0.25">
      <c r="B3006" s="20">
        <v>20111014</v>
      </c>
      <c r="C3006" s="19">
        <v>6141.5</v>
      </c>
      <c r="D3006" s="19">
        <v>6230.5</v>
      </c>
      <c r="E3006" s="19">
        <v>6077.5</v>
      </c>
      <c r="F3006" s="19">
        <v>6148</v>
      </c>
    </row>
    <row r="3007" spans="2:6" x14ac:dyDescent="0.25">
      <c r="B3007" s="20">
        <v>20111017</v>
      </c>
      <c r="C3007" s="19">
        <v>6226</v>
      </c>
      <c r="D3007" s="19">
        <v>6273.5</v>
      </c>
      <c r="E3007" s="19">
        <v>6003.5</v>
      </c>
      <c r="F3007" s="19">
        <v>6051.5</v>
      </c>
    </row>
    <row r="3008" spans="2:6" x14ac:dyDescent="0.25">
      <c r="B3008" s="20">
        <v>20111018</v>
      </c>
      <c r="C3008" s="19">
        <v>5994.5</v>
      </c>
      <c r="D3008" s="19">
        <v>6180.5</v>
      </c>
      <c r="E3008" s="19">
        <v>5938.5</v>
      </c>
      <c r="F3008" s="19">
        <v>6055.5</v>
      </c>
    </row>
    <row r="3009" spans="2:6" x14ac:dyDescent="0.25">
      <c r="B3009" s="20">
        <v>20111019</v>
      </c>
      <c r="C3009" s="19">
        <v>6132.5</v>
      </c>
      <c r="D3009" s="19">
        <v>6171</v>
      </c>
      <c r="E3009" s="19">
        <v>6026.5</v>
      </c>
      <c r="F3009" s="19">
        <v>6101.5</v>
      </c>
    </row>
    <row r="3010" spans="2:6" x14ac:dyDescent="0.25">
      <c r="B3010" s="20">
        <v>20111020</v>
      </c>
      <c r="C3010" s="19">
        <v>6007.5</v>
      </c>
      <c r="D3010" s="19">
        <v>6107.5</v>
      </c>
      <c r="E3010" s="19">
        <v>5936.5</v>
      </c>
      <c r="F3010" s="19">
        <v>5964.5</v>
      </c>
    </row>
    <row r="3011" spans="2:6" x14ac:dyDescent="0.25">
      <c r="B3011" s="20">
        <v>20111021</v>
      </c>
      <c r="C3011" s="19">
        <v>6010.5</v>
      </c>
      <c r="D3011" s="19">
        <v>6177.5</v>
      </c>
      <c r="E3011" s="19">
        <v>5958.5</v>
      </c>
      <c r="F3011" s="19">
        <v>6157</v>
      </c>
    </row>
    <row r="3012" spans="2:6" x14ac:dyDescent="0.25">
      <c r="B3012" s="20">
        <v>20111024</v>
      </c>
      <c r="C3012" s="19">
        <v>6220.5</v>
      </c>
      <c r="D3012" s="19">
        <v>6260.5</v>
      </c>
      <c r="E3012" s="19">
        <v>6126.5</v>
      </c>
      <c r="F3012" s="19">
        <v>6248.5</v>
      </c>
    </row>
    <row r="3013" spans="2:6" x14ac:dyDescent="0.25">
      <c r="B3013" s="20">
        <v>20111025</v>
      </c>
      <c r="C3013" s="19">
        <v>6201.5</v>
      </c>
      <c r="D3013" s="19">
        <v>6351.5</v>
      </c>
      <c r="E3013" s="19">
        <v>6148.5</v>
      </c>
      <c r="F3013" s="19">
        <v>6233.5</v>
      </c>
    </row>
    <row r="3014" spans="2:6" x14ac:dyDescent="0.25">
      <c r="B3014" s="20">
        <v>20111026</v>
      </c>
      <c r="C3014" s="19">
        <v>6222.5</v>
      </c>
      <c r="D3014" s="19">
        <v>6337.5</v>
      </c>
      <c r="E3014" s="19">
        <v>6140.5</v>
      </c>
      <c r="F3014" s="19">
        <v>6199</v>
      </c>
    </row>
    <row r="3015" spans="2:6" x14ac:dyDescent="0.25">
      <c r="B3015" s="20">
        <v>20111027</v>
      </c>
      <c r="C3015" s="19">
        <v>6382.5</v>
      </c>
      <c r="D3015" s="19">
        <v>6624.5</v>
      </c>
      <c r="E3015" s="19">
        <v>6360</v>
      </c>
      <c r="F3015" s="19">
        <v>6513.5</v>
      </c>
    </row>
    <row r="3016" spans="2:6" x14ac:dyDescent="0.25">
      <c r="B3016" s="20">
        <v>20111028</v>
      </c>
      <c r="C3016" s="19">
        <v>6584.5</v>
      </c>
      <c r="D3016" s="19">
        <v>6622.5</v>
      </c>
      <c r="E3016" s="19">
        <v>6496</v>
      </c>
      <c r="F3016" s="19">
        <v>6534</v>
      </c>
    </row>
    <row r="3017" spans="2:6" x14ac:dyDescent="0.25">
      <c r="B3017" s="20">
        <v>20111031</v>
      </c>
      <c r="C3017" s="19">
        <v>6482.5</v>
      </c>
      <c r="D3017" s="19">
        <v>6497</v>
      </c>
      <c r="E3017" s="19">
        <v>6280.5</v>
      </c>
      <c r="F3017" s="19">
        <v>6354.5</v>
      </c>
    </row>
    <row r="3018" spans="2:6" x14ac:dyDescent="0.25">
      <c r="B3018" s="20">
        <v>20111101</v>
      </c>
      <c r="C3018" s="19">
        <v>6227.5</v>
      </c>
      <c r="D3018" s="19">
        <v>6227.5</v>
      </c>
      <c r="E3018" s="19">
        <v>5950</v>
      </c>
      <c r="F3018" s="19">
        <v>6023</v>
      </c>
    </row>
    <row r="3019" spans="2:6" x14ac:dyDescent="0.25">
      <c r="B3019" s="20">
        <v>20111102</v>
      </c>
      <c r="C3019" s="19">
        <v>6123.5</v>
      </c>
      <c r="D3019" s="19">
        <v>6181.5</v>
      </c>
      <c r="E3019" s="19">
        <v>5998.5</v>
      </c>
      <c r="F3019" s="19">
        <v>6158</v>
      </c>
    </row>
    <row r="3020" spans="2:6" x14ac:dyDescent="0.25">
      <c r="B3020" s="20">
        <v>20111103</v>
      </c>
      <c r="C3020" s="19">
        <v>5992.5</v>
      </c>
      <c r="D3020" s="19">
        <v>6384.5</v>
      </c>
      <c r="E3020" s="19">
        <v>5977</v>
      </c>
      <c r="F3020" s="19">
        <v>6340.5</v>
      </c>
    </row>
    <row r="3021" spans="2:6" x14ac:dyDescent="0.25">
      <c r="B3021" s="20">
        <v>20111104</v>
      </c>
      <c r="C3021" s="19">
        <v>6362.5</v>
      </c>
      <c r="D3021" s="19">
        <v>6376.5</v>
      </c>
      <c r="E3021" s="19">
        <v>6114.5</v>
      </c>
      <c r="F3021" s="19">
        <v>6169</v>
      </c>
    </row>
    <row r="3022" spans="2:6" x14ac:dyDescent="0.25">
      <c r="B3022" s="20">
        <v>20111107</v>
      </c>
      <c r="C3022" s="19">
        <v>6186</v>
      </c>
      <c r="D3022" s="19">
        <v>6217</v>
      </c>
      <c r="E3022" s="19">
        <v>6020</v>
      </c>
      <c r="F3022" s="19">
        <v>6111</v>
      </c>
    </row>
    <row r="3023" spans="2:6" x14ac:dyDescent="0.25">
      <c r="B3023" s="20">
        <v>20111108</v>
      </c>
      <c r="C3023" s="19">
        <v>6137.5</v>
      </c>
      <c r="D3023" s="19">
        <v>6276</v>
      </c>
      <c r="E3023" s="19">
        <v>6120</v>
      </c>
      <c r="F3023" s="19">
        <v>6157</v>
      </c>
    </row>
    <row r="3024" spans="2:6" x14ac:dyDescent="0.25">
      <c r="B3024" s="20">
        <v>20111109</v>
      </c>
      <c r="C3024" s="19">
        <v>6276.5</v>
      </c>
      <c r="D3024" s="19">
        <v>6284.5</v>
      </c>
      <c r="E3024" s="19">
        <v>5915.5</v>
      </c>
      <c r="F3024" s="19">
        <v>6021</v>
      </c>
    </row>
    <row r="3025" spans="2:6" x14ac:dyDescent="0.25">
      <c r="B3025" s="20">
        <v>20111110</v>
      </c>
      <c r="C3025" s="19">
        <v>5877.5</v>
      </c>
      <c r="D3025" s="19">
        <v>6122</v>
      </c>
      <c r="E3025" s="19">
        <v>5848.5</v>
      </c>
      <c r="F3025" s="19">
        <v>6053.5</v>
      </c>
    </row>
    <row r="3026" spans="2:6" x14ac:dyDescent="0.25">
      <c r="B3026" s="20">
        <v>20111111</v>
      </c>
      <c r="C3026" s="19">
        <v>6104</v>
      </c>
      <c r="D3026" s="19">
        <v>6253</v>
      </c>
      <c r="E3026" s="19">
        <v>6039</v>
      </c>
      <c r="F3026" s="19">
        <v>6231</v>
      </c>
    </row>
    <row r="3027" spans="2:6" x14ac:dyDescent="0.25">
      <c r="B3027" s="20">
        <v>20111114</v>
      </c>
      <c r="C3027" s="19">
        <v>6271.5</v>
      </c>
      <c r="D3027" s="19">
        <v>6317.5</v>
      </c>
      <c r="E3027" s="19">
        <v>6107</v>
      </c>
      <c r="F3027" s="19">
        <v>6183.5</v>
      </c>
    </row>
    <row r="3028" spans="2:6" x14ac:dyDescent="0.25">
      <c r="B3028" s="20">
        <v>20111115</v>
      </c>
      <c r="C3028" s="19">
        <v>6110.5</v>
      </c>
      <c r="D3028" s="19">
        <v>6200.5</v>
      </c>
      <c r="E3028" s="19">
        <v>6000</v>
      </c>
      <c r="F3028" s="19">
        <v>6132</v>
      </c>
    </row>
    <row r="3029" spans="2:6" x14ac:dyDescent="0.25">
      <c r="B3029" s="20">
        <v>20111116</v>
      </c>
      <c r="C3029" s="19">
        <v>6031.5</v>
      </c>
      <c r="D3029" s="19">
        <v>6218.5</v>
      </c>
      <c r="E3029" s="19">
        <v>6017.5</v>
      </c>
      <c r="F3029" s="19">
        <v>6108</v>
      </c>
    </row>
    <row r="3030" spans="2:6" x14ac:dyDescent="0.25">
      <c r="B3030" s="20">
        <v>20111117</v>
      </c>
      <c r="C3030" s="19">
        <v>6052.5</v>
      </c>
      <c r="D3030" s="19">
        <v>6109.5</v>
      </c>
      <c r="E3030" s="19">
        <v>5942.5</v>
      </c>
      <c r="F3030" s="19">
        <v>6031.5</v>
      </c>
    </row>
    <row r="3031" spans="2:6" x14ac:dyDescent="0.25">
      <c r="B3031" s="20">
        <v>20111118</v>
      </c>
      <c r="C3031" s="19">
        <v>5940.5</v>
      </c>
      <c r="D3031" s="19">
        <v>6086.5</v>
      </c>
      <c r="E3031" s="19">
        <v>5937.5</v>
      </c>
      <c r="F3031" s="19">
        <v>6002.5</v>
      </c>
    </row>
    <row r="3032" spans="2:6" x14ac:dyDescent="0.25">
      <c r="B3032" s="20">
        <v>20111121</v>
      </c>
      <c r="C3032" s="19">
        <v>5932.5</v>
      </c>
      <c r="D3032" s="19">
        <v>5966</v>
      </c>
      <c r="E3032" s="19">
        <v>5772.5</v>
      </c>
      <c r="F3032" s="19">
        <v>5804.5</v>
      </c>
    </row>
    <row r="3033" spans="2:6" x14ac:dyDescent="0.25">
      <c r="B3033" s="20">
        <v>20111122</v>
      </c>
      <c r="C3033" s="19">
        <v>5839</v>
      </c>
      <c r="D3033" s="19">
        <v>5867.5</v>
      </c>
      <c r="E3033" s="19">
        <v>5718</v>
      </c>
      <c r="F3033" s="19">
        <v>5740</v>
      </c>
    </row>
    <row r="3034" spans="2:6" x14ac:dyDescent="0.25">
      <c r="B3034" s="20">
        <v>20111123</v>
      </c>
      <c r="C3034" s="19">
        <v>5666</v>
      </c>
      <c r="D3034" s="19">
        <v>5775</v>
      </c>
      <c r="E3034" s="19">
        <v>5635.5</v>
      </c>
      <c r="F3034" s="19">
        <v>5662</v>
      </c>
    </row>
    <row r="3035" spans="2:6" x14ac:dyDescent="0.25">
      <c r="B3035" s="20">
        <v>20111124</v>
      </c>
      <c r="C3035" s="19">
        <v>5676.5</v>
      </c>
      <c r="D3035" s="19">
        <v>5749.5</v>
      </c>
      <c r="E3035" s="19">
        <v>5583</v>
      </c>
      <c r="F3035" s="19">
        <v>5623.5</v>
      </c>
    </row>
    <row r="3036" spans="2:6" x14ac:dyDescent="0.25">
      <c r="B3036" s="20">
        <v>20111125</v>
      </c>
      <c r="C3036" s="19">
        <v>5617.5</v>
      </c>
      <c r="D3036" s="19">
        <v>5714.5</v>
      </c>
      <c r="E3036" s="19">
        <v>5548.5</v>
      </c>
      <c r="F3036" s="19">
        <v>5670.5</v>
      </c>
    </row>
    <row r="3037" spans="2:6" x14ac:dyDescent="0.25">
      <c r="B3037" s="20">
        <v>20111128</v>
      </c>
      <c r="C3037" s="19">
        <v>5778</v>
      </c>
      <c r="D3037" s="19">
        <v>5940</v>
      </c>
      <c r="E3037" s="19">
        <v>5749.5</v>
      </c>
      <c r="F3037" s="19">
        <v>5921</v>
      </c>
    </row>
    <row r="3038" spans="2:6" x14ac:dyDescent="0.25">
      <c r="B3038" s="20">
        <v>20111129</v>
      </c>
      <c r="C3038" s="19">
        <v>5939.5</v>
      </c>
      <c r="D3038" s="19">
        <v>6011.5</v>
      </c>
      <c r="E3038" s="19">
        <v>5874.5</v>
      </c>
      <c r="F3038" s="19">
        <v>5978.5</v>
      </c>
    </row>
    <row r="3039" spans="2:6" x14ac:dyDescent="0.25">
      <c r="B3039" s="20">
        <v>20111130</v>
      </c>
      <c r="C3039" s="19">
        <v>5921.5</v>
      </c>
      <c r="D3039" s="19">
        <v>6317</v>
      </c>
      <c r="E3039" s="19">
        <v>5887</v>
      </c>
      <c r="F3039" s="19">
        <v>6265</v>
      </c>
    </row>
    <row r="3040" spans="2:6" x14ac:dyDescent="0.25">
      <c r="B3040" s="20">
        <v>20111201</v>
      </c>
      <c r="C3040" s="19">
        <v>6301</v>
      </c>
      <c r="D3040" s="19">
        <v>6309</v>
      </c>
      <c r="E3040" s="19">
        <v>6200</v>
      </c>
      <c r="F3040" s="19">
        <v>6222.5</v>
      </c>
    </row>
    <row r="3041" spans="2:6" x14ac:dyDescent="0.25">
      <c r="B3041" s="20">
        <v>20111202</v>
      </c>
      <c r="C3041" s="19">
        <v>6272.5</v>
      </c>
      <c r="D3041" s="19">
        <v>6357.5</v>
      </c>
      <c r="E3041" s="19">
        <v>6229</v>
      </c>
      <c r="F3041" s="19">
        <v>6260.5</v>
      </c>
    </row>
    <row r="3042" spans="2:6" x14ac:dyDescent="0.25">
      <c r="B3042" s="20">
        <v>20111205</v>
      </c>
      <c r="C3042" s="19">
        <v>6298</v>
      </c>
      <c r="D3042" s="19">
        <v>6357.5</v>
      </c>
      <c r="E3042" s="19">
        <v>6236</v>
      </c>
      <c r="F3042" s="19">
        <v>6297</v>
      </c>
    </row>
    <row r="3043" spans="2:6" x14ac:dyDescent="0.25">
      <c r="B3043" s="20">
        <v>20111206</v>
      </c>
      <c r="C3043" s="19">
        <v>6231.5</v>
      </c>
      <c r="D3043" s="19">
        <v>6280.5</v>
      </c>
      <c r="E3043" s="19">
        <v>6189.5</v>
      </c>
      <c r="F3043" s="19">
        <v>6226</v>
      </c>
    </row>
    <row r="3044" spans="2:6" x14ac:dyDescent="0.25">
      <c r="B3044" s="20">
        <v>20111207</v>
      </c>
      <c r="C3044" s="19">
        <v>6280.5</v>
      </c>
      <c r="D3044" s="19">
        <v>6321</v>
      </c>
      <c r="E3044" s="19">
        <v>6102</v>
      </c>
      <c r="F3044" s="19">
        <v>6182</v>
      </c>
    </row>
    <row r="3045" spans="2:6" x14ac:dyDescent="0.25">
      <c r="B3045" s="20">
        <v>20111208</v>
      </c>
      <c r="C3045" s="19">
        <v>6252.5</v>
      </c>
      <c r="D3045" s="19">
        <v>6263</v>
      </c>
      <c r="E3045" s="19">
        <v>5998</v>
      </c>
      <c r="F3045" s="19">
        <v>6061.5</v>
      </c>
    </row>
    <row r="3046" spans="2:6" x14ac:dyDescent="0.25">
      <c r="B3046" s="20">
        <v>20111209</v>
      </c>
      <c r="C3046" s="19">
        <v>5980.5</v>
      </c>
      <c r="D3046" s="19">
        <v>6211.5</v>
      </c>
      <c r="E3046" s="19">
        <v>5952.5</v>
      </c>
      <c r="F3046" s="19">
        <v>6172.5</v>
      </c>
    </row>
    <row r="3047" spans="2:6" x14ac:dyDescent="0.25">
      <c r="B3047" s="20">
        <v>20111212</v>
      </c>
      <c r="C3047" s="19">
        <v>6184</v>
      </c>
      <c r="D3047" s="19">
        <v>6192.5</v>
      </c>
      <c r="E3047" s="19">
        <v>5941.5</v>
      </c>
      <c r="F3047" s="19">
        <v>5980</v>
      </c>
    </row>
    <row r="3048" spans="2:6" x14ac:dyDescent="0.25">
      <c r="B3048" s="20">
        <v>20111213</v>
      </c>
      <c r="C3048" s="19">
        <v>6001.5</v>
      </c>
      <c r="D3048" s="19">
        <v>6037</v>
      </c>
      <c r="E3048" s="19">
        <v>5882.5</v>
      </c>
      <c r="F3048" s="19">
        <v>5952</v>
      </c>
    </row>
    <row r="3049" spans="2:6" x14ac:dyDescent="0.25">
      <c r="B3049" s="20">
        <v>20111214</v>
      </c>
      <c r="C3049" s="19">
        <v>5897.5</v>
      </c>
      <c r="D3049" s="19">
        <v>5953.5</v>
      </c>
      <c r="E3049" s="19">
        <v>5852</v>
      </c>
      <c r="F3049" s="19">
        <v>5868</v>
      </c>
    </row>
    <row r="3050" spans="2:6" x14ac:dyDescent="0.25">
      <c r="B3050" s="20">
        <v>20111215</v>
      </c>
      <c r="C3050" s="19">
        <v>5836</v>
      </c>
      <c r="D3050" s="19">
        <v>5981</v>
      </c>
      <c r="E3050" s="19">
        <v>5832</v>
      </c>
      <c r="F3050" s="19">
        <v>5930</v>
      </c>
    </row>
    <row r="3051" spans="2:6" x14ac:dyDescent="0.25">
      <c r="B3051" s="20">
        <v>20111216</v>
      </c>
      <c r="C3051" s="19">
        <v>5965.5</v>
      </c>
      <c r="D3051" s="19">
        <v>5972</v>
      </c>
      <c r="E3051" s="19">
        <v>5833</v>
      </c>
      <c r="F3051" s="19">
        <v>5894</v>
      </c>
    </row>
    <row r="3052" spans="2:6" x14ac:dyDescent="0.25">
      <c r="B3052" s="20">
        <v>20111219</v>
      </c>
      <c r="C3052" s="19">
        <v>5806</v>
      </c>
      <c r="D3052" s="19">
        <v>5960</v>
      </c>
      <c r="E3052" s="19">
        <v>5788.5</v>
      </c>
      <c r="F3052" s="19">
        <v>5848</v>
      </c>
    </row>
    <row r="3053" spans="2:6" x14ac:dyDescent="0.25">
      <c r="B3053" s="20">
        <v>20111220</v>
      </c>
      <c r="C3053" s="19">
        <v>5849</v>
      </c>
      <c r="D3053" s="19">
        <v>6062</v>
      </c>
      <c r="E3053" s="19">
        <v>5817.5</v>
      </c>
      <c r="F3053" s="19">
        <v>6024</v>
      </c>
    </row>
    <row r="3054" spans="2:6" x14ac:dyDescent="0.25">
      <c r="B3054" s="20">
        <v>20111221</v>
      </c>
      <c r="C3054" s="19">
        <v>6065</v>
      </c>
      <c r="D3054" s="19">
        <v>6150</v>
      </c>
      <c r="E3054" s="19">
        <v>5947</v>
      </c>
      <c r="F3054" s="19">
        <v>5973.5</v>
      </c>
    </row>
    <row r="3055" spans="2:6" x14ac:dyDescent="0.25">
      <c r="B3055" s="20">
        <v>20111222</v>
      </c>
      <c r="C3055" s="19">
        <v>5979.5</v>
      </c>
      <c r="D3055" s="19">
        <v>6069</v>
      </c>
      <c r="E3055" s="19">
        <v>5978</v>
      </c>
      <c r="F3055" s="19">
        <v>6034</v>
      </c>
    </row>
    <row r="3056" spans="2:6" x14ac:dyDescent="0.25">
      <c r="B3056" s="20">
        <v>20111223</v>
      </c>
      <c r="C3056" s="19">
        <v>6101.5</v>
      </c>
      <c r="D3056" s="19">
        <v>6111.5</v>
      </c>
      <c r="E3056" s="19">
        <v>6025.5</v>
      </c>
      <c r="F3056" s="19">
        <v>6060</v>
      </c>
    </row>
    <row r="3057" spans="2:6" x14ac:dyDescent="0.25">
      <c r="B3057" s="20">
        <v>20111227</v>
      </c>
      <c r="C3057" s="19">
        <v>6079</v>
      </c>
      <c r="D3057" s="19">
        <v>6106</v>
      </c>
      <c r="E3057" s="19">
        <v>6058.5</v>
      </c>
      <c r="F3057" s="19">
        <v>6080.5</v>
      </c>
    </row>
    <row r="3058" spans="2:6" x14ac:dyDescent="0.25">
      <c r="B3058" s="20">
        <v>20111228</v>
      </c>
      <c r="C3058" s="19">
        <v>6039.5</v>
      </c>
      <c r="D3058" s="19">
        <v>6084</v>
      </c>
      <c r="E3058" s="19">
        <v>5948</v>
      </c>
      <c r="F3058" s="19">
        <v>5964.5</v>
      </c>
    </row>
    <row r="3059" spans="2:6" x14ac:dyDescent="0.25">
      <c r="B3059" s="20">
        <v>20111229</v>
      </c>
      <c r="C3059" s="19">
        <v>5969</v>
      </c>
      <c r="D3059" s="19">
        <v>6060.5</v>
      </c>
      <c r="E3059" s="19">
        <v>5954.5</v>
      </c>
      <c r="F3059" s="19">
        <v>6008.5</v>
      </c>
    </row>
    <row r="3060" spans="2:6" x14ac:dyDescent="0.25">
      <c r="B3060" s="20">
        <v>20111230</v>
      </c>
      <c r="C3060" s="19">
        <v>6054</v>
      </c>
      <c r="D3060" s="19">
        <v>6074</v>
      </c>
      <c r="E3060" s="19">
        <v>5996</v>
      </c>
      <c r="F3060" s="19">
        <v>6074</v>
      </c>
    </row>
    <row r="3061" spans="2:6" x14ac:dyDescent="0.25">
      <c r="B3061" s="20">
        <v>20120102</v>
      </c>
      <c r="C3061" s="19">
        <v>6064</v>
      </c>
      <c r="D3061" s="19">
        <v>6255.5</v>
      </c>
      <c r="E3061" s="19">
        <v>6054</v>
      </c>
      <c r="F3061" s="19">
        <v>6247.5</v>
      </c>
    </row>
    <row r="3062" spans="2:6" x14ac:dyDescent="0.25">
      <c r="B3062" s="20">
        <v>20120103</v>
      </c>
      <c r="C3062" s="19">
        <v>6279</v>
      </c>
      <c r="D3062" s="19">
        <v>6360</v>
      </c>
      <c r="E3062" s="19">
        <v>6252</v>
      </c>
      <c r="F3062" s="19">
        <v>6347</v>
      </c>
    </row>
    <row r="3063" spans="2:6" x14ac:dyDescent="0.25">
      <c r="B3063" s="20">
        <v>20120104</v>
      </c>
      <c r="C3063" s="19">
        <v>6307.5</v>
      </c>
      <c r="D3063" s="19">
        <v>6344</v>
      </c>
      <c r="E3063" s="19">
        <v>6266.5</v>
      </c>
      <c r="F3063" s="19">
        <v>6296.5</v>
      </c>
    </row>
    <row r="3064" spans="2:6" x14ac:dyDescent="0.25">
      <c r="B3064" s="20">
        <v>20120105</v>
      </c>
      <c r="C3064" s="19">
        <v>6294</v>
      </c>
      <c r="D3064" s="19">
        <v>6323</v>
      </c>
      <c r="E3064" s="19">
        <v>6219.5</v>
      </c>
      <c r="F3064" s="19">
        <v>6280</v>
      </c>
    </row>
    <row r="3065" spans="2:6" x14ac:dyDescent="0.25">
      <c r="B3065" s="20">
        <v>20120106</v>
      </c>
      <c r="C3065" s="19">
        <v>6279</v>
      </c>
      <c r="D3065" s="19">
        <v>6334</v>
      </c>
      <c r="E3065" s="19">
        <v>6190.5</v>
      </c>
      <c r="F3065" s="19">
        <v>6234.5</v>
      </c>
    </row>
    <row r="3066" spans="2:6" x14ac:dyDescent="0.25">
      <c r="B3066" s="20">
        <v>20120109</v>
      </c>
      <c r="C3066" s="19">
        <v>6196.5</v>
      </c>
      <c r="D3066" s="19">
        <v>6257.5</v>
      </c>
      <c r="E3066" s="19">
        <v>6166.5</v>
      </c>
      <c r="F3066" s="19">
        <v>6201.5</v>
      </c>
    </row>
    <row r="3067" spans="2:6" x14ac:dyDescent="0.25">
      <c r="B3067" s="20">
        <v>20120110</v>
      </c>
      <c r="C3067" s="19">
        <v>6269</v>
      </c>
      <c r="D3067" s="19">
        <v>6372</v>
      </c>
      <c r="E3067" s="19">
        <v>6249</v>
      </c>
      <c r="F3067" s="19">
        <v>6343.5</v>
      </c>
    </row>
    <row r="3068" spans="2:6" x14ac:dyDescent="0.25">
      <c r="B3068" s="20">
        <v>20120111</v>
      </c>
      <c r="C3068" s="19">
        <v>6312.5</v>
      </c>
      <c r="D3068" s="19">
        <v>6361</v>
      </c>
      <c r="E3068" s="19">
        <v>6284.5</v>
      </c>
      <c r="F3068" s="19">
        <v>6321</v>
      </c>
    </row>
    <row r="3069" spans="2:6" x14ac:dyDescent="0.25">
      <c r="B3069" s="20">
        <v>20120112</v>
      </c>
      <c r="C3069" s="19">
        <v>6347</v>
      </c>
      <c r="D3069" s="19">
        <v>6438</v>
      </c>
      <c r="E3069" s="19">
        <v>6326</v>
      </c>
      <c r="F3069" s="19">
        <v>6358.5</v>
      </c>
    </row>
    <row r="3070" spans="2:6" x14ac:dyDescent="0.25">
      <c r="B3070" s="20">
        <v>20120113</v>
      </c>
      <c r="C3070" s="19">
        <v>6412</v>
      </c>
      <c r="D3070" s="19">
        <v>6438.5</v>
      </c>
      <c r="E3070" s="19">
        <v>6241</v>
      </c>
      <c r="F3070" s="19">
        <v>6308.5</v>
      </c>
    </row>
    <row r="3071" spans="2:6" x14ac:dyDescent="0.25">
      <c r="B3071" s="20">
        <v>20120116</v>
      </c>
      <c r="C3071" s="19">
        <v>6283</v>
      </c>
      <c r="D3071" s="19">
        <v>6412</v>
      </c>
      <c r="E3071" s="19">
        <v>6271.5</v>
      </c>
      <c r="F3071" s="19">
        <v>6400.5</v>
      </c>
    </row>
    <row r="3072" spans="2:6" x14ac:dyDescent="0.25">
      <c r="B3072" s="20">
        <v>20120117</v>
      </c>
      <c r="C3072" s="19">
        <v>6452</v>
      </c>
      <c r="D3072" s="19">
        <v>6523</v>
      </c>
      <c r="E3072" s="19">
        <v>6441.5</v>
      </c>
      <c r="F3072" s="19">
        <v>6501.5</v>
      </c>
    </row>
    <row r="3073" spans="2:6" x14ac:dyDescent="0.25">
      <c r="B3073" s="20">
        <v>20120118</v>
      </c>
      <c r="C3073" s="19">
        <v>6494</v>
      </c>
      <c r="D3073" s="19">
        <v>6578</v>
      </c>
      <c r="E3073" s="19">
        <v>6459.5</v>
      </c>
      <c r="F3073" s="19">
        <v>6532.5</v>
      </c>
    </row>
    <row r="3074" spans="2:6" x14ac:dyDescent="0.25">
      <c r="B3074" s="20">
        <v>20120119</v>
      </c>
      <c r="C3074" s="19">
        <v>6574</v>
      </c>
      <c r="D3074" s="19">
        <v>6601</v>
      </c>
      <c r="E3074" s="19">
        <v>6510</v>
      </c>
      <c r="F3074" s="19">
        <v>6591.5</v>
      </c>
    </row>
    <row r="3075" spans="2:6" x14ac:dyDescent="0.25">
      <c r="B3075" s="20">
        <v>20120120</v>
      </c>
      <c r="C3075" s="19">
        <v>6601</v>
      </c>
      <c r="D3075" s="19">
        <v>6614</v>
      </c>
      <c r="E3075" s="19">
        <v>6550</v>
      </c>
      <c r="F3075" s="19">
        <v>6587.5</v>
      </c>
    </row>
    <row r="3076" spans="2:6" x14ac:dyDescent="0.25">
      <c r="B3076" s="20">
        <v>20120123</v>
      </c>
      <c r="C3076" s="19">
        <v>6589.5</v>
      </c>
      <c r="D3076" s="19">
        <v>6654</v>
      </c>
      <c r="E3076" s="19">
        <v>6529.5</v>
      </c>
      <c r="F3076" s="19">
        <v>6611</v>
      </c>
    </row>
    <row r="3077" spans="2:6" x14ac:dyDescent="0.25">
      <c r="B3077" s="20">
        <v>20120124</v>
      </c>
      <c r="C3077" s="19">
        <v>6586</v>
      </c>
      <c r="D3077" s="19">
        <v>6603.5</v>
      </c>
      <c r="E3077" s="19">
        <v>6512</v>
      </c>
      <c r="F3077" s="19">
        <v>6590</v>
      </c>
    </row>
    <row r="3078" spans="2:6" x14ac:dyDescent="0.25">
      <c r="B3078" s="20">
        <v>20120125</v>
      </c>
      <c r="C3078" s="19">
        <v>6639</v>
      </c>
      <c r="D3078" s="19">
        <v>6654.5</v>
      </c>
      <c r="E3078" s="19">
        <v>6543</v>
      </c>
      <c r="F3078" s="19">
        <v>6593.5</v>
      </c>
    </row>
    <row r="3079" spans="2:6" x14ac:dyDescent="0.25">
      <c r="B3079" s="20">
        <v>20120126</v>
      </c>
      <c r="C3079" s="19">
        <v>6633.5</v>
      </c>
      <c r="D3079" s="19">
        <v>6738.5</v>
      </c>
      <c r="E3079" s="19">
        <v>6607.5</v>
      </c>
      <c r="F3079" s="19">
        <v>6716</v>
      </c>
    </row>
    <row r="3080" spans="2:6" x14ac:dyDescent="0.25">
      <c r="B3080" s="20">
        <v>20120127</v>
      </c>
      <c r="C3080" s="19">
        <v>6698</v>
      </c>
      <c r="D3080" s="19">
        <v>6753</v>
      </c>
      <c r="E3080" s="19">
        <v>6660</v>
      </c>
      <c r="F3080" s="19">
        <v>6697</v>
      </c>
    </row>
    <row r="3081" spans="2:6" x14ac:dyDescent="0.25">
      <c r="B3081" s="20">
        <v>20120130</v>
      </c>
      <c r="C3081" s="19">
        <v>6666</v>
      </c>
      <c r="D3081" s="19">
        <v>6670.5</v>
      </c>
      <c r="E3081" s="19">
        <v>6590</v>
      </c>
      <c r="F3081" s="19">
        <v>6625</v>
      </c>
    </row>
    <row r="3082" spans="2:6" x14ac:dyDescent="0.25">
      <c r="B3082" s="20">
        <v>20120131</v>
      </c>
      <c r="C3082" s="19">
        <v>6658</v>
      </c>
      <c r="D3082" s="19">
        <v>6712</v>
      </c>
      <c r="E3082" s="19">
        <v>6627.5</v>
      </c>
      <c r="F3082" s="19">
        <v>6642.5</v>
      </c>
    </row>
    <row r="3083" spans="2:6" x14ac:dyDescent="0.25">
      <c r="B3083" s="20">
        <v>20120201</v>
      </c>
      <c r="C3083" s="19">
        <v>6649</v>
      </c>
      <c r="D3083" s="19">
        <v>6810</v>
      </c>
      <c r="E3083" s="19">
        <v>6639.5</v>
      </c>
      <c r="F3083" s="19">
        <v>6785.5</v>
      </c>
    </row>
    <row r="3084" spans="2:6" x14ac:dyDescent="0.25">
      <c r="B3084" s="20">
        <v>20120202</v>
      </c>
      <c r="C3084" s="19">
        <v>6813</v>
      </c>
      <c r="D3084" s="19">
        <v>6851</v>
      </c>
      <c r="E3084" s="19">
        <v>6784</v>
      </c>
      <c r="F3084" s="19">
        <v>6836</v>
      </c>
    </row>
    <row r="3085" spans="2:6" x14ac:dyDescent="0.25">
      <c r="B3085" s="20">
        <v>20120203</v>
      </c>
      <c r="C3085" s="19">
        <v>6837</v>
      </c>
      <c r="D3085" s="19">
        <v>6969</v>
      </c>
      <c r="E3085" s="19">
        <v>6813.5</v>
      </c>
      <c r="F3085" s="19">
        <v>6942</v>
      </c>
    </row>
    <row r="3086" spans="2:6" x14ac:dyDescent="0.25">
      <c r="B3086" s="20">
        <v>20120206</v>
      </c>
      <c r="C3086" s="19">
        <v>6928</v>
      </c>
      <c r="D3086" s="19">
        <v>6960.5</v>
      </c>
      <c r="E3086" s="19">
        <v>6892.5</v>
      </c>
      <c r="F3086" s="19">
        <v>6940.5</v>
      </c>
    </row>
    <row r="3087" spans="2:6" x14ac:dyDescent="0.25">
      <c r="B3087" s="20">
        <v>20120207</v>
      </c>
      <c r="C3087" s="19">
        <v>6928.5</v>
      </c>
      <c r="D3087" s="19">
        <v>6966.5</v>
      </c>
      <c r="E3087" s="19">
        <v>6859.5</v>
      </c>
      <c r="F3087" s="19">
        <v>6933</v>
      </c>
    </row>
    <row r="3088" spans="2:6" x14ac:dyDescent="0.25">
      <c r="B3088" s="20">
        <v>20120208</v>
      </c>
      <c r="C3088" s="19">
        <v>6961.5</v>
      </c>
      <c r="D3088" s="19">
        <v>7009</v>
      </c>
      <c r="E3088" s="19">
        <v>6911</v>
      </c>
      <c r="F3088" s="19">
        <v>6923</v>
      </c>
    </row>
    <row r="3089" spans="2:6" x14ac:dyDescent="0.25">
      <c r="B3089" s="20">
        <v>20120209</v>
      </c>
      <c r="C3089" s="19">
        <v>6954</v>
      </c>
      <c r="D3089" s="19">
        <v>7023</v>
      </c>
      <c r="E3089" s="19">
        <v>6922.5</v>
      </c>
      <c r="F3089" s="19">
        <v>6963</v>
      </c>
    </row>
    <row r="3090" spans="2:6" x14ac:dyDescent="0.25">
      <c r="B3090" s="20">
        <v>20120210</v>
      </c>
      <c r="C3090" s="19">
        <v>6939</v>
      </c>
      <c r="D3090" s="19">
        <v>6944</v>
      </c>
      <c r="E3090" s="19">
        <v>6825</v>
      </c>
      <c r="F3090" s="19">
        <v>6871.5</v>
      </c>
    </row>
    <row r="3091" spans="2:6" x14ac:dyDescent="0.25">
      <c r="B3091" s="20">
        <v>20120213</v>
      </c>
      <c r="C3091" s="19">
        <v>6916</v>
      </c>
      <c r="D3091" s="19">
        <v>6951</v>
      </c>
      <c r="E3091" s="19">
        <v>6885</v>
      </c>
      <c r="F3091" s="19">
        <v>6905.5</v>
      </c>
    </row>
    <row r="3092" spans="2:6" x14ac:dyDescent="0.25">
      <c r="B3092" s="20">
        <v>20120214</v>
      </c>
      <c r="C3092" s="19">
        <v>6896</v>
      </c>
      <c r="D3092" s="19">
        <v>6970</v>
      </c>
      <c r="E3092" s="19">
        <v>6868</v>
      </c>
      <c r="F3092" s="19">
        <v>6906.5</v>
      </c>
    </row>
    <row r="3093" spans="2:6" x14ac:dyDescent="0.25">
      <c r="B3093" s="20">
        <v>20120215</v>
      </c>
      <c r="C3093" s="19">
        <v>6974</v>
      </c>
      <c r="D3093" s="19">
        <v>7008</v>
      </c>
      <c r="E3093" s="19">
        <v>6889</v>
      </c>
      <c r="F3093" s="19">
        <v>6941</v>
      </c>
    </row>
    <row r="3094" spans="2:6" x14ac:dyDescent="0.25">
      <c r="B3094" s="20">
        <v>20120216</v>
      </c>
      <c r="C3094" s="19">
        <v>6847</v>
      </c>
      <c r="D3094" s="19">
        <v>6982</v>
      </c>
      <c r="E3094" s="19">
        <v>6827</v>
      </c>
      <c r="F3094" s="19">
        <v>6921.5</v>
      </c>
    </row>
    <row r="3095" spans="2:6" x14ac:dyDescent="0.25">
      <c r="B3095" s="20">
        <v>20120217</v>
      </c>
      <c r="C3095" s="19">
        <v>6967.5</v>
      </c>
      <c r="D3095" s="19">
        <v>7053</v>
      </c>
      <c r="E3095" s="19">
        <v>6967.5</v>
      </c>
      <c r="F3095" s="19">
        <v>7016.5</v>
      </c>
    </row>
    <row r="3096" spans="2:6" x14ac:dyDescent="0.25">
      <c r="B3096" s="20">
        <v>20120220</v>
      </c>
      <c r="C3096" s="19">
        <v>7094</v>
      </c>
      <c r="D3096" s="19">
        <v>7134</v>
      </c>
      <c r="E3096" s="19">
        <v>7054</v>
      </c>
      <c r="F3096" s="19">
        <v>7119</v>
      </c>
    </row>
    <row r="3097" spans="2:6" x14ac:dyDescent="0.25">
      <c r="B3097" s="20">
        <v>20120221</v>
      </c>
      <c r="C3097" s="19">
        <v>7132.5</v>
      </c>
      <c r="D3097" s="19">
        <v>7149.5</v>
      </c>
      <c r="E3097" s="19">
        <v>7046</v>
      </c>
      <c r="F3097" s="19">
        <v>7090</v>
      </c>
    </row>
    <row r="3098" spans="2:6" x14ac:dyDescent="0.25">
      <c r="B3098" s="20">
        <v>20120222</v>
      </c>
      <c r="C3098" s="19">
        <v>7079.5</v>
      </c>
      <c r="D3098" s="19">
        <v>7096.5</v>
      </c>
      <c r="E3098" s="19">
        <v>6995</v>
      </c>
      <c r="F3098" s="19">
        <v>7023.5</v>
      </c>
    </row>
    <row r="3099" spans="2:6" x14ac:dyDescent="0.25">
      <c r="B3099" s="20">
        <v>20120223</v>
      </c>
      <c r="C3099" s="19">
        <v>7024</v>
      </c>
      <c r="D3099" s="19">
        <v>7082</v>
      </c>
      <c r="E3099" s="19">
        <v>6906</v>
      </c>
      <c r="F3099" s="19">
        <v>6986</v>
      </c>
    </row>
    <row r="3100" spans="2:6" x14ac:dyDescent="0.25">
      <c r="B3100" s="20">
        <v>20120224</v>
      </c>
      <c r="C3100" s="19">
        <v>7027.5</v>
      </c>
      <c r="D3100" s="19">
        <v>7067.5</v>
      </c>
      <c r="E3100" s="19">
        <v>7001.5</v>
      </c>
      <c r="F3100" s="19">
        <v>7042</v>
      </c>
    </row>
    <row r="3101" spans="2:6" x14ac:dyDescent="0.25">
      <c r="B3101" s="20">
        <v>20120227</v>
      </c>
      <c r="C3101" s="19">
        <v>7000.5</v>
      </c>
      <c r="D3101" s="19">
        <v>7046.5</v>
      </c>
      <c r="E3101" s="19">
        <v>6918</v>
      </c>
      <c r="F3101" s="19">
        <v>7038.5</v>
      </c>
    </row>
    <row r="3102" spans="2:6" x14ac:dyDescent="0.25">
      <c r="B3102" s="20">
        <v>20120228</v>
      </c>
      <c r="C3102" s="19">
        <v>7049</v>
      </c>
      <c r="D3102" s="19">
        <v>7078.5</v>
      </c>
      <c r="E3102" s="19">
        <v>6984.5</v>
      </c>
      <c r="F3102" s="19">
        <v>7065.5</v>
      </c>
    </row>
    <row r="3103" spans="2:6" x14ac:dyDescent="0.25">
      <c r="B3103" s="20">
        <v>20120229</v>
      </c>
      <c r="C3103" s="19">
        <v>7080.5</v>
      </c>
      <c r="D3103" s="19">
        <v>7144</v>
      </c>
      <c r="E3103" s="19">
        <v>7016.5</v>
      </c>
      <c r="F3103" s="19">
        <v>7028.5</v>
      </c>
    </row>
    <row r="3104" spans="2:6" x14ac:dyDescent="0.25">
      <c r="B3104" s="20">
        <v>20120301</v>
      </c>
      <c r="C3104" s="19">
        <v>6997</v>
      </c>
      <c r="D3104" s="19">
        <v>7136</v>
      </c>
      <c r="E3104" s="19">
        <v>6991</v>
      </c>
      <c r="F3104" s="19">
        <v>7108</v>
      </c>
    </row>
    <row r="3105" spans="2:6" x14ac:dyDescent="0.25">
      <c r="B3105" s="20">
        <v>20120302</v>
      </c>
      <c r="C3105" s="19">
        <v>7136</v>
      </c>
      <c r="D3105" s="19">
        <v>7139</v>
      </c>
      <c r="E3105" s="19">
        <v>7072.5</v>
      </c>
      <c r="F3105" s="19">
        <v>7099</v>
      </c>
    </row>
    <row r="3106" spans="2:6" x14ac:dyDescent="0.25">
      <c r="B3106" s="20">
        <v>20120305</v>
      </c>
      <c r="C3106" s="19">
        <v>7058.5</v>
      </c>
      <c r="D3106" s="19">
        <v>7080</v>
      </c>
      <c r="E3106" s="19">
        <v>6989</v>
      </c>
      <c r="F3106" s="19">
        <v>7044</v>
      </c>
    </row>
    <row r="3107" spans="2:6" x14ac:dyDescent="0.25">
      <c r="B3107" s="20">
        <v>20120306</v>
      </c>
      <c r="C3107" s="19">
        <v>7037</v>
      </c>
      <c r="D3107" s="19">
        <v>7042</v>
      </c>
      <c r="E3107" s="19">
        <v>6776</v>
      </c>
      <c r="F3107" s="19">
        <v>6833.5</v>
      </c>
    </row>
    <row r="3108" spans="2:6" x14ac:dyDescent="0.25">
      <c r="B3108" s="20">
        <v>20120307</v>
      </c>
      <c r="C3108" s="19">
        <v>6810</v>
      </c>
      <c r="D3108" s="19">
        <v>6857</v>
      </c>
      <c r="E3108" s="19">
        <v>6787.5</v>
      </c>
      <c r="F3108" s="19">
        <v>6850</v>
      </c>
    </row>
    <row r="3109" spans="2:6" x14ac:dyDescent="0.25">
      <c r="B3109" s="20">
        <v>20120308</v>
      </c>
      <c r="C3109" s="19">
        <v>6874</v>
      </c>
      <c r="D3109" s="19">
        <v>7049</v>
      </c>
      <c r="E3109" s="19">
        <v>6873</v>
      </c>
      <c r="F3109" s="19">
        <v>7008</v>
      </c>
    </row>
    <row r="3110" spans="2:6" x14ac:dyDescent="0.25">
      <c r="B3110" s="20">
        <v>20120309</v>
      </c>
      <c r="C3110" s="19">
        <v>7023.5</v>
      </c>
      <c r="D3110" s="19">
        <v>7089</v>
      </c>
      <c r="E3110" s="19">
        <v>7005.5</v>
      </c>
      <c r="F3110" s="19">
        <v>7063.5</v>
      </c>
    </row>
    <row r="3111" spans="2:6" x14ac:dyDescent="0.25">
      <c r="B3111" s="20">
        <v>20120312</v>
      </c>
      <c r="C3111" s="19">
        <v>7038.5</v>
      </c>
      <c r="D3111" s="19">
        <v>7098</v>
      </c>
      <c r="E3111" s="19">
        <v>7022</v>
      </c>
      <c r="F3111" s="19">
        <v>7072</v>
      </c>
    </row>
    <row r="3112" spans="2:6" x14ac:dyDescent="0.25">
      <c r="B3112" s="20">
        <v>20120313</v>
      </c>
      <c r="C3112" s="19">
        <v>7137</v>
      </c>
      <c r="D3112" s="19">
        <v>7222</v>
      </c>
      <c r="E3112" s="19">
        <v>7114</v>
      </c>
      <c r="F3112" s="19">
        <v>7174.5</v>
      </c>
    </row>
    <row r="3113" spans="2:6" x14ac:dyDescent="0.25">
      <c r="B3113" s="20">
        <v>20120314</v>
      </c>
      <c r="C3113" s="19">
        <v>7188.5</v>
      </c>
      <c r="D3113" s="19">
        <v>7273.5</v>
      </c>
      <c r="E3113" s="19">
        <v>7188.5</v>
      </c>
      <c r="F3113" s="19">
        <v>7260.5</v>
      </c>
    </row>
    <row r="3114" spans="2:6" x14ac:dyDescent="0.25">
      <c r="B3114" s="20">
        <v>20120315</v>
      </c>
      <c r="C3114" s="19">
        <v>7260</v>
      </c>
      <c r="D3114" s="19">
        <v>7337</v>
      </c>
      <c r="E3114" s="19">
        <v>7246</v>
      </c>
      <c r="F3114" s="19">
        <v>7319</v>
      </c>
    </row>
    <row r="3115" spans="2:6" x14ac:dyDescent="0.25">
      <c r="B3115" s="20">
        <v>20120316</v>
      </c>
      <c r="C3115" s="19">
        <v>7321</v>
      </c>
      <c r="D3115" s="19">
        <v>7369</v>
      </c>
      <c r="E3115" s="19">
        <v>7315</v>
      </c>
      <c r="F3115" s="19">
        <v>7327</v>
      </c>
    </row>
    <row r="3116" spans="2:6" x14ac:dyDescent="0.25">
      <c r="B3116" s="20">
        <v>20120319</v>
      </c>
      <c r="C3116" s="19">
        <v>7344</v>
      </c>
      <c r="D3116" s="19">
        <v>7346</v>
      </c>
      <c r="E3116" s="19">
        <v>7265</v>
      </c>
      <c r="F3116" s="19">
        <v>7324.5</v>
      </c>
    </row>
    <row r="3117" spans="2:6" x14ac:dyDescent="0.25">
      <c r="B3117" s="20">
        <v>20120320</v>
      </c>
      <c r="C3117" s="19">
        <v>7319</v>
      </c>
      <c r="D3117" s="19">
        <v>7323</v>
      </c>
      <c r="E3117" s="19">
        <v>7203</v>
      </c>
      <c r="F3117" s="19">
        <v>7225.5</v>
      </c>
    </row>
    <row r="3118" spans="2:6" x14ac:dyDescent="0.25">
      <c r="B3118" s="20">
        <v>20120321</v>
      </c>
      <c r="C3118" s="19">
        <v>7258.5</v>
      </c>
      <c r="D3118" s="19">
        <v>7287</v>
      </c>
      <c r="E3118" s="19">
        <v>7183.5</v>
      </c>
      <c r="F3118" s="19">
        <v>7246.5</v>
      </c>
    </row>
    <row r="3119" spans="2:6" x14ac:dyDescent="0.25">
      <c r="B3119" s="20">
        <v>20120322</v>
      </c>
      <c r="C3119" s="19">
        <v>7224.5</v>
      </c>
      <c r="D3119" s="19">
        <v>7249.5</v>
      </c>
      <c r="E3119" s="19">
        <v>7109</v>
      </c>
      <c r="F3119" s="19">
        <v>7154.5</v>
      </c>
    </row>
    <row r="3120" spans="2:6" x14ac:dyDescent="0.25">
      <c r="B3120" s="20">
        <v>20120323</v>
      </c>
      <c r="C3120" s="19">
        <v>7160</v>
      </c>
      <c r="D3120" s="19">
        <v>7200</v>
      </c>
      <c r="E3120" s="19">
        <v>7079</v>
      </c>
      <c r="F3120" s="19">
        <v>7175</v>
      </c>
    </row>
    <row r="3121" spans="2:6" x14ac:dyDescent="0.25">
      <c r="B3121" s="20">
        <v>20120326</v>
      </c>
      <c r="C3121" s="19">
        <v>7209</v>
      </c>
      <c r="D3121" s="19">
        <v>7282.5</v>
      </c>
      <c r="E3121" s="19">
        <v>7139</v>
      </c>
      <c r="F3121" s="19">
        <v>7251</v>
      </c>
    </row>
    <row r="3122" spans="2:6" x14ac:dyDescent="0.25">
      <c r="B3122" s="20">
        <v>20120327</v>
      </c>
      <c r="C3122" s="19">
        <v>7301.5</v>
      </c>
      <c r="D3122" s="19">
        <v>7325</v>
      </c>
      <c r="E3122" s="19">
        <v>7233</v>
      </c>
      <c r="F3122" s="19">
        <v>7250</v>
      </c>
    </row>
    <row r="3123" spans="2:6" x14ac:dyDescent="0.25">
      <c r="B3123" s="20">
        <v>20120328</v>
      </c>
      <c r="C3123" s="19">
        <v>7223</v>
      </c>
      <c r="D3123" s="19">
        <v>7282.5</v>
      </c>
      <c r="E3123" s="19">
        <v>7120.5</v>
      </c>
      <c r="F3123" s="19">
        <v>7176.5</v>
      </c>
    </row>
    <row r="3124" spans="2:6" x14ac:dyDescent="0.25">
      <c r="B3124" s="20">
        <v>20120329</v>
      </c>
      <c r="C3124" s="19">
        <v>7140.5</v>
      </c>
      <c r="D3124" s="19">
        <v>7165.5</v>
      </c>
      <c r="E3124" s="19">
        <v>7012.5</v>
      </c>
      <c r="F3124" s="19">
        <v>7051</v>
      </c>
    </row>
    <row r="3125" spans="2:6" x14ac:dyDescent="0.25">
      <c r="B3125" s="20">
        <v>20120330</v>
      </c>
      <c r="C3125" s="19">
        <v>7094</v>
      </c>
      <c r="D3125" s="19">
        <v>7134.5</v>
      </c>
      <c r="E3125" s="19">
        <v>7069</v>
      </c>
      <c r="F3125" s="19">
        <v>7119</v>
      </c>
    </row>
    <row r="3126" spans="2:6" x14ac:dyDescent="0.25">
      <c r="B3126" s="20">
        <v>20120402</v>
      </c>
      <c r="C3126" s="19">
        <v>7140.5</v>
      </c>
      <c r="D3126" s="19">
        <v>7261.5</v>
      </c>
      <c r="E3126" s="19">
        <v>7080.5</v>
      </c>
      <c r="F3126" s="19">
        <v>7224.5</v>
      </c>
    </row>
    <row r="3127" spans="2:6" x14ac:dyDescent="0.25">
      <c r="B3127" s="20">
        <v>20120403</v>
      </c>
      <c r="C3127" s="19">
        <v>7247</v>
      </c>
      <c r="D3127" s="19">
        <v>7253</v>
      </c>
      <c r="E3127" s="19">
        <v>7095.5</v>
      </c>
      <c r="F3127" s="19">
        <v>7155.5</v>
      </c>
    </row>
    <row r="3128" spans="2:6" x14ac:dyDescent="0.25">
      <c r="B3128" s="20">
        <v>20120404</v>
      </c>
      <c r="C3128" s="19">
        <v>7090</v>
      </c>
      <c r="D3128" s="19">
        <v>7116</v>
      </c>
      <c r="E3128" s="19">
        <v>6940</v>
      </c>
      <c r="F3128" s="19">
        <v>6944.5</v>
      </c>
    </row>
    <row r="3129" spans="2:6" x14ac:dyDescent="0.25">
      <c r="B3129" s="20">
        <v>20120405</v>
      </c>
      <c r="C3129" s="19">
        <v>6972</v>
      </c>
      <c r="D3129" s="19">
        <v>7000.5</v>
      </c>
      <c r="E3129" s="19">
        <v>6853</v>
      </c>
      <c r="F3129" s="19">
        <v>6948</v>
      </c>
    </row>
    <row r="3130" spans="2:6" x14ac:dyDescent="0.25">
      <c r="B3130" s="20">
        <v>20120410</v>
      </c>
      <c r="C3130" s="19">
        <v>6846</v>
      </c>
      <c r="D3130" s="19">
        <v>6906.5</v>
      </c>
      <c r="E3130" s="19">
        <v>6726</v>
      </c>
      <c r="F3130" s="19">
        <v>6797</v>
      </c>
    </row>
    <row r="3131" spans="2:6" x14ac:dyDescent="0.25">
      <c r="B3131" s="20">
        <v>20120411</v>
      </c>
      <c r="C3131" s="19">
        <v>6762</v>
      </c>
      <c r="D3131" s="19">
        <v>6889.5</v>
      </c>
      <c r="E3131" s="19">
        <v>6759</v>
      </c>
      <c r="F3131" s="19">
        <v>6831</v>
      </c>
    </row>
    <row r="3132" spans="2:6" x14ac:dyDescent="0.25">
      <c r="B3132" s="20">
        <v>20120412</v>
      </c>
      <c r="C3132" s="19">
        <v>6848</v>
      </c>
      <c r="D3132" s="19">
        <v>6931.5</v>
      </c>
      <c r="E3132" s="19">
        <v>6815</v>
      </c>
      <c r="F3132" s="19">
        <v>6913</v>
      </c>
    </row>
    <row r="3133" spans="2:6" x14ac:dyDescent="0.25">
      <c r="B3133" s="20">
        <v>20120413</v>
      </c>
      <c r="C3133" s="19">
        <v>6922</v>
      </c>
      <c r="D3133" s="19">
        <v>6922</v>
      </c>
      <c r="E3133" s="19">
        <v>6716</v>
      </c>
      <c r="F3133" s="19">
        <v>6746</v>
      </c>
    </row>
    <row r="3134" spans="2:6" x14ac:dyDescent="0.25">
      <c r="B3134" s="20">
        <v>20120416</v>
      </c>
      <c r="C3134" s="19">
        <v>6733.5</v>
      </c>
      <c r="D3134" s="19">
        <v>6841.5</v>
      </c>
      <c r="E3134" s="19">
        <v>6694</v>
      </c>
      <c r="F3134" s="19">
        <v>6811</v>
      </c>
    </row>
    <row r="3135" spans="2:6" x14ac:dyDescent="0.25">
      <c r="B3135" s="20">
        <v>20120417</v>
      </c>
      <c r="C3135" s="19">
        <v>6790</v>
      </c>
      <c r="D3135" s="19">
        <v>6976.5</v>
      </c>
      <c r="E3135" s="19">
        <v>6782</v>
      </c>
      <c r="F3135" s="19">
        <v>6960</v>
      </c>
    </row>
    <row r="3136" spans="2:6" x14ac:dyDescent="0.25">
      <c r="B3136" s="20">
        <v>20120418</v>
      </c>
      <c r="C3136" s="19">
        <v>6970.5</v>
      </c>
      <c r="D3136" s="19">
        <v>6979.5</v>
      </c>
      <c r="E3136" s="19">
        <v>6882</v>
      </c>
      <c r="F3136" s="19">
        <v>6900</v>
      </c>
    </row>
    <row r="3137" spans="2:6" x14ac:dyDescent="0.25">
      <c r="B3137" s="20">
        <v>20120419</v>
      </c>
      <c r="C3137" s="19">
        <v>6912.5</v>
      </c>
      <c r="D3137" s="19">
        <v>6974</v>
      </c>
      <c r="E3137" s="19">
        <v>6796</v>
      </c>
      <c r="F3137" s="19">
        <v>6842.5</v>
      </c>
    </row>
    <row r="3138" spans="2:6" x14ac:dyDescent="0.25">
      <c r="B3138" s="20">
        <v>20120420</v>
      </c>
      <c r="C3138" s="19">
        <v>6850.5</v>
      </c>
      <c r="D3138" s="19">
        <v>6928</v>
      </c>
      <c r="E3138" s="19">
        <v>6815</v>
      </c>
      <c r="F3138" s="19">
        <v>6910.5</v>
      </c>
    </row>
    <row r="3139" spans="2:6" x14ac:dyDescent="0.25">
      <c r="B3139" s="20">
        <v>20120423</v>
      </c>
      <c r="C3139" s="19">
        <v>6868.5</v>
      </c>
      <c r="D3139" s="19">
        <v>6878</v>
      </c>
      <c r="E3139" s="19">
        <v>6663</v>
      </c>
      <c r="F3139" s="19">
        <v>6685.5</v>
      </c>
    </row>
    <row r="3140" spans="2:6" x14ac:dyDescent="0.25">
      <c r="B3140" s="20">
        <v>20120424</v>
      </c>
      <c r="C3140" s="19">
        <v>6725</v>
      </c>
      <c r="D3140" s="19">
        <v>6769.5</v>
      </c>
      <c r="E3140" s="19">
        <v>6670.5</v>
      </c>
      <c r="F3140" s="19">
        <v>6762.5</v>
      </c>
    </row>
    <row r="3141" spans="2:6" x14ac:dyDescent="0.25">
      <c r="B3141" s="20">
        <v>20120425</v>
      </c>
      <c r="C3141" s="19">
        <v>6772</v>
      </c>
      <c r="D3141" s="19">
        <v>6899</v>
      </c>
      <c r="E3141" s="19">
        <v>6760</v>
      </c>
      <c r="F3141" s="19">
        <v>6878.5</v>
      </c>
    </row>
    <row r="3142" spans="2:6" x14ac:dyDescent="0.25">
      <c r="B3142" s="20">
        <v>20120426</v>
      </c>
      <c r="C3142" s="19">
        <v>6863.5</v>
      </c>
      <c r="D3142" s="19">
        <v>6947.5</v>
      </c>
      <c r="E3142" s="19">
        <v>6805</v>
      </c>
      <c r="F3142" s="19">
        <v>6902.5</v>
      </c>
    </row>
    <row r="3143" spans="2:6" x14ac:dyDescent="0.25">
      <c r="B3143" s="20">
        <v>20120427</v>
      </c>
      <c r="C3143" s="19">
        <v>6875.5</v>
      </c>
      <c r="D3143" s="19">
        <v>6992.5</v>
      </c>
      <c r="E3143" s="19">
        <v>6812</v>
      </c>
      <c r="F3143" s="19">
        <v>6961</v>
      </c>
    </row>
    <row r="3144" spans="2:6" x14ac:dyDescent="0.25">
      <c r="B3144" s="20">
        <v>20120430</v>
      </c>
      <c r="C3144" s="19">
        <v>6982</v>
      </c>
      <c r="D3144" s="19">
        <v>7014</v>
      </c>
      <c r="E3144" s="19">
        <v>6912.5</v>
      </c>
      <c r="F3144" s="19">
        <v>6933</v>
      </c>
    </row>
    <row r="3145" spans="2:6" x14ac:dyDescent="0.25">
      <c r="B3145" s="20">
        <v>20120502</v>
      </c>
      <c r="C3145" s="19">
        <v>6988</v>
      </c>
      <c r="D3145" s="19">
        <v>7043</v>
      </c>
      <c r="E3145" s="19">
        <v>6826.5</v>
      </c>
      <c r="F3145" s="19">
        <v>6868</v>
      </c>
    </row>
    <row r="3146" spans="2:6" x14ac:dyDescent="0.25">
      <c r="B3146" s="20">
        <v>20120503</v>
      </c>
      <c r="C3146" s="19">
        <v>6905</v>
      </c>
      <c r="D3146" s="19">
        <v>6957</v>
      </c>
      <c r="E3146" s="19">
        <v>6810.5</v>
      </c>
      <c r="F3146" s="19">
        <v>6857.5</v>
      </c>
    </row>
    <row r="3147" spans="2:6" x14ac:dyDescent="0.25">
      <c r="B3147" s="20">
        <v>20120504</v>
      </c>
      <c r="C3147" s="19">
        <v>6825</v>
      </c>
      <c r="D3147" s="19">
        <v>6849.5</v>
      </c>
      <c r="E3147" s="19">
        <v>6696</v>
      </c>
      <c r="F3147" s="19">
        <v>6723</v>
      </c>
    </row>
    <row r="3148" spans="2:6" x14ac:dyDescent="0.25">
      <c r="B3148" s="20">
        <v>20120507</v>
      </c>
      <c r="C3148" s="19">
        <v>6562</v>
      </c>
      <c r="D3148" s="19">
        <v>6757</v>
      </c>
      <c r="E3148" s="19">
        <v>6528</v>
      </c>
      <c r="F3148" s="19">
        <v>6732</v>
      </c>
    </row>
    <row r="3149" spans="2:6" x14ac:dyDescent="0.25">
      <c r="B3149" s="20">
        <v>20120508</v>
      </c>
      <c r="C3149" s="19">
        <v>6731.5</v>
      </c>
      <c r="D3149" s="19">
        <v>6740</v>
      </c>
      <c r="E3149" s="19">
        <v>6574.5</v>
      </c>
      <c r="F3149" s="19">
        <v>6603</v>
      </c>
    </row>
    <row r="3150" spans="2:6" x14ac:dyDescent="0.25">
      <c r="B3150" s="20">
        <v>20120509</v>
      </c>
      <c r="C3150" s="19">
        <v>6640</v>
      </c>
      <c r="D3150" s="19">
        <v>6669.5</v>
      </c>
      <c r="E3150" s="19">
        <v>6535.5</v>
      </c>
      <c r="F3150" s="19">
        <v>6629.5</v>
      </c>
    </row>
    <row r="3151" spans="2:6" x14ac:dyDescent="0.25">
      <c r="B3151" s="20">
        <v>20120510</v>
      </c>
      <c r="C3151" s="19">
        <v>6661.5</v>
      </c>
      <c r="D3151" s="19">
        <v>6712.5</v>
      </c>
      <c r="E3151" s="19">
        <v>6600</v>
      </c>
      <c r="F3151" s="19">
        <v>6677.5</v>
      </c>
    </row>
    <row r="3152" spans="2:6" x14ac:dyDescent="0.25">
      <c r="B3152" s="20">
        <v>20120511</v>
      </c>
      <c r="C3152" s="19">
        <v>6619</v>
      </c>
      <c r="D3152" s="19">
        <v>6751</v>
      </c>
      <c r="E3152" s="19">
        <v>6606</v>
      </c>
      <c r="F3152" s="19">
        <v>6743</v>
      </c>
    </row>
    <row r="3153" spans="2:6" x14ac:dyDescent="0.25">
      <c r="B3153" s="20">
        <v>20120514</v>
      </c>
      <c r="C3153" s="19">
        <v>6668</v>
      </c>
      <c r="D3153" s="19">
        <v>6686</v>
      </c>
      <c r="E3153" s="19">
        <v>6564</v>
      </c>
      <c r="F3153" s="19">
        <v>6626</v>
      </c>
    </row>
    <row r="3154" spans="2:6" x14ac:dyDescent="0.25">
      <c r="B3154" s="20">
        <v>20120515</v>
      </c>
      <c r="C3154" s="19">
        <v>6621</v>
      </c>
      <c r="D3154" s="19">
        <v>6671</v>
      </c>
      <c r="E3154" s="19">
        <v>6511.5</v>
      </c>
      <c r="F3154" s="19">
        <v>6552.5</v>
      </c>
    </row>
    <row r="3155" spans="2:6" x14ac:dyDescent="0.25">
      <c r="B3155" s="20">
        <v>20120516</v>
      </c>
      <c r="C3155" s="19">
        <v>6485</v>
      </c>
      <c r="D3155" s="19">
        <v>6603</v>
      </c>
      <c r="E3155" s="19">
        <v>6456.5</v>
      </c>
      <c r="F3155" s="19">
        <v>6549</v>
      </c>
    </row>
    <row r="3156" spans="2:6" x14ac:dyDescent="0.25">
      <c r="B3156" s="20">
        <v>20120517</v>
      </c>
      <c r="C3156" s="19">
        <v>6558.5</v>
      </c>
      <c r="D3156" s="19">
        <v>6581.5</v>
      </c>
      <c r="E3156" s="19">
        <v>6419</v>
      </c>
      <c r="F3156" s="19">
        <v>6476.5</v>
      </c>
    </row>
    <row r="3157" spans="2:6" x14ac:dyDescent="0.25">
      <c r="B3157" s="20">
        <v>20120518</v>
      </c>
      <c r="C3157" s="19">
        <v>6383</v>
      </c>
      <c r="D3157" s="19">
        <v>6496</v>
      </c>
      <c r="E3157" s="19">
        <v>6379.5</v>
      </c>
      <c r="F3157" s="19">
        <v>6432.5</v>
      </c>
    </row>
    <row r="3158" spans="2:6" x14ac:dyDescent="0.25">
      <c r="B3158" s="20">
        <v>20120521</v>
      </c>
      <c r="C3158" s="19">
        <v>6431</v>
      </c>
      <c r="D3158" s="19">
        <v>6527</v>
      </c>
      <c r="E3158" s="19">
        <v>6401</v>
      </c>
      <c r="F3158" s="19">
        <v>6495.5</v>
      </c>
    </row>
    <row r="3159" spans="2:6" x14ac:dyDescent="0.25">
      <c r="B3159" s="20">
        <v>20120522</v>
      </c>
      <c r="C3159" s="19">
        <v>6532.5</v>
      </c>
      <c r="D3159" s="19">
        <v>6605.5</v>
      </c>
      <c r="E3159" s="19">
        <v>6508.5</v>
      </c>
      <c r="F3159" s="19">
        <v>6595.5</v>
      </c>
    </row>
    <row r="3160" spans="2:6" x14ac:dyDescent="0.25">
      <c r="B3160" s="20">
        <v>20120523</v>
      </c>
      <c r="C3160" s="19">
        <v>6494</v>
      </c>
      <c r="D3160" s="19">
        <v>6533.5</v>
      </c>
      <c r="E3160" s="19">
        <v>6417</v>
      </c>
      <c r="F3160" s="19">
        <v>6442.5</v>
      </c>
    </row>
    <row r="3161" spans="2:6" x14ac:dyDescent="0.25">
      <c r="B3161" s="20">
        <v>20120524</v>
      </c>
      <c r="C3161" s="19">
        <v>6508</v>
      </c>
      <c r="D3161" s="19">
        <v>6514</v>
      </c>
      <c r="E3161" s="19">
        <v>6401</v>
      </c>
      <c r="F3161" s="19">
        <v>6481.5</v>
      </c>
    </row>
    <row r="3162" spans="2:6" x14ac:dyDescent="0.25">
      <c r="B3162" s="20">
        <v>20120525</v>
      </c>
      <c r="C3162" s="19">
        <v>6450.5</v>
      </c>
      <c r="D3162" s="19">
        <v>6567</v>
      </c>
      <c r="E3162" s="19">
        <v>6437</v>
      </c>
      <c r="F3162" s="19">
        <v>6502.5</v>
      </c>
    </row>
    <row r="3163" spans="2:6" x14ac:dyDescent="0.25">
      <c r="B3163" s="20">
        <v>20120528</v>
      </c>
      <c r="C3163" s="19">
        <v>6558</v>
      </c>
      <c r="D3163" s="19">
        <v>6587.5</v>
      </c>
      <c r="E3163" s="19">
        <v>6469.5</v>
      </c>
      <c r="F3163" s="19">
        <v>6481.5</v>
      </c>
    </row>
    <row r="3164" spans="2:6" x14ac:dyDescent="0.25">
      <c r="B3164" s="20">
        <v>20120529</v>
      </c>
      <c r="C3164" s="19">
        <v>6530.5</v>
      </c>
      <c r="D3164" s="19">
        <v>6601.5</v>
      </c>
      <c r="E3164" s="19">
        <v>6492.5</v>
      </c>
      <c r="F3164" s="19">
        <v>6559</v>
      </c>
    </row>
    <row r="3165" spans="2:6" x14ac:dyDescent="0.25">
      <c r="B3165" s="20">
        <v>20120530</v>
      </c>
      <c r="C3165" s="19">
        <v>6537</v>
      </c>
      <c r="D3165" s="19">
        <v>6554</v>
      </c>
      <c r="E3165" s="19">
        <v>6416.5</v>
      </c>
      <c r="F3165" s="19">
        <v>6441.5</v>
      </c>
    </row>
    <row r="3166" spans="2:6" x14ac:dyDescent="0.25">
      <c r="B3166" s="20">
        <v>20120531</v>
      </c>
      <c r="C3166" s="19">
        <v>6447</v>
      </c>
      <c r="D3166" s="19">
        <v>6481.5</v>
      </c>
      <c r="E3166" s="19">
        <v>6366.5</v>
      </c>
      <c r="F3166" s="19">
        <v>6397</v>
      </c>
    </row>
    <row r="3167" spans="2:6" x14ac:dyDescent="0.25">
      <c r="B3167" s="20">
        <v>20120601</v>
      </c>
      <c r="C3167" s="19">
        <v>6403</v>
      </c>
      <c r="D3167" s="19">
        <v>6419.5</v>
      </c>
      <c r="E3167" s="19">
        <v>6166.5</v>
      </c>
      <c r="F3167" s="19">
        <v>6222.5</v>
      </c>
    </row>
    <row r="3168" spans="2:6" x14ac:dyDescent="0.25">
      <c r="B3168" s="20">
        <v>20120604</v>
      </c>
      <c r="C3168" s="19">
        <v>6138</v>
      </c>
      <c r="D3168" s="19">
        <v>6190</v>
      </c>
      <c r="E3168" s="19">
        <v>6100</v>
      </c>
      <c r="F3168" s="19">
        <v>6137.5</v>
      </c>
    </row>
    <row r="3169" spans="2:6" x14ac:dyDescent="0.25">
      <c r="B3169" s="20">
        <v>20120605</v>
      </c>
      <c r="C3169" s="19">
        <v>6169.5</v>
      </c>
      <c r="D3169" s="19">
        <v>6185</v>
      </c>
      <c r="E3169" s="19">
        <v>6071</v>
      </c>
      <c r="F3169" s="19">
        <v>6124.5</v>
      </c>
    </row>
    <row r="3170" spans="2:6" x14ac:dyDescent="0.25">
      <c r="B3170" s="20">
        <v>20120606</v>
      </c>
      <c r="C3170" s="19">
        <v>6186.5</v>
      </c>
      <c r="D3170" s="19">
        <v>6294</v>
      </c>
      <c r="E3170" s="19">
        <v>6152.5</v>
      </c>
      <c r="F3170" s="19">
        <v>6259</v>
      </c>
    </row>
    <row r="3171" spans="2:6" x14ac:dyDescent="0.25">
      <c r="B3171" s="20">
        <v>20120607</v>
      </c>
      <c r="C3171" s="19">
        <v>6304</v>
      </c>
      <c r="D3171" s="19">
        <v>6390.5</v>
      </c>
      <c r="E3171" s="19">
        <v>6257</v>
      </c>
      <c r="F3171" s="19">
        <v>6296.5</v>
      </c>
    </row>
    <row r="3172" spans="2:6" x14ac:dyDescent="0.25">
      <c r="B3172" s="20">
        <v>20120608</v>
      </c>
      <c r="C3172" s="19">
        <v>6252.5</v>
      </c>
      <c r="D3172" s="19">
        <v>6329.5</v>
      </c>
      <c r="E3172" s="19">
        <v>6210.5</v>
      </c>
      <c r="F3172" s="19">
        <v>6283</v>
      </c>
    </row>
    <row r="3173" spans="2:6" x14ac:dyDescent="0.25">
      <c r="B3173" s="20">
        <v>20120611</v>
      </c>
      <c r="C3173" s="19">
        <v>6462</v>
      </c>
      <c r="D3173" s="19">
        <v>6480</v>
      </c>
      <c r="E3173" s="19">
        <v>6256</v>
      </c>
      <c r="F3173" s="19">
        <v>6295</v>
      </c>
    </row>
    <row r="3174" spans="2:6" x14ac:dyDescent="0.25">
      <c r="B3174" s="20">
        <v>20120612</v>
      </c>
      <c r="C3174" s="19">
        <v>6285</v>
      </c>
      <c r="D3174" s="19">
        <v>6371</v>
      </c>
      <c r="E3174" s="19">
        <v>6241</v>
      </c>
      <c r="F3174" s="19">
        <v>6325</v>
      </c>
    </row>
    <row r="3175" spans="2:6" x14ac:dyDescent="0.25">
      <c r="B3175" s="20">
        <v>20120613</v>
      </c>
      <c r="C3175" s="19">
        <v>6334.5</v>
      </c>
      <c r="D3175" s="19">
        <v>6380</v>
      </c>
      <c r="E3175" s="19">
        <v>6251</v>
      </c>
      <c r="F3175" s="19">
        <v>6290.5</v>
      </c>
    </row>
    <row r="3176" spans="2:6" x14ac:dyDescent="0.25">
      <c r="B3176" s="20">
        <v>20120614</v>
      </c>
      <c r="C3176" s="19">
        <v>6305</v>
      </c>
      <c r="D3176" s="19">
        <v>6326.5</v>
      </c>
      <c r="E3176" s="19">
        <v>6235</v>
      </c>
      <c r="F3176" s="19">
        <v>6294.5</v>
      </c>
    </row>
    <row r="3177" spans="2:6" x14ac:dyDescent="0.25">
      <c r="B3177" s="20">
        <v>20120615</v>
      </c>
      <c r="C3177" s="19">
        <v>6322</v>
      </c>
      <c r="D3177" s="19">
        <v>6425.5</v>
      </c>
      <c r="E3177" s="19">
        <v>6310.5</v>
      </c>
      <c r="F3177" s="19">
        <v>6385</v>
      </c>
    </row>
    <row r="3178" spans="2:6" x14ac:dyDescent="0.25">
      <c r="B3178" s="20">
        <v>20120618</v>
      </c>
      <c r="C3178" s="19">
        <v>6475.5</v>
      </c>
      <c r="D3178" s="19">
        <v>6493</v>
      </c>
      <c r="E3178" s="19">
        <v>6379</v>
      </c>
      <c r="F3178" s="19">
        <v>6401.5</v>
      </c>
    </row>
    <row r="3179" spans="2:6" x14ac:dyDescent="0.25">
      <c r="B3179" s="20">
        <v>20120619</v>
      </c>
      <c r="C3179" s="19">
        <v>6400.5</v>
      </c>
      <c r="D3179" s="19">
        <v>6538</v>
      </c>
      <c r="E3179" s="19">
        <v>6389.5</v>
      </c>
      <c r="F3179" s="19">
        <v>6518</v>
      </c>
    </row>
    <row r="3180" spans="2:6" x14ac:dyDescent="0.25">
      <c r="B3180" s="20">
        <v>20120620</v>
      </c>
      <c r="C3180" s="19">
        <v>6478.5</v>
      </c>
      <c r="D3180" s="19">
        <v>6577.5</v>
      </c>
      <c r="E3180" s="19">
        <v>6474.5</v>
      </c>
      <c r="F3180" s="19">
        <v>6547.5</v>
      </c>
    </row>
    <row r="3181" spans="2:6" x14ac:dyDescent="0.25">
      <c r="B3181" s="20">
        <v>20120621</v>
      </c>
      <c r="C3181" s="19">
        <v>6516.5</v>
      </c>
      <c r="D3181" s="19">
        <v>6585</v>
      </c>
      <c r="E3181" s="19">
        <v>6420.5</v>
      </c>
      <c r="F3181" s="19">
        <v>6509</v>
      </c>
    </row>
    <row r="3182" spans="2:6" x14ac:dyDescent="0.25">
      <c r="B3182" s="20">
        <v>20120622</v>
      </c>
      <c r="C3182" s="19">
        <v>6458.5</v>
      </c>
      <c r="D3182" s="19">
        <v>6476</v>
      </c>
      <c r="E3182" s="19">
        <v>6412</v>
      </c>
      <c r="F3182" s="19">
        <v>6414.5</v>
      </c>
    </row>
    <row r="3183" spans="2:6" x14ac:dyDescent="0.25">
      <c r="B3183" s="20">
        <v>20120625</v>
      </c>
      <c r="C3183" s="19">
        <v>6417</v>
      </c>
      <c r="D3183" s="19">
        <v>6423.5</v>
      </c>
      <c r="E3183" s="19">
        <v>6274</v>
      </c>
      <c r="F3183" s="19">
        <v>6303.5</v>
      </c>
    </row>
    <row r="3184" spans="2:6" x14ac:dyDescent="0.25">
      <c r="B3184" s="20">
        <v>20120626</v>
      </c>
      <c r="C3184" s="19">
        <v>6319</v>
      </c>
      <c r="D3184" s="19">
        <v>6337.5</v>
      </c>
      <c r="E3184" s="19">
        <v>6264</v>
      </c>
      <c r="F3184" s="19">
        <v>6295</v>
      </c>
    </row>
    <row r="3185" spans="2:6" x14ac:dyDescent="0.25">
      <c r="B3185" s="20">
        <v>20120627</v>
      </c>
      <c r="C3185" s="19">
        <v>6318</v>
      </c>
      <c r="D3185" s="19">
        <v>6401.5</v>
      </c>
      <c r="E3185" s="19">
        <v>6288</v>
      </c>
      <c r="F3185" s="19">
        <v>6373</v>
      </c>
    </row>
    <row r="3186" spans="2:6" x14ac:dyDescent="0.25">
      <c r="B3186" s="20">
        <v>20120628</v>
      </c>
      <c r="C3186" s="19">
        <v>6403.5</v>
      </c>
      <c r="D3186" s="19">
        <v>6403.5</v>
      </c>
      <c r="E3186" s="19">
        <v>6251.5</v>
      </c>
      <c r="F3186" s="19">
        <v>6304.5</v>
      </c>
    </row>
    <row r="3187" spans="2:6" x14ac:dyDescent="0.25">
      <c r="B3187" s="20">
        <v>20120629</v>
      </c>
      <c r="C3187" s="19">
        <v>6443.5</v>
      </c>
      <c r="D3187" s="19">
        <v>6592</v>
      </c>
      <c r="E3187" s="19">
        <v>6417.5</v>
      </c>
      <c r="F3187" s="19">
        <v>6565</v>
      </c>
    </row>
    <row r="3188" spans="2:6" x14ac:dyDescent="0.25">
      <c r="B3188" s="20">
        <v>20120702</v>
      </c>
      <c r="C3188" s="19">
        <v>6598.5</v>
      </c>
      <c r="D3188" s="19">
        <v>6700.5</v>
      </c>
      <c r="E3188" s="19">
        <v>6548.5</v>
      </c>
      <c r="F3188" s="19">
        <v>6642.5</v>
      </c>
    </row>
    <row r="3189" spans="2:6" x14ac:dyDescent="0.25">
      <c r="B3189" s="20">
        <v>20120703</v>
      </c>
      <c r="C3189" s="19">
        <v>6675.5</v>
      </c>
      <c r="D3189" s="19">
        <v>6750.5</v>
      </c>
      <c r="E3189" s="19">
        <v>6661</v>
      </c>
      <c r="F3189" s="19">
        <v>6730.5</v>
      </c>
    </row>
    <row r="3190" spans="2:6" x14ac:dyDescent="0.25">
      <c r="B3190" s="20">
        <v>20120704</v>
      </c>
      <c r="C3190" s="19">
        <v>6746</v>
      </c>
      <c r="D3190" s="19">
        <v>6746</v>
      </c>
      <c r="E3190" s="19">
        <v>6681.5</v>
      </c>
      <c r="F3190" s="19">
        <v>6715</v>
      </c>
    </row>
    <row r="3191" spans="2:6" x14ac:dyDescent="0.25">
      <c r="B3191" s="20">
        <v>20120705</v>
      </c>
      <c r="C3191" s="19">
        <v>6711</v>
      </c>
      <c r="D3191" s="19">
        <v>6801</v>
      </c>
      <c r="E3191" s="19">
        <v>6631.5</v>
      </c>
      <c r="F3191" s="19">
        <v>6691.5</v>
      </c>
    </row>
    <row r="3192" spans="2:6" x14ac:dyDescent="0.25">
      <c r="B3192" s="20">
        <v>20120706</v>
      </c>
      <c r="C3192" s="19">
        <v>6670.5</v>
      </c>
      <c r="D3192" s="19">
        <v>6690.5</v>
      </c>
      <c r="E3192" s="19">
        <v>6559.5</v>
      </c>
      <c r="F3192" s="19">
        <v>6568</v>
      </c>
    </row>
    <row r="3193" spans="2:6" x14ac:dyDescent="0.25">
      <c r="B3193" s="20">
        <v>20120709</v>
      </c>
      <c r="C3193" s="19">
        <v>6559.5</v>
      </c>
      <c r="D3193" s="19">
        <v>6578.5</v>
      </c>
      <c r="E3193" s="19">
        <v>6531.5</v>
      </c>
      <c r="F3193" s="19">
        <v>6553</v>
      </c>
    </row>
    <row r="3194" spans="2:6" x14ac:dyDescent="0.25">
      <c r="B3194" s="20">
        <v>20120710</v>
      </c>
      <c r="C3194" s="19">
        <v>6548</v>
      </c>
      <c r="D3194" s="19">
        <v>6648</v>
      </c>
      <c r="E3194" s="19">
        <v>6504</v>
      </c>
      <c r="F3194" s="19">
        <v>6603.5</v>
      </c>
    </row>
    <row r="3195" spans="2:6" x14ac:dyDescent="0.25">
      <c r="B3195" s="20">
        <v>20120711</v>
      </c>
      <c r="C3195" s="19">
        <v>6572.5</v>
      </c>
      <c r="D3195" s="19">
        <v>6657</v>
      </c>
      <c r="E3195" s="19">
        <v>6555</v>
      </c>
      <c r="F3195" s="19">
        <v>6605</v>
      </c>
    </row>
    <row r="3196" spans="2:6" x14ac:dyDescent="0.25">
      <c r="B3196" s="20">
        <v>20120712</v>
      </c>
      <c r="C3196" s="19">
        <v>6581.5</v>
      </c>
      <c r="D3196" s="19">
        <v>6616.5</v>
      </c>
      <c r="E3196" s="19">
        <v>6520.5</v>
      </c>
      <c r="F3196" s="19">
        <v>6578.5</v>
      </c>
    </row>
    <row r="3197" spans="2:6" x14ac:dyDescent="0.25">
      <c r="B3197" s="20">
        <v>20120713</v>
      </c>
      <c r="C3197" s="19">
        <v>6617.5</v>
      </c>
      <c r="D3197" s="19">
        <v>6731</v>
      </c>
      <c r="E3197" s="19">
        <v>6591</v>
      </c>
      <c r="F3197" s="19">
        <v>6696</v>
      </c>
    </row>
    <row r="3198" spans="2:6" x14ac:dyDescent="0.25">
      <c r="B3198" s="20">
        <v>20120716</v>
      </c>
      <c r="C3198" s="19">
        <v>6708.5</v>
      </c>
      <c r="D3198" s="19">
        <v>6732</v>
      </c>
      <c r="E3198" s="19">
        <v>6664</v>
      </c>
      <c r="F3198" s="19">
        <v>6729.5</v>
      </c>
    </row>
    <row r="3199" spans="2:6" x14ac:dyDescent="0.25">
      <c r="B3199" s="20">
        <v>20120717</v>
      </c>
      <c r="C3199" s="19">
        <v>6740</v>
      </c>
      <c r="D3199" s="19">
        <v>6783.5</v>
      </c>
      <c r="E3199" s="19">
        <v>6695.5</v>
      </c>
      <c r="F3199" s="19">
        <v>6721.5</v>
      </c>
    </row>
    <row r="3200" spans="2:6" x14ac:dyDescent="0.25">
      <c r="B3200" s="20">
        <v>20120718</v>
      </c>
      <c r="C3200" s="19">
        <v>6743.5</v>
      </c>
      <c r="D3200" s="19">
        <v>6852</v>
      </c>
      <c r="E3200" s="19">
        <v>6733</v>
      </c>
      <c r="F3200" s="19">
        <v>6835</v>
      </c>
    </row>
    <row r="3201" spans="2:6" x14ac:dyDescent="0.25">
      <c r="B3201" s="20">
        <v>20120719</v>
      </c>
      <c r="C3201" s="19">
        <v>6866.5</v>
      </c>
      <c r="D3201" s="19">
        <v>6930</v>
      </c>
      <c r="E3201" s="19">
        <v>6852.5</v>
      </c>
      <c r="F3201" s="19">
        <v>6906.5</v>
      </c>
    </row>
    <row r="3202" spans="2:6" x14ac:dyDescent="0.25">
      <c r="B3202" s="20">
        <v>20120720</v>
      </c>
      <c r="C3202" s="19">
        <v>6895.5</v>
      </c>
      <c r="D3202" s="19">
        <v>6935</v>
      </c>
      <c r="E3202" s="19">
        <v>6774.5</v>
      </c>
      <c r="F3202" s="19">
        <v>6787</v>
      </c>
    </row>
    <row r="3203" spans="2:6" x14ac:dyDescent="0.25">
      <c r="B3203" s="20">
        <v>20120723</v>
      </c>
      <c r="C3203" s="19">
        <v>6699.5</v>
      </c>
      <c r="D3203" s="19">
        <v>6729</v>
      </c>
      <c r="E3203" s="19">
        <v>6524.5</v>
      </c>
      <c r="F3203" s="19">
        <v>6580.5</v>
      </c>
    </row>
    <row r="3204" spans="2:6" x14ac:dyDescent="0.25">
      <c r="B3204" s="20">
        <v>20120724</v>
      </c>
      <c r="C3204" s="19">
        <v>6593.5</v>
      </c>
      <c r="D3204" s="19">
        <v>6611</v>
      </c>
      <c r="E3204" s="19">
        <v>6467.5</v>
      </c>
      <c r="F3204" s="19">
        <v>6559</v>
      </c>
    </row>
    <row r="3205" spans="2:6" x14ac:dyDescent="0.25">
      <c r="B3205" s="20">
        <v>20120725</v>
      </c>
      <c r="C3205" s="19">
        <v>6498.5</v>
      </c>
      <c r="D3205" s="19">
        <v>6630.5</v>
      </c>
      <c r="E3205" s="19">
        <v>6495</v>
      </c>
      <c r="F3205" s="19">
        <v>6556</v>
      </c>
    </row>
    <row r="3206" spans="2:6" x14ac:dyDescent="0.25">
      <c r="B3206" s="20">
        <v>20120726</v>
      </c>
      <c r="C3206" s="19">
        <v>6561</v>
      </c>
      <c r="D3206" s="19">
        <v>6751</v>
      </c>
      <c r="E3206" s="19">
        <v>6476.5</v>
      </c>
      <c r="F3206" s="19">
        <v>6728.5</v>
      </c>
    </row>
    <row r="3207" spans="2:6" x14ac:dyDescent="0.25">
      <c r="B3207" s="20">
        <v>20120727</v>
      </c>
      <c r="C3207" s="19">
        <v>6766</v>
      </c>
      <c r="D3207" s="19">
        <v>6971</v>
      </c>
      <c r="E3207" s="19">
        <v>6667</v>
      </c>
      <c r="F3207" s="19">
        <v>6836</v>
      </c>
    </row>
    <row r="3208" spans="2:6" x14ac:dyDescent="0.25">
      <c r="B3208" s="20">
        <v>20120730</v>
      </c>
      <c r="C3208" s="19">
        <v>6910</v>
      </c>
      <c r="D3208" s="19">
        <v>6951.5</v>
      </c>
      <c r="E3208" s="19">
        <v>6856.5</v>
      </c>
      <c r="F3208" s="19">
        <v>6936</v>
      </c>
    </row>
    <row r="3209" spans="2:6" x14ac:dyDescent="0.25">
      <c r="B3209" s="20">
        <v>20120731</v>
      </c>
      <c r="C3209" s="19">
        <v>6964</v>
      </c>
      <c r="D3209" s="19">
        <v>6991.5</v>
      </c>
      <c r="E3209" s="19">
        <v>6908.5</v>
      </c>
      <c r="F3209" s="19">
        <v>6937.5</v>
      </c>
    </row>
    <row r="3210" spans="2:6" x14ac:dyDescent="0.25">
      <c r="B3210" s="20">
        <v>20120801</v>
      </c>
      <c r="C3210" s="19">
        <v>6930</v>
      </c>
      <c r="D3210" s="19">
        <v>6957</v>
      </c>
      <c r="E3210" s="19">
        <v>6879.5</v>
      </c>
      <c r="F3210" s="19">
        <v>6911.5</v>
      </c>
    </row>
    <row r="3211" spans="2:6" x14ac:dyDescent="0.25">
      <c r="B3211" s="20">
        <v>20120802</v>
      </c>
      <c r="C3211" s="19">
        <v>6920</v>
      </c>
      <c r="D3211" s="19">
        <v>7017.5</v>
      </c>
      <c r="E3211" s="19">
        <v>6705.5</v>
      </c>
      <c r="F3211" s="19">
        <v>6766.5</v>
      </c>
    </row>
    <row r="3212" spans="2:6" x14ac:dyDescent="0.25">
      <c r="B3212" s="20">
        <v>20120803</v>
      </c>
      <c r="C3212" s="19">
        <v>6765.5</v>
      </c>
      <c r="D3212" s="19">
        <v>7044</v>
      </c>
      <c r="E3212" s="19">
        <v>6760</v>
      </c>
      <c r="F3212" s="19">
        <v>7021</v>
      </c>
    </row>
    <row r="3213" spans="2:6" x14ac:dyDescent="0.25">
      <c r="B3213" s="20">
        <v>20120806</v>
      </c>
      <c r="C3213" s="19">
        <v>7022.5</v>
      </c>
      <c r="D3213" s="19">
        <v>7098.5</v>
      </c>
      <c r="E3213" s="19">
        <v>7000.5</v>
      </c>
      <c r="F3213" s="19">
        <v>7074.5</v>
      </c>
    </row>
    <row r="3214" spans="2:6" x14ac:dyDescent="0.25">
      <c r="B3214" s="20">
        <v>20120807</v>
      </c>
      <c r="C3214" s="19">
        <v>7063.5</v>
      </c>
      <c r="D3214" s="19">
        <v>7143.5</v>
      </c>
      <c r="E3214" s="19">
        <v>7050</v>
      </c>
      <c r="F3214" s="19">
        <v>7118</v>
      </c>
    </row>
    <row r="3215" spans="2:6" x14ac:dyDescent="0.25">
      <c r="B3215" s="20">
        <v>20120808</v>
      </c>
      <c r="C3215" s="19">
        <v>7112</v>
      </c>
      <c r="D3215" s="19">
        <v>7125.5</v>
      </c>
      <c r="E3215" s="19">
        <v>7061</v>
      </c>
      <c r="F3215" s="19">
        <v>7114.5</v>
      </c>
    </row>
    <row r="3216" spans="2:6" x14ac:dyDescent="0.25">
      <c r="B3216" s="20">
        <v>20120809</v>
      </c>
      <c r="C3216" s="19">
        <v>7135.5</v>
      </c>
      <c r="D3216" s="19">
        <v>7157.5</v>
      </c>
      <c r="E3216" s="19">
        <v>7044</v>
      </c>
      <c r="F3216" s="19">
        <v>7114</v>
      </c>
    </row>
    <row r="3217" spans="2:6" x14ac:dyDescent="0.25">
      <c r="B3217" s="20">
        <v>20120810</v>
      </c>
      <c r="C3217" s="19">
        <v>7079</v>
      </c>
      <c r="D3217" s="19">
        <v>7122</v>
      </c>
      <c r="E3217" s="19">
        <v>7044.5</v>
      </c>
      <c r="F3217" s="19">
        <v>7105</v>
      </c>
    </row>
    <row r="3218" spans="2:6" x14ac:dyDescent="0.25">
      <c r="B3218" s="20">
        <v>20120813</v>
      </c>
      <c r="C3218" s="19">
        <v>7093.5</v>
      </c>
      <c r="D3218" s="19">
        <v>7132.5</v>
      </c>
      <c r="E3218" s="19">
        <v>7035.5</v>
      </c>
      <c r="F3218" s="19">
        <v>7067.5</v>
      </c>
    </row>
    <row r="3219" spans="2:6" x14ac:dyDescent="0.25">
      <c r="B3219" s="20">
        <v>20120814</v>
      </c>
      <c r="C3219" s="19">
        <v>7116</v>
      </c>
      <c r="D3219" s="19">
        <v>7150.5</v>
      </c>
      <c r="E3219" s="19">
        <v>7092.5</v>
      </c>
      <c r="F3219" s="19">
        <v>7123</v>
      </c>
    </row>
    <row r="3220" spans="2:6" x14ac:dyDescent="0.25">
      <c r="B3220" s="20">
        <v>20120815</v>
      </c>
      <c r="C3220" s="19">
        <v>7097</v>
      </c>
      <c r="D3220" s="19">
        <v>7128.5</v>
      </c>
      <c r="E3220" s="19">
        <v>7061</v>
      </c>
      <c r="F3220" s="19">
        <v>7105.5</v>
      </c>
    </row>
    <row r="3221" spans="2:6" x14ac:dyDescent="0.25">
      <c r="B3221" s="20">
        <v>20120816</v>
      </c>
      <c r="C3221" s="19">
        <v>7137.5</v>
      </c>
      <c r="D3221" s="19">
        <v>7171.5</v>
      </c>
      <c r="E3221" s="19">
        <v>7082</v>
      </c>
      <c r="F3221" s="19">
        <v>7146</v>
      </c>
    </row>
    <row r="3222" spans="2:6" x14ac:dyDescent="0.25">
      <c r="B3222" s="20">
        <v>20120817</v>
      </c>
      <c r="C3222" s="19">
        <v>7163.5</v>
      </c>
      <c r="D3222" s="19">
        <v>7208.5</v>
      </c>
      <c r="E3222" s="19">
        <v>7153</v>
      </c>
      <c r="F3222" s="19">
        <v>7189</v>
      </c>
    </row>
    <row r="3223" spans="2:6" x14ac:dyDescent="0.25">
      <c r="B3223" s="20">
        <v>20120820</v>
      </c>
      <c r="C3223" s="19">
        <v>7200.5</v>
      </c>
      <c r="D3223" s="19">
        <v>7240.5</v>
      </c>
      <c r="E3223" s="19">
        <v>7163.5</v>
      </c>
      <c r="F3223" s="19">
        <v>7188.5</v>
      </c>
    </row>
    <row r="3224" spans="2:6" x14ac:dyDescent="0.25">
      <c r="B3224" s="20">
        <v>20120821</v>
      </c>
      <c r="C3224" s="19">
        <v>7202.5</v>
      </c>
      <c r="D3224" s="19">
        <v>7261.5</v>
      </c>
      <c r="E3224" s="19">
        <v>7195.5</v>
      </c>
      <c r="F3224" s="19">
        <v>7246.5</v>
      </c>
    </row>
    <row r="3225" spans="2:6" x14ac:dyDescent="0.25">
      <c r="B3225" s="20">
        <v>20120822</v>
      </c>
      <c r="C3225" s="19">
        <v>7201</v>
      </c>
      <c r="D3225" s="19">
        <v>7215.5</v>
      </c>
      <c r="E3225" s="19">
        <v>7158.5</v>
      </c>
      <c r="F3225" s="19">
        <v>7176.5</v>
      </c>
    </row>
    <row r="3226" spans="2:6" x14ac:dyDescent="0.25">
      <c r="B3226" s="20">
        <v>20120823</v>
      </c>
      <c r="C3226" s="19">
        <v>7233</v>
      </c>
      <c r="D3226" s="19">
        <v>7236.5</v>
      </c>
      <c r="E3226" s="19">
        <v>7077</v>
      </c>
      <c r="F3226" s="19">
        <v>7116.5</v>
      </c>
    </row>
    <row r="3227" spans="2:6" x14ac:dyDescent="0.25">
      <c r="B3227" s="20">
        <v>20120824</v>
      </c>
      <c r="C3227" s="19">
        <v>7113.5</v>
      </c>
      <c r="D3227" s="19">
        <v>7146.5</v>
      </c>
      <c r="E3227" s="19">
        <v>7039</v>
      </c>
      <c r="F3227" s="19">
        <v>7131.5</v>
      </c>
    </row>
    <row r="3228" spans="2:6" x14ac:dyDescent="0.25">
      <c r="B3228" s="20">
        <v>20120827</v>
      </c>
      <c r="C3228" s="19">
        <v>7122</v>
      </c>
      <c r="D3228" s="19">
        <v>7205</v>
      </c>
      <c r="E3228" s="19">
        <v>7099.5</v>
      </c>
      <c r="F3228" s="19">
        <v>7198.5</v>
      </c>
    </row>
    <row r="3229" spans="2:6" x14ac:dyDescent="0.25">
      <c r="B3229" s="20">
        <v>20120828</v>
      </c>
      <c r="C3229" s="19">
        <v>7163.5</v>
      </c>
      <c r="D3229" s="19">
        <v>7185</v>
      </c>
      <c r="E3229" s="19">
        <v>7128.5</v>
      </c>
      <c r="F3229" s="19">
        <v>7157</v>
      </c>
    </row>
    <row r="3230" spans="2:6" x14ac:dyDescent="0.25">
      <c r="B3230" s="20">
        <v>20120829</v>
      </c>
      <c r="C3230" s="19">
        <v>7163.5</v>
      </c>
      <c r="D3230" s="19">
        <v>7186</v>
      </c>
      <c r="E3230" s="19">
        <v>7098.5</v>
      </c>
      <c r="F3230" s="19">
        <v>7154.5</v>
      </c>
    </row>
    <row r="3231" spans="2:6" x14ac:dyDescent="0.25">
      <c r="B3231" s="20">
        <v>20120830</v>
      </c>
      <c r="C3231" s="19">
        <v>7123.5</v>
      </c>
      <c r="D3231" s="19">
        <v>7135</v>
      </c>
      <c r="E3231" s="19">
        <v>7024</v>
      </c>
      <c r="F3231" s="19">
        <v>7061</v>
      </c>
    </row>
    <row r="3232" spans="2:6" x14ac:dyDescent="0.25">
      <c r="B3232" s="20">
        <v>20120831</v>
      </c>
      <c r="C3232" s="19">
        <v>7060.5</v>
      </c>
      <c r="D3232" s="19">
        <v>7167.5</v>
      </c>
      <c r="E3232" s="19">
        <v>7043.5</v>
      </c>
      <c r="F3232" s="19">
        <v>7123</v>
      </c>
    </row>
    <row r="3233" spans="2:6" x14ac:dyDescent="0.25">
      <c r="B3233" s="20">
        <v>20120903</v>
      </c>
      <c r="C3233" s="19">
        <v>7123</v>
      </c>
      <c r="D3233" s="19">
        <v>7173</v>
      </c>
      <c r="E3233" s="19">
        <v>7093.5</v>
      </c>
      <c r="F3233" s="19">
        <v>7165</v>
      </c>
    </row>
    <row r="3234" spans="2:6" x14ac:dyDescent="0.25">
      <c r="B3234" s="20">
        <v>20120904</v>
      </c>
      <c r="C3234" s="19">
        <v>7156</v>
      </c>
      <c r="D3234" s="19">
        <v>7172.5</v>
      </c>
      <c r="E3234" s="19">
        <v>7073</v>
      </c>
      <c r="F3234" s="19">
        <v>7095</v>
      </c>
    </row>
    <row r="3235" spans="2:6" x14ac:dyDescent="0.25">
      <c r="B3235" s="20">
        <v>20120905</v>
      </c>
      <c r="C3235" s="19">
        <v>7097</v>
      </c>
      <c r="D3235" s="19">
        <v>7157.5</v>
      </c>
      <c r="E3235" s="19">
        <v>7046</v>
      </c>
      <c r="F3235" s="19">
        <v>7120</v>
      </c>
    </row>
    <row r="3236" spans="2:6" x14ac:dyDescent="0.25">
      <c r="B3236" s="20">
        <v>20120906</v>
      </c>
      <c r="C3236" s="19">
        <v>7144</v>
      </c>
      <c r="D3236" s="19">
        <v>7328</v>
      </c>
      <c r="E3236" s="19">
        <v>7131</v>
      </c>
      <c r="F3236" s="19">
        <v>7312</v>
      </c>
    </row>
    <row r="3237" spans="2:6" x14ac:dyDescent="0.25">
      <c r="B3237" s="20">
        <v>20120907</v>
      </c>
      <c r="C3237" s="19">
        <v>7319.5</v>
      </c>
      <c r="D3237" s="19">
        <v>7403.5</v>
      </c>
      <c r="E3237" s="19">
        <v>7318.5</v>
      </c>
      <c r="F3237" s="19">
        <v>7376</v>
      </c>
    </row>
    <row r="3238" spans="2:6" x14ac:dyDescent="0.25">
      <c r="B3238" s="20">
        <v>20120910</v>
      </c>
      <c r="C3238" s="19">
        <v>7361.5</v>
      </c>
      <c r="D3238" s="19">
        <v>7388.5</v>
      </c>
      <c r="E3238" s="19">
        <v>7339</v>
      </c>
      <c r="F3238" s="19">
        <v>7369.5</v>
      </c>
    </row>
    <row r="3239" spans="2:6" x14ac:dyDescent="0.25">
      <c r="B3239" s="20">
        <v>20120911</v>
      </c>
      <c r="C3239" s="19">
        <v>7335.5</v>
      </c>
      <c r="D3239" s="19">
        <v>7468.5</v>
      </c>
      <c r="E3239" s="19">
        <v>7327</v>
      </c>
      <c r="F3239" s="19">
        <v>7466.5</v>
      </c>
    </row>
    <row r="3240" spans="2:6" x14ac:dyDescent="0.25">
      <c r="B3240" s="20">
        <v>20120912</v>
      </c>
      <c r="C3240" s="19">
        <v>7466.5</v>
      </c>
      <c r="D3240" s="19">
        <v>7565</v>
      </c>
      <c r="E3240" s="19">
        <v>7460.5</v>
      </c>
      <c r="F3240" s="19">
        <v>7505.5</v>
      </c>
    </row>
    <row r="3241" spans="2:6" x14ac:dyDescent="0.25">
      <c r="B3241" s="20">
        <v>20120913</v>
      </c>
      <c r="C3241" s="19">
        <v>7493.5</v>
      </c>
      <c r="D3241" s="19">
        <v>7559.5</v>
      </c>
      <c r="E3241" s="19">
        <v>7433</v>
      </c>
      <c r="F3241" s="19">
        <v>7468</v>
      </c>
    </row>
    <row r="3242" spans="2:6" x14ac:dyDescent="0.25">
      <c r="B3242" s="20">
        <v>20120914</v>
      </c>
      <c r="C3242" s="19">
        <v>7575</v>
      </c>
      <c r="D3242" s="19">
        <v>7601</v>
      </c>
      <c r="E3242" s="19">
        <v>7535.5</v>
      </c>
      <c r="F3242" s="19">
        <v>7564</v>
      </c>
    </row>
    <row r="3243" spans="2:6" x14ac:dyDescent="0.25">
      <c r="B3243" s="20">
        <v>20120917</v>
      </c>
      <c r="C3243" s="19">
        <v>7535.5</v>
      </c>
      <c r="D3243" s="19">
        <v>7569.5</v>
      </c>
      <c r="E3243" s="19">
        <v>7523</v>
      </c>
      <c r="F3243" s="19">
        <v>7552</v>
      </c>
    </row>
    <row r="3244" spans="2:6" x14ac:dyDescent="0.25">
      <c r="B3244" s="20">
        <v>20120918</v>
      </c>
      <c r="C3244" s="19">
        <v>7540.5</v>
      </c>
      <c r="D3244" s="19">
        <v>7543</v>
      </c>
      <c r="E3244" s="19">
        <v>7458.5</v>
      </c>
      <c r="F3244" s="19">
        <v>7522.5</v>
      </c>
    </row>
    <row r="3245" spans="2:6" x14ac:dyDescent="0.25">
      <c r="B3245" s="20">
        <v>20120919</v>
      </c>
      <c r="C3245" s="19">
        <v>7547.5</v>
      </c>
      <c r="D3245" s="19">
        <v>7556</v>
      </c>
      <c r="E3245" s="19">
        <v>7479.5</v>
      </c>
      <c r="F3245" s="19">
        <v>7546</v>
      </c>
    </row>
    <row r="3246" spans="2:6" x14ac:dyDescent="0.25">
      <c r="B3246" s="20">
        <v>20120920</v>
      </c>
      <c r="C3246" s="19">
        <v>7509</v>
      </c>
      <c r="D3246" s="19">
        <v>7555</v>
      </c>
      <c r="E3246" s="19">
        <v>7466</v>
      </c>
      <c r="F3246" s="19">
        <v>7536.5</v>
      </c>
    </row>
    <row r="3247" spans="2:6" x14ac:dyDescent="0.25">
      <c r="B3247" s="20">
        <v>20120921</v>
      </c>
      <c r="C3247" s="19">
        <v>7576.5</v>
      </c>
      <c r="D3247" s="19">
        <v>7633</v>
      </c>
      <c r="E3247" s="19">
        <v>7544</v>
      </c>
      <c r="F3247" s="19">
        <v>7606</v>
      </c>
    </row>
    <row r="3248" spans="2:6" x14ac:dyDescent="0.25">
      <c r="B3248" s="20">
        <v>20120924</v>
      </c>
      <c r="C3248" s="19">
        <v>7571.5</v>
      </c>
      <c r="D3248" s="19">
        <v>7595</v>
      </c>
      <c r="E3248" s="19">
        <v>7539.5</v>
      </c>
      <c r="F3248" s="19">
        <v>7568</v>
      </c>
    </row>
    <row r="3249" spans="2:6" x14ac:dyDescent="0.25">
      <c r="B3249" s="20">
        <v>20120925</v>
      </c>
      <c r="C3249" s="19">
        <v>7584</v>
      </c>
      <c r="D3249" s="19">
        <v>7593</v>
      </c>
      <c r="E3249" s="19">
        <v>7501</v>
      </c>
      <c r="F3249" s="19">
        <v>7575.5</v>
      </c>
    </row>
    <row r="3250" spans="2:6" x14ac:dyDescent="0.25">
      <c r="B3250" s="20">
        <v>20120926</v>
      </c>
      <c r="C3250" s="19">
        <v>7517</v>
      </c>
      <c r="D3250" s="19">
        <v>7525.5</v>
      </c>
      <c r="E3250" s="19">
        <v>7408</v>
      </c>
      <c r="F3250" s="19">
        <v>7444</v>
      </c>
    </row>
    <row r="3251" spans="2:6" x14ac:dyDescent="0.25">
      <c r="B3251" s="20">
        <v>20120927</v>
      </c>
      <c r="C3251" s="19">
        <v>7480.5</v>
      </c>
      <c r="D3251" s="19">
        <v>7500.5</v>
      </c>
      <c r="E3251" s="19">
        <v>7421</v>
      </c>
      <c r="F3251" s="19">
        <v>7441</v>
      </c>
    </row>
    <row r="3252" spans="2:6" x14ac:dyDescent="0.25">
      <c r="B3252" s="20">
        <v>20120928</v>
      </c>
      <c r="C3252" s="19">
        <v>7497</v>
      </c>
      <c r="D3252" s="19">
        <v>7504</v>
      </c>
      <c r="E3252" s="19">
        <v>7369.5</v>
      </c>
      <c r="F3252" s="19">
        <v>7388</v>
      </c>
    </row>
    <row r="3253" spans="2:6" x14ac:dyDescent="0.25">
      <c r="B3253" s="20">
        <v>20121001</v>
      </c>
      <c r="C3253" s="19">
        <v>7360.5</v>
      </c>
      <c r="D3253" s="19">
        <v>7493</v>
      </c>
      <c r="E3253" s="19">
        <v>7359</v>
      </c>
      <c r="F3253" s="19">
        <v>7483</v>
      </c>
    </row>
    <row r="3254" spans="2:6" x14ac:dyDescent="0.25">
      <c r="B3254" s="20">
        <v>20121002</v>
      </c>
      <c r="C3254" s="19">
        <v>7435.5</v>
      </c>
      <c r="D3254" s="19">
        <v>7527.5</v>
      </c>
      <c r="E3254" s="19">
        <v>7418.5</v>
      </c>
      <c r="F3254" s="19">
        <v>7462</v>
      </c>
    </row>
    <row r="3255" spans="2:6" x14ac:dyDescent="0.25">
      <c r="B3255" s="20">
        <v>20121003</v>
      </c>
      <c r="C3255" s="19">
        <v>7457.5</v>
      </c>
      <c r="D3255" s="19">
        <v>7493</v>
      </c>
      <c r="E3255" s="19">
        <v>7424.5</v>
      </c>
      <c r="F3255" s="19">
        <v>7477.5</v>
      </c>
    </row>
    <row r="3256" spans="2:6" x14ac:dyDescent="0.25">
      <c r="B3256" s="20">
        <v>20121004</v>
      </c>
      <c r="C3256" s="19">
        <v>7502</v>
      </c>
      <c r="D3256" s="19">
        <v>7527.5</v>
      </c>
      <c r="E3256" s="19">
        <v>7434.5</v>
      </c>
      <c r="F3256" s="19">
        <v>7453.5</v>
      </c>
    </row>
    <row r="3257" spans="2:6" x14ac:dyDescent="0.25">
      <c r="B3257" s="20">
        <v>20121005</v>
      </c>
      <c r="C3257" s="19">
        <v>7487.5</v>
      </c>
      <c r="D3257" s="19">
        <v>7562</v>
      </c>
      <c r="E3257" s="19">
        <v>7464.5</v>
      </c>
      <c r="F3257" s="19">
        <v>7542</v>
      </c>
    </row>
    <row r="3258" spans="2:6" x14ac:dyDescent="0.25">
      <c r="B3258" s="20">
        <v>20121008</v>
      </c>
      <c r="C3258" s="19">
        <v>7502</v>
      </c>
      <c r="D3258" s="19">
        <v>7508.5</v>
      </c>
      <c r="E3258" s="19">
        <v>7436.5</v>
      </c>
      <c r="F3258" s="19">
        <v>7449.5</v>
      </c>
    </row>
    <row r="3259" spans="2:6" x14ac:dyDescent="0.25">
      <c r="B3259" s="20">
        <v>20121009</v>
      </c>
      <c r="C3259" s="19">
        <v>7477.5</v>
      </c>
      <c r="D3259" s="19">
        <v>7478.5</v>
      </c>
      <c r="E3259" s="19">
        <v>7370.5</v>
      </c>
      <c r="F3259" s="19">
        <v>7377.5</v>
      </c>
    </row>
    <row r="3260" spans="2:6" x14ac:dyDescent="0.25">
      <c r="B3260" s="20">
        <v>20121010</v>
      </c>
      <c r="C3260" s="19">
        <v>7374.5</v>
      </c>
      <c r="D3260" s="19">
        <v>7398.5</v>
      </c>
      <c r="E3260" s="19">
        <v>7335</v>
      </c>
      <c r="F3260" s="19">
        <v>7367</v>
      </c>
    </row>
    <row r="3261" spans="2:6" x14ac:dyDescent="0.25">
      <c r="B3261" s="20">
        <v>20121011</v>
      </c>
      <c r="C3261" s="19">
        <v>7343</v>
      </c>
      <c r="D3261" s="19">
        <v>7458</v>
      </c>
      <c r="E3261" s="19">
        <v>7332.5</v>
      </c>
      <c r="F3261" s="19">
        <v>7435</v>
      </c>
    </row>
    <row r="3262" spans="2:6" x14ac:dyDescent="0.25">
      <c r="B3262" s="20">
        <v>20121012</v>
      </c>
      <c r="C3262" s="19">
        <v>7420</v>
      </c>
      <c r="D3262" s="19">
        <v>7444</v>
      </c>
      <c r="E3262" s="19">
        <v>7382</v>
      </c>
      <c r="F3262" s="19">
        <v>7395</v>
      </c>
    </row>
    <row r="3263" spans="2:6" x14ac:dyDescent="0.25">
      <c r="B3263" s="20">
        <v>20121015</v>
      </c>
      <c r="C3263" s="19">
        <v>7384.5</v>
      </c>
      <c r="D3263" s="19">
        <v>7455.5</v>
      </c>
      <c r="E3263" s="19">
        <v>7371.5</v>
      </c>
      <c r="F3263" s="19">
        <v>7414.5</v>
      </c>
    </row>
    <row r="3264" spans="2:6" x14ac:dyDescent="0.25">
      <c r="B3264" s="20">
        <v>20121016</v>
      </c>
      <c r="C3264" s="19">
        <v>7462.5</v>
      </c>
      <c r="D3264" s="19">
        <v>7543.5</v>
      </c>
      <c r="E3264" s="19">
        <v>7445.5</v>
      </c>
      <c r="F3264" s="19">
        <v>7530</v>
      </c>
    </row>
    <row r="3265" spans="2:6" x14ac:dyDescent="0.25">
      <c r="B3265" s="20">
        <v>20121017</v>
      </c>
      <c r="C3265" s="19">
        <v>7539.5</v>
      </c>
      <c r="D3265" s="19">
        <v>7554</v>
      </c>
      <c r="E3265" s="19">
        <v>7519</v>
      </c>
      <c r="F3265" s="19">
        <v>7548</v>
      </c>
    </row>
    <row r="3266" spans="2:6" x14ac:dyDescent="0.25">
      <c r="B3266" s="20">
        <v>20121018</v>
      </c>
      <c r="C3266" s="19">
        <v>7557.5</v>
      </c>
      <c r="D3266" s="19">
        <v>7599</v>
      </c>
      <c r="E3266" s="19">
        <v>7540.5</v>
      </c>
      <c r="F3266" s="19">
        <v>7590.5</v>
      </c>
    </row>
    <row r="3267" spans="2:6" x14ac:dyDescent="0.25">
      <c r="B3267" s="20">
        <v>20121019</v>
      </c>
      <c r="C3267" s="19">
        <v>7565.5</v>
      </c>
      <c r="D3267" s="19">
        <v>7583</v>
      </c>
      <c r="E3267" s="19">
        <v>7480</v>
      </c>
      <c r="F3267" s="19">
        <v>7517</v>
      </c>
    </row>
    <row r="3268" spans="2:6" x14ac:dyDescent="0.25">
      <c r="B3268" s="20">
        <v>20121022</v>
      </c>
      <c r="C3268" s="19">
        <v>7516</v>
      </c>
      <c r="D3268" s="19">
        <v>7542.5</v>
      </c>
      <c r="E3268" s="19">
        <v>7453</v>
      </c>
      <c r="F3268" s="19">
        <v>7473</v>
      </c>
    </row>
    <row r="3269" spans="2:6" x14ac:dyDescent="0.25">
      <c r="B3269" s="20">
        <v>20121023</v>
      </c>
      <c r="C3269" s="19">
        <v>7488</v>
      </c>
      <c r="D3269" s="19">
        <v>7496</v>
      </c>
      <c r="E3269" s="19">
        <v>7303.5</v>
      </c>
      <c r="F3269" s="19">
        <v>7327</v>
      </c>
    </row>
    <row r="3270" spans="2:6" x14ac:dyDescent="0.25">
      <c r="B3270" s="20">
        <v>20121024</v>
      </c>
      <c r="C3270" s="19">
        <v>7365</v>
      </c>
      <c r="D3270" s="19">
        <v>7367.5</v>
      </c>
      <c r="E3270" s="19">
        <v>7269.5</v>
      </c>
      <c r="F3270" s="19">
        <v>7345</v>
      </c>
    </row>
    <row r="3271" spans="2:6" x14ac:dyDescent="0.25">
      <c r="B3271" s="20">
        <v>20121025</v>
      </c>
      <c r="C3271" s="19">
        <v>7359.5</v>
      </c>
      <c r="D3271" s="19">
        <v>7409</v>
      </c>
      <c r="E3271" s="19">
        <v>7332.5</v>
      </c>
      <c r="F3271" s="19">
        <v>7348.5</v>
      </c>
    </row>
    <row r="3272" spans="2:6" x14ac:dyDescent="0.25">
      <c r="B3272" s="20">
        <v>20121026</v>
      </c>
      <c r="C3272" s="19">
        <v>7303</v>
      </c>
      <c r="D3272" s="19">
        <v>7408.5</v>
      </c>
      <c r="E3272" s="19">
        <v>7295</v>
      </c>
      <c r="F3272" s="19">
        <v>7381.5</v>
      </c>
    </row>
    <row r="3273" spans="2:6" x14ac:dyDescent="0.25">
      <c r="B3273" s="20">
        <v>20121029</v>
      </c>
      <c r="C3273" s="19">
        <v>7376.5</v>
      </c>
      <c r="D3273" s="19">
        <v>7377.5</v>
      </c>
      <c r="E3273" s="19">
        <v>7322</v>
      </c>
      <c r="F3273" s="19">
        <v>7356</v>
      </c>
    </row>
    <row r="3274" spans="2:6" x14ac:dyDescent="0.25">
      <c r="B3274" s="20">
        <v>20121030</v>
      </c>
      <c r="C3274" s="19">
        <v>7347.5</v>
      </c>
      <c r="D3274" s="19">
        <v>7444.5</v>
      </c>
      <c r="E3274" s="19">
        <v>7347.5</v>
      </c>
      <c r="F3274" s="19">
        <v>7426</v>
      </c>
    </row>
    <row r="3275" spans="2:6" x14ac:dyDescent="0.25">
      <c r="B3275" s="20">
        <v>20121031</v>
      </c>
      <c r="C3275" s="19">
        <v>7437</v>
      </c>
      <c r="D3275" s="19">
        <v>7499.5</v>
      </c>
      <c r="E3275" s="19">
        <v>7404</v>
      </c>
      <c r="F3275" s="19">
        <v>7420.5</v>
      </c>
    </row>
    <row r="3276" spans="2:6" x14ac:dyDescent="0.25">
      <c r="B3276" s="20">
        <v>20121101</v>
      </c>
      <c r="C3276" s="19">
        <v>7418</v>
      </c>
      <c r="D3276" s="19">
        <v>7509</v>
      </c>
      <c r="E3276" s="19">
        <v>7395.5</v>
      </c>
      <c r="F3276" s="19">
        <v>7483</v>
      </c>
    </row>
    <row r="3277" spans="2:6" x14ac:dyDescent="0.25">
      <c r="B3277" s="20">
        <v>20121102</v>
      </c>
      <c r="C3277" s="19">
        <v>7498.5</v>
      </c>
      <c r="D3277" s="19">
        <v>7542</v>
      </c>
      <c r="E3277" s="19">
        <v>7463</v>
      </c>
      <c r="F3277" s="19">
        <v>7510</v>
      </c>
    </row>
    <row r="3278" spans="2:6" x14ac:dyDescent="0.25">
      <c r="B3278" s="20">
        <v>20121105</v>
      </c>
      <c r="C3278" s="19">
        <v>7472</v>
      </c>
      <c r="D3278" s="19">
        <v>7504.5</v>
      </c>
      <c r="E3278" s="19">
        <v>7455.5</v>
      </c>
      <c r="F3278" s="19">
        <v>7477.5</v>
      </c>
    </row>
    <row r="3279" spans="2:6" x14ac:dyDescent="0.25">
      <c r="B3279" s="20">
        <v>20121106</v>
      </c>
      <c r="C3279" s="19">
        <v>7506</v>
      </c>
      <c r="D3279" s="19">
        <v>7569.5</v>
      </c>
      <c r="E3279" s="19">
        <v>7469.5</v>
      </c>
      <c r="F3279" s="19">
        <v>7525</v>
      </c>
    </row>
    <row r="3280" spans="2:6" x14ac:dyDescent="0.25">
      <c r="B3280" s="20">
        <v>20121107</v>
      </c>
      <c r="C3280" s="19">
        <v>7566</v>
      </c>
      <c r="D3280" s="19">
        <v>7589.5</v>
      </c>
      <c r="E3280" s="19">
        <v>7373</v>
      </c>
      <c r="F3280" s="19">
        <v>7380.5</v>
      </c>
    </row>
    <row r="3281" spans="2:6" x14ac:dyDescent="0.25">
      <c r="B3281" s="20">
        <v>20121108</v>
      </c>
      <c r="C3281" s="19">
        <v>7410</v>
      </c>
      <c r="D3281" s="19">
        <v>7439</v>
      </c>
      <c r="E3281" s="19">
        <v>7333.5</v>
      </c>
      <c r="F3281" s="19">
        <v>7359.5</v>
      </c>
    </row>
    <row r="3282" spans="2:6" x14ac:dyDescent="0.25">
      <c r="B3282" s="20">
        <v>20121109</v>
      </c>
      <c r="C3282" s="19">
        <v>7382.5</v>
      </c>
      <c r="D3282" s="19">
        <v>7387.5</v>
      </c>
      <c r="E3282" s="19">
        <v>7213</v>
      </c>
      <c r="F3282" s="19">
        <v>7319.5</v>
      </c>
    </row>
    <row r="3283" spans="2:6" x14ac:dyDescent="0.25">
      <c r="B3283" s="20">
        <v>20121112</v>
      </c>
      <c r="C3283" s="19">
        <v>7317</v>
      </c>
      <c r="D3283" s="19">
        <v>7352</v>
      </c>
      <c r="E3283" s="19">
        <v>7287</v>
      </c>
      <c r="F3283" s="19">
        <v>7321</v>
      </c>
    </row>
    <row r="3284" spans="2:6" x14ac:dyDescent="0.25">
      <c r="B3284" s="20">
        <v>20121113</v>
      </c>
      <c r="C3284" s="19">
        <v>7296</v>
      </c>
      <c r="D3284" s="19">
        <v>7337</v>
      </c>
      <c r="E3284" s="19">
        <v>7225</v>
      </c>
      <c r="F3284" s="19">
        <v>7325</v>
      </c>
    </row>
    <row r="3285" spans="2:6" x14ac:dyDescent="0.25">
      <c r="B3285" s="20">
        <v>20121114</v>
      </c>
      <c r="C3285" s="19">
        <v>7302.5</v>
      </c>
      <c r="D3285" s="19">
        <v>7334.5</v>
      </c>
      <c r="E3285" s="19">
        <v>7181</v>
      </c>
      <c r="F3285" s="19">
        <v>7265.5</v>
      </c>
    </row>
    <row r="3286" spans="2:6" x14ac:dyDescent="0.25">
      <c r="B3286" s="20">
        <v>20121115</v>
      </c>
      <c r="C3286" s="19">
        <v>7199.5</v>
      </c>
      <c r="D3286" s="19">
        <v>7229.5</v>
      </c>
      <c r="E3286" s="19">
        <v>7161</v>
      </c>
      <c r="F3286" s="19">
        <v>7195</v>
      </c>
    </row>
    <row r="3287" spans="2:6" x14ac:dyDescent="0.25">
      <c r="B3287" s="20">
        <v>20121116</v>
      </c>
      <c r="C3287" s="19">
        <v>7183.5</v>
      </c>
      <c r="D3287" s="19">
        <v>7209.5</v>
      </c>
      <c r="E3287" s="19">
        <v>7097.5</v>
      </c>
      <c r="F3287" s="19">
        <v>7108</v>
      </c>
    </row>
    <row r="3288" spans="2:6" x14ac:dyDescent="0.25">
      <c r="B3288" s="20">
        <v>20121119</v>
      </c>
      <c r="C3288" s="19">
        <v>7161.5</v>
      </c>
      <c r="D3288" s="19">
        <v>7280.5</v>
      </c>
      <c r="E3288" s="19">
        <v>7155.5</v>
      </c>
      <c r="F3288" s="19">
        <v>7274.5</v>
      </c>
    </row>
    <row r="3289" spans="2:6" x14ac:dyDescent="0.25">
      <c r="B3289" s="20">
        <v>20121120</v>
      </c>
      <c r="C3289" s="19">
        <v>7253</v>
      </c>
      <c r="D3289" s="19">
        <v>7337.5</v>
      </c>
      <c r="E3289" s="19">
        <v>7242</v>
      </c>
      <c r="F3289" s="19">
        <v>7324</v>
      </c>
    </row>
    <row r="3290" spans="2:6" x14ac:dyDescent="0.25">
      <c r="B3290" s="20">
        <v>20121121</v>
      </c>
      <c r="C3290" s="19">
        <v>7292</v>
      </c>
      <c r="D3290" s="19">
        <v>7345.5</v>
      </c>
      <c r="E3290" s="19">
        <v>7285.5</v>
      </c>
      <c r="F3290" s="19">
        <v>7337</v>
      </c>
    </row>
    <row r="3291" spans="2:6" x14ac:dyDescent="0.25">
      <c r="B3291" s="20">
        <v>20121122</v>
      </c>
      <c r="C3291" s="19">
        <v>7360.5</v>
      </c>
      <c r="D3291" s="19">
        <v>7404.5</v>
      </c>
      <c r="E3291" s="19">
        <v>7356</v>
      </c>
      <c r="F3291" s="19">
        <v>7397.5</v>
      </c>
    </row>
    <row r="3292" spans="2:6" x14ac:dyDescent="0.25">
      <c r="B3292" s="20">
        <v>20121123</v>
      </c>
      <c r="C3292" s="19">
        <v>7407.5</v>
      </c>
      <c r="D3292" s="19">
        <v>7485.5</v>
      </c>
      <c r="E3292" s="19">
        <v>7370</v>
      </c>
      <c r="F3292" s="19">
        <v>7456</v>
      </c>
    </row>
    <row r="3293" spans="2:6" x14ac:dyDescent="0.25">
      <c r="B3293" s="20">
        <v>20121126</v>
      </c>
      <c r="C3293" s="19">
        <v>7441.5</v>
      </c>
      <c r="D3293" s="19">
        <v>7465</v>
      </c>
      <c r="E3293" s="19">
        <v>7423.5</v>
      </c>
      <c r="F3293" s="19">
        <v>7442.5</v>
      </c>
    </row>
    <row r="3294" spans="2:6" x14ac:dyDescent="0.25">
      <c r="B3294" s="20">
        <v>20121127</v>
      </c>
      <c r="C3294" s="19">
        <v>7480</v>
      </c>
      <c r="D3294" s="19">
        <v>7514.5</v>
      </c>
      <c r="E3294" s="19">
        <v>7456</v>
      </c>
      <c r="F3294" s="19">
        <v>7488</v>
      </c>
    </row>
    <row r="3295" spans="2:6" x14ac:dyDescent="0.25">
      <c r="B3295" s="20">
        <v>20121128</v>
      </c>
      <c r="C3295" s="19">
        <v>7464.5</v>
      </c>
      <c r="D3295" s="19">
        <v>7536.5</v>
      </c>
      <c r="E3295" s="19">
        <v>7414.5</v>
      </c>
      <c r="F3295" s="19">
        <v>7498.5</v>
      </c>
    </row>
    <row r="3296" spans="2:6" x14ac:dyDescent="0.25">
      <c r="B3296" s="20">
        <v>20121129</v>
      </c>
      <c r="C3296" s="19">
        <v>7540.5</v>
      </c>
      <c r="D3296" s="19">
        <v>7568</v>
      </c>
      <c r="E3296" s="19">
        <v>7520.5</v>
      </c>
      <c r="F3296" s="19">
        <v>7550.5</v>
      </c>
    </row>
    <row r="3297" spans="2:6" x14ac:dyDescent="0.25">
      <c r="B3297" s="20">
        <v>20121130</v>
      </c>
      <c r="C3297" s="19">
        <v>7545.5</v>
      </c>
      <c r="D3297" s="19">
        <v>7594.5</v>
      </c>
      <c r="E3297" s="19">
        <v>7540</v>
      </c>
      <c r="F3297" s="19">
        <v>7568.5</v>
      </c>
    </row>
    <row r="3298" spans="2:6" x14ac:dyDescent="0.25">
      <c r="B3298" s="20">
        <v>20121203</v>
      </c>
      <c r="C3298" s="19">
        <v>7578.5</v>
      </c>
      <c r="D3298" s="19">
        <v>7638.5</v>
      </c>
      <c r="E3298" s="19">
        <v>7566.5</v>
      </c>
      <c r="F3298" s="19">
        <v>7585</v>
      </c>
    </row>
    <row r="3299" spans="2:6" x14ac:dyDescent="0.25">
      <c r="B3299" s="20">
        <v>20121204</v>
      </c>
      <c r="C3299" s="19">
        <v>7568</v>
      </c>
      <c r="D3299" s="19">
        <v>7617.5</v>
      </c>
      <c r="E3299" s="19">
        <v>7563</v>
      </c>
      <c r="F3299" s="19">
        <v>7578</v>
      </c>
    </row>
    <row r="3300" spans="2:6" x14ac:dyDescent="0.25">
      <c r="B3300" s="20">
        <v>20121205</v>
      </c>
      <c r="C3300" s="19">
        <v>7649</v>
      </c>
      <c r="D3300" s="19">
        <v>7656.5</v>
      </c>
      <c r="E3300" s="19">
        <v>7578</v>
      </c>
      <c r="F3300" s="19">
        <v>7594.5</v>
      </c>
    </row>
    <row r="3301" spans="2:6" x14ac:dyDescent="0.25">
      <c r="B3301" s="20">
        <v>20121206</v>
      </c>
      <c r="C3301" s="19">
        <v>7617.5</v>
      </c>
      <c r="D3301" s="19">
        <v>7707.5</v>
      </c>
      <c r="E3301" s="19">
        <v>7610.5</v>
      </c>
      <c r="F3301" s="19">
        <v>7687</v>
      </c>
    </row>
    <row r="3302" spans="2:6" x14ac:dyDescent="0.25">
      <c r="B3302" s="20">
        <v>20121207</v>
      </c>
      <c r="C3302" s="19">
        <v>7696</v>
      </c>
      <c r="D3302" s="19">
        <v>7704.5</v>
      </c>
      <c r="E3302" s="19">
        <v>7637</v>
      </c>
      <c r="F3302" s="19">
        <v>7658.5</v>
      </c>
    </row>
    <row r="3303" spans="2:6" x14ac:dyDescent="0.25">
      <c r="B3303" s="20">
        <v>20121210</v>
      </c>
      <c r="C3303" s="19">
        <v>7672</v>
      </c>
      <c r="D3303" s="19">
        <v>7691</v>
      </c>
      <c r="E3303" s="19">
        <v>7607</v>
      </c>
      <c r="F3303" s="19">
        <v>7681</v>
      </c>
    </row>
    <row r="3304" spans="2:6" x14ac:dyDescent="0.25">
      <c r="B3304" s="20">
        <v>20121211</v>
      </c>
      <c r="C3304" s="19">
        <v>7683.5</v>
      </c>
      <c r="D3304" s="19">
        <v>7748</v>
      </c>
      <c r="E3304" s="19">
        <v>7670.5</v>
      </c>
      <c r="F3304" s="19">
        <v>7742</v>
      </c>
    </row>
    <row r="3305" spans="2:6" x14ac:dyDescent="0.25">
      <c r="B3305" s="20">
        <v>20121212</v>
      </c>
      <c r="C3305" s="19">
        <v>7746</v>
      </c>
      <c r="D3305" s="19">
        <v>7793.5</v>
      </c>
      <c r="E3305" s="19">
        <v>7736.5</v>
      </c>
      <c r="F3305" s="19">
        <v>7764.5</v>
      </c>
    </row>
    <row r="3306" spans="2:6" x14ac:dyDescent="0.25">
      <c r="B3306" s="20">
        <v>20121213</v>
      </c>
      <c r="C3306" s="19">
        <v>7747</v>
      </c>
      <c r="D3306" s="19">
        <v>7771</v>
      </c>
      <c r="E3306" s="19">
        <v>7711</v>
      </c>
      <c r="F3306" s="19">
        <v>7721.5</v>
      </c>
    </row>
    <row r="3307" spans="2:6" x14ac:dyDescent="0.25">
      <c r="B3307" s="20">
        <v>20121214</v>
      </c>
      <c r="C3307" s="19">
        <v>7741.5</v>
      </c>
      <c r="D3307" s="19">
        <v>7771.5</v>
      </c>
      <c r="E3307" s="19">
        <v>7720.5</v>
      </c>
      <c r="F3307" s="19">
        <v>7744.5</v>
      </c>
    </row>
    <row r="3308" spans="2:6" x14ac:dyDescent="0.25">
      <c r="B3308" s="20">
        <v>20121217</v>
      </c>
      <c r="C3308" s="19">
        <v>7760</v>
      </c>
      <c r="D3308" s="19">
        <v>7778.5</v>
      </c>
      <c r="E3308" s="19">
        <v>7715</v>
      </c>
      <c r="F3308" s="19">
        <v>7749</v>
      </c>
    </row>
    <row r="3309" spans="2:6" x14ac:dyDescent="0.25">
      <c r="B3309" s="20">
        <v>20121218</v>
      </c>
      <c r="C3309" s="19">
        <v>7791.5</v>
      </c>
      <c r="D3309" s="19">
        <v>7823.5</v>
      </c>
      <c r="E3309" s="19">
        <v>7774.5</v>
      </c>
      <c r="F3309" s="19">
        <v>7811</v>
      </c>
    </row>
    <row r="3310" spans="2:6" x14ac:dyDescent="0.25">
      <c r="B3310" s="20">
        <v>20121219</v>
      </c>
      <c r="C3310" s="19">
        <v>7823</v>
      </c>
      <c r="D3310" s="19">
        <v>7831.5</v>
      </c>
      <c r="E3310" s="19">
        <v>7804.5</v>
      </c>
      <c r="F3310" s="19">
        <v>7822.5</v>
      </c>
    </row>
    <row r="3311" spans="2:6" x14ac:dyDescent="0.25">
      <c r="B3311" s="20">
        <v>20121220</v>
      </c>
      <c r="C3311" s="19">
        <v>7796.5</v>
      </c>
      <c r="D3311" s="19">
        <v>7845.5</v>
      </c>
      <c r="E3311" s="19">
        <v>7787</v>
      </c>
      <c r="F3311" s="19">
        <v>7823.5</v>
      </c>
    </row>
    <row r="3312" spans="2:6" x14ac:dyDescent="0.25">
      <c r="B3312" s="20">
        <v>20121221</v>
      </c>
      <c r="C3312" s="19">
        <v>7759.5</v>
      </c>
      <c r="D3312" s="19">
        <v>7809.5</v>
      </c>
      <c r="E3312" s="19">
        <v>7747</v>
      </c>
      <c r="F3312" s="19">
        <v>7795</v>
      </c>
    </row>
    <row r="3313" spans="2:6" x14ac:dyDescent="0.25">
      <c r="B3313" s="20">
        <v>20121227</v>
      </c>
      <c r="C3313" s="19">
        <v>7773</v>
      </c>
      <c r="D3313" s="19">
        <v>7827</v>
      </c>
      <c r="E3313" s="19">
        <v>7771.5</v>
      </c>
      <c r="F3313" s="19">
        <v>7799</v>
      </c>
    </row>
    <row r="3314" spans="2:6" x14ac:dyDescent="0.25">
      <c r="B3314" s="20">
        <v>20121228</v>
      </c>
      <c r="C3314" s="19">
        <v>7808</v>
      </c>
      <c r="D3314" s="19">
        <v>7817</v>
      </c>
      <c r="E3314" s="19">
        <v>7753</v>
      </c>
      <c r="F3314" s="19">
        <v>7760</v>
      </c>
    </row>
    <row r="3315" spans="2:6" x14ac:dyDescent="0.25">
      <c r="B3315" s="20">
        <v>20130102</v>
      </c>
      <c r="C3315" s="19">
        <v>7886</v>
      </c>
      <c r="D3315" s="19">
        <v>7947</v>
      </c>
      <c r="E3315" s="19">
        <v>7868.5</v>
      </c>
      <c r="F3315" s="19">
        <v>7920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C934-1D1B-43A2-B52F-0CC7D7829CC2}">
  <sheetPr codeName="Sheet2">
    <tabColor rgb="FFC00000"/>
  </sheetPr>
  <dimension ref="A1:AG3328"/>
  <sheetViews>
    <sheetView zoomScale="85" zoomScaleNormal="85" workbookViewId="0">
      <pane ySplit="17" topLeftCell="A18" activePane="bottomLeft" state="frozen"/>
      <selection pane="bottomLeft" activeCell="A272" sqref="A272"/>
    </sheetView>
  </sheetViews>
  <sheetFormatPr defaultRowHeight="15" outlineLevelRow="1" x14ac:dyDescent="0.25"/>
  <cols>
    <col min="1" max="1" width="10.7109375" style="3" customWidth="1"/>
    <col min="2" max="2" width="9.140625" style="3"/>
    <col min="3" max="6" width="9.140625" style="2" customWidth="1"/>
    <col min="7" max="7" width="9.140625" style="3" customWidth="1"/>
    <col min="8" max="9" width="15.7109375" style="3" customWidth="1"/>
    <col min="10" max="10" width="15.7109375" style="45" customWidth="1"/>
    <col min="11" max="11" width="9.140625" style="45" customWidth="1"/>
    <col min="12" max="12" width="12.7109375" style="50" customWidth="1"/>
    <col min="13" max="14" width="12.7109375" style="22" customWidth="1"/>
    <col min="15" max="15" width="9.140625" style="22" customWidth="1"/>
    <col min="16" max="19" width="12.7109375" style="22" customWidth="1"/>
    <col min="20" max="20" width="9.140625" style="22" customWidth="1"/>
    <col min="21" max="21" width="8.7109375" style="3" customWidth="1"/>
    <col min="22" max="33" width="6.5703125" style="3" customWidth="1"/>
    <col min="34" max="16384" width="9.140625" style="3"/>
  </cols>
  <sheetData>
    <row r="1" spans="2:33" x14ac:dyDescent="0.25">
      <c r="J1" s="3"/>
      <c r="K1" s="3"/>
      <c r="L1" s="3"/>
      <c r="M1" s="3"/>
      <c r="R1" s="23"/>
      <c r="S1" s="8"/>
      <c r="T1" s="8"/>
    </row>
    <row r="2" spans="2:33" ht="15.75" thickBot="1" x14ac:dyDescent="0.3">
      <c r="B2" s="1" t="s">
        <v>51</v>
      </c>
      <c r="H2" s="24" t="s">
        <v>10</v>
      </c>
      <c r="I2" s="94"/>
      <c r="J2" s="25"/>
      <c r="K2" s="3"/>
      <c r="L2" s="3"/>
      <c r="M2" s="3"/>
      <c r="P2" s="26" t="s">
        <v>11</v>
      </c>
      <c r="Q2" s="27"/>
      <c r="R2" s="5"/>
      <c r="S2" s="6"/>
      <c r="T2" s="2"/>
    </row>
    <row r="3" spans="2:33" ht="15.75" thickBot="1" x14ac:dyDescent="0.3">
      <c r="H3" s="28"/>
      <c r="I3" s="40"/>
      <c r="J3" s="29"/>
      <c r="K3" s="3"/>
      <c r="L3" s="3"/>
      <c r="M3" s="3"/>
      <c r="P3" s="30"/>
      <c r="Q3" s="31" t="s">
        <v>12</v>
      </c>
      <c r="R3" s="105">
        <v>35</v>
      </c>
      <c r="S3" s="49"/>
      <c r="T3" s="2"/>
    </row>
    <row r="4" spans="2:33" ht="15.75" thickBot="1" x14ac:dyDescent="0.3">
      <c r="H4" s="32" t="s">
        <v>13</v>
      </c>
      <c r="I4" s="93" t="s">
        <v>53</v>
      </c>
      <c r="J4" s="99"/>
      <c r="K4" s="3"/>
      <c r="L4" s="3"/>
      <c r="M4" s="3"/>
      <c r="P4" s="33"/>
      <c r="Q4" s="31" t="s">
        <v>14</v>
      </c>
      <c r="R4" s="106">
        <v>90.96</v>
      </c>
      <c r="S4" s="49"/>
      <c r="T4" s="8"/>
    </row>
    <row r="5" spans="2:33" ht="15.75" thickBot="1" x14ac:dyDescent="0.3">
      <c r="H5" s="32"/>
      <c r="I5" s="95"/>
      <c r="J5" s="29"/>
      <c r="K5" s="3"/>
      <c r="L5" s="3"/>
      <c r="M5" s="3"/>
      <c r="P5" s="33"/>
      <c r="Q5" s="31" t="s">
        <v>15</v>
      </c>
      <c r="R5" s="107">
        <v>1</v>
      </c>
      <c r="S5" s="49"/>
      <c r="T5" s="8"/>
    </row>
    <row r="6" spans="2:33" ht="8.25" customHeight="1" x14ac:dyDescent="0.25">
      <c r="H6" s="13"/>
      <c r="I6" s="34"/>
      <c r="J6" s="35"/>
      <c r="K6" s="3"/>
      <c r="L6" s="3"/>
      <c r="M6" s="3"/>
      <c r="P6" s="36"/>
      <c r="Q6" s="37"/>
      <c r="R6" s="38"/>
      <c r="S6" s="39"/>
      <c r="T6" s="8"/>
    </row>
    <row r="7" spans="2:33" x14ac:dyDescent="0.25">
      <c r="J7" s="3"/>
      <c r="K7" s="3"/>
      <c r="L7" s="3"/>
      <c r="M7" s="3"/>
      <c r="R7" s="23"/>
      <c r="S7" s="23"/>
      <c r="T7" s="23"/>
    </row>
    <row r="8" spans="2:33" ht="15" customHeight="1" x14ac:dyDescent="0.25">
      <c r="B8" s="185" t="s">
        <v>0</v>
      </c>
      <c r="C8" s="186"/>
      <c r="D8" s="186"/>
      <c r="E8" s="186"/>
      <c r="F8" s="187"/>
      <c r="G8" s="40"/>
      <c r="H8" s="158" t="s">
        <v>16</v>
      </c>
      <c r="I8" s="159"/>
      <c r="J8" s="160"/>
      <c r="K8" s="41"/>
      <c r="L8" s="167" t="s">
        <v>17</v>
      </c>
      <c r="M8" s="168"/>
      <c r="N8" s="169"/>
      <c r="O8" s="42"/>
      <c r="P8" s="176" t="s">
        <v>18</v>
      </c>
      <c r="Q8" s="177"/>
      <c r="R8" s="177"/>
      <c r="S8" s="178"/>
      <c r="T8" s="43"/>
    </row>
    <row r="9" spans="2:33" x14ac:dyDescent="0.25">
      <c r="B9" s="188"/>
      <c r="C9" s="189"/>
      <c r="D9" s="189"/>
      <c r="E9" s="189"/>
      <c r="F9" s="190"/>
      <c r="G9" s="40"/>
      <c r="H9" s="161"/>
      <c r="I9" s="162"/>
      <c r="J9" s="163"/>
      <c r="K9" s="41"/>
      <c r="L9" s="170"/>
      <c r="M9" s="171"/>
      <c r="N9" s="172"/>
      <c r="O9" s="42"/>
      <c r="P9" s="179"/>
      <c r="Q9" s="180"/>
      <c r="R9" s="180"/>
      <c r="S9" s="181"/>
      <c r="T9" s="43"/>
    </row>
    <row r="10" spans="2:33" ht="14.25" customHeight="1" x14ac:dyDescent="0.25">
      <c r="B10" s="188"/>
      <c r="C10" s="189"/>
      <c r="D10" s="189"/>
      <c r="E10" s="189"/>
      <c r="F10" s="190"/>
      <c r="G10" s="40"/>
      <c r="H10" s="161"/>
      <c r="I10" s="162"/>
      <c r="J10" s="163"/>
      <c r="K10" s="41"/>
      <c r="L10" s="170"/>
      <c r="M10" s="171"/>
      <c r="N10" s="172"/>
      <c r="O10" s="42"/>
      <c r="P10" s="179"/>
      <c r="Q10" s="180"/>
      <c r="R10" s="180"/>
      <c r="S10" s="181"/>
      <c r="T10" s="43"/>
    </row>
    <row r="11" spans="2:33" ht="14.25" customHeight="1" x14ac:dyDescent="0.25">
      <c r="B11" s="188"/>
      <c r="C11" s="189"/>
      <c r="D11" s="189"/>
      <c r="E11" s="189"/>
      <c r="F11" s="190"/>
      <c r="G11" s="40"/>
      <c r="H11" s="161"/>
      <c r="I11" s="162"/>
      <c r="J11" s="163"/>
      <c r="K11" s="41"/>
      <c r="L11" s="170"/>
      <c r="M11" s="171"/>
      <c r="N11" s="172"/>
      <c r="O11" s="42"/>
      <c r="P11" s="179"/>
      <c r="Q11" s="180"/>
      <c r="R11" s="180"/>
      <c r="S11" s="181"/>
      <c r="T11" s="43"/>
    </row>
    <row r="12" spans="2:33" ht="14.25" customHeight="1" x14ac:dyDescent="0.25">
      <c r="B12" s="188"/>
      <c r="C12" s="189"/>
      <c r="D12" s="189"/>
      <c r="E12" s="189"/>
      <c r="F12" s="190"/>
      <c r="G12" s="40"/>
      <c r="H12" s="161"/>
      <c r="I12" s="162"/>
      <c r="J12" s="163"/>
      <c r="K12" s="41"/>
      <c r="L12" s="170"/>
      <c r="M12" s="171"/>
      <c r="N12" s="172"/>
      <c r="O12" s="42"/>
      <c r="P12" s="179"/>
      <c r="Q12" s="180"/>
      <c r="R12" s="180"/>
      <c r="S12" s="181"/>
      <c r="T12" s="43"/>
    </row>
    <row r="13" spans="2:33" ht="14.25" customHeight="1" x14ac:dyDescent="0.25">
      <c r="B13" s="188"/>
      <c r="C13" s="189"/>
      <c r="D13" s="189"/>
      <c r="E13" s="189"/>
      <c r="F13" s="190"/>
      <c r="G13" s="40"/>
      <c r="H13" s="161"/>
      <c r="I13" s="162"/>
      <c r="J13" s="163"/>
      <c r="K13" s="41"/>
      <c r="L13" s="170"/>
      <c r="M13" s="171"/>
      <c r="N13" s="172"/>
      <c r="O13" s="42"/>
      <c r="P13" s="179"/>
      <c r="Q13" s="180"/>
      <c r="R13" s="180"/>
      <c r="S13" s="181"/>
      <c r="T13" s="43"/>
    </row>
    <row r="14" spans="2:33" ht="38.25" customHeight="1" x14ac:dyDescent="0.25">
      <c r="B14" s="191"/>
      <c r="C14" s="192"/>
      <c r="D14" s="192"/>
      <c r="E14" s="192"/>
      <c r="F14" s="193"/>
      <c r="G14" s="40"/>
      <c r="H14" s="164"/>
      <c r="I14" s="165"/>
      <c r="J14" s="166"/>
      <c r="K14" s="41"/>
      <c r="L14" s="173"/>
      <c r="M14" s="174"/>
      <c r="N14" s="175"/>
      <c r="O14" s="42"/>
      <c r="P14" s="182"/>
      <c r="Q14" s="183"/>
      <c r="R14" s="183"/>
      <c r="S14" s="184"/>
      <c r="T14" s="43"/>
    </row>
    <row r="15" spans="2:33" ht="12.75" customHeight="1" x14ac:dyDescent="0.25">
      <c r="H15" s="22"/>
      <c r="I15" s="22"/>
      <c r="J15" s="22"/>
      <c r="K15" s="22"/>
      <c r="L15" s="22"/>
      <c r="X15" s="44"/>
      <c r="Y15" s="44"/>
      <c r="Z15" s="44"/>
      <c r="AA15" s="44"/>
      <c r="AB15" s="44"/>
      <c r="AC15" s="44"/>
      <c r="AD15" s="44"/>
      <c r="AE15" s="44"/>
      <c r="AF15" s="44"/>
      <c r="AG15" s="44"/>
    </row>
    <row r="16" spans="2:33" x14ac:dyDescent="0.25">
      <c r="B16" s="4"/>
      <c r="C16" s="5"/>
      <c r="D16" s="5"/>
      <c r="E16" s="5"/>
      <c r="F16" s="6"/>
      <c r="H16" s="53"/>
      <c r="I16" s="98" t="s">
        <v>31</v>
      </c>
      <c r="J16" s="55" t="s">
        <v>19</v>
      </c>
      <c r="K16" s="20"/>
      <c r="L16" s="62" t="s">
        <v>20</v>
      </c>
      <c r="M16" s="63" t="s">
        <v>20</v>
      </c>
      <c r="N16" s="64" t="s">
        <v>20</v>
      </c>
      <c r="O16" s="65"/>
      <c r="P16" s="66" t="s">
        <v>19</v>
      </c>
      <c r="Q16" s="54"/>
      <c r="R16" s="54" t="s">
        <v>19</v>
      </c>
      <c r="S16" s="55" t="s">
        <v>19</v>
      </c>
      <c r="T16" s="46"/>
    </row>
    <row r="17" spans="2:23" s="1" customFormat="1" ht="30.75" customHeight="1" x14ac:dyDescent="0.25">
      <c r="B17" s="90" t="s">
        <v>4</v>
      </c>
      <c r="C17" s="21" t="s">
        <v>5</v>
      </c>
      <c r="D17" s="21" t="s">
        <v>6</v>
      </c>
      <c r="E17" s="21" t="s">
        <v>7</v>
      </c>
      <c r="F17" s="91" t="s">
        <v>8</v>
      </c>
      <c r="H17" s="56" t="s">
        <v>21</v>
      </c>
      <c r="I17" s="96" t="s">
        <v>22</v>
      </c>
      <c r="J17" s="57" t="s">
        <v>22</v>
      </c>
      <c r="K17" s="92"/>
      <c r="L17" s="67" t="s">
        <v>23</v>
      </c>
      <c r="M17" s="68" t="s">
        <v>24</v>
      </c>
      <c r="N17" s="69" t="s">
        <v>25</v>
      </c>
      <c r="O17" s="70"/>
      <c r="P17" s="71" t="s">
        <v>26</v>
      </c>
      <c r="Q17" s="72" t="s">
        <v>33</v>
      </c>
      <c r="R17" s="72" t="s">
        <v>27</v>
      </c>
      <c r="S17" s="73" t="s">
        <v>32</v>
      </c>
      <c r="T17" s="47"/>
      <c r="U17" s="3"/>
      <c r="V17" s="3"/>
      <c r="W17" s="3"/>
    </row>
    <row r="18" spans="2:23" hidden="1" outlineLevel="1" x14ac:dyDescent="0.25">
      <c r="B18" s="102">
        <f>'Market Data'!B5</f>
        <v>19991230</v>
      </c>
      <c r="C18" s="103">
        <f>'Market Data'!C5</f>
        <v>8863.5</v>
      </c>
      <c r="D18" s="103">
        <f>'Market Data'!D5</f>
        <v>8935.5</v>
      </c>
      <c r="E18" s="103">
        <f>'Market Data'!E5</f>
        <v>8853.5</v>
      </c>
      <c r="F18" s="104">
        <f>'Market Data'!F5</f>
        <v>8930.5</v>
      </c>
      <c r="H18" s="58">
        <f t="shared" ref="H18:H81" si="0">ROW()-ROW(H$17)</f>
        <v>1</v>
      </c>
      <c r="I18" s="97" t="s">
        <v>54</v>
      </c>
      <c r="J18" s="59" t="str">
        <f t="shared" ref="J18:J81" si="1">$I$4</f>
        <v>Long</v>
      </c>
      <c r="K18" s="48"/>
      <c r="L18" s="74"/>
      <c r="M18" s="75"/>
      <c r="N18" s="76"/>
      <c r="O18" s="75"/>
      <c r="P18" s="77"/>
      <c r="Q18" s="78"/>
      <c r="R18" s="79"/>
      <c r="S18" s="80"/>
    </row>
    <row r="19" spans="2:23" hidden="1" outlineLevel="1" x14ac:dyDescent="0.25">
      <c r="B19" s="102">
        <f>'Market Data'!B6</f>
        <v>20000103</v>
      </c>
      <c r="C19" s="103">
        <f>'Market Data'!C6</f>
        <v>9091.5</v>
      </c>
      <c r="D19" s="103">
        <f>'Market Data'!D6</f>
        <v>9113.5</v>
      </c>
      <c r="E19" s="103">
        <f>'Market Data'!E6</f>
        <v>8670.5</v>
      </c>
      <c r="F19" s="104">
        <f>'Market Data'!F6</f>
        <v>8708</v>
      </c>
      <c r="H19" s="58">
        <f t="shared" si="0"/>
        <v>2</v>
      </c>
      <c r="I19" s="97" t="s">
        <v>54</v>
      </c>
      <c r="J19" s="59" t="str">
        <f t="shared" si="1"/>
        <v>Long</v>
      </c>
      <c r="K19" s="48"/>
      <c r="L19" s="74"/>
      <c r="M19" s="75"/>
      <c r="N19" s="76"/>
      <c r="O19" s="75"/>
      <c r="P19" s="77"/>
      <c r="Q19" s="78"/>
      <c r="R19" s="81"/>
      <c r="S19" s="82"/>
      <c r="T19" s="50"/>
    </row>
    <row r="20" spans="2:23" hidden="1" outlineLevel="1" x14ac:dyDescent="0.25">
      <c r="B20" s="102">
        <f>'Market Data'!B7</f>
        <v>20000104</v>
      </c>
      <c r="C20" s="103">
        <f>'Market Data'!C7</f>
        <v>8703.5</v>
      </c>
      <c r="D20" s="103">
        <f>'Market Data'!D7</f>
        <v>8703.5</v>
      </c>
      <c r="E20" s="103">
        <f>'Market Data'!E7</f>
        <v>8459.5</v>
      </c>
      <c r="F20" s="104">
        <f>'Market Data'!F7</f>
        <v>8533.5</v>
      </c>
      <c r="H20" s="58">
        <f t="shared" si="0"/>
        <v>3</v>
      </c>
      <c r="I20" s="97" t="s">
        <v>54</v>
      </c>
      <c r="J20" s="59" t="str">
        <f t="shared" si="1"/>
        <v>Long</v>
      </c>
      <c r="K20" s="48"/>
      <c r="L20" s="74"/>
      <c r="M20" s="75"/>
      <c r="N20" s="76"/>
      <c r="O20" s="75"/>
      <c r="P20" s="77"/>
      <c r="Q20" s="78"/>
      <c r="R20" s="81"/>
      <c r="S20" s="82"/>
      <c r="T20" s="50"/>
    </row>
    <row r="21" spans="2:23" hidden="1" outlineLevel="1" x14ac:dyDescent="0.25">
      <c r="B21" s="102">
        <f>'Market Data'!B8</f>
        <v>20000105</v>
      </c>
      <c r="C21" s="103">
        <f>'Market Data'!C8</f>
        <v>8370.5</v>
      </c>
      <c r="D21" s="103">
        <f>'Market Data'!D8</f>
        <v>8525.5</v>
      </c>
      <c r="E21" s="103">
        <f>'Market Data'!E8</f>
        <v>8366.5</v>
      </c>
      <c r="F21" s="104">
        <f>'Market Data'!F8</f>
        <v>8435.5</v>
      </c>
      <c r="H21" s="58">
        <f t="shared" si="0"/>
        <v>4</v>
      </c>
      <c r="I21" s="97" t="s">
        <v>54</v>
      </c>
      <c r="J21" s="59" t="str">
        <f t="shared" si="1"/>
        <v>Long</v>
      </c>
      <c r="K21" s="48"/>
      <c r="L21" s="74"/>
      <c r="M21" s="75"/>
      <c r="N21" s="76"/>
      <c r="O21" s="75"/>
      <c r="P21" s="77"/>
      <c r="Q21" s="78"/>
      <c r="R21" s="81"/>
      <c r="S21" s="82"/>
      <c r="T21" s="50"/>
    </row>
    <row r="22" spans="2:23" hidden="1" outlineLevel="1" x14ac:dyDescent="0.25">
      <c r="B22" s="102">
        <f>'Market Data'!B9</f>
        <v>20000106</v>
      </c>
      <c r="C22" s="103">
        <f>'Market Data'!C9</f>
        <v>8427.5</v>
      </c>
      <c r="D22" s="103">
        <f>'Market Data'!D9</f>
        <v>8480.5</v>
      </c>
      <c r="E22" s="103">
        <f>'Market Data'!E9</f>
        <v>8341</v>
      </c>
      <c r="F22" s="104">
        <f>'Market Data'!F9</f>
        <v>8409</v>
      </c>
      <c r="H22" s="58">
        <f t="shared" si="0"/>
        <v>5</v>
      </c>
      <c r="I22" s="97" t="s">
        <v>54</v>
      </c>
      <c r="J22" s="59" t="str">
        <f t="shared" si="1"/>
        <v>Long</v>
      </c>
      <c r="K22" s="48"/>
      <c r="L22" s="74"/>
      <c r="M22" s="75"/>
      <c r="N22" s="76"/>
      <c r="O22" s="75"/>
      <c r="P22" s="77"/>
      <c r="Q22" s="78"/>
      <c r="R22" s="81"/>
      <c r="S22" s="82"/>
      <c r="T22" s="50"/>
    </row>
    <row r="23" spans="2:23" hidden="1" outlineLevel="1" x14ac:dyDescent="0.25">
      <c r="B23" s="102">
        <f>'Market Data'!B10</f>
        <v>20000107</v>
      </c>
      <c r="C23" s="103">
        <f>'Market Data'!C10</f>
        <v>8463.5</v>
      </c>
      <c r="D23" s="103">
        <f>'Market Data'!D10</f>
        <v>8738.5</v>
      </c>
      <c r="E23" s="103">
        <f>'Market Data'!E10</f>
        <v>8452.5</v>
      </c>
      <c r="F23" s="104">
        <f>'Market Data'!F10</f>
        <v>8733.5</v>
      </c>
      <c r="H23" s="58">
        <f t="shared" si="0"/>
        <v>6</v>
      </c>
      <c r="I23" s="97" t="s">
        <v>54</v>
      </c>
      <c r="J23" s="59" t="str">
        <f t="shared" si="1"/>
        <v>Long</v>
      </c>
      <c r="L23" s="74"/>
      <c r="M23" s="75"/>
      <c r="N23" s="76"/>
      <c r="O23" s="75"/>
      <c r="P23" s="77"/>
      <c r="Q23" s="78"/>
      <c r="R23" s="81"/>
      <c r="S23" s="82"/>
      <c r="T23" s="50"/>
    </row>
    <row r="24" spans="2:23" hidden="1" outlineLevel="1" x14ac:dyDescent="0.25">
      <c r="B24" s="102">
        <f>'Market Data'!B11</f>
        <v>20000110</v>
      </c>
      <c r="C24" s="103">
        <f>'Market Data'!C11</f>
        <v>8833.5</v>
      </c>
      <c r="D24" s="103">
        <f>'Market Data'!D11</f>
        <v>8922.5</v>
      </c>
      <c r="E24" s="103">
        <f>'Market Data'!E11</f>
        <v>8805.5</v>
      </c>
      <c r="F24" s="104">
        <f>'Market Data'!F11</f>
        <v>8863.5</v>
      </c>
      <c r="H24" s="58">
        <f t="shared" si="0"/>
        <v>7</v>
      </c>
      <c r="I24" s="97" t="s">
        <v>54</v>
      </c>
      <c r="J24" s="59" t="str">
        <f t="shared" si="1"/>
        <v>Long</v>
      </c>
      <c r="L24" s="74"/>
      <c r="M24" s="75"/>
      <c r="N24" s="76"/>
      <c r="O24" s="75"/>
      <c r="P24" s="77"/>
      <c r="Q24" s="78"/>
      <c r="R24" s="81"/>
      <c r="S24" s="82"/>
      <c r="T24" s="50"/>
    </row>
    <row r="25" spans="2:23" hidden="1" outlineLevel="1" x14ac:dyDescent="0.25">
      <c r="B25" s="102">
        <f>'Market Data'!B12</f>
        <v>20000111</v>
      </c>
      <c r="C25" s="103">
        <f>'Market Data'!C12</f>
        <v>8843.5</v>
      </c>
      <c r="D25" s="103">
        <f>'Market Data'!D12</f>
        <v>8884.5</v>
      </c>
      <c r="E25" s="103">
        <f>'Market Data'!E12</f>
        <v>8764.5</v>
      </c>
      <c r="F25" s="104">
        <f>'Market Data'!F12</f>
        <v>8842</v>
      </c>
      <c r="H25" s="58">
        <f t="shared" si="0"/>
        <v>8</v>
      </c>
      <c r="I25" s="97" t="s">
        <v>54</v>
      </c>
      <c r="J25" s="59" t="str">
        <f t="shared" si="1"/>
        <v>Long</v>
      </c>
      <c r="L25" s="74"/>
      <c r="M25" s="75"/>
      <c r="N25" s="76"/>
      <c r="O25" s="75"/>
      <c r="P25" s="77"/>
      <c r="Q25" s="78"/>
      <c r="R25" s="81"/>
      <c r="S25" s="82"/>
      <c r="T25" s="50"/>
    </row>
    <row r="26" spans="2:23" hidden="1" outlineLevel="1" x14ac:dyDescent="0.25">
      <c r="B26" s="102">
        <f>'Market Data'!B13</f>
        <v>20000112</v>
      </c>
      <c r="C26" s="103">
        <f>'Market Data'!C13</f>
        <v>8763.5</v>
      </c>
      <c r="D26" s="103">
        <f>'Market Data'!D13</f>
        <v>8850</v>
      </c>
      <c r="E26" s="103">
        <f>'Market Data'!E13</f>
        <v>8732</v>
      </c>
      <c r="F26" s="104">
        <f>'Market Data'!F13</f>
        <v>8841.5</v>
      </c>
      <c r="H26" s="58">
        <f t="shared" si="0"/>
        <v>9</v>
      </c>
      <c r="I26" s="97" t="s">
        <v>54</v>
      </c>
      <c r="J26" s="59" t="str">
        <f t="shared" si="1"/>
        <v>Long</v>
      </c>
      <c r="L26" s="74"/>
      <c r="M26" s="75"/>
      <c r="N26" s="76"/>
      <c r="O26" s="75"/>
      <c r="P26" s="77"/>
      <c r="Q26" s="78"/>
      <c r="R26" s="81"/>
      <c r="S26" s="82"/>
      <c r="T26" s="50"/>
    </row>
    <row r="27" spans="2:23" hidden="1" outlineLevel="1" x14ac:dyDescent="0.25">
      <c r="B27" s="102">
        <f>'Market Data'!B14</f>
        <v>20000113</v>
      </c>
      <c r="C27" s="103">
        <f>'Market Data'!C14</f>
        <v>8843.5</v>
      </c>
      <c r="D27" s="103">
        <f>'Market Data'!D14</f>
        <v>9048.5</v>
      </c>
      <c r="E27" s="103">
        <f>'Market Data'!E14</f>
        <v>8827</v>
      </c>
      <c r="F27" s="104">
        <f>'Market Data'!F14</f>
        <v>8912.5</v>
      </c>
      <c r="H27" s="58">
        <f t="shared" si="0"/>
        <v>10</v>
      </c>
      <c r="I27" s="97" t="s">
        <v>54</v>
      </c>
      <c r="J27" s="59" t="str">
        <f t="shared" si="1"/>
        <v>Long</v>
      </c>
      <c r="L27" s="74"/>
      <c r="M27" s="75"/>
      <c r="N27" s="76"/>
      <c r="O27" s="75"/>
      <c r="P27" s="77"/>
      <c r="Q27" s="78"/>
      <c r="R27" s="81"/>
      <c r="S27" s="82"/>
      <c r="T27" s="50"/>
    </row>
    <row r="28" spans="2:23" hidden="1" outlineLevel="1" x14ac:dyDescent="0.25">
      <c r="B28" s="102">
        <f>'Market Data'!B15</f>
        <v>20000114</v>
      </c>
      <c r="C28" s="103">
        <f>'Market Data'!C15</f>
        <v>8953.5</v>
      </c>
      <c r="D28" s="103">
        <f>'Market Data'!D15</f>
        <v>9149.5</v>
      </c>
      <c r="E28" s="103">
        <f>'Market Data'!E15</f>
        <v>8953.5</v>
      </c>
      <c r="F28" s="104">
        <f>'Market Data'!F15</f>
        <v>9132.5</v>
      </c>
      <c r="H28" s="58">
        <f t="shared" si="0"/>
        <v>11</v>
      </c>
      <c r="I28" s="97" t="s">
        <v>54</v>
      </c>
      <c r="J28" s="59" t="str">
        <f t="shared" si="1"/>
        <v>Long</v>
      </c>
      <c r="L28" s="74"/>
      <c r="M28" s="75"/>
      <c r="N28" s="76"/>
      <c r="O28" s="75"/>
      <c r="P28" s="77"/>
      <c r="Q28" s="78"/>
      <c r="R28" s="81"/>
      <c r="S28" s="82"/>
      <c r="T28" s="50"/>
    </row>
    <row r="29" spans="2:23" hidden="1" outlineLevel="1" x14ac:dyDescent="0.25">
      <c r="B29" s="102">
        <f>'Market Data'!B16</f>
        <v>20000117</v>
      </c>
      <c r="C29" s="103">
        <f>'Market Data'!C16</f>
        <v>9166.5</v>
      </c>
      <c r="D29" s="103">
        <f>'Market Data'!D16</f>
        <v>9229.5</v>
      </c>
      <c r="E29" s="103">
        <f>'Market Data'!E16</f>
        <v>9050</v>
      </c>
      <c r="F29" s="104">
        <f>'Market Data'!F16</f>
        <v>9210.5</v>
      </c>
      <c r="H29" s="58">
        <f t="shared" si="0"/>
        <v>12</v>
      </c>
      <c r="I29" s="97" t="s">
        <v>54</v>
      </c>
      <c r="J29" s="59" t="str">
        <f t="shared" si="1"/>
        <v>Long</v>
      </c>
      <c r="L29" s="74"/>
      <c r="M29" s="75"/>
      <c r="N29" s="76"/>
      <c r="O29" s="75"/>
      <c r="P29" s="77"/>
      <c r="Q29" s="78"/>
      <c r="R29" s="81"/>
      <c r="S29" s="82"/>
      <c r="T29" s="50"/>
    </row>
    <row r="30" spans="2:23" hidden="1" outlineLevel="1" x14ac:dyDescent="0.25">
      <c r="B30" s="102">
        <f>'Market Data'!B17</f>
        <v>20000118</v>
      </c>
      <c r="C30" s="103">
        <f>'Market Data'!C17</f>
        <v>9210.5</v>
      </c>
      <c r="D30" s="103">
        <f>'Market Data'!D17</f>
        <v>9241.5</v>
      </c>
      <c r="E30" s="103">
        <f>'Market Data'!E17</f>
        <v>8993.5</v>
      </c>
      <c r="F30" s="104">
        <f>'Market Data'!F17</f>
        <v>9026.5</v>
      </c>
      <c r="H30" s="58">
        <f t="shared" si="0"/>
        <v>13</v>
      </c>
      <c r="I30" s="97" t="s">
        <v>54</v>
      </c>
      <c r="J30" s="59" t="str">
        <f t="shared" si="1"/>
        <v>Long</v>
      </c>
      <c r="L30" s="74"/>
      <c r="M30" s="75"/>
      <c r="N30" s="76"/>
      <c r="O30" s="75"/>
      <c r="P30" s="77"/>
      <c r="Q30" s="78"/>
      <c r="R30" s="81"/>
      <c r="S30" s="82"/>
      <c r="T30" s="50"/>
    </row>
    <row r="31" spans="2:23" hidden="1" outlineLevel="1" x14ac:dyDescent="0.25">
      <c r="B31" s="102">
        <f>'Market Data'!B18</f>
        <v>20000119</v>
      </c>
      <c r="C31" s="103">
        <f>'Market Data'!C18</f>
        <v>8993.5</v>
      </c>
      <c r="D31" s="103">
        <f>'Market Data'!D18</f>
        <v>9052.5</v>
      </c>
      <c r="E31" s="103">
        <f>'Market Data'!E18</f>
        <v>8918.5</v>
      </c>
      <c r="F31" s="104">
        <f>'Market Data'!F18</f>
        <v>9031.5</v>
      </c>
      <c r="H31" s="58">
        <f t="shared" si="0"/>
        <v>14</v>
      </c>
      <c r="I31" s="97" t="s">
        <v>54</v>
      </c>
      <c r="J31" s="59" t="str">
        <f t="shared" si="1"/>
        <v>Long</v>
      </c>
      <c r="L31" s="74"/>
      <c r="M31" s="75"/>
      <c r="N31" s="76"/>
      <c r="O31" s="75"/>
      <c r="P31" s="77"/>
      <c r="Q31" s="78"/>
      <c r="R31" s="81"/>
      <c r="S31" s="82"/>
      <c r="T31" s="50"/>
    </row>
    <row r="32" spans="2:23" hidden="1" outlineLevel="1" x14ac:dyDescent="0.25">
      <c r="B32" s="102">
        <f>'Market Data'!B19</f>
        <v>20000120</v>
      </c>
      <c r="C32" s="103">
        <f>'Market Data'!C19</f>
        <v>9119.5</v>
      </c>
      <c r="D32" s="103">
        <f>'Market Data'!D19</f>
        <v>9131</v>
      </c>
      <c r="E32" s="103">
        <f>'Market Data'!E19</f>
        <v>9011</v>
      </c>
      <c r="F32" s="104">
        <f>'Market Data'!F19</f>
        <v>9043.5</v>
      </c>
      <c r="H32" s="58">
        <f t="shared" si="0"/>
        <v>15</v>
      </c>
      <c r="I32" s="97" t="s">
        <v>54</v>
      </c>
      <c r="J32" s="59" t="str">
        <f t="shared" si="1"/>
        <v>Long</v>
      </c>
      <c r="L32" s="74"/>
      <c r="M32" s="75"/>
      <c r="N32" s="76"/>
      <c r="O32" s="75"/>
      <c r="P32" s="77"/>
      <c r="Q32" s="78"/>
      <c r="R32" s="81"/>
      <c r="S32" s="82"/>
      <c r="T32" s="50"/>
    </row>
    <row r="33" spans="2:20" hidden="1" outlineLevel="1" x14ac:dyDescent="0.25">
      <c r="B33" s="102">
        <f>'Market Data'!B20</f>
        <v>20000121</v>
      </c>
      <c r="C33" s="103">
        <f>'Market Data'!C20</f>
        <v>8973.5</v>
      </c>
      <c r="D33" s="103">
        <f>'Market Data'!D20</f>
        <v>9036.5</v>
      </c>
      <c r="E33" s="103">
        <f>'Market Data'!E20</f>
        <v>8866.5</v>
      </c>
      <c r="F33" s="104">
        <f>'Market Data'!F20</f>
        <v>8916</v>
      </c>
      <c r="H33" s="58">
        <f t="shared" si="0"/>
        <v>16</v>
      </c>
      <c r="I33" s="97" t="s">
        <v>54</v>
      </c>
      <c r="J33" s="59" t="str">
        <f t="shared" si="1"/>
        <v>Long</v>
      </c>
      <c r="L33" s="74"/>
      <c r="M33" s="75"/>
      <c r="N33" s="76"/>
      <c r="O33" s="75"/>
      <c r="P33" s="77"/>
      <c r="Q33" s="78"/>
      <c r="R33" s="81"/>
      <c r="S33" s="82"/>
      <c r="T33" s="50"/>
    </row>
    <row r="34" spans="2:20" hidden="1" outlineLevel="1" x14ac:dyDescent="0.25">
      <c r="B34" s="102">
        <f>'Market Data'!B21</f>
        <v>20000124</v>
      </c>
      <c r="C34" s="103">
        <f>'Market Data'!C21</f>
        <v>8963.5</v>
      </c>
      <c r="D34" s="103">
        <f>'Market Data'!D21</f>
        <v>9023.5</v>
      </c>
      <c r="E34" s="103">
        <f>'Market Data'!E21</f>
        <v>8850.5</v>
      </c>
      <c r="F34" s="104">
        <f>'Market Data'!F21</f>
        <v>8853.5</v>
      </c>
      <c r="H34" s="58">
        <f t="shared" si="0"/>
        <v>17</v>
      </c>
      <c r="I34" s="97" t="s">
        <v>54</v>
      </c>
      <c r="J34" s="59" t="str">
        <f t="shared" si="1"/>
        <v>Long</v>
      </c>
      <c r="L34" s="74"/>
      <c r="M34" s="75"/>
      <c r="N34" s="76"/>
      <c r="O34" s="75"/>
      <c r="P34" s="77"/>
      <c r="Q34" s="78"/>
      <c r="R34" s="81"/>
      <c r="S34" s="82"/>
      <c r="T34" s="50"/>
    </row>
    <row r="35" spans="2:20" hidden="1" outlineLevel="1" x14ac:dyDescent="0.25">
      <c r="B35" s="102">
        <f>'Market Data'!B22</f>
        <v>20000125</v>
      </c>
      <c r="C35" s="103">
        <f>'Market Data'!C22</f>
        <v>8784.5</v>
      </c>
      <c r="D35" s="103">
        <f>'Market Data'!D22</f>
        <v>8836.5</v>
      </c>
      <c r="E35" s="103">
        <f>'Market Data'!E22</f>
        <v>8745.5</v>
      </c>
      <c r="F35" s="104">
        <f>'Market Data'!F22</f>
        <v>8794.5</v>
      </c>
      <c r="H35" s="58">
        <f t="shared" si="0"/>
        <v>18</v>
      </c>
      <c r="I35" s="97" t="s">
        <v>54</v>
      </c>
      <c r="J35" s="59" t="str">
        <f t="shared" si="1"/>
        <v>Long</v>
      </c>
      <c r="L35" s="74"/>
      <c r="M35" s="75"/>
      <c r="N35" s="76"/>
      <c r="O35" s="75"/>
      <c r="P35" s="77"/>
      <c r="Q35" s="78"/>
      <c r="R35" s="81"/>
      <c r="S35" s="82"/>
      <c r="T35" s="50"/>
    </row>
    <row r="36" spans="2:20" hidden="1" outlineLevel="1" x14ac:dyDescent="0.25">
      <c r="B36" s="102">
        <f>'Market Data'!B23</f>
        <v>20000126</v>
      </c>
      <c r="C36" s="103">
        <f>'Market Data'!C23</f>
        <v>8819.5</v>
      </c>
      <c r="D36" s="103">
        <f>'Market Data'!D23</f>
        <v>8908</v>
      </c>
      <c r="E36" s="103">
        <f>'Market Data'!E23</f>
        <v>8762.5</v>
      </c>
      <c r="F36" s="104">
        <f>'Market Data'!F23</f>
        <v>8893</v>
      </c>
      <c r="H36" s="58">
        <f t="shared" si="0"/>
        <v>19</v>
      </c>
      <c r="I36" s="97" t="s">
        <v>54</v>
      </c>
      <c r="J36" s="59" t="str">
        <f t="shared" si="1"/>
        <v>Long</v>
      </c>
      <c r="L36" s="74"/>
      <c r="M36" s="75"/>
      <c r="N36" s="76"/>
      <c r="O36" s="75"/>
      <c r="P36" s="77"/>
      <c r="Q36" s="78"/>
      <c r="R36" s="81"/>
      <c r="S36" s="82"/>
      <c r="T36" s="50"/>
    </row>
    <row r="37" spans="2:20" hidden="1" outlineLevel="1" x14ac:dyDescent="0.25">
      <c r="B37" s="102">
        <f>'Market Data'!B24</f>
        <v>20000127</v>
      </c>
      <c r="C37" s="103">
        <f>'Market Data'!C24</f>
        <v>8927.5</v>
      </c>
      <c r="D37" s="103">
        <f>'Market Data'!D24</f>
        <v>9100.5</v>
      </c>
      <c r="E37" s="103">
        <f>'Market Data'!E24</f>
        <v>8866.5</v>
      </c>
      <c r="F37" s="104">
        <f>'Market Data'!F24</f>
        <v>9064.5</v>
      </c>
      <c r="H37" s="58">
        <f t="shared" si="0"/>
        <v>20</v>
      </c>
      <c r="I37" s="97" t="s">
        <v>54</v>
      </c>
      <c r="J37" s="59" t="str">
        <f t="shared" si="1"/>
        <v>Long</v>
      </c>
      <c r="L37" s="74"/>
      <c r="M37" s="75"/>
      <c r="N37" s="76"/>
      <c r="O37" s="75"/>
      <c r="P37" s="77"/>
      <c r="Q37" s="78"/>
      <c r="R37" s="81"/>
      <c r="S37" s="82"/>
      <c r="T37" s="50"/>
    </row>
    <row r="38" spans="2:20" hidden="1" outlineLevel="1" x14ac:dyDescent="0.25">
      <c r="B38" s="102">
        <f>'Market Data'!B25</f>
        <v>20000128</v>
      </c>
      <c r="C38" s="103">
        <f>'Market Data'!C25</f>
        <v>9043.5</v>
      </c>
      <c r="D38" s="103">
        <f>'Market Data'!D25</f>
        <v>9148</v>
      </c>
      <c r="E38" s="103">
        <f>'Market Data'!E25</f>
        <v>8968.5</v>
      </c>
      <c r="F38" s="104">
        <f>'Market Data'!F25</f>
        <v>8998.5</v>
      </c>
      <c r="H38" s="58">
        <f t="shared" si="0"/>
        <v>21</v>
      </c>
      <c r="I38" s="97" t="s">
        <v>54</v>
      </c>
      <c r="J38" s="59" t="str">
        <f t="shared" si="1"/>
        <v>Long</v>
      </c>
      <c r="L38" s="74"/>
      <c r="M38" s="75"/>
      <c r="N38" s="76"/>
      <c r="O38" s="75"/>
      <c r="P38" s="77"/>
      <c r="Q38" s="78"/>
      <c r="R38" s="81"/>
      <c r="S38" s="82"/>
      <c r="T38" s="50"/>
    </row>
    <row r="39" spans="2:20" hidden="1" outlineLevel="1" x14ac:dyDescent="0.25">
      <c r="B39" s="102">
        <f>'Market Data'!B26</f>
        <v>20000131</v>
      </c>
      <c r="C39" s="103">
        <f>'Market Data'!C26</f>
        <v>8932.5</v>
      </c>
      <c r="D39" s="103">
        <f>'Market Data'!D26</f>
        <v>8936</v>
      </c>
      <c r="E39" s="103">
        <f>'Market Data'!E26</f>
        <v>8737.5</v>
      </c>
      <c r="F39" s="104">
        <f>'Market Data'!F26</f>
        <v>8761.5</v>
      </c>
      <c r="H39" s="58">
        <f t="shared" si="0"/>
        <v>22</v>
      </c>
      <c r="I39" s="97" t="s">
        <v>54</v>
      </c>
      <c r="J39" s="59" t="str">
        <f t="shared" si="1"/>
        <v>Long</v>
      </c>
      <c r="L39" s="74"/>
      <c r="M39" s="75"/>
      <c r="N39" s="76"/>
      <c r="O39" s="75"/>
      <c r="P39" s="77"/>
      <c r="Q39" s="78"/>
      <c r="R39" s="81"/>
      <c r="S39" s="82"/>
      <c r="T39" s="50"/>
    </row>
    <row r="40" spans="2:20" hidden="1" outlineLevel="1" x14ac:dyDescent="0.25">
      <c r="B40" s="102">
        <f>'Market Data'!B27</f>
        <v>20000201</v>
      </c>
      <c r="C40" s="103">
        <f>'Market Data'!C27</f>
        <v>8864.5</v>
      </c>
      <c r="D40" s="103">
        <f>'Market Data'!D27</f>
        <v>8958.5</v>
      </c>
      <c r="E40" s="103">
        <f>'Market Data'!E27</f>
        <v>8822.5</v>
      </c>
      <c r="F40" s="104">
        <f>'Market Data'!F27</f>
        <v>8944.5</v>
      </c>
      <c r="H40" s="58">
        <f t="shared" si="0"/>
        <v>23</v>
      </c>
      <c r="I40" s="97" t="s">
        <v>54</v>
      </c>
      <c r="J40" s="59" t="str">
        <f t="shared" si="1"/>
        <v>Long</v>
      </c>
      <c r="L40" s="74"/>
      <c r="M40" s="75"/>
      <c r="N40" s="76"/>
      <c r="O40" s="75"/>
      <c r="P40" s="77"/>
      <c r="Q40" s="78"/>
      <c r="R40" s="81"/>
      <c r="S40" s="82"/>
      <c r="T40" s="50"/>
    </row>
    <row r="41" spans="2:20" hidden="1" outlineLevel="1" x14ac:dyDescent="0.25">
      <c r="B41" s="102">
        <f>'Market Data'!B28</f>
        <v>20000202</v>
      </c>
      <c r="C41" s="103">
        <f>'Market Data'!C28</f>
        <v>9002.5</v>
      </c>
      <c r="D41" s="103">
        <f>'Market Data'!D28</f>
        <v>9084.5</v>
      </c>
      <c r="E41" s="103">
        <f>'Market Data'!E28</f>
        <v>8954.5</v>
      </c>
      <c r="F41" s="104">
        <f>'Market Data'!F28</f>
        <v>9083</v>
      </c>
      <c r="H41" s="58">
        <f t="shared" si="0"/>
        <v>24</v>
      </c>
      <c r="I41" s="97" t="s">
        <v>54</v>
      </c>
      <c r="J41" s="59" t="str">
        <f t="shared" si="1"/>
        <v>Long</v>
      </c>
      <c r="L41" s="74"/>
      <c r="M41" s="75"/>
      <c r="N41" s="76"/>
      <c r="O41" s="75"/>
      <c r="P41" s="77"/>
      <c r="Q41" s="78"/>
      <c r="R41" s="81"/>
      <c r="S41" s="82"/>
      <c r="T41" s="50"/>
    </row>
    <row r="42" spans="2:20" hidden="1" outlineLevel="1" x14ac:dyDescent="0.25">
      <c r="B42" s="102">
        <f>'Market Data'!B29</f>
        <v>20000203</v>
      </c>
      <c r="C42" s="103">
        <f>'Market Data'!C29</f>
        <v>9103.5</v>
      </c>
      <c r="D42" s="103">
        <f>'Market Data'!D29</f>
        <v>9271.5</v>
      </c>
      <c r="E42" s="103">
        <f>'Market Data'!E29</f>
        <v>9056</v>
      </c>
      <c r="F42" s="104">
        <f>'Market Data'!F29</f>
        <v>9261.5</v>
      </c>
      <c r="H42" s="58">
        <f t="shared" si="0"/>
        <v>25</v>
      </c>
      <c r="I42" s="97" t="s">
        <v>54</v>
      </c>
      <c r="J42" s="59" t="str">
        <f t="shared" si="1"/>
        <v>Long</v>
      </c>
      <c r="L42" s="74"/>
      <c r="M42" s="75"/>
      <c r="N42" s="76"/>
      <c r="O42" s="75"/>
      <c r="P42" s="77"/>
      <c r="Q42" s="78"/>
      <c r="R42" s="81"/>
      <c r="S42" s="82"/>
      <c r="T42" s="50"/>
    </row>
    <row r="43" spans="2:20" hidden="1" outlineLevel="1" x14ac:dyDescent="0.25">
      <c r="B43" s="102">
        <f>'Market Data'!B30</f>
        <v>20000204</v>
      </c>
      <c r="C43" s="103">
        <f>'Market Data'!C30</f>
        <v>9321</v>
      </c>
      <c r="D43" s="103">
        <f>'Market Data'!D30</f>
        <v>9377.5</v>
      </c>
      <c r="E43" s="103">
        <f>'Market Data'!E30</f>
        <v>9249.5</v>
      </c>
      <c r="F43" s="104">
        <f>'Market Data'!F30</f>
        <v>9303.5</v>
      </c>
      <c r="H43" s="58">
        <f t="shared" si="0"/>
        <v>26</v>
      </c>
      <c r="I43" s="97" t="s">
        <v>54</v>
      </c>
      <c r="J43" s="59" t="str">
        <f t="shared" si="1"/>
        <v>Long</v>
      </c>
      <c r="L43" s="74"/>
      <c r="M43" s="75"/>
      <c r="N43" s="76"/>
      <c r="O43" s="75"/>
      <c r="P43" s="77"/>
      <c r="Q43" s="78"/>
      <c r="R43" s="81"/>
      <c r="S43" s="82"/>
      <c r="T43" s="50"/>
    </row>
    <row r="44" spans="2:20" hidden="1" outlineLevel="1" x14ac:dyDescent="0.25">
      <c r="B44" s="102">
        <f>'Market Data'!B31</f>
        <v>20000207</v>
      </c>
      <c r="C44" s="103">
        <f>'Market Data'!C31</f>
        <v>9304.5</v>
      </c>
      <c r="D44" s="103">
        <f>'Market Data'!D31</f>
        <v>9331</v>
      </c>
      <c r="E44" s="103">
        <f>'Market Data'!E31</f>
        <v>9171.5</v>
      </c>
      <c r="F44" s="104">
        <f>'Market Data'!F31</f>
        <v>9219</v>
      </c>
      <c r="H44" s="58">
        <f t="shared" si="0"/>
        <v>27</v>
      </c>
      <c r="I44" s="97" t="s">
        <v>54</v>
      </c>
      <c r="J44" s="59" t="str">
        <f t="shared" si="1"/>
        <v>Long</v>
      </c>
      <c r="L44" s="74"/>
      <c r="M44" s="75"/>
      <c r="N44" s="76"/>
      <c r="O44" s="75"/>
      <c r="P44" s="77"/>
      <c r="Q44" s="78"/>
      <c r="R44" s="81"/>
      <c r="S44" s="82"/>
      <c r="T44" s="50"/>
    </row>
    <row r="45" spans="2:20" hidden="1" outlineLevel="1" x14ac:dyDescent="0.25">
      <c r="B45" s="102">
        <f>'Market Data'!B32</f>
        <v>20000208</v>
      </c>
      <c r="C45" s="103">
        <f>'Market Data'!C32</f>
        <v>9211.5</v>
      </c>
      <c r="D45" s="103">
        <f>'Market Data'!D32</f>
        <v>9481.5</v>
      </c>
      <c r="E45" s="103">
        <f>'Market Data'!E32</f>
        <v>9203.5</v>
      </c>
      <c r="F45" s="104">
        <f>'Market Data'!F32</f>
        <v>9445.5</v>
      </c>
      <c r="H45" s="58">
        <f t="shared" si="0"/>
        <v>28</v>
      </c>
      <c r="I45" s="97" t="s">
        <v>54</v>
      </c>
      <c r="J45" s="59" t="str">
        <f t="shared" si="1"/>
        <v>Long</v>
      </c>
      <c r="L45" s="74"/>
      <c r="M45" s="75"/>
      <c r="N45" s="76"/>
      <c r="O45" s="75"/>
      <c r="P45" s="77"/>
      <c r="Q45" s="78"/>
      <c r="R45" s="81"/>
      <c r="S45" s="82"/>
      <c r="T45" s="50"/>
    </row>
    <row r="46" spans="2:20" hidden="1" outlineLevel="1" x14ac:dyDescent="0.25">
      <c r="B46" s="102">
        <f>'Market Data'!B33</f>
        <v>20000209</v>
      </c>
      <c r="C46" s="103">
        <f>'Market Data'!C33</f>
        <v>9466.5</v>
      </c>
      <c r="D46" s="103">
        <f>'Market Data'!D33</f>
        <v>9589.5</v>
      </c>
      <c r="E46" s="103">
        <f>'Market Data'!E33</f>
        <v>9439.5</v>
      </c>
      <c r="F46" s="104">
        <f>'Market Data'!F33</f>
        <v>9562.5</v>
      </c>
      <c r="H46" s="58">
        <f t="shared" si="0"/>
        <v>29</v>
      </c>
      <c r="I46" s="97" t="s">
        <v>54</v>
      </c>
      <c r="J46" s="59" t="str">
        <f t="shared" si="1"/>
        <v>Long</v>
      </c>
      <c r="L46" s="74"/>
      <c r="M46" s="75"/>
      <c r="N46" s="76"/>
      <c r="O46" s="75"/>
      <c r="P46" s="77"/>
      <c r="Q46" s="78"/>
      <c r="R46" s="81"/>
      <c r="S46" s="82"/>
      <c r="T46" s="50"/>
    </row>
    <row r="47" spans="2:20" hidden="1" outlineLevel="1" x14ac:dyDescent="0.25">
      <c r="B47" s="102">
        <f>'Market Data'!B34</f>
        <v>20000210</v>
      </c>
      <c r="C47" s="103">
        <f>'Market Data'!C34</f>
        <v>9449.5</v>
      </c>
      <c r="D47" s="103">
        <f>'Market Data'!D34</f>
        <v>9596.5</v>
      </c>
      <c r="E47" s="103">
        <f>'Market Data'!E34</f>
        <v>9432</v>
      </c>
      <c r="F47" s="104">
        <f>'Market Data'!F34</f>
        <v>9574.5</v>
      </c>
      <c r="H47" s="58">
        <f t="shared" si="0"/>
        <v>30</v>
      </c>
      <c r="I47" s="97" t="s">
        <v>54</v>
      </c>
      <c r="J47" s="59" t="str">
        <f t="shared" si="1"/>
        <v>Long</v>
      </c>
      <c r="L47" s="74"/>
      <c r="M47" s="75"/>
      <c r="N47" s="76"/>
      <c r="O47" s="75"/>
      <c r="P47" s="77"/>
      <c r="Q47" s="78"/>
      <c r="R47" s="81"/>
      <c r="S47" s="82"/>
      <c r="T47" s="50"/>
    </row>
    <row r="48" spans="2:20" hidden="1" outlineLevel="1" x14ac:dyDescent="0.25">
      <c r="B48" s="102">
        <f>'Market Data'!B35</f>
        <v>20000211</v>
      </c>
      <c r="C48" s="103">
        <f>'Market Data'!C35</f>
        <v>9651.5</v>
      </c>
      <c r="D48" s="103">
        <f>'Market Data'!D35</f>
        <v>9738.5</v>
      </c>
      <c r="E48" s="103">
        <f>'Market Data'!E35</f>
        <v>9499.5</v>
      </c>
      <c r="F48" s="104">
        <f>'Market Data'!F35</f>
        <v>9613.5</v>
      </c>
      <c r="H48" s="58">
        <f t="shared" si="0"/>
        <v>31</v>
      </c>
      <c r="I48" s="97" t="s">
        <v>54</v>
      </c>
      <c r="J48" s="59" t="str">
        <f t="shared" si="1"/>
        <v>Long</v>
      </c>
      <c r="L48" s="74"/>
      <c r="M48" s="75"/>
      <c r="N48" s="76"/>
      <c r="O48" s="75"/>
      <c r="P48" s="77"/>
      <c r="Q48" s="78"/>
      <c r="R48" s="81"/>
      <c r="S48" s="82"/>
      <c r="T48" s="50"/>
    </row>
    <row r="49" spans="2:20" hidden="1" outlineLevel="1" x14ac:dyDescent="0.25">
      <c r="B49" s="102">
        <f>'Market Data'!B36</f>
        <v>20000214</v>
      </c>
      <c r="C49" s="103">
        <f>'Market Data'!C36</f>
        <v>9504.5</v>
      </c>
      <c r="D49" s="103">
        <f>'Market Data'!D36</f>
        <v>9587</v>
      </c>
      <c r="E49" s="103">
        <f>'Market Data'!E36</f>
        <v>9468.5</v>
      </c>
      <c r="F49" s="104">
        <f>'Market Data'!F36</f>
        <v>9551.5</v>
      </c>
      <c r="H49" s="58">
        <f t="shared" si="0"/>
        <v>32</v>
      </c>
      <c r="I49" s="97" t="s">
        <v>54</v>
      </c>
      <c r="J49" s="59" t="str">
        <f t="shared" si="1"/>
        <v>Long</v>
      </c>
      <c r="L49" s="74"/>
      <c r="M49" s="75"/>
      <c r="N49" s="76"/>
      <c r="O49" s="75"/>
      <c r="P49" s="77"/>
      <c r="Q49" s="78"/>
      <c r="R49" s="81"/>
      <c r="S49" s="82"/>
      <c r="T49" s="50"/>
    </row>
    <row r="50" spans="2:20" hidden="1" outlineLevel="1" x14ac:dyDescent="0.25">
      <c r="B50" s="102">
        <f>'Market Data'!B37</f>
        <v>20000215</v>
      </c>
      <c r="C50" s="103">
        <f>'Market Data'!C37</f>
        <v>9562.5</v>
      </c>
      <c r="D50" s="103">
        <f>'Market Data'!D37</f>
        <v>9610</v>
      </c>
      <c r="E50" s="103">
        <f>'Market Data'!E37</f>
        <v>9333.5</v>
      </c>
      <c r="F50" s="104">
        <f>'Market Data'!F37</f>
        <v>9340</v>
      </c>
      <c r="H50" s="58">
        <f t="shared" si="0"/>
        <v>33</v>
      </c>
      <c r="I50" s="97" t="s">
        <v>54</v>
      </c>
      <c r="J50" s="59" t="str">
        <f t="shared" si="1"/>
        <v>Long</v>
      </c>
      <c r="L50" s="74"/>
      <c r="M50" s="75"/>
      <c r="N50" s="76"/>
      <c r="O50" s="75"/>
      <c r="P50" s="77"/>
      <c r="Q50" s="78"/>
      <c r="R50" s="81"/>
      <c r="S50" s="82"/>
      <c r="T50" s="50"/>
    </row>
    <row r="51" spans="2:20" hidden="1" outlineLevel="1" x14ac:dyDescent="0.25">
      <c r="B51" s="102">
        <f>'Market Data'!B38</f>
        <v>20000216</v>
      </c>
      <c r="C51" s="103">
        <f>'Market Data'!C38</f>
        <v>9466</v>
      </c>
      <c r="D51" s="103">
        <f>'Market Data'!D38</f>
        <v>9488.5</v>
      </c>
      <c r="E51" s="103">
        <f>'Market Data'!E38</f>
        <v>9268.5</v>
      </c>
      <c r="F51" s="104">
        <f>'Market Data'!F38</f>
        <v>9430</v>
      </c>
      <c r="H51" s="58">
        <f t="shared" si="0"/>
        <v>34</v>
      </c>
      <c r="I51" s="97" t="s">
        <v>54</v>
      </c>
      <c r="J51" s="59" t="str">
        <f t="shared" si="1"/>
        <v>Long</v>
      </c>
      <c r="L51" s="74"/>
      <c r="M51" s="75"/>
      <c r="N51" s="76"/>
      <c r="O51" s="75"/>
      <c r="P51" s="77"/>
      <c r="Q51" s="78"/>
      <c r="R51" s="81"/>
      <c r="S51" s="82"/>
      <c r="T51" s="50"/>
    </row>
    <row r="52" spans="2:20" hidden="1" outlineLevel="1" x14ac:dyDescent="0.25">
      <c r="B52" s="102">
        <f>'Market Data'!B39</f>
        <v>20000217</v>
      </c>
      <c r="C52" s="103">
        <f>'Market Data'!C39</f>
        <v>9427.5</v>
      </c>
      <c r="D52" s="103">
        <f>'Market Data'!D39</f>
        <v>9555.5</v>
      </c>
      <c r="E52" s="103">
        <f>'Market Data'!E39</f>
        <v>9309</v>
      </c>
      <c r="F52" s="104">
        <f>'Market Data'!F39</f>
        <v>9540.5</v>
      </c>
      <c r="H52" s="58">
        <f t="shared" si="0"/>
        <v>35</v>
      </c>
      <c r="I52" s="97" t="s">
        <v>54</v>
      </c>
      <c r="J52" s="59" t="str">
        <f t="shared" si="1"/>
        <v>Long</v>
      </c>
      <c r="L52" s="74"/>
      <c r="M52" s="75"/>
      <c r="N52" s="76"/>
      <c r="O52" s="75"/>
      <c r="P52" s="77"/>
      <c r="Q52" s="78"/>
      <c r="R52" s="81"/>
      <c r="S52" s="82"/>
      <c r="T52" s="50"/>
    </row>
    <row r="53" spans="2:20" hidden="1" outlineLevel="1" x14ac:dyDescent="0.25">
      <c r="B53" s="102">
        <f>'Market Data'!B40</f>
        <v>20000218</v>
      </c>
      <c r="C53" s="103">
        <f>'Market Data'!C40</f>
        <v>9511.5</v>
      </c>
      <c r="D53" s="103">
        <f>'Market Data'!D40</f>
        <v>9580.5</v>
      </c>
      <c r="E53" s="103">
        <f>'Market Data'!E40</f>
        <v>9467</v>
      </c>
      <c r="F53" s="104">
        <f>'Market Data'!F40</f>
        <v>9499.5</v>
      </c>
      <c r="H53" s="58">
        <f t="shared" si="0"/>
        <v>36</v>
      </c>
      <c r="I53" s="97" t="s">
        <v>54</v>
      </c>
      <c r="J53" s="59" t="str">
        <f t="shared" si="1"/>
        <v>Long</v>
      </c>
      <c r="L53" s="74"/>
      <c r="M53" s="75"/>
      <c r="N53" s="76"/>
      <c r="O53" s="75"/>
      <c r="P53" s="77"/>
      <c r="Q53" s="78"/>
      <c r="R53" s="81"/>
      <c r="S53" s="82"/>
      <c r="T53" s="50"/>
    </row>
    <row r="54" spans="2:20" hidden="1" outlineLevel="1" x14ac:dyDescent="0.25">
      <c r="B54" s="102">
        <f>'Market Data'!B41</f>
        <v>20000221</v>
      </c>
      <c r="C54" s="103">
        <f>'Market Data'!C41</f>
        <v>9386.5</v>
      </c>
      <c r="D54" s="103">
        <f>'Market Data'!D41</f>
        <v>9476.5</v>
      </c>
      <c r="E54" s="103">
        <f>'Market Data'!E41</f>
        <v>9363.5</v>
      </c>
      <c r="F54" s="104">
        <f>'Market Data'!F41</f>
        <v>9470.5</v>
      </c>
      <c r="H54" s="58">
        <f t="shared" si="0"/>
        <v>37</v>
      </c>
      <c r="I54" s="97" t="s">
        <v>54</v>
      </c>
      <c r="J54" s="59" t="str">
        <f t="shared" si="1"/>
        <v>Long</v>
      </c>
      <c r="L54" s="74"/>
      <c r="M54" s="75"/>
      <c r="N54" s="76"/>
      <c r="O54" s="75"/>
      <c r="P54" s="77"/>
      <c r="Q54" s="78"/>
      <c r="R54" s="81"/>
      <c r="S54" s="82"/>
      <c r="T54" s="50"/>
    </row>
    <row r="55" spans="2:20" hidden="1" outlineLevel="1" x14ac:dyDescent="0.25">
      <c r="B55" s="102">
        <f>'Market Data'!B42</f>
        <v>20000222</v>
      </c>
      <c r="C55" s="103">
        <f>'Market Data'!C42</f>
        <v>9463.5</v>
      </c>
      <c r="D55" s="103">
        <f>'Market Data'!D42</f>
        <v>9636.5</v>
      </c>
      <c r="E55" s="103">
        <f>'Market Data'!E42</f>
        <v>9454.5</v>
      </c>
      <c r="F55" s="104">
        <f>'Market Data'!F42</f>
        <v>9533</v>
      </c>
      <c r="H55" s="58">
        <f t="shared" si="0"/>
        <v>38</v>
      </c>
      <c r="I55" s="97" t="s">
        <v>54</v>
      </c>
      <c r="J55" s="59" t="str">
        <f t="shared" si="1"/>
        <v>Long</v>
      </c>
      <c r="L55" s="74"/>
      <c r="M55" s="75"/>
      <c r="N55" s="76"/>
      <c r="O55" s="75"/>
      <c r="P55" s="77"/>
      <c r="Q55" s="78"/>
      <c r="R55" s="81"/>
      <c r="S55" s="82"/>
      <c r="T55" s="50"/>
    </row>
    <row r="56" spans="2:20" hidden="1" outlineLevel="1" x14ac:dyDescent="0.25">
      <c r="B56" s="102">
        <f>'Market Data'!B43</f>
        <v>20000223</v>
      </c>
      <c r="C56" s="103">
        <f>'Market Data'!C43</f>
        <v>9563</v>
      </c>
      <c r="D56" s="103">
        <f>'Market Data'!D43</f>
        <v>9689.5</v>
      </c>
      <c r="E56" s="103">
        <f>'Market Data'!E43</f>
        <v>9552.5</v>
      </c>
      <c r="F56" s="104">
        <f>'Market Data'!F43</f>
        <v>9615</v>
      </c>
      <c r="H56" s="58">
        <f t="shared" si="0"/>
        <v>39</v>
      </c>
      <c r="I56" s="97" t="s">
        <v>54</v>
      </c>
      <c r="J56" s="59" t="str">
        <f t="shared" si="1"/>
        <v>Long</v>
      </c>
      <c r="L56" s="74"/>
      <c r="M56" s="75"/>
      <c r="N56" s="76"/>
      <c r="O56" s="75"/>
      <c r="P56" s="77"/>
      <c r="Q56" s="78"/>
      <c r="R56" s="81"/>
      <c r="S56" s="82"/>
      <c r="T56" s="50"/>
    </row>
    <row r="57" spans="2:20" hidden="1" outlineLevel="1" x14ac:dyDescent="0.25">
      <c r="B57" s="102">
        <f>'Market Data'!B44</f>
        <v>20000224</v>
      </c>
      <c r="C57" s="103">
        <f>'Market Data'!C44</f>
        <v>9693.5</v>
      </c>
      <c r="D57" s="103">
        <f>'Market Data'!D44</f>
        <v>9727.5</v>
      </c>
      <c r="E57" s="103">
        <f>'Market Data'!E44</f>
        <v>9491.5</v>
      </c>
      <c r="F57" s="104">
        <f>'Market Data'!F44</f>
        <v>9543.5</v>
      </c>
      <c r="H57" s="58">
        <f t="shared" si="0"/>
        <v>40</v>
      </c>
      <c r="I57" s="97" t="s">
        <v>54</v>
      </c>
      <c r="J57" s="59" t="str">
        <f t="shared" si="1"/>
        <v>Long</v>
      </c>
      <c r="L57" s="74"/>
      <c r="M57" s="75"/>
      <c r="N57" s="76"/>
      <c r="O57" s="75"/>
      <c r="P57" s="77"/>
      <c r="Q57" s="78"/>
      <c r="R57" s="81"/>
      <c r="S57" s="82"/>
      <c r="T57" s="50"/>
    </row>
    <row r="58" spans="2:20" hidden="1" outlineLevel="1" x14ac:dyDescent="0.25">
      <c r="B58" s="102">
        <f>'Market Data'!B45</f>
        <v>20000225</v>
      </c>
      <c r="C58" s="103">
        <f>'Market Data'!C45</f>
        <v>9656.5</v>
      </c>
      <c r="D58" s="103">
        <f>'Market Data'!D45</f>
        <v>9696.5</v>
      </c>
      <c r="E58" s="103">
        <f>'Market Data'!E45</f>
        <v>9568.5</v>
      </c>
      <c r="F58" s="104">
        <f>'Market Data'!F45</f>
        <v>9689</v>
      </c>
      <c r="H58" s="58">
        <f t="shared" si="0"/>
        <v>41</v>
      </c>
      <c r="I58" s="97" t="s">
        <v>54</v>
      </c>
      <c r="J58" s="59" t="str">
        <f t="shared" si="1"/>
        <v>Long</v>
      </c>
      <c r="L58" s="74"/>
      <c r="M58" s="75"/>
      <c r="N58" s="76"/>
      <c r="O58" s="75"/>
      <c r="P58" s="77"/>
      <c r="Q58" s="78"/>
      <c r="R58" s="81"/>
      <c r="S58" s="82"/>
      <c r="T58" s="50"/>
    </row>
    <row r="59" spans="2:20" hidden="1" outlineLevel="1" x14ac:dyDescent="0.25">
      <c r="B59" s="102">
        <f>'Market Data'!B46</f>
        <v>20000228</v>
      </c>
      <c r="C59" s="103">
        <f>'Market Data'!C46</f>
        <v>9643.5</v>
      </c>
      <c r="D59" s="103">
        <f>'Market Data'!D46</f>
        <v>9668.5</v>
      </c>
      <c r="E59" s="103">
        <f>'Market Data'!E46</f>
        <v>9404.5</v>
      </c>
      <c r="F59" s="104">
        <f>'Market Data'!F46</f>
        <v>9493.5</v>
      </c>
      <c r="H59" s="58">
        <f t="shared" si="0"/>
        <v>42</v>
      </c>
      <c r="I59" s="97" t="s">
        <v>54</v>
      </c>
      <c r="J59" s="59" t="str">
        <f t="shared" si="1"/>
        <v>Long</v>
      </c>
      <c r="L59" s="74"/>
      <c r="M59" s="75"/>
      <c r="N59" s="76"/>
      <c r="O59" s="75"/>
      <c r="P59" s="77"/>
      <c r="Q59" s="78"/>
      <c r="R59" s="81"/>
      <c r="S59" s="82"/>
      <c r="T59" s="50"/>
    </row>
    <row r="60" spans="2:20" hidden="1" outlineLevel="1" x14ac:dyDescent="0.25">
      <c r="B60" s="102">
        <f>'Market Data'!B47</f>
        <v>20000229</v>
      </c>
      <c r="C60" s="103">
        <f>'Market Data'!C47</f>
        <v>9553.5</v>
      </c>
      <c r="D60" s="103">
        <f>'Market Data'!D47</f>
        <v>9620</v>
      </c>
      <c r="E60" s="103">
        <f>'Market Data'!E47</f>
        <v>9527.5</v>
      </c>
      <c r="F60" s="104">
        <f>'Market Data'!F47</f>
        <v>9591.5</v>
      </c>
      <c r="H60" s="58">
        <f t="shared" si="0"/>
        <v>43</v>
      </c>
      <c r="I60" s="97" t="s">
        <v>54</v>
      </c>
      <c r="J60" s="59" t="str">
        <f t="shared" si="1"/>
        <v>Long</v>
      </c>
      <c r="L60" s="74"/>
      <c r="M60" s="75"/>
      <c r="N60" s="76"/>
      <c r="O60" s="75"/>
      <c r="P60" s="77"/>
      <c r="Q60" s="78"/>
      <c r="R60" s="81"/>
      <c r="S60" s="82"/>
      <c r="T60" s="50"/>
    </row>
    <row r="61" spans="2:20" hidden="1" outlineLevel="1" x14ac:dyDescent="0.25">
      <c r="B61" s="102">
        <f>'Market Data'!B48</f>
        <v>20000301</v>
      </c>
      <c r="C61" s="103">
        <f>'Market Data'!C48</f>
        <v>9639.5</v>
      </c>
      <c r="D61" s="103">
        <f>'Market Data'!D48</f>
        <v>9681.5</v>
      </c>
      <c r="E61" s="103">
        <f>'Market Data'!E48</f>
        <v>9530.5</v>
      </c>
      <c r="F61" s="104">
        <f>'Market Data'!F48</f>
        <v>9630.5</v>
      </c>
      <c r="H61" s="58">
        <f t="shared" si="0"/>
        <v>44</v>
      </c>
      <c r="I61" s="97" t="s">
        <v>54</v>
      </c>
      <c r="J61" s="59" t="str">
        <f t="shared" si="1"/>
        <v>Long</v>
      </c>
      <c r="L61" s="74"/>
      <c r="M61" s="75"/>
      <c r="N61" s="76"/>
      <c r="O61" s="75"/>
      <c r="P61" s="77"/>
      <c r="Q61" s="78"/>
      <c r="R61" s="81"/>
      <c r="S61" s="82"/>
      <c r="T61" s="50"/>
    </row>
    <row r="62" spans="2:20" hidden="1" outlineLevel="1" x14ac:dyDescent="0.25">
      <c r="B62" s="102">
        <f>'Market Data'!B49</f>
        <v>20000302</v>
      </c>
      <c r="C62" s="103">
        <f>'Market Data'!C49</f>
        <v>9643</v>
      </c>
      <c r="D62" s="103">
        <f>'Market Data'!D49</f>
        <v>9863.5</v>
      </c>
      <c r="E62" s="103">
        <f>'Market Data'!E49</f>
        <v>9539</v>
      </c>
      <c r="F62" s="104">
        <f>'Market Data'!F49</f>
        <v>9858.5</v>
      </c>
      <c r="H62" s="58">
        <f t="shared" si="0"/>
        <v>45</v>
      </c>
      <c r="I62" s="97" t="s">
        <v>54</v>
      </c>
      <c r="J62" s="59" t="str">
        <f t="shared" si="1"/>
        <v>Long</v>
      </c>
      <c r="L62" s="74"/>
      <c r="M62" s="75"/>
      <c r="N62" s="76"/>
      <c r="O62" s="75"/>
      <c r="P62" s="77"/>
      <c r="Q62" s="78"/>
      <c r="R62" s="81"/>
      <c r="S62" s="82"/>
      <c r="T62" s="50"/>
    </row>
    <row r="63" spans="2:20" hidden="1" outlineLevel="1" x14ac:dyDescent="0.25">
      <c r="B63" s="102">
        <f>'Market Data'!B50</f>
        <v>20000303</v>
      </c>
      <c r="C63" s="103">
        <f>'Market Data'!C50</f>
        <v>9843.5</v>
      </c>
      <c r="D63" s="103">
        <f>'Market Data'!D50</f>
        <v>9936.5</v>
      </c>
      <c r="E63" s="103">
        <f>'Market Data'!E50</f>
        <v>9794</v>
      </c>
      <c r="F63" s="104">
        <f>'Market Data'!F50</f>
        <v>9874</v>
      </c>
      <c r="H63" s="58">
        <f t="shared" si="0"/>
        <v>46</v>
      </c>
      <c r="I63" s="97" t="s">
        <v>54</v>
      </c>
      <c r="J63" s="59" t="str">
        <f t="shared" si="1"/>
        <v>Long</v>
      </c>
      <c r="L63" s="74"/>
      <c r="M63" s="75"/>
      <c r="N63" s="76"/>
      <c r="O63" s="75"/>
      <c r="P63" s="77"/>
      <c r="Q63" s="78"/>
      <c r="R63" s="81"/>
      <c r="S63" s="82"/>
      <c r="T63" s="50"/>
    </row>
    <row r="64" spans="2:20" hidden="1" outlineLevel="1" x14ac:dyDescent="0.25">
      <c r="B64" s="102">
        <f>'Market Data'!B51</f>
        <v>20000306</v>
      </c>
      <c r="C64" s="103">
        <f>'Market Data'!C51</f>
        <v>9878.5</v>
      </c>
      <c r="D64" s="103">
        <f>'Market Data'!D51</f>
        <v>9915.5</v>
      </c>
      <c r="E64" s="103">
        <f>'Market Data'!E51</f>
        <v>9838.5</v>
      </c>
      <c r="F64" s="104">
        <f>'Market Data'!F51</f>
        <v>9882.5</v>
      </c>
      <c r="H64" s="58">
        <f t="shared" si="0"/>
        <v>47</v>
      </c>
      <c r="I64" s="97" t="s">
        <v>54</v>
      </c>
      <c r="J64" s="59" t="str">
        <f t="shared" si="1"/>
        <v>Long</v>
      </c>
      <c r="L64" s="74"/>
      <c r="M64" s="75"/>
      <c r="N64" s="76"/>
      <c r="O64" s="75"/>
      <c r="P64" s="77"/>
      <c r="Q64" s="78"/>
      <c r="R64" s="81"/>
      <c r="S64" s="82"/>
      <c r="T64" s="50"/>
    </row>
    <row r="65" spans="2:20" hidden="1" outlineLevel="1" x14ac:dyDescent="0.25">
      <c r="B65" s="102">
        <f>'Market Data'!B52</f>
        <v>20000307</v>
      </c>
      <c r="C65" s="103">
        <f>'Market Data'!C52</f>
        <v>9942.5</v>
      </c>
      <c r="D65" s="103">
        <f>'Market Data'!D52</f>
        <v>10039.5</v>
      </c>
      <c r="E65" s="103">
        <f>'Market Data'!E52</f>
        <v>9829</v>
      </c>
      <c r="F65" s="104">
        <f>'Market Data'!F52</f>
        <v>9966.5</v>
      </c>
      <c r="H65" s="58">
        <f t="shared" si="0"/>
        <v>48</v>
      </c>
      <c r="I65" s="97" t="s">
        <v>54</v>
      </c>
      <c r="J65" s="59" t="str">
        <f t="shared" si="1"/>
        <v>Long</v>
      </c>
      <c r="L65" s="74"/>
      <c r="M65" s="75"/>
      <c r="N65" s="76"/>
      <c r="O65" s="75"/>
      <c r="P65" s="77"/>
      <c r="Q65" s="78"/>
      <c r="R65" s="81"/>
      <c r="S65" s="82"/>
      <c r="T65" s="50"/>
    </row>
    <row r="66" spans="2:20" hidden="1" outlineLevel="1" x14ac:dyDescent="0.25">
      <c r="B66" s="102">
        <f>'Market Data'!B53</f>
        <v>20000308</v>
      </c>
      <c r="C66" s="103">
        <f>'Market Data'!C53</f>
        <v>9906.5</v>
      </c>
      <c r="D66" s="103">
        <f>'Market Data'!D53</f>
        <v>10019.5</v>
      </c>
      <c r="E66" s="103">
        <f>'Market Data'!E53</f>
        <v>9858.5</v>
      </c>
      <c r="F66" s="104">
        <f>'Market Data'!F53</f>
        <v>9883.5</v>
      </c>
      <c r="H66" s="58">
        <f t="shared" si="0"/>
        <v>49</v>
      </c>
      <c r="I66" s="97" t="s">
        <v>54</v>
      </c>
      <c r="J66" s="59" t="str">
        <f t="shared" si="1"/>
        <v>Long</v>
      </c>
      <c r="L66" s="74"/>
      <c r="M66" s="75"/>
      <c r="N66" s="76"/>
      <c r="O66" s="75"/>
      <c r="P66" s="77"/>
      <c r="Q66" s="78"/>
      <c r="R66" s="81"/>
      <c r="S66" s="82"/>
      <c r="T66" s="50"/>
    </row>
    <row r="67" spans="2:20" hidden="1" outlineLevel="1" x14ac:dyDescent="0.25">
      <c r="B67" s="102">
        <f>'Market Data'!B54</f>
        <v>20000309</v>
      </c>
      <c r="C67" s="103">
        <f>'Market Data'!C54</f>
        <v>9960.5</v>
      </c>
      <c r="D67" s="103">
        <f>'Market Data'!D54</f>
        <v>9978.5</v>
      </c>
      <c r="E67" s="103">
        <f>'Market Data'!E54</f>
        <v>9785</v>
      </c>
      <c r="F67" s="104">
        <f>'Market Data'!F54</f>
        <v>9870.5</v>
      </c>
      <c r="H67" s="58">
        <f t="shared" si="0"/>
        <v>50</v>
      </c>
      <c r="I67" s="97" t="s">
        <v>54</v>
      </c>
      <c r="J67" s="59" t="str">
        <f t="shared" si="1"/>
        <v>Long</v>
      </c>
      <c r="L67" s="74"/>
      <c r="M67" s="75"/>
      <c r="N67" s="76"/>
      <c r="O67" s="75"/>
      <c r="P67" s="77"/>
      <c r="Q67" s="78"/>
      <c r="R67" s="81"/>
      <c r="S67" s="82"/>
      <c r="T67" s="50"/>
    </row>
    <row r="68" spans="2:20" hidden="1" outlineLevel="1" x14ac:dyDescent="0.25">
      <c r="B68" s="102">
        <f>'Market Data'!B55</f>
        <v>20000310</v>
      </c>
      <c r="C68" s="103">
        <f>'Market Data'!C55</f>
        <v>9953.5</v>
      </c>
      <c r="D68" s="103">
        <f>'Market Data'!D55</f>
        <v>9962.5</v>
      </c>
      <c r="E68" s="103">
        <f>'Market Data'!E55</f>
        <v>9860</v>
      </c>
      <c r="F68" s="104">
        <f>'Market Data'!F55</f>
        <v>9892.5</v>
      </c>
      <c r="H68" s="58">
        <f t="shared" si="0"/>
        <v>51</v>
      </c>
      <c r="I68" s="97" t="s">
        <v>54</v>
      </c>
      <c r="J68" s="59" t="str">
        <f t="shared" si="1"/>
        <v>Long</v>
      </c>
      <c r="L68" s="74"/>
      <c r="M68" s="75"/>
      <c r="N68" s="76"/>
      <c r="O68" s="75"/>
      <c r="P68" s="77"/>
      <c r="Q68" s="78"/>
      <c r="R68" s="81"/>
      <c r="S68" s="82"/>
      <c r="T68" s="50"/>
    </row>
    <row r="69" spans="2:20" hidden="1" outlineLevel="1" x14ac:dyDescent="0.25">
      <c r="B69" s="102">
        <f>'Market Data'!B56</f>
        <v>20000313</v>
      </c>
      <c r="C69" s="103">
        <f>'Market Data'!C56</f>
        <v>9843.5</v>
      </c>
      <c r="D69" s="103">
        <f>'Market Data'!D56</f>
        <v>9843.5</v>
      </c>
      <c r="E69" s="103">
        <f>'Market Data'!E56</f>
        <v>9548.5</v>
      </c>
      <c r="F69" s="104">
        <f>'Market Data'!F56</f>
        <v>9596.5</v>
      </c>
      <c r="H69" s="58">
        <f t="shared" si="0"/>
        <v>52</v>
      </c>
      <c r="I69" s="97" t="s">
        <v>54</v>
      </c>
      <c r="J69" s="59" t="str">
        <f t="shared" si="1"/>
        <v>Long</v>
      </c>
      <c r="L69" s="74"/>
      <c r="M69" s="75"/>
      <c r="N69" s="76"/>
      <c r="O69" s="75"/>
      <c r="P69" s="77"/>
      <c r="Q69" s="78"/>
      <c r="R69" s="81"/>
      <c r="S69" s="82"/>
      <c r="T69" s="50"/>
    </row>
    <row r="70" spans="2:20" hidden="1" outlineLevel="1" x14ac:dyDescent="0.25">
      <c r="B70" s="102">
        <f>'Market Data'!B57</f>
        <v>20000314</v>
      </c>
      <c r="C70" s="103">
        <f>'Market Data'!C57</f>
        <v>9633.5</v>
      </c>
      <c r="D70" s="103">
        <f>'Market Data'!D57</f>
        <v>9658.5</v>
      </c>
      <c r="E70" s="103">
        <f>'Market Data'!E57</f>
        <v>9549.5</v>
      </c>
      <c r="F70" s="104">
        <f>'Market Data'!F57</f>
        <v>9563.5</v>
      </c>
      <c r="H70" s="58">
        <f t="shared" si="0"/>
        <v>53</v>
      </c>
      <c r="I70" s="97" t="s">
        <v>54</v>
      </c>
      <c r="J70" s="59" t="str">
        <f t="shared" si="1"/>
        <v>Long</v>
      </c>
      <c r="L70" s="74"/>
      <c r="M70" s="75"/>
      <c r="N70" s="76"/>
      <c r="O70" s="75"/>
      <c r="P70" s="77"/>
      <c r="Q70" s="78"/>
      <c r="R70" s="81"/>
      <c r="S70" s="82"/>
      <c r="T70" s="50"/>
    </row>
    <row r="71" spans="2:20" hidden="1" outlineLevel="1" x14ac:dyDescent="0.25">
      <c r="B71" s="102">
        <f>'Market Data'!B58</f>
        <v>20000315</v>
      </c>
      <c r="C71" s="103">
        <f>'Market Data'!C58</f>
        <v>9457.5</v>
      </c>
      <c r="D71" s="103">
        <f>'Market Data'!D58</f>
        <v>9494.5</v>
      </c>
      <c r="E71" s="103">
        <f>'Market Data'!E58</f>
        <v>9314</v>
      </c>
      <c r="F71" s="104">
        <f>'Market Data'!F58</f>
        <v>9344.5</v>
      </c>
      <c r="H71" s="58">
        <f t="shared" si="0"/>
        <v>54</v>
      </c>
      <c r="I71" s="97" t="s">
        <v>54</v>
      </c>
      <c r="J71" s="59" t="str">
        <f t="shared" si="1"/>
        <v>Long</v>
      </c>
      <c r="L71" s="74"/>
      <c r="M71" s="75"/>
      <c r="N71" s="76"/>
      <c r="O71" s="75"/>
      <c r="P71" s="77"/>
      <c r="Q71" s="78"/>
      <c r="R71" s="81"/>
      <c r="S71" s="82"/>
      <c r="T71" s="50"/>
    </row>
    <row r="72" spans="2:20" hidden="1" outlineLevel="1" x14ac:dyDescent="0.25">
      <c r="B72" s="102">
        <f>'Market Data'!B59</f>
        <v>20000316</v>
      </c>
      <c r="C72" s="103">
        <f>'Market Data'!C59</f>
        <v>9416.5</v>
      </c>
      <c r="D72" s="103">
        <f>'Market Data'!D59</f>
        <v>9539.5</v>
      </c>
      <c r="E72" s="103">
        <f>'Market Data'!E59</f>
        <v>9368.5</v>
      </c>
      <c r="F72" s="104">
        <f>'Market Data'!F59</f>
        <v>9495</v>
      </c>
      <c r="H72" s="58">
        <f t="shared" si="0"/>
        <v>55</v>
      </c>
      <c r="I72" s="97" t="s">
        <v>54</v>
      </c>
      <c r="J72" s="59" t="str">
        <f t="shared" si="1"/>
        <v>Long</v>
      </c>
      <c r="L72" s="74"/>
      <c r="M72" s="75"/>
      <c r="N72" s="76"/>
      <c r="O72" s="75"/>
      <c r="P72" s="77"/>
      <c r="Q72" s="78"/>
      <c r="R72" s="81"/>
      <c r="S72" s="82"/>
      <c r="T72" s="50"/>
    </row>
    <row r="73" spans="2:20" hidden="1" outlineLevel="1" x14ac:dyDescent="0.25">
      <c r="B73" s="102">
        <f>'Market Data'!B60</f>
        <v>20000317</v>
      </c>
      <c r="C73" s="103">
        <f>'Market Data'!C60</f>
        <v>9679.5</v>
      </c>
      <c r="D73" s="103">
        <f>'Market Data'!D60</f>
        <v>9722</v>
      </c>
      <c r="E73" s="103">
        <f>'Market Data'!E60</f>
        <v>9462.5</v>
      </c>
      <c r="F73" s="104">
        <f>'Market Data'!F60</f>
        <v>9623.5</v>
      </c>
      <c r="H73" s="58">
        <f t="shared" si="0"/>
        <v>56</v>
      </c>
      <c r="I73" s="97" t="s">
        <v>54</v>
      </c>
      <c r="J73" s="59" t="str">
        <f t="shared" si="1"/>
        <v>Long</v>
      </c>
      <c r="L73" s="74"/>
      <c r="M73" s="75"/>
      <c r="N73" s="76"/>
      <c r="O73" s="75"/>
      <c r="P73" s="77"/>
      <c r="Q73" s="78"/>
      <c r="R73" s="81"/>
      <c r="S73" s="82"/>
      <c r="T73" s="50"/>
    </row>
    <row r="74" spans="2:20" hidden="1" outlineLevel="1" x14ac:dyDescent="0.25">
      <c r="B74" s="102">
        <f>'Market Data'!B61</f>
        <v>20000320</v>
      </c>
      <c r="C74" s="103">
        <f>'Market Data'!C61</f>
        <v>9661.5</v>
      </c>
      <c r="D74" s="103">
        <f>'Market Data'!D61</f>
        <v>9775.5</v>
      </c>
      <c r="E74" s="103">
        <f>'Market Data'!E61</f>
        <v>9627</v>
      </c>
      <c r="F74" s="104">
        <f>'Market Data'!F61</f>
        <v>9763.5</v>
      </c>
      <c r="H74" s="58">
        <f t="shared" si="0"/>
        <v>57</v>
      </c>
      <c r="I74" s="97" t="s">
        <v>54</v>
      </c>
      <c r="J74" s="59" t="str">
        <f t="shared" si="1"/>
        <v>Long</v>
      </c>
      <c r="L74" s="74"/>
      <c r="M74" s="75"/>
      <c r="N74" s="76"/>
      <c r="O74" s="75"/>
      <c r="P74" s="77"/>
      <c r="Q74" s="78"/>
      <c r="R74" s="81"/>
      <c r="S74" s="82"/>
      <c r="T74" s="50"/>
    </row>
    <row r="75" spans="2:20" hidden="1" outlineLevel="1" x14ac:dyDescent="0.25">
      <c r="B75" s="102">
        <f>'Market Data'!B62</f>
        <v>20000321</v>
      </c>
      <c r="C75" s="103">
        <f>'Market Data'!C62</f>
        <v>9744.5</v>
      </c>
      <c r="D75" s="103">
        <f>'Market Data'!D62</f>
        <v>9751</v>
      </c>
      <c r="E75" s="103">
        <f>'Market Data'!E62</f>
        <v>9631</v>
      </c>
      <c r="F75" s="104">
        <f>'Market Data'!F62</f>
        <v>9702.5</v>
      </c>
      <c r="H75" s="58">
        <f t="shared" si="0"/>
        <v>58</v>
      </c>
      <c r="I75" s="97" t="s">
        <v>54</v>
      </c>
      <c r="J75" s="59" t="str">
        <f t="shared" si="1"/>
        <v>Long</v>
      </c>
      <c r="L75" s="74"/>
      <c r="M75" s="75"/>
      <c r="N75" s="76"/>
      <c r="O75" s="75"/>
      <c r="P75" s="77"/>
      <c r="Q75" s="78"/>
      <c r="R75" s="81"/>
      <c r="S75" s="82"/>
      <c r="T75" s="50"/>
    </row>
    <row r="76" spans="2:20" hidden="1" outlineLevel="1" x14ac:dyDescent="0.25">
      <c r="B76" s="102">
        <f>'Market Data'!B63</f>
        <v>20000322</v>
      </c>
      <c r="C76" s="103">
        <f>'Market Data'!C63</f>
        <v>9765.5</v>
      </c>
      <c r="D76" s="103">
        <f>'Market Data'!D63</f>
        <v>9842</v>
      </c>
      <c r="E76" s="103">
        <f>'Market Data'!E63</f>
        <v>9676</v>
      </c>
      <c r="F76" s="104">
        <f>'Market Data'!F63</f>
        <v>9692.5</v>
      </c>
      <c r="H76" s="58">
        <f t="shared" si="0"/>
        <v>59</v>
      </c>
      <c r="I76" s="97" t="s">
        <v>54</v>
      </c>
      <c r="J76" s="59" t="str">
        <f t="shared" si="1"/>
        <v>Long</v>
      </c>
      <c r="L76" s="74"/>
      <c r="M76" s="75"/>
      <c r="N76" s="76"/>
      <c r="O76" s="75"/>
      <c r="P76" s="77"/>
      <c r="Q76" s="78"/>
      <c r="R76" s="81"/>
      <c r="S76" s="82"/>
      <c r="T76" s="50"/>
    </row>
    <row r="77" spans="2:20" hidden="1" outlineLevel="1" x14ac:dyDescent="0.25">
      <c r="B77" s="102">
        <f>'Market Data'!B64</f>
        <v>20000323</v>
      </c>
      <c r="C77" s="103">
        <f>'Market Data'!C64</f>
        <v>9731</v>
      </c>
      <c r="D77" s="103">
        <f>'Market Data'!D64</f>
        <v>9754.5</v>
      </c>
      <c r="E77" s="103">
        <f>'Market Data'!E64</f>
        <v>9561.5</v>
      </c>
      <c r="F77" s="104">
        <f>'Market Data'!F64</f>
        <v>9645.5</v>
      </c>
      <c r="H77" s="58">
        <f t="shared" si="0"/>
        <v>60</v>
      </c>
      <c r="I77" s="97" t="s">
        <v>54</v>
      </c>
      <c r="J77" s="59" t="str">
        <f t="shared" si="1"/>
        <v>Long</v>
      </c>
      <c r="L77" s="74"/>
      <c r="M77" s="75"/>
      <c r="N77" s="76"/>
      <c r="O77" s="75"/>
      <c r="P77" s="77"/>
      <c r="Q77" s="78"/>
      <c r="R77" s="81"/>
      <c r="S77" s="82"/>
      <c r="T77" s="50"/>
    </row>
    <row r="78" spans="2:20" hidden="1" outlineLevel="1" x14ac:dyDescent="0.25">
      <c r="B78" s="102">
        <f>'Market Data'!B65</f>
        <v>20000324</v>
      </c>
      <c r="C78" s="103">
        <f>'Market Data'!C65</f>
        <v>9697.5</v>
      </c>
      <c r="D78" s="103">
        <f>'Market Data'!D65</f>
        <v>9807.5</v>
      </c>
      <c r="E78" s="103">
        <f>'Market Data'!E65</f>
        <v>9639.5</v>
      </c>
      <c r="F78" s="104">
        <f>'Market Data'!F65</f>
        <v>9796.5</v>
      </c>
      <c r="H78" s="58">
        <f t="shared" si="0"/>
        <v>61</v>
      </c>
      <c r="I78" s="97" t="s">
        <v>54</v>
      </c>
      <c r="J78" s="59" t="str">
        <f t="shared" si="1"/>
        <v>Long</v>
      </c>
      <c r="L78" s="74"/>
      <c r="M78" s="75"/>
      <c r="N78" s="76"/>
      <c r="O78" s="75"/>
      <c r="P78" s="77"/>
      <c r="Q78" s="78"/>
      <c r="R78" s="81"/>
      <c r="S78" s="82"/>
      <c r="T78" s="50"/>
    </row>
    <row r="79" spans="2:20" hidden="1" outlineLevel="1" x14ac:dyDescent="0.25">
      <c r="B79" s="102">
        <f>'Market Data'!B66</f>
        <v>20000327</v>
      </c>
      <c r="C79" s="103">
        <f>'Market Data'!C66</f>
        <v>9804.5</v>
      </c>
      <c r="D79" s="103">
        <f>'Market Data'!D66</f>
        <v>9824.5</v>
      </c>
      <c r="E79" s="103">
        <f>'Market Data'!E66</f>
        <v>9722</v>
      </c>
      <c r="F79" s="104">
        <f>'Market Data'!F66</f>
        <v>9791.5</v>
      </c>
      <c r="H79" s="58">
        <f t="shared" si="0"/>
        <v>62</v>
      </c>
      <c r="I79" s="97" t="s">
        <v>54</v>
      </c>
      <c r="J79" s="59" t="str">
        <f t="shared" si="1"/>
        <v>Long</v>
      </c>
      <c r="L79" s="74"/>
      <c r="M79" s="75"/>
      <c r="N79" s="76"/>
      <c r="O79" s="75"/>
      <c r="P79" s="77"/>
      <c r="Q79" s="78"/>
      <c r="R79" s="81"/>
      <c r="S79" s="82"/>
      <c r="T79" s="50"/>
    </row>
    <row r="80" spans="2:20" hidden="1" outlineLevel="1" x14ac:dyDescent="0.25">
      <c r="B80" s="102">
        <f>'Market Data'!B67</f>
        <v>20000328</v>
      </c>
      <c r="C80" s="103">
        <f>'Market Data'!C67</f>
        <v>9784.5</v>
      </c>
      <c r="D80" s="103">
        <f>'Market Data'!D67</f>
        <v>9927.5</v>
      </c>
      <c r="E80" s="103">
        <f>'Market Data'!E67</f>
        <v>9776.5</v>
      </c>
      <c r="F80" s="104">
        <f>'Market Data'!F67</f>
        <v>9817.5</v>
      </c>
      <c r="H80" s="58">
        <f t="shared" si="0"/>
        <v>63</v>
      </c>
      <c r="I80" s="97" t="s">
        <v>54</v>
      </c>
      <c r="J80" s="59" t="str">
        <f t="shared" si="1"/>
        <v>Long</v>
      </c>
      <c r="L80" s="74"/>
      <c r="M80" s="75"/>
      <c r="N80" s="76"/>
      <c r="O80" s="75"/>
      <c r="P80" s="77"/>
      <c r="Q80" s="78"/>
      <c r="R80" s="81"/>
      <c r="S80" s="82"/>
      <c r="T80" s="50"/>
    </row>
    <row r="81" spans="2:20" hidden="1" outlineLevel="1" x14ac:dyDescent="0.25">
      <c r="B81" s="102">
        <f>'Market Data'!B68</f>
        <v>20000329</v>
      </c>
      <c r="C81" s="103">
        <f>'Market Data'!C68</f>
        <v>9806.5</v>
      </c>
      <c r="D81" s="103">
        <f>'Market Data'!D68</f>
        <v>9856</v>
      </c>
      <c r="E81" s="103">
        <f>'Market Data'!E68</f>
        <v>9751.5</v>
      </c>
      <c r="F81" s="104">
        <f>'Market Data'!F68</f>
        <v>9780.5</v>
      </c>
      <c r="H81" s="58">
        <f t="shared" si="0"/>
        <v>64</v>
      </c>
      <c r="I81" s="97" t="s">
        <v>54</v>
      </c>
      <c r="J81" s="59" t="str">
        <f t="shared" si="1"/>
        <v>Long</v>
      </c>
      <c r="L81" s="74"/>
      <c r="M81" s="75"/>
      <c r="N81" s="76"/>
      <c r="O81" s="75"/>
      <c r="P81" s="77"/>
      <c r="Q81" s="78"/>
      <c r="R81" s="81"/>
      <c r="S81" s="82"/>
      <c r="T81" s="50"/>
    </row>
    <row r="82" spans="2:20" hidden="1" outlineLevel="1" x14ac:dyDescent="0.25">
      <c r="B82" s="102">
        <f>'Market Data'!B69</f>
        <v>20000330</v>
      </c>
      <c r="C82" s="103">
        <f>'Market Data'!C69</f>
        <v>9674.5</v>
      </c>
      <c r="D82" s="103">
        <f>'Market Data'!D69</f>
        <v>9686.5</v>
      </c>
      <c r="E82" s="103">
        <f>'Market Data'!E69</f>
        <v>9505.5</v>
      </c>
      <c r="F82" s="104">
        <f>'Market Data'!F69</f>
        <v>9542.5</v>
      </c>
      <c r="H82" s="58">
        <f t="shared" ref="H82:H145" si="2">ROW()-ROW(H$17)</f>
        <v>65</v>
      </c>
      <c r="I82" s="97" t="s">
        <v>54</v>
      </c>
      <c r="J82" s="59" t="str">
        <f t="shared" ref="J82:J145" si="3">$I$4</f>
        <v>Long</v>
      </c>
      <c r="L82" s="74"/>
      <c r="M82" s="75"/>
      <c r="N82" s="76"/>
      <c r="O82" s="75"/>
      <c r="P82" s="77"/>
      <c r="Q82" s="78"/>
      <c r="R82" s="81"/>
      <c r="S82" s="82"/>
      <c r="T82" s="50"/>
    </row>
    <row r="83" spans="2:20" hidden="1" outlineLevel="1" x14ac:dyDescent="0.25">
      <c r="B83" s="102">
        <f>'Market Data'!B70</f>
        <v>20000331</v>
      </c>
      <c r="C83" s="103">
        <f>'Market Data'!C70</f>
        <v>9519.5</v>
      </c>
      <c r="D83" s="103">
        <f>'Market Data'!D70</f>
        <v>9597.5</v>
      </c>
      <c r="E83" s="103">
        <f>'Market Data'!E70</f>
        <v>9409.5</v>
      </c>
      <c r="F83" s="104">
        <f>'Market Data'!F70</f>
        <v>9449.5</v>
      </c>
      <c r="H83" s="58">
        <f t="shared" si="2"/>
        <v>66</v>
      </c>
      <c r="I83" s="97" t="s">
        <v>54</v>
      </c>
      <c r="J83" s="59" t="str">
        <f t="shared" si="3"/>
        <v>Long</v>
      </c>
      <c r="L83" s="74"/>
      <c r="M83" s="75"/>
      <c r="N83" s="76"/>
      <c r="O83" s="75"/>
      <c r="P83" s="77"/>
      <c r="Q83" s="78"/>
      <c r="R83" s="81"/>
      <c r="S83" s="82"/>
      <c r="T83" s="50"/>
    </row>
    <row r="84" spans="2:20" hidden="1" outlineLevel="1" x14ac:dyDescent="0.25">
      <c r="B84" s="102">
        <f>'Market Data'!B71</f>
        <v>20000403</v>
      </c>
      <c r="C84" s="103">
        <f>'Market Data'!C71</f>
        <v>9455.5</v>
      </c>
      <c r="D84" s="103">
        <f>'Market Data'!D71</f>
        <v>9527.5</v>
      </c>
      <c r="E84" s="103">
        <f>'Market Data'!E71</f>
        <v>9288</v>
      </c>
      <c r="F84" s="104">
        <f>'Market Data'!F71</f>
        <v>9319</v>
      </c>
      <c r="H84" s="58">
        <f t="shared" si="2"/>
        <v>67</v>
      </c>
      <c r="I84" s="97" t="s">
        <v>54</v>
      </c>
      <c r="J84" s="59" t="str">
        <f t="shared" si="3"/>
        <v>Long</v>
      </c>
      <c r="L84" s="74"/>
      <c r="M84" s="75"/>
      <c r="N84" s="76"/>
      <c r="O84" s="75"/>
      <c r="P84" s="77"/>
      <c r="Q84" s="78"/>
      <c r="R84" s="81"/>
      <c r="S84" s="82"/>
      <c r="T84" s="50"/>
    </row>
    <row r="85" spans="2:20" hidden="1" outlineLevel="1" x14ac:dyDescent="0.25">
      <c r="B85" s="102">
        <f>'Market Data'!B72</f>
        <v>20000404</v>
      </c>
      <c r="C85" s="103">
        <f>'Market Data'!C72</f>
        <v>9364.5</v>
      </c>
      <c r="D85" s="103">
        <f>'Market Data'!D72</f>
        <v>9452.5</v>
      </c>
      <c r="E85" s="103">
        <f>'Market Data'!E72</f>
        <v>9344.5</v>
      </c>
      <c r="F85" s="104">
        <f>'Market Data'!F72</f>
        <v>9426.5</v>
      </c>
      <c r="H85" s="58">
        <f t="shared" si="2"/>
        <v>68</v>
      </c>
      <c r="I85" s="97" t="s">
        <v>54</v>
      </c>
      <c r="J85" s="59" t="str">
        <f t="shared" si="3"/>
        <v>Long</v>
      </c>
      <c r="L85" s="74"/>
      <c r="M85" s="75"/>
      <c r="N85" s="76"/>
      <c r="O85" s="75"/>
      <c r="P85" s="77"/>
      <c r="Q85" s="78"/>
      <c r="R85" s="81"/>
      <c r="S85" s="82"/>
      <c r="T85" s="50"/>
    </row>
    <row r="86" spans="2:20" hidden="1" outlineLevel="1" x14ac:dyDescent="0.25">
      <c r="B86" s="102">
        <f>'Market Data'!B73</f>
        <v>20000405</v>
      </c>
      <c r="C86" s="103">
        <f>'Market Data'!C73</f>
        <v>9366.5</v>
      </c>
      <c r="D86" s="103">
        <f>'Market Data'!D73</f>
        <v>9422</v>
      </c>
      <c r="E86" s="103">
        <f>'Market Data'!E73</f>
        <v>9089.5</v>
      </c>
      <c r="F86" s="104">
        <f>'Market Data'!F73</f>
        <v>9190.5</v>
      </c>
      <c r="H86" s="58">
        <f t="shared" si="2"/>
        <v>69</v>
      </c>
      <c r="I86" s="97" t="s">
        <v>54</v>
      </c>
      <c r="J86" s="59" t="str">
        <f t="shared" si="3"/>
        <v>Long</v>
      </c>
      <c r="L86" s="74"/>
      <c r="M86" s="75"/>
      <c r="N86" s="76"/>
      <c r="O86" s="75"/>
      <c r="P86" s="77"/>
      <c r="Q86" s="78"/>
      <c r="R86" s="81"/>
      <c r="S86" s="82"/>
      <c r="T86" s="50"/>
    </row>
    <row r="87" spans="2:20" hidden="1" outlineLevel="1" x14ac:dyDescent="0.25">
      <c r="B87" s="102">
        <f>'Market Data'!B74</f>
        <v>20000406</v>
      </c>
      <c r="C87" s="103">
        <f>'Market Data'!C74</f>
        <v>9251.5</v>
      </c>
      <c r="D87" s="103">
        <f>'Market Data'!D74</f>
        <v>9358.5</v>
      </c>
      <c r="E87" s="103">
        <f>'Market Data'!E74</f>
        <v>9196.5</v>
      </c>
      <c r="F87" s="104">
        <f>'Market Data'!F74</f>
        <v>9330</v>
      </c>
      <c r="H87" s="58">
        <f t="shared" si="2"/>
        <v>70</v>
      </c>
      <c r="I87" s="97" t="s">
        <v>54</v>
      </c>
      <c r="J87" s="59" t="str">
        <f t="shared" si="3"/>
        <v>Long</v>
      </c>
      <c r="L87" s="74"/>
      <c r="M87" s="75"/>
      <c r="N87" s="76"/>
      <c r="O87" s="75"/>
      <c r="P87" s="77"/>
      <c r="Q87" s="78"/>
      <c r="R87" s="81"/>
      <c r="S87" s="82"/>
      <c r="T87" s="50"/>
    </row>
    <row r="88" spans="2:20" hidden="1" outlineLevel="1" x14ac:dyDescent="0.25">
      <c r="B88" s="102">
        <f>'Market Data'!B75</f>
        <v>20000407</v>
      </c>
      <c r="C88" s="103">
        <f>'Market Data'!C75</f>
        <v>9364.5</v>
      </c>
      <c r="D88" s="103">
        <f>'Market Data'!D75</f>
        <v>9404.5</v>
      </c>
      <c r="E88" s="103">
        <f>'Market Data'!E75</f>
        <v>9271</v>
      </c>
      <c r="F88" s="104">
        <f>'Market Data'!F75</f>
        <v>9392</v>
      </c>
      <c r="H88" s="58">
        <f t="shared" si="2"/>
        <v>71</v>
      </c>
      <c r="I88" s="97" t="s">
        <v>54</v>
      </c>
      <c r="J88" s="59" t="str">
        <f t="shared" si="3"/>
        <v>Long</v>
      </c>
      <c r="L88" s="74"/>
      <c r="M88" s="75"/>
      <c r="N88" s="76"/>
      <c r="O88" s="75"/>
      <c r="P88" s="77"/>
      <c r="Q88" s="78"/>
      <c r="R88" s="81"/>
      <c r="S88" s="82"/>
      <c r="T88" s="50"/>
    </row>
    <row r="89" spans="2:20" hidden="1" outlineLevel="1" x14ac:dyDescent="0.25">
      <c r="B89" s="102">
        <f>'Market Data'!B76</f>
        <v>20000410</v>
      </c>
      <c r="C89" s="103">
        <f>'Market Data'!C76</f>
        <v>9444.5</v>
      </c>
      <c r="D89" s="103">
        <f>'Market Data'!D76</f>
        <v>9484.5</v>
      </c>
      <c r="E89" s="103">
        <f>'Market Data'!E76</f>
        <v>9382</v>
      </c>
      <c r="F89" s="104">
        <f>'Market Data'!F76</f>
        <v>9409.5</v>
      </c>
      <c r="H89" s="58">
        <f t="shared" si="2"/>
        <v>72</v>
      </c>
      <c r="I89" s="97" t="s">
        <v>54</v>
      </c>
      <c r="J89" s="59" t="str">
        <f t="shared" si="3"/>
        <v>Long</v>
      </c>
      <c r="L89" s="74"/>
      <c r="M89" s="75"/>
      <c r="N89" s="76"/>
      <c r="O89" s="75"/>
      <c r="P89" s="77"/>
      <c r="Q89" s="78"/>
      <c r="R89" s="81"/>
      <c r="S89" s="82"/>
      <c r="T89" s="50"/>
    </row>
    <row r="90" spans="2:20" hidden="1" outlineLevel="1" x14ac:dyDescent="0.25">
      <c r="B90" s="102">
        <f>'Market Data'!B77</f>
        <v>20000411</v>
      </c>
      <c r="C90" s="103">
        <f>'Market Data'!C77</f>
        <v>9259.5</v>
      </c>
      <c r="D90" s="103">
        <f>'Market Data'!D77</f>
        <v>9357</v>
      </c>
      <c r="E90" s="103">
        <f>'Market Data'!E77</f>
        <v>9249.5</v>
      </c>
      <c r="F90" s="104">
        <f>'Market Data'!F77</f>
        <v>9319.5</v>
      </c>
      <c r="H90" s="58">
        <f t="shared" si="2"/>
        <v>73</v>
      </c>
      <c r="I90" s="97" t="s">
        <v>54</v>
      </c>
      <c r="J90" s="59" t="str">
        <f t="shared" si="3"/>
        <v>Long</v>
      </c>
      <c r="L90" s="74"/>
      <c r="M90" s="75"/>
      <c r="N90" s="76"/>
      <c r="O90" s="75"/>
      <c r="P90" s="77"/>
      <c r="Q90" s="78"/>
      <c r="R90" s="81"/>
      <c r="S90" s="82"/>
      <c r="T90" s="50"/>
    </row>
    <row r="91" spans="2:20" hidden="1" outlineLevel="1" x14ac:dyDescent="0.25">
      <c r="B91" s="102">
        <f>'Market Data'!B78</f>
        <v>20000412</v>
      </c>
      <c r="C91" s="103">
        <f>'Market Data'!C78</f>
        <v>9346.5</v>
      </c>
      <c r="D91" s="103">
        <f>'Market Data'!D78</f>
        <v>9392</v>
      </c>
      <c r="E91" s="103">
        <f>'Market Data'!E78</f>
        <v>9286</v>
      </c>
      <c r="F91" s="104">
        <f>'Market Data'!F78</f>
        <v>9294.5</v>
      </c>
      <c r="H91" s="58">
        <f t="shared" si="2"/>
        <v>74</v>
      </c>
      <c r="I91" s="97" t="s">
        <v>54</v>
      </c>
      <c r="J91" s="59" t="str">
        <f t="shared" si="3"/>
        <v>Long</v>
      </c>
      <c r="L91" s="74"/>
      <c r="M91" s="75"/>
      <c r="N91" s="76"/>
      <c r="O91" s="75"/>
      <c r="P91" s="77"/>
      <c r="Q91" s="78"/>
      <c r="R91" s="81"/>
      <c r="S91" s="82"/>
      <c r="T91" s="50"/>
    </row>
    <row r="92" spans="2:20" hidden="1" outlineLevel="1" x14ac:dyDescent="0.25">
      <c r="B92" s="102">
        <f>'Market Data'!B79</f>
        <v>20000413</v>
      </c>
      <c r="C92" s="103">
        <f>'Market Data'!C79</f>
        <v>9194.5</v>
      </c>
      <c r="D92" s="103">
        <f>'Market Data'!D79</f>
        <v>9322.5</v>
      </c>
      <c r="E92" s="103">
        <f>'Market Data'!E79</f>
        <v>9167.5</v>
      </c>
      <c r="F92" s="104">
        <f>'Market Data'!F79</f>
        <v>9318.5</v>
      </c>
      <c r="H92" s="58">
        <f t="shared" si="2"/>
        <v>75</v>
      </c>
      <c r="I92" s="97" t="s">
        <v>54</v>
      </c>
      <c r="J92" s="59" t="str">
        <f t="shared" si="3"/>
        <v>Long</v>
      </c>
      <c r="L92" s="74"/>
      <c r="M92" s="75"/>
      <c r="N92" s="76"/>
      <c r="O92" s="75"/>
      <c r="P92" s="77"/>
      <c r="Q92" s="78"/>
      <c r="R92" s="81"/>
      <c r="S92" s="82"/>
      <c r="T92" s="50"/>
    </row>
    <row r="93" spans="2:20" hidden="1" outlineLevel="1" x14ac:dyDescent="0.25">
      <c r="B93" s="102">
        <f>'Market Data'!B80</f>
        <v>20000414</v>
      </c>
      <c r="C93" s="103">
        <f>'Market Data'!C80</f>
        <v>9224.5</v>
      </c>
      <c r="D93" s="103">
        <f>'Market Data'!D80</f>
        <v>9279.5</v>
      </c>
      <c r="E93" s="103">
        <f>'Market Data'!E80</f>
        <v>9033.5</v>
      </c>
      <c r="F93" s="104">
        <f>'Market Data'!F80</f>
        <v>9069.5</v>
      </c>
      <c r="H93" s="58">
        <f t="shared" si="2"/>
        <v>76</v>
      </c>
      <c r="I93" s="97" t="s">
        <v>54</v>
      </c>
      <c r="J93" s="59" t="str">
        <f t="shared" si="3"/>
        <v>Long</v>
      </c>
      <c r="L93" s="74"/>
      <c r="M93" s="75"/>
      <c r="N93" s="76"/>
      <c r="O93" s="75"/>
      <c r="P93" s="77"/>
      <c r="Q93" s="78"/>
      <c r="R93" s="81"/>
      <c r="S93" s="82"/>
      <c r="T93" s="50"/>
    </row>
    <row r="94" spans="2:20" hidden="1" outlineLevel="1" x14ac:dyDescent="0.25">
      <c r="B94" s="102">
        <f>'Market Data'!B81</f>
        <v>20000417</v>
      </c>
      <c r="C94" s="103">
        <f>'Market Data'!C81</f>
        <v>8824.5</v>
      </c>
      <c r="D94" s="103">
        <f>'Market Data'!D81</f>
        <v>9059.5</v>
      </c>
      <c r="E94" s="103">
        <f>'Market Data'!E81</f>
        <v>8781.5</v>
      </c>
      <c r="F94" s="104">
        <f>'Market Data'!F81</f>
        <v>9048.5</v>
      </c>
      <c r="H94" s="58">
        <f t="shared" si="2"/>
        <v>77</v>
      </c>
      <c r="I94" s="97" t="s">
        <v>54</v>
      </c>
      <c r="J94" s="59" t="str">
        <f t="shared" si="3"/>
        <v>Long</v>
      </c>
      <c r="L94" s="74"/>
      <c r="M94" s="75"/>
      <c r="N94" s="76"/>
      <c r="O94" s="75"/>
      <c r="P94" s="77"/>
      <c r="Q94" s="78"/>
      <c r="R94" s="81"/>
      <c r="S94" s="82"/>
      <c r="T94" s="50"/>
    </row>
    <row r="95" spans="2:20" hidden="1" outlineLevel="1" x14ac:dyDescent="0.25">
      <c r="B95" s="102">
        <f>'Market Data'!B82</f>
        <v>20000418</v>
      </c>
      <c r="C95" s="103">
        <f>'Market Data'!C82</f>
        <v>9118.5</v>
      </c>
      <c r="D95" s="103">
        <f>'Market Data'!D82</f>
        <v>9130</v>
      </c>
      <c r="E95" s="103">
        <f>'Market Data'!E82</f>
        <v>8963</v>
      </c>
      <c r="F95" s="104">
        <f>'Market Data'!F82</f>
        <v>9091.5</v>
      </c>
      <c r="H95" s="58">
        <f t="shared" si="2"/>
        <v>78</v>
      </c>
      <c r="I95" s="97" t="s">
        <v>54</v>
      </c>
      <c r="J95" s="59" t="str">
        <f t="shared" si="3"/>
        <v>Long</v>
      </c>
      <c r="L95" s="74"/>
      <c r="M95" s="75"/>
      <c r="N95" s="76"/>
      <c r="O95" s="75"/>
      <c r="P95" s="77"/>
      <c r="Q95" s="78"/>
      <c r="R95" s="81"/>
      <c r="S95" s="82"/>
      <c r="T95" s="50"/>
    </row>
    <row r="96" spans="2:20" hidden="1" outlineLevel="1" x14ac:dyDescent="0.25">
      <c r="B96" s="102">
        <f>'Market Data'!B83</f>
        <v>20000419</v>
      </c>
      <c r="C96" s="103">
        <f>'Market Data'!C83</f>
        <v>9164.5</v>
      </c>
      <c r="D96" s="103">
        <f>'Market Data'!D83</f>
        <v>9169</v>
      </c>
      <c r="E96" s="103">
        <f>'Market Data'!E83</f>
        <v>9009.5</v>
      </c>
      <c r="F96" s="104">
        <f>'Market Data'!F83</f>
        <v>9077</v>
      </c>
      <c r="H96" s="58">
        <f t="shared" si="2"/>
        <v>79</v>
      </c>
      <c r="I96" s="97" t="s">
        <v>54</v>
      </c>
      <c r="J96" s="59" t="str">
        <f t="shared" si="3"/>
        <v>Long</v>
      </c>
      <c r="L96" s="74"/>
      <c r="M96" s="75"/>
      <c r="N96" s="76"/>
      <c r="O96" s="75"/>
      <c r="P96" s="77"/>
      <c r="Q96" s="78"/>
      <c r="R96" s="81"/>
      <c r="S96" s="82"/>
      <c r="T96" s="50"/>
    </row>
    <row r="97" spans="2:20" hidden="1" outlineLevel="1" x14ac:dyDescent="0.25">
      <c r="B97" s="102">
        <f>'Market Data'!B84</f>
        <v>20000420</v>
      </c>
      <c r="C97" s="103">
        <f>'Market Data'!C84</f>
        <v>9076.5</v>
      </c>
      <c r="D97" s="103">
        <f>'Market Data'!D84</f>
        <v>9101</v>
      </c>
      <c r="E97" s="103">
        <f>'Market Data'!E84</f>
        <v>9036.5</v>
      </c>
      <c r="F97" s="104">
        <f>'Market Data'!F84</f>
        <v>9064.5</v>
      </c>
      <c r="H97" s="58">
        <f t="shared" si="2"/>
        <v>80</v>
      </c>
      <c r="I97" s="97" t="s">
        <v>54</v>
      </c>
      <c r="J97" s="59" t="str">
        <f t="shared" si="3"/>
        <v>Long</v>
      </c>
      <c r="L97" s="74"/>
      <c r="M97" s="75"/>
      <c r="N97" s="76"/>
      <c r="O97" s="75"/>
      <c r="P97" s="77"/>
      <c r="Q97" s="78"/>
      <c r="R97" s="81"/>
      <c r="S97" s="82"/>
      <c r="T97" s="50"/>
    </row>
    <row r="98" spans="2:20" hidden="1" outlineLevel="1" x14ac:dyDescent="0.25">
      <c r="B98" s="102">
        <f>'Market Data'!B85</f>
        <v>20000425</v>
      </c>
      <c r="C98" s="103">
        <f>'Market Data'!C85</f>
        <v>9035.5</v>
      </c>
      <c r="D98" s="103">
        <f>'Market Data'!D85</f>
        <v>9225</v>
      </c>
      <c r="E98" s="103">
        <f>'Market Data'!E85</f>
        <v>8960.5</v>
      </c>
      <c r="F98" s="104">
        <f>'Market Data'!F85</f>
        <v>9167.5</v>
      </c>
      <c r="H98" s="58">
        <f t="shared" si="2"/>
        <v>81</v>
      </c>
      <c r="I98" s="97" t="s">
        <v>54</v>
      </c>
      <c r="J98" s="59" t="str">
        <f t="shared" si="3"/>
        <v>Long</v>
      </c>
      <c r="L98" s="74"/>
      <c r="M98" s="75"/>
      <c r="N98" s="76"/>
      <c r="O98" s="75"/>
      <c r="P98" s="77"/>
      <c r="Q98" s="78"/>
      <c r="R98" s="81"/>
      <c r="S98" s="82"/>
      <c r="T98" s="50"/>
    </row>
    <row r="99" spans="2:20" hidden="1" outlineLevel="1" x14ac:dyDescent="0.25">
      <c r="B99" s="102">
        <f>'Market Data'!B86</f>
        <v>20000426</v>
      </c>
      <c r="C99" s="103">
        <f>'Market Data'!C86</f>
        <v>9214.5</v>
      </c>
      <c r="D99" s="103">
        <f>'Market Data'!D86</f>
        <v>9317.5</v>
      </c>
      <c r="E99" s="103">
        <f>'Market Data'!E86</f>
        <v>9178</v>
      </c>
      <c r="F99" s="104">
        <f>'Market Data'!F86</f>
        <v>9245.5</v>
      </c>
      <c r="H99" s="58">
        <f t="shared" si="2"/>
        <v>82</v>
      </c>
      <c r="I99" s="97" t="s">
        <v>54</v>
      </c>
      <c r="J99" s="59" t="str">
        <f t="shared" si="3"/>
        <v>Long</v>
      </c>
      <c r="L99" s="74"/>
      <c r="M99" s="75"/>
      <c r="N99" s="76"/>
      <c r="O99" s="75"/>
      <c r="P99" s="77"/>
      <c r="Q99" s="78"/>
      <c r="R99" s="81"/>
      <c r="S99" s="82"/>
      <c r="T99" s="50"/>
    </row>
    <row r="100" spans="2:20" hidden="1" outlineLevel="1" x14ac:dyDescent="0.25">
      <c r="B100" s="102">
        <f>'Market Data'!B87</f>
        <v>20000427</v>
      </c>
      <c r="C100" s="103">
        <f>'Market Data'!C87</f>
        <v>9249.5</v>
      </c>
      <c r="D100" s="103">
        <f>'Market Data'!D87</f>
        <v>9289</v>
      </c>
      <c r="E100" s="103">
        <f>'Market Data'!E87</f>
        <v>9017.5</v>
      </c>
      <c r="F100" s="104">
        <f>'Market Data'!F87</f>
        <v>9064.5</v>
      </c>
      <c r="H100" s="58">
        <f t="shared" si="2"/>
        <v>83</v>
      </c>
      <c r="I100" s="97" t="s">
        <v>54</v>
      </c>
      <c r="J100" s="59" t="str">
        <f t="shared" si="3"/>
        <v>Long</v>
      </c>
      <c r="L100" s="74"/>
      <c r="M100" s="75"/>
      <c r="N100" s="76"/>
      <c r="O100" s="75"/>
      <c r="P100" s="77"/>
      <c r="Q100" s="78"/>
      <c r="R100" s="81"/>
      <c r="S100" s="82"/>
      <c r="T100" s="50"/>
    </row>
    <row r="101" spans="2:20" hidden="1" outlineLevel="1" x14ac:dyDescent="0.25">
      <c r="B101" s="102">
        <f>'Market Data'!B88</f>
        <v>20000428</v>
      </c>
      <c r="C101" s="103">
        <f>'Market Data'!C88</f>
        <v>9164.5</v>
      </c>
      <c r="D101" s="103">
        <f>'Market Data'!D88</f>
        <v>9305.5</v>
      </c>
      <c r="E101" s="103">
        <f>'Market Data'!E88</f>
        <v>9135.5</v>
      </c>
      <c r="F101" s="104">
        <f>'Market Data'!F88</f>
        <v>9305.5</v>
      </c>
      <c r="H101" s="58">
        <f t="shared" si="2"/>
        <v>84</v>
      </c>
      <c r="I101" s="97" t="s">
        <v>54</v>
      </c>
      <c r="J101" s="59" t="str">
        <f t="shared" si="3"/>
        <v>Long</v>
      </c>
      <c r="L101" s="74"/>
      <c r="M101" s="75"/>
      <c r="N101" s="76"/>
      <c r="O101" s="75"/>
      <c r="P101" s="77"/>
      <c r="Q101" s="78"/>
      <c r="R101" s="81"/>
      <c r="S101" s="82"/>
      <c r="T101" s="50"/>
    </row>
    <row r="102" spans="2:20" hidden="1" outlineLevel="1" x14ac:dyDescent="0.25">
      <c r="B102" s="102">
        <f>'Market Data'!B89</f>
        <v>20000502</v>
      </c>
      <c r="C102" s="103">
        <f>'Market Data'!C89</f>
        <v>9339.5</v>
      </c>
      <c r="D102" s="103">
        <f>'Market Data'!D89</f>
        <v>9436</v>
      </c>
      <c r="E102" s="103">
        <f>'Market Data'!E89</f>
        <v>9334.5</v>
      </c>
      <c r="F102" s="104">
        <f>'Market Data'!F89</f>
        <v>9424.5</v>
      </c>
      <c r="H102" s="58">
        <f t="shared" si="2"/>
        <v>85</v>
      </c>
      <c r="I102" s="97" t="s">
        <v>54</v>
      </c>
      <c r="J102" s="59" t="str">
        <f t="shared" si="3"/>
        <v>Long</v>
      </c>
      <c r="L102" s="74"/>
      <c r="M102" s="75"/>
      <c r="N102" s="76"/>
      <c r="O102" s="75"/>
      <c r="P102" s="77"/>
      <c r="Q102" s="78"/>
      <c r="R102" s="81"/>
      <c r="S102" s="82"/>
      <c r="T102" s="50"/>
    </row>
    <row r="103" spans="2:20" hidden="1" outlineLevel="1" x14ac:dyDescent="0.25">
      <c r="B103" s="102">
        <f>'Market Data'!B90</f>
        <v>20000503</v>
      </c>
      <c r="C103" s="103">
        <f>'Market Data'!C90</f>
        <v>9367.5</v>
      </c>
      <c r="D103" s="103">
        <f>'Market Data'!D90</f>
        <v>9443</v>
      </c>
      <c r="E103" s="103">
        <f>'Market Data'!E90</f>
        <v>9219.5</v>
      </c>
      <c r="F103" s="104">
        <f>'Market Data'!F90</f>
        <v>9224.5</v>
      </c>
      <c r="H103" s="58">
        <f t="shared" si="2"/>
        <v>86</v>
      </c>
      <c r="I103" s="97" t="s">
        <v>54</v>
      </c>
      <c r="J103" s="59" t="str">
        <f t="shared" si="3"/>
        <v>Long</v>
      </c>
      <c r="L103" s="74"/>
      <c r="M103" s="75"/>
      <c r="N103" s="76"/>
      <c r="O103" s="75"/>
      <c r="P103" s="77"/>
      <c r="Q103" s="78"/>
      <c r="R103" s="81"/>
      <c r="S103" s="82"/>
      <c r="T103" s="50"/>
    </row>
    <row r="104" spans="2:20" hidden="1" outlineLevel="1" x14ac:dyDescent="0.25">
      <c r="B104" s="102">
        <f>'Market Data'!B91</f>
        <v>20000504</v>
      </c>
      <c r="C104" s="103">
        <f>'Market Data'!C91</f>
        <v>9229.5</v>
      </c>
      <c r="D104" s="103">
        <f>'Market Data'!D91</f>
        <v>9293.5</v>
      </c>
      <c r="E104" s="103">
        <f>'Market Data'!E91</f>
        <v>9185.5</v>
      </c>
      <c r="F104" s="104">
        <f>'Market Data'!F91</f>
        <v>9253</v>
      </c>
      <c r="H104" s="58">
        <f t="shared" si="2"/>
        <v>87</v>
      </c>
      <c r="I104" s="97" t="s">
        <v>54</v>
      </c>
      <c r="J104" s="59" t="str">
        <f t="shared" si="3"/>
        <v>Long</v>
      </c>
      <c r="L104" s="74"/>
      <c r="M104" s="75"/>
      <c r="N104" s="76"/>
      <c r="O104" s="75"/>
      <c r="P104" s="77"/>
      <c r="Q104" s="78"/>
      <c r="R104" s="81"/>
      <c r="S104" s="82"/>
      <c r="T104" s="50"/>
    </row>
    <row r="105" spans="2:20" hidden="1" outlineLevel="1" x14ac:dyDescent="0.25">
      <c r="B105" s="102">
        <f>'Market Data'!B92</f>
        <v>20000505</v>
      </c>
      <c r="C105" s="103">
        <f>'Market Data'!C92</f>
        <v>9274.5</v>
      </c>
      <c r="D105" s="103">
        <f>'Market Data'!D92</f>
        <v>9374</v>
      </c>
      <c r="E105" s="103">
        <f>'Market Data'!E92</f>
        <v>9199.5</v>
      </c>
      <c r="F105" s="104">
        <f>'Market Data'!F92</f>
        <v>9370.5</v>
      </c>
      <c r="H105" s="58">
        <f t="shared" si="2"/>
        <v>88</v>
      </c>
      <c r="I105" s="97" t="s">
        <v>54</v>
      </c>
      <c r="J105" s="59" t="str">
        <f t="shared" si="3"/>
        <v>Long</v>
      </c>
      <c r="L105" s="74"/>
      <c r="M105" s="75"/>
      <c r="N105" s="76"/>
      <c r="O105" s="75"/>
      <c r="P105" s="77"/>
      <c r="Q105" s="78"/>
      <c r="R105" s="81"/>
      <c r="S105" s="82"/>
      <c r="T105" s="50"/>
    </row>
    <row r="106" spans="2:20" hidden="1" outlineLevel="1" x14ac:dyDescent="0.25">
      <c r="B106" s="102">
        <f>'Market Data'!B93</f>
        <v>20000508</v>
      </c>
      <c r="C106" s="103">
        <f>'Market Data'!C93</f>
        <v>9375.5</v>
      </c>
      <c r="D106" s="103">
        <f>'Market Data'!D93</f>
        <v>9396.5</v>
      </c>
      <c r="E106" s="103">
        <f>'Market Data'!E93</f>
        <v>9247.5</v>
      </c>
      <c r="F106" s="104">
        <f>'Market Data'!F93</f>
        <v>9267</v>
      </c>
      <c r="H106" s="58">
        <f t="shared" si="2"/>
        <v>89</v>
      </c>
      <c r="I106" s="97" t="s">
        <v>54</v>
      </c>
      <c r="J106" s="59" t="str">
        <f t="shared" si="3"/>
        <v>Long</v>
      </c>
      <c r="L106" s="74"/>
      <c r="M106" s="75"/>
      <c r="N106" s="76"/>
      <c r="O106" s="75"/>
      <c r="P106" s="77"/>
      <c r="Q106" s="78"/>
      <c r="R106" s="81"/>
      <c r="S106" s="82"/>
      <c r="T106" s="50"/>
    </row>
    <row r="107" spans="2:20" hidden="1" outlineLevel="1" x14ac:dyDescent="0.25">
      <c r="B107" s="102">
        <f>'Market Data'!B94</f>
        <v>20000509</v>
      </c>
      <c r="C107" s="103">
        <f>'Market Data'!C94</f>
        <v>9254.5</v>
      </c>
      <c r="D107" s="103">
        <f>'Market Data'!D94</f>
        <v>9270</v>
      </c>
      <c r="E107" s="103">
        <f>'Market Data'!E94</f>
        <v>9092</v>
      </c>
      <c r="F107" s="104">
        <f>'Market Data'!F94</f>
        <v>9121.5</v>
      </c>
      <c r="H107" s="58">
        <f t="shared" si="2"/>
        <v>90</v>
      </c>
      <c r="I107" s="97" t="s">
        <v>54</v>
      </c>
      <c r="J107" s="59" t="str">
        <f t="shared" si="3"/>
        <v>Long</v>
      </c>
      <c r="L107" s="74"/>
      <c r="M107" s="75"/>
      <c r="N107" s="76"/>
      <c r="O107" s="75"/>
      <c r="P107" s="77"/>
      <c r="Q107" s="78"/>
      <c r="R107" s="81"/>
      <c r="S107" s="82"/>
      <c r="T107" s="50"/>
    </row>
    <row r="108" spans="2:20" hidden="1" outlineLevel="1" x14ac:dyDescent="0.25">
      <c r="B108" s="102">
        <f>'Market Data'!B95</f>
        <v>20000510</v>
      </c>
      <c r="C108" s="103">
        <f>'Market Data'!C95</f>
        <v>9094.5</v>
      </c>
      <c r="D108" s="103">
        <f>'Market Data'!D95</f>
        <v>9196.5</v>
      </c>
      <c r="E108" s="103">
        <f>'Market Data'!E95</f>
        <v>8962.5</v>
      </c>
      <c r="F108" s="104">
        <f>'Market Data'!F95</f>
        <v>8986.5</v>
      </c>
      <c r="H108" s="58">
        <f t="shared" si="2"/>
        <v>91</v>
      </c>
      <c r="I108" s="97" t="s">
        <v>54</v>
      </c>
      <c r="J108" s="59" t="str">
        <f t="shared" si="3"/>
        <v>Long</v>
      </c>
      <c r="L108" s="74"/>
      <c r="M108" s="75"/>
      <c r="N108" s="76"/>
      <c r="O108" s="75"/>
      <c r="P108" s="77"/>
      <c r="Q108" s="78"/>
      <c r="R108" s="81"/>
      <c r="S108" s="82"/>
      <c r="T108" s="50"/>
    </row>
    <row r="109" spans="2:20" hidden="1" outlineLevel="1" x14ac:dyDescent="0.25">
      <c r="B109" s="102">
        <f>'Market Data'!B96</f>
        <v>20000511</v>
      </c>
      <c r="C109" s="103">
        <f>'Market Data'!C96</f>
        <v>8927.5</v>
      </c>
      <c r="D109" s="103">
        <f>'Market Data'!D96</f>
        <v>9143.5</v>
      </c>
      <c r="E109" s="103">
        <f>'Market Data'!E96</f>
        <v>8876</v>
      </c>
      <c r="F109" s="104">
        <f>'Market Data'!F96</f>
        <v>9137.5</v>
      </c>
      <c r="H109" s="58">
        <f t="shared" si="2"/>
        <v>92</v>
      </c>
      <c r="I109" s="97" t="s">
        <v>54</v>
      </c>
      <c r="J109" s="59" t="str">
        <f t="shared" si="3"/>
        <v>Long</v>
      </c>
      <c r="L109" s="74"/>
      <c r="M109" s="75"/>
      <c r="N109" s="76"/>
      <c r="O109" s="75"/>
      <c r="P109" s="77"/>
      <c r="Q109" s="78"/>
      <c r="R109" s="81"/>
      <c r="S109" s="82"/>
      <c r="T109" s="50"/>
    </row>
    <row r="110" spans="2:20" hidden="1" outlineLevel="1" x14ac:dyDescent="0.25">
      <c r="B110" s="102">
        <f>'Market Data'!B97</f>
        <v>20000512</v>
      </c>
      <c r="C110" s="103">
        <f>'Market Data'!C97</f>
        <v>9135.5</v>
      </c>
      <c r="D110" s="103">
        <f>'Market Data'!D97</f>
        <v>9194.5</v>
      </c>
      <c r="E110" s="103">
        <f>'Market Data'!E97</f>
        <v>9064</v>
      </c>
      <c r="F110" s="104">
        <f>'Market Data'!F97</f>
        <v>9125</v>
      </c>
      <c r="H110" s="58">
        <f t="shared" si="2"/>
        <v>93</v>
      </c>
      <c r="I110" s="97" t="s">
        <v>54</v>
      </c>
      <c r="J110" s="59" t="str">
        <f t="shared" si="3"/>
        <v>Long</v>
      </c>
      <c r="L110" s="74"/>
      <c r="M110" s="75"/>
      <c r="N110" s="76"/>
      <c r="O110" s="75"/>
      <c r="P110" s="77"/>
      <c r="Q110" s="78"/>
      <c r="R110" s="81"/>
      <c r="S110" s="82"/>
      <c r="T110" s="50"/>
    </row>
    <row r="111" spans="2:20" hidden="1" outlineLevel="1" x14ac:dyDescent="0.25">
      <c r="B111" s="102">
        <f>'Market Data'!B98</f>
        <v>20000515</v>
      </c>
      <c r="C111" s="103">
        <f>'Market Data'!C98</f>
        <v>9138.5</v>
      </c>
      <c r="D111" s="103">
        <f>'Market Data'!D98</f>
        <v>9138.5</v>
      </c>
      <c r="E111" s="103">
        <f>'Market Data'!E98</f>
        <v>9053.5</v>
      </c>
      <c r="F111" s="104">
        <f>'Market Data'!F98</f>
        <v>9064.5</v>
      </c>
      <c r="H111" s="58">
        <f t="shared" si="2"/>
        <v>94</v>
      </c>
      <c r="I111" s="97" t="s">
        <v>54</v>
      </c>
      <c r="J111" s="59" t="str">
        <f t="shared" si="3"/>
        <v>Long</v>
      </c>
      <c r="L111" s="74"/>
      <c r="M111" s="75"/>
      <c r="N111" s="76"/>
      <c r="O111" s="75"/>
      <c r="P111" s="77"/>
      <c r="Q111" s="78"/>
      <c r="R111" s="81"/>
      <c r="S111" s="82"/>
      <c r="T111" s="50"/>
    </row>
    <row r="112" spans="2:20" hidden="1" outlineLevel="1" x14ac:dyDescent="0.25">
      <c r="B112" s="102">
        <f>'Market Data'!B99</f>
        <v>20000516</v>
      </c>
      <c r="C112" s="103">
        <f>'Market Data'!C99</f>
        <v>9125.5</v>
      </c>
      <c r="D112" s="103">
        <f>'Market Data'!D99</f>
        <v>9264.5</v>
      </c>
      <c r="E112" s="103">
        <f>'Market Data'!E99</f>
        <v>9113</v>
      </c>
      <c r="F112" s="104">
        <f>'Market Data'!F99</f>
        <v>9247.5</v>
      </c>
      <c r="H112" s="58">
        <f t="shared" si="2"/>
        <v>95</v>
      </c>
      <c r="I112" s="97" t="s">
        <v>54</v>
      </c>
      <c r="J112" s="59" t="str">
        <f t="shared" si="3"/>
        <v>Long</v>
      </c>
      <c r="L112" s="74"/>
      <c r="M112" s="75"/>
      <c r="N112" s="76"/>
      <c r="O112" s="75"/>
      <c r="P112" s="77"/>
      <c r="Q112" s="78"/>
      <c r="R112" s="81"/>
      <c r="S112" s="82"/>
      <c r="T112" s="50"/>
    </row>
    <row r="113" spans="2:20" hidden="1" outlineLevel="1" x14ac:dyDescent="0.25">
      <c r="B113" s="102">
        <f>'Market Data'!B100</f>
        <v>20000517</v>
      </c>
      <c r="C113" s="103">
        <f>'Market Data'!C100</f>
        <v>9210.5</v>
      </c>
      <c r="D113" s="103">
        <f>'Market Data'!D100</f>
        <v>9210.5</v>
      </c>
      <c r="E113" s="103">
        <f>'Market Data'!E100</f>
        <v>9054.5</v>
      </c>
      <c r="F113" s="104">
        <f>'Market Data'!F100</f>
        <v>9073.5</v>
      </c>
      <c r="H113" s="58">
        <f t="shared" si="2"/>
        <v>96</v>
      </c>
      <c r="I113" s="97" t="s">
        <v>54</v>
      </c>
      <c r="J113" s="59" t="str">
        <f t="shared" si="3"/>
        <v>Long</v>
      </c>
      <c r="L113" s="74"/>
      <c r="M113" s="75"/>
      <c r="N113" s="76"/>
      <c r="O113" s="75"/>
      <c r="P113" s="77"/>
      <c r="Q113" s="78"/>
      <c r="R113" s="81"/>
      <c r="S113" s="82"/>
      <c r="T113" s="50"/>
    </row>
    <row r="114" spans="2:20" hidden="1" outlineLevel="1" x14ac:dyDescent="0.25">
      <c r="B114" s="102">
        <f>'Market Data'!B101</f>
        <v>20000518</v>
      </c>
      <c r="C114" s="103">
        <f>'Market Data'!C101</f>
        <v>9049.5</v>
      </c>
      <c r="D114" s="103">
        <f>'Market Data'!D101</f>
        <v>9121.5</v>
      </c>
      <c r="E114" s="103">
        <f>'Market Data'!E101</f>
        <v>9014.5</v>
      </c>
      <c r="F114" s="104">
        <f>'Market Data'!F101</f>
        <v>9019.5</v>
      </c>
      <c r="H114" s="58">
        <f t="shared" si="2"/>
        <v>97</v>
      </c>
      <c r="I114" s="97" t="s">
        <v>54</v>
      </c>
      <c r="J114" s="59" t="str">
        <f t="shared" si="3"/>
        <v>Long</v>
      </c>
      <c r="L114" s="74"/>
      <c r="M114" s="75"/>
      <c r="N114" s="76"/>
      <c r="O114" s="75"/>
      <c r="P114" s="77"/>
      <c r="Q114" s="78"/>
      <c r="R114" s="81"/>
      <c r="S114" s="82"/>
      <c r="T114" s="50"/>
    </row>
    <row r="115" spans="2:20" hidden="1" outlineLevel="1" x14ac:dyDescent="0.25">
      <c r="B115" s="102">
        <f>'Market Data'!B102</f>
        <v>20000519</v>
      </c>
      <c r="C115" s="103">
        <f>'Market Data'!C102</f>
        <v>9012.5</v>
      </c>
      <c r="D115" s="103">
        <f>'Market Data'!D102</f>
        <v>9012.5</v>
      </c>
      <c r="E115" s="103">
        <f>'Market Data'!E102</f>
        <v>8813</v>
      </c>
      <c r="F115" s="104">
        <f>'Market Data'!F102</f>
        <v>8855</v>
      </c>
      <c r="H115" s="58">
        <f t="shared" si="2"/>
        <v>98</v>
      </c>
      <c r="I115" s="97" t="s">
        <v>54</v>
      </c>
      <c r="J115" s="59" t="str">
        <f t="shared" si="3"/>
        <v>Long</v>
      </c>
      <c r="L115" s="74"/>
      <c r="M115" s="75"/>
      <c r="N115" s="76"/>
      <c r="O115" s="75"/>
      <c r="P115" s="77"/>
      <c r="Q115" s="78"/>
      <c r="R115" s="81"/>
      <c r="S115" s="82"/>
      <c r="T115" s="50"/>
    </row>
    <row r="116" spans="2:20" hidden="1" outlineLevel="1" x14ac:dyDescent="0.25">
      <c r="B116" s="102">
        <f>'Market Data'!B103</f>
        <v>20000522</v>
      </c>
      <c r="C116" s="103">
        <f>'Market Data'!C103</f>
        <v>8847.5</v>
      </c>
      <c r="D116" s="103">
        <f>'Market Data'!D103</f>
        <v>8899.5</v>
      </c>
      <c r="E116" s="103">
        <f>'Market Data'!E103</f>
        <v>8680</v>
      </c>
      <c r="F116" s="104">
        <f>'Market Data'!F103</f>
        <v>8780</v>
      </c>
      <c r="H116" s="58">
        <f t="shared" si="2"/>
        <v>99</v>
      </c>
      <c r="I116" s="97" t="s">
        <v>54</v>
      </c>
      <c r="J116" s="59" t="str">
        <f t="shared" si="3"/>
        <v>Long</v>
      </c>
      <c r="L116" s="74"/>
      <c r="M116" s="75"/>
      <c r="N116" s="76"/>
      <c r="O116" s="75"/>
      <c r="P116" s="77"/>
      <c r="Q116" s="78"/>
      <c r="R116" s="81"/>
      <c r="S116" s="82"/>
      <c r="T116" s="50"/>
    </row>
    <row r="117" spans="2:20" hidden="1" outlineLevel="1" x14ac:dyDescent="0.25">
      <c r="B117" s="102">
        <f>'Market Data'!B104</f>
        <v>20000523</v>
      </c>
      <c r="C117" s="103">
        <f>'Market Data'!C104</f>
        <v>8836.5</v>
      </c>
      <c r="D117" s="103">
        <f>'Market Data'!D104</f>
        <v>8878</v>
      </c>
      <c r="E117" s="103">
        <f>'Market Data'!E104</f>
        <v>8737.5</v>
      </c>
      <c r="F117" s="104">
        <f>'Market Data'!F104</f>
        <v>8791.5</v>
      </c>
      <c r="H117" s="58">
        <f t="shared" si="2"/>
        <v>100</v>
      </c>
      <c r="I117" s="97" t="s">
        <v>54</v>
      </c>
      <c r="J117" s="59" t="str">
        <f t="shared" si="3"/>
        <v>Long</v>
      </c>
      <c r="L117" s="74"/>
      <c r="M117" s="75"/>
      <c r="N117" s="76"/>
      <c r="O117" s="75"/>
      <c r="P117" s="77"/>
      <c r="Q117" s="78"/>
      <c r="R117" s="81"/>
      <c r="S117" s="82"/>
      <c r="T117" s="50"/>
    </row>
    <row r="118" spans="2:20" hidden="1" outlineLevel="1" x14ac:dyDescent="0.25">
      <c r="B118" s="102">
        <f>'Market Data'!B105</f>
        <v>20000524</v>
      </c>
      <c r="C118" s="103">
        <f>'Market Data'!C105</f>
        <v>8675.5</v>
      </c>
      <c r="D118" s="103">
        <f>'Market Data'!D105</f>
        <v>8728.5</v>
      </c>
      <c r="E118" s="103">
        <f>'Market Data'!E105</f>
        <v>8656</v>
      </c>
      <c r="F118" s="104">
        <f>'Market Data'!F105</f>
        <v>8708.5</v>
      </c>
      <c r="H118" s="58">
        <f t="shared" si="2"/>
        <v>101</v>
      </c>
      <c r="I118" s="97" t="s">
        <v>54</v>
      </c>
      <c r="J118" s="59" t="str">
        <f t="shared" si="3"/>
        <v>Long</v>
      </c>
      <c r="L118" s="74"/>
      <c r="M118" s="75"/>
      <c r="N118" s="76"/>
      <c r="O118" s="75"/>
      <c r="P118" s="77"/>
      <c r="Q118" s="78"/>
      <c r="R118" s="81"/>
      <c r="S118" s="82"/>
      <c r="T118" s="50"/>
    </row>
    <row r="119" spans="2:20" hidden="1" outlineLevel="1" x14ac:dyDescent="0.25">
      <c r="B119" s="102">
        <f>'Market Data'!B106</f>
        <v>20000525</v>
      </c>
      <c r="C119" s="103">
        <f>'Market Data'!C106</f>
        <v>8757.5</v>
      </c>
      <c r="D119" s="103">
        <f>'Market Data'!D106</f>
        <v>8857</v>
      </c>
      <c r="E119" s="103">
        <f>'Market Data'!E106</f>
        <v>8742.5</v>
      </c>
      <c r="F119" s="104">
        <f>'Market Data'!F106</f>
        <v>8806.5</v>
      </c>
      <c r="H119" s="58">
        <f t="shared" si="2"/>
        <v>102</v>
      </c>
      <c r="I119" s="97" t="s">
        <v>54</v>
      </c>
      <c r="J119" s="59" t="str">
        <f t="shared" si="3"/>
        <v>Long</v>
      </c>
      <c r="L119" s="74"/>
      <c r="M119" s="75"/>
      <c r="N119" s="76"/>
      <c r="O119" s="75"/>
      <c r="P119" s="77"/>
      <c r="Q119" s="78"/>
      <c r="R119" s="81"/>
      <c r="S119" s="82"/>
      <c r="T119" s="50"/>
    </row>
    <row r="120" spans="2:20" hidden="1" outlineLevel="1" x14ac:dyDescent="0.25">
      <c r="B120" s="102">
        <f>'Market Data'!B107</f>
        <v>20000526</v>
      </c>
      <c r="C120" s="103">
        <f>'Market Data'!C107</f>
        <v>8726.5</v>
      </c>
      <c r="D120" s="103">
        <f>'Market Data'!D107</f>
        <v>8833</v>
      </c>
      <c r="E120" s="103">
        <f>'Market Data'!E107</f>
        <v>8685.5</v>
      </c>
      <c r="F120" s="104">
        <f>'Market Data'!F107</f>
        <v>8802.5</v>
      </c>
      <c r="H120" s="58">
        <f t="shared" si="2"/>
        <v>103</v>
      </c>
      <c r="I120" s="97" t="s">
        <v>54</v>
      </c>
      <c r="J120" s="59" t="str">
        <f t="shared" si="3"/>
        <v>Long</v>
      </c>
      <c r="L120" s="74"/>
      <c r="M120" s="75"/>
      <c r="N120" s="76"/>
      <c r="O120" s="75"/>
      <c r="P120" s="77"/>
      <c r="Q120" s="78"/>
      <c r="R120" s="81"/>
      <c r="S120" s="82"/>
      <c r="T120" s="50"/>
    </row>
    <row r="121" spans="2:20" hidden="1" outlineLevel="1" x14ac:dyDescent="0.25">
      <c r="B121" s="102">
        <f>'Market Data'!B108</f>
        <v>20000529</v>
      </c>
      <c r="C121" s="103">
        <f>'Market Data'!C108</f>
        <v>8858.5</v>
      </c>
      <c r="D121" s="103">
        <f>'Market Data'!D108</f>
        <v>8887</v>
      </c>
      <c r="E121" s="103">
        <f>'Market Data'!E108</f>
        <v>8839</v>
      </c>
      <c r="F121" s="104">
        <f>'Market Data'!F108</f>
        <v>8880.5</v>
      </c>
      <c r="H121" s="58">
        <f t="shared" si="2"/>
        <v>104</v>
      </c>
      <c r="I121" s="97" t="s">
        <v>54</v>
      </c>
      <c r="J121" s="59" t="str">
        <f t="shared" si="3"/>
        <v>Long</v>
      </c>
      <c r="L121" s="74"/>
      <c r="M121" s="75"/>
      <c r="N121" s="76"/>
      <c r="O121" s="75"/>
      <c r="P121" s="77"/>
      <c r="Q121" s="78"/>
      <c r="R121" s="81"/>
      <c r="S121" s="82"/>
      <c r="T121" s="50"/>
    </row>
    <row r="122" spans="2:20" hidden="1" outlineLevel="1" x14ac:dyDescent="0.25">
      <c r="B122" s="102">
        <f>'Market Data'!B109</f>
        <v>20000530</v>
      </c>
      <c r="C122" s="103">
        <f>'Market Data'!C109</f>
        <v>8896.5</v>
      </c>
      <c r="D122" s="103">
        <f>'Market Data'!D109</f>
        <v>9012</v>
      </c>
      <c r="E122" s="103">
        <f>'Market Data'!E109</f>
        <v>8891.5</v>
      </c>
      <c r="F122" s="104">
        <f>'Market Data'!F109</f>
        <v>8973.5</v>
      </c>
      <c r="H122" s="58">
        <f t="shared" si="2"/>
        <v>105</v>
      </c>
      <c r="I122" s="97" t="s">
        <v>54</v>
      </c>
      <c r="J122" s="59" t="str">
        <f t="shared" si="3"/>
        <v>Long</v>
      </c>
      <c r="L122" s="74"/>
      <c r="M122" s="75"/>
      <c r="N122" s="76"/>
      <c r="O122" s="75"/>
      <c r="P122" s="77"/>
      <c r="Q122" s="78"/>
      <c r="R122" s="81"/>
      <c r="S122" s="82"/>
      <c r="T122" s="50"/>
    </row>
    <row r="123" spans="2:20" hidden="1" outlineLevel="1" x14ac:dyDescent="0.25">
      <c r="B123" s="102">
        <f>'Market Data'!B110</f>
        <v>20000531</v>
      </c>
      <c r="C123" s="103">
        <f>'Market Data'!C110</f>
        <v>9054.5</v>
      </c>
      <c r="D123" s="103">
        <f>'Market Data'!D110</f>
        <v>9059.5</v>
      </c>
      <c r="E123" s="103">
        <f>'Market Data'!E110</f>
        <v>8956.5</v>
      </c>
      <c r="F123" s="104">
        <f>'Market Data'!F110</f>
        <v>8974.5</v>
      </c>
      <c r="H123" s="58">
        <f t="shared" si="2"/>
        <v>106</v>
      </c>
      <c r="I123" s="97" t="s">
        <v>54</v>
      </c>
      <c r="J123" s="59" t="str">
        <f t="shared" si="3"/>
        <v>Long</v>
      </c>
      <c r="L123" s="74"/>
      <c r="M123" s="75"/>
      <c r="N123" s="76"/>
      <c r="O123" s="75"/>
      <c r="P123" s="77"/>
      <c r="Q123" s="78"/>
      <c r="R123" s="81"/>
      <c r="S123" s="82"/>
      <c r="T123" s="50"/>
    </row>
    <row r="124" spans="2:20" hidden="1" outlineLevel="1" x14ac:dyDescent="0.25">
      <c r="B124" s="102">
        <f>'Market Data'!B111</f>
        <v>20000601</v>
      </c>
      <c r="C124" s="103">
        <f>'Market Data'!C111</f>
        <v>9014.5</v>
      </c>
      <c r="D124" s="103">
        <f>'Market Data'!D111</f>
        <v>9134.5</v>
      </c>
      <c r="E124" s="103">
        <f>'Market Data'!E111</f>
        <v>9004</v>
      </c>
      <c r="F124" s="104">
        <f>'Market Data'!F111</f>
        <v>9122.5</v>
      </c>
      <c r="H124" s="58">
        <f t="shared" si="2"/>
        <v>107</v>
      </c>
      <c r="I124" s="97" t="s">
        <v>54</v>
      </c>
      <c r="J124" s="59" t="str">
        <f t="shared" si="3"/>
        <v>Long</v>
      </c>
      <c r="L124" s="74"/>
      <c r="M124" s="75"/>
      <c r="N124" s="76"/>
      <c r="O124" s="75"/>
      <c r="P124" s="77"/>
      <c r="Q124" s="78"/>
      <c r="R124" s="81"/>
      <c r="S124" s="82"/>
      <c r="T124" s="50"/>
    </row>
    <row r="125" spans="2:20" hidden="1" outlineLevel="1" x14ac:dyDescent="0.25">
      <c r="B125" s="102">
        <f>'Market Data'!B112</f>
        <v>20000602</v>
      </c>
      <c r="C125" s="103">
        <f>'Market Data'!C112</f>
        <v>9110.5</v>
      </c>
      <c r="D125" s="103">
        <f>'Market Data'!D112</f>
        <v>9314.5</v>
      </c>
      <c r="E125" s="103">
        <f>'Market Data'!E112</f>
        <v>9099.5</v>
      </c>
      <c r="F125" s="104">
        <f>'Market Data'!F112</f>
        <v>9289.5</v>
      </c>
      <c r="H125" s="58">
        <f t="shared" si="2"/>
        <v>108</v>
      </c>
      <c r="I125" s="97" t="s">
        <v>54</v>
      </c>
      <c r="J125" s="59" t="str">
        <f t="shared" si="3"/>
        <v>Long</v>
      </c>
      <c r="L125" s="74"/>
      <c r="M125" s="75"/>
      <c r="N125" s="76"/>
      <c r="O125" s="75"/>
      <c r="P125" s="77"/>
      <c r="Q125" s="78"/>
      <c r="R125" s="81"/>
      <c r="S125" s="82"/>
      <c r="T125" s="50"/>
    </row>
    <row r="126" spans="2:20" hidden="1" outlineLevel="1" x14ac:dyDescent="0.25">
      <c r="B126" s="102">
        <f>'Market Data'!B113</f>
        <v>20000605</v>
      </c>
      <c r="C126" s="103">
        <f>'Market Data'!C113</f>
        <v>9290.5</v>
      </c>
      <c r="D126" s="103">
        <f>'Market Data'!D113</f>
        <v>9300</v>
      </c>
      <c r="E126" s="103">
        <f>'Market Data'!E113</f>
        <v>9205.5</v>
      </c>
      <c r="F126" s="104">
        <f>'Market Data'!F113</f>
        <v>9255.5</v>
      </c>
      <c r="H126" s="58">
        <f t="shared" si="2"/>
        <v>109</v>
      </c>
      <c r="I126" s="97" t="s">
        <v>54</v>
      </c>
      <c r="J126" s="59" t="str">
        <f t="shared" si="3"/>
        <v>Long</v>
      </c>
      <c r="L126" s="74"/>
      <c r="M126" s="75"/>
      <c r="N126" s="76"/>
      <c r="O126" s="75"/>
      <c r="P126" s="77"/>
      <c r="Q126" s="78"/>
      <c r="R126" s="81"/>
      <c r="S126" s="82"/>
      <c r="T126" s="50"/>
    </row>
    <row r="127" spans="2:20" hidden="1" outlineLevel="1" x14ac:dyDescent="0.25">
      <c r="B127" s="102">
        <f>'Market Data'!B114</f>
        <v>20000606</v>
      </c>
      <c r="C127" s="103">
        <f>'Market Data'!C114</f>
        <v>9264.5</v>
      </c>
      <c r="D127" s="103">
        <f>'Market Data'!D114</f>
        <v>9319.5</v>
      </c>
      <c r="E127" s="103">
        <f>'Market Data'!E114</f>
        <v>9150.5</v>
      </c>
      <c r="F127" s="104">
        <f>'Market Data'!F114</f>
        <v>9206.5</v>
      </c>
      <c r="H127" s="58">
        <f t="shared" si="2"/>
        <v>110</v>
      </c>
      <c r="I127" s="97" t="s">
        <v>54</v>
      </c>
      <c r="J127" s="59" t="str">
        <f t="shared" si="3"/>
        <v>Long</v>
      </c>
      <c r="L127" s="74"/>
      <c r="M127" s="75"/>
      <c r="N127" s="76"/>
      <c r="O127" s="75"/>
      <c r="P127" s="77"/>
      <c r="Q127" s="78"/>
      <c r="R127" s="81"/>
      <c r="S127" s="82"/>
      <c r="T127" s="50"/>
    </row>
    <row r="128" spans="2:20" hidden="1" outlineLevel="1" x14ac:dyDescent="0.25">
      <c r="B128" s="102">
        <f>'Market Data'!B115</f>
        <v>20000607</v>
      </c>
      <c r="C128" s="103">
        <f>'Market Data'!C115</f>
        <v>9164.5</v>
      </c>
      <c r="D128" s="103">
        <f>'Market Data'!D115</f>
        <v>9178.5</v>
      </c>
      <c r="E128" s="103">
        <f>'Market Data'!E115</f>
        <v>9096</v>
      </c>
      <c r="F128" s="104">
        <f>'Market Data'!F115</f>
        <v>9141.5</v>
      </c>
      <c r="H128" s="58">
        <f t="shared" si="2"/>
        <v>111</v>
      </c>
      <c r="I128" s="97" t="s">
        <v>54</v>
      </c>
      <c r="J128" s="59" t="str">
        <f t="shared" si="3"/>
        <v>Long</v>
      </c>
      <c r="L128" s="74"/>
      <c r="M128" s="75"/>
      <c r="N128" s="76"/>
      <c r="O128" s="75"/>
      <c r="P128" s="77"/>
      <c r="Q128" s="78"/>
      <c r="R128" s="81"/>
      <c r="S128" s="82"/>
      <c r="T128" s="50"/>
    </row>
    <row r="129" spans="2:20" hidden="1" outlineLevel="1" x14ac:dyDescent="0.25">
      <c r="B129" s="102">
        <f>'Market Data'!B116</f>
        <v>20000608</v>
      </c>
      <c r="C129" s="103">
        <f>'Market Data'!C116</f>
        <v>9178.5</v>
      </c>
      <c r="D129" s="103">
        <f>'Market Data'!D116</f>
        <v>9242.5</v>
      </c>
      <c r="E129" s="103">
        <f>'Market Data'!E116</f>
        <v>9060.5</v>
      </c>
      <c r="F129" s="104">
        <f>'Market Data'!F116</f>
        <v>9117.5</v>
      </c>
      <c r="H129" s="58">
        <f t="shared" si="2"/>
        <v>112</v>
      </c>
      <c r="I129" s="97" t="s">
        <v>54</v>
      </c>
      <c r="J129" s="59" t="str">
        <f t="shared" si="3"/>
        <v>Long</v>
      </c>
      <c r="L129" s="74"/>
      <c r="M129" s="75"/>
      <c r="N129" s="76"/>
      <c r="O129" s="75"/>
      <c r="P129" s="77"/>
      <c r="Q129" s="78"/>
      <c r="R129" s="81"/>
      <c r="S129" s="82"/>
      <c r="T129" s="50"/>
    </row>
    <row r="130" spans="2:20" hidden="1" outlineLevel="1" x14ac:dyDescent="0.25">
      <c r="B130" s="102">
        <f>'Market Data'!B117</f>
        <v>20000609</v>
      </c>
      <c r="C130" s="103">
        <f>'Market Data'!C117</f>
        <v>9142.5</v>
      </c>
      <c r="D130" s="103">
        <f>'Market Data'!D117</f>
        <v>9209</v>
      </c>
      <c r="E130" s="103">
        <f>'Market Data'!E117</f>
        <v>9077</v>
      </c>
      <c r="F130" s="104">
        <f>'Market Data'!F117</f>
        <v>9081.5</v>
      </c>
      <c r="H130" s="58">
        <f t="shared" si="2"/>
        <v>113</v>
      </c>
      <c r="I130" s="97" t="s">
        <v>54</v>
      </c>
      <c r="J130" s="59" t="str">
        <f t="shared" si="3"/>
        <v>Long</v>
      </c>
      <c r="L130" s="74"/>
      <c r="M130" s="75"/>
      <c r="N130" s="76"/>
      <c r="O130" s="75"/>
      <c r="P130" s="77"/>
      <c r="Q130" s="78"/>
      <c r="R130" s="81"/>
      <c r="S130" s="82"/>
      <c r="T130" s="50"/>
    </row>
    <row r="131" spans="2:20" hidden="1" outlineLevel="1" x14ac:dyDescent="0.25">
      <c r="B131" s="102">
        <f>'Market Data'!B118</f>
        <v>20000612</v>
      </c>
      <c r="C131" s="103">
        <f>'Market Data'!C118</f>
        <v>9124.5</v>
      </c>
      <c r="D131" s="103">
        <f>'Market Data'!D118</f>
        <v>9165</v>
      </c>
      <c r="E131" s="103">
        <f>'Market Data'!E118</f>
        <v>9068.5</v>
      </c>
      <c r="F131" s="104">
        <f>'Market Data'!F118</f>
        <v>9085.5</v>
      </c>
      <c r="H131" s="58">
        <f t="shared" si="2"/>
        <v>114</v>
      </c>
      <c r="I131" s="97" t="s">
        <v>54</v>
      </c>
      <c r="J131" s="59" t="str">
        <f t="shared" si="3"/>
        <v>Long</v>
      </c>
      <c r="L131" s="74"/>
      <c r="M131" s="75"/>
      <c r="N131" s="76"/>
      <c r="O131" s="75"/>
      <c r="P131" s="77"/>
      <c r="Q131" s="78"/>
      <c r="R131" s="81"/>
      <c r="S131" s="82"/>
      <c r="T131" s="50"/>
    </row>
    <row r="132" spans="2:20" hidden="1" outlineLevel="1" x14ac:dyDescent="0.25">
      <c r="B132" s="102">
        <f>'Market Data'!B119</f>
        <v>20000613</v>
      </c>
      <c r="C132" s="103">
        <f>'Market Data'!C119</f>
        <v>9080.5</v>
      </c>
      <c r="D132" s="103">
        <f>'Market Data'!D119</f>
        <v>9159.5</v>
      </c>
      <c r="E132" s="103">
        <f>'Market Data'!E119</f>
        <v>9017.5</v>
      </c>
      <c r="F132" s="104">
        <f>'Market Data'!F119</f>
        <v>9116.5</v>
      </c>
      <c r="H132" s="58">
        <f t="shared" si="2"/>
        <v>115</v>
      </c>
      <c r="I132" s="97" t="s">
        <v>54</v>
      </c>
      <c r="J132" s="59" t="str">
        <f t="shared" si="3"/>
        <v>Long</v>
      </c>
      <c r="L132" s="74"/>
      <c r="M132" s="75"/>
      <c r="N132" s="76"/>
      <c r="O132" s="75"/>
      <c r="P132" s="77"/>
      <c r="Q132" s="78"/>
      <c r="R132" s="81"/>
      <c r="S132" s="82"/>
      <c r="T132" s="50"/>
    </row>
    <row r="133" spans="2:20" hidden="1" outlineLevel="1" x14ac:dyDescent="0.25">
      <c r="B133" s="102">
        <f>'Market Data'!B120</f>
        <v>20000614</v>
      </c>
      <c r="C133" s="103">
        <f>'Market Data'!C120</f>
        <v>9147</v>
      </c>
      <c r="D133" s="103">
        <f>'Market Data'!D120</f>
        <v>9223</v>
      </c>
      <c r="E133" s="103">
        <f>'Market Data'!E120</f>
        <v>9096</v>
      </c>
      <c r="F133" s="104">
        <f>'Market Data'!F120</f>
        <v>9204</v>
      </c>
      <c r="H133" s="58">
        <f t="shared" si="2"/>
        <v>116</v>
      </c>
      <c r="I133" s="97" t="s">
        <v>54</v>
      </c>
      <c r="J133" s="59" t="str">
        <f t="shared" si="3"/>
        <v>Long</v>
      </c>
      <c r="L133" s="74"/>
      <c r="M133" s="75"/>
      <c r="N133" s="76"/>
      <c r="O133" s="75"/>
      <c r="P133" s="77"/>
      <c r="Q133" s="78"/>
      <c r="R133" s="81"/>
      <c r="S133" s="82"/>
      <c r="T133" s="50"/>
    </row>
    <row r="134" spans="2:20" hidden="1" outlineLevel="1" x14ac:dyDescent="0.25">
      <c r="B134" s="102">
        <f>'Market Data'!B121</f>
        <v>20000615</v>
      </c>
      <c r="C134" s="103">
        <f>'Market Data'!C121</f>
        <v>9198</v>
      </c>
      <c r="D134" s="103">
        <f>'Market Data'!D121</f>
        <v>9236</v>
      </c>
      <c r="E134" s="103">
        <f>'Market Data'!E121</f>
        <v>9168</v>
      </c>
      <c r="F134" s="104">
        <f>'Market Data'!F121</f>
        <v>9195.5</v>
      </c>
      <c r="H134" s="58">
        <f t="shared" si="2"/>
        <v>117</v>
      </c>
      <c r="I134" s="97" t="s">
        <v>54</v>
      </c>
      <c r="J134" s="59" t="str">
        <f t="shared" si="3"/>
        <v>Long</v>
      </c>
      <c r="L134" s="74"/>
      <c r="M134" s="75"/>
      <c r="N134" s="76"/>
      <c r="O134" s="75"/>
      <c r="P134" s="77"/>
      <c r="Q134" s="78"/>
      <c r="R134" s="81"/>
      <c r="S134" s="82"/>
      <c r="T134" s="50"/>
    </row>
    <row r="135" spans="2:20" hidden="1" outlineLevel="1" x14ac:dyDescent="0.25">
      <c r="B135" s="102">
        <f>'Market Data'!B122</f>
        <v>20000616</v>
      </c>
      <c r="C135" s="103">
        <f>'Market Data'!C122</f>
        <v>9224.5</v>
      </c>
      <c r="D135" s="103">
        <f>'Market Data'!D122</f>
        <v>9228</v>
      </c>
      <c r="E135" s="103">
        <f>'Market Data'!E122</f>
        <v>9083</v>
      </c>
      <c r="F135" s="104">
        <f>'Market Data'!F122</f>
        <v>9105.5</v>
      </c>
      <c r="H135" s="58">
        <f t="shared" si="2"/>
        <v>118</v>
      </c>
      <c r="I135" s="97" t="s">
        <v>54</v>
      </c>
      <c r="J135" s="59" t="str">
        <f t="shared" si="3"/>
        <v>Long</v>
      </c>
      <c r="L135" s="74"/>
      <c r="M135" s="75"/>
      <c r="N135" s="76"/>
      <c r="O135" s="75"/>
      <c r="P135" s="77"/>
      <c r="Q135" s="78"/>
      <c r="R135" s="81"/>
      <c r="S135" s="82"/>
      <c r="T135" s="50"/>
    </row>
    <row r="136" spans="2:20" hidden="1" outlineLevel="1" x14ac:dyDescent="0.25">
      <c r="B136" s="102">
        <f>'Market Data'!B123</f>
        <v>20000619</v>
      </c>
      <c r="C136" s="103">
        <f>'Market Data'!C123</f>
        <v>9033</v>
      </c>
      <c r="D136" s="103">
        <f>'Market Data'!D123</f>
        <v>9073</v>
      </c>
      <c r="E136" s="103">
        <f>'Market Data'!E123</f>
        <v>8974</v>
      </c>
      <c r="F136" s="104">
        <f>'Market Data'!F123</f>
        <v>9068.5</v>
      </c>
      <c r="H136" s="58">
        <f t="shared" si="2"/>
        <v>119</v>
      </c>
      <c r="I136" s="97" t="s">
        <v>54</v>
      </c>
      <c r="J136" s="59" t="str">
        <f t="shared" si="3"/>
        <v>Long</v>
      </c>
      <c r="L136" s="74"/>
      <c r="M136" s="75"/>
      <c r="N136" s="76"/>
      <c r="O136" s="75"/>
      <c r="P136" s="77"/>
      <c r="Q136" s="78"/>
      <c r="R136" s="81"/>
      <c r="S136" s="82"/>
      <c r="T136" s="50"/>
    </row>
    <row r="137" spans="2:20" hidden="1" outlineLevel="1" x14ac:dyDescent="0.25">
      <c r="B137" s="102">
        <f>'Market Data'!B124</f>
        <v>20000620</v>
      </c>
      <c r="C137" s="103">
        <f>'Market Data'!C124</f>
        <v>9079.5</v>
      </c>
      <c r="D137" s="103">
        <f>'Market Data'!D124</f>
        <v>9110</v>
      </c>
      <c r="E137" s="103">
        <f>'Market Data'!E124</f>
        <v>9040.5</v>
      </c>
      <c r="F137" s="104">
        <f>'Market Data'!F124</f>
        <v>9060.5</v>
      </c>
      <c r="H137" s="58">
        <f t="shared" si="2"/>
        <v>120</v>
      </c>
      <c r="I137" s="97" t="s">
        <v>54</v>
      </c>
      <c r="J137" s="59" t="str">
        <f t="shared" si="3"/>
        <v>Long</v>
      </c>
      <c r="L137" s="74"/>
      <c r="M137" s="75"/>
      <c r="N137" s="76"/>
      <c r="O137" s="75"/>
      <c r="P137" s="77"/>
      <c r="Q137" s="78"/>
      <c r="R137" s="81"/>
      <c r="S137" s="82"/>
      <c r="T137" s="50"/>
    </row>
    <row r="138" spans="2:20" hidden="1" outlineLevel="1" x14ac:dyDescent="0.25">
      <c r="B138" s="102">
        <f>'Market Data'!B125</f>
        <v>20000621</v>
      </c>
      <c r="C138" s="103">
        <f>'Market Data'!C125</f>
        <v>9043</v>
      </c>
      <c r="D138" s="103">
        <f>'Market Data'!D125</f>
        <v>9081</v>
      </c>
      <c r="E138" s="103">
        <f>'Market Data'!E125</f>
        <v>8929</v>
      </c>
      <c r="F138" s="104">
        <f>'Market Data'!F125</f>
        <v>8976</v>
      </c>
      <c r="H138" s="58">
        <f t="shared" si="2"/>
        <v>121</v>
      </c>
      <c r="I138" s="97" t="s">
        <v>54</v>
      </c>
      <c r="J138" s="59" t="str">
        <f t="shared" si="3"/>
        <v>Long</v>
      </c>
      <c r="L138" s="74"/>
      <c r="M138" s="75"/>
      <c r="N138" s="76"/>
      <c r="O138" s="75"/>
      <c r="P138" s="77"/>
      <c r="Q138" s="78"/>
      <c r="R138" s="81"/>
      <c r="S138" s="82"/>
      <c r="T138" s="50"/>
    </row>
    <row r="139" spans="2:20" hidden="1" outlineLevel="1" x14ac:dyDescent="0.25">
      <c r="B139" s="102">
        <f>'Market Data'!B126</f>
        <v>20000622</v>
      </c>
      <c r="C139" s="103">
        <f>'Market Data'!C126</f>
        <v>8988</v>
      </c>
      <c r="D139" s="103">
        <f>'Market Data'!D126</f>
        <v>9013</v>
      </c>
      <c r="E139" s="103">
        <f>'Market Data'!E126</f>
        <v>8859</v>
      </c>
      <c r="F139" s="104">
        <f>'Market Data'!F126</f>
        <v>8898.5</v>
      </c>
      <c r="H139" s="58">
        <f t="shared" si="2"/>
        <v>122</v>
      </c>
      <c r="I139" s="97" t="s">
        <v>54</v>
      </c>
      <c r="J139" s="59" t="str">
        <f t="shared" si="3"/>
        <v>Long</v>
      </c>
      <c r="L139" s="74"/>
      <c r="M139" s="75"/>
      <c r="N139" s="76"/>
      <c r="O139" s="75"/>
      <c r="P139" s="77"/>
      <c r="Q139" s="78"/>
      <c r="R139" s="81"/>
      <c r="S139" s="82"/>
      <c r="T139" s="50"/>
    </row>
    <row r="140" spans="2:20" hidden="1" outlineLevel="1" x14ac:dyDescent="0.25">
      <c r="B140" s="102">
        <f>'Market Data'!B127</f>
        <v>20000623</v>
      </c>
      <c r="C140" s="103">
        <f>'Market Data'!C127</f>
        <v>8898</v>
      </c>
      <c r="D140" s="103">
        <f>'Market Data'!D127</f>
        <v>8919</v>
      </c>
      <c r="E140" s="103">
        <f>'Market Data'!E127</f>
        <v>8817</v>
      </c>
      <c r="F140" s="104">
        <f>'Market Data'!F127</f>
        <v>8818</v>
      </c>
      <c r="H140" s="58">
        <f t="shared" si="2"/>
        <v>123</v>
      </c>
      <c r="I140" s="97" t="s">
        <v>54</v>
      </c>
      <c r="J140" s="59" t="str">
        <f t="shared" si="3"/>
        <v>Long</v>
      </c>
      <c r="L140" s="74"/>
      <c r="M140" s="75"/>
      <c r="N140" s="76"/>
      <c r="O140" s="75"/>
      <c r="P140" s="77"/>
      <c r="Q140" s="78"/>
      <c r="R140" s="81"/>
      <c r="S140" s="82"/>
      <c r="T140" s="50"/>
    </row>
    <row r="141" spans="2:20" hidden="1" outlineLevel="1" x14ac:dyDescent="0.25">
      <c r="B141" s="102">
        <f>'Market Data'!B128</f>
        <v>20000626</v>
      </c>
      <c r="C141" s="103">
        <f>'Market Data'!C128</f>
        <v>8813</v>
      </c>
      <c r="D141" s="103">
        <f>'Market Data'!D128</f>
        <v>8926.5</v>
      </c>
      <c r="E141" s="103">
        <f>'Market Data'!E128</f>
        <v>8800</v>
      </c>
      <c r="F141" s="104">
        <f>'Market Data'!F128</f>
        <v>8868</v>
      </c>
      <c r="H141" s="58">
        <f t="shared" si="2"/>
        <v>124</v>
      </c>
      <c r="I141" s="97" t="s">
        <v>54</v>
      </c>
      <c r="J141" s="59" t="str">
        <f t="shared" si="3"/>
        <v>Long</v>
      </c>
      <c r="L141" s="74"/>
      <c r="M141" s="75"/>
      <c r="N141" s="76"/>
      <c r="O141" s="75"/>
      <c r="P141" s="77"/>
      <c r="Q141" s="78"/>
      <c r="R141" s="81"/>
      <c r="S141" s="82"/>
      <c r="T141" s="50"/>
    </row>
    <row r="142" spans="2:20" hidden="1" outlineLevel="1" x14ac:dyDescent="0.25">
      <c r="B142" s="102">
        <f>'Market Data'!B129</f>
        <v>20000627</v>
      </c>
      <c r="C142" s="103">
        <f>'Market Data'!C129</f>
        <v>8873</v>
      </c>
      <c r="D142" s="103">
        <f>'Market Data'!D129</f>
        <v>8901</v>
      </c>
      <c r="E142" s="103">
        <f>'Market Data'!E129</f>
        <v>8795</v>
      </c>
      <c r="F142" s="104">
        <f>'Market Data'!F129</f>
        <v>8876.5</v>
      </c>
      <c r="H142" s="58">
        <f t="shared" si="2"/>
        <v>125</v>
      </c>
      <c r="I142" s="97" t="s">
        <v>54</v>
      </c>
      <c r="J142" s="59" t="str">
        <f t="shared" si="3"/>
        <v>Long</v>
      </c>
      <c r="L142" s="74"/>
      <c r="M142" s="75"/>
      <c r="N142" s="76"/>
      <c r="O142" s="75"/>
      <c r="P142" s="77"/>
      <c r="Q142" s="78"/>
      <c r="R142" s="81"/>
      <c r="S142" s="82"/>
      <c r="T142" s="50"/>
    </row>
    <row r="143" spans="2:20" hidden="1" outlineLevel="1" x14ac:dyDescent="0.25">
      <c r="B143" s="102">
        <f>'Market Data'!B130</f>
        <v>20000628</v>
      </c>
      <c r="C143" s="103">
        <f>'Market Data'!C130</f>
        <v>8901</v>
      </c>
      <c r="D143" s="103">
        <f>'Market Data'!D130</f>
        <v>8904.5</v>
      </c>
      <c r="E143" s="103">
        <f>'Market Data'!E130</f>
        <v>8835</v>
      </c>
      <c r="F143" s="104">
        <f>'Market Data'!F130</f>
        <v>8893</v>
      </c>
      <c r="H143" s="58">
        <f t="shared" si="2"/>
        <v>126</v>
      </c>
      <c r="I143" s="97" t="s">
        <v>54</v>
      </c>
      <c r="J143" s="59" t="str">
        <f t="shared" si="3"/>
        <v>Long</v>
      </c>
      <c r="L143" s="74"/>
      <c r="M143" s="75"/>
      <c r="N143" s="76"/>
      <c r="O143" s="75"/>
      <c r="P143" s="77"/>
      <c r="Q143" s="78"/>
      <c r="R143" s="81"/>
      <c r="S143" s="82"/>
      <c r="T143" s="50"/>
    </row>
    <row r="144" spans="2:20" hidden="1" outlineLevel="1" x14ac:dyDescent="0.25">
      <c r="B144" s="102">
        <f>'Market Data'!B131</f>
        <v>20000629</v>
      </c>
      <c r="C144" s="103">
        <f>'Market Data'!C131</f>
        <v>8883</v>
      </c>
      <c r="D144" s="103">
        <f>'Market Data'!D131</f>
        <v>8883</v>
      </c>
      <c r="E144" s="103">
        <f>'Market Data'!E131</f>
        <v>8671</v>
      </c>
      <c r="F144" s="104">
        <f>'Market Data'!F131</f>
        <v>8705</v>
      </c>
      <c r="H144" s="58">
        <f t="shared" si="2"/>
        <v>127</v>
      </c>
      <c r="I144" s="97" t="s">
        <v>54</v>
      </c>
      <c r="J144" s="59" t="str">
        <f t="shared" si="3"/>
        <v>Long</v>
      </c>
      <c r="L144" s="74"/>
      <c r="M144" s="75"/>
      <c r="N144" s="76"/>
      <c r="O144" s="75"/>
      <c r="P144" s="77"/>
      <c r="Q144" s="78"/>
      <c r="R144" s="81"/>
      <c r="S144" s="82"/>
      <c r="T144" s="50"/>
    </row>
    <row r="145" spans="2:20" hidden="1" outlineLevel="1" x14ac:dyDescent="0.25">
      <c r="B145" s="102">
        <f>'Market Data'!B132</f>
        <v>20000630</v>
      </c>
      <c r="C145" s="103">
        <f>'Market Data'!C132</f>
        <v>8738</v>
      </c>
      <c r="D145" s="103">
        <f>'Market Data'!D132</f>
        <v>8783</v>
      </c>
      <c r="E145" s="103">
        <f>'Market Data'!E132</f>
        <v>8696.5</v>
      </c>
      <c r="F145" s="104">
        <f>'Market Data'!F132</f>
        <v>8713</v>
      </c>
      <c r="H145" s="58">
        <f t="shared" si="2"/>
        <v>128</v>
      </c>
      <c r="I145" s="97" t="s">
        <v>54</v>
      </c>
      <c r="J145" s="59" t="str">
        <f t="shared" si="3"/>
        <v>Long</v>
      </c>
      <c r="L145" s="74"/>
      <c r="M145" s="75"/>
      <c r="N145" s="76"/>
      <c r="O145" s="75"/>
      <c r="P145" s="77"/>
      <c r="Q145" s="78"/>
      <c r="R145" s="81"/>
      <c r="S145" s="82"/>
      <c r="T145" s="50"/>
    </row>
    <row r="146" spans="2:20" hidden="1" outlineLevel="1" x14ac:dyDescent="0.25">
      <c r="B146" s="102">
        <f>'Market Data'!B133</f>
        <v>20000703</v>
      </c>
      <c r="C146" s="103">
        <f>'Market Data'!C133</f>
        <v>8733</v>
      </c>
      <c r="D146" s="103">
        <f>'Market Data'!D133</f>
        <v>8791.5</v>
      </c>
      <c r="E146" s="103">
        <f>'Market Data'!E133</f>
        <v>8664</v>
      </c>
      <c r="F146" s="104">
        <f>'Market Data'!F133</f>
        <v>8791.5</v>
      </c>
      <c r="H146" s="58">
        <f t="shared" ref="H146:H209" si="4">ROW()-ROW(H$17)</f>
        <v>129</v>
      </c>
      <c r="I146" s="97" t="s">
        <v>54</v>
      </c>
      <c r="J146" s="59" t="str">
        <f t="shared" ref="J146:J209" si="5">$I$4</f>
        <v>Long</v>
      </c>
      <c r="L146" s="74"/>
      <c r="M146" s="75"/>
      <c r="N146" s="76"/>
      <c r="O146" s="75"/>
      <c r="P146" s="77"/>
      <c r="Q146" s="78"/>
      <c r="R146" s="81"/>
      <c r="S146" s="82"/>
      <c r="T146" s="50"/>
    </row>
    <row r="147" spans="2:20" hidden="1" outlineLevel="1" x14ac:dyDescent="0.25">
      <c r="B147" s="102">
        <f>'Market Data'!B134</f>
        <v>20000704</v>
      </c>
      <c r="C147" s="103">
        <f>'Market Data'!C134</f>
        <v>8748</v>
      </c>
      <c r="D147" s="103">
        <f>'Market Data'!D134</f>
        <v>8806</v>
      </c>
      <c r="E147" s="103">
        <f>'Market Data'!E134</f>
        <v>8730.5</v>
      </c>
      <c r="F147" s="104">
        <f>'Market Data'!F134</f>
        <v>8773</v>
      </c>
      <c r="H147" s="58">
        <f t="shared" si="4"/>
        <v>130</v>
      </c>
      <c r="I147" s="97" t="s">
        <v>54</v>
      </c>
      <c r="J147" s="59" t="str">
        <f t="shared" si="5"/>
        <v>Long</v>
      </c>
      <c r="L147" s="74"/>
      <c r="M147" s="75"/>
      <c r="N147" s="76"/>
      <c r="O147" s="75"/>
      <c r="P147" s="77"/>
      <c r="Q147" s="78"/>
      <c r="R147" s="81"/>
      <c r="S147" s="82"/>
      <c r="T147" s="50"/>
    </row>
    <row r="148" spans="2:20" hidden="1" outlineLevel="1" x14ac:dyDescent="0.25">
      <c r="B148" s="102">
        <f>'Market Data'!B135</f>
        <v>20000705</v>
      </c>
      <c r="C148" s="103">
        <f>'Market Data'!C135</f>
        <v>8782</v>
      </c>
      <c r="D148" s="103">
        <f>'Market Data'!D135</f>
        <v>8917.5</v>
      </c>
      <c r="E148" s="103">
        <f>'Market Data'!E135</f>
        <v>8768</v>
      </c>
      <c r="F148" s="104">
        <f>'Market Data'!F135</f>
        <v>8799</v>
      </c>
      <c r="H148" s="58">
        <f t="shared" si="4"/>
        <v>131</v>
      </c>
      <c r="I148" s="97" t="s">
        <v>54</v>
      </c>
      <c r="J148" s="59" t="str">
        <f t="shared" si="5"/>
        <v>Long</v>
      </c>
      <c r="L148" s="74"/>
      <c r="M148" s="75"/>
      <c r="N148" s="76"/>
      <c r="O148" s="75"/>
      <c r="P148" s="77"/>
      <c r="Q148" s="78"/>
      <c r="R148" s="81"/>
      <c r="S148" s="82"/>
      <c r="T148" s="50"/>
    </row>
    <row r="149" spans="2:20" hidden="1" outlineLevel="1" x14ac:dyDescent="0.25">
      <c r="B149" s="102">
        <f>'Market Data'!B136</f>
        <v>20000706</v>
      </c>
      <c r="C149" s="103">
        <f>'Market Data'!C136</f>
        <v>8778</v>
      </c>
      <c r="D149" s="103">
        <f>'Market Data'!D136</f>
        <v>8805.5</v>
      </c>
      <c r="E149" s="103">
        <f>'Market Data'!E136</f>
        <v>8718</v>
      </c>
      <c r="F149" s="104">
        <f>'Market Data'!F136</f>
        <v>8783</v>
      </c>
      <c r="H149" s="58">
        <f t="shared" si="4"/>
        <v>132</v>
      </c>
      <c r="I149" s="97" t="s">
        <v>54</v>
      </c>
      <c r="J149" s="59" t="str">
        <f t="shared" si="5"/>
        <v>Long</v>
      </c>
      <c r="L149" s="74"/>
      <c r="M149" s="75"/>
      <c r="N149" s="76"/>
      <c r="O149" s="75"/>
      <c r="P149" s="77"/>
      <c r="Q149" s="78"/>
      <c r="R149" s="81"/>
      <c r="S149" s="82"/>
      <c r="T149" s="50"/>
    </row>
    <row r="150" spans="2:20" hidden="1" outlineLevel="1" x14ac:dyDescent="0.25">
      <c r="B150" s="102">
        <f>'Market Data'!B137</f>
        <v>20000707</v>
      </c>
      <c r="C150" s="103">
        <f>'Market Data'!C137</f>
        <v>8804.5</v>
      </c>
      <c r="D150" s="103">
        <f>'Market Data'!D137</f>
        <v>8879.5</v>
      </c>
      <c r="E150" s="103">
        <f>'Market Data'!E137</f>
        <v>8733</v>
      </c>
      <c r="F150" s="104">
        <f>'Market Data'!F137</f>
        <v>8871</v>
      </c>
      <c r="H150" s="58">
        <f t="shared" si="4"/>
        <v>133</v>
      </c>
      <c r="I150" s="97" t="s">
        <v>54</v>
      </c>
      <c r="J150" s="59" t="str">
        <f t="shared" si="5"/>
        <v>Long</v>
      </c>
      <c r="L150" s="74"/>
      <c r="M150" s="75"/>
      <c r="N150" s="76"/>
      <c r="O150" s="75"/>
      <c r="P150" s="77"/>
      <c r="Q150" s="78"/>
      <c r="R150" s="81"/>
      <c r="S150" s="82"/>
      <c r="T150" s="50"/>
    </row>
    <row r="151" spans="2:20" hidden="1" outlineLevel="1" x14ac:dyDescent="0.25">
      <c r="B151" s="102">
        <f>'Market Data'!B138</f>
        <v>20000710</v>
      </c>
      <c r="C151" s="103">
        <f>'Market Data'!C138</f>
        <v>8887.5</v>
      </c>
      <c r="D151" s="103">
        <f>'Market Data'!D138</f>
        <v>8951</v>
      </c>
      <c r="E151" s="103">
        <f>'Market Data'!E138</f>
        <v>8851</v>
      </c>
      <c r="F151" s="104">
        <f>'Market Data'!F138</f>
        <v>8889</v>
      </c>
      <c r="H151" s="58">
        <f t="shared" si="4"/>
        <v>134</v>
      </c>
      <c r="I151" s="97" t="s">
        <v>54</v>
      </c>
      <c r="J151" s="59" t="str">
        <f t="shared" si="5"/>
        <v>Long</v>
      </c>
      <c r="L151" s="74"/>
      <c r="M151" s="75"/>
      <c r="N151" s="76"/>
      <c r="O151" s="75"/>
      <c r="P151" s="77"/>
      <c r="Q151" s="78"/>
      <c r="R151" s="81"/>
      <c r="S151" s="82"/>
      <c r="T151" s="50"/>
    </row>
    <row r="152" spans="2:20" hidden="1" outlineLevel="1" x14ac:dyDescent="0.25">
      <c r="B152" s="102">
        <f>'Market Data'!B139</f>
        <v>20000711</v>
      </c>
      <c r="C152" s="103">
        <f>'Market Data'!C139</f>
        <v>8873</v>
      </c>
      <c r="D152" s="103">
        <f>'Market Data'!D139</f>
        <v>8884.5</v>
      </c>
      <c r="E152" s="103">
        <f>'Market Data'!E139</f>
        <v>8776.5</v>
      </c>
      <c r="F152" s="104">
        <f>'Market Data'!F139</f>
        <v>8819</v>
      </c>
      <c r="H152" s="58">
        <f t="shared" si="4"/>
        <v>135</v>
      </c>
      <c r="I152" s="97" t="s">
        <v>54</v>
      </c>
      <c r="J152" s="59" t="str">
        <f t="shared" si="5"/>
        <v>Long</v>
      </c>
      <c r="L152" s="74"/>
      <c r="M152" s="75"/>
      <c r="N152" s="76"/>
      <c r="O152" s="75"/>
      <c r="P152" s="77"/>
      <c r="Q152" s="78"/>
      <c r="R152" s="81"/>
      <c r="S152" s="82"/>
      <c r="T152" s="50"/>
    </row>
    <row r="153" spans="2:20" hidden="1" outlineLevel="1" x14ac:dyDescent="0.25">
      <c r="B153" s="102">
        <f>'Market Data'!B140</f>
        <v>20000712</v>
      </c>
      <c r="C153" s="103">
        <f>'Market Data'!C140</f>
        <v>8849.5</v>
      </c>
      <c r="D153" s="103">
        <f>'Market Data'!D140</f>
        <v>8922</v>
      </c>
      <c r="E153" s="103">
        <f>'Market Data'!E140</f>
        <v>8836</v>
      </c>
      <c r="F153" s="104">
        <f>'Market Data'!F140</f>
        <v>8888.5</v>
      </c>
      <c r="H153" s="58">
        <f t="shared" si="4"/>
        <v>136</v>
      </c>
      <c r="I153" s="97" t="s">
        <v>54</v>
      </c>
      <c r="J153" s="59" t="str">
        <f t="shared" si="5"/>
        <v>Long</v>
      </c>
      <c r="L153" s="74"/>
      <c r="M153" s="75"/>
      <c r="N153" s="76"/>
      <c r="O153" s="75"/>
      <c r="P153" s="77"/>
      <c r="Q153" s="78"/>
      <c r="R153" s="81"/>
      <c r="S153" s="82"/>
      <c r="T153" s="50"/>
    </row>
    <row r="154" spans="2:20" hidden="1" outlineLevel="1" x14ac:dyDescent="0.25">
      <c r="B154" s="102">
        <f>'Market Data'!B141</f>
        <v>20000713</v>
      </c>
      <c r="C154" s="103">
        <f>'Market Data'!C141</f>
        <v>8884</v>
      </c>
      <c r="D154" s="103">
        <f>'Market Data'!D141</f>
        <v>9011.5</v>
      </c>
      <c r="E154" s="103">
        <f>'Market Data'!E141</f>
        <v>8823</v>
      </c>
      <c r="F154" s="104">
        <f>'Market Data'!F141</f>
        <v>9007</v>
      </c>
      <c r="H154" s="58">
        <f t="shared" si="4"/>
        <v>137</v>
      </c>
      <c r="I154" s="97" t="s">
        <v>54</v>
      </c>
      <c r="J154" s="59" t="str">
        <f t="shared" si="5"/>
        <v>Long</v>
      </c>
      <c r="L154" s="74"/>
      <c r="M154" s="75"/>
      <c r="N154" s="76"/>
      <c r="O154" s="75"/>
      <c r="P154" s="77"/>
      <c r="Q154" s="78"/>
      <c r="R154" s="81"/>
      <c r="S154" s="82"/>
      <c r="T154" s="50"/>
    </row>
    <row r="155" spans="2:20" hidden="1" outlineLevel="1" x14ac:dyDescent="0.25">
      <c r="B155" s="102">
        <f>'Market Data'!B142</f>
        <v>20000714</v>
      </c>
      <c r="C155" s="103">
        <f>'Market Data'!C142</f>
        <v>9014</v>
      </c>
      <c r="D155" s="103">
        <f>'Market Data'!D142</f>
        <v>9161</v>
      </c>
      <c r="E155" s="103">
        <f>'Market Data'!E142</f>
        <v>8985</v>
      </c>
      <c r="F155" s="104">
        <f>'Market Data'!F142</f>
        <v>9142</v>
      </c>
      <c r="H155" s="58">
        <f t="shared" si="4"/>
        <v>138</v>
      </c>
      <c r="I155" s="97" t="s">
        <v>54</v>
      </c>
      <c r="J155" s="59" t="str">
        <f t="shared" si="5"/>
        <v>Long</v>
      </c>
      <c r="L155" s="74"/>
      <c r="M155" s="75"/>
      <c r="N155" s="76"/>
      <c r="O155" s="75"/>
      <c r="P155" s="77"/>
      <c r="Q155" s="78"/>
      <c r="R155" s="81"/>
      <c r="S155" s="82"/>
      <c r="T155" s="50"/>
    </row>
    <row r="156" spans="2:20" hidden="1" outlineLevel="1" x14ac:dyDescent="0.25">
      <c r="B156" s="102">
        <f>'Market Data'!B143</f>
        <v>20000717</v>
      </c>
      <c r="C156" s="103">
        <f>'Market Data'!C143</f>
        <v>9168.5</v>
      </c>
      <c r="D156" s="103">
        <f>'Market Data'!D143</f>
        <v>9243</v>
      </c>
      <c r="E156" s="103">
        <f>'Market Data'!E143</f>
        <v>9140.5</v>
      </c>
      <c r="F156" s="104">
        <f>'Market Data'!F143</f>
        <v>9236</v>
      </c>
      <c r="H156" s="58">
        <f t="shared" si="4"/>
        <v>139</v>
      </c>
      <c r="I156" s="97" t="s">
        <v>54</v>
      </c>
      <c r="J156" s="59" t="str">
        <f t="shared" si="5"/>
        <v>Long</v>
      </c>
      <c r="L156" s="74"/>
      <c r="M156" s="75"/>
      <c r="N156" s="76"/>
      <c r="O156" s="75"/>
      <c r="P156" s="77"/>
      <c r="Q156" s="78"/>
      <c r="R156" s="81"/>
      <c r="S156" s="82"/>
      <c r="T156" s="50"/>
    </row>
    <row r="157" spans="2:20" hidden="1" outlineLevel="1" x14ac:dyDescent="0.25">
      <c r="B157" s="102">
        <f>'Market Data'!B144</f>
        <v>20000718</v>
      </c>
      <c r="C157" s="103">
        <f>'Market Data'!C144</f>
        <v>9208</v>
      </c>
      <c r="D157" s="103">
        <f>'Market Data'!D144</f>
        <v>9273</v>
      </c>
      <c r="E157" s="103">
        <f>'Market Data'!E144</f>
        <v>9173</v>
      </c>
      <c r="F157" s="104">
        <f>'Market Data'!F144</f>
        <v>9207</v>
      </c>
      <c r="H157" s="58">
        <f t="shared" si="4"/>
        <v>140</v>
      </c>
      <c r="I157" s="97" t="s">
        <v>54</v>
      </c>
      <c r="J157" s="59" t="str">
        <f t="shared" si="5"/>
        <v>Long</v>
      </c>
      <c r="L157" s="74"/>
      <c r="M157" s="75"/>
      <c r="N157" s="76"/>
      <c r="O157" s="75"/>
      <c r="P157" s="77"/>
      <c r="Q157" s="78"/>
      <c r="R157" s="81"/>
      <c r="S157" s="82"/>
      <c r="T157" s="50"/>
    </row>
    <row r="158" spans="2:20" hidden="1" outlineLevel="1" x14ac:dyDescent="0.25">
      <c r="B158" s="102">
        <f>'Market Data'!B145</f>
        <v>20000719</v>
      </c>
      <c r="C158" s="103">
        <f>'Market Data'!C145</f>
        <v>9207</v>
      </c>
      <c r="D158" s="103">
        <f>'Market Data'!D145</f>
        <v>9213.5</v>
      </c>
      <c r="E158" s="103">
        <f>'Market Data'!E145</f>
        <v>9137</v>
      </c>
      <c r="F158" s="104">
        <f>'Market Data'!F145</f>
        <v>9178</v>
      </c>
      <c r="H158" s="58">
        <f t="shared" si="4"/>
        <v>141</v>
      </c>
      <c r="I158" s="97" t="s">
        <v>54</v>
      </c>
      <c r="J158" s="59" t="str">
        <f t="shared" si="5"/>
        <v>Long</v>
      </c>
      <c r="L158" s="74"/>
      <c r="M158" s="75"/>
      <c r="N158" s="76"/>
      <c r="O158" s="75"/>
      <c r="P158" s="77"/>
      <c r="Q158" s="78"/>
      <c r="R158" s="81"/>
      <c r="S158" s="82"/>
      <c r="T158" s="50"/>
    </row>
    <row r="159" spans="2:20" hidden="1" outlineLevel="1" x14ac:dyDescent="0.25">
      <c r="B159" s="102">
        <f>'Market Data'!B146</f>
        <v>20000720</v>
      </c>
      <c r="C159" s="103">
        <f>'Market Data'!C146</f>
        <v>9148</v>
      </c>
      <c r="D159" s="103">
        <f>'Market Data'!D146</f>
        <v>9308</v>
      </c>
      <c r="E159" s="103">
        <f>'Market Data'!E146</f>
        <v>9143</v>
      </c>
      <c r="F159" s="104">
        <f>'Market Data'!F146</f>
        <v>9303</v>
      </c>
      <c r="H159" s="58">
        <f t="shared" si="4"/>
        <v>142</v>
      </c>
      <c r="I159" s="97" t="s">
        <v>54</v>
      </c>
      <c r="J159" s="59" t="str">
        <f t="shared" si="5"/>
        <v>Long</v>
      </c>
      <c r="L159" s="74"/>
      <c r="M159" s="75"/>
      <c r="N159" s="76"/>
      <c r="O159" s="75"/>
      <c r="P159" s="77"/>
      <c r="Q159" s="78"/>
      <c r="R159" s="81"/>
      <c r="S159" s="82"/>
      <c r="T159" s="50"/>
    </row>
    <row r="160" spans="2:20" hidden="1" outlineLevel="1" x14ac:dyDescent="0.25">
      <c r="B160" s="102">
        <f>'Market Data'!B147</f>
        <v>20000721</v>
      </c>
      <c r="C160" s="103">
        <f>'Market Data'!C147</f>
        <v>9294</v>
      </c>
      <c r="D160" s="103">
        <f>'Market Data'!D147</f>
        <v>9312.5</v>
      </c>
      <c r="E160" s="103">
        <f>'Market Data'!E147</f>
        <v>9188</v>
      </c>
      <c r="F160" s="104">
        <f>'Market Data'!F147</f>
        <v>9197.5</v>
      </c>
      <c r="H160" s="58">
        <f t="shared" si="4"/>
        <v>143</v>
      </c>
      <c r="I160" s="97" t="s">
        <v>54</v>
      </c>
      <c r="J160" s="59" t="str">
        <f t="shared" si="5"/>
        <v>Long</v>
      </c>
      <c r="L160" s="74"/>
      <c r="M160" s="75"/>
      <c r="N160" s="76"/>
      <c r="O160" s="75"/>
      <c r="P160" s="77"/>
      <c r="Q160" s="78"/>
      <c r="R160" s="81"/>
      <c r="S160" s="82"/>
      <c r="T160" s="50"/>
    </row>
    <row r="161" spans="2:20" hidden="1" outlineLevel="1" x14ac:dyDescent="0.25">
      <c r="B161" s="102">
        <f>'Market Data'!B148</f>
        <v>20000724</v>
      </c>
      <c r="C161" s="103">
        <f>'Market Data'!C148</f>
        <v>9168.5</v>
      </c>
      <c r="D161" s="103">
        <f>'Market Data'!D148</f>
        <v>9243.5</v>
      </c>
      <c r="E161" s="103">
        <f>'Market Data'!E148</f>
        <v>9120</v>
      </c>
      <c r="F161" s="104">
        <f>'Market Data'!F148</f>
        <v>9122</v>
      </c>
      <c r="H161" s="58">
        <f t="shared" si="4"/>
        <v>144</v>
      </c>
      <c r="I161" s="97" t="s">
        <v>54</v>
      </c>
      <c r="J161" s="59" t="str">
        <f t="shared" si="5"/>
        <v>Long</v>
      </c>
      <c r="L161" s="74"/>
      <c r="M161" s="75"/>
      <c r="N161" s="76"/>
      <c r="O161" s="75"/>
      <c r="P161" s="77"/>
      <c r="Q161" s="78"/>
      <c r="R161" s="81"/>
      <c r="S161" s="82"/>
      <c r="T161" s="50"/>
    </row>
    <row r="162" spans="2:20" hidden="1" outlineLevel="1" x14ac:dyDescent="0.25">
      <c r="B162" s="102">
        <f>'Market Data'!B149</f>
        <v>20000725</v>
      </c>
      <c r="C162" s="103">
        <f>'Market Data'!C149</f>
        <v>9114</v>
      </c>
      <c r="D162" s="103">
        <f>'Market Data'!D149</f>
        <v>9170</v>
      </c>
      <c r="E162" s="103">
        <f>'Market Data'!E149</f>
        <v>9105.5</v>
      </c>
      <c r="F162" s="104">
        <f>'Market Data'!F149</f>
        <v>9148</v>
      </c>
      <c r="H162" s="58">
        <f t="shared" si="4"/>
        <v>145</v>
      </c>
      <c r="I162" s="97" t="s">
        <v>54</v>
      </c>
      <c r="J162" s="59" t="str">
        <f t="shared" si="5"/>
        <v>Long</v>
      </c>
      <c r="L162" s="74"/>
      <c r="M162" s="75"/>
      <c r="N162" s="76"/>
      <c r="O162" s="75"/>
      <c r="P162" s="77"/>
      <c r="Q162" s="78"/>
      <c r="R162" s="81"/>
      <c r="S162" s="82"/>
      <c r="T162" s="50"/>
    </row>
    <row r="163" spans="2:20" hidden="1" outlineLevel="1" x14ac:dyDescent="0.25">
      <c r="B163" s="102">
        <f>'Market Data'!B150</f>
        <v>20000726</v>
      </c>
      <c r="C163" s="103">
        <f>'Market Data'!C150</f>
        <v>9159</v>
      </c>
      <c r="D163" s="103">
        <f>'Market Data'!D150</f>
        <v>9168</v>
      </c>
      <c r="E163" s="103">
        <f>'Market Data'!E150</f>
        <v>9061.5</v>
      </c>
      <c r="F163" s="104">
        <f>'Market Data'!F150</f>
        <v>9083</v>
      </c>
      <c r="H163" s="58">
        <f t="shared" si="4"/>
        <v>146</v>
      </c>
      <c r="I163" s="97" t="s">
        <v>54</v>
      </c>
      <c r="J163" s="59" t="str">
        <f t="shared" si="5"/>
        <v>Long</v>
      </c>
      <c r="L163" s="74"/>
      <c r="M163" s="75"/>
      <c r="N163" s="76"/>
      <c r="O163" s="75"/>
      <c r="P163" s="77"/>
      <c r="Q163" s="78"/>
      <c r="R163" s="81"/>
      <c r="S163" s="82"/>
      <c r="T163" s="50"/>
    </row>
    <row r="164" spans="2:20" hidden="1" outlineLevel="1" x14ac:dyDescent="0.25">
      <c r="B164" s="102">
        <f>'Market Data'!B151</f>
        <v>20000727</v>
      </c>
      <c r="C164" s="103">
        <f>'Market Data'!C151</f>
        <v>9082</v>
      </c>
      <c r="D164" s="103">
        <f>'Market Data'!D151</f>
        <v>9141</v>
      </c>
      <c r="E164" s="103">
        <f>'Market Data'!E151</f>
        <v>8975.5</v>
      </c>
      <c r="F164" s="104">
        <f>'Market Data'!F151</f>
        <v>8990.5</v>
      </c>
      <c r="H164" s="58">
        <f t="shared" si="4"/>
        <v>147</v>
      </c>
      <c r="I164" s="97" t="s">
        <v>54</v>
      </c>
      <c r="J164" s="59" t="str">
        <f t="shared" si="5"/>
        <v>Long</v>
      </c>
      <c r="L164" s="74"/>
      <c r="M164" s="75"/>
      <c r="N164" s="76"/>
      <c r="O164" s="75"/>
      <c r="P164" s="77"/>
      <c r="Q164" s="78"/>
      <c r="R164" s="81"/>
      <c r="S164" s="82"/>
      <c r="T164" s="50"/>
    </row>
    <row r="165" spans="2:20" hidden="1" outlineLevel="1" x14ac:dyDescent="0.25">
      <c r="B165" s="102">
        <f>'Market Data'!B152</f>
        <v>20000728</v>
      </c>
      <c r="C165" s="103">
        <f>'Market Data'!C152</f>
        <v>8994</v>
      </c>
      <c r="D165" s="103">
        <f>'Market Data'!D152</f>
        <v>9034</v>
      </c>
      <c r="E165" s="103">
        <f>'Market Data'!E152</f>
        <v>8878</v>
      </c>
      <c r="F165" s="104">
        <f>'Market Data'!F152</f>
        <v>8933</v>
      </c>
      <c r="H165" s="58">
        <f t="shared" si="4"/>
        <v>148</v>
      </c>
      <c r="I165" s="97" t="s">
        <v>54</v>
      </c>
      <c r="J165" s="59" t="str">
        <f t="shared" si="5"/>
        <v>Long</v>
      </c>
      <c r="L165" s="74"/>
      <c r="M165" s="75"/>
      <c r="N165" s="76"/>
      <c r="O165" s="75"/>
      <c r="P165" s="77"/>
      <c r="Q165" s="78"/>
      <c r="R165" s="81"/>
      <c r="S165" s="82"/>
      <c r="T165" s="50"/>
    </row>
    <row r="166" spans="2:20" hidden="1" outlineLevel="1" x14ac:dyDescent="0.25">
      <c r="B166" s="102">
        <f>'Market Data'!B153</f>
        <v>20000731</v>
      </c>
      <c r="C166" s="103">
        <f>'Market Data'!C153</f>
        <v>8933</v>
      </c>
      <c r="D166" s="103">
        <f>'Market Data'!D153</f>
        <v>9060</v>
      </c>
      <c r="E166" s="103">
        <f>'Market Data'!E153</f>
        <v>8914</v>
      </c>
      <c r="F166" s="104">
        <f>'Market Data'!F153</f>
        <v>9035</v>
      </c>
      <c r="H166" s="58">
        <f t="shared" si="4"/>
        <v>149</v>
      </c>
      <c r="I166" s="97" t="s">
        <v>54</v>
      </c>
      <c r="J166" s="59" t="str">
        <f t="shared" si="5"/>
        <v>Long</v>
      </c>
      <c r="L166" s="74"/>
      <c r="M166" s="75"/>
      <c r="N166" s="76"/>
      <c r="O166" s="75"/>
      <c r="P166" s="77"/>
      <c r="Q166" s="78"/>
      <c r="R166" s="81"/>
      <c r="S166" s="82"/>
      <c r="T166" s="50"/>
    </row>
    <row r="167" spans="2:20" hidden="1" outlineLevel="1" x14ac:dyDescent="0.25">
      <c r="B167" s="102">
        <f>'Market Data'!B154</f>
        <v>20000801</v>
      </c>
      <c r="C167" s="103">
        <f>'Market Data'!C154</f>
        <v>9034</v>
      </c>
      <c r="D167" s="103">
        <f>'Market Data'!D154</f>
        <v>9039</v>
      </c>
      <c r="E167" s="103">
        <f>'Market Data'!E154</f>
        <v>8898.5</v>
      </c>
      <c r="F167" s="104">
        <f>'Market Data'!F154</f>
        <v>8957</v>
      </c>
      <c r="H167" s="58">
        <f t="shared" si="4"/>
        <v>150</v>
      </c>
      <c r="I167" s="97" t="s">
        <v>54</v>
      </c>
      <c r="J167" s="59" t="str">
        <f t="shared" si="5"/>
        <v>Long</v>
      </c>
      <c r="L167" s="74"/>
      <c r="M167" s="75"/>
      <c r="N167" s="76"/>
      <c r="O167" s="75"/>
      <c r="P167" s="77"/>
      <c r="Q167" s="78"/>
      <c r="R167" s="81"/>
      <c r="S167" s="82"/>
      <c r="T167" s="50"/>
    </row>
    <row r="168" spans="2:20" hidden="1" outlineLevel="1" x14ac:dyDescent="0.25">
      <c r="B168" s="102">
        <f>'Market Data'!B155</f>
        <v>20000802</v>
      </c>
      <c r="C168" s="103">
        <f>'Market Data'!C155</f>
        <v>8978</v>
      </c>
      <c r="D168" s="103">
        <f>'Market Data'!D155</f>
        <v>9004</v>
      </c>
      <c r="E168" s="103">
        <f>'Market Data'!E155</f>
        <v>8872</v>
      </c>
      <c r="F168" s="104">
        <f>'Market Data'!F155</f>
        <v>8926</v>
      </c>
      <c r="H168" s="58">
        <f t="shared" si="4"/>
        <v>151</v>
      </c>
      <c r="I168" s="97" t="s">
        <v>54</v>
      </c>
      <c r="J168" s="59" t="str">
        <f t="shared" si="5"/>
        <v>Long</v>
      </c>
      <c r="L168" s="74"/>
      <c r="M168" s="75"/>
      <c r="N168" s="76"/>
      <c r="O168" s="75"/>
      <c r="P168" s="77"/>
      <c r="Q168" s="78"/>
      <c r="R168" s="81"/>
      <c r="S168" s="82"/>
      <c r="T168" s="50"/>
    </row>
    <row r="169" spans="2:20" hidden="1" outlineLevel="1" x14ac:dyDescent="0.25">
      <c r="B169" s="102">
        <f>'Market Data'!B156</f>
        <v>20000803</v>
      </c>
      <c r="C169" s="103">
        <f>'Market Data'!C156</f>
        <v>8879</v>
      </c>
      <c r="D169" s="103">
        <f>'Market Data'!D156</f>
        <v>8898.5</v>
      </c>
      <c r="E169" s="103">
        <f>'Market Data'!E156</f>
        <v>8757</v>
      </c>
      <c r="F169" s="104">
        <f>'Market Data'!F156</f>
        <v>8803</v>
      </c>
      <c r="H169" s="58">
        <f t="shared" si="4"/>
        <v>152</v>
      </c>
      <c r="I169" s="97" t="s">
        <v>54</v>
      </c>
      <c r="J169" s="59" t="str">
        <f t="shared" si="5"/>
        <v>Long</v>
      </c>
      <c r="L169" s="74"/>
      <c r="M169" s="75"/>
      <c r="N169" s="76"/>
      <c r="O169" s="75"/>
      <c r="P169" s="77"/>
      <c r="Q169" s="78"/>
      <c r="R169" s="81"/>
      <c r="S169" s="82"/>
      <c r="T169" s="50"/>
    </row>
    <row r="170" spans="2:20" hidden="1" outlineLevel="1" x14ac:dyDescent="0.25">
      <c r="B170" s="102">
        <f>'Market Data'!B157</f>
        <v>20000804</v>
      </c>
      <c r="C170" s="103">
        <f>'Market Data'!C157</f>
        <v>8834</v>
      </c>
      <c r="D170" s="103">
        <f>'Market Data'!D157</f>
        <v>8908</v>
      </c>
      <c r="E170" s="103">
        <f>'Market Data'!E157</f>
        <v>8805</v>
      </c>
      <c r="F170" s="104">
        <f>'Market Data'!F157</f>
        <v>8823</v>
      </c>
      <c r="H170" s="58">
        <f t="shared" si="4"/>
        <v>153</v>
      </c>
      <c r="I170" s="97" t="s">
        <v>54</v>
      </c>
      <c r="J170" s="59" t="str">
        <f t="shared" si="5"/>
        <v>Long</v>
      </c>
      <c r="L170" s="74"/>
      <c r="M170" s="75"/>
      <c r="N170" s="76"/>
      <c r="O170" s="75"/>
      <c r="P170" s="77"/>
      <c r="Q170" s="78"/>
      <c r="R170" s="81"/>
      <c r="S170" s="82"/>
      <c r="T170" s="50"/>
    </row>
    <row r="171" spans="2:20" hidden="1" outlineLevel="1" x14ac:dyDescent="0.25">
      <c r="B171" s="102">
        <f>'Market Data'!B158</f>
        <v>20000807</v>
      </c>
      <c r="C171" s="103">
        <f>'Market Data'!C158</f>
        <v>8848</v>
      </c>
      <c r="D171" s="103">
        <f>'Market Data'!D158</f>
        <v>8937</v>
      </c>
      <c r="E171" s="103">
        <f>'Market Data'!E158</f>
        <v>8837</v>
      </c>
      <c r="F171" s="104">
        <f>'Market Data'!F158</f>
        <v>8933</v>
      </c>
      <c r="H171" s="58">
        <f t="shared" si="4"/>
        <v>154</v>
      </c>
      <c r="I171" s="97" t="s">
        <v>54</v>
      </c>
      <c r="J171" s="59" t="str">
        <f t="shared" si="5"/>
        <v>Long</v>
      </c>
      <c r="L171" s="74"/>
      <c r="M171" s="75"/>
      <c r="N171" s="76"/>
      <c r="O171" s="75"/>
      <c r="P171" s="77"/>
      <c r="Q171" s="78"/>
      <c r="R171" s="81"/>
      <c r="S171" s="82"/>
      <c r="T171" s="50"/>
    </row>
    <row r="172" spans="2:20" hidden="1" outlineLevel="1" x14ac:dyDescent="0.25">
      <c r="B172" s="102">
        <f>'Market Data'!B159</f>
        <v>20000808</v>
      </c>
      <c r="C172" s="103">
        <f>'Market Data'!C159</f>
        <v>8918</v>
      </c>
      <c r="D172" s="103">
        <f>'Market Data'!D159</f>
        <v>8992.5</v>
      </c>
      <c r="E172" s="103">
        <f>'Market Data'!E159</f>
        <v>8883</v>
      </c>
      <c r="F172" s="104">
        <f>'Market Data'!F159</f>
        <v>8944</v>
      </c>
      <c r="H172" s="58">
        <f t="shared" si="4"/>
        <v>155</v>
      </c>
      <c r="I172" s="97" t="s">
        <v>54</v>
      </c>
      <c r="J172" s="59" t="str">
        <f t="shared" si="5"/>
        <v>Long</v>
      </c>
      <c r="L172" s="74"/>
      <c r="M172" s="75"/>
      <c r="N172" s="76"/>
      <c r="O172" s="75"/>
      <c r="P172" s="77"/>
      <c r="Q172" s="78"/>
      <c r="R172" s="81"/>
      <c r="S172" s="82"/>
      <c r="T172" s="50"/>
    </row>
    <row r="173" spans="2:20" hidden="1" outlineLevel="1" x14ac:dyDescent="0.25">
      <c r="B173" s="102">
        <f>'Market Data'!B160</f>
        <v>20000809</v>
      </c>
      <c r="C173" s="103">
        <f>'Market Data'!C160</f>
        <v>8972</v>
      </c>
      <c r="D173" s="103">
        <f>'Market Data'!D160</f>
        <v>9063.5</v>
      </c>
      <c r="E173" s="103">
        <f>'Market Data'!E160</f>
        <v>8971</v>
      </c>
      <c r="F173" s="104">
        <f>'Market Data'!F160</f>
        <v>9038</v>
      </c>
      <c r="H173" s="58">
        <f t="shared" si="4"/>
        <v>156</v>
      </c>
      <c r="I173" s="97" t="s">
        <v>54</v>
      </c>
      <c r="J173" s="59" t="str">
        <f t="shared" si="5"/>
        <v>Long</v>
      </c>
      <c r="L173" s="74"/>
      <c r="M173" s="75"/>
      <c r="N173" s="76"/>
      <c r="O173" s="75"/>
      <c r="P173" s="77"/>
      <c r="Q173" s="78"/>
      <c r="R173" s="81"/>
      <c r="S173" s="82"/>
      <c r="T173" s="50"/>
    </row>
    <row r="174" spans="2:20" hidden="1" outlineLevel="1" x14ac:dyDescent="0.25">
      <c r="B174" s="102">
        <f>'Market Data'!B161</f>
        <v>20000810</v>
      </c>
      <c r="C174" s="103">
        <f>'Market Data'!C161</f>
        <v>9013</v>
      </c>
      <c r="D174" s="103">
        <f>'Market Data'!D161</f>
        <v>9108.5</v>
      </c>
      <c r="E174" s="103">
        <f>'Market Data'!E161</f>
        <v>9010</v>
      </c>
      <c r="F174" s="104">
        <f>'Market Data'!F161</f>
        <v>9069.5</v>
      </c>
      <c r="H174" s="58">
        <f t="shared" si="4"/>
        <v>157</v>
      </c>
      <c r="I174" s="97" t="s">
        <v>54</v>
      </c>
      <c r="J174" s="59" t="str">
        <f t="shared" si="5"/>
        <v>Long</v>
      </c>
      <c r="L174" s="74"/>
      <c r="M174" s="75"/>
      <c r="N174" s="76"/>
      <c r="O174" s="75"/>
      <c r="P174" s="77"/>
      <c r="Q174" s="78"/>
      <c r="R174" s="81"/>
      <c r="S174" s="82"/>
      <c r="T174" s="50"/>
    </row>
    <row r="175" spans="2:20" hidden="1" outlineLevel="1" x14ac:dyDescent="0.25">
      <c r="B175" s="102">
        <f>'Market Data'!B162</f>
        <v>20000811</v>
      </c>
      <c r="C175" s="103">
        <f>'Market Data'!C162</f>
        <v>9063</v>
      </c>
      <c r="D175" s="103">
        <f>'Market Data'!D162</f>
        <v>9125</v>
      </c>
      <c r="E175" s="103">
        <f>'Market Data'!E162</f>
        <v>9019</v>
      </c>
      <c r="F175" s="104">
        <f>'Market Data'!F162</f>
        <v>9114</v>
      </c>
      <c r="H175" s="58">
        <f t="shared" si="4"/>
        <v>158</v>
      </c>
      <c r="I175" s="97" t="s">
        <v>54</v>
      </c>
      <c r="J175" s="59" t="str">
        <f t="shared" si="5"/>
        <v>Long</v>
      </c>
      <c r="L175" s="74"/>
      <c r="M175" s="75"/>
      <c r="N175" s="76"/>
      <c r="O175" s="75"/>
      <c r="P175" s="77"/>
      <c r="Q175" s="78"/>
      <c r="R175" s="81"/>
      <c r="S175" s="82"/>
      <c r="T175" s="50"/>
    </row>
    <row r="176" spans="2:20" hidden="1" outlineLevel="1" x14ac:dyDescent="0.25">
      <c r="B176" s="102">
        <f>'Market Data'!B163</f>
        <v>20000814</v>
      </c>
      <c r="C176" s="103">
        <f>'Market Data'!C163</f>
        <v>9129</v>
      </c>
      <c r="D176" s="103">
        <f>'Market Data'!D163</f>
        <v>9162</v>
      </c>
      <c r="E176" s="103">
        <f>'Market Data'!E163</f>
        <v>9090</v>
      </c>
      <c r="F176" s="104">
        <f>'Market Data'!F163</f>
        <v>9111</v>
      </c>
      <c r="H176" s="58">
        <f t="shared" si="4"/>
        <v>159</v>
      </c>
      <c r="I176" s="97" t="s">
        <v>54</v>
      </c>
      <c r="J176" s="59" t="str">
        <f t="shared" si="5"/>
        <v>Long</v>
      </c>
      <c r="L176" s="74"/>
      <c r="M176" s="75"/>
      <c r="N176" s="76"/>
      <c r="O176" s="75"/>
      <c r="P176" s="77"/>
      <c r="Q176" s="78"/>
      <c r="R176" s="81"/>
      <c r="S176" s="82"/>
      <c r="T176" s="50"/>
    </row>
    <row r="177" spans="2:20" hidden="1" outlineLevel="1" x14ac:dyDescent="0.25">
      <c r="B177" s="102">
        <f>'Market Data'!B164</f>
        <v>20000815</v>
      </c>
      <c r="C177" s="103">
        <f>'Market Data'!C164</f>
        <v>9157</v>
      </c>
      <c r="D177" s="103">
        <f>'Market Data'!D164</f>
        <v>9167.5</v>
      </c>
      <c r="E177" s="103">
        <f>'Market Data'!E164</f>
        <v>9071</v>
      </c>
      <c r="F177" s="104">
        <f>'Market Data'!F164</f>
        <v>9083</v>
      </c>
      <c r="H177" s="58">
        <f t="shared" si="4"/>
        <v>160</v>
      </c>
      <c r="I177" s="97" t="s">
        <v>54</v>
      </c>
      <c r="J177" s="59" t="str">
        <f t="shared" si="5"/>
        <v>Long</v>
      </c>
      <c r="L177" s="74"/>
      <c r="M177" s="75"/>
      <c r="N177" s="76"/>
      <c r="O177" s="75"/>
      <c r="P177" s="77"/>
      <c r="Q177" s="78"/>
      <c r="R177" s="81"/>
      <c r="S177" s="82"/>
      <c r="T177" s="50"/>
    </row>
    <row r="178" spans="2:20" hidden="1" outlineLevel="1" x14ac:dyDescent="0.25">
      <c r="B178" s="102">
        <f>'Market Data'!B165</f>
        <v>20000816</v>
      </c>
      <c r="C178" s="103">
        <f>'Market Data'!C165</f>
        <v>9103</v>
      </c>
      <c r="D178" s="103">
        <f>'Market Data'!D165</f>
        <v>9156</v>
      </c>
      <c r="E178" s="103">
        <f>'Market Data'!E165</f>
        <v>9082.5</v>
      </c>
      <c r="F178" s="104">
        <f>'Market Data'!F165</f>
        <v>9119</v>
      </c>
      <c r="H178" s="58">
        <f t="shared" si="4"/>
        <v>161</v>
      </c>
      <c r="I178" s="97" t="s">
        <v>54</v>
      </c>
      <c r="J178" s="59" t="str">
        <f t="shared" si="5"/>
        <v>Long</v>
      </c>
      <c r="L178" s="74"/>
      <c r="M178" s="75"/>
      <c r="N178" s="76"/>
      <c r="O178" s="75"/>
      <c r="P178" s="77"/>
      <c r="Q178" s="78"/>
      <c r="R178" s="81"/>
      <c r="S178" s="82"/>
      <c r="T178" s="50"/>
    </row>
    <row r="179" spans="2:20" hidden="1" outlineLevel="1" x14ac:dyDescent="0.25">
      <c r="B179" s="102">
        <f>'Market Data'!B166</f>
        <v>20000817</v>
      </c>
      <c r="C179" s="103">
        <f>'Market Data'!C166</f>
        <v>9118</v>
      </c>
      <c r="D179" s="103">
        <f>'Market Data'!D166</f>
        <v>9126</v>
      </c>
      <c r="E179" s="103">
        <f>'Market Data'!E166</f>
        <v>8998</v>
      </c>
      <c r="F179" s="104">
        <f>'Market Data'!F166</f>
        <v>9060</v>
      </c>
      <c r="H179" s="58">
        <f t="shared" si="4"/>
        <v>162</v>
      </c>
      <c r="I179" s="97" t="s">
        <v>54</v>
      </c>
      <c r="J179" s="59" t="str">
        <f t="shared" si="5"/>
        <v>Long</v>
      </c>
      <c r="L179" s="74"/>
      <c r="M179" s="75"/>
      <c r="N179" s="76"/>
      <c r="O179" s="75"/>
      <c r="P179" s="77"/>
      <c r="Q179" s="78"/>
      <c r="R179" s="81"/>
      <c r="S179" s="82"/>
      <c r="T179" s="50"/>
    </row>
    <row r="180" spans="2:20" hidden="1" outlineLevel="1" x14ac:dyDescent="0.25">
      <c r="B180" s="102">
        <f>'Market Data'!B167</f>
        <v>20000818</v>
      </c>
      <c r="C180" s="103">
        <f>'Market Data'!C167</f>
        <v>9063</v>
      </c>
      <c r="D180" s="103">
        <f>'Market Data'!D167</f>
        <v>9112</v>
      </c>
      <c r="E180" s="103">
        <f>'Market Data'!E167</f>
        <v>9007</v>
      </c>
      <c r="F180" s="104">
        <f>'Market Data'!F167</f>
        <v>9010.5</v>
      </c>
      <c r="H180" s="58">
        <f t="shared" si="4"/>
        <v>163</v>
      </c>
      <c r="I180" s="97" t="s">
        <v>54</v>
      </c>
      <c r="J180" s="59" t="str">
        <f t="shared" si="5"/>
        <v>Long</v>
      </c>
      <c r="L180" s="74"/>
      <c r="M180" s="75"/>
      <c r="N180" s="76"/>
      <c r="O180" s="75"/>
      <c r="P180" s="77"/>
      <c r="Q180" s="78"/>
      <c r="R180" s="81"/>
      <c r="S180" s="82"/>
      <c r="T180" s="50"/>
    </row>
    <row r="181" spans="2:20" hidden="1" outlineLevel="1" x14ac:dyDescent="0.25">
      <c r="B181" s="102">
        <f>'Market Data'!B168</f>
        <v>20000821</v>
      </c>
      <c r="C181" s="103">
        <f>'Market Data'!C168</f>
        <v>9038</v>
      </c>
      <c r="D181" s="103">
        <f>'Market Data'!D168</f>
        <v>9038</v>
      </c>
      <c r="E181" s="103">
        <f>'Market Data'!E168</f>
        <v>8933.5</v>
      </c>
      <c r="F181" s="104">
        <f>'Market Data'!F168</f>
        <v>8976</v>
      </c>
      <c r="H181" s="58">
        <f t="shared" si="4"/>
        <v>164</v>
      </c>
      <c r="I181" s="97" t="s">
        <v>54</v>
      </c>
      <c r="J181" s="59" t="str">
        <f t="shared" si="5"/>
        <v>Long</v>
      </c>
      <c r="L181" s="74"/>
      <c r="M181" s="75"/>
      <c r="N181" s="76"/>
      <c r="O181" s="75"/>
      <c r="P181" s="77"/>
      <c r="Q181" s="78"/>
      <c r="R181" s="81"/>
      <c r="S181" s="82"/>
      <c r="T181" s="50"/>
    </row>
    <row r="182" spans="2:20" hidden="1" outlineLevel="1" x14ac:dyDescent="0.25">
      <c r="B182" s="102">
        <f>'Market Data'!B169</f>
        <v>20000822</v>
      </c>
      <c r="C182" s="103">
        <f>'Market Data'!C169</f>
        <v>8998</v>
      </c>
      <c r="D182" s="103">
        <f>'Market Data'!D169</f>
        <v>9074</v>
      </c>
      <c r="E182" s="103">
        <f>'Market Data'!E169</f>
        <v>8991.5</v>
      </c>
      <c r="F182" s="104">
        <f>'Market Data'!F169</f>
        <v>9037</v>
      </c>
      <c r="H182" s="58">
        <f t="shared" si="4"/>
        <v>165</v>
      </c>
      <c r="I182" s="97" t="s">
        <v>54</v>
      </c>
      <c r="J182" s="59" t="str">
        <f t="shared" si="5"/>
        <v>Long</v>
      </c>
      <c r="L182" s="74"/>
      <c r="M182" s="75"/>
      <c r="N182" s="76"/>
      <c r="O182" s="75"/>
      <c r="P182" s="77"/>
      <c r="Q182" s="78"/>
      <c r="R182" s="81"/>
      <c r="S182" s="82"/>
      <c r="T182" s="50"/>
    </row>
    <row r="183" spans="2:20" hidden="1" outlineLevel="1" x14ac:dyDescent="0.25">
      <c r="B183" s="102">
        <f>'Market Data'!B170</f>
        <v>20000823</v>
      </c>
      <c r="C183" s="103">
        <f>'Market Data'!C170</f>
        <v>9043</v>
      </c>
      <c r="D183" s="103">
        <f>'Market Data'!D170</f>
        <v>9043</v>
      </c>
      <c r="E183" s="103">
        <f>'Market Data'!E170</f>
        <v>8938</v>
      </c>
      <c r="F183" s="104">
        <f>'Market Data'!F170</f>
        <v>9002</v>
      </c>
      <c r="H183" s="58">
        <f t="shared" si="4"/>
        <v>166</v>
      </c>
      <c r="I183" s="97" t="s">
        <v>54</v>
      </c>
      <c r="J183" s="59" t="str">
        <f t="shared" si="5"/>
        <v>Long</v>
      </c>
      <c r="L183" s="74"/>
      <c r="M183" s="75"/>
      <c r="N183" s="76"/>
      <c r="O183" s="75"/>
      <c r="P183" s="77"/>
      <c r="Q183" s="78"/>
      <c r="R183" s="81"/>
      <c r="S183" s="82"/>
      <c r="T183" s="50"/>
    </row>
    <row r="184" spans="2:20" hidden="1" outlineLevel="1" x14ac:dyDescent="0.25">
      <c r="B184" s="102">
        <f>'Market Data'!B171</f>
        <v>20000824</v>
      </c>
      <c r="C184" s="103">
        <f>'Market Data'!C171</f>
        <v>9058</v>
      </c>
      <c r="D184" s="103">
        <f>'Market Data'!D171</f>
        <v>9063.5</v>
      </c>
      <c r="E184" s="103">
        <f>'Market Data'!E171</f>
        <v>8994</v>
      </c>
      <c r="F184" s="104">
        <f>'Market Data'!F171</f>
        <v>8998</v>
      </c>
      <c r="H184" s="58">
        <f t="shared" si="4"/>
        <v>167</v>
      </c>
      <c r="I184" s="97" t="s">
        <v>54</v>
      </c>
      <c r="J184" s="59" t="str">
        <f t="shared" si="5"/>
        <v>Long</v>
      </c>
      <c r="L184" s="74"/>
      <c r="M184" s="75"/>
      <c r="N184" s="76"/>
      <c r="O184" s="75"/>
      <c r="P184" s="77"/>
      <c r="Q184" s="78"/>
      <c r="R184" s="81"/>
      <c r="S184" s="82"/>
      <c r="T184" s="50"/>
    </row>
    <row r="185" spans="2:20" hidden="1" outlineLevel="1" x14ac:dyDescent="0.25">
      <c r="B185" s="102">
        <f>'Market Data'!B172</f>
        <v>20000825</v>
      </c>
      <c r="C185" s="103">
        <f>'Market Data'!C172</f>
        <v>9024</v>
      </c>
      <c r="D185" s="103">
        <f>'Market Data'!D172</f>
        <v>9120</v>
      </c>
      <c r="E185" s="103">
        <f>'Market Data'!E172</f>
        <v>9015</v>
      </c>
      <c r="F185" s="104">
        <f>'Market Data'!F172</f>
        <v>9108</v>
      </c>
      <c r="H185" s="58">
        <f t="shared" si="4"/>
        <v>168</v>
      </c>
      <c r="I185" s="97" t="s">
        <v>54</v>
      </c>
      <c r="J185" s="59" t="str">
        <f t="shared" si="5"/>
        <v>Long</v>
      </c>
      <c r="L185" s="74"/>
      <c r="M185" s="75"/>
      <c r="N185" s="76"/>
      <c r="O185" s="75"/>
      <c r="P185" s="77"/>
      <c r="Q185" s="78"/>
      <c r="R185" s="81"/>
      <c r="S185" s="82"/>
      <c r="T185" s="50"/>
    </row>
    <row r="186" spans="2:20" hidden="1" outlineLevel="1" x14ac:dyDescent="0.25">
      <c r="B186" s="102">
        <f>'Market Data'!B173</f>
        <v>20000828</v>
      </c>
      <c r="C186" s="103">
        <f>'Market Data'!C173</f>
        <v>9119</v>
      </c>
      <c r="D186" s="103">
        <f>'Market Data'!D173</f>
        <v>9182</v>
      </c>
      <c r="E186" s="103">
        <f>'Market Data'!E173</f>
        <v>9088.5</v>
      </c>
      <c r="F186" s="104">
        <f>'Market Data'!F173</f>
        <v>9126</v>
      </c>
      <c r="H186" s="58">
        <f t="shared" si="4"/>
        <v>169</v>
      </c>
      <c r="I186" s="97" t="s">
        <v>54</v>
      </c>
      <c r="J186" s="59" t="str">
        <f t="shared" si="5"/>
        <v>Long</v>
      </c>
      <c r="L186" s="74"/>
      <c r="M186" s="75"/>
      <c r="N186" s="76"/>
      <c r="O186" s="75"/>
      <c r="P186" s="77"/>
      <c r="Q186" s="78"/>
      <c r="R186" s="81"/>
      <c r="S186" s="82"/>
      <c r="T186" s="50"/>
    </row>
    <row r="187" spans="2:20" hidden="1" outlineLevel="1" x14ac:dyDescent="0.25">
      <c r="B187" s="102">
        <f>'Market Data'!B174</f>
        <v>20000829</v>
      </c>
      <c r="C187" s="103">
        <f>'Market Data'!C174</f>
        <v>9105.5</v>
      </c>
      <c r="D187" s="103">
        <f>'Market Data'!D174</f>
        <v>9109.5</v>
      </c>
      <c r="E187" s="103">
        <f>'Market Data'!E174</f>
        <v>9049</v>
      </c>
      <c r="F187" s="104">
        <f>'Market Data'!F174</f>
        <v>9068</v>
      </c>
      <c r="H187" s="58">
        <f t="shared" si="4"/>
        <v>170</v>
      </c>
      <c r="I187" s="97" t="s">
        <v>54</v>
      </c>
      <c r="J187" s="59" t="str">
        <f t="shared" si="5"/>
        <v>Long</v>
      </c>
      <c r="L187" s="74"/>
      <c r="M187" s="75"/>
      <c r="N187" s="76"/>
      <c r="O187" s="75"/>
      <c r="P187" s="77"/>
      <c r="Q187" s="78"/>
      <c r="R187" s="81"/>
      <c r="S187" s="82"/>
      <c r="T187" s="50"/>
    </row>
    <row r="188" spans="2:20" hidden="1" outlineLevel="1" x14ac:dyDescent="0.25">
      <c r="B188" s="102">
        <f>'Market Data'!B175</f>
        <v>20000830</v>
      </c>
      <c r="C188" s="103">
        <f>'Market Data'!C175</f>
        <v>9055</v>
      </c>
      <c r="D188" s="103">
        <f>'Market Data'!D175</f>
        <v>9057</v>
      </c>
      <c r="E188" s="103">
        <f>'Market Data'!E175</f>
        <v>8954</v>
      </c>
      <c r="F188" s="104">
        <f>'Market Data'!F175</f>
        <v>8959</v>
      </c>
      <c r="H188" s="58">
        <f t="shared" si="4"/>
        <v>171</v>
      </c>
      <c r="I188" s="97" t="s">
        <v>54</v>
      </c>
      <c r="J188" s="59" t="str">
        <f t="shared" si="5"/>
        <v>Long</v>
      </c>
      <c r="L188" s="74"/>
      <c r="M188" s="75"/>
      <c r="N188" s="76"/>
      <c r="O188" s="75"/>
      <c r="P188" s="77"/>
      <c r="Q188" s="78"/>
      <c r="R188" s="81"/>
      <c r="S188" s="82"/>
      <c r="T188" s="50"/>
    </row>
    <row r="189" spans="2:20" hidden="1" outlineLevel="1" x14ac:dyDescent="0.25">
      <c r="B189" s="102">
        <f>'Market Data'!B176</f>
        <v>20000831</v>
      </c>
      <c r="C189" s="103">
        <f>'Market Data'!C176</f>
        <v>8976</v>
      </c>
      <c r="D189" s="103">
        <f>'Market Data'!D176</f>
        <v>9031</v>
      </c>
      <c r="E189" s="103">
        <f>'Market Data'!E176</f>
        <v>8943</v>
      </c>
      <c r="F189" s="104">
        <f>'Market Data'!F176</f>
        <v>9023</v>
      </c>
      <c r="H189" s="58">
        <f t="shared" si="4"/>
        <v>172</v>
      </c>
      <c r="I189" s="97" t="s">
        <v>54</v>
      </c>
      <c r="J189" s="59" t="str">
        <f t="shared" si="5"/>
        <v>Long</v>
      </c>
      <c r="L189" s="74"/>
      <c r="M189" s="75"/>
      <c r="N189" s="76"/>
      <c r="O189" s="75"/>
      <c r="P189" s="77"/>
      <c r="Q189" s="78"/>
      <c r="R189" s="81"/>
      <c r="S189" s="82"/>
      <c r="T189" s="50"/>
    </row>
    <row r="190" spans="2:20" hidden="1" outlineLevel="1" x14ac:dyDescent="0.25">
      <c r="B190" s="102">
        <f>'Market Data'!B177</f>
        <v>20000901</v>
      </c>
      <c r="C190" s="103">
        <f>'Market Data'!C177</f>
        <v>9005</v>
      </c>
      <c r="D190" s="103">
        <f>'Market Data'!D177</f>
        <v>9175.5</v>
      </c>
      <c r="E190" s="103">
        <f>'Market Data'!E177</f>
        <v>9005</v>
      </c>
      <c r="F190" s="104">
        <f>'Market Data'!F177</f>
        <v>9133.5</v>
      </c>
      <c r="H190" s="58">
        <f t="shared" si="4"/>
        <v>173</v>
      </c>
      <c r="I190" s="97" t="s">
        <v>54</v>
      </c>
      <c r="J190" s="59" t="str">
        <f t="shared" si="5"/>
        <v>Long</v>
      </c>
      <c r="L190" s="74"/>
      <c r="M190" s="75"/>
      <c r="N190" s="76"/>
      <c r="O190" s="75"/>
      <c r="P190" s="77"/>
      <c r="Q190" s="78"/>
      <c r="R190" s="81"/>
      <c r="S190" s="82"/>
      <c r="T190" s="50"/>
    </row>
    <row r="191" spans="2:20" hidden="1" outlineLevel="1" x14ac:dyDescent="0.25">
      <c r="B191" s="102">
        <f>'Market Data'!B178</f>
        <v>20000904</v>
      </c>
      <c r="C191" s="103">
        <f>'Market Data'!C178</f>
        <v>9138</v>
      </c>
      <c r="D191" s="103">
        <f>'Market Data'!D178</f>
        <v>9231</v>
      </c>
      <c r="E191" s="103">
        <f>'Market Data'!E178</f>
        <v>9137</v>
      </c>
      <c r="F191" s="104">
        <f>'Market Data'!F178</f>
        <v>9222</v>
      </c>
      <c r="H191" s="58">
        <f t="shared" si="4"/>
        <v>174</v>
      </c>
      <c r="I191" s="97" t="s">
        <v>54</v>
      </c>
      <c r="J191" s="59" t="str">
        <f t="shared" si="5"/>
        <v>Long</v>
      </c>
      <c r="L191" s="74"/>
      <c r="M191" s="75"/>
      <c r="N191" s="76"/>
      <c r="O191" s="75"/>
      <c r="P191" s="77"/>
      <c r="Q191" s="78"/>
      <c r="R191" s="81"/>
      <c r="S191" s="82"/>
      <c r="T191" s="50"/>
    </row>
    <row r="192" spans="2:20" hidden="1" outlineLevel="1" x14ac:dyDescent="0.25">
      <c r="B192" s="102">
        <f>'Market Data'!B179</f>
        <v>20000905</v>
      </c>
      <c r="C192" s="103">
        <f>'Market Data'!C179</f>
        <v>9221.5</v>
      </c>
      <c r="D192" s="103">
        <f>'Market Data'!D179</f>
        <v>9221.5</v>
      </c>
      <c r="E192" s="103">
        <f>'Market Data'!E179</f>
        <v>9146</v>
      </c>
      <c r="F192" s="104">
        <f>'Market Data'!F179</f>
        <v>9169</v>
      </c>
      <c r="H192" s="58">
        <f t="shared" si="4"/>
        <v>175</v>
      </c>
      <c r="I192" s="97" t="s">
        <v>54</v>
      </c>
      <c r="J192" s="59" t="str">
        <f t="shared" si="5"/>
        <v>Long</v>
      </c>
      <c r="L192" s="74"/>
      <c r="M192" s="75"/>
      <c r="N192" s="76"/>
      <c r="O192" s="75"/>
      <c r="P192" s="77"/>
      <c r="Q192" s="78"/>
      <c r="R192" s="81"/>
      <c r="S192" s="82"/>
      <c r="T192" s="50"/>
    </row>
    <row r="193" spans="2:20" hidden="1" outlineLevel="1" x14ac:dyDescent="0.25">
      <c r="B193" s="102">
        <f>'Market Data'!B180</f>
        <v>20000906</v>
      </c>
      <c r="C193" s="103">
        <f>'Market Data'!C180</f>
        <v>9163</v>
      </c>
      <c r="D193" s="103">
        <f>'Market Data'!D180</f>
        <v>9209</v>
      </c>
      <c r="E193" s="103">
        <f>'Market Data'!E180</f>
        <v>9088</v>
      </c>
      <c r="F193" s="104">
        <f>'Market Data'!F180</f>
        <v>9091</v>
      </c>
      <c r="H193" s="58">
        <f t="shared" si="4"/>
        <v>176</v>
      </c>
      <c r="I193" s="97" t="s">
        <v>54</v>
      </c>
      <c r="J193" s="59" t="str">
        <f t="shared" si="5"/>
        <v>Long</v>
      </c>
      <c r="L193" s="74"/>
      <c r="M193" s="75"/>
      <c r="N193" s="76"/>
      <c r="O193" s="75"/>
      <c r="P193" s="77"/>
      <c r="Q193" s="78"/>
      <c r="R193" s="81"/>
      <c r="S193" s="82"/>
      <c r="T193" s="50"/>
    </row>
    <row r="194" spans="2:20" hidden="1" outlineLevel="1" x14ac:dyDescent="0.25">
      <c r="B194" s="102">
        <f>'Market Data'!B181</f>
        <v>20000907</v>
      </c>
      <c r="C194" s="103">
        <f>'Market Data'!C181</f>
        <v>9070</v>
      </c>
      <c r="D194" s="103">
        <f>'Market Data'!D181</f>
        <v>9157</v>
      </c>
      <c r="E194" s="103">
        <f>'Market Data'!E181</f>
        <v>9059.5</v>
      </c>
      <c r="F194" s="104">
        <f>'Market Data'!F181</f>
        <v>9143</v>
      </c>
      <c r="H194" s="58">
        <f t="shared" si="4"/>
        <v>177</v>
      </c>
      <c r="I194" s="97" t="s">
        <v>54</v>
      </c>
      <c r="J194" s="59" t="str">
        <f t="shared" si="5"/>
        <v>Long</v>
      </c>
      <c r="L194" s="74"/>
      <c r="M194" s="75"/>
      <c r="N194" s="76"/>
      <c r="O194" s="75"/>
      <c r="P194" s="77"/>
      <c r="Q194" s="78"/>
      <c r="R194" s="81"/>
      <c r="S194" s="82"/>
      <c r="T194" s="50"/>
    </row>
    <row r="195" spans="2:20" hidden="1" outlineLevel="1" x14ac:dyDescent="0.25">
      <c r="B195" s="102">
        <f>'Market Data'!B182</f>
        <v>20000908</v>
      </c>
      <c r="C195" s="103">
        <f>'Market Data'!C182</f>
        <v>9151.5</v>
      </c>
      <c r="D195" s="103">
        <f>'Market Data'!D182</f>
        <v>9163</v>
      </c>
      <c r="E195" s="103">
        <f>'Market Data'!E182</f>
        <v>9019</v>
      </c>
      <c r="F195" s="104">
        <f>'Market Data'!F182</f>
        <v>9029.5</v>
      </c>
      <c r="H195" s="58">
        <f t="shared" si="4"/>
        <v>178</v>
      </c>
      <c r="I195" s="97" t="s">
        <v>54</v>
      </c>
      <c r="J195" s="59" t="str">
        <f t="shared" si="5"/>
        <v>Long</v>
      </c>
      <c r="L195" s="74"/>
      <c r="M195" s="75"/>
      <c r="N195" s="76"/>
      <c r="O195" s="75"/>
      <c r="P195" s="77"/>
      <c r="Q195" s="78"/>
      <c r="R195" s="81"/>
      <c r="S195" s="82"/>
      <c r="T195" s="50"/>
    </row>
    <row r="196" spans="2:20" hidden="1" outlineLevel="1" x14ac:dyDescent="0.25">
      <c r="B196" s="102">
        <f>'Market Data'!B183</f>
        <v>20000911</v>
      </c>
      <c r="C196" s="103">
        <f>'Market Data'!C183</f>
        <v>9022</v>
      </c>
      <c r="D196" s="103">
        <f>'Market Data'!D183</f>
        <v>9041</v>
      </c>
      <c r="E196" s="103">
        <f>'Market Data'!E183</f>
        <v>8964.5</v>
      </c>
      <c r="F196" s="104">
        <f>'Market Data'!F183</f>
        <v>8987.5</v>
      </c>
      <c r="H196" s="58">
        <f t="shared" si="4"/>
        <v>179</v>
      </c>
      <c r="I196" s="97" t="s">
        <v>54</v>
      </c>
      <c r="J196" s="59" t="str">
        <f t="shared" si="5"/>
        <v>Long</v>
      </c>
      <c r="L196" s="74"/>
      <c r="M196" s="75"/>
      <c r="N196" s="76"/>
      <c r="O196" s="75"/>
      <c r="P196" s="77"/>
      <c r="Q196" s="78"/>
      <c r="R196" s="81"/>
      <c r="S196" s="82"/>
      <c r="T196" s="50"/>
    </row>
    <row r="197" spans="2:20" hidden="1" outlineLevel="1" x14ac:dyDescent="0.25">
      <c r="B197" s="102">
        <f>'Market Data'!B184</f>
        <v>20000912</v>
      </c>
      <c r="C197" s="103">
        <f>'Market Data'!C184</f>
        <v>8948</v>
      </c>
      <c r="D197" s="103">
        <f>'Market Data'!D184</f>
        <v>8970</v>
      </c>
      <c r="E197" s="103">
        <f>'Market Data'!E184</f>
        <v>8896</v>
      </c>
      <c r="F197" s="104">
        <f>'Market Data'!F184</f>
        <v>8908.5</v>
      </c>
      <c r="H197" s="58">
        <f t="shared" si="4"/>
        <v>180</v>
      </c>
      <c r="I197" s="97" t="s">
        <v>54</v>
      </c>
      <c r="J197" s="59" t="str">
        <f t="shared" si="5"/>
        <v>Long</v>
      </c>
      <c r="L197" s="74"/>
      <c r="M197" s="75"/>
      <c r="N197" s="76"/>
      <c r="O197" s="75"/>
      <c r="P197" s="77"/>
      <c r="Q197" s="78"/>
      <c r="R197" s="81"/>
      <c r="S197" s="82"/>
      <c r="T197" s="50"/>
    </row>
    <row r="198" spans="2:20" hidden="1" outlineLevel="1" x14ac:dyDescent="0.25">
      <c r="B198" s="102">
        <f>'Market Data'!B185</f>
        <v>20000913</v>
      </c>
      <c r="C198" s="103">
        <f>'Market Data'!C185</f>
        <v>8919.5</v>
      </c>
      <c r="D198" s="103">
        <f>'Market Data'!D185</f>
        <v>8930</v>
      </c>
      <c r="E198" s="103">
        <f>'Market Data'!E185</f>
        <v>8757</v>
      </c>
      <c r="F198" s="104">
        <f>'Market Data'!F185</f>
        <v>8773</v>
      </c>
      <c r="H198" s="58">
        <f t="shared" si="4"/>
        <v>181</v>
      </c>
      <c r="I198" s="97" t="s">
        <v>54</v>
      </c>
      <c r="J198" s="59" t="str">
        <f t="shared" si="5"/>
        <v>Long</v>
      </c>
      <c r="L198" s="74"/>
      <c r="M198" s="75"/>
      <c r="N198" s="76"/>
      <c r="O198" s="75"/>
      <c r="P198" s="77"/>
      <c r="Q198" s="78"/>
      <c r="R198" s="81"/>
      <c r="S198" s="82"/>
      <c r="T198" s="50"/>
    </row>
    <row r="199" spans="2:20" hidden="1" outlineLevel="1" x14ac:dyDescent="0.25">
      <c r="B199" s="102">
        <f>'Market Data'!B186</f>
        <v>20000914</v>
      </c>
      <c r="C199" s="103">
        <f>'Market Data'!C186</f>
        <v>8788.5</v>
      </c>
      <c r="D199" s="103">
        <f>'Market Data'!D186</f>
        <v>8859</v>
      </c>
      <c r="E199" s="103">
        <f>'Market Data'!E186</f>
        <v>8762</v>
      </c>
      <c r="F199" s="104">
        <f>'Market Data'!F186</f>
        <v>8811.5</v>
      </c>
      <c r="H199" s="58">
        <f t="shared" si="4"/>
        <v>182</v>
      </c>
      <c r="I199" s="97" t="s">
        <v>54</v>
      </c>
      <c r="J199" s="59" t="str">
        <f t="shared" si="5"/>
        <v>Long</v>
      </c>
      <c r="L199" s="74"/>
      <c r="M199" s="75"/>
      <c r="N199" s="76"/>
      <c r="O199" s="75"/>
      <c r="P199" s="77"/>
      <c r="Q199" s="78"/>
      <c r="R199" s="81"/>
      <c r="S199" s="82"/>
      <c r="T199" s="50"/>
    </row>
    <row r="200" spans="2:20" hidden="1" outlineLevel="1" x14ac:dyDescent="0.25">
      <c r="B200" s="102">
        <f>'Market Data'!B187</f>
        <v>20000915</v>
      </c>
      <c r="C200" s="103">
        <f>'Market Data'!C187</f>
        <v>8794.5</v>
      </c>
      <c r="D200" s="103">
        <f>'Market Data'!D187</f>
        <v>8837.5</v>
      </c>
      <c r="E200" s="103">
        <f>'Market Data'!E187</f>
        <v>8727.5</v>
      </c>
      <c r="F200" s="104">
        <f>'Market Data'!F187</f>
        <v>8776.5</v>
      </c>
      <c r="H200" s="58">
        <f t="shared" si="4"/>
        <v>183</v>
      </c>
      <c r="I200" s="97" t="s">
        <v>54</v>
      </c>
      <c r="J200" s="59" t="str">
        <f t="shared" si="5"/>
        <v>Long</v>
      </c>
      <c r="L200" s="74"/>
      <c r="M200" s="75"/>
      <c r="N200" s="76"/>
      <c r="O200" s="75"/>
      <c r="P200" s="77"/>
      <c r="Q200" s="78"/>
      <c r="R200" s="81"/>
      <c r="S200" s="82"/>
      <c r="T200" s="50"/>
    </row>
    <row r="201" spans="2:20" hidden="1" outlineLevel="1" x14ac:dyDescent="0.25">
      <c r="B201" s="102">
        <f>'Market Data'!B188</f>
        <v>20000918</v>
      </c>
      <c r="C201" s="103">
        <f>'Market Data'!C188</f>
        <v>8704.5</v>
      </c>
      <c r="D201" s="103">
        <f>'Market Data'!D188</f>
        <v>8736.5</v>
      </c>
      <c r="E201" s="103">
        <f>'Market Data'!E188</f>
        <v>8625.5</v>
      </c>
      <c r="F201" s="104">
        <f>'Market Data'!F188</f>
        <v>8640</v>
      </c>
      <c r="H201" s="58">
        <f t="shared" si="4"/>
        <v>184</v>
      </c>
      <c r="I201" s="97" t="s">
        <v>54</v>
      </c>
      <c r="J201" s="59" t="str">
        <f t="shared" si="5"/>
        <v>Long</v>
      </c>
      <c r="L201" s="74"/>
      <c r="M201" s="75"/>
      <c r="N201" s="76"/>
      <c r="O201" s="75"/>
      <c r="P201" s="77"/>
      <c r="Q201" s="78"/>
      <c r="R201" s="81"/>
      <c r="S201" s="82"/>
      <c r="T201" s="50"/>
    </row>
    <row r="202" spans="2:20" hidden="1" outlineLevel="1" x14ac:dyDescent="0.25">
      <c r="B202" s="102">
        <f>'Market Data'!B189</f>
        <v>20000919</v>
      </c>
      <c r="C202" s="103">
        <f>'Market Data'!C189</f>
        <v>8629.5</v>
      </c>
      <c r="D202" s="103">
        <f>'Market Data'!D189</f>
        <v>8685</v>
      </c>
      <c r="E202" s="103">
        <f>'Market Data'!E189</f>
        <v>8601</v>
      </c>
      <c r="F202" s="104">
        <f>'Market Data'!F189</f>
        <v>8683.5</v>
      </c>
      <c r="H202" s="58">
        <f t="shared" si="4"/>
        <v>185</v>
      </c>
      <c r="I202" s="97" t="s">
        <v>54</v>
      </c>
      <c r="J202" s="59" t="str">
        <f t="shared" si="5"/>
        <v>Long</v>
      </c>
      <c r="L202" s="74"/>
      <c r="M202" s="75"/>
      <c r="N202" s="76"/>
      <c r="O202" s="75"/>
      <c r="P202" s="77"/>
      <c r="Q202" s="78"/>
      <c r="R202" s="81"/>
      <c r="S202" s="82"/>
      <c r="T202" s="50"/>
    </row>
    <row r="203" spans="2:20" hidden="1" outlineLevel="1" x14ac:dyDescent="0.25">
      <c r="B203" s="102">
        <f>'Market Data'!B190</f>
        <v>20000920</v>
      </c>
      <c r="C203" s="103">
        <f>'Market Data'!C190</f>
        <v>8710.5</v>
      </c>
      <c r="D203" s="103">
        <f>'Market Data'!D190</f>
        <v>8719</v>
      </c>
      <c r="E203" s="103">
        <f>'Market Data'!E190</f>
        <v>8475.5</v>
      </c>
      <c r="F203" s="104">
        <f>'Market Data'!F190</f>
        <v>8498</v>
      </c>
      <c r="H203" s="58">
        <f t="shared" si="4"/>
        <v>186</v>
      </c>
      <c r="I203" s="97" t="s">
        <v>54</v>
      </c>
      <c r="J203" s="59" t="str">
        <f t="shared" si="5"/>
        <v>Long</v>
      </c>
      <c r="L203" s="74"/>
      <c r="M203" s="75"/>
      <c r="N203" s="76"/>
      <c r="O203" s="75"/>
      <c r="P203" s="77"/>
      <c r="Q203" s="78"/>
      <c r="R203" s="81"/>
      <c r="S203" s="82"/>
      <c r="T203" s="50"/>
    </row>
    <row r="204" spans="2:20" hidden="1" outlineLevel="1" x14ac:dyDescent="0.25">
      <c r="B204" s="102">
        <f>'Market Data'!B191</f>
        <v>20000921</v>
      </c>
      <c r="C204" s="103">
        <f>'Market Data'!C191</f>
        <v>8552.5</v>
      </c>
      <c r="D204" s="103">
        <f>'Market Data'!D191</f>
        <v>8563</v>
      </c>
      <c r="E204" s="103">
        <f>'Market Data'!E191</f>
        <v>8330</v>
      </c>
      <c r="F204" s="104">
        <f>'Market Data'!F191</f>
        <v>8413.5</v>
      </c>
      <c r="H204" s="58">
        <f t="shared" si="4"/>
        <v>187</v>
      </c>
      <c r="I204" s="97" t="s">
        <v>54</v>
      </c>
      <c r="J204" s="59" t="str">
        <f t="shared" si="5"/>
        <v>Long</v>
      </c>
      <c r="L204" s="74"/>
      <c r="M204" s="75"/>
      <c r="N204" s="76"/>
      <c r="O204" s="75"/>
      <c r="P204" s="77"/>
      <c r="Q204" s="78"/>
      <c r="R204" s="81"/>
      <c r="S204" s="82"/>
      <c r="T204" s="50"/>
    </row>
    <row r="205" spans="2:20" hidden="1" outlineLevel="1" x14ac:dyDescent="0.25">
      <c r="B205" s="102">
        <f>'Market Data'!B192</f>
        <v>20000922</v>
      </c>
      <c r="C205" s="103">
        <f>'Market Data'!C192</f>
        <v>8239.5</v>
      </c>
      <c r="D205" s="103">
        <f>'Market Data'!D192</f>
        <v>8481</v>
      </c>
      <c r="E205" s="103">
        <f>'Market Data'!E192</f>
        <v>8239</v>
      </c>
      <c r="F205" s="104">
        <f>'Market Data'!F192</f>
        <v>8466.5</v>
      </c>
      <c r="H205" s="58">
        <f t="shared" si="4"/>
        <v>188</v>
      </c>
      <c r="I205" s="97" t="s">
        <v>54</v>
      </c>
      <c r="J205" s="59" t="str">
        <f t="shared" si="5"/>
        <v>Long</v>
      </c>
      <c r="L205" s="74"/>
      <c r="M205" s="75"/>
      <c r="N205" s="76"/>
      <c r="O205" s="75"/>
      <c r="P205" s="77"/>
      <c r="Q205" s="78"/>
      <c r="R205" s="81"/>
      <c r="S205" s="82"/>
      <c r="T205" s="50"/>
    </row>
    <row r="206" spans="2:20" hidden="1" outlineLevel="1" x14ac:dyDescent="0.25">
      <c r="B206" s="102">
        <f>'Market Data'!B193</f>
        <v>20000925</v>
      </c>
      <c r="C206" s="103">
        <f>'Market Data'!C193</f>
        <v>8519.5</v>
      </c>
      <c r="D206" s="103">
        <f>'Market Data'!D193</f>
        <v>8569.5</v>
      </c>
      <c r="E206" s="103">
        <f>'Market Data'!E193</f>
        <v>8489.5</v>
      </c>
      <c r="F206" s="104">
        <f>'Market Data'!F193</f>
        <v>8519.5</v>
      </c>
      <c r="H206" s="58">
        <f t="shared" si="4"/>
        <v>189</v>
      </c>
      <c r="I206" s="97" t="s">
        <v>54</v>
      </c>
      <c r="J206" s="59" t="str">
        <f t="shared" si="5"/>
        <v>Long</v>
      </c>
      <c r="L206" s="74"/>
      <c r="M206" s="75"/>
      <c r="N206" s="76"/>
      <c r="O206" s="75"/>
      <c r="P206" s="77"/>
      <c r="Q206" s="78"/>
      <c r="R206" s="81"/>
      <c r="S206" s="82"/>
      <c r="T206" s="50"/>
    </row>
    <row r="207" spans="2:20" hidden="1" outlineLevel="1" x14ac:dyDescent="0.25">
      <c r="B207" s="102">
        <f>'Market Data'!B194</f>
        <v>20000926</v>
      </c>
      <c r="C207" s="103">
        <f>'Market Data'!C194</f>
        <v>8499</v>
      </c>
      <c r="D207" s="103">
        <f>'Market Data'!D194</f>
        <v>8589.5</v>
      </c>
      <c r="E207" s="103">
        <f>'Market Data'!E194</f>
        <v>8475.5</v>
      </c>
      <c r="F207" s="104">
        <f>'Market Data'!F194</f>
        <v>8499</v>
      </c>
      <c r="H207" s="58">
        <f t="shared" si="4"/>
        <v>190</v>
      </c>
      <c r="I207" s="97" t="s">
        <v>54</v>
      </c>
      <c r="J207" s="59" t="str">
        <f t="shared" si="5"/>
        <v>Long</v>
      </c>
      <c r="L207" s="74"/>
      <c r="M207" s="75"/>
      <c r="N207" s="76"/>
      <c r="O207" s="75"/>
      <c r="P207" s="77"/>
      <c r="Q207" s="78"/>
      <c r="R207" s="81"/>
      <c r="S207" s="82"/>
      <c r="T207" s="50"/>
    </row>
    <row r="208" spans="2:20" hidden="1" outlineLevel="1" x14ac:dyDescent="0.25">
      <c r="B208" s="102">
        <f>'Market Data'!B195</f>
        <v>20000927</v>
      </c>
      <c r="C208" s="103">
        <f>'Market Data'!C195</f>
        <v>8469.5</v>
      </c>
      <c r="D208" s="103">
        <f>'Market Data'!D195</f>
        <v>8607</v>
      </c>
      <c r="E208" s="103">
        <f>'Market Data'!E195</f>
        <v>8460.5</v>
      </c>
      <c r="F208" s="104">
        <f>'Market Data'!F195</f>
        <v>8526.5</v>
      </c>
      <c r="H208" s="58">
        <f t="shared" si="4"/>
        <v>191</v>
      </c>
      <c r="I208" s="97" t="s">
        <v>54</v>
      </c>
      <c r="J208" s="59" t="str">
        <f t="shared" si="5"/>
        <v>Long</v>
      </c>
      <c r="L208" s="74"/>
      <c r="M208" s="75"/>
      <c r="N208" s="76"/>
      <c r="O208" s="75"/>
      <c r="P208" s="77"/>
      <c r="Q208" s="78"/>
      <c r="R208" s="81"/>
      <c r="S208" s="82"/>
      <c r="T208" s="50"/>
    </row>
    <row r="209" spans="2:20" hidden="1" outlineLevel="1" x14ac:dyDescent="0.25">
      <c r="B209" s="102">
        <f>'Market Data'!B196</f>
        <v>20000928</v>
      </c>
      <c r="C209" s="103">
        <f>'Market Data'!C196</f>
        <v>8536.5</v>
      </c>
      <c r="D209" s="103">
        <f>'Market Data'!D196</f>
        <v>8594.5</v>
      </c>
      <c r="E209" s="103">
        <f>'Market Data'!E196</f>
        <v>8462</v>
      </c>
      <c r="F209" s="104">
        <f>'Market Data'!F196</f>
        <v>8587.5</v>
      </c>
      <c r="H209" s="58">
        <f t="shared" si="4"/>
        <v>192</v>
      </c>
      <c r="I209" s="97" t="s">
        <v>54</v>
      </c>
      <c r="J209" s="59" t="str">
        <f t="shared" si="5"/>
        <v>Long</v>
      </c>
      <c r="L209" s="74"/>
      <c r="M209" s="75"/>
      <c r="N209" s="76"/>
      <c r="O209" s="75"/>
      <c r="P209" s="77"/>
      <c r="Q209" s="78"/>
      <c r="R209" s="81"/>
      <c r="S209" s="82"/>
      <c r="T209" s="50"/>
    </row>
    <row r="210" spans="2:20" hidden="1" outlineLevel="1" x14ac:dyDescent="0.25">
      <c r="B210" s="102">
        <f>'Market Data'!B197</f>
        <v>20000929</v>
      </c>
      <c r="C210" s="103">
        <f>'Market Data'!C197</f>
        <v>8569.5</v>
      </c>
      <c r="D210" s="103">
        <f>'Market Data'!D197</f>
        <v>8630.5</v>
      </c>
      <c r="E210" s="103">
        <f>'Market Data'!E197</f>
        <v>8516</v>
      </c>
      <c r="F210" s="104">
        <f>'Market Data'!F197</f>
        <v>8548.5</v>
      </c>
      <c r="H210" s="58">
        <f t="shared" ref="H210:H273" si="6">ROW()-ROW(H$17)</f>
        <v>193</v>
      </c>
      <c r="I210" s="97" t="s">
        <v>54</v>
      </c>
      <c r="J210" s="59" t="str">
        <f t="shared" ref="J210:J273" si="7">$I$4</f>
        <v>Long</v>
      </c>
      <c r="L210" s="74"/>
      <c r="M210" s="75"/>
      <c r="N210" s="76"/>
      <c r="O210" s="75"/>
      <c r="P210" s="77"/>
      <c r="Q210" s="78"/>
      <c r="R210" s="81"/>
      <c r="S210" s="82"/>
      <c r="T210" s="50"/>
    </row>
    <row r="211" spans="2:20" hidden="1" outlineLevel="1" x14ac:dyDescent="0.25">
      <c r="B211" s="102">
        <f>'Market Data'!B198</f>
        <v>20001002</v>
      </c>
      <c r="C211" s="103">
        <f>'Market Data'!C198</f>
        <v>8524.5</v>
      </c>
      <c r="D211" s="103">
        <f>'Market Data'!D198</f>
        <v>8651.5</v>
      </c>
      <c r="E211" s="103">
        <f>'Market Data'!E198</f>
        <v>8510</v>
      </c>
      <c r="F211" s="104">
        <f>'Market Data'!F198</f>
        <v>8619.5</v>
      </c>
      <c r="H211" s="58">
        <f t="shared" si="6"/>
        <v>194</v>
      </c>
      <c r="I211" s="97" t="s">
        <v>54</v>
      </c>
      <c r="J211" s="59" t="str">
        <f t="shared" si="7"/>
        <v>Long</v>
      </c>
      <c r="L211" s="74"/>
      <c r="M211" s="75"/>
      <c r="N211" s="76"/>
      <c r="O211" s="75"/>
      <c r="P211" s="77"/>
      <c r="Q211" s="78"/>
      <c r="R211" s="81"/>
      <c r="S211" s="82"/>
      <c r="T211" s="50"/>
    </row>
    <row r="212" spans="2:20" hidden="1" outlineLevel="1" x14ac:dyDescent="0.25">
      <c r="B212" s="102">
        <f>'Market Data'!B199</f>
        <v>20001004</v>
      </c>
      <c r="C212" s="103">
        <f>'Market Data'!C199</f>
        <v>8599.5</v>
      </c>
      <c r="D212" s="103">
        <f>'Market Data'!D199</f>
        <v>8636</v>
      </c>
      <c r="E212" s="103">
        <f>'Market Data'!E199</f>
        <v>8497</v>
      </c>
      <c r="F212" s="104">
        <f>'Market Data'!F199</f>
        <v>8568</v>
      </c>
      <c r="H212" s="58">
        <f t="shared" si="6"/>
        <v>195</v>
      </c>
      <c r="I212" s="97" t="s">
        <v>54</v>
      </c>
      <c r="J212" s="59" t="str">
        <f t="shared" si="7"/>
        <v>Long</v>
      </c>
      <c r="L212" s="74"/>
      <c r="M212" s="75"/>
      <c r="N212" s="76"/>
      <c r="O212" s="75"/>
      <c r="P212" s="77"/>
      <c r="Q212" s="78"/>
      <c r="R212" s="81"/>
      <c r="S212" s="82"/>
      <c r="T212" s="50"/>
    </row>
    <row r="213" spans="2:20" hidden="1" outlineLevel="1" x14ac:dyDescent="0.25">
      <c r="B213" s="102">
        <f>'Market Data'!B200</f>
        <v>20001005</v>
      </c>
      <c r="C213" s="103">
        <f>'Market Data'!C200</f>
        <v>8583.5</v>
      </c>
      <c r="D213" s="103">
        <f>'Market Data'!D200</f>
        <v>8652.5</v>
      </c>
      <c r="E213" s="103">
        <f>'Market Data'!E200</f>
        <v>8570</v>
      </c>
      <c r="F213" s="104">
        <f>'Market Data'!F200</f>
        <v>8615</v>
      </c>
      <c r="H213" s="58">
        <f t="shared" si="6"/>
        <v>196</v>
      </c>
      <c r="I213" s="97" t="s">
        <v>54</v>
      </c>
      <c r="J213" s="59" t="str">
        <f t="shared" si="7"/>
        <v>Long</v>
      </c>
      <c r="L213" s="74"/>
      <c r="M213" s="75"/>
      <c r="N213" s="76"/>
      <c r="O213" s="75"/>
      <c r="P213" s="77"/>
      <c r="Q213" s="78"/>
      <c r="R213" s="81"/>
      <c r="S213" s="82"/>
      <c r="T213" s="50"/>
    </row>
    <row r="214" spans="2:20" hidden="1" outlineLevel="1" x14ac:dyDescent="0.25">
      <c r="B214" s="102">
        <f>'Market Data'!B201</f>
        <v>20001006</v>
      </c>
      <c r="C214" s="103">
        <f>'Market Data'!C201</f>
        <v>8634.5</v>
      </c>
      <c r="D214" s="103">
        <f>'Market Data'!D201</f>
        <v>8661.5</v>
      </c>
      <c r="E214" s="103">
        <f>'Market Data'!E201</f>
        <v>8444.5</v>
      </c>
      <c r="F214" s="104">
        <f>'Market Data'!F201</f>
        <v>8468</v>
      </c>
      <c r="H214" s="58">
        <f t="shared" si="6"/>
        <v>197</v>
      </c>
      <c r="I214" s="97" t="s">
        <v>54</v>
      </c>
      <c r="J214" s="59" t="str">
        <f t="shared" si="7"/>
        <v>Long</v>
      </c>
      <c r="L214" s="74"/>
      <c r="M214" s="75"/>
      <c r="N214" s="76"/>
      <c r="O214" s="75"/>
      <c r="P214" s="77"/>
      <c r="Q214" s="78"/>
      <c r="R214" s="81"/>
      <c r="S214" s="82"/>
      <c r="T214" s="50"/>
    </row>
    <row r="215" spans="2:20" hidden="1" outlineLevel="1" x14ac:dyDescent="0.25">
      <c r="B215" s="102">
        <f>'Market Data'!B202</f>
        <v>20001009</v>
      </c>
      <c r="C215" s="103">
        <f>'Market Data'!C202</f>
        <v>8471.5</v>
      </c>
      <c r="D215" s="103">
        <f>'Market Data'!D202</f>
        <v>8492.5</v>
      </c>
      <c r="E215" s="103">
        <f>'Market Data'!E202</f>
        <v>8357.5</v>
      </c>
      <c r="F215" s="104">
        <f>'Market Data'!F202</f>
        <v>8419</v>
      </c>
      <c r="H215" s="58">
        <f t="shared" si="6"/>
        <v>198</v>
      </c>
      <c r="I215" s="97" t="s">
        <v>54</v>
      </c>
      <c r="J215" s="59" t="str">
        <f t="shared" si="7"/>
        <v>Long</v>
      </c>
      <c r="L215" s="74"/>
      <c r="M215" s="75"/>
      <c r="N215" s="76"/>
      <c r="O215" s="75"/>
      <c r="P215" s="77"/>
      <c r="Q215" s="78"/>
      <c r="R215" s="81"/>
      <c r="S215" s="82"/>
      <c r="T215" s="50"/>
    </row>
    <row r="216" spans="2:20" hidden="1" outlineLevel="1" x14ac:dyDescent="0.25">
      <c r="B216" s="102">
        <f>'Market Data'!B203</f>
        <v>20001010</v>
      </c>
      <c r="C216" s="103">
        <f>'Market Data'!C203</f>
        <v>8448.5</v>
      </c>
      <c r="D216" s="103">
        <f>'Market Data'!D203</f>
        <v>8466</v>
      </c>
      <c r="E216" s="103">
        <f>'Market Data'!E203</f>
        <v>8394.5</v>
      </c>
      <c r="F216" s="104">
        <f>'Market Data'!F203</f>
        <v>8414.5</v>
      </c>
      <c r="H216" s="58">
        <f t="shared" si="6"/>
        <v>199</v>
      </c>
      <c r="I216" s="97" t="s">
        <v>54</v>
      </c>
      <c r="J216" s="59" t="str">
        <f t="shared" si="7"/>
        <v>Long</v>
      </c>
      <c r="L216" s="74"/>
      <c r="M216" s="75"/>
      <c r="N216" s="76"/>
      <c r="O216" s="75"/>
      <c r="P216" s="77"/>
      <c r="Q216" s="78"/>
      <c r="R216" s="81"/>
      <c r="S216" s="82"/>
      <c r="T216" s="50"/>
    </row>
    <row r="217" spans="2:20" hidden="1" outlineLevel="1" x14ac:dyDescent="0.25">
      <c r="B217" s="102">
        <f>'Market Data'!B204</f>
        <v>20001011</v>
      </c>
      <c r="C217" s="103">
        <f>'Market Data'!C204</f>
        <v>8334.5</v>
      </c>
      <c r="D217" s="103">
        <f>'Market Data'!D204</f>
        <v>8375.5</v>
      </c>
      <c r="E217" s="103">
        <f>'Market Data'!E204</f>
        <v>8200</v>
      </c>
      <c r="F217" s="104">
        <f>'Market Data'!F204</f>
        <v>8297</v>
      </c>
      <c r="H217" s="58">
        <f t="shared" si="6"/>
        <v>200</v>
      </c>
      <c r="I217" s="97" t="s">
        <v>54</v>
      </c>
      <c r="J217" s="59" t="str">
        <f t="shared" si="7"/>
        <v>Long</v>
      </c>
      <c r="L217" s="74"/>
      <c r="M217" s="75"/>
      <c r="N217" s="76"/>
      <c r="O217" s="75"/>
      <c r="P217" s="77"/>
      <c r="Q217" s="78"/>
      <c r="R217" s="81"/>
      <c r="S217" s="82"/>
      <c r="T217" s="50"/>
    </row>
    <row r="218" spans="2:20" hidden="1" outlineLevel="1" x14ac:dyDescent="0.25">
      <c r="B218" s="102">
        <f>'Market Data'!B205</f>
        <v>20001012</v>
      </c>
      <c r="C218" s="103">
        <f>'Market Data'!C205</f>
        <v>8324.5</v>
      </c>
      <c r="D218" s="103">
        <f>'Market Data'!D205</f>
        <v>8379.5</v>
      </c>
      <c r="E218" s="103">
        <f>'Market Data'!E205</f>
        <v>8099.5</v>
      </c>
      <c r="F218" s="104">
        <f>'Market Data'!F205</f>
        <v>8175.5</v>
      </c>
      <c r="H218" s="58">
        <f t="shared" si="6"/>
        <v>201</v>
      </c>
      <c r="I218" s="97" t="s">
        <v>54</v>
      </c>
      <c r="J218" s="59" t="str">
        <f t="shared" si="7"/>
        <v>Long</v>
      </c>
      <c r="L218" s="74"/>
      <c r="M218" s="75"/>
      <c r="N218" s="76"/>
      <c r="O218" s="75"/>
      <c r="P218" s="77"/>
      <c r="Q218" s="78"/>
      <c r="R218" s="81"/>
      <c r="S218" s="82"/>
      <c r="T218" s="50"/>
    </row>
    <row r="219" spans="2:20" hidden="1" outlineLevel="1" x14ac:dyDescent="0.25">
      <c r="B219" s="102">
        <f>'Market Data'!B206</f>
        <v>20001013</v>
      </c>
      <c r="C219" s="103">
        <f>'Market Data'!C206</f>
        <v>8144.5</v>
      </c>
      <c r="D219" s="103">
        <f>'Market Data'!D206</f>
        <v>8374.5</v>
      </c>
      <c r="E219" s="103">
        <f>'Market Data'!E206</f>
        <v>8109.5</v>
      </c>
      <c r="F219" s="104">
        <f>'Market Data'!F206</f>
        <v>8361.5</v>
      </c>
      <c r="H219" s="58">
        <f t="shared" si="6"/>
        <v>202</v>
      </c>
      <c r="I219" s="97" t="s">
        <v>54</v>
      </c>
      <c r="J219" s="59" t="str">
        <f t="shared" si="7"/>
        <v>Long</v>
      </c>
      <c r="L219" s="74"/>
      <c r="M219" s="75"/>
      <c r="N219" s="76"/>
      <c r="O219" s="75"/>
      <c r="P219" s="77"/>
      <c r="Q219" s="78"/>
      <c r="R219" s="81"/>
      <c r="S219" s="82"/>
      <c r="T219" s="50"/>
    </row>
    <row r="220" spans="2:20" hidden="1" outlineLevel="1" x14ac:dyDescent="0.25">
      <c r="B220" s="102">
        <f>'Market Data'!B207</f>
        <v>20001016</v>
      </c>
      <c r="C220" s="103">
        <f>'Market Data'!C207</f>
        <v>8414.5</v>
      </c>
      <c r="D220" s="103">
        <f>'Market Data'!D207</f>
        <v>8418.5</v>
      </c>
      <c r="E220" s="103">
        <f>'Market Data'!E207</f>
        <v>8306</v>
      </c>
      <c r="F220" s="104">
        <f>'Market Data'!F207</f>
        <v>8352.5</v>
      </c>
      <c r="H220" s="58">
        <f t="shared" si="6"/>
        <v>203</v>
      </c>
      <c r="I220" s="97" t="s">
        <v>54</v>
      </c>
      <c r="J220" s="59" t="str">
        <f t="shared" si="7"/>
        <v>Long</v>
      </c>
      <c r="L220" s="74"/>
      <c r="M220" s="75"/>
      <c r="N220" s="76"/>
      <c r="O220" s="75"/>
      <c r="P220" s="77"/>
      <c r="Q220" s="78"/>
      <c r="R220" s="81"/>
      <c r="S220" s="82"/>
      <c r="T220" s="50"/>
    </row>
    <row r="221" spans="2:20" hidden="1" outlineLevel="1" x14ac:dyDescent="0.25">
      <c r="B221" s="102">
        <f>'Market Data'!B208</f>
        <v>20001017</v>
      </c>
      <c r="C221" s="103">
        <f>'Market Data'!C208</f>
        <v>8350</v>
      </c>
      <c r="D221" s="103">
        <f>'Market Data'!D208</f>
        <v>8397</v>
      </c>
      <c r="E221" s="103">
        <f>'Market Data'!E208</f>
        <v>8257</v>
      </c>
      <c r="F221" s="104">
        <f>'Market Data'!F208</f>
        <v>8263.5</v>
      </c>
      <c r="H221" s="58">
        <f t="shared" si="6"/>
        <v>204</v>
      </c>
      <c r="I221" s="97" t="s">
        <v>54</v>
      </c>
      <c r="J221" s="59" t="str">
        <f t="shared" si="7"/>
        <v>Long</v>
      </c>
      <c r="L221" s="74"/>
      <c r="M221" s="75"/>
      <c r="N221" s="76"/>
      <c r="O221" s="75"/>
      <c r="P221" s="77"/>
      <c r="Q221" s="78"/>
      <c r="R221" s="81"/>
      <c r="S221" s="82"/>
      <c r="T221" s="50"/>
    </row>
    <row r="222" spans="2:20" hidden="1" outlineLevel="1" x14ac:dyDescent="0.25">
      <c r="B222" s="102">
        <f>'Market Data'!B209</f>
        <v>20001018</v>
      </c>
      <c r="C222" s="103">
        <f>'Market Data'!C209</f>
        <v>8219</v>
      </c>
      <c r="D222" s="103">
        <f>'Market Data'!D209</f>
        <v>8243.5</v>
      </c>
      <c r="E222" s="103">
        <f>'Market Data'!E209</f>
        <v>8015.5</v>
      </c>
      <c r="F222" s="104">
        <f>'Market Data'!F209</f>
        <v>8209</v>
      </c>
      <c r="H222" s="58">
        <f t="shared" si="6"/>
        <v>205</v>
      </c>
      <c r="I222" s="97" t="s">
        <v>54</v>
      </c>
      <c r="J222" s="59" t="str">
        <f t="shared" si="7"/>
        <v>Long</v>
      </c>
      <c r="L222" s="74"/>
      <c r="M222" s="75"/>
      <c r="N222" s="76"/>
      <c r="O222" s="75"/>
      <c r="P222" s="77"/>
      <c r="Q222" s="78"/>
      <c r="R222" s="81"/>
      <c r="S222" s="82"/>
      <c r="T222" s="50"/>
    </row>
    <row r="223" spans="2:20" hidden="1" outlineLevel="1" x14ac:dyDescent="0.25">
      <c r="B223" s="102">
        <f>'Market Data'!B210</f>
        <v>20001019</v>
      </c>
      <c r="C223" s="103">
        <f>'Market Data'!C210</f>
        <v>8234.5</v>
      </c>
      <c r="D223" s="103">
        <f>'Market Data'!D210</f>
        <v>8347</v>
      </c>
      <c r="E223" s="103">
        <f>'Market Data'!E210</f>
        <v>8222</v>
      </c>
      <c r="F223" s="104">
        <f>'Market Data'!F210</f>
        <v>8314.5</v>
      </c>
      <c r="H223" s="58">
        <f t="shared" si="6"/>
        <v>206</v>
      </c>
      <c r="I223" s="97" t="s">
        <v>54</v>
      </c>
      <c r="J223" s="59" t="str">
        <f t="shared" si="7"/>
        <v>Long</v>
      </c>
      <c r="L223" s="74"/>
      <c r="M223" s="75"/>
      <c r="N223" s="76"/>
      <c r="O223" s="75"/>
      <c r="P223" s="77"/>
      <c r="Q223" s="78"/>
      <c r="R223" s="81"/>
      <c r="S223" s="82"/>
      <c r="T223" s="50"/>
    </row>
    <row r="224" spans="2:20" hidden="1" outlineLevel="1" x14ac:dyDescent="0.25">
      <c r="B224" s="102">
        <f>'Market Data'!B211</f>
        <v>20001020</v>
      </c>
      <c r="C224" s="103">
        <f>'Market Data'!C211</f>
        <v>8350.5</v>
      </c>
      <c r="D224" s="103">
        <f>'Market Data'!D211</f>
        <v>8382</v>
      </c>
      <c r="E224" s="103">
        <f>'Market Data'!E211</f>
        <v>8258</v>
      </c>
      <c r="F224" s="104">
        <f>'Market Data'!F211</f>
        <v>8338.5</v>
      </c>
      <c r="H224" s="58">
        <f t="shared" si="6"/>
        <v>207</v>
      </c>
      <c r="I224" s="97" t="s">
        <v>54</v>
      </c>
      <c r="J224" s="59" t="str">
        <f t="shared" si="7"/>
        <v>Long</v>
      </c>
      <c r="L224" s="74"/>
      <c r="M224" s="75"/>
      <c r="N224" s="76"/>
      <c r="O224" s="75"/>
      <c r="P224" s="77"/>
      <c r="Q224" s="78"/>
      <c r="R224" s="81"/>
      <c r="S224" s="82"/>
      <c r="T224" s="50"/>
    </row>
    <row r="225" spans="2:20" hidden="1" outlineLevel="1" x14ac:dyDescent="0.25">
      <c r="B225" s="102">
        <f>'Market Data'!B212</f>
        <v>20001023</v>
      </c>
      <c r="C225" s="103">
        <f>'Market Data'!C212</f>
        <v>8367.5</v>
      </c>
      <c r="D225" s="103">
        <f>'Market Data'!D212</f>
        <v>8372</v>
      </c>
      <c r="E225" s="103">
        <f>'Market Data'!E212</f>
        <v>8260</v>
      </c>
      <c r="F225" s="104">
        <f>'Market Data'!F212</f>
        <v>8357</v>
      </c>
      <c r="H225" s="58">
        <f t="shared" si="6"/>
        <v>208</v>
      </c>
      <c r="I225" s="97" t="s">
        <v>54</v>
      </c>
      <c r="J225" s="59" t="str">
        <f t="shared" si="7"/>
        <v>Long</v>
      </c>
      <c r="L225" s="74"/>
      <c r="M225" s="75"/>
      <c r="N225" s="76"/>
      <c r="O225" s="75"/>
      <c r="P225" s="77"/>
      <c r="Q225" s="78"/>
      <c r="R225" s="81"/>
      <c r="S225" s="82"/>
      <c r="T225" s="50"/>
    </row>
    <row r="226" spans="2:20" hidden="1" outlineLevel="1" x14ac:dyDescent="0.25">
      <c r="B226" s="102">
        <f>'Market Data'!B213</f>
        <v>20001024</v>
      </c>
      <c r="C226" s="103">
        <f>'Market Data'!C213</f>
        <v>8361.5</v>
      </c>
      <c r="D226" s="103">
        <f>'Market Data'!D213</f>
        <v>8558.5</v>
      </c>
      <c r="E226" s="103">
        <f>'Market Data'!E213</f>
        <v>8326.5</v>
      </c>
      <c r="F226" s="104">
        <f>'Market Data'!F213</f>
        <v>8541</v>
      </c>
      <c r="H226" s="58">
        <f t="shared" si="6"/>
        <v>209</v>
      </c>
      <c r="I226" s="97" t="s">
        <v>54</v>
      </c>
      <c r="J226" s="59" t="str">
        <f t="shared" si="7"/>
        <v>Long</v>
      </c>
      <c r="L226" s="74"/>
      <c r="M226" s="75"/>
      <c r="N226" s="76"/>
      <c r="O226" s="75"/>
      <c r="P226" s="77"/>
      <c r="Q226" s="78"/>
      <c r="R226" s="81"/>
      <c r="S226" s="82"/>
      <c r="T226" s="50"/>
    </row>
    <row r="227" spans="2:20" hidden="1" outlineLevel="1" x14ac:dyDescent="0.25">
      <c r="B227" s="102">
        <f>'Market Data'!B214</f>
        <v>20001025</v>
      </c>
      <c r="C227" s="103">
        <f>'Market Data'!C214</f>
        <v>8481</v>
      </c>
      <c r="D227" s="103">
        <f>'Market Data'!D214</f>
        <v>8529.5</v>
      </c>
      <c r="E227" s="103">
        <f>'Market Data'!E214</f>
        <v>8414.5</v>
      </c>
      <c r="F227" s="104">
        <f>'Market Data'!F214</f>
        <v>8478</v>
      </c>
      <c r="H227" s="58">
        <f t="shared" si="6"/>
        <v>210</v>
      </c>
      <c r="I227" s="97" t="s">
        <v>54</v>
      </c>
      <c r="J227" s="59" t="str">
        <f t="shared" si="7"/>
        <v>Long</v>
      </c>
      <c r="L227" s="74"/>
      <c r="M227" s="75"/>
      <c r="N227" s="76"/>
      <c r="O227" s="75"/>
      <c r="P227" s="77"/>
      <c r="Q227" s="78"/>
      <c r="R227" s="81"/>
      <c r="S227" s="82"/>
      <c r="T227" s="50"/>
    </row>
    <row r="228" spans="2:20" hidden="1" outlineLevel="1" x14ac:dyDescent="0.25">
      <c r="B228" s="102">
        <f>'Market Data'!B215</f>
        <v>20001026</v>
      </c>
      <c r="C228" s="103">
        <f>'Market Data'!C215</f>
        <v>8454.5</v>
      </c>
      <c r="D228" s="103">
        <f>'Market Data'!D215</f>
        <v>8573.5</v>
      </c>
      <c r="E228" s="103">
        <f>'Market Data'!E215</f>
        <v>8449.5</v>
      </c>
      <c r="F228" s="104">
        <f>'Market Data'!F215</f>
        <v>8458</v>
      </c>
      <c r="H228" s="58">
        <f t="shared" si="6"/>
        <v>211</v>
      </c>
      <c r="I228" s="97" t="s">
        <v>54</v>
      </c>
      <c r="J228" s="59" t="str">
        <f t="shared" si="7"/>
        <v>Long</v>
      </c>
      <c r="L228" s="74"/>
      <c r="M228" s="75"/>
      <c r="N228" s="76"/>
      <c r="O228" s="75"/>
      <c r="P228" s="77"/>
      <c r="Q228" s="78"/>
      <c r="R228" s="81"/>
      <c r="S228" s="82"/>
      <c r="T228" s="50"/>
    </row>
    <row r="229" spans="2:20" hidden="1" outlineLevel="1" x14ac:dyDescent="0.25">
      <c r="B229" s="102">
        <f>'Market Data'!B216</f>
        <v>20001027</v>
      </c>
      <c r="C229" s="103">
        <f>'Market Data'!C216</f>
        <v>8559.5</v>
      </c>
      <c r="D229" s="103">
        <f>'Market Data'!D216</f>
        <v>8652.5</v>
      </c>
      <c r="E229" s="103">
        <f>'Market Data'!E216</f>
        <v>8546</v>
      </c>
      <c r="F229" s="104">
        <f>'Market Data'!F216</f>
        <v>8645.5</v>
      </c>
      <c r="H229" s="58">
        <f t="shared" si="6"/>
        <v>212</v>
      </c>
      <c r="I229" s="97" t="s">
        <v>54</v>
      </c>
      <c r="J229" s="59" t="str">
        <f t="shared" si="7"/>
        <v>Long</v>
      </c>
      <c r="L229" s="74"/>
      <c r="M229" s="75"/>
      <c r="N229" s="76"/>
      <c r="O229" s="75"/>
      <c r="P229" s="77"/>
      <c r="Q229" s="78"/>
      <c r="R229" s="81"/>
      <c r="S229" s="82"/>
      <c r="T229" s="50"/>
    </row>
    <row r="230" spans="2:20" hidden="1" outlineLevel="1" x14ac:dyDescent="0.25">
      <c r="B230" s="102">
        <f>'Market Data'!B217</f>
        <v>20001030</v>
      </c>
      <c r="C230" s="103">
        <f>'Market Data'!C217</f>
        <v>8633.5</v>
      </c>
      <c r="D230" s="103">
        <f>'Market Data'!D217</f>
        <v>8672.5</v>
      </c>
      <c r="E230" s="103">
        <f>'Market Data'!E217</f>
        <v>8595.5</v>
      </c>
      <c r="F230" s="104">
        <f>'Market Data'!F217</f>
        <v>8667.5</v>
      </c>
      <c r="H230" s="58">
        <f t="shared" si="6"/>
        <v>213</v>
      </c>
      <c r="I230" s="97" t="s">
        <v>54</v>
      </c>
      <c r="J230" s="59" t="str">
        <f t="shared" si="7"/>
        <v>Long</v>
      </c>
      <c r="L230" s="74"/>
      <c r="M230" s="75"/>
      <c r="N230" s="76"/>
      <c r="O230" s="75"/>
      <c r="P230" s="77"/>
      <c r="Q230" s="78"/>
      <c r="R230" s="81"/>
      <c r="S230" s="82"/>
      <c r="T230" s="50"/>
    </row>
    <row r="231" spans="2:20" hidden="1" outlineLevel="1" x14ac:dyDescent="0.25">
      <c r="B231" s="102">
        <f>'Market Data'!B218</f>
        <v>20001031</v>
      </c>
      <c r="C231" s="103">
        <f>'Market Data'!C218</f>
        <v>8673.5</v>
      </c>
      <c r="D231" s="103">
        <f>'Market Data'!D218</f>
        <v>8810.5</v>
      </c>
      <c r="E231" s="103">
        <f>'Market Data'!E218</f>
        <v>8669.5</v>
      </c>
      <c r="F231" s="104">
        <f>'Market Data'!F218</f>
        <v>8798.5</v>
      </c>
      <c r="H231" s="58">
        <f t="shared" si="6"/>
        <v>214</v>
      </c>
      <c r="I231" s="97" t="s">
        <v>54</v>
      </c>
      <c r="J231" s="59" t="str">
        <f t="shared" si="7"/>
        <v>Long</v>
      </c>
      <c r="L231" s="74"/>
      <c r="M231" s="75"/>
      <c r="N231" s="76"/>
      <c r="O231" s="75"/>
      <c r="P231" s="77"/>
      <c r="Q231" s="78"/>
      <c r="R231" s="81"/>
      <c r="S231" s="82"/>
      <c r="T231" s="50"/>
    </row>
    <row r="232" spans="2:20" hidden="1" outlineLevel="1" x14ac:dyDescent="0.25">
      <c r="B232" s="102">
        <f>'Market Data'!B219</f>
        <v>20001101</v>
      </c>
      <c r="C232" s="103">
        <f>'Market Data'!C219</f>
        <v>8807.5</v>
      </c>
      <c r="D232" s="103">
        <f>'Market Data'!D219</f>
        <v>8818.5</v>
      </c>
      <c r="E232" s="103">
        <f>'Market Data'!E219</f>
        <v>8728</v>
      </c>
      <c r="F232" s="104">
        <f>'Market Data'!F219</f>
        <v>8779.5</v>
      </c>
      <c r="H232" s="58">
        <f t="shared" si="6"/>
        <v>215</v>
      </c>
      <c r="I232" s="97" t="s">
        <v>54</v>
      </c>
      <c r="J232" s="59" t="str">
        <f t="shared" si="7"/>
        <v>Long</v>
      </c>
      <c r="L232" s="74"/>
      <c r="M232" s="75"/>
      <c r="N232" s="76"/>
      <c r="O232" s="75"/>
      <c r="P232" s="77"/>
      <c r="Q232" s="78"/>
      <c r="R232" s="81"/>
      <c r="S232" s="82"/>
      <c r="T232" s="50"/>
    </row>
    <row r="233" spans="2:20" hidden="1" outlineLevel="1" x14ac:dyDescent="0.25">
      <c r="B233" s="102">
        <f>'Market Data'!B220</f>
        <v>20001102</v>
      </c>
      <c r="C233" s="103">
        <f>'Market Data'!C220</f>
        <v>8791.5</v>
      </c>
      <c r="D233" s="103">
        <f>'Market Data'!D220</f>
        <v>8858.5</v>
      </c>
      <c r="E233" s="103">
        <f>'Market Data'!E220</f>
        <v>8775.5</v>
      </c>
      <c r="F233" s="104">
        <f>'Market Data'!F220</f>
        <v>8802.5</v>
      </c>
      <c r="H233" s="58">
        <f t="shared" si="6"/>
        <v>216</v>
      </c>
      <c r="I233" s="97" t="s">
        <v>54</v>
      </c>
      <c r="J233" s="59" t="str">
        <f t="shared" si="7"/>
        <v>Long</v>
      </c>
      <c r="L233" s="74"/>
      <c r="M233" s="75"/>
      <c r="N233" s="76"/>
      <c r="O233" s="75"/>
      <c r="P233" s="77"/>
      <c r="Q233" s="78"/>
      <c r="R233" s="81"/>
      <c r="S233" s="82"/>
      <c r="T233" s="50"/>
    </row>
    <row r="234" spans="2:20" hidden="1" outlineLevel="1" x14ac:dyDescent="0.25">
      <c r="B234" s="102">
        <f>'Market Data'!B221</f>
        <v>20001103</v>
      </c>
      <c r="C234" s="103">
        <f>'Market Data'!C221</f>
        <v>8824.5</v>
      </c>
      <c r="D234" s="103">
        <f>'Market Data'!D221</f>
        <v>8869.5</v>
      </c>
      <c r="E234" s="103">
        <f>'Market Data'!E221</f>
        <v>8788</v>
      </c>
      <c r="F234" s="104">
        <f>'Market Data'!F221</f>
        <v>8848</v>
      </c>
      <c r="H234" s="58">
        <f t="shared" si="6"/>
        <v>217</v>
      </c>
      <c r="I234" s="97" t="s">
        <v>54</v>
      </c>
      <c r="J234" s="59" t="str">
        <f t="shared" si="7"/>
        <v>Long</v>
      </c>
      <c r="L234" s="74"/>
      <c r="M234" s="75"/>
      <c r="N234" s="76"/>
      <c r="O234" s="75"/>
      <c r="P234" s="77"/>
      <c r="Q234" s="78"/>
      <c r="R234" s="81"/>
      <c r="S234" s="82"/>
      <c r="T234" s="50"/>
    </row>
    <row r="235" spans="2:20" hidden="1" outlineLevel="1" x14ac:dyDescent="0.25">
      <c r="B235" s="102">
        <f>'Market Data'!B222</f>
        <v>20001106</v>
      </c>
      <c r="C235" s="103">
        <f>'Market Data'!C222</f>
        <v>8870.5</v>
      </c>
      <c r="D235" s="103">
        <f>'Market Data'!D222</f>
        <v>8898</v>
      </c>
      <c r="E235" s="103">
        <f>'Market Data'!E222</f>
        <v>8822.5</v>
      </c>
      <c r="F235" s="104">
        <f>'Market Data'!F222</f>
        <v>8851.5</v>
      </c>
      <c r="H235" s="58">
        <f t="shared" si="6"/>
        <v>218</v>
      </c>
      <c r="I235" s="97" t="s">
        <v>54</v>
      </c>
      <c r="J235" s="59" t="str">
        <f t="shared" si="7"/>
        <v>Long</v>
      </c>
      <c r="L235" s="74"/>
      <c r="M235" s="75"/>
      <c r="N235" s="76"/>
      <c r="O235" s="75"/>
      <c r="P235" s="77"/>
      <c r="Q235" s="78"/>
      <c r="R235" s="81"/>
      <c r="S235" s="82"/>
      <c r="T235" s="50"/>
    </row>
    <row r="236" spans="2:20" hidden="1" outlineLevel="1" x14ac:dyDescent="0.25">
      <c r="B236" s="102">
        <f>'Market Data'!B223</f>
        <v>20001107</v>
      </c>
      <c r="C236" s="103">
        <f>'Market Data'!C223</f>
        <v>8852.5</v>
      </c>
      <c r="D236" s="103">
        <f>'Market Data'!D223</f>
        <v>8852.5</v>
      </c>
      <c r="E236" s="103">
        <f>'Market Data'!E223</f>
        <v>8742</v>
      </c>
      <c r="F236" s="104">
        <f>'Market Data'!F223</f>
        <v>8792</v>
      </c>
      <c r="H236" s="58">
        <f t="shared" si="6"/>
        <v>219</v>
      </c>
      <c r="I236" s="97" t="s">
        <v>54</v>
      </c>
      <c r="J236" s="59" t="str">
        <f t="shared" si="7"/>
        <v>Long</v>
      </c>
      <c r="L236" s="74"/>
      <c r="M236" s="75"/>
      <c r="N236" s="76"/>
      <c r="O236" s="75"/>
      <c r="P236" s="77"/>
      <c r="Q236" s="78"/>
      <c r="R236" s="81"/>
      <c r="S236" s="82"/>
      <c r="T236" s="50"/>
    </row>
    <row r="237" spans="2:20" hidden="1" outlineLevel="1" x14ac:dyDescent="0.25">
      <c r="B237" s="102">
        <f>'Market Data'!B224</f>
        <v>20001108</v>
      </c>
      <c r="C237" s="103">
        <f>'Market Data'!C224</f>
        <v>8828.5</v>
      </c>
      <c r="D237" s="103">
        <f>'Market Data'!D224</f>
        <v>8844</v>
      </c>
      <c r="E237" s="103">
        <f>'Market Data'!E224</f>
        <v>8709.5</v>
      </c>
      <c r="F237" s="104">
        <f>'Market Data'!F224</f>
        <v>8729</v>
      </c>
      <c r="H237" s="58">
        <f t="shared" si="6"/>
        <v>220</v>
      </c>
      <c r="I237" s="97" t="s">
        <v>54</v>
      </c>
      <c r="J237" s="59" t="str">
        <f t="shared" si="7"/>
        <v>Long</v>
      </c>
      <c r="L237" s="74"/>
      <c r="M237" s="75"/>
      <c r="N237" s="76"/>
      <c r="O237" s="75"/>
      <c r="P237" s="77"/>
      <c r="Q237" s="78"/>
      <c r="R237" s="81"/>
      <c r="S237" s="82"/>
      <c r="T237" s="50"/>
    </row>
    <row r="238" spans="2:20" hidden="1" outlineLevel="1" x14ac:dyDescent="0.25">
      <c r="B238" s="102">
        <f>'Market Data'!B225</f>
        <v>20001109</v>
      </c>
      <c r="C238" s="103">
        <f>'Market Data'!C225</f>
        <v>8689.5</v>
      </c>
      <c r="D238" s="103">
        <f>'Market Data'!D225</f>
        <v>8733</v>
      </c>
      <c r="E238" s="103">
        <f>'Market Data'!E225</f>
        <v>8637.5</v>
      </c>
      <c r="F238" s="104">
        <f>'Market Data'!F225</f>
        <v>8643</v>
      </c>
      <c r="H238" s="58">
        <f t="shared" si="6"/>
        <v>221</v>
      </c>
      <c r="I238" s="97" t="s">
        <v>54</v>
      </c>
      <c r="J238" s="59" t="str">
        <f t="shared" si="7"/>
        <v>Long</v>
      </c>
      <c r="L238" s="74"/>
      <c r="M238" s="75"/>
      <c r="N238" s="76"/>
      <c r="O238" s="75"/>
      <c r="P238" s="77"/>
      <c r="Q238" s="78"/>
      <c r="R238" s="81"/>
      <c r="S238" s="82"/>
      <c r="T238" s="50"/>
    </row>
    <row r="239" spans="2:20" hidden="1" outlineLevel="1" x14ac:dyDescent="0.25">
      <c r="B239" s="102">
        <f>'Market Data'!B226</f>
        <v>20001110</v>
      </c>
      <c r="C239" s="103">
        <f>'Market Data'!C226</f>
        <v>8669.5</v>
      </c>
      <c r="D239" s="103">
        <f>'Market Data'!D226</f>
        <v>8718.5</v>
      </c>
      <c r="E239" s="103">
        <f>'Market Data'!E226</f>
        <v>8536</v>
      </c>
      <c r="F239" s="104">
        <f>'Market Data'!F226</f>
        <v>8542.5</v>
      </c>
      <c r="H239" s="58">
        <f t="shared" si="6"/>
        <v>222</v>
      </c>
      <c r="I239" s="97" t="s">
        <v>54</v>
      </c>
      <c r="J239" s="59" t="str">
        <f t="shared" si="7"/>
        <v>Long</v>
      </c>
      <c r="L239" s="74"/>
      <c r="M239" s="75"/>
      <c r="N239" s="76"/>
      <c r="O239" s="75"/>
      <c r="P239" s="77"/>
      <c r="Q239" s="78"/>
      <c r="R239" s="81"/>
      <c r="S239" s="82"/>
      <c r="T239" s="50"/>
    </row>
    <row r="240" spans="2:20" hidden="1" outlineLevel="1" x14ac:dyDescent="0.25">
      <c r="B240" s="102">
        <f>'Market Data'!B227</f>
        <v>20001113</v>
      </c>
      <c r="C240" s="103">
        <f>'Market Data'!C227</f>
        <v>8514</v>
      </c>
      <c r="D240" s="103">
        <f>'Market Data'!D227</f>
        <v>8532</v>
      </c>
      <c r="E240" s="103">
        <f>'Market Data'!E227</f>
        <v>8394.5</v>
      </c>
      <c r="F240" s="104">
        <f>'Market Data'!F227</f>
        <v>8451.5</v>
      </c>
      <c r="H240" s="58">
        <f t="shared" si="6"/>
        <v>223</v>
      </c>
      <c r="I240" s="97" t="s">
        <v>54</v>
      </c>
      <c r="J240" s="59" t="str">
        <f t="shared" si="7"/>
        <v>Long</v>
      </c>
      <c r="L240" s="74"/>
      <c r="M240" s="75"/>
      <c r="N240" s="76"/>
      <c r="O240" s="75"/>
      <c r="P240" s="77"/>
      <c r="Q240" s="78"/>
      <c r="R240" s="81"/>
      <c r="S240" s="82"/>
      <c r="T240" s="50"/>
    </row>
    <row r="241" spans="2:20" hidden="1" outlineLevel="1" x14ac:dyDescent="0.25">
      <c r="B241" s="102">
        <f>'Market Data'!B228</f>
        <v>20001114</v>
      </c>
      <c r="C241" s="103">
        <f>'Market Data'!C228</f>
        <v>8488.5</v>
      </c>
      <c r="D241" s="103">
        <f>'Market Data'!D228</f>
        <v>8661.5</v>
      </c>
      <c r="E241" s="103">
        <f>'Market Data'!E228</f>
        <v>8485.5</v>
      </c>
      <c r="F241" s="104">
        <f>'Market Data'!F228</f>
        <v>8659.5</v>
      </c>
      <c r="H241" s="58">
        <f t="shared" si="6"/>
        <v>224</v>
      </c>
      <c r="I241" s="97" t="s">
        <v>54</v>
      </c>
      <c r="J241" s="59" t="str">
        <f t="shared" si="7"/>
        <v>Long</v>
      </c>
      <c r="L241" s="74"/>
      <c r="M241" s="75"/>
      <c r="N241" s="76"/>
      <c r="O241" s="75"/>
      <c r="P241" s="77"/>
      <c r="Q241" s="78"/>
      <c r="R241" s="81"/>
      <c r="S241" s="82"/>
      <c r="T241" s="50"/>
    </row>
    <row r="242" spans="2:20" hidden="1" outlineLevel="1" x14ac:dyDescent="0.25">
      <c r="B242" s="102">
        <f>'Market Data'!B229</f>
        <v>20001115</v>
      </c>
      <c r="C242" s="103">
        <f>'Market Data'!C229</f>
        <v>8635.5</v>
      </c>
      <c r="D242" s="103">
        <f>'Market Data'!D229</f>
        <v>8663.5</v>
      </c>
      <c r="E242" s="103">
        <f>'Market Data'!E229</f>
        <v>8583</v>
      </c>
      <c r="F242" s="104">
        <f>'Market Data'!F229</f>
        <v>8646.5</v>
      </c>
      <c r="H242" s="58">
        <f t="shared" si="6"/>
        <v>225</v>
      </c>
      <c r="I242" s="97" t="s">
        <v>54</v>
      </c>
      <c r="J242" s="59" t="str">
        <f t="shared" si="7"/>
        <v>Long</v>
      </c>
      <c r="L242" s="74"/>
      <c r="M242" s="75"/>
      <c r="N242" s="76"/>
      <c r="O242" s="75"/>
      <c r="P242" s="77"/>
      <c r="Q242" s="78"/>
      <c r="R242" s="81"/>
      <c r="S242" s="82"/>
      <c r="T242" s="50"/>
    </row>
    <row r="243" spans="2:20" hidden="1" outlineLevel="1" x14ac:dyDescent="0.25">
      <c r="B243" s="102">
        <f>'Market Data'!B230</f>
        <v>20001116</v>
      </c>
      <c r="C243" s="103">
        <f>'Market Data'!C230</f>
        <v>8619.5</v>
      </c>
      <c r="D243" s="103">
        <f>'Market Data'!D230</f>
        <v>8621</v>
      </c>
      <c r="E243" s="103">
        <f>'Market Data'!E230</f>
        <v>8505</v>
      </c>
      <c r="F243" s="104">
        <f>'Market Data'!F230</f>
        <v>8512.5</v>
      </c>
      <c r="H243" s="58">
        <f t="shared" si="6"/>
        <v>226</v>
      </c>
      <c r="I243" s="97" t="s">
        <v>54</v>
      </c>
      <c r="J243" s="59" t="str">
        <f t="shared" si="7"/>
        <v>Long</v>
      </c>
      <c r="L243" s="74"/>
      <c r="M243" s="75"/>
      <c r="N243" s="76"/>
      <c r="O243" s="75"/>
      <c r="P243" s="77"/>
      <c r="Q243" s="78"/>
      <c r="R243" s="81"/>
      <c r="S243" s="82"/>
      <c r="T243" s="50"/>
    </row>
    <row r="244" spans="2:20" hidden="1" outlineLevel="1" x14ac:dyDescent="0.25">
      <c r="B244" s="102">
        <f>'Market Data'!B231</f>
        <v>20001117</v>
      </c>
      <c r="C244" s="103">
        <f>'Market Data'!C231</f>
        <v>8484.5</v>
      </c>
      <c r="D244" s="103">
        <f>'Market Data'!D231</f>
        <v>8542.5</v>
      </c>
      <c r="E244" s="103">
        <f>'Market Data'!E231</f>
        <v>8414.5</v>
      </c>
      <c r="F244" s="104">
        <f>'Market Data'!F231</f>
        <v>8434.5</v>
      </c>
      <c r="H244" s="58">
        <f t="shared" si="6"/>
        <v>227</v>
      </c>
      <c r="I244" s="97" t="s">
        <v>54</v>
      </c>
      <c r="J244" s="59" t="str">
        <f t="shared" si="7"/>
        <v>Long</v>
      </c>
      <c r="L244" s="74"/>
      <c r="M244" s="75"/>
      <c r="N244" s="76"/>
      <c r="O244" s="75"/>
      <c r="P244" s="77"/>
      <c r="Q244" s="78"/>
      <c r="R244" s="81"/>
      <c r="S244" s="82"/>
      <c r="T244" s="50"/>
    </row>
    <row r="245" spans="2:20" hidden="1" outlineLevel="1" x14ac:dyDescent="0.25">
      <c r="B245" s="102">
        <f>'Market Data'!B232</f>
        <v>20001120</v>
      </c>
      <c r="C245" s="103">
        <f>'Market Data'!C232</f>
        <v>8454.5</v>
      </c>
      <c r="D245" s="103">
        <f>'Market Data'!D232</f>
        <v>8498.5</v>
      </c>
      <c r="E245" s="103">
        <f>'Market Data'!E232</f>
        <v>8289.5</v>
      </c>
      <c r="F245" s="104">
        <f>'Market Data'!F232</f>
        <v>8296</v>
      </c>
      <c r="H245" s="58">
        <f t="shared" si="6"/>
        <v>228</v>
      </c>
      <c r="I245" s="97" t="s">
        <v>54</v>
      </c>
      <c r="J245" s="59" t="str">
        <f t="shared" si="7"/>
        <v>Long</v>
      </c>
      <c r="L245" s="74"/>
      <c r="M245" s="75"/>
      <c r="N245" s="76"/>
      <c r="O245" s="75"/>
      <c r="P245" s="77"/>
      <c r="Q245" s="78"/>
      <c r="R245" s="81"/>
      <c r="S245" s="82"/>
      <c r="T245" s="50"/>
    </row>
    <row r="246" spans="2:20" hidden="1" outlineLevel="1" x14ac:dyDescent="0.25">
      <c r="B246" s="102">
        <f>'Market Data'!B233</f>
        <v>20001121</v>
      </c>
      <c r="C246" s="103">
        <f>'Market Data'!C233</f>
        <v>8312.5</v>
      </c>
      <c r="D246" s="103">
        <f>'Market Data'!D233</f>
        <v>8379.5</v>
      </c>
      <c r="E246" s="103">
        <f>'Market Data'!E233</f>
        <v>8287.5</v>
      </c>
      <c r="F246" s="104">
        <f>'Market Data'!F233</f>
        <v>8364.5</v>
      </c>
      <c r="H246" s="58">
        <f t="shared" si="6"/>
        <v>229</v>
      </c>
      <c r="I246" s="97" t="s">
        <v>54</v>
      </c>
      <c r="J246" s="59" t="str">
        <f t="shared" si="7"/>
        <v>Long</v>
      </c>
      <c r="L246" s="74"/>
      <c r="M246" s="75"/>
      <c r="N246" s="76"/>
      <c r="O246" s="75"/>
      <c r="P246" s="77"/>
      <c r="Q246" s="78"/>
      <c r="R246" s="81"/>
      <c r="S246" s="82"/>
      <c r="T246" s="50"/>
    </row>
    <row r="247" spans="2:20" hidden="1" outlineLevel="1" x14ac:dyDescent="0.25">
      <c r="B247" s="102">
        <f>'Market Data'!B234</f>
        <v>20001122</v>
      </c>
      <c r="C247" s="103">
        <f>'Market Data'!C234</f>
        <v>8320.5</v>
      </c>
      <c r="D247" s="103">
        <f>'Market Data'!D234</f>
        <v>8329</v>
      </c>
      <c r="E247" s="103">
        <f>'Market Data'!E234</f>
        <v>8170</v>
      </c>
      <c r="F247" s="104">
        <f>'Market Data'!F234</f>
        <v>8205.5</v>
      </c>
      <c r="H247" s="58">
        <f t="shared" si="6"/>
        <v>230</v>
      </c>
      <c r="I247" s="97" t="s">
        <v>54</v>
      </c>
      <c r="J247" s="59" t="str">
        <f t="shared" si="7"/>
        <v>Long</v>
      </c>
      <c r="L247" s="74"/>
      <c r="M247" s="75"/>
      <c r="N247" s="76"/>
      <c r="O247" s="75"/>
      <c r="P247" s="77"/>
      <c r="Q247" s="78"/>
      <c r="R247" s="81"/>
      <c r="S247" s="82"/>
      <c r="T247" s="50"/>
    </row>
    <row r="248" spans="2:20" hidden="1" outlineLevel="1" x14ac:dyDescent="0.25">
      <c r="B248" s="102">
        <f>'Market Data'!B235</f>
        <v>20001123</v>
      </c>
      <c r="C248" s="103">
        <f>'Market Data'!C235</f>
        <v>8209.5</v>
      </c>
      <c r="D248" s="103">
        <f>'Market Data'!D235</f>
        <v>8316.5</v>
      </c>
      <c r="E248" s="103">
        <f>'Market Data'!E235</f>
        <v>8156.5</v>
      </c>
      <c r="F248" s="104">
        <f>'Market Data'!F235</f>
        <v>8296.5</v>
      </c>
      <c r="H248" s="58">
        <f t="shared" si="6"/>
        <v>231</v>
      </c>
      <c r="I248" s="97" t="s">
        <v>54</v>
      </c>
      <c r="J248" s="59" t="str">
        <f t="shared" si="7"/>
        <v>Long</v>
      </c>
      <c r="L248" s="74"/>
      <c r="M248" s="75"/>
      <c r="N248" s="76"/>
      <c r="O248" s="75"/>
      <c r="P248" s="77"/>
      <c r="Q248" s="78"/>
      <c r="R248" s="81"/>
      <c r="S248" s="82"/>
      <c r="T248" s="50"/>
    </row>
    <row r="249" spans="2:20" hidden="1" outlineLevel="1" x14ac:dyDescent="0.25">
      <c r="B249" s="102">
        <f>'Market Data'!B236</f>
        <v>20001124</v>
      </c>
      <c r="C249" s="103">
        <f>'Market Data'!C236</f>
        <v>8323.5</v>
      </c>
      <c r="D249" s="103">
        <f>'Market Data'!D236</f>
        <v>8404.5</v>
      </c>
      <c r="E249" s="103">
        <f>'Market Data'!E236</f>
        <v>8262.5</v>
      </c>
      <c r="F249" s="104">
        <f>'Market Data'!F236</f>
        <v>8354.5</v>
      </c>
      <c r="H249" s="58">
        <f t="shared" si="6"/>
        <v>232</v>
      </c>
      <c r="I249" s="97" t="s">
        <v>54</v>
      </c>
      <c r="J249" s="59" t="str">
        <f t="shared" si="7"/>
        <v>Long</v>
      </c>
      <c r="L249" s="74"/>
      <c r="M249" s="75"/>
      <c r="N249" s="76"/>
      <c r="O249" s="75"/>
      <c r="P249" s="77"/>
      <c r="Q249" s="78"/>
      <c r="R249" s="81"/>
      <c r="S249" s="82"/>
      <c r="T249" s="50"/>
    </row>
    <row r="250" spans="2:20" hidden="1" outlineLevel="1" x14ac:dyDescent="0.25">
      <c r="B250" s="102">
        <f>'Market Data'!B237</f>
        <v>20001127</v>
      </c>
      <c r="C250" s="103">
        <f>'Market Data'!C237</f>
        <v>8410.5</v>
      </c>
      <c r="D250" s="103">
        <f>'Market Data'!D237</f>
        <v>8496.5</v>
      </c>
      <c r="E250" s="103">
        <f>'Market Data'!E237</f>
        <v>8369.5</v>
      </c>
      <c r="F250" s="104">
        <f>'Market Data'!F237</f>
        <v>8382.5</v>
      </c>
      <c r="H250" s="58">
        <f t="shared" si="6"/>
        <v>233</v>
      </c>
      <c r="I250" s="97" t="s">
        <v>54</v>
      </c>
      <c r="J250" s="59" t="str">
        <f t="shared" si="7"/>
        <v>Long</v>
      </c>
      <c r="L250" s="74"/>
      <c r="M250" s="75"/>
      <c r="N250" s="76"/>
      <c r="O250" s="75"/>
      <c r="P250" s="77"/>
      <c r="Q250" s="78"/>
      <c r="R250" s="81"/>
      <c r="S250" s="82"/>
      <c r="T250" s="50"/>
    </row>
    <row r="251" spans="2:20" hidden="1" outlineLevel="1" x14ac:dyDescent="0.25">
      <c r="B251" s="102">
        <f>'Market Data'!B238</f>
        <v>20001128</v>
      </c>
      <c r="C251" s="103">
        <f>'Market Data'!C238</f>
        <v>8371.5</v>
      </c>
      <c r="D251" s="103">
        <f>'Market Data'!D238</f>
        <v>8412</v>
      </c>
      <c r="E251" s="103">
        <f>'Market Data'!E238</f>
        <v>8297</v>
      </c>
      <c r="F251" s="104">
        <f>'Market Data'!F238</f>
        <v>8319.5</v>
      </c>
      <c r="H251" s="58">
        <f t="shared" si="6"/>
        <v>234</v>
      </c>
      <c r="I251" s="97" t="s">
        <v>54</v>
      </c>
      <c r="J251" s="59" t="str">
        <f t="shared" si="7"/>
        <v>Long</v>
      </c>
      <c r="L251" s="74"/>
      <c r="M251" s="75"/>
      <c r="N251" s="76"/>
      <c r="O251" s="75"/>
      <c r="P251" s="77"/>
      <c r="Q251" s="78"/>
      <c r="R251" s="81"/>
      <c r="S251" s="82"/>
      <c r="T251" s="50"/>
    </row>
    <row r="252" spans="2:20" hidden="1" outlineLevel="1" x14ac:dyDescent="0.25">
      <c r="B252" s="102">
        <f>'Market Data'!B239</f>
        <v>20001129</v>
      </c>
      <c r="C252" s="103">
        <f>'Market Data'!C239</f>
        <v>8273.5</v>
      </c>
      <c r="D252" s="103">
        <f>'Market Data'!D239</f>
        <v>8348</v>
      </c>
      <c r="E252" s="103">
        <f>'Market Data'!E239</f>
        <v>8221.5</v>
      </c>
      <c r="F252" s="104">
        <f>'Market Data'!F239</f>
        <v>8288.5</v>
      </c>
      <c r="H252" s="58">
        <f t="shared" si="6"/>
        <v>235</v>
      </c>
      <c r="I252" s="97" t="s">
        <v>54</v>
      </c>
      <c r="J252" s="59" t="str">
        <f t="shared" si="7"/>
        <v>Long</v>
      </c>
      <c r="L252" s="74"/>
      <c r="M252" s="75"/>
      <c r="N252" s="76"/>
      <c r="O252" s="75"/>
      <c r="P252" s="77"/>
      <c r="Q252" s="78"/>
      <c r="R252" s="81"/>
      <c r="S252" s="82"/>
      <c r="T252" s="50"/>
    </row>
    <row r="253" spans="2:20" hidden="1" outlineLevel="1" x14ac:dyDescent="0.25">
      <c r="B253" s="102">
        <f>'Market Data'!B240</f>
        <v>20001130</v>
      </c>
      <c r="C253" s="103">
        <f>'Market Data'!C240</f>
        <v>8234.5</v>
      </c>
      <c r="D253" s="103">
        <f>'Market Data'!D240</f>
        <v>8254.5</v>
      </c>
      <c r="E253" s="103">
        <f>'Market Data'!E240</f>
        <v>8050</v>
      </c>
      <c r="F253" s="104">
        <f>'Market Data'!F240</f>
        <v>8074.5</v>
      </c>
      <c r="H253" s="58">
        <f t="shared" si="6"/>
        <v>236</v>
      </c>
      <c r="I253" s="97" t="s">
        <v>54</v>
      </c>
      <c r="J253" s="59" t="str">
        <f t="shared" si="7"/>
        <v>Long</v>
      </c>
      <c r="L253" s="74"/>
      <c r="M253" s="75"/>
      <c r="N253" s="76"/>
      <c r="O253" s="75"/>
      <c r="P253" s="77"/>
      <c r="Q253" s="78"/>
      <c r="R253" s="81"/>
      <c r="S253" s="82"/>
      <c r="T253" s="50"/>
    </row>
    <row r="254" spans="2:20" hidden="1" outlineLevel="1" x14ac:dyDescent="0.25">
      <c r="B254" s="102">
        <f>'Market Data'!B241</f>
        <v>20001201</v>
      </c>
      <c r="C254" s="103">
        <f>'Market Data'!C241</f>
        <v>8159.5</v>
      </c>
      <c r="D254" s="103">
        <f>'Market Data'!D241</f>
        <v>8230.5</v>
      </c>
      <c r="E254" s="103">
        <f>'Market Data'!E241</f>
        <v>8140</v>
      </c>
      <c r="F254" s="104">
        <f>'Market Data'!F241</f>
        <v>8194.5</v>
      </c>
      <c r="H254" s="58">
        <f t="shared" si="6"/>
        <v>237</v>
      </c>
      <c r="I254" s="97" t="s">
        <v>54</v>
      </c>
      <c r="J254" s="59" t="str">
        <f t="shared" si="7"/>
        <v>Long</v>
      </c>
      <c r="L254" s="74"/>
      <c r="M254" s="75"/>
      <c r="N254" s="76"/>
      <c r="O254" s="75"/>
      <c r="P254" s="77"/>
      <c r="Q254" s="78"/>
      <c r="R254" s="81"/>
      <c r="S254" s="82"/>
      <c r="T254" s="50"/>
    </row>
    <row r="255" spans="2:20" hidden="1" outlineLevel="1" x14ac:dyDescent="0.25">
      <c r="B255" s="102">
        <f>'Market Data'!B242</f>
        <v>20001204</v>
      </c>
      <c r="C255" s="103">
        <f>'Market Data'!C242</f>
        <v>8184.5</v>
      </c>
      <c r="D255" s="103">
        <f>'Market Data'!D242</f>
        <v>8191.5</v>
      </c>
      <c r="E255" s="103">
        <f>'Market Data'!E242</f>
        <v>8028.5</v>
      </c>
      <c r="F255" s="104">
        <f>'Market Data'!F242</f>
        <v>8114</v>
      </c>
      <c r="H255" s="58">
        <f t="shared" si="6"/>
        <v>238</v>
      </c>
      <c r="I255" s="97" t="s">
        <v>54</v>
      </c>
      <c r="J255" s="59" t="str">
        <f t="shared" si="7"/>
        <v>Long</v>
      </c>
      <c r="L255" s="74"/>
      <c r="M255" s="75"/>
      <c r="N255" s="76"/>
      <c r="O255" s="75"/>
      <c r="P255" s="77"/>
      <c r="Q255" s="78"/>
      <c r="R255" s="81"/>
      <c r="S255" s="82"/>
      <c r="T255" s="50"/>
    </row>
    <row r="256" spans="2:20" hidden="1" outlineLevel="1" x14ac:dyDescent="0.25">
      <c r="B256" s="102">
        <f>'Market Data'!B243</f>
        <v>20001205</v>
      </c>
      <c r="C256" s="103">
        <f>'Market Data'!C243</f>
        <v>8156.5</v>
      </c>
      <c r="D256" s="103">
        <f>'Market Data'!D243</f>
        <v>8319</v>
      </c>
      <c r="E256" s="103">
        <f>'Market Data'!E243</f>
        <v>8148.5</v>
      </c>
      <c r="F256" s="104">
        <f>'Market Data'!F243</f>
        <v>8307.5</v>
      </c>
      <c r="H256" s="58">
        <f t="shared" si="6"/>
        <v>239</v>
      </c>
      <c r="I256" s="97" t="s">
        <v>54</v>
      </c>
      <c r="J256" s="59" t="str">
        <f t="shared" si="7"/>
        <v>Long</v>
      </c>
      <c r="L256" s="74"/>
      <c r="M256" s="75"/>
      <c r="N256" s="76"/>
      <c r="O256" s="75"/>
      <c r="P256" s="77"/>
      <c r="Q256" s="78"/>
      <c r="R256" s="81"/>
      <c r="S256" s="82"/>
      <c r="T256" s="50"/>
    </row>
    <row r="257" spans="1:20" hidden="1" outlineLevel="1" x14ac:dyDescent="0.25">
      <c r="B257" s="102">
        <f>'Market Data'!B244</f>
        <v>20001206</v>
      </c>
      <c r="C257" s="103">
        <f>'Market Data'!C244</f>
        <v>8374.5</v>
      </c>
      <c r="D257" s="103">
        <f>'Market Data'!D244</f>
        <v>8397</v>
      </c>
      <c r="E257" s="103">
        <f>'Market Data'!E244</f>
        <v>8286.5</v>
      </c>
      <c r="F257" s="104">
        <f>'Market Data'!F244</f>
        <v>8292.5</v>
      </c>
      <c r="H257" s="58">
        <f t="shared" si="6"/>
        <v>240</v>
      </c>
      <c r="I257" s="97" t="s">
        <v>54</v>
      </c>
      <c r="J257" s="59" t="str">
        <f t="shared" si="7"/>
        <v>Long</v>
      </c>
      <c r="L257" s="74"/>
      <c r="M257" s="75"/>
      <c r="N257" s="76"/>
      <c r="O257" s="75"/>
      <c r="P257" s="77"/>
      <c r="Q257" s="78"/>
      <c r="R257" s="81"/>
      <c r="S257" s="82"/>
      <c r="T257" s="50"/>
    </row>
    <row r="258" spans="1:20" hidden="1" outlineLevel="1" x14ac:dyDescent="0.25">
      <c r="B258" s="102">
        <f>'Market Data'!B245</f>
        <v>20001207</v>
      </c>
      <c r="C258" s="103">
        <f>'Market Data'!C245</f>
        <v>8255.5</v>
      </c>
      <c r="D258" s="103">
        <f>'Market Data'!D245</f>
        <v>8334</v>
      </c>
      <c r="E258" s="103">
        <f>'Market Data'!E245</f>
        <v>8178.5</v>
      </c>
      <c r="F258" s="104">
        <f>'Market Data'!F245</f>
        <v>8249.5</v>
      </c>
      <c r="H258" s="58">
        <f t="shared" si="6"/>
        <v>241</v>
      </c>
      <c r="I258" s="97" t="s">
        <v>54</v>
      </c>
      <c r="J258" s="59" t="str">
        <f t="shared" si="7"/>
        <v>Long</v>
      </c>
      <c r="L258" s="74"/>
      <c r="M258" s="75"/>
      <c r="N258" s="76"/>
      <c r="O258" s="75"/>
      <c r="P258" s="77"/>
      <c r="Q258" s="78"/>
      <c r="R258" s="81"/>
      <c r="S258" s="82"/>
      <c r="T258" s="50"/>
    </row>
    <row r="259" spans="1:20" hidden="1" outlineLevel="1" x14ac:dyDescent="0.25">
      <c r="B259" s="102">
        <f>'Market Data'!B246</f>
        <v>20001208</v>
      </c>
      <c r="C259" s="103">
        <f>'Market Data'!C246</f>
        <v>8279.5</v>
      </c>
      <c r="D259" s="103">
        <f>'Market Data'!D246</f>
        <v>8428.5</v>
      </c>
      <c r="E259" s="103">
        <f>'Market Data'!E246</f>
        <v>8279.5</v>
      </c>
      <c r="F259" s="104">
        <f>'Market Data'!F246</f>
        <v>8356.5</v>
      </c>
      <c r="H259" s="58">
        <f t="shared" si="6"/>
        <v>242</v>
      </c>
      <c r="I259" s="97" t="s">
        <v>54</v>
      </c>
      <c r="J259" s="59" t="str">
        <f t="shared" si="7"/>
        <v>Long</v>
      </c>
      <c r="L259" s="74"/>
      <c r="M259" s="75"/>
      <c r="N259" s="76"/>
      <c r="O259" s="75"/>
      <c r="P259" s="77"/>
      <c r="Q259" s="78"/>
      <c r="R259" s="81"/>
      <c r="S259" s="82"/>
      <c r="T259" s="50"/>
    </row>
    <row r="260" spans="1:20" hidden="1" outlineLevel="1" x14ac:dyDescent="0.25">
      <c r="B260" s="102">
        <f>'Market Data'!B247</f>
        <v>20001211</v>
      </c>
      <c r="C260" s="103">
        <f>'Market Data'!C247</f>
        <v>8423.5</v>
      </c>
      <c r="D260" s="103">
        <f>'Market Data'!D247</f>
        <v>8485</v>
      </c>
      <c r="E260" s="103">
        <f>'Market Data'!E247</f>
        <v>8406</v>
      </c>
      <c r="F260" s="104">
        <f>'Market Data'!F247</f>
        <v>8464.5</v>
      </c>
      <c r="H260" s="58">
        <f t="shared" si="6"/>
        <v>243</v>
      </c>
      <c r="I260" s="97" t="s">
        <v>54</v>
      </c>
      <c r="J260" s="59" t="str">
        <f t="shared" si="7"/>
        <v>Long</v>
      </c>
      <c r="L260" s="74"/>
      <c r="M260" s="75"/>
      <c r="N260" s="76"/>
      <c r="O260" s="75"/>
      <c r="P260" s="77"/>
      <c r="Q260" s="78"/>
      <c r="R260" s="81"/>
      <c r="S260" s="82"/>
      <c r="T260" s="50"/>
    </row>
    <row r="261" spans="1:20" hidden="1" outlineLevel="1" x14ac:dyDescent="0.25">
      <c r="B261" s="102">
        <f>'Market Data'!B248</f>
        <v>20001212</v>
      </c>
      <c r="C261" s="103">
        <f>'Market Data'!C248</f>
        <v>8463.5</v>
      </c>
      <c r="D261" s="103">
        <f>'Market Data'!D248</f>
        <v>8491</v>
      </c>
      <c r="E261" s="103">
        <f>'Market Data'!E248</f>
        <v>8407.5</v>
      </c>
      <c r="F261" s="104">
        <f>'Market Data'!F248</f>
        <v>8413.5</v>
      </c>
      <c r="H261" s="58">
        <f t="shared" si="6"/>
        <v>244</v>
      </c>
      <c r="I261" s="97" t="s">
        <v>54</v>
      </c>
      <c r="J261" s="59" t="str">
        <f t="shared" si="7"/>
        <v>Long</v>
      </c>
      <c r="L261" s="74"/>
      <c r="M261" s="75"/>
      <c r="N261" s="76"/>
      <c r="O261" s="75"/>
      <c r="P261" s="77"/>
      <c r="Q261" s="78"/>
      <c r="R261" s="81"/>
      <c r="S261" s="82"/>
      <c r="T261" s="50"/>
    </row>
    <row r="262" spans="1:20" hidden="1" outlineLevel="1" x14ac:dyDescent="0.25">
      <c r="B262" s="102">
        <f>'Market Data'!B249</f>
        <v>20001213</v>
      </c>
      <c r="C262" s="103">
        <f>'Market Data'!C249</f>
        <v>8464.5</v>
      </c>
      <c r="D262" s="103">
        <f>'Market Data'!D249</f>
        <v>8480.5</v>
      </c>
      <c r="E262" s="103">
        <f>'Market Data'!E249</f>
        <v>8259.5</v>
      </c>
      <c r="F262" s="104">
        <f>'Market Data'!F249</f>
        <v>8286.5</v>
      </c>
      <c r="H262" s="58">
        <f t="shared" si="6"/>
        <v>245</v>
      </c>
      <c r="I262" s="97" t="s">
        <v>54</v>
      </c>
      <c r="J262" s="59" t="str">
        <f t="shared" si="7"/>
        <v>Long</v>
      </c>
      <c r="L262" s="74"/>
      <c r="M262" s="75"/>
      <c r="N262" s="76"/>
      <c r="O262" s="75"/>
      <c r="P262" s="77"/>
      <c r="Q262" s="78"/>
      <c r="R262" s="81"/>
      <c r="S262" s="82"/>
      <c r="T262" s="50"/>
    </row>
    <row r="263" spans="1:20" hidden="1" outlineLevel="1" x14ac:dyDescent="0.25">
      <c r="B263" s="102">
        <f>'Market Data'!B250</f>
        <v>20001214</v>
      </c>
      <c r="C263" s="103">
        <f>'Market Data'!C250</f>
        <v>8239.5</v>
      </c>
      <c r="D263" s="103">
        <f>'Market Data'!D250</f>
        <v>8254.5</v>
      </c>
      <c r="E263" s="103">
        <f>'Market Data'!E250</f>
        <v>8122</v>
      </c>
      <c r="F263" s="104">
        <f>'Market Data'!F250</f>
        <v>8149.5</v>
      </c>
      <c r="H263" s="58">
        <f t="shared" si="6"/>
        <v>246</v>
      </c>
      <c r="I263" s="97" t="s">
        <v>54</v>
      </c>
      <c r="J263" s="59" t="str">
        <f t="shared" si="7"/>
        <v>Long</v>
      </c>
      <c r="L263" s="74"/>
      <c r="M263" s="75"/>
      <c r="N263" s="76"/>
      <c r="O263" s="75"/>
      <c r="P263" s="77"/>
      <c r="Q263" s="78"/>
      <c r="R263" s="81"/>
      <c r="S263" s="82"/>
      <c r="T263" s="50"/>
    </row>
    <row r="264" spans="1:20" hidden="1" outlineLevel="1" x14ac:dyDescent="0.25">
      <c r="B264" s="102">
        <f>'Market Data'!B251</f>
        <v>20001215</v>
      </c>
      <c r="C264" s="103">
        <f>'Market Data'!C251</f>
        <v>8069.5</v>
      </c>
      <c r="D264" s="103">
        <f>'Market Data'!D251</f>
        <v>8110.5</v>
      </c>
      <c r="E264" s="103">
        <f>'Market Data'!E251</f>
        <v>8015.5</v>
      </c>
      <c r="F264" s="104">
        <f>'Market Data'!F251</f>
        <v>8023</v>
      </c>
      <c r="H264" s="58">
        <f t="shared" si="6"/>
        <v>247</v>
      </c>
      <c r="I264" s="97" t="s">
        <v>54</v>
      </c>
      <c r="J264" s="59" t="str">
        <f t="shared" si="7"/>
        <v>Long</v>
      </c>
      <c r="L264" s="74"/>
      <c r="M264" s="75"/>
      <c r="N264" s="76"/>
      <c r="O264" s="75"/>
      <c r="P264" s="77"/>
      <c r="Q264" s="78"/>
      <c r="R264" s="81"/>
      <c r="S264" s="82"/>
      <c r="T264" s="50"/>
    </row>
    <row r="265" spans="1:20" hidden="1" outlineLevel="1" x14ac:dyDescent="0.25">
      <c r="B265" s="102">
        <f>'Market Data'!B252</f>
        <v>20001218</v>
      </c>
      <c r="C265" s="103">
        <f>'Market Data'!C252</f>
        <v>8061.5</v>
      </c>
      <c r="D265" s="103">
        <f>'Market Data'!D252</f>
        <v>8144</v>
      </c>
      <c r="E265" s="103">
        <f>'Market Data'!E252</f>
        <v>8023</v>
      </c>
      <c r="F265" s="104">
        <f>'Market Data'!F252</f>
        <v>8033</v>
      </c>
      <c r="H265" s="58">
        <f t="shared" si="6"/>
        <v>248</v>
      </c>
      <c r="I265" s="97" t="s">
        <v>54</v>
      </c>
      <c r="J265" s="59" t="str">
        <f t="shared" si="7"/>
        <v>Long</v>
      </c>
      <c r="L265" s="74"/>
      <c r="M265" s="75"/>
      <c r="N265" s="76"/>
      <c r="O265" s="75"/>
      <c r="P265" s="77"/>
      <c r="Q265" s="78"/>
      <c r="R265" s="81"/>
      <c r="S265" s="82"/>
      <c r="T265" s="50"/>
    </row>
    <row r="266" spans="1:20" hidden="1" outlineLevel="1" x14ac:dyDescent="0.25">
      <c r="B266" s="102">
        <f>'Market Data'!B253</f>
        <v>20001219</v>
      </c>
      <c r="C266" s="103">
        <f>'Market Data'!C253</f>
        <v>8051</v>
      </c>
      <c r="D266" s="103">
        <f>'Market Data'!D253</f>
        <v>8179.5</v>
      </c>
      <c r="E266" s="103">
        <f>'Market Data'!E253</f>
        <v>7973.5</v>
      </c>
      <c r="F266" s="104">
        <f>'Market Data'!F253</f>
        <v>8168.5</v>
      </c>
      <c r="H266" s="58">
        <f t="shared" si="6"/>
        <v>249</v>
      </c>
      <c r="I266" s="97" t="s">
        <v>54</v>
      </c>
      <c r="J266" s="59" t="str">
        <f t="shared" si="7"/>
        <v>Long</v>
      </c>
      <c r="L266" s="74"/>
      <c r="M266" s="75"/>
      <c r="N266" s="76"/>
      <c r="O266" s="75"/>
      <c r="P266" s="77"/>
      <c r="Q266" s="78"/>
      <c r="R266" s="81"/>
      <c r="S266" s="82"/>
      <c r="T266" s="50"/>
    </row>
    <row r="267" spans="1:20" hidden="1" outlineLevel="1" x14ac:dyDescent="0.25">
      <c r="B267" s="102">
        <f>'Market Data'!B254</f>
        <v>20001220</v>
      </c>
      <c r="C267" s="103">
        <f>'Market Data'!C254</f>
        <v>8043.5</v>
      </c>
      <c r="D267" s="103">
        <f>'Market Data'!D254</f>
        <v>8098.5</v>
      </c>
      <c r="E267" s="103">
        <f>'Market Data'!E254</f>
        <v>7885.5</v>
      </c>
      <c r="F267" s="104">
        <f>'Market Data'!F254</f>
        <v>7918.5</v>
      </c>
      <c r="H267" s="58">
        <f t="shared" si="6"/>
        <v>250</v>
      </c>
      <c r="I267" s="97" t="s">
        <v>54</v>
      </c>
      <c r="J267" s="59" t="str">
        <f t="shared" si="7"/>
        <v>Long</v>
      </c>
      <c r="L267" s="74"/>
      <c r="M267" s="75"/>
      <c r="N267" s="76"/>
      <c r="O267" s="75"/>
      <c r="P267" s="77"/>
      <c r="Q267" s="78"/>
      <c r="R267" s="81"/>
      <c r="S267" s="82"/>
      <c r="T267" s="50"/>
    </row>
    <row r="268" spans="1:20" hidden="1" outlineLevel="1" x14ac:dyDescent="0.25">
      <c r="B268" s="102">
        <f>'Market Data'!B255</f>
        <v>20001221</v>
      </c>
      <c r="C268" s="103">
        <f>'Market Data'!C255</f>
        <v>7888.5</v>
      </c>
      <c r="D268" s="103">
        <f>'Market Data'!D255</f>
        <v>7960.5</v>
      </c>
      <c r="E268" s="103">
        <f>'Market Data'!E255</f>
        <v>7769</v>
      </c>
      <c r="F268" s="104">
        <f>'Market Data'!F255</f>
        <v>7876.5</v>
      </c>
      <c r="H268" s="58">
        <f t="shared" si="6"/>
        <v>251</v>
      </c>
      <c r="I268" s="97" t="s">
        <v>54</v>
      </c>
      <c r="J268" s="59" t="str">
        <f t="shared" si="7"/>
        <v>Long</v>
      </c>
      <c r="L268" s="74"/>
      <c r="M268" s="75"/>
      <c r="N268" s="76"/>
      <c r="O268" s="75"/>
      <c r="P268" s="77"/>
      <c r="Q268" s="78"/>
      <c r="R268" s="81"/>
      <c r="S268" s="82"/>
      <c r="T268" s="50"/>
    </row>
    <row r="269" spans="1:20" hidden="1" outlineLevel="1" x14ac:dyDescent="0.25">
      <c r="B269" s="102">
        <f>'Market Data'!B256</f>
        <v>20001222</v>
      </c>
      <c r="C269" s="103">
        <f>'Market Data'!C256</f>
        <v>7917.5</v>
      </c>
      <c r="D269" s="103">
        <f>'Market Data'!D256</f>
        <v>7947.5</v>
      </c>
      <c r="E269" s="103">
        <f>'Market Data'!E256</f>
        <v>7860.5</v>
      </c>
      <c r="F269" s="104">
        <f>'Market Data'!F256</f>
        <v>7932.5</v>
      </c>
      <c r="H269" s="58">
        <f t="shared" si="6"/>
        <v>252</v>
      </c>
      <c r="I269" s="97" t="s">
        <v>54</v>
      </c>
      <c r="J269" s="59" t="str">
        <f t="shared" si="7"/>
        <v>Long</v>
      </c>
      <c r="L269" s="74"/>
      <c r="M269" s="75"/>
      <c r="N269" s="76"/>
      <c r="O269" s="75"/>
      <c r="P269" s="77"/>
      <c r="Q269" s="78"/>
      <c r="R269" s="81"/>
      <c r="S269" s="82"/>
      <c r="T269" s="50"/>
    </row>
    <row r="270" spans="1:20" hidden="1" outlineLevel="1" x14ac:dyDescent="0.25">
      <c r="B270" s="102">
        <f>'Market Data'!B257</f>
        <v>20001227</v>
      </c>
      <c r="C270" s="103">
        <f>'Market Data'!C257</f>
        <v>7961.5</v>
      </c>
      <c r="D270" s="103">
        <f>'Market Data'!D257</f>
        <v>8023.5</v>
      </c>
      <c r="E270" s="103">
        <f>'Market Data'!E257</f>
        <v>7930.5</v>
      </c>
      <c r="F270" s="104">
        <f>'Market Data'!F257</f>
        <v>8003.5</v>
      </c>
      <c r="H270" s="58">
        <f t="shared" si="6"/>
        <v>253</v>
      </c>
      <c r="I270" s="97" t="s">
        <v>54</v>
      </c>
      <c r="J270" s="59" t="str">
        <f t="shared" si="7"/>
        <v>Long</v>
      </c>
      <c r="L270" s="74"/>
      <c r="M270" s="75"/>
      <c r="N270" s="76"/>
      <c r="O270" s="75"/>
      <c r="P270" s="77"/>
      <c r="Q270" s="78"/>
      <c r="R270" s="81"/>
      <c r="S270" s="82"/>
      <c r="T270" s="50"/>
    </row>
    <row r="271" spans="1:20" hidden="1" outlineLevel="1" x14ac:dyDescent="0.25">
      <c r="B271" s="102">
        <f>'Market Data'!B258</f>
        <v>20001228</v>
      </c>
      <c r="C271" s="103">
        <f>'Market Data'!C258</f>
        <v>8038.5</v>
      </c>
      <c r="D271" s="103">
        <f>'Market Data'!D258</f>
        <v>8058</v>
      </c>
      <c r="E271" s="103">
        <f>'Market Data'!E258</f>
        <v>7985</v>
      </c>
      <c r="F271" s="104">
        <f>'Market Data'!F258</f>
        <v>7993.5</v>
      </c>
      <c r="H271" s="58">
        <f t="shared" si="6"/>
        <v>254</v>
      </c>
      <c r="I271" s="97" t="s">
        <v>54</v>
      </c>
      <c r="J271" s="59" t="str">
        <f t="shared" si="7"/>
        <v>Long</v>
      </c>
      <c r="L271" s="74"/>
      <c r="M271" s="75"/>
      <c r="N271" s="76"/>
      <c r="O271" s="75"/>
      <c r="P271" s="77"/>
      <c r="Q271" s="78"/>
      <c r="R271" s="81"/>
      <c r="S271" s="82"/>
      <c r="T271" s="50"/>
    </row>
    <row r="272" spans="1:20" collapsed="1" x14ac:dyDescent="0.25">
      <c r="A272" s="52" t="s">
        <v>29</v>
      </c>
      <c r="B272" s="11">
        <f>'Market Data'!B259</f>
        <v>20001229</v>
      </c>
      <c r="C272" s="2">
        <f>'Market Data'!C259</f>
        <v>8058.5</v>
      </c>
      <c r="D272" s="2">
        <f>'Market Data'!D259</f>
        <v>8133.5</v>
      </c>
      <c r="E272" s="2">
        <f>'Market Data'!E259</f>
        <v>8025</v>
      </c>
      <c r="F272" s="12">
        <f>'Market Data'!F259</f>
        <v>8098.5</v>
      </c>
      <c r="H272" s="58">
        <f t="shared" si="6"/>
        <v>255</v>
      </c>
      <c r="I272" s="97" t="s">
        <v>54</v>
      </c>
      <c r="J272" s="59" t="str">
        <f t="shared" si="7"/>
        <v>Long</v>
      </c>
      <c r="L272" s="74">
        <f>IF($J272="Short",-1,IF($J272="Long",1,0))</f>
        <v>1</v>
      </c>
      <c r="M272" s="75">
        <f t="shared" ref="M272:M335" si="8">$L272-P272</f>
        <v>1</v>
      </c>
      <c r="N272" s="76" t="str">
        <f>IF(NOT($M272=0),"Fill","")</f>
        <v>Fill</v>
      </c>
      <c r="O272" s="75"/>
      <c r="P272" s="77">
        <v>0</v>
      </c>
      <c r="Q272" s="78"/>
      <c r="R272" s="81"/>
      <c r="S272" s="82"/>
      <c r="T272" s="50"/>
    </row>
    <row r="273" spans="1:20" x14ac:dyDescent="0.25">
      <c r="A273" s="52" t="s">
        <v>30</v>
      </c>
      <c r="B273" s="11">
        <f>'Market Data'!B260</f>
        <v>20010102</v>
      </c>
      <c r="C273" s="2">
        <f>'Market Data'!C260</f>
        <v>8068.5</v>
      </c>
      <c r="D273" s="2">
        <f>'Market Data'!D260</f>
        <v>8098.5</v>
      </c>
      <c r="E273" s="2">
        <f>'Market Data'!E260</f>
        <v>7929.5</v>
      </c>
      <c r="F273" s="12">
        <f>'Market Data'!F260</f>
        <v>7938.5</v>
      </c>
      <c r="H273" s="58">
        <f t="shared" si="6"/>
        <v>256</v>
      </c>
      <c r="I273" s="97" t="s">
        <v>54</v>
      </c>
      <c r="J273" s="59" t="str">
        <f t="shared" si="7"/>
        <v>Long</v>
      </c>
      <c r="L273" s="74">
        <f>IF($J273="Short",-1,IF($J273="Long",1,0))</f>
        <v>1</v>
      </c>
      <c r="M273" s="75">
        <f t="shared" si="8"/>
        <v>0</v>
      </c>
      <c r="N273" s="76" t="str">
        <f>IF(NOT($M273=0),"Fill","")</f>
        <v/>
      </c>
      <c r="O273" s="75"/>
      <c r="P273" s="77">
        <f>IF($N272="Fill",$L272,$P272)</f>
        <v>1</v>
      </c>
      <c r="Q273" s="78" t="str">
        <f>IF($P272&amp;$L272="00","Stay Flat",IF($P272&amp;$L272="01","Go Long",IF($P272&amp;$L272="0-1","Go Short",IF($P272&amp;$L272="-10","Exit Short",IF($P272&amp;$L272="-1-1","Stay Short",IF($P272&amp;$L272="-11","Exit Short, Go Long",IF($P272&amp;$L272="10","Exit Long",IF($P272&amp;$L272="1-1","Exit Long, Go Short",IF($P272&amp;$L272="11","Stay Long","")))))))))</f>
        <v>Go Long</v>
      </c>
      <c r="R273" s="81">
        <f t="shared" ref="R273:R336" si="9">IF(OR($P272&amp;$L272="01",$P272&amp;$L272="0-1"),(($F273-$C273)*$R$3*$L272)-(ABS($M272)*$R$4),IF(OR($P272&amp;$L272="10",$P272&amp;$L272="-10"),(($C273-$F272)*$R$3*$P272)-(ABS($M272)*$R$4),IF(OR($P272&amp;$L272="1-1",$P272&amp;$L272="-11"),(($C273-$F272)*$R$3*$P272)-(ABS($M272)*$R$4)+(($F273-$C273)*$R$3*$P273),IF(OR($P272&amp;$L272="11",$P272&amp;$L272="-1-1"),(($F273-$F272)*$R$3*$P273),0))))</f>
        <v>-4640.96</v>
      </c>
      <c r="S273" s="82">
        <f>S272+R273</f>
        <v>-4640.96</v>
      </c>
      <c r="T273" s="50"/>
    </row>
    <row r="274" spans="1:20" x14ac:dyDescent="0.25">
      <c r="B274" s="11">
        <f>'Market Data'!B261</f>
        <v>20010103</v>
      </c>
      <c r="C274" s="2">
        <f>'Market Data'!C261</f>
        <v>7898.5</v>
      </c>
      <c r="D274" s="2">
        <f>'Market Data'!D261</f>
        <v>8122.5</v>
      </c>
      <c r="E274" s="2">
        <f>'Market Data'!E261</f>
        <v>7825</v>
      </c>
      <c r="F274" s="12">
        <f>'Market Data'!F261</f>
        <v>8087.5</v>
      </c>
      <c r="H274" s="58">
        <f t="shared" ref="H274:H337" si="10">ROW()-ROW(H$17)</f>
        <v>257</v>
      </c>
      <c r="I274" s="97" t="s">
        <v>54</v>
      </c>
      <c r="J274" s="59" t="str">
        <f t="shared" ref="J274:J337" si="11">$I$4</f>
        <v>Long</v>
      </c>
      <c r="L274" s="74">
        <f>IF($J274="Short",-1,IF($J274="Long",1,0))</f>
        <v>1</v>
      </c>
      <c r="M274" s="75">
        <f t="shared" si="8"/>
        <v>0</v>
      </c>
      <c r="N274" s="76" t="str">
        <f t="shared" ref="N274:N337" si="12">IF(NOT($M274=0),"Fill","")</f>
        <v/>
      </c>
      <c r="O274" s="75"/>
      <c r="P274" s="77">
        <f t="shared" ref="P274:P336" si="13">IF($N273="Fill",$L273,$P273)</f>
        <v>1</v>
      </c>
      <c r="Q274" s="78" t="str">
        <f t="shared" ref="Q274:Q337" si="14">IF($P273&amp;$L273="00","Stay Flat",IF($P273&amp;$L273="01","Go Long",IF($P273&amp;$L273="0-1","Go Short",IF($P273&amp;$L273="-10","Exit Short",IF($P273&amp;$L273="-1-1","Stay Short",IF($P273&amp;$L273="-11","Exit Short, Go Long",IF($P273&amp;$L273="10","Exit Long",IF($P273&amp;$L273="1-1","Exit Long, Go Short",IF($P273&amp;$L273="11","Stay Long","")))))))))</f>
        <v>Stay Long</v>
      </c>
      <c r="R274" s="81">
        <f t="shared" si="9"/>
        <v>5215</v>
      </c>
      <c r="S274" s="82">
        <f>S273+R274</f>
        <v>574.04</v>
      </c>
      <c r="T274" s="50"/>
    </row>
    <row r="275" spans="1:20" x14ac:dyDescent="0.25">
      <c r="B275" s="11">
        <f>'Market Data'!B262</f>
        <v>20010104</v>
      </c>
      <c r="C275" s="2">
        <f>'Market Data'!C262</f>
        <v>8168.5</v>
      </c>
      <c r="D275" s="2">
        <f>'Market Data'!D262</f>
        <v>8173</v>
      </c>
      <c r="E275" s="2">
        <f>'Market Data'!E262</f>
        <v>8016.5</v>
      </c>
      <c r="F275" s="12">
        <f>'Market Data'!F262</f>
        <v>8033.5</v>
      </c>
      <c r="H275" s="58">
        <f t="shared" si="10"/>
        <v>258</v>
      </c>
      <c r="I275" s="97" t="s">
        <v>54</v>
      </c>
      <c r="J275" s="59" t="str">
        <f t="shared" si="11"/>
        <v>Long</v>
      </c>
      <c r="L275" s="74">
        <f t="shared" ref="L275:L338" si="15">IF($J275="Short",-1,IF($J275="Long",1,0))</f>
        <v>1</v>
      </c>
      <c r="M275" s="75">
        <f t="shared" si="8"/>
        <v>0</v>
      </c>
      <c r="N275" s="76" t="str">
        <f t="shared" si="12"/>
        <v/>
      </c>
      <c r="O275" s="75"/>
      <c r="P275" s="77">
        <f t="shared" si="13"/>
        <v>1</v>
      </c>
      <c r="Q275" s="78" t="str">
        <f t="shared" si="14"/>
        <v>Stay Long</v>
      </c>
      <c r="R275" s="81">
        <f t="shared" si="9"/>
        <v>-1890</v>
      </c>
      <c r="S275" s="82">
        <f t="shared" ref="S275:S337" si="16">S274+R275</f>
        <v>-1315.96</v>
      </c>
      <c r="T275" s="50"/>
    </row>
    <row r="276" spans="1:20" x14ac:dyDescent="0.25">
      <c r="B276" s="11">
        <f>'Market Data'!B263</f>
        <v>20010105</v>
      </c>
      <c r="C276" s="2">
        <f>'Market Data'!C263</f>
        <v>8068.5</v>
      </c>
      <c r="D276" s="2">
        <f>'Market Data'!D263</f>
        <v>8132.5</v>
      </c>
      <c r="E276" s="2">
        <f>'Market Data'!E263</f>
        <v>7995</v>
      </c>
      <c r="F276" s="12">
        <f>'Market Data'!F263</f>
        <v>8024</v>
      </c>
      <c r="H276" s="58">
        <f t="shared" si="10"/>
        <v>259</v>
      </c>
      <c r="I276" s="97" t="s">
        <v>54</v>
      </c>
      <c r="J276" s="59" t="str">
        <f t="shared" si="11"/>
        <v>Long</v>
      </c>
      <c r="L276" s="74">
        <f t="shared" si="15"/>
        <v>1</v>
      </c>
      <c r="M276" s="75">
        <f t="shared" si="8"/>
        <v>0</v>
      </c>
      <c r="N276" s="76" t="str">
        <f t="shared" si="12"/>
        <v/>
      </c>
      <c r="O276" s="75"/>
      <c r="P276" s="77">
        <f t="shared" si="13"/>
        <v>1</v>
      </c>
      <c r="Q276" s="78" t="str">
        <f t="shared" si="14"/>
        <v>Stay Long</v>
      </c>
      <c r="R276" s="81">
        <f t="shared" si="9"/>
        <v>-332.5</v>
      </c>
      <c r="S276" s="82">
        <f t="shared" si="16"/>
        <v>-1648.46</v>
      </c>
      <c r="T276" s="50"/>
    </row>
    <row r="277" spans="1:20" x14ac:dyDescent="0.25">
      <c r="B277" s="11">
        <f>'Market Data'!B264</f>
        <v>20010108</v>
      </c>
      <c r="C277" s="2">
        <f>'Market Data'!C264</f>
        <v>8012.5</v>
      </c>
      <c r="D277" s="2">
        <f>'Market Data'!D264</f>
        <v>8082.5</v>
      </c>
      <c r="E277" s="2">
        <f>'Market Data'!E264</f>
        <v>8003.5</v>
      </c>
      <c r="F277" s="12">
        <f>'Market Data'!F264</f>
        <v>8024</v>
      </c>
      <c r="H277" s="58">
        <f t="shared" si="10"/>
        <v>260</v>
      </c>
      <c r="I277" s="97" t="s">
        <v>54</v>
      </c>
      <c r="J277" s="59" t="str">
        <f t="shared" si="11"/>
        <v>Long</v>
      </c>
      <c r="L277" s="74">
        <f t="shared" si="15"/>
        <v>1</v>
      </c>
      <c r="M277" s="75">
        <f t="shared" si="8"/>
        <v>0</v>
      </c>
      <c r="N277" s="76" t="str">
        <f t="shared" si="12"/>
        <v/>
      </c>
      <c r="O277" s="75"/>
      <c r="P277" s="77">
        <f t="shared" si="13"/>
        <v>1</v>
      </c>
      <c r="Q277" s="78" t="str">
        <f t="shared" si="14"/>
        <v>Stay Long</v>
      </c>
      <c r="R277" s="81">
        <f t="shared" si="9"/>
        <v>0</v>
      </c>
      <c r="S277" s="82">
        <f t="shared" si="16"/>
        <v>-1648.46</v>
      </c>
      <c r="T277" s="50"/>
    </row>
    <row r="278" spans="1:20" x14ac:dyDescent="0.25">
      <c r="B278" s="11">
        <f>'Market Data'!B265</f>
        <v>20010109</v>
      </c>
      <c r="C278" s="2">
        <f>'Market Data'!C265</f>
        <v>8100.5</v>
      </c>
      <c r="D278" s="2">
        <f>'Market Data'!D265</f>
        <v>8114.5</v>
      </c>
      <c r="E278" s="2">
        <f>'Market Data'!E265</f>
        <v>8005</v>
      </c>
      <c r="F278" s="12">
        <f>'Market Data'!F265</f>
        <v>8028.5</v>
      </c>
      <c r="H278" s="58">
        <f t="shared" si="10"/>
        <v>261</v>
      </c>
      <c r="I278" s="97" t="s">
        <v>54</v>
      </c>
      <c r="J278" s="59" t="str">
        <f t="shared" si="11"/>
        <v>Long</v>
      </c>
      <c r="L278" s="74">
        <f t="shared" si="15"/>
        <v>1</v>
      </c>
      <c r="M278" s="75">
        <f t="shared" si="8"/>
        <v>0</v>
      </c>
      <c r="N278" s="76" t="str">
        <f t="shared" si="12"/>
        <v/>
      </c>
      <c r="O278" s="75"/>
      <c r="P278" s="77">
        <f t="shared" si="13"/>
        <v>1</v>
      </c>
      <c r="Q278" s="78" t="str">
        <f t="shared" si="14"/>
        <v>Stay Long</v>
      </c>
      <c r="R278" s="81">
        <f t="shared" si="9"/>
        <v>157.5</v>
      </c>
      <c r="S278" s="82">
        <f t="shared" si="16"/>
        <v>-1490.96</v>
      </c>
      <c r="T278" s="50"/>
    </row>
    <row r="279" spans="1:20" x14ac:dyDescent="0.25">
      <c r="B279" s="11">
        <f>'Market Data'!B266</f>
        <v>20010110</v>
      </c>
      <c r="C279" s="2">
        <f>'Market Data'!C266</f>
        <v>8058.5</v>
      </c>
      <c r="D279" s="2">
        <f>'Market Data'!D266</f>
        <v>8063.5</v>
      </c>
      <c r="E279" s="2">
        <f>'Market Data'!E266</f>
        <v>7937</v>
      </c>
      <c r="F279" s="12">
        <f>'Market Data'!F266</f>
        <v>7997</v>
      </c>
      <c r="H279" s="58">
        <f t="shared" si="10"/>
        <v>262</v>
      </c>
      <c r="I279" s="97" t="s">
        <v>54</v>
      </c>
      <c r="J279" s="59" t="str">
        <f t="shared" si="11"/>
        <v>Long</v>
      </c>
      <c r="L279" s="74">
        <f t="shared" si="15"/>
        <v>1</v>
      </c>
      <c r="M279" s="75">
        <f t="shared" si="8"/>
        <v>0</v>
      </c>
      <c r="N279" s="76" t="str">
        <f t="shared" si="12"/>
        <v/>
      </c>
      <c r="O279" s="75"/>
      <c r="P279" s="77">
        <f t="shared" si="13"/>
        <v>1</v>
      </c>
      <c r="Q279" s="78" t="str">
        <f t="shared" si="14"/>
        <v>Stay Long</v>
      </c>
      <c r="R279" s="81">
        <f t="shared" si="9"/>
        <v>-1102.5</v>
      </c>
      <c r="S279" s="82">
        <f t="shared" si="16"/>
        <v>-2593.46</v>
      </c>
      <c r="T279" s="50"/>
    </row>
    <row r="280" spans="1:20" x14ac:dyDescent="0.25">
      <c r="B280" s="11">
        <f>'Market Data'!B267</f>
        <v>20010111</v>
      </c>
      <c r="C280" s="2">
        <f>'Market Data'!C267</f>
        <v>7997</v>
      </c>
      <c r="D280" s="2">
        <f>'Market Data'!D267</f>
        <v>8132</v>
      </c>
      <c r="E280" s="2">
        <f>'Market Data'!E267</f>
        <v>7984</v>
      </c>
      <c r="F280" s="12">
        <f>'Market Data'!F267</f>
        <v>8126</v>
      </c>
      <c r="H280" s="58">
        <f t="shared" si="10"/>
        <v>263</v>
      </c>
      <c r="I280" s="97" t="s">
        <v>54</v>
      </c>
      <c r="J280" s="59" t="str">
        <f t="shared" si="11"/>
        <v>Long</v>
      </c>
      <c r="L280" s="74">
        <f t="shared" si="15"/>
        <v>1</v>
      </c>
      <c r="M280" s="75">
        <f t="shared" si="8"/>
        <v>0</v>
      </c>
      <c r="N280" s="76" t="str">
        <f t="shared" si="12"/>
        <v/>
      </c>
      <c r="O280" s="75"/>
      <c r="P280" s="77">
        <f t="shared" si="13"/>
        <v>1</v>
      </c>
      <c r="Q280" s="78" t="str">
        <f t="shared" si="14"/>
        <v>Stay Long</v>
      </c>
      <c r="R280" s="81">
        <f t="shared" si="9"/>
        <v>4515</v>
      </c>
      <c r="S280" s="82">
        <f t="shared" si="16"/>
        <v>1921.54</v>
      </c>
      <c r="T280" s="50"/>
    </row>
    <row r="281" spans="1:20" x14ac:dyDescent="0.25">
      <c r="B281" s="11">
        <f>'Market Data'!B268</f>
        <v>20010112</v>
      </c>
      <c r="C281" s="2">
        <f>'Market Data'!C268</f>
        <v>8128.5</v>
      </c>
      <c r="D281" s="2">
        <f>'Market Data'!D268</f>
        <v>8197.5</v>
      </c>
      <c r="E281" s="2">
        <f>'Market Data'!E268</f>
        <v>8116</v>
      </c>
      <c r="F281" s="12">
        <f>'Market Data'!F268</f>
        <v>8142.5</v>
      </c>
      <c r="H281" s="58">
        <f t="shared" si="10"/>
        <v>264</v>
      </c>
      <c r="I281" s="97" t="s">
        <v>54</v>
      </c>
      <c r="J281" s="59" t="str">
        <f t="shared" si="11"/>
        <v>Long</v>
      </c>
      <c r="L281" s="74">
        <f t="shared" si="15"/>
        <v>1</v>
      </c>
      <c r="M281" s="75">
        <f t="shared" si="8"/>
        <v>0</v>
      </c>
      <c r="N281" s="76" t="str">
        <f t="shared" si="12"/>
        <v/>
      </c>
      <c r="O281" s="75"/>
      <c r="P281" s="77">
        <f t="shared" si="13"/>
        <v>1</v>
      </c>
      <c r="Q281" s="78" t="str">
        <f t="shared" si="14"/>
        <v>Stay Long</v>
      </c>
      <c r="R281" s="81">
        <f t="shared" si="9"/>
        <v>577.5</v>
      </c>
      <c r="S281" s="82">
        <f t="shared" si="16"/>
        <v>2499.04</v>
      </c>
      <c r="T281" s="50"/>
    </row>
    <row r="282" spans="1:20" x14ac:dyDescent="0.25">
      <c r="B282" s="11">
        <f>'Market Data'!B269</f>
        <v>20010115</v>
      </c>
      <c r="C282" s="2">
        <f>'Market Data'!C269</f>
        <v>8166</v>
      </c>
      <c r="D282" s="2">
        <f>'Market Data'!D269</f>
        <v>8202</v>
      </c>
      <c r="E282" s="2">
        <f>'Market Data'!E269</f>
        <v>8136</v>
      </c>
      <c r="F282" s="12">
        <f>'Market Data'!F269</f>
        <v>8175.5</v>
      </c>
      <c r="H282" s="58">
        <f t="shared" si="10"/>
        <v>265</v>
      </c>
      <c r="I282" s="97" t="s">
        <v>54</v>
      </c>
      <c r="J282" s="59" t="str">
        <f t="shared" si="11"/>
        <v>Long</v>
      </c>
      <c r="L282" s="74">
        <f t="shared" si="15"/>
        <v>1</v>
      </c>
      <c r="M282" s="75">
        <f t="shared" si="8"/>
        <v>0</v>
      </c>
      <c r="N282" s="76" t="str">
        <f t="shared" si="12"/>
        <v/>
      </c>
      <c r="O282" s="75"/>
      <c r="P282" s="77">
        <f t="shared" si="13"/>
        <v>1</v>
      </c>
      <c r="Q282" s="78" t="str">
        <f t="shared" si="14"/>
        <v>Stay Long</v>
      </c>
      <c r="R282" s="81">
        <f t="shared" si="9"/>
        <v>1155</v>
      </c>
      <c r="S282" s="82">
        <f t="shared" si="16"/>
        <v>3654.04</v>
      </c>
      <c r="T282" s="50"/>
    </row>
    <row r="283" spans="1:20" x14ac:dyDescent="0.25">
      <c r="B283" s="11">
        <f>'Market Data'!B270</f>
        <v>20010116</v>
      </c>
      <c r="C283" s="2">
        <f>'Market Data'!C270</f>
        <v>8178.5</v>
      </c>
      <c r="D283" s="2">
        <f>'Market Data'!D270</f>
        <v>8182</v>
      </c>
      <c r="E283" s="2">
        <f>'Market Data'!E270</f>
        <v>8094.5</v>
      </c>
      <c r="F283" s="12">
        <f>'Market Data'!F270</f>
        <v>8159.5</v>
      </c>
      <c r="H283" s="58">
        <f t="shared" si="10"/>
        <v>266</v>
      </c>
      <c r="I283" s="97" t="s">
        <v>54</v>
      </c>
      <c r="J283" s="59" t="str">
        <f t="shared" si="11"/>
        <v>Long</v>
      </c>
      <c r="L283" s="74">
        <f t="shared" si="15"/>
        <v>1</v>
      </c>
      <c r="M283" s="75">
        <f t="shared" si="8"/>
        <v>0</v>
      </c>
      <c r="N283" s="76" t="str">
        <f t="shared" si="12"/>
        <v/>
      </c>
      <c r="O283" s="75"/>
      <c r="P283" s="77">
        <f t="shared" si="13"/>
        <v>1</v>
      </c>
      <c r="Q283" s="78" t="str">
        <f t="shared" si="14"/>
        <v>Stay Long</v>
      </c>
      <c r="R283" s="81">
        <f t="shared" si="9"/>
        <v>-560</v>
      </c>
      <c r="S283" s="82">
        <f t="shared" si="16"/>
        <v>3094.04</v>
      </c>
      <c r="T283" s="50"/>
    </row>
    <row r="284" spans="1:20" x14ac:dyDescent="0.25">
      <c r="B284" s="11">
        <f>'Market Data'!B271</f>
        <v>20010117</v>
      </c>
      <c r="C284" s="2">
        <f>'Market Data'!C271</f>
        <v>8199.5</v>
      </c>
      <c r="D284" s="2">
        <f>'Market Data'!D271</f>
        <v>8315</v>
      </c>
      <c r="E284" s="2">
        <f>'Market Data'!E271</f>
        <v>8199.5</v>
      </c>
      <c r="F284" s="12">
        <f>'Market Data'!F271</f>
        <v>8285.5</v>
      </c>
      <c r="H284" s="58">
        <f t="shared" si="10"/>
        <v>267</v>
      </c>
      <c r="I284" s="97" t="s">
        <v>54</v>
      </c>
      <c r="J284" s="59" t="str">
        <f t="shared" si="11"/>
        <v>Long</v>
      </c>
      <c r="L284" s="74">
        <f t="shared" si="15"/>
        <v>1</v>
      </c>
      <c r="M284" s="75">
        <f t="shared" si="8"/>
        <v>0</v>
      </c>
      <c r="N284" s="76" t="str">
        <f t="shared" si="12"/>
        <v/>
      </c>
      <c r="O284" s="75"/>
      <c r="P284" s="77">
        <f t="shared" si="13"/>
        <v>1</v>
      </c>
      <c r="Q284" s="78" t="str">
        <f t="shared" si="14"/>
        <v>Stay Long</v>
      </c>
      <c r="R284" s="81">
        <f t="shared" si="9"/>
        <v>4410</v>
      </c>
      <c r="S284" s="82">
        <f t="shared" si="16"/>
        <v>7504.04</v>
      </c>
      <c r="T284" s="50"/>
    </row>
    <row r="285" spans="1:20" x14ac:dyDescent="0.25">
      <c r="B285" s="11">
        <f>'Market Data'!B272</f>
        <v>20010118</v>
      </c>
      <c r="C285" s="2">
        <f>'Market Data'!C272</f>
        <v>8263.5</v>
      </c>
      <c r="D285" s="2">
        <f>'Market Data'!D272</f>
        <v>8300</v>
      </c>
      <c r="E285" s="2">
        <f>'Market Data'!E272</f>
        <v>8233.5</v>
      </c>
      <c r="F285" s="12">
        <f>'Market Data'!F272</f>
        <v>8289</v>
      </c>
      <c r="H285" s="58">
        <f t="shared" si="10"/>
        <v>268</v>
      </c>
      <c r="I285" s="97" t="s">
        <v>54</v>
      </c>
      <c r="J285" s="59" t="str">
        <f t="shared" si="11"/>
        <v>Long</v>
      </c>
      <c r="L285" s="74">
        <f t="shared" si="15"/>
        <v>1</v>
      </c>
      <c r="M285" s="75">
        <f t="shared" si="8"/>
        <v>0</v>
      </c>
      <c r="N285" s="76" t="str">
        <f t="shared" si="12"/>
        <v/>
      </c>
      <c r="O285" s="75"/>
      <c r="P285" s="77">
        <f t="shared" si="13"/>
        <v>1</v>
      </c>
      <c r="Q285" s="78" t="str">
        <f t="shared" si="14"/>
        <v>Stay Long</v>
      </c>
      <c r="R285" s="81">
        <f t="shared" si="9"/>
        <v>122.5</v>
      </c>
      <c r="S285" s="82">
        <f t="shared" si="16"/>
        <v>7626.54</v>
      </c>
      <c r="T285" s="50"/>
    </row>
    <row r="286" spans="1:20" x14ac:dyDescent="0.25">
      <c r="B286" s="11">
        <f>'Market Data'!B273</f>
        <v>20010119</v>
      </c>
      <c r="C286" s="2">
        <f>'Market Data'!C273</f>
        <v>8348.5</v>
      </c>
      <c r="D286" s="2">
        <f>'Market Data'!D273</f>
        <v>8378</v>
      </c>
      <c r="E286" s="2">
        <f>'Market Data'!E273</f>
        <v>8274.5</v>
      </c>
      <c r="F286" s="12">
        <f>'Market Data'!F273</f>
        <v>8303</v>
      </c>
      <c r="H286" s="58">
        <f t="shared" si="10"/>
        <v>269</v>
      </c>
      <c r="I286" s="97" t="s">
        <v>54</v>
      </c>
      <c r="J286" s="59" t="str">
        <f t="shared" si="11"/>
        <v>Long</v>
      </c>
      <c r="L286" s="74">
        <f t="shared" si="15"/>
        <v>1</v>
      </c>
      <c r="M286" s="75">
        <f t="shared" si="8"/>
        <v>0</v>
      </c>
      <c r="N286" s="76" t="str">
        <f t="shared" si="12"/>
        <v/>
      </c>
      <c r="O286" s="75"/>
      <c r="P286" s="77">
        <f t="shared" si="13"/>
        <v>1</v>
      </c>
      <c r="Q286" s="78" t="str">
        <f t="shared" si="14"/>
        <v>Stay Long</v>
      </c>
      <c r="R286" s="81">
        <f t="shared" si="9"/>
        <v>490</v>
      </c>
      <c r="S286" s="82">
        <f t="shared" si="16"/>
        <v>8116.54</v>
      </c>
      <c r="T286" s="50"/>
    </row>
    <row r="287" spans="1:20" x14ac:dyDescent="0.25">
      <c r="B287" s="11">
        <f>'Market Data'!B274</f>
        <v>20010122</v>
      </c>
      <c r="C287" s="2">
        <f>'Market Data'!C274</f>
        <v>8308.5</v>
      </c>
      <c r="D287" s="2">
        <f>'Market Data'!D274</f>
        <v>8332.5</v>
      </c>
      <c r="E287" s="2">
        <f>'Market Data'!E274</f>
        <v>8237.5</v>
      </c>
      <c r="F287" s="12">
        <f>'Market Data'!F274</f>
        <v>8298</v>
      </c>
      <c r="H287" s="58">
        <f t="shared" si="10"/>
        <v>270</v>
      </c>
      <c r="I287" s="97" t="s">
        <v>54</v>
      </c>
      <c r="J287" s="59" t="str">
        <f t="shared" si="11"/>
        <v>Long</v>
      </c>
      <c r="L287" s="74">
        <f t="shared" si="15"/>
        <v>1</v>
      </c>
      <c r="M287" s="75">
        <f t="shared" si="8"/>
        <v>0</v>
      </c>
      <c r="N287" s="76" t="str">
        <f t="shared" si="12"/>
        <v/>
      </c>
      <c r="O287" s="75"/>
      <c r="P287" s="77">
        <f t="shared" si="13"/>
        <v>1</v>
      </c>
      <c r="Q287" s="78" t="str">
        <f t="shared" si="14"/>
        <v>Stay Long</v>
      </c>
      <c r="R287" s="81">
        <f t="shared" si="9"/>
        <v>-175</v>
      </c>
      <c r="S287" s="82">
        <f t="shared" si="16"/>
        <v>7941.54</v>
      </c>
      <c r="T287" s="50"/>
    </row>
    <row r="288" spans="1:20" x14ac:dyDescent="0.25">
      <c r="B288" s="11">
        <f>'Market Data'!B275</f>
        <v>20010123</v>
      </c>
      <c r="C288" s="2">
        <f>'Market Data'!C275</f>
        <v>8300.5</v>
      </c>
      <c r="D288" s="2">
        <f>'Market Data'!D275</f>
        <v>8348.5</v>
      </c>
      <c r="E288" s="2">
        <f>'Market Data'!E275</f>
        <v>8244.5</v>
      </c>
      <c r="F288" s="12">
        <f>'Market Data'!F275</f>
        <v>8343.5</v>
      </c>
      <c r="H288" s="58">
        <f t="shared" si="10"/>
        <v>271</v>
      </c>
      <c r="I288" s="97" t="s">
        <v>54</v>
      </c>
      <c r="J288" s="59" t="str">
        <f t="shared" si="11"/>
        <v>Long</v>
      </c>
      <c r="L288" s="74">
        <f t="shared" si="15"/>
        <v>1</v>
      </c>
      <c r="M288" s="75">
        <f t="shared" si="8"/>
        <v>0</v>
      </c>
      <c r="N288" s="76" t="str">
        <f t="shared" si="12"/>
        <v/>
      </c>
      <c r="O288" s="75"/>
      <c r="P288" s="77">
        <f t="shared" si="13"/>
        <v>1</v>
      </c>
      <c r="Q288" s="78" t="str">
        <f t="shared" si="14"/>
        <v>Stay Long</v>
      </c>
      <c r="R288" s="81">
        <f t="shared" si="9"/>
        <v>1592.5</v>
      </c>
      <c r="S288" s="82">
        <f t="shared" si="16"/>
        <v>9534.0400000000009</v>
      </c>
      <c r="T288" s="50"/>
    </row>
    <row r="289" spans="2:20" x14ac:dyDescent="0.25">
      <c r="B289" s="11">
        <f>'Market Data'!B276</f>
        <v>20010124</v>
      </c>
      <c r="C289" s="2">
        <f>'Market Data'!C276</f>
        <v>8366</v>
      </c>
      <c r="D289" s="2">
        <f>'Market Data'!D276</f>
        <v>8392</v>
      </c>
      <c r="E289" s="2">
        <f>'Market Data'!E276</f>
        <v>8325.5</v>
      </c>
      <c r="F289" s="12">
        <f>'Market Data'!F276</f>
        <v>8336</v>
      </c>
      <c r="H289" s="58">
        <f t="shared" si="10"/>
        <v>272</v>
      </c>
      <c r="I289" s="97" t="s">
        <v>54</v>
      </c>
      <c r="J289" s="59" t="str">
        <f t="shared" si="11"/>
        <v>Long</v>
      </c>
      <c r="L289" s="74">
        <f t="shared" si="15"/>
        <v>1</v>
      </c>
      <c r="M289" s="75">
        <f t="shared" si="8"/>
        <v>0</v>
      </c>
      <c r="N289" s="76" t="str">
        <f t="shared" si="12"/>
        <v/>
      </c>
      <c r="O289" s="75"/>
      <c r="P289" s="77">
        <f t="shared" si="13"/>
        <v>1</v>
      </c>
      <c r="Q289" s="78" t="str">
        <f t="shared" si="14"/>
        <v>Stay Long</v>
      </c>
      <c r="R289" s="81">
        <f t="shared" si="9"/>
        <v>-262.5</v>
      </c>
      <c r="S289" s="82">
        <f t="shared" si="16"/>
        <v>9271.5400000000009</v>
      </c>
      <c r="T289" s="50"/>
    </row>
    <row r="290" spans="2:20" x14ac:dyDescent="0.25">
      <c r="B290" s="11">
        <f>'Market Data'!B277</f>
        <v>20010125</v>
      </c>
      <c r="C290" s="2">
        <f>'Market Data'!C277</f>
        <v>8337.5</v>
      </c>
      <c r="D290" s="2">
        <f>'Market Data'!D277</f>
        <v>8415.5</v>
      </c>
      <c r="E290" s="2">
        <f>'Market Data'!E277</f>
        <v>8314.5</v>
      </c>
      <c r="F290" s="12">
        <f>'Market Data'!F277</f>
        <v>8380.5</v>
      </c>
      <c r="H290" s="58">
        <f t="shared" si="10"/>
        <v>273</v>
      </c>
      <c r="I290" s="97" t="s">
        <v>54</v>
      </c>
      <c r="J290" s="59" t="str">
        <f t="shared" si="11"/>
        <v>Long</v>
      </c>
      <c r="L290" s="74">
        <f t="shared" si="15"/>
        <v>1</v>
      </c>
      <c r="M290" s="75">
        <f t="shared" si="8"/>
        <v>0</v>
      </c>
      <c r="N290" s="76" t="str">
        <f t="shared" si="12"/>
        <v/>
      </c>
      <c r="O290" s="75"/>
      <c r="P290" s="77">
        <f t="shared" si="13"/>
        <v>1</v>
      </c>
      <c r="Q290" s="78" t="str">
        <f t="shared" si="14"/>
        <v>Stay Long</v>
      </c>
      <c r="R290" s="81">
        <f t="shared" si="9"/>
        <v>1557.5</v>
      </c>
      <c r="S290" s="82">
        <f t="shared" si="16"/>
        <v>10829.04</v>
      </c>
      <c r="T290" s="50"/>
    </row>
    <row r="291" spans="2:20" x14ac:dyDescent="0.25">
      <c r="B291" s="11">
        <f>'Market Data'!B278</f>
        <v>20010126</v>
      </c>
      <c r="C291" s="2">
        <f>'Market Data'!C278</f>
        <v>8315</v>
      </c>
      <c r="D291" s="2">
        <f>'Market Data'!D278</f>
        <v>8338.5</v>
      </c>
      <c r="E291" s="2">
        <f>'Market Data'!E278</f>
        <v>8290</v>
      </c>
      <c r="F291" s="12">
        <f>'Market Data'!F278</f>
        <v>8331.5</v>
      </c>
      <c r="H291" s="58">
        <f t="shared" si="10"/>
        <v>274</v>
      </c>
      <c r="I291" s="97" t="s">
        <v>54</v>
      </c>
      <c r="J291" s="59" t="str">
        <f t="shared" si="11"/>
        <v>Long</v>
      </c>
      <c r="L291" s="74">
        <f t="shared" si="15"/>
        <v>1</v>
      </c>
      <c r="M291" s="75">
        <f t="shared" si="8"/>
        <v>0</v>
      </c>
      <c r="N291" s="76" t="str">
        <f t="shared" si="12"/>
        <v/>
      </c>
      <c r="O291" s="75"/>
      <c r="P291" s="77">
        <f t="shared" si="13"/>
        <v>1</v>
      </c>
      <c r="Q291" s="78" t="str">
        <f t="shared" si="14"/>
        <v>Stay Long</v>
      </c>
      <c r="R291" s="81">
        <f t="shared" si="9"/>
        <v>-1715</v>
      </c>
      <c r="S291" s="82">
        <f t="shared" si="16"/>
        <v>9114.0400000000009</v>
      </c>
      <c r="T291" s="50"/>
    </row>
    <row r="292" spans="2:20" x14ac:dyDescent="0.25">
      <c r="B292" s="11">
        <f>'Market Data'!B279</f>
        <v>20010129</v>
      </c>
      <c r="C292" s="2">
        <f>'Market Data'!C279</f>
        <v>8331.5</v>
      </c>
      <c r="D292" s="2">
        <f>'Market Data'!D279</f>
        <v>8388.5</v>
      </c>
      <c r="E292" s="2">
        <f>'Market Data'!E279</f>
        <v>8297</v>
      </c>
      <c r="F292" s="12">
        <f>'Market Data'!F279</f>
        <v>8381.5</v>
      </c>
      <c r="H292" s="58">
        <f t="shared" si="10"/>
        <v>275</v>
      </c>
      <c r="I292" s="97" t="s">
        <v>54</v>
      </c>
      <c r="J292" s="59" t="str">
        <f t="shared" si="11"/>
        <v>Long</v>
      </c>
      <c r="L292" s="74">
        <f t="shared" si="15"/>
        <v>1</v>
      </c>
      <c r="M292" s="75">
        <f t="shared" si="8"/>
        <v>0</v>
      </c>
      <c r="N292" s="76" t="str">
        <f t="shared" si="12"/>
        <v/>
      </c>
      <c r="O292" s="75"/>
      <c r="P292" s="77">
        <f t="shared" si="13"/>
        <v>1</v>
      </c>
      <c r="Q292" s="78" t="str">
        <f t="shared" si="14"/>
        <v>Stay Long</v>
      </c>
      <c r="R292" s="81">
        <f t="shared" si="9"/>
        <v>1750</v>
      </c>
      <c r="S292" s="82">
        <f t="shared" si="16"/>
        <v>10864.04</v>
      </c>
      <c r="T292" s="50"/>
    </row>
    <row r="293" spans="2:20" x14ac:dyDescent="0.25">
      <c r="B293" s="11">
        <f>'Market Data'!B280</f>
        <v>20010130</v>
      </c>
      <c r="C293" s="2">
        <f>'Market Data'!C280</f>
        <v>8382.5</v>
      </c>
      <c r="D293" s="2">
        <f>'Market Data'!D280</f>
        <v>8426.5</v>
      </c>
      <c r="E293" s="2">
        <f>'Market Data'!E280</f>
        <v>8341.5</v>
      </c>
      <c r="F293" s="12">
        <f>'Market Data'!F280</f>
        <v>8364.5</v>
      </c>
      <c r="H293" s="58">
        <f t="shared" si="10"/>
        <v>276</v>
      </c>
      <c r="I293" s="97" t="s">
        <v>54</v>
      </c>
      <c r="J293" s="59" t="str">
        <f t="shared" si="11"/>
        <v>Long</v>
      </c>
      <c r="L293" s="74">
        <f t="shared" si="15"/>
        <v>1</v>
      </c>
      <c r="M293" s="75">
        <f t="shared" si="8"/>
        <v>0</v>
      </c>
      <c r="N293" s="76" t="str">
        <f t="shared" si="12"/>
        <v/>
      </c>
      <c r="O293" s="75"/>
      <c r="P293" s="77">
        <f t="shared" si="13"/>
        <v>1</v>
      </c>
      <c r="Q293" s="78" t="str">
        <f t="shared" si="14"/>
        <v>Stay Long</v>
      </c>
      <c r="R293" s="81">
        <f t="shared" si="9"/>
        <v>-595</v>
      </c>
      <c r="S293" s="82">
        <f t="shared" si="16"/>
        <v>10269.040000000001</v>
      </c>
      <c r="T293" s="50"/>
    </row>
    <row r="294" spans="2:20" x14ac:dyDescent="0.25">
      <c r="B294" s="11">
        <f>'Market Data'!B281</f>
        <v>20010131</v>
      </c>
      <c r="C294" s="2">
        <f>'Market Data'!C281</f>
        <v>8379.5</v>
      </c>
      <c r="D294" s="2">
        <f>'Market Data'!D281</f>
        <v>8423</v>
      </c>
      <c r="E294" s="2">
        <f>'Market Data'!E281</f>
        <v>8354.5</v>
      </c>
      <c r="F294" s="12">
        <f>'Market Data'!F281</f>
        <v>8401</v>
      </c>
      <c r="H294" s="58">
        <f t="shared" si="10"/>
        <v>277</v>
      </c>
      <c r="I294" s="97" t="s">
        <v>54</v>
      </c>
      <c r="J294" s="59" t="str">
        <f t="shared" si="11"/>
        <v>Long</v>
      </c>
      <c r="L294" s="74">
        <f t="shared" si="15"/>
        <v>1</v>
      </c>
      <c r="M294" s="75">
        <f t="shared" si="8"/>
        <v>0</v>
      </c>
      <c r="N294" s="76" t="str">
        <f t="shared" si="12"/>
        <v/>
      </c>
      <c r="O294" s="75"/>
      <c r="P294" s="77">
        <f t="shared" si="13"/>
        <v>1</v>
      </c>
      <c r="Q294" s="78" t="str">
        <f t="shared" si="14"/>
        <v>Stay Long</v>
      </c>
      <c r="R294" s="81">
        <f t="shared" si="9"/>
        <v>1277.5</v>
      </c>
      <c r="S294" s="82">
        <f t="shared" si="16"/>
        <v>11546.54</v>
      </c>
      <c r="T294" s="50"/>
    </row>
    <row r="295" spans="2:20" x14ac:dyDescent="0.25">
      <c r="B295" s="11">
        <f>'Market Data'!B282</f>
        <v>20010201</v>
      </c>
      <c r="C295" s="2">
        <f>'Market Data'!C282</f>
        <v>8377.5</v>
      </c>
      <c r="D295" s="2">
        <f>'Market Data'!D282</f>
        <v>8397</v>
      </c>
      <c r="E295" s="2">
        <f>'Market Data'!E282</f>
        <v>8336.5</v>
      </c>
      <c r="F295" s="12">
        <f>'Market Data'!F282</f>
        <v>8353.5</v>
      </c>
      <c r="H295" s="58">
        <f t="shared" si="10"/>
        <v>278</v>
      </c>
      <c r="I295" s="97" t="s">
        <v>54</v>
      </c>
      <c r="J295" s="59" t="str">
        <f t="shared" si="11"/>
        <v>Long</v>
      </c>
      <c r="L295" s="74">
        <f t="shared" si="15"/>
        <v>1</v>
      </c>
      <c r="M295" s="75">
        <f t="shared" si="8"/>
        <v>0</v>
      </c>
      <c r="N295" s="76" t="str">
        <f t="shared" si="12"/>
        <v/>
      </c>
      <c r="O295" s="75"/>
      <c r="P295" s="77">
        <f t="shared" si="13"/>
        <v>1</v>
      </c>
      <c r="Q295" s="78" t="str">
        <f t="shared" si="14"/>
        <v>Stay Long</v>
      </c>
      <c r="R295" s="81">
        <f t="shared" si="9"/>
        <v>-1662.5</v>
      </c>
      <c r="S295" s="82">
        <f t="shared" si="16"/>
        <v>9884.0400000000009</v>
      </c>
      <c r="T295" s="50"/>
    </row>
    <row r="296" spans="2:20" x14ac:dyDescent="0.25">
      <c r="B296" s="11">
        <f>'Market Data'!B283</f>
        <v>20010202</v>
      </c>
      <c r="C296" s="2">
        <f>'Market Data'!C283</f>
        <v>8383.5</v>
      </c>
      <c r="D296" s="2">
        <f>'Market Data'!D283</f>
        <v>8386.5</v>
      </c>
      <c r="E296" s="2">
        <f>'Market Data'!E283</f>
        <v>8259</v>
      </c>
      <c r="F296" s="12">
        <f>'Market Data'!F283</f>
        <v>8268</v>
      </c>
      <c r="H296" s="58">
        <f t="shared" si="10"/>
        <v>279</v>
      </c>
      <c r="I296" s="97" t="s">
        <v>54</v>
      </c>
      <c r="J296" s="59" t="str">
        <f t="shared" si="11"/>
        <v>Long</v>
      </c>
      <c r="L296" s="74">
        <f t="shared" si="15"/>
        <v>1</v>
      </c>
      <c r="M296" s="75">
        <f t="shared" si="8"/>
        <v>0</v>
      </c>
      <c r="N296" s="76" t="str">
        <f t="shared" si="12"/>
        <v/>
      </c>
      <c r="O296" s="75"/>
      <c r="P296" s="77">
        <f t="shared" si="13"/>
        <v>1</v>
      </c>
      <c r="Q296" s="78" t="str">
        <f t="shared" si="14"/>
        <v>Stay Long</v>
      </c>
      <c r="R296" s="81">
        <f t="shared" si="9"/>
        <v>-2992.5</v>
      </c>
      <c r="S296" s="82">
        <f t="shared" si="16"/>
        <v>6891.5400000000009</v>
      </c>
      <c r="T296" s="50"/>
    </row>
    <row r="297" spans="2:20" x14ac:dyDescent="0.25">
      <c r="B297" s="11">
        <f>'Market Data'!B284</f>
        <v>20010205</v>
      </c>
      <c r="C297" s="2">
        <f>'Market Data'!C284</f>
        <v>8235.5</v>
      </c>
      <c r="D297" s="2">
        <f>'Market Data'!D284</f>
        <v>8268.5</v>
      </c>
      <c r="E297" s="2">
        <f>'Market Data'!E284</f>
        <v>8229</v>
      </c>
      <c r="F297" s="12">
        <f>'Market Data'!F284</f>
        <v>8263.5</v>
      </c>
      <c r="H297" s="58">
        <f t="shared" si="10"/>
        <v>280</v>
      </c>
      <c r="I297" s="97" t="s">
        <v>54</v>
      </c>
      <c r="J297" s="59" t="str">
        <f t="shared" si="11"/>
        <v>Long</v>
      </c>
      <c r="L297" s="74">
        <f t="shared" si="15"/>
        <v>1</v>
      </c>
      <c r="M297" s="75">
        <f t="shared" si="8"/>
        <v>0</v>
      </c>
      <c r="N297" s="76" t="str">
        <f t="shared" si="12"/>
        <v/>
      </c>
      <c r="O297" s="75"/>
      <c r="P297" s="77">
        <f t="shared" si="13"/>
        <v>1</v>
      </c>
      <c r="Q297" s="78" t="str">
        <f t="shared" si="14"/>
        <v>Stay Long</v>
      </c>
      <c r="R297" s="81">
        <f t="shared" si="9"/>
        <v>-157.5</v>
      </c>
      <c r="S297" s="82">
        <f t="shared" si="16"/>
        <v>6734.0400000000009</v>
      </c>
      <c r="T297" s="50"/>
    </row>
    <row r="298" spans="2:20" x14ac:dyDescent="0.25">
      <c r="B298" s="11">
        <f>'Market Data'!B285</f>
        <v>20010206</v>
      </c>
      <c r="C298" s="2">
        <f>'Market Data'!C285</f>
        <v>8270.5</v>
      </c>
      <c r="D298" s="2">
        <f>'Market Data'!D285</f>
        <v>8322.5</v>
      </c>
      <c r="E298" s="2">
        <f>'Market Data'!E285</f>
        <v>8250.5</v>
      </c>
      <c r="F298" s="12">
        <f>'Market Data'!F285</f>
        <v>8306.5</v>
      </c>
      <c r="H298" s="58">
        <f t="shared" si="10"/>
        <v>281</v>
      </c>
      <c r="I298" s="97" t="s">
        <v>54</v>
      </c>
      <c r="J298" s="59" t="str">
        <f t="shared" si="11"/>
        <v>Long</v>
      </c>
      <c r="L298" s="74">
        <f t="shared" si="15"/>
        <v>1</v>
      </c>
      <c r="M298" s="75">
        <f t="shared" si="8"/>
        <v>0</v>
      </c>
      <c r="N298" s="76" t="str">
        <f t="shared" si="12"/>
        <v/>
      </c>
      <c r="O298" s="75"/>
      <c r="P298" s="77">
        <f t="shared" si="13"/>
        <v>1</v>
      </c>
      <c r="Q298" s="78" t="str">
        <f t="shared" si="14"/>
        <v>Stay Long</v>
      </c>
      <c r="R298" s="81">
        <f t="shared" si="9"/>
        <v>1505</v>
      </c>
      <c r="S298" s="82">
        <f t="shared" si="16"/>
        <v>8239.0400000000009</v>
      </c>
      <c r="T298" s="50"/>
    </row>
    <row r="299" spans="2:20" x14ac:dyDescent="0.25">
      <c r="B299" s="11">
        <f>'Market Data'!B286</f>
        <v>20010207</v>
      </c>
      <c r="C299" s="2">
        <f>'Market Data'!C286</f>
        <v>8270.5</v>
      </c>
      <c r="D299" s="2">
        <f>'Market Data'!D286</f>
        <v>8278</v>
      </c>
      <c r="E299" s="2">
        <f>'Market Data'!E286</f>
        <v>8217.5</v>
      </c>
      <c r="F299" s="12">
        <f>'Market Data'!F286</f>
        <v>8218.5</v>
      </c>
      <c r="H299" s="58">
        <f t="shared" si="10"/>
        <v>282</v>
      </c>
      <c r="I299" s="97" t="s">
        <v>54</v>
      </c>
      <c r="J299" s="59" t="str">
        <f t="shared" si="11"/>
        <v>Long</v>
      </c>
      <c r="L299" s="74">
        <f t="shared" si="15"/>
        <v>1</v>
      </c>
      <c r="M299" s="75">
        <f t="shared" si="8"/>
        <v>0</v>
      </c>
      <c r="N299" s="76" t="str">
        <f t="shared" si="12"/>
        <v/>
      </c>
      <c r="O299" s="75"/>
      <c r="P299" s="77">
        <f t="shared" si="13"/>
        <v>1</v>
      </c>
      <c r="Q299" s="78" t="str">
        <f t="shared" si="14"/>
        <v>Stay Long</v>
      </c>
      <c r="R299" s="81">
        <f t="shared" si="9"/>
        <v>-3080</v>
      </c>
      <c r="S299" s="82">
        <f t="shared" si="16"/>
        <v>5159.0400000000009</v>
      </c>
      <c r="T299" s="50"/>
    </row>
    <row r="300" spans="2:20" x14ac:dyDescent="0.25">
      <c r="B300" s="11">
        <f>'Market Data'!B287</f>
        <v>20010208</v>
      </c>
      <c r="C300" s="2">
        <f>'Market Data'!C287</f>
        <v>8232.5</v>
      </c>
      <c r="D300" s="2">
        <f>'Market Data'!D287</f>
        <v>8292</v>
      </c>
      <c r="E300" s="2">
        <f>'Market Data'!E287</f>
        <v>8211</v>
      </c>
      <c r="F300" s="12">
        <f>'Market Data'!F287</f>
        <v>8256.5</v>
      </c>
      <c r="H300" s="58">
        <f t="shared" si="10"/>
        <v>283</v>
      </c>
      <c r="I300" s="97" t="s">
        <v>54</v>
      </c>
      <c r="J300" s="59" t="str">
        <f t="shared" si="11"/>
        <v>Long</v>
      </c>
      <c r="L300" s="74">
        <f t="shared" si="15"/>
        <v>1</v>
      </c>
      <c r="M300" s="75">
        <f t="shared" si="8"/>
        <v>0</v>
      </c>
      <c r="N300" s="76" t="str">
        <f t="shared" si="12"/>
        <v/>
      </c>
      <c r="O300" s="75"/>
      <c r="P300" s="77">
        <f t="shared" si="13"/>
        <v>1</v>
      </c>
      <c r="Q300" s="78" t="str">
        <f t="shared" si="14"/>
        <v>Stay Long</v>
      </c>
      <c r="R300" s="81">
        <f t="shared" si="9"/>
        <v>1330</v>
      </c>
      <c r="S300" s="82">
        <f t="shared" si="16"/>
        <v>6489.0400000000009</v>
      </c>
      <c r="T300" s="50"/>
    </row>
    <row r="301" spans="2:20" x14ac:dyDescent="0.25">
      <c r="B301" s="11">
        <f>'Market Data'!B288</f>
        <v>20010209</v>
      </c>
      <c r="C301" s="2">
        <f>'Market Data'!C288</f>
        <v>8229.5</v>
      </c>
      <c r="D301" s="2">
        <f>'Market Data'!D288</f>
        <v>8238.5</v>
      </c>
      <c r="E301" s="2">
        <f>'Market Data'!E288</f>
        <v>8124.5</v>
      </c>
      <c r="F301" s="12">
        <f>'Market Data'!F288</f>
        <v>8127</v>
      </c>
      <c r="H301" s="58">
        <f t="shared" si="10"/>
        <v>284</v>
      </c>
      <c r="I301" s="97" t="s">
        <v>54</v>
      </c>
      <c r="J301" s="59" t="str">
        <f t="shared" si="11"/>
        <v>Long</v>
      </c>
      <c r="L301" s="74">
        <f t="shared" si="15"/>
        <v>1</v>
      </c>
      <c r="M301" s="75">
        <f t="shared" si="8"/>
        <v>0</v>
      </c>
      <c r="N301" s="76" t="str">
        <f t="shared" si="12"/>
        <v/>
      </c>
      <c r="O301" s="75"/>
      <c r="P301" s="77">
        <f t="shared" si="13"/>
        <v>1</v>
      </c>
      <c r="Q301" s="78" t="str">
        <f t="shared" si="14"/>
        <v>Stay Long</v>
      </c>
      <c r="R301" s="81">
        <f t="shared" si="9"/>
        <v>-4532.5</v>
      </c>
      <c r="S301" s="82">
        <f t="shared" si="16"/>
        <v>1956.5400000000009</v>
      </c>
      <c r="T301" s="50"/>
    </row>
    <row r="302" spans="2:20" x14ac:dyDescent="0.25">
      <c r="B302" s="11">
        <f>'Market Data'!B289</f>
        <v>20010212</v>
      </c>
      <c r="C302" s="2">
        <f>'Market Data'!C289</f>
        <v>8140.5</v>
      </c>
      <c r="D302" s="2">
        <f>'Market Data'!D289</f>
        <v>8197.5</v>
      </c>
      <c r="E302" s="2">
        <f>'Market Data'!E289</f>
        <v>8129</v>
      </c>
      <c r="F302" s="12">
        <f>'Market Data'!F289</f>
        <v>8190</v>
      </c>
      <c r="H302" s="58">
        <f t="shared" si="10"/>
        <v>285</v>
      </c>
      <c r="I302" s="97" t="s">
        <v>54</v>
      </c>
      <c r="J302" s="59" t="str">
        <f t="shared" si="11"/>
        <v>Long</v>
      </c>
      <c r="L302" s="74">
        <f t="shared" si="15"/>
        <v>1</v>
      </c>
      <c r="M302" s="75">
        <f t="shared" si="8"/>
        <v>0</v>
      </c>
      <c r="N302" s="76" t="str">
        <f t="shared" si="12"/>
        <v/>
      </c>
      <c r="O302" s="75"/>
      <c r="P302" s="77">
        <f t="shared" si="13"/>
        <v>1</v>
      </c>
      <c r="Q302" s="78" t="str">
        <f t="shared" si="14"/>
        <v>Stay Long</v>
      </c>
      <c r="R302" s="81">
        <f t="shared" si="9"/>
        <v>2205</v>
      </c>
      <c r="S302" s="82">
        <f t="shared" si="16"/>
        <v>4161.5400000000009</v>
      </c>
      <c r="T302" s="50"/>
    </row>
    <row r="303" spans="2:20" x14ac:dyDescent="0.25">
      <c r="B303" s="11">
        <f>'Market Data'!B290</f>
        <v>20010213</v>
      </c>
      <c r="C303" s="2">
        <f>'Market Data'!C290</f>
        <v>8206.5</v>
      </c>
      <c r="D303" s="2">
        <f>'Market Data'!D290</f>
        <v>8228.5</v>
      </c>
      <c r="E303" s="2">
        <f>'Market Data'!E290</f>
        <v>8167</v>
      </c>
      <c r="F303" s="12">
        <f>'Market Data'!F290</f>
        <v>8192</v>
      </c>
      <c r="H303" s="58">
        <f t="shared" si="10"/>
        <v>286</v>
      </c>
      <c r="I303" s="97" t="s">
        <v>54</v>
      </c>
      <c r="J303" s="59" t="str">
        <f t="shared" si="11"/>
        <v>Long</v>
      </c>
      <c r="L303" s="74">
        <f t="shared" si="15"/>
        <v>1</v>
      </c>
      <c r="M303" s="75">
        <f t="shared" si="8"/>
        <v>0</v>
      </c>
      <c r="N303" s="76" t="str">
        <f t="shared" si="12"/>
        <v/>
      </c>
      <c r="O303" s="75"/>
      <c r="P303" s="77">
        <f t="shared" si="13"/>
        <v>1</v>
      </c>
      <c r="Q303" s="78" t="str">
        <f t="shared" si="14"/>
        <v>Stay Long</v>
      </c>
      <c r="R303" s="81">
        <f t="shared" si="9"/>
        <v>70</v>
      </c>
      <c r="S303" s="82">
        <f t="shared" si="16"/>
        <v>4231.5400000000009</v>
      </c>
      <c r="T303" s="50"/>
    </row>
    <row r="304" spans="2:20" x14ac:dyDescent="0.25">
      <c r="B304" s="11">
        <f>'Market Data'!B291</f>
        <v>20010214</v>
      </c>
      <c r="C304" s="2">
        <f>'Market Data'!C291</f>
        <v>8153.5</v>
      </c>
      <c r="D304" s="2">
        <f>'Market Data'!D291</f>
        <v>8165.5</v>
      </c>
      <c r="E304" s="2">
        <f>'Market Data'!E291</f>
        <v>8076</v>
      </c>
      <c r="F304" s="12">
        <f>'Market Data'!F291</f>
        <v>8112.5</v>
      </c>
      <c r="H304" s="58">
        <f t="shared" si="10"/>
        <v>287</v>
      </c>
      <c r="I304" s="97" t="s">
        <v>54</v>
      </c>
      <c r="J304" s="59" t="str">
        <f t="shared" si="11"/>
        <v>Long</v>
      </c>
      <c r="L304" s="74">
        <f t="shared" si="15"/>
        <v>1</v>
      </c>
      <c r="M304" s="75">
        <f t="shared" si="8"/>
        <v>0</v>
      </c>
      <c r="N304" s="76" t="str">
        <f t="shared" si="12"/>
        <v/>
      </c>
      <c r="O304" s="75"/>
      <c r="P304" s="77">
        <f t="shared" si="13"/>
        <v>1</v>
      </c>
      <c r="Q304" s="78" t="str">
        <f t="shared" si="14"/>
        <v>Stay Long</v>
      </c>
      <c r="R304" s="81">
        <f t="shared" si="9"/>
        <v>-2782.5</v>
      </c>
      <c r="S304" s="82">
        <f t="shared" si="16"/>
        <v>1449.0400000000009</v>
      </c>
      <c r="T304" s="50"/>
    </row>
    <row r="305" spans="2:20" x14ac:dyDescent="0.25">
      <c r="B305" s="11">
        <f>'Market Data'!B292</f>
        <v>20010215</v>
      </c>
      <c r="C305" s="2">
        <f>'Market Data'!C292</f>
        <v>8130.5</v>
      </c>
      <c r="D305" s="2">
        <f>'Market Data'!D292</f>
        <v>8200.5</v>
      </c>
      <c r="E305" s="2">
        <f>'Market Data'!E292</f>
        <v>8104.5</v>
      </c>
      <c r="F305" s="12">
        <f>'Market Data'!F292</f>
        <v>8188.5</v>
      </c>
      <c r="H305" s="58">
        <f t="shared" si="10"/>
        <v>288</v>
      </c>
      <c r="I305" s="97" t="s">
        <v>54</v>
      </c>
      <c r="J305" s="59" t="str">
        <f t="shared" si="11"/>
        <v>Long</v>
      </c>
      <c r="L305" s="74">
        <f t="shared" si="15"/>
        <v>1</v>
      </c>
      <c r="M305" s="75">
        <f t="shared" si="8"/>
        <v>0</v>
      </c>
      <c r="N305" s="76" t="str">
        <f t="shared" si="12"/>
        <v/>
      </c>
      <c r="O305" s="75"/>
      <c r="P305" s="77">
        <f t="shared" si="13"/>
        <v>1</v>
      </c>
      <c r="Q305" s="78" t="str">
        <f t="shared" si="14"/>
        <v>Stay Long</v>
      </c>
      <c r="R305" s="81">
        <f t="shared" si="9"/>
        <v>2660</v>
      </c>
      <c r="S305" s="82">
        <f t="shared" si="16"/>
        <v>4109.0400000000009</v>
      </c>
      <c r="T305" s="50"/>
    </row>
    <row r="306" spans="2:20" x14ac:dyDescent="0.25">
      <c r="B306" s="11">
        <f>'Market Data'!B293</f>
        <v>20010216</v>
      </c>
      <c r="C306" s="2">
        <f>'Market Data'!C293</f>
        <v>8138.5</v>
      </c>
      <c r="D306" s="2">
        <f>'Market Data'!D293</f>
        <v>8151</v>
      </c>
      <c r="E306" s="2">
        <f>'Market Data'!E293</f>
        <v>8073.5</v>
      </c>
      <c r="F306" s="12">
        <f>'Market Data'!F293</f>
        <v>8073.5</v>
      </c>
      <c r="H306" s="58">
        <f t="shared" si="10"/>
        <v>289</v>
      </c>
      <c r="I306" s="97" t="s">
        <v>54</v>
      </c>
      <c r="J306" s="59" t="str">
        <f t="shared" si="11"/>
        <v>Long</v>
      </c>
      <c r="L306" s="74">
        <f t="shared" si="15"/>
        <v>1</v>
      </c>
      <c r="M306" s="75">
        <f t="shared" si="8"/>
        <v>0</v>
      </c>
      <c r="N306" s="76" t="str">
        <f t="shared" si="12"/>
        <v/>
      </c>
      <c r="O306" s="75"/>
      <c r="P306" s="77">
        <f t="shared" si="13"/>
        <v>1</v>
      </c>
      <c r="Q306" s="78" t="str">
        <f t="shared" si="14"/>
        <v>Stay Long</v>
      </c>
      <c r="R306" s="81">
        <f t="shared" si="9"/>
        <v>-4025</v>
      </c>
      <c r="S306" s="82">
        <f t="shared" si="16"/>
        <v>84.040000000000873</v>
      </c>
      <c r="T306" s="50"/>
    </row>
    <row r="307" spans="2:20" x14ac:dyDescent="0.25">
      <c r="B307" s="11">
        <f>'Market Data'!B294</f>
        <v>20010219</v>
      </c>
      <c r="C307" s="2">
        <f>'Market Data'!C294</f>
        <v>8098.5</v>
      </c>
      <c r="D307" s="2">
        <f>'Market Data'!D294</f>
        <v>8111</v>
      </c>
      <c r="E307" s="2">
        <f>'Market Data'!E294</f>
        <v>8068.5</v>
      </c>
      <c r="F307" s="12">
        <f>'Market Data'!F294</f>
        <v>8089.5</v>
      </c>
      <c r="H307" s="58">
        <f t="shared" si="10"/>
        <v>290</v>
      </c>
      <c r="I307" s="97" t="s">
        <v>54</v>
      </c>
      <c r="J307" s="59" t="str">
        <f t="shared" si="11"/>
        <v>Long</v>
      </c>
      <c r="L307" s="74">
        <f t="shared" si="15"/>
        <v>1</v>
      </c>
      <c r="M307" s="75">
        <f t="shared" si="8"/>
        <v>0</v>
      </c>
      <c r="N307" s="76" t="str">
        <f t="shared" si="12"/>
        <v/>
      </c>
      <c r="O307" s="75"/>
      <c r="P307" s="77">
        <f t="shared" si="13"/>
        <v>1</v>
      </c>
      <c r="Q307" s="78" t="str">
        <f t="shared" si="14"/>
        <v>Stay Long</v>
      </c>
      <c r="R307" s="81">
        <f t="shared" si="9"/>
        <v>560</v>
      </c>
      <c r="S307" s="82">
        <f t="shared" si="16"/>
        <v>644.04000000000087</v>
      </c>
      <c r="T307" s="50"/>
    </row>
    <row r="308" spans="2:20" x14ac:dyDescent="0.25">
      <c r="B308" s="11">
        <f>'Market Data'!B295</f>
        <v>20010220</v>
      </c>
      <c r="C308" s="2">
        <f>'Market Data'!C295</f>
        <v>8099.5</v>
      </c>
      <c r="D308" s="2">
        <f>'Market Data'!D295</f>
        <v>8149</v>
      </c>
      <c r="E308" s="2">
        <f>'Market Data'!E295</f>
        <v>8042</v>
      </c>
      <c r="F308" s="12">
        <f>'Market Data'!F295</f>
        <v>8063.5</v>
      </c>
      <c r="H308" s="58">
        <f t="shared" si="10"/>
        <v>291</v>
      </c>
      <c r="I308" s="97" t="s">
        <v>54</v>
      </c>
      <c r="J308" s="59" t="str">
        <f t="shared" si="11"/>
        <v>Long</v>
      </c>
      <c r="L308" s="74">
        <f t="shared" si="15"/>
        <v>1</v>
      </c>
      <c r="M308" s="75">
        <f t="shared" si="8"/>
        <v>0</v>
      </c>
      <c r="N308" s="76" t="str">
        <f t="shared" si="12"/>
        <v/>
      </c>
      <c r="O308" s="75"/>
      <c r="P308" s="77">
        <f t="shared" si="13"/>
        <v>1</v>
      </c>
      <c r="Q308" s="78" t="str">
        <f t="shared" si="14"/>
        <v>Stay Long</v>
      </c>
      <c r="R308" s="81">
        <f t="shared" si="9"/>
        <v>-910</v>
      </c>
      <c r="S308" s="82">
        <f t="shared" si="16"/>
        <v>-265.95999999999913</v>
      </c>
      <c r="T308" s="50"/>
    </row>
    <row r="309" spans="2:20" x14ac:dyDescent="0.25">
      <c r="B309" s="11">
        <f>'Market Data'!B296</f>
        <v>20010221</v>
      </c>
      <c r="C309" s="2">
        <f>'Market Data'!C296</f>
        <v>8028.5</v>
      </c>
      <c r="D309" s="2">
        <f>'Market Data'!D296</f>
        <v>8034.5</v>
      </c>
      <c r="E309" s="2">
        <f>'Market Data'!E296</f>
        <v>7929</v>
      </c>
      <c r="F309" s="12">
        <f>'Market Data'!F296</f>
        <v>7966.5</v>
      </c>
      <c r="H309" s="58">
        <f t="shared" si="10"/>
        <v>292</v>
      </c>
      <c r="I309" s="97" t="s">
        <v>54</v>
      </c>
      <c r="J309" s="59" t="str">
        <f t="shared" si="11"/>
        <v>Long</v>
      </c>
      <c r="L309" s="74">
        <f t="shared" si="15"/>
        <v>1</v>
      </c>
      <c r="M309" s="75">
        <f t="shared" si="8"/>
        <v>0</v>
      </c>
      <c r="N309" s="76" t="str">
        <f t="shared" si="12"/>
        <v/>
      </c>
      <c r="O309" s="75"/>
      <c r="P309" s="77">
        <f t="shared" si="13"/>
        <v>1</v>
      </c>
      <c r="Q309" s="78" t="str">
        <f t="shared" si="14"/>
        <v>Stay Long</v>
      </c>
      <c r="R309" s="81">
        <f t="shared" si="9"/>
        <v>-3395</v>
      </c>
      <c r="S309" s="82">
        <f t="shared" si="16"/>
        <v>-3660.9599999999991</v>
      </c>
      <c r="T309" s="50"/>
    </row>
    <row r="310" spans="2:20" x14ac:dyDescent="0.25">
      <c r="B310" s="11">
        <f>'Market Data'!B297</f>
        <v>20010222</v>
      </c>
      <c r="C310" s="2">
        <f>'Market Data'!C297</f>
        <v>7929.5</v>
      </c>
      <c r="D310" s="2">
        <f>'Market Data'!D297</f>
        <v>7977</v>
      </c>
      <c r="E310" s="2">
        <f>'Market Data'!E297</f>
        <v>7836</v>
      </c>
      <c r="F310" s="12">
        <f>'Market Data'!F297</f>
        <v>7881.5</v>
      </c>
      <c r="H310" s="58">
        <f t="shared" si="10"/>
        <v>293</v>
      </c>
      <c r="I310" s="97" t="s">
        <v>54</v>
      </c>
      <c r="J310" s="59" t="str">
        <f t="shared" si="11"/>
        <v>Long</v>
      </c>
      <c r="L310" s="74">
        <f t="shared" si="15"/>
        <v>1</v>
      </c>
      <c r="M310" s="75">
        <f t="shared" si="8"/>
        <v>0</v>
      </c>
      <c r="N310" s="76" t="str">
        <f t="shared" si="12"/>
        <v/>
      </c>
      <c r="O310" s="75"/>
      <c r="P310" s="77">
        <f t="shared" si="13"/>
        <v>1</v>
      </c>
      <c r="Q310" s="78" t="str">
        <f t="shared" si="14"/>
        <v>Stay Long</v>
      </c>
      <c r="R310" s="81">
        <f t="shared" si="9"/>
        <v>-2975</v>
      </c>
      <c r="S310" s="82">
        <f t="shared" si="16"/>
        <v>-6635.9599999999991</v>
      </c>
      <c r="T310" s="50"/>
    </row>
    <row r="311" spans="2:20" x14ac:dyDescent="0.25">
      <c r="B311" s="11">
        <f>'Market Data'!B298</f>
        <v>20010223</v>
      </c>
      <c r="C311" s="2">
        <f>'Market Data'!C298</f>
        <v>7916.5</v>
      </c>
      <c r="D311" s="2">
        <f>'Market Data'!D298</f>
        <v>7933.5</v>
      </c>
      <c r="E311" s="2">
        <f>'Market Data'!E298</f>
        <v>7675.5</v>
      </c>
      <c r="F311" s="12">
        <f>'Market Data'!F298</f>
        <v>7680.5</v>
      </c>
      <c r="H311" s="58">
        <f t="shared" si="10"/>
        <v>294</v>
      </c>
      <c r="I311" s="97" t="s">
        <v>54</v>
      </c>
      <c r="J311" s="59" t="str">
        <f t="shared" si="11"/>
        <v>Long</v>
      </c>
      <c r="L311" s="74">
        <f t="shared" si="15"/>
        <v>1</v>
      </c>
      <c r="M311" s="75">
        <f t="shared" si="8"/>
        <v>0</v>
      </c>
      <c r="N311" s="76" t="str">
        <f t="shared" si="12"/>
        <v/>
      </c>
      <c r="O311" s="75"/>
      <c r="P311" s="77">
        <f t="shared" si="13"/>
        <v>1</v>
      </c>
      <c r="Q311" s="78" t="str">
        <f t="shared" si="14"/>
        <v>Stay Long</v>
      </c>
      <c r="R311" s="81">
        <f t="shared" si="9"/>
        <v>-7035</v>
      </c>
      <c r="S311" s="82">
        <f t="shared" si="16"/>
        <v>-13670.96</v>
      </c>
      <c r="T311" s="50"/>
    </row>
    <row r="312" spans="2:20" x14ac:dyDescent="0.25">
      <c r="B312" s="11">
        <f>'Market Data'!B299</f>
        <v>20010226</v>
      </c>
      <c r="C312" s="2">
        <f>'Market Data'!C299</f>
        <v>7772.5</v>
      </c>
      <c r="D312" s="2">
        <f>'Market Data'!D299</f>
        <v>7826.5</v>
      </c>
      <c r="E312" s="2">
        <f>'Market Data'!E299</f>
        <v>7742</v>
      </c>
      <c r="F312" s="12">
        <f>'Market Data'!F299</f>
        <v>7793.5</v>
      </c>
      <c r="H312" s="58">
        <f t="shared" si="10"/>
        <v>295</v>
      </c>
      <c r="I312" s="97" t="s">
        <v>54</v>
      </c>
      <c r="J312" s="59" t="str">
        <f t="shared" si="11"/>
        <v>Long</v>
      </c>
      <c r="L312" s="74">
        <f t="shared" si="15"/>
        <v>1</v>
      </c>
      <c r="M312" s="75">
        <f t="shared" si="8"/>
        <v>0</v>
      </c>
      <c r="N312" s="76" t="str">
        <f t="shared" si="12"/>
        <v/>
      </c>
      <c r="O312" s="75"/>
      <c r="P312" s="77">
        <f t="shared" si="13"/>
        <v>1</v>
      </c>
      <c r="Q312" s="78" t="str">
        <f t="shared" si="14"/>
        <v>Stay Long</v>
      </c>
      <c r="R312" s="81">
        <f t="shared" si="9"/>
        <v>3955</v>
      </c>
      <c r="S312" s="82">
        <f t="shared" si="16"/>
        <v>-9715.9599999999991</v>
      </c>
      <c r="T312" s="50"/>
    </row>
    <row r="313" spans="2:20" x14ac:dyDescent="0.25">
      <c r="B313" s="11">
        <f>'Market Data'!B300</f>
        <v>20010227</v>
      </c>
      <c r="C313" s="2">
        <f>'Market Data'!C300</f>
        <v>7806</v>
      </c>
      <c r="D313" s="2">
        <f>'Market Data'!D300</f>
        <v>7872.5</v>
      </c>
      <c r="E313" s="2">
        <f>'Market Data'!E300</f>
        <v>7771.5</v>
      </c>
      <c r="F313" s="12">
        <f>'Market Data'!F300</f>
        <v>7807.5</v>
      </c>
      <c r="H313" s="58">
        <f t="shared" si="10"/>
        <v>296</v>
      </c>
      <c r="I313" s="97" t="s">
        <v>54</v>
      </c>
      <c r="J313" s="59" t="str">
        <f t="shared" si="11"/>
        <v>Long</v>
      </c>
      <c r="L313" s="74">
        <f t="shared" si="15"/>
        <v>1</v>
      </c>
      <c r="M313" s="75">
        <f t="shared" si="8"/>
        <v>0</v>
      </c>
      <c r="N313" s="76" t="str">
        <f t="shared" si="12"/>
        <v/>
      </c>
      <c r="O313" s="75"/>
      <c r="P313" s="77">
        <f t="shared" si="13"/>
        <v>1</v>
      </c>
      <c r="Q313" s="78" t="str">
        <f t="shared" si="14"/>
        <v>Stay Long</v>
      </c>
      <c r="R313" s="81">
        <f t="shared" si="9"/>
        <v>490</v>
      </c>
      <c r="S313" s="82">
        <f t="shared" si="16"/>
        <v>-9225.9599999999991</v>
      </c>
      <c r="T313" s="50"/>
    </row>
    <row r="314" spans="2:20" x14ac:dyDescent="0.25">
      <c r="B314" s="11">
        <f>'Market Data'!B301</f>
        <v>20010228</v>
      </c>
      <c r="C314" s="2">
        <f>'Market Data'!C301</f>
        <v>7793.5</v>
      </c>
      <c r="D314" s="2">
        <f>'Market Data'!D301</f>
        <v>7900</v>
      </c>
      <c r="E314" s="2">
        <f>'Market Data'!E301</f>
        <v>7780</v>
      </c>
      <c r="F314" s="12">
        <f>'Market Data'!F301</f>
        <v>7813</v>
      </c>
      <c r="H314" s="58">
        <f t="shared" si="10"/>
        <v>297</v>
      </c>
      <c r="I314" s="97" t="s">
        <v>54</v>
      </c>
      <c r="J314" s="59" t="str">
        <f t="shared" si="11"/>
        <v>Long</v>
      </c>
      <c r="L314" s="74">
        <f t="shared" si="15"/>
        <v>1</v>
      </c>
      <c r="M314" s="75">
        <f t="shared" si="8"/>
        <v>0</v>
      </c>
      <c r="N314" s="76" t="str">
        <f t="shared" si="12"/>
        <v/>
      </c>
      <c r="O314" s="75"/>
      <c r="P314" s="77">
        <f t="shared" si="13"/>
        <v>1</v>
      </c>
      <c r="Q314" s="78" t="str">
        <f t="shared" si="14"/>
        <v>Stay Long</v>
      </c>
      <c r="R314" s="81">
        <f t="shared" si="9"/>
        <v>192.5</v>
      </c>
      <c r="S314" s="82">
        <f t="shared" si="16"/>
        <v>-9033.4599999999991</v>
      </c>
      <c r="T314" s="50"/>
    </row>
    <row r="315" spans="2:20" x14ac:dyDescent="0.25">
      <c r="B315" s="11">
        <f>'Market Data'!B302</f>
        <v>20010301</v>
      </c>
      <c r="C315" s="2">
        <f>'Market Data'!C302</f>
        <v>7773.5</v>
      </c>
      <c r="D315" s="2">
        <f>'Market Data'!D302</f>
        <v>7786.5</v>
      </c>
      <c r="E315" s="2">
        <f>'Market Data'!E302</f>
        <v>7703.5</v>
      </c>
      <c r="F315" s="12">
        <f>'Market Data'!F302</f>
        <v>7710</v>
      </c>
      <c r="H315" s="58">
        <f t="shared" si="10"/>
        <v>298</v>
      </c>
      <c r="I315" s="97" t="s">
        <v>54</v>
      </c>
      <c r="J315" s="59" t="str">
        <f t="shared" si="11"/>
        <v>Long</v>
      </c>
      <c r="L315" s="74">
        <f t="shared" si="15"/>
        <v>1</v>
      </c>
      <c r="M315" s="75">
        <f t="shared" si="8"/>
        <v>0</v>
      </c>
      <c r="N315" s="76" t="str">
        <f t="shared" si="12"/>
        <v/>
      </c>
      <c r="O315" s="75"/>
      <c r="P315" s="77">
        <f t="shared" si="13"/>
        <v>1</v>
      </c>
      <c r="Q315" s="78" t="str">
        <f t="shared" si="14"/>
        <v>Stay Long</v>
      </c>
      <c r="R315" s="81">
        <f t="shared" si="9"/>
        <v>-3605</v>
      </c>
      <c r="S315" s="82">
        <f t="shared" si="16"/>
        <v>-12638.46</v>
      </c>
      <c r="T315" s="50"/>
    </row>
    <row r="316" spans="2:20" x14ac:dyDescent="0.25">
      <c r="B316" s="11">
        <f>'Market Data'!B303</f>
        <v>20010302</v>
      </c>
      <c r="C316" s="2">
        <f>'Market Data'!C303</f>
        <v>7718.5</v>
      </c>
      <c r="D316" s="2">
        <f>'Market Data'!D303</f>
        <v>7793.5</v>
      </c>
      <c r="E316" s="2">
        <f>'Market Data'!E303</f>
        <v>7657</v>
      </c>
      <c r="F316" s="12">
        <f>'Market Data'!F303</f>
        <v>7787.5</v>
      </c>
      <c r="H316" s="58">
        <f t="shared" si="10"/>
        <v>299</v>
      </c>
      <c r="I316" s="97" t="s">
        <v>54</v>
      </c>
      <c r="J316" s="59" t="str">
        <f t="shared" si="11"/>
        <v>Long</v>
      </c>
      <c r="L316" s="74">
        <f t="shared" si="15"/>
        <v>1</v>
      </c>
      <c r="M316" s="75">
        <f t="shared" si="8"/>
        <v>0</v>
      </c>
      <c r="N316" s="76" t="str">
        <f t="shared" si="12"/>
        <v/>
      </c>
      <c r="O316" s="75"/>
      <c r="P316" s="77">
        <f t="shared" si="13"/>
        <v>1</v>
      </c>
      <c r="Q316" s="78" t="str">
        <f t="shared" si="14"/>
        <v>Stay Long</v>
      </c>
      <c r="R316" s="81">
        <f t="shared" si="9"/>
        <v>2712.5</v>
      </c>
      <c r="S316" s="82">
        <f t="shared" si="16"/>
        <v>-9925.9599999999991</v>
      </c>
      <c r="T316" s="50"/>
    </row>
    <row r="317" spans="2:20" x14ac:dyDescent="0.25">
      <c r="B317" s="11">
        <f>'Market Data'!B304</f>
        <v>20010305</v>
      </c>
      <c r="C317" s="2">
        <f>'Market Data'!C304</f>
        <v>7787.5</v>
      </c>
      <c r="D317" s="2">
        <f>'Market Data'!D304</f>
        <v>7822</v>
      </c>
      <c r="E317" s="2">
        <f>'Market Data'!E304</f>
        <v>7739</v>
      </c>
      <c r="F317" s="12">
        <f>'Market Data'!F304</f>
        <v>7796</v>
      </c>
      <c r="H317" s="58">
        <f t="shared" si="10"/>
        <v>300</v>
      </c>
      <c r="I317" s="97" t="s">
        <v>54</v>
      </c>
      <c r="J317" s="59" t="str">
        <f t="shared" si="11"/>
        <v>Long</v>
      </c>
      <c r="L317" s="74">
        <f t="shared" si="15"/>
        <v>1</v>
      </c>
      <c r="M317" s="75">
        <f t="shared" si="8"/>
        <v>0</v>
      </c>
      <c r="N317" s="76" t="str">
        <f t="shared" si="12"/>
        <v/>
      </c>
      <c r="O317" s="75"/>
      <c r="P317" s="77">
        <f t="shared" si="13"/>
        <v>1</v>
      </c>
      <c r="Q317" s="78" t="str">
        <f t="shared" si="14"/>
        <v>Stay Long</v>
      </c>
      <c r="R317" s="81">
        <f t="shared" si="9"/>
        <v>297.5</v>
      </c>
      <c r="S317" s="82">
        <f t="shared" si="16"/>
        <v>-9628.4599999999991</v>
      </c>
      <c r="T317" s="50"/>
    </row>
    <row r="318" spans="2:20" x14ac:dyDescent="0.25">
      <c r="B318" s="11">
        <f>'Market Data'!B305</f>
        <v>20010306</v>
      </c>
      <c r="C318" s="2">
        <f>'Market Data'!C305</f>
        <v>7838.5</v>
      </c>
      <c r="D318" s="2">
        <f>'Market Data'!D305</f>
        <v>7915.5</v>
      </c>
      <c r="E318" s="2">
        <f>'Market Data'!E305</f>
        <v>7835.5</v>
      </c>
      <c r="F318" s="12">
        <f>'Market Data'!F305</f>
        <v>7905.5</v>
      </c>
      <c r="H318" s="58">
        <f t="shared" si="10"/>
        <v>301</v>
      </c>
      <c r="I318" s="97" t="s">
        <v>54</v>
      </c>
      <c r="J318" s="59" t="str">
        <f t="shared" si="11"/>
        <v>Long</v>
      </c>
      <c r="L318" s="74">
        <f t="shared" si="15"/>
        <v>1</v>
      </c>
      <c r="M318" s="75">
        <f t="shared" si="8"/>
        <v>0</v>
      </c>
      <c r="N318" s="76" t="str">
        <f t="shared" si="12"/>
        <v/>
      </c>
      <c r="O318" s="75"/>
      <c r="P318" s="77">
        <f t="shared" si="13"/>
        <v>1</v>
      </c>
      <c r="Q318" s="78" t="str">
        <f t="shared" si="14"/>
        <v>Stay Long</v>
      </c>
      <c r="R318" s="81">
        <f t="shared" si="9"/>
        <v>3832.5</v>
      </c>
      <c r="S318" s="82">
        <f t="shared" si="16"/>
        <v>-5795.9599999999991</v>
      </c>
      <c r="T318" s="50"/>
    </row>
    <row r="319" spans="2:20" x14ac:dyDescent="0.25">
      <c r="B319" s="11">
        <f>'Market Data'!B306</f>
        <v>20010307</v>
      </c>
      <c r="C319" s="2">
        <f>'Market Data'!C306</f>
        <v>7867.5</v>
      </c>
      <c r="D319" s="2">
        <f>'Market Data'!D306</f>
        <v>7948.5</v>
      </c>
      <c r="E319" s="2">
        <f>'Market Data'!E306</f>
        <v>7859</v>
      </c>
      <c r="F319" s="12">
        <f>'Market Data'!F306</f>
        <v>7923</v>
      </c>
      <c r="H319" s="58">
        <f t="shared" si="10"/>
        <v>302</v>
      </c>
      <c r="I319" s="97" t="s">
        <v>54</v>
      </c>
      <c r="J319" s="59" t="str">
        <f t="shared" si="11"/>
        <v>Long</v>
      </c>
      <c r="L319" s="74">
        <f t="shared" si="15"/>
        <v>1</v>
      </c>
      <c r="M319" s="75">
        <f t="shared" si="8"/>
        <v>0</v>
      </c>
      <c r="N319" s="76" t="str">
        <f t="shared" si="12"/>
        <v/>
      </c>
      <c r="O319" s="75"/>
      <c r="P319" s="77">
        <f t="shared" si="13"/>
        <v>1</v>
      </c>
      <c r="Q319" s="78" t="str">
        <f t="shared" si="14"/>
        <v>Stay Long</v>
      </c>
      <c r="R319" s="81">
        <f t="shared" si="9"/>
        <v>612.5</v>
      </c>
      <c r="S319" s="82">
        <f t="shared" si="16"/>
        <v>-5183.4599999999991</v>
      </c>
      <c r="T319" s="50"/>
    </row>
    <row r="320" spans="2:20" x14ac:dyDescent="0.25">
      <c r="B320" s="11">
        <f>'Market Data'!B307</f>
        <v>20010308</v>
      </c>
      <c r="C320" s="2">
        <f>'Market Data'!C307</f>
        <v>7933.5</v>
      </c>
      <c r="D320" s="2">
        <f>'Market Data'!D307</f>
        <v>7943.5</v>
      </c>
      <c r="E320" s="2">
        <f>'Market Data'!E307</f>
        <v>7850.5</v>
      </c>
      <c r="F320" s="12">
        <f>'Market Data'!F307</f>
        <v>7864.5</v>
      </c>
      <c r="H320" s="58">
        <f t="shared" si="10"/>
        <v>303</v>
      </c>
      <c r="I320" s="97" t="s">
        <v>54</v>
      </c>
      <c r="J320" s="59" t="str">
        <f t="shared" si="11"/>
        <v>Long</v>
      </c>
      <c r="L320" s="74">
        <f t="shared" si="15"/>
        <v>1</v>
      </c>
      <c r="M320" s="75">
        <f t="shared" si="8"/>
        <v>0</v>
      </c>
      <c r="N320" s="76" t="str">
        <f t="shared" si="12"/>
        <v/>
      </c>
      <c r="O320" s="75"/>
      <c r="P320" s="77">
        <f t="shared" si="13"/>
        <v>1</v>
      </c>
      <c r="Q320" s="78" t="str">
        <f t="shared" si="14"/>
        <v>Stay Long</v>
      </c>
      <c r="R320" s="81">
        <f t="shared" si="9"/>
        <v>-2047.5</v>
      </c>
      <c r="S320" s="82">
        <f t="shared" si="16"/>
        <v>-7230.9599999999991</v>
      </c>
      <c r="T320" s="50"/>
    </row>
    <row r="321" spans="2:20" x14ac:dyDescent="0.25">
      <c r="B321" s="11">
        <f>'Market Data'!B308</f>
        <v>20010309</v>
      </c>
      <c r="C321" s="2">
        <f>'Market Data'!C308</f>
        <v>7833.5</v>
      </c>
      <c r="D321" s="2">
        <f>'Market Data'!D308</f>
        <v>7867.5</v>
      </c>
      <c r="E321" s="2">
        <f>'Market Data'!E308</f>
        <v>7793.5</v>
      </c>
      <c r="F321" s="12">
        <f>'Market Data'!F308</f>
        <v>7816.5</v>
      </c>
      <c r="H321" s="58">
        <f t="shared" si="10"/>
        <v>304</v>
      </c>
      <c r="I321" s="97" t="s">
        <v>54</v>
      </c>
      <c r="J321" s="59" t="str">
        <f t="shared" si="11"/>
        <v>Long</v>
      </c>
      <c r="L321" s="74">
        <f t="shared" si="15"/>
        <v>1</v>
      </c>
      <c r="M321" s="75">
        <f t="shared" si="8"/>
        <v>0</v>
      </c>
      <c r="N321" s="76" t="str">
        <f t="shared" si="12"/>
        <v/>
      </c>
      <c r="O321" s="75"/>
      <c r="P321" s="77">
        <f t="shared" si="13"/>
        <v>1</v>
      </c>
      <c r="Q321" s="78" t="str">
        <f t="shared" si="14"/>
        <v>Stay Long</v>
      </c>
      <c r="R321" s="81">
        <f t="shared" si="9"/>
        <v>-1680</v>
      </c>
      <c r="S321" s="82">
        <f t="shared" si="16"/>
        <v>-8910.9599999999991</v>
      </c>
      <c r="T321" s="50"/>
    </row>
    <row r="322" spans="2:20" x14ac:dyDescent="0.25">
      <c r="B322" s="11">
        <f>'Market Data'!B309</f>
        <v>20010312</v>
      </c>
      <c r="C322" s="2">
        <f>'Market Data'!C309</f>
        <v>7753.5</v>
      </c>
      <c r="D322" s="2">
        <f>'Market Data'!D309</f>
        <v>7758.5</v>
      </c>
      <c r="E322" s="2">
        <f>'Market Data'!E309</f>
        <v>7643</v>
      </c>
      <c r="F322" s="12">
        <f>'Market Data'!F309</f>
        <v>7645</v>
      </c>
      <c r="H322" s="58">
        <f t="shared" si="10"/>
        <v>305</v>
      </c>
      <c r="I322" s="97" t="s">
        <v>54</v>
      </c>
      <c r="J322" s="59" t="str">
        <f t="shared" si="11"/>
        <v>Long</v>
      </c>
      <c r="L322" s="74">
        <f t="shared" si="15"/>
        <v>1</v>
      </c>
      <c r="M322" s="75">
        <f t="shared" si="8"/>
        <v>0</v>
      </c>
      <c r="N322" s="76" t="str">
        <f t="shared" si="12"/>
        <v/>
      </c>
      <c r="O322" s="75"/>
      <c r="P322" s="77">
        <f t="shared" si="13"/>
        <v>1</v>
      </c>
      <c r="Q322" s="78" t="str">
        <f t="shared" si="14"/>
        <v>Stay Long</v>
      </c>
      <c r="R322" s="81">
        <f t="shared" si="9"/>
        <v>-6002.5</v>
      </c>
      <c r="S322" s="82">
        <f t="shared" si="16"/>
        <v>-14913.46</v>
      </c>
      <c r="T322" s="50"/>
    </row>
    <row r="323" spans="2:20" x14ac:dyDescent="0.25">
      <c r="B323" s="11">
        <f>'Market Data'!B310</f>
        <v>20010313</v>
      </c>
      <c r="C323" s="2">
        <f>'Market Data'!C310</f>
        <v>7565.5</v>
      </c>
      <c r="D323" s="2">
        <f>'Market Data'!D310</f>
        <v>7616.5</v>
      </c>
      <c r="E323" s="2">
        <f>'Market Data'!E310</f>
        <v>7531</v>
      </c>
      <c r="F323" s="12">
        <f>'Market Data'!F310</f>
        <v>7566</v>
      </c>
      <c r="H323" s="58">
        <f t="shared" si="10"/>
        <v>306</v>
      </c>
      <c r="I323" s="97" t="s">
        <v>54</v>
      </c>
      <c r="J323" s="59" t="str">
        <f t="shared" si="11"/>
        <v>Long</v>
      </c>
      <c r="L323" s="74">
        <f t="shared" si="15"/>
        <v>1</v>
      </c>
      <c r="M323" s="75">
        <f t="shared" si="8"/>
        <v>0</v>
      </c>
      <c r="N323" s="76" t="str">
        <f t="shared" si="12"/>
        <v/>
      </c>
      <c r="O323" s="75"/>
      <c r="P323" s="77">
        <f t="shared" si="13"/>
        <v>1</v>
      </c>
      <c r="Q323" s="78" t="str">
        <f t="shared" si="14"/>
        <v>Stay Long</v>
      </c>
      <c r="R323" s="81">
        <f t="shared" si="9"/>
        <v>-2765</v>
      </c>
      <c r="S323" s="82">
        <f t="shared" si="16"/>
        <v>-17678.46</v>
      </c>
      <c r="T323" s="50"/>
    </row>
    <row r="324" spans="2:20" x14ac:dyDescent="0.25">
      <c r="B324" s="11">
        <f>'Market Data'!B311</f>
        <v>20010314</v>
      </c>
      <c r="C324" s="2">
        <f>'Market Data'!C311</f>
        <v>7603.5</v>
      </c>
      <c r="D324" s="2">
        <f>'Market Data'!D311</f>
        <v>7603.5</v>
      </c>
      <c r="E324" s="2">
        <f>'Market Data'!E311</f>
        <v>7254.5</v>
      </c>
      <c r="F324" s="12">
        <f>'Market Data'!F311</f>
        <v>7385.5</v>
      </c>
      <c r="H324" s="58">
        <f t="shared" si="10"/>
        <v>307</v>
      </c>
      <c r="I324" s="97" t="s">
        <v>54</v>
      </c>
      <c r="J324" s="59" t="str">
        <f t="shared" si="11"/>
        <v>Long</v>
      </c>
      <c r="L324" s="74">
        <f t="shared" si="15"/>
        <v>1</v>
      </c>
      <c r="M324" s="75">
        <f t="shared" si="8"/>
        <v>0</v>
      </c>
      <c r="N324" s="76" t="str">
        <f t="shared" si="12"/>
        <v/>
      </c>
      <c r="O324" s="75"/>
      <c r="P324" s="77">
        <f t="shared" si="13"/>
        <v>1</v>
      </c>
      <c r="Q324" s="78" t="str">
        <f t="shared" si="14"/>
        <v>Stay Long</v>
      </c>
      <c r="R324" s="81">
        <f t="shared" si="9"/>
        <v>-6317.5</v>
      </c>
      <c r="S324" s="82">
        <f t="shared" si="16"/>
        <v>-23995.96</v>
      </c>
      <c r="T324" s="50"/>
    </row>
    <row r="325" spans="2:20" x14ac:dyDescent="0.25">
      <c r="B325" s="11">
        <f>'Market Data'!B312</f>
        <v>20010315</v>
      </c>
      <c r="C325" s="2">
        <f>'Market Data'!C312</f>
        <v>7441</v>
      </c>
      <c r="D325" s="2">
        <f>'Market Data'!D312</f>
        <v>7476.5</v>
      </c>
      <c r="E325" s="2">
        <f>'Market Data'!E312</f>
        <v>7357.5</v>
      </c>
      <c r="F325" s="12">
        <f>'Market Data'!F312</f>
        <v>7447</v>
      </c>
      <c r="H325" s="58">
        <f t="shared" si="10"/>
        <v>308</v>
      </c>
      <c r="I325" s="97" t="s">
        <v>54</v>
      </c>
      <c r="J325" s="59" t="str">
        <f t="shared" si="11"/>
        <v>Long</v>
      </c>
      <c r="L325" s="74">
        <f t="shared" si="15"/>
        <v>1</v>
      </c>
      <c r="M325" s="75">
        <f t="shared" si="8"/>
        <v>0</v>
      </c>
      <c r="N325" s="76" t="str">
        <f t="shared" si="12"/>
        <v/>
      </c>
      <c r="O325" s="75"/>
      <c r="P325" s="77">
        <f t="shared" si="13"/>
        <v>1</v>
      </c>
      <c r="Q325" s="78" t="str">
        <f t="shared" si="14"/>
        <v>Stay Long</v>
      </c>
      <c r="R325" s="81">
        <f t="shared" si="9"/>
        <v>2152.5</v>
      </c>
      <c r="S325" s="82">
        <f t="shared" si="16"/>
        <v>-21843.46</v>
      </c>
      <c r="T325" s="50"/>
    </row>
    <row r="326" spans="2:20" x14ac:dyDescent="0.25">
      <c r="B326" s="11">
        <f>'Market Data'!B313</f>
        <v>20010316</v>
      </c>
      <c r="C326" s="2">
        <f>'Market Data'!C313</f>
        <v>7456</v>
      </c>
      <c r="D326" s="2">
        <f>'Market Data'!D313</f>
        <v>7464.5</v>
      </c>
      <c r="E326" s="2">
        <f>'Market Data'!E313</f>
        <v>7320.5</v>
      </c>
      <c r="F326" s="12">
        <f>'Market Data'!F313</f>
        <v>7334.5</v>
      </c>
      <c r="H326" s="58">
        <f t="shared" si="10"/>
        <v>309</v>
      </c>
      <c r="I326" s="97" t="s">
        <v>54</v>
      </c>
      <c r="J326" s="59" t="str">
        <f t="shared" si="11"/>
        <v>Long</v>
      </c>
      <c r="L326" s="74">
        <f t="shared" si="15"/>
        <v>1</v>
      </c>
      <c r="M326" s="75">
        <f t="shared" si="8"/>
        <v>0</v>
      </c>
      <c r="N326" s="76" t="str">
        <f t="shared" si="12"/>
        <v/>
      </c>
      <c r="O326" s="75"/>
      <c r="P326" s="77">
        <f t="shared" si="13"/>
        <v>1</v>
      </c>
      <c r="Q326" s="78" t="str">
        <f t="shared" si="14"/>
        <v>Stay Long</v>
      </c>
      <c r="R326" s="81">
        <f t="shared" si="9"/>
        <v>-3937.5</v>
      </c>
      <c r="S326" s="82">
        <f t="shared" si="16"/>
        <v>-25780.959999999999</v>
      </c>
      <c r="T326" s="50"/>
    </row>
    <row r="327" spans="2:20" x14ac:dyDescent="0.25">
      <c r="B327" s="11">
        <f>'Market Data'!B314</f>
        <v>20010319</v>
      </c>
      <c r="C327" s="2">
        <f>'Market Data'!C314</f>
        <v>7365</v>
      </c>
      <c r="D327" s="2">
        <f>'Market Data'!D314</f>
        <v>7406.5</v>
      </c>
      <c r="E327" s="2">
        <f>'Market Data'!E314</f>
        <v>7238.5</v>
      </c>
      <c r="F327" s="12">
        <f>'Market Data'!F314</f>
        <v>7261.5</v>
      </c>
      <c r="H327" s="58">
        <f t="shared" si="10"/>
        <v>310</v>
      </c>
      <c r="I327" s="97" t="s">
        <v>54</v>
      </c>
      <c r="J327" s="59" t="str">
        <f t="shared" si="11"/>
        <v>Long</v>
      </c>
      <c r="L327" s="74">
        <f t="shared" si="15"/>
        <v>1</v>
      </c>
      <c r="M327" s="75">
        <f t="shared" si="8"/>
        <v>0</v>
      </c>
      <c r="N327" s="76" t="str">
        <f t="shared" si="12"/>
        <v/>
      </c>
      <c r="O327" s="75"/>
      <c r="P327" s="77">
        <f t="shared" si="13"/>
        <v>1</v>
      </c>
      <c r="Q327" s="78" t="str">
        <f t="shared" si="14"/>
        <v>Stay Long</v>
      </c>
      <c r="R327" s="81">
        <f t="shared" si="9"/>
        <v>-2555</v>
      </c>
      <c r="S327" s="82">
        <f t="shared" si="16"/>
        <v>-28335.96</v>
      </c>
      <c r="T327" s="50"/>
    </row>
    <row r="328" spans="2:20" x14ac:dyDescent="0.25">
      <c r="B328" s="11">
        <f>'Market Data'!B315</f>
        <v>20010320</v>
      </c>
      <c r="C328" s="2">
        <f>'Market Data'!C315</f>
        <v>7320</v>
      </c>
      <c r="D328" s="2">
        <f>'Market Data'!D315</f>
        <v>7379.5</v>
      </c>
      <c r="E328" s="2">
        <f>'Market Data'!E315</f>
        <v>7300.5</v>
      </c>
      <c r="F328" s="12">
        <f>'Market Data'!F315</f>
        <v>7371.5</v>
      </c>
      <c r="H328" s="58">
        <f t="shared" si="10"/>
        <v>311</v>
      </c>
      <c r="I328" s="97" t="s">
        <v>54</v>
      </c>
      <c r="J328" s="59" t="str">
        <f t="shared" si="11"/>
        <v>Long</v>
      </c>
      <c r="L328" s="74">
        <f t="shared" si="15"/>
        <v>1</v>
      </c>
      <c r="M328" s="75">
        <f t="shared" si="8"/>
        <v>0</v>
      </c>
      <c r="N328" s="76" t="str">
        <f t="shared" si="12"/>
        <v/>
      </c>
      <c r="O328" s="75"/>
      <c r="P328" s="77">
        <f t="shared" si="13"/>
        <v>1</v>
      </c>
      <c r="Q328" s="78" t="str">
        <f t="shared" si="14"/>
        <v>Stay Long</v>
      </c>
      <c r="R328" s="81">
        <f t="shared" si="9"/>
        <v>3850</v>
      </c>
      <c r="S328" s="82">
        <f t="shared" si="16"/>
        <v>-24485.96</v>
      </c>
      <c r="T328" s="50"/>
    </row>
    <row r="329" spans="2:20" x14ac:dyDescent="0.25">
      <c r="B329" s="11">
        <f>'Market Data'!B316</f>
        <v>20010321</v>
      </c>
      <c r="C329" s="2">
        <f>'Market Data'!C316</f>
        <v>7269.5</v>
      </c>
      <c r="D329" s="2">
        <f>'Market Data'!D316</f>
        <v>7322.5</v>
      </c>
      <c r="E329" s="2">
        <f>'Market Data'!E316</f>
        <v>7188.5</v>
      </c>
      <c r="F329" s="12">
        <f>'Market Data'!F316</f>
        <v>7214.5</v>
      </c>
      <c r="H329" s="58">
        <f t="shared" si="10"/>
        <v>312</v>
      </c>
      <c r="I329" s="97" t="s">
        <v>54</v>
      </c>
      <c r="J329" s="59" t="str">
        <f t="shared" si="11"/>
        <v>Long</v>
      </c>
      <c r="L329" s="74">
        <f t="shared" si="15"/>
        <v>1</v>
      </c>
      <c r="M329" s="75">
        <f t="shared" si="8"/>
        <v>0</v>
      </c>
      <c r="N329" s="76" t="str">
        <f t="shared" si="12"/>
        <v/>
      </c>
      <c r="O329" s="75"/>
      <c r="P329" s="77">
        <f t="shared" si="13"/>
        <v>1</v>
      </c>
      <c r="Q329" s="78" t="str">
        <f t="shared" si="14"/>
        <v>Stay Long</v>
      </c>
      <c r="R329" s="81">
        <f t="shared" si="9"/>
        <v>-5495</v>
      </c>
      <c r="S329" s="82">
        <f t="shared" si="16"/>
        <v>-29980.959999999999</v>
      </c>
      <c r="T329" s="50"/>
    </row>
    <row r="330" spans="2:20" x14ac:dyDescent="0.25">
      <c r="B330" s="11">
        <f>'Market Data'!B317</f>
        <v>20010322</v>
      </c>
      <c r="C330" s="2">
        <f>'Market Data'!C317</f>
        <v>7187.5</v>
      </c>
      <c r="D330" s="2">
        <f>'Market Data'!D317</f>
        <v>7201.5</v>
      </c>
      <c r="E330" s="2">
        <f>'Market Data'!E317</f>
        <v>6939</v>
      </c>
      <c r="F330" s="12">
        <f>'Market Data'!F317</f>
        <v>6969.5</v>
      </c>
      <c r="H330" s="58">
        <f t="shared" si="10"/>
        <v>313</v>
      </c>
      <c r="I330" s="97" t="s">
        <v>54</v>
      </c>
      <c r="J330" s="59" t="str">
        <f t="shared" si="11"/>
        <v>Long</v>
      </c>
      <c r="L330" s="74">
        <f t="shared" si="15"/>
        <v>1</v>
      </c>
      <c r="M330" s="75">
        <f t="shared" si="8"/>
        <v>0</v>
      </c>
      <c r="N330" s="76" t="str">
        <f t="shared" si="12"/>
        <v/>
      </c>
      <c r="O330" s="75"/>
      <c r="P330" s="77">
        <f t="shared" si="13"/>
        <v>1</v>
      </c>
      <c r="Q330" s="78" t="str">
        <f t="shared" si="14"/>
        <v>Stay Long</v>
      </c>
      <c r="R330" s="81">
        <f t="shared" si="9"/>
        <v>-8575</v>
      </c>
      <c r="S330" s="82">
        <f t="shared" si="16"/>
        <v>-38555.96</v>
      </c>
      <c r="T330" s="50"/>
    </row>
    <row r="331" spans="2:20" x14ac:dyDescent="0.25">
      <c r="B331" s="11">
        <f>'Market Data'!B318</f>
        <v>20010323</v>
      </c>
      <c r="C331" s="2">
        <f>'Market Data'!C318</f>
        <v>7089.5</v>
      </c>
      <c r="D331" s="2">
        <f>'Market Data'!D318</f>
        <v>7161.5</v>
      </c>
      <c r="E331" s="2">
        <f>'Market Data'!E318</f>
        <v>7052.5</v>
      </c>
      <c r="F331" s="12">
        <f>'Market Data'!F318</f>
        <v>7138.5</v>
      </c>
      <c r="H331" s="58">
        <f t="shared" si="10"/>
        <v>314</v>
      </c>
      <c r="I331" s="97" t="s">
        <v>54</v>
      </c>
      <c r="J331" s="59" t="str">
        <f t="shared" si="11"/>
        <v>Long</v>
      </c>
      <c r="L331" s="74">
        <f t="shared" si="15"/>
        <v>1</v>
      </c>
      <c r="M331" s="75">
        <f t="shared" si="8"/>
        <v>0</v>
      </c>
      <c r="N331" s="76" t="str">
        <f t="shared" si="12"/>
        <v/>
      </c>
      <c r="O331" s="75"/>
      <c r="P331" s="77">
        <f t="shared" si="13"/>
        <v>1</v>
      </c>
      <c r="Q331" s="78" t="str">
        <f t="shared" si="14"/>
        <v>Stay Long</v>
      </c>
      <c r="R331" s="81">
        <f t="shared" si="9"/>
        <v>5915</v>
      </c>
      <c r="S331" s="82">
        <f t="shared" si="16"/>
        <v>-32640.959999999999</v>
      </c>
      <c r="T331" s="50"/>
    </row>
    <row r="332" spans="2:20" x14ac:dyDescent="0.25">
      <c r="B332" s="11">
        <f>'Market Data'!B319</f>
        <v>20010326</v>
      </c>
      <c r="C332" s="2">
        <f>'Market Data'!C319</f>
        <v>7207.5</v>
      </c>
      <c r="D332" s="2">
        <f>'Market Data'!D319</f>
        <v>7343.5</v>
      </c>
      <c r="E332" s="2">
        <f>'Market Data'!E319</f>
        <v>7185</v>
      </c>
      <c r="F332" s="12">
        <f>'Market Data'!F319</f>
        <v>7338</v>
      </c>
      <c r="H332" s="58">
        <f t="shared" si="10"/>
        <v>315</v>
      </c>
      <c r="I332" s="97" t="s">
        <v>54</v>
      </c>
      <c r="J332" s="59" t="str">
        <f t="shared" si="11"/>
        <v>Long</v>
      </c>
      <c r="L332" s="74">
        <f t="shared" si="15"/>
        <v>1</v>
      </c>
      <c r="M332" s="75">
        <f t="shared" si="8"/>
        <v>0</v>
      </c>
      <c r="N332" s="76" t="str">
        <f t="shared" si="12"/>
        <v/>
      </c>
      <c r="O332" s="75"/>
      <c r="P332" s="77">
        <f t="shared" si="13"/>
        <v>1</v>
      </c>
      <c r="Q332" s="78" t="str">
        <f t="shared" si="14"/>
        <v>Stay Long</v>
      </c>
      <c r="R332" s="81">
        <f t="shared" si="9"/>
        <v>6982.5</v>
      </c>
      <c r="S332" s="82">
        <f t="shared" si="16"/>
        <v>-25658.46</v>
      </c>
      <c r="T332" s="50"/>
    </row>
    <row r="333" spans="2:20" x14ac:dyDescent="0.25">
      <c r="B333" s="11">
        <f>'Market Data'!B320</f>
        <v>20010327</v>
      </c>
      <c r="C333" s="2">
        <f>'Market Data'!C320</f>
        <v>7294.5</v>
      </c>
      <c r="D333" s="2">
        <f>'Market Data'!D320</f>
        <v>7505</v>
      </c>
      <c r="E333" s="2">
        <f>'Market Data'!E320</f>
        <v>7275</v>
      </c>
      <c r="F333" s="12">
        <f>'Market Data'!F320</f>
        <v>7495.5</v>
      </c>
      <c r="H333" s="58">
        <f t="shared" si="10"/>
        <v>316</v>
      </c>
      <c r="I333" s="97" t="s">
        <v>54</v>
      </c>
      <c r="J333" s="59" t="str">
        <f t="shared" si="11"/>
        <v>Long</v>
      </c>
      <c r="L333" s="74">
        <f t="shared" si="15"/>
        <v>1</v>
      </c>
      <c r="M333" s="75">
        <f t="shared" si="8"/>
        <v>0</v>
      </c>
      <c r="N333" s="76" t="str">
        <f t="shared" si="12"/>
        <v/>
      </c>
      <c r="O333" s="75"/>
      <c r="P333" s="77">
        <f t="shared" si="13"/>
        <v>1</v>
      </c>
      <c r="Q333" s="78" t="str">
        <f t="shared" si="14"/>
        <v>Stay Long</v>
      </c>
      <c r="R333" s="81">
        <f t="shared" si="9"/>
        <v>5512.5</v>
      </c>
      <c r="S333" s="82">
        <f t="shared" si="16"/>
        <v>-20145.96</v>
      </c>
      <c r="T333" s="50"/>
    </row>
    <row r="334" spans="2:20" x14ac:dyDescent="0.25">
      <c r="B334" s="11">
        <f>'Market Data'!B321</f>
        <v>20010328</v>
      </c>
      <c r="C334" s="2">
        <f>'Market Data'!C321</f>
        <v>7454.5</v>
      </c>
      <c r="D334" s="2">
        <f>'Market Data'!D321</f>
        <v>7466.5</v>
      </c>
      <c r="E334" s="2">
        <f>'Market Data'!E321</f>
        <v>7361.5</v>
      </c>
      <c r="F334" s="12">
        <f>'Market Data'!F321</f>
        <v>7381.5</v>
      </c>
      <c r="H334" s="58">
        <f t="shared" si="10"/>
        <v>317</v>
      </c>
      <c r="I334" s="97" t="s">
        <v>54</v>
      </c>
      <c r="J334" s="59" t="str">
        <f t="shared" si="11"/>
        <v>Long</v>
      </c>
      <c r="L334" s="74">
        <f t="shared" si="15"/>
        <v>1</v>
      </c>
      <c r="M334" s="75">
        <f t="shared" si="8"/>
        <v>0</v>
      </c>
      <c r="N334" s="76" t="str">
        <f t="shared" si="12"/>
        <v/>
      </c>
      <c r="O334" s="75"/>
      <c r="P334" s="77">
        <f t="shared" si="13"/>
        <v>1</v>
      </c>
      <c r="Q334" s="78" t="str">
        <f t="shared" si="14"/>
        <v>Stay Long</v>
      </c>
      <c r="R334" s="81">
        <f t="shared" si="9"/>
        <v>-3990</v>
      </c>
      <c r="S334" s="82">
        <f t="shared" si="16"/>
        <v>-24135.96</v>
      </c>
      <c r="T334" s="50"/>
    </row>
    <row r="335" spans="2:20" x14ac:dyDescent="0.25">
      <c r="B335" s="11">
        <f>'Market Data'!B322</f>
        <v>20010329</v>
      </c>
      <c r="C335" s="2">
        <f>'Market Data'!C322</f>
        <v>7342.5</v>
      </c>
      <c r="D335" s="2">
        <f>'Market Data'!D322</f>
        <v>7463.5</v>
      </c>
      <c r="E335" s="2">
        <f>'Market Data'!E322</f>
        <v>7293</v>
      </c>
      <c r="F335" s="12">
        <f>'Market Data'!F322</f>
        <v>7454.5</v>
      </c>
      <c r="H335" s="58">
        <f t="shared" si="10"/>
        <v>318</v>
      </c>
      <c r="I335" s="97" t="s">
        <v>54</v>
      </c>
      <c r="J335" s="59" t="str">
        <f t="shared" si="11"/>
        <v>Long</v>
      </c>
      <c r="L335" s="74">
        <f t="shared" si="15"/>
        <v>1</v>
      </c>
      <c r="M335" s="75">
        <f t="shared" si="8"/>
        <v>0</v>
      </c>
      <c r="N335" s="76" t="str">
        <f t="shared" si="12"/>
        <v/>
      </c>
      <c r="O335" s="75"/>
      <c r="P335" s="77">
        <f t="shared" si="13"/>
        <v>1</v>
      </c>
      <c r="Q335" s="78" t="str">
        <f t="shared" si="14"/>
        <v>Stay Long</v>
      </c>
      <c r="R335" s="81">
        <f t="shared" si="9"/>
        <v>2555</v>
      </c>
      <c r="S335" s="82">
        <f t="shared" si="16"/>
        <v>-21580.959999999999</v>
      </c>
      <c r="T335" s="50"/>
    </row>
    <row r="336" spans="2:20" x14ac:dyDescent="0.25">
      <c r="B336" s="11">
        <f>'Market Data'!B323</f>
        <v>20010330</v>
      </c>
      <c r="C336" s="2">
        <f>'Market Data'!C323</f>
        <v>7424.5</v>
      </c>
      <c r="D336" s="2">
        <f>'Market Data'!D323</f>
        <v>7524.5</v>
      </c>
      <c r="E336" s="2">
        <f>'Market Data'!E323</f>
        <v>7379.5</v>
      </c>
      <c r="F336" s="12">
        <f>'Market Data'!F323</f>
        <v>7390</v>
      </c>
      <c r="H336" s="58">
        <f t="shared" si="10"/>
        <v>319</v>
      </c>
      <c r="I336" s="97" t="s">
        <v>54</v>
      </c>
      <c r="J336" s="59" t="str">
        <f t="shared" si="11"/>
        <v>Long</v>
      </c>
      <c r="L336" s="74">
        <f t="shared" si="15"/>
        <v>1</v>
      </c>
      <c r="M336" s="75">
        <f t="shared" ref="M336:M399" si="17">$L336-P336</f>
        <v>0</v>
      </c>
      <c r="N336" s="76" t="str">
        <f t="shared" si="12"/>
        <v/>
      </c>
      <c r="O336" s="75"/>
      <c r="P336" s="77">
        <f t="shared" si="13"/>
        <v>1</v>
      </c>
      <c r="Q336" s="78" t="str">
        <f t="shared" si="14"/>
        <v>Stay Long</v>
      </c>
      <c r="R336" s="81">
        <f t="shared" si="9"/>
        <v>-2257.5</v>
      </c>
      <c r="S336" s="82">
        <f t="shared" si="16"/>
        <v>-23838.46</v>
      </c>
      <c r="T336" s="50"/>
    </row>
    <row r="337" spans="2:20" x14ac:dyDescent="0.25">
      <c r="B337" s="11">
        <f>'Market Data'!B324</f>
        <v>20010402</v>
      </c>
      <c r="C337" s="2">
        <f>'Market Data'!C324</f>
        <v>7488.5</v>
      </c>
      <c r="D337" s="2">
        <f>'Market Data'!D324</f>
        <v>7489.5</v>
      </c>
      <c r="E337" s="2">
        <f>'Market Data'!E324</f>
        <v>7276.5</v>
      </c>
      <c r="F337" s="12">
        <f>'Market Data'!F324</f>
        <v>7293.5</v>
      </c>
      <c r="H337" s="58">
        <f t="shared" si="10"/>
        <v>320</v>
      </c>
      <c r="I337" s="97" t="s">
        <v>54</v>
      </c>
      <c r="J337" s="59" t="str">
        <f t="shared" si="11"/>
        <v>Long</v>
      </c>
      <c r="L337" s="74">
        <f t="shared" si="15"/>
        <v>1</v>
      </c>
      <c r="M337" s="75">
        <f t="shared" si="17"/>
        <v>0</v>
      </c>
      <c r="N337" s="76" t="str">
        <f t="shared" si="12"/>
        <v/>
      </c>
      <c r="O337" s="75"/>
      <c r="P337" s="77">
        <f t="shared" ref="P337:P400" si="18">IF($N336="Fill",$L336,$P336)</f>
        <v>1</v>
      </c>
      <c r="Q337" s="78" t="str">
        <f t="shared" si="14"/>
        <v>Stay Long</v>
      </c>
      <c r="R337" s="81">
        <f t="shared" ref="R337:R400" si="19">IF(OR($P336&amp;$L336="01",$P336&amp;$L336="0-1"),(($F337-$C337)*$R$3*$L336)-(ABS($M336)*$R$4),IF(OR($P336&amp;$L336="10",$P336&amp;$L336="-10"),(($C337-$F336)*$R$3*$P336)-(ABS($M336)*$R$4),IF(OR($P336&amp;$L336="1-1",$P336&amp;$L336="-11"),(($C337-$F336)*$R$3*$P336)-(ABS($M336)*$R$4)+(($F337-$C337)*$R$3*$P337),IF(OR($P336&amp;$L336="11",$P336&amp;$L336="-1-1"),(($F337-$F336)*$R$3*$P337),0))))</f>
        <v>-3377.5</v>
      </c>
      <c r="S337" s="82">
        <f t="shared" si="16"/>
        <v>-27215.96</v>
      </c>
      <c r="T337" s="50"/>
    </row>
    <row r="338" spans="2:20" x14ac:dyDescent="0.25">
      <c r="B338" s="11">
        <f>'Market Data'!B325</f>
        <v>20010403</v>
      </c>
      <c r="C338" s="2">
        <f>'Market Data'!C325</f>
        <v>7273.5</v>
      </c>
      <c r="D338" s="2">
        <f>'Market Data'!D325</f>
        <v>7284</v>
      </c>
      <c r="E338" s="2">
        <f>'Market Data'!E325</f>
        <v>7091</v>
      </c>
      <c r="F338" s="12">
        <f>'Market Data'!F325</f>
        <v>7115</v>
      </c>
      <c r="H338" s="58">
        <f t="shared" ref="H338:H401" si="20">ROW()-ROW(H$17)</f>
        <v>321</v>
      </c>
      <c r="I338" s="97" t="s">
        <v>54</v>
      </c>
      <c r="J338" s="59" t="str">
        <f t="shared" ref="J338:J401" si="21">$I$4</f>
        <v>Long</v>
      </c>
      <c r="L338" s="74">
        <f t="shared" si="15"/>
        <v>1</v>
      </c>
      <c r="M338" s="75">
        <f t="shared" si="17"/>
        <v>0</v>
      </c>
      <c r="N338" s="76" t="str">
        <f t="shared" ref="N338:N401" si="22">IF(NOT($M338=0),"Fill","")</f>
        <v/>
      </c>
      <c r="O338" s="75"/>
      <c r="P338" s="77">
        <f t="shared" si="18"/>
        <v>1</v>
      </c>
      <c r="Q338" s="78" t="str">
        <f t="shared" ref="Q338:Q401" si="23">IF($P337&amp;$L337="00","Stay Flat",IF($P337&amp;$L337="01","Go Long",IF($P337&amp;$L337="0-1","Go Short",IF($P337&amp;$L337="-10","Exit Short",IF($P337&amp;$L337="-1-1","Stay Short",IF($P337&amp;$L337="-11","Exit Short, Go Long",IF($P337&amp;$L337="10","Exit Long",IF($P337&amp;$L337="1-1","Exit Long, Go Short",IF($P337&amp;$L337="11","Stay Long","")))))))))</f>
        <v>Stay Long</v>
      </c>
      <c r="R338" s="81">
        <f t="shared" si="19"/>
        <v>-6247.5</v>
      </c>
      <c r="S338" s="82">
        <f t="shared" ref="S338:S401" si="24">S337+R338</f>
        <v>-33463.46</v>
      </c>
      <c r="T338" s="50"/>
    </row>
    <row r="339" spans="2:20" x14ac:dyDescent="0.25">
      <c r="B339" s="11">
        <f>'Market Data'!B326</f>
        <v>20010404</v>
      </c>
      <c r="C339" s="2">
        <f>'Market Data'!C326</f>
        <v>7089.5</v>
      </c>
      <c r="D339" s="2">
        <f>'Market Data'!D326</f>
        <v>7213.5</v>
      </c>
      <c r="E339" s="2">
        <f>'Market Data'!E326</f>
        <v>6962.5</v>
      </c>
      <c r="F339" s="12">
        <f>'Market Data'!F326</f>
        <v>7170</v>
      </c>
      <c r="H339" s="58">
        <f t="shared" si="20"/>
        <v>322</v>
      </c>
      <c r="I339" s="97" t="s">
        <v>54</v>
      </c>
      <c r="J339" s="59" t="str">
        <f t="shared" si="21"/>
        <v>Long</v>
      </c>
      <c r="L339" s="74">
        <f t="shared" ref="L339:L402" si="25">IF($J339="Short",-1,IF($J339="Long",1,0))</f>
        <v>1</v>
      </c>
      <c r="M339" s="75">
        <f t="shared" si="17"/>
        <v>0</v>
      </c>
      <c r="N339" s="76" t="str">
        <f t="shared" si="22"/>
        <v/>
      </c>
      <c r="O339" s="75"/>
      <c r="P339" s="77">
        <f t="shared" si="18"/>
        <v>1</v>
      </c>
      <c r="Q339" s="78" t="str">
        <f t="shared" si="23"/>
        <v>Stay Long</v>
      </c>
      <c r="R339" s="81">
        <f t="shared" si="19"/>
        <v>1925</v>
      </c>
      <c r="S339" s="82">
        <f t="shared" si="24"/>
        <v>-31538.46</v>
      </c>
      <c r="T339" s="50"/>
    </row>
    <row r="340" spans="2:20" x14ac:dyDescent="0.25">
      <c r="B340" s="11">
        <f>'Market Data'!B327</f>
        <v>20010405</v>
      </c>
      <c r="C340" s="2">
        <f>'Market Data'!C327</f>
        <v>7230.5</v>
      </c>
      <c r="D340" s="2">
        <f>'Market Data'!D327</f>
        <v>7367.5</v>
      </c>
      <c r="E340" s="2">
        <f>'Market Data'!E327</f>
        <v>7208.5</v>
      </c>
      <c r="F340" s="12">
        <f>'Market Data'!F327</f>
        <v>7355</v>
      </c>
      <c r="H340" s="58">
        <f t="shared" si="20"/>
        <v>323</v>
      </c>
      <c r="I340" s="97" t="s">
        <v>54</v>
      </c>
      <c r="J340" s="59" t="str">
        <f t="shared" si="21"/>
        <v>Long</v>
      </c>
      <c r="L340" s="74">
        <f t="shared" si="25"/>
        <v>1</v>
      </c>
      <c r="M340" s="75">
        <f t="shared" si="17"/>
        <v>0</v>
      </c>
      <c r="N340" s="76" t="str">
        <f t="shared" si="22"/>
        <v/>
      </c>
      <c r="O340" s="75"/>
      <c r="P340" s="77">
        <f t="shared" si="18"/>
        <v>1</v>
      </c>
      <c r="Q340" s="78" t="str">
        <f t="shared" si="23"/>
        <v>Stay Long</v>
      </c>
      <c r="R340" s="81">
        <f t="shared" si="19"/>
        <v>6475</v>
      </c>
      <c r="S340" s="82">
        <f t="shared" si="24"/>
        <v>-25063.46</v>
      </c>
      <c r="T340" s="50"/>
    </row>
    <row r="341" spans="2:20" x14ac:dyDescent="0.25">
      <c r="B341" s="11">
        <f>'Market Data'!B328</f>
        <v>20010406</v>
      </c>
      <c r="C341" s="2">
        <f>'Market Data'!C328</f>
        <v>7396.5</v>
      </c>
      <c r="D341" s="2">
        <f>'Market Data'!D328</f>
        <v>7398</v>
      </c>
      <c r="E341" s="2">
        <f>'Market Data'!E328</f>
        <v>7230</v>
      </c>
      <c r="F341" s="12">
        <f>'Market Data'!F328</f>
        <v>7270</v>
      </c>
      <c r="H341" s="58">
        <f t="shared" si="20"/>
        <v>324</v>
      </c>
      <c r="I341" s="97" t="s">
        <v>54</v>
      </c>
      <c r="J341" s="59" t="str">
        <f t="shared" si="21"/>
        <v>Long</v>
      </c>
      <c r="L341" s="74">
        <f t="shared" si="25"/>
        <v>1</v>
      </c>
      <c r="M341" s="75">
        <f t="shared" si="17"/>
        <v>0</v>
      </c>
      <c r="N341" s="76" t="str">
        <f t="shared" si="22"/>
        <v/>
      </c>
      <c r="O341" s="75"/>
      <c r="P341" s="77">
        <f t="shared" si="18"/>
        <v>1</v>
      </c>
      <c r="Q341" s="78" t="str">
        <f t="shared" si="23"/>
        <v>Stay Long</v>
      </c>
      <c r="R341" s="81">
        <f t="shared" si="19"/>
        <v>-2975</v>
      </c>
      <c r="S341" s="82">
        <f t="shared" si="24"/>
        <v>-28038.46</v>
      </c>
      <c r="T341" s="50"/>
    </row>
    <row r="342" spans="2:20" x14ac:dyDescent="0.25">
      <c r="B342" s="11">
        <f>'Market Data'!B329</f>
        <v>20010409</v>
      </c>
      <c r="C342" s="2">
        <f>'Market Data'!C329</f>
        <v>7254.5</v>
      </c>
      <c r="D342" s="2">
        <f>'Market Data'!D329</f>
        <v>7394</v>
      </c>
      <c r="E342" s="2">
        <f>'Market Data'!E329</f>
        <v>7251.5</v>
      </c>
      <c r="F342" s="12">
        <f>'Market Data'!F329</f>
        <v>7361.5</v>
      </c>
      <c r="H342" s="58">
        <f t="shared" si="20"/>
        <v>325</v>
      </c>
      <c r="I342" s="97" t="s">
        <v>54</v>
      </c>
      <c r="J342" s="59" t="str">
        <f t="shared" si="21"/>
        <v>Long</v>
      </c>
      <c r="L342" s="74">
        <f t="shared" si="25"/>
        <v>1</v>
      </c>
      <c r="M342" s="75">
        <f t="shared" si="17"/>
        <v>0</v>
      </c>
      <c r="N342" s="76" t="str">
        <f t="shared" si="22"/>
        <v/>
      </c>
      <c r="O342" s="75"/>
      <c r="P342" s="77">
        <f t="shared" si="18"/>
        <v>1</v>
      </c>
      <c r="Q342" s="78" t="str">
        <f t="shared" si="23"/>
        <v>Stay Long</v>
      </c>
      <c r="R342" s="81">
        <f t="shared" si="19"/>
        <v>3202.5</v>
      </c>
      <c r="S342" s="82">
        <f t="shared" si="24"/>
        <v>-24835.96</v>
      </c>
      <c r="T342" s="50"/>
    </row>
    <row r="343" spans="2:20" x14ac:dyDescent="0.25">
      <c r="B343" s="11">
        <f>'Market Data'!B330</f>
        <v>20010410</v>
      </c>
      <c r="C343" s="2">
        <f>'Market Data'!C330</f>
        <v>7372</v>
      </c>
      <c r="D343" s="2">
        <f>'Market Data'!D330</f>
        <v>7494.5</v>
      </c>
      <c r="E343" s="2">
        <f>'Market Data'!E330</f>
        <v>7365.5</v>
      </c>
      <c r="F343" s="12">
        <f>'Market Data'!F330</f>
        <v>7465</v>
      </c>
      <c r="H343" s="58">
        <f t="shared" si="20"/>
        <v>326</v>
      </c>
      <c r="I343" s="97" t="s">
        <v>54</v>
      </c>
      <c r="J343" s="59" t="str">
        <f t="shared" si="21"/>
        <v>Long</v>
      </c>
      <c r="L343" s="74">
        <f t="shared" si="25"/>
        <v>1</v>
      </c>
      <c r="M343" s="75">
        <f t="shared" si="17"/>
        <v>0</v>
      </c>
      <c r="N343" s="76" t="str">
        <f t="shared" si="22"/>
        <v/>
      </c>
      <c r="O343" s="75"/>
      <c r="P343" s="77">
        <f t="shared" si="18"/>
        <v>1</v>
      </c>
      <c r="Q343" s="78" t="str">
        <f t="shared" si="23"/>
        <v>Stay Long</v>
      </c>
      <c r="R343" s="81">
        <f t="shared" si="19"/>
        <v>3622.5</v>
      </c>
      <c r="S343" s="82">
        <f t="shared" si="24"/>
        <v>-21213.46</v>
      </c>
      <c r="T343" s="50"/>
    </row>
    <row r="344" spans="2:20" x14ac:dyDescent="0.25">
      <c r="B344" s="11">
        <f>'Market Data'!B331</f>
        <v>20010411</v>
      </c>
      <c r="C344" s="2">
        <f>'Market Data'!C331</f>
        <v>7454.5</v>
      </c>
      <c r="D344" s="2">
        <f>'Market Data'!D331</f>
        <v>7594.5</v>
      </c>
      <c r="E344" s="2">
        <f>'Market Data'!E331</f>
        <v>7449.5</v>
      </c>
      <c r="F344" s="12">
        <f>'Market Data'!F331</f>
        <v>7522.5</v>
      </c>
      <c r="H344" s="58">
        <f t="shared" si="20"/>
        <v>327</v>
      </c>
      <c r="I344" s="97" t="s">
        <v>54</v>
      </c>
      <c r="J344" s="59" t="str">
        <f t="shared" si="21"/>
        <v>Long</v>
      </c>
      <c r="L344" s="74">
        <f t="shared" si="25"/>
        <v>1</v>
      </c>
      <c r="M344" s="75">
        <f t="shared" si="17"/>
        <v>0</v>
      </c>
      <c r="N344" s="76" t="str">
        <f t="shared" si="22"/>
        <v/>
      </c>
      <c r="O344" s="75"/>
      <c r="P344" s="77">
        <f t="shared" si="18"/>
        <v>1</v>
      </c>
      <c r="Q344" s="78" t="str">
        <f t="shared" si="23"/>
        <v>Stay Long</v>
      </c>
      <c r="R344" s="81">
        <f t="shared" si="19"/>
        <v>2012.5</v>
      </c>
      <c r="S344" s="82">
        <f t="shared" si="24"/>
        <v>-19200.96</v>
      </c>
      <c r="T344" s="50"/>
    </row>
    <row r="345" spans="2:20" x14ac:dyDescent="0.25">
      <c r="B345" s="11">
        <f>'Market Data'!B332</f>
        <v>20010412</v>
      </c>
      <c r="C345" s="2">
        <f>'Market Data'!C332</f>
        <v>7543.5</v>
      </c>
      <c r="D345" s="2">
        <f>'Market Data'!D332</f>
        <v>7607.5</v>
      </c>
      <c r="E345" s="2">
        <f>'Market Data'!E332</f>
        <v>7487.5</v>
      </c>
      <c r="F345" s="12">
        <f>'Market Data'!F332</f>
        <v>7599.5</v>
      </c>
      <c r="H345" s="58">
        <f t="shared" si="20"/>
        <v>328</v>
      </c>
      <c r="I345" s="97" t="s">
        <v>54</v>
      </c>
      <c r="J345" s="59" t="str">
        <f t="shared" si="21"/>
        <v>Long</v>
      </c>
      <c r="L345" s="74">
        <f t="shared" si="25"/>
        <v>1</v>
      </c>
      <c r="M345" s="75">
        <f t="shared" si="17"/>
        <v>0</v>
      </c>
      <c r="N345" s="76" t="str">
        <f t="shared" si="22"/>
        <v/>
      </c>
      <c r="O345" s="75"/>
      <c r="P345" s="77">
        <f t="shared" si="18"/>
        <v>1</v>
      </c>
      <c r="Q345" s="78" t="str">
        <f t="shared" si="23"/>
        <v>Stay Long</v>
      </c>
      <c r="R345" s="81">
        <f t="shared" si="19"/>
        <v>2695</v>
      </c>
      <c r="S345" s="82">
        <f t="shared" si="24"/>
        <v>-16505.96</v>
      </c>
      <c r="T345" s="50"/>
    </row>
    <row r="346" spans="2:20" x14ac:dyDescent="0.25">
      <c r="B346" s="11">
        <f>'Market Data'!B333</f>
        <v>20010417</v>
      </c>
      <c r="C346" s="2">
        <f>'Market Data'!C333</f>
        <v>7502.5</v>
      </c>
      <c r="D346" s="2">
        <f>'Market Data'!D333</f>
        <v>7543</v>
      </c>
      <c r="E346" s="2">
        <f>'Market Data'!E333</f>
        <v>7406.5</v>
      </c>
      <c r="F346" s="12">
        <f>'Market Data'!F333</f>
        <v>7507</v>
      </c>
      <c r="H346" s="58">
        <f t="shared" si="20"/>
        <v>329</v>
      </c>
      <c r="I346" s="97" t="s">
        <v>54</v>
      </c>
      <c r="J346" s="59" t="str">
        <f t="shared" si="21"/>
        <v>Long</v>
      </c>
      <c r="L346" s="74">
        <f t="shared" si="25"/>
        <v>1</v>
      </c>
      <c r="M346" s="75">
        <f t="shared" si="17"/>
        <v>0</v>
      </c>
      <c r="N346" s="76" t="str">
        <f t="shared" si="22"/>
        <v/>
      </c>
      <c r="O346" s="75"/>
      <c r="P346" s="77">
        <f t="shared" si="18"/>
        <v>1</v>
      </c>
      <c r="Q346" s="78" t="str">
        <f t="shared" si="23"/>
        <v>Stay Long</v>
      </c>
      <c r="R346" s="81">
        <f t="shared" si="19"/>
        <v>-3237.5</v>
      </c>
      <c r="S346" s="82">
        <f t="shared" si="24"/>
        <v>-19743.46</v>
      </c>
      <c r="T346" s="50"/>
    </row>
    <row r="347" spans="2:20" x14ac:dyDescent="0.25">
      <c r="B347" s="11">
        <f>'Market Data'!B334</f>
        <v>20010418</v>
      </c>
      <c r="C347" s="2">
        <f>'Market Data'!C334</f>
        <v>7622.5</v>
      </c>
      <c r="D347" s="2">
        <f>'Market Data'!D334</f>
        <v>7778.5</v>
      </c>
      <c r="E347" s="2">
        <f>'Market Data'!E334</f>
        <v>7608.5</v>
      </c>
      <c r="F347" s="12">
        <f>'Market Data'!F334</f>
        <v>7752.5</v>
      </c>
      <c r="H347" s="58">
        <f t="shared" si="20"/>
        <v>330</v>
      </c>
      <c r="I347" s="97" t="s">
        <v>54</v>
      </c>
      <c r="J347" s="59" t="str">
        <f t="shared" si="21"/>
        <v>Long</v>
      </c>
      <c r="L347" s="74">
        <f t="shared" si="25"/>
        <v>1</v>
      </c>
      <c r="M347" s="75">
        <f t="shared" si="17"/>
        <v>0</v>
      </c>
      <c r="N347" s="76" t="str">
        <f t="shared" si="22"/>
        <v/>
      </c>
      <c r="O347" s="75"/>
      <c r="P347" s="77">
        <f t="shared" si="18"/>
        <v>1</v>
      </c>
      <c r="Q347" s="78" t="str">
        <f t="shared" si="23"/>
        <v>Stay Long</v>
      </c>
      <c r="R347" s="81">
        <f t="shared" si="19"/>
        <v>8592.5</v>
      </c>
      <c r="S347" s="82">
        <f t="shared" si="24"/>
        <v>-11150.96</v>
      </c>
      <c r="T347" s="50"/>
    </row>
    <row r="348" spans="2:20" x14ac:dyDescent="0.25">
      <c r="B348" s="11">
        <f>'Market Data'!B335</f>
        <v>20010419</v>
      </c>
      <c r="C348" s="2">
        <f>'Market Data'!C335</f>
        <v>7759.5</v>
      </c>
      <c r="D348" s="2">
        <f>'Market Data'!D335</f>
        <v>7767.5</v>
      </c>
      <c r="E348" s="2">
        <f>'Market Data'!E335</f>
        <v>7686</v>
      </c>
      <c r="F348" s="12">
        <f>'Market Data'!F335</f>
        <v>7760.5</v>
      </c>
      <c r="H348" s="58">
        <f t="shared" si="20"/>
        <v>331</v>
      </c>
      <c r="I348" s="97" t="s">
        <v>54</v>
      </c>
      <c r="J348" s="59" t="str">
        <f t="shared" si="21"/>
        <v>Long</v>
      </c>
      <c r="L348" s="74">
        <f t="shared" si="25"/>
        <v>1</v>
      </c>
      <c r="M348" s="75">
        <f t="shared" si="17"/>
        <v>0</v>
      </c>
      <c r="N348" s="76" t="str">
        <f t="shared" si="22"/>
        <v/>
      </c>
      <c r="O348" s="75"/>
      <c r="P348" s="77">
        <f t="shared" si="18"/>
        <v>1</v>
      </c>
      <c r="Q348" s="78" t="str">
        <f t="shared" si="23"/>
        <v>Stay Long</v>
      </c>
      <c r="R348" s="81">
        <f t="shared" si="19"/>
        <v>280</v>
      </c>
      <c r="S348" s="82">
        <f t="shared" si="24"/>
        <v>-10870.96</v>
      </c>
      <c r="T348" s="50"/>
    </row>
    <row r="349" spans="2:20" x14ac:dyDescent="0.25">
      <c r="B349" s="11">
        <f>'Market Data'!B336</f>
        <v>20010420</v>
      </c>
      <c r="C349" s="2">
        <f>'Market Data'!C336</f>
        <v>7776.5</v>
      </c>
      <c r="D349" s="2">
        <f>'Market Data'!D336</f>
        <v>7783.5</v>
      </c>
      <c r="E349" s="2">
        <f>'Market Data'!E336</f>
        <v>7679</v>
      </c>
      <c r="F349" s="12">
        <f>'Market Data'!F336</f>
        <v>7698.5</v>
      </c>
      <c r="H349" s="58">
        <f t="shared" si="20"/>
        <v>332</v>
      </c>
      <c r="I349" s="97" t="s">
        <v>54</v>
      </c>
      <c r="J349" s="59" t="str">
        <f t="shared" si="21"/>
        <v>Long</v>
      </c>
      <c r="L349" s="74">
        <f t="shared" si="25"/>
        <v>1</v>
      </c>
      <c r="M349" s="75">
        <f t="shared" si="17"/>
        <v>0</v>
      </c>
      <c r="N349" s="76" t="str">
        <f t="shared" si="22"/>
        <v/>
      </c>
      <c r="O349" s="75"/>
      <c r="P349" s="77">
        <f t="shared" si="18"/>
        <v>1</v>
      </c>
      <c r="Q349" s="78" t="str">
        <f t="shared" si="23"/>
        <v>Stay Long</v>
      </c>
      <c r="R349" s="81">
        <f t="shared" si="19"/>
        <v>-2170</v>
      </c>
      <c r="S349" s="82">
        <f t="shared" si="24"/>
        <v>-13040.96</v>
      </c>
      <c r="T349" s="50"/>
    </row>
    <row r="350" spans="2:20" x14ac:dyDescent="0.25">
      <c r="B350" s="11">
        <f>'Market Data'!B337</f>
        <v>20010423</v>
      </c>
      <c r="C350" s="2">
        <f>'Market Data'!C337</f>
        <v>7694.5</v>
      </c>
      <c r="D350" s="2">
        <f>'Market Data'!D337</f>
        <v>7696.5</v>
      </c>
      <c r="E350" s="2">
        <f>'Market Data'!E337</f>
        <v>7610</v>
      </c>
      <c r="F350" s="12">
        <f>'Market Data'!F337</f>
        <v>7631.5</v>
      </c>
      <c r="H350" s="58">
        <f t="shared" si="20"/>
        <v>333</v>
      </c>
      <c r="I350" s="97" t="s">
        <v>54</v>
      </c>
      <c r="J350" s="59" t="str">
        <f t="shared" si="21"/>
        <v>Long</v>
      </c>
      <c r="L350" s="74">
        <f t="shared" si="25"/>
        <v>1</v>
      </c>
      <c r="M350" s="75">
        <f t="shared" si="17"/>
        <v>0</v>
      </c>
      <c r="N350" s="76" t="str">
        <f t="shared" si="22"/>
        <v/>
      </c>
      <c r="O350" s="75"/>
      <c r="P350" s="77">
        <f t="shared" si="18"/>
        <v>1</v>
      </c>
      <c r="Q350" s="78" t="str">
        <f t="shared" si="23"/>
        <v>Stay Long</v>
      </c>
      <c r="R350" s="81">
        <f t="shared" si="19"/>
        <v>-2345</v>
      </c>
      <c r="S350" s="82">
        <f t="shared" si="24"/>
        <v>-15385.96</v>
      </c>
      <c r="T350" s="50"/>
    </row>
    <row r="351" spans="2:20" x14ac:dyDescent="0.25">
      <c r="B351" s="11">
        <f>'Market Data'!B338</f>
        <v>20010424</v>
      </c>
      <c r="C351" s="2">
        <f>'Market Data'!C338</f>
        <v>7639.5</v>
      </c>
      <c r="D351" s="2">
        <f>'Market Data'!D338</f>
        <v>7745</v>
      </c>
      <c r="E351" s="2">
        <f>'Market Data'!E338</f>
        <v>7634.5</v>
      </c>
      <c r="F351" s="12">
        <f>'Market Data'!F338</f>
        <v>7716.5</v>
      </c>
      <c r="H351" s="58">
        <f t="shared" si="20"/>
        <v>334</v>
      </c>
      <c r="I351" s="97" t="s">
        <v>54</v>
      </c>
      <c r="J351" s="59" t="str">
        <f t="shared" si="21"/>
        <v>Long</v>
      </c>
      <c r="L351" s="74">
        <f t="shared" si="25"/>
        <v>1</v>
      </c>
      <c r="M351" s="75">
        <f t="shared" si="17"/>
        <v>0</v>
      </c>
      <c r="N351" s="76" t="str">
        <f t="shared" si="22"/>
        <v/>
      </c>
      <c r="O351" s="75"/>
      <c r="P351" s="77">
        <f t="shared" si="18"/>
        <v>1</v>
      </c>
      <c r="Q351" s="78" t="str">
        <f t="shared" si="23"/>
        <v>Stay Long</v>
      </c>
      <c r="R351" s="81">
        <f t="shared" si="19"/>
        <v>2975</v>
      </c>
      <c r="S351" s="82">
        <f t="shared" si="24"/>
        <v>-12410.96</v>
      </c>
      <c r="T351" s="50"/>
    </row>
    <row r="352" spans="2:20" x14ac:dyDescent="0.25">
      <c r="B352" s="11">
        <f>'Market Data'!B339</f>
        <v>20010425</v>
      </c>
      <c r="C352" s="2">
        <f>'Market Data'!C339</f>
        <v>7665.5</v>
      </c>
      <c r="D352" s="2">
        <f>'Market Data'!D339</f>
        <v>7726.5</v>
      </c>
      <c r="E352" s="2">
        <f>'Market Data'!E339</f>
        <v>7641.5</v>
      </c>
      <c r="F352" s="12">
        <f>'Market Data'!F339</f>
        <v>7720</v>
      </c>
      <c r="H352" s="58">
        <f t="shared" si="20"/>
        <v>335</v>
      </c>
      <c r="I352" s="97" t="s">
        <v>54</v>
      </c>
      <c r="J352" s="59" t="str">
        <f t="shared" si="21"/>
        <v>Long</v>
      </c>
      <c r="L352" s="74">
        <f t="shared" si="25"/>
        <v>1</v>
      </c>
      <c r="M352" s="75">
        <f t="shared" si="17"/>
        <v>0</v>
      </c>
      <c r="N352" s="76" t="str">
        <f t="shared" si="22"/>
        <v/>
      </c>
      <c r="O352" s="75"/>
      <c r="P352" s="77">
        <f t="shared" si="18"/>
        <v>1</v>
      </c>
      <c r="Q352" s="78" t="str">
        <f t="shared" si="23"/>
        <v>Stay Long</v>
      </c>
      <c r="R352" s="81">
        <f t="shared" si="19"/>
        <v>122.5</v>
      </c>
      <c r="S352" s="82">
        <f t="shared" si="24"/>
        <v>-12288.46</v>
      </c>
      <c r="T352" s="50"/>
    </row>
    <row r="353" spans="2:20" x14ac:dyDescent="0.25">
      <c r="B353" s="11">
        <f>'Market Data'!B340</f>
        <v>20010426</v>
      </c>
      <c r="C353" s="2">
        <f>'Market Data'!C340</f>
        <v>7722.5</v>
      </c>
      <c r="D353" s="2">
        <f>'Market Data'!D340</f>
        <v>7749.5</v>
      </c>
      <c r="E353" s="2">
        <f>'Market Data'!E340</f>
        <v>7637.5</v>
      </c>
      <c r="F353" s="12">
        <f>'Market Data'!F340</f>
        <v>7731.5</v>
      </c>
      <c r="H353" s="58">
        <f t="shared" si="20"/>
        <v>336</v>
      </c>
      <c r="I353" s="97" t="s">
        <v>54</v>
      </c>
      <c r="J353" s="59" t="str">
        <f t="shared" si="21"/>
        <v>Long</v>
      </c>
      <c r="L353" s="74">
        <f t="shared" si="25"/>
        <v>1</v>
      </c>
      <c r="M353" s="75">
        <f t="shared" si="17"/>
        <v>0</v>
      </c>
      <c r="N353" s="76" t="str">
        <f t="shared" si="22"/>
        <v/>
      </c>
      <c r="O353" s="75"/>
      <c r="P353" s="77">
        <f t="shared" si="18"/>
        <v>1</v>
      </c>
      <c r="Q353" s="78" t="str">
        <f t="shared" si="23"/>
        <v>Stay Long</v>
      </c>
      <c r="R353" s="81">
        <f t="shared" si="19"/>
        <v>402.5</v>
      </c>
      <c r="S353" s="82">
        <f t="shared" si="24"/>
        <v>-11885.96</v>
      </c>
      <c r="T353" s="50"/>
    </row>
    <row r="354" spans="2:20" x14ac:dyDescent="0.25">
      <c r="B354" s="11">
        <f>'Market Data'!B341</f>
        <v>20010427</v>
      </c>
      <c r="C354" s="2">
        <f>'Market Data'!C341</f>
        <v>7680.5</v>
      </c>
      <c r="D354" s="2">
        <f>'Market Data'!D341</f>
        <v>7777.5</v>
      </c>
      <c r="E354" s="2">
        <f>'Market Data'!E341</f>
        <v>7654.5</v>
      </c>
      <c r="F354" s="12">
        <f>'Market Data'!F341</f>
        <v>7758.5</v>
      </c>
      <c r="H354" s="58">
        <f t="shared" si="20"/>
        <v>337</v>
      </c>
      <c r="I354" s="97" t="s">
        <v>54</v>
      </c>
      <c r="J354" s="59" t="str">
        <f t="shared" si="21"/>
        <v>Long</v>
      </c>
      <c r="L354" s="74">
        <f t="shared" si="25"/>
        <v>1</v>
      </c>
      <c r="M354" s="75">
        <f t="shared" si="17"/>
        <v>0</v>
      </c>
      <c r="N354" s="76" t="str">
        <f t="shared" si="22"/>
        <v/>
      </c>
      <c r="O354" s="75"/>
      <c r="P354" s="77">
        <f t="shared" si="18"/>
        <v>1</v>
      </c>
      <c r="Q354" s="78" t="str">
        <f t="shared" si="23"/>
        <v>Stay Long</v>
      </c>
      <c r="R354" s="81">
        <f t="shared" si="19"/>
        <v>945</v>
      </c>
      <c r="S354" s="82">
        <f t="shared" si="24"/>
        <v>-10940.96</v>
      </c>
      <c r="T354" s="50"/>
    </row>
    <row r="355" spans="2:20" x14ac:dyDescent="0.25">
      <c r="B355" s="11">
        <f>'Market Data'!B342</f>
        <v>20010430</v>
      </c>
      <c r="C355" s="2">
        <f>'Market Data'!C342</f>
        <v>7774.5</v>
      </c>
      <c r="D355" s="2">
        <f>'Market Data'!D342</f>
        <v>7860</v>
      </c>
      <c r="E355" s="2">
        <f>'Market Data'!E342</f>
        <v>7764.5</v>
      </c>
      <c r="F355" s="12">
        <f>'Market Data'!F342</f>
        <v>7844.5</v>
      </c>
      <c r="H355" s="58">
        <f t="shared" si="20"/>
        <v>338</v>
      </c>
      <c r="I355" s="97" t="s">
        <v>54</v>
      </c>
      <c r="J355" s="59" t="str">
        <f t="shared" si="21"/>
        <v>Long</v>
      </c>
      <c r="L355" s="74">
        <f t="shared" si="25"/>
        <v>1</v>
      </c>
      <c r="M355" s="75">
        <f t="shared" si="17"/>
        <v>0</v>
      </c>
      <c r="N355" s="76" t="str">
        <f t="shared" si="22"/>
        <v/>
      </c>
      <c r="O355" s="75"/>
      <c r="P355" s="77">
        <f t="shared" si="18"/>
        <v>1</v>
      </c>
      <c r="Q355" s="78" t="str">
        <f t="shared" si="23"/>
        <v>Stay Long</v>
      </c>
      <c r="R355" s="81">
        <f t="shared" si="19"/>
        <v>3010</v>
      </c>
      <c r="S355" s="82">
        <f t="shared" si="24"/>
        <v>-7930.9599999999991</v>
      </c>
      <c r="T355" s="50"/>
    </row>
    <row r="356" spans="2:20" x14ac:dyDescent="0.25">
      <c r="B356" s="11">
        <f>'Market Data'!B343</f>
        <v>20010502</v>
      </c>
      <c r="C356" s="2">
        <f>'Market Data'!C343</f>
        <v>7859.5</v>
      </c>
      <c r="D356" s="2">
        <f>'Market Data'!D343</f>
        <v>7868</v>
      </c>
      <c r="E356" s="2">
        <f>'Market Data'!E343</f>
        <v>7771</v>
      </c>
      <c r="F356" s="12">
        <f>'Market Data'!F343</f>
        <v>7809</v>
      </c>
      <c r="H356" s="58">
        <f t="shared" si="20"/>
        <v>339</v>
      </c>
      <c r="I356" s="97" t="s">
        <v>54</v>
      </c>
      <c r="J356" s="59" t="str">
        <f t="shared" si="21"/>
        <v>Long</v>
      </c>
      <c r="L356" s="74">
        <f t="shared" si="25"/>
        <v>1</v>
      </c>
      <c r="M356" s="75">
        <f t="shared" si="17"/>
        <v>0</v>
      </c>
      <c r="N356" s="76" t="str">
        <f t="shared" si="22"/>
        <v/>
      </c>
      <c r="O356" s="75"/>
      <c r="P356" s="77">
        <f t="shared" si="18"/>
        <v>1</v>
      </c>
      <c r="Q356" s="78" t="str">
        <f t="shared" si="23"/>
        <v>Stay Long</v>
      </c>
      <c r="R356" s="81">
        <f t="shared" si="19"/>
        <v>-1242.5</v>
      </c>
      <c r="S356" s="82">
        <f t="shared" si="24"/>
        <v>-9173.4599999999991</v>
      </c>
      <c r="T356" s="50"/>
    </row>
    <row r="357" spans="2:20" x14ac:dyDescent="0.25">
      <c r="B357" s="11">
        <f>'Market Data'!B344</f>
        <v>20010503</v>
      </c>
      <c r="C357" s="2">
        <f>'Market Data'!C344</f>
        <v>7819.5</v>
      </c>
      <c r="D357" s="2">
        <f>'Market Data'!D344</f>
        <v>7828.5</v>
      </c>
      <c r="E357" s="2">
        <f>'Market Data'!E344</f>
        <v>7643.5</v>
      </c>
      <c r="F357" s="12">
        <f>'Market Data'!F344</f>
        <v>7655.5</v>
      </c>
      <c r="H357" s="58">
        <f t="shared" si="20"/>
        <v>340</v>
      </c>
      <c r="I357" s="97" t="s">
        <v>54</v>
      </c>
      <c r="J357" s="59" t="str">
        <f t="shared" si="21"/>
        <v>Long</v>
      </c>
      <c r="L357" s="74">
        <f t="shared" si="25"/>
        <v>1</v>
      </c>
      <c r="M357" s="75">
        <f t="shared" si="17"/>
        <v>0</v>
      </c>
      <c r="N357" s="76" t="str">
        <f t="shared" si="22"/>
        <v/>
      </c>
      <c r="O357" s="75"/>
      <c r="P357" s="77">
        <f t="shared" si="18"/>
        <v>1</v>
      </c>
      <c r="Q357" s="78" t="str">
        <f t="shared" si="23"/>
        <v>Stay Long</v>
      </c>
      <c r="R357" s="81">
        <f t="shared" si="19"/>
        <v>-5372.5</v>
      </c>
      <c r="S357" s="82">
        <f t="shared" si="24"/>
        <v>-14545.96</v>
      </c>
      <c r="T357" s="50"/>
    </row>
    <row r="358" spans="2:20" x14ac:dyDescent="0.25">
      <c r="B358" s="11">
        <f>'Market Data'!B345</f>
        <v>20010504</v>
      </c>
      <c r="C358" s="2">
        <f>'Market Data'!C345</f>
        <v>7664.5</v>
      </c>
      <c r="D358" s="2">
        <f>'Market Data'!D345</f>
        <v>7727</v>
      </c>
      <c r="E358" s="2">
        <f>'Market Data'!E345</f>
        <v>7585</v>
      </c>
      <c r="F358" s="12">
        <f>'Market Data'!F345</f>
        <v>7724</v>
      </c>
      <c r="H358" s="58">
        <f t="shared" si="20"/>
        <v>341</v>
      </c>
      <c r="I358" s="97" t="s">
        <v>54</v>
      </c>
      <c r="J358" s="59" t="str">
        <f t="shared" si="21"/>
        <v>Long</v>
      </c>
      <c r="L358" s="74">
        <f t="shared" si="25"/>
        <v>1</v>
      </c>
      <c r="M358" s="75">
        <f t="shared" si="17"/>
        <v>0</v>
      </c>
      <c r="N358" s="76" t="str">
        <f t="shared" si="22"/>
        <v/>
      </c>
      <c r="O358" s="75"/>
      <c r="P358" s="77">
        <f t="shared" si="18"/>
        <v>1</v>
      </c>
      <c r="Q358" s="78" t="str">
        <f t="shared" si="23"/>
        <v>Stay Long</v>
      </c>
      <c r="R358" s="81">
        <f t="shared" si="19"/>
        <v>2397.5</v>
      </c>
      <c r="S358" s="82">
        <f t="shared" si="24"/>
        <v>-12148.46</v>
      </c>
      <c r="T358" s="50"/>
    </row>
    <row r="359" spans="2:20" x14ac:dyDescent="0.25">
      <c r="B359" s="11">
        <f>'Market Data'!B346</f>
        <v>20010507</v>
      </c>
      <c r="C359" s="2">
        <f>'Market Data'!C346</f>
        <v>7738.5</v>
      </c>
      <c r="D359" s="2">
        <f>'Market Data'!D346</f>
        <v>7777.5</v>
      </c>
      <c r="E359" s="2">
        <f>'Market Data'!E346</f>
        <v>7678</v>
      </c>
      <c r="F359" s="12">
        <f>'Market Data'!F346</f>
        <v>7703.5</v>
      </c>
      <c r="H359" s="58">
        <f t="shared" si="20"/>
        <v>342</v>
      </c>
      <c r="I359" s="97" t="s">
        <v>54</v>
      </c>
      <c r="J359" s="59" t="str">
        <f t="shared" si="21"/>
        <v>Long</v>
      </c>
      <c r="L359" s="74">
        <f t="shared" si="25"/>
        <v>1</v>
      </c>
      <c r="M359" s="75">
        <f t="shared" si="17"/>
        <v>0</v>
      </c>
      <c r="N359" s="76" t="str">
        <f t="shared" si="22"/>
        <v/>
      </c>
      <c r="O359" s="75"/>
      <c r="P359" s="77">
        <f t="shared" si="18"/>
        <v>1</v>
      </c>
      <c r="Q359" s="78" t="str">
        <f t="shared" si="23"/>
        <v>Stay Long</v>
      </c>
      <c r="R359" s="81">
        <f t="shared" si="19"/>
        <v>-717.5</v>
      </c>
      <c r="S359" s="82">
        <f t="shared" si="24"/>
        <v>-12865.96</v>
      </c>
      <c r="T359" s="50"/>
    </row>
    <row r="360" spans="2:20" x14ac:dyDescent="0.25">
      <c r="B360" s="11">
        <f>'Market Data'!B347</f>
        <v>20010508</v>
      </c>
      <c r="C360" s="2">
        <f>'Market Data'!C347</f>
        <v>7684.5</v>
      </c>
      <c r="D360" s="2">
        <f>'Market Data'!D347</f>
        <v>7758.5</v>
      </c>
      <c r="E360" s="2">
        <f>'Market Data'!E347</f>
        <v>7653</v>
      </c>
      <c r="F360" s="12">
        <f>'Market Data'!F347</f>
        <v>7689.5</v>
      </c>
      <c r="H360" s="58">
        <f t="shared" si="20"/>
        <v>343</v>
      </c>
      <c r="I360" s="97" t="s">
        <v>54</v>
      </c>
      <c r="J360" s="59" t="str">
        <f t="shared" si="21"/>
        <v>Long</v>
      </c>
      <c r="L360" s="74">
        <f t="shared" si="25"/>
        <v>1</v>
      </c>
      <c r="M360" s="75">
        <f t="shared" si="17"/>
        <v>0</v>
      </c>
      <c r="N360" s="76" t="str">
        <f t="shared" si="22"/>
        <v/>
      </c>
      <c r="O360" s="75"/>
      <c r="P360" s="77">
        <f t="shared" si="18"/>
        <v>1</v>
      </c>
      <c r="Q360" s="78" t="str">
        <f t="shared" si="23"/>
        <v>Stay Long</v>
      </c>
      <c r="R360" s="81">
        <f t="shared" si="19"/>
        <v>-490</v>
      </c>
      <c r="S360" s="82">
        <f t="shared" si="24"/>
        <v>-13355.96</v>
      </c>
      <c r="T360" s="50"/>
    </row>
    <row r="361" spans="2:20" x14ac:dyDescent="0.25">
      <c r="B361" s="11">
        <f>'Market Data'!B348</f>
        <v>20010509</v>
      </c>
      <c r="C361" s="2">
        <f>'Market Data'!C348</f>
        <v>7659.5</v>
      </c>
      <c r="D361" s="2">
        <f>'Market Data'!D348</f>
        <v>7678.5</v>
      </c>
      <c r="E361" s="2">
        <f>'Market Data'!E348</f>
        <v>7604.5</v>
      </c>
      <c r="F361" s="12">
        <f>'Market Data'!F348</f>
        <v>7642.5</v>
      </c>
      <c r="H361" s="58">
        <f t="shared" si="20"/>
        <v>344</v>
      </c>
      <c r="I361" s="97" t="s">
        <v>54</v>
      </c>
      <c r="J361" s="59" t="str">
        <f t="shared" si="21"/>
        <v>Long</v>
      </c>
      <c r="L361" s="74">
        <f t="shared" si="25"/>
        <v>1</v>
      </c>
      <c r="M361" s="75">
        <f t="shared" si="17"/>
        <v>0</v>
      </c>
      <c r="N361" s="76" t="str">
        <f t="shared" si="22"/>
        <v/>
      </c>
      <c r="O361" s="75"/>
      <c r="P361" s="77">
        <f t="shared" si="18"/>
        <v>1</v>
      </c>
      <c r="Q361" s="78" t="str">
        <f t="shared" si="23"/>
        <v>Stay Long</v>
      </c>
      <c r="R361" s="81">
        <f t="shared" si="19"/>
        <v>-1645</v>
      </c>
      <c r="S361" s="82">
        <f t="shared" si="24"/>
        <v>-15000.96</v>
      </c>
      <c r="T361" s="50"/>
    </row>
    <row r="362" spans="2:20" x14ac:dyDescent="0.25">
      <c r="B362" s="11">
        <f>'Market Data'!B349</f>
        <v>20010510</v>
      </c>
      <c r="C362" s="2">
        <f>'Market Data'!C349</f>
        <v>7655</v>
      </c>
      <c r="D362" s="2">
        <f>'Market Data'!D349</f>
        <v>7800.5</v>
      </c>
      <c r="E362" s="2">
        <f>'Market Data'!E349</f>
        <v>7655</v>
      </c>
      <c r="F362" s="12">
        <f>'Market Data'!F349</f>
        <v>7756.5</v>
      </c>
      <c r="H362" s="58">
        <f t="shared" si="20"/>
        <v>345</v>
      </c>
      <c r="I362" s="97" t="s">
        <v>54</v>
      </c>
      <c r="J362" s="59" t="str">
        <f t="shared" si="21"/>
        <v>Long</v>
      </c>
      <c r="L362" s="74">
        <f t="shared" si="25"/>
        <v>1</v>
      </c>
      <c r="M362" s="75">
        <f t="shared" si="17"/>
        <v>0</v>
      </c>
      <c r="N362" s="76" t="str">
        <f t="shared" si="22"/>
        <v/>
      </c>
      <c r="O362" s="75"/>
      <c r="P362" s="77">
        <f t="shared" si="18"/>
        <v>1</v>
      </c>
      <c r="Q362" s="78" t="str">
        <f t="shared" si="23"/>
        <v>Stay Long</v>
      </c>
      <c r="R362" s="81">
        <f t="shared" si="19"/>
        <v>3990</v>
      </c>
      <c r="S362" s="82">
        <f t="shared" si="24"/>
        <v>-11010.96</v>
      </c>
      <c r="T362" s="50"/>
    </row>
    <row r="363" spans="2:20" x14ac:dyDescent="0.25">
      <c r="B363" s="11">
        <f>'Market Data'!B350</f>
        <v>20010511</v>
      </c>
      <c r="C363" s="2">
        <f>'Market Data'!C350</f>
        <v>7714.5</v>
      </c>
      <c r="D363" s="2">
        <f>'Market Data'!D350</f>
        <v>7770.5</v>
      </c>
      <c r="E363" s="2">
        <f>'Market Data'!E350</f>
        <v>7697</v>
      </c>
      <c r="F363" s="12">
        <f>'Market Data'!F350</f>
        <v>7710.5</v>
      </c>
      <c r="H363" s="58">
        <f t="shared" si="20"/>
        <v>346</v>
      </c>
      <c r="I363" s="97" t="s">
        <v>54</v>
      </c>
      <c r="J363" s="59" t="str">
        <f t="shared" si="21"/>
        <v>Long</v>
      </c>
      <c r="L363" s="74">
        <f t="shared" si="25"/>
        <v>1</v>
      </c>
      <c r="M363" s="75">
        <f t="shared" si="17"/>
        <v>0</v>
      </c>
      <c r="N363" s="76" t="str">
        <f t="shared" si="22"/>
        <v/>
      </c>
      <c r="O363" s="75"/>
      <c r="P363" s="77">
        <f t="shared" si="18"/>
        <v>1</v>
      </c>
      <c r="Q363" s="78" t="str">
        <f t="shared" si="23"/>
        <v>Stay Long</v>
      </c>
      <c r="R363" s="81">
        <f t="shared" si="19"/>
        <v>-1610</v>
      </c>
      <c r="S363" s="82">
        <f t="shared" si="24"/>
        <v>-12620.96</v>
      </c>
      <c r="T363" s="50"/>
    </row>
    <row r="364" spans="2:20" x14ac:dyDescent="0.25">
      <c r="B364" s="11">
        <f>'Market Data'!B351</f>
        <v>20010514</v>
      </c>
      <c r="C364" s="2">
        <f>'Market Data'!C351</f>
        <v>7684.5</v>
      </c>
      <c r="D364" s="2">
        <f>'Market Data'!D351</f>
        <v>7689</v>
      </c>
      <c r="E364" s="2">
        <f>'Market Data'!E351</f>
        <v>7615.5</v>
      </c>
      <c r="F364" s="12">
        <f>'Market Data'!F351</f>
        <v>7627.5</v>
      </c>
      <c r="H364" s="58">
        <f t="shared" si="20"/>
        <v>347</v>
      </c>
      <c r="I364" s="97" t="s">
        <v>54</v>
      </c>
      <c r="J364" s="59" t="str">
        <f t="shared" si="21"/>
        <v>Long</v>
      </c>
      <c r="L364" s="74">
        <f t="shared" si="25"/>
        <v>1</v>
      </c>
      <c r="M364" s="75">
        <f t="shared" si="17"/>
        <v>0</v>
      </c>
      <c r="N364" s="76" t="str">
        <f t="shared" si="22"/>
        <v/>
      </c>
      <c r="O364" s="75"/>
      <c r="P364" s="77">
        <f t="shared" si="18"/>
        <v>1</v>
      </c>
      <c r="Q364" s="78" t="str">
        <f t="shared" si="23"/>
        <v>Stay Long</v>
      </c>
      <c r="R364" s="81">
        <f t="shared" si="19"/>
        <v>-2905</v>
      </c>
      <c r="S364" s="82">
        <f t="shared" si="24"/>
        <v>-15525.96</v>
      </c>
      <c r="T364" s="50"/>
    </row>
    <row r="365" spans="2:20" x14ac:dyDescent="0.25">
      <c r="B365" s="11">
        <f>'Market Data'!B352</f>
        <v>20010515</v>
      </c>
      <c r="C365" s="2">
        <f>'Market Data'!C352</f>
        <v>7670.5</v>
      </c>
      <c r="D365" s="2">
        <f>'Market Data'!D352</f>
        <v>7675.5</v>
      </c>
      <c r="E365" s="2">
        <f>'Market Data'!E352</f>
        <v>7597.5</v>
      </c>
      <c r="F365" s="12">
        <f>'Market Data'!F352</f>
        <v>7624.5</v>
      </c>
      <c r="H365" s="58">
        <f t="shared" si="20"/>
        <v>348</v>
      </c>
      <c r="I365" s="97" t="s">
        <v>54</v>
      </c>
      <c r="J365" s="59" t="str">
        <f t="shared" si="21"/>
        <v>Long</v>
      </c>
      <c r="L365" s="74">
        <f t="shared" si="25"/>
        <v>1</v>
      </c>
      <c r="M365" s="75">
        <f t="shared" si="17"/>
        <v>0</v>
      </c>
      <c r="N365" s="76" t="str">
        <f t="shared" si="22"/>
        <v/>
      </c>
      <c r="O365" s="75"/>
      <c r="P365" s="77">
        <f t="shared" si="18"/>
        <v>1</v>
      </c>
      <c r="Q365" s="78" t="str">
        <f t="shared" si="23"/>
        <v>Stay Long</v>
      </c>
      <c r="R365" s="81">
        <f t="shared" si="19"/>
        <v>-105</v>
      </c>
      <c r="S365" s="82">
        <f t="shared" si="24"/>
        <v>-15630.96</v>
      </c>
      <c r="T365" s="50"/>
    </row>
    <row r="366" spans="2:20" x14ac:dyDescent="0.25">
      <c r="B366" s="11">
        <f>'Market Data'!B353</f>
        <v>20010516</v>
      </c>
      <c r="C366" s="2">
        <f>'Market Data'!C353</f>
        <v>7614.5</v>
      </c>
      <c r="D366" s="2">
        <f>'Market Data'!D353</f>
        <v>7754.5</v>
      </c>
      <c r="E366" s="2">
        <f>'Market Data'!E353</f>
        <v>7531</v>
      </c>
      <c r="F366" s="12">
        <f>'Market Data'!F353</f>
        <v>7748.5</v>
      </c>
      <c r="H366" s="58">
        <f t="shared" si="20"/>
        <v>349</v>
      </c>
      <c r="I366" s="97" t="s">
        <v>54</v>
      </c>
      <c r="J366" s="59" t="str">
        <f t="shared" si="21"/>
        <v>Long</v>
      </c>
      <c r="L366" s="74">
        <f t="shared" si="25"/>
        <v>1</v>
      </c>
      <c r="M366" s="75">
        <f t="shared" si="17"/>
        <v>0</v>
      </c>
      <c r="N366" s="76" t="str">
        <f t="shared" si="22"/>
        <v/>
      </c>
      <c r="O366" s="75"/>
      <c r="P366" s="77">
        <f t="shared" si="18"/>
        <v>1</v>
      </c>
      <c r="Q366" s="78" t="str">
        <f t="shared" si="23"/>
        <v>Stay Long</v>
      </c>
      <c r="R366" s="81">
        <f t="shared" si="19"/>
        <v>4340</v>
      </c>
      <c r="S366" s="82">
        <f t="shared" si="24"/>
        <v>-11290.96</v>
      </c>
      <c r="T366" s="50"/>
    </row>
    <row r="367" spans="2:20" x14ac:dyDescent="0.25">
      <c r="B367" s="11">
        <f>'Market Data'!B354</f>
        <v>20010517</v>
      </c>
      <c r="C367" s="2">
        <f>'Market Data'!C354</f>
        <v>7801.5</v>
      </c>
      <c r="D367" s="2">
        <f>'Market Data'!D354</f>
        <v>7809.5</v>
      </c>
      <c r="E367" s="2">
        <f>'Market Data'!E354</f>
        <v>7712</v>
      </c>
      <c r="F367" s="12">
        <f>'Market Data'!F354</f>
        <v>7738.5</v>
      </c>
      <c r="H367" s="58">
        <f t="shared" si="20"/>
        <v>350</v>
      </c>
      <c r="I367" s="97" t="s">
        <v>54</v>
      </c>
      <c r="J367" s="59" t="str">
        <f t="shared" si="21"/>
        <v>Long</v>
      </c>
      <c r="L367" s="74">
        <f t="shared" si="25"/>
        <v>1</v>
      </c>
      <c r="M367" s="75">
        <f t="shared" si="17"/>
        <v>0</v>
      </c>
      <c r="N367" s="76" t="str">
        <f t="shared" si="22"/>
        <v/>
      </c>
      <c r="O367" s="75"/>
      <c r="P367" s="77">
        <f t="shared" si="18"/>
        <v>1</v>
      </c>
      <c r="Q367" s="78" t="str">
        <f t="shared" si="23"/>
        <v>Stay Long</v>
      </c>
      <c r="R367" s="81">
        <f t="shared" si="19"/>
        <v>-350</v>
      </c>
      <c r="S367" s="82">
        <f t="shared" si="24"/>
        <v>-11640.96</v>
      </c>
      <c r="T367" s="50"/>
    </row>
    <row r="368" spans="2:20" x14ac:dyDescent="0.25">
      <c r="B368" s="11">
        <f>'Market Data'!B355</f>
        <v>20010518</v>
      </c>
      <c r="C368" s="2">
        <f>'Market Data'!C355</f>
        <v>7709.5</v>
      </c>
      <c r="D368" s="2">
        <f>'Market Data'!D355</f>
        <v>7793.5</v>
      </c>
      <c r="E368" s="2">
        <f>'Market Data'!E355</f>
        <v>7696.5</v>
      </c>
      <c r="F368" s="12">
        <f>'Market Data'!F355</f>
        <v>7762.5</v>
      </c>
      <c r="H368" s="58">
        <f t="shared" si="20"/>
        <v>351</v>
      </c>
      <c r="I368" s="97" t="s">
        <v>54</v>
      </c>
      <c r="J368" s="59" t="str">
        <f t="shared" si="21"/>
        <v>Long</v>
      </c>
      <c r="L368" s="74">
        <f t="shared" si="25"/>
        <v>1</v>
      </c>
      <c r="M368" s="75">
        <f t="shared" si="17"/>
        <v>0</v>
      </c>
      <c r="N368" s="76" t="str">
        <f t="shared" si="22"/>
        <v/>
      </c>
      <c r="O368" s="75"/>
      <c r="P368" s="77">
        <f t="shared" si="18"/>
        <v>1</v>
      </c>
      <c r="Q368" s="78" t="str">
        <f t="shared" si="23"/>
        <v>Stay Long</v>
      </c>
      <c r="R368" s="81">
        <f t="shared" si="19"/>
        <v>840</v>
      </c>
      <c r="S368" s="82">
        <f t="shared" si="24"/>
        <v>-10800.96</v>
      </c>
      <c r="T368" s="50"/>
    </row>
    <row r="369" spans="2:20" x14ac:dyDescent="0.25">
      <c r="B369" s="11">
        <f>'Market Data'!B356</f>
        <v>20010521</v>
      </c>
      <c r="C369" s="2">
        <f>'Market Data'!C356</f>
        <v>7789.5</v>
      </c>
      <c r="D369" s="2">
        <f>'Market Data'!D356</f>
        <v>7841.5</v>
      </c>
      <c r="E369" s="2">
        <f>'Market Data'!E356</f>
        <v>7709.5</v>
      </c>
      <c r="F369" s="12">
        <f>'Market Data'!F356</f>
        <v>7817.5</v>
      </c>
      <c r="H369" s="58">
        <f t="shared" si="20"/>
        <v>352</v>
      </c>
      <c r="I369" s="97" t="s">
        <v>54</v>
      </c>
      <c r="J369" s="59" t="str">
        <f t="shared" si="21"/>
        <v>Long</v>
      </c>
      <c r="L369" s="74">
        <f t="shared" si="25"/>
        <v>1</v>
      </c>
      <c r="M369" s="75">
        <f t="shared" si="17"/>
        <v>0</v>
      </c>
      <c r="N369" s="76" t="str">
        <f t="shared" si="22"/>
        <v/>
      </c>
      <c r="O369" s="75"/>
      <c r="P369" s="77">
        <f t="shared" si="18"/>
        <v>1</v>
      </c>
      <c r="Q369" s="78" t="str">
        <f t="shared" si="23"/>
        <v>Stay Long</v>
      </c>
      <c r="R369" s="81">
        <f t="shared" si="19"/>
        <v>1925</v>
      </c>
      <c r="S369" s="82">
        <f t="shared" si="24"/>
        <v>-8875.9599999999991</v>
      </c>
      <c r="T369" s="50"/>
    </row>
    <row r="370" spans="2:20" x14ac:dyDescent="0.25">
      <c r="B370" s="11">
        <f>'Market Data'!B357</f>
        <v>20010522</v>
      </c>
      <c r="C370" s="2">
        <f>'Market Data'!C357</f>
        <v>7843.5</v>
      </c>
      <c r="D370" s="2">
        <f>'Market Data'!D357</f>
        <v>7917</v>
      </c>
      <c r="E370" s="2">
        <f>'Market Data'!E357</f>
        <v>7820.5</v>
      </c>
      <c r="F370" s="12">
        <f>'Market Data'!F357</f>
        <v>7841.5</v>
      </c>
      <c r="H370" s="58">
        <f t="shared" si="20"/>
        <v>353</v>
      </c>
      <c r="I370" s="97" t="s">
        <v>54</v>
      </c>
      <c r="J370" s="59" t="str">
        <f t="shared" si="21"/>
        <v>Long</v>
      </c>
      <c r="L370" s="74">
        <f t="shared" si="25"/>
        <v>1</v>
      </c>
      <c r="M370" s="75">
        <f t="shared" si="17"/>
        <v>0</v>
      </c>
      <c r="N370" s="76" t="str">
        <f t="shared" si="22"/>
        <v/>
      </c>
      <c r="O370" s="75"/>
      <c r="P370" s="77">
        <f t="shared" si="18"/>
        <v>1</v>
      </c>
      <c r="Q370" s="78" t="str">
        <f t="shared" si="23"/>
        <v>Stay Long</v>
      </c>
      <c r="R370" s="81">
        <f t="shared" si="19"/>
        <v>840</v>
      </c>
      <c r="S370" s="82">
        <f t="shared" si="24"/>
        <v>-8035.9599999999991</v>
      </c>
      <c r="T370" s="50"/>
    </row>
    <row r="371" spans="2:20" x14ac:dyDescent="0.25">
      <c r="B371" s="11">
        <f>'Market Data'!B358</f>
        <v>20010523</v>
      </c>
      <c r="C371" s="2">
        <f>'Market Data'!C358</f>
        <v>7817.5</v>
      </c>
      <c r="D371" s="2">
        <f>'Market Data'!D358</f>
        <v>7867.5</v>
      </c>
      <c r="E371" s="2">
        <f>'Market Data'!E358</f>
        <v>7786</v>
      </c>
      <c r="F371" s="12">
        <f>'Market Data'!F358</f>
        <v>7814.5</v>
      </c>
      <c r="H371" s="58">
        <f t="shared" si="20"/>
        <v>354</v>
      </c>
      <c r="I371" s="97" t="s">
        <v>54</v>
      </c>
      <c r="J371" s="59" t="str">
        <f t="shared" si="21"/>
        <v>Long</v>
      </c>
      <c r="L371" s="74">
        <f t="shared" si="25"/>
        <v>1</v>
      </c>
      <c r="M371" s="75">
        <f t="shared" si="17"/>
        <v>0</v>
      </c>
      <c r="N371" s="76" t="str">
        <f t="shared" si="22"/>
        <v/>
      </c>
      <c r="O371" s="75"/>
      <c r="P371" s="77">
        <f t="shared" si="18"/>
        <v>1</v>
      </c>
      <c r="Q371" s="78" t="str">
        <f t="shared" si="23"/>
        <v>Stay Long</v>
      </c>
      <c r="R371" s="81">
        <f t="shared" si="19"/>
        <v>-945</v>
      </c>
      <c r="S371" s="82">
        <f t="shared" si="24"/>
        <v>-8980.9599999999991</v>
      </c>
      <c r="T371" s="50"/>
    </row>
    <row r="372" spans="2:20" x14ac:dyDescent="0.25">
      <c r="B372" s="11">
        <f>'Market Data'!B359</f>
        <v>20010524</v>
      </c>
      <c r="C372" s="2">
        <f>'Market Data'!C359</f>
        <v>7785.5</v>
      </c>
      <c r="D372" s="2">
        <f>'Market Data'!D359</f>
        <v>7887.5</v>
      </c>
      <c r="E372" s="2">
        <f>'Market Data'!E359</f>
        <v>7774.5</v>
      </c>
      <c r="F372" s="12">
        <f>'Market Data'!F359</f>
        <v>7851.5</v>
      </c>
      <c r="H372" s="58">
        <f t="shared" si="20"/>
        <v>355</v>
      </c>
      <c r="I372" s="97" t="s">
        <v>54</v>
      </c>
      <c r="J372" s="59" t="str">
        <f t="shared" si="21"/>
        <v>Long</v>
      </c>
      <c r="L372" s="74">
        <f t="shared" si="25"/>
        <v>1</v>
      </c>
      <c r="M372" s="75">
        <f t="shared" si="17"/>
        <v>0</v>
      </c>
      <c r="N372" s="76" t="str">
        <f t="shared" si="22"/>
        <v/>
      </c>
      <c r="O372" s="75"/>
      <c r="P372" s="77">
        <f t="shared" si="18"/>
        <v>1</v>
      </c>
      <c r="Q372" s="78" t="str">
        <f t="shared" si="23"/>
        <v>Stay Long</v>
      </c>
      <c r="R372" s="81">
        <f t="shared" si="19"/>
        <v>1295</v>
      </c>
      <c r="S372" s="82">
        <f t="shared" si="24"/>
        <v>-7685.9599999999991</v>
      </c>
      <c r="T372" s="50"/>
    </row>
    <row r="373" spans="2:20" x14ac:dyDescent="0.25">
      <c r="B373" s="11">
        <f>'Market Data'!B360</f>
        <v>20010525</v>
      </c>
      <c r="C373" s="2">
        <f>'Market Data'!C360</f>
        <v>7851.5</v>
      </c>
      <c r="D373" s="2">
        <f>'Market Data'!D360</f>
        <v>7879.5</v>
      </c>
      <c r="E373" s="2">
        <f>'Market Data'!E360</f>
        <v>7779</v>
      </c>
      <c r="F373" s="12">
        <f>'Market Data'!F360</f>
        <v>7799.5</v>
      </c>
      <c r="H373" s="58">
        <f t="shared" si="20"/>
        <v>356</v>
      </c>
      <c r="I373" s="97" t="s">
        <v>54</v>
      </c>
      <c r="J373" s="59" t="str">
        <f t="shared" si="21"/>
        <v>Long</v>
      </c>
      <c r="L373" s="74">
        <f t="shared" si="25"/>
        <v>1</v>
      </c>
      <c r="M373" s="75">
        <f t="shared" si="17"/>
        <v>0</v>
      </c>
      <c r="N373" s="76" t="str">
        <f t="shared" si="22"/>
        <v/>
      </c>
      <c r="O373" s="75"/>
      <c r="P373" s="77">
        <f t="shared" si="18"/>
        <v>1</v>
      </c>
      <c r="Q373" s="78" t="str">
        <f t="shared" si="23"/>
        <v>Stay Long</v>
      </c>
      <c r="R373" s="81">
        <f t="shared" si="19"/>
        <v>-1820</v>
      </c>
      <c r="S373" s="82">
        <f t="shared" si="24"/>
        <v>-9505.9599999999991</v>
      </c>
      <c r="T373" s="50"/>
    </row>
    <row r="374" spans="2:20" x14ac:dyDescent="0.25">
      <c r="B374" s="11">
        <f>'Market Data'!B361</f>
        <v>20010528</v>
      </c>
      <c r="C374" s="2">
        <f>'Market Data'!C361</f>
        <v>7779.5</v>
      </c>
      <c r="D374" s="2">
        <f>'Market Data'!D361</f>
        <v>7849.5</v>
      </c>
      <c r="E374" s="2">
        <f>'Market Data'!E361</f>
        <v>7760</v>
      </c>
      <c r="F374" s="12">
        <f>'Market Data'!F361</f>
        <v>7788.5</v>
      </c>
      <c r="H374" s="58">
        <f t="shared" si="20"/>
        <v>357</v>
      </c>
      <c r="I374" s="97" t="s">
        <v>54</v>
      </c>
      <c r="J374" s="59" t="str">
        <f t="shared" si="21"/>
        <v>Long</v>
      </c>
      <c r="L374" s="74">
        <f t="shared" si="25"/>
        <v>1</v>
      </c>
      <c r="M374" s="75">
        <f t="shared" si="17"/>
        <v>0</v>
      </c>
      <c r="N374" s="76" t="str">
        <f t="shared" si="22"/>
        <v/>
      </c>
      <c r="O374" s="75"/>
      <c r="P374" s="77">
        <f t="shared" si="18"/>
        <v>1</v>
      </c>
      <c r="Q374" s="78" t="str">
        <f t="shared" si="23"/>
        <v>Stay Long</v>
      </c>
      <c r="R374" s="81">
        <f t="shared" si="19"/>
        <v>-385</v>
      </c>
      <c r="S374" s="82">
        <f t="shared" si="24"/>
        <v>-9890.9599999999991</v>
      </c>
      <c r="T374" s="50"/>
    </row>
    <row r="375" spans="2:20" x14ac:dyDescent="0.25">
      <c r="B375" s="11">
        <f>'Market Data'!B362</f>
        <v>20010529</v>
      </c>
      <c r="C375" s="2">
        <f>'Market Data'!C362</f>
        <v>7793.5</v>
      </c>
      <c r="D375" s="2">
        <f>'Market Data'!D362</f>
        <v>7816</v>
      </c>
      <c r="E375" s="2">
        <f>'Market Data'!E362</f>
        <v>7686.5</v>
      </c>
      <c r="F375" s="12">
        <f>'Market Data'!F362</f>
        <v>7694</v>
      </c>
      <c r="H375" s="58">
        <f t="shared" si="20"/>
        <v>358</v>
      </c>
      <c r="I375" s="97" t="s">
        <v>54</v>
      </c>
      <c r="J375" s="59" t="str">
        <f t="shared" si="21"/>
        <v>Long</v>
      </c>
      <c r="L375" s="74">
        <f t="shared" si="25"/>
        <v>1</v>
      </c>
      <c r="M375" s="75">
        <f t="shared" si="17"/>
        <v>0</v>
      </c>
      <c r="N375" s="76" t="str">
        <f t="shared" si="22"/>
        <v/>
      </c>
      <c r="O375" s="75"/>
      <c r="P375" s="77">
        <f t="shared" si="18"/>
        <v>1</v>
      </c>
      <c r="Q375" s="78" t="str">
        <f t="shared" si="23"/>
        <v>Stay Long</v>
      </c>
      <c r="R375" s="81">
        <f t="shared" si="19"/>
        <v>-3307.5</v>
      </c>
      <c r="S375" s="82">
        <f t="shared" si="24"/>
        <v>-13198.46</v>
      </c>
      <c r="T375" s="50"/>
    </row>
    <row r="376" spans="2:20" x14ac:dyDescent="0.25">
      <c r="B376" s="11">
        <f>'Market Data'!B363</f>
        <v>20010530</v>
      </c>
      <c r="C376" s="2">
        <f>'Market Data'!C363</f>
        <v>7664.5</v>
      </c>
      <c r="D376" s="2">
        <f>'Market Data'!D363</f>
        <v>7682.5</v>
      </c>
      <c r="E376" s="2">
        <f>'Market Data'!E363</f>
        <v>7616.5</v>
      </c>
      <c r="F376" s="12">
        <f>'Market Data'!F363</f>
        <v>7619.5</v>
      </c>
      <c r="H376" s="58">
        <f t="shared" si="20"/>
        <v>359</v>
      </c>
      <c r="I376" s="97" t="s">
        <v>54</v>
      </c>
      <c r="J376" s="59" t="str">
        <f t="shared" si="21"/>
        <v>Long</v>
      </c>
      <c r="L376" s="74">
        <f t="shared" si="25"/>
        <v>1</v>
      </c>
      <c r="M376" s="75">
        <f t="shared" si="17"/>
        <v>0</v>
      </c>
      <c r="N376" s="76" t="str">
        <f t="shared" si="22"/>
        <v/>
      </c>
      <c r="O376" s="75"/>
      <c r="P376" s="77">
        <f t="shared" si="18"/>
        <v>1</v>
      </c>
      <c r="Q376" s="78" t="str">
        <f t="shared" si="23"/>
        <v>Stay Long</v>
      </c>
      <c r="R376" s="81">
        <f t="shared" si="19"/>
        <v>-2607.5</v>
      </c>
      <c r="S376" s="82">
        <f t="shared" si="24"/>
        <v>-15805.96</v>
      </c>
      <c r="T376" s="50"/>
    </row>
    <row r="377" spans="2:20" x14ac:dyDescent="0.25">
      <c r="B377" s="11">
        <f>'Market Data'!B364</f>
        <v>20010531</v>
      </c>
      <c r="C377" s="2">
        <f>'Market Data'!C364</f>
        <v>7594.5</v>
      </c>
      <c r="D377" s="2">
        <f>'Market Data'!D364</f>
        <v>7727.5</v>
      </c>
      <c r="E377" s="2">
        <f>'Market Data'!E364</f>
        <v>7563</v>
      </c>
      <c r="F377" s="12">
        <f>'Market Data'!F364</f>
        <v>7717</v>
      </c>
      <c r="H377" s="58">
        <f t="shared" si="20"/>
        <v>360</v>
      </c>
      <c r="I377" s="97" t="s">
        <v>54</v>
      </c>
      <c r="J377" s="59" t="str">
        <f t="shared" si="21"/>
        <v>Long</v>
      </c>
      <c r="L377" s="74">
        <f t="shared" si="25"/>
        <v>1</v>
      </c>
      <c r="M377" s="75">
        <f t="shared" si="17"/>
        <v>0</v>
      </c>
      <c r="N377" s="76" t="str">
        <f t="shared" si="22"/>
        <v/>
      </c>
      <c r="O377" s="75"/>
      <c r="P377" s="77">
        <f t="shared" si="18"/>
        <v>1</v>
      </c>
      <c r="Q377" s="78" t="str">
        <f t="shared" si="23"/>
        <v>Stay Long</v>
      </c>
      <c r="R377" s="81">
        <f t="shared" si="19"/>
        <v>3412.5</v>
      </c>
      <c r="S377" s="82">
        <f t="shared" si="24"/>
        <v>-12393.46</v>
      </c>
      <c r="T377" s="50"/>
    </row>
    <row r="378" spans="2:20" x14ac:dyDescent="0.25">
      <c r="B378" s="11">
        <f>'Market Data'!B365</f>
        <v>20010601</v>
      </c>
      <c r="C378" s="2">
        <f>'Market Data'!C365</f>
        <v>7679.5</v>
      </c>
      <c r="D378" s="2">
        <f>'Market Data'!D365</f>
        <v>7750</v>
      </c>
      <c r="E378" s="2">
        <f>'Market Data'!E365</f>
        <v>7624.5</v>
      </c>
      <c r="F378" s="12">
        <f>'Market Data'!F365</f>
        <v>7708</v>
      </c>
      <c r="H378" s="58">
        <f t="shared" si="20"/>
        <v>361</v>
      </c>
      <c r="I378" s="97" t="s">
        <v>54</v>
      </c>
      <c r="J378" s="59" t="str">
        <f t="shared" si="21"/>
        <v>Long</v>
      </c>
      <c r="L378" s="74">
        <f t="shared" si="25"/>
        <v>1</v>
      </c>
      <c r="M378" s="75">
        <f t="shared" si="17"/>
        <v>0</v>
      </c>
      <c r="N378" s="76" t="str">
        <f t="shared" si="22"/>
        <v/>
      </c>
      <c r="O378" s="75"/>
      <c r="P378" s="77">
        <f t="shared" si="18"/>
        <v>1</v>
      </c>
      <c r="Q378" s="78" t="str">
        <f t="shared" si="23"/>
        <v>Stay Long</v>
      </c>
      <c r="R378" s="81">
        <f t="shared" si="19"/>
        <v>-315</v>
      </c>
      <c r="S378" s="82">
        <f t="shared" si="24"/>
        <v>-12708.46</v>
      </c>
      <c r="T378" s="50"/>
    </row>
    <row r="379" spans="2:20" x14ac:dyDescent="0.25">
      <c r="B379" s="11">
        <f>'Market Data'!B366</f>
        <v>20010604</v>
      </c>
      <c r="C379" s="2">
        <f>'Market Data'!C366</f>
        <v>7714.5</v>
      </c>
      <c r="D379" s="2">
        <f>'Market Data'!D366</f>
        <v>7760.5</v>
      </c>
      <c r="E379" s="2">
        <f>'Market Data'!E366</f>
        <v>7708.5</v>
      </c>
      <c r="F379" s="12">
        <f>'Market Data'!F366</f>
        <v>7736.5</v>
      </c>
      <c r="H379" s="58">
        <f t="shared" si="20"/>
        <v>362</v>
      </c>
      <c r="I379" s="97" t="s">
        <v>54</v>
      </c>
      <c r="J379" s="59" t="str">
        <f t="shared" si="21"/>
        <v>Long</v>
      </c>
      <c r="L379" s="74">
        <f t="shared" si="25"/>
        <v>1</v>
      </c>
      <c r="M379" s="75">
        <f t="shared" si="17"/>
        <v>0</v>
      </c>
      <c r="N379" s="76" t="str">
        <f t="shared" si="22"/>
        <v/>
      </c>
      <c r="O379" s="75"/>
      <c r="P379" s="77">
        <f t="shared" si="18"/>
        <v>1</v>
      </c>
      <c r="Q379" s="78" t="str">
        <f t="shared" si="23"/>
        <v>Stay Long</v>
      </c>
      <c r="R379" s="81">
        <f t="shared" si="19"/>
        <v>997.5</v>
      </c>
      <c r="S379" s="82">
        <f t="shared" si="24"/>
        <v>-11710.96</v>
      </c>
      <c r="T379" s="50"/>
    </row>
    <row r="380" spans="2:20" x14ac:dyDescent="0.25">
      <c r="B380" s="11">
        <f>'Market Data'!B367</f>
        <v>20010605</v>
      </c>
      <c r="C380" s="2">
        <f>'Market Data'!C367</f>
        <v>7774.5</v>
      </c>
      <c r="D380" s="2">
        <f>'Market Data'!D367</f>
        <v>7833.5</v>
      </c>
      <c r="E380" s="2">
        <f>'Market Data'!E367</f>
        <v>7723</v>
      </c>
      <c r="F380" s="12">
        <f>'Market Data'!F367</f>
        <v>7828.5</v>
      </c>
      <c r="H380" s="58">
        <f t="shared" si="20"/>
        <v>363</v>
      </c>
      <c r="I380" s="97" t="s">
        <v>54</v>
      </c>
      <c r="J380" s="59" t="str">
        <f t="shared" si="21"/>
        <v>Long</v>
      </c>
      <c r="L380" s="74">
        <f t="shared" si="25"/>
        <v>1</v>
      </c>
      <c r="M380" s="75">
        <f t="shared" si="17"/>
        <v>0</v>
      </c>
      <c r="N380" s="76" t="str">
        <f t="shared" si="22"/>
        <v/>
      </c>
      <c r="O380" s="75"/>
      <c r="P380" s="77">
        <f t="shared" si="18"/>
        <v>1</v>
      </c>
      <c r="Q380" s="78" t="str">
        <f t="shared" si="23"/>
        <v>Stay Long</v>
      </c>
      <c r="R380" s="81">
        <f t="shared" si="19"/>
        <v>3220</v>
      </c>
      <c r="S380" s="82">
        <f t="shared" si="24"/>
        <v>-8490.9599999999991</v>
      </c>
      <c r="T380" s="50"/>
    </row>
    <row r="381" spans="2:20" x14ac:dyDescent="0.25">
      <c r="B381" s="11">
        <f>'Market Data'!B368</f>
        <v>20010606</v>
      </c>
      <c r="C381" s="2">
        <f>'Market Data'!C368</f>
        <v>7840.5</v>
      </c>
      <c r="D381" s="2">
        <f>'Market Data'!D368</f>
        <v>7844.5</v>
      </c>
      <c r="E381" s="2">
        <f>'Market Data'!E368</f>
        <v>7742</v>
      </c>
      <c r="F381" s="12">
        <f>'Market Data'!F368</f>
        <v>7772.5</v>
      </c>
      <c r="H381" s="58">
        <f t="shared" si="20"/>
        <v>364</v>
      </c>
      <c r="I381" s="97" t="s">
        <v>54</v>
      </c>
      <c r="J381" s="59" t="str">
        <f t="shared" si="21"/>
        <v>Long</v>
      </c>
      <c r="L381" s="74">
        <f t="shared" si="25"/>
        <v>1</v>
      </c>
      <c r="M381" s="75">
        <f t="shared" si="17"/>
        <v>0</v>
      </c>
      <c r="N381" s="76" t="str">
        <f t="shared" si="22"/>
        <v/>
      </c>
      <c r="O381" s="75"/>
      <c r="P381" s="77">
        <f t="shared" si="18"/>
        <v>1</v>
      </c>
      <c r="Q381" s="78" t="str">
        <f t="shared" si="23"/>
        <v>Stay Long</v>
      </c>
      <c r="R381" s="81">
        <f t="shared" si="19"/>
        <v>-1960</v>
      </c>
      <c r="S381" s="82">
        <f t="shared" si="24"/>
        <v>-10450.959999999999</v>
      </c>
      <c r="T381" s="50"/>
    </row>
    <row r="382" spans="2:20" x14ac:dyDescent="0.25">
      <c r="B382" s="11">
        <f>'Market Data'!B369</f>
        <v>20010607</v>
      </c>
      <c r="C382" s="2">
        <f>'Market Data'!C369</f>
        <v>7769.5</v>
      </c>
      <c r="D382" s="2">
        <f>'Market Data'!D369</f>
        <v>7791.5</v>
      </c>
      <c r="E382" s="2">
        <f>'Market Data'!E369</f>
        <v>7725.5</v>
      </c>
      <c r="F382" s="12">
        <f>'Market Data'!F369</f>
        <v>7782.5</v>
      </c>
      <c r="H382" s="58">
        <f t="shared" si="20"/>
        <v>365</v>
      </c>
      <c r="I382" s="97" t="s">
        <v>54</v>
      </c>
      <c r="J382" s="59" t="str">
        <f t="shared" si="21"/>
        <v>Long</v>
      </c>
      <c r="L382" s="74">
        <f t="shared" si="25"/>
        <v>1</v>
      </c>
      <c r="M382" s="75">
        <f t="shared" si="17"/>
        <v>0</v>
      </c>
      <c r="N382" s="76" t="str">
        <f t="shared" si="22"/>
        <v/>
      </c>
      <c r="O382" s="75"/>
      <c r="P382" s="77">
        <f t="shared" si="18"/>
        <v>1</v>
      </c>
      <c r="Q382" s="78" t="str">
        <f t="shared" si="23"/>
        <v>Stay Long</v>
      </c>
      <c r="R382" s="81">
        <f t="shared" si="19"/>
        <v>350</v>
      </c>
      <c r="S382" s="82">
        <f t="shared" si="24"/>
        <v>-10100.959999999999</v>
      </c>
      <c r="T382" s="50"/>
    </row>
    <row r="383" spans="2:20" x14ac:dyDescent="0.25">
      <c r="B383" s="11">
        <f>'Market Data'!B370</f>
        <v>20010608</v>
      </c>
      <c r="C383" s="2">
        <f>'Market Data'!C370</f>
        <v>7799.5</v>
      </c>
      <c r="D383" s="2">
        <f>'Market Data'!D370</f>
        <v>7837</v>
      </c>
      <c r="E383" s="2">
        <f>'Market Data'!E370</f>
        <v>7737</v>
      </c>
      <c r="F383" s="12">
        <f>'Market Data'!F370</f>
        <v>7746.5</v>
      </c>
      <c r="H383" s="58">
        <f t="shared" si="20"/>
        <v>366</v>
      </c>
      <c r="I383" s="97" t="s">
        <v>54</v>
      </c>
      <c r="J383" s="59" t="str">
        <f t="shared" si="21"/>
        <v>Long</v>
      </c>
      <c r="L383" s="74">
        <f t="shared" si="25"/>
        <v>1</v>
      </c>
      <c r="M383" s="75">
        <f t="shared" si="17"/>
        <v>0</v>
      </c>
      <c r="N383" s="76" t="str">
        <f t="shared" si="22"/>
        <v/>
      </c>
      <c r="O383" s="75"/>
      <c r="P383" s="77">
        <f t="shared" si="18"/>
        <v>1</v>
      </c>
      <c r="Q383" s="78" t="str">
        <f t="shared" si="23"/>
        <v>Stay Long</v>
      </c>
      <c r="R383" s="81">
        <f t="shared" si="19"/>
        <v>-1260</v>
      </c>
      <c r="S383" s="82">
        <f t="shared" si="24"/>
        <v>-11360.96</v>
      </c>
      <c r="T383" s="50"/>
    </row>
    <row r="384" spans="2:20" x14ac:dyDescent="0.25">
      <c r="B384" s="11">
        <f>'Market Data'!B371</f>
        <v>20010611</v>
      </c>
      <c r="C384" s="2">
        <f>'Market Data'!C371</f>
        <v>7746.5</v>
      </c>
      <c r="D384" s="2">
        <f>'Market Data'!D371</f>
        <v>7797.5</v>
      </c>
      <c r="E384" s="2">
        <f>'Market Data'!E371</f>
        <v>7704.5</v>
      </c>
      <c r="F384" s="12">
        <f>'Market Data'!F371</f>
        <v>7735.5</v>
      </c>
      <c r="H384" s="58">
        <f t="shared" si="20"/>
        <v>367</v>
      </c>
      <c r="I384" s="97" t="s">
        <v>54</v>
      </c>
      <c r="J384" s="59" t="str">
        <f t="shared" si="21"/>
        <v>Long</v>
      </c>
      <c r="L384" s="74">
        <f t="shared" si="25"/>
        <v>1</v>
      </c>
      <c r="M384" s="75">
        <f t="shared" si="17"/>
        <v>0</v>
      </c>
      <c r="N384" s="76" t="str">
        <f t="shared" si="22"/>
        <v/>
      </c>
      <c r="O384" s="75"/>
      <c r="P384" s="77">
        <f t="shared" si="18"/>
        <v>1</v>
      </c>
      <c r="Q384" s="78" t="str">
        <f t="shared" si="23"/>
        <v>Stay Long</v>
      </c>
      <c r="R384" s="81">
        <f t="shared" si="19"/>
        <v>-385</v>
      </c>
      <c r="S384" s="82">
        <f t="shared" si="24"/>
        <v>-11745.96</v>
      </c>
      <c r="T384" s="50"/>
    </row>
    <row r="385" spans="2:20" x14ac:dyDescent="0.25">
      <c r="B385" s="11">
        <f>'Market Data'!B372</f>
        <v>20010612</v>
      </c>
      <c r="C385" s="2">
        <f>'Market Data'!C372</f>
        <v>7729.5</v>
      </c>
      <c r="D385" s="2">
        <f>'Market Data'!D372</f>
        <v>7739</v>
      </c>
      <c r="E385" s="2">
        <f>'Market Data'!E372</f>
        <v>7593.5</v>
      </c>
      <c r="F385" s="12">
        <f>'Market Data'!F372</f>
        <v>7628.5</v>
      </c>
      <c r="H385" s="58">
        <f t="shared" si="20"/>
        <v>368</v>
      </c>
      <c r="I385" s="97" t="s">
        <v>54</v>
      </c>
      <c r="J385" s="59" t="str">
        <f t="shared" si="21"/>
        <v>Long</v>
      </c>
      <c r="L385" s="74">
        <f t="shared" si="25"/>
        <v>1</v>
      </c>
      <c r="M385" s="75">
        <f t="shared" si="17"/>
        <v>0</v>
      </c>
      <c r="N385" s="76" t="str">
        <f t="shared" si="22"/>
        <v/>
      </c>
      <c r="O385" s="75"/>
      <c r="P385" s="77">
        <f t="shared" si="18"/>
        <v>1</v>
      </c>
      <c r="Q385" s="78" t="str">
        <f t="shared" si="23"/>
        <v>Stay Long</v>
      </c>
      <c r="R385" s="81">
        <f t="shared" si="19"/>
        <v>-3745</v>
      </c>
      <c r="S385" s="82">
        <f t="shared" si="24"/>
        <v>-15490.96</v>
      </c>
      <c r="T385" s="50"/>
    </row>
    <row r="386" spans="2:20" x14ac:dyDescent="0.25">
      <c r="B386" s="11">
        <f>'Market Data'!B373</f>
        <v>20010613</v>
      </c>
      <c r="C386" s="2">
        <f>'Market Data'!C373</f>
        <v>7664</v>
      </c>
      <c r="D386" s="2">
        <f>'Market Data'!D373</f>
        <v>7713.5</v>
      </c>
      <c r="E386" s="2">
        <f>'Market Data'!E373</f>
        <v>7644</v>
      </c>
      <c r="F386" s="12">
        <f>'Market Data'!F373</f>
        <v>7688</v>
      </c>
      <c r="H386" s="58">
        <f t="shared" si="20"/>
        <v>369</v>
      </c>
      <c r="I386" s="97" t="s">
        <v>54</v>
      </c>
      <c r="J386" s="59" t="str">
        <f t="shared" si="21"/>
        <v>Long</v>
      </c>
      <c r="L386" s="74">
        <f t="shared" si="25"/>
        <v>1</v>
      </c>
      <c r="M386" s="75">
        <f t="shared" si="17"/>
        <v>0</v>
      </c>
      <c r="N386" s="76" t="str">
        <f t="shared" si="22"/>
        <v/>
      </c>
      <c r="O386" s="75"/>
      <c r="P386" s="77">
        <f t="shared" si="18"/>
        <v>1</v>
      </c>
      <c r="Q386" s="78" t="str">
        <f t="shared" si="23"/>
        <v>Stay Long</v>
      </c>
      <c r="R386" s="81">
        <f t="shared" si="19"/>
        <v>2082.5</v>
      </c>
      <c r="S386" s="82">
        <f t="shared" si="24"/>
        <v>-13408.46</v>
      </c>
      <c r="T386" s="50"/>
    </row>
    <row r="387" spans="2:20" x14ac:dyDescent="0.25">
      <c r="B387" s="11">
        <f>'Market Data'!B374</f>
        <v>20010614</v>
      </c>
      <c r="C387" s="2">
        <f>'Market Data'!C374</f>
        <v>7659</v>
      </c>
      <c r="D387" s="2">
        <f>'Market Data'!D374</f>
        <v>7663</v>
      </c>
      <c r="E387" s="2">
        <f>'Market Data'!E374</f>
        <v>7582</v>
      </c>
      <c r="F387" s="12">
        <f>'Market Data'!F374</f>
        <v>7589.5</v>
      </c>
      <c r="H387" s="58">
        <f t="shared" si="20"/>
        <v>370</v>
      </c>
      <c r="I387" s="97" t="s">
        <v>54</v>
      </c>
      <c r="J387" s="59" t="str">
        <f t="shared" si="21"/>
        <v>Long</v>
      </c>
      <c r="L387" s="74">
        <f t="shared" si="25"/>
        <v>1</v>
      </c>
      <c r="M387" s="75">
        <f t="shared" si="17"/>
        <v>0</v>
      </c>
      <c r="N387" s="76" t="str">
        <f t="shared" si="22"/>
        <v/>
      </c>
      <c r="O387" s="75"/>
      <c r="P387" s="77">
        <f t="shared" si="18"/>
        <v>1</v>
      </c>
      <c r="Q387" s="78" t="str">
        <f t="shared" si="23"/>
        <v>Stay Long</v>
      </c>
      <c r="R387" s="81">
        <f t="shared" si="19"/>
        <v>-3447.5</v>
      </c>
      <c r="S387" s="82">
        <f t="shared" si="24"/>
        <v>-16855.96</v>
      </c>
      <c r="T387" s="50"/>
    </row>
    <row r="388" spans="2:20" x14ac:dyDescent="0.25">
      <c r="B388" s="11">
        <f>'Market Data'!B375</f>
        <v>20010615</v>
      </c>
      <c r="C388" s="2">
        <f>'Market Data'!C375</f>
        <v>7554</v>
      </c>
      <c r="D388" s="2">
        <f>'Market Data'!D375</f>
        <v>7589</v>
      </c>
      <c r="E388" s="2">
        <f>'Market Data'!E375</f>
        <v>7451</v>
      </c>
      <c r="F388" s="12">
        <f>'Market Data'!F375</f>
        <v>7495</v>
      </c>
      <c r="H388" s="58">
        <f t="shared" si="20"/>
        <v>371</v>
      </c>
      <c r="I388" s="97" t="s">
        <v>54</v>
      </c>
      <c r="J388" s="59" t="str">
        <f t="shared" si="21"/>
        <v>Long</v>
      </c>
      <c r="L388" s="74">
        <f t="shared" si="25"/>
        <v>1</v>
      </c>
      <c r="M388" s="75">
        <f t="shared" si="17"/>
        <v>0</v>
      </c>
      <c r="N388" s="76" t="str">
        <f t="shared" si="22"/>
        <v/>
      </c>
      <c r="O388" s="75"/>
      <c r="P388" s="77">
        <f t="shared" si="18"/>
        <v>1</v>
      </c>
      <c r="Q388" s="78" t="str">
        <f t="shared" si="23"/>
        <v>Stay Long</v>
      </c>
      <c r="R388" s="81">
        <f t="shared" si="19"/>
        <v>-3307.5</v>
      </c>
      <c r="S388" s="82">
        <f t="shared" si="24"/>
        <v>-20163.46</v>
      </c>
      <c r="T388" s="50"/>
    </row>
    <row r="389" spans="2:20" x14ac:dyDescent="0.25">
      <c r="B389" s="11">
        <f>'Market Data'!B376</f>
        <v>20010618</v>
      </c>
      <c r="C389" s="2">
        <f>'Market Data'!C376</f>
        <v>7514</v>
      </c>
      <c r="D389" s="2">
        <f>'Market Data'!D376</f>
        <v>7514</v>
      </c>
      <c r="E389" s="2">
        <f>'Market Data'!E376</f>
        <v>7412</v>
      </c>
      <c r="F389" s="12">
        <f>'Market Data'!F376</f>
        <v>7433.5</v>
      </c>
      <c r="H389" s="58">
        <f t="shared" si="20"/>
        <v>372</v>
      </c>
      <c r="I389" s="97" t="s">
        <v>54</v>
      </c>
      <c r="J389" s="59" t="str">
        <f t="shared" si="21"/>
        <v>Long</v>
      </c>
      <c r="L389" s="74">
        <f t="shared" si="25"/>
        <v>1</v>
      </c>
      <c r="M389" s="75">
        <f t="shared" si="17"/>
        <v>0</v>
      </c>
      <c r="N389" s="76" t="str">
        <f t="shared" si="22"/>
        <v/>
      </c>
      <c r="O389" s="75"/>
      <c r="P389" s="77">
        <f t="shared" si="18"/>
        <v>1</v>
      </c>
      <c r="Q389" s="78" t="str">
        <f t="shared" si="23"/>
        <v>Stay Long</v>
      </c>
      <c r="R389" s="81">
        <f t="shared" si="19"/>
        <v>-2152.5</v>
      </c>
      <c r="S389" s="82">
        <f t="shared" si="24"/>
        <v>-22315.96</v>
      </c>
      <c r="T389" s="50"/>
    </row>
    <row r="390" spans="2:20" x14ac:dyDescent="0.25">
      <c r="B390" s="11">
        <f>'Market Data'!B377</f>
        <v>20010619</v>
      </c>
      <c r="C390" s="2">
        <f>'Market Data'!C377</f>
        <v>7454</v>
      </c>
      <c r="D390" s="2">
        <f>'Market Data'!D377</f>
        <v>7542</v>
      </c>
      <c r="E390" s="2">
        <f>'Market Data'!E377</f>
        <v>7449</v>
      </c>
      <c r="F390" s="12">
        <f>'Market Data'!F377</f>
        <v>7490</v>
      </c>
      <c r="H390" s="58">
        <f t="shared" si="20"/>
        <v>373</v>
      </c>
      <c r="I390" s="97" t="s">
        <v>54</v>
      </c>
      <c r="J390" s="59" t="str">
        <f t="shared" si="21"/>
        <v>Long</v>
      </c>
      <c r="L390" s="74">
        <f t="shared" si="25"/>
        <v>1</v>
      </c>
      <c r="M390" s="75">
        <f t="shared" si="17"/>
        <v>0</v>
      </c>
      <c r="N390" s="76" t="str">
        <f t="shared" si="22"/>
        <v/>
      </c>
      <c r="O390" s="75"/>
      <c r="P390" s="77">
        <f t="shared" si="18"/>
        <v>1</v>
      </c>
      <c r="Q390" s="78" t="str">
        <f t="shared" si="23"/>
        <v>Stay Long</v>
      </c>
      <c r="R390" s="81">
        <f t="shared" si="19"/>
        <v>1977.5</v>
      </c>
      <c r="S390" s="82">
        <f t="shared" si="24"/>
        <v>-20338.46</v>
      </c>
      <c r="T390" s="50"/>
    </row>
    <row r="391" spans="2:20" x14ac:dyDescent="0.25">
      <c r="B391" s="11">
        <f>'Market Data'!B378</f>
        <v>20010620</v>
      </c>
      <c r="C391" s="2">
        <f>'Market Data'!C378</f>
        <v>7425</v>
      </c>
      <c r="D391" s="2">
        <f>'Market Data'!D378</f>
        <v>7454</v>
      </c>
      <c r="E391" s="2">
        <f>'Market Data'!E378</f>
        <v>7374</v>
      </c>
      <c r="F391" s="12">
        <f>'Market Data'!F378</f>
        <v>7432</v>
      </c>
      <c r="H391" s="58">
        <f t="shared" si="20"/>
        <v>374</v>
      </c>
      <c r="I391" s="97" t="s">
        <v>54</v>
      </c>
      <c r="J391" s="59" t="str">
        <f t="shared" si="21"/>
        <v>Long</v>
      </c>
      <c r="L391" s="74">
        <f t="shared" si="25"/>
        <v>1</v>
      </c>
      <c r="M391" s="75">
        <f t="shared" si="17"/>
        <v>0</v>
      </c>
      <c r="N391" s="76" t="str">
        <f t="shared" si="22"/>
        <v/>
      </c>
      <c r="O391" s="75"/>
      <c r="P391" s="77">
        <f t="shared" si="18"/>
        <v>1</v>
      </c>
      <c r="Q391" s="78" t="str">
        <f t="shared" si="23"/>
        <v>Stay Long</v>
      </c>
      <c r="R391" s="81">
        <f t="shared" si="19"/>
        <v>-2030</v>
      </c>
      <c r="S391" s="82">
        <f t="shared" si="24"/>
        <v>-22368.46</v>
      </c>
      <c r="T391" s="50"/>
    </row>
    <row r="392" spans="2:20" x14ac:dyDescent="0.25">
      <c r="B392" s="11">
        <f>'Market Data'!B379</f>
        <v>20010621</v>
      </c>
      <c r="C392" s="2">
        <f>'Market Data'!C379</f>
        <v>7478.5</v>
      </c>
      <c r="D392" s="2">
        <f>'Market Data'!D379</f>
        <v>7486</v>
      </c>
      <c r="E392" s="2">
        <f>'Market Data'!E379</f>
        <v>7392</v>
      </c>
      <c r="F392" s="12">
        <f>'Market Data'!F379</f>
        <v>7476</v>
      </c>
      <c r="H392" s="58">
        <f t="shared" si="20"/>
        <v>375</v>
      </c>
      <c r="I392" s="97" t="s">
        <v>54</v>
      </c>
      <c r="J392" s="59" t="str">
        <f t="shared" si="21"/>
        <v>Long</v>
      </c>
      <c r="L392" s="74">
        <f t="shared" si="25"/>
        <v>1</v>
      </c>
      <c r="M392" s="75">
        <f t="shared" si="17"/>
        <v>0</v>
      </c>
      <c r="N392" s="76" t="str">
        <f t="shared" si="22"/>
        <v/>
      </c>
      <c r="O392" s="75"/>
      <c r="P392" s="77">
        <f t="shared" si="18"/>
        <v>1</v>
      </c>
      <c r="Q392" s="78" t="str">
        <f t="shared" si="23"/>
        <v>Stay Long</v>
      </c>
      <c r="R392" s="81">
        <f t="shared" si="19"/>
        <v>1540</v>
      </c>
      <c r="S392" s="82">
        <f t="shared" si="24"/>
        <v>-20828.46</v>
      </c>
      <c r="T392" s="50"/>
    </row>
    <row r="393" spans="2:20" x14ac:dyDescent="0.25">
      <c r="B393" s="11">
        <f>'Market Data'!B380</f>
        <v>20010622</v>
      </c>
      <c r="C393" s="2">
        <f>'Market Data'!C380</f>
        <v>7472</v>
      </c>
      <c r="D393" s="2">
        <f>'Market Data'!D380</f>
        <v>7512</v>
      </c>
      <c r="E393" s="2">
        <f>'Market Data'!E380</f>
        <v>7428</v>
      </c>
      <c r="F393" s="12">
        <f>'Market Data'!F380</f>
        <v>7462</v>
      </c>
      <c r="H393" s="58">
        <f t="shared" si="20"/>
        <v>376</v>
      </c>
      <c r="I393" s="97" t="s">
        <v>54</v>
      </c>
      <c r="J393" s="59" t="str">
        <f t="shared" si="21"/>
        <v>Long</v>
      </c>
      <c r="L393" s="74">
        <f t="shared" si="25"/>
        <v>1</v>
      </c>
      <c r="M393" s="75">
        <f t="shared" si="17"/>
        <v>0</v>
      </c>
      <c r="N393" s="76" t="str">
        <f t="shared" si="22"/>
        <v/>
      </c>
      <c r="O393" s="75"/>
      <c r="P393" s="77">
        <f t="shared" si="18"/>
        <v>1</v>
      </c>
      <c r="Q393" s="78" t="str">
        <f t="shared" si="23"/>
        <v>Stay Long</v>
      </c>
      <c r="R393" s="81">
        <f t="shared" si="19"/>
        <v>-490</v>
      </c>
      <c r="S393" s="82">
        <f t="shared" si="24"/>
        <v>-21318.46</v>
      </c>
      <c r="T393" s="50"/>
    </row>
    <row r="394" spans="2:20" x14ac:dyDescent="0.25">
      <c r="B394" s="11">
        <f>'Market Data'!B381</f>
        <v>20010625</v>
      </c>
      <c r="C394" s="2">
        <f>'Market Data'!C381</f>
        <v>7434</v>
      </c>
      <c r="D394" s="2">
        <f>'Market Data'!D381</f>
        <v>7508</v>
      </c>
      <c r="E394" s="2">
        <f>'Market Data'!E381</f>
        <v>7425</v>
      </c>
      <c r="F394" s="12">
        <f>'Market Data'!F381</f>
        <v>7458</v>
      </c>
      <c r="H394" s="58">
        <f t="shared" si="20"/>
        <v>377</v>
      </c>
      <c r="I394" s="97" t="s">
        <v>54</v>
      </c>
      <c r="J394" s="59" t="str">
        <f t="shared" si="21"/>
        <v>Long</v>
      </c>
      <c r="L394" s="74">
        <f t="shared" si="25"/>
        <v>1</v>
      </c>
      <c r="M394" s="75">
        <f t="shared" si="17"/>
        <v>0</v>
      </c>
      <c r="N394" s="76" t="str">
        <f t="shared" si="22"/>
        <v/>
      </c>
      <c r="O394" s="75"/>
      <c r="P394" s="77">
        <f t="shared" si="18"/>
        <v>1</v>
      </c>
      <c r="Q394" s="78" t="str">
        <f t="shared" si="23"/>
        <v>Stay Long</v>
      </c>
      <c r="R394" s="81">
        <f t="shared" si="19"/>
        <v>-140</v>
      </c>
      <c r="S394" s="82">
        <f t="shared" si="24"/>
        <v>-21458.46</v>
      </c>
      <c r="T394" s="50"/>
    </row>
    <row r="395" spans="2:20" x14ac:dyDescent="0.25">
      <c r="B395" s="11">
        <f>'Market Data'!B382</f>
        <v>20010626</v>
      </c>
      <c r="C395" s="2">
        <f>'Market Data'!C382</f>
        <v>7427</v>
      </c>
      <c r="D395" s="2">
        <f>'Market Data'!D382</f>
        <v>7435.5</v>
      </c>
      <c r="E395" s="2">
        <f>'Market Data'!E382</f>
        <v>7319</v>
      </c>
      <c r="F395" s="12">
        <f>'Market Data'!F382</f>
        <v>7401</v>
      </c>
      <c r="H395" s="58">
        <f t="shared" si="20"/>
        <v>378</v>
      </c>
      <c r="I395" s="97" t="s">
        <v>54</v>
      </c>
      <c r="J395" s="59" t="str">
        <f t="shared" si="21"/>
        <v>Long</v>
      </c>
      <c r="L395" s="74">
        <f t="shared" si="25"/>
        <v>1</v>
      </c>
      <c r="M395" s="75">
        <f t="shared" si="17"/>
        <v>0</v>
      </c>
      <c r="N395" s="76" t="str">
        <f t="shared" si="22"/>
        <v/>
      </c>
      <c r="O395" s="75"/>
      <c r="P395" s="77">
        <f t="shared" si="18"/>
        <v>1</v>
      </c>
      <c r="Q395" s="78" t="str">
        <f t="shared" si="23"/>
        <v>Stay Long</v>
      </c>
      <c r="R395" s="81">
        <f t="shared" si="19"/>
        <v>-1995</v>
      </c>
      <c r="S395" s="82">
        <f t="shared" si="24"/>
        <v>-23453.46</v>
      </c>
      <c r="T395" s="50"/>
    </row>
    <row r="396" spans="2:20" x14ac:dyDescent="0.25">
      <c r="B396" s="11">
        <f>'Market Data'!B383</f>
        <v>20010627</v>
      </c>
      <c r="C396" s="2">
        <f>'Market Data'!C383</f>
        <v>7394</v>
      </c>
      <c r="D396" s="2">
        <f>'Market Data'!D383</f>
        <v>7408</v>
      </c>
      <c r="E396" s="2">
        <f>'Market Data'!E383</f>
        <v>7366.5</v>
      </c>
      <c r="F396" s="12">
        <f>'Market Data'!F383</f>
        <v>7390</v>
      </c>
      <c r="H396" s="58">
        <f t="shared" si="20"/>
        <v>379</v>
      </c>
      <c r="I396" s="97" t="s">
        <v>54</v>
      </c>
      <c r="J396" s="59" t="str">
        <f t="shared" si="21"/>
        <v>Long</v>
      </c>
      <c r="L396" s="74">
        <f t="shared" si="25"/>
        <v>1</v>
      </c>
      <c r="M396" s="75">
        <f t="shared" si="17"/>
        <v>0</v>
      </c>
      <c r="N396" s="76" t="str">
        <f t="shared" si="22"/>
        <v/>
      </c>
      <c r="O396" s="75"/>
      <c r="P396" s="77">
        <f t="shared" si="18"/>
        <v>1</v>
      </c>
      <c r="Q396" s="78" t="str">
        <f t="shared" si="23"/>
        <v>Stay Long</v>
      </c>
      <c r="R396" s="81">
        <f t="shared" si="19"/>
        <v>-385</v>
      </c>
      <c r="S396" s="82">
        <f t="shared" si="24"/>
        <v>-23838.46</v>
      </c>
      <c r="T396" s="50"/>
    </row>
    <row r="397" spans="2:20" x14ac:dyDescent="0.25">
      <c r="B397" s="11">
        <f>'Market Data'!B384</f>
        <v>20010628</v>
      </c>
      <c r="C397" s="2">
        <f>'Market Data'!C384</f>
        <v>7373</v>
      </c>
      <c r="D397" s="2">
        <f>'Market Data'!D384</f>
        <v>7529</v>
      </c>
      <c r="E397" s="2">
        <f>'Market Data'!E384</f>
        <v>7308</v>
      </c>
      <c r="F397" s="12">
        <f>'Market Data'!F384</f>
        <v>7527</v>
      </c>
      <c r="H397" s="58">
        <f t="shared" si="20"/>
        <v>380</v>
      </c>
      <c r="I397" s="97" t="s">
        <v>54</v>
      </c>
      <c r="J397" s="59" t="str">
        <f t="shared" si="21"/>
        <v>Long</v>
      </c>
      <c r="L397" s="74">
        <f t="shared" si="25"/>
        <v>1</v>
      </c>
      <c r="M397" s="75">
        <f t="shared" si="17"/>
        <v>0</v>
      </c>
      <c r="N397" s="76" t="str">
        <f t="shared" si="22"/>
        <v/>
      </c>
      <c r="O397" s="75"/>
      <c r="P397" s="77">
        <f t="shared" si="18"/>
        <v>1</v>
      </c>
      <c r="Q397" s="78" t="str">
        <f t="shared" si="23"/>
        <v>Stay Long</v>
      </c>
      <c r="R397" s="81">
        <f t="shared" si="19"/>
        <v>4795</v>
      </c>
      <c r="S397" s="82">
        <f t="shared" si="24"/>
        <v>-19043.46</v>
      </c>
      <c r="T397" s="50"/>
    </row>
    <row r="398" spans="2:20" x14ac:dyDescent="0.25">
      <c r="B398" s="11">
        <f>'Market Data'!B385</f>
        <v>20010629</v>
      </c>
      <c r="C398" s="2">
        <f>'Market Data'!C385</f>
        <v>7524</v>
      </c>
      <c r="D398" s="2">
        <f>'Market Data'!D385</f>
        <v>7617.5</v>
      </c>
      <c r="E398" s="2">
        <f>'Market Data'!E385</f>
        <v>7508</v>
      </c>
      <c r="F398" s="12">
        <f>'Market Data'!F385</f>
        <v>7609</v>
      </c>
      <c r="H398" s="58">
        <f t="shared" si="20"/>
        <v>381</v>
      </c>
      <c r="I398" s="97" t="s">
        <v>54</v>
      </c>
      <c r="J398" s="59" t="str">
        <f t="shared" si="21"/>
        <v>Long</v>
      </c>
      <c r="L398" s="74">
        <f t="shared" si="25"/>
        <v>1</v>
      </c>
      <c r="M398" s="75">
        <f t="shared" si="17"/>
        <v>0</v>
      </c>
      <c r="N398" s="76" t="str">
        <f t="shared" si="22"/>
        <v/>
      </c>
      <c r="O398" s="75"/>
      <c r="P398" s="77">
        <f t="shared" si="18"/>
        <v>1</v>
      </c>
      <c r="Q398" s="78" t="str">
        <f t="shared" si="23"/>
        <v>Stay Long</v>
      </c>
      <c r="R398" s="81">
        <f t="shared" si="19"/>
        <v>2870</v>
      </c>
      <c r="S398" s="82">
        <f t="shared" si="24"/>
        <v>-16173.46</v>
      </c>
      <c r="T398" s="50"/>
    </row>
    <row r="399" spans="2:20" x14ac:dyDescent="0.25">
      <c r="B399" s="11">
        <f>'Market Data'!B386</f>
        <v>20010702</v>
      </c>
      <c r="C399" s="2">
        <f>'Market Data'!C386</f>
        <v>7567.5</v>
      </c>
      <c r="D399" s="2">
        <f>'Market Data'!D386</f>
        <v>7684.5</v>
      </c>
      <c r="E399" s="2">
        <f>'Market Data'!E386</f>
        <v>7552</v>
      </c>
      <c r="F399" s="12">
        <f>'Market Data'!F386</f>
        <v>7661.5</v>
      </c>
      <c r="H399" s="58">
        <f t="shared" si="20"/>
        <v>382</v>
      </c>
      <c r="I399" s="97" t="s">
        <v>54</v>
      </c>
      <c r="J399" s="59" t="str">
        <f t="shared" si="21"/>
        <v>Long</v>
      </c>
      <c r="L399" s="74">
        <f t="shared" si="25"/>
        <v>1</v>
      </c>
      <c r="M399" s="75">
        <f t="shared" si="17"/>
        <v>0</v>
      </c>
      <c r="N399" s="76" t="str">
        <f t="shared" si="22"/>
        <v/>
      </c>
      <c r="O399" s="75"/>
      <c r="P399" s="77">
        <f t="shared" si="18"/>
        <v>1</v>
      </c>
      <c r="Q399" s="78" t="str">
        <f t="shared" si="23"/>
        <v>Stay Long</v>
      </c>
      <c r="R399" s="81">
        <f t="shared" si="19"/>
        <v>1837.5</v>
      </c>
      <c r="S399" s="82">
        <f t="shared" si="24"/>
        <v>-14335.96</v>
      </c>
      <c r="T399" s="50"/>
    </row>
    <row r="400" spans="2:20" x14ac:dyDescent="0.25">
      <c r="B400" s="11">
        <f>'Market Data'!B387</f>
        <v>20010703</v>
      </c>
      <c r="C400" s="2">
        <f>'Market Data'!C387</f>
        <v>7644</v>
      </c>
      <c r="D400" s="2">
        <f>'Market Data'!D387</f>
        <v>7661</v>
      </c>
      <c r="E400" s="2">
        <f>'Market Data'!E387</f>
        <v>7588.5</v>
      </c>
      <c r="F400" s="12">
        <f>'Market Data'!F387</f>
        <v>7617</v>
      </c>
      <c r="H400" s="58">
        <f t="shared" si="20"/>
        <v>383</v>
      </c>
      <c r="I400" s="97" t="s">
        <v>54</v>
      </c>
      <c r="J400" s="59" t="str">
        <f t="shared" si="21"/>
        <v>Long</v>
      </c>
      <c r="L400" s="74">
        <f t="shared" si="25"/>
        <v>1</v>
      </c>
      <c r="M400" s="75">
        <f t="shared" ref="M400:M463" si="26">$L400-P400</f>
        <v>0</v>
      </c>
      <c r="N400" s="76" t="str">
        <f t="shared" si="22"/>
        <v/>
      </c>
      <c r="O400" s="75"/>
      <c r="P400" s="77">
        <f t="shared" si="18"/>
        <v>1</v>
      </c>
      <c r="Q400" s="78" t="str">
        <f t="shared" si="23"/>
        <v>Stay Long</v>
      </c>
      <c r="R400" s="81">
        <f t="shared" si="19"/>
        <v>-1557.5</v>
      </c>
      <c r="S400" s="82">
        <f t="shared" si="24"/>
        <v>-15893.46</v>
      </c>
      <c r="T400" s="50"/>
    </row>
    <row r="401" spans="2:20" x14ac:dyDescent="0.25">
      <c r="B401" s="11">
        <f>'Market Data'!B388</f>
        <v>20010704</v>
      </c>
      <c r="C401" s="2">
        <f>'Market Data'!C388</f>
        <v>7616</v>
      </c>
      <c r="D401" s="2">
        <f>'Market Data'!D388</f>
        <v>7633</v>
      </c>
      <c r="E401" s="2">
        <f>'Market Data'!E388</f>
        <v>7546.5</v>
      </c>
      <c r="F401" s="12">
        <f>'Market Data'!F388</f>
        <v>7555</v>
      </c>
      <c r="H401" s="58">
        <f t="shared" si="20"/>
        <v>384</v>
      </c>
      <c r="I401" s="97" t="s">
        <v>54</v>
      </c>
      <c r="J401" s="59" t="str">
        <f t="shared" si="21"/>
        <v>Long</v>
      </c>
      <c r="L401" s="74">
        <f t="shared" si="25"/>
        <v>1</v>
      </c>
      <c r="M401" s="75">
        <f t="shared" si="26"/>
        <v>0</v>
      </c>
      <c r="N401" s="76" t="str">
        <f t="shared" si="22"/>
        <v/>
      </c>
      <c r="O401" s="75"/>
      <c r="P401" s="77">
        <f t="shared" ref="P401:P464" si="27">IF($N400="Fill",$L400,$P400)</f>
        <v>1</v>
      </c>
      <c r="Q401" s="78" t="str">
        <f t="shared" si="23"/>
        <v>Stay Long</v>
      </c>
      <c r="R401" s="81">
        <f t="shared" ref="R401:R464" si="28">IF(OR($P400&amp;$L400="01",$P400&amp;$L400="0-1"),(($F401-$C401)*$R$3*$L400)-(ABS($M400)*$R$4),IF(OR($P400&amp;$L400="10",$P400&amp;$L400="-10"),(($C401-$F400)*$R$3*$P400)-(ABS($M400)*$R$4),IF(OR($P400&amp;$L400="1-1",$P400&amp;$L400="-11"),(($C401-$F400)*$R$3*$P400)-(ABS($M400)*$R$4)+(($F401-$C401)*$R$3*$P401),IF(OR($P400&amp;$L400="11",$P400&amp;$L400="-1-1"),(($F401-$F400)*$R$3*$P401),0))))</f>
        <v>-2170</v>
      </c>
      <c r="S401" s="82">
        <f t="shared" si="24"/>
        <v>-18063.46</v>
      </c>
      <c r="T401" s="50"/>
    </row>
    <row r="402" spans="2:20" x14ac:dyDescent="0.25">
      <c r="B402" s="11">
        <f>'Market Data'!B389</f>
        <v>20010705</v>
      </c>
      <c r="C402" s="2">
        <f>'Market Data'!C389</f>
        <v>7494.5</v>
      </c>
      <c r="D402" s="2">
        <f>'Market Data'!D389</f>
        <v>7594.5</v>
      </c>
      <c r="E402" s="2">
        <f>'Market Data'!E389</f>
        <v>7484</v>
      </c>
      <c r="F402" s="12">
        <f>'Market Data'!F389</f>
        <v>7538</v>
      </c>
      <c r="H402" s="58">
        <f t="shared" ref="H402:H465" si="29">ROW()-ROW(H$17)</f>
        <v>385</v>
      </c>
      <c r="I402" s="97" t="s">
        <v>54</v>
      </c>
      <c r="J402" s="59" t="str">
        <f t="shared" ref="J402:J465" si="30">$I$4</f>
        <v>Long</v>
      </c>
      <c r="L402" s="74">
        <f t="shared" si="25"/>
        <v>1</v>
      </c>
      <c r="M402" s="75">
        <f t="shared" si="26"/>
        <v>0</v>
      </c>
      <c r="N402" s="76" t="str">
        <f t="shared" ref="N402:N465" si="31">IF(NOT($M402=0),"Fill","")</f>
        <v/>
      </c>
      <c r="O402" s="75"/>
      <c r="P402" s="77">
        <f t="shared" si="27"/>
        <v>1</v>
      </c>
      <c r="Q402" s="78" t="str">
        <f t="shared" ref="Q402:Q465" si="32">IF($P401&amp;$L401="00","Stay Flat",IF($P401&amp;$L401="01","Go Long",IF($P401&amp;$L401="0-1","Go Short",IF($P401&amp;$L401="-10","Exit Short",IF($P401&amp;$L401="-1-1","Stay Short",IF($P401&amp;$L401="-11","Exit Short, Go Long",IF($P401&amp;$L401="10","Exit Long",IF($P401&amp;$L401="1-1","Exit Long, Go Short",IF($P401&amp;$L401="11","Stay Long","")))))))))</f>
        <v>Stay Long</v>
      </c>
      <c r="R402" s="81">
        <f t="shared" si="28"/>
        <v>-595</v>
      </c>
      <c r="S402" s="82">
        <f t="shared" ref="S402:S465" si="33">S401+R402</f>
        <v>-18658.46</v>
      </c>
      <c r="T402" s="50"/>
    </row>
    <row r="403" spans="2:20" x14ac:dyDescent="0.25">
      <c r="B403" s="11">
        <f>'Market Data'!B390</f>
        <v>20010706</v>
      </c>
      <c r="C403" s="2">
        <f>'Market Data'!C390</f>
        <v>7482</v>
      </c>
      <c r="D403" s="2">
        <f>'Market Data'!D390</f>
        <v>7495</v>
      </c>
      <c r="E403" s="2">
        <f>'Market Data'!E390</f>
        <v>7391</v>
      </c>
      <c r="F403" s="12">
        <f>'Market Data'!F390</f>
        <v>7408.5</v>
      </c>
      <c r="H403" s="58">
        <f t="shared" si="29"/>
        <v>386</v>
      </c>
      <c r="I403" s="97" t="s">
        <v>54</v>
      </c>
      <c r="J403" s="59" t="str">
        <f t="shared" si="30"/>
        <v>Long</v>
      </c>
      <c r="L403" s="74">
        <f t="shared" ref="L403:L466" si="34">IF($J403="Short",-1,IF($J403="Long",1,0))</f>
        <v>1</v>
      </c>
      <c r="M403" s="75">
        <f t="shared" si="26"/>
        <v>0</v>
      </c>
      <c r="N403" s="76" t="str">
        <f t="shared" si="31"/>
        <v/>
      </c>
      <c r="O403" s="75"/>
      <c r="P403" s="77">
        <f t="shared" si="27"/>
        <v>1</v>
      </c>
      <c r="Q403" s="78" t="str">
        <f t="shared" si="32"/>
        <v>Stay Long</v>
      </c>
      <c r="R403" s="81">
        <f t="shared" si="28"/>
        <v>-4532.5</v>
      </c>
      <c r="S403" s="82">
        <f t="shared" si="33"/>
        <v>-23190.959999999999</v>
      </c>
      <c r="T403" s="50"/>
    </row>
    <row r="404" spans="2:20" x14ac:dyDescent="0.25">
      <c r="B404" s="11">
        <f>'Market Data'!B391</f>
        <v>20010709</v>
      </c>
      <c r="C404" s="2">
        <f>'Market Data'!C391</f>
        <v>7424</v>
      </c>
      <c r="D404" s="2">
        <f>'Market Data'!D391</f>
        <v>7443</v>
      </c>
      <c r="E404" s="2">
        <f>'Market Data'!E391</f>
        <v>7332</v>
      </c>
      <c r="F404" s="12">
        <f>'Market Data'!F391</f>
        <v>7421</v>
      </c>
      <c r="H404" s="58">
        <f t="shared" si="29"/>
        <v>387</v>
      </c>
      <c r="I404" s="97" t="s">
        <v>54</v>
      </c>
      <c r="J404" s="59" t="str">
        <f t="shared" si="30"/>
        <v>Long</v>
      </c>
      <c r="L404" s="74">
        <f t="shared" si="34"/>
        <v>1</v>
      </c>
      <c r="M404" s="75">
        <f t="shared" si="26"/>
        <v>0</v>
      </c>
      <c r="N404" s="76" t="str">
        <f t="shared" si="31"/>
        <v/>
      </c>
      <c r="O404" s="75"/>
      <c r="P404" s="77">
        <f t="shared" si="27"/>
        <v>1</v>
      </c>
      <c r="Q404" s="78" t="str">
        <f t="shared" si="32"/>
        <v>Stay Long</v>
      </c>
      <c r="R404" s="81">
        <f t="shared" si="28"/>
        <v>437.5</v>
      </c>
      <c r="S404" s="82">
        <f t="shared" si="33"/>
        <v>-22753.46</v>
      </c>
      <c r="T404" s="50"/>
    </row>
    <row r="405" spans="2:20" x14ac:dyDescent="0.25">
      <c r="B405" s="11">
        <f>'Market Data'!B392</f>
        <v>20010710</v>
      </c>
      <c r="C405" s="2">
        <f>'Market Data'!C392</f>
        <v>7426</v>
      </c>
      <c r="D405" s="2">
        <f>'Market Data'!D392</f>
        <v>7470</v>
      </c>
      <c r="E405" s="2">
        <f>'Market Data'!E392</f>
        <v>7346</v>
      </c>
      <c r="F405" s="12">
        <f>'Market Data'!F392</f>
        <v>7346</v>
      </c>
      <c r="H405" s="58">
        <f t="shared" si="29"/>
        <v>388</v>
      </c>
      <c r="I405" s="97" t="s">
        <v>54</v>
      </c>
      <c r="J405" s="59" t="str">
        <f t="shared" si="30"/>
        <v>Long</v>
      </c>
      <c r="L405" s="74">
        <f t="shared" si="34"/>
        <v>1</v>
      </c>
      <c r="M405" s="75">
        <f t="shared" si="26"/>
        <v>0</v>
      </c>
      <c r="N405" s="76" t="str">
        <f t="shared" si="31"/>
        <v/>
      </c>
      <c r="O405" s="75"/>
      <c r="P405" s="77">
        <f t="shared" si="27"/>
        <v>1</v>
      </c>
      <c r="Q405" s="78" t="str">
        <f t="shared" si="32"/>
        <v>Stay Long</v>
      </c>
      <c r="R405" s="81">
        <f t="shared" si="28"/>
        <v>-2625</v>
      </c>
      <c r="S405" s="82">
        <f t="shared" si="33"/>
        <v>-25378.46</v>
      </c>
      <c r="T405" s="50"/>
    </row>
    <row r="406" spans="2:20" x14ac:dyDescent="0.25">
      <c r="B406" s="11">
        <f>'Market Data'!B393</f>
        <v>20010711</v>
      </c>
      <c r="C406" s="2">
        <f>'Market Data'!C393</f>
        <v>7294</v>
      </c>
      <c r="D406" s="2">
        <f>'Market Data'!D393</f>
        <v>7355.5</v>
      </c>
      <c r="E406" s="2">
        <f>'Market Data'!E393</f>
        <v>7274</v>
      </c>
      <c r="F406" s="12">
        <f>'Market Data'!F393</f>
        <v>7344.5</v>
      </c>
      <c r="H406" s="58">
        <f t="shared" si="29"/>
        <v>389</v>
      </c>
      <c r="I406" s="97" t="s">
        <v>54</v>
      </c>
      <c r="J406" s="59" t="str">
        <f t="shared" si="30"/>
        <v>Long</v>
      </c>
      <c r="L406" s="74">
        <f t="shared" si="34"/>
        <v>1</v>
      </c>
      <c r="M406" s="75">
        <f t="shared" si="26"/>
        <v>0</v>
      </c>
      <c r="N406" s="76" t="str">
        <f t="shared" si="31"/>
        <v/>
      </c>
      <c r="O406" s="75"/>
      <c r="P406" s="77">
        <f t="shared" si="27"/>
        <v>1</v>
      </c>
      <c r="Q406" s="78" t="str">
        <f t="shared" si="32"/>
        <v>Stay Long</v>
      </c>
      <c r="R406" s="81">
        <f t="shared" si="28"/>
        <v>-52.5</v>
      </c>
      <c r="S406" s="82">
        <f t="shared" si="33"/>
        <v>-25430.959999999999</v>
      </c>
      <c r="T406" s="50"/>
    </row>
    <row r="407" spans="2:20" x14ac:dyDescent="0.25">
      <c r="B407" s="11">
        <f>'Market Data'!B394</f>
        <v>20010712</v>
      </c>
      <c r="C407" s="2">
        <f>'Market Data'!C394</f>
        <v>7434</v>
      </c>
      <c r="D407" s="2">
        <f>'Market Data'!D394</f>
        <v>7466</v>
      </c>
      <c r="E407" s="2">
        <f>'Market Data'!E394</f>
        <v>7401.5</v>
      </c>
      <c r="F407" s="12">
        <f>'Market Data'!F394</f>
        <v>7434</v>
      </c>
      <c r="H407" s="58">
        <f t="shared" si="29"/>
        <v>390</v>
      </c>
      <c r="I407" s="97" t="s">
        <v>54</v>
      </c>
      <c r="J407" s="59" t="str">
        <f t="shared" si="30"/>
        <v>Long</v>
      </c>
      <c r="L407" s="74">
        <f t="shared" si="34"/>
        <v>1</v>
      </c>
      <c r="M407" s="75">
        <f t="shared" si="26"/>
        <v>0</v>
      </c>
      <c r="N407" s="76" t="str">
        <f t="shared" si="31"/>
        <v/>
      </c>
      <c r="O407" s="75"/>
      <c r="P407" s="77">
        <f t="shared" si="27"/>
        <v>1</v>
      </c>
      <c r="Q407" s="78" t="str">
        <f t="shared" si="32"/>
        <v>Stay Long</v>
      </c>
      <c r="R407" s="81">
        <f t="shared" si="28"/>
        <v>3132.5</v>
      </c>
      <c r="S407" s="82">
        <f t="shared" si="33"/>
        <v>-22298.46</v>
      </c>
      <c r="T407" s="50"/>
    </row>
    <row r="408" spans="2:20" x14ac:dyDescent="0.25">
      <c r="B408" s="11">
        <f>'Market Data'!B395</f>
        <v>20010713</v>
      </c>
      <c r="C408" s="2">
        <f>'Market Data'!C395</f>
        <v>7435</v>
      </c>
      <c r="D408" s="2">
        <f>'Market Data'!D395</f>
        <v>7489.5</v>
      </c>
      <c r="E408" s="2">
        <f>'Market Data'!E395</f>
        <v>7387</v>
      </c>
      <c r="F408" s="12">
        <f>'Market Data'!F395</f>
        <v>7475</v>
      </c>
      <c r="H408" s="58">
        <f t="shared" si="29"/>
        <v>391</v>
      </c>
      <c r="I408" s="97" t="s">
        <v>54</v>
      </c>
      <c r="J408" s="59" t="str">
        <f t="shared" si="30"/>
        <v>Long</v>
      </c>
      <c r="L408" s="74">
        <f t="shared" si="34"/>
        <v>1</v>
      </c>
      <c r="M408" s="75">
        <f t="shared" si="26"/>
        <v>0</v>
      </c>
      <c r="N408" s="76" t="str">
        <f t="shared" si="31"/>
        <v/>
      </c>
      <c r="O408" s="75"/>
      <c r="P408" s="77">
        <f t="shared" si="27"/>
        <v>1</v>
      </c>
      <c r="Q408" s="78" t="str">
        <f t="shared" si="32"/>
        <v>Stay Long</v>
      </c>
      <c r="R408" s="81">
        <f t="shared" si="28"/>
        <v>1435</v>
      </c>
      <c r="S408" s="82">
        <f t="shared" si="33"/>
        <v>-20863.46</v>
      </c>
      <c r="T408" s="50"/>
    </row>
    <row r="409" spans="2:20" x14ac:dyDescent="0.25">
      <c r="B409" s="11">
        <f>'Market Data'!B396</f>
        <v>20010716</v>
      </c>
      <c r="C409" s="2">
        <f>'Market Data'!C396</f>
        <v>7469</v>
      </c>
      <c r="D409" s="2">
        <f>'Market Data'!D396</f>
        <v>7469</v>
      </c>
      <c r="E409" s="2">
        <f>'Market Data'!E396</f>
        <v>7374</v>
      </c>
      <c r="F409" s="12">
        <f>'Market Data'!F396</f>
        <v>7384</v>
      </c>
      <c r="H409" s="58">
        <f t="shared" si="29"/>
        <v>392</v>
      </c>
      <c r="I409" s="97" t="s">
        <v>54</v>
      </c>
      <c r="J409" s="59" t="str">
        <f t="shared" si="30"/>
        <v>Long</v>
      </c>
      <c r="L409" s="74">
        <f t="shared" si="34"/>
        <v>1</v>
      </c>
      <c r="M409" s="75">
        <f t="shared" si="26"/>
        <v>0</v>
      </c>
      <c r="N409" s="76" t="str">
        <f t="shared" si="31"/>
        <v/>
      </c>
      <c r="O409" s="75"/>
      <c r="P409" s="77">
        <f t="shared" si="27"/>
        <v>1</v>
      </c>
      <c r="Q409" s="78" t="str">
        <f t="shared" si="32"/>
        <v>Stay Long</v>
      </c>
      <c r="R409" s="81">
        <f t="shared" si="28"/>
        <v>-3185</v>
      </c>
      <c r="S409" s="82">
        <f t="shared" si="33"/>
        <v>-24048.46</v>
      </c>
      <c r="T409" s="50"/>
    </row>
    <row r="410" spans="2:20" x14ac:dyDescent="0.25">
      <c r="B410" s="11">
        <f>'Market Data'!B397</f>
        <v>20010717</v>
      </c>
      <c r="C410" s="2">
        <f>'Market Data'!C397</f>
        <v>7364</v>
      </c>
      <c r="D410" s="2">
        <f>'Market Data'!D397</f>
        <v>7390</v>
      </c>
      <c r="E410" s="2">
        <f>'Market Data'!E397</f>
        <v>7324</v>
      </c>
      <c r="F410" s="12">
        <f>'Market Data'!F397</f>
        <v>7389</v>
      </c>
      <c r="H410" s="58">
        <f t="shared" si="29"/>
        <v>393</v>
      </c>
      <c r="I410" s="97" t="s">
        <v>54</v>
      </c>
      <c r="J410" s="59" t="str">
        <f t="shared" si="30"/>
        <v>Long</v>
      </c>
      <c r="L410" s="74">
        <f t="shared" si="34"/>
        <v>1</v>
      </c>
      <c r="M410" s="75">
        <f t="shared" si="26"/>
        <v>0</v>
      </c>
      <c r="N410" s="76" t="str">
        <f t="shared" si="31"/>
        <v/>
      </c>
      <c r="O410" s="75"/>
      <c r="P410" s="77">
        <f t="shared" si="27"/>
        <v>1</v>
      </c>
      <c r="Q410" s="78" t="str">
        <f t="shared" si="32"/>
        <v>Stay Long</v>
      </c>
      <c r="R410" s="81">
        <f t="shared" si="28"/>
        <v>175</v>
      </c>
      <c r="S410" s="82">
        <f t="shared" si="33"/>
        <v>-23873.46</v>
      </c>
      <c r="T410" s="50"/>
    </row>
    <row r="411" spans="2:20" x14ac:dyDescent="0.25">
      <c r="B411" s="11">
        <f>'Market Data'!B398</f>
        <v>20010718</v>
      </c>
      <c r="C411" s="2">
        <f>'Market Data'!C398</f>
        <v>7352</v>
      </c>
      <c r="D411" s="2">
        <f>'Market Data'!D398</f>
        <v>7357.5</v>
      </c>
      <c r="E411" s="2">
        <f>'Market Data'!E398</f>
        <v>7246.5</v>
      </c>
      <c r="F411" s="12">
        <f>'Market Data'!F398</f>
        <v>7259</v>
      </c>
      <c r="H411" s="58">
        <f t="shared" si="29"/>
        <v>394</v>
      </c>
      <c r="I411" s="97" t="s">
        <v>54</v>
      </c>
      <c r="J411" s="59" t="str">
        <f t="shared" si="30"/>
        <v>Long</v>
      </c>
      <c r="L411" s="74">
        <f t="shared" si="34"/>
        <v>1</v>
      </c>
      <c r="M411" s="75">
        <f t="shared" si="26"/>
        <v>0</v>
      </c>
      <c r="N411" s="76" t="str">
        <f t="shared" si="31"/>
        <v/>
      </c>
      <c r="O411" s="75"/>
      <c r="P411" s="77">
        <f t="shared" si="27"/>
        <v>1</v>
      </c>
      <c r="Q411" s="78" t="str">
        <f t="shared" si="32"/>
        <v>Stay Long</v>
      </c>
      <c r="R411" s="81">
        <f t="shared" si="28"/>
        <v>-4550</v>
      </c>
      <c r="S411" s="82">
        <f t="shared" si="33"/>
        <v>-28423.46</v>
      </c>
      <c r="T411" s="50"/>
    </row>
    <row r="412" spans="2:20" x14ac:dyDescent="0.25">
      <c r="B412" s="11">
        <f>'Market Data'!B399</f>
        <v>20010719</v>
      </c>
      <c r="C412" s="2">
        <f>'Market Data'!C399</f>
        <v>7290</v>
      </c>
      <c r="D412" s="2">
        <f>'Market Data'!D399</f>
        <v>7358</v>
      </c>
      <c r="E412" s="2">
        <f>'Market Data'!E399</f>
        <v>7240.5</v>
      </c>
      <c r="F412" s="12">
        <f>'Market Data'!F399</f>
        <v>7334</v>
      </c>
      <c r="H412" s="58">
        <f t="shared" si="29"/>
        <v>395</v>
      </c>
      <c r="I412" s="97" t="s">
        <v>54</v>
      </c>
      <c r="J412" s="59" t="str">
        <f t="shared" si="30"/>
        <v>Long</v>
      </c>
      <c r="L412" s="74">
        <f t="shared" si="34"/>
        <v>1</v>
      </c>
      <c r="M412" s="75">
        <f t="shared" si="26"/>
        <v>0</v>
      </c>
      <c r="N412" s="76" t="str">
        <f t="shared" si="31"/>
        <v/>
      </c>
      <c r="O412" s="75"/>
      <c r="P412" s="77">
        <f t="shared" si="27"/>
        <v>1</v>
      </c>
      <c r="Q412" s="78" t="str">
        <f t="shared" si="32"/>
        <v>Stay Long</v>
      </c>
      <c r="R412" s="81">
        <f t="shared" si="28"/>
        <v>2625</v>
      </c>
      <c r="S412" s="82">
        <f t="shared" si="33"/>
        <v>-25798.46</v>
      </c>
      <c r="T412" s="50"/>
    </row>
    <row r="413" spans="2:20" x14ac:dyDescent="0.25">
      <c r="B413" s="11">
        <f>'Market Data'!B400</f>
        <v>20010720</v>
      </c>
      <c r="C413" s="2">
        <f>'Market Data'!C400</f>
        <v>7294</v>
      </c>
      <c r="D413" s="2">
        <f>'Market Data'!D400</f>
        <v>7316.5</v>
      </c>
      <c r="E413" s="2">
        <f>'Market Data'!E400</f>
        <v>7244</v>
      </c>
      <c r="F413" s="12">
        <f>'Market Data'!F400</f>
        <v>7284.5</v>
      </c>
      <c r="H413" s="58">
        <f t="shared" si="29"/>
        <v>396</v>
      </c>
      <c r="I413" s="97" t="s">
        <v>54</v>
      </c>
      <c r="J413" s="59" t="str">
        <f t="shared" si="30"/>
        <v>Long</v>
      </c>
      <c r="L413" s="74">
        <f t="shared" si="34"/>
        <v>1</v>
      </c>
      <c r="M413" s="75">
        <f t="shared" si="26"/>
        <v>0</v>
      </c>
      <c r="N413" s="76" t="str">
        <f t="shared" si="31"/>
        <v/>
      </c>
      <c r="O413" s="75"/>
      <c r="P413" s="77">
        <f t="shared" si="27"/>
        <v>1</v>
      </c>
      <c r="Q413" s="78" t="str">
        <f t="shared" si="32"/>
        <v>Stay Long</v>
      </c>
      <c r="R413" s="81">
        <f t="shared" si="28"/>
        <v>-1732.5</v>
      </c>
      <c r="S413" s="82">
        <f t="shared" si="33"/>
        <v>-27530.959999999999</v>
      </c>
      <c r="T413" s="50"/>
    </row>
    <row r="414" spans="2:20" x14ac:dyDescent="0.25">
      <c r="B414" s="11">
        <f>'Market Data'!B401</f>
        <v>20010723</v>
      </c>
      <c r="C414" s="2">
        <f>'Market Data'!C401</f>
        <v>7264</v>
      </c>
      <c r="D414" s="2">
        <f>'Market Data'!D401</f>
        <v>7381.5</v>
      </c>
      <c r="E414" s="2">
        <f>'Market Data'!E401</f>
        <v>7235.5</v>
      </c>
      <c r="F414" s="12">
        <f>'Market Data'!F401</f>
        <v>7334</v>
      </c>
      <c r="H414" s="58">
        <f t="shared" si="29"/>
        <v>397</v>
      </c>
      <c r="I414" s="97" t="s">
        <v>54</v>
      </c>
      <c r="J414" s="59" t="str">
        <f t="shared" si="30"/>
        <v>Long</v>
      </c>
      <c r="L414" s="74">
        <f t="shared" si="34"/>
        <v>1</v>
      </c>
      <c r="M414" s="75">
        <f t="shared" si="26"/>
        <v>0</v>
      </c>
      <c r="N414" s="76" t="str">
        <f t="shared" si="31"/>
        <v/>
      </c>
      <c r="O414" s="75"/>
      <c r="P414" s="77">
        <f t="shared" si="27"/>
        <v>1</v>
      </c>
      <c r="Q414" s="78" t="str">
        <f t="shared" si="32"/>
        <v>Stay Long</v>
      </c>
      <c r="R414" s="81">
        <f t="shared" si="28"/>
        <v>1732.5</v>
      </c>
      <c r="S414" s="82">
        <f t="shared" si="33"/>
        <v>-25798.46</v>
      </c>
      <c r="T414" s="50"/>
    </row>
    <row r="415" spans="2:20" x14ac:dyDescent="0.25">
      <c r="B415" s="11">
        <f>'Market Data'!B402</f>
        <v>20010724</v>
      </c>
      <c r="C415" s="2">
        <f>'Market Data'!C402</f>
        <v>7274</v>
      </c>
      <c r="D415" s="2">
        <f>'Market Data'!D402</f>
        <v>7319.5</v>
      </c>
      <c r="E415" s="2">
        <f>'Market Data'!E402</f>
        <v>7193</v>
      </c>
      <c r="F415" s="12">
        <f>'Market Data'!F402</f>
        <v>7193.5</v>
      </c>
      <c r="H415" s="58">
        <f t="shared" si="29"/>
        <v>398</v>
      </c>
      <c r="I415" s="97" t="s">
        <v>54</v>
      </c>
      <c r="J415" s="59" t="str">
        <f t="shared" si="30"/>
        <v>Long</v>
      </c>
      <c r="L415" s="74">
        <f t="shared" si="34"/>
        <v>1</v>
      </c>
      <c r="M415" s="75">
        <f t="shared" si="26"/>
        <v>0</v>
      </c>
      <c r="N415" s="76" t="str">
        <f t="shared" si="31"/>
        <v/>
      </c>
      <c r="O415" s="75"/>
      <c r="P415" s="77">
        <f t="shared" si="27"/>
        <v>1</v>
      </c>
      <c r="Q415" s="78" t="str">
        <f t="shared" si="32"/>
        <v>Stay Long</v>
      </c>
      <c r="R415" s="81">
        <f t="shared" si="28"/>
        <v>-4917.5</v>
      </c>
      <c r="S415" s="82">
        <f t="shared" si="33"/>
        <v>-30715.96</v>
      </c>
      <c r="T415" s="50"/>
    </row>
    <row r="416" spans="2:20" x14ac:dyDescent="0.25">
      <c r="B416" s="11">
        <f>'Market Data'!B403</f>
        <v>20010725</v>
      </c>
      <c r="C416" s="2">
        <f>'Market Data'!C403</f>
        <v>7211</v>
      </c>
      <c r="D416" s="2">
        <f>'Market Data'!D403</f>
        <v>7264</v>
      </c>
      <c r="E416" s="2">
        <f>'Market Data'!E403</f>
        <v>7080.5</v>
      </c>
      <c r="F416" s="12">
        <f>'Market Data'!F403</f>
        <v>7104</v>
      </c>
      <c r="H416" s="58">
        <f t="shared" si="29"/>
        <v>399</v>
      </c>
      <c r="I416" s="97" t="s">
        <v>54</v>
      </c>
      <c r="J416" s="59" t="str">
        <f t="shared" si="30"/>
        <v>Long</v>
      </c>
      <c r="L416" s="74">
        <f t="shared" si="34"/>
        <v>1</v>
      </c>
      <c r="M416" s="75">
        <f t="shared" si="26"/>
        <v>0</v>
      </c>
      <c r="N416" s="76" t="str">
        <f t="shared" si="31"/>
        <v/>
      </c>
      <c r="O416" s="75"/>
      <c r="P416" s="77">
        <f t="shared" si="27"/>
        <v>1</v>
      </c>
      <c r="Q416" s="78" t="str">
        <f t="shared" si="32"/>
        <v>Stay Long</v>
      </c>
      <c r="R416" s="81">
        <f t="shared" si="28"/>
        <v>-3132.5</v>
      </c>
      <c r="S416" s="82">
        <f t="shared" si="33"/>
        <v>-33848.46</v>
      </c>
      <c r="T416" s="50"/>
    </row>
    <row r="417" spans="2:20" x14ac:dyDescent="0.25">
      <c r="B417" s="11">
        <f>'Market Data'!B404</f>
        <v>20010726</v>
      </c>
      <c r="C417" s="2">
        <f>'Market Data'!C404</f>
        <v>7154</v>
      </c>
      <c r="D417" s="2">
        <f>'Market Data'!D404</f>
        <v>7203.5</v>
      </c>
      <c r="E417" s="2">
        <f>'Market Data'!E404</f>
        <v>7105.5</v>
      </c>
      <c r="F417" s="12">
        <f>'Market Data'!F404</f>
        <v>7199</v>
      </c>
      <c r="H417" s="58">
        <f t="shared" si="29"/>
        <v>400</v>
      </c>
      <c r="I417" s="97" t="s">
        <v>54</v>
      </c>
      <c r="J417" s="59" t="str">
        <f t="shared" si="30"/>
        <v>Long</v>
      </c>
      <c r="L417" s="74">
        <f t="shared" si="34"/>
        <v>1</v>
      </c>
      <c r="M417" s="75">
        <f t="shared" si="26"/>
        <v>0</v>
      </c>
      <c r="N417" s="76" t="str">
        <f t="shared" si="31"/>
        <v/>
      </c>
      <c r="O417" s="75"/>
      <c r="P417" s="77">
        <f t="shared" si="27"/>
        <v>1</v>
      </c>
      <c r="Q417" s="78" t="str">
        <f t="shared" si="32"/>
        <v>Stay Long</v>
      </c>
      <c r="R417" s="81">
        <f t="shared" si="28"/>
        <v>3325</v>
      </c>
      <c r="S417" s="82">
        <f t="shared" si="33"/>
        <v>-30523.46</v>
      </c>
      <c r="T417" s="50"/>
    </row>
    <row r="418" spans="2:20" x14ac:dyDescent="0.25">
      <c r="B418" s="11">
        <f>'Market Data'!B405</f>
        <v>20010727</v>
      </c>
      <c r="C418" s="2">
        <f>'Market Data'!C405</f>
        <v>7224</v>
      </c>
      <c r="D418" s="2">
        <f>'Market Data'!D405</f>
        <v>7311</v>
      </c>
      <c r="E418" s="2">
        <f>'Market Data'!E405</f>
        <v>7218</v>
      </c>
      <c r="F418" s="12">
        <f>'Market Data'!F405</f>
        <v>7290</v>
      </c>
      <c r="H418" s="58">
        <f t="shared" si="29"/>
        <v>401</v>
      </c>
      <c r="I418" s="97" t="s">
        <v>54</v>
      </c>
      <c r="J418" s="59" t="str">
        <f t="shared" si="30"/>
        <v>Long</v>
      </c>
      <c r="L418" s="74">
        <f t="shared" si="34"/>
        <v>1</v>
      </c>
      <c r="M418" s="75">
        <f t="shared" si="26"/>
        <v>0</v>
      </c>
      <c r="N418" s="76" t="str">
        <f t="shared" si="31"/>
        <v/>
      </c>
      <c r="O418" s="75"/>
      <c r="P418" s="77">
        <f t="shared" si="27"/>
        <v>1</v>
      </c>
      <c r="Q418" s="78" t="str">
        <f t="shared" si="32"/>
        <v>Stay Long</v>
      </c>
      <c r="R418" s="81">
        <f t="shared" si="28"/>
        <v>3185</v>
      </c>
      <c r="S418" s="82">
        <f t="shared" si="33"/>
        <v>-27338.46</v>
      </c>
      <c r="T418" s="50"/>
    </row>
    <row r="419" spans="2:20" x14ac:dyDescent="0.25">
      <c r="B419" s="11">
        <f>'Market Data'!B406</f>
        <v>20010730</v>
      </c>
      <c r="C419" s="2">
        <f>'Market Data'!C406</f>
        <v>7254</v>
      </c>
      <c r="D419" s="2">
        <f>'Market Data'!D406</f>
        <v>7364</v>
      </c>
      <c r="E419" s="2">
        <f>'Market Data'!E406</f>
        <v>7244</v>
      </c>
      <c r="F419" s="12">
        <f>'Market Data'!F406</f>
        <v>7322</v>
      </c>
      <c r="H419" s="58">
        <f t="shared" si="29"/>
        <v>402</v>
      </c>
      <c r="I419" s="97" t="s">
        <v>54</v>
      </c>
      <c r="J419" s="59" t="str">
        <f t="shared" si="30"/>
        <v>Long</v>
      </c>
      <c r="L419" s="74">
        <f t="shared" si="34"/>
        <v>1</v>
      </c>
      <c r="M419" s="75">
        <f t="shared" si="26"/>
        <v>0</v>
      </c>
      <c r="N419" s="76" t="str">
        <f t="shared" si="31"/>
        <v/>
      </c>
      <c r="O419" s="75"/>
      <c r="P419" s="77">
        <f t="shared" si="27"/>
        <v>1</v>
      </c>
      <c r="Q419" s="78" t="str">
        <f t="shared" si="32"/>
        <v>Stay Long</v>
      </c>
      <c r="R419" s="81">
        <f t="shared" si="28"/>
        <v>1120</v>
      </c>
      <c r="S419" s="82">
        <f t="shared" si="33"/>
        <v>-26218.46</v>
      </c>
      <c r="T419" s="50"/>
    </row>
    <row r="420" spans="2:20" x14ac:dyDescent="0.25">
      <c r="B420" s="11">
        <f>'Market Data'!B407</f>
        <v>20010731</v>
      </c>
      <c r="C420" s="2">
        <f>'Market Data'!C407</f>
        <v>7324</v>
      </c>
      <c r="D420" s="2">
        <f>'Market Data'!D407</f>
        <v>7393</v>
      </c>
      <c r="E420" s="2">
        <f>'Market Data'!E407</f>
        <v>7287.5</v>
      </c>
      <c r="F420" s="12">
        <f>'Market Data'!F407</f>
        <v>7382.5</v>
      </c>
      <c r="H420" s="58">
        <f t="shared" si="29"/>
        <v>403</v>
      </c>
      <c r="I420" s="97" t="s">
        <v>54</v>
      </c>
      <c r="J420" s="59" t="str">
        <f t="shared" si="30"/>
        <v>Long</v>
      </c>
      <c r="L420" s="74">
        <f t="shared" si="34"/>
        <v>1</v>
      </c>
      <c r="M420" s="75">
        <f t="shared" si="26"/>
        <v>0</v>
      </c>
      <c r="N420" s="76" t="str">
        <f t="shared" si="31"/>
        <v/>
      </c>
      <c r="O420" s="75"/>
      <c r="P420" s="77">
        <f t="shared" si="27"/>
        <v>1</v>
      </c>
      <c r="Q420" s="78" t="str">
        <f t="shared" si="32"/>
        <v>Stay Long</v>
      </c>
      <c r="R420" s="81">
        <f t="shared" si="28"/>
        <v>2117.5</v>
      </c>
      <c r="S420" s="82">
        <f t="shared" si="33"/>
        <v>-24100.959999999999</v>
      </c>
      <c r="T420" s="50"/>
    </row>
    <row r="421" spans="2:20" x14ac:dyDescent="0.25">
      <c r="B421" s="11">
        <f>'Market Data'!B408</f>
        <v>20010801</v>
      </c>
      <c r="C421" s="2">
        <f>'Market Data'!C408</f>
        <v>7356</v>
      </c>
      <c r="D421" s="2">
        <f>'Market Data'!D408</f>
        <v>7394</v>
      </c>
      <c r="E421" s="2">
        <f>'Market Data'!E408</f>
        <v>7342.5</v>
      </c>
      <c r="F421" s="12">
        <f>'Market Data'!F408</f>
        <v>7371</v>
      </c>
      <c r="H421" s="58">
        <f t="shared" si="29"/>
        <v>404</v>
      </c>
      <c r="I421" s="97" t="s">
        <v>54</v>
      </c>
      <c r="J421" s="59" t="str">
        <f t="shared" si="30"/>
        <v>Long</v>
      </c>
      <c r="L421" s="74">
        <f t="shared" si="34"/>
        <v>1</v>
      </c>
      <c r="M421" s="75">
        <f t="shared" si="26"/>
        <v>0</v>
      </c>
      <c r="N421" s="76" t="str">
        <f t="shared" si="31"/>
        <v/>
      </c>
      <c r="O421" s="75"/>
      <c r="P421" s="77">
        <f t="shared" si="27"/>
        <v>1</v>
      </c>
      <c r="Q421" s="78" t="str">
        <f t="shared" si="32"/>
        <v>Stay Long</v>
      </c>
      <c r="R421" s="81">
        <f t="shared" si="28"/>
        <v>-402.5</v>
      </c>
      <c r="S421" s="82">
        <f t="shared" si="33"/>
        <v>-24503.46</v>
      </c>
      <c r="T421" s="50"/>
    </row>
    <row r="422" spans="2:20" x14ac:dyDescent="0.25">
      <c r="B422" s="11">
        <f>'Market Data'!B409</f>
        <v>20010802</v>
      </c>
      <c r="C422" s="2">
        <f>'Market Data'!C409</f>
        <v>7379</v>
      </c>
      <c r="D422" s="2">
        <f>'Market Data'!D409</f>
        <v>7462</v>
      </c>
      <c r="E422" s="2">
        <f>'Market Data'!E409</f>
        <v>7289</v>
      </c>
      <c r="F422" s="12">
        <f>'Market Data'!F409</f>
        <v>7304.5</v>
      </c>
      <c r="H422" s="58">
        <f t="shared" si="29"/>
        <v>405</v>
      </c>
      <c r="I422" s="97" t="s">
        <v>54</v>
      </c>
      <c r="J422" s="59" t="str">
        <f t="shared" si="30"/>
        <v>Long</v>
      </c>
      <c r="L422" s="74">
        <f t="shared" si="34"/>
        <v>1</v>
      </c>
      <c r="M422" s="75">
        <f t="shared" si="26"/>
        <v>0</v>
      </c>
      <c r="N422" s="76" t="str">
        <f t="shared" si="31"/>
        <v/>
      </c>
      <c r="O422" s="75"/>
      <c r="P422" s="77">
        <f t="shared" si="27"/>
        <v>1</v>
      </c>
      <c r="Q422" s="78" t="str">
        <f t="shared" si="32"/>
        <v>Stay Long</v>
      </c>
      <c r="R422" s="81">
        <f t="shared" si="28"/>
        <v>-2327.5</v>
      </c>
      <c r="S422" s="82">
        <f t="shared" si="33"/>
        <v>-26830.959999999999</v>
      </c>
      <c r="T422" s="50"/>
    </row>
    <row r="423" spans="2:20" x14ac:dyDescent="0.25">
      <c r="B423" s="11">
        <f>'Market Data'!B410</f>
        <v>20010803</v>
      </c>
      <c r="C423" s="2">
        <f>'Market Data'!C410</f>
        <v>7327</v>
      </c>
      <c r="D423" s="2">
        <f>'Market Data'!D410</f>
        <v>7337.5</v>
      </c>
      <c r="E423" s="2">
        <f>'Market Data'!E410</f>
        <v>7267.5</v>
      </c>
      <c r="F423" s="12">
        <f>'Market Data'!F410</f>
        <v>7282</v>
      </c>
      <c r="H423" s="58">
        <f t="shared" si="29"/>
        <v>406</v>
      </c>
      <c r="I423" s="97" t="s">
        <v>54</v>
      </c>
      <c r="J423" s="59" t="str">
        <f t="shared" si="30"/>
        <v>Long</v>
      </c>
      <c r="L423" s="74">
        <f t="shared" si="34"/>
        <v>1</v>
      </c>
      <c r="M423" s="75">
        <f t="shared" si="26"/>
        <v>0</v>
      </c>
      <c r="N423" s="76" t="str">
        <f t="shared" si="31"/>
        <v/>
      </c>
      <c r="O423" s="75"/>
      <c r="P423" s="77">
        <f t="shared" si="27"/>
        <v>1</v>
      </c>
      <c r="Q423" s="78" t="str">
        <f t="shared" si="32"/>
        <v>Stay Long</v>
      </c>
      <c r="R423" s="81">
        <f t="shared" si="28"/>
        <v>-787.5</v>
      </c>
      <c r="S423" s="82">
        <f t="shared" si="33"/>
        <v>-27618.46</v>
      </c>
      <c r="T423" s="50"/>
    </row>
    <row r="424" spans="2:20" x14ac:dyDescent="0.25">
      <c r="B424" s="11">
        <f>'Market Data'!B411</f>
        <v>20010806</v>
      </c>
      <c r="C424" s="2">
        <f>'Market Data'!C411</f>
        <v>7282</v>
      </c>
      <c r="D424" s="2">
        <f>'Market Data'!D411</f>
        <v>7331</v>
      </c>
      <c r="E424" s="2">
        <f>'Market Data'!E411</f>
        <v>7235</v>
      </c>
      <c r="F424" s="12">
        <f>'Market Data'!F411</f>
        <v>7288</v>
      </c>
      <c r="H424" s="58">
        <f t="shared" si="29"/>
        <v>407</v>
      </c>
      <c r="I424" s="97" t="s">
        <v>54</v>
      </c>
      <c r="J424" s="59" t="str">
        <f t="shared" si="30"/>
        <v>Long</v>
      </c>
      <c r="L424" s="74">
        <f t="shared" si="34"/>
        <v>1</v>
      </c>
      <c r="M424" s="75">
        <f t="shared" si="26"/>
        <v>0</v>
      </c>
      <c r="N424" s="76" t="str">
        <f t="shared" si="31"/>
        <v/>
      </c>
      <c r="O424" s="75"/>
      <c r="P424" s="77">
        <f t="shared" si="27"/>
        <v>1</v>
      </c>
      <c r="Q424" s="78" t="str">
        <f t="shared" si="32"/>
        <v>Stay Long</v>
      </c>
      <c r="R424" s="81">
        <f t="shared" si="28"/>
        <v>210</v>
      </c>
      <c r="S424" s="82">
        <f t="shared" si="33"/>
        <v>-27408.46</v>
      </c>
      <c r="T424" s="50"/>
    </row>
    <row r="425" spans="2:20" x14ac:dyDescent="0.25">
      <c r="B425" s="11">
        <f>'Market Data'!B412</f>
        <v>20010807</v>
      </c>
      <c r="C425" s="2">
        <f>'Market Data'!C412</f>
        <v>7259</v>
      </c>
      <c r="D425" s="2">
        <f>'Market Data'!D412</f>
        <v>7313</v>
      </c>
      <c r="E425" s="2">
        <f>'Market Data'!E412</f>
        <v>7217.5</v>
      </c>
      <c r="F425" s="12">
        <f>'Market Data'!F412</f>
        <v>7278</v>
      </c>
      <c r="H425" s="58">
        <f t="shared" si="29"/>
        <v>408</v>
      </c>
      <c r="I425" s="97" t="s">
        <v>54</v>
      </c>
      <c r="J425" s="59" t="str">
        <f t="shared" si="30"/>
        <v>Long</v>
      </c>
      <c r="L425" s="74">
        <f t="shared" si="34"/>
        <v>1</v>
      </c>
      <c r="M425" s="75">
        <f t="shared" si="26"/>
        <v>0</v>
      </c>
      <c r="N425" s="76" t="str">
        <f t="shared" si="31"/>
        <v/>
      </c>
      <c r="O425" s="75"/>
      <c r="P425" s="77">
        <f t="shared" si="27"/>
        <v>1</v>
      </c>
      <c r="Q425" s="78" t="str">
        <f t="shared" si="32"/>
        <v>Stay Long</v>
      </c>
      <c r="R425" s="81">
        <f t="shared" si="28"/>
        <v>-350</v>
      </c>
      <c r="S425" s="82">
        <f t="shared" si="33"/>
        <v>-27758.46</v>
      </c>
      <c r="T425" s="50"/>
    </row>
    <row r="426" spans="2:20" x14ac:dyDescent="0.25">
      <c r="B426" s="11">
        <f>'Market Data'!B413</f>
        <v>20010808</v>
      </c>
      <c r="C426" s="2">
        <f>'Market Data'!C413</f>
        <v>7236.5</v>
      </c>
      <c r="D426" s="2">
        <f>'Market Data'!D413</f>
        <v>7258</v>
      </c>
      <c r="E426" s="2">
        <f>'Market Data'!E413</f>
        <v>7136.5</v>
      </c>
      <c r="F426" s="12">
        <f>'Market Data'!F413</f>
        <v>7146</v>
      </c>
      <c r="H426" s="58">
        <f t="shared" si="29"/>
        <v>409</v>
      </c>
      <c r="I426" s="97" t="s">
        <v>54</v>
      </c>
      <c r="J426" s="59" t="str">
        <f t="shared" si="30"/>
        <v>Long</v>
      </c>
      <c r="L426" s="74">
        <f t="shared" si="34"/>
        <v>1</v>
      </c>
      <c r="M426" s="75">
        <f t="shared" si="26"/>
        <v>0</v>
      </c>
      <c r="N426" s="76" t="str">
        <f t="shared" si="31"/>
        <v/>
      </c>
      <c r="O426" s="75"/>
      <c r="P426" s="77">
        <f t="shared" si="27"/>
        <v>1</v>
      </c>
      <c r="Q426" s="78" t="str">
        <f t="shared" si="32"/>
        <v>Stay Long</v>
      </c>
      <c r="R426" s="81">
        <f t="shared" si="28"/>
        <v>-4620</v>
      </c>
      <c r="S426" s="82">
        <f t="shared" si="33"/>
        <v>-32378.46</v>
      </c>
      <c r="T426" s="50"/>
    </row>
    <row r="427" spans="2:20" x14ac:dyDescent="0.25">
      <c r="B427" s="11">
        <f>'Market Data'!B414</f>
        <v>20010809</v>
      </c>
      <c r="C427" s="2">
        <f>'Market Data'!C414</f>
        <v>7089</v>
      </c>
      <c r="D427" s="2">
        <f>'Market Data'!D414</f>
        <v>7111</v>
      </c>
      <c r="E427" s="2">
        <f>'Market Data'!E414</f>
        <v>6992</v>
      </c>
      <c r="F427" s="12">
        <f>'Market Data'!F414</f>
        <v>7034</v>
      </c>
      <c r="H427" s="58">
        <f t="shared" si="29"/>
        <v>410</v>
      </c>
      <c r="I427" s="97" t="s">
        <v>54</v>
      </c>
      <c r="J427" s="59" t="str">
        <f t="shared" si="30"/>
        <v>Long</v>
      </c>
      <c r="L427" s="74">
        <f t="shared" si="34"/>
        <v>1</v>
      </c>
      <c r="M427" s="75">
        <f t="shared" si="26"/>
        <v>0</v>
      </c>
      <c r="N427" s="76" t="str">
        <f t="shared" si="31"/>
        <v/>
      </c>
      <c r="O427" s="75"/>
      <c r="P427" s="77">
        <f t="shared" si="27"/>
        <v>1</v>
      </c>
      <c r="Q427" s="78" t="str">
        <f t="shared" si="32"/>
        <v>Stay Long</v>
      </c>
      <c r="R427" s="81">
        <f t="shared" si="28"/>
        <v>-3920</v>
      </c>
      <c r="S427" s="82">
        <f t="shared" si="33"/>
        <v>-36298.46</v>
      </c>
      <c r="T427" s="50"/>
    </row>
    <row r="428" spans="2:20" x14ac:dyDescent="0.25">
      <c r="B428" s="11">
        <f>'Market Data'!B415</f>
        <v>20010810</v>
      </c>
      <c r="C428" s="2">
        <f>'Market Data'!C415</f>
        <v>7059</v>
      </c>
      <c r="D428" s="2">
        <f>'Market Data'!D415</f>
        <v>7095.5</v>
      </c>
      <c r="E428" s="2">
        <f>'Market Data'!E415</f>
        <v>6907</v>
      </c>
      <c r="F428" s="12">
        <f>'Market Data'!F415</f>
        <v>6965.5</v>
      </c>
      <c r="H428" s="58">
        <f t="shared" si="29"/>
        <v>411</v>
      </c>
      <c r="I428" s="97" t="s">
        <v>54</v>
      </c>
      <c r="J428" s="59" t="str">
        <f t="shared" si="30"/>
        <v>Long</v>
      </c>
      <c r="L428" s="74">
        <f t="shared" si="34"/>
        <v>1</v>
      </c>
      <c r="M428" s="75">
        <f t="shared" si="26"/>
        <v>0</v>
      </c>
      <c r="N428" s="76" t="str">
        <f t="shared" si="31"/>
        <v/>
      </c>
      <c r="O428" s="75"/>
      <c r="P428" s="77">
        <f t="shared" si="27"/>
        <v>1</v>
      </c>
      <c r="Q428" s="78" t="str">
        <f t="shared" si="32"/>
        <v>Stay Long</v>
      </c>
      <c r="R428" s="81">
        <f t="shared" si="28"/>
        <v>-2397.5</v>
      </c>
      <c r="S428" s="82">
        <f t="shared" si="33"/>
        <v>-38695.96</v>
      </c>
      <c r="T428" s="50"/>
    </row>
    <row r="429" spans="2:20" x14ac:dyDescent="0.25">
      <c r="B429" s="11">
        <f>'Market Data'!B416</f>
        <v>20010813</v>
      </c>
      <c r="C429" s="2">
        <f>'Market Data'!C416</f>
        <v>6961.5</v>
      </c>
      <c r="D429" s="2">
        <f>'Market Data'!D416</f>
        <v>7023.5</v>
      </c>
      <c r="E429" s="2">
        <f>'Market Data'!E416</f>
        <v>6921.5</v>
      </c>
      <c r="F429" s="12">
        <f>'Market Data'!F416</f>
        <v>6996</v>
      </c>
      <c r="H429" s="58">
        <f t="shared" si="29"/>
        <v>412</v>
      </c>
      <c r="I429" s="97" t="s">
        <v>54</v>
      </c>
      <c r="J429" s="59" t="str">
        <f t="shared" si="30"/>
        <v>Long</v>
      </c>
      <c r="L429" s="74">
        <f t="shared" si="34"/>
        <v>1</v>
      </c>
      <c r="M429" s="75">
        <f t="shared" si="26"/>
        <v>0</v>
      </c>
      <c r="N429" s="76" t="str">
        <f t="shared" si="31"/>
        <v/>
      </c>
      <c r="O429" s="75"/>
      <c r="P429" s="77">
        <f t="shared" si="27"/>
        <v>1</v>
      </c>
      <c r="Q429" s="78" t="str">
        <f t="shared" si="32"/>
        <v>Stay Long</v>
      </c>
      <c r="R429" s="81">
        <f t="shared" si="28"/>
        <v>1067.5</v>
      </c>
      <c r="S429" s="82">
        <f t="shared" si="33"/>
        <v>-37628.46</v>
      </c>
      <c r="T429" s="50"/>
    </row>
    <row r="430" spans="2:20" x14ac:dyDescent="0.25">
      <c r="B430" s="11">
        <f>'Market Data'!B417</f>
        <v>20010814</v>
      </c>
      <c r="C430" s="2">
        <f>'Market Data'!C417</f>
        <v>7031</v>
      </c>
      <c r="D430" s="2">
        <f>'Market Data'!D417</f>
        <v>7092</v>
      </c>
      <c r="E430" s="2">
        <f>'Market Data'!E417</f>
        <v>7011.5</v>
      </c>
      <c r="F430" s="12">
        <f>'Market Data'!F417</f>
        <v>7044</v>
      </c>
      <c r="H430" s="58">
        <f t="shared" si="29"/>
        <v>413</v>
      </c>
      <c r="I430" s="97" t="s">
        <v>54</v>
      </c>
      <c r="J430" s="59" t="str">
        <f t="shared" si="30"/>
        <v>Long</v>
      </c>
      <c r="L430" s="74">
        <f t="shared" si="34"/>
        <v>1</v>
      </c>
      <c r="M430" s="75">
        <f t="shared" si="26"/>
        <v>0</v>
      </c>
      <c r="N430" s="76" t="str">
        <f t="shared" si="31"/>
        <v/>
      </c>
      <c r="O430" s="75"/>
      <c r="P430" s="77">
        <f t="shared" si="27"/>
        <v>1</v>
      </c>
      <c r="Q430" s="78" t="str">
        <f t="shared" si="32"/>
        <v>Stay Long</v>
      </c>
      <c r="R430" s="81">
        <f t="shared" si="28"/>
        <v>1680</v>
      </c>
      <c r="S430" s="82">
        <f t="shared" si="33"/>
        <v>-35948.46</v>
      </c>
      <c r="T430" s="50"/>
    </row>
    <row r="431" spans="2:20" x14ac:dyDescent="0.25">
      <c r="B431" s="11">
        <f>'Market Data'!B418</f>
        <v>20010815</v>
      </c>
      <c r="C431" s="2">
        <f>'Market Data'!C418</f>
        <v>7021</v>
      </c>
      <c r="D431" s="2">
        <f>'Market Data'!D418</f>
        <v>7053</v>
      </c>
      <c r="E431" s="2">
        <f>'Market Data'!E418</f>
        <v>6945</v>
      </c>
      <c r="F431" s="12">
        <f>'Market Data'!F418</f>
        <v>6974.5</v>
      </c>
      <c r="H431" s="58">
        <f t="shared" si="29"/>
        <v>414</v>
      </c>
      <c r="I431" s="97" t="s">
        <v>54</v>
      </c>
      <c r="J431" s="59" t="str">
        <f t="shared" si="30"/>
        <v>Long</v>
      </c>
      <c r="L431" s="74">
        <f t="shared" si="34"/>
        <v>1</v>
      </c>
      <c r="M431" s="75">
        <f t="shared" si="26"/>
        <v>0</v>
      </c>
      <c r="N431" s="76" t="str">
        <f t="shared" si="31"/>
        <v/>
      </c>
      <c r="O431" s="75"/>
      <c r="P431" s="77">
        <f t="shared" si="27"/>
        <v>1</v>
      </c>
      <c r="Q431" s="78" t="str">
        <f t="shared" si="32"/>
        <v>Stay Long</v>
      </c>
      <c r="R431" s="81">
        <f t="shared" si="28"/>
        <v>-2432.5</v>
      </c>
      <c r="S431" s="82">
        <f t="shared" si="33"/>
        <v>-38380.959999999999</v>
      </c>
      <c r="T431" s="50"/>
    </row>
    <row r="432" spans="2:20" x14ac:dyDescent="0.25">
      <c r="B432" s="11">
        <f>'Market Data'!B419</f>
        <v>20010816</v>
      </c>
      <c r="C432" s="2">
        <f>'Market Data'!C419</f>
        <v>6924</v>
      </c>
      <c r="D432" s="2">
        <f>'Market Data'!D419</f>
        <v>6932</v>
      </c>
      <c r="E432" s="2">
        <f>'Market Data'!E419</f>
        <v>6850.5</v>
      </c>
      <c r="F432" s="12">
        <f>'Market Data'!F419</f>
        <v>6884</v>
      </c>
      <c r="H432" s="58">
        <f t="shared" si="29"/>
        <v>415</v>
      </c>
      <c r="I432" s="97" t="s">
        <v>54</v>
      </c>
      <c r="J432" s="59" t="str">
        <f t="shared" si="30"/>
        <v>Long</v>
      </c>
      <c r="L432" s="74">
        <f t="shared" si="34"/>
        <v>1</v>
      </c>
      <c r="M432" s="75">
        <f t="shared" si="26"/>
        <v>0</v>
      </c>
      <c r="N432" s="76" t="str">
        <f t="shared" si="31"/>
        <v/>
      </c>
      <c r="O432" s="75"/>
      <c r="P432" s="77">
        <f t="shared" si="27"/>
        <v>1</v>
      </c>
      <c r="Q432" s="78" t="str">
        <f t="shared" si="32"/>
        <v>Stay Long</v>
      </c>
      <c r="R432" s="81">
        <f t="shared" si="28"/>
        <v>-3167.5</v>
      </c>
      <c r="S432" s="82">
        <f t="shared" si="33"/>
        <v>-41548.46</v>
      </c>
      <c r="T432" s="50"/>
    </row>
    <row r="433" spans="2:20" x14ac:dyDescent="0.25">
      <c r="B433" s="11">
        <f>'Market Data'!B420</f>
        <v>20010817</v>
      </c>
      <c r="C433" s="2">
        <f>'Market Data'!C420</f>
        <v>6902.5</v>
      </c>
      <c r="D433" s="2">
        <f>'Market Data'!D420</f>
        <v>6932</v>
      </c>
      <c r="E433" s="2">
        <f>'Market Data'!E420</f>
        <v>6688</v>
      </c>
      <c r="F433" s="12">
        <f>'Market Data'!F420</f>
        <v>6730</v>
      </c>
      <c r="H433" s="58">
        <f t="shared" si="29"/>
        <v>416</v>
      </c>
      <c r="I433" s="97" t="s">
        <v>54</v>
      </c>
      <c r="J433" s="59" t="str">
        <f t="shared" si="30"/>
        <v>Long</v>
      </c>
      <c r="L433" s="74">
        <f t="shared" si="34"/>
        <v>1</v>
      </c>
      <c r="M433" s="75">
        <f t="shared" si="26"/>
        <v>0</v>
      </c>
      <c r="N433" s="76" t="str">
        <f t="shared" si="31"/>
        <v/>
      </c>
      <c r="O433" s="75"/>
      <c r="P433" s="77">
        <f t="shared" si="27"/>
        <v>1</v>
      </c>
      <c r="Q433" s="78" t="str">
        <f t="shared" si="32"/>
        <v>Stay Long</v>
      </c>
      <c r="R433" s="81">
        <f t="shared" si="28"/>
        <v>-5390</v>
      </c>
      <c r="S433" s="82">
        <f t="shared" si="33"/>
        <v>-46938.46</v>
      </c>
      <c r="T433" s="50"/>
    </row>
    <row r="434" spans="2:20" x14ac:dyDescent="0.25">
      <c r="B434" s="11">
        <f>'Market Data'!B421</f>
        <v>20010820</v>
      </c>
      <c r="C434" s="2">
        <f>'Market Data'!C421</f>
        <v>6724</v>
      </c>
      <c r="D434" s="2">
        <f>'Market Data'!D421</f>
        <v>6781.5</v>
      </c>
      <c r="E434" s="2">
        <f>'Market Data'!E421</f>
        <v>6640</v>
      </c>
      <c r="F434" s="12">
        <f>'Market Data'!F421</f>
        <v>6704.5</v>
      </c>
      <c r="H434" s="58">
        <f t="shared" si="29"/>
        <v>417</v>
      </c>
      <c r="I434" s="97" t="s">
        <v>54</v>
      </c>
      <c r="J434" s="59" t="str">
        <f t="shared" si="30"/>
        <v>Long</v>
      </c>
      <c r="L434" s="74">
        <f t="shared" si="34"/>
        <v>1</v>
      </c>
      <c r="M434" s="75">
        <f t="shared" si="26"/>
        <v>0</v>
      </c>
      <c r="N434" s="76" t="str">
        <f t="shared" si="31"/>
        <v/>
      </c>
      <c r="O434" s="75"/>
      <c r="P434" s="77">
        <f t="shared" si="27"/>
        <v>1</v>
      </c>
      <c r="Q434" s="78" t="str">
        <f t="shared" si="32"/>
        <v>Stay Long</v>
      </c>
      <c r="R434" s="81">
        <f t="shared" si="28"/>
        <v>-892.5</v>
      </c>
      <c r="S434" s="82">
        <f t="shared" si="33"/>
        <v>-47830.96</v>
      </c>
      <c r="T434" s="50"/>
    </row>
    <row r="435" spans="2:20" x14ac:dyDescent="0.25">
      <c r="B435" s="11">
        <f>'Market Data'!B422</f>
        <v>20010821</v>
      </c>
      <c r="C435" s="2">
        <f>'Market Data'!C422</f>
        <v>6734</v>
      </c>
      <c r="D435" s="2">
        <f>'Market Data'!D422</f>
        <v>6768</v>
      </c>
      <c r="E435" s="2">
        <f>'Market Data'!E422</f>
        <v>6684</v>
      </c>
      <c r="F435" s="12">
        <f>'Market Data'!F422</f>
        <v>6744.5</v>
      </c>
      <c r="H435" s="58">
        <f t="shared" si="29"/>
        <v>418</v>
      </c>
      <c r="I435" s="97" t="s">
        <v>54</v>
      </c>
      <c r="J435" s="59" t="str">
        <f t="shared" si="30"/>
        <v>Long</v>
      </c>
      <c r="L435" s="74">
        <f t="shared" si="34"/>
        <v>1</v>
      </c>
      <c r="M435" s="75">
        <f t="shared" si="26"/>
        <v>0</v>
      </c>
      <c r="N435" s="76" t="str">
        <f t="shared" si="31"/>
        <v/>
      </c>
      <c r="O435" s="75"/>
      <c r="P435" s="77">
        <f t="shared" si="27"/>
        <v>1</v>
      </c>
      <c r="Q435" s="78" t="str">
        <f t="shared" si="32"/>
        <v>Stay Long</v>
      </c>
      <c r="R435" s="81">
        <f t="shared" si="28"/>
        <v>1400</v>
      </c>
      <c r="S435" s="82">
        <f t="shared" si="33"/>
        <v>-46430.96</v>
      </c>
      <c r="T435" s="50"/>
    </row>
    <row r="436" spans="2:20" x14ac:dyDescent="0.25">
      <c r="B436" s="11">
        <f>'Market Data'!B423</f>
        <v>20010822</v>
      </c>
      <c r="C436" s="2">
        <f>'Market Data'!C423</f>
        <v>6672</v>
      </c>
      <c r="D436" s="2">
        <f>'Market Data'!D423</f>
        <v>6839</v>
      </c>
      <c r="E436" s="2">
        <f>'Market Data'!E423</f>
        <v>6658.5</v>
      </c>
      <c r="F436" s="12">
        <f>'Market Data'!F423</f>
        <v>6737.5</v>
      </c>
      <c r="H436" s="58">
        <f t="shared" si="29"/>
        <v>419</v>
      </c>
      <c r="I436" s="97" t="s">
        <v>54</v>
      </c>
      <c r="J436" s="59" t="str">
        <f t="shared" si="30"/>
        <v>Long</v>
      </c>
      <c r="L436" s="74">
        <f t="shared" si="34"/>
        <v>1</v>
      </c>
      <c r="M436" s="75">
        <f t="shared" si="26"/>
        <v>0</v>
      </c>
      <c r="N436" s="76" t="str">
        <f t="shared" si="31"/>
        <v/>
      </c>
      <c r="O436" s="75"/>
      <c r="P436" s="77">
        <f t="shared" si="27"/>
        <v>1</v>
      </c>
      <c r="Q436" s="78" t="str">
        <f t="shared" si="32"/>
        <v>Stay Long</v>
      </c>
      <c r="R436" s="81">
        <f t="shared" si="28"/>
        <v>-245</v>
      </c>
      <c r="S436" s="82">
        <f t="shared" si="33"/>
        <v>-46675.96</v>
      </c>
      <c r="T436" s="50"/>
    </row>
    <row r="437" spans="2:20" x14ac:dyDescent="0.25">
      <c r="B437" s="11">
        <f>'Market Data'!B424</f>
        <v>20010823</v>
      </c>
      <c r="C437" s="2">
        <f>'Market Data'!C424</f>
        <v>6760</v>
      </c>
      <c r="D437" s="2">
        <f>'Market Data'!D424</f>
        <v>6794</v>
      </c>
      <c r="E437" s="2">
        <f>'Market Data'!E424</f>
        <v>6697.5</v>
      </c>
      <c r="F437" s="12">
        <f>'Market Data'!F424</f>
        <v>6765.5</v>
      </c>
      <c r="H437" s="58">
        <f t="shared" si="29"/>
        <v>420</v>
      </c>
      <c r="I437" s="97" t="s">
        <v>54</v>
      </c>
      <c r="J437" s="59" t="str">
        <f t="shared" si="30"/>
        <v>Long</v>
      </c>
      <c r="L437" s="74">
        <f t="shared" si="34"/>
        <v>1</v>
      </c>
      <c r="M437" s="75">
        <f t="shared" si="26"/>
        <v>0</v>
      </c>
      <c r="N437" s="76" t="str">
        <f t="shared" si="31"/>
        <v/>
      </c>
      <c r="O437" s="75"/>
      <c r="P437" s="77">
        <f t="shared" si="27"/>
        <v>1</v>
      </c>
      <c r="Q437" s="78" t="str">
        <f t="shared" si="32"/>
        <v>Stay Long</v>
      </c>
      <c r="R437" s="81">
        <f t="shared" si="28"/>
        <v>980</v>
      </c>
      <c r="S437" s="82">
        <f t="shared" si="33"/>
        <v>-45695.96</v>
      </c>
      <c r="T437" s="50"/>
    </row>
    <row r="438" spans="2:20" x14ac:dyDescent="0.25">
      <c r="B438" s="11">
        <f>'Market Data'!B425</f>
        <v>20010824</v>
      </c>
      <c r="C438" s="2">
        <f>'Market Data'!C425</f>
        <v>6797</v>
      </c>
      <c r="D438" s="2">
        <f>'Market Data'!D425</f>
        <v>6942</v>
      </c>
      <c r="E438" s="2">
        <f>'Market Data'!E425</f>
        <v>6791</v>
      </c>
      <c r="F438" s="12">
        <f>'Market Data'!F425</f>
        <v>6924</v>
      </c>
      <c r="H438" s="58">
        <f t="shared" si="29"/>
        <v>421</v>
      </c>
      <c r="I438" s="97" t="s">
        <v>54</v>
      </c>
      <c r="J438" s="59" t="str">
        <f t="shared" si="30"/>
        <v>Long</v>
      </c>
      <c r="L438" s="74">
        <f t="shared" si="34"/>
        <v>1</v>
      </c>
      <c r="M438" s="75">
        <f t="shared" si="26"/>
        <v>0</v>
      </c>
      <c r="N438" s="76" t="str">
        <f t="shared" si="31"/>
        <v/>
      </c>
      <c r="O438" s="75"/>
      <c r="P438" s="77">
        <f t="shared" si="27"/>
        <v>1</v>
      </c>
      <c r="Q438" s="78" t="str">
        <f t="shared" si="32"/>
        <v>Stay Long</v>
      </c>
      <c r="R438" s="81">
        <f t="shared" si="28"/>
        <v>5547.5</v>
      </c>
      <c r="S438" s="82">
        <f t="shared" si="33"/>
        <v>-40148.46</v>
      </c>
      <c r="T438" s="50"/>
    </row>
    <row r="439" spans="2:20" x14ac:dyDescent="0.25">
      <c r="B439" s="11">
        <f>'Market Data'!B426</f>
        <v>20010827</v>
      </c>
      <c r="C439" s="2">
        <f>'Market Data'!C426</f>
        <v>6930</v>
      </c>
      <c r="D439" s="2">
        <f>'Market Data'!D426</f>
        <v>6968</v>
      </c>
      <c r="E439" s="2">
        <f>'Market Data'!E426</f>
        <v>6892</v>
      </c>
      <c r="F439" s="12">
        <f>'Market Data'!F426</f>
        <v>6920</v>
      </c>
      <c r="H439" s="58">
        <f t="shared" si="29"/>
        <v>422</v>
      </c>
      <c r="I439" s="97" t="s">
        <v>54</v>
      </c>
      <c r="J439" s="59" t="str">
        <f t="shared" si="30"/>
        <v>Long</v>
      </c>
      <c r="L439" s="74">
        <f t="shared" si="34"/>
        <v>1</v>
      </c>
      <c r="M439" s="75">
        <f t="shared" si="26"/>
        <v>0</v>
      </c>
      <c r="N439" s="76" t="str">
        <f t="shared" si="31"/>
        <v/>
      </c>
      <c r="O439" s="75"/>
      <c r="P439" s="77">
        <f t="shared" si="27"/>
        <v>1</v>
      </c>
      <c r="Q439" s="78" t="str">
        <f t="shared" si="32"/>
        <v>Stay Long</v>
      </c>
      <c r="R439" s="81">
        <f t="shared" si="28"/>
        <v>-140</v>
      </c>
      <c r="S439" s="82">
        <f t="shared" si="33"/>
        <v>-40288.46</v>
      </c>
      <c r="T439" s="50"/>
    </row>
    <row r="440" spans="2:20" x14ac:dyDescent="0.25">
      <c r="B440" s="11">
        <f>'Market Data'!B427</f>
        <v>20010828</v>
      </c>
      <c r="C440" s="2">
        <f>'Market Data'!C427</f>
        <v>6919</v>
      </c>
      <c r="D440" s="2">
        <f>'Market Data'!D427</f>
        <v>6966</v>
      </c>
      <c r="E440" s="2">
        <f>'Market Data'!E427</f>
        <v>6794.5</v>
      </c>
      <c r="F440" s="12">
        <f>'Market Data'!F427</f>
        <v>6820</v>
      </c>
      <c r="H440" s="58">
        <f t="shared" si="29"/>
        <v>423</v>
      </c>
      <c r="I440" s="97" t="s">
        <v>54</v>
      </c>
      <c r="J440" s="59" t="str">
        <f t="shared" si="30"/>
        <v>Long</v>
      </c>
      <c r="L440" s="74">
        <f t="shared" si="34"/>
        <v>1</v>
      </c>
      <c r="M440" s="75">
        <f t="shared" si="26"/>
        <v>0</v>
      </c>
      <c r="N440" s="76" t="str">
        <f t="shared" si="31"/>
        <v/>
      </c>
      <c r="O440" s="75"/>
      <c r="P440" s="77">
        <f t="shared" si="27"/>
        <v>1</v>
      </c>
      <c r="Q440" s="78" t="str">
        <f t="shared" si="32"/>
        <v>Stay Long</v>
      </c>
      <c r="R440" s="81">
        <f t="shared" si="28"/>
        <v>-3500</v>
      </c>
      <c r="S440" s="82">
        <f t="shared" si="33"/>
        <v>-43788.46</v>
      </c>
      <c r="T440" s="50"/>
    </row>
    <row r="441" spans="2:20" x14ac:dyDescent="0.25">
      <c r="B441" s="11">
        <f>'Market Data'!B428</f>
        <v>20010829</v>
      </c>
      <c r="C441" s="2">
        <f>'Market Data'!C428</f>
        <v>6789</v>
      </c>
      <c r="D441" s="2">
        <f>'Market Data'!D428</f>
        <v>6859</v>
      </c>
      <c r="E441" s="2">
        <f>'Market Data'!E428</f>
        <v>6751</v>
      </c>
      <c r="F441" s="12">
        <f>'Market Data'!F428</f>
        <v>6809</v>
      </c>
      <c r="H441" s="58">
        <f t="shared" si="29"/>
        <v>424</v>
      </c>
      <c r="I441" s="97" t="s">
        <v>54</v>
      </c>
      <c r="J441" s="59" t="str">
        <f t="shared" si="30"/>
        <v>Long</v>
      </c>
      <c r="L441" s="74">
        <f t="shared" si="34"/>
        <v>1</v>
      </c>
      <c r="M441" s="75">
        <f t="shared" si="26"/>
        <v>0</v>
      </c>
      <c r="N441" s="76" t="str">
        <f t="shared" si="31"/>
        <v/>
      </c>
      <c r="O441" s="75"/>
      <c r="P441" s="77">
        <f t="shared" si="27"/>
        <v>1</v>
      </c>
      <c r="Q441" s="78" t="str">
        <f t="shared" si="32"/>
        <v>Stay Long</v>
      </c>
      <c r="R441" s="81">
        <f t="shared" si="28"/>
        <v>-385</v>
      </c>
      <c r="S441" s="82">
        <f t="shared" si="33"/>
        <v>-44173.46</v>
      </c>
      <c r="T441" s="50"/>
    </row>
    <row r="442" spans="2:20" x14ac:dyDescent="0.25">
      <c r="B442" s="11">
        <f>'Market Data'!B429</f>
        <v>20010830</v>
      </c>
      <c r="C442" s="2">
        <f>'Market Data'!C429</f>
        <v>6825</v>
      </c>
      <c r="D442" s="2">
        <f>'Market Data'!D429</f>
        <v>6844.5</v>
      </c>
      <c r="E442" s="2">
        <f>'Market Data'!E429</f>
        <v>6661.5</v>
      </c>
      <c r="F442" s="12">
        <f>'Market Data'!F429</f>
        <v>6673</v>
      </c>
      <c r="H442" s="58">
        <f t="shared" si="29"/>
        <v>425</v>
      </c>
      <c r="I442" s="97" t="s">
        <v>54</v>
      </c>
      <c r="J442" s="59" t="str">
        <f t="shared" si="30"/>
        <v>Long</v>
      </c>
      <c r="L442" s="74">
        <f t="shared" si="34"/>
        <v>1</v>
      </c>
      <c r="M442" s="75">
        <f t="shared" si="26"/>
        <v>0</v>
      </c>
      <c r="N442" s="76" t="str">
        <f t="shared" si="31"/>
        <v/>
      </c>
      <c r="O442" s="75"/>
      <c r="P442" s="77">
        <f t="shared" si="27"/>
        <v>1</v>
      </c>
      <c r="Q442" s="78" t="str">
        <f t="shared" si="32"/>
        <v>Stay Long</v>
      </c>
      <c r="R442" s="81">
        <f t="shared" si="28"/>
        <v>-4760</v>
      </c>
      <c r="S442" s="82">
        <f t="shared" si="33"/>
        <v>-48933.46</v>
      </c>
      <c r="T442" s="50"/>
    </row>
    <row r="443" spans="2:20" x14ac:dyDescent="0.25">
      <c r="B443" s="11">
        <f>'Market Data'!B430</f>
        <v>20010831</v>
      </c>
      <c r="C443" s="2">
        <f>'Market Data'!C430</f>
        <v>6679</v>
      </c>
      <c r="D443" s="2">
        <f>'Market Data'!D430</f>
        <v>6737</v>
      </c>
      <c r="E443" s="2">
        <f>'Market Data'!E430</f>
        <v>6641</v>
      </c>
      <c r="F443" s="12">
        <f>'Market Data'!F430</f>
        <v>6691</v>
      </c>
      <c r="H443" s="58">
        <f t="shared" si="29"/>
        <v>426</v>
      </c>
      <c r="I443" s="97" t="s">
        <v>54</v>
      </c>
      <c r="J443" s="59" t="str">
        <f t="shared" si="30"/>
        <v>Long</v>
      </c>
      <c r="L443" s="74">
        <f t="shared" si="34"/>
        <v>1</v>
      </c>
      <c r="M443" s="75">
        <f t="shared" si="26"/>
        <v>0</v>
      </c>
      <c r="N443" s="76" t="str">
        <f t="shared" si="31"/>
        <v/>
      </c>
      <c r="O443" s="75"/>
      <c r="P443" s="77">
        <f t="shared" si="27"/>
        <v>1</v>
      </c>
      <c r="Q443" s="78" t="str">
        <f t="shared" si="32"/>
        <v>Stay Long</v>
      </c>
      <c r="R443" s="81">
        <f t="shared" si="28"/>
        <v>630</v>
      </c>
      <c r="S443" s="82">
        <f t="shared" si="33"/>
        <v>-48303.46</v>
      </c>
      <c r="T443" s="50"/>
    </row>
    <row r="444" spans="2:20" x14ac:dyDescent="0.25">
      <c r="B444" s="11">
        <f>'Market Data'!B431</f>
        <v>20010903</v>
      </c>
      <c r="C444" s="2">
        <f>'Market Data'!C431</f>
        <v>6669</v>
      </c>
      <c r="D444" s="2">
        <f>'Market Data'!D431</f>
        <v>6680.5</v>
      </c>
      <c r="E444" s="2">
        <f>'Market Data'!E431</f>
        <v>6569.5</v>
      </c>
      <c r="F444" s="12">
        <f>'Market Data'!F431</f>
        <v>6605</v>
      </c>
      <c r="H444" s="58">
        <f t="shared" si="29"/>
        <v>427</v>
      </c>
      <c r="I444" s="97" t="s">
        <v>54</v>
      </c>
      <c r="J444" s="59" t="str">
        <f t="shared" si="30"/>
        <v>Long</v>
      </c>
      <c r="L444" s="74">
        <f t="shared" si="34"/>
        <v>1</v>
      </c>
      <c r="M444" s="75">
        <f t="shared" si="26"/>
        <v>0</v>
      </c>
      <c r="N444" s="76" t="str">
        <f t="shared" si="31"/>
        <v/>
      </c>
      <c r="O444" s="75"/>
      <c r="P444" s="77">
        <f t="shared" si="27"/>
        <v>1</v>
      </c>
      <c r="Q444" s="78" t="str">
        <f t="shared" si="32"/>
        <v>Stay Long</v>
      </c>
      <c r="R444" s="81">
        <f t="shared" si="28"/>
        <v>-3010</v>
      </c>
      <c r="S444" s="82">
        <f t="shared" si="33"/>
        <v>-51313.46</v>
      </c>
      <c r="T444" s="50"/>
    </row>
    <row r="445" spans="2:20" x14ac:dyDescent="0.25">
      <c r="B445" s="11">
        <f>'Market Data'!B432</f>
        <v>20010904</v>
      </c>
      <c r="C445" s="2">
        <f>'Market Data'!C432</f>
        <v>6672</v>
      </c>
      <c r="D445" s="2">
        <f>'Market Data'!D432</f>
        <v>6732</v>
      </c>
      <c r="E445" s="2">
        <f>'Market Data'!E432</f>
        <v>6538.5</v>
      </c>
      <c r="F445" s="12">
        <f>'Market Data'!F432</f>
        <v>6712</v>
      </c>
      <c r="H445" s="58">
        <f t="shared" si="29"/>
        <v>428</v>
      </c>
      <c r="I445" s="97" t="s">
        <v>54</v>
      </c>
      <c r="J445" s="59" t="str">
        <f t="shared" si="30"/>
        <v>Long</v>
      </c>
      <c r="L445" s="74">
        <f t="shared" si="34"/>
        <v>1</v>
      </c>
      <c r="M445" s="75">
        <f t="shared" si="26"/>
        <v>0</v>
      </c>
      <c r="N445" s="76" t="str">
        <f t="shared" si="31"/>
        <v/>
      </c>
      <c r="O445" s="75"/>
      <c r="P445" s="77">
        <f t="shared" si="27"/>
        <v>1</v>
      </c>
      <c r="Q445" s="78" t="str">
        <f t="shared" si="32"/>
        <v>Stay Long</v>
      </c>
      <c r="R445" s="81">
        <f t="shared" si="28"/>
        <v>3745</v>
      </c>
      <c r="S445" s="82">
        <f t="shared" si="33"/>
        <v>-47568.46</v>
      </c>
      <c r="T445" s="50"/>
    </row>
    <row r="446" spans="2:20" x14ac:dyDescent="0.25">
      <c r="B446" s="11">
        <f>'Market Data'!B433</f>
        <v>20010905</v>
      </c>
      <c r="C446" s="2">
        <f>'Market Data'!C433</f>
        <v>6634</v>
      </c>
      <c r="D446" s="2">
        <f>'Market Data'!D433</f>
        <v>6658</v>
      </c>
      <c r="E446" s="2">
        <f>'Market Data'!E433</f>
        <v>6527</v>
      </c>
      <c r="F446" s="12">
        <f>'Market Data'!F433</f>
        <v>6560</v>
      </c>
      <c r="H446" s="58">
        <f t="shared" si="29"/>
        <v>429</v>
      </c>
      <c r="I446" s="97" t="s">
        <v>54</v>
      </c>
      <c r="J446" s="59" t="str">
        <f t="shared" si="30"/>
        <v>Long</v>
      </c>
      <c r="L446" s="74">
        <f t="shared" si="34"/>
        <v>1</v>
      </c>
      <c r="M446" s="75">
        <f t="shared" si="26"/>
        <v>0</v>
      </c>
      <c r="N446" s="76" t="str">
        <f t="shared" si="31"/>
        <v/>
      </c>
      <c r="O446" s="75"/>
      <c r="P446" s="77">
        <f t="shared" si="27"/>
        <v>1</v>
      </c>
      <c r="Q446" s="78" t="str">
        <f t="shared" si="32"/>
        <v>Stay Long</v>
      </c>
      <c r="R446" s="81">
        <f t="shared" si="28"/>
        <v>-5320</v>
      </c>
      <c r="S446" s="82">
        <f t="shared" si="33"/>
        <v>-52888.46</v>
      </c>
      <c r="T446" s="50"/>
    </row>
    <row r="447" spans="2:20" x14ac:dyDescent="0.25">
      <c r="B447" s="11">
        <f>'Market Data'!B434</f>
        <v>20010906</v>
      </c>
      <c r="C447" s="2">
        <f>'Market Data'!C434</f>
        <v>6609</v>
      </c>
      <c r="D447" s="2">
        <f>'Market Data'!D434</f>
        <v>6614</v>
      </c>
      <c r="E447" s="2">
        <f>'Market Data'!E434</f>
        <v>6350.5</v>
      </c>
      <c r="F447" s="12">
        <f>'Market Data'!F434</f>
        <v>6381</v>
      </c>
      <c r="H447" s="58">
        <f t="shared" si="29"/>
        <v>430</v>
      </c>
      <c r="I447" s="97" t="s">
        <v>54</v>
      </c>
      <c r="J447" s="59" t="str">
        <f t="shared" si="30"/>
        <v>Long</v>
      </c>
      <c r="L447" s="74">
        <f t="shared" si="34"/>
        <v>1</v>
      </c>
      <c r="M447" s="75">
        <f t="shared" si="26"/>
        <v>0</v>
      </c>
      <c r="N447" s="76" t="str">
        <f t="shared" si="31"/>
        <v/>
      </c>
      <c r="O447" s="75"/>
      <c r="P447" s="77">
        <f t="shared" si="27"/>
        <v>1</v>
      </c>
      <c r="Q447" s="78" t="str">
        <f t="shared" si="32"/>
        <v>Stay Long</v>
      </c>
      <c r="R447" s="81">
        <f t="shared" si="28"/>
        <v>-6265</v>
      </c>
      <c r="S447" s="82">
        <f t="shared" si="33"/>
        <v>-59153.46</v>
      </c>
      <c r="T447" s="50"/>
    </row>
    <row r="448" spans="2:20" x14ac:dyDescent="0.25">
      <c r="B448" s="11">
        <f>'Market Data'!B435</f>
        <v>20010907</v>
      </c>
      <c r="C448" s="2">
        <f>'Market Data'!C435</f>
        <v>6404</v>
      </c>
      <c r="D448" s="2">
        <f>'Market Data'!D435</f>
        <v>6416</v>
      </c>
      <c r="E448" s="2">
        <f>'Market Data'!E435</f>
        <v>6207</v>
      </c>
      <c r="F448" s="12">
        <f>'Market Data'!F435</f>
        <v>6220</v>
      </c>
      <c r="H448" s="58">
        <f t="shared" si="29"/>
        <v>431</v>
      </c>
      <c r="I448" s="97" t="s">
        <v>54</v>
      </c>
      <c r="J448" s="59" t="str">
        <f t="shared" si="30"/>
        <v>Long</v>
      </c>
      <c r="L448" s="74">
        <f t="shared" si="34"/>
        <v>1</v>
      </c>
      <c r="M448" s="75">
        <f t="shared" si="26"/>
        <v>0</v>
      </c>
      <c r="N448" s="76" t="str">
        <f t="shared" si="31"/>
        <v/>
      </c>
      <c r="O448" s="75"/>
      <c r="P448" s="77">
        <f t="shared" si="27"/>
        <v>1</v>
      </c>
      <c r="Q448" s="78" t="str">
        <f t="shared" si="32"/>
        <v>Stay Long</v>
      </c>
      <c r="R448" s="81">
        <f t="shared" si="28"/>
        <v>-5635</v>
      </c>
      <c r="S448" s="82">
        <f t="shared" si="33"/>
        <v>-64788.46</v>
      </c>
      <c r="T448" s="50"/>
    </row>
    <row r="449" spans="2:20" x14ac:dyDescent="0.25">
      <c r="B449" s="11">
        <f>'Market Data'!B436</f>
        <v>20010910</v>
      </c>
      <c r="C449" s="2">
        <f>'Market Data'!C436</f>
        <v>6207</v>
      </c>
      <c r="D449" s="2">
        <f>'Market Data'!D436</f>
        <v>6261</v>
      </c>
      <c r="E449" s="2">
        <f>'Market Data'!E436</f>
        <v>6029</v>
      </c>
      <c r="F449" s="12">
        <f>'Market Data'!F436</f>
        <v>6179.5</v>
      </c>
      <c r="H449" s="58">
        <f t="shared" si="29"/>
        <v>432</v>
      </c>
      <c r="I449" s="97" t="s">
        <v>54</v>
      </c>
      <c r="J449" s="59" t="str">
        <f t="shared" si="30"/>
        <v>Long</v>
      </c>
      <c r="L449" s="74">
        <f t="shared" si="34"/>
        <v>1</v>
      </c>
      <c r="M449" s="75">
        <f t="shared" si="26"/>
        <v>0</v>
      </c>
      <c r="N449" s="76" t="str">
        <f t="shared" si="31"/>
        <v/>
      </c>
      <c r="O449" s="75"/>
      <c r="P449" s="77">
        <f t="shared" si="27"/>
        <v>1</v>
      </c>
      <c r="Q449" s="78" t="str">
        <f t="shared" si="32"/>
        <v>Stay Long</v>
      </c>
      <c r="R449" s="81">
        <f t="shared" si="28"/>
        <v>-1417.5</v>
      </c>
      <c r="S449" s="82">
        <f t="shared" si="33"/>
        <v>-66205.959999999992</v>
      </c>
      <c r="T449" s="50"/>
    </row>
    <row r="450" spans="2:20" x14ac:dyDescent="0.25">
      <c r="B450" s="11">
        <f>'Market Data'!B437</f>
        <v>20010911</v>
      </c>
      <c r="C450" s="2">
        <f>'Market Data'!C437</f>
        <v>6219</v>
      </c>
      <c r="D450" s="2">
        <f>'Market Data'!D437</f>
        <v>6287</v>
      </c>
      <c r="E450" s="2">
        <f>'Market Data'!E437</f>
        <v>5617</v>
      </c>
      <c r="F450" s="12">
        <f>'Market Data'!F437</f>
        <v>5763</v>
      </c>
      <c r="H450" s="58">
        <f t="shared" si="29"/>
        <v>433</v>
      </c>
      <c r="I450" s="97" t="s">
        <v>54</v>
      </c>
      <c r="J450" s="59" t="str">
        <f t="shared" si="30"/>
        <v>Long</v>
      </c>
      <c r="L450" s="74">
        <f t="shared" si="34"/>
        <v>1</v>
      </c>
      <c r="M450" s="75">
        <f t="shared" si="26"/>
        <v>0</v>
      </c>
      <c r="N450" s="76" t="str">
        <f t="shared" si="31"/>
        <v/>
      </c>
      <c r="O450" s="75"/>
      <c r="P450" s="77">
        <f t="shared" si="27"/>
        <v>1</v>
      </c>
      <c r="Q450" s="78" t="str">
        <f t="shared" si="32"/>
        <v>Stay Long</v>
      </c>
      <c r="R450" s="81">
        <f t="shared" si="28"/>
        <v>-14577.5</v>
      </c>
      <c r="S450" s="82">
        <f t="shared" si="33"/>
        <v>-80783.459999999992</v>
      </c>
      <c r="T450" s="50"/>
    </row>
    <row r="451" spans="2:20" x14ac:dyDescent="0.25">
      <c r="B451" s="11">
        <f>'Market Data'!B438</f>
        <v>20010912</v>
      </c>
      <c r="C451" s="2">
        <f>'Market Data'!C438</f>
        <v>5674</v>
      </c>
      <c r="D451" s="2">
        <f>'Market Data'!D438</f>
        <v>5904</v>
      </c>
      <c r="E451" s="2">
        <f>'Market Data'!E438</f>
        <v>5647</v>
      </c>
      <c r="F451" s="12">
        <f>'Market Data'!F438</f>
        <v>5829</v>
      </c>
      <c r="H451" s="58">
        <f t="shared" si="29"/>
        <v>434</v>
      </c>
      <c r="I451" s="97" t="s">
        <v>54</v>
      </c>
      <c r="J451" s="59" t="str">
        <f t="shared" si="30"/>
        <v>Long</v>
      </c>
      <c r="L451" s="74">
        <f t="shared" si="34"/>
        <v>1</v>
      </c>
      <c r="M451" s="75">
        <f t="shared" si="26"/>
        <v>0</v>
      </c>
      <c r="N451" s="76" t="str">
        <f t="shared" si="31"/>
        <v/>
      </c>
      <c r="O451" s="75"/>
      <c r="P451" s="77">
        <f t="shared" si="27"/>
        <v>1</v>
      </c>
      <c r="Q451" s="78" t="str">
        <f t="shared" si="32"/>
        <v>Stay Long</v>
      </c>
      <c r="R451" s="81">
        <f t="shared" si="28"/>
        <v>2310</v>
      </c>
      <c r="S451" s="82">
        <f t="shared" si="33"/>
        <v>-78473.459999999992</v>
      </c>
      <c r="T451" s="50"/>
    </row>
    <row r="452" spans="2:20" x14ac:dyDescent="0.25">
      <c r="B452" s="11">
        <f>'Market Data'!B439</f>
        <v>20010913</v>
      </c>
      <c r="C452" s="2">
        <f>'Market Data'!C439</f>
        <v>5881</v>
      </c>
      <c r="D452" s="2">
        <f>'Market Data'!D439</f>
        <v>5896</v>
      </c>
      <c r="E452" s="2">
        <f>'Market Data'!E439</f>
        <v>5774</v>
      </c>
      <c r="F452" s="12">
        <f>'Market Data'!F439</f>
        <v>5864.5</v>
      </c>
      <c r="H452" s="58">
        <f t="shared" si="29"/>
        <v>435</v>
      </c>
      <c r="I452" s="97" t="s">
        <v>54</v>
      </c>
      <c r="J452" s="59" t="str">
        <f t="shared" si="30"/>
        <v>Long</v>
      </c>
      <c r="L452" s="74">
        <f t="shared" si="34"/>
        <v>1</v>
      </c>
      <c r="M452" s="75">
        <f t="shared" si="26"/>
        <v>0</v>
      </c>
      <c r="N452" s="76" t="str">
        <f t="shared" si="31"/>
        <v/>
      </c>
      <c r="O452" s="75"/>
      <c r="P452" s="77">
        <f t="shared" si="27"/>
        <v>1</v>
      </c>
      <c r="Q452" s="78" t="str">
        <f t="shared" si="32"/>
        <v>Stay Long</v>
      </c>
      <c r="R452" s="81">
        <f t="shared" si="28"/>
        <v>1242.5</v>
      </c>
      <c r="S452" s="82">
        <f t="shared" si="33"/>
        <v>-77230.959999999992</v>
      </c>
      <c r="T452" s="50"/>
    </row>
    <row r="453" spans="2:20" x14ac:dyDescent="0.25">
      <c r="B453" s="11">
        <f>'Market Data'!B440</f>
        <v>20010914</v>
      </c>
      <c r="C453" s="2">
        <f>'Market Data'!C440</f>
        <v>5893</v>
      </c>
      <c r="D453" s="2">
        <f>'Market Data'!D440</f>
        <v>5938</v>
      </c>
      <c r="E453" s="2">
        <f>'Market Data'!E440</f>
        <v>5620</v>
      </c>
      <c r="F453" s="12">
        <f>'Market Data'!F440</f>
        <v>5644</v>
      </c>
      <c r="H453" s="58">
        <f t="shared" si="29"/>
        <v>436</v>
      </c>
      <c r="I453" s="97" t="s">
        <v>54</v>
      </c>
      <c r="J453" s="59" t="str">
        <f t="shared" si="30"/>
        <v>Long</v>
      </c>
      <c r="L453" s="74">
        <f t="shared" si="34"/>
        <v>1</v>
      </c>
      <c r="M453" s="75">
        <f t="shared" si="26"/>
        <v>0</v>
      </c>
      <c r="N453" s="76" t="str">
        <f t="shared" si="31"/>
        <v/>
      </c>
      <c r="O453" s="75"/>
      <c r="P453" s="77">
        <f t="shared" si="27"/>
        <v>1</v>
      </c>
      <c r="Q453" s="78" t="str">
        <f t="shared" si="32"/>
        <v>Stay Long</v>
      </c>
      <c r="R453" s="81">
        <f t="shared" si="28"/>
        <v>-7717.5</v>
      </c>
      <c r="S453" s="82">
        <f t="shared" si="33"/>
        <v>-84948.459999999992</v>
      </c>
      <c r="T453" s="50"/>
    </row>
    <row r="454" spans="2:20" x14ac:dyDescent="0.25">
      <c r="B454" s="11">
        <f>'Market Data'!B441</f>
        <v>20010917</v>
      </c>
      <c r="C454" s="2">
        <f>'Market Data'!C441</f>
        <v>5658.5</v>
      </c>
      <c r="D454" s="2">
        <f>'Market Data'!D441</f>
        <v>5840.5</v>
      </c>
      <c r="E454" s="2">
        <f>'Market Data'!E441</f>
        <v>5481</v>
      </c>
      <c r="F454" s="12">
        <f>'Market Data'!F441</f>
        <v>5718.5</v>
      </c>
      <c r="H454" s="58">
        <f t="shared" si="29"/>
        <v>437</v>
      </c>
      <c r="I454" s="97" t="s">
        <v>54</v>
      </c>
      <c r="J454" s="59" t="str">
        <f t="shared" si="30"/>
        <v>Long</v>
      </c>
      <c r="L454" s="74">
        <f t="shared" si="34"/>
        <v>1</v>
      </c>
      <c r="M454" s="75">
        <f t="shared" si="26"/>
        <v>0</v>
      </c>
      <c r="N454" s="76" t="str">
        <f t="shared" si="31"/>
        <v/>
      </c>
      <c r="O454" s="75"/>
      <c r="P454" s="77">
        <f t="shared" si="27"/>
        <v>1</v>
      </c>
      <c r="Q454" s="78" t="str">
        <f t="shared" si="32"/>
        <v>Stay Long</v>
      </c>
      <c r="R454" s="81">
        <f t="shared" si="28"/>
        <v>2607.5</v>
      </c>
      <c r="S454" s="82">
        <f t="shared" si="33"/>
        <v>-82340.959999999992</v>
      </c>
      <c r="T454" s="50"/>
    </row>
    <row r="455" spans="2:20" x14ac:dyDescent="0.25">
      <c r="B455" s="11">
        <f>'Market Data'!B442</f>
        <v>20010918</v>
      </c>
      <c r="C455" s="2">
        <f>'Market Data'!C442</f>
        <v>5658.5</v>
      </c>
      <c r="D455" s="2">
        <f>'Market Data'!D442</f>
        <v>5714</v>
      </c>
      <c r="E455" s="2">
        <f>'Market Data'!E442</f>
        <v>5618</v>
      </c>
      <c r="F455" s="12">
        <f>'Market Data'!F442</f>
        <v>5688</v>
      </c>
      <c r="H455" s="58">
        <f t="shared" si="29"/>
        <v>438</v>
      </c>
      <c r="I455" s="97" t="s">
        <v>54</v>
      </c>
      <c r="J455" s="59" t="str">
        <f t="shared" si="30"/>
        <v>Long</v>
      </c>
      <c r="L455" s="74">
        <f t="shared" si="34"/>
        <v>1</v>
      </c>
      <c r="M455" s="75">
        <f t="shared" si="26"/>
        <v>0</v>
      </c>
      <c r="N455" s="76" t="str">
        <f t="shared" si="31"/>
        <v/>
      </c>
      <c r="O455" s="75"/>
      <c r="P455" s="77">
        <f t="shared" si="27"/>
        <v>1</v>
      </c>
      <c r="Q455" s="78" t="str">
        <f t="shared" si="32"/>
        <v>Stay Long</v>
      </c>
      <c r="R455" s="81">
        <f t="shared" si="28"/>
        <v>-1067.5</v>
      </c>
      <c r="S455" s="82">
        <f t="shared" si="33"/>
        <v>-83408.459999999992</v>
      </c>
      <c r="T455" s="50"/>
    </row>
    <row r="456" spans="2:20" x14ac:dyDescent="0.25">
      <c r="B456" s="11">
        <f>'Market Data'!B443</f>
        <v>20010919</v>
      </c>
      <c r="C456" s="2">
        <f>'Market Data'!C443</f>
        <v>5692</v>
      </c>
      <c r="D456" s="2">
        <f>'Market Data'!D443</f>
        <v>5779</v>
      </c>
      <c r="E456" s="2">
        <f>'Market Data'!E443</f>
        <v>5508</v>
      </c>
      <c r="F456" s="12">
        <f>'Market Data'!F443</f>
        <v>5525.5</v>
      </c>
      <c r="H456" s="58">
        <f t="shared" si="29"/>
        <v>439</v>
      </c>
      <c r="I456" s="97" t="s">
        <v>54</v>
      </c>
      <c r="J456" s="59" t="str">
        <f t="shared" si="30"/>
        <v>Long</v>
      </c>
      <c r="L456" s="74">
        <f t="shared" si="34"/>
        <v>1</v>
      </c>
      <c r="M456" s="75">
        <f t="shared" si="26"/>
        <v>0</v>
      </c>
      <c r="N456" s="76" t="str">
        <f t="shared" si="31"/>
        <v/>
      </c>
      <c r="O456" s="75"/>
      <c r="P456" s="77">
        <f t="shared" si="27"/>
        <v>1</v>
      </c>
      <c r="Q456" s="78" t="str">
        <f t="shared" si="32"/>
        <v>Stay Long</v>
      </c>
      <c r="R456" s="81">
        <f t="shared" si="28"/>
        <v>-5687.5</v>
      </c>
      <c r="S456" s="82">
        <f t="shared" si="33"/>
        <v>-89095.959999999992</v>
      </c>
      <c r="T456" s="50"/>
    </row>
    <row r="457" spans="2:20" x14ac:dyDescent="0.25">
      <c r="B457" s="11">
        <f>'Market Data'!B444</f>
        <v>20010920</v>
      </c>
      <c r="C457" s="2">
        <f>'Market Data'!C444</f>
        <v>5599.5</v>
      </c>
      <c r="D457" s="2">
        <f>'Market Data'!D444</f>
        <v>5601</v>
      </c>
      <c r="E457" s="2">
        <f>'Market Data'!E444</f>
        <v>5263</v>
      </c>
      <c r="F457" s="12">
        <f>'Market Data'!F444</f>
        <v>5272.5</v>
      </c>
      <c r="H457" s="58">
        <f t="shared" si="29"/>
        <v>440</v>
      </c>
      <c r="I457" s="97" t="s">
        <v>54</v>
      </c>
      <c r="J457" s="59" t="str">
        <f t="shared" si="30"/>
        <v>Long</v>
      </c>
      <c r="L457" s="74">
        <f t="shared" si="34"/>
        <v>1</v>
      </c>
      <c r="M457" s="75">
        <f t="shared" si="26"/>
        <v>0</v>
      </c>
      <c r="N457" s="76" t="str">
        <f t="shared" si="31"/>
        <v/>
      </c>
      <c r="O457" s="75"/>
      <c r="P457" s="77">
        <f t="shared" si="27"/>
        <v>1</v>
      </c>
      <c r="Q457" s="78" t="str">
        <f t="shared" si="32"/>
        <v>Stay Long</v>
      </c>
      <c r="R457" s="81">
        <f t="shared" si="28"/>
        <v>-8855</v>
      </c>
      <c r="S457" s="82">
        <f t="shared" si="33"/>
        <v>-97950.959999999992</v>
      </c>
      <c r="T457" s="50"/>
    </row>
    <row r="458" spans="2:20" x14ac:dyDescent="0.25">
      <c r="B458" s="11">
        <f>'Market Data'!B445</f>
        <v>20010921</v>
      </c>
      <c r="C458" s="2">
        <f>'Market Data'!C445</f>
        <v>5214</v>
      </c>
      <c r="D458" s="2">
        <f>'Market Data'!D445</f>
        <v>5322</v>
      </c>
      <c r="E458" s="2">
        <f>'Market Data'!E445</f>
        <v>5024</v>
      </c>
      <c r="F458" s="12">
        <f>'Market Data'!F445</f>
        <v>5297.5</v>
      </c>
      <c r="H458" s="58">
        <f t="shared" si="29"/>
        <v>441</v>
      </c>
      <c r="I458" s="97" t="s">
        <v>54</v>
      </c>
      <c r="J458" s="59" t="str">
        <f t="shared" si="30"/>
        <v>Long</v>
      </c>
      <c r="L458" s="74">
        <f t="shared" si="34"/>
        <v>1</v>
      </c>
      <c r="M458" s="75">
        <f t="shared" si="26"/>
        <v>0</v>
      </c>
      <c r="N458" s="76" t="str">
        <f t="shared" si="31"/>
        <v/>
      </c>
      <c r="O458" s="75"/>
      <c r="P458" s="77">
        <f t="shared" si="27"/>
        <v>1</v>
      </c>
      <c r="Q458" s="78" t="str">
        <f t="shared" si="32"/>
        <v>Stay Long</v>
      </c>
      <c r="R458" s="81">
        <f t="shared" si="28"/>
        <v>875</v>
      </c>
      <c r="S458" s="82">
        <f t="shared" si="33"/>
        <v>-97075.959999999992</v>
      </c>
      <c r="T458" s="50"/>
    </row>
    <row r="459" spans="2:20" x14ac:dyDescent="0.25">
      <c r="B459" s="11">
        <f>'Market Data'!B446</f>
        <v>20010924</v>
      </c>
      <c r="C459" s="2">
        <f>'Market Data'!C446</f>
        <v>5404</v>
      </c>
      <c r="D459" s="2">
        <f>'Market Data'!D446</f>
        <v>5547</v>
      </c>
      <c r="E459" s="2">
        <f>'Market Data'!E446</f>
        <v>5357</v>
      </c>
      <c r="F459" s="12">
        <f>'Market Data'!F446</f>
        <v>5540</v>
      </c>
      <c r="H459" s="58">
        <f t="shared" si="29"/>
        <v>442</v>
      </c>
      <c r="I459" s="97" t="s">
        <v>54</v>
      </c>
      <c r="J459" s="59" t="str">
        <f t="shared" si="30"/>
        <v>Long</v>
      </c>
      <c r="L459" s="74">
        <f t="shared" si="34"/>
        <v>1</v>
      </c>
      <c r="M459" s="75">
        <f t="shared" si="26"/>
        <v>0</v>
      </c>
      <c r="N459" s="76" t="str">
        <f t="shared" si="31"/>
        <v/>
      </c>
      <c r="O459" s="75"/>
      <c r="P459" s="77">
        <f t="shared" si="27"/>
        <v>1</v>
      </c>
      <c r="Q459" s="78" t="str">
        <f t="shared" si="32"/>
        <v>Stay Long</v>
      </c>
      <c r="R459" s="81">
        <f t="shared" si="28"/>
        <v>8487.5</v>
      </c>
      <c r="S459" s="82">
        <f t="shared" si="33"/>
        <v>-88588.459999999992</v>
      </c>
      <c r="T459" s="50"/>
    </row>
    <row r="460" spans="2:20" x14ac:dyDescent="0.25">
      <c r="B460" s="11">
        <f>'Market Data'!B447</f>
        <v>20010925</v>
      </c>
      <c r="C460" s="2">
        <f>'Market Data'!C447</f>
        <v>5466</v>
      </c>
      <c r="D460" s="2">
        <f>'Market Data'!D447</f>
        <v>5624</v>
      </c>
      <c r="E460" s="2">
        <f>'Market Data'!E447</f>
        <v>5437.5</v>
      </c>
      <c r="F460" s="12">
        <f>'Market Data'!F447</f>
        <v>5507</v>
      </c>
      <c r="H460" s="58">
        <f t="shared" si="29"/>
        <v>443</v>
      </c>
      <c r="I460" s="97" t="s">
        <v>54</v>
      </c>
      <c r="J460" s="59" t="str">
        <f t="shared" si="30"/>
        <v>Long</v>
      </c>
      <c r="L460" s="74">
        <f t="shared" si="34"/>
        <v>1</v>
      </c>
      <c r="M460" s="75">
        <f t="shared" si="26"/>
        <v>0</v>
      </c>
      <c r="N460" s="76" t="str">
        <f t="shared" si="31"/>
        <v/>
      </c>
      <c r="O460" s="75"/>
      <c r="P460" s="77">
        <f t="shared" si="27"/>
        <v>1</v>
      </c>
      <c r="Q460" s="78" t="str">
        <f t="shared" si="32"/>
        <v>Stay Long</v>
      </c>
      <c r="R460" s="81">
        <f t="shared" si="28"/>
        <v>-1155</v>
      </c>
      <c r="S460" s="82">
        <f t="shared" si="33"/>
        <v>-89743.459999999992</v>
      </c>
      <c r="T460" s="50"/>
    </row>
    <row r="461" spans="2:20" x14ac:dyDescent="0.25">
      <c r="B461" s="11">
        <f>'Market Data'!B448</f>
        <v>20010926</v>
      </c>
      <c r="C461" s="2">
        <f>'Market Data'!C448</f>
        <v>5562</v>
      </c>
      <c r="D461" s="2">
        <f>'Market Data'!D448</f>
        <v>5675</v>
      </c>
      <c r="E461" s="2">
        <f>'Market Data'!E448</f>
        <v>5519</v>
      </c>
      <c r="F461" s="12">
        <f>'Market Data'!F448</f>
        <v>5544</v>
      </c>
      <c r="H461" s="58">
        <f t="shared" si="29"/>
        <v>444</v>
      </c>
      <c r="I461" s="97" t="s">
        <v>54</v>
      </c>
      <c r="J461" s="59" t="str">
        <f t="shared" si="30"/>
        <v>Long</v>
      </c>
      <c r="L461" s="74">
        <f t="shared" si="34"/>
        <v>1</v>
      </c>
      <c r="M461" s="75">
        <f t="shared" si="26"/>
        <v>0</v>
      </c>
      <c r="N461" s="76" t="str">
        <f t="shared" si="31"/>
        <v/>
      </c>
      <c r="O461" s="75"/>
      <c r="P461" s="77">
        <f t="shared" si="27"/>
        <v>1</v>
      </c>
      <c r="Q461" s="78" t="str">
        <f t="shared" si="32"/>
        <v>Stay Long</v>
      </c>
      <c r="R461" s="81">
        <f t="shared" si="28"/>
        <v>1295</v>
      </c>
      <c r="S461" s="82">
        <f t="shared" si="33"/>
        <v>-88448.459999999992</v>
      </c>
      <c r="T461" s="50"/>
    </row>
    <row r="462" spans="2:20" x14ac:dyDescent="0.25">
      <c r="B462" s="11">
        <f>'Market Data'!B449</f>
        <v>20010927</v>
      </c>
      <c r="C462" s="2">
        <f>'Market Data'!C449</f>
        <v>5554</v>
      </c>
      <c r="D462" s="2">
        <f>'Market Data'!D449</f>
        <v>5662</v>
      </c>
      <c r="E462" s="2">
        <f>'Market Data'!E449</f>
        <v>5535.5</v>
      </c>
      <c r="F462" s="12">
        <f>'Market Data'!F449</f>
        <v>5655</v>
      </c>
      <c r="H462" s="58">
        <f t="shared" si="29"/>
        <v>445</v>
      </c>
      <c r="I462" s="97" t="s">
        <v>54</v>
      </c>
      <c r="J462" s="59" t="str">
        <f t="shared" si="30"/>
        <v>Long</v>
      </c>
      <c r="L462" s="74">
        <f t="shared" si="34"/>
        <v>1</v>
      </c>
      <c r="M462" s="75">
        <f t="shared" si="26"/>
        <v>0</v>
      </c>
      <c r="N462" s="76" t="str">
        <f t="shared" si="31"/>
        <v/>
      </c>
      <c r="O462" s="75"/>
      <c r="P462" s="77">
        <f t="shared" si="27"/>
        <v>1</v>
      </c>
      <c r="Q462" s="78" t="str">
        <f t="shared" si="32"/>
        <v>Stay Long</v>
      </c>
      <c r="R462" s="81">
        <f t="shared" si="28"/>
        <v>3885</v>
      </c>
      <c r="S462" s="82">
        <f t="shared" si="33"/>
        <v>-84563.459999999992</v>
      </c>
      <c r="T462" s="50"/>
    </row>
    <row r="463" spans="2:20" x14ac:dyDescent="0.25">
      <c r="B463" s="11">
        <f>'Market Data'!B450</f>
        <v>20010928</v>
      </c>
      <c r="C463" s="2">
        <f>'Market Data'!C450</f>
        <v>5739</v>
      </c>
      <c r="D463" s="2">
        <f>'Market Data'!D450</f>
        <v>5813</v>
      </c>
      <c r="E463" s="2">
        <f>'Market Data'!E450</f>
        <v>5729.5</v>
      </c>
      <c r="F463" s="12">
        <f>'Market Data'!F450</f>
        <v>5765.5</v>
      </c>
      <c r="H463" s="58">
        <f t="shared" si="29"/>
        <v>446</v>
      </c>
      <c r="I463" s="97" t="s">
        <v>54</v>
      </c>
      <c r="J463" s="59" t="str">
        <f t="shared" si="30"/>
        <v>Long</v>
      </c>
      <c r="L463" s="74">
        <f t="shared" si="34"/>
        <v>1</v>
      </c>
      <c r="M463" s="75">
        <f t="shared" si="26"/>
        <v>0</v>
      </c>
      <c r="N463" s="76" t="str">
        <f t="shared" si="31"/>
        <v/>
      </c>
      <c r="O463" s="75"/>
      <c r="P463" s="77">
        <f t="shared" si="27"/>
        <v>1</v>
      </c>
      <c r="Q463" s="78" t="str">
        <f t="shared" si="32"/>
        <v>Stay Long</v>
      </c>
      <c r="R463" s="81">
        <f t="shared" si="28"/>
        <v>3867.5</v>
      </c>
      <c r="S463" s="82">
        <f t="shared" si="33"/>
        <v>-80695.959999999992</v>
      </c>
      <c r="T463" s="50"/>
    </row>
    <row r="464" spans="2:20" x14ac:dyDescent="0.25">
      <c r="B464" s="11">
        <f>'Market Data'!B451</f>
        <v>20011001</v>
      </c>
      <c r="C464" s="2">
        <f>'Market Data'!C451</f>
        <v>5779</v>
      </c>
      <c r="D464" s="2">
        <f>'Market Data'!D451</f>
        <v>5779</v>
      </c>
      <c r="E464" s="2">
        <f>'Market Data'!E451</f>
        <v>5667.5</v>
      </c>
      <c r="F464" s="12">
        <f>'Market Data'!F451</f>
        <v>5753</v>
      </c>
      <c r="H464" s="58">
        <f t="shared" si="29"/>
        <v>447</v>
      </c>
      <c r="I464" s="97" t="s">
        <v>54</v>
      </c>
      <c r="J464" s="59" t="str">
        <f t="shared" si="30"/>
        <v>Long</v>
      </c>
      <c r="L464" s="74">
        <f t="shared" si="34"/>
        <v>1</v>
      </c>
      <c r="M464" s="75">
        <f t="shared" ref="M464:M527" si="35">$L464-P464</f>
        <v>0</v>
      </c>
      <c r="N464" s="76" t="str">
        <f t="shared" si="31"/>
        <v/>
      </c>
      <c r="O464" s="75"/>
      <c r="P464" s="77">
        <f t="shared" si="27"/>
        <v>1</v>
      </c>
      <c r="Q464" s="78" t="str">
        <f t="shared" si="32"/>
        <v>Stay Long</v>
      </c>
      <c r="R464" s="81">
        <f t="shared" si="28"/>
        <v>-437.5</v>
      </c>
      <c r="S464" s="82">
        <f t="shared" si="33"/>
        <v>-81133.459999999992</v>
      </c>
      <c r="T464" s="50"/>
    </row>
    <row r="465" spans="2:20" x14ac:dyDescent="0.25">
      <c r="B465" s="11">
        <f>'Market Data'!B452</f>
        <v>20011002</v>
      </c>
      <c r="C465" s="2">
        <f>'Market Data'!C452</f>
        <v>5734</v>
      </c>
      <c r="D465" s="2">
        <f>'Market Data'!D452</f>
        <v>5789</v>
      </c>
      <c r="E465" s="2">
        <f>'Market Data'!E452</f>
        <v>5644</v>
      </c>
      <c r="F465" s="12">
        <f>'Market Data'!F452</f>
        <v>5762.5</v>
      </c>
      <c r="H465" s="58">
        <f t="shared" si="29"/>
        <v>448</v>
      </c>
      <c r="I465" s="97" t="s">
        <v>54</v>
      </c>
      <c r="J465" s="59" t="str">
        <f t="shared" si="30"/>
        <v>Long</v>
      </c>
      <c r="L465" s="74">
        <f t="shared" si="34"/>
        <v>1</v>
      </c>
      <c r="M465" s="75">
        <f t="shared" si="35"/>
        <v>0</v>
      </c>
      <c r="N465" s="76" t="str">
        <f t="shared" si="31"/>
        <v/>
      </c>
      <c r="O465" s="75"/>
      <c r="P465" s="77">
        <f t="shared" ref="P465:P528" si="36">IF($N464="Fill",$L464,$P464)</f>
        <v>1</v>
      </c>
      <c r="Q465" s="78" t="str">
        <f t="shared" si="32"/>
        <v>Stay Long</v>
      </c>
      <c r="R465" s="81">
        <f t="shared" ref="R465:R528" si="37">IF(OR($P464&amp;$L464="01",$P464&amp;$L464="0-1"),(($F465-$C465)*$R$3*$L464)-(ABS($M464)*$R$4),IF(OR($P464&amp;$L464="10",$P464&amp;$L464="-10"),(($C465-$F464)*$R$3*$P464)-(ABS($M464)*$R$4),IF(OR($P464&amp;$L464="1-1",$P464&amp;$L464="-11"),(($C465-$F464)*$R$3*$P464)-(ABS($M464)*$R$4)+(($F465-$C465)*$R$3*$P465),IF(OR($P464&amp;$L464="11",$P464&amp;$L464="-1-1"),(($F465-$F464)*$R$3*$P465),0))))</f>
        <v>332.5</v>
      </c>
      <c r="S465" s="82">
        <f t="shared" si="33"/>
        <v>-80800.959999999992</v>
      </c>
      <c r="T465" s="50"/>
    </row>
    <row r="466" spans="2:20" x14ac:dyDescent="0.25">
      <c r="B466" s="11">
        <f>'Market Data'!B453</f>
        <v>20011003</v>
      </c>
      <c r="C466" s="2">
        <f>'Market Data'!C453</f>
        <v>5764</v>
      </c>
      <c r="D466" s="2">
        <f>'Market Data'!D453</f>
        <v>5932.5</v>
      </c>
      <c r="E466" s="2">
        <f>'Market Data'!E453</f>
        <v>5667.5</v>
      </c>
      <c r="F466" s="12">
        <f>'Market Data'!F453</f>
        <v>5915</v>
      </c>
      <c r="H466" s="58">
        <f t="shared" ref="H466:H529" si="38">ROW()-ROW(H$17)</f>
        <v>449</v>
      </c>
      <c r="I466" s="97" t="s">
        <v>54</v>
      </c>
      <c r="J466" s="59" t="str">
        <f t="shared" ref="J466:J529" si="39">$I$4</f>
        <v>Long</v>
      </c>
      <c r="L466" s="74">
        <f t="shared" si="34"/>
        <v>1</v>
      </c>
      <c r="M466" s="75">
        <f t="shared" si="35"/>
        <v>0</v>
      </c>
      <c r="N466" s="76" t="str">
        <f t="shared" ref="N466:N529" si="40">IF(NOT($M466=0),"Fill","")</f>
        <v/>
      </c>
      <c r="O466" s="75"/>
      <c r="P466" s="77">
        <f t="shared" si="36"/>
        <v>1</v>
      </c>
      <c r="Q466" s="78" t="str">
        <f t="shared" ref="Q466:Q529" si="41">IF($P465&amp;$L465="00","Stay Flat",IF($P465&amp;$L465="01","Go Long",IF($P465&amp;$L465="0-1","Go Short",IF($P465&amp;$L465="-10","Exit Short",IF($P465&amp;$L465="-1-1","Stay Short",IF($P465&amp;$L465="-11","Exit Short, Go Long",IF($P465&amp;$L465="10","Exit Long",IF($P465&amp;$L465="1-1","Exit Long, Go Short",IF($P465&amp;$L465="11","Stay Long","")))))))))</f>
        <v>Stay Long</v>
      </c>
      <c r="R466" s="81">
        <f t="shared" si="37"/>
        <v>5337.5</v>
      </c>
      <c r="S466" s="82">
        <f t="shared" ref="S466:S529" si="42">S465+R466</f>
        <v>-75463.459999999992</v>
      </c>
      <c r="T466" s="50"/>
    </row>
    <row r="467" spans="2:20" x14ac:dyDescent="0.25">
      <c r="B467" s="11">
        <f>'Market Data'!B454</f>
        <v>20011004</v>
      </c>
      <c r="C467" s="2">
        <f>'Market Data'!C454</f>
        <v>5935.5</v>
      </c>
      <c r="D467" s="2">
        <f>'Market Data'!D454</f>
        <v>6047</v>
      </c>
      <c r="E467" s="2">
        <f>'Market Data'!E454</f>
        <v>5901</v>
      </c>
      <c r="F467" s="12">
        <f>'Market Data'!F454</f>
        <v>6039</v>
      </c>
      <c r="H467" s="58">
        <f t="shared" si="38"/>
        <v>450</v>
      </c>
      <c r="I467" s="97" t="s">
        <v>54</v>
      </c>
      <c r="J467" s="59" t="str">
        <f t="shared" si="39"/>
        <v>Long</v>
      </c>
      <c r="L467" s="74">
        <f t="shared" ref="L467:L530" si="43">IF($J467="Short",-1,IF($J467="Long",1,0))</f>
        <v>1</v>
      </c>
      <c r="M467" s="75">
        <f t="shared" si="35"/>
        <v>0</v>
      </c>
      <c r="N467" s="76" t="str">
        <f t="shared" si="40"/>
        <v/>
      </c>
      <c r="O467" s="75"/>
      <c r="P467" s="77">
        <f t="shared" si="36"/>
        <v>1</v>
      </c>
      <c r="Q467" s="78" t="str">
        <f t="shared" si="41"/>
        <v>Stay Long</v>
      </c>
      <c r="R467" s="81">
        <f t="shared" si="37"/>
        <v>4340</v>
      </c>
      <c r="S467" s="82">
        <f t="shared" si="42"/>
        <v>-71123.459999999992</v>
      </c>
      <c r="T467" s="50"/>
    </row>
    <row r="468" spans="2:20" x14ac:dyDescent="0.25">
      <c r="B468" s="11">
        <f>'Market Data'!B455</f>
        <v>20011005</v>
      </c>
      <c r="C468" s="2">
        <f>'Market Data'!C455</f>
        <v>5974</v>
      </c>
      <c r="D468" s="2">
        <f>'Market Data'!D455</f>
        <v>6083</v>
      </c>
      <c r="E468" s="2">
        <f>'Market Data'!E455</f>
        <v>5931.5</v>
      </c>
      <c r="F468" s="12">
        <f>'Market Data'!F455</f>
        <v>5973</v>
      </c>
      <c r="H468" s="58">
        <f t="shared" si="38"/>
        <v>451</v>
      </c>
      <c r="I468" s="97" t="s">
        <v>54</v>
      </c>
      <c r="J468" s="59" t="str">
        <f t="shared" si="39"/>
        <v>Long</v>
      </c>
      <c r="L468" s="74">
        <f t="shared" si="43"/>
        <v>1</v>
      </c>
      <c r="M468" s="75">
        <f t="shared" si="35"/>
        <v>0</v>
      </c>
      <c r="N468" s="76" t="str">
        <f t="shared" si="40"/>
        <v/>
      </c>
      <c r="O468" s="75"/>
      <c r="P468" s="77">
        <f t="shared" si="36"/>
        <v>1</v>
      </c>
      <c r="Q468" s="78" t="str">
        <f t="shared" si="41"/>
        <v>Stay Long</v>
      </c>
      <c r="R468" s="81">
        <f t="shared" si="37"/>
        <v>-2310</v>
      </c>
      <c r="S468" s="82">
        <f t="shared" si="42"/>
        <v>-73433.459999999992</v>
      </c>
      <c r="T468" s="50"/>
    </row>
    <row r="469" spans="2:20" x14ac:dyDescent="0.25">
      <c r="B469" s="11">
        <f>'Market Data'!B456</f>
        <v>20011008</v>
      </c>
      <c r="C469" s="2">
        <f>'Market Data'!C456</f>
        <v>5865.5</v>
      </c>
      <c r="D469" s="2">
        <f>'Market Data'!D456</f>
        <v>5997</v>
      </c>
      <c r="E469" s="2">
        <f>'Market Data'!E456</f>
        <v>5817</v>
      </c>
      <c r="F469" s="12">
        <f>'Market Data'!F456</f>
        <v>5967</v>
      </c>
      <c r="H469" s="58">
        <f t="shared" si="38"/>
        <v>452</v>
      </c>
      <c r="I469" s="97" t="s">
        <v>54</v>
      </c>
      <c r="J469" s="59" t="str">
        <f t="shared" si="39"/>
        <v>Long</v>
      </c>
      <c r="L469" s="74">
        <f t="shared" si="43"/>
        <v>1</v>
      </c>
      <c r="M469" s="75">
        <f t="shared" si="35"/>
        <v>0</v>
      </c>
      <c r="N469" s="76" t="str">
        <f t="shared" si="40"/>
        <v/>
      </c>
      <c r="O469" s="75"/>
      <c r="P469" s="77">
        <f t="shared" si="36"/>
        <v>1</v>
      </c>
      <c r="Q469" s="78" t="str">
        <f t="shared" si="41"/>
        <v>Stay Long</v>
      </c>
      <c r="R469" s="81">
        <f t="shared" si="37"/>
        <v>-210</v>
      </c>
      <c r="S469" s="82">
        <f t="shared" si="42"/>
        <v>-73643.459999999992</v>
      </c>
      <c r="T469" s="50"/>
    </row>
    <row r="470" spans="2:20" x14ac:dyDescent="0.25">
      <c r="B470" s="11">
        <f>'Market Data'!B457</f>
        <v>20011009</v>
      </c>
      <c r="C470" s="2">
        <f>'Market Data'!C457</f>
        <v>5949</v>
      </c>
      <c r="D470" s="2">
        <f>'Market Data'!D457</f>
        <v>6032.5</v>
      </c>
      <c r="E470" s="2">
        <f>'Market Data'!E457</f>
        <v>5920.5</v>
      </c>
      <c r="F470" s="12">
        <f>'Market Data'!F457</f>
        <v>5965.5</v>
      </c>
      <c r="H470" s="58">
        <f t="shared" si="38"/>
        <v>453</v>
      </c>
      <c r="I470" s="97" t="s">
        <v>54</v>
      </c>
      <c r="J470" s="59" t="str">
        <f t="shared" si="39"/>
        <v>Long</v>
      </c>
      <c r="L470" s="74">
        <f t="shared" si="43"/>
        <v>1</v>
      </c>
      <c r="M470" s="75">
        <f t="shared" si="35"/>
        <v>0</v>
      </c>
      <c r="N470" s="76" t="str">
        <f t="shared" si="40"/>
        <v/>
      </c>
      <c r="O470" s="75"/>
      <c r="P470" s="77">
        <f t="shared" si="36"/>
        <v>1</v>
      </c>
      <c r="Q470" s="78" t="str">
        <f t="shared" si="41"/>
        <v>Stay Long</v>
      </c>
      <c r="R470" s="81">
        <f t="shared" si="37"/>
        <v>-52.5</v>
      </c>
      <c r="S470" s="82">
        <f t="shared" si="42"/>
        <v>-73695.959999999992</v>
      </c>
      <c r="T470" s="50"/>
    </row>
    <row r="471" spans="2:20" x14ac:dyDescent="0.25">
      <c r="B471" s="11">
        <f>'Market Data'!B458</f>
        <v>20011010</v>
      </c>
      <c r="C471" s="2">
        <f>'Market Data'!C458</f>
        <v>5934</v>
      </c>
      <c r="D471" s="2">
        <f>'Market Data'!D458</f>
        <v>6117</v>
      </c>
      <c r="E471" s="2">
        <f>'Market Data'!E458</f>
        <v>5909.5</v>
      </c>
      <c r="F471" s="12">
        <f>'Market Data'!F458</f>
        <v>6097</v>
      </c>
      <c r="H471" s="58">
        <f t="shared" si="38"/>
        <v>454</v>
      </c>
      <c r="I471" s="97" t="s">
        <v>54</v>
      </c>
      <c r="J471" s="59" t="str">
        <f t="shared" si="39"/>
        <v>Long</v>
      </c>
      <c r="L471" s="74">
        <f t="shared" si="43"/>
        <v>1</v>
      </c>
      <c r="M471" s="75">
        <f t="shared" si="35"/>
        <v>0</v>
      </c>
      <c r="N471" s="76" t="str">
        <f t="shared" si="40"/>
        <v/>
      </c>
      <c r="O471" s="75"/>
      <c r="P471" s="77">
        <f t="shared" si="36"/>
        <v>1</v>
      </c>
      <c r="Q471" s="78" t="str">
        <f t="shared" si="41"/>
        <v>Stay Long</v>
      </c>
      <c r="R471" s="81">
        <f t="shared" si="37"/>
        <v>4602.5</v>
      </c>
      <c r="S471" s="82">
        <f t="shared" si="42"/>
        <v>-69093.459999999992</v>
      </c>
      <c r="T471" s="50"/>
    </row>
    <row r="472" spans="2:20" x14ac:dyDescent="0.25">
      <c r="B472" s="11">
        <f>'Market Data'!B459</f>
        <v>20011011</v>
      </c>
      <c r="C472" s="2">
        <f>'Market Data'!C459</f>
        <v>6130</v>
      </c>
      <c r="D472" s="2">
        <f>'Market Data'!D459</f>
        <v>6226</v>
      </c>
      <c r="E472" s="2">
        <f>'Market Data'!E459</f>
        <v>6105</v>
      </c>
      <c r="F472" s="12">
        <f>'Market Data'!F459</f>
        <v>6184</v>
      </c>
      <c r="H472" s="58">
        <f t="shared" si="38"/>
        <v>455</v>
      </c>
      <c r="I472" s="97" t="s">
        <v>54</v>
      </c>
      <c r="J472" s="59" t="str">
        <f t="shared" si="39"/>
        <v>Long</v>
      </c>
      <c r="L472" s="74">
        <f t="shared" si="43"/>
        <v>1</v>
      </c>
      <c r="M472" s="75">
        <f t="shared" si="35"/>
        <v>0</v>
      </c>
      <c r="N472" s="76" t="str">
        <f t="shared" si="40"/>
        <v/>
      </c>
      <c r="O472" s="75"/>
      <c r="P472" s="77">
        <f t="shared" si="36"/>
        <v>1</v>
      </c>
      <c r="Q472" s="78" t="str">
        <f t="shared" si="41"/>
        <v>Stay Long</v>
      </c>
      <c r="R472" s="81">
        <f t="shared" si="37"/>
        <v>3045</v>
      </c>
      <c r="S472" s="82">
        <f t="shared" si="42"/>
        <v>-66048.459999999992</v>
      </c>
      <c r="T472" s="50"/>
    </row>
    <row r="473" spans="2:20" x14ac:dyDescent="0.25">
      <c r="B473" s="11">
        <f>'Market Data'!B460</f>
        <v>20011012</v>
      </c>
      <c r="C473" s="2">
        <f>'Market Data'!C460</f>
        <v>6194</v>
      </c>
      <c r="D473" s="2">
        <f>'Market Data'!D460</f>
        <v>6204</v>
      </c>
      <c r="E473" s="2">
        <f>'Market Data'!E460</f>
        <v>6067.5</v>
      </c>
      <c r="F473" s="12">
        <f>'Market Data'!F460</f>
        <v>6078</v>
      </c>
      <c r="H473" s="58">
        <f t="shared" si="38"/>
        <v>456</v>
      </c>
      <c r="I473" s="97" t="s">
        <v>54</v>
      </c>
      <c r="J473" s="59" t="str">
        <f t="shared" si="39"/>
        <v>Long</v>
      </c>
      <c r="L473" s="74">
        <f t="shared" si="43"/>
        <v>1</v>
      </c>
      <c r="M473" s="75">
        <f t="shared" si="35"/>
        <v>0</v>
      </c>
      <c r="N473" s="76" t="str">
        <f t="shared" si="40"/>
        <v/>
      </c>
      <c r="O473" s="75"/>
      <c r="P473" s="77">
        <f t="shared" si="36"/>
        <v>1</v>
      </c>
      <c r="Q473" s="78" t="str">
        <f t="shared" si="41"/>
        <v>Stay Long</v>
      </c>
      <c r="R473" s="81">
        <f t="shared" si="37"/>
        <v>-3710</v>
      </c>
      <c r="S473" s="82">
        <f t="shared" si="42"/>
        <v>-69758.459999999992</v>
      </c>
      <c r="T473" s="50"/>
    </row>
    <row r="474" spans="2:20" x14ac:dyDescent="0.25">
      <c r="B474" s="11">
        <f>'Market Data'!B461</f>
        <v>20011015</v>
      </c>
      <c r="C474" s="2">
        <f>'Market Data'!C461</f>
        <v>6079</v>
      </c>
      <c r="D474" s="2">
        <f>'Market Data'!D461</f>
        <v>6112</v>
      </c>
      <c r="E474" s="2">
        <f>'Market Data'!E461</f>
        <v>5984</v>
      </c>
      <c r="F474" s="12">
        <f>'Market Data'!F461</f>
        <v>6036</v>
      </c>
      <c r="H474" s="58">
        <f t="shared" si="38"/>
        <v>457</v>
      </c>
      <c r="I474" s="97" t="s">
        <v>54</v>
      </c>
      <c r="J474" s="59" t="str">
        <f t="shared" si="39"/>
        <v>Long</v>
      </c>
      <c r="L474" s="74">
        <f t="shared" si="43"/>
        <v>1</v>
      </c>
      <c r="M474" s="75">
        <f t="shared" si="35"/>
        <v>0</v>
      </c>
      <c r="N474" s="76" t="str">
        <f t="shared" si="40"/>
        <v/>
      </c>
      <c r="O474" s="75"/>
      <c r="P474" s="77">
        <f t="shared" si="36"/>
        <v>1</v>
      </c>
      <c r="Q474" s="78" t="str">
        <f t="shared" si="41"/>
        <v>Stay Long</v>
      </c>
      <c r="R474" s="81">
        <f t="shared" si="37"/>
        <v>-1470</v>
      </c>
      <c r="S474" s="82">
        <f t="shared" si="42"/>
        <v>-71228.459999999992</v>
      </c>
      <c r="T474" s="50"/>
    </row>
    <row r="475" spans="2:20" x14ac:dyDescent="0.25">
      <c r="B475" s="11">
        <f>'Market Data'!B462</f>
        <v>20011016</v>
      </c>
      <c r="C475" s="2">
        <f>'Market Data'!C462</f>
        <v>6041.5</v>
      </c>
      <c r="D475" s="2">
        <f>'Market Data'!D462</f>
        <v>6133</v>
      </c>
      <c r="E475" s="2">
        <f>'Market Data'!E462</f>
        <v>5997.5</v>
      </c>
      <c r="F475" s="12">
        <f>'Market Data'!F462</f>
        <v>6129</v>
      </c>
      <c r="H475" s="58">
        <f t="shared" si="38"/>
        <v>458</v>
      </c>
      <c r="I475" s="97" t="s">
        <v>54</v>
      </c>
      <c r="J475" s="59" t="str">
        <f t="shared" si="39"/>
        <v>Long</v>
      </c>
      <c r="L475" s="74">
        <f t="shared" si="43"/>
        <v>1</v>
      </c>
      <c r="M475" s="75">
        <f t="shared" si="35"/>
        <v>0</v>
      </c>
      <c r="N475" s="76" t="str">
        <f t="shared" si="40"/>
        <v/>
      </c>
      <c r="O475" s="75"/>
      <c r="P475" s="77">
        <f t="shared" si="36"/>
        <v>1</v>
      </c>
      <c r="Q475" s="78" t="str">
        <f t="shared" si="41"/>
        <v>Stay Long</v>
      </c>
      <c r="R475" s="81">
        <f t="shared" si="37"/>
        <v>3255</v>
      </c>
      <c r="S475" s="82">
        <f t="shared" si="42"/>
        <v>-67973.459999999992</v>
      </c>
      <c r="T475" s="50"/>
    </row>
    <row r="476" spans="2:20" x14ac:dyDescent="0.25">
      <c r="B476" s="11">
        <f>'Market Data'!B463</f>
        <v>20011017</v>
      </c>
      <c r="C476" s="2">
        <f>'Market Data'!C463</f>
        <v>6174</v>
      </c>
      <c r="D476" s="2">
        <f>'Market Data'!D463</f>
        <v>6269</v>
      </c>
      <c r="E476" s="2">
        <f>'Market Data'!E463</f>
        <v>6092</v>
      </c>
      <c r="F476" s="12">
        <f>'Market Data'!F463</f>
        <v>6114</v>
      </c>
      <c r="H476" s="58">
        <f t="shared" si="38"/>
        <v>459</v>
      </c>
      <c r="I476" s="97" t="s">
        <v>54</v>
      </c>
      <c r="J476" s="59" t="str">
        <f t="shared" si="39"/>
        <v>Long</v>
      </c>
      <c r="L476" s="74">
        <f t="shared" si="43"/>
        <v>1</v>
      </c>
      <c r="M476" s="75">
        <f t="shared" si="35"/>
        <v>0</v>
      </c>
      <c r="N476" s="76" t="str">
        <f t="shared" si="40"/>
        <v/>
      </c>
      <c r="O476" s="75"/>
      <c r="P476" s="77">
        <f t="shared" si="36"/>
        <v>1</v>
      </c>
      <c r="Q476" s="78" t="str">
        <f t="shared" si="41"/>
        <v>Stay Long</v>
      </c>
      <c r="R476" s="81">
        <f t="shared" si="37"/>
        <v>-525</v>
      </c>
      <c r="S476" s="82">
        <f t="shared" si="42"/>
        <v>-68498.459999999992</v>
      </c>
      <c r="T476" s="50"/>
    </row>
    <row r="477" spans="2:20" x14ac:dyDescent="0.25">
      <c r="B477" s="11">
        <f>'Market Data'!B464</f>
        <v>20011018</v>
      </c>
      <c r="C477" s="2">
        <f>'Market Data'!C464</f>
        <v>6009</v>
      </c>
      <c r="D477" s="2">
        <f>'Market Data'!D464</f>
        <v>6094</v>
      </c>
      <c r="E477" s="2">
        <f>'Market Data'!E464</f>
        <v>5995.5</v>
      </c>
      <c r="F477" s="12">
        <f>'Market Data'!F464</f>
        <v>6033.5</v>
      </c>
      <c r="H477" s="58">
        <f t="shared" si="38"/>
        <v>460</v>
      </c>
      <c r="I477" s="97" t="s">
        <v>54</v>
      </c>
      <c r="J477" s="59" t="str">
        <f t="shared" si="39"/>
        <v>Long</v>
      </c>
      <c r="L477" s="74">
        <f t="shared" si="43"/>
        <v>1</v>
      </c>
      <c r="M477" s="75">
        <f t="shared" si="35"/>
        <v>0</v>
      </c>
      <c r="N477" s="76" t="str">
        <f t="shared" si="40"/>
        <v/>
      </c>
      <c r="O477" s="75"/>
      <c r="P477" s="77">
        <f t="shared" si="36"/>
        <v>1</v>
      </c>
      <c r="Q477" s="78" t="str">
        <f t="shared" si="41"/>
        <v>Stay Long</v>
      </c>
      <c r="R477" s="81">
        <f t="shared" si="37"/>
        <v>-2817.5</v>
      </c>
      <c r="S477" s="82">
        <f t="shared" si="42"/>
        <v>-71315.959999999992</v>
      </c>
      <c r="T477" s="50"/>
    </row>
    <row r="478" spans="2:20" x14ac:dyDescent="0.25">
      <c r="B478" s="11">
        <f>'Market Data'!B465</f>
        <v>20011019</v>
      </c>
      <c r="C478" s="2">
        <f>'Market Data'!C465</f>
        <v>6038</v>
      </c>
      <c r="D478" s="2">
        <f>'Market Data'!D465</f>
        <v>6078</v>
      </c>
      <c r="E478" s="2">
        <f>'Market Data'!E465</f>
        <v>5925</v>
      </c>
      <c r="F478" s="12">
        <f>'Market Data'!F465</f>
        <v>5992.5</v>
      </c>
      <c r="H478" s="58">
        <f t="shared" si="38"/>
        <v>461</v>
      </c>
      <c r="I478" s="97" t="s">
        <v>54</v>
      </c>
      <c r="J478" s="59" t="str">
        <f t="shared" si="39"/>
        <v>Long</v>
      </c>
      <c r="L478" s="74">
        <f t="shared" si="43"/>
        <v>1</v>
      </c>
      <c r="M478" s="75">
        <f t="shared" si="35"/>
        <v>0</v>
      </c>
      <c r="N478" s="76" t="str">
        <f t="shared" si="40"/>
        <v/>
      </c>
      <c r="O478" s="75"/>
      <c r="P478" s="77">
        <f t="shared" si="36"/>
        <v>1</v>
      </c>
      <c r="Q478" s="78" t="str">
        <f t="shared" si="41"/>
        <v>Stay Long</v>
      </c>
      <c r="R478" s="81">
        <f t="shared" si="37"/>
        <v>-1435</v>
      </c>
      <c r="S478" s="82">
        <f t="shared" si="42"/>
        <v>-72750.959999999992</v>
      </c>
      <c r="T478" s="50"/>
    </row>
    <row r="479" spans="2:20" x14ac:dyDescent="0.25">
      <c r="B479" s="11">
        <f>'Market Data'!B466</f>
        <v>20011022</v>
      </c>
      <c r="C479" s="2">
        <f>'Market Data'!C466</f>
        <v>6014</v>
      </c>
      <c r="D479" s="2">
        <f>'Market Data'!D466</f>
        <v>6121</v>
      </c>
      <c r="E479" s="2">
        <f>'Market Data'!E466</f>
        <v>5960</v>
      </c>
      <c r="F479" s="12">
        <f>'Market Data'!F466</f>
        <v>6080</v>
      </c>
      <c r="H479" s="58">
        <f t="shared" si="38"/>
        <v>462</v>
      </c>
      <c r="I479" s="97" t="s">
        <v>54</v>
      </c>
      <c r="J479" s="59" t="str">
        <f t="shared" si="39"/>
        <v>Long</v>
      </c>
      <c r="L479" s="74">
        <f t="shared" si="43"/>
        <v>1</v>
      </c>
      <c r="M479" s="75">
        <f t="shared" si="35"/>
        <v>0</v>
      </c>
      <c r="N479" s="76" t="str">
        <f t="shared" si="40"/>
        <v/>
      </c>
      <c r="O479" s="75"/>
      <c r="P479" s="77">
        <f t="shared" si="36"/>
        <v>1</v>
      </c>
      <c r="Q479" s="78" t="str">
        <f t="shared" si="41"/>
        <v>Stay Long</v>
      </c>
      <c r="R479" s="81">
        <f t="shared" si="37"/>
        <v>3062.5</v>
      </c>
      <c r="S479" s="82">
        <f t="shared" si="42"/>
        <v>-69688.459999999992</v>
      </c>
      <c r="T479" s="50"/>
    </row>
    <row r="480" spans="2:20" x14ac:dyDescent="0.25">
      <c r="B480" s="11">
        <f>'Market Data'!B467</f>
        <v>20011023</v>
      </c>
      <c r="C480" s="2">
        <f>'Market Data'!C467</f>
        <v>6119</v>
      </c>
      <c r="D480" s="2">
        <f>'Market Data'!D467</f>
        <v>6220</v>
      </c>
      <c r="E480" s="2">
        <f>'Market Data'!E467</f>
        <v>6114</v>
      </c>
      <c r="F480" s="12">
        <f>'Market Data'!F467</f>
        <v>6193.5</v>
      </c>
      <c r="H480" s="58">
        <f t="shared" si="38"/>
        <v>463</v>
      </c>
      <c r="I480" s="97" t="s">
        <v>54</v>
      </c>
      <c r="J480" s="59" t="str">
        <f t="shared" si="39"/>
        <v>Long</v>
      </c>
      <c r="L480" s="74">
        <f t="shared" si="43"/>
        <v>1</v>
      </c>
      <c r="M480" s="75">
        <f t="shared" si="35"/>
        <v>0</v>
      </c>
      <c r="N480" s="76" t="str">
        <f t="shared" si="40"/>
        <v/>
      </c>
      <c r="O480" s="75"/>
      <c r="P480" s="77">
        <f t="shared" si="36"/>
        <v>1</v>
      </c>
      <c r="Q480" s="78" t="str">
        <f t="shared" si="41"/>
        <v>Stay Long</v>
      </c>
      <c r="R480" s="81">
        <f t="shared" si="37"/>
        <v>3972.5</v>
      </c>
      <c r="S480" s="82">
        <f t="shared" si="42"/>
        <v>-65715.959999999992</v>
      </c>
      <c r="T480" s="50"/>
    </row>
    <row r="481" spans="2:20" x14ac:dyDescent="0.25">
      <c r="B481" s="11">
        <f>'Market Data'!B468</f>
        <v>20011024</v>
      </c>
      <c r="C481" s="2">
        <f>'Market Data'!C468</f>
        <v>6161</v>
      </c>
      <c r="D481" s="2">
        <f>'Market Data'!D468</f>
        <v>6325</v>
      </c>
      <c r="E481" s="2">
        <f>'Market Data'!E468</f>
        <v>6137</v>
      </c>
      <c r="F481" s="12">
        <f>'Market Data'!F468</f>
        <v>6275</v>
      </c>
      <c r="H481" s="58">
        <f t="shared" si="38"/>
        <v>464</v>
      </c>
      <c r="I481" s="97" t="s">
        <v>54</v>
      </c>
      <c r="J481" s="59" t="str">
        <f t="shared" si="39"/>
        <v>Long</v>
      </c>
      <c r="L481" s="74">
        <f t="shared" si="43"/>
        <v>1</v>
      </c>
      <c r="M481" s="75">
        <f t="shared" si="35"/>
        <v>0</v>
      </c>
      <c r="N481" s="76" t="str">
        <f t="shared" si="40"/>
        <v/>
      </c>
      <c r="O481" s="75"/>
      <c r="P481" s="77">
        <f t="shared" si="36"/>
        <v>1</v>
      </c>
      <c r="Q481" s="78" t="str">
        <f t="shared" si="41"/>
        <v>Stay Long</v>
      </c>
      <c r="R481" s="81">
        <f t="shared" si="37"/>
        <v>2852.5</v>
      </c>
      <c r="S481" s="82">
        <f t="shared" si="42"/>
        <v>-62863.459999999992</v>
      </c>
      <c r="T481" s="50"/>
    </row>
    <row r="482" spans="2:20" x14ac:dyDescent="0.25">
      <c r="B482" s="11">
        <f>'Market Data'!B469</f>
        <v>20011025</v>
      </c>
      <c r="C482" s="2">
        <f>'Market Data'!C469</f>
        <v>6274.5</v>
      </c>
      <c r="D482" s="2">
        <f>'Market Data'!D469</f>
        <v>6359.5</v>
      </c>
      <c r="E482" s="2">
        <f>'Market Data'!E469</f>
        <v>6135</v>
      </c>
      <c r="F482" s="12">
        <f>'Market Data'!F469</f>
        <v>6180.5</v>
      </c>
      <c r="H482" s="58">
        <f t="shared" si="38"/>
        <v>465</v>
      </c>
      <c r="I482" s="97" t="s">
        <v>54</v>
      </c>
      <c r="J482" s="59" t="str">
        <f t="shared" si="39"/>
        <v>Long</v>
      </c>
      <c r="L482" s="74">
        <f t="shared" si="43"/>
        <v>1</v>
      </c>
      <c r="M482" s="75">
        <f t="shared" si="35"/>
        <v>0</v>
      </c>
      <c r="N482" s="76" t="str">
        <f t="shared" si="40"/>
        <v/>
      </c>
      <c r="O482" s="75"/>
      <c r="P482" s="77">
        <f t="shared" si="36"/>
        <v>1</v>
      </c>
      <c r="Q482" s="78" t="str">
        <f t="shared" si="41"/>
        <v>Stay Long</v>
      </c>
      <c r="R482" s="81">
        <f t="shared" si="37"/>
        <v>-3307.5</v>
      </c>
      <c r="S482" s="82">
        <f t="shared" si="42"/>
        <v>-66170.959999999992</v>
      </c>
      <c r="T482" s="50"/>
    </row>
    <row r="483" spans="2:20" x14ac:dyDescent="0.25">
      <c r="B483" s="11">
        <f>'Market Data'!B470</f>
        <v>20011026</v>
      </c>
      <c r="C483" s="2">
        <f>'Market Data'!C470</f>
        <v>6256</v>
      </c>
      <c r="D483" s="2">
        <f>'Market Data'!D470</f>
        <v>6298.5</v>
      </c>
      <c r="E483" s="2">
        <f>'Market Data'!E470</f>
        <v>6206</v>
      </c>
      <c r="F483" s="12">
        <f>'Market Data'!F470</f>
        <v>6293.5</v>
      </c>
      <c r="H483" s="58">
        <f t="shared" si="38"/>
        <v>466</v>
      </c>
      <c r="I483" s="97" t="s">
        <v>54</v>
      </c>
      <c r="J483" s="59" t="str">
        <f t="shared" si="39"/>
        <v>Long</v>
      </c>
      <c r="L483" s="74">
        <f t="shared" si="43"/>
        <v>1</v>
      </c>
      <c r="M483" s="75">
        <f t="shared" si="35"/>
        <v>0</v>
      </c>
      <c r="N483" s="76" t="str">
        <f t="shared" si="40"/>
        <v/>
      </c>
      <c r="O483" s="75"/>
      <c r="P483" s="77">
        <f t="shared" si="36"/>
        <v>1</v>
      </c>
      <c r="Q483" s="78" t="str">
        <f t="shared" si="41"/>
        <v>Stay Long</v>
      </c>
      <c r="R483" s="81">
        <f t="shared" si="37"/>
        <v>3955</v>
      </c>
      <c r="S483" s="82">
        <f t="shared" si="42"/>
        <v>-62215.959999999992</v>
      </c>
      <c r="T483" s="50"/>
    </row>
    <row r="484" spans="2:20" x14ac:dyDescent="0.25">
      <c r="B484" s="11">
        <f>'Market Data'!B471</f>
        <v>20011029</v>
      </c>
      <c r="C484" s="2">
        <f>'Market Data'!C471</f>
        <v>6254</v>
      </c>
      <c r="D484" s="2">
        <f>'Market Data'!D471</f>
        <v>6258</v>
      </c>
      <c r="E484" s="2">
        <f>'Market Data'!E471</f>
        <v>6141.5</v>
      </c>
      <c r="F484" s="12">
        <f>'Market Data'!F471</f>
        <v>6154</v>
      </c>
      <c r="H484" s="58">
        <f t="shared" si="38"/>
        <v>467</v>
      </c>
      <c r="I484" s="97" t="s">
        <v>54</v>
      </c>
      <c r="J484" s="59" t="str">
        <f t="shared" si="39"/>
        <v>Long</v>
      </c>
      <c r="L484" s="74">
        <f t="shared" si="43"/>
        <v>1</v>
      </c>
      <c r="M484" s="75">
        <f t="shared" si="35"/>
        <v>0</v>
      </c>
      <c r="N484" s="76" t="str">
        <f t="shared" si="40"/>
        <v/>
      </c>
      <c r="O484" s="75"/>
      <c r="P484" s="77">
        <f t="shared" si="36"/>
        <v>1</v>
      </c>
      <c r="Q484" s="78" t="str">
        <f t="shared" si="41"/>
        <v>Stay Long</v>
      </c>
      <c r="R484" s="81">
        <f t="shared" si="37"/>
        <v>-4882.5</v>
      </c>
      <c r="S484" s="82">
        <f t="shared" si="42"/>
        <v>-67098.459999999992</v>
      </c>
      <c r="T484" s="50"/>
    </row>
    <row r="485" spans="2:20" x14ac:dyDescent="0.25">
      <c r="B485" s="11">
        <f>'Market Data'!B472</f>
        <v>20011030</v>
      </c>
      <c r="C485" s="2">
        <f>'Market Data'!C472</f>
        <v>6078.5</v>
      </c>
      <c r="D485" s="2">
        <f>'Market Data'!D472</f>
        <v>6093.5</v>
      </c>
      <c r="E485" s="2">
        <f>'Market Data'!E472</f>
        <v>5956.5</v>
      </c>
      <c r="F485" s="12">
        <f>'Market Data'!F472</f>
        <v>6042</v>
      </c>
      <c r="H485" s="58">
        <f t="shared" si="38"/>
        <v>468</v>
      </c>
      <c r="I485" s="97" t="s">
        <v>54</v>
      </c>
      <c r="J485" s="59" t="str">
        <f t="shared" si="39"/>
        <v>Long</v>
      </c>
      <c r="L485" s="74">
        <f t="shared" si="43"/>
        <v>1</v>
      </c>
      <c r="M485" s="75">
        <f t="shared" si="35"/>
        <v>0</v>
      </c>
      <c r="N485" s="76" t="str">
        <f t="shared" si="40"/>
        <v/>
      </c>
      <c r="O485" s="75"/>
      <c r="P485" s="77">
        <f t="shared" si="36"/>
        <v>1</v>
      </c>
      <c r="Q485" s="78" t="str">
        <f t="shared" si="41"/>
        <v>Stay Long</v>
      </c>
      <c r="R485" s="81">
        <f t="shared" si="37"/>
        <v>-3920</v>
      </c>
      <c r="S485" s="82">
        <f t="shared" si="42"/>
        <v>-71018.459999999992</v>
      </c>
      <c r="T485" s="50"/>
    </row>
    <row r="486" spans="2:20" x14ac:dyDescent="0.25">
      <c r="B486" s="11">
        <f>'Market Data'!B473</f>
        <v>20011031</v>
      </c>
      <c r="C486" s="2">
        <f>'Market Data'!C473</f>
        <v>6011</v>
      </c>
      <c r="D486" s="2">
        <f>'Market Data'!D473</f>
        <v>6109</v>
      </c>
      <c r="E486" s="2">
        <f>'Market Data'!E473</f>
        <v>5934</v>
      </c>
      <c r="F486" s="12">
        <f>'Market Data'!F473</f>
        <v>6032.5</v>
      </c>
      <c r="H486" s="58">
        <f t="shared" si="38"/>
        <v>469</v>
      </c>
      <c r="I486" s="97" t="s">
        <v>54</v>
      </c>
      <c r="J486" s="59" t="str">
        <f t="shared" si="39"/>
        <v>Long</v>
      </c>
      <c r="L486" s="74">
        <f t="shared" si="43"/>
        <v>1</v>
      </c>
      <c r="M486" s="75">
        <f t="shared" si="35"/>
        <v>0</v>
      </c>
      <c r="N486" s="76" t="str">
        <f t="shared" si="40"/>
        <v/>
      </c>
      <c r="O486" s="75"/>
      <c r="P486" s="77">
        <f t="shared" si="36"/>
        <v>1</v>
      </c>
      <c r="Q486" s="78" t="str">
        <f t="shared" si="41"/>
        <v>Stay Long</v>
      </c>
      <c r="R486" s="81">
        <f t="shared" si="37"/>
        <v>-332.5</v>
      </c>
      <c r="S486" s="82">
        <f t="shared" si="42"/>
        <v>-71350.959999999992</v>
      </c>
      <c r="T486" s="50"/>
    </row>
    <row r="487" spans="2:20" x14ac:dyDescent="0.25">
      <c r="B487" s="11">
        <f>'Market Data'!B474</f>
        <v>20011101</v>
      </c>
      <c r="C487" s="2">
        <f>'Market Data'!C474</f>
        <v>6032</v>
      </c>
      <c r="D487" s="2">
        <f>'Market Data'!D474</f>
        <v>6118</v>
      </c>
      <c r="E487" s="2">
        <f>'Market Data'!E474</f>
        <v>5955.5</v>
      </c>
      <c r="F487" s="12">
        <f>'Market Data'!F474</f>
        <v>6103.5</v>
      </c>
      <c r="H487" s="58">
        <f t="shared" si="38"/>
        <v>470</v>
      </c>
      <c r="I487" s="97" t="s">
        <v>54</v>
      </c>
      <c r="J487" s="59" t="str">
        <f t="shared" si="39"/>
        <v>Long</v>
      </c>
      <c r="L487" s="74">
        <f t="shared" si="43"/>
        <v>1</v>
      </c>
      <c r="M487" s="75">
        <f t="shared" si="35"/>
        <v>0</v>
      </c>
      <c r="N487" s="76" t="str">
        <f t="shared" si="40"/>
        <v/>
      </c>
      <c r="O487" s="75"/>
      <c r="P487" s="77">
        <f t="shared" si="36"/>
        <v>1</v>
      </c>
      <c r="Q487" s="78" t="str">
        <f t="shared" si="41"/>
        <v>Stay Long</v>
      </c>
      <c r="R487" s="81">
        <f t="shared" si="37"/>
        <v>2485</v>
      </c>
      <c r="S487" s="82">
        <f t="shared" si="42"/>
        <v>-68865.959999999992</v>
      </c>
      <c r="T487" s="50"/>
    </row>
    <row r="488" spans="2:20" x14ac:dyDescent="0.25">
      <c r="B488" s="11">
        <f>'Market Data'!B475</f>
        <v>20011102</v>
      </c>
      <c r="C488" s="2">
        <f>'Market Data'!C475</f>
        <v>6120</v>
      </c>
      <c r="D488" s="2">
        <f>'Market Data'!D475</f>
        <v>6131</v>
      </c>
      <c r="E488" s="2">
        <f>'Market Data'!E475</f>
        <v>6041.5</v>
      </c>
      <c r="F488" s="12">
        <f>'Market Data'!F475</f>
        <v>6047.5</v>
      </c>
      <c r="H488" s="58">
        <f t="shared" si="38"/>
        <v>471</v>
      </c>
      <c r="I488" s="97" t="s">
        <v>54</v>
      </c>
      <c r="J488" s="59" t="str">
        <f t="shared" si="39"/>
        <v>Long</v>
      </c>
      <c r="L488" s="74">
        <f t="shared" si="43"/>
        <v>1</v>
      </c>
      <c r="M488" s="75">
        <f t="shared" si="35"/>
        <v>0</v>
      </c>
      <c r="N488" s="76" t="str">
        <f t="shared" si="40"/>
        <v/>
      </c>
      <c r="O488" s="75"/>
      <c r="P488" s="77">
        <f t="shared" si="36"/>
        <v>1</v>
      </c>
      <c r="Q488" s="78" t="str">
        <f t="shared" si="41"/>
        <v>Stay Long</v>
      </c>
      <c r="R488" s="81">
        <f t="shared" si="37"/>
        <v>-1960</v>
      </c>
      <c r="S488" s="82">
        <f t="shared" si="42"/>
        <v>-70825.959999999992</v>
      </c>
      <c r="T488" s="50"/>
    </row>
    <row r="489" spans="2:20" x14ac:dyDescent="0.25">
      <c r="B489" s="11">
        <f>'Market Data'!B476</f>
        <v>20011105</v>
      </c>
      <c r="C489" s="2">
        <f>'Market Data'!C476</f>
        <v>6089</v>
      </c>
      <c r="D489" s="2">
        <f>'Market Data'!D476</f>
        <v>6237</v>
      </c>
      <c r="E489" s="2">
        <f>'Market Data'!E476</f>
        <v>6084</v>
      </c>
      <c r="F489" s="12">
        <f>'Market Data'!F476</f>
        <v>6233.5</v>
      </c>
      <c r="H489" s="58">
        <f t="shared" si="38"/>
        <v>472</v>
      </c>
      <c r="I489" s="97" t="s">
        <v>54</v>
      </c>
      <c r="J489" s="59" t="str">
        <f t="shared" si="39"/>
        <v>Long</v>
      </c>
      <c r="L489" s="74">
        <f t="shared" si="43"/>
        <v>1</v>
      </c>
      <c r="M489" s="75">
        <f t="shared" si="35"/>
        <v>0</v>
      </c>
      <c r="N489" s="76" t="str">
        <f t="shared" si="40"/>
        <v/>
      </c>
      <c r="O489" s="75"/>
      <c r="P489" s="77">
        <f t="shared" si="36"/>
        <v>1</v>
      </c>
      <c r="Q489" s="78" t="str">
        <f t="shared" si="41"/>
        <v>Stay Long</v>
      </c>
      <c r="R489" s="81">
        <f t="shared" si="37"/>
        <v>6510</v>
      </c>
      <c r="S489" s="82">
        <f t="shared" si="42"/>
        <v>-64315.959999999992</v>
      </c>
      <c r="T489" s="50"/>
    </row>
    <row r="490" spans="2:20" x14ac:dyDescent="0.25">
      <c r="B490" s="11">
        <f>'Market Data'!B477</f>
        <v>20011106</v>
      </c>
      <c r="C490" s="2">
        <f>'Market Data'!C477</f>
        <v>6249</v>
      </c>
      <c r="D490" s="2">
        <f>'Market Data'!D477</f>
        <v>6296</v>
      </c>
      <c r="E490" s="2">
        <f>'Market Data'!E477</f>
        <v>6189</v>
      </c>
      <c r="F490" s="12">
        <f>'Market Data'!F477</f>
        <v>6196</v>
      </c>
      <c r="H490" s="58">
        <f t="shared" si="38"/>
        <v>473</v>
      </c>
      <c r="I490" s="97" t="s">
        <v>54</v>
      </c>
      <c r="J490" s="59" t="str">
        <f t="shared" si="39"/>
        <v>Long</v>
      </c>
      <c r="L490" s="74">
        <f t="shared" si="43"/>
        <v>1</v>
      </c>
      <c r="M490" s="75">
        <f t="shared" si="35"/>
        <v>0</v>
      </c>
      <c r="N490" s="76" t="str">
        <f t="shared" si="40"/>
        <v/>
      </c>
      <c r="O490" s="75"/>
      <c r="P490" s="77">
        <f t="shared" si="36"/>
        <v>1</v>
      </c>
      <c r="Q490" s="78" t="str">
        <f t="shared" si="41"/>
        <v>Stay Long</v>
      </c>
      <c r="R490" s="81">
        <f t="shared" si="37"/>
        <v>-1312.5</v>
      </c>
      <c r="S490" s="82">
        <f t="shared" si="42"/>
        <v>-65628.459999999992</v>
      </c>
      <c r="T490" s="50"/>
    </row>
    <row r="491" spans="2:20" x14ac:dyDescent="0.25">
      <c r="B491" s="11">
        <f>'Market Data'!B478</f>
        <v>20011107</v>
      </c>
      <c r="C491" s="2">
        <f>'Market Data'!C478</f>
        <v>6227</v>
      </c>
      <c r="D491" s="2">
        <f>'Market Data'!D478</f>
        <v>6341</v>
      </c>
      <c r="E491" s="2">
        <f>'Market Data'!E478</f>
        <v>6151</v>
      </c>
      <c r="F491" s="12">
        <f>'Market Data'!F478</f>
        <v>6337</v>
      </c>
      <c r="H491" s="58">
        <f t="shared" si="38"/>
        <v>474</v>
      </c>
      <c r="I491" s="97" t="s">
        <v>54</v>
      </c>
      <c r="J491" s="59" t="str">
        <f t="shared" si="39"/>
        <v>Long</v>
      </c>
      <c r="L491" s="74">
        <f t="shared" si="43"/>
        <v>1</v>
      </c>
      <c r="M491" s="75">
        <f t="shared" si="35"/>
        <v>0</v>
      </c>
      <c r="N491" s="76" t="str">
        <f t="shared" si="40"/>
        <v/>
      </c>
      <c r="O491" s="75"/>
      <c r="P491" s="77">
        <f t="shared" si="36"/>
        <v>1</v>
      </c>
      <c r="Q491" s="78" t="str">
        <f t="shared" si="41"/>
        <v>Stay Long</v>
      </c>
      <c r="R491" s="81">
        <f t="shared" si="37"/>
        <v>4935</v>
      </c>
      <c r="S491" s="82">
        <f t="shared" si="42"/>
        <v>-60693.459999999992</v>
      </c>
      <c r="T491" s="50"/>
    </row>
    <row r="492" spans="2:20" x14ac:dyDescent="0.25">
      <c r="B492" s="11">
        <f>'Market Data'!B479</f>
        <v>20011108</v>
      </c>
      <c r="C492" s="2">
        <f>'Market Data'!C479</f>
        <v>6310.5</v>
      </c>
      <c r="D492" s="2">
        <f>'Market Data'!D479</f>
        <v>6485</v>
      </c>
      <c r="E492" s="2">
        <f>'Market Data'!E479</f>
        <v>6309</v>
      </c>
      <c r="F492" s="12">
        <f>'Market Data'!F479</f>
        <v>6436</v>
      </c>
      <c r="H492" s="58">
        <f t="shared" si="38"/>
        <v>475</v>
      </c>
      <c r="I492" s="97" t="s">
        <v>54</v>
      </c>
      <c r="J492" s="59" t="str">
        <f t="shared" si="39"/>
        <v>Long</v>
      </c>
      <c r="L492" s="74">
        <f t="shared" si="43"/>
        <v>1</v>
      </c>
      <c r="M492" s="75">
        <f t="shared" si="35"/>
        <v>0</v>
      </c>
      <c r="N492" s="76" t="str">
        <f t="shared" si="40"/>
        <v/>
      </c>
      <c r="O492" s="75"/>
      <c r="P492" s="77">
        <f t="shared" si="36"/>
        <v>1</v>
      </c>
      <c r="Q492" s="78" t="str">
        <f t="shared" si="41"/>
        <v>Stay Long</v>
      </c>
      <c r="R492" s="81">
        <f t="shared" si="37"/>
        <v>3465</v>
      </c>
      <c r="S492" s="82">
        <f t="shared" si="42"/>
        <v>-57228.459999999992</v>
      </c>
      <c r="T492" s="50"/>
    </row>
    <row r="493" spans="2:20" x14ac:dyDescent="0.25">
      <c r="B493" s="11">
        <f>'Market Data'!B480</f>
        <v>20011109</v>
      </c>
      <c r="C493" s="2">
        <f>'Market Data'!C480</f>
        <v>6387.5</v>
      </c>
      <c r="D493" s="2">
        <f>'Market Data'!D480</f>
        <v>6434</v>
      </c>
      <c r="E493" s="2">
        <f>'Market Data'!E480</f>
        <v>6362</v>
      </c>
      <c r="F493" s="12">
        <f>'Market Data'!F480</f>
        <v>6385.5</v>
      </c>
      <c r="H493" s="58">
        <f t="shared" si="38"/>
        <v>476</v>
      </c>
      <c r="I493" s="97" t="s">
        <v>54</v>
      </c>
      <c r="J493" s="59" t="str">
        <f t="shared" si="39"/>
        <v>Long</v>
      </c>
      <c r="L493" s="74">
        <f t="shared" si="43"/>
        <v>1</v>
      </c>
      <c r="M493" s="75">
        <f t="shared" si="35"/>
        <v>0</v>
      </c>
      <c r="N493" s="76" t="str">
        <f t="shared" si="40"/>
        <v/>
      </c>
      <c r="O493" s="75"/>
      <c r="P493" s="77">
        <f t="shared" si="36"/>
        <v>1</v>
      </c>
      <c r="Q493" s="78" t="str">
        <f t="shared" si="41"/>
        <v>Stay Long</v>
      </c>
      <c r="R493" s="81">
        <f t="shared" si="37"/>
        <v>-1767.5</v>
      </c>
      <c r="S493" s="82">
        <f t="shared" si="42"/>
        <v>-58995.959999999992</v>
      </c>
      <c r="T493" s="50"/>
    </row>
    <row r="494" spans="2:20" x14ac:dyDescent="0.25">
      <c r="B494" s="11">
        <f>'Market Data'!B481</f>
        <v>20011112</v>
      </c>
      <c r="C494" s="2">
        <f>'Market Data'!C481</f>
        <v>6377</v>
      </c>
      <c r="D494" s="2">
        <f>'Market Data'!D481</f>
        <v>6380.5</v>
      </c>
      <c r="E494" s="2">
        <f>'Market Data'!E481</f>
        <v>6122</v>
      </c>
      <c r="F494" s="12">
        <f>'Market Data'!F481</f>
        <v>6306</v>
      </c>
      <c r="H494" s="58">
        <f t="shared" si="38"/>
        <v>477</v>
      </c>
      <c r="I494" s="97" t="s">
        <v>54</v>
      </c>
      <c r="J494" s="59" t="str">
        <f t="shared" si="39"/>
        <v>Long</v>
      </c>
      <c r="L494" s="74">
        <f t="shared" si="43"/>
        <v>1</v>
      </c>
      <c r="M494" s="75">
        <f t="shared" si="35"/>
        <v>0</v>
      </c>
      <c r="N494" s="76" t="str">
        <f t="shared" si="40"/>
        <v/>
      </c>
      <c r="O494" s="75"/>
      <c r="P494" s="77">
        <f t="shared" si="36"/>
        <v>1</v>
      </c>
      <c r="Q494" s="78" t="str">
        <f t="shared" si="41"/>
        <v>Stay Long</v>
      </c>
      <c r="R494" s="81">
        <f t="shared" si="37"/>
        <v>-2782.5</v>
      </c>
      <c r="S494" s="82">
        <f t="shared" si="42"/>
        <v>-61778.459999999992</v>
      </c>
      <c r="T494" s="50"/>
    </row>
    <row r="495" spans="2:20" x14ac:dyDescent="0.25">
      <c r="B495" s="11">
        <f>'Market Data'!B482</f>
        <v>20011113</v>
      </c>
      <c r="C495" s="2">
        <f>'Market Data'!C482</f>
        <v>6328.5</v>
      </c>
      <c r="D495" s="2">
        <f>'Market Data'!D482</f>
        <v>6451</v>
      </c>
      <c r="E495" s="2">
        <f>'Market Data'!E482</f>
        <v>6317.5</v>
      </c>
      <c r="F495" s="12">
        <f>'Market Data'!F482</f>
        <v>6427</v>
      </c>
      <c r="H495" s="58">
        <f t="shared" si="38"/>
        <v>478</v>
      </c>
      <c r="I495" s="97" t="s">
        <v>54</v>
      </c>
      <c r="J495" s="59" t="str">
        <f t="shared" si="39"/>
        <v>Long</v>
      </c>
      <c r="L495" s="74">
        <f t="shared" si="43"/>
        <v>1</v>
      </c>
      <c r="M495" s="75">
        <f t="shared" si="35"/>
        <v>0</v>
      </c>
      <c r="N495" s="76" t="str">
        <f t="shared" si="40"/>
        <v/>
      </c>
      <c r="O495" s="75"/>
      <c r="P495" s="77">
        <f t="shared" si="36"/>
        <v>1</v>
      </c>
      <c r="Q495" s="78" t="str">
        <f t="shared" si="41"/>
        <v>Stay Long</v>
      </c>
      <c r="R495" s="81">
        <f t="shared" si="37"/>
        <v>4235</v>
      </c>
      <c r="S495" s="82">
        <f t="shared" si="42"/>
        <v>-57543.459999999992</v>
      </c>
      <c r="T495" s="50"/>
    </row>
    <row r="496" spans="2:20" x14ac:dyDescent="0.25">
      <c r="B496" s="11">
        <f>'Market Data'!B483</f>
        <v>20011114</v>
      </c>
      <c r="C496" s="2">
        <f>'Market Data'!C483</f>
        <v>6430</v>
      </c>
      <c r="D496" s="2">
        <f>'Market Data'!D483</f>
        <v>6521.5</v>
      </c>
      <c r="E496" s="2">
        <f>'Market Data'!E483</f>
        <v>6411</v>
      </c>
      <c r="F496" s="12">
        <f>'Market Data'!F483</f>
        <v>6423</v>
      </c>
      <c r="H496" s="58">
        <f t="shared" si="38"/>
        <v>479</v>
      </c>
      <c r="I496" s="97" t="s">
        <v>54</v>
      </c>
      <c r="J496" s="59" t="str">
        <f t="shared" si="39"/>
        <v>Long</v>
      </c>
      <c r="L496" s="74">
        <f t="shared" si="43"/>
        <v>1</v>
      </c>
      <c r="M496" s="75">
        <f t="shared" si="35"/>
        <v>0</v>
      </c>
      <c r="N496" s="76" t="str">
        <f t="shared" si="40"/>
        <v/>
      </c>
      <c r="O496" s="75"/>
      <c r="P496" s="77">
        <f t="shared" si="36"/>
        <v>1</v>
      </c>
      <c r="Q496" s="78" t="str">
        <f t="shared" si="41"/>
        <v>Stay Long</v>
      </c>
      <c r="R496" s="81">
        <f t="shared" si="37"/>
        <v>-140</v>
      </c>
      <c r="S496" s="82">
        <f t="shared" si="42"/>
        <v>-57683.459999999992</v>
      </c>
      <c r="T496" s="50"/>
    </row>
    <row r="497" spans="2:20" x14ac:dyDescent="0.25">
      <c r="B497" s="11">
        <f>'Market Data'!B484</f>
        <v>20011115</v>
      </c>
      <c r="C497" s="2">
        <f>'Market Data'!C484</f>
        <v>6504</v>
      </c>
      <c r="D497" s="2">
        <f>'Market Data'!D484</f>
        <v>6550.5</v>
      </c>
      <c r="E497" s="2">
        <f>'Market Data'!E484</f>
        <v>6438</v>
      </c>
      <c r="F497" s="12">
        <f>'Market Data'!F484</f>
        <v>6500.5</v>
      </c>
      <c r="H497" s="58">
        <f t="shared" si="38"/>
        <v>480</v>
      </c>
      <c r="I497" s="97" t="s">
        <v>54</v>
      </c>
      <c r="J497" s="59" t="str">
        <f t="shared" si="39"/>
        <v>Long</v>
      </c>
      <c r="L497" s="74">
        <f t="shared" si="43"/>
        <v>1</v>
      </c>
      <c r="M497" s="75">
        <f t="shared" si="35"/>
        <v>0</v>
      </c>
      <c r="N497" s="76" t="str">
        <f t="shared" si="40"/>
        <v/>
      </c>
      <c r="O497" s="75"/>
      <c r="P497" s="77">
        <f t="shared" si="36"/>
        <v>1</v>
      </c>
      <c r="Q497" s="78" t="str">
        <f t="shared" si="41"/>
        <v>Stay Long</v>
      </c>
      <c r="R497" s="81">
        <f t="shared" si="37"/>
        <v>2712.5</v>
      </c>
      <c r="S497" s="82">
        <f t="shared" si="42"/>
        <v>-54970.959999999992</v>
      </c>
      <c r="T497" s="50"/>
    </row>
    <row r="498" spans="2:20" x14ac:dyDescent="0.25">
      <c r="B498" s="11">
        <f>'Market Data'!B485</f>
        <v>20011116</v>
      </c>
      <c r="C498" s="2">
        <f>'Market Data'!C485</f>
        <v>6489.5</v>
      </c>
      <c r="D498" s="2">
        <f>'Market Data'!D485</f>
        <v>6590</v>
      </c>
      <c r="E498" s="2">
        <f>'Market Data'!E485</f>
        <v>6461.5</v>
      </c>
      <c r="F498" s="12">
        <f>'Market Data'!F485</f>
        <v>6512.5</v>
      </c>
      <c r="H498" s="58">
        <f t="shared" si="38"/>
        <v>481</v>
      </c>
      <c r="I498" s="97" t="s">
        <v>54</v>
      </c>
      <c r="J498" s="59" t="str">
        <f t="shared" si="39"/>
        <v>Long</v>
      </c>
      <c r="L498" s="74">
        <f t="shared" si="43"/>
        <v>1</v>
      </c>
      <c r="M498" s="75">
        <f t="shared" si="35"/>
        <v>0</v>
      </c>
      <c r="N498" s="76" t="str">
        <f t="shared" si="40"/>
        <v/>
      </c>
      <c r="O498" s="75"/>
      <c r="P498" s="77">
        <f t="shared" si="36"/>
        <v>1</v>
      </c>
      <c r="Q498" s="78" t="str">
        <f t="shared" si="41"/>
        <v>Stay Long</v>
      </c>
      <c r="R498" s="81">
        <f t="shared" si="37"/>
        <v>420</v>
      </c>
      <c r="S498" s="82">
        <f t="shared" si="42"/>
        <v>-54550.959999999992</v>
      </c>
      <c r="T498" s="50"/>
    </row>
    <row r="499" spans="2:20" x14ac:dyDescent="0.25">
      <c r="B499" s="11">
        <f>'Market Data'!B486</f>
        <v>20011119</v>
      </c>
      <c r="C499" s="2">
        <f>'Market Data'!C486</f>
        <v>6563</v>
      </c>
      <c r="D499" s="2">
        <f>'Market Data'!D486</f>
        <v>6670.5</v>
      </c>
      <c r="E499" s="2">
        <f>'Market Data'!E486</f>
        <v>6540</v>
      </c>
      <c r="F499" s="12">
        <f>'Market Data'!F486</f>
        <v>6653</v>
      </c>
      <c r="H499" s="58">
        <f t="shared" si="38"/>
        <v>482</v>
      </c>
      <c r="I499" s="97" t="s">
        <v>54</v>
      </c>
      <c r="J499" s="59" t="str">
        <f t="shared" si="39"/>
        <v>Long</v>
      </c>
      <c r="L499" s="74">
        <f t="shared" si="43"/>
        <v>1</v>
      </c>
      <c r="M499" s="75">
        <f t="shared" si="35"/>
        <v>0</v>
      </c>
      <c r="N499" s="76" t="str">
        <f t="shared" si="40"/>
        <v/>
      </c>
      <c r="O499" s="75"/>
      <c r="P499" s="77">
        <f t="shared" si="36"/>
        <v>1</v>
      </c>
      <c r="Q499" s="78" t="str">
        <f t="shared" si="41"/>
        <v>Stay Long</v>
      </c>
      <c r="R499" s="81">
        <f t="shared" si="37"/>
        <v>4917.5</v>
      </c>
      <c r="S499" s="82">
        <f t="shared" si="42"/>
        <v>-49633.459999999992</v>
      </c>
      <c r="T499" s="50"/>
    </row>
    <row r="500" spans="2:20" x14ac:dyDescent="0.25">
      <c r="B500" s="11">
        <f>'Market Data'!B487</f>
        <v>20011120</v>
      </c>
      <c r="C500" s="2">
        <f>'Market Data'!C487</f>
        <v>6597</v>
      </c>
      <c r="D500" s="2">
        <f>'Market Data'!D487</f>
        <v>6683</v>
      </c>
      <c r="E500" s="2">
        <f>'Market Data'!E487</f>
        <v>6537.5</v>
      </c>
      <c r="F500" s="12">
        <f>'Market Data'!F487</f>
        <v>6591</v>
      </c>
      <c r="H500" s="58">
        <f t="shared" si="38"/>
        <v>483</v>
      </c>
      <c r="I500" s="97" t="s">
        <v>54</v>
      </c>
      <c r="J500" s="59" t="str">
        <f t="shared" si="39"/>
        <v>Long</v>
      </c>
      <c r="L500" s="74">
        <f t="shared" si="43"/>
        <v>1</v>
      </c>
      <c r="M500" s="75">
        <f t="shared" si="35"/>
        <v>0</v>
      </c>
      <c r="N500" s="76" t="str">
        <f t="shared" si="40"/>
        <v/>
      </c>
      <c r="O500" s="75"/>
      <c r="P500" s="77">
        <f t="shared" si="36"/>
        <v>1</v>
      </c>
      <c r="Q500" s="78" t="str">
        <f t="shared" si="41"/>
        <v>Stay Long</v>
      </c>
      <c r="R500" s="81">
        <f t="shared" si="37"/>
        <v>-2170</v>
      </c>
      <c r="S500" s="82">
        <f t="shared" si="42"/>
        <v>-51803.459999999992</v>
      </c>
      <c r="T500" s="50"/>
    </row>
    <row r="501" spans="2:20" x14ac:dyDescent="0.25">
      <c r="B501" s="11">
        <f>'Market Data'!B488</f>
        <v>20011121</v>
      </c>
      <c r="C501" s="2">
        <f>'Market Data'!C488</f>
        <v>6554</v>
      </c>
      <c r="D501" s="2">
        <f>'Market Data'!D488</f>
        <v>6625</v>
      </c>
      <c r="E501" s="2">
        <f>'Market Data'!E488</f>
        <v>6515</v>
      </c>
      <c r="F501" s="12">
        <f>'Market Data'!F488</f>
        <v>6553.5</v>
      </c>
      <c r="H501" s="58">
        <f t="shared" si="38"/>
        <v>484</v>
      </c>
      <c r="I501" s="97" t="s">
        <v>54</v>
      </c>
      <c r="J501" s="59" t="str">
        <f t="shared" si="39"/>
        <v>Long</v>
      </c>
      <c r="L501" s="74">
        <f t="shared" si="43"/>
        <v>1</v>
      </c>
      <c r="M501" s="75">
        <f t="shared" si="35"/>
        <v>0</v>
      </c>
      <c r="N501" s="76" t="str">
        <f t="shared" si="40"/>
        <v/>
      </c>
      <c r="O501" s="75"/>
      <c r="P501" s="77">
        <f t="shared" si="36"/>
        <v>1</v>
      </c>
      <c r="Q501" s="78" t="str">
        <f t="shared" si="41"/>
        <v>Stay Long</v>
      </c>
      <c r="R501" s="81">
        <f t="shared" si="37"/>
        <v>-1312.5</v>
      </c>
      <c r="S501" s="82">
        <f t="shared" si="42"/>
        <v>-53115.959999999992</v>
      </c>
      <c r="T501" s="50"/>
    </row>
    <row r="502" spans="2:20" x14ac:dyDescent="0.25">
      <c r="B502" s="11">
        <f>'Market Data'!B489</f>
        <v>20011122</v>
      </c>
      <c r="C502" s="2">
        <f>'Market Data'!C489</f>
        <v>6566</v>
      </c>
      <c r="D502" s="2">
        <f>'Market Data'!D489</f>
        <v>6621</v>
      </c>
      <c r="E502" s="2">
        <f>'Market Data'!E489</f>
        <v>6550</v>
      </c>
      <c r="F502" s="12">
        <f>'Market Data'!F489</f>
        <v>6585.5</v>
      </c>
      <c r="H502" s="58">
        <f t="shared" si="38"/>
        <v>485</v>
      </c>
      <c r="I502" s="97" t="s">
        <v>54</v>
      </c>
      <c r="J502" s="59" t="str">
        <f t="shared" si="39"/>
        <v>Long</v>
      </c>
      <c r="L502" s="74">
        <f t="shared" si="43"/>
        <v>1</v>
      </c>
      <c r="M502" s="75">
        <f t="shared" si="35"/>
        <v>0</v>
      </c>
      <c r="N502" s="76" t="str">
        <f t="shared" si="40"/>
        <v/>
      </c>
      <c r="O502" s="75"/>
      <c r="P502" s="77">
        <f t="shared" si="36"/>
        <v>1</v>
      </c>
      <c r="Q502" s="78" t="str">
        <f t="shared" si="41"/>
        <v>Stay Long</v>
      </c>
      <c r="R502" s="81">
        <f t="shared" si="37"/>
        <v>1120</v>
      </c>
      <c r="S502" s="82">
        <f t="shared" si="42"/>
        <v>-51995.959999999992</v>
      </c>
      <c r="T502" s="50"/>
    </row>
    <row r="503" spans="2:20" x14ac:dyDescent="0.25">
      <c r="B503" s="11">
        <f>'Market Data'!B490</f>
        <v>20011123</v>
      </c>
      <c r="C503" s="2">
        <f>'Market Data'!C490</f>
        <v>6604</v>
      </c>
      <c r="D503" s="2">
        <f>'Market Data'!D490</f>
        <v>6629</v>
      </c>
      <c r="E503" s="2">
        <f>'Market Data'!E490</f>
        <v>6480</v>
      </c>
      <c r="F503" s="12">
        <f>'Market Data'!F490</f>
        <v>6623</v>
      </c>
      <c r="H503" s="58">
        <f t="shared" si="38"/>
        <v>486</v>
      </c>
      <c r="I503" s="97" t="s">
        <v>54</v>
      </c>
      <c r="J503" s="59" t="str">
        <f t="shared" si="39"/>
        <v>Long</v>
      </c>
      <c r="L503" s="74">
        <f t="shared" si="43"/>
        <v>1</v>
      </c>
      <c r="M503" s="75">
        <f t="shared" si="35"/>
        <v>0</v>
      </c>
      <c r="N503" s="76" t="str">
        <f t="shared" si="40"/>
        <v/>
      </c>
      <c r="O503" s="75"/>
      <c r="P503" s="77">
        <f t="shared" si="36"/>
        <v>1</v>
      </c>
      <c r="Q503" s="78" t="str">
        <f t="shared" si="41"/>
        <v>Stay Long</v>
      </c>
      <c r="R503" s="81">
        <f t="shared" si="37"/>
        <v>1312.5</v>
      </c>
      <c r="S503" s="82">
        <f t="shared" si="42"/>
        <v>-50683.459999999992</v>
      </c>
      <c r="T503" s="50"/>
    </row>
    <row r="504" spans="2:20" x14ac:dyDescent="0.25">
      <c r="B504" s="11">
        <f>'Market Data'!B491</f>
        <v>20011126</v>
      </c>
      <c r="C504" s="2">
        <f>'Market Data'!C491</f>
        <v>6659</v>
      </c>
      <c r="D504" s="2">
        <f>'Market Data'!D491</f>
        <v>6689</v>
      </c>
      <c r="E504" s="2">
        <f>'Market Data'!E491</f>
        <v>6571.5</v>
      </c>
      <c r="F504" s="12">
        <f>'Market Data'!F491</f>
        <v>6594.5</v>
      </c>
      <c r="H504" s="58">
        <f t="shared" si="38"/>
        <v>487</v>
      </c>
      <c r="I504" s="97" t="s">
        <v>54</v>
      </c>
      <c r="J504" s="59" t="str">
        <f t="shared" si="39"/>
        <v>Long</v>
      </c>
      <c r="L504" s="74">
        <f t="shared" si="43"/>
        <v>1</v>
      </c>
      <c r="M504" s="75">
        <f t="shared" si="35"/>
        <v>0</v>
      </c>
      <c r="N504" s="76" t="str">
        <f t="shared" si="40"/>
        <v/>
      </c>
      <c r="O504" s="75"/>
      <c r="P504" s="77">
        <f t="shared" si="36"/>
        <v>1</v>
      </c>
      <c r="Q504" s="78" t="str">
        <f t="shared" si="41"/>
        <v>Stay Long</v>
      </c>
      <c r="R504" s="81">
        <f t="shared" si="37"/>
        <v>-997.5</v>
      </c>
      <c r="S504" s="82">
        <f t="shared" si="42"/>
        <v>-51680.959999999992</v>
      </c>
      <c r="T504" s="50"/>
    </row>
    <row r="505" spans="2:20" x14ac:dyDescent="0.25">
      <c r="B505" s="11">
        <f>'Market Data'!B492</f>
        <v>20011127</v>
      </c>
      <c r="C505" s="2">
        <f>'Market Data'!C492</f>
        <v>6588</v>
      </c>
      <c r="D505" s="2">
        <f>'Market Data'!D492</f>
        <v>6616</v>
      </c>
      <c r="E505" s="2">
        <f>'Market Data'!E492</f>
        <v>6432.5</v>
      </c>
      <c r="F505" s="12">
        <f>'Market Data'!F492</f>
        <v>6514.5</v>
      </c>
      <c r="H505" s="58">
        <f t="shared" si="38"/>
        <v>488</v>
      </c>
      <c r="I505" s="97" t="s">
        <v>54</v>
      </c>
      <c r="J505" s="59" t="str">
        <f t="shared" si="39"/>
        <v>Long</v>
      </c>
      <c r="L505" s="74">
        <f t="shared" si="43"/>
        <v>1</v>
      </c>
      <c r="M505" s="75">
        <f t="shared" si="35"/>
        <v>0</v>
      </c>
      <c r="N505" s="76" t="str">
        <f t="shared" si="40"/>
        <v/>
      </c>
      <c r="O505" s="75"/>
      <c r="P505" s="77">
        <f t="shared" si="36"/>
        <v>1</v>
      </c>
      <c r="Q505" s="78" t="str">
        <f t="shared" si="41"/>
        <v>Stay Long</v>
      </c>
      <c r="R505" s="81">
        <f t="shared" si="37"/>
        <v>-2800</v>
      </c>
      <c r="S505" s="82">
        <f t="shared" si="42"/>
        <v>-54480.959999999992</v>
      </c>
      <c r="T505" s="50"/>
    </row>
    <row r="506" spans="2:20" x14ac:dyDescent="0.25">
      <c r="B506" s="11">
        <f>'Market Data'!B493</f>
        <v>20011128</v>
      </c>
      <c r="C506" s="2">
        <f>'Market Data'!C493</f>
        <v>6449</v>
      </c>
      <c r="D506" s="2">
        <f>'Market Data'!D493</f>
        <v>6483</v>
      </c>
      <c r="E506" s="2">
        <f>'Market Data'!E493</f>
        <v>6379</v>
      </c>
      <c r="F506" s="12">
        <f>'Market Data'!F493</f>
        <v>6395</v>
      </c>
      <c r="H506" s="58">
        <f t="shared" si="38"/>
        <v>489</v>
      </c>
      <c r="I506" s="97" t="s">
        <v>54</v>
      </c>
      <c r="J506" s="59" t="str">
        <f t="shared" si="39"/>
        <v>Long</v>
      </c>
      <c r="L506" s="74">
        <f t="shared" si="43"/>
        <v>1</v>
      </c>
      <c r="M506" s="75">
        <f t="shared" si="35"/>
        <v>0</v>
      </c>
      <c r="N506" s="76" t="str">
        <f t="shared" si="40"/>
        <v/>
      </c>
      <c r="O506" s="75"/>
      <c r="P506" s="77">
        <f t="shared" si="36"/>
        <v>1</v>
      </c>
      <c r="Q506" s="78" t="str">
        <f t="shared" si="41"/>
        <v>Stay Long</v>
      </c>
      <c r="R506" s="81">
        <f t="shared" si="37"/>
        <v>-4182.5</v>
      </c>
      <c r="S506" s="82">
        <f t="shared" si="42"/>
        <v>-58663.459999999992</v>
      </c>
      <c r="T506" s="50"/>
    </row>
    <row r="507" spans="2:20" x14ac:dyDescent="0.25">
      <c r="B507" s="11">
        <f>'Market Data'!B494</f>
        <v>20011129</v>
      </c>
      <c r="C507" s="2">
        <f>'Market Data'!C494</f>
        <v>6364</v>
      </c>
      <c r="D507" s="2">
        <f>'Market Data'!D494</f>
        <v>6444</v>
      </c>
      <c r="E507" s="2">
        <f>'Market Data'!E494</f>
        <v>6358</v>
      </c>
      <c r="F507" s="12">
        <f>'Market Data'!F494</f>
        <v>6389</v>
      </c>
      <c r="H507" s="58">
        <f t="shared" si="38"/>
        <v>490</v>
      </c>
      <c r="I507" s="97" t="s">
        <v>54</v>
      </c>
      <c r="J507" s="59" t="str">
        <f t="shared" si="39"/>
        <v>Long</v>
      </c>
      <c r="L507" s="74">
        <f t="shared" si="43"/>
        <v>1</v>
      </c>
      <c r="M507" s="75">
        <f t="shared" si="35"/>
        <v>0</v>
      </c>
      <c r="N507" s="76" t="str">
        <f t="shared" si="40"/>
        <v/>
      </c>
      <c r="O507" s="75"/>
      <c r="P507" s="77">
        <f t="shared" si="36"/>
        <v>1</v>
      </c>
      <c r="Q507" s="78" t="str">
        <f t="shared" si="41"/>
        <v>Stay Long</v>
      </c>
      <c r="R507" s="81">
        <f t="shared" si="37"/>
        <v>-210</v>
      </c>
      <c r="S507" s="82">
        <f t="shared" si="42"/>
        <v>-58873.459999999992</v>
      </c>
      <c r="T507" s="50"/>
    </row>
    <row r="508" spans="2:20" x14ac:dyDescent="0.25">
      <c r="B508" s="11">
        <f>'Market Data'!B495</f>
        <v>20011130</v>
      </c>
      <c r="C508" s="2">
        <f>'Market Data'!C495</f>
        <v>6435</v>
      </c>
      <c r="D508" s="2">
        <f>'Market Data'!D495</f>
        <v>6508.5</v>
      </c>
      <c r="E508" s="2">
        <f>'Market Data'!E495</f>
        <v>6422</v>
      </c>
      <c r="F508" s="12">
        <f>'Market Data'!F495</f>
        <v>6438</v>
      </c>
      <c r="H508" s="58">
        <f t="shared" si="38"/>
        <v>491</v>
      </c>
      <c r="I508" s="97" t="s">
        <v>54</v>
      </c>
      <c r="J508" s="59" t="str">
        <f t="shared" si="39"/>
        <v>Long</v>
      </c>
      <c r="L508" s="74">
        <f t="shared" si="43"/>
        <v>1</v>
      </c>
      <c r="M508" s="75">
        <f t="shared" si="35"/>
        <v>0</v>
      </c>
      <c r="N508" s="76" t="str">
        <f t="shared" si="40"/>
        <v/>
      </c>
      <c r="O508" s="75"/>
      <c r="P508" s="77">
        <f t="shared" si="36"/>
        <v>1</v>
      </c>
      <c r="Q508" s="78" t="str">
        <f t="shared" si="41"/>
        <v>Stay Long</v>
      </c>
      <c r="R508" s="81">
        <f t="shared" si="37"/>
        <v>1715</v>
      </c>
      <c r="S508" s="82">
        <f t="shared" si="42"/>
        <v>-57158.459999999992</v>
      </c>
      <c r="T508" s="50"/>
    </row>
    <row r="509" spans="2:20" x14ac:dyDescent="0.25">
      <c r="B509" s="11">
        <f>'Market Data'!B496</f>
        <v>20011203</v>
      </c>
      <c r="C509" s="2">
        <f>'Market Data'!C496</f>
        <v>6419</v>
      </c>
      <c r="D509" s="2">
        <f>'Market Data'!D496</f>
        <v>6463.5</v>
      </c>
      <c r="E509" s="2">
        <f>'Market Data'!E496</f>
        <v>6336</v>
      </c>
      <c r="F509" s="12">
        <f>'Market Data'!F496</f>
        <v>6462.5</v>
      </c>
      <c r="H509" s="58">
        <f t="shared" si="38"/>
        <v>492</v>
      </c>
      <c r="I509" s="97" t="s">
        <v>54</v>
      </c>
      <c r="J509" s="59" t="str">
        <f t="shared" si="39"/>
        <v>Long</v>
      </c>
      <c r="L509" s="74">
        <f t="shared" si="43"/>
        <v>1</v>
      </c>
      <c r="M509" s="75">
        <f t="shared" si="35"/>
        <v>0</v>
      </c>
      <c r="N509" s="76" t="str">
        <f t="shared" si="40"/>
        <v/>
      </c>
      <c r="O509" s="75"/>
      <c r="P509" s="77">
        <f t="shared" si="36"/>
        <v>1</v>
      </c>
      <c r="Q509" s="78" t="str">
        <f t="shared" si="41"/>
        <v>Stay Long</v>
      </c>
      <c r="R509" s="81">
        <f t="shared" si="37"/>
        <v>857.5</v>
      </c>
      <c r="S509" s="82">
        <f t="shared" si="42"/>
        <v>-56300.959999999992</v>
      </c>
      <c r="T509" s="50"/>
    </row>
    <row r="510" spans="2:20" x14ac:dyDescent="0.25">
      <c r="B510" s="11">
        <f>'Market Data'!B497</f>
        <v>20011204</v>
      </c>
      <c r="C510" s="2">
        <f>'Market Data'!C497</f>
        <v>6459.5</v>
      </c>
      <c r="D510" s="2">
        <f>'Market Data'!D497</f>
        <v>6505</v>
      </c>
      <c r="E510" s="2">
        <f>'Market Data'!E497</f>
        <v>6441</v>
      </c>
      <c r="F510" s="12">
        <f>'Market Data'!F497</f>
        <v>6486</v>
      </c>
      <c r="H510" s="58">
        <f t="shared" si="38"/>
        <v>493</v>
      </c>
      <c r="I510" s="97" t="s">
        <v>54</v>
      </c>
      <c r="J510" s="59" t="str">
        <f t="shared" si="39"/>
        <v>Long</v>
      </c>
      <c r="L510" s="74">
        <f t="shared" si="43"/>
        <v>1</v>
      </c>
      <c r="M510" s="75">
        <f t="shared" si="35"/>
        <v>0</v>
      </c>
      <c r="N510" s="76" t="str">
        <f t="shared" si="40"/>
        <v/>
      </c>
      <c r="O510" s="75"/>
      <c r="P510" s="77">
        <f t="shared" si="36"/>
        <v>1</v>
      </c>
      <c r="Q510" s="78" t="str">
        <f t="shared" si="41"/>
        <v>Stay Long</v>
      </c>
      <c r="R510" s="81">
        <f t="shared" si="37"/>
        <v>822.5</v>
      </c>
      <c r="S510" s="82">
        <f t="shared" si="42"/>
        <v>-55478.459999999992</v>
      </c>
      <c r="T510" s="50"/>
    </row>
    <row r="511" spans="2:20" x14ac:dyDescent="0.25">
      <c r="B511" s="11">
        <f>'Market Data'!B498</f>
        <v>20011205</v>
      </c>
      <c r="C511" s="2">
        <f>'Market Data'!C498</f>
        <v>6564</v>
      </c>
      <c r="D511" s="2">
        <f>'Market Data'!D498</f>
        <v>6749</v>
      </c>
      <c r="E511" s="2">
        <f>'Market Data'!E498</f>
        <v>6562</v>
      </c>
      <c r="F511" s="12">
        <f>'Market Data'!F498</f>
        <v>6733</v>
      </c>
      <c r="H511" s="58">
        <f t="shared" si="38"/>
        <v>494</v>
      </c>
      <c r="I511" s="97" t="s">
        <v>54</v>
      </c>
      <c r="J511" s="59" t="str">
        <f t="shared" si="39"/>
        <v>Long</v>
      </c>
      <c r="L511" s="74">
        <f t="shared" si="43"/>
        <v>1</v>
      </c>
      <c r="M511" s="75">
        <f t="shared" si="35"/>
        <v>0</v>
      </c>
      <c r="N511" s="76" t="str">
        <f t="shared" si="40"/>
        <v/>
      </c>
      <c r="O511" s="75"/>
      <c r="P511" s="77">
        <f t="shared" si="36"/>
        <v>1</v>
      </c>
      <c r="Q511" s="78" t="str">
        <f t="shared" si="41"/>
        <v>Stay Long</v>
      </c>
      <c r="R511" s="81">
        <f t="shared" si="37"/>
        <v>8645</v>
      </c>
      <c r="S511" s="82">
        <f t="shared" si="42"/>
        <v>-46833.459999999992</v>
      </c>
      <c r="T511" s="50"/>
    </row>
    <row r="512" spans="2:20" x14ac:dyDescent="0.25">
      <c r="B512" s="11">
        <f>'Market Data'!B499</f>
        <v>20011206</v>
      </c>
      <c r="C512" s="2">
        <f>'Market Data'!C499</f>
        <v>6712</v>
      </c>
      <c r="D512" s="2">
        <f>'Market Data'!D499</f>
        <v>6801</v>
      </c>
      <c r="E512" s="2">
        <f>'Market Data'!E499</f>
        <v>6705</v>
      </c>
      <c r="F512" s="12">
        <f>'Market Data'!F499</f>
        <v>6733</v>
      </c>
      <c r="H512" s="58">
        <f t="shared" si="38"/>
        <v>495</v>
      </c>
      <c r="I512" s="97" t="s">
        <v>54</v>
      </c>
      <c r="J512" s="59" t="str">
        <f t="shared" si="39"/>
        <v>Long</v>
      </c>
      <c r="L512" s="74">
        <f t="shared" si="43"/>
        <v>1</v>
      </c>
      <c r="M512" s="75">
        <f t="shared" si="35"/>
        <v>0</v>
      </c>
      <c r="N512" s="76" t="str">
        <f t="shared" si="40"/>
        <v/>
      </c>
      <c r="O512" s="75"/>
      <c r="P512" s="77">
        <f t="shared" si="36"/>
        <v>1</v>
      </c>
      <c r="Q512" s="78" t="str">
        <f t="shared" si="41"/>
        <v>Stay Long</v>
      </c>
      <c r="R512" s="81">
        <f t="shared" si="37"/>
        <v>0</v>
      </c>
      <c r="S512" s="82">
        <f t="shared" si="42"/>
        <v>-46833.459999999992</v>
      </c>
      <c r="T512" s="50"/>
    </row>
    <row r="513" spans="2:20" x14ac:dyDescent="0.25">
      <c r="B513" s="11">
        <f>'Market Data'!B500</f>
        <v>20011207</v>
      </c>
      <c r="C513" s="2">
        <f>'Market Data'!C500</f>
        <v>6747</v>
      </c>
      <c r="D513" s="2">
        <f>'Market Data'!D500</f>
        <v>6766</v>
      </c>
      <c r="E513" s="2">
        <f>'Market Data'!E500</f>
        <v>6668.5</v>
      </c>
      <c r="F513" s="12">
        <f>'Market Data'!F500</f>
        <v>6681</v>
      </c>
      <c r="H513" s="58">
        <f t="shared" si="38"/>
        <v>496</v>
      </c>
      <c r="I513" s="97" t="s">
        <v>54</v>
      </c>
      <c r="J513" s="59" t="str">
        <f t="shared" si="39"/>
        <v>Long</v>
      </c>
      <c r="L513" s="74">
        <f t="shared" si="43"/>
        <v>1</v>
      </c>
      <c r="M513" s="75">
        <f t="shared" si="35"/>
        <v>0</v>
      </c>
      <c r="N513" s="76" t="str">
        <f t="shared" si="40"/>
        <v/>
      </c>
      <c r="O513" s="75"/>
      <c r="P513" s="77">
        <f t="shared" si="36"/>
        <v>1</v>
      </c>
      <c r="Q513" s="78" t="str">
        <f t="shared" si="41"/>
        <v>Stay Long</v>
      </c>
      <c r="R513" s="81">
        <f t="shared" si="37"/>
        <v>-1820</v>
      </c>
      <c r="S513" s="82">
        <f t="shared" si="42"/>
        <v>-48653.459999999992</v>
      </c>
      <c r="T513" s="50"/>
    </row>
    <row r="514" spans="2:20" x14ac:dyDescent="0.25">
      <c r="B514" s="11">
        <f>'Market Data'!B501</f>
        <v>20011210</v>
      </c>
      <c r="C514" s="2">
        <f>'Market Data'!C501</f>
        <v>6664</v>
      </c>
      <c r="D514" s="2">
        <f>'Market Data'!D501</f>
        <v>6675</v>
      </c>
      <c r="E514" s="2">
        <f>'Market Data'!E501</f>
        <v>6570.5</v>
      </c>
      <c r="F514" s="12">
        <f>'Market Data'!F501</f>
        <v>6592.5</v>
      </c>
      <c r="H514" s="58">
        <f t="shared" si="38"/>
        <v>497</v>
      </c>
      <c r="I514" s="97" t="s">
        <v>54</v>
      </c>
      <c r="J514" s="59" t="str">
        <f t="shared" si="39"/>
        <v>Long</v>
      </c>
      <c r="L514" s="74">
        <f t="shared" si="43"/>
        <v>1</v>
      </c>
      <c r="M514" s="75">
        <f t="shared" si="35"/>
        <v>0</v>
      </c>
      <c r="N514" s="76" t="str">
        <f t="shared" si="40"/>
        <v/>
      </c>
      <c r="O514" s="75"/>
      <c r="P514" s="77">
        <f t="shared" si="36"/>
        <v>1</v>
      </c>
      <c r="Q514" s="78" t="str">
        <f t="shared" si="41"/>
        <v>Stay Long</v>
      </c>
      <c r="R514" s="81">
        <f t="shared" si="37"/>
        <v>-3097.5</v>
      </c>
      <c r="S514" s="82">
        <f t="shared" si="42"/>
        <v>-51750.959999999992</v>
      </c>
      <c r="T514" s="50"/>
    </row>
    <row r="515" spans="2:20" x14ac:dyDescent="0.25">
      <c r="B515" s="11">
        <f>'Market Data'!B502</f>
        <v>20011211</v>
      </c>
      <c r="C515" s="2">
        <f>'Market Data'!C502</f>
        <v>6586</v>
      </c>
      <c r="D515" s="2">
        <f>'Market Data'!D502</f>
        <v>6631</v>
      </c>
      <c r="E515" s="2">
        <f>'Market Data'!E502</f>
        <v>6537</v>
      </c>
      <c r="F515" s="12">
        <f>'Market Data'!F502</f>
        <v>6597</v>
      </c>
      <c r="H515" s="58">
        <f t="shared" si="38"/>
        <v>498</v>
      </c>
      <c r="I515" s="97" t="s">
        <v>54</v>
      </c>
      <c r="J515" s="59" t="str">
        <f t="shared" si="39"/>
        <v>Long</v>
      </c>
      <c r="L515" s="74">
        <f t="shared" si="43"/>
        <v>1</v>
      </c>
      <c r="M515" s="75">
        <f t="shared" si="35"/>
        <v>0</v>
      </c>
      <c r="N515" s="76" t="str">
        <f t="shared" si="40"/>
        <v/>
      </c>
      <c r="O515" s="75"/>
      <c r="P515" s="77">
        <f t="shared" si="36"/>
        <v>1</v>
      </c>
      <c r="Q515" s="78" t="str">
        <f t="shared" si="41"/>
        <v>Stay Long</v>
      </c>
      <c r="R515" s="81">
        <f t="shared" si="37"/>
        <v>157.5</v>
      </c>
      <c r="S515" s="82">
        <f t="shared" si="42"/>
        <v>-51593.459999999992</v>
      </c>
      <c r="T515" s="50"/>
    </row>
    <row r="516" spans="2:20" x14ac:dyDescent="0.25">
      <c r="B516" s="11">
        <f>'Market Data'!B503</f>
        <v>20011212</v>
      </c>
      <c r="C516" s="2">
        <f>'Market Data'!C503</f>
        <v>6612</v>
      </c>
      <c r="D516" s="2">
        <f>'Market Data'!D503</f>
        <v>6655.5</v>
      </c>
      <c r="E516" s="2">
        <f>'Market Data'!E503</f>
        <v>6487</v>
      </c>
      <c r="F516" s="12">
        <f>'Market Data'!F503</f>
        <v>6517.5</v>
      </c>
      <c r="H516" s="58">
        <f t="shared" si="38"/>
        <v>499</v>
      </c>
      <c r="I516" s="97" t="s">
        <v>54</v>
      </c>
      <c r="J516" s="59" t="str">
        <f t="shared" si="39"/>
        <v>Long</v>
      </c>
      <c r="L516" s="74">
        <f t="shared" si="43"/>
        <v>1</v>
      </c>
      <c r="M516" s="75">
        <f t="shared" si="35"/>
        <v>0</v>
      </c>
      <c r="N516" s="76" t="str">
        <f t="shared" si="40"/>
        <v/>
      </c>
      <c r="O516" s="75"/>
      <c r="P516" s="77">
        <f t="shared" si="36"/>
        <v>1</v>
      </c>
      <c r="Q516" s="78" t="str">
        <f t="shared" si="41"/>
        <v>Stay Long</v>
      </c>
      <c r="R516" s="81">
        <f t="shared" si="37"/>
        <v>-2782.5</v>
      </c>
      <c r="S516" s="82">
        <f t="shared" si="42"/>
        <v>-54375.959999999992</v>
      </c>
      <c r="T516" s="50"/>
    </row>
    <row r="517" spans="2:20" x14ac:dyDescent="0.25">
      <c r="B517" s="11">
        <f>'Market Data'!B504</f>
        <v>20011213</v>
      </c>
      <c r="C517" s="2">
        <f>'Market Data'!C504</f>
        <v>6506.5</v>
      </c>
      <c r="D517" s="2">
        <f>'Market Data'!D504</f>
        <v>6557</v>
      </c>
      <c r="E517" s="2">
        <f>'Market Data'!E504</f>
        <v>6406.5</v>
      </c>
      <c r="F517" s="12">
        <f>'Market Data'!F504</f>
        <v>6417</v>
      </c>
      <c r="H517" s="58">
        <f t="shared" si="38"/>
        <v>500</v>
      </c>
      <c r="I517" s="97" t="s">
        <v>54</v>
      </c>
      <c r="J517" s="59" t="str">
        <f t="shared" si="39"/>
        <v>Long</v>
      </c>
      <c r="L517" s="74">
        <f t="shared" si="43"/>
        <v>1</v>
      </c>
      <c r="M517" s="75">
        <f t="shared" si="35"/>
        <v>0</v>
      </c>
      <c r="N517" s="76" t="str">
        <f t="shared" si="40"/>
        <v/>
      </c>
      <c r="O517" s="75"/>
      <c r="P517" s="77">
        <f t="shared" si="36"/>
        <v>1</v>
      </c>
      <c r="Q517" s="78" t="str">
        <f t="shared" si="41"/>
        <v>Stay Long</v>
      </c>
      <c r="R517" s="81">
        <f t="shared" si="37"/>
        <v>-3517.5</v>
      </c>
      <c r="S517" s="82">
        <f t="shared" si="42"/>
        <v>-57893.459999999992</v>
      </c>
      <c r="T517" s="50"/>
    </row>
    <row r="518" spans="2:20" x14ac:dyDescent="0.25">
      <c r="B518" s="11">
        <f>'Market Data'!B505</f>
        <v>20011214</v>
      </c>
      <c r="C518" s="2">
        <f>'Market Data'!C505</f>
        <v>6400</v>
      </c>
      <c r="D518" s="2">
        <f>'Market Data'!D505</f>
        <v>6444</v>
      </c>
      <c r="E518" s="2">
        <f>'Market Data'!E505</f>
        <v>6359</v>
      </c>
      <c r="F518" s="12">
        <f>'Market Data'!F505</f>
        <v>6384</v>
      </c>
      <c r="H518" s="58">
        <f t="shared" si="38"/>
        <v>501</v>
      </c>
      <c r="I518" s="97" t="s">
        <v>54</v>
      </c>
      <c r="J518" s="59" t="str">
        <f t="shared" si="39"/>
        <v>Long</v>
      </c>
      <c r="L518" s="74">
        <f t="shared" si="43"/>
        <v>1</v>
      </c>
      <c r="M518" s="75">
        <f t="shared" si="35"/>
        <v>0</v>
      </c>
      <c r="N518" s="76" t="str">
        <f t="shared" si="40"/>
        <v/>
      </c>
      <c r="O518" s="75"/>
      <c r="P518" s="77">
        <f t="shared" si="36"/>
        <v>1</v>
      </c>
      <c r="Q518" s="78" t="str">
        <f t="shared" si="41"/>
        <v>Stay Long</v>
      </c>
      <c r="R518" s="81">
        <f t="shared" si="37"/>
        <v>-1155</v>
      </c>
      <c r="S518" s="82">
        <f t="shared" si="42"/>
        <v>-59048.459999999992</v>
      </c>
      <c r="T518" s="50"/>
    </row>
    <row r="519" spans="2:20" x14ac:dyDescent="0.25">
      <c r="B519" s="11">
        <f>'Market Data'!B506</f>
        <v>20011217</v>
      </c>
      <c r="C519" s="2">
        <f>'Market Data'!C506</f>
        <v>6390</v>
      </c>
      <c r="D519" s="2">
        <f>'Market Data'!D506</f>
        <v>6560.5</v>
      </c>
      <c r="E519" s="2">
        <f>'Market Data'!E506</f>
        <v>6360.5</v>
      </c>
      <c r="F519" s="12">
        <f>'Market Data'!F506</f>
        <v>6549</v>
      </c>
      <c r="H519" s="58">
        <f t="shared" si="38"/>
        <v>502</v>
      </c>
      <c r="I519" s="97" t="s">
        <v>54</v>
      </c>
      <c r="J519" s="59" t="str">
        <f t="shared" si="39"/>
        <v>Long</v>
      </c>
      <c r="L519" s="74">
        <f t="shared" si="43"/>
        <v>1</v>
      </c>
      <c r="M519" s="75">
        <f t="shared" si="35"/>
        <v>0</v>
      </c>
      <c r="N519" s="76" t="str">
        <f t="shared" si="40"/>
        <v/>
      </c>
      <c r="O519" s="75"/>
      <c r="P519" s="77">
        <f t="shared" si="36"/>
        <v>1</v>
      </c>
      <c r="Q519" s="78" t="str">
        <f t="shared" si="41"/>
        <v>Stay Long</v>
      </c>
      <c r="R519" s="81">
        <f t="shared" si="37"/>
        <v>5775</v>
      </c>
      <c r="S519" s="82">
        <f t="shared" si="42"/>
        <v>-53273.459999999992</v>
      </c>
      <c r="T519" s="50"/>
    </row>
    <row r="520" spans="2:20" x14ac:dyDescent="0.25">
      <c r="B520" s="11">
        <f>'Market Data'!B507</f>
        <v>20011218</v>
      </c>
      <c r="C520" s="2">
        <f>'Market Data'!C507</f>
        <v>6544</v>
      </c>
      <c r="D520" s="2">
        <f>'Market Data'!D507</f>
        <v>6574.5</v>
      </c>
      <c r="E520" s="2">
        <f>'Market Data'!E507</f>
        <v>6490</v>
      </c>
      <c r="F520" s="12">
        <f>'Market Data'!F507</f>
        <v>6496</v>
      </c>
      <c r="H520" s="58">
        <f t="shared" si="38"/>
        <v>503</v>
      </c>
      <c r="I520" s="97" t="s">
        <v>54</v>
      </c>
      <c r="J520" s="59" t="str">
        <f t="shared" si="39"/>
        <v>Long</v>
      </c>
      <c r="L520" s="74">
        <f t="shared" si="43"/>
        <v>1</v>
      </c>
      <c r="M520" s="75">
        <f t="shared" si="35"/>
        <v>0</v>
      </c>
      <c r="N520" s="76" t="str">
        <f t="shared" si="40"/>
        <v/>
      </c>
      <c r="O520" s="75"/>
      <c r="P520" s="77">
        <f t="shared" si="36"/>
        <v>1</v>
      </c>
      <c r="Q520" s="78" t="str">
        <f t="shared" si="41"/>
        <v>Stay Long</v>
      </c>
      <c r="R520" s="81">
        <f t="shared" si="37"/>
        <v>-1855</v>
      </c>
      <c r="S520" s="82">
        <f t="shared" si="42"/>
        <v>-55128.459999999992</v>
      </c>
      <c r="T520" s="50"/>
    </row>
    <row r="521" spans="2:20" x14ac:dyDescent="0.25">
      <c r="B521" s="11">
        <f>'Market Data'!B508</f>
        <v>20011219</v>
      </c>
      <c r="C521" s="2">
        <f>'Market Data'!C508</f>
        <v>6466.5</v>
      </c>
      <c r="D521" s="2">
        <f>'Market Data'!D508</f>
        <v>6517</v>
      </c>
      <c r="E521" s="2">
        <f>'Market Data'!E508</f>
        <v>6405</v>
      </c>
      <c r="F521" s="12">
        <f>'Market Data'!F508</f>
        <v>6453.5</v>
      </c>
      <c r="H521" s="58">
        <f t="shared" si="38"/>
        <v>504</v>
      </c>
      <c r="I521" s="97" t="s">
        <v>54</v>
      </c>
      <c r="J521" s="59" t="str">
        <f t="shared" si="39"/>
        <v>Long</v>
      </c>
      <c r="L521" s="74">
        <f t="shared" si="43"/>
        <v>1</v>
      </c>
      <c r="M521" s="75">
        <f t="shared" si="35"/>
        <v>0</v>
      </c>
      <c r="N521" s="76" t="str">
        <f t="shared" si="40"/>
        <v/>
      </c>
      <c r="O521" s="75"/>
      <c r="P521" s="77">
        <f t="shared" si="36"/>
        <v>1</v>
      </c>
      <c r="Q521" s="78" t="str">
        <f t="shared" si="41"/>
        <v>Stay Long</v>
      </c>
      <c r="R521" s="81">
        <f t="shared" si="37"/>
        <v>-1487.5</v>
      </c>
      <c r="S521" s="82">
        <f t="shared" si="42"/>
        <v>-56615.959999999992</v>
      </c>
      <c r="T521" s="50"/>
    </row>
    <row r="522" spans="2:20" x14ac:dyDescent="0.25">
      <c r="B522" s="11">
        <f>'Market Data'!B509</f>
        <v>20011220</v>
      </c>
      <c r="C522" s="2">
        <f>'Market Data'!C509</f>
        <v>6446.5</v>
      </c>
      <c r="D522" s="2">
        <f>'Market Data'!D509</f>
        <v>6484.5</v>
      </c>
      <c r="E522" s="2">
        <f>'Market Data'!E509</f>
        <v>6377.5</v>
      </c>
      <c r="F522" s="12">
        <f>'Market Data'!F509</f>
        <v>6423</v>
      </c>
      <c r="H522" s="58">
        <f t="shared" si="38"/>
        <v>505</v>
      </c>
      <c r="I522" s="97" t="s">
        <v>54</v>
      </c>
      <c r="J522" s="59" t="str">
        <f t="shared" si="39"/>
        <v>Long</v>
      </c>
      <c r="L522" s="74">
        <f t="shared" si="43"/>
        <v>1</v>
      </c>
      <c r="M522" s="75">
        <f t="shared" si="35"/>
        <v>0</v>
      </c>
      <c r="N522" s="76" t="str">
        <f t="shared" si="40"/>
        <v/>
      </c>
      <c r="O522" s="75"/>
      <c r="P522" s="77">
        <f t="shared" si="36"/>
        <v>1</v>
      </c>
      <c r="Q522" s="78" t="str">
        <f t="shared" si="41"/>
        <v>Stay Long</v>
      </c>
      <c r="R522" s="81">
        <f t="shared" si="37"/>
        <v>-1067.5</v>
      </c>
      <c r="S522" s="82">
        <f t="shared" si="42"/>
        <v>-57683.459999999992</v>
      </c>
      <c r="T522" s="50"/>
    </row>
    <row r="523" spans="2:20" x14ac:dyDescent="0.25">
      <c r="B523" s="11">
        <f>'Market Data'!B510</f>
        <v>20011221</v>
      </c>
      <c r="C523" s="2">
        <f>'Market Data'!C510</f>
        <v>6356.5</v>
      </c>
      <c r="D523" s="2">
        <f>'Market Data'!D510</f>
        <v>6480</v>
      </c>
      <c r="E523" s="2">
        <f>'Market Data'!E510</f>
        <v>6324.5</v>
      </c>
      <c r="F523" s="12">
        <f>'Market Data'!F510</f>
        <v>6476.5</v>
      </c>
      <c r="H523" s="58">
        <f t="shared" si="38"/>
        <v>506</v>
      </c>
      <c r="I523" s="97" t="s">
        <v>54</v>
      </c>
      <c r="J523" s="59" t="str">
        <f t="shared" si="39"/>
        <v>Long</v>
      </c>
      <c r="L523" s="74">
        <f t="shared" si="43"/>
        <v>1</v>
      </c>
      <c r="M523" s="75">
        <f t="shared" si="35"/>
        <v>0</v>
      </c>
      <c r="N523" s="76" t="str">
        <f t="shared" si="40"/>
        <v/>
      </c>
      <c r="O523" s="75"/>
      <c r="P523" s="77">
        <f t="shared" si="36"/>
        <v>1</v>
      </c>
      <c r="Q523" s="78" t="str">
        <f t="shared" si="41"/>
        <v>Stay Long</v>
      </c>
      <c r="R523" s="81">
        <f t="shared" si="37"/>
        <v>1872.5</v>
      </c>
      <c r="S523" s="82">
        <f t="shared" si="42"/>
        <v>-55810.959999999992</v>
      </c>
      <c r="T523" s="50"/>
    </row>
    <row r="524" spans="2:20" x14ac:dyDescent="0.25">
      <c r="B524" s="11">
        <f>'Market Data'!B511</f>
        <v>20011227</v>
      </c>
      <c r="C524" s="2">
        <f>'Market Data'!C511</f>
        <v>6541.5</v>
      </c>
      <c r="D524" s="2">
        <f>'Market Data'!D511</f>
        <v>6576.5</v>
      </c>
      <c r="E524" s="2">
        <f>'Market Data'!E511</f>
        <v>6491.5</v>
      </c>
      <c r="F524" s="12">
        <f>'Market Data'!F511</f>
        <v>6576.5</v>
      </c>
      <c r="H524" s="58">
        <f t="shared" si="38"/>
        <v>507</v>
      </c>
      <c r="I524" s="97" t="s">
        <v>54</v>
      </c>
      <c r="J524" s="59" t="str">
        <f t="shared" si="39"/>
        <v>Long</v>
      </c>
      <c r="L524" s="74">
        <f t="shared" si="43"/>
        <v>1</v>
      </c>
      <c r="M524" s="75">
        <f t="shared" si="35"/>
        <v>0</v>
      </c>
      <c r="N524" s="76" t="str">
        <f t="shared" si="40"/>
        <v/>
      </c>
      <c r="O524" s="75"/>
      <c r="P524" s="77">
        <f t="shared" si="36"/>
        <v>1</v>
      </c>
      <c r="Q524" s="78" t="str">
        <f t="shared" si="41"/>
        <v>Stay Long</v>
      </c>
      <c r="R524" s="81">
        <f t="shared" si="37"/>
        <v>3500</v>
      </c>
      <c r="S524" s="82">
        <f t="shared" si="42"/>
        <v>-52310.959999999992</v>
      </c>
      <c r="T524" s="50"/>
    </row>
    <row r="525" spans="2:20" x14ac:dyDescent="0.25">
      <c r="B525" s="11">
        <f>'Market Data'!B512</f>
        <v>20011228</v>
      </c>
      <c r="C525" s="2">
        <f>'Market Data'!C512</f>
        <v>6576.5</v>
      </c>
      <c r="D525" s="2">
        <f>'Market Data'!D512</f>
        <v>6627.5</v>
      </c>
      <c r="E525" s="2">
        <f>'Market Data'!E512</f>
        <v>6571</v>
      </c>
      <c r="F525" s="12">
        <f>'Market Data'!F512</f>
        <v>6605</v>
      </c>
      <c r="H525" s="58">
        <f t="shared" si="38"/>
        <v>508</v>
      </c>
      <c r="I525" s="97" t="s">
        <v>54</v>
      </c>
      <c r="J525" s="59" t="str">
        <f t="shared" si="39"/>
        <v>Long</v>
      </c>
      <c r="L525" s="74">
        <f t="shared" si="43"/>
        <v>1</v>
      </c>
      <c r="M525" s="75">
        <f t="shared" si="35"/>
        <v>0</v>
      </c>
      <c r="N525" s="76" t="str">
        <f t="shared" si="40"/>
        <v/>
      </c>
      <c r="O525" s="75"/>
      <c r="P525" s="77">
        <f t="shared" si="36"/>
        <v>1</v>
      </c>
      <c r="Q525" s="78" t="str">
        <f t="shared" si="41"/>
        <v>Stay Long</v>
      </c>
      <c r="R525" s="81">
        <f t="shared" si="37"/>
        <v>997.5</v>
      </c>
      <c r="S525" s="82">
        <f t="shared" si="42"/>
        <v>-51313.459999999992</v>
      </c>
      <c r="T525" s="50"/>
    </row>
    <row r="526" spans="2:20" x14ac:dyDescent="0.25">
      <c r="B526" s="11">
        <f>'Market Data'!B513</f>
        <v>20020102</v>
      </c>
      <c r="C526" s="2">
        <f>'Market Data'!C513</f>
        <v>6596.5</v>
      </c>
      <c r="D526" s="2">
        <f>'Market Data'!D513</f>
        <v>6643.5</v>
      </c>
      <c r="E526" s="2">
        <f>'Market Data'!E513</f>
        <v>6553</v>
      </c>
      <c r="F526" s="12">
        <f>'Market Data'!F513</f>
        <v>6615.5</v>
      </c>
      <c r="H526" s="58">
        <f t="shared" si="38"/>
        <v>509</v>
      </c>
      <c r="I526" s="97" t="s">
        <v>54</v>
      </c>
      <c r="J526" s="59" t="str">
        <f t="shared" si="39"/>
        <v>Long</v>
      </c>
      <c r="L526" s="74">
        <f t="shared" si="43"/>
        <v>1</v>
      </c>
      <c r="M526" s="75">
        <f t="shared" si="35"/>
        <v>0</v>
      </c>
      <c r="N526" s="76" t="str">
        <f t="shared" si="40"/>
        <v/>
      </c>
      <c r="O526" s="75"/>
      <c r="P526" s="77">
        <f t="shared" si="36"/>
        <v>1</v>
      </c>
      <c r="Q526" s="78" t="str">
        <f t="shared" si="41"/>
        <v>Stay Long</v>
      </c>
      <c r="R526" s="81">
        <f t="shared" si="37"/>
        <v>367.5</v>
      </c>
      <c r="S526" s="82">
        <f t="shared" si="42"/>
        <v>-50945.959999999992</v>
      </c>
      <c r="T526" s="50"/>
    </row>
    <row r="527" spans="2:20" x14ac:dyDescent="0.25">
      <c r="B527" s="11">
        <f>'Market Data'!B514</f>
        <v>20020103</v>
      </c>
      <c r="C527" s="2">
        <f>'Market Data'!C514</f>
        <v>6636.5</v>
      </c>
      <c r="D527" s="2">
        <f>'Market Data'!D514</f>
        <v>6739</v>
      </c>
      <c r="E527" s="2">
        <f>'Market Data'!E514</f>
        <v>6626.5</v>
      </c>
      <c r="F527" s="12">
        <f>'Market Data'!F514</f>
        <v>6730.5</v>
      </c>
      <c r="H527" s="58">
        <f t="shared" si="38"/>
        <v>510</v>
      </c>
      <c r="I527" s="97" t="s">
        <v>54</v>
      </c>
      <c r="J527" s="59" t="str">
        <f t="shared" si="39"/>
        <v>Long</v>
      </c>
      <c r="L527" s="74">
        <f t="shared" si="43"/>
        <v>1</v>
      </c>
      <c r="M527" s="75">
        <f t="shared" si="35"/>
        <v>0</v>
      </c>
      <c r="N527" s="76" t="str">
        <f t="shared" si="40"/>
        <v/>
      </c>
      <c r="O527" s="75"/>
      <c r="P527" s="77">
        <f t="shared" si="36"/>
        <v>1</v>
      </c>
      <c r="Q527" s="78" t="str">
        <f t="shared" si="41"/>
        <v>Stay Long</v>
      </c>
      <c r="R527" s="81">
        <f t="shared" si="37"/>
        <v>4025</v>
      </c>
      <c r="S527" s="82">
        <f t="shared" si="42"/>
        <v>-46920.959999999992</v>
      </c>
      <c r="T527" s="50"/>
    </row>
    <row r="528" spans="2:20" x14ac:dyDescent="0.25">
      <c r="B528" s="11">
        <f>'Market Data'!B515</f>
        <v>20020104</v>
      </c>
      <c r="C528" s="2">
        <f>'Market Data'!C515</f>
        <v>6764.5</v>
      </c>
      <c r="D528" s="2">
        <f>'Market Data'!D515</f>
        <v>6805.5</v>
      </c>
      <c r="E528" s="2">
        <f>'Market Data'!E515</f>
        <v>6709.5</v>
      </c>
      <c r="F528" s="12">
        <f>'Market Data'!F515</f>
        <v>6746.5</v>
      </c>
      <c r="H528" s="58">
        <f t="shared" si="38"/>
        <v>511</v>
      </c>
      <c r="I528" s="97" t="s">
        <v>54</v>
      </c>
      <c r="J528" s="59" t="str">
        <f t="shared" si="39"/>
        <v>Long</v>
      </c>
      <c r="L528" s="74">
        <f t="shared" si="43"/>
        <v>1</v>
      </c>
      <c r="M528" s="75">
        <f t="shared" ref="M528:M591" si="44">$L528-P528</f>
        <v>0</v>
      </c>
      <c r="N528" s="76" t="str">
        <f t="shared" si="40"/>
        <v/>
      </c>
      <c r="O528" s="75"/>
      <c r="P528" s="77">
        <f t="shared" si="36"/>
        <v>1</v>
      </c>
      <c r="Q528" s="78" t="str">
        <f t="shared" si="41"/>
        <v>Stay Long</v>
      </c>
      <c r="R528" s="81">
        <f t="shared" si="37"/>
        <v>560</v>
      </c>
      <c r="S528" s="82">
        <f t="shared" si="42"/>
        <v>-46360.959999999992</v>
      </c>
      <c r="T528" s="50"/>
    </row>
    <row r="529" spans="2:20" x14ac:dyDescent="0.25">
      <c r="B529" s="11">
        <f>'Market Data'!B516</f>
        <v>20020107</v>
      </c>
      <c r="C529" s="2">
        <f>'Market Data'!C516</f>
        <v>6746.5</v>
      </c>
      <c r="D529" s="2">
        <f>'Market Data'!D516</f>
        <v>6797.5</v>
      </c>
      <c r="E529" s="2">
        <f>'Market Data'!E516</f>
        <v>6668.5</v>
      </c>
      <c r="F529" s="12">
        <f>'Market Data'!F516</f>
        <v>6675.5</v>
      </c>
      <c r="H529" s="58">
        <f t="shared" si="38"/>
        <v>512</v>
      </c>
      <c r="I529" s="97" t="s">
        <v>54</v>
      </c>
      <c r="J529" s="59" t="str">
        <f t="shared" si="39"/>
        <v>Long</v>
      </c>
      <c r="L529" s="74">
        <f t="shared" si="43"/>
        <v>1</v>
      </c>
      <c r="M529" s="75">
        <f t="shared" si="44"/>
        <v>0</v>
      </c>
      <c r="N529" s="76" t="str">
        <f t="shared" si="40"/>
        <v/>
      </c>
      <c r="O529" s="75"/>
      <c r="P529" s="77">
        <f t="shared" ref="P529:P592" si="45">IF($N528="Fill",$L528,$P528)</f>
        <v>1</v>
      </c>
      <c r="Q529" s="78" t="str">
        <f t="shared" si="41"/>
        <v>Stay Long</v>
      </c>
      <c r="R529" s="81">
        <f t="shared" ref="R529:R592" si="46">IF(OR($P528&amp;$L528="01",$P528&amp;$L528="0-1"),(($F529-$C529)*$R$3*$L528)-(ABS($M528)*$R$4),IF(OR($P528&amp;$L528="10",$P528&amp;$L528="-10"),(($C529-$F528)*$R$3*$P528)-(ABS($M528)*$R$4),IF(OR($P528&amp;$L528="1-1",$P528&amp;$L528="-11"),(($C529-$F528)*$R$3*$P528)-(ABS($M528)*$R$4)+(($F529-$C529)*$R$3*$P529),IF(OR($P528&amp;$L528="11",$P528&amp;$L528="-1-1"),(($F529-$F528)*$R$3*$P529),0))))</f>
        <v>-2485</v>
      </c>
      <c r="S529" s="82">
        <f t="shared" si="42"/>
        <v>-48845.959999999992</v>
      </c>
      <c r="T529" s="50"/>
    </row>
    <row r="530" spans="2:20" x14ac:dyDescent="0.25">
      <c r="B530" s="11">
        <f>'Market Data'!B517</f>
        <v>20020108</v>
      </c>
      <c r="C530" s="2">
        <f>'Market Data'!C517</f>
        <v>6655.5</v>
      </c>
      <c r="D530" s="2">
        <f>'Market Data'!D517</f>
        <v>6709.5</v>
      </c>
      <c r="E530" s="2">
        <f>'Market Data'!E517</f>
        <v>6632</v>
      </c>
      <c r="F530" s="12">
        <f>'Market Data'!F517</f>
        <v>6680</v>
      </c>
      <c r="H530" s="58">
        <f t="shared" ref="H530:H593" si="47">ROW()-ROW(H$17)</f>
        <v>513</v>
      </c>
      <c r="I530" s="97" t="s">
        <v>54</v>
      </c>
      <c r="J530" s="59" t="str">
        <f t="shared" ref="J530:J593" si="48">$I$4</f>
        <v>Long</v>
      </c>
      <c r="L530" s="74">
        <f t="shared" si="43"/>
        <v>1</v>
      </c>
      <c r="M530" s="75">
        <f t="shared" si="44"/>
        <v>0</v>
      </c>
      <c r="N530" s="76" t="str">
        <f t="shared" ref="N530:N593" si="49">IF(NOT($M530=0),"Fill","")</f>
        <v/>
      </c>
      <c r="O530" s="75"/>
      <c r="P530" s="77">
        <f t="shared" si="45"/>
        <v>1</v>
      </c>
      <c r="Q530" s="78" t="str">
        <f t="shared" ref="Q530:Q593" si="50">IF($P529&amp;$L529="00","Stay Flat",IF($P529&amp;$L529="01","Go Long",IF($P529&amp;$L529="0-1","Go Short",IF($P529&amp;$L529="-10","Exit Short",IF($P529&amp;$L529="-1-1","Stay Short",IF($P529&amp;$L529="-11","Exit Short, Go Long",IF($P529&amp;$L529="10","Exit Long",IF($P529&amp;$L529="1-1","Exit Long, Go Short",IF($P529&amp;$L529="11","Stay Long","")))))))))</f>
        <v>Stay Long</v>
      </c>
      <c r="R530" s="81">
        <f t="shared" si="46"/>
        <v>157.5</v>
      </c>
      <c r="S530" s="82">
        <f t="shared" ref="S530:S593" si="51">S529+R530</f>
        <v>-48688.459999999992</v>
      </c>
      <c r="T530" s="50"/>
    </row>
    <row r="531" spans="2:20" x14ac:dyDescent="0.25">
      <c r="B531" s="11">
        <f>'Market Data'!B518</f>
        <v>20020109</v>
      </c>
      <c r="C531" s="2">
        <f>'Market Data'!C518</f>
        <v>6680.5</v>
      </c>
      <c r="D531" s="2">
        <f>'Market Data'!D518</f>
        <v>6754.5</v>
      </c>
      <c r="E531" s="2">
        <f>'Market Data'!E518</f>
        <v>6627</v>
      </c>
      <c r="F531" s="12">
        <f>'Market Data'!F518</f>
        <v>6744.5</v>
      </c>
      <c r="H531" s="58">
        <f t="shared" si="47"/>
        <v>514</v>
      </c>
      <c r="I531" s="97" t="s">
        <v>54</v>
      </c>
      <c r="J531" s="59" t="str">
        <f t="shared" si="48"/>
        <v>Long</v>
      </c>
      <c r="L531" s="74">
        <f t="shared" ref="L531:L594" si="52">IF($J531="Short",-1,IF($J531="Long",1,0))</f>
        <v>1</v>
      </c>
      <c r="M531" s="75">
        <f t="shared" si="44"/>
        <v>0</v>
      </c>
      <c r="N531" s="76" t="str">
        <f t="shared" si="49"/>
        <v/>
      </c>
      <c r="O531" s="75"/>
      <c r="P531" s="77">
        <f t="shared" si="45"/>
        <v>1</v>
      </c>
      <c r="Q531" s="78" t="str">
        <f t="shared" si="50"/>
        <v>Stay Long</v>
      </c>
      <c r="R531" s="81">
        <f t="shared" si="46"/>
        <v>2257.5</v>
      </c>
      <c r="S531" s="82">
        <f t="shared" si="51"/>
        <v>-46430.959999999992</v>
      </c>
      <c r="T531" s="50"/>
    </row>
    <row r="532" spans="2:20" x14ac:dyDescent="0.25">
      <c r="B532" s="11">
        <f>'Market Data'!B519</f>
        <v>20020110</v>
      </c>
      <c r="C532" s="2">
        <f>'Market Data'!C519</f>
        <v>6676.5</v>
      </c>
      <c r="D532" s="2">
        <f>'Market Data'!D519</f>
        <v>6699.5</v>
      </c>
      <c r="E532" s="2">
        <f>'Market Data'!E519</f>
        <v>6618</v>
      </c>
      <c r="F532" s="12">
        <f>'Market Data'!F519</f>
        <v>6669.5</v>
      </c>
      <c r="H532" s="58">
        <f t="shared" si="47"/>
        <v>515</v>
      </c>
      <c r="I532" s="97" t="s">
        <v>54</v>
      </c>
      <c r="J532" s="59" t="str">
        <f t="shared" si="48"/>
        <v>Long</v>
      </c>
      <c r="L532" s="74">
        <f t="shared" si="52"/>
        <v>1</v>
      </c>
      <c r="M532" s="75">
        <f t="shared" si="44"/>
        <v>0</v>
      </c>
      <c r="N532" s="76" t="str">
        <f t="shared" si="49"/>
        <v/>
      </c>
      <c r="O532" s="75"/>
      <c r="P532" s="77">
        <f t="shared" si="45"/>
        <v>1</v>
      </c>
      <c r="Q532" s="78" t="str">
        <f t="shared" si="50"/>
        <v>Stay Long</v>
      </c>
      <c r="R532" s="81">
        <f t="shared" si="46"/>
        <v>-2625</v>
      </c>
      <c r="S532" s="82">
        <f t="shared" si="51"/>
        <v>-49055.959999999992</v>
      </c>
      <c r="T532" s="50"/>
    </row>
    <row r="533" spans="2:20" x14ac:dyDescent="0.25">
      <c r="B533" s="11">
        <f>'Market Data'!B520</f>
        <v>20020111</v>
      </c>
      <c r="C533" s="2">
        <f>'Market Data'!C520</f>
        <v>6663.5</v>
      </c>
      <c r="D533" s="2">
        <f>'Market Data'!D520</f>
        <v>6719.5</v>
      </c>
      <c r="E533" s="2">
        <f>'Market Data'!E520</f>
        <v>6633</v>
      </c>
      <c r="F533" s="12">
        <f>'Market Data'!F520</f>
        <v>6663.5</v>
      </c>
      <c r="H533" s="58">
        <f t="shared" si="47"/>
        <v>516</v>
      </c>
      <c r="I533" s="97" t="s">
        <v>54</v>
      </c>
      <c r="J533" s="59" t="str">
        <f t="shared" si="48"/>
        <v>Long</v>
      </c>
      <c r="L533" s="74">
        <f t="shared" si="52"/>
        <v>1</v>
      </c>
      <c r="M533" s="75">
        <f t="shared" si="44"/>
        <v>0</v>
      </c>
      <c r="N533" s="76" t="str">
        <f t="shared" si="49"/>
        <v/>
      </c>
      <c r="O533" s="75"/>
      <c r="P533" s="77">
        <f t="shared" si="45"/>
        <v>1</v>
      </c>
      <c r="Q533" s="78" t="str">
        <f t="shared" si="50"/>
        <v>Stay Long</v>
      </c>
      <c r="R533" s="81">
        <f t="shared" si="46"/>
        <v>-210</v>
      </c>
      <c r="S533" s="82">
        <f t="shared" si="51"/>
        <v>-49265.959999999992</v>
      </c>
      <c r="T533" s="50"/>
    </row>
    <row r="534" spans="2:20" x14ac:dyDescent="0.25">
      <c r="B534" s="11">
        <f>'Market Data'!B521</f>
        <v>20020114</v>
      </c>
      <c r="C534" s="2">
        <f>'Market Data'!C521</f>
        <v>6635.5</v>
      </c>
      <c r="D534" s="2">
        <f>'Market Data'!D521</f>
        <v>6636.5</v>
      </c>
      <c r="E534" s="2">
        <f>'Market Data'!E521</f>
        <v>6499</v>
      </c>
      <c r="F534" s="12">
        <f>'Market Data'!F521</f>
        <v>6513.5</v>
      </c>
      <c r="H534" s="58">
        <f t="shared" si="47"/>
        <v>517</v>
      </c>
      <c r="I534" s="97" t="s">
        <v>54</v>
      </c>
      <c r="J534" s="59" t="str">
        <f t="shared" si="48"/>
        <v>Long</v>
      </c>
      <c r="L534" s="74">
        <f t="shared" si="52"/>
        <v>1</v>
      </c>
      <c r="M534" s="75">
        <f t="shared" si="44"/>
        <v>0</v>
      </c>
      <c r="N534" s="76" t="str">
        <f t="shared" si="49"/>
        <v/>
      </c>
      <c r="O534" s="75"/>
      <c r="P534" s="77">
        <f t="shared" si="45"/>
        <v>1</v>
      </c>
      <c r="Q534" s="78" t="str">
        <f t="shared" si="50"/>
        <v>Stay Long</v>
      </c>
      <c r="R534" s="81">
        <f t="shared" si="46"/>
        <v>-5250</v>
      </c>
      <c r="S534" s="82">
        <f t="shared" si="51"/>
        <v>-54515.959999999992</v>
      </c>
      <c r="T534" s="50"/>
    </row>
    <row r="535" spans="2:20" x14ac:dyDescent="0.25">
      <c r="B535" s="11">
        <f>'Market Data'!B522</f>
        <v>20020115</v>
      </c>
      <c r="C535" s="2">
        <f>'Market Data'!C522</f>
        <v>6506.5</v>
      </c>
      <c r="D535" s="2">
        <f>'Market Data'!D522</f>
        <v>6553.5</v>
      </c>
      <c r="E535" s="2">
        <f>'Market Data'!E522</f>
        <v>6473.5</v>
      </c>
      <c r="F535" s="12">
        <f>'Market Data'!F522</f>
        <v>6514</v>
      </c>
      <c r="H535" s="58">
        <f t="shared" si="47"/>
        <v>518</v>
      </c>
      <c r="I535" s="97" t="s">
        <v>54</v>
      </c>
      <c r="J535" s="59" t="str">
        <f t="shared" si="48"/>
        <v>Long</v>
      </c>
      <c r="L535" s="74">
        <f t="shared" si="52"/>
        <v>1</v>
      </c>
      <c r="M535" s="75">
        <f t="shared" si="44"/>
        <v>0</v>
      </c>
      <c r="N535" s="76" t="str">
        <f t="shared" si="49"/>
        <v/>
      </c>
      <c r="O535" s="75"/>
      <c r="P535" s="77">
        <f t="shared" si="45"/>
        <v>1</v>
      </c>
      <c r="Q535" s="78" t="str">
        <f t="shared" si="50"/>
        <v>Stay Long</v>
      </c>
      <c r="R535" s="81">
        <f t="shared" si="46"/>
        <v>17.5</v>
      </c>
      <c r="S535" s="82">
        <f t="shared" si="51"/>
        <v>-54498.459999999992</v>
      </c>
      <c r="T535" s="50"/>
    </row>
    <row r="536" spans="2:20" x14ac:dyDescent="0.25">
      <c r="B536" s="11">
        <f>'Market Data'!B523</f>
        <v>20020116</v>
      </c>
      <c r="C536" s="2">
        <f>'Market Data'!C523</f>
        <v>6484.5</v>
      </c>
      <c r="D536" s="2">
        <f>'Market Data'!D523</f>
        <v>6498</v>
      </c>
      <c r="E536" s="2">
        <f>'Market Data'!E523</f>
        <v>6416.5</v>
      </c>
      <c r="F536" s="12">
        <f>'Market Data'!F523</f>
        <v>6434.5</v>
      </c>
      <c r="H536" s="58">
        <f t="shared" si="47"/>
        <v>519</v>
      </c>
      <c r="I536" s="97" t="s">
        <v>54</v>
      </c>
      <c r="J536" s="59" t="str">
        <f t="shared" si="48"/>
        <v>Long</v>
      </c>
      <c r="L536" s="74">
        <f t="shared" si="52"/>
        <v>1</v>
      </c>
      <c r="M536" s="75">
        <f t="shared" si="44"/>
        <v>0</v>
      </c>
      <c r="N536" s="76" t="str">
        <f t="shared" si="49"/>
        <v/>
      </c>
      <c r="O536" s="75"/>
      <c r="P536" s="77">
        <f t="shared" si="45"/>
        <v>1</v>
      </c>
      <c r="Q536" s="78" t="str">
        <f t="shared" si="50"/>
        <v>Stay Long</v>
      </c>
      <c r="R536" s="81">
        <f t="shared" si="46"/>
        <v>-2782.5</v>
      </c>
      <c r="S536" s="82">
        <f t="shared" si="51"/>
        <v>-57280.959999999992</v>
      </c>
      <c r="T536" s="50"/>
    </row>
    <row r="537" spans="2:20" x14ac:dyDescent="0.25">
      <c r="B537" s="11">
        <f>'Market Data'!B524</f>
        <v>20020117</v>
      </c>
      <c r="C537" s="2">
        <f>'Market Data'!C524</f>
        <v>6462.5</v>
      </c>
      <c r="D537" s="2">
        <f>'Market Data'!D524</f>
        <v>6581</v>
      </c>
      <c r="E537" s="2">
        <f>'Market Data'!E524</f>
        <v>6456</v>
      </c>
      <c r="F537" s="12">
        <f>'Market Data'!F524</f>
        <v>6571.5</v>
      </c>
      <c r="H537" s="58">
        <f t="shared" si="47"/>
        <v>520</v>
      </c>
      <c r="I537" s="97" t="s">
        <v>54</v>
      </c>
      <c r="J537" s="59" t="str">
        <f t="shared" si="48"/>
        <v>Long</v>
      </c>
      <c r="L537" s="74">
        <f t="shared" si="52"/>
        <v>1</v>
      </c>
      <c r="M537" s="75">
        <f t="shared" si="44"/>
        <v>0</v>
      </c>
      <c r="N537" s="76" t="str">
        <f t="shared" si="49"/>
        <v/>
      </c>
      <c r="O537" s="75"/>
      <c r="P537" s="77">
        <f t="shared" si="45"/>
        <v>1</v>
      </c>
      <c r="Q537" s="78" t="str">
        <f t="shared" si="50"/>
        <v>Stay Long</v>
      </c>
      <c r="R537" s="81">
        <f t="shared" si="46"/>
        <v>4795</v>
      </c>
      <c r="S537" s="82">
        <f t="shared" si="51"/>
        <v>-52485.959999999992</v>
      </c>
      <c r="T537" s="50"/>
    </row>
    <row r="538" spans="2:20" x14ac:dyDescent="0.25">
      <c r="B538" s="11">
        <f>'Market Data'!B525</f>
        <v>20020118</v>
      </c>
      <c r="C538" s="2">
        <f>'Market Data'!C525</f>
        <v>6516.5</v>
      </c>
      <c r="D538" s="2">
        <f>'Market Data'!D525</f>
        <v>6579</v>
      </c>
      <c r="E538" s="2">
        <f>'Market Data'!E525</f>
        <v>6505.5</v>
      </c>
      <c r="F538" s="12">
        <f>'Market Data'!F525</f>
        <v>6557</v>
      </c>
      <c r="H538" s="58">
        <f t="shared" si="47"/>
        <v>521</v>
      </c>
      <c r="I538" s="97" t="s">
        <v>54</v>
      </c>
      <c r="J538" s="59" t="str">
        <f t="shared" si="48"/>
        <v>Long</v>
      </c>
      <c r="L538" s="74">
        <f t="shared" si="52"/>
        <v>1</v>
      </c>
      <c r="M538" s="75">
        <f t="shared" si="44"/>
        <v>0</v>
      </c>
      <c r="N538" s="76" t="str">
        <f t="shared" si="49"/>
        <v/>
      </c>
      <c r="O538" s="75"/>
      <c r="P538" s="77">
        <f t="shared" si="45"/>
        <v>1</v>
      </c>
      <c r="Q538" s="78" t="str">
        <f t="shared" si="50"/>
        <v>Stay Long</v>
      </c>
      <c r="R538" s="81">
        <f t="shared" si="46"/>
        <v>-507.5</v>
      </c>
      <c r="S538" s="82">
        <f t="shared" si="51"/>
        <v>-52993.459999999992</v>
      </c>
      <c r="T538" s="50"/>
    </row>
    <row r="539" spans="2:20" x14ac:dyDescent="0.25">
      <c r="B539" s="11">
        <f>'Market Data'!B526</f>
        <v>20020121</v>
      </c>
      <c r="C539" s="2">
        <f>'Market Data'!C526</f>
        <v>6556.5</v>
      </c>
      <c r="D539" s="2">
        <f>'Market Data'!D526</f>
        <v>6559.5</v>
      </c>
      <c r="E539" s="2">
        <f>'Market Data'!E526</f>
        <v>6463.5</v>
      </c>
      <c r="F539" s="12">
        <f>'Market Data'!F526</f>
        <v>6516.5</v>
      </c>
      <c r="H539" s="58">
        <f t="shared" si="47"/>
        <v>522</v>
      </c>
      <c r="I539" s="97" t="s">
        <v>54</v>
      </c>
      <c r="J539" s="59" t="str">
        <f t="shared" si="48"/>
        <v>Long</v>
      </c>
      <c r="L539" s="74">
        <f t="shared" si="52"/>
        <v>1</v>
      </c>
      <c r="M539" s="75">
        <f t="shared" si="44"/>
        <v>0</v>
      </c>
      <c r="N539" s="76" t="str">
        <f t="shared" si="49"/>
        <v/>
      </c>
      <c r="O539" s="75"/>
      <c r="P539" s="77">
        <f t="shared" si="45"/>
        <v>1</v>
      </c>
      <c r="Q539" s="78" t="str">
        <f t="shared" si="50"/>
        <v>Stay Long</v>
      </c>
      <c r="R539" s="81">
        <f t="shared" si="46"/>
        <v>-1417.5</v>
      </c>
      <c r="S539" s="82">
        <f t="shared" si="51"/>
        <v>-54410.959999999992</v>
      </c>
      <c r="T539" s="50"/>
    </row>
    <row r="540" spans="2:20" x14ac:dyDescent="0.25">
      <c r="B540" s="11">
        <f>'Market Data'!B527</f>
        <v>20020122</v>
      </c>
      <c r="C540" s="2">
        <f>'Market Data'!C527</f>
        <v>6485.5</v>
      </c>
      <c r="D540" s="2">
        <f>'Market Data'!D527</f>
        <v>6578</v>
      </c>
      <c r="E540" s="2">
        <f>'Market Data'!E527</f>
        <v>6470</v>
      </c>
      <c r="F540" s="12">
        <f>'Market Data'!F527</f>
        <v>6478.5</v>
      </c>
      <c r="H540" s="58">
        <f t="shared" si="47"/>
        <v>523</v>
      </c>
      <c r="I540" s="97" t="s">
        <v>54</v>
      </c>
      <c r="J540" s="59" t="str">
        <f t="shared" si="48"/>
        <v>Long</v>
      </c>
      <c r="L540" s="74">
        <f t="shared" si="52"/>
        <v>1</v>
      </c>
      <c r="M540" s="75">
        <f t="shared" si="44"/>
        <v>0</v>
      </c>
      <c r="N540" s="76" t="str">
        <f t="shared" si="49"/>
        <v/>
      </c>
      <c r="O540" s="75"/>
      <c r="P540" s="77">
        <f t="shared" si="45"/>
        <v>1</v>
      </c>
      <c r="Q540" s="78" t="str">
        <f t="shared" si="50"/>
        <v>Stay Long</v>
      </c>
      <c r="R540" s="81">
        <f t="shared" si="46"/>
        <v>-1330</v>
      </c>
      <c r="S540" s="82">
        <f t="shared" si="51"/>
        <v>-55740.959999999992</v>
      </c>
      <c r="T540" s="50"/>
    </row>
    <row r="541" spans="2:20" x14ac:dyDescent="0.25">
      <c r="B541" s="11">
        <f>'Market Data'!B528</f>
        <v>20020123</v>
      </c>
      <c r="C541" s="2">
        <f>'Market Data'!C528</f>
        <v>6471.5</v>
      </c>
      <c r="D541" s="2">
        <f>'Market Data'!D528</f>
        <v>6612</v>
      </c>
      <c r="E541" s="2">
        <f>'Market Data'!E528</f>
        <v>6436.5</v>
      </c>
      <c r="F541" s="12">
        <f>'Market Data'!F528</f>
        <v>6606.5</v>
      </c>
      <c r="H541" s="58">
        <f t="shared" si="47"/>
        <v>524</v>
      </c>
      <c r="I541" s="97" t="s">
        <v>54</v>
      </c>
      <c r="J541" s="59" t="str">
        <f t="shared" si="48"/>
        <v>Long</v>
      </c>
      <c r="L541" s="74">
        <f t="shared" si="52"/>
        <v>1</v>
      </c>
      <c r="M541" s="75">
        <f t="shared" si="44"/>
        <v>0</v>
      </c>
      <c r="N541" s="76" t="str">
        <f t="shared" si="49"/>
        <v/>
      </c>
      <c r="O541" s="75"/>
      <c r="P541" s="77">
        <f t="shared" si="45"/>
        <v>1</v>
      </c>
      <c r="Q541" s="78" t="str">
        <f t="shared" si="50"/>
        <v>Stay Long</v>
      </c>
      <c r="R541" s="81">
        <f t="shared" si="46"/>
        <v>4480</v>
      </c>
      <c r="S541" s="82">
        <f t="shared" si="51"/>
        <v>-51260.959999999992</v>
      </c>
      <c r="T541" s="50"/>
    </row>
    <row r="542" spans="2:20" x14ac:dyDescent="0.25">
      <c r="B542" s="11">
        <f>'Market Data'!B529</f>
        <v>20020124</v>
      </c>
      <c r="C542" s="2">
        <f>'Market Data'!C529</f>
        <v>6601.5</v>
      </c>
      <c r="D542" s="2">
        <f>'Market Data'!D529</f>
        <v>6660.5</v>
      </c>
      <c r="E542" s="2">
        <f>'Market Data'!E529</f>
        <v>6586</v>
      </c>
      <c r="F542" s="12">
        <f>'Market Data'!F529</f>
        <v>6607.5</v>
      </c>
      <c r="H542" s="58">
        <f t="shared" si="47"/>
        <v>525</v>
      </c>
      <c r="I542" s="97" t="s">
        <v>54</v>
      </c>
      <c r="J542" s="59" t="str">
        <f t="shared" si="48"/>
        <v>Long</v>
      </c>
      <c r="L542" s="74">
        <f t="shared" si="52"/>
        <v>1</v>
      </c>
      <c r="M542" s="75">
        <f t="shared" si="44"/>
        <v>0</v>
      </c>
      <c r="N542" s="76" t="str">
        <f t="shared" si="49"/>
        <v/>
      </c>
      <c r="O542" s="75"/>
      <c r="P542" s="77">
        <f t="shared" si="45"/>
        <v>1</v>
      </c>
      <c r="Q542" s="78" t="str">
        <f t="shared" si="50"/>
        <v>Stay Long</v>
      </c>
      <c r="R542" s="81">
        <f t="shared" si="46"/>
        <v>35</v>
      </c>
      <c r="S542" s="82">
        <f t="shared" si="51"/>
        <v>-51225.959999999992</v>
      </c>
      <c r="T542" s="50"/>
    </row>
    <row r="543" spans="2:20" x14ac:dyDescent="0.25">
      <c r="B543" s="11">
        <f>'Market Data'!B530</f>
        <v>20020125</v>
      </c>
      <c r="C543" s="2">
        <f>'Market Data'!C530</f>
        <v>6607.5</v>
      </c>
      <c r="D543" s="2">
        <f>'Market Data'!D530</f>
        <v>6613</v>
      </c>
      <c r="E543" s="2">
        <f>'Market Data'!E530</f>
        <v>6520</v>
      </c>
      <c r="F543" s="12">
        <f>'Market Data'!F530</f>
        <v>6596.5</v>
      </c>
      <c r="H543" s="58">
        <f t="shared" si="47"/>
        <v>526</v>
      </c>
      <c r="I543" s="97" t="s">
        <v>54</v>
      </c>
      <c r="J543" s="59" t="str">
        <f t="shared" si="48"/>
        <v>Long</v>
      </c>
      <c r="L543" s="74">
        <f t="shared" si="52"/>
        <v>1</v>
      </c>
      <c r="M543" s="75">
        <f t="shared" si="44"/>
        <v>0</v>
      </c>
      <c r="N543" s="76" t="str">
        <f t="shared" si="49"/>
        <v/>
      </c>
      <c r="O543" s="75"/>
      <c r="P543" s="77">
        <f t="shared" si="45"/>
        <v>1</v>
      </c>
      <c r="Q543" s="78" t="str">
        <f t="shared" si="50"/>
        <v>Stay Long</v>
      </c>
      <c r="R543" s="81">
        <f t="shared" si="46"/>
        <v>-385</v>
      </c>
      <c r="S543" s="82">
        <f t="shared" si="51"/>
        <v>-51610.959999999992</v>
      </c>
      <c r="T543" s="50"/>
    </row>
    <row r="544" spans="2:20" x14ac:dyDescent="0.25">
      <c r="B544" s="11">
        <f>'Market Data'!B531</f>
        <v>20020128</v>
      </c>
      <c r="C544" s="2">
        <f>'Market Data'!C531</f>
        <v>6601.5</v>
      </c>
      <c r="D544" s="2">
        <f>'Market Data'!D531</f>
        <v>6644</v>
      </c>
      <c r="E544" s="2">
        <f>'Market Data'!E531</f>
        <v>6568.5</v>
      </c>
      <c r="F544" s="12">
        <f>'Market Data'!F531</f>
        <v>6586.5</v>
      </c>
      <c r="H544" s="58">
        <f t="shared" si="47"/>
        <v>527</v>
      </c>
      <c r="I544" s="97" t="s">
        <v>54</v>
      </c>
      <c r="J544" s="59" t="str">
        <f t="shared" si="48"/>
        <v>Long</v>
      </c>
      <c r="L544" s="74">
        <f t="shared" si="52"/>
        <v>1</v>
      </c>
      <c r="M544" s="75">
        <f t="shared" si="44"/>
        <v>0</v>
      </c>
      <c r="N544" s="76" t="str">
        <f t="shared" si="49"/>
        <v/>
      </c>
      <c r="O544" s="75"/>
      <c r="P544" s="77">
        <f t="shared" si="45"/>
        <v>1</v>
      </c>
      <c r="Q544" s="78" t="str">
        <f t="shared" si="50"/>
        <v>Stay Long</v>
      </c>
      <c r="R544" s="81">
        <f t="shared" si="46"/>
        <v>-350</v>
      </c>
      <c r="S544" s="82">
        <f t="shared" si="51"/>
        <v>-51960.959999999992</v>
      </c>
      <c r="T544" s="50"/>
    </row>
    <row r="545" spans="2:20" x14ac:dyDescent="0.25">
      <c r="B545" s="11">
        <f>'Market Data'!B532</f>
        <v>20020129</v>
      </c>
      <c r="C545" s="2">
        <f>'Market Data'!C532</f>
        <v>6626.5</v>
      </c>
      <c r="D545" s="2">
        <f>'Market Data'!D532</f>
        <v>6645.5</v>
      </c>
      <c r="E545" s="2">
        <f>'Market Data'!E532</f>
        <v>6509</v>
      </c>
      <c r="F545" s="12">
        <f>'Market Data'!F532</f>
        <v>6512.5</v>
      </c>
      <c r="H545" s="58">
        <f t="shared" si="47"/>
        <v>528</v>
      </c>
      <c r="I545" s="97" t="s">
        <v>54</v>
      </c>
      <c r="J545" s="59" t="str">
        <f t="shared" si="48"/>
        <v>Long</v>
      </c>
      <c r="L545" s="74">
        <f t="shared" si="52"/>
        <v>1</v>
      </c>
      <c r="M545" s="75">
        <f t="shared" si="44"/>
        <v>0</v>
      </c>
      <c r="N545" s="76" t="str">
        <f t="shared" si="49"/>
        <v/>
      </c>
      <c r="O545" s="75"/>
      <c r="P545" s="77">
        <f t="shared" si="45"/>
        <v>1</v>
      </c>
      <c r="Q545" s="78" t="str">
        <f t="shared" si="50"/>
        <v>Stay Long</v>
      </c>
      <c r="R545" s="81">
        <f t="shared" si="46"/>
        <v>-2590</v>
      </c>
      <c r="S545" s="82">
        <f t="shared" si="51"/>
        <v>-54550.959999999992</v>
      </c>
      <c r="T545" s="50"/>
    </row>
    <row r="546" spans="2:20" x14ac:dyDescent="0.25">
      <c r="B546" s="11">
        <f>'Market Data'!B533</f>
        <v>20020130</v>
      </c>
      <c r="C546" s="2">
        <f>'Market Data'!C533</f>
        <v>6461.5</v>
      </c>
      <c r="D546" s="2">
        <f>'Market Data'!D533</f>
        <v>6506</v>
      </c>
      <c r="E546" s="2">
        <f>'Market Data'!E533</f>
        <v>6419.5</v>
      </c>
      <c r="F546" s="12">
        <f>'Market Data'!F533</f>
        <v>6505</v>
      </c>
      <c r="H546" s="58">
        <f t="shared" si="47"/>
        <v>529</v>
      </c>
      <c r="I546" s="97" t="s">
        <v>54</v>
      </c>
      <c r="J546" s="59" t="str">
        <f t="shared" si="48"/>
        <v>Long</v>
      </c>
      <c r="L546" s="74">
        <f t="shared" si="52"/>
        <v>1</v>
      </c>
      <c r="M546" s="75">
        <f t="shared" si="44"/>
        <v>0</v>
      </c>
      <c r="N546" s="76" t="str">
        <f t="shared" si="49"/>
        <v/>
      </c>
      <c r="O546" s="75"/>
      <c r="P546" s="77">
        <f t="shared" si="45"/>
        <v>1</v>
      </c>
      <c r="Q546" s="78" t="str">
        <f t="shared" si="50"/>
        <v>Stay Long</v>
      </c>
      <c r="R546" s="81">
        <f t="shared" si="46"/>
        <v>-262.5</v>
      </c>
      <c r="S546" s="82">
        <f t="shared" si="51"/>
        <v>-54813.459999999992</v>
      </c>
      <c r="T546" s="50"/>
    </row>
    <row r="547" spans="2:20" x14ac:dyDescent="0.25">
      <c r="B547" s="11">
        <f>'Market Data'!B534</f>
        <v>20020131</v>
      </c>
      <c r="C547" s="2">
        <f>'Market Data'!C534</f>
        <v>6541.5</v>
      </c>
      <c r="D547" s="2">
        <f>'Market Data'!D534</f>
        <v>6556.5</v>
      </c>
      <c r="E547" s="2">
        <f>'Market Data'!E534</f>
        <v>6489.5</v>
      </c>
      <c r="F547" s="12">
        <f>'Market Data'!F534</f>
        <v>6551</v>
      </c>
      <c r="H547" s="58">
        <f t="shared" si="47"/>
        <v>530</v>
      </c>
      <c r="I547" s="97" t="s">
        <v>54</v>
      </c>
      <c r="J547" s="59" t="str">
        <f t="shared" si="48"/>
        <v>Long</v>
      </c>
      <c r="L547" s="74">
        <f t="shared" si="52"/>
        <v>1</v>
      </c>
      <c r="M547" s="75">
        <f t="shared" si="44"/>
        <v>0</v>
      </c>
      <c r="N547" s="76" t="str">
        <f t="shared" si="49"/>
        <v/>
      </c>
      <c r="O547" s="75"/>
      <c r="P547" s="77">
        <f t="shared" si="45"/>
        <v>1</v>
      </c>
      <c r="Q547" s="78" t="str">
        <f t="shared" si="50"/>
        <v>Stay Long</v>
      </c>
      <c r="R547" s="81">
        <f t="shared" si="46"/>
        <v>1610</v>
      </c>
      <c r="S547" s="82">
        <f t="shared" si="51"/>
        <v>-53203.459999999992</v>
      </c>
      <c r="T547" s="50"/>
    </row>
    <row r="548" spans="2:20" x14ac:dyDescent="0.25">
      <c r="B548" s="11">
        <f>'Market Data'!B535</f>
        <v>20020201</v>
      </c>
      <c r="C548" s="2">
        <f>'Market Data'!C535</f>
        <v>6561.5</v>
      </c>
      <c r="D548" s="2">
        <f>'Market Data'!D535</f>
        <v>6602.5</v>
      </c>
      <c r="E548" s="2">
        <f>'Market Data'!E535</f>
        <v>6512.5</v>
      </c>
      <c r="F548" s="12">
        <f>'Market Data'!F535</f>
        <v>6534.5</v>
      </c>
      <c r="H548" s="58">
        <f t="shared" si="47"/>
        <v>531</v>
      </c>
      <c r="I548" s="97" t="s">
        <v>54</v>
      </c>
      <c r="J548" s="59" t="str">
        <f t="shared" si="48"/>
        <v>Long</v>
      </c>
      <c r="L548" s="74">
        <f t="shared" si="52"/>
        <v>1</v>
      </c>
      <c r="M548" s="75">
        <f t="shared" si="44"/>
        <v>0</v>
      </c>
      <c r="N548" s="76" t="str">
        <f t="shared" si="49"/>
        <v/>
      </c>
      <c r="O548" s="75"/>
      <c r="P548" s="77">
        <f t="shared" si="45"/>
        <v>1</v>
      </c>
      <c r="Q548" s="78" t="str">
        <f t="shared" si="50"/>
        <v>Stay Long</v>
      </c>
      <c r="R548" s="81">
        <f t="shared" si="46"/>
        <v>-577.5</v>
      </c>
      <c r="S548" s="82">
        <f t="shared" si="51"/>
        <v>-53780.959999999992</v>
      </c>
      <c r="T548" s="50"/>
    </row>
    <row r="549" spans="2:20" x14ac:dyDescent="0.25">
      <c r="B549" s="11">
        <f>'Market Data'!B536</f>
        <v>20020204</v>
      </c>
      <c r="C549" s="2">
        <f>'Market Data'!C536</f>
        <v>6531.5</v>
      </c>
      <c r="D549" s="2">
        <f>'Market Data'!D536</f>
        <v>6531.5</v>
      </c>
      <c r="E549" s="2">
        <f>'Market Data'!E536</f>
        <v>6425.5</v>
      </c>
      <c r="F549" s="12">
        <f>'Market Data'!F536</f>
        <v>6441.5</v>
      </c>
      <c r="H549" s="58">
        <f t="shared" si="47"/>
        <v>532</v>
      </c>
      <c r="I549" s="97" t="s">
        <v>54</v>
      </c>
      <c r="J549" s="59" t="str">
        <f t="shared" si="48"/>
        <v>Long</v>
      </c>
      <c r="L549" s="74">
        <f t="shared" si="52"/>
        <v>1</v>
      </c>
      <c r="M549" s="75">
        <f t="shared" si="44"/>
        <v>0</v>
      </c>
      <c r="N549" s="76" t="str">
        <f t="shared" si="49"/>
        <v/>
      </c>
      <c r="O549" s="75"/>
      <c r="P549" s="77">
        <f t="shared" si="45"/>
        <v>1</v>
      </c>
      <c r="Q549" s="78" t="str">
        <f t="shared" si="50"/>
        <v>Stay Long</v>
      </c>
      <c r="R549" s="81">
        <f t="shared" si="46"/>
        <v>-3255</v>
      </c>
      <c r="S549" s="82">
        <f t="shared" si="51"/>
        <v>-57035.959999999992</v>
      </c>
      <c r="T549" s="50"/>
    </row>
    <row r="550" spans="2:20" x14ac:dyDescent="0.25">
      <c r="B550" s="11">
        <f>'Market Data'!B537</f>
        <v>20020205</v>
      </c>
      <c r="C550" s="2">
        <f>'Market Data'!C537</f>
        <v>6382.5</v>
      </c>
      <c r="D550" s="2">
        <f>'Market Data'!D537</f>
        <v>6411</v>
      </c>
      <c r="E550" s="2">
        <f>'Market Data'!E537</f>
        <v>6306.5</v>
      </c>
      <c r="F550" s="12">
        <f>'Market Data'!F537</f>
        <v>6366</v>
      </c>
      <c r="H550" s="58">
        <f t="shared" si="47"/>
        <v>533</v>
      </c>
      <c r="I550" s="97" t="s">
        <v>54</v>
      </c>
      <c r="J550" s="59" t="str">
        <f t="shared" si="48"/>
        <v>Long</v>
      </c>
      <c r="L550" s="74">
        <f t="shared" si="52"/>
        <v>1</v>
      </c>
      <c r="M550" s="75">
        <f t="shared" si="44"/>
        <v>0</v>
      </c>
      <c r="N550" s="76" t="str">
        <f t="shared" si="49"/>
        <v/>
      </c>
      <c r="O550" s="75"/>
      <c r="P550" s="77">
        <f t="shared" si="45"/>
        <v>1</v>
      </c>
      <c r="Q550" s="78" t="str">
        <f t="shared" si="50"/>
        <v>Stay Long</v>
      </c>
      <c r="R550" s="81">
        <f t="shared" si="46"/>
        <v>-2642.5</v>
      </c>
      <c r="S550" s="82">
        <f t="shared" si="51"/>
        <v>-59678.459999999992</v>
      </c>
      <c r="T550" s="50"/>
    </row>
    <row r="551" spans="2:20" x14ac:dyDescent="0.25">
      <c r="B551" s="11">
        <f>'Market Data'!B538</f>
        <v>20020206</v>
      </c>
      <c r="C551" s="2">
        <f>'Market Data'!C538</f>
        <v>6354</v>
      </c>
      <c r="D551" s="2">
        <f>'Market Data'!D538</f>
        <v>6382.5</v>
      </c>
      <c r="E551" s="2">
        <f>'Market Data'!E538</f>
        <v>6211</v>
      </c>
      <c r="F551" s="12">
        <f>'Market Data'!F538</f>
        <v>6236.5</v>
      </c>
      <c r="H551" s="58">
        <f t="shared" si="47"/>
        <v>534</v>
      </c>
      <c r="I551" s="97" t="s">
        <v>54</v>
      </c>
      <c r="J551" s="59" t="str">
        <f t="shared" si="48"/>
        <v>Long</v>
      </c>
      <c r="L551" s="74">
        <f t="shared" si="52"/>
        <v>1</v>
      </c>
      <c r="M551" s="75">
        <f t="shared" si="44"/>
        <v>0</v>
      </c>
      <c r="N551" s="76" t="str">
        <f t="shared" si="49"/>
        <v/>
      </c>
      <c r="O551" s="75"/>
      <c r="P551" s="77">
        <f t="shared" si="45"/>
        <v>1</v>
      </c>
      <c r="Q551" s="78" t="str">
        <f t="shared" si="50"/>
        <v>Stay Long</v>
      </c>
      <c r="R551" s="81">
        <f t="shared" si="46"/>
        <v>-4532.5</v>
      </c>
      <c r="S551" s="82">
        <f t="shared" si="51"/>
        <v>-64210.959999999992</v>
      </c>
      <c r="T551" s="50"/>
    </row>
    <row r="552" spans="2:20" x14ac:dyDescent="0.25">
      <c r="B552" s="11">
        <f>'Market Data'!B539</f>
        <v>20020207</v>
      </c>
      <c r="C552" s="2">
        <f>'Market Data'!C539</f>
        <v>6216</v>
      </c>
      <c r="D552" s="2">
        <f>'Market Data'!D539</f>
        <v>6308.5</v>
      </c>
      <c r="E552" s="2">
        <f>'Market Data'!E539</f>
        <v>6160.5</v>
      </c>
      <c r="F552" s="12">
        <f>'Market Data'!F539</f>
        <v>6290.5</v>
      </c>
      <c r="H552" s="58">
        <f t="shared" si="47"/>
        <v>535</v>
      </c>
      <c r="I552" s="97" t="s">
        <v>54</v>
      </c>
      <c r="J552" s="59" t="str">
        <f t="shared" si="48"/>
        <v>Long</v>
      </c>
      <c r="L552" s="74">
        <f t="shared" si="52"/>
        <v>1</v>
      </c>
      <c r="M552" s="75">
        <f t="shared" si="44"/>
        <v>0</v>
      </c>
      <c r="N552" s="76" t="str">
        <f t="shared" si="49"/>
        <v/>
      </c>
      <c r="O552" s="75"/>
      <c r="P552" s="77">
        <f t="shared" si="45"/>
        <v>1</v>
      </c>
      <c r="Q552" s="78" t="str">
        <f t="shared" si="50"/>
        <v>Stay Long</v>
      </c>
      <c r="R552" s="81">
        <f t="shared" si="46"/>
        <v>1890</v>
      </c>
      <c r="S552" s="82">
        <f t="shared" si="51"/>
        <v>-62320.959999999992</v>
      </c>
      <c r="T552" s="50"/>
    </row>
    <row r="553" spans="2:20" x14ac:dyDescent="0.25">
      <c r="B553" s="11">
        <f>'Market Data'!B540</f>
        <v>20020208</v>
      </c>
      <c r="C553" s="2">
        <f>'Market Data'!C540</f>
        <v>6265</v>
      </c>
      <c r="D553" s="2">
        <f>'Market Data'!D540</f>
        <v>6326</v>
      </c>
      <c r="E553" s="2">
        <f>'Market Data'!E540</f>
        <v>6244</v>
      </c>
      <c r="F553" s="12">
        <f>'Market Data'!F540</f>
        <v>6245</v>
      </c>
      <c r="H553" s="58">
        <f t="shared" si="47"/>
        <v>536</v>
      </c>
      <c r="I553" s="97" t="s">
        <v>54</v>
      </c>
      <c r="J553" s="59" t="str">
        <f t="shared" si="48"/>
        <v>Long</v>
      </c>
      <c r="L553" s="74">
        <f t="shared" si="52"/>
        <v>1</v>
      </c>
      <c r="M553" s="75">
        <f t="shared" si="44"/>
        <v>0</v>
      </c>
      <c r="N553" s="76" t="str">
        <f t="shared" si="49"/>
        <v/>
      </c>
      <c r="O553" s="75"/>
      <c r="P553" s="77">
        <f t="shared" si="45"/>
        <v>1</v>
      </c>
      <c r="Q553" s="78" t="str">
        <f t="shared" si="50"/>
        <v>Stay Long</v>
      </c>
      <c r="R553" s="81">
        <f t="shared" si="46"/>
        <v>-1592.5</v>
      </c>
      <c r="S553" s="82">
        <f t="shared" si="51"/>
        <v>-63913.459999999992</v>
      </c>
      <c r="T553" s="50"/>
    </row>
    <row r="554" spans="2:20" x14ac:dyDescent="0.25">
      <c r="B554" s="11">
        <f>'Market Data'!B541</f>
        <v>20020211</v>
      </c>
      <c r="C554" s="2">
        <f>'Market Data'!C541</f>
        <v>6331.5</v>
      </c>
      <c r="D554" s="2">
        <f>'Market Data'!D541</f>
        <v>6380</v>
      </c>
      <c r="E554" s="2">
        <f>'Market Data'!E541</f>
        <v>6301.5</v>
      </c>
      <c r="F554" s="12">
        <f>'Market Data'!F541</f>
        <v>6378</v>
      </c>
      <c r="H554" s="58">
        <f t="shared" si="47"/>
        <v>537</v>
      </c>
      <c r="I554" s="97" t="s">
        <v>54</v>
      </c>
      <c r="J554" s="59" t="str">
        <f t="shared" si="48"/>
        <v>Long</v>
      </c>
      <c r="L554" s="74">
        <f t="shared" si="52"/>
        <v>1</v>
      </c>
      <c r="M554" s="75">
        <f t="shared" si="44"/>
        <v>0</v>
      </c>
      <c r="N554" s="76" t="str">
        <f t="shared" si="49"/>
        <v/>
      </c>
      <c r="O554" s="75"/>
      <c r="P554" s="77">
        <f t="shared" si="45"/>
        <v>1</v>
      </c>
      <c r="Q554" s="78" t="str">
        <f t="shared" si="50"/>
        <v>Stay Long</v>
      </c>
      <c r="R554" s="81">
        <f t="shared" si="46"/>
        <v>4655</v>
      </c>
      <c r="S554" s="82">
        <f t="shared" si="51"/>
        <v>-59258.459999999992</v>
      </c>
      <c r="T554" s="50"/>
    </row>
    <row r="555" spans="2:20" x14ac:dyDescent="0.25">
      <c r="B555" s="11">
        <f>'Market Data'!B542</f>
        <v>20020212</v>
      </c>
      <c r="C555" s="2">
        <f>'Market Data'!C542</f>
        <v>6391.5</v>
      </c>
      <c r="D555" s="2">
        <f>'Market Data'!D542</f>
        <v>6405</v>
      </c>
      <c r="E555" s="2">
        <f>'Market Data'!E542</f>
        <v>6288.5</v>
      </c>
      <c r="F555" s="12">
        <f>'Market Data'!F542</f>
        <v>6301</v>
      </c>
      <c r="H555" s="58">
        <f t="shared" si="47"/>
        <v>538</v>
      </c>
      <c r="I555" s="97" t="s">
        <v>54</v>
      </c>
      <c r="J555" s="59" t="str">
        <f t="shared" si="48"/>
        <v>Long</v>
      </c>
      <c r="L555" s="74">
        <f t="shared" si="52"/>
        <v>1</v>
      </c>
      <c r="M555" s="75">
        <f t="shared" si="44"/>
        <v>0</v>
      </c>
      <c r="N555" s="76" t="str">
        <f t="shared" si="49"/>
        <v/>
      </c>
      <c r="O555" s="75"/>
      <c r="P555" s="77">
        <f t="shared" si="45"/>
        <v>1</v>
      </c>
      <c r="Q555" s="78" t="str">
        <f t="shared" si="50"/>
        <v>Stay Long</v>
      </c>
      <c r="R555" s="81">
        <f t="shared" si="46"/>
        <v>-2695</v>
      </c>
      <c r="S555" s="82">
        <f t="shared" si="51"/>
        <v>-61953.459999999992</v>
      </c>
      <c r="T555" s="50"/>
    </row>
    <row r="556" spans="2:20" x14ac:dyDescent="0.25">
      <c r="B556" s="11">
        <f>'Market Data'!B543</f>
        <v>20020213</v>
      </c>
      <c r="C556" s="2">
        <f>'Market Data'!C543</f>
        <v>6341.5</v>
      </c>
      <c r="D556" s="2">
        <f>'Market Data'!D543</f>
        <v>6378.5</v>
      </c>
      <c r="E556" s="2">
        <f>'Market Data'!E543</f>
        <v>6262.5</v>
      </c>
      <c r="F556" s="12">
        <f>'Market Data'!F543</f>
        <v>6363.5</v>
      </c>
      <c r="H556" s="58">
        <f t="shared" si="47"/>
        <v>539</v>
      </c>
      <c r="I556" s="97" t="s">
        <v>54</v>
      </c>
      <c r="J556" s="59" t="str">
        <f t="shared" si="48"/>
        <v>Long</v>
      </c>
      <c r="L556" s="74">
        <f t="shared" si="52"/>
        <v>1</v>
      </c>
      <c r="M556" s="75">
        <f t="shared" si="44"/>
        <v>0</v>
      </c>
      <c r="N556" s="76" t="str">
        <f t="shared" si="49"/>
        <v/>
      </c>
      <c r="O556" s="75"/>
      <c r="P556" s="77">
        <f t="shared" si="45"/>
        <v>1</v>
      </c>
      <c r="Q556" s="78" t="str">
        <f t="shared" si="50"/>
        <v>Stay Long</v>
      </c>
      <c r="R556" s="81">
        <f t="shared" si="46"/>
        <v>2187.5</v>
      </c>
      <c r="S556" s="82">
        <f t="shared" si="51"/>
        <v>-59765.959999999992</v>
      </c>
      <c r="T556" s="50"/>
    </row>
    <row r="557" spans="2:20" x14ac:dyDescent="0.25">
      <c r="B557" s="11">
        <f>'Market Data'!B544</f>
        <v>20020214</v>
      </c>
      <c r="C557" s="2">
        <f>'Market Data'!C544</f>
        <v>6381.5</v>
      </c>
      <c r="D557" s="2">
        <f>'Market Data'!D544</f>
        <v>6423.5</v>
      </c>
      <c r="E557" s="2">
        <f>'Market Data'!E544</f>
        <v>6343</v>
      </c>
      <c r="F557" s="12">
        <f>'Market Data'!F544</f>
        <v>6398.5</v>
      </c>
      <c r="H557" s="58">
        <f t="shared" si="47"/>
        <v>540</v>
      </c>
      <c r="I557" s="97" t="s">
        <v>54</v>
      </c>
      <c r="J557" s="59" t="str">
        <f t="shared" si="48"/>
        <v>Long</v>
      </c>
      <c r="L557" s="74">
        <f t="shared" si="52"/>
        <v>1</v>
      </c>
      <c r="M557" s="75">
        <f t="shared" si="44"/>
        <v>0</v>
      </c>
      <c r="N557" s="76" t="str">
        <f t="shared" si="49"/>
        <v/>
      </c>
      <c r="O557" s="75"/>
      <c r="P557" s="77">
        <f t="shared" si="45"/>
        <v>1</v>
      </c>
      <c r="Q557" s="78" t="str">
        <f t="shared" si="50"/>
        <v>Stay Long</v>
      </c>
      <c r="R557" s="81">
        <f t="shared" si="46"/>
        <v>1225</v>
      </c>
      <c r="S557" s="82">
        <f t="shared" si="51"/>
        <v>-58540.959999999992</v>
      </c>
      <c r="T557" s="50"/>
    </row>
    <row r="558" spans="2:20" x14ac:dyDescent="0.25">
      <c r="B558" s="11">
        <f>'Market Data'!B545</f>
        <v>20020215</v>
      </c>
      <c r="C558" s="2">
        <f>'Market Data'!C545</f>
        <v>6391.5</v>
      </c>
      <c r="D558" s="2">
        <f>'Market Data'!D545</f>
        <v>6400</v>
      </c>
      <c r="E558" s="2">
        <f>'Market Data'!E545</f>
        <v>6279.5</v>
      </c>
      <c r="F558" s="12">
        <f>'Market Data'!F545</f>
        <v>6283</v>
      </c>
      <c r="H558" s="58">
        <f t="shared" si="47"/>
        <v>541</v>
      </c>
      <c r="I558" s="97" t="s">
        <v>54</v>
      </c>
      <c r="J558" s="59" t="str">
        <f t="shared" si="48"/>
        <v>Long</v>
      </c>
      <c r="L558" s="74">
        <f t="shared" si="52"/>
        <v>1</v>
      </c>
      <c r="M558" s="75">
        <f t="shared" si="44"/>
        <v>0</v>
      </c>
      <c r="N558" s="76" t="str">
        <f t="shared" si="49"/>
        <v/>
      </c>
      <c r="O558" s="75"/>
      <c r="P558" s="77">
        <f t="shared" si="45"/>
        <v>1</v>
      </c>
      <c r="Q558" s="78" t="str">
        <f t="shared" si="50"/>
        <v>Stay Long</v>
      </c>
      <c r="R558" s="81">
        <f t="shared" si="46"/>
        <v>-4042.5</v>
      </c>
      <c r="S558" s="82">
        <f t="shared" si="51"/>
        <v>-62583.459999999992</v>
      </c>
      <c r="T558" s="50"/>
    </row>
    <row r="559" spans="2:20" x14ac:dyDescent="0.25">
      <c r="B559" s="11">
        <f>'Market Data'!B546</f>
        <v>20020218</v>
      </c>
      <c r="C559" s="2">
        <f>'Market Data'!C546</f>
        <v>6289.5</v>
      </c>
      <c r="D559" s="2">
        <f>'Market Data'!D546</f>
        <v>6326.5</v>
      </c>
      <c r="E559" s="2">
        <f>'Market Data'!E546</f>
        <v>6267.5</v>
      </c>
      <c r="F559" s="12">
        <f>'Market Data'!F546</f>
        <v>6276.5</v>
      </c>
      <c r="H559" s="58">
        <f t="shared" si="47"/>
        <v>542</v>
      </c>
      <c r="I559" s="97" t="s">
        <v>54</v>
      </c>
      <c r="J559" s="59" t="str">
        <f t="shared" si="48"/>
        <v>Long</v>
      </c>
      <c r="L559" s="74">
        <f t="shared" si="52"/>
        <v>1</v>
      </c>
      <c r="M559" s="75">
        <f t="shared" si="44"/>
        <v>0</v>
      </c>
      <c r="N559" s="76" t="str">
        <f t="shared" si="49"/>
        <v/>
      </c>
      <c r="O559" s="75"/>
      <c r="P559" s="77">
        <f t="shared" si="45"/>
        <v>1</v>
      </c>
      <c r="Q559" s="78" t="str">
        <f t="shared" si="50"/>
        <v>Stay Long</v>
      </c>
      <c r="R559" s="81">
        <f t="shared" si="46"/>
        <v>-227.5</v>
      </c>
      <c r="S559" s="82">
        <f t="shared" si="51"/>
        <v>-62810.959999999992</v>
      </c>
      <c r="T559" s="50"/>
    </row>
    <row r="560" spans="2:20" x14ac:dyDescent="0.25">
      <c r="B560" s="11">
        <f>'Market Data'!B547</f>
        <v>20020219</v>
      </c>
      <c r="C560" s="2">
        <f>'Market Data'!C547</f>
        <v>6246.5</v>
      </c>
      <c r="D560" s="2">
        <f>'Market Data'!D547</f>
        <v>6255</v>
      </c>
      <c r="E560" s="2">
        <f>'Market Data'!E547</f>
        <v>6185.5</v>
      </c>
      <c r="F560" s="12">
        <f>'Market Data'!F547</f>
        <v>6203.5</v>
      </c>
      <c r="H560" s="58">
        <f t="shared" si="47"/>
        <v>543</v>
      </c>
      <c r="I560" s="97" t="s">
        <v>54</v>
      </c>
      <c r="J560" s="59" t="str">
        <f t="shared" si="48"/>
        <v>Long</v>
      </c>
      <c r="L560" s="74">
        <f t="shared" si="52"/>
        <v>1</v>
      </c>
      <c r="M560" s="75">
        <f t="shared" si="44"/>
        <v>0</v>
      </c>
      <c r="N560" s="76" t="str">
        <f t="shared" si="49"/>
        <v/>
      </c>
      <c r="O560" s="75"/>
      <c r="P560" s="77">
        <f t="shared" si="45"/>
        <v>1</v>
      </c>
      <c r="Q560" s="78" t="str">
        <f t="shared" si="50"/>
        <v>Stay Long</v>
      </c>
      <c r="R560" s="81">
        <f t="shared" si="46"/>
        <v>-2555</v>
      </c>
      <c r="S560" s="82">
        <f t="shared" si="51"/>
        <v>-65365.959999999992</v>
      </c>
      <c r="T560" s="50"/>
    </row>
    <row r="561" spans="2:20" x14ac:dyDescent="0.25">
      <c r="B561" s="11">
        <f>'Market Data'!B548</f>
        <v>20020220</v>
      </c>
      <c r="C561" s="2">
        <f>'Market Data'!C548</f>
        <v>6191.5</v>
      </c>
      <c r="D561" s="2">
        <f>'Market Data'!D548</f>
        <v>6233</v>
      </c>
      <c r="E561" s="2">
        <f>'Market Data'!E548</f>
        <v>6131.5</v>
      </c>
      <c r="F561" s="12">
        <f>'Market Data'!F548</f>
        <v>6211</v>
      </c>
      <c r="H561" s="58">
        <f t="shared" si="47"/>
        <v>544</v>
      </c>
      <c r="I561" s="97" t="s">
        <v>54</v>
      </c>
      <c r="J561" s="59" t="str">
        <f t="shared" si="48"/>
        <v>Long</v>
      </c>
      <c r="L561" s="74">
        <f t="shared" si="52"/>
        <v>1</v>
      </c>
      <c r="M561" s="75">
        <f t="shared" si="44"/>
        <v>0</v>
      </c>
      <c r="N561" s="76" t="str">
        <f t="shared" si="49"/>
        <v/>
      </c>
      <c r="O561" s="75"/>
      <c r="P561" s="77">
        <f t="shared" si="45"/>
        <v>1</v>
      </c>
      <c r="Q561" s="78" t="str">
        <f t="shared" si="50"/>
        <v>Stay Long</v>
      </c>
      <c r="R561" s="81">
        <f t="shared" si="46"/>
        <v>262.5</v>
      </c>
      <c r="S561" s="82">
        <f t="shared" si="51"/>
        <v>-65103.459999999992</v>
      </c>
      <c r="T561" s="50"/>
    </row>
    <row r="562" spans="2:20" x14ac:dyDescent="0.25">
      <c r="B562" s="11">
        <f>'Market Data'!B549</f>
        <v>20020221</v>
      </c>
      <c r="C562" s="2">
        <f>'Market Data'!C549</f>
        <v>6264</v>
      </c>
      <c r="D562" s="2">
        <f>'Market Data'!D549</f>
        <v>6295.5</v>
      </c>
      <c r="E562" s="2">
        <f>'Market Data'!E549</f>
        <v>6215.5</v>
      </c>
      <c r="F562" s="12">
        <f>'Market Data'!F549</f>
        <v>6256.5</v>
      </c>
      <c r="H562" s="58">
        <f t="shared" si="47"/>
        <v>545</v>
      </c>
      <c r="I562" s="97" t="s">
        <v>54</v>
      </c>
      <c r="J562" s="59" t="str">
        <f t="shared" si="48"/>
        <v>Long</v>
      </c>
      <c r="L562" s="74">
        <f t="shared" si="52"/>
        <v>1</v>
      </c>
      <c r="M562" s="75">
        <f t="shared" si="44"/>
        <v>0</v>
      </c>
      <c r="N562" s="76" t="str">
        <f t="shared" si="49"/>
        <v/>
      </c>
      <c r="O562" s="75"/>
      <c r="P562" s="77">
        <f t="shared" si="45"/>
        <v>1</v>
      </c>
      <c r="Q562" s="78" t="str">
        <f t="shared" si="50"/>
        <v>Stay Long</v>
      </c>
      <c r="R562" s="81">
        <f t="shared" si="46"/>
        <v>1592.5</v>
      </c>
      <c r="S562" s="82">
        <f t="shared" si="51"/>
        <v>-63510.959999999992</v>
      </c>
      <c r="T562" s="50"/>
    </row>
    <row r="563" spans="2:20" x14ac:dyDescent="0.25">
      <c r="B563" s="11">
        <f>'Market Data'!B550</f>
        <v>20020222</v>
      </c>
      <c r="C563" s="2">
        <f>'Market Data'!C550</f>
        <v>6196.5</v>
      </c>
      <c r="D563" s="2">
        <f>'Market Data'!D550</f>
        <v>6213</v>
      </c>
      <c r="E563" s="2">
        <f>'Market Data'!E550</f>
        <v>6157</v>
      </c>
      <c r="F563" s="12">
        <f>'Market Data'!F550</f>
        <v>6169.5</v>
      </c>
      <c r="H563" s="58">
        <f t="shared" si="47"/>
        <v>546</v>
      </c>
      <c r="I563" s="97" t="s">
        <v>54</v>
      </c>
      <c r="J563" s="59" t="str">
        <f t="shared" si="48"/>
        <v>Long</v>
      </c>
      <c r="L563" s="74">
        <f t="shared" si="52"/>
        <v>1</v>
      </c>
      <c r="M563" s="75">
        <f t="shared" si="44"/>
        <v>0</v>
      </c>
      <c r="N563" s="76" t="str">
        <f t="shared" si="49"/>
        <v/>
      </c>
      <c r="O563" s="75"/>
      <c r="P563" s="77">
        <f t="shared" si="45"/>
        <v>1</v>
      </c>
      <c r="Q563" s="78" t="str">
        <f t="shared" si="50"/>
        <v>Stay Long</v>
      </c>
      <c r="R563" s="81">
        <f t="shared" si="46"/>
        <v>-3045</v>
      </c>
      <c r="S563" s="82">
        <f t="shared" si="51"/>
        <v>-66555.959999999992</v>
      </c>
      <c r="T563" s="50"/>
    </row>
    <row r="564" spans="2:20" x14ac:dyDescent="0.25">
      <c r="B564" s="11">
        <f>'Market Data'!B551</f>
        <v>20020225</v>
      </c>
      <c r="C564" s="2">
        <f>'Market Data'!C551</f>
        <v>6202</v>
      </c>
      <c r="D564" s="2">
        <f>'Market Data'!D551</f>
        <v>6299</v>
      </c>
      <c r="E564" s="2">
        <f>'Market Data'!E551</f>
        <v>6153</v>
      </c>
      <c r="F564" s="12">
        <f>'Market Data'!F551</f>
        <v>6294</v>
      </c>
      <c r="H564" s="58">
        <f t="shared" si="47"/>
        <v>547</v>
      </c>
      <c r="I564" s="97" t="s">
        <v>54</v>
      </c>
      <c r="J564" s="59" t="str">
        <f t="shared" si="48"/>
        <v>Long</v>
      </c>
      <c r="L564" s="74">
        <f t="shared" si="52"/>
        <v>1</v>
      </c>
      <c r="M564" s="75">
        <f t="shared" si="44"/>
        <v>0</v>
      </c>
      <c r="N564" s="76" t="str">
        <f t="shared" si="49"/>
        <v/>
      </c>
      <c r="O564" s="75"/>
      <c r="P564" s="77">
        <f t="shared" si="45"/>
        <v>1</v>
      </c>
      <c r="Q564" s="78" t="str">
        <f t="shared" si="50"/>
        <v>Stay Long</v>
      </c>
      <c r="R564" s="81">
        <f t="shared" si="46"/>
        <v>4357.5</v>
      </c>
      <c r="S564" s="82">
        <f t="shared" si="51"/>
        <v>-62198.459999999992</v>
      </c>
      <c r="T564" s="50"/>
    </row>
    <row r="565" spans="2:20" x14ac:dyDescent="0.25">
      <c r="B565" s="11">
        <f>'Market Data'!B552</f>
        <v>20020226</v>
      </c>
      <c r="C565" s="2">
        <f>'Market Data'!C552</f>
        <v>6304.5</v>
      </c>
      <c r="D565" s="2">
        <f>'Market Data'!D552</f>
        <v>6362</v>
      </c>
      <c r="E565" s="2">
        <f>'Market Data'!E552</f>
        <v>6285</v>
      </c>
      <c r="F565" s="12">
        <f>'Market Data'!F552</f>
        <v>6327</v>
      </c>
      <c r="H565" s="58">
        <f t="shared" si="47"/>
        <v>548</v>
      </c>
      <c r="I565" s="97" t="s">
        <v>54</v>
      </c>
      <c r="J565" s="59" t="str">
        <f t="shared" si="48"/>
        <v>Long</v>
      </c>
      <c r="L565" s="74">
        <f t="shared" si="52"/>
        <v>1</v>
      </c>
      <c r="M565" s="75">
        <f t="shared" si="44"/>
        <v>0</v>
      </c>
      <c r="N565" s="76" t="str">
        <f t="shared" si="49"/>
        <v/>
      </c>
      <c r="O565" s="75"/>
      <c r="P565" s="77">
        <f t="shared" si="45"/>
        <v>1</v>
      </c>
      <c r="Q565" s="78" t="str">
        <f t="shared" si="50"/>
        <v>Stay Long</v>
      </c>
      <c r="R565" s="81">
        <f t="shared" si="46"/>
        <v>1155</v>
      </c>
      <c r="S565" s="82">
        <f t="shared" si="51"/>
        <v>-61043.459999999992</v>
      </c>
      <c r="T565" s="50"/>
    </row>
    <row r="566" spans="2:20" x14ac:dyDescent="0.25">
      <c r="B566" s="11">
        <f>'Market Data'!B553</f>
        <v>20020227</v>
      </c>
      <c r="C566" s="2">
        <f>'Market Data'!C553</f>
        <v>6352.5</v>
      </c>
      <c r="D566" s="2">
        <f>'Market Data'!D553</f>
        <v>6433.5</v>
      </c>
      <c r="E566" s="2">
        <f>'Market Data'!E553</f>
        <v>6349</v>
      </c>
      <c r="F566" s="12">
        <f>'Market Data'!F553</f>
        <v>6382.5</v>
      </c>
      <c r="H566" s="58">
        <f t="shared" si="47"/>
        <v>549</v>
      </c>
      <c r="I566" s="97" t="s">
        <v>54</v>
      </c>
      <c r="J566" s="59" t="str">
        <f t="shared" si="48"/>
        <v>Long</v>
      </c>
      <c r="L566" s="74">
        <f t="shared" si="52"/>
        <v>1</v>
      </c>
      <c r="M566" s="75">
        <f t="shared" si="44"/>
        <v>0</v>
      </c>
      <c r="N566" s="76" t="str">
        <f t="shared" si="49"/>
        <v/>
      </c>
      <c r="O566" s="75"/>
      <c r="P566" s="77">
        <f t="shared" si="45"/>
        <v>1</v>
      </c>
      <c r="Q566" s="78" t="str">
        <f t="shared" si="50"/>
        <v>Stay Long</v>
      </c>
      <c r="R566" s="81">
        <f t="shared" si="46"/>
        <v>1942.5</v>
      </c>
      <c r="S566" s="82">
        <f t="shared" si="51"/>
        <v>-59100.959999999992</v>
      </c>
      <c r="T566" s="50"/>
    </row>
    <row r="567" spans="2:20" x14ac:dyDescent="0.25">
      <c r="B567" s="11">
        <f>'Market Data'!B554</f>
        <v>20020228</v>
      </c>
      <c r="C567" s="2">
        <f>'Market Data'!C554</f>
        <v>6365.5</v>
      </c>
      <c r="D567" s="2">
        <f>'Market Data'!D554</f>
        <v>6498.5</v>
      </c>
      <c r="E567" s="2">
        <f>'Market Data'!E554</f>
        <v>6348</v>
      </c>
      <c r="F567" s="12">
        <f>'Market Data'!F554</f>
        <v>6476.5</v>
      </c>
      <c r="H567" s="58">
        <f t="shared" si="47"/>
        <v>550</v>
      </c>
      <c r="I567" s="97" t="s">
        <v>54</v>
      </c>
      <c r="J567" s="59" t="str">
        <f t="shared" si="48"/>
        <v>Long</v>
      </c>
      <c r="L567" s="74">
        <f t="shared" si="52"/>
        <v>1</v>
      </c>
      <c r="M567" s="75">
        <f t="shared" si="44"/>
        <v>0</v>
      </c>
      <c r="N567" s="76" t="str">
        <f t="shared" si="49"/>
        <v/>
      </c>
      <c r="O567" s="75"/>
      <c r="P567" s="77">
        <f t="shared" si="45"/>
        <v>1</v>
      </c>
      <c r="Q567" s="78" t="str">
        <f t="shared" si="50"/>
        <v>Stay Long</v>
      </c>
      <c r="R567" s="81">
        <f t="shared" si="46"/>
        <v>3290</v>
      </c>
      <c r="S567" s="82">
        <f t="shared" si="51"/>
        <v>-55810.959999999992</v>
      </c>
      <c r="T567" s="50"/>
    </row>
    <row r="568" spans="2:20" x14ac:dyDescent="0.25">
      <c r="B568" s="11">
        <f>'Market Data'!B555</f>
        <v>20020301</v>
      </c>
      <c r="C568" s="2">
        <f>'Market Data'!C555</f>
        <v>6436.5</v>
      </c>
      <c r="D568" s="2">
        <f>'Market Data'!D555</f>
        <v>6541</v>
      </c>
      <c r="E568" s="2">
        <f>'Market Data'!E555</f>
        <v>6432</v>
      </c>
      <c r="F568" s="12">
        <f>'Market Data'!F555</f>
        <v>6536.5</v>
      </c>
      <c r="H568" s="58">
        <f t="shared" si="47"/>
        <v>551</v>
      </c>
      <c r="I568" s="97" t="s">
        <v>54</v>
      </c>
      <c r="J568" s="59" t="str">
        <f t="shared" si="48"/>
        <v>Long</v>
      </c>
      <c r="L568" s="74">
        <f t="shared" si="52"/>
        <v>1</v>
      </c>
      <c r="M568" s="75">
        <f t="shared" si="44"/>
        <v>0</v>
      </c>
      <c r="N568" s="76" t="str">
        <f t="shared" si="49"/>
        <v/>
      </c>
      <c r="O568" s="75"/>
      <c r="P568" s="77">
        <f t="shared" si="45"/>
        <v>1</v>
      </c>
      <c r="Q568" s="78" t="str">
        <f t="shared" si="50"/>
        <v>Stay Long</v>
      </c>
      <c r="R568" s="81">
        <f t="shared" si="46"/>
        <v>2100</v>
      </c>
      <c r="S568" s="82">
        <f t="shared" si="51"/>
        <v>-53710.959999999992</v>
      </c>
      <c r="T568" s="50"/>
    </row>
    <row r="569" spans="2:20" x14ac:dyDescent="0.25">
      <c r="B569" s="11">
        <f>'Market Data'!B556</f>
        <v>20020304</v>
      </c>
      <c r="C569" s="2">
        <f>'Market Data'!C556</f>
        <v>6587</v>
      </c>
      <c r="D569" s="2">
        <f>'Market Data'!D556</f>
        <v>6688.5</v>
      </c>
      <c r="E569" s="2">
        <f>'Market Data'!E556</f>
        <v>6582.5</v>
      </c>
      <c r="F569" s="12">
        <f>'Market Data'!F556</f>
        <v>6661.5</v>
      </c>
      <c r="H569" s="58">
        <f t="shared" si="47"/>
        <v>552</v>
      </c>
      <c r="I569" s="97" t="s">
        <v>54</v>
      </c>
      <c r="J569" s="59" t="str">
        <f t="shared" si="48"/>
        <v>Long</v>
      </c>
      <c r="L569" s="74">
        <f t="shared" si="52"/>
        <v>1</v>
      </c>
      <c r="M569" s="75">
        <f t="shared" si="44"/>
        <v>0</v>
      </c>
      <c r="N569" s="76" t="str">
        <f t="shared" si="49"/>
        <v/>
      </c>
      <c r="O569" s="75"/>
      <c r="P569" s="77">
        <f t="shared" si="45"/>
        <v>1</v>
      </c>
      <c r="Q569" s="78" t="str">
        <f t="shared" si="50"/>
        <v>Stay Long</v>
      </c>
      <c r="R569" s="81">
        <f t="shared" si="46"/>
        <v>4375</v>
      </c>
      <c r="S569" s="82">
        <f t="shared" si="51"/>
        <v>-49335.959999999992</v>
      </c>
      <c r="T569" s="50"/>
    </row>
    <row r="570" spans="2:20" x14ac:dyDescent="0.25">
      <c r="B570" s="11">
        <f>'Market Data'!B557</f>
        <v>20020305</v>
      </c>
      <c r="C570" s="2">
        <f>'Market Data'!C557</f>
        <v>6667.5</v>
      </c>
      <c r="D570" s="2">
        <f>'Market Data'!D557</f>
        <v>6707.5</v>
      </c>
      <c r="E570" s="2">
        <f>'Market Data'!E557</f>
        <v>6629.5</v>
      </c>
      <c r="F570" s="12">
        <f>'Market Data'!F557</f>
        <v>6645.5</v>
      </c>
      <c r="H570" s="58">
        <f t="shared" si="47"/>
        <v>553</v>
      </c>
      <c r="I570" s="97" t="s">
        <v>54</v>
      </c>
      <c r="J570" s="59" t="str">
        <f t="shared" si="48"/>
        <v>Long</v>
      </c>
      <c r="L570" s="74">
        <f t="shared" si="52"/>
        <v>1</v>
      </c>
      <c r="M570" s="75">
        <f t="shared" si="44"/>
        <v>0</v>
      </c>
      <c r="N570" s="76" t="str">
        <f t="shared" si="49"/>
        <v/>
      </c>
      <c r="O570" s="75"/>
      <c r="P570" s="77">
        <f t="shared" si="45"/>
        <v>1</v>
      </c>
      <c r="Q570" s="78" t="str">
        <f t="shared" si="50"/>
        <v>Stay Long</v>
      </c>
      <c r="R570" s="81">
        <f t="shared" si="46"/>
        <v>-560</v>
      </c>
      <c r="S570" s="82">
        <f t="shared" si="51"/>
        <v>-49895.959999999992</v>
      </c>
      <c r="T570" s="50"/>
    </row>
    <row r="571" spans="2:20" x14ac:dyDescent="0.25">
      <c r="B571" s="11">
        <f>'Market Data'!B558</f>
        <v>20020306</v>
      </c>
      <c r="C571" s="2">
        <f>'Market Data'!C558</f>
        <v>6643</v>
      </c>
      <c r="D571" s="2">
        <f>'Market Data'!D558</f>
        <v>6720.5</v>
      </c>
      <c r="E571" s="2">
        <f>'Market Data'!E558</f>
        <v>6618.5</v>
      </c>
      <c r="F571" s="12">
        <f>'Market Data'!F558</f>
        <v>6712.5</v>
      </c>
      <c r="H571" s="58">
        <f t="shared" si="47"/>
        <v>554</v>
      </c>
      <c r="I571" s="97" t="s">
        <v>54</v>
      </c>
      <c r="J571" s="59" t="str">
        <f t="shared" si="48"/>
        <v>Long</v>
      </c>
      <c r="L571" s="74">
        <f t="shared" si="52"/>
        <v>1</v>
      </c>
      <c r="M571" s="75">
        <f t="shared" si="44"/>
        <v>0</v>
      </c>
      <c r="N571" s="76" t="str">
        <f t="shared" si="49"/>
        <v/>
      </c>
      <c r="O571" s="75"/>
      <c r="P571" s="77">
        <f t="shared" si="45"/>
        <v>1</v>
      </c>
      <c r="Q571" s="78" t="str">
        <f t="shared" si="50"/>
        <v>Stay Long</v>
      </c>
      <c r="R571" s="81">
        <f t="shared" si="46"/>
        <v>2345</v>
      </c>
      <c r="S571" s="82">
        <f t="shared" si="51"/>
        <v>-47550.959999999992</v>
      </c>
      <c r="T571" s="50"/>
    </row>
    <row r="572" spans="2:20" x14ac:dyDescent="0.25">
      <c r="B572" s="11">
        <f>'Market Data'!B559</f>
        <v>20020307</v>
      </c>
      <c r="C572" s="2">
        <f>'Market Data'!C559</f>
        <v>6752.5</v>
      </c>
      <c r="D572" s="2">
        <f>'Market Data'!D559</f>
        <v>6790.5</v>
      </c>
      <c r="E572" s="2">
        <f>'Market Data'!E559</f>
        <v>6685</v>
      </c>
      <c r="F572" s="12">
        <f>'Market Data'!F559</f>
        <v>6698.5</v>
      </c>
      <c r="H572" s="58">
        <f t="shared" si="47"/>
        <v>555</v>
      </c>
      <c r="I572" s="97" t="s">
        <v>54</v>
      </c>
      <c r="J572" s="59" t="str">
        <f t="shared" si="48"/>
        <v>Long</v>
      </c>
      <c r="L572" s="74">
        <f t="shared" si="52"/>
        <v>1</v>
      </c>
      <c r="M572" s="75">
        <f t="shared" si="44"/>
        <v>0</v>
      </c>
      <c r="N572" s="76" t="str">
        <f t="shared" si="49"/>
        <v/>
      </c>
      <c r="O572" s="75"/>
      <c r="P572" s="77">
        <f t="shared" si="45"/>
        <v>1</v>
      </c>
      <c r="Q572" s="78" t="str">
        <f t="shared" si="50"/>
        <v>Stay Long</v>
      </c>
      <c r="R572" s="81">
        <f t="shared" si="46"/>
        <v>-490</v>
      </c>
      <c r="S572" s="82">
        <f t="shared" si="51"/>
        <v>-48040.959999999992</v>
      </c>
      <c r="T572" s="50"/>
    </row>
    <row r="573" spans="2:20" x14ac:dyDescent="0.25">
      <c r="B573" s="11">
        <f>'Market Data'!B560</f>
        <v>20020308</v>
      </c>
      <c r="C573" s="2">
        <f>'Market Data'!C560</f>
        <v>6726.5</v>
      </c>
      <c r="D573" s="2">
        <f>'Market Data'!D560</f>
        <v>6797.5</v>
      </c>
      <c r="E573" s="2">
        <f>'Market Data'!E560</f>
        <v>6709</v>
      </c>
      <c r="F573" s="12">
        <f>'Market Data'!F560</f>
        <v>6772.5</v>
      </c>
      <c r="H573" s="58">
        <f t="shared" si="47"/>
        <v>556</v>
      </c>
      <c r="I573" s="97" t="s">
        <v>54</v>
      </c>
      <c r="J573" s="59" t="str">
        <f t="shared" si="48"/>
        <v>Long</v>
      </c>
      <c r="L573" s="74">
        <f t="shared" si="52"/>
        <v>1</v>
      </c>
      <c r="M573" s="75">
        <f t="shared" si="44"/>
        <v>0</v>
      </c>
      <c r="N573" s="76" t="str">
        <f t="shared" si="49"/>
        <v/>
      </c>
      <c r="O573" s="75"/>
      <c r="P573" s="77">
        <f t="shared" si="45"/>
        <v>1</v>
      </c>
      <c r="Q573" s="78" t="str">
        <f t="shared" si="50"/>
        <v>Stay Long</v>
      </c>
      <c r="R573" s="81">
        <f t="shared" si="46"/>
        <v>2590</v>
      </c>
      <c r="S573" s="82">
        <f t="shared" si="51"/>
        <v>-45450.959999999992</v>
      </c>
      <c r="T573" s="50"/>
    </row>
    <row r="574" spans="2:20" x14ac:dyDescent="0.25">
      <c r="B574" s="11">
        <f>'Market Data'!B561</f>
        <v>20020311</v>
      </c>
      <c r="C574" s="2">
        <f>'Market Data'!C561</f>
        <v>6754.5</v>
      </c>
      <c r="D574" s="2">
        <f>'Market Data'!D561</f>
        <v>6820.5</v>
      </c>
      <c r="E574" s="2">
        <f>'Market Data'!E561</f>
        <v>6718</v>
      </c>
      <c r="F574" s="12">
        <f>'Market Data'!F561</f>
        <v>6779.5</v>
      </c>
      <c r="H574" s="58">
        <f t="shared" si="47"/>
        <v>557</v>
      </c>
      <c r="I574" s="97" t="s">
        <v>54</v>
      </c>
      <c r="J574" s="59" t="str">
        <f t="shared" si="48"/>
        <v>Long</v>
      </c>
      <c r="L574" s="74">
        <f t="shared" si="52"/>
        <v>1</v>
      </c>
      <c r="M574" s="75">
        <f t="shared" si="44"/>
        <v>0</v>
      </c>
      <c r="N574" s="76" t="str">
        <f t="shared" si="49"/>
        <v/>
      </c>
      <c r="O574" s="75"/>
      <c r="P574" s="77">
        <f t="shared" si="45"/>
        <v>1</v>
      </c>
      <c r="Q574" s="78" t="str">
        <f t="shared" si="50"/>
        <v>Stay Long</v>
      </c>
      <c r="R574" s="81">
        <f t="shared" si="46"/>
        <v>245</v>
      </c>
      <c r="S574" s="82">
        <f t="shared" si="51"/>
        <v>-45205.959999999992</v>
      </c>
      <c r="T574" s="50"/>
    </row>
    <row r="575" spans="2:20" x14ac:dyDescent="0.25">
      <c r="B575" s="11">
        <f>'Market Data'!B562</f>
        <v>20020312</v>
      </c>
      <c r="C575" s="2">
        <f>'Market Data'!C562</f>
        <v>6750.5</v>
      </c>
      <c r="D575" s="2">
        <f>'Market Data'!D562</f>
        <v>6752.5</v>
      </c>
      <c r="E575" s="2">
        <f>'Market Data'!E562</f>
        <v>6663</v>
      </c>
      <c r="F575" s="12">
        <f>'Market Data'!F562</f>
        <v>6710.5</v>
      </c>
      <c r="H575" s="58">
        <f t="shared" si="47"/>
        <v>558</v>
      </c>
      <c r="I575" s="97" t="s">
        <v>54</v>
      </c>
      <c r="J575" s="59" t="str">
        <f t="shared" si="48"/>
        <v>Long</v>
      </c>
      <c r="L575" s="74">
        <f t="shared" si="52"/>
        <v>1</v>
      </c>
      <c r="M575" s="75">
        <f t="shared" si="44"/>
        <v>0</v>
      </c>
      <c r="N575" s="76" t="str">
        <f t="shared" si="49"/>
        <v/>
      </c>
      <c r="O575" s="75"/>
      <c r="P575" s="77">
        <f t="shared" si="45"/>
        <v>1</v>
      </c>
      <c r="Q575" s="78" t="str">
        <f t="shared" si="50"/>
        <v>Stay Long</v>
      </c>
      <c r="R575" s="81">
        <f t="shared" si="46"/>
        <v>-2415</v>
      </c>
      <c r="S575" s="82">
        <f t="shared" si="51"/>
        <v>-47620.959999999992</v>
      </c>
      <c r="T575" s="50"/>
    </row>
    <row r="576" spans="2:20" x14ac:dyDescent="0.25">
      <c r="B576" s="11">
        <f>'Market Data'!B563</f>
        <v>20020313</v>
      </c>
      <c r="C576" s="2">
        <f>'Market Data'!C563</f>
        <v>6696.5</v>
      </c>
      <c r="D576" s="2">
        <f>'Market Data'!D563</f>
        <v>6757</v>
      </c>
      <c r="E576" s="2">
        <f>'Market Data'!E563</f>
        <v>6652.5</v>
      </c>
      <c r="F576" s="12">
        <f>'Market Data'!F563</f>
        <v>6652.5</v>
      </c>
      <c r="H576" s="58">
        <f t="shared" si="47"/>
        <v>559</v>
      </c>
      <c r="I576" s="97" t="s">
        <v>54</v>
      </c>
      <c r="J576" s="59" t="str">
        <f t="shared" si="48"/>
        <v>Long</v>
      </c>
      <c r="L576" s="74">
        <f t="shared" si="52"/>
        <v>1</v>
      </c>
      <c r="M576" s="75">
        <f t="shared" si="44"/>
        <v>0</v>
      </c>
      <c r="N576" s="76" t="str">
        <f t="shared" si="49"/>
        <v/>
      </c>
      <c r="O576" s="75"/>
      <c r="P576" s="77">
        <f t="shared" si="45"/>
        <v>1</v>
      </c>
      <c r="Q576" s="78" t="str">
        <f t="shared" si="50"/>
        <v>Stay Long</v>
      </c>
      <c r="R576" s="81">
        <f t="shared" si="46"/>
        <v>-2030</v>
      </c>
      <c r="S576" s="82">
        <f t="shared" si="51"/>
        <v>-49650.959999999992</v>
      </c>
      <c r="T576" s="50"/>
    </row>
    <row r="577" spans="2:20" x14ac:dyDescent="0.25">
      <c r="B577" s="11">
        <f>'Market Data'!B564</f>
        <v>20020314</v>
      </c>
      <c r="C577" s="2">
        <f>'Market Data'!C564</f>
        <v>6663.5</v>
      </c>
      <c r="D577" s="2">
        <f>'Market Data'!D564</f>
        <v>6709.5</v>
      </c>
      <c r="E577" s="2">
        <f>'Market Data'!E564</f>
        <v>6651</v>
      </c>
      <c r="F577" s="12">
        <f>'Market Data'!F564</f>
        <v>6702</v>
      </c>
      <c r="H577" s="58">
        <f t="shared" si="47"/>
        <v>560</v>
      </c>
      <c r="I577" s="97" t="s">
        <v>54</v>
      </c>
      <c r="J577" s="59" t="str">
        <f t="shared" si="48"/>
        <v>Long</v>
      </c>
      <c r="L577" s="74">
        <f t="shared" si="52"/>
        <v>1</v>
      </c>
      <c r="M577" s="75">
        <f t="shared" si="44"/>
        <v>0</v>
      </c>
      <c r="N577" s="76" t="str">
        <f t="shared" si="49"/>
        <v/>
      </c>
      <c r="O577" s="75"/>
      <c r="P577" s="77">
        <f t="shared" si="45"/>
        <v>1</v>
      </c>
      <c r="Q577" s="78" t="str">
        <f t="shared" si="50"/>
        <v>Stay Long</v>
      </c>
      <c r="R577" s="81">
        <f t="shared" si="46"/>
        <v>1732.5</v>
      </c>
      <c r="S577" s="82">
        <f t="shared" si="51"/>
        <v>-47918.459999999992</v>
      </c>
      <c r="T577" s="50"/>
    </row>
    <row r="578" spans="2:20" x14ac:dyDescent="0.25">
      <c r="B578" s="11">
        <f>'Market Data'!B565</f>
        <v>20020315</v>
      </c>
      <c r="C578" s="2">
        <f>'Market Data'!C565</f>
        <v>6691.5</v>
      </c>
      <c r="D578" s="2">
        <f>'Market Data'!D565</f>
        <v>6814</v>
      </c>
      <c r="E578" s="2">
        <f>'Market Data'!E565</f>
        <v>6666.5</v>
      </c>
      <c r="F578" s="12">
        <f>'Market Data'!F565</f>
        <v>6803.5</v>
      </c>
      <c r="H578" s="58">
        <f t="shared" si="47"/>
        <v>561</v>
      </c>
      <c r="I578" s="97" t="s">
        <v>54</v>
      </c>
      <c r="J578" s="59" t="str">
        <f t="shared" si="48"/>
        <v>Long</v>
      </c>
      <c r="L578" s="74">
        <f t="shared" si="52"/>
        <v>1</v>
      </c>
      <c r="M578" s="75">
        <f t="shared" si="44"/>
        <v>0</v>
      </c>
      <c r="N578" s="76" t="str">
        <f t="shared" si="49"/>
        <v/>
      </c>
      <c r="O578" s="75"/>
      <c r="P578" s="77">
        <f t="shared" si="45"/>
        <v>1</v>
      </c>
      <c r="Q578" s="78" t="str">
        <f t="shared" si="50"/>
        <v>Stay Long</v>
      </c>
      <c r="R578" s="81">
        <f t="shared" si="46"/>
        <v>3552.5</v>
      </c>
      <c r="S578" s="82">
        <f t="shared" si="51"/>
        <v>-44365.959999999992</v>
      </c>
      <c r="T578" s="50"/>
    </row>
    <row r="579" spans="2:20" x14ac:dyDescent="0.25">
      <c r="B579" s="11">
        <f>'Market Data'!B566</f>
        <v>20020318</v>
      </c>
      <c r="C579" s="2">
        <f>'Market Data'!C566</f>
        <v>6806.5</v>
      </c>
      <c r="D579" s="2">
        <f>'Market Data'!D566</f>
        <v>6884</v>
      </c>
      <c r="E579" s="2">
        <f>'Market Data'!E566</f>
        <v>6802.5</v>
      </c>
      <c r="F579" s="12">
        <f>'Market Data'!F566</f>
        <v>6839</v>
      </c>
      <c r="H579" s="58">
        <f t="shared" si="47"/>
        <v>562</v>
      </c>
      <c r="I579" s="97" t="s">
        <v>54</v>
      </c>
      <c r="J579" s="59" t="str">
        <f t="shared" si="48"/>
        <v>Long</v>
      </c>
      <c r="L579" s="74">
        <f t="shared" si="52"/>
        <v>1</v>
      </c>
      <c r="M579" s="75">
        <f t="shared" si="44"/>
        <v>0</v>
      </c>
      <c r="N579" s="76" t="str">
        <f t="shared" si="49"/>
        <v/>
      </c>
      <c r="O579" s="75"/>
      <c r="P579" s="77">
        <f t="shared" si="45"/>
        <v>1</v>
      </c>
      <c r="Q579" s="78" t="str">
        <f t="shared" si="50"/>
        <v>Stay Long</v>
      </c>
      <c r="R579" s="81">
        <f t="shared" si="46"/>
        <v>1242.5</v>
      </c>
      <c r="S579" s="82">
        <f t="shared" si="51"/>
        <v>-43123.459999999992</v>
      </c>
      <c r="T579" s="50"/>
    </row>
    <row r="580" spans="2:20" x14ac:dyDescent="0.25">
      <c r="B580" s="11">
        <f>'Market Data'!B567</f>
        <v>20020319</v>
      </c>
      <c r="C580" s="2">
        <f>'Market Data'!C567</f>
        <v>6844.5</v>
      </c>
      <c r="D580" s="2">
        <f>'Market Data'!D567</f>
        <v>6886.5</v>
      </c>
      <c r="E580" s="2">
        <f>'Market Data'!E567</f>
        <v>6829.5</v>
      </c>
      <c r="F580" s="12">
        <f>'Market Data'!F567</f>
        <v>6881</v>
      </c>
      <c r="H580" s="58">
        <f t="shared" si="47"/>
        <v>563</v>
      </c>
      <c r="I580" s="97" t="s">
        <v>54</v>
      </c>
      <c r="J580" s="59" t="str">
        <f t="shared" si="48"/>
        <v>Long</v>
      </c>
      <c r="L580" s="74">
        <f t="shared" si="52"/>
        <v>1</v>
      </c>
      <c r="M580" s="75">
        <f t="shared" si="44"/>
        <v>0</v>
      </c>
      <c r="N580" s="76" t="str">
        <f t="shared" si="49"/>
        <v/>
      </c>
      <c r="O580" s="75"/>
      <c r="P580" s="77">
        <f t="shared" si="45"/>
        <v>1</v>
      </c>
      <c r="Q580" s="78" t="str">
        <f t="shared" si="50"/>
        <v>Stay Long</v>
      </c>
      <c r="R580" s="81">
        <f t="shared" si="46"/>
        <v>1470</v>
      </c>
      <c r="S580" s="82">
        <f t="shared" si="51"/>
        <v>-41653.459999999992</v>
      </c>
      <c r="T580" s="50"/>
    </row>
    <row r="581" spans="2:20" x14ac:dyDescent="0.25">
      <c r="B581" s="11">
        <f>'Market Data'!B568</f>
        <v>20020320</v>
      </c>
      <c r="C581" s="2">
        <f>'Market Data'!C568</f>
        <v>6854.5</v>
      </c>
      <c r="D581" s="2">
        <f>'Market Data'!D568</f>
        <v>6861</v>
      </c>
      <c r="E581" s="2">
        <f>'Market Data'!E568</f>
        <v>6768.5</v>
      </c>
      <c r="F581" s="12">
        <f>'Market Data'!F568</f>
        <v>6778</v>
      </c>
      <c r="H581" s="58">
        <f t="shared" si="47"/>
        <v>564</v>
      </c>
      <c r="I581" s="97" t="s">
        <v>54</v>
      </c>
      <c r="J581" s="59" t="str">
        <f t="shared" si="48"/>
        <v>Long</v>
      </c>
      <c r="L581" s="74">
        <f t="shared" si="52"/>
        <v>1</v>
      </c>
      <c r="M581" s="75">
        <f t="shared" si="44"/>
        <v>0</v>
      </c>
      <c r="N581" s="76" t="str">
        <f t="shared" si="49"/>
        <v/>
      </c>
      <c r="O581" s="75"/>
      <c r="P581" s="77">
        <f t="shared" si="45"/>
        <v>1</v>
      </c>
      <c r="Q581" s="78" t="str">
        <f t="shared" si="50"/>
        <v>Stay Long</v>
      </c>
      <c r="R581" s="81">
        <f t="shared" si="46"/>
        <v>-3605</v>
      </c>
      <c r="S581" s="82">
        <f t="shared" si="51"/>
        <v>-45258.459999999992</v>
      </c>
      <c r="T581" s="50"/>
    </row>
    <row r="582" spans="2:20" x14ac:dyDescent="0.25">
      <c r="B582" s="11">
        <f>'Market Data'!B569</f>
        <v>20020321</v>
      </c>
      <c r="C582" s="2">
        <f>'Market Data'!C569</f>
        <v>6756.5</v>
      </c>
      <c r="D582" s="2">
        <f>'Market Data'!D569</f>
        <v>6802.5</v>
      </c>
      <c r="E582" s="2">
        <f>'Market Data'!E569</f>
        <v>6723.5</v>
      </c>
      <c r="F582" s="12">
        <f>'Market Data'!F569</f>
        <v>6770</v>
      </c>
      <c r="H582" s="58">
        <f t="shared" si="47"/>
        <v>565</v>
      </c>
      <c r="I582" s="97" t="s">
        <v>54</v>
      </c>
      <c r="J582" s="59" t="str">
        <f t="shared" si="48"/>
        <v>Long</v>
      </c>
      <c r="L582" s="74">
        <f t="shared" si="52"/>
        <v>1</v>
      </c>
      <c r="M582" s="75">
        <f t="shared" si="44"/>
        <v>0</v>
      </c>
      <c r="N582" s="76" t="str">
        <f t="shared" si="49"/>
        <v/>
      </c>
      <c r="O582" s="75"/>
      <c r="P582" s="77">
        <f t="shared" si="45"/>
        <v>1</v>
      </c>
      <c r="Q582" s="78" t="str">
        <f t="shared" si="50"/>
        <v>Stay Long</v>
      </c>
      <c r="R582" s="81">
        <f t="shared" si="46"/>
        <v>-280</v>
      </c>
      <c r="S582" s="82">
        <f t="shared" si="51"/>
        <v>-45538.459999999992</v>
      </c>
      <c r="T582" s="50"/>
    </row>
    <row r="583" spans="2:20" x14ac:dyDescent="0.25">
      <c r="B583" s="11">
        <f>'Market Data'!B570</f>
        <v>20020322</v>
      </c>
      <c r="C583" s="2">
        <f>'Market Data'!C570</f>
        <v>6800.5</v>
      </c>
      <c r="D583" s="2">
        <f>'Market Data'!D570</f>
        <v>6818.5</v>
      </c>
      <c r="E583" s="2">
        <f>'Market Data'!E570</f>
        <v>6743.5</v>
      </c>
      <c r="F583" s="12">
        <f>'Market Data'!F570</f>
        <v>6768.5</v>
      </c>
      <c r="H583" s="58">
        <f t="shared" si="47"/>
        <v>566</v>
      </c>
      <c r="I583" s="97" t="s">
        <v>54</v>
      </c>
      <c r="J583" s="59" t="str">
        <f t="shared" si="48"/>
        <v>Long</v>
      </c>
      <c r="L583" s="74">
        <f t="shared" si="52"/>
        <v>1</v>
      </c>
      <c r="M583" s="75">
        <f t="shared" si="44"/>
        <v>0</v>
      </c>
      <c r="N583" s="76" t="str">
        <f t="shared" si="49"/>
        <v/>
      </c>
      <c r="O583" s="75"/>
      <c r="P583" s="77">
        <f t="shared" si="45"/>
        <v>1</v>
      </c>
      <c r="Q583" s="78" t="str">
        <f t="shared" si="50"/>
        <v>Stay Long</v>
      </c>
      <c r="R583" s="81">
        <f t="shared" si="46"/>
        <v>-52.5</v>
      </c>
      <c r="S583" s="82">
        <f t="shared" si="51"/>
        <v>-45590.959999999992</v>
      </c>
      <c r="T583" s="50"/>
    </row>
    <row r="584" spans="2:20" x14ac:dyDescent="0.25">
      <c r="B584" s="11">
        <f>'Market Data'!B571</f>
        <v>20020325</v>
      </c>
      <c r="C584" s="2">
        <f>'Market Data'!C571</f>
        <v>6772</v>
      </c>
      <c r="D584" s="2">
        <f>'Market Data'!D571</f>
        <v>6816.5</v>
      </c>
      <c r="E584" s="2">
        <f>'Market Data'!E571</f>
        <v>6718.5</v>
      </c>
      <c r="F584" s="12">
        <f>'Market Data'!F571</f>
        <v>6735</v>
      </c>
      <c r="H584" s="58">
        <f t="shared" si="47"/>
        <v>567</v>
      </c>
      <c r="I584" s="97" t="s">
        <v>54</v>
      </c>
      <c r="J584" s="59" t="str">
        <f t="shared" si="48"/>
        <v>Long</v>
      </c>
      <c r="L584" s="74">
        <f t="shared" si="52"/>
        <v>1</v>
      </c>
      <c r="M584" s="75">
        <f t="shared" si="44"/>
        <v>0</v>
      </c>
      <c r="N584" s="76" t="str">
        <f t="shared" si="49"/>
        <v/>
      </c>
      <c r="O584" s="75"/>
      <c r="P584" s="77">
        <f t="shared" si="45"/>
        <v>1</v>
      </c>
      <c r="Q584" s="78" t="str">
        <f t="shared" si="50"/>
        <v>Stay Long</v>
      </c>
      <c r="R584" s="81">
        <f t="shared" si="46"/>
        <v>-1172.5</v>
      </c>
      <c r="S584" s="82">
        <f t="shared" si="51"/>
        <v>-46763.459999999992</v>
      </c>
      <c r="T584" s="50"/>
    </row>
    <row r="585" spans="2:20" x14ac:dyDescent="0.25">
      <c r="B585" s="11">
        <f>'Market Data'!B572</f>
        <v>20020326</v>
      </c>
      <c r="C585" s="2">
        <f>'Market Data'!C572</f>
        <v>6711.5</v>
      </c>
      <c r="D585" s="2">
        <f>'Market Data'!D572</f>
        <v>6813</v>
      </c>
      <c r="E585" s="2">
        <f>'Market Data'!E572</f>
        <v>6707.5</v>
      </c>
      <c r="F585" s="12">
        <f>'Market Data'!F572</f>
        <v>6794</v>
      </c>
      <c r="H585" s="58">
        <f t="shared" si="47"/>
        <v>568</v>
      </c>
      <c r="I585" s="97" t="s">
        <v>54</v>
      </c>
      <c r="J585" s="59" t="str">
        <f t="shared" si="48"/>
        <v>Long</v>
      </c>
      <c r="L585" s="74">
        <f t="shared" si="52"/>
        <v>1</v>
      </c>
      <c r="M585" s="75">
        <f t="shared" si="44"/>
        <v>0</v>
      </c>
      <c r="N585" s="76" t="str">
        <f t="shared" si="49"/>
        <v/>
      </c>
      <c r="O585" s="75"/>
      <c r="P585" s="77">
        <f t="shared" si="45"/>
        <v>1</v>
      </c>
      <c r="Q585" s="78" t="str">
        <f t="shared" si="50"/>
        <v>Stay Long</v>
      </c>
      <c r="R585" s="81">
        <f t="shared" si="46"/>
        <v>2065</v>
      </c>
      <c r="S585" s="82">
        <f t="shared" si="51"/>
        <v>-44698.459999999992</v>
      </c>
      <c r="T585" s="50"/>
    </row>
    <row r="586" spans="2:20" x14ac:dyDescent="0.25">
      <c r="B586" s="11">
        <f>'Market Data'!B573</f>
        <v>20020327</v>
      </c>
      <c r="C586" s="2">
        <f>'Market Data'!C573</f>
        <v>6792</v>
      </c>
      <c r="D586" s="2">
        <f>'Market Data'!D573</f>
        <v>6801</v>
      </c>
      <c r="E586" s="2">
        <f>'Market Data'!E573</f>
        <v>6743.5</v>
      </c>
      <c r="F586" s="12">
        <f>'Market Data'!F573</f>
        <v>6758.5</v>
      </c>
      <c r="H586" s="58">
        <f t="shared" si="47"/>
        <v>569</v>
      </c>
      <c r="I586" s="97" t="s">
        <v>54</v>
      </c>
      <c r="J586" s="59" t="str">
        <f t="shared" si="48"/>
        <v>Long</v>
      </c>
      <c r="L586" s="74">
        <f t="shared" si="52"/>
        <v>1</v>
      </c>
      <c r="M586" s="75">
        <f t="shared" si="44"/>
        <v>0</v>
      </c>
      <c r="N586" s="76" t="str">
        <f t="shared" si="49"/>
        <v/>
      </c>
      <c r="O586" s="75"/>
      <c r="P586" s="77">
        <f t="shared" si="45"/>
        <v>1</v>
      </c>
      <c r="Q586" s="78" t="str">
        <f t="shared" si="50"/>
        <v>Stay Long</v>
      </c>
      <c r="R586" s="81">
        <f t="shared" si="46"/>
        <v>-1242.5</v>
      </c>
      <c r="S586" s="82">
        <f t="shared" si="51"/>
        <v>-45940.959999999992</v>
      </c>
      <c r="T586" s="50"/>
    </row>
    <row r="587" spans="2:20" x14ac:dyDescent="0.25">
      <c r="B587" s="11">
        <f>'Market Data'!B574</f>
        <v>20020328</v>
      </c>
      <c r="C587" s="2">
        <f>'Market Data'!C574</f>
        <v>6762.5</v>
      </c>
      <c r="D587" s="2">
        <f>'Market Data'!D574</f>
        <v>6836.5</v>
      </c>
      <c r="E587" s="2">
        <f>'Market Data'!E574</f>
        <v>6761.5</v>
      </c>
      <c r="F587" s="12">
        <f>'Market Data'!F574</f>
        <v>6762.5</v>
      </c>
      <c r="H587" s="58">
        <f t="shared" si="47"/>
        <v>570</v>
      </c>
      <c r="I587" s="97" t="s">
        <v>54</v>
      </c>
      <c r="J587" s="59" t="str">
        <f t="shared" si="48"/>
        <v>Long</v>
      </c>
      <c r="L587" s="74">
        <f t="shared" si="52"/>
        <v>1</v>
      </c>
      <c r="M587" s="75">
        <f t="shared" si="44"/>
        <v>0</v>
      </c>
      <c r="N587" s="76" t="str">
        <f t="shared" si="49"/>
        <v/>
      </c>
      <c r="O587" s="75"/>
      <c r="P587" s="77">
        <f t="shared" si="45"/>
        <v>1</v>
      </c>
      <c r="Q587" s="78" t="str">
        <f t="shared" si="50"/>
        <v>Stay Long</v>
      </c>
      <c r="R587" s="81">
        <f t="shared" si="46"/>
        <v>140</v>
      </c>
      <c r="S587" s="82">
        <f t="shared" si="51"/>
        <v>-45800.959999999992</v>
      </c>
      <c r="T587" s="50"/>
    </row>
    <row r="588" spans="2:20" x14ac:dyDescent="0.25">
      <c r="B588" s="11">
        <f>'Market Data'!B575</f>
        <v>20020402</v>
      </c>
      <c r="C588" s="2">
        <f>'Market Data'!C575</f>
        <v>6776.5</v>
      </c>
      <c r="D588" s="2">
        <f>'Market Data'!D575</f>
        <v>6785.5</v>
      </c>
      <c r="E588" s="2">
        <f>'Market Data'!E575</f>
        <v>6698</v>
      </c>
      <c r="F588" s="12">
        <f>'Market Data'!F575</f>
        <v>6715.5</v>
      </c>
      <c r="H588" s="58">
        <f t="shared" si="47"/>
        <v>571</v>
      </c>
      <c r="I588" s="97" t="s">
        <v>54</v>
      </c>
      <c r="J588" s="59" t="str">
        <f t="shared" si="48"/>
        <v>Long</v>
      </c>
      <c r="L588" s="74">
        <f t="shared" si="52"/>
        <v>1</v>
      </c>
      <c r="M588" s="75">
        <f t="shared" si="44"/>
        <v>0</v>
      </c>
      <c r="N588" s="76" t="str">
        <f t="shared" si="49"/>
        <v/>
      </c>
      <c r="O588" s="75"/>
      <c r="P588" s="77">
        <f t="shared" si="45"/>
        <v>1</v>
      </c>
      <c r="Q588" s="78" t="str">
        <f t="shared" si="50"/>
        <v>Stay Long</v>
      </c>
      <c r="R588" s="81">
        <f t="shared" si="46"/>
        <v>-1645</v>
      </c>
      <c r="S588" s="82">
        <f t="shared" si="51"/>
        <v>-47445.959999999992</v>
      </c>
      <c r="T588" s="50"/>
    </row>
    <row r="589" spans="2:20" x14ac:dyDescent="0.25">
      <c r="B589" s="11">
        <f>'Market Data'!B576</f>
        <v>20020403</v>
      </c>
      <c r="C589" s="2">
        <f>'Market Data'!C576</f>
        <v>6712.5</v>
      </c>
      <c r="D589" s="2">
        <f>'Market Data'!D576</f>
        <v>6730.5</v>
      </c>
      <c r="E589" s="2">
        <f>'Market Data'!E576</f>
        <v>6672</v>
      </c>
      <c r="F589" s="12">
        <f>'Market Data'!F576</f>
        <v>6688.5</v>
      </c>
      <c r="H589" s="58">
        <f t="shared" si="47"/>
        <v>572</v>
      </c>
      <c r="I589" s="97" t="s">
        <v>54</v>
      </c>
      <c r="J589" s="59" t="str">
        <f t="shared" si="48"/>
        <v>Long</v>
      </c>
      <c r="L589" s="74">
        <f t="shared" si="52"/>
        <v>1</v>
      </c>
      <c r="M589" s="75">
        <f t="shared" si="44"/>
        <v>0</v>
      </c>
      <c r="N589" s="76" t="str">
        <f t="shared" si="49"/>
        <v/>
      </c>
      <c r="O589" s="75"/>
      <c r="P589" s="77">
        <f t="shared" si="45"/>
        <v>1</v>
      </c>
      <c r="Q589" s="78" t="str">
        <f t="shared" si="50"/>
        <v>Stay Long</v>
      </c>
      <c r="R589" s="81">
        <f t="shared" si="46"/>
        <v>-945</v>
      </c>
      <c r="S589" s="82">
        <f t="shared" si="51"/>
        <v>-48390.959999999992</v>
      </c>
      <c r="T589" s="50"/>
    </row>
    <row r="590" spans="2:20" x14ac:dyDescent="0.25">
      <c r="B590" s="11">
        <f>'Market Data'!B577</f>
        <v>20020404</v>
      </c>
      <c r="C590" s="2">
        <f>'Market Data'!C577</f>
        <v>6673.5</v>
      </c>
      <c r="D590" s="2">
        <f>'Market Data'!D577</f>
        <v>6697</v>
      </c>
      <c r="E590" s="2">
        <f>'Market Data'!E577</f>
        <v>6618</v>
      </c>
      <c r="F590" s="12">
        <f>'Market Data'!F577</f>
        <v>6652.5</v>
      </c>
      <c r="H590" s="58">
        <f t="shared" si="47"/>
        <v>573</v>
      </c>
      <c r="I590" s="97" t="s">
        <v>54</v>
      </c>
      <c r="J590" s="59" t="str">
        <f t="shared" si="48"/>
        <v>Long</v>
      </c>
      <c r="L590" s="74">
        <f t="shared" si="52"/>
        <v>1</v>
      </c>
      <c r="M590" s="75">
        <f t="shared" si="44"/>
        <v>0</v>
      </c>
      <c r="N590" s="76" t="str">
        <f t="shared" si="49"/>
        <v/>
      </c>
      <c r="O590" s="75"/>
      <c r="P590" s="77">
        <f t="shared" si="45"/>
        <v>1</v>
      </c>
      <c r="Q590" s="78" t="str">
        <f t="shared" si="50"/>
        <v>Stay Long</v>
      </c>
      <c r="R590" s="81">
        <f t="shared" si="46"/>
        <v>-1260</v>
      </c>
      <c r="S590" s="82">
        <f t="shared" si="51"/>
        <v>-49650.959999999992</v>
      </c>
      <c r="T590" s="50"/>
    </row>
    <row r="591" spans="2:20" x14ac:dyDescent="0.25">
      <c r="B591" s="11">
        <f>'Market Data'!B578</f>
        <v>20020405</v>
      </c>
      <c r="C591" s="2">
        <f>'Market Data'!C578</f>
        <v>6659.5</v>
      </c>
      <c r="D591" s="2">
        <f>'Market Data'!D578</f>
        <v>6701</v>
      </c>
      <c r="E591" s="2">
        <f>'Market Data'!E578</f>
        <v>6641</v>
      </c>
      <c r="F591" s="12">
        <f>'Market Data'!F578</f>
        <v>6664.5</v>
      </c>
      <c r="H591" s="58">
        <f t="shared" si="47"/>
        <v>574</v>
      </c>
      <c r="I591" s="97" t="s">
        <v>54</v>
      </c>
      <c r="J591" s="59" t="str">
        <f t="shared" si="48"/>
        <v>Long</v>
      </c>
      <c r="L591" s="74">
        <f t="shared" si="52"/>
        <v>1</v>
      </c>
      <c r="M591" s="75">
        <f t="shared" si="44"/>
        <v>0</v>
      </c>
      <c r="N591" s="76" t="str">
        <f t="shared" si="49"/>
        <v/>
      </c>
      <c r="O591" s="75"/>
      <c r="P591" s="77">
        <f t="shared" si="45"/>
        <v>1</v>
      </c>
      <c r="Q591" s="78" t="str">
        <f t="shared" si="50"/>
        <v>Stay Long</v>
      </c>
      <c r="R591" s="81">
        <f t="shared" si="46"/>
        <v>420</v>
      </c>
      <c r="S591" s="82">
        <f t="shared" si="51"/>
        <v>-49230.959999999992</v>
      </c>
      <c r="T591" s="50"/>
    </row>
    <row r="592" spans="2:20" x14ac:dyDescent="0.25">
      <c r="B592" s="11">
        <f>'Market Data'!B579</f>
        <v>20020408</v>
      </c>
      <c r="C592" s="2">
        <f>'Market Data'!C579</f>
        <v>6660</v>
      </c>
      <c r="D592" s="2">
        <f>'Market Data'!D579</f>
        <v>6663.5</v>
      </c>
      <c r="E592" s="2">
        <f>'Market Data'!E579</f>
        <v>6531.5</v>
      </c>
      <c r="F592" s="12">
        <f>'Market Data'!F579</f>
        <v>6576.5</v>
      </c>
      <c r="H592" s="58">
        <f t="shared" si="47"/>
        <v>575</v>
      </c>
      <c r="I592" s="97" t="s">
        <v>54</v>
      </c>
      <c r="J592" s="59" t="str">
        <f t="shared" si="48"/>
        <v>Long</v>
      </c>
      <c r="L592" s="74">
        <f t="shared" si="52"/>
        <v>1</v>
      </c>
      <c r="M592" s="75">
        <f t="shared" ref="M592:M655" si="53">$L592-P592</f>
        <v>0</v>
      </c>
      <c r="N592" s="76" t="str">
        <f t="shared" si="49"/>
        <v/>
      </c>
      <c r="O592" s="75"/>
      <c r="P592" s="77">
        <f t="shared" si="45"/>
        <v>1</v>
      </c>
      <c r="Q592" s="78" t="str">
        <f t="shared" si="50"/>
        <v>Stay Long</v>
      </c>
      <c r="R592" s="81">
        <f t="shared" si="46"/>
        <v>-3080</v>
      </c>
      <c r="S592" s="82">
        <f t="shared" si="51"/>
        <v>-52310.959999999992</v>
      </c>
      <c r="T592" s="50"/>
    </row>
    <row r="593" spans="2:20" x14ac:dyDescent="0.25">
      <c r="B593" s="11">
        <f>'Market Data'!B580</f>
        <v>20020409</v>
      </c>
      <c r="C593" s="2">
        <f>'Market Data'!C580</f>
        <v>6619</v>
      </c>
      <c r="D593" s="2">
        <f>'Market Data'!D580</f>
        <v>6634.5</v>
      </c>
      <c r="E593" s="2">
        <f>'Market Data'!E580</f>
        <v>6559.5</v>
      </c>
      <c r="F593" s="12">
        <f>'Market Data'!F580</f>
        <v>6563.5</v>
      </c>
      <c r="H593" s="58">
        <f t="shared" si="47"/>
        <v>576</v>
      </c>
      <c r="I593" s="97" t="s">
        <v>54</v>
      </c>
      <c r="J593" s="59" t="str">
        <f t="shared" si="48"/>
        <v>Long</v>
      </c>
      <c r="L593" s="74">
        <f t="shared" si="52"/>
        <v>1</v>
      </c>
      <c r="M593" s="75">
        <f t="shared" si="53"/>
        <v>0</v>
      </c>
      <c r="N593" s="76" t="str">
        <f t="shared" si="49"/>
        <v/>
      </c>
      <c r="O593" s="75"/>
      <c r="P593" s="77">
        <f t="shared" ref="P593:P656" si="54">IF($N592="Fill",$L592,$P592)</f>
        <v>1</v>
      </c>
      <c r="Q593" s="78" t="str">
        <f t="shared" si="50"/>
        <v>Stay Long</v>
      </c>
      <c r="R593" s="81">
        <f t="shared" ref="R593:R656" si="55">IF(OR($P592&amp;$L592="01",$P592&amp;$L592="0-1"),(($F593-$C593)*$R$3*$L592)-(ABS($M592)*$R$4),IF(OR($P592&amp;$L592="10",$P592&amp;$L592="-10"),(($C593-$F592)*$R$3*$P592)-(ABS($M592)*$R$4),IF(OR($P592&amp;$L592="1-1",$P592&amp;$L592="-11"),(($C593-$F592)*$R$3*$P592)-(ABS($M592)*$R$4)+(($F593-$C593)*$R$3*$P593),IF(OR($P592&amp;$L592="11",$P592&amp;$L592="-1-1"),(($F593-$F592)*$R$3*$P593),0))))</f>
        <v>-455</v>
      </c>
      <c r="S593" s="82">
        <f t="shared" si="51"/>
        <v>-52765.959999999992</v>
      </c>
      <c r="T593" s="50"/>
    </row>
    <row r="594" spans="2:20" x14ac:dyDescent="0.25">
      <c r="B594" s="11">
        <f>'Market Data'!B581</f>
        <v>20020410</v>
      </c>
      <c r="C594" s="2">
        <f>'Market Data'!C581</f>
        <v>6556</v>
      </c>
      <c r="D594" s="2">
        <f>'Market Data'!D581</f>
        <v>6680</v>
      </c>
      <c r="E594" s="2">
        <f>'Market Data'!E581</f>
        <v>6539</v>
      </c>
      <c r="F594" s="12">
        <f>'Market Data'!F581</f>
        <v>6666.5</v>
      </c>
      <c r="H594" s="58">
        <f t="shared" ref="H594:H657" si="56">ROW()-ROW(H$17)</f>
        <v>577</v>
      </c>
      <c r="I594" s="97" t="s">
        <v>54</v>
      </c>
      <c r="J594" s="59" t="str">
        <f t="shared" ref="J594:J657" si="57">$I$4</f>
        <v>Long</v>
      </c>
      <c r="L594" s="74">
        <f t="shared" si="52"/>
        <v>1</v>
      </c>
      <c r="M594" s="75">
        <f t="shared" si="53"/>
        <v>0</v>
      </c>
      <c r="N594" s="76" t="str">
        <f t="shared" ref="N594:N657" si="58">IF(NOT($M594=0),"Fill","")</f>
        <v/>
      </c>
      <c r="O594" s="75"/>
      <c r="P594" s="77">
        <f t="shared" si="54"/>
        <v>1</v>
      </c>
      <c r="Q594" s="78" t="str">
        <f t="shared" ref="Q594:Q657" si="59">IF($P593&amp;$L593="00","Stay Flat",IF($P593&amp;$L593="01","Go Long",IF($P593&amp;$L593="0-1","Go Short",IF($P593&amp;$L593="-10","Exit Short",IF($P593&amp;$L593="-1-1","Stay Short",IF($P593&amp;$L593="-11","Exit Short, Go Long",IF($P593&amp;$L593="10","Exit Long",IF($P593&amp;$L593="1-1","Exit Long, Go Short",IF($P593&amp;$L593="11","Stay Long","")))))))))</f>
        <v>Stay Long</v>
      </c>
      <c r="R594" s="81">
        <f t="shared" si="55"/>
        <v>3605</v>
      </c>
      <c r="S594" s="82">
        <f t="shared" ref="S594:S657" si="60">S593+R594</f>
        <v>-49160.959999999992</v>
      </c>
      <c r="T594" s="50"/>
    </row>
    <row r="595" spans="2:20" x14ac:dyDescent="0.25">
      <c r="B595" s="11">
        <f>'Market Data'!B582</f>
        <v>20020411</v>
      </c>
      <c r="C595" s="2">
        <f>'Market Data'!C582</f>
        <v>6671.5</v>
      </c>
      <c r="D595" s="2">
        <f>'Market Data'!D582</f>
        <v>6692</v>
      </c>
      <c r="E595" s="2">
        <f>'Market Data'!E582</f>
        <v>6562.5</v>
      </c>
      <c r="F595" s="12">
        <f>'Market Data'!F582</f>
        <v>6584</v>
      </c>
      <c r="H595" s="58">
        <f t="shared" si="56"/>
        <v>578</v>
      </c>
      <c r="I595" s="97" t="s">
        <v>54</v>
      </c>
      <c r="J595" s="59" t="str">
        <f t="shared" si="57"/>
        <v>Long</v>
      </c>
      <c r="L595" s="74">
        <f t="shared" ref="L595:L658" si="61">IF($J595="Short",-1,IF($J595="Long",1,0))</f>
        <v>1</v>
      </c>
      <c r="M595" s="75">
        <f t="shared" si="53"/>
        <v>0</v>
      </c>
      <c r="N595" s="76" t="str">
        <f t="shared" si="58"/>
        <v/>
      </c>
      <c r="O595" s="75"/>
      <c r="P595" s="77">
        <f t="shared" si="54"/>
        <v>1</v>
      </c>
      <c r="Q595" s="78" t="str">
        <f t="shared" si="59"/>
        <v>Stay Long</v>
      </c>
      <c r="R595" s="81">
        <f t="shared" si="55"/>
        <v>-2887.5</v>
      </c>
      <c r="S595" s="82">
        <f t="shared" si="60"/>
        <v>-52048.459999999992</v>
      </c>
      <c r="T595" s="50"/>
    </row>
    <row r="596" spans="2:20" x14ac:dyDescent="0.25">
      <c r="B596" s="11">
        <f>'Market Data'!B583</f>
        <v>20020412</v>
      </c>
      <c r="C596" s="2">
        <f>'Market Data'!C583</f>
        <v>6582.5</v>
      </c>
      <c r="D596" s="2">
        <f>'Market Data'!D583</f>
        <v>6614.5</v>
      </c>
      <c r="E596" s="2">
        <f>'Market Data'!E583</f>
        <v>6549.5</v>
      </c>
      <c r="F596" s="12">
        <f>'Market Data'!F583</f>
        <v>6578</v>
      </c>
      <c r="H596" s="58">
        <f t="shared" si="56"/>
        <v>579</v>
      </c>
      <c r="I596" s="97" t="s">
        <v>54</v>
      </c>
      <c r="J596" s="59" t="str">
        <f t="shared" si="57"/>
        <v>Long</v>
      </c>
      <c r="L596" s="74">
        <f t="shared" si="61"/>
        <v>1</v>
      </c>
      <c r="M596" s="75">
        <f t="shared" si="53"/>
        <v>0</v>
      </c>
      <c r="N596" s="76" t="str">
        <f t="shared" si="58"/>
        <v/>
      </c>
      <c r="O596" s="75"/>
      <c r="P596" s="77">
        <f t="shared" si="54"/>
        <v>1</v>
      </c>
      <c r="Q596" s="78" t="str">
        <f t="shared" si="59"/>
        <v>Stay Long</v>
      </c>
      <c r="R596" s="81">
        <f t="shared" si="55"/>
        <v>-210</v>
      </c>
      <c r="S596" s="82">
        <f t="shared" si="60"/>
        <v>-52258.459999999992</v>
      </c>
      <c r="T596" s="50"/>
    </row>
    <row r="597" spans="2:20" x14ac:dyDescent="0.25">
      <c r="B597" s="11">
        <f>'Market Data'!B584</f>
        <v>20020415</v>
      </c>
      <c r="C597" s="2">
        <f>'Market Data'!C584</f>
        <v>6596.5</v>
      </c>
      <c r="D597" s="2">
        <f>'Market Data'!D584</f>
        <v>6641</v>
      </c>
      <c r="E597" s="2">
        <f>'Market Data'!E584</f>
        <v>6565.5</v>
      </c>
      <c r="F597" s="12">
        <f>'Market Data'!F584</f>
        <v>6629.5</v>
      </c>
      <c r="H597" s="58">
        <f t="shared" si="56"/>
        <v>580</v>
      </c>
      <c r="I597" s="97" t="s">
        <v>54</v>
      </c>
      <c r="J597" s="59" t="str">
        <f t="shared" si="57"/>
        <v>Long</v>
      </c>
      <c r="L597" s="74">
        <f t="shared" si="61"/>
        <v>1</v>
      </c>
      <c r="M597" s="75">
        <f t="shared" si="53"/>
        <v>0</v>
      </c>
      <c r="N597" s="76" t="str">
        <f t="shared" si="58"/>
        <v/>
      </c>
      <c r="O597" s="75"/>
      <c r="P597" s="77">
        <f t="shared" si="54"/>
        <v>1</v>
      </c>
      <c r="Q597" s="78" t="str">
        <f t="shared" si="59"/>
        <v>Stay Long</v>
      </c>
      <c r="R597" s="81">
        <f t="shared" si="55"/>
        <v>1802.5</v>
      </c>
      <c r="S597" s="82">
        <f t="shared" si="60"/>
        <v>-50455.959999999992</v>
      </c>
      <c r="T597" s="50"/>
    </row>
    <row r="598" spans="2:20" x14ac:dyDescent="0.25">
      <c r="B598" s="11">
        <f>'Market Data'!B585</f>
        <v>20020416</v>
      </c>
      <c r="C598" s="2">
        <f>'Market Data'!C585</f>
        <v>6654.5</v>
      </c>
      <c r="D598" s="2">
        <f>'Market Data'!D585</f>
        <v>6742</v>
      </c>
      <c r="E598" s="2">
        <f>'Market Data'!E585</f>
        <v>6654</v>
      </c>
      <c r="F598" s="12">
        <f>'Market Data'!F585</f>
        <v>6733.5</v>
      </c>
      <c r="H598" s="58">
        <f t="shared" si="56"/>
        <v>581</v>
      </c>
      <c r="I598" s="97" t="s">
        <v>54</v>
      </c>
      <c r="J598" s="59" t="str">
        <f t="shared" si="57"/>
        <v>Long</v>
      </c>
      <c r="L598" s="74">
        <f t="shared" si="61"/>
        <v>1</v>
      </c>
      <c r="M598" s="75">
        <f t="shared" si="53"/>
        <v>0</v>
      </c>
      <c r="N598" s="76" t="str">
        <f t="shared" si="58"/>
        <v/>
      </c>
      <c r="O598" s="75"/>
      <c r="P598" s="77">
        <f t="shared" si="54"/>
        <v>1</v>
      </c>
      <c r="Q598" s="78" t="str">
        <f t="shared" si="59"/>
        <v>Stay Long</v>
      </c>
      <c r="R598" s="81">
        <f t="shared" si="55"/>
        <v>3640</v>
      </c>
      <c r="S598" s="82">
        <f t="shared" si="60"/>
        <v>-46815.959999999992</v>
      </c>
      <c r="T598" s="50"/>
    </row>
    <row r="599" spans="2:20" x14ac:dyDescent="0.25">
      <c r="B599" s="11">
        <f>'Market Data'!B586</f>
        <v>20020417</v>
      </c>
      <c r="C599" s="2">
        <f>'Market Data'!C586</f>
        <v>6764</v>
      </c>
      <c r="D599" s="2">
        <f>'Market Data'!D586</f>
        <v>6777</v>
      </c>
      <c r="E599" s="2">
        <f>'Market Data'!E586</f>
        <v>6710.5</v>
      </c>
      <c r="F599" s="12">
        <f>'Market Data'!F586</f>
        <v>6714</v>
      </c>
      <c r="H599" s="58">
        <f t="shared" si="56"/>
        <v>582</v>
      </c>
      <c r="I599" s="97" t="s">
        <v>54</v>
      </c>
      <c r="J599" s="59" t="str">
        <f t="shared" si="57"/>
        <v>Long</v>
      </c>
      <c r="L599" s="74">
        <f t="shared" si="61"/>
        <v>1</v>
      </c>
      <c r="M599" s="75">
        <f t="shared" si="53"/>
        <v>0</v>
      </c>
      <c r="N599" s="76" t="str">
        <f t="shared" si="58"/>
        <v/>
      </c>
      <c r="O599" s="75"/>
      <c r="P599" s="77">
        <f t="shared" si="54"/>
        <v>1</v>
      </c>
      <c r="Q599" s="78" t="str">
        <f t="shared" si="59"/>
        <v>Stay Long</v>
      </c>
      <c r="R599" s="81">
        <f t="shared" si="55"/>
        <v>-682.5</v>
      </c>
      <c r="S599" s="82">
        <f t="shared" si="60"/>
        <v>-47498.459999999992</v>
      </c>
      <c r="T599" s="50"/>
    </row>
    <row r="600" spans="2:20" x14ac:dyDescent="0.25">
      <c r="B600" s="11">
        <f>'Market Data'!B587</f>
        <v>20020418</v>
      </c>
      <c r="C600" s="2">
        <f>'Market Data'!C587</f>
        <v>6722.5</v>
      </c>
      <c r="D600" s="2">
        <f>'Market Data'!D587</f>
        <v>6775</v>
      </c>
      <c r="E600" s="2">
        <f>'Market Data'!E587</f>
        <v>6593.5</v>
      </c>
      <c r="F600" s="12">
        <f>'Market Data'!F587</f>
        <v>6654</v>
      </c>
      <c r="H600" s="58">
        <f t="shared" si="56"/>
        <v>583</v>
      </c>
      <c r="I600" s="97" t="s">
        <v>54</v>
      </c>
      <c r="J600" s="59" t="str">
        <f t="shared" si="57"/>
        <v>Long</v>
      </c>
      <c r="L600" s="74">
        <f t="shared" si="61"/>
        <v>1</v>
      </c>
      <c r="M600" s="75">
        <f t="shared" si="53"/>
        <v>0</v>
      </c>
      <c r="N600" s="76" t="str">
        <f t="shared" si="58"/>
        <v/>
      </c>
      <c r="O600" s="75"/>
      <c r="P600" s="77">
        <f t="shared" si="54"/>
        <v>1</v>
      </c>
      <c r="Q600" s="78" t="str">
        <f t="shared" si="59"/>
        <v>Stay Long</v>
      </c>
      <c r="R600" s="81">
        <f t="shared" si="55"/>
        <v>-2100</v>
      </c>
      <c r="S600" s="82">
        <f t="shared" si="60"/>
        <v>-49598.459999999992</v>
      </c>
      <c r="T600" s="50"/>
    </row>
    <row r="601" spans="2:20" x14ac:dyDescent="0.25">
      <c r="B601" s="11">
        <f>'Market Data'!B588</f>
        <v>20020419</v>
      </c>
      <c r="C601" s="2">
        <f>'Market Data'!C588</f>
        <v>6646.5</v>
      </c>
      <c r="D601" s="2">
        <f>'Market Data'!D588</f>
        <v>6691.5</v>
      </c>
      <c r="E601" s="2">
        <f>'Market Data'!E588</f>
        <v>6619.5</v>
      </c>
      <c r="F601" s="12">
        <f>'Market Data'!F588</f>
        <v>6674.5</v>
      </c>
      <c r="H601" s="58">
        <f t="shared" si="56"/>
        <v>584</v>
      </c>
      <c r="I601" s="97" t="s">
        <v>54</v>
      </c>
      <c r="J601" s="59" t="str">
        <f t="shared" si="57"/>
        <v>Long</v>
      </c>
      <c r="L601" s="74">
        <f t="shared" si="61"/>
        <v>1</v>
      </c>
      <c r="M601" s="75">
        <f t="shared" si="53"/>
        <v>0</v>
      </c>
      <c r="N601" s="76" t="str">
        <f t="shared" si="58"/>
        <v/>
      </c>
      <c r="O601" s="75"/>
      <c r="P601" s="77">
        <f t="shared" si="54"/>
        <v>1</v>
      </c>
      <c r="Q601" s="78" t="str">
        <f t="shared" si="59"/>
        <v>Stay Long</v>
      </c>
      <c r="R601" s="81">
        <f t="shared" si="55"/>
        <v>717.5</v>
      </c>
      <c r="S601" s="82">
        <f t="shared" si="60"/>
        <v>-48880.959999999992</v>
      </c>
      <c r="T601" s="50"/>
    </row>
    <row r="602" spans="2:20" x14ac:dyDescent="0.25">
      <c r="B602" s="11">
        <f>'Market Data'!B589</f>
        <v>20020422</v>
      </c>
      <c r="C602" s="2">
        <f>'Market Data'!C589</f>
        <v>6675.5</v>
      </c>
      <c r="D602" s="2">
        <f>'Market Data'!D589</f>
        <v>6676</v>
      </c>
      <c r="E602" s="2">
        <f>'Market Data'!E589</f>
        <v>6570.5</v>
      </c>
      <c r="F602" s="12">
        <f>'Market Data'!F589</f>
        <v>6615.5</v>
      </c>
      <c r="H602" s="58">
        <f t="shared" si="56"/>
        <v>585</v>
      </c>
      <c r="I602" s="97" t="s">
        <v>54</v>
      </c>
      <c r="J602" s="59" t="str">
        <f t="shared" si="57"/>
        <v>Long</v>
      </c>
      <c r="L602" s="74">
        <f t="shared" si="61"/>
        <v>1</v>
      </c>
      <c r="M602" s="75">
        <f t="shared" si="53"/>
        <v>0</v>
      </c>
      <c r="N602" s="76" t="str">
        <f t="shared" si="58"/>
        <v/>
      </c>
      <c r="O602" s="75"/>
      <c r="P602" s="77">
        <f t="shared" si="54"/>
        <v>1</v>
      </c>
      <c r="Q602" s="78" t="str">
        <f t="shared" si="59"/>
        <v>Stay Long</v>
      </c>
      <c r="R602" s="81">
        <f t="shared" si="55"/>
        <v>-2065</v>
      </c>
      <c r="S602" s="82">
        <f t="shared" si="60"/>
        <v>-50945.959999999992</v>
      </c>
      <c r="T602" s="50"/>
    </row>
    <row r="603" spans="2:20" x14ac:dyDescent="0.25">
      <c r="B603" s="11">
        <f>'Market Data'!B590</f>
        <v>20020423</v>
      </c>
      <c r="C603" s="2">
        <f>'Market Data'!C590</f>
        <v>6638</v>
      </c>
      <c r="D603" s="2">
        <f>'Market Data'!D590</f>
        <v>6644.5</v>
      </c>
      <c r="E603" s="2">
        <f>'Market Data'!E590</f>
        <v>6543</v>
      </c>
      <c r="F603" s="12">
        <f>'Market Data'!F590</f>
        <v>6589.5</v>
      </c>
      <c r="H603" s="58">
        <f t="shared" si="56"/>
        <v>586</v>
      </c>
      <c r="I603" s="97" t="s">
        <v>54</v>
      </c>
      <c r="J603" s="59" t="str">
        <f t="shared" si="57"/>
        <v>Long</v>
      </c>
      <c r="L603" s="74">
        <f t="shared" si="61"/>
        <v>1</v>
      </c>
      <c r="M603" s="75">
        <f t="shared" si="53"/>
        <v>0</v>
      </c>
      <c r="N603" s="76" t="str">
        <f t="shared" si="58"/>
        <v/>
      </c>
      <c r="O603" s="75"/>
      <c r="P603" s="77">
        <f t="shared" si="54"/>
        <v>1</v>
      </c>
      <c r="Q603" s="78" t="str">
        <f t="shared" si="59"/>
        <v>Stay Long</v>
      </c>
      <c r="R603" s="81">
        <f t="shared" si="55"/>
        <v>-910</v>
      </c>
      <c r="S603" s="82">
        <f t="shared" si="60"/>
        <v>-51855.959999999992</v>
      </c>
      <c r="T603" s="50"/>
    </row>
    <row r="604" spans="2:20" x14ac:dyDescent="0.25">
      <c r="B604" s="11">
        <f>'Market Data'!B591</f>
        <v>20020424</v>
      </c>
      <c r="C604" s="2">
        <f>'Market Data'!C591</f>
        <v>6588.5</v>
      </c>
      <c r="D604" s="2">
        <f>'Market Data'!D591</f>
        <v>6618.5</v>
      </c>
      <c r="E604" s="2">
        <f>'Market Data'!E591</f>
        <v>6538.5</v>
      </c>
      <c r="F604" s="12">
        <f>'Market Data'!F591</f>
        <v>6559.5</v>
      </c>
      <c r="H604" s="58">
        <f t="shared" si="56"/>
        <v>587</v>
      </c>
      <c r="I604" s="97" t="s">
        <v>54</v>
      </c>
      <c r="J604" s="59" t="str">
        <f t="shared" si="57"/>
        <v>Long</v>
      </c>
      <c r="L604" s="74">
        <f t="shared" si="61"/>
        <v>1</v>
      </c>
      <c r="M604" s="75">
        <f t="shared" si="53"/>
        <v>0</v>
      </c>
      <c r="N604" s="76" t="str">
        <f t="shared" si="58"/>
        <v/>
      </c>
      <c r="O604" s="75"/>
      <c r="P604" s="77">
        <f t="shared" si="54"/>
        <v>1</v>
      </c>
      <c r="Q604" s="78" t="str">
        <f t="shared" si="59"/>
        <v>Stay Long</v>
      </c>
      <c r="R604" s="81">
        <f t="shared" si="55"/>
        <v>-1050</v>
      </c>
      <c r="S604" s="82">
        <f t="shared" si="60"/>
        <v>-52905.959999999992</v>
      </c>
      <c r="T604" s="50"/>
    </row>
    <row r="605" spans="2:20" x14ac:dyDescent="0.25">
      <c r="B605" s="11">
        <f>'Market Data'!B592</f>
        <v>20020425</v>
      </c>
      <c r="C605" s="2">
        <f>'Market Data'!C592</f>
        <v>6546.5</v>
      </c>
      <c r="D605" s="2">
        <f>'Market Data'!D592</f>
        <v>6550.5</v>
      </c>
      <c r="E605" s="2">
        <f>'Market Data'!E592</f>
        <v>6402</v>
      </c>
      <c r="F605" s="12">
        <f>'Market Data'!F592</f>
        <v>6432</v>
      </c>
      <c r="H605" s="58">
        <f t="shared" si="56"/>
        <v>588</v>
      </c>
      <c r="I605" s="97" t="s">
        <v>54</v>
      </c>
      <c r="J605" s="59" t="str">
        <f t="shared" si="57"/>
        <v>Long</v>
      </c>
      <c r="L605" s="74">
        <f t="shared" si="61"/>
        <v>1</v>
      </c>
      <c r="M605" s="75">
        <f t="shared" si="53"/>
        <v>0</v>
      </c>
      <c r="N605" s="76" t="str">
        <f t="shared" si="58"/>
        <v/>
      </c>
      <c r="O605" s="75"/>
      <c r="P605" s="77">
        <f t="shared" si="54"/>
        <v>1</v>
      </c>
      <c r="Q605" s="78" t="str">
        <f t="shared" si="59"/>
        <v>Stay Long</v>
      </c>
      <c r="R605" s="81">
        <f t="shared" si="55"/>
        <v>-4462.5</v>
      </c>
      <c r="S605" s="82">
        <f t="shared" si="60"/>
        <v>-57368.459999999992</v>
      </c>
      <c r="T605" s="50"/>
    </row>
    <row r="606" spans="2:20" x14ac:dyDescent="0.25">
      <c r="B606" s="11">
        <f>'Market Data'!B593</f>
        <v>20020426</v>
      </c>
      <c r="C606" s="2">
        <f>'Market Data'!C593</f>
        <v>6471.5</v>
      </c>
      <c r="D606" s="2">
        <f>'Market Data'!D593</f>
        <v>6494.5</v>
      </c>
      <c r="E606" s="2">
        <f>'Market Data'!E593</f>
        <v>6376</v>
      </c>
      <c r="F606" s="12">
        <f>'Market Data'!F593</f>
        <v>6389.5</v>
      </c>
      <c r="H606" s="58">
        <f t="shared" si="56"/>
        <v>589</v>
      </c>
      <c r="I606" s="97" t="s">
        <v>54</v>
      </c>
      <c r="J606" s="59" t="str">
        <f t="shared" si="57"/>
        <v>Long</v>
      </c>
      <c r="L606" s="74">
        <f t="shared" si="61"/>
        <v>1</v>
      </c>
      <c r="M606" s="75">
        <f t="shared" si="53"/>
        <v>0</v>
      </c>
      <c r="N606" s="76" t="str">
        <f t="shared" si="58"/>
        <v/>
      </c>
      <c r="O606" s="75"/>
      <c r="P606" s="77">
        <f t="shared" si="54"/>
        <v>1</v>
      </c>
      <c r="Q606" s="78" t="str">
        <f t="shared" si="59"/>
        <v>Stay Long</v>
      </c>
      <c r="R606" s="81">
        <f t="shared" si="55"/>
        <v>-1487.5</v>
      </c>
      <c r="S606" s="82">
        <f t="shared" si="60"/>
        <v>-58855.959999999992</v>
      </c>
      <c r="T606" s="50"/>
    </row>
    <row r="607" spans="2:20" x14ac:dyDescent="0.25">
      <c r="B607" s="11">
        <f>'Market Data'!B594</f>
        <v>20020429</v>
      </c>
      <c r="C607" s="2">
        <f>'Market Data'!C594</f>
        <v>6381.5</v>
      </c>
      <c r="D607" s="2">
        <f>'Market Data'!D594</f>
        <v>6397</v>
      </c>
      <c r="E607" s="2">
        <f>'Market Data'!E594</f>
        <v>6335.5</v>
      </c>
      <c r="F607" s="12">
        <f>'Market Data'!F594</f>
        <v>6379.5</v>
      </c>
      <c r="H607" s="58">
        <f t="shared" si="56"/>
        <v>590</v>
      </c>
      <c r="I607" s="97" t="s">
        <v>54</v>
      </c>
      <c r="J607" s="59" t="str">
        <f t="shared" si="57"/>
        <v>Long</v>
      </c>
      <c r="L607" s="74">
        <f t="shared" si="61"/>
        <v>1</v>
      </c>
      <c r="M607" s="75">
        <f t="shared" si="53"/>
        <v>0</v>
      </c>
      <c r="N607" s="76" t="str">
        <f t="shared" si="58"/>
        <v/>
      </c>
      <c r="O607" s="75"/>
      <c r="P607" s="77">
        <f t="shared" si="54"/>
        <v>1</v>
      </c>
      <c r="Q607" s="78" t="str">
        <f t="shared" si="59"/>
        <v>Stay Long</v>
      </c>
      <c r="R607" s="81">
        <f t="shared" si="55"/>
        <v>-350</v>
      </c>
      <c r="S607" s="82">
        <f t="shared" si="60"/>
        <v>-59205.959999999992</v>
      </c>
      <c r="T607" s="50"/>
    </row>
    <row r="608" spans="2:20" x14ac:dyDescent="0.25">
      <c r="B608" s="11">
        <f>'Market Data'!B595</f>
        <v>20020430</v>
      </c>
      <c r="C608" s="2">
        <f>'Market Data'!C595</f>
        <v>6377.5</v>
      </c>
      <c r="D608" s="2">
        <f>'Market Data'!D595</f>
        <v>6431.5</v>
      </c>
      <c r="E608" s="2">
        <f>'Market Data'!E595</f>
        <v>6320</v>
      </c>
      <c r="F608" s="12">
        <f>'Market Data'!F595</f>
        <v>6427</v>
      </c>
      <c r="H608" s="58">
        <f t="shared" si="56"/>
        <v>591</v>
      </c>
      <c r="I608" s="97" t="s">
        <v>54</v>
      </c>
      <c r="J608" s="59" t="str">
        <f t="shared" si="57"/>
        <v>Long</v>
      </c>
      <c r="L608" s="74">
        <f t="shared" si="61"/>
        <v>1</v>
      </c>
      <c r="M608" s="75">
        <f t="shared" si="53"/>
        <v>0</v>
      </c>
      <c r="N608" s="76" t="str">
        <f t="shared" si="58"/>
        <v/>
      </c>
      <c r="O608" s="75"/>
      <c r="P608" s="77">
        <f t="shared" si="54"/>
        <v>1</v>
      </c>
      <c r="Q608" s="78" t="str">
        <f t="shared" si="59"/>
        <v>Stay Long</v>
      </c>
      <c r="R608" s="81">
        <f t="shared" si="55"/>
        <v>1662.5</v>
      </c>
      <c r="S608" s="82">
        <f t="shared" si="60"/>
        <v>-57543.459999999992</v>
      </c>
      <c r="T608" s="50"/>
    </row>
    <row r="609" spans="2:20" x14ac:dyDescent="0.25">
      <c r="B609" s="11">
        <f>'Market Data'!B596</f>
        <v>20020502</v>
      </c>
      <c r="C609" s="2">
        <f>'Market Data'!C596</f>
        <v>6427.5</v>
      </c>
      <c r="D609" s="2">
        <f>'Market Data'!D596</f>
        <v>6447.5</v>
      </c>
      <c r="E609" s="2">
        <f>'Market Data'!E596</f>
        <v>6343.5</v>
      </c>
      <c r="F609" s="12">
        <f>'Market Data'!F596</f>
        <v>6351</v>
      </c>
      <c r="H609" s="58">
        <f t="shared" si="56"/>
        <v>592</v>
      </c>
      <c r="I609" s="97" t="s">
        <v>54</v>
      </c>
      <c r="J609" s="59" t="str">
        <f t="shared" si="57"/>
        <v>Long</v>
      </c>
      <c r="L609" s="74">
        <f t="shared" si="61"/>
        <v>1</v>
      </c>
      <c r="M609" s="75">
        <f t="shared" si="53"/>
        <v>0</v>
      </c>
      <c r="N609" s="76" t="str">
        <f t="shared" si="58"/>
        <v/>
      </c>
      <c r="O609" s="75"/>
      <c r="P609" s="77">
        <f t="shared" si="54"/>
        <v>1</v>
      </c>
      <c r="Q609" s="78" t="str">
        <f t="shared" si="59"/>
        <v>Stay Long</v>
      </c>
      <c r="R609" s="81">
        <f t="shared" si="55"/>
        <v>-2660</v>
      </c>
      <c r="S609" s="82">
        <f t="shared" si="60"/>
        <v>-60203.459999999992</v>
      </c>
      <c r="T609" s="50"/>
    </row>
    <row r="610" spans="2:20" x14ac:dyDescent="0.25">
      <c r="B610" s="11">
        <f>'Market Data'!B597</f>
        <v>20020503</v>
      </c>
      <c r="C610" s="2">
        <f>'Market Data'!C597</f>
        <v>6335.5</v>
      </c>
      <c r="D610" s="2">
        <f>'Market Data'!D597</f>
        <v>6412.5</v>
      </c>
      <c r="E610" s="2">
        <f>'Market Data'!E597</f>
        <v>6267.5</v>
      </c>
      <c r="F610" s="12">
        <f>'Market Data'!F597</f>
        <v>6275.5</v>
      </c>
      <c r="H610" s="58">
        <f t="shared" si="56"/>
        <v>593</v>
      </c>
      <c r="I610" s="97" t="s">
        <v>54</v>
      </c>
      <c r="J610" s="59" t="str">
        <f t="shared" si="57"/>
        <v>Long</v>
      </c>
      <c r="L610" s="74">
        <f t="shared" si="61"/>
        <v>1</v>
      </c>
      <c r="M610" s="75">
        <f t="shared" si="53"/>
        <v>0</v>
      </c>
      <c r="N610" s="76" t="str">
        <f t="shared" si="58"/>
        <v/>
      </c>
      <c r="O610" s="75"/>
      <c r="P610" s="77">
        <f t="shared" si="54"/>
        <v>1</v>
      </c>
      <c r="Q610" s="78" t="str">
        <f t="shared" si="59"/>
        <v>Stay Long</v>
      </c>
      <c r="R610" s="81">
        <f t="shared" si="55"/>
        <v>-2642.5</v>
      </c>
      <c r="S610" s="82">
        <f t="shared" si="60"/>
        <v>-62845.959999999992</v>
      </c>
      <c r="T610" s="50"/>
    </row>
    <row r="611" spans="2:20" x14ac:dyDescent="0.25">
      <c r="B611" s="11">
        <f>'Market Data'!B598</f>
        <v>20020506</v>
      </c>
      <c r="C611" s="2">
        <f>'Market Data'!C598</f>
        <v>6285.5</v>
      </c>
      <c r="D611" s="2">
        <f>'Market Data'!D598</f>
        <v>6315.5</v>
      </c>
      <c r="E611" s="2">
        <f>'Market Data'!E598</f>
        <v>6264.5</v>
      </c>
      <c r="F611" s="12">
        <f>'Market Data'!F598</f>
        <v>6286.5</v>
      </c>
      <c r="H611" s="58">
        <f t="shared" si="56"/>
        <v>594</v>
      </c>
      <c r="I611" s="97" t="s">
        <v>54</v>
      </c>
      <c r="J611" s="59" t="str">
        <f t="shared" si="57"/>
        <v>Long</v>
      </c>
      <c r="L611" s="74">
        <f t="shared" si="61"/>
        <v>1</v>
      </c>
      <c r="M611" s="75">
        <f t="shared" si="53"/>
        <v>0</v>
      </c>
      <c r="N611" s="76" t="str">
        <f t="shared" si="58"/>
        <v/>
      </c>
      <c r="O611" s="75"/>
      <c r="P611" s="77">
        <f t="shared" si="54"/>
        <v>1</v>
      </c>
      <c r="Q611" s="78" t="str">
        <f t="shared" si="59"/>
        <v>Stay Long</v>
      </c>
      <c r="R611" s="81">
        <f t="shared" si="55"/>
        <v>385</v>
      </c>
      <c r="S611" s="82">
        <f t="shared" si="60"/>
        <v>-62460.959999999992</v>
      </c>
      <c r="T611" s="50"/>
    </row>
    <row r="612" spans="2:20" x14ac:dyDescent="0.25">
      <c r="B612" s="11">
        <f>'Market Data'!B599</f>
        <v>20020507</v>
      </c>
      <c r="C612" s="2">
        <f>'Market Data'!C599</f>
        <v>6229.5</v>
      </c>
      <c r="D612" s="2">
        <f>'Market Data'!D599</f>
        <v>6281</v>
      </c>
      <c r="E612" s="2">
        <f>'Market Data'!E599</f>
        <v>6160</v>
      </c>
      <c r="F612" s="12">
        <f>'Market Data'!F599</f>
        <v>6264</v>
      </c>
      <c r="H612" s="58">
        <f t="shared" si="56"/>
        <v>595</v>
      </c>
      <c r="I612" s="97" t="s">
        <v>54</v>
      </c>
      <c r="J612" s="59" t="str">
        <f t="shared" si="57"/>
        <v>Long</v>
      </c>
      <c r="L612" s="74">
        <f t="shared" si="61"/>
        <v>1</v>
      </c>
      <c r="M612" s="75">
        <f t="shared" si="53"/>
        <v>0</v>
      </c>
      <c r="N612" s="76" t="str">
        <f t="shared" si="58"/>
        <v/>
      </c>
      <c r="O612" s="75"/>
      <c r="P612" s="77">
        <f t="shared" si="54"/>
        <v>1</v>
      </c>
      <c r="Q612" s="78" t="str">
        <f t="shared" si="59"/>
        <v>Stay Long</v>
      </c>
      <c r="R612" s="81">
        <f t="shared" si="55"/>
        <v>-787.5</v>
      </c>
      <c r="S612" s="82">
        <f t="shared" si="60"/>
        <v>-63248.459999999992</v>
      </c>
      <c r="T612" s="50"/>
    </row>
    <row r="613" spans="2:20" x14ac:dyDescent="0.25">
      <c r="B613" s="11">
        <f>'Market Data'!B600</f>
        <v>20020508</v>
      </c>
      <c r="C613" s="2">
        <f>'Market Data'!C600</f>
        <v>6297.5</v>
      </c>
      <c r="D613" s="2">
        <f>'Market Data'!D600</f>
        <v>6414</v>
      </c>
      <c r="E613" s="2">
        <f>'Market Data'!E600</f>
        <v>6297.5</v>
      </c>
      <c r="F613" s="12">
        <f>'Market Data'!F600</f>
        <v>6401.5</v>
      </c>
      <c r="H613" s="58">
        <f t="shared" si="56"/>
        <v>596</v>
      </c>
      <c r="I613" s="97" t="s">
        <v>54</v>
      </c>
      <c r="J613" s="59" t="str">
        <f t="shared" si="57"/>
        <v>Long</v>
      </c>
      <c r="L613" s="74">
        <f t="shared" si="61"/>
        <v>1</v>
      </c>
      <c r="M613" s="75">
        <f t="shared" si="53"/>
        <v>0</v>
      </c>
      <c r="N613" s="76" t="str">
        <f t="shared" si="58"/>
        <v/>
      </c>
      <c r="O613" s="75"/>
      <c r="P613" s="77">
        <f t="shared" si="54"/>
        <v>1</v>
      </c>
      <c r="Q613" s="78" t="str">
        <f t="shared" si="59"/>
        <v>Stay Long</v>
      </c>
      <c r="R613" s="81">
        <f t="shared" si="55"/>
        <v>4812.5</v>
      </c>
      <c r="S613" s="82">
        <f t="shared" si="60"/>
        <v>-58435.959999999992</v>
      </c>
      <c r="T613" s="50"/>
    </row>
    <row r="614" spans="2:20" x14ac:dyDescent="0.25">
      <c r="B614" s="11">
        <f>'Market Data'!B601</f>
        <v>20020509</v>
      </c>
      <c r="C614" s="2">
        <f>'Market Data'!C601</f>
        <v>6396.5</v>
      </c>
      <c r="D614" s="2">
        <f>'Market Data'!D601</f>
        <v>6416</v>
      </c>
      <c r="E614" s="2">
        <f>'Market Data'!E601</f>
        <v>6340.5</v>
      </c>
      <c r="F614" s="12">
        <f>'Market Data'!F601</f>
        <v>6351.5</v>
      </c>
      <c r="H614" s="58">
        <f t="shared" si="56"/>
        <v>597</v>
      </c>
      <c r="I614" s="97" t="s">
        <v>54</v>
      </c>
      <c r="J614" s="59" t="str">
        <f t="shared" si="57"/>
        <v>Long</v>
      </c>
      <c r="L614" s="74">
        <f t="shared" si="61"/>
        <v>1</v>
      </c>
      <c r="M614" s="75">
        <f t="shared" si="53"/>
        <v>0</v>
      </c>
      <c r="N614" s="76" t="str">
        <f t="shared" si="58"/>
        <v/>
      </c>
      <c r="O614" s="75"/>
      <c r="P614" s="77">
        <f t="shared" si="54"/>
        <v>1</v>
      </c>
      <c r="Q614" s="78" t="str">
        <f t="shared" si="59"/>
        <v>Stay Long</v>
      </c>
      <c r="R614" s="81">
        <f t="shared" si="55"/>
        <v>-1750</v>
      </c>
      <c r="S614" s="82">
        <f t="shared" si="60"/>
        <v>-60185.959999999992</v>
      </c>
      <c r="T614" s="50"/>
    </row>
    <row r="615" spans="2:20" x14ac:dyDescent="0.25">
      <c r="B615" s="11">
        <f>'Market Data'!B602</f>
        <v>20020510</v>
      </c>
      <c r="C615" s="2">
        <f>'Market Data'!C602</f>
        <v>6333.5</v>
      </c>
      <c r="D615" s="2">
        <f>'Market Data'!D602</f>
        <v>6371.5</v>
      </c>
      <c r="E615" s="2">
        <f>'Market Data'!E602</f>
        <v>6230.5</v>
      </c>
      <c r="F615" s="12">
        <f>'Market Data'!F602</f>
        <v>6236.5</v>
      </c>
      <c r="H615" s="58">
        <f t="shared" si="56"/>
        <v>598</v>
      </c>
      <c r="I615" s="97" t="s">
        <v>54</v>
      </c>
      <c r="J615" s="59" t="str">
        <f t="shared" si="57"/>
        <v>Long</v>
      </c>
      <c r="L615" s="74">
        <f t="shared" si="61"/>
        <v>1</v>
      </c>
      <c r="M615" s="75">
        <f t="shared" si="53"/>
        <v>0</v>
      </c>
      <c r="N615" s="76" t="str">
        <f t="shared" si="58"/>
        <v/>
      </c>
      <c r="O615" s="75"/>
      <c r="P615" s="77">
        <f t="shared" si="54"/>
        <v>1</v>
      </c>
      <c r="Q615" s="78" t="str">
        <f t="shared" si="59"/>
        <v>Stay Long</v>
      </c>
      <c r="R615" s="81">
        <f t="shared" si="55"/>
        <v>-4025</v>
      </c>
      <c r="S615" s="82">
        <f t="shared" si="60"/>
        <v>-64210.959999999992</v>
      </c>
      <c r="T615" s="50"/>
    </row>
    <row r="616" spans="2:20" x14ac:dyDescent="0.25">
      <c r="B616" s="11">
        <f>'Market Data'!B603</f>
        <v>20020513</v>
      </c>
      <c r="C616" s="2">
        <f>'Market Data'!C603</f>
        <v>6232.5</v>
      </c>
      <c r="D616" s="2">
        <f>'Market Data'!D603</f>
        <v>6376</v>
      </c>
      <c r="E616" s="2">
        <f>'Market Data'!E603</f>
        <v>6218</v>
      </c>
      <c r="F616" s="12">
        <f>'Market Data'!F603</f>
        <v>6361.5</v>
      </c>
      <c r="H616" s="58">
        <f t="shared" si="56"/>
        <v>599</v>
      </c>
      <c r="I616" s="97" t="s">
        <v>54</v>
      </c>
      <c r="J616" s="59" t="str">
        <f t="shared" si="57"/>
        <v>Long</v>
      </c>
      <c r="L616" s="74">
        <f t="shared" si="61"/>
        <v>1</v>
      </c>
      <c r="M616" s="75">
        <f t="shared" si="53"/>
        <v>0</v>
      </c>
      <c r="N616" s="76" t="str">
        <f t="shared" si="58"/>
        <v/>
      </c>
      <c r="O616" s="75"/>
      <c r="P616" s="77">
        <f t="shared" si="54"/>
        <v>1</v>
      </c>
      <c r="Q616" s="78" t="str">
        <f t="shared" si="59"/>
        <v>Stay Long</v>
      </c>
      <c r="R616" s="81">
        <f t="shared" si="55"/>
        <v>4375</v>
      </c>
      <c r="S616" s="82">
        <f t="shared" si="60"/>
        <v>-59835.959999999992</v>
      </c>
      <c r="T616" s="50"/>
    </row>
    <row r="617" spans="2:20" x14ac:dyDescent="0.25">
      <c r="B617" s="11">
        <f>'Market Data'!B604</f>
        <v>20020514</v>
      </c>
      <c r="C617" s="2">
        <f>'Market Data'!C604</f>
        <v>6361.5</v>
      </c>
      <c r="D617" s="2">
        <f>'Market Data'!D604</f>
        <v>6454</v>
      </c>
      <c r="E617" s="2">
        <f>'Market Data'!E604</f>
        <v>6339</v>
      </c>
      <c r="F617" s="12">
        <f>'Market Data'!F604</f>
        <v>6423.5</v>
      </c>
      <c r="H617" s="58">
        <f t="shared" si="56"/>
        <v>600</v>
      </c>
      <c r="I617" s="97" t="s">
        <v>54</v>
      </c>
      <c r="J617" s="59" t="str">
        <f t="shared" si="57"/>
        <v>Long</v>
      </c>
      <c r="L617" s="74">
        <f t="shared" si="61"/>
        <v>1</v>
      </c>
      <c r="M617" s="75">
        <f t="shared" si="53"/>
        <v>0</v>
      </c>
      <c r="N617" s="76" t="str">
        <f t="shared" si="58"/>
        <v/>
      </c>
      <c r="O617" s="75"/>
      <c r="P617" s="77">
        <f t="shared" si="54"/>
        <v>1</v>
      </c>
      <c r="Q617" s="78" t="str">
        <f t="shared" si="59"/>
        <v>Stay Long</v>
      </c>
      <c r="R617" s="81">
        <f t="shared" si="55"/>
        <v>2170</v>
      </c>
      <c r="S617" s="82">
        <f t="shared" si="60"/>
        <v>-57665.959999999992</v>
      </c>
      <c r="T617" s="50"/>
    </row>
    <row r="618" spans="2:20" x14ac:dyDescent="0.25">
      <c r="B618" s="11">
        <f>'Market Data'!B605</f>
        <v>20020515</v>
      </c>
      <c r="C618" s="2">
        <f>'Market Data'!C605</f>
        <v>6456.5</v>
      </c>
      <c r="D618" s="2">
        <f>'Market Data'!D605</f>
        <v>6463.5</v>
      </c>
      <c r="E618" s="2">
        <f>'Market Data'!E605</f>
        <v>6387.5</v>
      </c>
      <c r="F618" s="12">
        <f>'Market Data'!F605</f>
        <v>6456.5</v>
      </c>
      <c r="H618" s="58">
        <f t="shared" si="56"/>
        <v>601</v>
      </c>
      <c r="I618" s="97" t="s">
        <v>54</v>
      </c>
      <c r="J618" s="59" t="str">
        <f t="shared" si="57"/>
        <v>Long</v>
      </c>
      <c r="L618" s="74">
        <f t="shared" si="61"/>
        <v>1</v>
      </c>
      <c r="M618" s="75">
        <f t="shared" si="53"/>
        <v>0</v>
      </c>
      <c r="N618" s="76" t="str">
        <f t="shared" si="58"/>
        <v/>
      </c>
      <c r="O618" s="75"/>
      <c r="P618" s="77">
        <f t="shared" si="54"/>
        <v>1</v>
      </c>
      <c r="Q618" s="78" t="str">
        <f t="shared" si="59"/>
        <v>Stay Long</v>
      </c>
      <c r="R618" s="81">
        <f t="shared" si="55"/>
        <v>1155</v>
      </c>
      <c r="S618" s="82">
        <f t="shared" si="60"/>
        <v>-56510.959999999992</v>
      </c>
      <c r="T618" s="50"/>
    </row>
    <row r="619" spans="2:20" x14ac:dyDescent="0.25">
      <c r="B619" s="11">
        <f>'Market Data'!B606</f>
        <v>20020516</v>
      </c>
      <c r="C619" s="2">
        <f>'Market Data'!C606</f>
        <v>6438.5</v>
      </c>
      <c r="D619" s="2">
        <f>'Market Data'!D606</f>
        <v>6486.5</v>
      </c>
      <c r="E619" s="2">
        <f>'Market Data'!E606</f>
        <v>6416.5</v>
      </c>
      <c r="F619" s="12">
        <f>'Market Data'!F606</f>
        <v>6435</v>
      </c>
      <c r="H619" s="58">
        <f t="shared" si="56"/>
        <v>602</v>
      </c>
      <c r="I619" s="97" t="s">
        <v>54</v>
      </c>
      <c r="J619" s="59" t="str">
        <f t="shared" si="57"/>
        <v>Long</v>
      </c>
      <c r="L619" s="74">
        <f t="shared" si="61"/>
        <v>1</v>
      </c>
      <c r="M619" s="75">
        <f t="shared" si="53"/>
        <v>0</v>
      </c>
      <c r="N619" s="76" t="str">
        <f t="shared" si="58"/>
        <v/>
      </c>
      <c r="O619" s="75"/>
      <c r="P619" s="77">
        <f t="shared" si="54"/>
        <v>1</v>
      </c>
      <c r="Q619" s="78" t="str">
        <f t="shared" si="59"/>
        <v>Stay Long</v>
      </c>
      <c r="R619" s="81">
        <f t="shared" si="55"/>
        <v>-752.5</v>
      </c>
      <c r="S619" s="82">
        <f t="shared" si="60"/>
        <v>-57263.459999999992</v>
      </c>
      <c r="T619" s="50"/>
    </row>
    <row r="620" spans="2:20" x14ac:dyDescent="0.25">
      <c r="B620" s="11">
        <f>'Market Data'!B607</f>
        <v>20020517</v>
      </c>
      <c r="C620" s="2">
        <f>'Market Data'!C607</f>
        <v>6469.5</v>
      </c>
      <c r="D620" s="2">
        <f>'Market Data'!D607</f>
        <v>6510.5</v>
      </c>
      <c r="E620" s="2">
        <f>'Market Data'!E607</f>
        <v>6401.5</v>
      </c>
      <c r="F620" s="12">
        <f>'Market Data'!F607</f>
        <v>6408.5</v>
      </c>
      <c r="H620" s="58">
        <f t="shared" si="56"/>
        <v>603</v>
      </c>
      <c r="I620" s="97" t="s">
        <v>54</v>
      </c>
      <c r="J620" s="59" t="str">
        <f t="shared" si="57"/>
        <v>Long</v>
      </c>
      <c r="L620" s="74">
        <f t="shared" si="61"/>
        <v>1</v>
      </c>
      <c r="M620" s="75">
        <f t="shared" si="53"/>
        <v>0</v>
      </c>
      <c r="N620" s="76" t="str">
        <f t="shared" si="58"/>
        <v/>
      </c>
      <c r="O620" s="75"/>
      <c r="P620" s="77">
        <f t="shared" si="54"/>
        <v>1</v>
      </c>
      <c r="Q620" s="78" t="str">
        <f t="shared" si="59"/>
        <v>Stay Long</v>
      </c>
      <c r="R620" s="81">
        <f t="shared" si="55"/>
        <v>-927.5</v>
      </c>
      <c r="S620" s="82">
        <f t="shared" si="60"/>
        <v>-58190.959999999992</v>
      </c>
      <c r="T620" s="50"/>
    </row>
    <row r="621" spans="2:20" x14ac:dyDescent="0.25">
      <c r="B621" s="11">
        <f>'Market Data'!B608</f>
        <v>20020520</v>
      </c>
      <c r="C621" s="2">
        <f>'Market Data'!C608</f>
        <v>6440.5</v>
      </c>
      <c r="D621" s="2">
        <f>'Market Data'!D608</f>
        <v>6444.5</v>
      </c>
      <c r="E621" s="2">
        <f>'Market Data'!E608</f>
        <v>6363.5</v>
      </c>
      <c r="F621" s="12">
        <f>'Market Data'!F608</f>
        <v>6386.5</v>
      </c>
      <c r="H621" s="58">
        <f t="shared" si="56"/>
        <v>604</v>
      </c>
      <c r="I621" s="97" t="s">
        <v>54</v>
      </c>
      <c r="J621" s="59" t="str">
        <f t="shared" si="57"/>
        <v>Long</v>
      </c>
      <c r="L621" s="74">
        <f t="shared" si="61"/>
        <v>1</v>
      </c>
      <c r="M621" s="75">
        <f t="shared" si="53"/>
        <v>0</v>
      </c>
      <c r="N621" s="76" t="str">
        <f t="shared" si="58"/>
        <v/>
      </c>
      <c r="O621" s="75"/>
      <c r="P621" s="77">
        <f t="shared" si="54"/>
        <v>1</v>
      </c>
      <c r="Q621" s="78" t="str">
        <f t="shared" si="59"/>
        <v>Stay Long</v>
      </c>
      <c r="R621" s="81">
        <f t="shared" si="55"/>
        <v>-770</v>
      </c>
      <c r="S621" s="82">
        <f t="shared" si="60"/>
        <v>-58960.959999999992</v>
      </c>
      <c r="T621" s="50"/>
    </row>
    <row r="622" spans="2:20" x14ac:dyDescent="0.25">
      <c r="B622" s="11">
        <f>'Market Data'!B609</f>
        <v>20020521</v>
      </c>
      <c r="C622" s="2">
        <f>'Market Data'!C609</f>
        <v>6363</v>
      </c>
      <c r="D622" s="2">
        <f>'Market Data'!D609</f>
        <v>6442.5</v>
      </c>
      <c r="E622" s="2">
        <f>'Market Data'!E609</f>
        <v>6328.5</v>
      </c>
      <c r="F622" s="12">
        <f>'Market Data'!F609</f>
        <v>6374</v>
      </c>
      <c r="H622" s="58">
        <f t="shared" si="56"/>
        <v>605</v>
      </c>
      <c r="I622" s="97" t="s">
        <v>54</v>
      </c>
      <c r="J622" s="59" t="str">
        <f t="shared" si="57"/>
        <v>Long</v>
      </c>
      <c r="L622" s="74">
        <f t="shared" si="61"/>
        <v>1</v>
      </c>
      <c r="M622" s="75">
        <f t="shared" si="53"/>
        <v>0</v>
      </c>
      <c r="N622" s="76" t="str">
        <f t="shared" si="58"/>
        <v/>
      </c>
      <c r="O622" s="75"/>
      <c r="P622" s="77">
        <f t="shared" si="54"/>
        <v>1</v>
      </c>
      <c r="Q622" s="78" t="str">
        <f t="shared" si="59"/>
        <v>Stay Long</v>
      </c>
      <c r="R622" s="81">
        <f t="shared" si="55"/>
        <v>-437.5</v>
      </c>
      <c r="S622" s="82">
        <f t="shared" si="60"/>
        <v>-59398.459999999992</v>
      </c>
      <c r="T622" s="50"/>
    </row>
    <row r="623" spans="2:20" x14ac:dyDescent="0.25">
      <c r="B623" s="11">
        <f>'Market Data'!B610</f>
        <v>20020522</v>
      </c>
      <c r="C623" s="2">
        <f>'Market Data'!C610</f>
        <v>6336.5</v>
      </c>
      <c r="D623" s="2">
        <f>'Market Data'!D610</f>
        <v>6379</v>
      </c>
      <c r="E623" s="2">
        <f>'Market Data'!E610</f>
        <v>6268.5</v>
      </c>
      <c r="F623" s="12">
        <f>'Market Data'!F610</f>
        <v>6319</v>
      </c>
      <c r="H623" s="58">
        <f t="shared" si="56"/>
        <v>606</v>
      </c>
      <c r="I623" s="97" t="s">
        <v>54</v>
      </c>
      <c r="J623" s="59" t="str">
        <f t="shared" si="57"/>
        <v>Long</v>
      </c>
      <c r="L623" s="74">
        <f t="shared" si="61"/>
        <v>1</v>
      </c>
      <c r="M623" s="75">
        <f t="shared" si="53"/>
        <v>0</v>
      </c>
      <c r="N623" s="76" t="str">
        <f t="shared" si="58"/>
        <v/>
      </c>
      <c r="O623" s="75"/>
      <c r="P623" s="77">
        <f t="shared" si="54"/>
        <v>1</v>
      </c>
      <c r="Q623" s="78" t="str">
        <f t="shared" si="59"/>
        <v>Stay Long</v>
      </c>
      <c r="R623" s="81">
        <f t="shared" si="55"/>
        <v>-1925</v>
      </c>
      <c r="S623" s="82">
        <f t="shared" si="60"/>
        <v>-61323.459999999992</v>
      </c>
      <c r="T623" s="50"/>
    </row>
    <row r="624" spans="2:20" x14ac:dyDescent="0.25">
      <c r="B624" s="11">
        <f>'Market Data'!B611</f>
        <v>20020523</v>
      </c>
      <c r="C624" s="2">
        <f>'Market Data'!C611</f>
        <v>6326.5</v>
      </c>
      <c r="D624" s="2">
        <f>'Market Data'!D611</f>
        <v>6331.5</v>
      </c>
      <c r="E624" s="2">
        <f>'Market Data'!E611</f>
        <v>6238.5</v>
      </c>
      <c r="F624" s="12">
        <f>'Market Data'!F611</f>
        <v>6251</v>
      </c>
      <c r="H624" s="58">
        <f t="shared" si="56"/>
        <v>607</v>
      </c>
      <c r="I624" s="97" t="s">
        <v>54</v>
      </c>
      <c r="J624" s="59" t="str">
        <f t="shared" si="57"/>
        <v>Long</v>
      </c>
      <c r="L624" s="74">
        <f t="shared" si="61"/>
        <v>1</v>
      </c>
      <c r="M624" s="75">
        <f t="shared" si="53"/>
        <v>0</v>
      </c>
      <c r="N624" s="76" t="str">
        <f t="shared" si="58"/>
        <v/>
      </c>
      <c r="O624" s="75"/>
      <c r="P624" s="77">
        <f t="shared" si="54"/>
        <v>1</v>
      </c>
      <c r="Q624" s="78" t="str">
        <f t="shared" si="59"/>
        <v>Stay Long</v>
      </c>
      <c r="R624" s="81">
        <f t="shared" si="55"/>
        <v>-2380</v>
      </c>
      <c r="S624" s="82">
        <f t="shared" si="60"/>
        <v>-63703.459999999992</v>
      </c>
      <c r="T624" s="50"/>
    </row>
    <row r="625" spans="2:20" x14ac:dyDescent="0.25">
      <c r="B625" s="11">
        <f>'Market Data'!B612</f>
        <v>20020524</v>
      </c>
      <c r="C625" s="2">
        <f>'Market Data'!C612</f>
        <v>6306</v>
      </c>
      <c r="D625" s="2">
        <f>'Market Data'!D612</f>
        <v>6319.5</v>
      </c>
      <c r="E625" s="2">
        <f>'Market Data'!E612</f>
        <v>6259</v>
      </c>
      <c r="F625" s="12">
        <f>'Market Data'!F612</f>
        <v>6279</v>
      </c>
      <c r="H625" s="58">
        <f t="shared" si="56"/>
        <v>608</v>
      </c>
      <c r="I625" s="97" t="s">
        <v>54</v>
      </c>
      <c r="J625" s="59" t="str">
        <f t="shared" si="57"/>
        <v>Long</v>
      </c>
      <c r="L625" s="74">
        <f t="shared" si="61"/>
        <v>1</v>
      </c>
      <c r="M625" s="75">
        <f t="shared" si="53"/>
        <v>0</v>
      </c>
      <c r="N625" s="76" t="str">
        <f t="shared" si="58"/>
        <v/>
      </c>
      <c r="O625" s="75"/>
      <c r="P625" s="77">
        <f t="shared" si="54"/>
        <v>1</v>
      </c>
      <c r="Q625" s="78" t="str">
        <f t="shared" si="59"/>
        <v>Stay Long</v>
      </c>
      <c r="R625" s="81">
        <f t="shared" si="55"/>
        <v>980</v>
      </c>
      <c r="S625" s="82">
        <f t="shared" si="60"/>
        <v>-62723.459999999992</v>
      </c>
      <c r="T625" s="50"/>
    </row>
    <row r="626" spans="2:20" x14ac:dyDescent="0.25">
      <c r="B626" s="11">
        <f>'Market Data'!B613</f>
        <v>20020527</v>
      </c>
      <c r="C626" s="2">
        <f>'Market Data'!C613</f>
        <v>6287.5</v>
      </c>
      <c r="D626" s="2">
        <f>'Market Data'!D613</f>
        <v>6354.5</v>
      </c>
      <c r="E626" s="2">
        <f>'Market Data'!E613</f>
        <v>6283.5</v>
      </c>
      <c r="F626" s="12">
        <f>'Market Data'!F613</f>
        <v>6331.5</v>
      </c>
      <c r="H626" s="58">
        <f t="shared" si="56"/>
        <v>609</v>
      </c>
      <c r="I626" s="97" t="s">
        <v>54</v>
      </c>
      <c r="J626" s="59" t="str">
        <f t="shared" si="57"/>
        <v>Long</v>
      </c>
      <c r="L626" s="74">
        <f t="shared" si="61"/>
        <v>1</v>
      </c>
      <c r="M626" s="75">
        <f t="shared" si="53"/>
        <v>0</v>
      </c>
      <c r="N626" s="76" t="str">
        <f t="shared" si="58"/>
        <v/>
      </c>
      <c r="O626" s="75"/>
      <c r="P626" s="77">
        <f t="shared" si="54"/>
        <v>1</v>
      </c>
      <c r="Q626" s="78" t="str">
        <f t="shared" si="59"/>
        <v>Stay Long</v>
      </c>
      <c r="R626" s="81">
        <f t="shared" si="55"/>
        <v>1837.5</v>
      </c>
      <c r="S626" s="82">
        <f t="shared" si="60"/>
        <v>-60885.959999999992</v>
      </c>
      <c r="T626" s="50"/>
    </row>
    <row r="627" spans="2:20" x14ac:dyDescent="0.25">
      <c r="B627" s="11">
        <f>'Market Data'!B614</f>
        <v>20020528</v>
      </c>
      <c r="C627" s="2">
        <f>'Market Data'!C614</f>
        <v>6341.5</v>
      </c>
      <c r="D627" s="2">
        <f>'Market Data'!D614</f>
        <v>6397</v>
      </c>
      <c r="E627" s="2">
        <f>'Market Data'!E614</f>
        <v>6271</v>
      </c>
      <c r="F627" s="12">
        <f>'Market Data'!F614</f>
        <v>6282.5</v>
      </c>
      <c r="H627" s="58">
        <f t="shared" si="56"/>
        <v>610</v>
      </c>
      <c r="I627" s="97" t="s">
        <v>54</v>
      </c>
      <c r="J627" s="59" t="str">
        <f t="shared" si="57"/>
        <v>Long</v>
      </c>
      <c r="L627" s="74">
        <f t="shared" si="61"/>
        <v>1</v>
      </c>
      <c r="M627" s="75">
        <f t="shared" si="53"/>
        <v>0</v>
      </c>
      <c r="N627" s="76" t="str">
        <f t="shared" si="58"/>
        <v/>
      </c>
      <c r="O627" s="75"/>
      <c r="P627" s="77">
        <f t="shared" si="54"/>
        <v>1</v>
      </c>
      <c r="Q627" s="78" t="str">
        <f t="shared" si="59"/>
        <v>Stay Long</v>
      </c>
      <c r="R627" s="81">
        <f t="shared" si="55"/>
        <v>-1715</v>
      </c>
      <c r="S627" s="82">
        <f t="shared" si="60"/>
        <v>-62600.959999999992</v>
      </c>
      <c r="T627" s="50"/>
    </row>
    <row r="628" spans="2:20" x14ac:dyDescent="0.25">
      <c r="B628" s="11">
        <f>'Market Data'!B615</f>
        <v>20020529</v>
      </c>
      <c r="C628" s="2">
        <f>'Market Data'!C615</f>
        <v>6276.5</v>
      </c>
      <c r="D628" s="2">
        <f>'Market Data'!D615</f>
        <v>6286.5</v>
      </c>
      <c r="E628" s="2">
        <f>'Market Data'!E615</f>
        <v>6230.5</v>
      </c>
      <c r="F628" s="12">
        <f>'Market Data'!F615</f>
        <v>6258.5</v>
      </c>
      <c r="H628" s="58">
        <f t="shared" si="56"/>
        <v>611</v>
      </c>
      <c r="I628" s="97" t="s">
        <v>54</v>
      </c>
      <c r="J628" s="59" t="str">
        <f t="shared" si="57"/>
        <v>Long</v>
      </c>
      <c r="L628" s="74">
        <f t="shared" si="61"/>
        <v>1</v>
      </c>
      <c r="M628" s="75">
        <f t="shared" si="53"/>
        <v>0</v>
      </c>
      <c r="N628" s="76" t="str">
        <f t="shared" si="58"/>
        <v/>
      </c>
      <c r="O628" s="75"/>
      <c r="P628" s="77">
        <f t="shared" si="54"/>
        <v>1</v>
      </c>
      <c r="Q628" s="78" t="str">
        <f t="shared" si="59"/>
        <v>Stay Long</v>
      </c>
      <c r="R628" s="81">
        <f t="shared" si="55"/>
        <v>-840</v>
      </c>
      <c r="S628" s="82">
        <f t="shared" si="60"/>
        <v>-63440.959999999992</v>
      </c>
      <c r="T628" s="50"/>
    </row>
    <row r="629" spans="2:20" x14ac:dyDescent="0.25">
      <c r="B629" s="11">
        <f>'Market Data'!B616</f>
        <v>20020530</v>
      </c>
      <c r="C629" s="2">
        <f>'Market Data'!C616</f>
        <v>6239.5</v>
      </c>
      <c r="D629" s="2">
        <f>'Market Data'!D616</f>
        <v>6246.5</v>
      </c>
      <c r="E629" s="2">
        <f>'Market Data'!E616</f>
        <v>6117.5</v>
      </c>
      <c r="F629" s="12">
        <f>'Market Data'!F616</f>
        <v>6125.5</v>
      </c>
      <c r="H629" s="58">
        <f t="shared" si="56"/>
        <v>612</v>
      </c>
      <c r="I629" s="97" t="s">
        <v>54</v>
      </c>
      <c r="J629" s="59" t="str">
        <f t="shared" si="57"/>
        <v>Long</v>
      </c>
      <c r="L629" s="74">
        <f t="shared" si="61"/>
        <v>1</v>
      </c>
      <c r="M629" s="75">
        <f t="shared" si="53"/>
        <v>0</v>
      </c>
      <c r="N629" s="76" t="str">
        <f t="shared" si="58"/>
        <v/>
      </c>
      <c r="O629" s="75"/>
      <c r="P629" s="77">
        <f t="shared" si="54"/>
        <v>1</v>
      </c>
      <c r="Q629" s="78" t="str">
        <f t="shared" si="59"/>
        <v>Stay Long</v>
      </c>
      <c r="R629" s="81">
        <f t="shared" si="55"/>
        <v>-4655</v>
      </c>
      <c r="S629" s="82">
        <f t="shared" si="60"/>
        <v>-68095.959999999992</v>
      </c>
      <c r="T629" s="50"/>
    </row>
    <row r="630" spans="2:20" x14ac:dyDescent="0.25">
      <c r="B630" s="11">
        <f>'Market Data'!B617</f>
        <v>20020531</v>
      </c>
      <c r="C630" s="2">
        <f>'Market Data'!C617</f>
        <v>6159.5</v>
      </c>
      <c r="D630" s="2">
        <f>'Market Data'!D617</f>
        <v>6235.5</v>
      </c>
      <c r="E630" s="2">
        <f>'Market Data'!E617</f>
        <v>6144.5</v>
      </c>
      <c r="F630" s="12">
        <f>'Market Data'!F617</f>
        <v>6176.5</v>
      </c>
      <c r="H630" s="58">
        <f t="shared" si="56"/>
        <v>613</v>
      </c>
      <c r="I630" s="97" t="s">
        <v>54</v>
      </c>
      <c r="J630" s="59" t="str">
        <f t="shared" si="57"/>
        <v>Long</v>
      </c>
      <c r="L630" s="74">
        <f t="shared" si="61"/>
        <v>1</v>
      </c>
      <c r="M630" s="75">
        <f t="shared" si="53"/>
        <v>0</v>
      </c>
      <c r="N630" s="76" t="str">
        <f t="shared" si="58"/>
        <v/>
      </c>
      <c r="O630" s="75"/>
      <c r="P630" s="77">
        <f t="shared" si="54"/>
        <v>1</v>
      </c>
      <c r="Q630" s="78" t="str">
        <f t="shared" si="59"/>
        <v>Stay Long</v>
      </c>
      <c r="R630" s="81">
        <f t="shared" si="55"/>
        <v>1785</v>
      </c>
      <c r="S630" s="82">
        <f t="shared" si="60"/>
        <v>-66310.959999999992</v>
      </c>
      <c r="T630" s="50"/>
    </row>
    <row r="631" spans="2:20" x14ac:dyDescent="0.25">
      <c r="B631" s="11">
        <f>'Market Data'!B618</f>
        <v>20020603</v>
      </c>
      <c r="C631" s="2">
        <f>'Market Data'!C618</f>
        <v>6176.5</v>
      </c>
      <c r="D631" s="2">
        <f>'Market Data'!D618</f>
        <v>6229</v>
      </c>
      <c r="E631" s="2">
        <f>'Market Data'!E618</f>
        <v>6097.5</v>
      </c>
      <c r="F631" s="12">
        <f>'Market Data'!F618</f>
        <v>6110.5</v>
      </c>
      <c r="H631" s="58">
        <f t="shared" si="56"/>
        <v>614</v>
      </c>
      <c r="I631" s="97" t="s">
        <v>54</v>
      </c>
      <c r="J631" s="59" t="str">
        <f t="shared" si="57"/>
        <v>Long</v>
      </c>
      <c r="L631" s="74">
        <f t="shared" si="61"/>
        <v>1</v>
      </c>
      <c r="M631" s="75">
        <f t="shared" si="53"/>
        <v>0</v>
      </c>
      <c r="N631" s="76" t="str">
        <f t="shared" si="58"/>
        <v/>
      </c>
      <c r="O631" s="75"/>
      <c r="P631" s="77">
        <f t="shared" si="54"/>
        <v>1</v>
      </c>
      <c r="Q631" s="78" t="str">
        <f t="shared" si="59"/>
        <v>Stay Long</v>
      </c>
      <c r="R631" s="81">
        <f t="shared" si="55"/>
        <v>-2310</v>
      </c>
      <c r="S631" s="82">
        <f t="shared" si="60"/>
        <v>-68620.959999999992</v>
      </c>
      <c r="T631" s="50"/>
    </row>
    <row r="632" spans="2:20" x14ac:dyDescent="0.25">
      <c r="B632" s="11">
        <f>'Market Data'!B619</f>
        <v>20020604</v>
      </c>
      <c r="C632" s="2">
        <f>'Market Data'!C619</f>
        <v>6066.5</v>
      </c>
      <c r="D632" s="2">
        <f>'Market Data'!D619</f>
        <v>6073</v>
      </c>
      <c r="E632" s="2">
        <f>'Market Data'!E619</f>
        <v>5956</v>
      </c>
      <c r="F632" s="12">
        <f>'Market Data'!F619</f>
        <v>6011</v>
      </c>
      <c r="H632" s="58">
        <f t="shared" si="56"/>
        <v>615</v>
      </c>
      <c r="I632" s="97" t="s">
        <v>54</v>
      </c>
      <c r="J632" s="59" t="str">
        <f t="shared" si="57"/>
        <v>Long</v>
      </c>
      <c r="L632" s="74">
        <f t="shared" si="61"/>
        <v>1</v>
      </c>
      <c r="M632" s="75">
        <f t="shared" si="53"/>
        <v>0</v>
      </c>
      <c r="N632" s="76" t="str">
        <f t="shared" si="58"/>
        <v/>
      </c>
      <c r="O632" s="75"/>
      <c r="P632" s="77">
        <f t="shared" si="54"/>
        <v>1</v>
      </c>
      <c r="Q632" s="78" t="str">
        <f t="shared" si="59"/>
        <v>Stay Long</v>
      </c>
      <c r="R632" s="81">
        <f t="shared" si="55"/>
        <v>-3482.5</v>
      </c>
      <c r="S632" s="82">
        <f t="shared" si="60"/>
        <v>-72103.459999999992</v>
      </c>
      <c r="T632" s="50"/>
    </row>
    <row r="633" spans="2:20" x14ac:dyDescent="0.25">
      <c r="B633" s="11">
        <f>'Market Data'!B620</f>
        <v>20020605</v>
      </c>
      <c r="C633" s="2">
        <f>'Market Data'!C620</f>
        <v>6051.5</v>
      </c>
      <c r="D633" s="2">
        <f>'Market Data'!D620</f>
        <v>6062</v>
      </c>
      <c r="E633" s="2">
        <f>'Market Data'!E620</f>
        <v>5975</v>
      </c>
      <c r="F633" s="12">
        <f>'Market Data'!F620</f>
        <v>5990</v>
      </c>
      <c r="H633" s="58">
        <f t="shared" si="56"/>
        <v>616</v>
      </c>
      <c r="I633" s="97" t="s">
        <v>54</v>
      </c>
      <c r="J633" s="59" t="str">
        <f t="shared" si="57"/>
        <v>Long</v>
      </c>
      <c r="L633" s="74">
        <f t="shared" si="61"/>
        <v>1</v>
      </c>
      <c r="M633" s="75">
        <f t="shared" si="53"/>
        <v>0</v>
      </c>
      <c r="N633" s="76" t="str">
        <f t="shared" si="58"/>
        <v/>
      </c>
      <c r="O633" s="75"/>
      <c r="P633" s="77">
        <f t="shared" si="54"/>
        <v>1</v>
      </c>
      <c r="Q633" s="78" t="str">
        <f t="shared" si="59"/>
        <v>Stay Long</v>
      </c>
      <c r="R633" s="81">
        <f t="shared" si="55"/>
        <v>-735</v>
      </c>
      <c r="S633" s="82">
        <f t="shared" si="60"/>
        <v>-72838.459999999992</v>
      </c>
      <c r="T633" s="50"/>
    </row>
    <row r="634" spans="2:20" x14ac:dyDescent="0.25">
      <c r="B634" s="11">
        <f>'Market Data'!B621</f>
        <v>20020606</v>
      </c>
      <c r="C634" s="2">
        <f>'Market Data'!C621</f>
        <v>6016.5</v>
      </c>
      <c r="D634" s="2">
        <f>'Market Data'!D621</f>
        <v>6089.5</v>
      </c>
      <c r="E634" s="2">
        <f>'Market Data'!E621</f>
        <v>5988.5</v>
      </c>
      <c r="F634" s="12">
        <f>'Market Data'!F621</f>
        <v>6011</v>
      </c>
      <c r="H634" s="58">
        <f t="shared" si="56"/>
        <v>617</v>
      </c>
      <c r="I634" s="97" t="s">
        <v>54</v>
      </c>
      <c r="J634" s="59" t="str">
        <f t="shared" si="57"/>
        <v>Long</v>
      </c>
      <c r="L634" s="74">
        <f t="shared" si="61"/>
        <v>1</v>
      </c>
      <c r="M634" s="75">
        <f t="shared" si="53"/>
        <v>0</v>
      </c>
      <c r="N634" s="76" t="str">
        <f t="shared" si="58"/>
        <v/>
      </c>
      <c r="O634" s="75"/>
      <c r="P634" s="77">
        <f t="shared" si="54"/>
        <v>1</v>
      </c>
      <c r="Q634" s="78" t="str">
        <f t="shared" si="59"/>
        <v>Stay Long</v>
      </c>
      <c r="R634" s="81">
        <f t="shared" si="55"/>
        <v>735</v>
      </c>
      <c r="S634" s="82">
        <f t="shared" si="60"/>
        <v>-72103.459999999992</v>
      </c>
      <c r="T634" s="50"/>
    </row>
    <row r="635" spans="2:20" x14ac:dyDescent="0.25">
      <c r="B635" s="11">
        <f>'Market Data'!B622</f>
        <v>20020607</v>
      </c>
      <c r="C635" s="2">
        <f>'Market Data'!C622</f>
        <v>5914.5</v>
      </c>
      <c r="D635" s="2">
        <f>'Market Data'!D622</f>
        <v>5978</v>
      </c>
      <c r="E635" s="2">
        <f>'Market Data'!E622</f>
        <v>5885</v>
      </c>
      <c r="F635" s="12">
        <f>'Market Data'!F622</f>
        <v>5969</v>
      </c>
      <c r="H635" s="58">
        <f t="shared" si="56"/>
        <v>618</v>
      </c>
      <c r="I635" s="97" t="s">
        <v>54</v>
      </c>
      <c r="J635" s="59" t="str">
        <f t="shared" si="57"/>
        <v>Long</v>
      </c>
      <c r="L635" s="74">
        <f t="shared" si="61"/>
        <v>1</v>
      </c>
      <c r="M635" s="75">
        <f t="shared" si="53"/>
        <v>0</v>
      </c>
      <c r="N635" s="76" t="str">
        <f t="shared" si="58"/>
        <v/>
      </c>
      <c r="O635" s="75"/>
      <c r="P635" s="77">
        <f t="shared" si="54"/>
        <v>1</v>
      </c>
      <c r="Q635" s="78" t="str">
        <f t="shared" si="59"/>
        <v>Stay Long</v>
      </c>
      <c r="R635" s="81">
        <f t="shared" si="55"/>
        <v>-1470</v>
      </c>
      <c r="S635" s="82">
        <f t="shared" si="60"/>
        <v>-73573.459999999992</v>
      </c>
      <c r="T635" s="50"/>
    </row>
    <row r="636" spans="2:20" x14ac:dyDescent="0.25">
      <c r="B636" s="11">
        <f>'Market Data'!B623</f>
        <v>20020610</v>
      </c>
      <c r="C636" s="2">
        <f>'Market Data'!C623</f>
        <v>5991.5</v>
      </c>
      <c r="D636" s="2">
        <f>'Market Data'!D623</f>
        <v>6033.5</v>
      </c>
      <c r="E636" s="2">
        <f>'Market Data'!E623</f>
        <v>5919</v>
      </c>
      <c r="F636" s="12">
        <f>'Market Data'!F623</f>
        <v>5960.5</v>
      </c>
      <c r="H636" s="58">
        <f t="shared" si="56"/>
        <v>619</v>
      </c>
      <c r="I636" s="97" t="s">
        <v>54</v>
      </c>
      <c r="J636" s="59" t="str">
        <f t="shared" si="57"/>
        <v>Long</v>
      </c>
      <c r="L636" s="74">
        <f t="shared" si="61"/>
        <v>1</v>
      </c>
      <c r="M636" s="75">
        <f t="shared" si="53"/>
        <v>0</v>
      </c>
      <c r="N636" s="76" t="str">
        <f t="shared" si="58"/>
        <v/>
      </c>
      <c r="O636" s="75"/>
      <c r="P636" s="77">
        <f t="shared" si="54"/>
        <v>1</v>
      </c>
      <c r="Q636" s="78" t="str">
        <f t="shared" si="59"/>
        <v>Stay Long</v>
      </c>
      <c r="R636" s="81">
        <f t="shared" si="55"/>
        <v>-297.5</v>
      </c>
      <c r="S636" s="82">
        <f t="shared" si="60"/>
        <v>-73870.959999999992</v>
      </c>
      <c r="T636" s="50"/>
    </row>
    <row r="637" spans="2:20" x14ac:dyDescent="0.25">
      <c r="B637" s="11">
        <f>'Market Data'!B624</f>
        <v>20020611</v>
      </c>
      <c r="C637" s="2">
        <f>'Market Data'!C624</f>
        <v>5963.5</v>
      </c>
      <c r="D637" s="2">
        <f>'Market Data'!D624</f>
        <v>6060.5</v>
      </c>
      <c r="E637" s="2">
        <f>'Market Data'!E624</f>
        <v>5926.5</v>
      </c>
      <c r="F637" s="12">
        <f>'Market Data'!F624</f>
        <v>6000.5</v>
      </c>
      <c r="H637" s="58">
        <f t="shared" si="56"/>
        <v>620</v>
      </c>
      <c r="I637" s="97" t="s">
        <v>54</v>
      </c>
      <c r="J637" s="59" t="str">
        <f t="shared" si="57"/>
        <v>Long</v>
      </c>
      <c r="L637" s="74">
        <f t="shared" si="61"/>
        <v>1</v>
      </c>
      <c r="M637" s="75">
        <f t="shared" si="53"/>
        <v>0</v>
      </c>
      <c r="N637" s="76" t="str">
        <f t="shared" si="58"/>
        <v/>
      </c>
      <c r="O637" s="75"/>
      <c r="P637" s="77">
        <f t="shared" si="54"/>
        <v>1</v>
      </c>
      <c r="Q637" s="78" t="str">
        <f t="shared" si="59"/>
        <v>Stay Long</v>
      </c>
      <c r="R637" s="81">
        <f t="shared" si="55"/>
        <v>1400</v>
      </c>
      <c r="S637" s="82">
        <f t="shared" si="60"/>
        <v>-72470.959999999992</v>
      </c>
      <c r="T637" s="50"/>
    </row>
    <row r="638" spans="2:20" x14ac:dyDescent="0.25">
      <c r="B638" s="11">
        <f>'Market Data'!B625</f>
        <v>20020612</v>
      </c>
      <c r="C638" s="2">
        <f>'Market Data'!C625</f>
        <v>5932.5</v>
      </c>
      <c r="D638" s="2">
        <f>'Market Data'!D625</f>
        <v>5945.5</v>
      </c>
      <c r="E638" s="2">
        <f>'Market Data'!E625</f>
        <v>5848.5</v>
      </c>
      <c r="F638" s="12">
        <f>'Market Data'!F625</f>
        <v>5893</v>
      </c>
      <c r="H638" s="58">
        <f t="shared" si="56"/>
        <v>621</v>
      </c>
      <c r="I638" s="97" t="s">
        <v>54</v>
      </c>
      <c r="J638" s="59" t="str">
        <f t="shared" si="57"/>
        <v>Long</v>
      </c>
      <c r="L638" s="74">
        <f t="shared" si="61"/>
        <v>1</v>
      </c>
      <c r="M638" s="75">
        <f t="shared" si="53"/>
        <v>0</v>
      </c>
      <c r="N638" s="76" t="str">
        <f t="shared" si="58"/>
        <v/>
      </c>
      <c r="O638" s="75"/>
      <c r="P638" s="77">
        <f t="shared" si="54"/>
        <v>1</v>
      </c>
      <c r="Q638" s="78" t="str">
        <f t="shared" si="59"/>
        <v>Stay Long</v>
      </c>
      <c r="R638" s="81">
        <f t="shared" si="55"/>
        <v>-3762.5</v>
      </c>
      <c r="S638" s="82">
        <f t="shared" si="60"/>
        <v>-76233.459999999992</v>
      </c>
      <c r="T638" s="50"/>
    </row>
    <row r="639" spans="2:20" x14ac:dyDescent="0.25">
      <c r="B639" s="11">
        <f>'Market Data'!B626</f>
        <v>20020613</v>
      </c>
      <c r="C639" s="2">
        <f>'Market Data'!C626</f>
        <v>5941.5</v>
      </c>
      <c r="D639" s="2">
        <f>'Market Data'!D626</f>
        <v>5954.5</v>
      </c>
      <c r="E639" s="2">
        <f>'Market Data'!E626</f>
        <v>5813.5</v>
      </c>
      <c r="F639" s="12">
        <f>'Market Data'!F626</f>
        <v>5854.5</v>
      </c>
      <c r="H639" s="58">
        <f t="shared" si="56"/>
        <v>622</v>
      </c>
      <c r="I639" s="97" t="s">
        <v>54</v>
      </c>
      <c r="J639" s="59" t="str">
        <f t="shared" si="57"/>
        <v>Long</v>
      </c>
      <c r="L639" s="74">
        <f t="shared" si="61"/>
        <v>1</v>
      </c>
      <c r="M639" s="75">
        <f t="shared" si="53"/>
        <v>0</v>
      </c>
      <c r="N639" s="76" t="str">
        <f t="shared" si="58"/>
        <v/>
      </c>
      <c r="O639" s="75"/>
      <c r="P639" s="77">
        <f t="shared" si="54"/>
        <v>1</v>
      </c>
      <c r="Q639" s="78" t="str">
        <f t="shared" si="59"/>
        <v>Stay Long</v>
      </c>
      <c r="R639" s="81">
        <f t="shared" si="55"/>
        <v>-1347.5</v>
      </c>
      <c r="S639" s="82">
        <f t="shared" si="60"/>
        <v>-77580.959999999992</v>
      </c>
      <c r="T639" s="50"/>
    </row>
    <row r="640" spans="2:20" x14ac:dyDescent="0.25">
      <c r="B640" s="11">
        <f>'Market Data'!B627</f>
        <v>20020614</v>
      </c>
      <c r="C640" s="2">
        <f>'Market Data'!C627</f>
        <v>5807.5</v>
      </c>
      <c r="D640" s="2">
        <f>'Market Data'!D627</f>
        <v>5814.5</v>
      </c>
      <c r="E640" s="2">
        <f>'Market Data'!E627</f>
        <v>5624</v>
      </c>
      <c r="F640" s="12">
        <f>'Market Data'!F627</f>
        <v>5671.5</v>
      </c>
      <c r="H640" s="58">
        <f t="shared" si="56"/>
        <v>623</v>
      </c>
      <c r="I640" s="97" t="s">
        <v>54</v>
      </c>
      <c r="J640" s="59" t="str">
        <f t="shared" si="57"/>
        <v>Long</v>
      </c>
      <c r="L640" s="74">
        <f t="shared" si="61"/>
        <v>1</v>
      </c>
      <c r="M640" s="75">
        <f t="shared" si="53"/>
        <v>0</v>
      </c>
      <c r="N640" s="76" t="str">
        <f t="shared" si="58"/>
        <v/>
      </c>
      <c r="O640" s="75"/>
      <c r="P640" s="77">
        <f t="shared" si="54"/>
        <v>1</v>
      </c>
      <c r="Q640" s="78" t="str">
        <f t="shared" si="59"/>
        <v>Stay Long</v>
      </c>
      <c r="R640" s="81">
        <f t="shared" si="55"/>
        <v>-6405</v>
      </c>
      <c r="S640" s="82">
        <f t="shared" si="60"/>
        <v>-83985.959999999992</v>
      </c>
      <c r="T640" s="50"/>
    </row>
    <row r="641" spans="2:20" x14ac:dyDescent="0.25">
      <c r="B641" s="11">
        <f>'Market Data'!B628</f>
        <v>20020617</v>
      </c>
      <c r="C641" s="2">
        <f>'Market Data'!C628</f>
        <v>5716.5</v>
      </c>
      <c r="D641" s="2">
        <f>'Market Data'!D628</f>
        <v>5855</v>
      </c>
      <c r="E641" s="2">
        <f>'Market Data'!E628</f>
        <v>5705</v>
      </c>
      <c r="F641" s="12">
        <f>'Market Data'!F628</f>
        <v>5852.5</v>
      </c>
      <c r="H641" s="58">
        <f t="shared" si="56"/>
        <v>624</v>
      </c>
      <c r="I641" s="97" t="s">
        <v>54</v>
      </c>
      <c r="J641" s="59" t="str">
        <f t="shared" si="57"/>
        <v>Long</v>
      </c>
      <c r="L641" s="74">
        <f t="shared" si="61"/>
        <v>1</v>
      </c>
      <c r="M641" s="75">
        <f t="shared" si="53"/>
        <v>0</v>
      </c>
      <c r="N641" s="76" t="str">
        <f t="shared" si="58"/>
        <v/>
      </c>
      <c r="O641" s="75"/>
      <c r="P641" s="77">
        <f t="shared" si="54"/>
        <v>1</v>
      </c>
      <c r="Q641" s="78" t="str">
        <f t="shared" si="59"/>
        <v>Stay Long</v>
      </c>
      <c r="R641" s="81">
        <f t="shared" si="55"/>
        <v>6335</v>
      </c>
      <c r="S641" s="82">
        <f t="shared" si="60"/>
        <v>-77650.959999999992</v>
      </c>
      <c r="T641" s="50"/>
    </row>
    <row r="642" spans="2:20" x14ac:dyDescent="0.25">
      <c r="B642" s="11">
        <f>'Market Data'!B629</f>
        <v>20020618</v>
      </c>
      <c r="C642" s="2">
        <f>'Market Data'!C629</f>
        <v>5867.5</v>
      </c>
      <c r="D642" s="2">
        <f>'Market Data'!D629</f>
        <v>5867.5</v>
      </c>
      <c r="E642" s="2">
        <f>'Market Data'!E629</f>
        <v>5766.5</v>
      </c>
      <c r="F642" s="12">
        <f>'Market Data'!F629</f>
        <v>5787</v>
      </c>
      <c r="H642" s="58">
        <f t="shared" si="56"/>
        <v>625</v>
      </c>
      <c r="I642" s="97" t="s">
        <v>54</v>
      </c>
      <c r="J642" s="59" t="str">
        <f t="shared" si="57"/>
        <v>Long</v>
      </c>
      <c r="L642" s="74">
        <f t="shared" si="61"/>
        <v>1</v>
      </c>
      <c r="M642" s="75">
        <f t="shared" si="53"/>
        <v>0</v>
      </c>
      <c r="N642" s="76" t="str">
        <f t="shared" si="58"/>
        <v/>
      </c>
      <c r="O642" s="75"/>
      <c r="P642" s="77">
        <f t="shared" si="54"/>
        <v>1</v>
      </c>
      <c r="Q642" s="78" t="str">
        <f t="shared" si="59"/>
        <v>Stay Long</v>
      </c>
      <c r="R642" s="81">
        <f t="shared" si="55"/>
        <v>-2292.5</v>
      </c>
      <c r="S642" s="82">
        <f t="shared" si="60"/>
        <v>-79943.459999999992</v>
      </c>
      <c r="T642" s="50"/>
    </row>
    <row r="643" spans="2:20" x14ac:dyDescent="0.25">
      <c r="B643" s="11">
        <f>'Market Data'!B630</f>
        <v>20020619</v>
      </c>
      <c r="C643" s="2">
        <f>'Market Data'!C630</f>
        <v>5703</v>
      </c>
      <c r="D643" s="2">
        <f>'Market Data'!D630</f>
        <v>5767.5</v>
      </c>
      <c r="E643" s="2">
        <f>'Market Data'!E630</f>
        <v>5688</v>
      </c>
      <c r="F643" s="12">
        <f>'Market Data'!F630</f>
        <v>5724</v>
      </c>
      <c r="H643" s="58">
        <f t="shared" si="56"/>
        <v>626</v>
      </c>
      <c r="I643" s="97" t="s">
        <v>54</v>
      </c>
      <c r="J643" s="59" t="str">
        <f t="shared" si="57"/>
        <v>Long</v>
      </c>
      <c r="L643" s="74">
        <f t="shared" si="61"/>
        <v>1</v>
      </c>
      <c r="M643" s="75">
        <f t="shared" si="53"/>
        <v>0</v>
      </c>
      <c r="N643" s="76" t="str">
        <f t="shared" si="58"/>
        <v/>
      </c>
      <c r="O643" s="75"/>
      <c r="P643" s="77">
        <f t="shared" si="54"/>
        <v>1</v>
      </c>
      <c r="Q643" s="78" t="str">
        <f t="shared" si="59"/>
        <v>Stay Long</v>
      </c>
      <c r="R643" s="81">
        <f t="shared" si="55"/>
        <v>-2205</v>
      </c>
      <c r="S643" s="82">
        <f t="shared" si="60"/>
        <v>-82148.459999999992</v>
      </c>
      <c r="T643" s="50"/>
    </row>
    <row r="644" spans="2:20" x14ac:dyDescent="0.25">
      <c r="B644" s="11">
        <f>'Market Data'!B631</f>
        <v>20020620</v>
      </c>
      <c r="C644" s="2">
        <f>'Market Data'!C631</f>
        <v>5697.5</v>
      </c>
      <c r="D644" s="2">
        <f>'Market Data'!D631</f>
        <v>5736</v>
      </c>
      <c r="E644" s="2">
        <f>'Market Data'!E631</f>
        <v>5569</v>
      </c>
      <c r="F644" s="12">
        <f>'Market Data'!F631</f>
        <v>5613</v>
      </c>
      <c r="H644" s="58">
        <f t="shared" si="56"/>
        <v>627</v>
      </c>
      <c r="I644" s="97" t="s">
        <v>54</v>
      </c>
      <c r="J644" s="59" t="str">
        <f t="shared" si="57"/>
        <v>Long</v>
      </c>
      <c r="L644" s="74">
        <f t="shared" si="61"/>
        <v>1</v>
      </c>
      <c r="M644" s="75">
        <f t="shared" si="53"/>
        <v>0</v>
      </c>
      <c r="N644" s="76" t="str">
        <f t="shared" si="58"/>
        <v/>
      </c>
      <c r="O644" s="75"/>
      <c r="P644" s="77">
        <f t="shared" si="54"/>
        <v>1</v>
      </c>
      <c r="Q644" s="78" t="str">
        <f t="shared" si="59"/>
        <v>Stay Long</v>
      </c>
      <c r="R644" s="81">
        <f t="shared" si="55"/>
        <v>-3885</v>
      </c>
      <c r="S644" s="82">
        <f t="shared" si="60"/>
        <v>-86033.459999999992</v>
      </c>
      <c r="T644" s="50"/>
    </row>
    <row r="645" spans="2:20" x14ac:dyDescent="0.25">
      <c r="B645" s="11">
        <f>'Market Data'!B632</f>
        <v>20020621</v>
      </c>
      <c r="C645" s="2">
        <f>'Market Data'!C632</f>
        <v>5569.5</v>
      </c>
      <c r="D645" s="2">
        <f>'Market Data'!D632</f>
        <v>5680.5</v>
      </c>
      <c r="E645" s="2">
        <f>'Market Data'!E632</f>
        <v>5515</v>
      </c>
      <c r="F645" s="12">
        <f>'Market Data'!F632</f>
        <v>5593</v>
      </c>
      <c r="H645" s="58">
        <f t="shared" si="56"/>
        <v>628</v>
      </c>
      <c r="I645" s="97" t="s">
        <v>54</v>
      </c>
      <c r="J645" s="59" t="str">
        <f t="shared" si="57"/>
        <v>Long</v>
      </c>
      <c r="L645" s="74">
        <f t="shared" si="61"/>
        <v>1</v>
      </c>
      <c r="M645" s="75">
        <f t="shared" si="53"/>
        <v>0</v>
      </c>
      <c r="N645" s="76" t="str">
        <f t="shared" si="58"/>
        <v/>
      </c>
      <c r="O645" s="75"/>
      <c r="P645" s="77">
        <f t="shared" si="54"/>
        <v>1</v>
      </c>
      <c r="Q645" s="78" t="str">
        <f t="shared" si="59"/>
        <v>Stay Long</v>
      </c>
      <c r="R645" s="81">
        <f t="shared" si="55"/>
        <v>-700</v>
      </c>
      <c r="S645" s="82">
        <f t="shared" si="60"/>
        <v>-86733.459999999992</v>
      </c>
      <c r="T645" s="50"/>
    </row>
    <row r="646" spans="2:20" x14ac:dyDescent="0.25">
      <c r="B646" s="11">
        <f>'Market Data'!B633</f>
        <v>20020624</v>
      </c>
      <c r="C646" s="2">
        <f>'Market Data'!C633</f>
        <v>5597.5</v>
      </c>
      <c r="D646" s="2">
        <f>'Market Data'!D633</f>
        <v>5662.5</v>
      </c>
      <c r="E646" s="2">
        <f>'Market Data'!E633</f>
        <v>5412</v>
      </c>
      <c r="F646" s="12">
        <f>'Market Data'!F633</f>
        <v>5509</v>
      </c>
      <c r="H646" s="58">
        <f t="shared" si="56"/>
        <v>629</v>
      </c>
      <c r="I646" s="97" t="s">
        <v>54</v>
      </c>
      <c r="J646" s="59" t="str">
        <f t="shared" si="57"/>
        <v>Long</v>
      </c>
      <c r="L646" s="74">
        <f t="shared" si="61"/>
        <v>1</v>
      </c>
      <c r="M646" s="75">
        <f t="shared" si="53"/>
        <v>0</v>
      </c>
      <c r="N646" s="76" t="str">
        <f t="shared" si="58"/>
        <v/>
      </c>
      <c r="O646" s="75"/>
      <c r="P646" s="77">
        <f t="shared" si="54"/>
        <v>1</v>
      </c>
      <c r="Q646" s="78" t="str">
        <f t="shared" si="59"/>
        <v>Stay Long</v>
      </c>
      <c r="R646" s="81">
        <f t="shared" si="55"/>
        <v>-2940</v>
      </c>
      <c r="S646" s="82">
        <f t="shared" si="60"/>
        <v>-89673.459999999992</v>
      </c>
      <c r="T646" s="50"/>
    </row>
    <row r="647" spans="2:20" x14ac:dyDescent="0.25">
      <c r="B647" s="11">
        <f>'Market Data'!B634</f>
        <v>20020625</v>
      </c>
      <c r="C647" s="2">
        <f>'Market Data'!C634</f>
        <v>5547.5</v>
      </c>
      <c r="D647" s="2">
        <f>'Market Data'!D634</f>
        <v>5626</v>
      </c>
      <c r="E647" s="2">
        <f>'Market Data'!E634</f>
        <v>5538.5</v>
      </c>
      <c r="F647" s="12">
        <f>'Market Data'!F634</f>
        <v>5561.5</v>
      </c>
      <c r="H647" s="58">
        <f t="shared" si="56"/>
        <v>630</v>
      </c>
      <c r="I647" s="97" t="s">
        <v>54</v>
      </c>
      <c r="J647" s="59" t="str">
        <f t="shared" si="57"/>
        <v>Long</v>
      </c>
      <c r="L647" s="74">
        <f t="shared" si="61"/>
        <v>1</v>
      </c>
      <c r="M647" s="75">
        <f t="shared" si="53"/>
        <v>0</v>
      </c>
      <c r="N647" s="76" t="str">
        <f t="shared" si="58"/>
        <v/>
      </c>
      <c r="O647" s="75"/>
      <c r="P647" s="77">
        <f t="shared" si="54"/>
        <v>1</v>
      </c>
      <c r="Q647" s="78" t="str">
        <f t="shared" si="59"/>
        <v>Stay Long</v>
      </c>
      <c r="R647" s="81">
        <f t="shared" si="55"/>
        <v>1837.5</v>
      </c>
      <c r="S647" s="82">
        <f t="shared" si="60"/>
        <v>-87835.959999999992</v>
      </c>
      <c r="T647" s="50"/>
    </row>
    <row r="648" spans="2:20" x14ac:dyDescent="0.25">
      <c r="B648" s="11">
        <f>'Market Data'!B635</f>
        <v>20020626</v>
      </c>
      <c r="C648" s="2">
        <f>'Market Data'!C635</f>
        <v>5327.5</v>
      </c>
      <c r="D648" s="2">
        <f>'Market Data'!D635</f>
        <v>5524.5</v>
      </c>
      <c r="E648" s="2">
        <f>'Market Data'!E635</f>
        <v>5314.5</v>
      </c>
      <c r="F648" s="12">
        <f>'Market Data'!F635</f>
        <v>5462.5</v>
      </c>
      <c r="H648" s="58">
        <f t="shared" si="56"/>
        <v>631</v>
      </c>
      <c r="I648" s="97" t="s">
        <v>54</v>
      </c>
      <c r="J648" s="59" t="str">
        <f t="shared" si="57"/>
        <v>Long</v>
      </c>
      <c r="L648" s="74">
        <f t="shared" si="61"/>
        <v>1</v>
      </c>
      <c r="M648" s="75">
        <f t="shared" si="53"/>
        <v>0</v>
      </c>
      <c r="N648" s="76" t="str">
        <f t="shared" si="58"/>
        <v/>
      </c>
      <c r="O648" s="75"/>
      <c r="P648" s="77">
        <f t="shared" si="54"/>
        <v>1</v>
      </c>
      <c r="Q648" s="78" t="str">
        <f t="shared" si="59"/>
        <v>Stay Long</v>
      </c>
      <c r="R648" s="81">
        <f t="shared" si="55"/>
        <v>-3465</v>
      </c>
      <c r="S648" s="82">
        <f t="shared" si="60"/>
        <v>-91300.959999999992</v>
      </c>
      <c r="T648" s="50"/>
    </row>
    <row r="649" spans="2:20" x14ac:dyDescent="0.25">
      <c r="B649" s="11">
        <f>'Market Data'!B636</f>
        <v>20020627</v>
      </c>
      <c r="C649" s="2">
        <f>'Market Data'!C636</f>
        <v>5530.5</v>
      </c>
      <c r="D649" s="2">
        <f>'Market Data'!D636</f>
        <v>5608.5</v>
      </c>
      <c r="E649" s="2">
        <f>'Market Data'!E636</f>
        <v>5487.5</v>
      </c>
      <c r="F649" s="12">
        <f>'Market Data'!F636</f>
        <v>5592.5</v>
      </c>
      <c r="H649" s="58">
        <f t="shared" si="56"/>
        <v>632</v>
      </c>
      <c r="I649" s="97" t="s">
        <v>54</v>
      </c>
      <c r="J649" s="59" t="str">
        <f t="shared" si="57"/>
        <v>Long</v>
      </c>
      <c r="L649" s="74">
        <f t="shared" si="61"/>
        <v>1</v>
      </c>
      <c r="M649" s="75">
        <f t="shared" si="53"/>
        <v>0</v>
      </c>
      <c r="N649" s="76" t="str">
        <f t="shared" si="58"/>
        <v/>
      </c>
      <c r="O649" s="75"/>
      <c r="P649" s="77">
        <f t="shared" si="54"/>
        <v>1</v>
      </c>
      <c r="Q649" s="78" t="str">
        <f t="shared" si="59"/>
        <v>Stay Long</v>
      </c>
      <c r="R649" s="81">
        <f t="shared" si="55"/>
        <v>4550</v>
      </c>
      <c r="S649" s="82">
        <f t="shared" si="60"/>
        <v>-86750.959999999992</v>
      </c>
      <c r="T649" s="50"/>
    </row>
    <row r="650" spans="2:20" x14ac:dyDescent="0.25">
      <c r="B650" s="11">
        <f>'Market Data'!B637</f>
        <v>20020628</v>
      </c>
      <c r="C650" s="2">
        <f>'Market Data'!C637</f>
        <v>5674.5</v>
      </c>
      <c r="D650" s="2">
        <f>'Market Data'!D637</f>
        <v>5753</v>
      </c>
      <c r="E650" s="2">
        <f>'Market Data'!E637</f>
        <v>5645.5</v>
      </c>
      <c r="F650" s="12">
        <f>'Market Data'!F637</f>
        <v>5749</v>
      </c>
      <c r="H650" s="58">
        <f t="shared" si="56"/>
        <v>633</v>
      </c>
      <c r="I650" s="97" t="s">
        <v>54</v>
      </c>
      <c r="J650" s="59" t="str">
        <f t="shared" si="57"/>
        <v>Long</v>
      </c>
      <c r="L650" s="74">
        <f t="shared" si="61"/>
        <v>1</v>
      </c>
      <c r="M650" s="75">
        <f t="shared" si="53"/>
        <v>0</v>
      </c>
      <c r="N650" s="76" t="str">
        <f t="shared" si="58"/>
        <v/>
      </c>
      <c r="O650" s="75"/>
      <c r="P650" s="77">
        <f t="shared" si="54"/>
        <v>1</v>
      </c>
      <c r="Q650" s="78" t="str">
        <f t="shared" si="59"/>
        <v>Stay Long</v>
      </c>
      <c r="R650" s="81">
        <f t="shared" si="55"/>
        <v>5477.5</v>
      </c>
      <c r="S650" s="82">
        <f t="shared" si="60"/>
        <v>-81273.459999999992</v>
      </c>
      <c r="T650" s="50"/>
    </row>
    <row r="651" spans="2:20" x14ac:dyDescent="0.25">
      <c r="B651" s="11">
        <f>'Market Data'!B638</f>
        <v>20020701</v>
      </c>
      <c r="C651" s="2">
        <f>'Market Data'!C638</f>
        <v>5693</v>
      </c>
      <c r="D651" s="2">
        <f>'Market Data'!D638</f>
        <v>5807.5</v>
      </c>
      <c r="E651" s="2">
        <f>'Market Data'!E638</f>
        <v>5678.5</v>
      </c>
      <c r="F651" s="12">
        <f>'Market Data'!F638</f>
        <v>5713.5</v>
      </c>
      <c r="H651" s="58">
        <f t="shared" si="56"/>
        <v>634</v>
      </c>
      <c r="I651" s="97" t="s">
        <v>54</v>
      </c>
      <c r="J651" s="59" t="str">
        <f t="shared" si="57"/>
        <v>Long</v>
      </c>
      <c r="L651" s="74">
        <f t="shared" si="61"/>
        <v>1</v>
      </c>
      <c r="M651" s="75">
        <f t="shared" si="53"/>
        <v>0</v>
      </c>
      <c r="N651" s="76" t="str">
        <f t="shared" si="58"/>
        <v/>
      </c>
      <c r="O651" s="75"/>
      <c r="P651" s="77">
        <f t="shared" si="54"/>
        <v>1</v>
      </c>
      <c r="Q651" s="78" t="str">
        <f t="shared" si="59"/>
        <v>Stay Long</v>
      </c>
      <c r="R651" s="81">
        <f t="shared" si="55"/>
        <v>-1242.5</v>
      </c>
      <c r="S651" s="82">
        <f t="shared" si="60"/>
        <v>-82515.959999999992</v>
      </c>
      <c r="T651" s="50"/>
    </row>
    <row r="652" spans="2:20" x14ac:dyDescent="0.25">
      <c r="B652" s="11">
        <f>'Market Data'!B639</f>
        <v>20020702</v>
      </c>
      <c r="C652" s="2">
        <f>'Market Data'!C639</f>
        <v>5649</v>
      </c>
      <c r="D652" s="2">
        <f>'Market Data'!D639</f>
        <v>5672</v>
      </c>
      <c r="E652" s="2">
        <f>'Market Data'!E639</f>
        <v>5526</v>
      </c>
      <c r="F652" s="12">
        <f>'Market Data'!F639</f>
        <v>5565</v>
      </c>
      <c r="H652" s="58">
        <f t="shared" si="56"/>
        <v>635</v>
      </c>
      <c r="I652" s="97" t="s">
        <v>54</v>
      </c>
      <c r="J652" s="59" t="str">
        <f t="shared" si="57"/>
        <v>Long</v>
      </c>
      <c r="L652" s="74">
        <f t="shared" si="61"/>
        <v>1</v>
      </c>
      <c r="M652" s="75">
        <f t="shared" si="53"/>
        <v>0</v>
      </c>
      <c r="N652" s="76" t="str">
        <f t="shared" si="58"/>
        <v/>
      </c>
      <c r="O652" s="75"/>
      <c r="P652" s="77">
        <f t="shared" si="54"/>
        <v>1</v>
      </c>
      <c r="Q652" s="78" t="str">
        <f t="shared" si="59"/>
        <v>Stay Long</v>
      </c>
      <c r="R652" s="81">
        <f t="shared" si="55"/>
        <v>-5197.5</v>
      </c>
      <c r="S652" s="82">
        <f t="shared" si="60"/>
        <v>-87713.459999999992</v>
      </c>
      <c r="T652" s="50"/>
    </row>
    <row r="653" spans="2:20" x14ac:dyDescent="0.25">
      <c r="B653" s="11">
        <f>'Market Data'!B640</f>
        <v>20020703</v>
      </c>
      <c r="C653" s="2">
        <f>'Market Data'!C640</f>
        <v>5592.5</v>
      </c>
      <c r="D653" s="2">
        <f>'Market Data'!D640</f>
        <v>5612</v>
      </c>
      <c r="E653" s="2">
        <f>'Market Data'!E640</f>
        <v>5462.5</v>
      </c>
      <c r="F653" s="12">
        <f>'Market Data'!F640</f>
        <v>5500.5</v>
      </c>
      <c r="H653" s="58">
        <f t="shared" si="56"/>
        <v>636</v>
      </c>
      <c r="I653" s="97" t="s">
        <v>54</v>
      </c>
      <c r="J653" s="59" t="str">
        <f t="shared" si="57"/>
        <v>Long</v>
      </c>
      <c r="L653" s="74">
        <f t="shared" si="61"/>
        <v>1</v>
      </c>
      <c r="M653" s="75">
        <f t="shared" si="53"/>
        <v>0</v>
      </c>
      <c r="N653" s="76" t="str">
        <f t="shared" si="58"/>
        <v/>
      </c>
      <c r="O653" s="75"/>
      <c r="P653" s="77">
        <f t="shared" si="54"/>
        <v>1</v>
      </c>
      <c r="Q653" s="78" t="str">
        <f t="shared" si="59"/>
        <v>Stay Long</v>
      </c>
      <c r="R653" s="81">
        <f t="shared" si="55"/>
        <v>-2257.5</v>
      </c>
      <c r="S653" s="82">
        <f t="shared" si="60"/>
        <v>-89970.959999999992</v>
      </c>
      <c r="T653" s="50"/>
    </row>
    <row r="654" spans="2:20" x14ac:dyDescent="0.25">
      <c r="B654" s="11">
        <f>'Market Data'!B641</f>
        <v>20020704</v>
      </c>
      <c r="C654" s="2">
        <f>'Market Data'!C641</f>
        <v>5582.5</v>
      </c>
      <c r="D654" s="2">
        <f>'Market Data'!D641</f>
        <v>5615.5</v>
      </c>
      <c r="E654" s="2">
        <f>'Market Data'!E641</f>
        <v>5539.5</v>
      </c>
      <c r="F654" s="12">
        <f>'Market Data'!F641</f>
        <v>5615.5</v>
      </c>
      <c r="H654" s="58">
        <f t="shared" si="56"/>
        <v>637</v>
      </c>
      <c r="I654" s="97" t="s">
        <v>54</v>
      </c>
      <c r="J654" s="59" t="str">
        <f t="shared" si="57"/>
        <v>Long</v>
      </c>
      <c r="L654" s="74">
        <f t="shared" si="61"/>
        <v>1</v>
      </c>
      <c r="M654" s="75">
        <f t="shared" si="53"/>
        <v>0</v>
      </c>
      <c r="N654" s="76" t="str">
        <f t="shared" si="58"/>
        <v/>
      </c>
      <c r="O654" s="75"/>
      <c r="P654" s="77">
        <f t="shared" si="54"/>
        <v>1</v>
      </c>
      <c r="Q654" s="78" t="str">
        <f t="shared" si="59"/>
        <v>Stay Long</v>
      </c>
      <c r="R654" s="81">
        <f t="shared" si="55"/>
        <v>4025</v>
      </c>
      <c r="S654" s="82">
        <f t="shared" si="60"/>
        <v>-85945.959999999992</v>
      </c>
      <c r="T654" s="50"/>
    </row>
    <row r="655" spans="2:20" x14ac:dyDescent="0.25">
      <c r="B655" s="11">
        <f>'Market Data'!B642</f>
        <v>20020705</v>
      </c>
      <c r="C655" s="2">
        <f>'Market Data'!C642</f>
        <v>5640</v>
      </c>
      <c r="D655" s="2">
        <f>'Market Data'!D642</f>
        <v>5832.5</v>
      </c>
      <c r="E655" s="2">
        <f>'Market Data'!E642</f>
        <v>5640</v>
      </c>
      <c r="F655" s="12">
        <f>'Market Data'!F642</f>
        <v>5828.5</v>
      </c>
      <c r="H655" s="58">
        <f t="shared" si="56"/>
        <v>638</v>
      </c>
      <c r="I655" s="97" t="s">
        <v>54</v>
      </c>
      <c r="J655" s="59" t="str">
        <f t="shared" si="57"/>
        <v>Long</v>
      </c>
      <c r="L655" s="74">
        <f t="shared" si="61"/>
        <v>1</v>
      </c>
      <c r="M655" s="75">
        <f t="shared" si="53"/>
        <v>0</v>
      </c>
      <c r="N655" s="76" t="str">
        <f t="shared" si="58"/>
        <v/>
      </c>
      <c r="O655" s="75"/>
      <c r="P655" s="77">
        <f t="shared" si="54"/>
        <v>1</v>
      </c>
      <c r="Q655" s="78" t="str">
        <f t="shared" si="59"/>
        <v>Stay Long</v>
      </c>
      <c r="R655" s="81">
        <f t="shared" si="55"/>
        <v>7455</v>
      </c>
      <c r="S655" s="82">
        <f t="shared" si="60"/>
        <v>-78490.959999999992</v>
      </c>
      <c r="T655" s="50"/>
    </row>
    <row r="656" spans="2:20" x14ac:dyDescent="0.25">
      <c r="B656" s="11">
        <f>'Market Data'!B643</f>
        <v>20020708</v>
      </c>
      <c r="C656" s="2">
        <f>'Market Data'!C643</f>
        <v>5767.5</v>
      </c>
      <c r="D656" s="2">
        <f>'Market Data'!D643</f>
        <v>5835.5</v>
      </c>
      <c r="E656" s="2">
        <f>'Market Data'!E643</f>
        <v>5750</v>
      </c>
      <c r="F656" s="12">
        <f>'Market Data'!F643</f>
        <v>5792</v>
      </c>
      <c r="H656" s="58">
        <f t="shared" si="56"/>
        <v>639</v>
      </c>
      <c r="I656" s="97" t="s">
        <v>54</v>
      </c>
      <c r="J656" s="59" t="str">
        <f t="shared" si="57"/>
        <v>Long</v>
      </c>
      <c r="L656" s="74">
        <f t="shared" si="61"/>
        <v>1</v>
      </c>
      <c r="M656" s="75">
        <f t="shared" ref="M656:M719" si="62">$L656-P656</f>
        <v>0</v>
      </c>
      <c r="N656" s="76" t="str">
        <f t="shared" si="58"/>
        <v/>
      </c>
      <c r="O656" s="75"/>
      <c r="P656" s="77">
        <f t="shared" si="54"/>
        <v>1</v>
      </c>
      <c r="Q656" s="78" t="str">
        <f t="shared" si="59"/>
        <v>Stay Long</v>
      </c>
      <c r="R656" s="81">
        <f t="shared" si="55"/>
        <v>-1277.5</v>
      </c>
      <c r="S656" s="82">
        <f t="shared" si="60"/>
        <v>-79768.459999999992</v>
      </c>
      <c r="T656" s="50"/>
    </row>
    <row r="657" spans="2:20" x14ac:dyDescent="0.25">
      <c r="B657" s="11">
        <f>'Market Data'!B644</f>
        <v>20020709</v>
      </c>
      <c r="C657" s="2">
        <f>'Market Data'!C644</f>
        <v>5802.5</v>
      </c>
      <c r="D657" s="2">
        <f>'Market Data'!D644</f>
        <v>5841.5</v>
      </c>
      <c r="E657" s="2">
        <f>'Market Data'!E644</f>
        <v>5700.5</v>
      </c>
      <c r="F657" s="12">
        <f>'Market Data'!F644</f>
        <v>5722.5</v>
      </c>
      <c r="H657" s="58">
        <f t="shared" si="56"/>
        <v>640</v>
      </c>
      <c r="I657" s="97" t="s">
        <v>54</v>
      </c>
      <c r="J657" s="59" t="str">
        <f t="shared" si="57"/>
        <v>Long</v>
      </c>
      <c r="L657" s="74">
        <f t="shared" si="61"/>
        <v>1</v>
      </c>
      <c r="M657" s="75">
        <f t="shared" si="62"/>
        <v>0</v>
      </c>
      <c r="N657" s="76" t="str">
        <f t="shared" si="58"/>
        <v/>
      </c>
      <c r="O657" s="75"/>
      <c r="P657" s="77">
        <f t="shared" ref="P657:P720" si="63">IF($N656="Fill",$L656,$P656)</f>
        <v>1</v>
      </c>
      <c r="Q657" s="78" t="str">
        <f t="shared" si="59"/>
        <v>Stay Long</v>
      </c>
      <c r="R657" s="81">
        <f t="shared" ref="R657:R720" si="64">IF(OR($P656&amp;$L656="01",$P656&amp;$L656="0-1"),(($F657-$C657)*$R$3*$L656)-(ABS($M656)*$R$4),IF(OR($P656&amp;$L656="10",$P656&amp;$L656="-10"),(($C657-$F656)*$R$3*$P656)-(ABS($M656)*$R$4),IF(OR($P656&amp;$L656="1-1",$P656&amp;$L656="-11"),(($C657-$F656)*$R$3*$P656)-(ABS($M656)*$R$4)+(($F657-$C657)*$R$3*$P657),IF(OR($P656&amp;$L656="11",$P656&amp;$L656="-1-1"),(($F657-$F656)*$R$3*$P657),0))))</f>
        <v>-2432.5</v>
      </c>
      <c r="S657" s="82">
        <f t="shared" si="60"/>
        <v>-82200.959999999992</v>
      </c>
      <c r="T657" s="50"/>
    </row>
    <row r="658" spans="2:20" x14ac:dyDescent="0.25">
      <c r="B658" s="11">
        <f>'Market Data'!B645</f>
        <v>20020710</v>
      </c>
      <c r="C658" s="2">
        <f>'Market Data'!C645</f>
        <v>5664</v>
      </c>
      <c r="D658" s="2">
        <f>'Market Data'!D645</f>
        <v>5711.5</v>
      </c>
      <c r="E658" s="2">
        <f>'Market Data'!E645</f>
        <v>5544</v>
      </c>
      <c r="F658" s="12">
        <f>'Market Data'!F645</f>
        <v>5557</v>
      </c>
      <c r="H658" s="58">
        <f t="shared" ref="H658:H721" si="65">ROW()-ROW(H$17)</f>
        <v>641</v>
      </c>
      <c r="I658" s="97" t="s">
        <v>54</v>
      </c>
      <c r="J658" s="59" t="str">
        <f t="shared" ref="J658:J721" si="66">$I$4</f>
        <v>Long</v>
      </c>
      <c r="L658" s="74">
        <f t="shared" si="61"/>
        <v>1</v>
      </c>
      <c r="M658" s="75">
        <f t="shared" si="62"/>
        <v>0</v>
      </c>
      <c r="N658" s="76" t="str">
        <f t="shared" ref="N658:N721" si="67">IF(NOT($M658=0),"Fill","")</f>
        <v/>
      </c>
      <c r="O658" s="75"/>
      <c r="P658" s="77">
        <f t="shared" si="63"/>
        <v>1</v>
      </c>
      <c r="Q658" s="78" t="str">
        <f t="shared" ref="Q658:Q721" si="68">IF($P657&amp;$L657="00","Stay Flat",IF($P657&amp;$L657="01","Go Long",IF($P657&amp;$L657="0-1","Go Short",IF($P657&amp;$L657="-10","Exit Short",IF($P657&amp;$L657="-1-1","Stay Short",IF($P657&amp;$L657="-11","Exit Short, Go Long",IF($P657&amp;$L657="10","Exit Long",IF($P657&amp;$L657="1-1","Exit Long, Go Short",IF($P657&amp;$L657="11","Stay Long","")))))))))</f>
        <v>Stay Long</v>
      </c>
      <c r="R658" s="81">
        <f t="shared" si="64"/>
        <v>-5792.5</v>
      </c>
      <c r="S658" s="82">
        <f t="shared" ref="S658:S721" si="69">S657+R658</f>
        <v>-87993.459999999992</v>
      </c>
      <c r="T658" s="50"/>
    </row>
    <row r="659" spans="2:20" x14ac:dyDescent="0.25">
      <c r="B659" s="11">
        <f>'Market Data'!B646</f>
        <v>20020711</v>
      </c>
      <c r="C659" s="2">
        <f>'Market Data'!C646</f>
        <v>5500.5</v>
      </c>
      <c r="D659" s="2">
        <f>'Market Data'!D646</f>
        <v>5537</v>
      </c>
      <c r="E659" s="2">
        <f>'Market Data'!E646</f>
        <v>5392.5</v>
      </c>
      <c r="F659" s="12">
        <f>'Market Data'!F646</f>
        <v>5507</v>
      </c>
      <c r="H659" s="58">
        <f t="shared" si="65"/>
        <v>642</v>
      </c>
      <c r="I659" s="97" t="s">
        <v>54</v>
      </c>
      <c r="J659" s="59" t="str">
        <f t="shared" si="66"/>
        <v>Long</v>
      </c>
      <c r="L659" s="74">
        <f t="shared" ref="L659:L722" si="70">IF($J659="Short",-1,IF($J659="Long",1,0))</f>
        <v>1</v>
      </c>
      <c r="M659" s="75">
        <f t="shared" si="62"/>
        <v>0</v>
      </c>
      <c r="N659" s="76" t="str">
        <f t="shared" si="67"/>
        <v/>
      </c>
      <c r="O659" s="75"/>
      <c r="P659" s="77">
        <f t="shared" si="63"/>
        <v>1</v>
      </c>
      <c r="Q659" s="78" t="str">
        <f t="shared" si="68"/>
        <v>Stay Long</v>
      </c>
      <c r="R659" s="81">
        <f t="shared" si="64"/>
        <v>-1750</v>
      </c>
      <c r="S659" s="82">
        <f t="shared" si="69"/>
        <v>-89743.459999999992</v>
      </c>
      <c r="T659" s="50"/>
    </row>
    <row r="660" spans="2:20" x14ac:dyDescent="0.25">
      <c r="B660" s="11">
        <f>'Market Data'!B647</f>
        <v>20020712</v>
      </c>
      <c r="C660" s="2">
        <f>'Market Data'!C647</f>
        <v>5602.5</v>
      </c>
      <c r="D660" s="2">
        <f>'Market Data'!D647</f>
        <v>5616.5</v>
      </c>
      <c r="E660" s="2">
        <f>'Market Data'!E647</f>
        <v>5423.5</v>
      </c>
      <c r="F660" s="12">
        <f>'Market Data'!F647</f>
        <v>5483</v>
      </c>
      <c r="H660" s="58">
        <f t="shared" si="65"/>
        <v>643</v>
      </c>
      <c r="I660" s="97" t="s">
        <v>54</v>
      </c>
      <c r="J660" s="59" t="str">
        <f t="shared" si="66"/>
        <v>Long</v>
      </c>
      <c r="L660" s="74">
        <f t="shared" si="70"/>
        <v>1</v>
      </c>
      <c r="M660" s="75">
        <f t="shared" si="62"/>
        <v>0</v>
      </c>
      <c r="N660" s="76" t="str">
        <f t="shared" si="67"/>
        <v/>
      </c>
      <c r="O660" s="75"/>
      <c r="P660" s="77">
        <f t="shared" si="63"/>
        <v>1</v>
      </c>
      <c r="Q660" s="78" t="str">
        <f t="shared" si="68"/>
        <v>Stay Long</v>
      </c>
      <c r="R660" s="81">
        <f t="shared" si="64"/>
        <v>-840</v>
      </c>
      <c r="S660" s="82">
        <f t="shared" si="69"/>
        <v>-90583.459999999992</v>
      </c>
      <c r="T660" s="50"/>
    </row>
    <row r="661" spans="2:20" x14ac:dyDescent="0.25">
      <c r="B661" s="11">
        <f>'Market Data'!B648</f>
        <v>20020715</v>
      </c>
      <c r="C661" s="2">
        <f>'Market Data'!C648</f>
        <v>5457.5</v>
      </c>
      <c r="D661" s="2">
        <f>'Market Data'!D648</f>
        <v>5497.5</v>
      </c>
      <c r="E661" s="2">
        <f>'Market Data'!E648</f>
        <v>5281</v>
      </c>
      <c r="F661" s="12">
        <f>'Market Data'!F648</f>
        <v>5293.5</v>
      </c>
      <c r="H661" s="58">
        <f t="shared" si="65"/>
        <v>644</v>
      </c>
      <c r="I661" s="97" t="s">
        <v>54</v>
      </c>
      <c r="J661" s="59" t="str">
        <f t="shared" si="66"/>
        <v>Long</v>
      </c>
      <c r="L661" s="74">
        <f t="shared" si="70"/>
        <v>1</v>
      </c>
      <c r="M661" s="75">
        <f t="shared" si="62"/>
        <v>0</v>
      </c>
      <c r="N661" s="76" t="str">
        <f t="shared" si="67"/>
        <v/>
      </c>
      <c r="O661" s="75"/>
      <c r="P661" s="77">
        <f t="shared" si="63"/>
        <v>1</v>
      </c>
      <c r="Q661" s="78" t="str">
        <f t="shared" si="68"/>
        <v>Stay Long</v>
      </c>
      <c r="R661" s="81">
        <f t="shared" si="64"/>
        <v>-6632.5</v>
      </c>
      <c r="S661" s="82">
        <f t="shared" si="69"/>
        <v>-97215.959999999992</v>
      </c>
      <c r="T661" s="50"/>
    </row>
    <row r="662" spans="2:20" x14ac:dyDescent="0.25">
      <c r="B662" s="11">
        <f>'Market Data'!B649</f>
        <v>20020716</v>
      </c>
      <c r="C662" s="2">
        <f>'Market Data'!C649</f>
        <v>5404.5</v>
      </c>
      <c r="D662" s="2">
        <f>'Market Data'!D649</f>
        <v>5406.5</v>
      </c>
      <c r="E662" s="2">
        <f>'Market Data'!E649</f>
        <v>5174.5</v>
      </c>
      <c r="F662" s="12">
        <f>'Market Data'!F649</f>
        <v>5317.5</v>
      </c>
      <c r="H662" s="58">
        <f t="shared" si="65"/>
        <v>645</v>
      </c>
      <c r="I662" s="97" t="s">
        <v>54</v>
      </c>
      <c r="J662" s="59" t="str">
        <f t="shared" si="66"/>
        <v>Long</v>
      </c>
      <c r="L662" s="74">
        <f t="shared" si="70"/>
        <v>1</v>
      </c>
      <c r="M662" s="75">
        <f t="shared" si="62"/>
        <v>0</v>
      </c>
      <c r="N662" s="76" t="str">
        <f t="shared" si="67"/>
        <v/>
      </c>
      <c r="O662" s="75"/>
      <c r="P662" s="77">
        <f t="shared" si="63"/>
        <v>1</v>
      </c>
      <c r="Q662" s="78" t="str">
        <f t="shared" si="68"/>
        <v>Stay Long</v>
      </c>
      <c r="R662" s="81">
        <f t="shared" si="64"/>
        <v>840</v>
      </c>
      <c r="S662" s="82">
        <f t="shared" si="69"/>
        <v>-96375.959999999992</v>
      </c>
      <c r="T662" s="50"/>
    </row>
    <row r="663" spans="2:20" x14ac:dyDescent="0.25">
      <c r="B663" s="11">
        <f>'Market Data'!B650</f>
        <v>20020717</v>
      </c>
      <c r="C663" s="2">
        <f>'Market Data'!C650</f>
        <v>5292.5</v>
      </c>
      <c r="D663" s="2">
        <f>'Market Data'!D650</f>
        <v>5462.5</v>
      </c>
      <c r="E663" s="2">
        <f>'Market Data'!E650</f>
        <v>5255.5</v>
      </c>
      <c r="F663" s="12">
        <f>'Market Data'!F650</f>
        <v>5420.5</v>
      </c>
      <c r="H663" s="58">
        <f t="shared" si="65"/>
        <v>646</v>
      </c>
      <c r="I663" s="97" t="s">
        <v>54</v>
      </c>
      <c r="J663" s="59" t="str">
        <f t="shared" si="66"/>
        <v>Long</v>
      </c>
      <c r="L663" s="74">
        <f t="shared" si="70"/>
        <v>1</v>
      </c>
      <c r="M663" s="75">
        <f t="shared" si="62"/>
        <v>0</v>
      </c>
      <c r="N663" s="76" t="str">
        <f t="shared" si="67"/>
        <v/>
      </c>
      <c r="O663" s="75"/>
      <c r="P663" s="77">
        <f t="shared" si="63"/>
        <v>1</v>
      </c>
      <c r="Q663" s="78" t="str">
        <f t="shared" si="68"/>
        <v>Stay Long</v>
      </c>
      <c r="R663" s="81">
        <f t="shared" si="64"/>
        <v>3605</v>
      </c>
      <c r="S663" s="82">
        <f t="shared" si="69"/>
        <v>-92770.959999999992</v>
      </c>
      <c r="T663" s="50"/>
    </row>
    <row r="664" spans="2:20" x14ac:dyDescent="0.25">
      <c r="B664" s="11">
        <f>'Market Data'!B651</f>
        <v>20020718</v>
      </c>
      <c r="C664" s="2">
        <f>'Market Data'!C651</f>
        <v>5407.5</v>
      </c>
      <c r="D664" s="2">
        <f>'Market Data'!D651</f>
        <v>5507</v>
      </c>
      <c r="E664" s="2">
        <f>'Market Data'!E651</f>
        <v>5384</v>
      </c>
      <c r="F664" s="12">
        <f>'Market Data'!F651</f>
        <v>5447</v>
      </c>
      <c r="H664" s="58">
        <f t="shared" si="65"/>
        <v>647</v>
      </c>
      <c r="I664" s="97" t="s">
        <v>54</v>
      </c>
      <c r="J664" s="59" t="str">
        <f t="shared" si="66"/>
        <v>Long</v>
      </c>
      <c r="L664" s="74">
        <f t="shared" si="70"/>
        <v>1</v>
      </c>
      <c r="M664" s="75">
        <f t="shared" si="62"/>
        <v>0</v>
      </c>
      <c r="N664" s="76" t="str">
        <f t="shared" si="67"/>
        <v/>
      </c>
      <c r="O664" s="75"/>
      <c r="P664" s="77">
        <f t="shared" si="63"/>
        <v>1</v>
      </c>
      <c r="Q664" s="78" t="str">
        <f t="shared" si="68"/>
        <v>Stay Long</v>
      </c>
      <c r="R664" s="81">
        <f t="shared" si="64"/>
        <v>927.5</v>
      </c>
      <c r="S664" s="82">
        <f t="shared" si="69"/>
        <v>-91843.459999999992</v>
      </c>
      <c r="T664" s="50"/>
    </row>
    <row r="665" spans="2:20" x14ac:dyDescent="0.25">
      <c r="B665" s="11">
        <f>'Market Data'!B652</f>
        <v>20020719</v>
      </c>
      <c r="C665" s="2">
        <f>'Market Data'!C652</f>
        <v>5344</v>
      </c>
      <c r="D665" s="2">
        <f>'Market Data'!D652</f>
        <v>5372.5</v>
      </c>
      <c r="E665" s="2">
        <f>'Market Data'!E652</f>
        <v>5223.5</v>
      </c>
      <c r="F665" s="12">
        <f>'Market Data'!F652</f>
        <v>5262.5</v>
      </c>
      <c r="H665" s="58">
        <f t="shared" si="65"/>
        <v>648</v>
      </c>
      <c r="I665" s="97" t="s">
        <v>54</v>
      </c>
      <c r="J665" s="59" t="str">
        <f t="shared" si="66"/>
        <v>Long</v>
      </c>
      <c r="L665" s="74">
        <f t="shared" si="70"/>
        <v>1</v>
      </c>
      <c r="M665" s="75">
        <f t="shared" si="62"/>
        <v>0</v>
      </c>
      <c r="N665" s="76" t="str">
        <f t="shared" si="67"/>
        <v/>
      </c>
      <c r="O665" s="75"/>
      <c r="P665" s="77">
        <f t="shared" si="63"/>
        <v>1</v>
      </c>
      <c r="Q665" s="78" t="str">
        <f t="shared" si="68"/>
        <v>Stay Long</v>
      </c>
      <c r="R665" s="81">
        <f t="shared" si="64"/>
        <v>-6457.5</v>
      </c>
      <c r="S665" s="82">
        <f t="shared" si="69"/>
        <v>-98300.959999999992</v>
      </c>
      <c r="T665" s="50"/>
    </row>
    <row r="666" spans="2:20" x14ac:dyDescent="0.25">
      <c r="B666" s="11">
        <f>'Market Data'!B653</f>
        <v>20020722</v>
      </c>
      <c r="C666" s="2">
        <f>'Market Data'!C653</f>
        <v>5194.5</v>
      </c>
      <c r="D666" s="2">
        <f>'Market Data'!D653</f>
        <v>5202.5</v>
      </c>
      <c r="E666" s="2">
        <f>'Market Data'!E653</f>
        <v>4982.5</v>
      </c>
      <c r="F666" s="12">
        <f>'Market Data'!F653</f>
        <v>5065.5</v>
      </c>
      <c r="H666" s="58">
        <f t="shared" si="65"/>
        <v>649</v>
      </c>
      <c r="I666" s="97" t="s">
        <v>54</v>
      </c>
      <c r="J666" s="59" t="str">
        <f t="shared" si="66"/>
        <v>Long</v>
      </c>
      <c r="L666" s="74">
        <f t="shared" si="70"/>
        <v>1</v>
      </c>
      <c r="M666" s="75">
        <f t="shared" si="62"/>
        <v>0</v>
      </c>
      <c r="N666" s="76" t="str">
        <f t="shared" si="67"/>
        <v/>
      </c>
      <c r="O666" s="75"/>
      <c r="P666" s="77">
        <f t="shared" si="63"/>
        <v>1</v>
      </c>
      <c r="Q666" s="78" t="str">
        <f t="shared" si="68"/>
        <v>Stay Long</v>
      </c>
      <c r="R666" s="81">
        <f t="shared" si="64"/>
        <v>-6895</v>
      </c>
      <c r="S666" s="82">
        <f t="shared" si="69"/>
        <v>-105195.95999999999</v>
      </c>
      <c r="T666" s="50"/>
    </row>
    <row r="667" spans="2:20" x14ac:dyDescent="0.25">
      <c r="B667" s="11">
        <f>'Market Data'!B654</f>
        <v>20020723</v>
      </c>
      <c r="C667" s="2">
        <f>'Market Data'!C654</f>
        <v>5120.5</v>
      </c>
      <c r="D667" s="2">
        <f>'Market Data'!D654</f>
        <v>5159</v>
      </c>
      <c r="E667" s="2">
        <f>'Market Data'!E654</f>
        <v>4852.5</v>
      </c>
      <c r="F667" s="12">
        <f>'Market Data'!F654</f>
        <v>4888.5</v>
      </c>
      <c r="H667" s="58">
        <f t="shared" si="65"/>
        <v>650</v>
      </c>
      <c r="I667" s="97" t="s">
        <v>54</v>
      </c>
      <c r="J667" s="59" t="str">
        <f t="shared" si="66"/>
        <v>Long</v>
      </c>
      <c r="L667" s="74">
        <f t="shared" si="70"/>
        <v>1</v>
      </c>
      <c r="M667" s="75">
        <f t="shared" si="62"/>
        <v>0</v>
      </c>
      <c r="N667" s="76" t="str">
        <f t="shared" si="67"/>
        <v/>
      </c>
      <c r="O667" s="75"/>
      <c r="P667" s="77">
        <f t="shared" si="63"/>
        <v>1</v>
      </c>
      <c r="Q667" s="78" t="str">
        <f t="shared" si="68"/>
        <v>Stay Long</v>
      </c>
      <c r="R667" s="81">
        <f t="shared" si="64"/>
        <v>-6195</v>
      </c>
      <c r="S667" s="82">
        <f t="shared" si="69"/>
        <v>-111390.95999999999</v>
      </c>
      <c r="T667" s="50"/>
    </row>
    <row r="668" spans="2:20" x14ac:dyDescent="0.25">
      <c r="B668" s="11">
        <f>'Market Data'!B655</f>
        <v>20020724</v>
      </c>
      <c r="C668" s="2">
        <f>'Market Data'!C655</f>
        <v>4897</v>
      </c>
      <c r="D668" s="2">
        <f>'Market Data'!D655</f>
        <v>4996</v>
      </c>
      <c r="E668" s="2">
        <f>'Market Data'!E655</f>
        <v>4608.5</v>
      </c>
      <c r="F668" s="12">
        <f>'Market Data'!F655</f>
        <v>4995</v>
      </c>
      <c r="H668" s="58">
        <f t="shared" si="65"/>
        <v>651</v>
      </c>
      <c r="I668" s="97" t="s">
        <v>54</v>
      </c>
      <c r="J668" s="59" t="str">
        <f t="shared" si="66"/>
        <v>Long</v>
      </c>
      <c r="L668" s="74">
        <f t="shared" si="70"/>
        <v>1</v>
      </c>
      <c r="M668" s="75">
        <f t="shared" si="62"/>
        <v>0</v>
      </c>
      <c r="N668" s="76" t="str">
        <f t="shared" si="67"/>
        <v/>
      </c>
      <c r="O668" s="75"/>
      <c r="P668" s="77">
        <f t="shared" si="63"/>
        <v>1</v>
      </c>
      <c r="Q668" s="78" t="str">
        <f t="shared" si="68"/>
        <v>Stay Long</v>
      </c>
      <c r="R668" s="81">
        <f t="shared" si="64"/>
        <v>3727.5</v>
      </c>
      <c r="S668" s="82">
        <f t="shared" si="69"/>
        <v>-107663.45999999999</v>
      </c>
      <c r="T668" s="50"/>
    </row>
    <row r="669" spans="2:20" x14ac:dyDescent="0.25">
      <c r="B669" s="11">
        <f>'Market Data'!B656</f>
        <v>20020725</v>
      </c>
      <c r="C669" s="2">
        <f>'Market Data'!C656</f>
        <v>5056.5</v>
      </c>
      <c r="D669" s="2">
        <f>'Market Data'!D656</f>
        <v>5059</v>
      </c>
      <c r="E669" s="2">
        <f>'Market Data'!E656</f>
        <v>4813.5</v>
      </c>
      <c r="F669" s="12">
        <f>'Market Data'!F656</f>
        <v>4822.5</v>
      </c>
      <c r="H669" s="58">
        <f t="shared" si="65"/>
        <v>652</v>
      </c>
      <c r="I669" s="97" t="s">
        <v>54</v>
      </c>
      <c r="J669" s="59" t="str">
        <f t="shared" si="66"/>
        <v>Long</v>
      </c>
      <c r="L669" s="74">
        <f t="shared" si="70"/>
        <v>1</v>
      </c>
      <c r="M669" s="75">
        <f t="shared" si="62"/>
        <v>0</v>
      </c>
      <c r="N669" s="76" t="str">
        <f t="shared" si="67"/>
        <v/>
      </c>
      <c r="O669" s="75"/>
      <c r="P669" s="77">
        <f t="shared" si="63"/>
        <v>1</v>
      </c>
      <c r="Q669" s="78" t="str">
        <f t="shared" si="68"/>
        <v>Stay Long</v>
      </c>
      <c r="R669" s="81">
        <f t="shared" si="64"/>
        <v>-6037.5</v>
      </c>
      <c r="S669" s="82">
        <f t="shared" si="69"/>
        <v>-113700.95999999999</v>
      </c>
      <c r="T669" s="50"/>
    </row>
    <row r="670" spans="2:20" x14ac:dyDescent="0.25">
      <c r="B670" s="11">
        <f>'Market Data'!B657</f>
        <v>20020726</v>
      </c>
      <c r="C670" s="2">
        <f>'Market Data'!C657</f>
        <v>4887.5</v>
      </c>
      <c r="D670" s="2">
        <f>'Market Data'!D657</f>
        <v>4930</v>
      </c>
      <c r="E670" s="2">
        <f>'Market Data'!E657</f>
        <v>4712.5</v>
      </c>
      <c r="F670" s="12">
        <f>'Market Data'!F657</f>
        <v>4905</v>
      </c>
      <c r="H670" s="58">
        <f t="shared" si="65"/>
        <v>653</v>
      </c>
      <c r="I670" s="97" t="s">
        <v>54</v>
      </c>
      <c r="J670" s="59" t="str">
        <f t="shared" si="66"/>
        <v>Long</v>
      </c>
      <c r="L670" s="74">
        <f t="shared" si="70"/>
        <v>1</v>
      </c>
      <c r="M670" s="75">
        <f t="shared" si="62"/>
        <v>0</v>
      </c>
      <c r="N670" s="76" t="str">
        <f t="shared" si="67"/>
        <v/>
      </c>
      <c r="O670" s="75"/>
      <c r="P670" s="77">
        <f t="shared" si="63"/>
        <v>1</v>
      </c>
      <c r="Q670" s="78" t="str">
        <f t="shared" si="68"/>
        <v>Stay Long</v>
      </c>
      <c r="R670" s="81">
        <f t="shared" si="64"/>
        <v>2887.5</v>
      </c>
      <c r="S670" s="82">
        <f t="shared" si="69"/>
        <v>-110813.45999999999</v>
      </c>
      <c r="T670" s="50"/>
    </row>
    <row r="671" spans="2:20" x14ac:dyDescent="0.25">
      <c r="B671" s="11">
        <f>'Market Data'!B658</f>
        <v>20020729</v>
      </c>
      <c r="C671" s="2">
        <f>'Market Data'!C658</f>
        <v>4967.5</v>
      </c>
      <c r="D671" s="2">
        <f>'Market Data'!D658</f>
        <v>5181.5</v>
      </c>
      <c r="E671" s="2">
        <f>'Market Data'!E658</f>
        <v>4945.5</v>
      </c>
      <c r="F671" s="12">
        <f>'Market Data'!F658</f>
        <v>5175.5</v>
      </c>
      <c r="H671" s="58">
        <f t="shared" si="65"/>
        <v>654</v>
      </c>
      <c r="I671" s="97" t="s">
        <v>54</v>
      </c>
      <c r="J671" s="59" t="str">
        <f t="shared" si="66"/>
        <v>Long</v>
      </c>
      <c r="L671" s="74">
        <f t="shared" si="70"/>
        <v>1</v>
      </c>
      <c r="M671" s="75">
        <f t="shared" si="62"/>
        <v>0</v>
      </c>
      <c r="N671" s="76" t="str">
        <f t="shared" si="67"/>
        <v/>
      </c>
      <c r="O671" s="75"/>
      <c r="P671" s="77">
        <f t="shared" si="63"/>
        <v>1</v>
      </c>
      <c r="Q671" s="78" t="str">
        <f t="shared" si="68"/>
        <v>Stay Long</v>
      </c>
      <c r="R671" s="81">
        <f t="shared" si="64"/>
        <v>9467.5</v>
      </c>
      <c r="S671" s="82">
        <f t="shared" si="69"/>
        <v>-101345.95999999999</v>
      </c>
      <c r="T671" s="50"/>
    </row>
    <row r="672" spans="2:20" x14ac:dyDescent="0.25">
      <c r="B672" s="11">
        <f>'Market Data'!B659</f>
        <v>20020730</v>
      </c>
      <c r="C672" s="2">
        <f>'Market Data'!C659</f>
        <v>5178.5</v>
      </c>
      <c r="D672" s="2">
        <f>'Market Data'!D659</f>
        <v>5226.5</v>
      </c>
      <c r="E672" s="2">
        <f>'Market Data'!E659</f>
        <v>5085.5</v>
      </c>
      <c r="F672" s="12">
        <f>'Market Data'!F659</f>
        <v>5215</v>
      </c>
      <c r="H672" s="58">
        <f t="shared" si="65"/>
        <v>655</v>
      </c>
      <c r="I672" s="97" t="s">
        <v>54</v>
      </c>
      <c r="J672" s="59" t="str">
        <f t="shared" si="66"/>
        <v>Long</v>
      </c>
      <c r="L672" s="74">
        <f t="shared" si="70"/>
        <v>1</v>
      </c>
      <c r="M672" s="75">
        <f t="shared" si="62"/>
        <v>0</v>
      </c>
      <c r="N672" s="76" t="str">
        <f t="shared" si="67"/>
        <v/>
      </c>
      <c r="O672" s="75"/>
      <c r="P672" s="77">
        <f t="shared" si="63"/>
        <v>1</v>
      </c>
      <c r="Q672" s="78" t="str">
        <f t="shared" si="68"/>
        <v>Stay Long</v>
      </c>
      <c r="R672" s="81">
        <f t="shared" si="64"/>
        <v>1382.5</v>
      </c>
      <c r="S672" s="82">
        <f t="shared" si="69"/>
        <v>-99963.459999999992</v>
      </c>
      <c r="T672" s="50"/>
    </row>
    <row r="673" spans="2:20" x14ac:dyDescent="0.25">
      <c r="B673" s="11">
        <f>'Market Data'!B660</f>
        <v>20020731</v>
      </c>
      <c r="C673" s="2">
        <f>'Market Data'!C660</f>
        <v>5178.5</v>
      </c>
      <c r="D673" s="2">
        <f>'Market Data'!D660</f>
        <v>5292.5</v>
      </c>
      <c r="E673" s="2">
        <f>'Market Data'!E660</f>
        <v>5042.5</v>
      </c>
      <c r="F673" s="12">
        <f>'Market Data'!F660</f>
        <v>5047</v>
      </c>
      <c r="H673" s="58">
        <f t="shared" si="65"/>
        <v>656</v>
      </c>
      <c r="I673" s="97" t="s">
        <v>54</v>
      </c>
      <c r="J673" s="59" t="str">
        <f t="shared" si="66"/>
        <v>Long</v>
      </c>
      <c r="L673" s="74">
        <f t="shared" si="70"/>
        <v>1</v>
      </c>
      <c r="M673" s="75">
        <f t="shared" si="62"/>
        <v>0</v>
      </c>
      <c r="N673" s="76" t="str">
        <f t="shared" si="67"/>
        <v/>
      </c>
      <c r="O673" s="75"/>
      <c r="P673" s="77">
        <f t="shared" si="63"/>
        <v>1</v>
      </c>
      <c r="Q673" s="78" t="str">
        <f t="shared" si="68"/>
        <v>Stay Long</v>
      </c>
      <c r="R673" s="81">
        <f t="shared" si="64"/>
        <v>-5880</v>
      </c>
      <c r="S673" s="82">
        <f t="shared" si="69"/>
        <v>-105843.45999999999</v>
      </c>
      <c r="T673" s="50"/>
    </row>
    <row r="674" spans="2:20" x14ac:dyDescent="0.25">
      <c r="B674" s="11">
        <f>'Market Data'!B661</f>
        <v>20020801</v>
      </c>
      <c r="C674" s="2">
        <f>'Market Data'!C661</f>
        <v>5027.5</v>
      </c>
      <c r="D674" s="2">
        <f>'Market Data'!D661</f>
        <v>5156</v>
      </c>
      <c r="E674" s="2">
        <f>'Market Data'!E661</f>
        <v>4888.5</v>
      </c>
      <c r="F674" s="12">
        <f>'Market Data'!F661</f>
        <v>4955.5</v>
      </c>
      <c r="H674" s="58">
        <f t="shared" si="65"/>
        <v>657</v>
      </c>
      <c r="I674" s="97" t="s">
        <v>54</v>
      </c>
      <c r="J674" s="59" t="str">
        <f t="shared" si="66"/>
        <v>Long</v>
      </c>
      <c r="L674" s="74">
        <f t="shared" si="70"/>
        <v>1</v>
      </c>
      <c r="M674" s="75">
        <f t="shared" si="62"/>
        <v>0</v>
      </c>
      <c r="N674" s="76" t="str">
        <f t="shared" si="67"/>
        <v/>
      </c>
      <c r="O674" s="75"/>
      <c r="P674" s="77">
        <f t="shared" si="63"/>
        <v>1</v>
      </c>
      <c r="Q674" s="78" t="str">
        <f t="shared" si="68"/>
        <v>Stay Long</v>
      </c>
      <c r="R674" s="81">
        <f t="shared" si="64"/>
        <v>-3202.5</v>
      </c>
      <c r="S674" s="82">
        <f t="shared" si="69"/>
        <v>-109045.95999999999</v>
      </c>
      <c r="T674" s="50"/>
    </row>
    <row r="675" spans="2:20" x14ac:dyDescent="0.25">
      <c r="B675" s="11">
        <f>'Market Data'!B662</f>
        <v>20020802</v>
      </c>
      <c r="C675" s="2">
        <f>'Market Data'!C662</f>
        <v>4938.5</v>
      </c>
      <c r="D675" s="2">
        <f>'Market Data'!D662</f>
        <v>4970.5</v>
      </c>
      <c r="E675" s="2">
        <f>'Market Data'!E662</f>
        <v>4839</v>
      </c>
      <c r="F675" s="12">
        <f>'Market Data'!F662</f>
        <v>4853.5</v>
      </c>
      <c r="H675" s="58">
        <f t="shared" si="65"/>
        <v>658</v>
      </c>
      <c r="I675" s="97" t="s">
        <v>54</v>
      </c>
      <c r="J675" s="59" t="str">
        <f t="shared" si="66"/>
        <v>Long</v>
      </c>
      <c r="L675" s="74">
        <f t="shared" si="70"/>
        <v>1</v>
      </c>
      <c r="M675" s="75">
        <f t="shared" si="62"/>
        <v>0</v>
      </c>
      <c r="N675" s="76" t="str">
        <f t="shared" si="67"/>
        <v/>
      </c>
      <c r="O675" s="75"/>
      <c r="P675" s="77">
        <f t="shared" si="63"/>
        <v>1</v>
      </c>
      <c r="Q675" s="78" t="str">
        <f t="shared" si="68"/>
        <v>Stay Long</v>
      </c>
      <c r="R675" s="81">
        <f t="shared" si="64"/>
        <v>-3570</v>
      </c>
      <c r="S675" s="82">
        <f t="shared" si="69"/>
        <v>-112615.95999999999</v>
      </c>
      <c r="T675" s="50"/>
    </row>
    <row r="676" spans="2:20" x14ac:dyDescent="0.25">
      <c r="B676" s="11">
        <f>'Market Data'!B663</f>
        <v>20020805</v>
      </c>
      <c r="C676" s="2">
        <f>'Market Data'!C663</f>
        <v>4877.5</v>
      </c>
      <c r="D676" s="2">
        <f>'Market Data'!D663</f>
        <v>4877.5</v>
      </c>
      <c r="E676" s="2">
        <f>'Market Data'!E663</f>
        <v>4667.5</v>
      </c>
      <c r="F676" s="12">
        <f>'Market Data'!F663</f>
        <v>4685.5</v>
      </c>
      <c r="H676" s="58">
        <f t="shared" si="65"/>
        <v>659</v>
      </c>
      <c r="I676" s="97" t="s">
        <v>54</v>
      </c>
      <c r="J676" s="59" t="str">
        <f t="shared" si="66"/>
        <v>Long</v>
      </c>
      <c r="L676" s="74">
        <f t="shared" si="70"/>
        <v>1</v>
      </c>
      <c r="M676" s="75">
        <f t="shared" si="62"/>
        <v>0</v>
      </c>
      <c r="N676" s="76" t="str">
        <f t="shared" si="67"/>
        <v/>
      </c>
      <c r="O676" s="75"/>
      <c r="P676" s="77">
        <f t="shared" si="63"/>
        <v>1</v>
      </c>
      <c r="Q676" s="78" t="str">
        <f t="shared" si="68"/>
        <v>Stay Long</v>
      </c>
      <c r="R676" s="81">
        <f t="shared" si="64"/>
        <v>-5880</v>
      </c>
      <c r="S676" s="82">
        <f t="shared" si="69"/>
        <v>-118495.95999999999</v>
      </c>
      <c r="T676" s="50"/>
    </row>
    <row r="677" spans="2:20" x14ac:dyDescent="0.25">
      <c r="B677" s="11">
        <f>'Market Data'!B664</f>
        <v>20020806</v>
      </c>
      <c r="C677" s="2">
        <f>'Market Data'!C664</f>
        <v>4647.5</v>
      </c>
      <c r="D677" s="2">
        <f>'Market Data'!D664</f>
        <v>4948.5</v>
      </c>
      <c r="E677" s="2">
        <f>'Market Data'!E664</f>
        <v>4574.5</v>
      </c>
      <c r="F677" s="12">
        <f>'Market Data'!F664</f>
        <v>4878</v>
      </c>
      <c r="H677" s="58">
        <f t="shared" si="65"/>
        <v>660</v>
      </c>
      <c r="I677" s="97" t="s">
        <v>54</v>
      </c>
      <c r="J677" s="59" t="str">
        <f t="shared" si="66"/>
        <v>Long</v>
      </c>
      <c r="L677" s="74">
        <f t="shared" si="70"/>
        <v>1</v>
      </c>
      <c r="M677" s="75">
        <f t="shared" si="62"/>
        <v>0</v>
      </c>
      <c r="N677" s="76" t="str">
        <f t="shared" si="67"/>
        <v/>
      </c>
      <c r="O677" s="75"/>
      <c r="P677" s="77">
        <f t="shared" si="63"/>
        <v>1</v>
      </c>
      <c r="Q677" s="78" t="str">
        <f t="shared" si="68"/>
        <v>Stay Long</v>
      </c>
      <c r="R677" s="81">
        <f t="shared" si="64"/>
        <v>6737.5</v>
      </c>
      <c r="S677" s="82">
        <f t="shared" si="69"/>
        <v>-111758.45999999999</v>
      </c>
      <c r="T677" s="50"/>
    </row>
    <row r="678" spans="2:20" x14ac:dyDescent="0.25">
      <c r="B678" s="11">
        <f>'Market Data'!B665</f>
        <v>20020807</v>
      </c>
      <c r="C678" s="2">
        <f>'Market Data'!C665</f>
        <v>4902</v>
      </c>
      <c r="D678" s="2">
        <f>'Market Data'!D665</f>
        <v>4975.5</v>
      </c>
      <c r="E678" s="2">
        <f>'Market Data'!E665</f>
        <v>4778.5</v>
      </c>
      <c r="F678" s="12">
        <f>'Market Data'!F665</f>
        <v>4784.5</v>
      </c>
      <c r="H678" s="58">
        <f t="shared" si="65"/>
        <v>661</v>
      </c>
      <c r="I678" s="97" t="s">
        <v>54</v>
      </c>
      <c r="J678" s="59" t="str">
        <f t="shared" si="66"/>
        <v>Long</v>
      </c>
      <c r="L678" s="74">
        <f t="shared" si="70"/>
        <v>1</v>
      </c>
      <c r="M678" s="75">
        <f t="shared" si="62"/>
        <v>0</v>
      </c>
      <c r="N678" s="76" t="str">
        <f t="shared" si="67"/>
        <v/>
      </c>
      <c r="O678" s="75"/>
      <c r="P678" s="77">
        <f t="shared" si="63"/>
        <v>1</v>
      </c>
      <c r="Q678" s="78" t="str">
        <f t="shared" si="68"/>
        <v>Stay Long</v>
      </c>
      <c r="R678" s="81">
        <f t="shared" si="64"/>
        <v>-3272.5</v>
      </c>
      <c r="S678" s="82">
        <f t="shared" si="69"/>
        <v>-115030.95999999999</v>
      </c>
      <c r="T678" s="50"/>
    </row>
    <row r="679" spans="2:20" x14ac:dyDescent="0.25">
      <c r="B679" s="11">
        <f>'Market Data'!B666</f>
        <v>20020808</v>
      </c>
      <c r="C679" s="2">
        <f>'Market Data'!C666</f>
        <v>4907.5</v>
      </c>
      <c r="D679" s="2">
        <f>'Market Data'!D666</f>
        <v>5011.5</v>
      </c>
      <c r="E679" s="2">
        <f>'Market Data'!E666</f>
        <v>4872.5</v>
      </c>
      <c r="F679" s="12">
        <f>'Market Data'!F666</f>
        <v>5009.5</v>
      </c>
      <c r="H679" s="58">
        <f t="shared" si="65"/>
        <v>662</v>
      </c>
      <c r="I679" s="97" t="s">
        <v>54</v>
      </c>
      <c r="J679" s="59" t="str">
        <f t="shared" si="66"/>
        <v>Long</v>
      </c>
      <c r="L679" s="74">
        <f t="shared" si="70"/>
        <v>1</v>
      </c>
      <c r="M679" s="75">
        <f t="shared" si="62"/>
        <v>0</v>
      </c>
      <c r="N679" s="76" t="str">
        <f t="shared" si="67"/>
        <v/>
      </c>
      <c r="O679" s="75"/>
      <c r="P679" s="77">
        <f t="shared" si="63"/>
        <v>1</v>
      </c>
      <c r="Q679" s="78" t="str">
        <f t="shared" si="68"/>
        <v>Stay Long</v>
      </c>
      <c r="R679" s="81">
        <f t="shared" si="64"/>
        <v>7875</v>
      </c>
      <c r="S679" s="82">
        <f t="shared" si="69"/>
        <v>-107155.95999999999</v>
      </c>
      <c r="T679" s="50"/>
    </row>
    <row r="680" spans="2:20" x14ac:dyDescent="0.25">
      <c r="B680" s="11">
        <f>'Market Data'!B667</f>
        <v>20020809</v>
      </c>
      <c r="C680" s="2">
        <f>'Market Data'!C667</f>
        <v>4992.5</v>
      </c>
      <c r="D680" s="2">
        <f>'Market Data'!D667</f>
        <v>5091</v>
      </c>
      <c r="E680" s="2">
        <f>'Market Data'!E667</f>
        <v>4949</v>
      </c>
      <c r="F680" s="12">
        <f>'Market Data'!F667</f>
        <v>5075.5</v>
      </c>
      <c r="H680" s="58">
        <f t="shared" si="65"/>
        <v>663</v>
      </c>
      <c r="I680" s="97" t="s">
        <v>54</v>
      </c>
      <c r="J680" s="59" t="str">
        <f t="shared" si="66"/>
        <v>Long</v>
      </c>
      <c r="L680" s="74">
        <f t="shared" si="70"/>
        <v>1</v>
      </c>
      <c r="M680" s="75">
        <f t="shared" si="62"/>
        <v>0</v>
      </c>
      <c r="N680" s="76" t="str">
        <f t="shared" si="67"/>
        <v/>
      </c>
      <c r="O680" s="75"/>
      <c r="P680" s="77">
        <f t="shared" si="63"/>
        <v>1</v>
      </c>
      <c r="Q680" s="78" t="str">
        <f t="shared" si="68"/>
        <v>Stay Long</v>
      </c>
      <c r="R680" s="81">
        <f t="shared" si="64"/>
        <v>2310</v>
      </c>
      <c r="S680" s="82">
        <f t="shared" si="69"/>
        <v>-104845.95999999999</v>
      </c>
      <c r="T680" s="50"/>
    </row>
    <row r="681" spans="2:20" x14ac:dyDescent="0.25">
      <c r="B681" s="11">
        <f>'Market Data'!B668</f>
        <v>20020812</v>
      </c>
      <c r="C681" s="2">
        <f>'Market Data'!C668</f>
        <v>5026.5</v>
      </c>
      <c r="D681" s="2">
        <f>'Market Data'!D668</f>
        <v>5056.5</v>
      </c>
      <c r="E681" s="2">
        <f>'Market Data'!E668</f>
        <v>4978.5</v>
      </c>
      <c r="F681" s="12">
        <f>'Market Data'!F668</f>
        <v>5012.5</v>
      </c>
      <c r="H681" s="58">
        <f t="shared" si="65"/>
        <v>664</v>
      </c>
      <c r="I681" s="97" t="s">
        <v>54</v>
      </c>
      <c r="J681" s="59" t="str">
        <f t="shared" si="66"/>
        <v>Long</v>
      </c>
      <c r="L681" s="74">
        <f t="shared" si="70"/>
        <v>1</v>
      </c>
      <c r="M681" s="75">
        <f t="shared" si="62"/>
        <v>0</v>
      </c>
      <c r="N681" s="76" t="str">
        <f t="shared" si="67"/>
        <v/>
      </c>
      <c r="O681" s="75"/>
      <c r="P681" s="77">
        <f t="shared" si="63"/>
        <v>1</v>
      </c>
      <c r="Q681" s="78" t="str">
        <f t="shared" si="68"/>
        <v>Stay Long</v>
      </c>
      <c r="R681" s="81">
        <f t="shared" si="64"/>
        <v>-2205</v>
      </c>
      <c r="S681" s="82">
        <f t="shared" si="69"/>
        <v>-107050.95999999999</v>
      </c>
      <c r="T681" s="50"/>
    </row>
    <row r="682" spans="2:20" x14ac:dyDescent="0.25">
      <c r="B682" s="11">
        <f>'Market Data'!B669</f>
        <v>20020813</v>
      </c>
      <c r="C682" s="2">
        <f>'Market Data'!C669</f>
        <v>5002.5</v>
      </c>
      <c r="D682" s="2">
        <f>'Market Data'!D669</f>
        <v>5047.5</v>
      </c>
      <c r="E682" s="2">
        <f>'Market Data'!E669</f>
        <v>4892.5</v>
      </c>
      <c r="F682" s="12">
        <f>'Market Data'!F669</f>
        <v>5022.5</v>
      </c>
      <c r="H682" s="58">
        <f t="shared" si="65"/>
        <v>665</v>
      </c>
      <c r="I682" s="97" t="s">
        <v>54</v>
      </c>
      <c r="J682" s="59" t="str">
        <f t="shared" si="66"/>
        <v>Long</v>
      </c>
      <c r="L682" s="74">
        <f t="shared" si="70"/>
        <v>1</v>
      </c>
      <c r="M682" s="75">
        <f t="shared" si="62"/>
        <v>0</v>
      </c>
      <c r="N682" s="76" t="str">
        <f t="shared" si="67"/>
        <v/>
      </c>
      <c r="O682" s="75"/>
      <c r="P682" s="77">
        <f t="shared" si="63"/>
        <v>1</v>
      </c>
      <c r="Q682" s="78" t="str">
        <f t="shared" si="68"/>
        <v>Stay Long</v>
      </c>
      <c r="R682" s="81">
        <f t="shared" si="64"/>
        <v>350</v>
      </c>
      <c r="S682" s="82">
        <f t="shared" si="69"/>
        <v>-106700.95999999999</v>
      </c>
      <c r="T682" s="50"/>
    </row>
    <row r="683" spans="2:20" x14ac:dyDescent="0.25">
      <c r="B683" s="11">
        <f>'Market Data'!B670</f>
        <v>20020814</v>
      </c>
      <c r="C683" s="2">
        <f>'Market Data'!C670</f>
        <v>4920.5</v>
      </c>
      <c r="D683" s="2">
        <f>'Market Data'!D670</f>
        <v>4970.5</v>
      </c>
      <c r="E683" s="2">
        <f>'Market Data'!E670</f>
        <v>4878.5</v>
      </c>
      <c r="F683" s="12">
        <f>'Market Data'!F670</f>
        <v>4939</v>
      </c>
      <c r="H683" s="58">
        <f t="shared" si="65"/>
        <v>666</v>
      </c>
      <c r="I683" s="97" t="s">
        <v>54</v>
      </c>
      <c r="J683" s="59" t="str">
        <f t="shared" si="66"/>
        <v>Long</v>
      </c>
      <c r="L683" s="74">
        <f t="shared" si="70"/>
        <v>1</v>
      </c>
      <c r="M683" s="75">
        <f t="shared" si="62"/>
        <v>0</v>
      </c>
      <c r="N683" s="76" t="str">
        <f t="shared" si="67"/>
        <v/>
      </c>
      <c r="O683" s="75"/>
      <c r="P683" s="77">
        <f t="shared" si="63"/>
        <v>1</v>
      </c>
      <c r="Q683" s="78" t="str">
        <f t="shared" si="68"/>
        <v>Stay Long</v>
      </c>
      <c r="R683" s="81">
        <f t="shared" si="64"/>
        <v>-2922.5</v>
      </c>
      <c r="S683" s="82">
        <f t="shared" si="69"/>
        <v>-109623.45999999999</v>
      </c>
      <c r="T683" s="50"/>
    </row>
    <row r="684" spans="2:20" x14ac:dyDescent="0.25">
      <c r="B684" s="11">
        <f>'Market Data'!B671</f>
        <v>20020815</v>
      </c>
      <c r="C684" s="2">
        <f>'Market Data'!C671</f>
        <v>5027.5</v>
      </c>
      <c r="D684" s="2">
        <f>'Market Data'!D671</f>
        <v>5067.5</v>
      </c>
      <c r="E684" s="2">
        <f>'Market Data'!E671</f>
        <v>4980</v>
      </c>
      <c r="F684" s="12">
        <f>'Market Data'!F671</f>
        <v>4995</v>
      </c>
      <c r="H684" s="58">
        <f t="shared" si="65"/>
        <v>667</v>
      </c>
      <c r="I684" s="97" t="s">
        <v>54</v>
      </c>
      <c r="J684" s="59" t="str">
        <f t="shared" si="66"/>
        <v>Long</v>
      </c>
      <c r="L684" s="74">
        <f t="shared" si="70"/>
        <v>1</v>
      </c>
      <c r="M684" s="75">
        <f t="shared" si="62"/>
        <v>0</v>
      </c>
      <c r="N684" s="76" t="str">
        <f t="shared" si="67"/>
        <v/>
      </c>
      <c r="O684" s="75"/>
      <c r="P684" s="77">
        <f t="shared" si="63"/>
        <v>1</v>
      </c>
      <c r="Q684" s="78" t="str">
        <f t="shared" si="68"/>
        <v>Stay Long</v>
      </c>
      <c r="R684" s="81">
        <f t="shared" si="64"/>
        <v>1960</v>
      </c>
      <c r="S684" s="82">
        <f t="shared" si="69"/>
        <v>-107663.45999999999</v>
      </c>
      <c r="T684" s="50"/>
    </row>
    <row r="685" spans="2:20" x14ac:dyDescent="0.25">
      <c r="B685" s="11">
        <f>'Market Data'!B672</f>
        <v>20020816</v>
      </c>
      <c r="C685" s="2">
        <f>'Market Data'!C672</f>
        <v>5009.5</v>
      </c>
      <c r="D685" s="2">
        <f>'Market Data'!D672</f>
        <v>5046</v>
      </c>
      <c r="E685" s="2">
        <f>'Market Data'!E672</f>
        <v>4894</v>
      </c>
      <c r="F685" s="12">
        <f>'Market Data'!F672</f>
        <v>5028.5</v>
      </c>
      <c r="H685" s="58">
        <f t="shared" si="65"/>
        <v>668</v>
      </c>
      <c r="I685" s="97" t="s">
        <v>54</v>
      </c>
      <c r="J685" s="59" t="str">
        <f t="shared" si="66"/>
        <v>Long</v>
      </c>
      <c r="L685" s="74">
        <f t="shared" si="70"/>
        <v>1</v>
      </c>
      <c r="M685" s="75">
        <f t="shared" si="62"/>
        <v>0</v>
      </c>
      <c r="N685" s="76" t="str">
        <f t="shared" si="67"/>
        <v/>
      </c>
      <c r="O685" s="75"/>
      <c r="P685" s="77">
        <f t="shared" si="63"/>
        <v>1</v>
      </c>
      <c r="Q685" s="78" t="str">
        <f t="shared" si="68"/>
        <v>Stay Long</v>
      </c>
      <c r="R685" s="81">
        <f t="shared" si="64"/>
        <v>1172.5</v>
      </c>
      <c r="S685" s="82">
        <f t="shared" si="69"/>
        <v>-106490.95999999999</v>
      </c>
      <c r="T685" s="50"/>
    </row>
    <row r="686" spans="2:20" x14ac:dyDescent="0.25">
      <c r="B686" s="11">
        <f>'Market Data'!B673</f>
        <v>20020819</v>
      </c>
      <c r="C686" s="2">
        <f>'Market Data'!C673</f>
        <v>4987.5</v>
      </c>
      <c r="D686" s="2">
        <f>'Market Data'!D673</f>
        <v>5187.5</v>
      </c>
      <c r="E686" s="2">
        <f>'Market Data'!E673</f>
        <v>4969</v>
      </c>
      <c r="F686" s="12">
        <f>'Market Data'!F673</f>
        <v>5183.5</v>
      </c>
      <c r="H686" s="58">
        <f t="shared" si="65"/>
        <v>669</v>
      </c>
      <c r="I686" s="97" t="s">
        <v>54</v>
      </c>
      <c r="J686" s="59" t="str">
        <f t="shared" si="66"/>
        <v>Long</v>
      </c>
      <c r="L686" s="74">
        <f t="shared" si="70"/>
        <v>1</v>
      </c>
      <c r="M686" s="75">
        <f t="shared" si="62"/>
        <v>0</v>
      </c>
      <c r="N686" s="76" t="str">
        <f t="shared" si="67"/>
        <v/>
      </c>
      <c r="O686" s="75"/>
      <c r="P686" s="77">
        <f t="shared" si="63"/>
        <v>1</v>
      </c>
      <c r="Q686" s="78" t="str">
        <f t="shared" si="68"/>
        <v>Stay Long</v>
      </c>
      <c r="R686" s="81">
        <f t="shared" si="64"/>
        <v>5425</v>
      </c>
      <c r="S686" s="82">
        <f t="shared" si="69"/>
        <v>-101065.95999999999</v>
      </c>
      <c r="T686" s="50"/>
    </row>
    <row r="687" spans="2:20" x14ac:dyDescent="0.25">
      <c r="B687" s="11">
        <f>'Market Data'!B674</f>
        <v>20020820</v>
      </c>
      <c r="C687" s="2">
        <f>'Market Data'!C674</f>
        <v>5165</v>
      </c>
      <c r="D687" s="2">
        <f>'Market Data'!D674</f>
        <v>5210.5</v>
      </c>
      <c r="E687" s="2">
        <f>'Market Data'!E674</f>
        <v>5101.5</v>
      </c>
      <c r="F687" s="12">
        <f>'Market Data'!F674</f>
        <v>5120</v>
      </c>
      <c r="H687" s="58">
        <f t="shared" si="65"/>
        <v>670</v>
      </c>
      <c r="I687" s="97" t="s">
        <v>54</v>
      </c>
      <c r="J687" s="59" t="str">
        <f t="shared" si="66"/>
        <v>Long</v>
      </c>
      <c r="L687" s="74">
        <f t="shared" si="70"/>
        <v>1</v>
      </c>
      <c r="M687" s="75">
        <f t="shared" si="62"/>
        <v>0</v>
      </c>
      <c r="N687" s="76" t="str">
        <f t="shared" si="67"/>
        <v/>
      </c>
      <c r="O687" s="75"/>
      <c r="P687" s="77">
        <f t="shared" si="63"/>
        <v>1</v>
      </c>
      <c r="Q687" s="78" t="str">
        <f t="shared" si="68"/>
        <v>Stay Long</v>
      </c>
      <c r="R687" s="81">
        <f t="shared" si="64"/>
        <v>-2222.5</v>
      </c>
      <c r="S687" s="82">
        <f t="shared" si="69"/>
        <v>-103288.45999999999</v>
      </c>
      <c r="T687" s="50"/>
    </row>
    <row r="688" spans="2:20" x14ac:dyDescent="0.25">
      <c r="B688" s="11">
        <f>'Market Data'!B675</f>
        <v>20020821</v>
      </c>
      <c r="C688" s="2">
        <f>'Market Data'!C675</f>
        <v>5145.5</v>
      </c>
      <c r="D688" s="2">
        <f>'Market Data'!D675</f>
        <v>5245</v>
      </c>
      <c r="E688" s="2">
        <f>'Market Data'!E675</f>
        <v>5124</v>
      </c>
      <c r="F688" s="12">
        <f>'Market Data'!F675</f>
        <v>5206</v>
      </c>
      <c r="H688" s="58">
        <f t="shared" si="65"/>
        <v>671</v>
      </c>
      <c r="I688" s="97" t="s">
        <v>54</v>
      </c>
      <c r="J688" s="59" t="str">
        <f t="shared" si="66"/>
        <v>Long</v>
      </c>
      <c r="L688" s="74">
        <f t="shared" si="70"/>
        <v>1</v>
      </c>
      <c r="M688" s="75">
        <f t="shared" si="62"/>
        <v>0</v>
      </c>
      <c r="N688" s="76" t="str">
        <f t="shared" si="67"/>
        <v/>
      </c>
      <c r="O688" s="75"/>
      <c r="P688" s="77">
        <f t="shared" si="63"/>
        <v>1</v>
      </c>
      <c r="Q688" s="78" t="str">
        <f t="shared" si="68"/>
        <v>Stay Long</v>
      </c>
      <c r="R688" s="81">
        <f t="shared" si="64"/>
        <v>3010</v>
      </c>
      <c r="S688" s="82">
        <f t="shared" si="69"/>
        <v>-100278.45999999999</v>
      </c>
      <c r="T688" s="50"/>
    </row>
    <row r="689" spans="2:20" x14ac:dyDescent="0.25">
      <c r="B689" s="11">
        <f>'Market Data'!B676</f>
        <v>20020822</v>
      </c>
      <c r="C689" s="2">
        <f>'Market Data'!C676</f>
        <v>5222.5</v>
      </c>
      <c r="D689" s="2">
        <f>'Market Data'!D676</f>
        <v>5267.5</v>
      </c>
      <c r="E689" s="2">
        <f>'Market Data'!E676</f>
        <v>5190</v>
      </c>
      <c r="F689" s="12">
        <f>'Market Data'!F676</f>
        <v>5219</v>
      </c>
      <c r="H689" s="58">
        <f t="shared" si="65"/>
        <v>672</v>
      </c>
      <c r="I689" s="97" t="s">
        <v>54</v>
      </c>
      <c r="J689" s="59" t="str">
        <f t="shared" si="66"/>
        <v>Long</v>
      </c>
      <c r="L689" s="74">
        <f t="shared" si="70"/>
        <v>1</v>
      </c>
      <c r="M689" s="75">
        <f t="shared" si="62"/>
        <v>0</v>
      </c>
      <c r="N689" s="76" t="str">
        <f t="shared" si="67"/>
        <v/>
      </c>
      <c r="O689" s="75"/>
      <c r="P689" s="77">
        <f t="shared" si="63"/>
        <v>1</v>
      </c>
      <c r="Q689" s="78" t="str">
        <f t="shared" si="68"/>
        <v>Stay Long</v>
      </c>
      <c r="R689" s="81">
        <f t="shared" si="64"/>
        <v>455</v>
      </c>
      <c r="S689" s="82">
        <f t="shared" si="69"/>
        <v>-99823.459999999992</v>
      </c>
      <c r="T689" s="50"/>
    </row>
    <row r="690" spans="2:20" x14ac:dyDescent="0.25">
      <c r="B690" s="11">
        <f>'Market Data'!B677</f>
        <v>20020823</v>
      </c>
      <c r="C690" s="2">
        <f>'Market Data'!C677</f>
        <v>5248.5</v>
      </c>
      <c r="D690" s="2">
        <f>'Market Data'!D677</f>
        <v>5264</v>
      </c>
      <c r="E690" s="2">
        <f>'Market Data'!E677</f>
        <v>5151</v>
      </c>
      <c r="F690" s="12">
        <f>'Market Data'!F677</f>
        <v>5158.5</v>
      </c>
      <c r="H690" s="58">
        <f t="shared" si="65"/>
        <v>673</v>
      </c>
      <c r="I690" s="97" t="s">
        <v>54</v>
      </c>
      <c r="J690" s="59" t="str">
        <f t="shared" si="66"/>
        <v>Long</v>
      </c>
      <c r="L690" s="74">
        <f t="shared" si="70"/>
        <v>1</v>
      </c>
      <c r="M690" s="75">
        <f t="shared" si="62"/>
        <v>0</v>
      </c>
      <c r="N690" s="76" t="str">
        <f t="shared" si="67"/>
        <v/>
      </c>
      <c r="O690" s="75"/>
      <c r="P690" s="77">
        <f t="shared" si="63"/>
        <v>1</v>
      </c>
      <c r="Q690" s="78" t="str">
        <f t="shared" si="68"/>
        <v>Stay Long</v>
      </c>
      <c r="R690" s="81">
        <f t="shared" si="64"/>
        <v>-2117.5</v>
      </c>
      <c r="S690" s="82">
        <f t="shared" si="69"/>
        <v>-101940.95999999999</v>
      </c>
      <c r="T690" s="50"/>
    </row>
    <row r="691" spans="2:20" x14ac:dyDescent="0.25">
      <c r="B691" s="11">
        <f>'Market Data'!B678</f>
        <v>20020826</v>
      </c>
      <c r="C691" s="2">
        <f>'Market Data'!C678</f>
        <v>5181.5</v>
      </c>
      <c r="D691" s="2">
        <f>'Market Data'!D678</f>
        <v>5237.5</v>
      </c>
      <c r="E691" s="2">
        <f>'Market Data'!E678</f>
        <v>5082.5</v>
      </c>
      <c r="F691" s="12">
        <f>'Market Data'!F678</f>
        <v>5128.5</v>
      </c>
      <c r="H691" s="58">
        <f t="shared" si="65"/>
        <v>674</v>
      </c>
      <c r="I691" s="97" t="s">
        <v>54</v>
      </c>
      <c r="J691" s="59" t="str">
        <f t="shared" si="66"/>
        <v>Long</v>
      </c>
      <c r="L691" s="74">
        <f t="shared" si="70"/>
        <v>1</v>
      </c>
      <c r="M691" s="75">
        <f t="shared" si="62"/>
        <v>0</v>
      </c>
      <c r="N691" s="76" t="str">
        <f t="shared" si="67"/>
        <v/>
      </c>
      <c r="O691" s="75"/>
      <c r="P691" s="77">
        <f t="shared" si="63"/>
        <v>1</v>
      </c>
      <c r="Q691" s="78" t="str">
        <f t="shared" si="68"/>
        <v>Stay Long</v>
      </c>
      <c r="R691" s="81">
        <f t="shared" si="64"/>
        <v>-1050</v>
      </c>
      <c r="S691" s="82">
        <f t="shared" si="69"/>
        <v>-102990.95999999999</v>
      </c>
      <c r="T691" s="50"/>
    </row>
    <row r="692" spans="2:20" x14ac:dyDescent="0.25">
      <c r="B692" s="11">
        <f>'Market Data'!B679</f>
        <v>20020827</v>
      </c>
      <c r="C692" s="2">
        <f>'Market Data'!C679</f>
        <v>5128</v>
      </c>
      <c r="D692" s="2">
        <f>'Market Data'!D679</f>
        <v>5237.5</v>
      </c>
      <c r="E692" s="2">
        <f>'Market Data'!E679</f>
        <v>5102</v>
      </c>
      <c r="F692" s="12">
        <f>'Market Data'!F679</f>
        <v>5183</v>
      </c>
      <c r="H692" s="58">
        <f t="shared" si="65"/>
        <v>675</v>
      </c>
      <c r="I692" s="97" t="s">
        <v>54</v>
      </c>
      <c r="J692" s="59" t="str">
        <f t="shared" si="66"/>
        <v>Long</v>
      </c>
      <c r="L692" s="74">
        <f t="shared" si="70"/>
        <v>1</v>
      </c>
      <c r="M692" s="75">
        <f t="shared" si="62"/>
        <v>0</v>
      </c>
      <c r="N692" s="76" t="str">
        <f t="shared" si="67"/>
        <v/>
      </c>
      <c r="O692" s="75"/>
      <c r="P692" s="77">
        <f t="shared" si="63"/>
        <v>1</v>
      </c>
      <c r="Q692" s="78" t="str">
        <f t="shared" si="68"/>
        <v>Stay Long</v>
      </c>
      <c r="R692" s="81">
        <f t="shared" si="64"/>
        <v>1907.5</v>
      </c>
      <c r="S692" s="82">
        <f t="shared" si="69"/>
        <v>-101083.45999999999</v>
      </c>
      <c r="T692" s="50"/>
    </row>
    <row r="693" spans="2:20" x14ac:dyDescent="0.25">
      <c r="B693" s="11">
        <f>'Market Data'!B680</f>
        <v>20020828</v>
      </c>
      <c r="C693" s="2">
        <f>'Market Data'!C680</f>
        <v>5157.5</v>
      </c>
      <c r="D693" s="2">
        <f>'Market Data'!D680</f>
        <v>5157.5</v>
      </c>
      <c r="E693" s="2">
        <f>'Market Data'!E680</f>
        <v>5015.5</v>
      </c>
      <c r="F693" s="12">
        <f>'Market Data'!F680</f>
        <v>5039.5</v>
      </c>
      <c r="H693" s="58">
        <f t="shared" si="65"/>
        <v>676</v>
      </c>
      <c r="I693" s="97" t="s">
        <v>54</v>
      </c>
      <c r="J693" s="59" t="str">
        <f t="shared" si="66"/>
        <v>Long</v>
      </c>
      <c r="L693" s="74">
        <f t="shared" si="70"/>
        <v>1</v>
      </c>
      <c r="M693" s="75">
        <f t="shared" si="62"/>
        <v>0</v>
      </c>
      <c r="N693" s="76" t="str">
        <f t="shared" si="67"/>
        <v/>
      </c>
      <c r="O693" s="75"/>
      <c r="P693" s="77">
        <f t="shared" si="63"/>
        <v>1</v>
      </c>
      <c r="Q693" s="78" t="str">
        <f t="shared" si="68"/>
        <v>Stay Long</v>
      </c>
      <c r="R693" s="81">
        <f t="shared" si="64"/>
        <v>-5022.5</v>
      </c>
      <c r="S693" s="82">
        <f t="shared" si="69"/>
        <v>-106105.95999999999</v>
      </c>
      <c r="T693" s="50"/>
    </row>
    <row r="694" spans="2:20" x14ac:dyDescent="0.25">
      <c r="B694" s="11">
        <f>'Market Data'!B681</f>
        <v>20020829</v>
      </c>
      <c r="C694" s="2">
        <f>'Market Data'!C681</f>
        <v>5014.5</v>
      </c>
      <c r="D694" s="2">
        <f>'Market Data'!D681</f>
        <v>5034.5</v>
      </c>
      <c r="E694" s="2">
        <f>'Market Data'!E681</f>
        <v>4914</v>
      </c>
      <c r="F694" s="12">
        <f>'Market Data'!F681</f>
        <v>5005.5</v>
      </c>
      <c r="H694" s="58">
        <f t="shared" si="65"/>
        <v>677</v>
      </c>
      <c r="I694" s="97" t="s">
        <v>54</v>
      </c>
      <c r="J694" s="59" t="str">
        <f t="shared" si="66"/>
        <v>Long</v>
      </c>
      <c r="L694" s="74">
        <f t="shared" si="70"/>
        <v>1</v>
      </c>
      <c r="M694" s="75">
        <f t="shared" si="62"/>
        <v>0</v>
      </c>
      <c r="N694" s="76" t="str">
        <f t="shared" si="67"/>
        <v/>
      </c>
      <c r="O694" s="75"/>
      <c r="P694" s="77">
        <f t="shared" si="63"/>
        <v>1</v>
      </c>
      <c r="Q694" s="78" t="str">
        <f t="shared" si="68"/>
        <v>Stay Long</v>
      </c>
      <c r="R694" s="81">
        <f t="shared" si="64"/>
        <v>-1190</v>
      </c>
      <c r="S694" s="82">
        <f t="shared" si="69"/>
        <v>-107295.95999999999</v>
      </c>
      <c r="T694" s="50"/>
    </row>
    <row r="695" spans="2:20" x14ac:dyDescent="0.25">
      <c r="B695" s="11">
        <f>'Market Data'!B682</f>
        <v>20020830</v>
      </c>
      <c r="C695" s="2">
        <f>'Market Data'!C682</f>
        <v>5006.5</v>
      </c>
      <c r="D695" s="2">
        <f>'Market Data'!D682</f>
        <v>5056.5</v>
      </c>
      <c r="E695" s="2">
        <f>'Market Data'!E682</f>
        <v>4938</v>
      </c>
      <c r="F695" s="12">
        <f>'Market Data'!F682</f>
        <v>5050</v>
      </c>
      <c r="H695" s="58">
        <f t="shared" si="65"/>
        <v>678</v>
      </c>
      <c r="I695" s="97" t="s">
        <v>54</v>
      </c>
      <c r="J695" s="59" t="str">
        <f t="shared" si="66"/>
        <v>Long</v>
      </c>
      <c r="L695" s="74">
        <f t="shared" si="70"/>
        <v>1</v>
      </c>
      <c r="M695" s="75">
        <f t="shared" si="62"/>
        <v>0</v>
      </c>
      <c r="N695" s="76" t="str">
        <f t="shared" si="67"/>
        <v/>
      </c>
      <c r="O695" s="75"/>
      <c r="P695" s="77">
        <f t="shared" si="63"/>
        <v>1</v>
      </c>
      <c r="Q695" s="78" t="str">
        <f t="shared" si="68"/>
        <v>Stay Long</v>
      </c>
      <c r="R695" s="81">
        <f t="shared" si="64"/>
        <v>1557.5</v>
      </c>
      <c r="S695" s="82">
        <f t="shared" si="69"/>
        <v>-105738.45999999999</v>
      </c>
      <c r="T695" s="50"/>
    </row>
    <row r="696" spans="2:20" x14ac:dyDescent="0.25">
      <c r="B696" s="11">
        <f>'Market Data'!B683</f>
        <v>20020902</v>
      </c>
      <c r="C696" s="2">
        <f>'Market Data'!C683</f>
        <v>5007.5</v>
      </c>
      <c r="D696" s="2">
        <f>'Market Data'!D683</f>
        <v>5007.5</v>
      </c>
      <c r="E696" s="2">
        <f>'Market Data'!E683</f>
        <v>4928</v>
      </c>
      <c r="F696" s="12">
        <f>'Market Data'!F683</f>
        <v>4950.5</v>
      </c>
      <c r="H696" s="58">
        <f t="shared" si="65"/>
        <v>679</v>
      </c>
      <c r="I696" s="97" t="s">
        <v>54</v>
      </c>
      <c r="J696" s="59" t="str">
        <f t="shared" si="66"/>
        <v>Long</v>
      </c>
      <c r="L696" s="74">
        <f t="shared" si="70"/>
        <v>1</v>
      </c>
      <c r="M696" s="75">
        <f t="shared" si="62"/>
        <v>0</v>
      </c>
      <c r="N696" s="76" t="str">
        <f t="shared" si="67"/>
        <v/>
      </c>
      <c r="O696" s="75"/>
      <c r="P696" s="77">
        <f t="shared" si="63"/>
        <v>1</v>
      </c>
      <c r="Q696" s="78" t="str">
        <f t="shared" si="68"/>
        <v>Stay Long</v>
      </c>
      <c r="R696" s="81">
        <f t="shared" si="64"/>
        <v>-3482.5</v>
      </c>
      <c r="S696" s="82">
        <f t="shared" si="69"/>
        <v>-109220.95999999999</v>
      </c>
      <c r="T696" s="50"/>
    </row>
    <row r="697" spans="2:20" x14ac:dyDescent="0.25">
      <c r="B697" s="11">
        <f>'Market Data'!B684</f>
        <v>20020903</v>
      </c>
      <c r="C697" s="2">
        <f>'Market Data'!C684</f>
        <v>4887.5</v>
      </c>
      <c r="D697" s="2">
        <f>'Market Data'!D684</f>
        <v>4890.5</v>
      </c>
      <c r="E697" s="2">
        <f>'Market Data'!E684</f>
        <v>4733</v>
      </c>
      <c r="F697" s="12">
        <f>'Market Data'!F684</f>
        <v>4740.5</v>
      </c>
      <c r="H697" s="58">
        <f t="shared" si="65"/>
        <v>680</v>
      </c>
      <c r="I697" s="97" t="s">
        <v>54</v>
      </c>
      <c r="J697" s="59" t="str">
        <f t="shared" si="66"/>
        <v>Long</v>
      </c>
      <c r="L697" s="74">
        <f t="shared" si="70"/>
        <v>1</v>
      </c>
      <c r="M697" s="75">
        <f t="shared" si="62"/>
        <v>0</v>
      </c>
      <c r="N697" s="76" t="str">
        <f t="shared" si="67"/>
        <v/>
      </c>
      <c r="O697" s="75"/>
      <c r="P697" s="77">
        <f t="shared" si="63"/>
        <v>1</v>
      </c>
      <c r="Q697" s="78" t="str">
        <f t="shared" si="68"/>
        <v>Stay Long</v>
      </c>
      <c r="R697" s="81">
        <f t="shared" si="64"/>
        <v>-7350</v>
      </c>
      <c r="S697" s="82">
        <f t="shared" si="69"/>
        <v>-116570.95999999999</v>
      </c>
      <c r="T697" s="50"/>
    </row>
    <row r="698" spans="2:20" x14ac:dyDescent="0.25">
      <c r="B698" s="11">
        <f>'Market Data'!B685</f>
        <v>20020904</v>
      </c>
      <c r="C698" s="2">
        <f>'Market Data'!C685</f>
        <v>4729.5</v>
      </c>
      <c r="D698" s="2">
        <f>'Market Data'!D685</f>
        <v>4797</v>
      </c>
      <c r="E698" s="2">
        <f>'Market Data'!E685</f>
        <v>4680</v>
      </c>
      <c r="F698" s="12">
        <f>'Market Data'!F685</f>
        <v>4766</v>
      </c>
      <c r="H698" s="58">
        <f t="shared" si="65"/>
        <v>681</v>
      </c>
      <c r="I698" s="97" t="s">
        <v>54</v>
      </c>
      <c r="J698" s="59" t="str">
        <f t="shared" si="66"/>
        <v>Long</v>
      </c>
      <c r="L698" s="74">
        <f t="shared" si="70"/>
        <v>1</v>
      </c>
      <c r="M698" s="75">
        <f t="shared" si="62"/>
        <v>0</v>
      </c>
      <c r="N698" s="76" t="str">
        <f t="shared" si="67"/>
        <v/>
      </c>
      <c r="O698" s="75"/>
      <c r="P698" s="77">
        <f t="shared" si="63"/>
        <v>1</v>
      </c>
      <c r="Q698" s="78" t="str">
        <f t="shared" si="68"/>
        <v>Stay Long</v>
      </c>
      <c r="R698" s="81">
        <f t="shared" si="64"/>
        <v>892.5</v>
      </c>
      <c r="S698" s="82">
        <f t="shared" si="69"/>
        <v>-115678.45999999999</v>
      </c>
      <c r="T698" s="50"/>
    </row>
    <row r="699" spans="2:20" x14ac:dyDescent="0.25">
      <c r="B699" s="11">
        <f>'Market Data'!B686</f>
        <v>20020905</v>
      </c>
      <c r="C699" s="2">
        <f>'Market Data'!C686</f>
        <v>4772.5</v>
      </c>
      <c r="D699" s="2">
        <f>'Market Data'!D686</f>
        <v>4799.5</v>
      </c>
      <c r="E699" s="2">
        <f>'Market Data'!E686</f>
        <v>4627.5</v>
      </c>
      <c r="F699" s="12">
        <f>'Market Data'!F686</f>
        <v>4690</v>
      </c>
      <c r="H699" s="58">
        <f t="shared" si="65"/>
        <v>682</v>
      </c>
      <c r="I699" s="97" t="s">
        <v>54</v>
      </c>
      <c r="J699" s="59" t="str">
        <f t="shared" si="66"/>
        <v>Long</v>
      </c>
      <c r="L699" s="74">
        <f t="shared" si="70"/>
        <v>1</v>
      </c>
      <c r="M699" s="75">
        <f t="shared" si="62"/>
        <v>0</v>
      </c>
      <c r="N699" s="76" t="str">
        <f t="shared" si="67"/>
        <v/>
      </c>
      <c r="O699" s="75"/>
      <c r="P699" s="77">
        <f t="shared" si="63"/>
        <v>1</v>
      </c>
      <c r="Q699" s="78" t="str">
        <f t="shared" si="68"/>
        <v>Stay Long</v>
      </c>
      <c r="R699" s="81">
        <f t="shared" si="64"/>
        <v>-2660</v>
      </c>
      <c r="S699" s="82">
        <f t="shared" si="69"/>
        <v>-118338.45999999999</v>
      </c>
      <c r="T699" s="50"/>
    </row>
    <row r="700" spans="2:20" x14ac:dyDescent="0.25">
      <c r="B700" s="11">
        <f>'Market Data'!B687</f>
        <v>20020906</v>
      </c>
      <c r="C700" s="2">
        <f>'Market Data'!C687</f>
        <v>4722.5</v>
      </c>
      <c r="D700" s="2">
        <f>'Market Data'!D687</f>
        <v>4813</v>
      </c>
      <c r="E700" s="2">
        <f>'Market Data'!E687</f>
        <v>4681.5</v>
      </c>
      <c r="F700" s="12">
        <f>'Market Data'!F687</f>
        <v>4812.5</v>
      </c>
      <c r="H700" s="58">
        <f t="shared" si="65"/>
        <v>683</v>
      </c>
      <c r="I700" s="97" t="s">
        <v>54</v>
      </c>
      <c r="J700" s="59" t="str">
        <f t="shared" si="66"/>
        <v>Long</v>
      </c>
      <c r="L700" s="74">
        <f t="shared" si="70"/>
        <v>1</v>
      </c>
      <c r="M700" s="75">
        <f t="shared" si="62"/>
        <v>0</v>
      </c>
      <c r="N700" s="76" t="str">
        <f t="shared" si="67"/>
        <v/>
      </c>
      <c r="O700" s="75"/>
      <c r="P700" s="77">
        <f t="shared" si="63"/>
        <v>1</v>
      </c>
      <c r="Q700" s="78" t="str">
        <f t="shared" si="68"/>
        <v>Stay Long</v>
      </c>
      <c r="R700" s="81">
        <f t="shared" si="64"/>
        <v>4287.5</v>
      </c>
      <c r="S700" s="82">
        <f t="shared" si="69"/>
        <v>-114050.95999999999</v>
      </c>
      <c r="T700" s="50"/>
    </row>
    <row r="701" spans="2:20" x14ac:dyDescent="0.25">
      <c r="B701" s="11">
        <f>'Market Data'!B688</f>
        <v>20020909</v>
      </c>
      <c r="C701" s="2">
        <f>'Market Data'!C688</f>
        <v>4778.5</v>
      </c>
      <c r="D701" s="2">
        <f>'Market Data'!D688</f>
        <v>4790.5</v>
      </c>
      <c r="E701" s="2">
        <f>'Market Data'!E688</f>
        <v>4712.5</v>
      </c>
      <c r="F701" s="12">
        <f>'Market Data'!F688</f>
        <v>4755</v>
      </c>
      <c r="H701" s="58">
        <f t="shared" si="65"/>
        <v>684</v>
      </c>
      <c r="I701" s="97" t="s">
        <v>54</v>
      </c>
      <c r="J701" s="59" t="str">
        <f t="shared" si="66"/>
        <v>Long</v>
      </c>
      <c r="L701" s="74">
        <f t="shared" si="70"/>
        <v>1</v>
      </c>
      <c r="M701" s="75">
        <f t="shared" si="62"/>
        <v>0</v>
      </c>
      <c r="N701" s="76" t="str">
        <f t="shared" si="67"/>
        <v/>
      </c>
      <c r="O701" s="75"/>
      <c r="P701" s="77">
        <f t="shared" si="63"/>
        <v>1</v>
      </c>
      <c r="Q701" s="78" t="str">
        <f t="shared" si="68"/>
        <v>Stay Long</v>
      </c>
      <c r="R701" s="81">
        <f t="shared" si="64"/>
        <v>-2012.5</v>
      </c>
      <c r="S701" s="82">
        <f t="shared" si="69"/>
        <v>-116063.45999999999</v>
      </c>
      <c r="T701" s="50"/>
    </row>
    <row r="702" spans="2:20" x14ac:dyDescent="0.25">
      <c r="B702" s="11">
        <f>'Market Data'!B689</f>
        <v>20020910</v>
      </c>
      <c r="C702" s="2">
        <f>'Market Data'!C689</f>
        <v>4787.5</v>
      </c>
      <c r="D702" s="2">
        <f>'Market Data'!D689</f>
        <v>4851.5</v>
      </c>
      <c r="E702" s="2">
        <f>'Market Data'!E689</f>
        <v>4783.5</v>
      </c>
      <c r="F702" s="12">
        <f>'Market Data'!F689</f>
        <v>4813.5</v>
      </c>
      <c r="H702" s="58">
        <f t="shared" si="65"/>
        <v>685</v>
      </c>
      <c r="I702" s="97" t="s">
        <v>54</v>
      </c>
      <c r="J702" s="59" t="str">
        <f t="shared" si="66"/>
        <v>Long</v>
      </c>
      <c r="L702" s="74">
        <f t="shared" si="70"/>
        <v>1</v>
      </c>
      <c r="M702" s="75">
        <f t="shared" si="62"/>
        <v>0</v>
      </c>
      <c r="N702" s="76" t="str">
        <f t="shared" si="67"/>
        <v/>
      </c>
      <c r="O702" s="75"/>
      <c r="P702" s="77">
        <f t="shared" si="63"/>
        <v>1</v>
      </c>
      <c r="Q702" s="78" t="str">
        <f t="shared" si="68"/>
        <v>Stay Long</v>
      </c>
      <c r="R702" s="81">
        <f t="shared" si="64"/>
        <v>2047.5</v>
      </c>
      <c r="S702" s="82">
        <f t="shared" si="69"/>
        <v>-114015.95999999999</v>
      </c>
      <c r="T702" s="50"/>
    </row>
    <row r="703" spans="2:20" x14ac:dyDescent="0.25">
      <c r="B703" s="11">
        <f>'Market Data'!B690</f>
        <v>20020911</v>
      </c>
      <c r="C703" s="2">
        <f>'Market Data'!C690</f>
        <v>4847.5</v>
      </c>
      <c r="D703" s="2">
        <f>'Market Data'!D690</f>
        <v>4948</v>
      </c>
      <c r="E703" s="2">
        <f>'Market Data'!E690</f>
        <v>4794.5</v>
      </c>
      <c r="F703" s="12">
        <f>'Market Data'!F690</f>
        <v>4905.5</v>
      </c>
      <c r="H703" s="58">
        <f t="shared" si="65"/>
        <v>686</v>
      </c>
      <c r="I703" s="97" t="s">
        <v>54</v>
      </c>
      <c r="J703" s="59" t="str">
        <f t="shared" si="66"/>
        <v>Long</v>
      </c>
      <c r="L703" s="74">
        <f t="shared" si="70"/>
        <v>1</v>
      </c>
      <c r="M703" s="75">
        <f t="shared" si="62"/>
        <v>0</v>
      </c>
      <c r="N703" s="76" t="str">
        <f t="shared" si="67"/>
        <v/>
      </c>
      <c r="O703" s="75"/>
      <c r="P703" s="77">
        <f t="shared" si="63"/>
        <v>1</v>
      </c>
      <c r="Q703" s="78" t="str">
        <f t="shared" si="68"/>
        <v>Stay Long</v>
      </c>
      <c r="R703" s="81">
        <f t="shared" si="64"/>
        <v>3220</v>
      </c>
      <c r="S703" s="82">
        <f t="shared" si="69"/>
        <v>-110795.95999999999</v>
      </c>
      <c r="T703" s="50"/>
    </row>
    <row r="704" spans="2:20" x14ac:dyDescent="0.25">
      <c r="B704" s="11">
        <f>'Market Data'!B691</f>
        <v>20020912</v>
      </c>
      <c r="C704" s="2">
        <f>'Market Data'!C691</f>
        <v>4867.5</v>
      </c>
      <c r="D704" s="2">
        <f>'Market Data'!D691</f>
        <v>4895</v>
      </c>
      <c r="E704" s="2">
        <f>'Market Data'!E691</f>
        <v>4750.5</v>
      </c>
      <c r="F704" s="12">
        <f>'Market Data'!F691</f>
        <v>4765.5</v>
      </c>
      <c r="H704" s="58">
        <f t="shared" si="65"/>
        <v>687</v>
      </c>
      <c r="I704" s="97" t="s">
        <v>54</v>
      </c>
      <c r="J704" s="59" t="str">
        <f t="shared" si="66"/>
        <v>Long</v>
      </c>
      <c r="L704" s="74">
        <f t="shared" si="70"/>
        <v>1</v>
      </c>
      <c r="M704" s="75">
        <f t="shared" si="62"/>
        <v>0</v>
      </c>
      <c r="N704" s="76" t="str">
        <f t="shared" si="67"/>
        <v/>
      </c>
      <c r="O704" s="75"/>
      <c r="P704" s="77">
        <f t="shared" si="63"/>
        <v>1</v>
      </c>
      <c r="Q704" s="78" t="str">
        <f t="shared" si="68"/>
        <v>Stay Long</v>
      </c>
      <c r="R704" s="81">
        <f t="shared" si="64"/>
        <v>-4900</v>
      </c>
      <c r="S704" s="82">
        <f t="shared" si="69"/>
        <v>-115695.95999999999</v>
      </c>
      <c r="T704" s="50"/>
    </row>
    <row r="705" spans="2:20" x14ac:dyDescent="0.25">
      <c r="B705" s="11">
        <f>'Market Data'!B692</f>
        <v>20020913</v>
      </c>
      <c r="C705" s="2">
        <f>'Market Data'!C692</f>
        <v>4697.5</v>
      </c>
      <c r="D705" s="2">
        <f>'Market Data'!D692</f>
        <v>4722.5</v>
      </c>
      <c r="E705" s="2">
        <f>'Market Data'!E692</f>
        <v>4604.5</v>
      </c>
      <c r="F705" s="12">
        <f>'Market Data'!F692</f>
        <v>4701</v>
      </c>
      <c r="H705" s="58">
        <f t="shared" si="65"/>
        <v>688</v>
      </c>
      <c r="I705" s="97" t="s">
        <v>54</v>
      </c>
      <c r="J705" s="59" t="str">
        <f t="shared" si="66"/>
        <v>Long</v>
      </c>
      <c r="L705" s="74">
        <f t="shared" si="70"/>
        <v>1</v>
      </c>
      <c r="M705" s="75">
        <f t="shared" si="62"/>
        <v>0</v>
      </c>
      <c r="N705" s="76" t="str">
        <f t="shared" si="67"/>
        <v/>
      </c>
      <c r="O705" s="75"/>
      <c r="P705" s="77">
        <f t="shared" si="63"/>
        <v>1</v>
      </c>
      <c r="Q705" s="78" t="str">
        <f t="shared" si="68"/>
        <v>Stay Long</v>
      </c>
      <c r="R705" s="81">
        <f t="shared" si="64"/>
        <v>-2257.5</v>
      </c>
      <c r="S705" s="82">
        <f t="shared" si="69"/>
        <v>-117953.45999999999</v>
      </c>
      <c r="T705" s="50"/>
    </row>
    <row r="706" spans="2:20" x14ac:dyDescent="0.25">
      <c r="B706" s="11">
        <f>'Market Data'!B693</f>
        <v>20020916</v>
      </c>
      <c r="C706" s="2">
        <f>'Market Data'!C693</f>
        <v>4702.5</v>
      </c>
      <c r="D706" s="2">
        <f>'Market Data'!D693</f>
        <v>4709.5</v>
      </c>
      <c r="E706" s="2">
        <f>'Market Data'!E693</f>
        <v>4615.5</v>
      </c>
      <c r="F706" s="12">
        <f>'Market Data'!F693</f>
        <v>4644.5</v>
      </c>
      <c r="H706" s="58">
        <f t="shared" si="65"/>
        <v>689</v>
      </c>
      <c r="I706" s="97" t="s">
        <v>54</v>
      </c>
      <c r="J706" s="59" t="str">
        <f t="shared" si="66"/>
        <v>Long</v>
      </c>
      <c r="L706" s="74">
        <f t="shared" si="70"/>
        <v>1</v>
      </c>
      <c r="M706" s="75">
        <f t="shared" si="62"/>
        <v>0</v>
      </c>
      <c r="N706" s="76" t="str">
        <f t="shared" si="67"/>
        <v/>
      </c>
      <c r="O706" s="75"/>
      <c r="P706" s="77">
        <f t="shared" si="63"/>
        <v>1</v>
      </c>
      <c r="Q706" s="78" t="str">
        <f t="shared" si="68"/>
        <v>Stay Long</v>
      </c>
      <c r="R706" s="81">
        <f t="shared" si="64"/>
        <v>-1977.5</v>
      </c>
      <c r="S706" s="82">
        <f t="shared" si="69"/>
        <v>-119930.95999999999</v>
      </c>
      <c r="T706" s="50"/>
    </row>
    <row r="707" spans="2:20" x14ac:dyDescent="0.25">
      <c r="B707" s="11">
        <f>'Market Data'!B694</f>
        <v>20020917</v>
      </c>
      <c r="C707" s="2">
        <f>'Market Data'!C694</f>
        <v>4762.5</v>
      </c>
      <c r="D707" s="2">
        <f>'Market Data'!D694</f>
        <v>4774</v>
      </c>
      <c r="E707" s="2">
        <f>'Market Data'!E694</f>
        <v>4573</v>
      </c>
      <c r="F707" s="12">
        <f>'Market Data'!F694</f>
        <v>4608</v>
      </c>
      <c r="H707" s="58">
        <f t="shared" si="65"/>
        <v>690</v>
      </c>
      <c r="I707" s="97" t="s">
        <v>54</v>
      </c>
      <c r="J707" s="59" t="str">
        <f t="shared" si="66"/>
        <v>Long</v>
      </c>
      <c r="L707" s="74">
        <f t="shared" si="70"/>
        <v>1</v>
      </c>
      <c r="M707" s="75">
        <f t="shared" si="62"/>
        <v>0</v>
      </c>
      <c r="N707" s="76" t="str">
        <f t="shared" si="67"/>
        <v/>
      </c>
      <c r="O707" s="75"/>
      <c r="P707" s="77">
        <f t="shared" si="63"/>
        <v>1</v>
      </c>
      <c r="Q707" s="78" t="str">
        <f t="shared" si="68"/>
        <v>Stay Long</v>
      </c>
      <c r="R707" s="81">
        <f t="shared" si="64"/>
        <v>-1277.5</v>
      </c>
      <c r="S707" s="82">
        <f t="shared" si="69"/>
        <v>-121208.45999999999</v>
      </c>
      <c r="T707" s="50"/>
    </row>
    <row r="708" spans="2:20" x14ac:dyDescent="0.25">
      <c r="B708" s="11">
        <f>'Market Data'!B695</f>
        <v>20020918</v>
      </c>
      <c r="C708" s="2">
        <f>'Market Data'!C695</f>
        <v>4542.5</v>
      </c>
      <c r="D708" s="2">
        <f>'Market Data'!D695</f>
        <v>4561</v>
      </c>
      <c r="E708" s="2">
        <f>'Market Data'!E695</f>
        <v>4441.5</v>
      </c>
      <c r="F708" s="12">
        <f>'Market Data'!F695</f>
        <v>4465</v>
      </c>
      <c r="H708" s="58">
        <f t="shared" si="65"/>
        <v>691</v>
      </c>
      <c r="I708" s="97" t="s">
        <v>54</v>
      </c>
      <c r="J708" s="59" t="str">
        <f t="shared" si="66"/>
        <v>Long</v>
      </c>
      <c r="L708" s="74">
        <f t="shared" si="70"/>
        <v>1</v>
      </c>
      <c r="M708" s="75">
        <f t="shared" si="62"/>
        <v>0</v>
      </c>
      <c r="N708" s="76" t="str">
        <f t="shared" si="67"/>
        <v/>
      </c>
      <c r="O708" s="75"/>
      <c r="P708" s="77">
        <f t="shared" si="63"/>
        <v>1</v>
      </c>
      <c r="Q708" s="78" t="str">
        <f t="shared" si="68"/>
        <v>Stay Long</v>
      </c>
      <c r="R708" s="81">
        <f t="shared" si="64"/>
        <v>-5005</v>
      </c>
      <c r="S708" s="82">
        <f t="shared" si="69"/>
        <v>-126213.45999999999</v>
      </c>
      <c r="T708" s="50"/>
    </row>
    <row r="709" spans="2:20" x14ac:dyDescent="0.25">
      <c r="B709" s="11">
        <f>'Market Data'!B696</f>
        <v>20020919</v>
      </c>
      <c r="C709" s="2">
        <f>'Market Data'!C696</f>
        <v>4471</v>
      </c>
      <c r="D709" s="2">
        <f>'Market Data'!D696</f>
        <v>4491.5</v>
      </c>
      <c r="E709" s="2">
        <f>'Market Data'!E696</f>
        <v>4348.5</v>
      </c>
      <c r="F709" s="12">
        <f>'Market Data'!F696</f>
        <v>4362</v>
      </c>
      <c r="H709" s="58">
        <f t="shared" si="65"/>
        <v>692</v>
      </c>
      <c r="I709" s="97" t="s">
        <v>54</v>
      </c>
      <c r="J709" s="59" t="str">
        <f t="shared" si="66"/>
        <v>Long</v>
      </c>
      <c r="L709" s="74">
        <f t="shared" si="70"/>
        <v>1</v>
      </c>
      <c r="M709" s="75">
        <f t="shared" si="62"/>
        <v>0</v>
      </c>
      <c r="N709" s="76" t="str">
        <f t="shared" si="67"/>
        <v/>
      </c>
      <c r="O709" s="75"/>
      <c r="P709" s="77">
        <f t="shared" si="63"/>
        <v>1</v>
      </c>
      <c r="Q709" s="78" t="str">
        <f t="shared" si="68"/>
        <v>Stay Long</v>
      </c>
      <c r="R709" s="81">
        <f t="shared" si="64"/>
        <v>-3605</v>
      </c>
      <c r="S709" s="82">
        <f t="shared" si="69"/>
        <v>-129818.45999999999</v>
      </c>
      <c r="T709" s="50"/>
    </row>
    <row r="710" spans="2:20" x14ac:dyDescent="0.25">
      <c r="B710" s="11">
        <f>'Market Data'!B697</f>
        <v>20020920</v>
      </c>
      <c r="C710" s="2">
        <f>'Market Data'!C697</f>
        <v>4306.5</v>
      </c>
      <c r="D710" s="2">
        <f>'Market Data'!D697</f>
        <v>4425.5</v>
      </c>
      <c r="E710" s="2">
        <f>'Market Data'!E697</f>
        <v>4287.5</v>
      </c>
      <c r="F710" s="12">
        <f>'Market Data'!F697</f>
        <v>4415.5</v>
      </c>
      <c r="H710" s="58">
        <f t="shared" si="65"/>
        <v>693</v>
      </c>
      <c r="I710" s="97" t="s">
        <v>54</v>
      </c>
      <c r="J710" s="59" t="str">
        <f t="shared" si="66"/>
        <v>Long</v>
      </c>
      <c r="L710" s="74">
        <f t="shared" si="70"/>
        <v>1</v>
      </c>
      <c r="M710" s="75">
        <f t="shared" si="62"/>
        <v>0</v>
      </c>
      <c r="N710" s="76" t="str">
        <f t="shared" si="67"/>
        <v/>
      </c>
      <c r="O710" s="75"/>
      <c r="P710" s="77">
        <f t="shared" si="63"/>
        <v>1</v>
      </c>
      <c r="Q710" s="78" t="str">
        <f t="shared" si="68"/>
        <v>Stay Long</v>
      </c>
      <c r="R710" s="81">
        <f t="shared" si="64"/>
        <v>1872.5</v>
      </c>
      <c r="S710" s="82">
        <f t="shared" si="69"/>
        <v>-127945.95999999999</v>
      </c>
      <c r="T710" s="50"/>
    </row>
    <row r="711" spans="2:20" x14ac:dyDescent="0.25">
      <c r="B711" s="11">
        <f>'Market Data'!B698</f>
        <v>20020923</v>
      </c>
      <c r="C711" s="2">
        <f>'Market Data'!C698</f>
        <v>4352.5</v>
      </c>
      <c r="D711" s="2">
        <f>'Market Data'!D698</f>
        <v>4436</v>
      </c>
      <c r="E711" s="2">
        <f>'Market Data'!E698</f>
        <v>4218</v>
      </c>
      <c r="F711" s="12">
        <f>'Market Data'!F698</f>
        <v>4252</v>
      </c>
      <c r="H711" s="58">
        <f t="shared" si="65"/>
        <v>694</v>
      </c>
      <c r="I711" s="97" t="s">
        <v>54</v>
      </c>
      <c r="J711" s="59" t="str">
        <f t="shared" si="66"/>
        <v>Long</v>
      </c>
      <c r="L711" s="74">
        <f t="shared" si="70"/>
        <v>1</v>
      </c>
      <c r="M711" s="75">
        <f t="shared" si="62"/>
        <v>0</v>
      </c>
      <c r="N711" s="76" t="str">
        <f t="shared" si="67"/>
        <v/>
      </c>
      <c r="O711" s="75"/>
      <c r="P711" s="77">
        <f t="shared" si="63"/>
        <v>1</v>
      </c>
      <c r="Q711" s="78" t="str">
        <f t="shared" si="68"/>
        <v>Stay Long</v>
      </c>
      <c r="R711" s="81">
        <f t="shared" si="64"/>
        <v>-5722.5</v>
      </c>
      <c r="S711" s="82">
        <f t="shared" si="69"/>
        <v>-133668.46</v>
      </c>
      <c r="T711" s="50"/>
    </row>
    <row r="712" spans="2:20" x14ac:dyDescent="0.25">
      <c r="B712" s="11">
        <f>'Market Data'!B699</f>
        <v>20020924</v>
      </c>
      <c r="C712" s="2">
        <f>'Market Data'!C699</f>
        <v>4247.5</v>
      </c>
      <c r="D712" s="2">
        <f>'Market Data'!D699</f>
        <v>4289</v>
      </c>
      <c r="E712" s="2">
        <f>'Market Data'!E699</f>
        <v>4098</v>
      </c>
      <c r="F712" s="12">
        <f>'Market Data'!F699</f>
        <v>4215.5</v>
      </c>
      <c r="H712" s="58">
        <f t="shared" si="65"/>
        <v>695</v>
      </c>
      <c r="I712" s="97" t="s">
        <v>54</v>
      </c>
      <c r="J712" s="59" t="str">
        <f t="shared" si="66"/>
        <v>Long</v>
      </c>
      <c r="L712" s="74">
        <f t="shared" si="70"/>
        <v>1</v>
      </c>
      <c r="M712" s="75">
        <f t="shared" si="62"/>
        <v>0</v>
      </c>
      <c r="N712" s="76" t="str">
        <f t="shared" si="67"/>
        <v/>
      </c>
      <c r="O712" s="75"/>
      <c r="P712" s="77">
        <f t="shared" si="63"/>
        <v>1</v>
      </c>
      <c r="Q712" s="78" t="str">
        <f t="shared" si="68"/>
        <v>Stay Long</v>
      </c>
      <c r="R712" s="81">
        <f t="shared" si="64"/>
        <v>-1277.5</v>
      </c>
      <c r="S712" s="82">
        <f t="shared" si="69"/>
        <v>-134945.96</v>
      </c>
      <c r="T712" s="50"/>
    </row>
    <row r="713" spans="2:20" x14ac:dyDescent="0.25">
      <c r="B713" s="11">
        <f>'Market Data'!B700</f>
        <v>20020925</v>
      </c>
      <c r="C713" s="2">
        <f>'Market Data'!C700</f>
        <v>4157.5</v>
      </c>
      <c r="D713" s="2">
        <f>'Market Data'!D700</f>
        <v>4315.5</v>
      </c>
      <c r="E713" s="2">
        <f>'Market Data'!E700</f>
        <v>4131.5</v>
      </c>
      <c r="F713" s="12">
        <f>'Market Data'!F700</f>
        <v>4289.5</v>
      </c>
      <c r="H713" s="58">
        <f t="shared" si="65"/>
        <v>696</v>
      </c>
      <c r="I713" s="97" t="s">
        <v>54</v>
      </c>
      <c r="J713" s="59" t="str">
        <f t="shared" si="66"/>
        <v>Long</v>
      </c>
      <c r="L713" s="74">
        <f t="shared" si="70"/>
        <v>1</v>
      </c>
      <c r="M713" s="75">
        <f t="shared" si="62"/>
        <v>0</v>
      </c>
      <c r="N713" s="76" t="str">
        <f t="shared" si="67"/>
        <v/>
      </c>
      <c r="O713" s="75"/>
      <c r="P713" s="77">
        <f t="shared" si="63"/>
        <v>1</v>
      </c>
      <c r="Q713" s="78" t="str">
        <f t="shared" si="68"/>
        <v>Stay Long</v>
      </c>
      <c r="R713" s="81">
        <f t="shared" si="64"/>
        <v>2590</v>
      </c>
      <c r="S713" s="82">
        <f t="shared" si="69"/>
        <v>-132355.96</v>
      </c>
      <c r="T713" s="50"/>
    </row>
    <row r="714" spans="2:20" x14ac:dyDescent="0.25">
      <c r="B714" s="11">
        <f>'Market Data'!B701</f>
        <v>20020926</v>
      </c>
      <c r="C714" s="2">
        <f>'Market Data'!C701</f>
        <v>4301.5</v>
      </c>
      <c r="D714" s="2">
        <f>'Market Data'!D701</f>
        <v>4394.5</v>
      </c>
      <c r="E714" s="2">
        <f>'Market Data'!E701</f>
        <v>4253.5</v>
      </c>
      <c r="F714" s="12">
        <f>'Market Data'!F701</f>
        <v>4338.5</v>
      </c>
      <c r="H714" s="58">
        <f t="shared" si="65"/>
        <v>697</v>
      </c>
      <c r="I714" s="97" t="s">
        <v>54</v>
      </c>
      <c r="J714" s="59" t="str">
        <f t="shared" si="66"/>
        <v>Long</v>
      </c>
      <c r="L714" s="74">
        <f t="shared" si="70"/>
        <v>1</v>
      </c>
      <c r="M714" s="75">
        <f t="shared" si="62"/>
        <v>0</v>
      </c>
      <c r="N714" s="76" t="str">
        <f t="shared" si="67"/>
        <v/>
      </c>
      <c r="O714" s="75"/>
      <c r="P714" s="77">
        <f t="shared" si="63"/>
        <v>1</v>
      </c>
      <c r="Q714" s="78" t="str">
        <f t="shared" si="68"/>
        <v>Stay Long</v>
      </c>
      <c r="R714" s="81">
        <f t="shared" si="64"/>
        <v>1715</v>
      </c>
      <c r="S714" s="82">
        <f t="shared" si="69"/>
        <v>-130640.95999999999</v>
      </c>
      <c r="T714" s="50"/>
    </row>
    <row r="715" spans="2:20" x14ac:dyDescent="0.25">
      <c r="B715" s="11">
        <f>'Market Data'!B702</f>
        <v>20020927</v>
      </c>
      <c r="C715" s="2">
        <f>'Market Data'!C702</f>
        <v>4351.5</v>
      </c>
      <c r="D715" s="2">
        <f>'Market Data'!D702</f>
        <v>4381</v>
      </c>
      <c r="E715" s="2">
        <f>'Market Data'!E702</f>
        <v>4207.5</v>
      </c>
      <c r="F715" s="12">
        <f>'Market Data'!F702</f>
        <v>4208</v>
      </c>
      <c r="H715" s="58">
        <f t="shared" si="65"/>
        <v>698</v>
      </c>
      <c r="I715" s="97" t="s">
        <v>54</v>
      </c>
      <c r="J715" s="59" t="str">
        <f t="shared" si="66"/>
        <v>Long</v>
      </c>
      <c r="L715" s="74">
        <f t="shared" si="70"/>
        <v>1</v>
      </c>
      <c r="M715" s="75">
        <f t="shared" si="62"/>
        <v>0</v>
      </c>
      <c r="N715" s="76" t="str">
        <f t="shared" si="67"/>
        <v/>
      </c>
      <c r="O715" s="75"/>
      <c r="P715" s="77">
        <f t="shared" si="63"/>
        <v>1</v>
      </c>
      <c r="Q715" s="78" t="str">
        <f t="shared" si="68"/>
        <v>Stay Long</v>
      </c>
      <c r="R715" s="81">
        <f t="shared" si="64"/>
        <v>-4567.5</v>
      </c>
      <c r="S715" s="82">
        <f t="shared" si="69"/>
        <v>-135208.46</v>
      </c>
      <c r="T715" s="50"/>
    </row>
    <row r="716" spans="2:20" x14ac:dyDescent="0.25">
      <c r="B716" s="11">
        <f>'Market Data'!B703</f>
        <v>20020930</v>
      </c>
      <c r="C716" s="2">
        <f>'Market Data'!C703</f>
        <v>4153.5</v>
      </c>
      <c r="D716" s="2">
        <f>'Market Data'!D703</f>
        <v>4164.5</v>
      </c>
      <c r="E716" s="2">
        <f>'Market Data'!E703</f>
        <v>4043</v>
      </c>
      <c r="F716" s="12">
        <f>'Market Data'!F703</f>
        <v>4125.5</v>
      </c>
      <c r="H716" s="58">
        <f t="shared" si="65"/>
        <v>699</v>
      </c>
      <c r="I716" s="97" t="s">
        <v>54</v>
      </c>
      <c r="J716" s="59" t="str">
        <f t="shared" si="66"/>
        <v>Long</v>
      </c>
      <c r="L716" s="74">
        <f t="shared" si="70"/>
        <v>1</v>
      </c>
      <c r="M716" s="75">
        <f t="shared" si="62"/>
        <v>0</v>
      </c>
      <c r="N716" s="76" t="str">
        <f t="shared" si="67"/>
        <v/>
      </c>
      <c r="O716" s="75"/>
      <c r="P716" s="77">
        <f t="shared" si="63"/>
        <v>1</v>
      </c>
      <c r="Q716" s="78" t="str">
        <f t="shared" si="68"/>
        <v>Stay Long</v>
      </c>
      <c r="R716" s="81">
        <f t="shared" si="64"/>
        <v>-2887.5</v>
      </c>
      <c r="S716" s="82">
        <f t="shared" si="69"/>
        <v>-138095.96</v>
      </c>
      <c r="T716" s="50"/>
    </row>
    <row r="717" spans="2:20" x14ac:dyDescent="0.25">
      <c r="B717" s="11">
        <f>'Market Data'!B704</f>
        <v>20021001</v>
      </c>
      <c r="C717" s="2">
        <f>'Market Data'!C704</f>
        <v>4149.5</v>
      </c>
      <c r="D717" s="2">
        <f>'Market Data'!D704</f>
        <v>4221.5</v>
      </c>
      <c r="E717" s="2">
        <f>'Market Data'!E704</f>
        <v>4053</v>
      </c>
      <c r="F717" s="12">
        <f>'Market Data'!F704</f>
        <v>4193</v>
      </c>
      <c r="H717" s="58">
        <f t="shared" si="65"/>
        <v>700</v>
      </c>
      <c r="I717" s="97" t="s">
        <v>54</v>
      </c>
      <c r="J717" s="59" t="str">
        <f t="shared" si="66"/>
        <v>Long</v>
      </c>
      <c r="L717" s="74">
        <f t="shared" si="70"/>
        <v>1</v>
      </c>
      <c r="M717" s="75">
        <f t="shared" si="62"/>
        <v>0</v>
      </c>
      <c r="N717" s="76" t="str">
        <f t="shared" si="67"/>
        <v/>
      </c>
      <c r="O717" s="75"/>
      <c r="P717" s="77">
        <f t="shared" si="63"/>
        <v>1</v>
      </c>
      <c r="Q717" s="78" t="str">
        <f t="shared" si="68"/>
        <v>Stay Long</v>
      </c>
      <c r="R717" s="81">
        <f t="shared" si="64"/>
        <v>2362.5</v>
      </c>
      <c r="S717" s="82">
        <f t="shared" si="69"/>
        <v>-135733.46</v>
      </c>
      <c r="T717" s="50"/>
    </row>
    <row r="718" spans="2:20" x14ac:dyDescent="0.25">
      <c r="B718" s="11">
        <f>'Market Data'!B705</f>
        <v>20021002</v>
      </c>
      <c r="C718" s="2">
        <f>'Market Data'!C705</f>
        <v>4256</v>
      </c>
      <c r="D718" s="2">
        <f>'Market Data'!D705</f>
        <v>4300.5</v>
      </c>
      <c r="E718" s="2">
        <f>'Market Data'!E705</f>
        <v>4140</v>
      </c>
      <c r="F718" s="12">
        <f>'Market Data'!F705</f>
        <v>4239.5</v>
      </c>
      <c r="H718" s="58">
        <f t="shared" si="65"/>
        <v>701</v>
      </c>
      <c r="I718" s="97" t="s">
        <v>54</v>
      </c>
      <c r="J718" s="59" t="str">
        <f t="shared" si="66"/>
        <v>Long</v>
      </c>
      <c r="L718" s="74">
        <f t="shared" si="70"/>
        <v>1</v>
      </c>
      <c r="M718" s="75">
        <f t="shared" si="62"/>
        <v>0</v>
      </c>
      <c r="N718" s="76" t="str">
        <f t="shared" si="67"/>
        <v/>
      </c>
      <c r="O718" s="75"/>
      <c r="P718" s="77">
        <f t="shared" si="63"/>
        <v>1</v>
      </c>
      <c r="Q718" s="78" t="str">
        <f t="shared" si="68"/>
        <v>Stay Long</v>
      </c>
      <c r="R718" s="81">
        <f t="shared" si="64"/>
        <v>1627.5</v>
      </c>
      <c r="S718" s="82">
        <f t="shared" si="69"/>
        <v>-134105.96</v>
      </c>
      <c r="T718" s="50"/>
    </row>
    <row r="719" spans="2:20" x14ac:dyDescent="0.25">
      <c r="B719" s="11">
        <f>'Market Data'!B706</f>
        <v>20021003</v>
      </c>
      <c r="C719" s="2">
        <f>'Market Data'!C706</f>
        <v>4151.5</v>
      </c>
      <c r="D719" s="2">
        <f>'Market Data'!D706</f>
        <v>4266</v>
      </c>
      <c r="E719" s="2">
        <f>'Market Data'!E706</f>
        <v>4128</v>
      </c>
      <c r="F719" s="12">
        <f>'Market Data'!F706</f>
        <v>4150.5</v>
      </c>
      <c r="H719" s="58">
        <f t="shared" si="65"/>
        <v>702</v>
      </c>
      <c r="I719" s="97" t="s">
        <v>54</v>
      </c>
      <c r="J719" s="59" t="str">
        <f t="shared" si="66"/>
        <v>Long</v>
      </c>
      <c r="L719" s="74">
        <f t="shared" si="70"/>
        <v>1</v>
      </c>
      <c r="M719" s="75">
        <f t="shared" si="62"/>
        <v>0</v>
      </c>
      <c r="N719" s="76" t="str">
        <f t="shared" si="67"/>
        <v/>
      </c>
      <c r="O719" s="75"/>
      <c r="P719" s="77">
        <f t="shared" si="63"/>
        <v>1</v>
      </c>
      <c r="Q719" s="78" t="str">
        <f t="shared" si="68"/>
        <v>Stay Long</v>
      </c>
      <c r="R719" s="81">
        <f t="shared" si="64"/>
        <v>-3115</v>
      </c>
      <c r="S719" s="82">
        <f t="shared" si="69"/>
        <v>-137220.96</v>
      </c>
      <c r="T719" s="50"/>
    </row>
    <row r="720" spans="2:20" x14ac:dyDescent="0.25">
      <c r="B720" s="11">
        <f>'Market Data'!B707</f>
        <v>20021004</v>
      </c>
      <c r="C720" s="2">
        <f>'Market Data'!C707</f>
        <v>4132.5</v>
      </c>
      <c r="D720" s="2">
        <f>'Market Data'!D707</f>
        <v>4171</v>
      </c>
      <c r="E720" s="2">
        <f>'Market Data'!E707</f>
        <v>3997</v>
      </c>
      <c r="F720" s="12">
        <f>'Market Data'!F707</f>
        <v>4011.5</v>
      </c>
      <c r="H720" s="58">
        <f t="shared" si="65"/>
        <v>703</v>
      </c>
      <c r="I720" s="97" t="s">
        <v>54</v>
      </c>
      <c r="J720" s="59" t="str">
        <f t="shared" si="66"/>
        <v>Long</v>
      </c>
      <c r="L720" s="74">
        <f t="shared" si="70"/>
        <v>1</v>
      </c>
      <c r="M720" s="75">
        <f t="shared" ref="M720:M783" si="71">$L720-P720</f>
        <v>0</v>
      </c>
      <c r="N720" s="76" t="str">
        <f t="shared" si="67"/>
        <v/>
      </c>
      <c r="O720" s="75"/>
      <c r="P720" s="77">
        <f t="shared" si="63"/>
        <v>1</v>
      </c>
      <c r="Q720" s="78" t="str">
        <f t="shared" si="68"/>
        <v>Stay Long</v>
      </c>
      <c r="R720" s="81">
        <f t="shared" si="64"/>
        <v>-4865</v>
      </c>
      <c r="S720" s="82">
        <f t="shared" si="69"/>
        <v>-142085.96</v>
      </c>
      <c r="T720" s="50"/>
    </row>
    <row r="721" spans="2:20" x14ac:dyDescent="0.25">
      <c r="B721" s="11">
        <f>'Market Data'!B708</f>
        <v>20021007</v>
      </c>
      <c r="C721" s="2">
        <f>'Market Data'!C708</f>
        <v>3998.5</v>
      </c>
      <c r="D721" s="2">
        <f>'Market Data'!D708</f>
        <v>4033.5</v>
      </c>
      <c r="E721" s="2">
        <f>'Market Data'!E708</f>
        <v>3942.5</v>
      </c>
      <c r="F721" s="12">
        <f>'Market Data'!F708</f>
        <v>3997.5</v>
      </c>
      <c r="H721" s="58">
        <f t="shared" si="65"/>
        <v>704</v>
      </c>
      <c r="I721" s="97" t="s">
        <v>54</v>
      </c>
      <c r="J721" s="59" t="str">
        <f t="shared" si="66"/>
        <v>Long</v>
      </c>
      <c r="L721" s="74">
        <f t="shared" si="70"/>
        <v>1</v>
      </c>
      <c r="M721" s="75">
        <f t="shared" si="71"/>
        <v>0</v>
      </c>
      <c r="N721" s="76" t="str">
        <f t="shared" si="67"/>
        <v/>
      </c>
      <c r="O721" s="75"/>
      <c r="P721" s="77">
        <f t="shared" ref="P721:P784" si="72">IF($N720="Fill",$L720,$P720)</f>
        <v>1</v>
      </c>
      <c r="Q721" s="78" t="str">
        <f t="shared" si="68"/>
        <v>Stay Long</v>
      </c>
      <c r="R721" s="81">
        <f t="shared" ref="R721:R784" si="73">IF(OR($P720&amp;$L720="01",$P720&amp;$L720="0-1"),(($F721-$C721)*$R$3*$L720)-(ABS($M720)*$R$4),IF(OR($P720&amp;$L720="10",$P720&amp;$L720="-10"),(($C721-$F720)*$R$3*$P720)-(ABS($M720)*$R$4),IF(OR($P720&amp;$L720="1-1",$P720&amp;$L720="-11"),(($C721-$F720)*$R$3*$P720)-(ABS($M720)*$R$4)+(($F721-$C721)*$R$3*$P721),IF(OR($P720&amp;$L720="11",$P720&amp;$L720="-1-1"),(($F721-$F720)*$R$3*$P721),0))))</f>
        <v>-490</v>
      </c>
      <c r="S721" s="82">
        <f t="shared" si="69"/>
        <v>-142575.96</v>
      </c>
      <c r="T721" s="50"/>
    </row>
    <row r="722" spans="2:20" x14ac:dyDescent="0.25">
      <c r="B722" s="11">
        <f>'Market Data'!B709</f>
        <v>20021008</v>
      </c>
      <c r="C722" s="2">
        <f>'Market Data'!C709</f>
        <v>4017.5</v>
      </c>
      <c r="D722" s="2">
        <f>'Market Data'!D709</f>
        <v>4045.5</v>
      </c>
      <c r="E722" s="2">
        <f>'Market Data'!E709</f>
        <v>3860</v>
      </c>
      <c r="F722" s="12">
        <f>'Market Data'!F709</f>
        <v>3939</v>
      </c>
      <c r="H722" s="58">
        <f t="shared" ref="H722:H785" si="74">ROW()-ROW(H$17)</f>
        <v>705</v>
      </c>
      <c r="I722" s="97" t="s">
        <v>54</v>
      </c>
      <c r="J722" s="59" t="str">
        <f t="shared" ref="J722:J785" si="75">$I$4</f>
        <v>Long</v>
      </c>
      <c r="L722" s="74">
        <f t="shared" si="70"/>
        <v>1</v>
      </c>
      <c r="M722" s="75">
        <f t="shared" si="71"/>
        <v>0</v>
      </c>
      <c r="N722" s="76" t="str">
        <f t="shared" ref="N722:N785" si="76">IF(NOT($M722=0),"Fill","")</f>
        <v/>
      </c>
      <c r="O722" s="75"/>
      <c r="P722" s="77">
        <f t="shared" si="72"/>
        <v>1</v>
      </c>
      <c r="Q722" s="78" t="str">
        <f t="shared" ref="Q722:Q785" si="77">IF($P721&amp;$L721="00","Stay Flat",IF($P721&amp;$L721="01","Go Long",IF($P721&amp;$L721="0-1","Go Short",IF($P721&amp;$L721="-10","Exit Short",IF($P721&amp;$L721="-1-1","Stay Short",IF($P721&amp;$L721="-11","Exit Short, Go Long",IF($P721&amp;$L721="10","Exit Long",IF($P721&amp;$L721="1-1","Exit Long, Go Short",IF($P721&amp;$L721="11","Stay Long","")))))))))</f>
        <v>Stay Long</v>
      </c>
      <c r="R722" s="81">
        <f t="shared" si="73"/>
        <v>-2047.5</v>
      </c>
      <c r="S722" s="82">
        <f t="shared" ref="S722:S785" si="78">S721+R722</f>
        <v>-144623.46</v>
      </c>
      <c r="T722" s="50"/>
    </row>
    <row r="723" spans="2:20" x14ac:dyDescent="0.25">
      <c r="B723" s="11">
        <f>'Market Data'!B710</f>
        <v>20021009</v>
      </c>
      <c r="C723" s="2">
        <f>'Market Data'!C710</f>
        <v>3917.5</v>
      </c>
      <c r="D723" s="2">
        <f>'Market Data'!D710</f>
        <v>3928.5</v>
      </c>
      <c r="E723" s="2">
        <f>'Market Data'!E710</f>
        <v>3838</v>
      </c>
      <c r="F723" s="12">
        <f>'Market Data'!F710</f>
        <v>3926.5</v>
      </c>
      <c r="H723" s="58">
        <f t="shared" si="74"/>
        <v>706</v>
      </c>
      <c r="I723" s="97" t="s">
        <v>54</v>
      </c>
      <c r="J723" s="59" t="str">
        <f t="shared" si="75"/>
        <v>Long</v>
      </c>
      <c r="L723" s="74">
        <f t="shared" ref="L723:L786" si="79">IF($J723="Short",-1,IF($J723="Long",1,0))</f>
        <v>1</v>
      </c>
      <c r="M723" s="75">
        <f t="shared" si="71"/>
        <v>0</v>
      </c>
      <c r="N723" s="76" t="str">
        <f t="shared" si="76"/>
        <v/>
      </c>
      <c r="O723" s="75"/>
      <c r="P723" s="77">
        <f t="shared" si="72"/>
        <v>1</v>
      </c>
      <c r="Q723" s="78" t="str">
        <f t="shared" si="77"/>
        <v>Stay Long</v>
      </c>
      <c r="R723" s="81">
        <f t="shared" si="73"/>
        <v>-437.5</v>
      </c>
      <c r="S723" s="82">
        <f t="shared" si="78"/>
        <v>-145060.96</v>
      </c>
      <c r="T723" s="50"/>
    </row>
    <row r="724" spans="2:20" x14ac:dyDescent="0.25">
      <c r="B724" s="11">
        <f>'Market Data'!B711</f>
        <v>20021010</v>
      </c>
      <c r="C724" s="2">
        <f>'Market Data'!C711</f>
        <v>3869.5</v>
      </c>
      <c r="D724" s="2">
        <f>'Market Data'!D711</f>
        <v>4043.5</v>
      </c>
      <c r="E724" s="2">
        <f>'Market Data'!E711</f>
        <v>3868</v>
      </c>
      <c r="F724" s="12">
        <f>'Market Data'!F711</f>
        <v>4032</v>
      </c>
      <c r="H724" s="58">
        <f t="shared" si="74"/>
        <v>707</v>
      </c>
      <c r="I724" s="97" t="s">
        <v>54</v>
      </c>
      <c r="J724" s="59" t="str">
        <f t="shared" si="75"/>
        <v>Long</v>
      </c>
      <c r="L724" s="74">
        <f t="shared" si="79"/>
        <v>1</v>
      </c>
      <c r="M724" s="75">
        <f t="shared" si="71"/>
        <v>0</v>
      </c>
      <c r="N724" s="76" t="str">
        <f t="shared" si="76"/>
        <v/>
      </c>
      <c r="O724" s="75"/>
      <c r="P724" s="77">
        <f t="shared" si="72"/>
        <v>1</v>
      </c>
      <c r="Q724" s="78" t="str">
        <f t="shared" si="77"/>
        <v>Stay Long</v>
      </c>
      <c r="R724" s="81">
        <f t="shared" si="73"/>
        <v>3692.5</v>
      </c>
      <c r="S724" s="82">
        <f t="shared" si="78"/>
        <v>-141368.46</v>
      </c>
      <c r="T724" s="50"/>
    </row>
    <row r="725" spans="2:20" x14ac:dyDescent="0.25">
      <c r="B725" s="11">
        <f>'Market Data'!B712</f>
        <v>20021011</v>
      </c>
      <c r="C725" s="2">
        <f>'Market Data'!C712</f>
        <v>4036.5</v>
      </c>
      <c r="D725" s="2">
        <f>'Market Data'!D712</f>
        <v>4234</v>
      </c>
      <c r="E725" s="2">
        <f>'Market Data'!E712</f>
        <v>4031</v>
      </c>
      <c r="F725" s="12">
        <f>'Market Data'!F712</f>
        <v>4228</v>
      </c>
      <c r="H725" s="58">
        <f t="shared" si="74"/>
        <v>708</v>
      </c>
      <c r="I725" s="97" t="s">
        <v>54</v>
      </c>
      <c r="J725" s="59" t="str">
        <f t="shared" si="75"/>
        <v>Long</v>
      </c>
      <c r="L725" s="74">
        <f t="shared" si="79"/>
        <v>1</v>
      </c>
      <c r="M725" s="75">
        <f t="shared" si="71"/>
        <v>0</v>
      </c>
      <c r="N725" s="76" t="str">
        <f t="shared" si="76"/>
        <v/>
      </c>
      <c r="O725" s="75"/>
      <c r="P725" s="77">
        <f t="shared" si="72"/>
        <v>1</v>
      </c>
      <c r="Q725" s="78" t="str">
        <f t="shared" si="77"/>
        <v>Stay Long</v>
      </c>
      <c r="R725" s="81">
        <f t="shared" si="73"/>
        <v>6860</v>
      </c>
      <c r="S725" s="82">
        <f t="shared" si="78"/>
        <v>-134508.46</v>
      </c>
      <c r="T725" s="50"/>
    </row>
    <row r="726" spans="2:20" x14ac:dyDescent="0.25">
      <c r="B726" s="11">
        <f>'Market Data'!B713</f>
        <v>20021014</v>
      </c>
      <c r="C726" s="2">
        <f>'Market Data'!C713</f>
        <v>4197.5</v>
      </c>
      <c r="D726" s="2">
        <f>'Market Data'!D713</f>
        <v>4231</v>
      </c>
      <c r="E726" s="2">
        <f>'Market Data'!E713</f>
        <v>4108</v>
      </c>
      <c r="F726" s="12">
        <f>'Market Data'!F713</f>
        <v>4176.5</v>
      </c>
      <c r="H726" s="58">
        <f t="shared" si="74"/>
        <v>709</v>
      </c>
      <c r="I726" s="97" t="s">
        <v>54</v>
      </c>
      <c r="J726" s="59" t="str">
        <f t="shared" si="75"/>
        <v>Long</v>
      </c>
      <c r="L726" s="74">
        <f t="shared" si="79"/>
        <v>1</v>
      </c>
      <c r="M726" s="75">
        <f t="shared" si="71"/>
        <v>0</v>
      </c>
      <c r="N726" s="76" t="str">
        <f t="shared" si="76"/>
        <v/>
      </c>
      <c r="O726" s="75"/>
      <c r="P726" s="77">
        <f t="shared" si="72"/>
        <v>1</v>
      </c>
      <c r="Q726" s="78" t="str">
        <f t="shared" si="77"/>
        <v>Stay Long</v>
      </c>
      <c r="R726" s="81">
        <f t="shared" si="73"/>
        <v>-1802.5</v>
      </c>
      <c r="S726" s="82">
        <f t="shared" si="78"/>
        <v>-136310.96</v>
      </c>
      <c r="T726" s="50"/>
    </row>
    <row r="727" spans="2:20" x14ac:dyDescent="0.25">
      <c r="B727" s="11">
        <f>'Market Data'!B714</f>
        <v>20021015</v>
      </c>
      <c r="C727" s="2">
        <f>'Market Data'!C714</f>
        <v>4229.5</v>
      </c>
      <c r="D727" s="2">
        <f>'Market Data'!D714</f>
        <v>4356.5</v>
      </c>
      <c r="E727" s="2">
        <f>'Market Data'!E714</f>
        <v>4221.5</v>
      </c>
      <c r="F727" s="12">
        <f>'Market Data'!F714</f>
        <v>4336.5</v>
      </c>
      <c r="H727" s="58">
        <f t="shared" si="74"/>
        <v>710</v>
      </c>
      <c r="I727" s="97" t="s">
        <v>54</v>
      </c>
      <c r="J727" s="59" t="str">
        <f t="shared" si="75"/>
        <v>Long</v>
      </c>
      <c r="L727" s="74">
        <f t="shared" si="79"/>
        <v>1</v>
      </c>
      <c r="M727" s="75">
        <f t="shared" si="71"/>
        <v>0</v>
      </c>
      <c r="N727" s="76" t="str">
        <f t="shared" si="76"/>
        <v/>
      </c>
      <c r="O727" s="75"/>
      <c r="P727" s="77">
        <f t="shared" si="72"/>
        <v>1</v>
      </c>
      <c r="Q727" s="78" t="str">
        <f t="shared" si="77"/>
        <v>Stay Long</v>
      </c>
      <c r="R727" s="81">
        <f t="shared" si="73"/>
        <v>5600</v>
      </c>
      <c r="S727" s="82">
        <f t="shared" si="78"/>
        <v>-130710.95999999999</v>
      </c>
      <c r="T727" s="50"/>
    </row>
    <row r="728" spans="2:20" x14ac:dyDescent="0.25">
      <c r="B728" s="11">
        <f>'Market Data'!B715</f>
        <v>20021016</v>
      </c>
      <c r="C728" s="2">
        <f>'Market Data'!C715</f>
        <v>4296.5</v>
      </c>
      <c r="D728" s="2">
        <f>'Market Data'!D715</f>
        <v>4429.5</v>
      </c>
      <c r="E728" s="2">
        <f>'Market Data'!E715</f>
        <v>4283.5</v>
      </c>
      <c r="F728" s="12">
        <f>'Market Data'!F715</f>
        <v>4324.5</v>
      </c>
      <c r="H728" s="58">
        <f t="shared" si="74"/>
        <v>711</v>
      </c>
      <c r="I728" s="97" t="s">
        <v>54</v>
      </c>
      <c r="J728" s="59" t="str">
        <f t="shared" si="75"/>
        <v>Long</v>
      </c>
      <c r="L728" s="74">
        <f t="shared" si="79"/>
        <v>1</v>
      </c>
      <c r="M728" s="75">
        <f t="shared" si="71"/>
        <v>0</v>
      </c>
      <c r="N728" s="76" t="str">
        <f t="shared" si="76"/>
        <v/>
      </c>
      <c r="O728" s="75"/>
      <c r="P728" s="77">
        <f t="shared" si="72"/>
        <v>1</v>
      </c>
      <c r="Q728" s="78" t="str">
        <f t="shared" si="77"/>
        <v>Stay Long</v>
      </c>
      <c r="R728" s="81">
        <f t="shared" si="73"/>
        <v>-420</v>
      </c>
      <c r="S728" s="82">
        <f t="shared" si="78"/>
        <v>-131130.96</v>
      </c>
      <c r="T728" s="50"/>
    </row>
    <row r="729" spans="2:20" x14ac:dyDescent="0.25">
      <c r="B729" s="11">
        <f>'Market Data'!B716</f>
        <v>20021017</v>
      </c>
      <c r="C729" s="2">
        <f>'Market Data'!C716</f>
        <v>4403.5</v>
      </c>
      <c r="D729" s="2">
        <f>'Market Data'!D716</f>
        <v>4509.5</v>
      </c>
      <c r="E729" s="2">
        <f>'Market Data'!E716</f>
        <v>4403.5</v>
      </c>
      <c r="F729" s="12">
        <f>'Market Data'!F716</f>
        <v>4490</v>
      </c>
      <c r="H729" s="58">
        <f t="shared" si="74"/>
        <v>712</v>
      </c>
      <c r="I729" s="97" t="s">
        <v>54</v>
      </c>
      <c r="J729" s="59" t="str">
        <f t="shared" si="75"/>
        <v>Long</v>
      </c>
      <c r="L729" s="74">
        <f t="shared" si="79"/>
        <v>1</v>
      </c>
      <c r="M729" s="75">
        <f t="shared" si="71"/>
        <v>0</v>
      </c>
      <c r="N729" s="76" t="str">
        <f t="shared" si="76"/>
        <v/>
      </c>
      <c r="O729" s="75"/>
      <c r="P729" s="77">
        <f t="shared" si="72"/>
        <v>1</v>
      </c>
      <c r="Q729" s="78" t="str">
        <f t="shared" si="77"/>
        <v>Stay Long</v>
      </c>
      <c r="R729" s="81">
        <f t="shared" si="73"/>
        <v>5792.5</v>
      </c>
      <c r="S729" s="82">
        <f t="shared" si="78"/>
        <v>-125338.45999999999</v>
      </c>
      <c r="T729" s="50"/>
    </row>
    <row r="730" spans="2:20" x14ac:dyDescent="0.25">
      <c r="B730" s="11">
        <f>'Market Data'!B717</f>
        <v>20021018</v>
      </c>
      <c r="C730" s="2">
        <f>'Market Data'!C717</f>
        <v>4525.5</v>
      </c>
      <c r="D730" s="2">
        <f>'Market Data'!D717</f>
        <v>4526</v>
      </c>
      <c r="E730" s="2">
        <f>'Market Data'!E717</f>
        <v>4403</v>
      </c>
      <c r="F730" s="12">
        <f>'Market Data'!F717</f>
        <v>4484</v>
      </c>
      <c r="H730" s="58">
        <f t="shared" si="74"/>
        <v>713</v>
      </c>
      <c r="I730" s="97" t="s">
        <v>54</v>
      </c>
      <c r="J730" s="59" t="str">
        <f t="shared" si="75"/>
        <v>Long</v>
      </c>
      <c r="L730" s="74">
        <f t="shared" si="79"/>
        <v>1</v>
      </c>
      <c r="M730" s="75">
        <f t="shared" si="71"/>
        <v>0</v>
      </c>
      <c r="N730" s="76" t="str">
        <f t="shared" si="76"/>
        <v/>
      </c>
      <c r="O730" s="75"/>
      <c r="P730" s="77">
        <f t="shared" si="72"/>
        <v>1</v>
      </c>
      <c r="Q730" s="78" t="str">
        <f t="shared" si="77"/>
        <v>Stay Long</v>
      </c>
      <c r="R730" s="81">
        <f t="shared" si="73"/>
        <v>-210</v>
      </c>
      <c r="S730" s="82">
        <f t="shared" si="78"/>
        <v>-125548.45999999999</v>
      </c>
      <c r="T730" s="50"/>
    </row>
    <row r="731" spans="2:20" x14ac:dyDescent="0.25">
      <c r="B731" s="11">
        <f>'Market Data'!B718</f>
        <v>20021021</v>
      </c>
      <c r="C731" s="2">
        <f>'Market Data'!C718</f>
        <v>4459</v>
      </c>
      <c r="D731" s="2">
        <f>'Market Data'!D718</f>
        <v>4589</v>
      </c>
      <c r="E731" s="2">
        <f>'Market Data'!E718</f>
        <v>4414.5</v>
      </c>
      <c r="F731" s="12">
        <f>'Market Data'!F718</f>
        <v>4586.5</v>
      </c>
      <c r="H731" s="58">
        <f t="shared" si="74"/>
        <v>714</v>
      </c>
      <c r="I731" s="97" t="s">
        <v>54</v>
      </c>
      <c r="J731" s="59" t="str">
        <f t="shared" si="75"/>
        <v>Long</v>
      </c>
      <c r="L731" s="74">
        <f t="shared" si="79"/>
        <v>1</v>
      </c>
      <c r="M731" s="75">
        <f t="shared" si="71"/>
        <v>0</v>
      </c>
      <c r="N731" s="76" t="str">
        <f t="shared" si="76"/>
        <v/>
      </c>
      <c r="O731" s="75"/>
      <c r="P731" s="77">
        <f t="shared" si="72"/>
        <v>1</v>
      </c>
      <c r="Q731" s="78" t="str">
        <f t="shared" si="77"/>
        <v>Stay Long</v>
      </c>
      <c r="R731" s="81">
        <f t="shared" si="73"/>
        <v>3587.5</v>
      </c>
      <c r="S731" s="82">
        <f t="shared" si="78"/>
        <v>-121960.95999999999</v>
      </c>
      <c r="T731" s="50"/>
    </row>
    <row r="732" spans="2:20" x14ac:dyDescent="0.25">
      <c r="B732" s="11">
        <f>'Market Data'!B719</f>
        <v>20021022</v>
      </c>
      <c r="C732" s="2">
        <f>'Market Data'!C719</f>
        <v>4521.5</v>
      </c>
      <c r="D732" s="2">
        <f>'Market Data'!D719</f>
        <v>4617.5</v>
      </c>
      <c r="E732" s="2">
        <f>'Market Data'!E719</f>
        <v>4458.5</v>
      </c>
      <c r="F732" s="12">
        <f>'Market Data'!F719</f>
        <v>4460.5</v>
      </c>
      <c r="H732" s="58">
        <f t="shared" si="74"/>
        <v>715</v>
      </c>
      <c r="I732" s="97" t="s">
        <v>54</v>
      </c>
      <c r="J732" s="59" t="str">
        <f t="shared" si="75"/>
        <v>Long</v>
      </c>
      <c r="L732" s="74">
        <f t="shared" si="79"/>
        <v>1</v>
      </c>
      <c r="M732" s="75">
        <f t="shared" si="71"/>
        <v>0</v>
      </c>
      <c r="N732" s="76" t="str">
        <f t="shared" si="76"/>
        <v/>
      </c>
      <c r="O732" s="75"/>
      <c r="P732" s="77">
        <f t="shared" si="72"/>
        <v>1</v>
      </c>
      <c r="Q732" s="78" t="str">
        <f t="shared" si="77"/>
        <v>Stay Long</v>
      </c>
      <c r="R732" s="81">
        <f t="shared" si="73"/>
        <v>-4410</v>
      </c>
      <c r="S732" s="82">
        <f t="shared" si="78"/>
        <v>-126370.95999999999</v>
      </c>
      <c r="T732" s="50"/>
    </row>
    <row r="733" spans="2:20" x14ac:dyDescent="0.25">
      <c r="B733" s="11">
        <f>'Market Data'!B720</f>
        <v>20021023</v>
      </c>
      <c r="C733" s="2">
        <f>'Market Data'!C720</f>
        <v>4531.5</v>
      </c>
      <c r="D733" s="2">
        <f>'Market Data'!D720</f>
        <v>4552.5</v>
      </c>
      <c r="E733" s="2">
        <f>'Market Data'!E720</f>
        <v>4300.5</v>
      </c>
      <c r="F733" s="12">
        <f>'Market Data'!F720</f>
        <v>4353.5</v>
      </c>
      <c r="H733" s="58">
        <f t="shared" si="74"/>
        <v>716</v>
      </c>
      <c r="I733" s="97" t="s">
        <v>54</v>
      </c>
      <c r="J733" s="59" t="str">
        <f t="shared" si="75"/>
        <v>Long</v>
      </c>
      <c r="L733" s="74">
        <f t="shared" si="79"/>
        <v>1</v>
      </c>
      <c r="M733" s="75">
        <f t="shared" si="71"/>
        <v>0</v>
      </c>
      <c r="N733" s="76" t="str">
        <f t="shared" si="76"/>
        <v/>
      </c>
      <c r="O733" s="75"/>
      <c r="P733" s="77">
        <f t="shared" si="72"/>
        <v>1</v>
      </c>
      <c r="Q733" s="78" t="str">
        <f t="shared" si="77"/>
        <v>Stay Long</v>
      </c>
      <c r="R733" s="81">
        <f t="shared" si="73"/>
        <v>-3745</v>
      </c>
      <c r="S733" s="82">
        <f t="shared" si="78"/>
        <v>-130115.95999999999</v>
      </c>
      <c r="T733" s="50"/>
    </row>
    <row r="734" spans="2:20" x14ac:dyDescent="0.25">
      <c r="B734" s="11">
        <f>'Market Data'!B721</f>
        <v>20021024</v>
      </c>
      <c r="C734" s="2">
        <f>'Market Data'!C721</f>
        <v>4390</v>
      </c>
      <c r="D734" s="2">
        <f>'Market Data'!D721</f>
        <v>4449.5</v>
      </c>
      <c r="E734" s="2">
        <f>'Market Data'!E721</f>
        <v>4339</v>
      </c>
      <c r="F734" s="12">
        <f>'Market Data'!F721</f>
        <v>4394.5</v>
      </c>
      <c r="H734" s="58">
        <f t="shared" si="74"/>
        <v>717</v>
      </c>
      <c r="I734" s="97" t="s">
        <v>54</v>
      </c>
      <c r="J734" s="59" t="str">
        <f t="shared" si="75"/>
        <v>Long</v>
      </c>
      <c r="L734" s="74">
        <f t="shared" si="79"/>
        <v>1</v>
      </c>
      <c r="M734" s="75">
        <f t="shared" si="71"/>
        <v>0</v>
      </c>
      <c r="N734" s="76" t="str">
        <f t="shared" si="76"/>
        <v/>
      </c>
      <c r="O734" s="75"/>
      <c r="P734" s="77">
        <f t="shared" si="72"/>
        <v>1</v>
      </c>
      <c r="Q734" s="78" t="str">
        <f t="shared" si="77"/>
        <v>Stay Long</v>
      </c>
      <c r="R734" s="81">
        <f t="shared" si="73"/>
        <v>1435</v>
      </c>
      <c r="S734" s="82">
        <f t="shared" si="78"/>
        <v>-128680.95999999999</v>
      </c>
      <c r="T734" s="50"/>
    </row>
    <row r="735" spans="2:20" x14ac:dyDescent="0.25">
      <c r="B735" s="11">
        <f>'Market Data'!B722</f>
        <v>20021025</v>
      </c>
      <c r="C735" s="2">
        <f>'Market Data'!C722</f>
        <v>4364.5</v>
      </c>
      <c r="D735" s="2">
        <f>'Market Data'!D722</f>
        <v>4439</v>
      </c>
      <c r="E735" s="2">
        <f>'Market Data'!E722</f>
        <v>4333.5</v>
      </c>
      <c r="F735" s="12">
        <f>'Market Data'!F722</f>
        <v>4421</v>
      </c>
      <c r="H735" s="58">
        <f t="shared" si="74"/>
        <v>718</v>
      </c>
      <c r="I735" s="97" t="s">
        <v>54</v>
      </c>
      <c r="J735" s="59" t="str">
        <f t="shared" si="75"/>
        <v>Long</v>
      </c>
      <c r="L735" s="74">
        <f t="shared" si="79"/>
        <v>1</v>
      </c>
      <c r="M735" s="75">
        <f t="shared" si="71"/>
        <v>0</v>
      </c>
      <c r="N735" s="76" t="str">
        <f t="shared" si="76"/>
        <v/>
      </c>
      <c r="O735" s="75"/>
      <c r="P735" s="77">
        <f t="shared" si="72"/>
        <v>1</v>
      </c>
      <c r="Q735" s="78" t="str">
        <f t="shared" si="77"/>
        <v>Stay Long</v>
      </c>
      <c r="R735" s="81">
        <f t="shared" si="73"/>
        <v>927.5</v>
      </c>
      <c r="S735" s="82">
        <f t="shared" si="78"/>
        <v>-127753.45999999999</v>
      </c>
      <c r="T735" s="50"/>
    </row>
    <row r="736" spans="2:20" x14ac:dyDescent="0.25">
      <c r="B736" s="11">
        <f>'Market Data'!B723</f>
        <v>20021028</v>
      </c>
      <c r="C736" s="2">
        <f>'Market Data'!C723</f>
        <v>4463</v>
      </c>
      <c r="D736" s="2">
        <f>'Market Data'!D723</f>
        <v>4553</v>
      </c>
      <c r="E736" s="2">
        <f>'Market Data'!E723</f>
        <v>4463</v>
      </c>
      <c r="F736" s="12">
        <f>'Market Data'!F723</f>
        <v>4490.5</v>
      </c>
      <c r="H736" s="58">
        <f t="shared" si="74"/>
        <v>719</v>
      </c>
      <c r="I736" s="97" t="s">
        <v>54</v>
      </c>
      <c r="J736" s="59" t="str">
        <f t="shared" si="75"/>
        <v>Long</v>
      </c>
      <c r="L736" s="74">
        <f t="shared" si="79"/>
        <v>1</v>
      </c>
      <c r="M736" s="75">
        <f t="shared" si="71"/>
        <v>0</v>
      </c>
      <c r="N736" s="76" t="str">
        <f t="shared" si="76"/>
        <v/>
      </c>
      <c r="O736" s="75"/>
      <c r="P736" s="77">
        <f t="shared" si="72"/>
        <v>1</v>
      </c>
      <c r="Q736" s="78" t="str">
        <f t="shared" si="77"/>
        <v>Stay Long</v>
      </c>
      <c r="R736" s="81">
        <f t="shared" si="73"/>
        <v>2432.5</v>
      </c>
      <c r="S736" s="82">
        <f t="shared" si="78"/>
        <v>-125320.95999999999</v>
      </c>
      <c r="T736" s="50"/>
    </row>
    <row r="737" spans="2:20" x14ac:dyDescent="0.25">
      <c r="B737" s="11">
        <f>'Market Data'!B724</f>
        <v>20021029</v>
      </c>
      <c r="C737" s="2">
        <f>'Market Data'!C724</f>
        <v>4463.5</v>
      </c>
      <c r="D737" s="2">
        <f>'Market Data'!D724</f>
        <v>4507.5</v>
      </c>
      <c r="E737" s="2">
        <f>'Market Data'!E724</f>
        <v>4327.5</v>
      </c>
      <c r="F737" s="12">
        <f>'Market Data'!F724</f>
        <v>4342</v>
      </c>
      <c r="H737" s="58">
        <f t="shared" si="74"/>
        <v>720</v>
      </c>
      <c r="I737" s="97" t="s">
        <v>54</v>
      </c>
      <c r="J737" s="59" t="str">
        <f t="shared" si="75"/>
        <v>Long</v>
      </c>
      <c r="L737" s="74">
        <f t="shared" si="79"/>
        <v>1</v>
      </c>
      <c r="M737" s="75">
        <f t="shared" si="71"/>
        <v>0</v>
      </c>
      <c r="N737" s="76" t="str">
        <f t="shared" si="76"/>
        <v/>
      </c>
      <c r="O737" s="75"/>
      <c r="P737" s="77">
        <f t="shared" si="72"/>
        <v>1</v>
      </c>
      <c r="Q737" s="78" t="str">
        <f t="shared" si="77"/>
        <v>Stay Long</v>
      </c>
      <c r="R737" s="81">
        <f t="shared" si="73"/>
        <v>-5197.5</v>
      </c>
      <c r="S737" s="82">
        <f t="shared" si="78"/>
        <v>-130518.45999999999</v>
      </c>
      <c r="T737" s="50"/>
    </row>
    <row r="738" spans="2:20" x14ac:dyDescent="0.25">
      <c r="B738" s="11">
        <f>'Market Data'!B725</f>
        <v>20021030</v>
      </c>
      <c r="C738" s="2">
        <f>'Market Data'!C725</f>
        <v>4396.5</v>
      </c>
      <c r="D738" s="2">
        <f>'Market Data'!D725</f>
        <v>4459</v>
      </c>
      <c r="E738" s="2">
        <f>'Market Data'!E725</f>
        <v>4314</v>
      </c>
      <c r="F738" s="12">
        <f>'Market Data'!F725</f>
        <v>4450.5</v>
      </c>
      <c r="H738" s="58">
        <f t="shared" si="74"/>
        <v>721</v>
      </c>
      <c r="I738" s="97" t="s">
        <v>54</v>
      </c>
      <c r="J738" s="59" t="str">
        <f t="shared" si="75"/>
        <v>Long</v>
      </c>
      <c r="L738" s="74">
        <f t="shared" si="79"/>
        <v>1</v>
      </c>
      <c r="M738" s="75">
        <f t="shared" si="71"/>
        <v>0</v>
      </c>
      <c r="N738" s="76" t="str">
        <f t="shared" si="76"/>
        <v/>
      </c>
      <c r="O738" s="75"/>
      <c r="P738" s="77">
        <f t="shared" si="72"/>
        <v>1</v>
      </c>
      <c r="Q738" s="78" t="str">
        <f t="shared" si="77"/>
        <v>Stay Long</v>
      </c>
      <c r="R738" s="81">
        <f t="shared" si="73"/>
        <v>3797.5</v>
      </c>
      <c r="S738" s="82">
        <f t="shared" si="78"/>
        <v>-126720.95999999999</v>
      </c>
      <c r="T738" s="50"/>
    </row>
    <row r="739" spans="2:20" x14ac:dyDescent="0.25">
      <c r="B739" s="11">
        <f>'Market Data'!B726</f>
        <v>20021031</v>
      </c>
      <c r="C739" s="2">
        <f>'Market Data'!C726</f>
        <v>4436.5</v>
      </c>
      <c r="D739" s="2">
        <f>'Market Data'!D726</f>
        <v>4533</v>
      </c>
      <c r="E739" s="2">
        <f>'Market Data'!E726</f>
        <v>4402.5</v>
      </c>
      <c r="F739" s="12">
        <f>'Market Data'!F726</f>
        <v>4489.5</v>
      </c>
      <c r="H739" s="58">
        <f t="shared" si="74"/>
        <v>722</v>
      </c>
      <c r="I739" s="97" t="s">
        <v>54</v>
      </c>
      <c r="J739" s="59" t="str">
        <f t="shared" si="75"/>
        <v>Long</v>
      </c>
      <c r="L739" s="74">
        <f t="shared" si="79"/>
        <v>1</v>
      </c>
      <c r="M739" s="75">
        <f t="shared" si="71"/>
        <v>0</v>
      </c>
      <c r="N739" s="76" t="str">
        <f t="shared" si="76"/>
        <v/>
      </c>
      <c r="O739" s="75"/>
      <c r="P739" s="77">
        <f t="shared" si="72"/>
        <v>1</v>
      </c>
      <c r="Q739" s="78" t="str">
        <f t="shared" si="77"/>
        <v>Stay Long</v>
      </c>
      <c r="R739" s="81">
        <f t="shared" si="73"/>
        <v>1365</v>
      </c>
      <c r="S739" s="82">
        <f t="shared" si="78"/>
        <v>-125355.95999999999</v>
      </c>
      <c r="T739" s="50"/>
    </row>
    <row r="740" spans="2:20" x14ac:dyDescent="0.25">
      <c r="B740" s="11">
        <f>'Market Data'!B727</f>
        <v>20021101</v>
      </c>
      <c r="C740" s="2">
        <f>'Market Data'!C727</f>
        <v>4471.5</v>
      </c>
      <c r="D740" s="2">
        <f>'Market Data'!D727</f>
        <v>4493.5</v>
      </c>
      <c r="E740" s="2">
        <f>'Market Data'!E727</f>
        <v>4371</v>
      </c>
      <c r="F740" s="12">
        <f>'Market Data'!F727</f>
        <v>4477.5</v>
      </c>
      <c r="H740" s="58">
        <f t="shared" si="74"/>
        <v>723</v>
      </c>
      <c r="I740" s="97" t="s">
        <v>54</v>
      </c>
      <c r="J740" s="59" t="str">
        <f t="shared" si="75"/>
        <v>Long</v>
      </c>
      <c r="L740" s="74">
        <f t="shared" si="79"/>
        <v>1</v>
      </c>
      <c r="M740" s="75">
        <f t="shared" si="71"/>
        <v>0</v>
      </c>
      <c r="N740" s="76" t="str">
        <f t="shared" si="76"/>
        <v/>
      </c>
      <c r="O740" s="75"/>
      <c r="P740" s="77">
        <f t="shared" si="72"/>
        <v>1</v>
      </c>
      <c r="Q740" s="78" t="str">
        <f t="shared" si="77"/>
        <v>Stay Long</v>
      </c>
      <c r="R740" s="81">
        <f t="shared" si="73"/>
        <v>-420</v>
      </c>
      <c r="S740" s="82">
        <f t="shared" si="78"/>
        <v>-125775.95999999999</v>
      </c>
      <c r="T740" s="50"/>
    </row>
    <row r="741" spans="2:20" x14ac:dyDescent="0.25">
      <c r="B741" s="11">
        <f>'Market Data'!B728</f>
        <v>20021104</v>
      </c>
      <c r="C741" s="2">
        <f>'Market Data'!C728</f>
        <v>4557</v>
      </c>
      <c r="D741" s="2">
        <f>'Market Data'!D728</f>
        <v>4649</v>
      </c>
      <c r="E741" s="2">
        <f>'Market Data'!E728</f>
        <v>4557</v>
      </c>
      <c r="F741" s="12">
        <f>'Market Data'!F728</f>
        <v>4645.5</v>
      </c>
      <c r="H741" s="58">
        <f t="shared" si="74"/>
        <v>724</v>
      </c>
      <c r="I741" s="97" t="s">
        <v>54</v>
      </c>
      <c r="J741" s="59" t="str">
        <f t="shared" si="75"/>
        <v>Long</v>
      </c>
      <c r="L741" s="74">
        <f t="shared" si="79"/>
        <v>1</v>
      </c>
      <c r="M741" s="75">
        <f t="shared" si="71"/>
        <v>0</v>
      </c>
      <c r="N741" s="76" t="str">
        <f t="shared" si="76"/>
        <v/>
      </c>
      <c r="O741" s="75"/>
      <c r="P741" s="77">
        <f t="shared" si="72"/>
        <v>1</v>
      </c>
      <c r="Q741" s="78" t="str">
        <f t="shared" si="77"/>
        <v>Stay Long</v>
      </c>
      <c r="R741" s="81">
        <f t="shared" si="73"/>
        <v>5880</v>
      </c>
      <c r="S741" s="82">
        <f t="shared" si="78"/>
        <v>-119895.95999999999</v>
      </c>
      <c r="T741" s="50"/>
    </row>
    <row r="742" spans="2:20" x14ac:dyDescent="0.25">
      <c r="B742" s="11">
        <f>'Market Data'!B729</f>
        <v>20021105</v>
      </c>
      <c r="C742" s="2">
        <f>'Market Data'!C729</f>
        <v>4612</v>
      </c>
      <c r="D742" s="2">
        <f>'Market Data'!D729</f>
        <v>4714.5</v>
      </c>
      <c r="E742" s="2">
        <f>'Market Data'!E729</f>
        <v>4583.5</v>
      </c>
      <c r="F742" s="12">
        <f>'Market Data'!F729</f>
        <v>4679</v>
      </c>
      <c r="H742" s="58">
        <f t="shared" si="74"/>
        <v>725</v>
      </c>
      <c r="I742" s="97" t="s">
        <v>54</v>
      </c>
      <c r="J742" s="59" t="str">
        <f t="shared" si="75"/>
        <v>Long</v>
      </c>
      <c r="L742" s="74">
        <f t="shared" si="79"/>
        <v>1</v>
      </c>
      <c r="M742" s="75">
        <f t="shared" si="71"/>
        <v>0</v>
      </c>
      <c r="N742" s="76" t="str">
        <f t="shared" si="76"/>
        <v/>
      </c>
      <c r="O742" s="75"/>
      <c r="P742" s="77">
        <f t="shared" si="72"/>
        <v>1</v>
      </c>
      <c r="Q742" s="78" t="str">
        <f t="shared" si="77"/>
        <v>Stay Long</v>
      </c>
      <c r="R742" s="81">
        <f t="shared" si="73"/>
        <v>1172.5</v>
      </c>
      <c r="S742" s="82">
        <f t="shared" si="78"/>
        <v>-118723.45999999999</v>
      </c>
      <c r="T742" s="50"/>
    </row>
    <row r="743" spans="2:20" x14ac:dyDescent="0.25">
      <c r="B743" s="11">
        <f>'Market Data'!B730</f>
        <v>20021106</v>
      </c>
      <c r="C743" s="2">
        <f>'Market Data'!C730</f>
        <v>4733.5</v>
      </c>
      <c r="D743" s="2">
        <f>'Market Data'!D730</f>
        <v>4761</v>
      </c>
      <c r="E743" s="2">
        <f>'Market Data'!E730</f>
        <v>4594</v>
      </c>
      <c r="F743" s="12">
        <f>'Market Data'!F730</f>
        <v>4618</v>
      </c>
      <c r="H743" s="58">
        <f t="shared" si="74"/>
        <v>726</v>
      </c>
      <c r="I743" s="97" t="s">
        <v>54</v>
      </c>
      <c r="J743" s="59" t="str">
        <f t="shared" si="75"/>
        <v>Long</v>
      </c>
      <c r="L743" s="74">
        <f t="shared" si="79"/>
        <v>1</v>
      </c>
      <c r="M743" s="75">
        <f t="shared" si="71"/>
        <v>0</v>
      </c>
      <c r="N743" s="76" t="str">
        <f t="shared" si="76"/>
        <v/>
      </c>
      <c r="O743" s="75"/>
      <c r="P743" s="77">
        <f t="shared" si="72"/>
        <v>1</v>
      </c>
      <c r="Q743" s="78" t="str">
        <f t="shared" si="77"/>
        <v>Stay Long</v>
      </c>
      <c r="R743" s="81">
        <f t="shared" si="73"/>
        <v>-2135</v>
      </c>
      <c r="S743" s="82">
        <f t="shared" si="78"/>
        <v>-120858.45999999999</v>
      </c>
      <c r="T743" s="50"/>
    </row>
    <row r="744" spans="2:20" x14ac:dyDescent="0.25">
      <c r="B744" s="11">
        <f>'Market Data'!B731</f>
        <v>20021107</v>
      </c>
      <c r="C744" s="2">
        <f>'Market Data'!C731</f>
        <v>4629.5</v>
      </c>
      <c r="D744" s="2">
        <f>'Market Data'!D731</f>
        <v>4649.5</v>
      </c>
      <c r="E744" s="2">
        <f>'Market Data'!E731</f>
        <v>4442.5</v>
      </c>
      <c r="F744" s="12">
        <f>'Market Data'!F731</f>
        <v>4489.5</v>
      </c>
      <c r="H744" s="58">
        <f t="shared" si="74"/>
        <v>727</v>
      </c>
      <c r="I744" s="97" t="s">
        <v>54</v>
      </c>
      <c r="J744" s="59" t="str">
        <f t="shared" si="75"/>
        <v>Long</v>
      </c>
      <c r="L744" s="74">
        <f t="shared" si="79"/>
        <v>1</v>
      </c>
      <c r="M744" s="75">
        <f t="shared" si="71"/>
        <v>0</v>
      </c>
      <c r="N744" s="76" t="str">
        <f t="shared" si="76"/>
        <v/>
      </c>
      <c r="O744" s="75"/>
      <c r="P744" s="77">
        <f t="shared" si="72"/>
        <v>1</v>
      </c>
      <c r="Q744" s="78" t="str">
        <f t="shared" si="77"/>
        <v>Stay Long</v>
      </c>
      <c r="R744" s="81">
        <f t="shared" si="73"/>
        <v>-4497.5</v>
      </c>
      <c r="S744" s="82">
        <f t="shared" si="78"/>
        <v>-125355.95999999999</v>
      </c>
      <c r="T744" s="50"/>
    </row>
    <row r="745" spans="2:20" x14ac:dyDescent="0.25">
      <c r="B745" s="11">
        <f>'Market Data'!B732</f>
        <v>20021108</v>
      </c>
      <c r="C745" s="2">
        <f>'Market Data'!C732</f>
        <v>4443</v>
      </c>
      <c r="D745" s="2">
        <f>'Market Data'!D732</f>
        <v>4491</v>
      </c>
      <c r="E745" s="2">
        <f>'Market Data'!E732</f>
        <v>4387.5</v>
      </c>
      <c r="F745" s="12">
        <f>'Market Data'!F732</f>
        <v>4388</v>
      </c>
      <c r="H745" s="58">
        <f t="shared" si="74"/>
        <v>728</v>
      </c>
      <c r="I745" s="97" t="s">
        <v>54</v>
      </c>
      <c r="J745" s="59" t="str">
        <f t="shared" si="75"/>
        <v>Long</v>
      </c>
      <c r="L745" s="74">
        <f t="shared" si="79"/>
        <v>1</v>
      </c>
      <c r="M745" s="75">
        <f t="shared" si="71"/>
        <v>0</v>
      </c>
      <c r="N745" s="76" t="str">
        <f t="shared" si="76"/>
        <v/>
      </c>
      <c r="O745" s="75"/>
      <c r="P745" s="77">
        <f t="shared" si="72"/>
        <v>1</v>
      </c>
      <c r="Q745" s="78" t="str">
        <f t="shared" si="77"/>
        <v>Stay Long</v>
      </c>
      <c r="R745" s="81">
        <f t="shared" si="73"/>
        <v>-3552.5</v>
      </c>
      <c r="S745" s="82">
        <f t="shared" si="78"/>
        <v>-128908.45999999999</v>
      </c>
      <c r="T745" s="50"/>
    </row>
    <row r="746" spans="2:20" x14ac:dyDescent="0.25">
      <c r="B746" s="11">
        <f>'Market Data'!B733</f>
        <v>20021111</v>
      </c>
      <c r="C746" s="2">
        <f>'Market Data'!C733</f>
        <v>4349.5</v>
      </c>
      <c r="D746" s="2">
        <f>'Market Data'!D733</f>
        <v>4387.5</v>
      </c>
      <c r="E746" s="2">
        <f>'Market Data'!E733</f>
        <v>4319.5</v>
      </c>
      <c r="F746" s="12">
        <f>'Market Data'!F733</f>
        <v>4337.5</v>
      </c>
      <c r="H746" s="58">
        <f t="shared" si="74"/>
        <v>729</v>
      </c>
      <c r="I746" s="97" t="s">
        <v>54</v>
      </c>
      <c r="J746" s="59" t="str">
        <f t="shared" si="75"/>
        <v>Long</v>
      </c>
      <c r="L746" s="74">
        <f t="shared" si="79"/>
        <v>1</v>
      </c>
      <c r="M746" s="75">
        <f t="shared" si="71"/>
        <v>0</v>
      </c>
      <c r="N746" s="76" t="str">
        <f t="shared" si="76"/>
        <v/>
      </c>
      <c r="O746" s="75"/>
      <c r="P746" s="77">
        <f t="shared" si="72"/>
        <v>1</v>
      </c>
      <c r="Q746" s="78" t="str">
        <f t="shared" si="77"/>
        <v>Stay Long</v>
      </c>
      <c r="R746" s="81">
        <f t="shared" si="73"/>
        <v>-1767.5</v>
      </c>
      <c r="S746" s="82">
        <f t="shared" si="78"/>
        <v>-130675.95999999999</v>
      </c>
      <c r="T746" s="50"/>
    </row>
    <row r="747" spans="2:20" x14ac:dyDescent="0.25">
      <c r="B747" s="11">
        <f>'Market Data'!B734</f>
        <v>20021112</v>
      </c>
      <c r="C747" s="2">
        <f>'Market Data'!C734</f>
        <v>4378.5</v>
      </c>
      <c r="D747" s="2">
        <f>'Market Data'!D734</f>
        <v>4451.5</v>
      </c>
      <c r="E747" s="2">
        <f>'Market Data'!E734</f>
        <v>4339</v>
      </c>
      <c r="F747" s="12">
        <f>'Market Data'!F734</f>
        <v>4429.5</v>
      </c>
      <c r="H747" s="58">
        <f t="shared" si="74"/>
        <v>730</v>
      </c>
      <c r="I747" s="97" t="s">
        <v>54</v>
      </c>
      <c r="J747" s="59" t="str">
        <f t="shared" si="75"/>
        <v>Long</v>
      </c>
      <c r="L747" s="74">
        <f t="shared" si="79"/>
        <v>1</v>
      </c>
      <c r="M747" s="75">
        <f t="shared" si="71"/>
        <v>0</v>
      </c>
      <c r="N747" s="76" t="str">
        <f t="shared" si="76"/>
        <v/>
      </c>
      <c r="O747" s="75"/>
      <c r="P747" s="77">
        <f t="shared" si="72"/>
        <v>1</v>
      </c>
      <c r="Q747" s="78" t="str">
        <f t="shared" si="77"/>
        <v>Stay Long</v>
      </c>
      <c r="R747" s="81">
        <f t="shared" si="73"/>
        <v>3220</v>
      </c>
      <c r="S747" s="82">
        <f t="shared" si="78"/>
        <v>-127455.95999999999</v>
      </c>
      <c r="T747" s="50"/>
    </row>
    <row r="748" spans="2:20" x14ac:dyDescent="0.25">
      <c r="B748" s="11">
        <f>'Market Data'!B735</f>
        <v>20021113</v>
      </c>
      <c r="C748" s="2">
        <f>'Market Data'!C735</f>
        <v>4391.5</v>
      </c>
      <c r="D748" s="2">
        <f>'Market Data'!D735</f>
        <v>4434.5</v>
      </c>
      <c r="E748" s="2">
        <f>'Market Data'!E735</f>
        <v>4299</v>
      </c>
      <c r="F748" s="12">
        <f>'Market Data'!F735</f>
        <v>4385.5</v>
      </c>
      <c r="H748" s="58">
        <f t="shared" si="74"/>
        <v>731</v>
      </c>
      <c r="I748" s="97" t="s">
        <v>54</v>
      </c>
      <c r="J748" s="59" t="str">
        <f t="shared" si="75"/>
        <v>Long</v>
      </c>
      <c r="L748" s="74">
        <f t="shared" si="79"/>
        <v>1</v>
      </c>
      <c r="M748" s="75">
        <f t="shared" si="71"/>
        <v>0</v>
      </c>
      <c r="N748" s="76" t="str">
        <f t="shared" si="76"/>
        <v/>
      </c>
      <c r="O748" s="75"/>
      <c r="P748" s="77">
        <f t="shared" si="72"/>
        <v>1</v>
      </c>
      <c r="Q748" s="78" t="str">
        <f t="shared" si="77"/>
        <v>Stay Long</v>
      </c>
      <c r="R748" s="81">
        <f t="shared" si="73"/>
        <v>-1540</v>
      </c>
      <c r="S748" s="82">
        <f t="shared" si="78"/>
        <v>-128995.95999999999</v>
      </c>
      <c r="T748" s="50"/>
    </row>
    <row r="749" spans="2:20" x14ac:dyDescent="0.25">
      <c r="B749" s="11">
        <f>'Market Data'!B736</f>
        <v>20021114</v>
      </c>
      <c r="C749" s="2">
        <f>'Market Data'!C736</f>
        <v>4379.5</v>
      </c>
      <c r="D749" s="2">
        <f>'Market Data'!D736</f>
        <v>4509.5</v>
      </c>
      <c r="E749" s="2">
        <f>'Market Data'!E736</f>
        <v>4347.5</v>
      </c>
      <c r="F749" s="12">
        <f>'Market Data'!F736</f>
        <v>4491</v>
      </c>
      <c r="H749" s="58">
        <f t="shared" si="74"/>
        <v>732</v>
      </c>
      <c r="I749" s="97" t="s">
        <v>54</v>
      </c>
      <c r="J749" s="59" t="str">
        <f t="shared" si="75"/>
        <v>Long</v>
      </c>
      <c r="L749" s="74">
        <f t="shared" si="79"/>
        <v>1</v>
      </c>
      <c r="M749" s="75">
        <f t="shared" si="71"/>
        <v>0</v>
      </c>
      <c r="N749" s="76" t="str">
        <f t="shared" si="76"/>
        <v/>
      </c>
      <c r="O749" s="75"/>
      <c r="P749" s="77">
        <f t="shared" si="72"/>
        <v>1</v>
      </c>
      <c r="Q749" s="78" t="str">
        <f t="shared" si="77"/>
        <v>Stay Long</v>
      </c>
      <c r="R749" s="81">
        <f t="shared" si="73"/>
        <v>3692.5</v>
      </c>
      <c r="S749" s="82">
        <f t="shared" si="78"/>
        <v>-125303.45999999999</v>
      </c>
      <c r="T749" s="50"/>
    </row>
    <row r="750" spans="2:20" x14ac:dyDescent="0.25">
      <c r="B750" s="11">
        <f>'Market Data'!B737</f>
        <v>20021115</v>
      </c>
      <c r="C750" s="2">
        <f>'Market Data'!C737</f>
        <v>4511.5</v>
      </c>
      <c r="D750" s="2">
        <f>'Market Data'!D737</f>
        <v>4547.5</v>
      </c>
      <c r="E750" s="2">
        <f>'Market Data'!E737</f>
        <v>4463.5</v>
      </c>
      <c r="F750" s="12">
        <f>'Market Data'!F737</f>
        <v>4499.5</v>
      </c>
      <c r="H750" s="58">
        <f t="shared" si="74"/>
        <v>733</v>
      </c>
      <c r="I750" s="97" t="s">
        <v>54</v>
      </c>
      <c r="J750" s="59" t="str">
        <f t="shared" si="75"/>
        <v>Long</v>
      </c>
      <c r="L750" s="74">
        <f t="shared" si="79"/>
        <v>1</v>
      </c>
      <c r="M750" s="75">
        <f t="shared" si="71"/>
        <v>0</v>
      </c>
      <c r="N750" s="76" t="str">
        <f t="shared" si="76"/>
        <v/>
      </c>
      <c r="O750" s="75"/>
      <c r="P750" s="77">
        <f t="shared" si="72"/>
        <v>1</v>
      </c>
      <c r="Q750" s="78" t="str">
        <f t="shared" si="77"/>
        <v>Stay Long</v>
      </c>
      <c r="R750" s="81">
        <f t="shared" si="73"/>
        <v>297.5</v>
      </c>
      <c r="S750" s="82">
        <f t="shared" si="78"/>
        <v>-125005.95999999999</v>
      </c>
      <c r="T750" s="50"/>
    </row>
    <row r="751" spans="2:20" x14ac:dyDescent="0.25">
      <c r="B751" s="11">
        <f>'Market Data'!B738</f>
        <v>20021118</v>
      </c>
      <c r="C751" s="2">
        <f>'Market Data'!C738</f>
        <v>4531.5</v>
      </c>
      <c r="D751" s="2">
        <f>'Market Data'!D738</f>
        <v>4575.5</v>
      </c>
      <c r="E751" s="2">
        <f>'Market Data'!E738</f>
        <v>4495</v>
      </c>
      <c r="F751" s="12">
        <f>'Market Data'!F738</f>
        <v>4523</v>
      </c>
      <c r="H751" s="58">
        <f t="shared" si="74"/>
        <v>734</v>
      </c>
      <c r="I751" s="97" t="s">
        <v>54</v>
      </c>
      <c r="J751" s="59" t="str">
        <f t="shared" si="75"/>
        <v>Long</v>
      </c>
      <c r="L751" s="74">
        <f t="shared" si="79"/>
        <v>1</v>
      </c>
      <c r="M751" s="75">
        <f t="shared" si="71"/>
        <v>0</v>
      </c>
      <c r="N751" s="76" t="str">
        <f t="shared" si="76"/>
        <v/>
      </c>
      <c r="O751" s="75"/>
      <c r="P751" s="77">
        <f t="shared" si="72"/>
        <v>1</v>
      </c>
      <c r="Q751" s="78" t="str">
        <f t="shared" si="77"/>
        <v>Stay Long</v>
      </c>
      <c r="R751" s="81">
        <f t="shared" si="73"/>
        <v>822.5</v>
      </c>
      <c r="S751" s="82">
        <f t="shared" si="78"/>
        <v>-124183.45999999999</v>
      </c>
      <c r="T751" s="50"/>
    </row>
    <row r="752" spans="2:20" x14ac:dyDescent="0.25">
      <c r="B752" s="11">
        <f>'Market Data'!B739</f>
        <v>20021119</v>
      </c>
      <c r="C752" s="2">
        <f>'Market Data'!C739</f>
        <v>4466</v>
      </c>
      <c r="D752" s="2">
        <f>'Market Data'!D739</f>
        <v>4535</v>
      </c>
      <c r="E752" s="2">
        <f>'Market Data'!E739</f>
        <v>4455.5</v>
      </c>
      <c r="F752" s="12">
        <f>'Market Data'!F739</f>
        <v>4533.5</v>
      </c>
      <c r="H752" s="58">
        <f t="shared" si="74"/>
        <v>735</v>
      </c>
      <c r="I752" s="97" t="s">
        <v>54</v>
      </c>
      <c r="J752" s="59" t="str">
        <f t="shared" si="75"/>
        <v>Long</v>
      </c>
      <c r="L752" s="74">
        <f t="shared" si="79"/>
        <v>1</v>
      </c>
      <c r="M752" s="75">
        <f t="shared" si="71"/>
        <v>0</v>
      </c>
      <c r="N752" s="76" t="str">
        <f t="shared" si="76"/>
        <v/>
      </c>
      <c r="O752" s="75"/>
      <c r="P752" s="77">
        <f t="shared" si="72"/>
        <v>1</v>
      </c>
      <c r="Q752" s="78" t="str">
        <f t="shared" si="77"/>
        <v>Stay Long</v>
      </c>
      <c r="R752" s="81">
        <f t="shared" si="73"/>
        <v>367.5</v>
      </c>
      <c r="S752" s="82">
        <f t="shared" si="78"/>
        <v>-123815.95999999999</v>
      </c>
      <c r="T752" s="50"/>
    </row>
    <row r="753" spans="2:20" x14ac:dyDescent="0.25">
      <c r="B753" s="11">
        <f>'Market Data'!B740</f>
        <v>20021120</v>
      </c>
      <c r="C753" s="2">
        <f>'Market Data'!C740</f>
        <v>4531.5</v>
      </c>
      <c r="D753" s="2">
        <f>'Market Data'!D740</f>
        <v>4538.5</v>
      </c>
      <c r="E753" s="2">
        <f>'Market Data'!E740</f>
        <v>4427</v>
      </c>
      <c r="F753" s="12">
        <f>'Market Data'!F740</f>
        <v>4527</v>
      </c>
      <c r="H753" s="58">
        <f t="shared" si="74"/>
        <v>736</v>
      </c>
      <c r="I753" s="97" t="s">
        <v>54</v>
      </c>
      <c r="J753" s="59" t="str">
        <f t="shared" si="75"/>
        <v>Long</v>
      </c>
      <c r="L753" s="74">
        <f t="shared" si="79"/>
        <v>1</v>
      </c>
      <c r="M753" s="75">
        <f t="shared" si="71"/>
        <v>0</v>
      </c>
      <c r="N753" s="76" t="str">
        <f t="shared" si="76"/>
        <v/>
      </c>
      <c r="O753" s="75"/>
      <c r="P753" s="77">
        <f t="shared" si="72"/>
        <v>1</v>
      </c>
      <c r="Q753" s="78" t="str">
        <f t="shared" si="77"/>
        <v>Stay Long</v>
      </c>
      <c r="R753" s="81">
        <f t="shared" si="73"/>
        <v>-227.5</v>
      </c>
      <c r="S753" s="82">
        <f t="shared" si="78"/>
        <v>-124043.45999999999</v>
      </c>
      <c r="T753" s="50"/>
    </row>
    <row r="754" spans="2:20" x14ac:dyDescent="0.25">
      <c r="B754" s="11">
        <f>'Market Data'!B741</f>
        <v>20021121</v>
      </c>
      <c r="C754" s="2">
        <f>'Market Data'!C741</f>
        <v>4566.5</v>
      </c>
      <c r="D754" s="2">
        <f>'Market Data'!D741</f>
        <v>4615.5</v>
      </c>
      <c r="E754" s="2">
        <f>'Market Data'!E741</f>
        <v>4538</v>
      </c>
      <c r="F754" s="12">
        <f>'Market Data'!F741</f>
        <v>4604.5</v>
      </c>
      <c r="H754" s="58">
        <f t="shared" si="74"/>
        <v>737</v>
      </c>
      <c r="I754" s="97" t="s">
        <v>54</v>
      </c>
      <c r="J754" s="59" t="str">
        <f t="shared" si="75"/>
        <v>Long</v>
      </c>
      <c r="L754" s="74">
        <f t="shared" si="79"/>
        <v>1</v>
      </c>
      <c r="M754" s="75">
        <f t="shared" si="71"/>
        <v>0</v>
      </c>
      <c r="N754" s="76" t="str">
        <f t="shared" si="76"/>
        <v/>
      </c>
      <c r="O754" s="75"/>
      <c r="P754" s="77">
        <f t="shared" si="72"/>
        <v>1</v>
      </c>
      <c r="Q754" s="78" t="str">
        <f t="shared" si="77"/>
        <v>Stay Long</v>
      </c>
      <c r="R754" s="81">
        <f t="shared" si="73"/>
        <v>2712.5</v>
      </c>
      <c r="S754" s="82">
        <f t="shared" si="78"/>
        <v>-121330.95999999999</v>
      </c>
      <c r="T754" s="50"/>
    </row>
    <row r="755" spans="2:20" x14ac:dyDescent="0.25">
      <c r="B755" s="11">
        <f>'Market Data'!B742</f>
        <v>20021122</v>
      </c>
      <c r="C755" s="2">
        <f>'Market Data'!C742</f>
        <v>4621.5</v>
      </c>
      <c r="D755" s="2">
        <f>'Market Data'!D742</f>
        <v>4649</v>
      </c>
      <c r="E755" s="2">
        <f>'Market Data'!E742</f>
        <v>4586.5</v>
      </c>
      <c r="F755" s="12">
        <f>'Market Data'!F742</f>
        <v>4635.5</v>
      </c>
      <c r="H755" s="58">
        <f t="shared" si="74"/>
        <v>738</v>
      </c>
      <c r="I755" s="97" t="s">
        <v>54</v>
      </c>
      <c r="J755" s="59" t="str">
        <f t="shared" si="75"/>
        <v>Long</v>
      </c>
      <c r="L755" s="74">
        <f t="shared" si="79"/>
        <v>1</v>
      </c>
      <c r="M755" s="75">
        <f t="shared" si="71"/>
        <v>0</v>
      </c>
      <c r="N755" s="76" t="str">
        <f t="shared" si="76"/>
        <v/>
      </c>
      <c r="O755" s="75"/>
      <c r="P755" s="77">
        <f t="shared" si="72"/>
        <v>1</v>
      </c>
      <c r="Q755" s="78" t="str">
        <f t="shared" si="77"/>
        <v>Stay Long</v>
      </c>
      <c r="R755" s="81">
        <f t="shared" si="73"/>
        <v>1085</v>
      </c>
      <c r="S755" s="82">
        <f t="shared" si="78"/>
        <v>-120245.95999999999</v>
      </c>
      <c r="T755" s="50"/>
    </row>
    <row r="756" spans="2:20" x14ac:dyDescent="0.25">
      <c r="B756" s="11">
        <f>'Market Data'!B743</f>
        <v>20021125</v>
      </c>
      <c r="C756" s="2">
        <f>'Market Data'!C743</f>
        <v>4645</v>
      </c>
      <c r="D756" s="2">
        <f>'Market Data'!D743</f>
        <v>4676.5</v>
      </c>
      <c r="E756" s="2">
        <f>'Market Data'!E743</f>
        <v>4588</v>
      </c>
      <c r="F756" s="12">
        <f>'Market Data'!F743</f>
        <v>4610.5</v>
      </c>
      <c r="H756" s="58">
        <f t="shared" si="74"/>
        <v>739</v>
      </c>
      <c r="I756" s="97" t="s">
        <v>54</v>
      </c>
      <c r="J756" s="59" t="str">
        <f t="shared" si="75"/>
        <v>Long</v>
      </c>
      <c r="L756" s="74">
        <f t="shared" si="79"/>
        <v>1</v>
      </c>
      <c r="M756" s="75">
        <f t="shared" si="71"/>
        <v>0</v>
      </c>
      <c r="N756" s="76" t="str">
        <f t="shared" si="76"/>
        <v/>
      </c>
      <c r="O756" s="75"/>
      <c r="P756" s="77">
        <f t="shared" si="72"/>
        <v>1</v>
      </c>
      <c r="Q756" s="78" t="str">
        <f t="shared" si="77"/>
        <v>Stay Long</v>
      </c>
      <c r="R756" s="81">
        <f t="shared" si="73"/>
        <v>-875</v>
      </c>
      <c r="S756" s="82">
        <f t="shared" si="78"/>
        <v>-121120.95999999999</v>
      </c>
      <c r="T756" s="50"/>
    </row>
    <row r="757" spans="2:20" x14ac:dyDescent="0.25">
      <c r="B757" s="11">
        <f>'Market Data'!B744</f>
        <v>20021126</v>
      </c>
      <c r="C757" s="2">
        <f>'Market Data'!C744</f>
        <v>4606.5</v>
      </c>
      <c r="D757" s="2">
        <f>'Market Data'!D744</f>
        <v>4645.5</v>
      </c>
      <c r="E757" s="2">
        <f>'Market Data'!E744</f>
        <v>4491</v>
      </c>
      <c r="F757" s="12">
        <f>'Market Data'!F744</f>
        <v>4496</v>
      </c>
      <c r="H757" s="58">
        <f t="shared" si="74"/>
        <v>740</v>
      </c>
      <c r="I757" s="97" t="s">
        <v>54</v>
      </c>
      <c r="J757" s="59" t="str">
        <f t="shared" si="75"/>
        <v>Long</v>
      </c>
      <c r="L757" s="74">
        <f t="shared" si="79"/>
        <v>1</v>
      </c>
      <c r="M757" s="75">
        <f t="shared" si="71"/>
        <v>0</v>
      </c>
      <c r="N757" s="76" t="str">
        <f t="shared" si="76"/>
        <v/>
      </c>
      <c r="O757" s="75"/>
      <c r="P757" s="77">
        <f t="shared" si="72"/>
        <v>1</v>
      </c>
      <c r="Q757" s="78" t="str">
        <f t="shared" si="77"/>
        <v>Stay Long</v>
      </c>
      <c r="R757" s="81">
        <f t="shared" si="73"/>
        <v>-4007.5</v>
      </c>
      <c r="S757" s="82">
        <f t="shared" si="78"/>
        <v>-125128.45999999999</v>
      </c>
      <c r="T757" s="50"/>
    </row>
    <row r="758" spans="2:20" x14ac:dyDescent="0.25">
      <c r="B758" s="11">
        <f>'Market Data'!B745</f>
        <v>20021127</v>
      </c>
      <c r="C758" s="2">
        <f>'Market Data'!C745</f>
        <v>4486.5</v>
      </c>
      <c r="D758" s="2">
        <f>'Market Data'!D745</f>
        <v>4653.5</v>
      </c>
      <c r="E758" s="2">
        <f>'Market Data'!E745</f>
        <v>4454</v>
      </c>
      <c r="F758" s="12">
        <f>'Market Data'!F745</f>
        <v>4638</v>
      </c>
      <c r="H758" s="58">
        <f t="shared" si="74"/>
        <v>741</v>
      </c>
      <c r="I758" s="97" t="s">
        <v>54</v>
      </c>
      <c r="J758" s="59" t="str">
        <f t="shared" si="75"/>
        <v>Long</v>
      </c>
      <c r="L758" s="74">
        <f t="shared" si="79"/>
        <v>1</v>
      </c>
      <c r="M758" s="75">
        <f t="shared" si="71"/>
        <v>0</v>
      </c>
      <c r="N758" s="76" t="str">
        <f t="shared" si="76"/>
        <v/>
      </c>
      <c r="O758" s="75"/>
      <c r="P758" s="77">
        <f t="shared" si="72"/>
        <v>1</v>
      </c>
      <c r="Q758" s="78" t="str">
        <f t="shared" si="77"/>
        <v>Stay Long</v>
      </c>
      <c r="R758" s="81">
        <f t="shared" si="73"/>
        <v>4970</v>
      </c>
      <c r="S758" s="82">
        <f t="shared" si="78"/>
        <v>-120158.45999999999</v>
      </c>
      <c r="T758" s="50"/>
    </row>
    <row r="759" spans="2:20" x14ac:dyDescent="0.25">
      <c r="B759" s="11">
        <f>'Market Data'!B746</f>
        <v>20021128</v>
      </c>
      <c r="C759" s="2">
        <f>'Market Data'!C746</f>
        <v>4641.5</v>
      </c>
      <c r="D759" s="2">
        <f>'Market Data'!D746</f>
        <v>4686</v>
      </c>
      <c r="E759" s="2">
        <f>'Market Data'!E746</f>
        <v>4612.5</v>
      </c>
      <c r="F759" s="12">
        <f>'Market Data'!F746</f>
        <v>4681</v>
      </c>
      <c r="H759" s="58">
        <f t="shared" si="74"/>
        <v>742</v>
      </c>
      <c r="I759" s="97" t="s">
        <v>54</v>
      </c>
      <c r="J759" s="59" t="str">
        <f t="shared" si="75"/>
        <v>Long</v>
      </c>
      <c r="L759" s="74">
        <f t="shared" si="79"/>
        <v>1</v>
      </c>
      <c r="M759" s="75">
        <f t="shared" si="71"/>
        <v>0</v>
      </c>
      <c r="N759" s="76" t="str">
        <f t="shared" si="76"/>
        <v/>
      </c>
      <c r="O759" s="75"/>
      <c r="P759" s="77">
        <f t="shared" si="72"/>
        <v>1</v>
      </c>
      <c r="Q759" s="78" t="str">
        <f t="shared" si="77"/>
        <v>Stay Long</v>
      </c>
      <c r="R759" s="81">
        <f t="shared" si="73"/>
        <v>1505</v>
      </c>
      <c r="S759" s="82">
        <f t="shared" si="78"/>
        <v>-118653.45999999999</v>
      </c>
      <c r="T759" s="50"/>
    </row>
    <row r="760" spans="2:20" x14ac:dyDescent="0.25">
      <c r="B760" s="11">
        <f>'Market Data'!B747</f>
        <v>20021129</v>
      </c>
      <c r="C760" s="2">
        <f>'Market Data'!C747</f>
        <v>4680.5</v>
      </c>
      <c r="D760" s="2">
        <f>'Market Data'!D747</f>
        <v>4713.5</v>
      </c>
      <c r="E760" s="2">
        <f>'Market Data'!E747</f>
        <v>4644.5</v>
      </c>
      <c r="F760" s="12">
        <f>'Market Data'!F747</f>
        <v>4660</v>
      </c>
      <c r="H760" s="58">
        <f t="shared" si="74"/>
        <v>743</v>
      </c>
      <c r="I760" s="97" t="s">
        <v>54</v>
      </c>
      <c r="J760" s="59" t="str">
        <f t="shared" si="75"/>
        <v>Long</v>
      </c>
      <c r="L760" s="74">
        <f t="shared" si="79"/>
        <v>1</v>
      </c>
      <c r="M760" s="75">
        <f t="shared" si="71"/>
        <v>0</v>
      </c>
      <c r="N760" s="76" t="str">
        <f t="shared" si="76"/>
        <v/>
      </c>
      <c r="O760" s="75"/>
      <c r="P760" s="77">
        <f t="shared" si="72"/>
        <v>1</v>
      </c>
      <c r="Q760" s="78" t="str">
        <f t="shared" si="77"/>
        <v>Stay Long</v>
      </c>
      <c r="R760" s="81">
        <f t="shared" si="73"/>
        <v>-735</v>
      </c>
      <c r="S760" s="82">
        <f t="shared" si="78"/>
        <v>-119388.45999999999</v>
      </c>
      <c r="T760" s="50"/>
    </row>
    <row r="761" spans="2:20" x14ac:dyDescent="0.25">
      <c r="B761" s="11">
        <f>'Market Data'!B748</f>
        <v>20021202</v>
      </c>
      <c r="C761" s="2">
        <f>'Market Data'!C748</f>
        <v>4690</v>
      </c>
      <c r="D761" s="2">
        <f>'Market Data'!D748</f>
        <v>4786</v>
      </c>
      <c r="E761" s="2">
        <f>'Market Data'!E748</f>
        <v>4670</v>
      </c>
      <c r="F761" s="12">
        <f>'Market Data'!F748</f>
        <v>4673</v>
      </c>
      <c r="H761" s="58">
        <f t="shared" si="74"/>
        <v>744</v>
      </c>
      <c r="I761" s="97" t="s">
        <v>54</v>
      </c>
      <c r="J761" s="59" t="str">
        <f t="shared" si="75"/>
        <v>Long</v>
      </c>
      <c r="L761" s="74">
        <f t="shared" si="79"/>
        <v>1</v>
      </c>
      <c r="M761" s="75">
        <f t="shared" si="71"/>
        <v>0</v>
      </c>
      <c r="N761" s="76" t="str">
        <f t="shared" si="76"/>
        <v/>
      </c>
      <c r="O761" s="75"/>
      <c r="P761" s="77">
        <f t="shared" si="72"/>
        <v>1</v>
      </c>
      <c r="Q761" s="78" t="str">
        <f t="shared" si="77"/>
        <v>Stay Long</v>
      </c>
      <c r="R761" s="81">
        <f t="shared" si="73"/>
        <v>455</v>
      </c>
      <c r="S761" s="82">
        <f t="shared" si="78"/>
        <v>-118933.45999999999</v>
      </c>
      <c r="T761" s="50"/>
    </row>
    <row r="762" spans="2:20" x14ac:dyDescent="0.25">
      <c r="B762" s="11">
        <f>'Market Data'!B749</f>
        <v>20021203</v>
      </c>
      <c r="C762" s="2">
        <f>'Market Data'!C749</f>
        <v>4700.5</v>
      </c>
      <c r="D762" s="2">
        <f>'Market Data'!D749</f>
        <v>4717.5</v>
      </c>
      <c r="E762" s="2">
        <f>'Market Data'!E749</f>
        <v>4584.5</v>
      </c>
      <c r="F762" s="12">
        <f>'Market Data'!F749</f>
        <v>4596.5</v>
      </c>
      <c r="H762" s="58">
        <f t="shared" si="74"/>
        <v>745</v>
      </c>
      <c r="I762" s="97" t="s">
        <v>54</v>
      </c>
      <c r="J762" s="59" t="str">
        <f t="shared" si="75"/>
        <v>Long</v>
      </c>
      <c r="L762" s="74">
        <f t="shared" si="79"/>
        <v>1</v>
      </c>
      <c r="M762" s="75">
        <f t="shared" si="71"/>
        <v>0</v>
      </c>
      <c r="N762" s="76" t="str">
        <f t="shared" si="76"/>
        <v/>
      </c>
      <c r="O762" s="75"/>
      <c r="P762" s="77">
        <f t="shared" si="72"/>
        <v>1</v>
      </c>
      <c r="Q762" s="78" t="str">
        <f t="shared" si="77"/>
        <v>Stay Long</v>
      </c>
      <c r="R762" s="81">
        <f t="shared" si="73"/>
        <v>-2677.5</v>
      </c>
      <c r="S762" s="82">
        <f t="shared" si="78"/>
        <v>-121610.95999999999</v>
      </c>
      <c r="T762" s="50"/>
    </row>
    <row r="763" spans="2:20" x14ac:dyDescent="0.25">
      <c r="B763" s="11">
        <f>'Market Data'!B750</f>
        <v>20021204</v>
      </c>
      <c r="C763" s="2">
        <f>'Market Data'!C750</f>
        <v>4561.5</v>
      </c>
      <c r="D763" s="2">
        <f>'Market Data'!D750</f>
        <v>4639.5</v>
      </c>
      <c r="E763" s="2">
        <f>'Market Data'!E750</f>
        <v>4543</v>
      </c>
      <c r="F763" s="12">
        <f>'Market Data'!F750</f>
        <v>4633</v>
      </c>
      <c r="H763" s="58">
        <f t="shared" si="74"/>
        <v>746</v>
      </c>
      <c r="I763" s="97" t="s">
        <v>54</v>
      </c>
      <c r="J763" s="59" t="str">
        <f t="shared" si="75"/>
        <v>Long</v>
      </c>
      <c r="L763" s="74">
        <f t="shared" si="79"/>
        <v>1</v>
      </c>
      <c r="M763" s="75">
        <f t="shared" si="71"/>
        <v>0</v>
      </c>
      <c r="N763" s="76" t="str">
        <f t="shared" si="76"/>
        <v/>
      </c>
      <c r="O763" s="75"/>
      <c r="P763" s="77">
        <f t="shared" si="72"/>
        <v>1</v>
      </c>
      <c r="Q763" s="78" t="str">
        <f t="shared" si="77"/>
        <v>Stay Long</v>
      </c>
      <c r="R763" s="81">
        <f t="shared" si="73"/>
        <v>1277.5</v>
      </c>
      <c r="S763" s="82">
        <f t="shared" si="78"/>
        <v>-120333.45999999999</v>
      </c>
      <c r="T763" s="50"/>
    </row>
    <row r="764" spans="2:20" x14ac:dyDescent="0.25">
      <c r="B764" s="11">
        <f>'Market Data'!B751</f>
        <v>20021205</v>
      </c>
      <c r="C764" s="2">
        <f>'Market Data'!C751</f>
        <v>4643.5</v>
      </c>
      <c r="D764" s="2">
        <f>'Market Data'!D751</f>
        <v>4696</v>
      </c>
      <c r="E764" s="2">
        <f>'Market Data'!E751</f>
        <v>4492.5</v>
      </c>
      <c r="F764" s="12">
        <f>'Market Data'!F751</f>
        <v>4531.5</v>
      </c>
      <c r="H764" s="58">
        <f t="shared" si="74"/>
        <v>747</v>
      </c>
      <c r="I764" s="97" t="s">
        <v>54</v>
      </c>
      <c r="J764" s="59" t="str">
        <f t="shared" si="75"/>
        <v>Long</v>
      </c>
      <c r="L764" s="74">
        <f t="shared" si="79"/>
        <v>1</v>
      </c>
      <c r="M764" s="75">
        <f t="shared" si="71"/>
        <v>0</v>
      </c>
      <c r="N764" s="76" t="str">
        <f t="shared" si="76"/>
        <v/>
      </c>
      <c r="O764" s="75"/>
      <c r="P764" s="77">
        <f t="shared" si="72"/>
        <v>1</v>
      </c>
      <c r="Q764" s="78" t="str">
        <f t="shared" si="77"/>
        <v>Stay Long</v>
      </c>
      <c r="R764" s="81">
        <f t="shared" si="73"/>
        <v>-3552.5</v>
      </c>
      <c r="S764" s="82">
        <f t="shared" si="78"/>
        <v>-123885.95999999999</v>
      </c>
      <c r="T764" s="50"/>
    </row>
    <row r="765" spans="2:20" x14ac:dyDescent="0.25">
      <c r="B765" s="11">
        <f>'Market Data'!B752</f>
        <v>20021206</v>
      </c>
      <c r="C765" s="2">
        <f>'Market Data'!C752</f>
        <v>4539</v>
      </c>
      <c r="D765" s="2">
        <f>'Market Data'!D752</f>
        <v>4552.5</v>
      </c>
      <c r="E765" s="2">
        <f>'Market Data'!E752</f>
        <v>4413</v>
      </c>
      <c r="F765" s="12">
        <f>'Market Data'!F752</f>
        <v>4500</v>
      </c>
      <c r="H765" s="58">
        <f t="shared" si="74"/>
        <v>748</v>
      </c>
      <c r="I765" s="97" t="s">
        <v>54</v>
      </c>
      <c r="J765" s="59" t="str">
        <f t="shared" si="75"/>
        <v>Long</v>
      </c>
      <c r="L765" s="74">
        <f t="shared" si="79"/>
        <v>1</v>
      </c>
      <c r="M765" s="75">
        <f t="shared" si="71"/>
        <v>0</v>
      </c>
      <c r="N765" s="76" t="str">
        <f t="shared" si="76"/>
        <v/>
      </c>
      <c r="O765" s="75"/>
      <c r="P765" s="77">
        <f t="shared" si="72"/>
        <v>1</v>
      </c>
      <c r="Q765" s="78" t="str">
        <f t="shared" si="77"/>
        <v>Stay Long</v>
      </c>
      <c r="R765" s="81">
        <f t="shared" si="73"/>
        <v>-1102.5</v>
      </c>
      <c r="S765" s="82">
        <f t="shared" si="78"/>
        <v>-124988.45999999999</v>
      </c>
      <c r="T765" s="50"/>
    </row>
    <row r="766" spans="2:20" x14ac:dyDescent="0.25">
      <c r="B766" s="11">
        <f>'Market Data'!B753</f>
        <v>20021209</v>
      </c>
      <c r="C766" s="2">
        <f>'Market Data'!C753</f>
        <v>4502.5</v>
      </c>
      <c r="D766" s="2">
        <f>'Market Data'!D753</f>
        <v>4529</v>
      </c>
      <c r="E766" s="2">
        <f>'Market Data'!E753</f>
        <v>4371.5</v>
      </c>
      <c r="F766" s="12">
        <f>'Market Data'!F753</f>
        <v>4378</v>
      </c>
      <c r="H766" s="58">
        <f t="shared" si="74"/>
        <v>749</v>
      </c>
      <c r="I766" s="97" t="s">
        <v>54</v>
      </c>
      <c r="J766" s="59" t="str">
        <f t="shared" si="75"/>
        <v>Long</v>
      </c>
      <c r="L766" s="74">
        <f t="shared" si="79"/>
        <v>1</v>
      </c>
      <c r="M766" s="75">
        <f t="shared" si="71"/>
        <v>0</v>
      </c>
      <c r="N766" s="76" t="str">
        <f t="shared" si="76"/>
        <v/>
      </c>
      <c r="O766" s="75"/>
      <c r="P766" s="77">
        <f t="shared" si="72"/>
        <v>1</v>
      </c>
      <c r="Q766" s="78" t="str">
        <f t="shared" si="77"/>
        <v>Stay Long</v>
      </c>
      <c r="R766" s="81">
        <f t="shared" si="73"/>
        <v>-4270</v>
      </c>
      <c r="S766" s="82">
        <f t="shared" si="78"/>
        <v>-129258.45999999999</v>
      </c>
      <c r="T766" s="50"/>
    </row>
    <row r="767" spans="2:20" x14ac:dyDescent="0.25">
      <c r="B767" s="11">
        <f>'Market Data'!B754</f>
        <v>20021210</v>
      </c>
      <c r="C767" s="2">
        <f>'Market Data'!C754</f>
        <v>4385.5</v>
      </c>
      <c r="D767" s="2">
        <f>'Market Data'!D754</f>
        <v>4481</v>
      </c>
      <c r="E767" s="2">
        <f>'Market Data'!E754</f>
        <v>4372</v>
      </c>
      <c r="F767" s="12">
        <f>'Market Data'!F754</f>
        <v>4464</v>
      </c>
      <c r="H767" s="58">
        <f t="shared" si="74"/>
        <v>750</v>
      </c>
      <c r="I767" s="97" t="s">
        <v>54</v>
      </c>
      <c r="J767" s="59" t="str">
        <f t="shared" si="75"/>
        <v>Long</v>
      </c>
      <c r="L767" s="74">
        <f t="shared" si="79"/>
        <v>1</v>
      </c>
      <c r="M767" s="75">
        <f t="shared" si="71"/>
        <v>0</v>
      </c>
      <c r="N767" s="76" t="str">
        <f t="shared" si="76"/>
        <v/>
      </c>
      <c r="O767" s="75"/>
      <c r="P767" s="77">
        <f t="shared" si="72"/>
        <v>1</v>
      </c>
      <c r="Q767" s="78" t="str">
        <f t="shared" si="77"/>
        <v>Stay Long</v>
      </c>
      <c r="R767" s="81">
        <f t="shared" si="73"/>
        <v>3010</v>
      </c>
      <c r="S767" s="82">
        <f t="shared" si="78"/>
        <v>-126248.45999999999</v>
      </c>
      <c r="T767" s="50"/>
    </row>
    <row r="768" spans="2:20" x14ac:dyDescent="0.25">
      <c r="B768" s="11">
        <f>'Market Data'!B755</f>
        <v>20021211</v>
      </c>
      <c r="C768" s="2">
        <f>'Market Data'!C755</f>
        <v>4454.5</v>
      </c>
      <c r="D768" s="2">
        <f>'Market Data'!D755</f>
        <v>4519</v>
      </c>
      <c r="E768" s="2">
        <f>'Market Data'!E755</f>
        <v>4438.5</v>
      </c>
      <c r="F768" s="12">
        <f>'Market Data'!F755</f>
        <v>4489.5</v>
      </c>
      <c r="H768" s="58">
        <f t="shared" si="74"/>
        <v>751</v>
      </c>
      <c r="I768" s="97" t="s">
        <v>54</v>
      </c>
      <c r="J768" s="59" t="str">
        <f t="shared" si="75"/>
        <v>Long</v>
      </c>
      <c r="L768" s="74">
        <f t="shared" si="79"/>
        <v>1</v>
      </c>
      <c r="M768" s="75">
        <f t="shared" si="71"/>
        <v>0</v>
      </c>
      <c r="N768" s="76" t="str">
        <f t="shared" si="76"/>
        <v/>
      </c>
      <c r="O768" s="75"/>
      <c r="P768" s="77">
        <f t="shared" si="72"/>
        <v>1</v>
      </c>
      <c r="Q768" s="78" t="str">
        <f t="shared" si="77"/>
        <v>Stay Long</v>
      </c>
      <c r="R768" s="81">
        <f t="shared" si="73"/>
        <v>892.5</v>
      </c>
      <c r="S768" s="82">
        <f t="shared" si="78"/>
        <v>-125355.95999999999</v>
      </c>
      <c r="T768" s="50"/>
    </row>
    <row r="769" spans="2:20" x14ac:dyDescent="0.25">
      <c r="B769" s="11">
        <f>'Market Data'!B756</f>
        <v>20021212</v>
      </c>
      <c r="C769" s="2">
        <f>'Market Data'!C756</f>
        <v>4477</v>
      </c>
      <c r="D769" s="2">
        <f>'Market Data'!D756</f>
        <v>4515.5</v>
      </c>
      <c r="E769" s="2">
        <f>'Market Data'!E756</f>
        <v>4402.5</v>
      </c>
      <c r="F769" s="12">
        <f>'Market Data'!F756</f>
        <v>4418.5</v>
      </c>
      <c r="H769" s="58">
        <f t="shared" si="74"/>
        <v>752</v>
      </c>
      <c r="I769" s="97" t="s">
        <v>54</v>
      </c>
      <c r="J769" s="59" t="str">
        <f t="shared" si="75"/>
        <v>Long</v>
      </c>
      <c r="L769" s="74">
        <f t="shared" si="79"/>
        <v>1</v>
      </c>
      <c r="M769" s="75">
        <f t="shared" si="71"/>
        <v>0</v>
      </c>
      <c r="N769" s="76" t="str">
        <f t="shared" si="76"/>
        <v/>
      </c>
      <c r="O769" s="75"/>
      <c r="P769" s="77">
        <f t="shared" si="72"/>
        <v>1</v>
      </c>
      <c r="Q769" s="78" t="str">
        <f t="shared" si="77"/>
        <v>Stay Long</v>
      </c>
      <c r="R769" s="81">
        <f t="shared" si="73"/>
        <v>-2485</v>
      </c>
      <c r="S769" s="82">
        <f t="shared" si="78"/>
        <v>-127840.95999999999</v>
      </c>
      <c r="T769" s="50"/>
    </row>
    <row r="770" spans="2:20" x14ac:dyDescent="0.25">
      <c r="B770" s="11">
        <f>'Market Data'!B757</f>
        <v>20021213</v>
      </c>
      <c r="C770" s="2">
        <f>'Market Data'!C757</f>
        <v>4406.5</v>
      </c>
      <c r="D770" s="2">
        <f>'Market Data'!D757</f>
        <v>4411.5</v>
      </c>
      <c r="E770" s="2">
        <f>'Market Data'!E757</f>
        <v>4337.5</v>
      </c>
      <c r="F770" s="12">
        <f>'Market Data'!F757</f>
        <v>4361.5</v>
      </c>
      <c r="H770" s="58">
        <f t="shared" si="74"/>
        <v>753</v>
      </c>
      <c r="I770" s="97" t="s">
        <v>54</v>
      </c>
      <c r="J770" s="59" t="str">
        <f t="shared" si="75"/>
        <v>Long</v>
      </c>
      <c r="L770" s="74">
        <f t="shared" si="79"/>
        <v>1</v>
      </c>
      <c r="M770" s="75">
        <f t="shared" si="71"/>
        <v>0</v>
      </c>
      <c r="N770" s="76" t="str">
        <f t="shared" si="76"/>
        <v/>
      </c>
      <c r="O770" s="75"/>
      <c r="P770" s="77">
        <f t="shared" si="72"/>
        <v>1</v>
      </c>
      <c r="Q770" s="78" t="str">
        <f t="shared" si="77"/>
        <v>Stay Long</v>
      </c>
      <c r="R770" s="81">
        <f t="shared" si="73"/>
        <v>-1995</v>
      </c>
      <c r="S770" s="82">
        <f t="shared" si="78"/>
        <v>-129835.95999999999</v>
      </c>
      <c r="T770" s="50"/>
    </row>
    <row r="771" spans="2:20" x14ac:dyDescent="0.25">
      <c r="B771" s="11">
        <f>'Market Data'!B758</f>
        <v>20021216</v>
      </c>
      <c r="C771" s="2">
        <f>'Market Data'!C758</f>
        <v>4351.5</v>
      </c>
      <c r="D771" s="2">
        <f>'Market Data'!D758</f>
        <v>4499</v>
      </c>
      <c r="E771" s="2">
        <f>'Market Data'!E758</f>
        <v>4332</v>
      </c>
      <c r="F771" s="12">
        <f>'Market Data'!F758</f>
        <v>4499</v>
      </c>
      <c r="H771" s="58">
        <f t="shared" si="74"/>
        <v>754</v>
      </c>
      <c r="I771" s="97" t="s">
        <v>54</v>
      </c>
      <c r="J771" s="59" t="str">
        <f t="shared" si="75"/>
        <v>Long</v>
      </c>
      <c r="L771" s="74">
        <f t="shared" si="79"/>
        <v>1</v>
      </c>
      <c r="M771" s="75">
        <f t="shared" si="71"/>
        <v>0</v>
      </c>
      <c r="N771" s="76" t="str">
        <f t="shared" si="76"/>
        <v/>
      </c>
      <c r="O771" s="75"/>
      <c r="P771" s="77">
        <f t="shared" si="72"/>
        <v>1</v>
      </c>
      <c r="Q771" s="78" t="str">
        <f t="shared" si="77"/>
        <v>Stay Long</v>
      </c>
      <c r="R771" s="81">
        <f t="shared" si="73"/>
        <v>4812.5</v>
      </c>
      <c r="S771" s="82">
        <f t="shared" si="78"/>
        <v>-125023.45999999999</v>
      </c>
      <c r="T771" s="50"/>
    </row>
    <row r="772" spans="2:20" x14ac:dyDescent="0.25">
      <c r="B772" s="11">
        <f>'Market Data'!B759</f>
        <v>20021217</v>
      </c>
      <c r="C772" s="2">
        <f>'Market Data'!C759</f>
        <v>4502</v>
      </c>
      <c r="D772" s="2">
        <f>'Market Data'!D759</f>
        <v>4526.5</v>
      </c>
      <c r="E772" s="2">
        <f>'Market Data'!E759</f>
        <v>4438</v>
      </c>
      <c r="F772" s="12">
        <f>'Market Data'!F759</f>
        <v>4448</v>
      </c>
      <c r="H772" s="58">
        <f t="shared" si="74"/>
        <v>755</v>
      </c>
      <c r="I772" s="97" t="s">
        <v>54</v>
      </c>
      <c r="J772" s="59" t="str">
        <f t="shared" si="75"/>
        <v>Long</v>
      </c>
      <c r="L772" s="74">
        <f t="shared" si="79"/>
        <v>1</v>
      </c>
      <c r="M772" s="75">
        <f t="shared" si="71"/>
        <v>0</v>
      </c>
      <c r="N772" s="76" t="str">
        <f t="shared" si="76"/>
        <v/>
      </c>
      <c r="O772" s="75"/>
      <c r="P772" s="77">
        <f t="shared" si="72"/>
        <v>1</v>
      </c>
      <c r="Q772" s="78" t="str">
        <f t="shared" si="77"/>
        <v>Stay Long</v>
      </c>
      <c r="R772" s="81">
        <f t="shared" si="73"/>
        <v>-1785</v>
      </c>
      <c r="S772" s="82">
        <f t="shared" si="78"/>
        <v>-126808.45999999999</v>
      </c>
      <c r="T772" s="50"/>
    </row>
    <row r="773" spans="2:20" x14ac:dyDescent="0.25">
      <c r="B773" s="11">
        <f>'Market Data'!B760</f>
        <v>20021218</v>
      </c>
      <c r="C773" s="2">
        <f>'Market Data'!C760</f>
        <v>4419</v>
      </c>
      <c r="D773" s="2">
        <f>'Market Data'!D760</f>
        <v>4437</v>
      </c>
      <c r="E773" s="2">
        <f>'Market Data'!E760</f>
        <v>4324</v>
      </c>
      <c r="F773" s="12">
        <f>'Market Data'!F760</f>
        <v>4341.5</v>
      </c>
      <c r="H773" s="58">
        <f t="shared" si="74"/>
        <v>756</v>
      </c>
      <c r="I773" s="97" t="s">
        <v>54</v>
      </c>
      <c r="J773" s="59" t="str">
        <f t="shared" si="75"/>
        <v>Long</v>
      </c>
      <c r="L773" s="74">
        <f t="shared" si="79"/>
        <v>1</v>
      </c>
      <c r="M773" s="75">
        <f t="shared" si="71"/>
        <v>0</v>
      </c>
      <c r="N773" s="76" t="str">
        <f t="shared" si="76"/>
        <v/>
      </c>
      <c r="O773" s="75"/>
      <c r="P773" s="77">
        <f t="shared" si="72"/>
        <v>1</v>
      </c>
      <c r="Q773" s="78" t="str">
        <f t="shared" si="77"/>
        <v>Stay Long</v>
      </c>
      <c r="R773" s="81">
        <f t="shared" si="73"/>
        <v>-3727.5</v>
      </c>
      <c r="S773" s="82">
        <f t="shared" si="78"/>
        <v>-130535.95999999999</v>
      </c>
      <c r="T773" s="50"/>
    </row>
    <row r="774" spans="2:20" x14ac:dyDescent="0.25">
      <c r="B774" s="11">
        <f>'Market Data'!B761</f>
        <v>20021219</v>
      </c>
      <c r="C774" s="2">
        <f>'Market Data'!C761</f>
        <v>4358</v>
      </c>
      <c r="D774" s="2">
        <f>'Market Data'!D761</f>
        <v>4401</v>
      </c>
      <c r="E774" s="2">
        <f>'Market Data'!E761</f>
        <v>4225.5</v>
      </c>
      <c r="F774" s="12">
        <f>'Market Data'!F761</f>
        <v>4254.5</v>
      </c>
      <c r="H774" s="58">
        <f t="shared" si="74"/>
        <v>757</v>
      </c>
      <c r="I774" s="97" t="s">
        <v>54</v>
      </c>
      <c r="J774" s="59" t="str">
        <f t="shared" si="75"/>
        <v>Long</v>
      </c>
      <c r="L774" s="74">
        <f t="shared" si="79"/>
        <v>1</v>
      </c>
      <c r="M774" s="75">
        <f t="shared" si="71"/>
        <v>0</v>
      </c>
      <c r="N774" s="76" t="str">
        <f t="shared" si="76"/>
        <v/>
      </c>
      <c r="O774" s="75"/>
      <c r="P774" s="77">
        <f t="shared" si="72"/>
        <v>1</v>
      </c>
      <c r="Q774" s="78" t="str">
        <f t="shared" si="77"/>
        <v>Stay Long</v>
      </c>
      <c r="R774" s="81">
        <f t="shared" si="73"/>
        <v>-3045</v>
      </c>
      <c r="S774" s="82">
        <f t="shared" si="78"/>
        <v>-133580.96</v>
      </c>
      <c r="T774" s="50"/>
    </row>
    <row r="775" spans="2:20" x14ac:dyDescent="0.25">
      <c r="B775" s="11">
        <f>'Market Data'!B762</f>
        <v>20021220</v>
      </c>
      <c r="C775" s="2">
        <f>'Market Data'!C762</f>
        <v>4298</v>
      </c>
      <c r="D775" s="2">
        <f>'Market Data'!D762</f>
        <v>4342.5</v>
      </c>
      <c r="E775" s="2">
        <f>'Market Data'!E762</f>
        <v>4246</v>
      </c>
      <c r="F775" s="12">
        <f>'Market Data'!F762</f>
        <v>4337</v>
      </c>
      <c r="H775" s="58">
        <f t="shared" si="74"/>
        <v>758</v>
      </c>
      <c r="I775" s="97" t="s">
        <v>54</v>
      </c>
      <c r="J775" s="59" t="str">
        <f t="shared" si="75"/>
        <v>Long</v>
      </c>
      <c r="L775" s="74">
        <f t="shared" si="79"/>
        <v>1</v>
      </c>
      <c r="M775" s="75">
        <f t="shared" si="71"/>
        <v>0</v>
      </c>
      <c r="N775" s="76" t="str">
        <f t="shared" si="76"/>
        <v/>
      </c>
      <c r="O775" s="75"/>
      <c r="P775" s="77">
        <f t="shared" si="72"/>
        <v>1</v>
      </c>
      <c r="Q775" s="78" t="str">
        <f t="shared" si="77"/>
        <v>Stay Long</v>
      </c>
      <c r="R775" s="81">
        <f t="shared" si="73"/>
        <v>2887.5</v>
      </c>
      <c r="S775" s="82">
        <f t="shared" si="78"/>
        <v>-130693.45999999999</v>
      </c>
      <c r="T775" s="50"/>
    </row>
    <row r="776" spans="2:20" x14ac:dyDescent="0.25">
      <c r="B776" s="11">
        <f>'Market Data'!B763</f>
        <v>20021223</v>
      </c>
      <c r="C776" s="2">
        <f>'Market Data'!C763</f>
        <v>4334</v>
      </c>
      <c r="D776" s="2">
        <f>'Market Data'!D763</f>
        <v>4354</v>
      </c>
      <c r="E776" s="2">
        <f>'Market Data'!E763</f>
        <v>4261</v>
      </c>
      <c r="F776" s="12">
        <f>'Market Data'!F763</f>
        <v>4284.5</v>
      </c>
      <c r="H776" s="58">
        <f t="shared" si="74"/>
        <v>759</v>
      </c>
      <c r="I776" s="97" t="s">
        <v>54</v>
      </c>
      <c r="J776" s="59" t="str">
        <f t="shared" si="75"/>
        <v>Long</v>
      </c>
      <c r="L776" s="74">
        <f t="shared" si="79"/>
        <v>1</v>
      </c>
      <c r="M776" s="75">
        <f t="shared" si="71"/>
        <v>0</v>
      </c>
      <c r="N776" s="76" t="str">
        <f t="shared" si="76"/>
        <v/>
      </c>
      <c r="O776" s="75"/>
      <c r="P776" s="77">
        <f t="shared" si="72"/>
        <v>1</v>
      </c>
      <c r="Q776" s="78" t="str">
        <f t="shared" si="77"/>
        <v>Stay Long</v>
      </c>
      <c r="R776" s="81">
        <f t="shared" si="73"/>
        <v>-1837.5</v>
      </c>
      <c r="S776" s="82">
        <f t="shared" si="78"/>
        <v>-132530.96</v>
      </c>
      <c r="T776" s="50"/>
    </row>
    <row r="777" spans="2:20" x14ac:dyDescent="0.25">
      <c r="B777" s="11">
        <f>'Market Data'!B764</f>
        <v>20021227</v>
      </c>
      <c r="C777" s="2">
        <f>'Market Data'!C764</f>
        <v>4273</v>
      </c>
      <c r="D777" s="2">
        <f>'Market Data'!D764</f>
        <v>4286</v>
      </c>
      <c r="E777" s="2">
        <f>'Market Data'!E764</f>
        <v>4139</v>
      </c>
      <c r="F777" s="12">
        <f>'Market Data'!F764</f>
        <v>4143.5</v>
      </c>
      <c r="H777" s="58">
        <f t="shared" si="74"/>
        <v>760</v>
      </c>
      <c r="I777" s="97" t="s">
        <v>54</v>
      </c>
      <c r="J777" s="59" t="str">
        <f t="shared" si="75"/>
        <v>Long</v>
      </c>
      <c r="L777" s="74">
        <f t="shared" si="79"/>
        <v>1</v>
      </c>
      <c r="M777" s="75">
        <f t="shared" si="71"/>
        <v>0</v>
      </c>
      <c r="N777" s="76" t="str">
        <f t="shared" si="76"/>
        <v/>
      </c>
      <c r="O777" s="75"/>
      <c r="P777" s="77">
        <f t="shared" si="72"/>
        <v>1</v>
      </c>
      <c r="Q777" s="78" t="str">
        <f t="shared" si="77"/>
        <v>Stay Long</v>
      </c>
      <c r="R777" s="81">
        <f t="shared" si="73"/>
        <v>-4935</v>
      </c>
      <c r="S777" s="82">
        <f t="shared" si="78"/>
        <v>-137465.96</v>
      </c>
      <c r="T777" s="50"/>
    </row>
    <row r="778" spans="2:20" x14ac:dyDescent="0.25">
      <c r="B778" s="11">
        <f>'Market Data'!B765</f>
        <v>20021230</v>
      </c>
      <c r="C778" s="2">
        <f>'Market Data'!C765</f>
        <v>4149</v>
      </c>
      <c r="D778" s="2">
        <f>'Market Data'!D765</f>
        <v>4200.5</v>
      </c>
      <c r="E778" s="2">
        <f>'Market Data'!E765</f>
        <v>4133</v>
      </c>
      <c r="F778" s="12">
        <f>'Market Data'!F765</f>
        <v>4183.5</v>
      </c>
      <c r="H778" s="58">
        <f t="shared" si="74"/>
        <v>761</v>
      </c>
      <c r="I778" s="97" t="s">
        <v>54</v>
      </c>
      <c r="J778" s="59" t="str">
        <f t="shared" si="75"/>
        <v>Long</v>
      </c>
      <c r="L778" s="74">
        <f t="shared" si="79"/>
        <v>1</v>
      </c>
      <c r="M778" s="75">
        <f t="shared" si="71"/>
        <v>0</v>
      </c>
      <c r="N778" s="76" t="str">
        <f t="shared" si="76"/>
        <v/>
      </c>
      <c r="O778" s="75"/>
      <c r="P778" s="77">
        <f t="shared" si="72"/>
        <v>1</v>
      </c>
      <c r="Q778" s="78" t="str">
        <f t="shared" si="77"/>
        <v>Stay Long</v>
      </c>
      <c r="R778" s="81">
        <f t="shared" si="73"/>
        <v>1400</v>
      </c>
      <c r="S778" s="82">
        <f t="shared" si="78"/>
        <v>-136065.96</v>
      </c>
      <c r="T778" s="50"/>
    </row>
    <row r="779" spans="2:20" x14ac:dyDescent="0.25">
      <c r="B779" s="11">
        <f>'Market Data'!B766</f>
        <v>20030102</v>
      </c>
      <c r="C779" s="2">
        <f>'Market Data'!C766</f>
        <v>4201.5</v>
      </c>
      <c r="D779" s="2">
        <f>'Market Data'!D766</f>
        <v>4379</v>
      </c>
      <c r="E779" s="2">
        <f>'Market Data'!E766</f>
        <v>4197</v>
      </c>
      <c r="F779" s="12">
        <f>'Market Data'!F766</f>
        <v>4378</v>
      </c>
      <c r="H779" s="58">
        <f t="shared" si="74"/>
        <v>762</v>
      </c>
      <c r="I779" s="97" t="s">
        <v>54</v>
      </c>
      <c r="J779" s="59" t="str">
        <f t="shared" si="75"/>
        <v>Long</v>
      </c>
      <c r="L779" s="74">
        <f t="shared" si="79"/>
        <v>1</v>
      </c>
      <c r="M779" s="75">
        <f t="shared" si="71"/>
        <v>0</v>
      </c>
      <c r="N779" s="76" t="str">
        <f t="shared" si="76"/>
        <v/>
      </c>
      <c r="O779" s="75"/>
      <c r="P779" s="77">
        <f t="shared" si="72"/>
        <v>1</v>
      </c>
      <c r="Q779" s="78" t="str">
        <f t="shared" si="77"/>
        <v>Stay Long</v>
      </c>
      <c r="R779" s="81">
        <f t="shared" si="73"/>
        <v>6807.5</v>
      </c>
      <c r="S779" s="82">
        <f t="shared" si="78"/>
        <v>-129258.45999999999</v>
      </c>
      <c r="T779" s="50"/>
    </row>
    <row r="780" spans="2:20" x14ac:dyDescent="0.25">
      <c r="B780" s="11">
        <f>'Market Data'!B767</f>
        <v>20030103</v>
      </c>
      <c r="C780" s="2">
        <f>'Market Data'!C767</f>
        <v>4372</v>
      </c>
      <c r="D780" s="2">
        <f>'Market Data'!D767</f>
        <v>4423</v>
      </c>
      <c r="E780" s="2">
        <f>'Market Data'!E767</f>
        <v>4367</v>
      </c>
      <c r="F780" s="12">
        <f>'Market Data'!F767</f>
        <v>4395</v>
      </c>
      <c r="H780" s="58">
        <f t="shared" si="74"/>
        <v>763</v>
      </c>
      <c r="I780" s="97" t="s">
        <v>54</v>
      </c>
      <c r="J780" s="59" t="str">
        <f t="shared" si="75"/>
        <v>Long</v>
      </c>
      <c r="L780" s="74">
        <f t="shared" si="79"/>
        <v>1</v>
      </c>
      <c r="M780" s="75">
        <f t="shared" si="71"/>
        <v>0</v>
      </c>
      <c r="N780" s="76" t="str">
        <f t="shared" si="76"/>
        <v/>
      </c>
      <c r="O780" s="75"/>
      <c r="P780" s="77">
        <f t="shared" si="72"/>
        <v>1</v>
      </c>
      <c r="Q780" s="78" t="str">
        <f t="shared" si="77"/>
        <v>Stay Long</v>
      </c>
      <c r="R780" s="81">
        <f t="shared" si="73"/>
        <v>595</v>
      </c>
      <c r="S780" s="82">
        <f t="shared" si="78"/>
        <v>-128663.45999999999</v>
      </c>
      <c r="T780" s="50"/>
    </row>
    <row r="781" spans="2:20" x14ac:dyDescent="0.25">
      <c r="B781" s="11">
        <f>'Market Data'!B768</f>
        <v>20030106</v>
      </c>
      <c r="C781" s="2">
        <f>'Market Data'!C768</f>
        <v>4405</v>
      </c>
      <c r="D781" s="2">
        <f>'Market Data'!D768</f>
        <v>4448.5</v>
      </c>
      <c r="E781" s="2">
        <f>'Market Data'!E768</f>
        <v>4329</v>
      </c>
      <c r="F781" s="12">
        <f>'Market Data'!F768</f>
        <v>4442.5</v>
      </c>
      <c r="H781" s="58">
        <f t="shared" si="74"/>
        <v>764</v>
      </c>
      <c r="I781" s="97" t="s">
        <v>54</v>
      </c>
      <c r="J781" s="59" t="str">
        <f t="shared" si="75"/>
        <v>Long</v>
      </c>
      <c r="L781" s="74">
        <f t="shared" si="79"/>
        <v>1</v>
      </c>
      <c r="M781" s="75">
        <f t="shared" si="71"/>
        <v>0</v>
      </c>
      <c r="N781" s="76" t="str">
        <f t="shared" si="76"/>
        <v/>
      </c>
      <c r="O781" s="75"/>
      <c r="P781" s="77">
        <f t="shared" si="72"/>
        <v>1</v>
      </c>
      <c r="Q781" s="78" t="str">
        <f t="shared" si="77"/>
        <v>Stay Long</v>
      </c>
      <c r="R781" s="81">
        <f t="shared" si="73"/>
        <v>1662.5</v>
      </c>
      <c r="S781" s="82">
        <f t="shared" si="78"/>
        <v>-127000.95999999999</v>
      </c>
      <c r="T781" s="50"/>
    </row>
    <row r="782" spans="2:20" x14ac:dyDescent="0.25">
      <c r="B782" s="11">
        <f>'Market Data'!B769</f>
        <v>20030107</v>
      </c>
      <c r="C782" s="2">
        <f>'Market Data'!C769</f>
        <v>4432</v>
      </c>
      <c r="D782" s="2">
        <f>'Market Data'!D769</f>
        <v>4446.5</v>
      </c>
      <c r="E782" s="2">
        <f>'Market Data'!E769</f>
        <v>4365.5</v>
      </c>
      <c r="F782" s="12">
        <f>'Market Data'!F769</f>
        <v>4401</v>
      </c>
      <c r="H782" s="58">
        <f t="shared" si="74"/>
        <v>765</v>
      </c>
      <c r="I782" s="97" t="s">
        <v>54</v>
      </c>
      <c r="J782" s="59" t="str">
        <f t="shared" si="75"/>
        <v>Long</v>
      </c>
      <c r="L782" s="74">
        <f t="shared" si="79"/>
        <v>1</v>
      </c>
      <c r="M782" s="75">
        <f t="shared" si="71"/>
        <v>0</v>
      </c>
      <c r="N782" s="76" t="str">
        <f t="shared" si="76"/>
        <v/>
      </c>
      <c r="O782" s="75"/>
      <c r="P782" s="77">
        <f t="shared" si="72"/>
        <v>1</v>
      </c>
      <c r="Q782" s="78" t="str">
        <f t="shared" si="77"/>
        <v>Stay Long</v>
      </c>
      <c r="R782" s="81">
        <f t="shared" si="73"/>
        <v>-1452.5</v>
      </c>
      <c r="S782" s="82">
        <f t="shared" si="78"/>
        <v>-128453.45999999999</v>
      </c>
      <c r="T782" s="50"/>
    </row>
    <row r="783" spans="2:20" x14ac:dyDescent="0.25">
      <c r="B783" s="11">
        <f>'Market Data'!B770</f>
        <v>20030108</v>
      </c>
      <c r="C783" s="2">
        <f>'Market Data'!C770</f>
        <v>4380</v>
      </c>
      <c r="D783" s="2">
        <f>'Market Data'!D770</f>
        <v>4386.5</v>
      </c>
      <c r="E783" s="2">
        <f>'Market Data'!E770</f>
        <v>4293.5</v>
      </c>
      <c r="F783" s="12">
        <f>'Market Data'!F770</f>
        <v>4312</v>
      </c>
      <c r="H783" s="58">
        <f t="shared" si="74"/>
        <v>766</v>
      </c>
      <c r="I783" s="97" t="s">
        <v>54</v>
      </c>
      <c r="J783" s="59" t="str">
        <f t="shared" si="75"/>
        <v>Long</v>
      </c>
      <c r="L783" s="74">
        <f t="shared" si="79"/>
        <v>1</v>
      </c>
      <c r="M783" s="75">
        <f t="shared" si="71"/>
        <v>0</v>
      </c>
      <c r="N783" s="76" t="str">
        <f t="shared" si="76"/>
        <v/>
      </c>
      <c r="O783" s="75"/>
      <c r="P783" s="77">
        <f t="shared" si="72"/>
        <v>1</v>
      </c>
      <c r="Q783" s="78" t="str">
        <f t="shared" si="77"/>
        <v>Stay Long</v>
      </c>
      <c r="R783" s="81">
        <f t="shared" si="73"/>
        <v>-3115</v>
      </c>
      <c r="S783" s="82">
        <f t="shared" si="78"/>
        <v>-131568.46</v>
      </c>
      <c r="T783" s="50"/>
    </row>
    <row r="784" spans="2:20" x14ac:dyDescent="0.25">
      <c r="B784" s="11">
        <f>'Market Data'!B771</f>
        <v>20030109</v>
      </c>
      <c r="C784" s="2">
        <f>'Market Data'!C771</f>
        <v>4327</v>
      </c>
      <c r="D784" s="2">
        <f>'Market Data'!D771</f>
        <v>4341.5</v>
      </c>
      <c r="E784" s="2">
        <f>'Market Data'!E771</f>
        <v>4226</v>
      </c>
      <c r="F784" s="12">
        <f>'Market Data'!F771</f>
        <v>4316</v>
      </c>
      <c r="H784" s="58">
        <f t="shared" si="74"/>
        <v>767</v>
      </c>
      <c r="I784" s="97" t="s">
        <v>54</v>
      </c>
      <c r="J784" s="59" t="str">
        <f t="shared" si="75"/>
        <v>Long</v>
      </c>
      <c r="L784" s="74">
        <f t="shared" si="79"/>
        <v>1</v>
      </c>
      <c r="M784" s="75">
        <f t="shared" ref="M784:M847" si="80">$L784-P784</f>
        <v>0</v>
      </c>
      <c r="N784" s="76" t="str">
        <f t="shared" si="76"/>
        <v/>
      </c>
      <c r="O784" s="75"/>
      <c r="P784" s="77">
        <f t="shared" si="72"/>
        <v>1</v>
      </c>
      <c r="Q784" s="78" t="str">
        <f t="shared" si="77"/>
        <v>Stay Long</v>
      </c>
      <c r="R784" s="81">
        <f t="shared" si="73"/>
        <v>140</v>
      </c>
      <c r="S784" s="82">
        <f t="shared" si="78"/>
        <v>-131428.46</v>
      </c>
      <c r="T784" s="50"/>
    </row>
    <row r="785" spans="2:20" x14ac:dyDescent="0.25">
      <c r="B785" s="11">
        <f>'Market Data'!B772</f>
        <v>20030110</v>
      </c>
      <c r="C785" s="2">
        <f>'Market Data'!C772</f>
        <v>4341.5</v>
      </c>
      <c r="D785" s="2">
        <f>'Market Data'!D772</f>
        <v>4393</v>
      </c>
      <c r="E785" s="2">
        <f>'Market Data'!E772</f>
        <v>4282.5</v>
      </c>
      <c r="F785" s="12">
        <f>'Market Data'!F772</f>
        <v>4337</v>
      </c>
      <c r="H785" s="58">
        <f t="shared" si="74"/>
        <v>768</v>
      </c>
      <c r="I785" s="97" t="s">
        <v>54</v>
      </c>
      <c r="J785" s="59" t="str">
        <f t="shared" si="75"/>
        <v>Long</v>
      </c>
      <c r="L785" s="74">
        <f t="shared" si="79"/>
        <v>1</v>
      </c>
      <c r="M785" s="75">
        <f t="shared" si="80"/>
        <v>0</v>
      </c>
      <c r="N785" s="76" t="str">
        <f t="shared" si="76"/>
        <v/>
      </c>
      <c r="O785" s="75"/>
      <c r="P785" s="77">
        <f t="shared" ref="P785:P848" si="81">IF($N784="Fill",$L784,$P784)</f>
        <v>1</v>
      </c>
      <c r="Q785" s="78" t="str">
        <f t="shared" si="77"/>
        <v>Stay Long</v>
      </c>
      <c r="R785" s="81">
        <f t="shared" ref="R785:R848" si="82">IF(OR($P784&amp;$L784="01",$P784&amp;$L784="0-1"),(($F785-$C785)*$R$3*$L784)-(ABS($M784)*$R$4),IF(OR($P784&amp;$L784="10",$P784&amp;$L784="-10"),(($C785-$F784)*$R$3*$P784)-(ABS($M784)*$R$4),IF(OR($P784&amp;$L784="1-1",$P784&amp;$L784="-11"),(($C785-$F784)*$R$3*$P784)-(ABS($M784)*$R$4)+(($F785-$C785)*$R$3*$P785),IF(OR($P784&amp;$L784="11",$P784&amp;$L784="-1-1"),(($F785-$F784)*$R$3*$P785),0))))</f>
        <v>735</v>
      </c>
      <c r="S785" s="82">
        <f t="shared" si="78"/>
        <v>-130693.45999999999</v>
      </c>
      <c r="T785" s="50"/>
    </row>
    <row r="786" spans="2:20" x14ac:dyDescent="0.25">
      <c r="B786" s="11">
        <f>'Market Data'!B773</f>
        <v>20030113</v>
      </c>
      <c r="C786" s="2">
        <f>'Market Data'!C773</f>
        <v>4384</v>
      </c>
      <c r="D786" s="2">
        <f>'Market Data'!D773</f>
        <v>4423.5</v>
      </c>
      <c r="E786" s="2">
        <f>'Market Data'!E773</f>
        <v>4346</v>
      </c>
      <c r="F786" s="12">
        <f>'Market Data'!F773</f>
        <v>4368</v>
      </c>
      <c r="H786" s="58">
        <f t="shared" ref="H786:H849" si="83">ROW()-ROW(H$17)</f>
        <v>769</v>
      </c>
      <c r="I786" s="97" t="s">
        <v>54</v>
      </c>
      <c r="J786" s="59" t="str">
        <f t="shared" ref="J786:J849" si="84">$I$4</f>
        <v>Long</v>
      </c>
      <c r="L786" s="74">
        <f t="shared" si="79"/>
        <v>1</v>
      </c>
      <c r="M786" s="75">
        <f t="shared" si="80"/>
        <v>0</v>
      </c>
      <c r="N786" s="76" t="str">
        <f t="shared" ref="N786:N849" si="85">IF(NOT($M786=0),"Fill","")</f>
        <v/>
      </c>
      <c r="O786" s="75"/>
      <c r="P786" s="77">
        <f t="shared" si="81"/>
        <v>1</v>
      </c>
      <c r="Q786" s="78" t="str">
        <f t="shared" ref="Q786:Q849" si="86">IF($P785&amp;$L785="00","Stay Flat",IF($P785&amp;$L785="01","Go Long",IF($P785&amp;$L785="0-1","Go Short",IF($P785&amp;$L785="-10","Exit Short",IF($P785&amp;$L785="-1-1","Stay Short",IF($P785&amp;$L785="-11","Exit Short, Go Long",IF($P785&amp;$L785="10","Exit Long",IF($P785&amp;$L785="1-1","Exit Long, Go Short",IF($P785&amp;$L785="11","Stay Long","")))))))))</f>
        <v>Stay Long</v>
      </c>
      <c r="R786" s="81">
        <f t="shared" si="82"/>
        <v>1085</v>
      </c>
      <c r="S786" s="82">
        <f t="shared" ref="S786:S849" si="87">S785+R786</f>
        <v>-129608.45999999999</v>
      </c>
      <c r="T786" s="50"/>
    </row>
    <row r="787" spans="2:20" x14ac:dyDescent="0.25">
      <c r="B787" s="11">
        <f>'Market Data'!B774</f>
        <v>20030114</v>
      </c>
      <c r="C787" s="2">
        <f>'Market Data'!C774</f>
        <v>4368</v>
      </c>
      <c r="D787" s="2">
        <f>'Market Data'!D774</f>
        <v>4437.5</v>
      </c>
      <c r="E787" s="2">
        <f>'Market Data'!E774</f>
        <v>4351</v>
      </c>
      <c r="F787" s="12">
        <f>'Market Data'!F774</f>
        <v>4417</v>
      </c>
      <c r="H787" s="58">
        <f t="shared" si="83"/>
        <v>770</v>
      </c>
      <c r="I787" s="97" t="s">
        <v>54</v>
      </c>
      <c r="J787" s="59" t="str">
        <f t="shared" si="84"/>
        <v>Long</v>
      </c>
      <c r="L787" s="74">
        <f t="shared" ref="L787:L850" si="88">IF($J787="Short",-1,IF($J787="Long",1,0))</f>
        <v>1</v>
      </c>
      <c r="M787" s="75">
        <f t="shared" si="80"/>
        <v>0</v>
      </c>
      <c r="N787" s="76" t="str">
        <f t="shared" si="85"/>
        <v/>
      </c>
      <c r="O787" s="75"/>
      <c r="P787" s="77">
        <f t="shared" si="81"/>
        <v>1</v>
      </c>
      <c r="Q787" s="78" t="str">
        <f t="shared" si="86"/>
        <v>Stay Long</v>
      </c>
      <c r="R787" s="81">
        <f t="shared" si="82"/>
        <v>1715</v>
      </c>
      <c r="S787" s="82">
        <f t="shared" si="87"/>
        <v>-127893.45999999999</v>
      </c>
      <c r="T787" s="50"/>
    </row>
    <row r="788" spans="2:20" x14ac:dyDescent="0.25">
      <c r="B788" s="11">
        <f>'Market Data'!B775</f>
        <v>20030115</v>
      </c>
      <c r="C788" s="2">
        <f>'Market Data'!C775</f>
        <v>4428</v>
      </c>
      <c r="D788" s="2">
        <f>'Market Data'!D775</f>
        <v>4441.5</v>
      </c>
      <c r="E788" s="2">
        <f>'Market Data'!E775</f>
        <v>4330.5</v>
      </c>
      <c r="F788" s="12">
        <f>'Market Data'!F775</f>
        <v>4334</v>
      </c>
      <c r="H788" s="58">
        <f t="shared" si="83"/>
        <v>771</v>
      </c>
      <c r="I788" s="97" t="s">
        <v>54</v>
      </c>
      <c r="J788" s="59" t="str">
        <f t="shared" si="84"/>
        <v>Long</v>
      </c>
      <c r="L788" s="74">
        <f t="shared" si="88"/>
        <v>1</v>
      </c>
      <c r="M788" s="75">
        <f t="shared" si="80"/>
        <v>0</v>
      </c>
      <c r="N788" s="76" t="str">
        <f t="shared" si="85"/>
        <v/>
      </c>
      <c r="O788" s="75"/>
      <c r="P788" s="77">
        <f t="shared" si="81"/>
        <v>1</v>
      </c>
      <c r="Q788" s="78" t="str">
        <f t="shared" si="86"/>
        <v>Stay Long</v>
      </c>
      <c r="R788" s="81">
        <f t="shared" si="82"/>
        <v>-2905</v>
      </c>
      <c r="S788" s="82">
        <f t="shared" si="87"/>
        <v>-130798.45999999999</v>
      </c>
      <c r="T788" s="50"/>
    </row>
    <row r="789" spans="2:20" x14ac:dyDescent="0.25">
      <c r="B789" s="11">
        <f>'Market Data'!B776</f>
        <v>20030116</v>
      </c>
      <c r="C789" s="2">
        <f>'Market Data'!C776</f>
        <v>4333</v>
      </c>
      <c r="D789" s="2">
        <f>'Market Data'!D776</f>
        <v>4379</v>
      </c>
      <c r="E789" s="2">
        <f>'Market Data'!E776</f>
        <v>4315.5</v>
      </c>
      <c r="F789" s="12">
        <f>'Market Data'!F776</f>
        <v>4344</v>
      </c>
      <c r="H789" s="58">
        <f t="shared" si="83"/>
        <v>772</v>
      </c>
      <c r="I789" s="97" t="s">
        <v>54</v>
      </c>
      <c r="J789" s="59" t="str">
        <f t="shared" si="84"/>
        <v>Long</v>
      </c>
      <c r="L789" s="74">
        <f t="shared" si="88"/>
        <v>1</v>
      </c>
      <c r="M789" s="75">
        <f t="shared" si="80"/>
        <v>0</v>
      </c>
      <c r="N789" s="76" t="str">
        <f t="shared" si="85"/>
        <v/>
      </c>
      <c r="O789" s="75"/>
      <c r="P789" s="77">
        <f t="shared" si="81"/>
        <v>1</v>
      </c>
      <c r="Q789" s="78" t="str">
        <f t="shared" si="86"/>
        <v>Stay Long</v>
      </c>
      <c r="R789" s="81">
        <f t="shared" si="82"/>
        <v>350</v>
      </c>
      <c r="S789" s="82">
        <f t="shared" si="87"/>
        <v>-130448.45999999999</v>
      </c>
      <c r="T789" s="50"/>
    </row>
    <row r="790" spans="2:20" x14ac:dyDescent="0.25">
      <c r="B790" s="11">
        <f>'Market Data'!B777</f>
        <v>20030117</v>
      </c>
      <c r="C790" s="2">
        <f>'Market Data'!C777</f>
        <v>4314</v>
      </c>
      <c r="D790" s="2">
        <f>'Market Data'!D777</f>
        <v>4323</v>
      </c>
      <c r="E790" s="2">
        <f>'Market Data'!E777</f>
        <v>4214</v>
      </c>
      <c r="F790" s="12">
        <f>'Market Data'!F777</f>
        <v>4217</v>
      </c>
      <c r="H790" s="58">
        <f t="shared" si="83"/>
        <v>773</v>
      </c>
      <c r="I790" s="97" t="s">
        <v>54</v>
      </c>
      <c r="J790" s="59" t="str">
        <f t="shared" si="84"/>
        <v>Long</v>
      </c>
      <c r="L790" s="74">
        <f t="shared" si="88"/>
        <v>1</v>
      </c>
      <c r="M790" s="75">
        <f t="shared" si="80"/>
        <v>0</v>
      </c>
      <c r="N790" s="76" t="str">
        <f t="shared" si="85"/>
        <v/>
      </c>
      <c r="O790" s="75"/>
      <c r="P790" s="77">
        <f t="shared" si="81"/>
        <v>1</v>
      </c>
      <c r="Q790" s="78" t="str">
        <f t="shared" si="86"/>
        <v>Stay Long</v>
      </c>
      <c r="R790" s="81">
        <f t="shared" si="82"/>
        <v>-4445</v>
      </c>
      <c r="S790" s="82">
        <f t="shared" si="87"/>
        <v>-134893.46</v>
      </c>
      <c r="T790" s="50"/>
    </row>
    <row r="791" spans="2:20" x14ac:dyDescent="0.25">
      <c r="B791" s="11">
        <f>'Market Data'!B778</f>
        <v>20030120</v>
      </c>
      <c r="C791" s="2">
        <f>'Market Data'!C778</f>
        <v>4239</v>
      </c>
      <c r="D791" s="2">
        <f>'Market Data'!D778</f>
        <v>4261.5</v>
      </c>
      <c r="E791" s="2">
        <f>'Market Data'!E778</f>
        <v>4186</v>
      </c>
      <c r="F791" s="12">
        <f>'Market Data'!F778</f>
        <v>4210.5</v>
      </c>
      <c r="H791" s="58">
        <f t="shared" si="83"/>
        <v>774</v>
      </c>
      <c r="I791" s="97" t="s">
        <v>54</v>
      </c>
      <c r="J791" s="59" t="str">
        <f t="shared" si="84"/>
        <v>Long</v>
      </c>
      <c r="L791" s="74">
        <f t="shared" si="88"/>
        <v>1</v>
      </c>
      <c r="M791" s="75">
        <f t="shared" si="80"/>
        <v>0</v>
      </c>
      <c r="N791" s="76" t="str">
        <f t="shared" si="85"/>
        <v/>
      </c>
      <c r="O791" s="75"/>
      <c r="P791" s="77">
        <f t="shared" si="81"/>
        <v>1</v>
      </c>
      <c r="Q791" s="78" t="str">
        <f t="shared" si="86"/>
        <v>Stay Long</v>
      </c>
      <c r="R791" s="81">
        <f t="shared" si="82"/>
        <v>-227.5</v>
      </c>
      <c r="S791" s="82">
        <f t="shared" si="87"/>
        <v>-135120.95999999999</v>
      </c>
      <c r="T791" s="50"/>
    </row>
    <row r="792" spans="2:20" x14ac:dyDescent="0.25">
      <c r="B792" s="11">
        <f>'Market Data'!B779</f>
        <v>20030121</v>
      </c>
      <c r="C792" s="2">
        <f>'Market Data'!C779</f>
        <v>4230</v>
      </c>
      <c r="D792" s="2">
        <f>'Market Data'!D779</f>
        <v>4250.5</v>
      </c>
      <c r="E792" s="2">
        <f>'Market Data'!E779</f>
        <v>4153</v>
      </c>
      <c r="F792" s="12">
        <f>'Market Data'!F779</f>
        <v>4169</v>
      </c>
      <c r="H792" s="58">
        <f t="shared" si="83"/>
        <v>775</v>
      </c>
      <c r="I792" s="97" t="s">
        <v>54</v>
      </c>
      <c r="J792" s="59" t="str">
        <f t="shared" si="84"/>
        <v>Long</v>
      </c>
      <c r="L792" s="74">
        <f t="shared" si="88"/>
        <v>1</v>
      </c>
      <c r="M792" s="75">
        <f t="shared" si="80"/>
        <v>0</v>
      </c>
      <c r="N792" s="76" t="str">
        <f t="shared" si="85"/>
        <v/>
      </c>
      <c r="O792" s="75"/>
      <c r="P792" s="77">
        <f t="shared" si="81"/>
        <v>1</v>
      </c>
      <c r="Q792" s="78" t="str">
        <f t="shared" si="86"/>
        <v>Stay Long</v>
      </c>
      <c r="R792" s="81">
        <f t="shared" si="82"/>
        <v>-1452.5</v>
      </c>
      <c r="S792" s="82">
        <f t="shared" si="87"/>
        <v>-136573.46</v>
      </c>
      <c r="T792" s="50"/>
    </row>
    <row r="793" spans="2:20" x14ac:dyDescent="0.25">
      <c r="B793" s="11">
        <f>'Market Data'!B780</f>
        <v>20030122</v>
      </c>
      <c r="C793" s="2">
        <f>'Market Data'!C780</f>
        <v>4159</v>
      </c>
      <c r="D793" s="2">
        <f>'Market Data'!D780</f>
        <v>4192</v>
      </c>
      <c r="E793" s="2">
        <f>'Market Data'!E780</f>
        <v>4056</v>
      </c>
      <c r="F793" s="12">
        <f>'Market Data'!F780</f>
        <v>4090</v>
      </c>
      <c r="H793" s="58">
        <f t="shared" si="83"/>
        <v>776</v>
      </c>
      <c r="I793" s="97" t="s">
        <v>54</v>
      </c>
      <c r="J793" s="59" t="str">
        <f t="shared" si="84"/>
        <v>Long</v>
      </c>
      <c r="L793" s="74">
        <f t="shared" si="88"/>
        <v>1</v>
      </c>
      <c r="M793" s="75">
        <f t="shared" si="80"/>
        <v>0</v>
      </c>
      <c r="N793" s="76" t="str">
        <f t="shared" si="85"/>
        <v/>
      </c>
      <c r="O793" s="75"/>
      <c r="P793" s="77">
        <f t="shared" si="81"/>
        <v>1</v>
      </c>
      <c r="Q793" s="78" t="str">
        <f t="shared" si="86"/>
        <v>Stay Long</v>
      </c>
      <c r="R793" s="81">
        <f t="shared" si="82"/>
        <v>-2765</v>
      </c>
      <c r="S793" s="82">
        <f t="shared" si="87"/>
        <v>-139338.46</v>
      </c>
      <c r="T793" s="50"/>
    </row>
    <row r="794" spans="2:20" x14ac:dyDescent="0.25">
      <c r="B794" s="11">
        <f>'Market Data'!B781</f>
        <v>20030123</v>
      </c>
      <c r="C794" s="2">
        <f>'Market Data'!C781</f>
        <v>4139</v>
      </c>
      <c r="D794" s="2">
        <f>'Market Data'!D781</f>
        <v>4155</v>
      </c>
      <c r="E794" s="2">
        <f>'Market Data'!E781</f>
        <v>4064.5</v>
      </c>
      <c r="F794" s="12">
        <f>'Market Data'!F781</f>
        <v>4104</v>
      </c>
      <c r="H794" s="58">
        <f t="shared" si="83"/>
        <v>777</v>
      </c>
      <c r="I794" s="97" t="s">
        <v>54</v>
      </c>
      <c r="J794" s="59" t="str">
        <f t="shared" si="84"/>
        <v>Long</v>
      </c>
      <c r="L794" s="74">
        <f t="shared" si="88"/>
        <v>1</v>
      </c>
      <c r="M794" s="75">
        <f t="shared" si="80"/>
        <v>0</v>
      </c>
      <c r="N794" s="76" t="str">
        <f t="shared" si="85"/>
        <v/>
      </c>
      <c r="O794" s="75"/>
      <c r="P794" s="77">
        <f t="shared" si="81"/>
        <v>1</v>
      </c>
      <c r="Q794" s="78" t="str">
        <f t="shared" si="86"/>
        <v>Stay Long</v>
      </c>
      <c r="R794" s="81">
        <f t="shared" si="82"/>
        <v>490</v>
      </c>
      <c r="S794" s="82">
        <f t="shared" si="87"/>
        <v>-138848.46</v>
      </c>
      <c r="T794" s="50"/>
    </row>
    <row r="795" spans="2:20" x14ac:dyDescent="0.25">
      <c r="B795" s="11">
        <f>'Market Data'!B782</f>
        <v>20030124</v>
      </c>
      <c r="C795" s="2">
        <f>'Market Data'!C782</f>
        <v>4084</v>
      </c>
      <c r="D795" s="2">
        <f>'Market Data'!D782</f>
        <v>4118.5</v>
      </c>
      <c r="E795" s="2">
        <f>'Market Data'!E782</f>
        <v>4003</v>
      </c>
      <c r="F795" s="12">
        <f>'Market Data'!F782</f>
        <v>4009.5</v>
      </c>
      <c r="H795" s="58">
        <f t="shared" si="83"/>
        <v>778</v>
      </c>
      <c r="I795" s="97" t="s">
        <v>54</v>
      </c>
      <c r="J795" s="59" t="str">
        <f t="shared" si="84"/>
        <v>Long</v>
      </c>
      <c r="L795" s="74">
        <f t="shared" si="88"/>
        <v>1</v>
      </c>
      <c r="M795" s="75">
        <f t="shared" si="80"/>
        <v>0</v>
      </c>
      <c r="N795" s="76" t="str">
        <f t="shared" si="85"/>
        <v/>
      </c>
      <c r="O795" s="75"/>
      <c r="P795" s="77">
        <f t="shared" si="81"/>
        <v>1</v>
      </c>
      <c r="Q795" s="78" t="str">
        <f t="shared" si="86"/>
        <v>Stay Long</v>
      </c>
      <c r="R795" s="81">
        <f t="shared" si="82"/>
        <v>-3307.5</v>
      </c>
      <c r="S795" s="82">
        <f t="shared" si="87"/>
        <v>-142155.96</v>
      </c>
      <c r="T795" s="50"/>
    </row>
    <row r="796" spans="2:20" x14ac:dyDescent="0.25">
      <c r="B796" s="11">
        <f>'Market Data'!B783</f>
        <v>20030127</v>
      </c>
      <c r="C796" s="2">
        <f>'Market Data'!C783</f>
        <v>4015</v>
      </c>
      <c r="D796" s="2">
        <f>'Market Data'!D783</f>
        <v>4021</v>
      </c>
      <c r="E796" s="2">
        <f>'Market Data'!E783</f>
        <v>3902</v>
      </c>
      <c r="F796" s="12">
        <f>'Market Data'!F783</f>
        <v>3932.5</v>
      </c>
      <c r="H796" s="58">
        <f t="shared" si="83"/>
        <v>779</v>
      </c>
      <c r="I796" s="97" t="s">
        <v>54</v>
      </c>
      <c r="J796" s="59" t="str">
        <f t="shared" si="84"/>
        <v>Long</v>
      </c>
      <c r="L796" s="74">
        <f t="shared" si="88"/>
        <v>1</v>
      </c>
      <c r="M796" s="75">
        <f t="shared" si="80"/>
        <v>0</v>
      </c>
      <c r="N796" s="76" t="str">
        <f t="shared" si="85"/>
        <v/>
      </c>
      <c r="O796" s="75"/>
      <c r="P796" s="77">
        <f t="shared" si="81"/>
        <v>1</v>
      </c>
      <c r="Q796" s="78" t="str">
        <f t="shared" si="86"/>
        <v>Stay Long</v>
      </c>
      <c r="R796" s="81">
        <f t="shared" si="82"/>
        <v>-2695</v>
      </c>
      <c r="S796" s="82">
        <f t="shared" si="87"/>
        <v>-144850.96</v>
      </c>
      <c r="T796" s="50"/>
    </row>
    <row r="797" spans="2:20" x14ac:dyDescent="0.25">
      <c r="B797" s="11">
        <f>'Market Data'!B784</f>
        <v>20030128</v>
      </c>
      <c r="C797" s="2">
        <f>'Market Data'!C784</f>
        <v>3973.5</v>
      </c>
      <c r="D797" s="2">
        <f>'Market Data'!D784</f>
        <v>3996.5</v>
      </c>
      <c r="E797" s="2">
        <f>'Market Data'!E784</f>
        <v>3904</v>
      </c>
      <c r="F797" s="12">
        <f>'Market Data'!F784</f>
        <v>3968.5</v>
      </c>
      <c r="H797" s="58">
        <f t="shared" si="83"/>
        <v>780</v>
      </c>
      <c r="I797" s="97" t="s">
        <v>54</v>
      </c>
      <c r="J797" s="59" t="str">
        <f t="shared" si="84"/>
        <v>Long</v>
      </c>
      <c r="L797" s="74">
        <f t="shared" si="88"/>
        <v>1</v>
      </c>
      <c r="M797" s="75">
        <f t="shared" si="80"/>
        <v>0</v>
      </c>
      <c r="N797" s="76" t="str">
        <f t="shared" si="85"/>
        <v/>
      </c>
      <c r="O797" s="75"/>
      <c r="P797" s="77">
        <f t="shared" si="81"/>
        <v>1</v>
      </c>
      <c r="Q797" s="78" t="str">
        <f t="shared" si="86"/>
        <v>Stay Long</v>
      </c>
      <c r="R797" s="81">
        <f t="shared" si="82"/>
        <v>1260</v>
      </c>
      <c r="S797" s="82">
        <f t="shared" si="87"/>
        <v>-143590.96</v>
      </c>
      <c r="T797" s="50"/>
    </row>
    <row r="798" spans="2:20" x14ac:dyDescent="0.25">
      <c r="B798" s="11">
        <f>'Market Data'!B785</f>
        <v>20030129</v>
      </c>
      <c r="C798" s="2">
        <f>'Market Data'!C785</f>
        <v>3928</v>
      </c>
      <c r="D798" s="2">
        <f>'Market Data'!D785</f>
        <v>4036</v>
      </c>
      <c r="E798" s="2">
        <f>'Market Data'!E785</f>
        <v>3851.5</v>
      </c>
      <c r="F798" s="12">
        <f>'Market Data'!F785</f>
        <v>4010</v>
      </c>
      <c r="H798" s="58">
        <f t="shared" si="83"/>
        <v>781</v>
      </c>
      <c r="I798" s="97" t="s">
        <v>54</v>
      </c>
      <c r="J798" s="59" t="str">
        <f t="shared" si="84"/>
        <v>Long</v>
      </c>
      <c r="L798" s="74">
        <f t="shared" si="88"/>
        <v>1</v>
      </c>
      <c r="M798" s="75">
        <f t="shared" si="80"/>
        <v>0</v>
      </c>
      <c r="N798" s="76" t="str">
        <f t="shared" si="85"/>
        <v/>
      </c>
      <c r="O798" s="75"/>
      <c r="P798" s="77">
        <f t="shared" si="81"/>
        <v>1</v>
      </c>
      <c r="Q798" s="78" t="str">
        <f t="shared" si="86"/>
        <v>Stay Long</v>
      </c>
      <c r="R798" s="81">
        <f t="shared" si="82"/>
        <v>1452.5</v>
      </c>
      <c r="S798" s="82">
        <f t="shared" si="87"/>
        <v>-142138.46</v>
      </c>
      <c r="T798" s="50"/>
    </row>
    <row r="799" spans="2:20" x14ac:dyDescent="0.25">
      <c r="B799" s="11">
        <f>'Market Data'!B786</f>
        <v>20030130</v>
      </c>
      <c r="C799" s="2">
        <f>'Market Data'!C786</f>
        <v>3999</v>
      </c>
      <c r="D799" s="2">
        <f>'Market Data'!D786</f>
        <v>4033</v>
      </c>
      <c r="E799" s="2">
        <f>'Market Data'!E786</f>
        <v>3950</v>
      </c>
      <c r="F799" s="12">
        <f>'Market Data'!F786</f>
        <v>3956.5</v>
      </c>
      <c r="H799" s="58">
        <f t="shared" si="83"/>
        <v>782</v>
      </c>
      <c r="I799" s="97" t="s">
        <v>54</v>
      </c>
      <c r="J799" s="59" t="str">
        <f t="shared" si="84"/>
        <v>Long</v>
      </c>
      <c r="L799" s="74">
        <f t="shared" si="88"/>
        <v>1</v>
      </c>
      <c r="M799" s="75">
        <f t="shared" si="80"/>
        <v>0</v>
      </c>
      <c r="N799" s="76" t="str">
        <f t="shared" si="85"/>
        <v/>
      </c>
      <c r="O799" s="75"/>
      <c r="P799" s="77">
        <f t="shared" si="81"/>
        <v>1</v>
      </c>
      <c r="Q799" s="78" t="str">
        <f t="shared" si="86"/>
        <v>Stay Long</v>
      </c>
      <c r="R799" s="81">
        <f t="shared" si="82"/>
        <v>-1872.5</v>
      </c>
      <c r="S799" s="82">
        <f t="shared" si="87"/>
        <v>-144010.96</v>
      </c>
      <c r="T799" s="50"/>
    </row>
    <row r="800" spans="2:20" x14ac:dyDescent="0.25">
      <c r="B800" s="11">
        <f>'Market Data'!B787</f>
        <v>20030131</v>
      </c>
      <c r="C800" s="2">
        <f>'Market Data'!C787</f>
        <v>3917</v>
      </c>
      <c r="D800" s="2">
        <f>'Market Data'!D787</f>
        <v>4042.5</v>
      </c>
      <c r="E800" s="2">
        <f>'Market Data'!E787</f>
        <v>3909</v>
      </c>
      <c r="F800" s="12">
        <f>'Market Data'!F787</f>
        <v>4038.5</v>
      </c>
      <c r="H800" s="58">
        <f t="shared" si="83"/>
        <v>783</v>
      </c>
      <c r="I800" s="97" t="s">
        <v>54</v>
      </c>
      <c r="J800" s="59" t="str">
        <f t="shared" si="84"/>
        <v>Long</v>
      </c>
      <c r="L800" s="74">
        <f t="shared" si="88"/>
        <v>1</v>
      </c>
      <c r="M800" s="75">
        <f t="shared" si="80"/>
        <v>0</v>
      </c>
      <c r="N800" s="76" t="str">
        <f t="shared" si="85"/>
        <v/>
      </c>
      <c r="O800" s="75"/>
      <c r="P800" s="77">
        <f t="shared" si="81"/>
        <v>1</v>
      </c>
      <c r="Q800" s="78" t="str">
        <f t="shared" si="86"/>
        <v>Stay Long</v>
      </c>
      <c r="R800" s="81">
        <f t="shared" si="82"/>
        <v>2870</v>
      </c>
      <c r="S800" s="82">
        <f t="shared" si="87"/>
        <v>-141140.96</v>
      </c>
      <c r="T800" s="50"/>
    </row>
    <row r="801" spans="2:20" x14ac:dyDescent="0.25">
      <c r="B801" s="11">
        <f>'Market Data'!B788</f>
        <v>20030203</v>
      </c>
      <c r="C801" s="2">
        <f>'Market Data'!C788</f>
        <v>4054</v>
      </c>
      <c r="D801" s="2">
        <f>'Market Data'!D788</f>
        <v>4096</v>
      </c>
      <c r="E801" s="2">
        <f>'Market Data'!E788</f>
        <v>4021</v>
      </c>
      <c r="F801" s="12">
        <f>'Market Data'!F788</f>
        <v>4044</v>
      </c>
      <c r="H801" s="58">
        <f t="shared" si="83"/>
        <v>784</v>
      </c>
      <c r="I801" s="97" t="s">
        <v>54</v>
      </c>
      <c r="J801" s="59" t="str">
        <f t="shared" si="84"/>
        <v>Long</v>
      </c>
      <c r="L801" s="74">
        <f t="shared" si="88"/>
        <v>1</v>
      </c>
      <c r="M801" s="75">
        <f t="shared" si="80"/>
        <v>0</v>
      </c>
      <c r="N801" s="76" t="str">
        <f t="shared" si="85"/>
        <v/>
      </c>
      <c r="O801" s="75"/>
      <c r="P801" s="77">
        <f t="shared" si="81"/>
        <v>1</v>
      </c>
      <c r="Q801" s="78" t="str">
        <f t="shared" si="86"/>
        <v>Stay Long</v>
      </c>
      <c r="R801" s="81">
        <f t="shared" si="82"/>
        <v>192.5</v>
      </c>
      <c r="S801" s="82">
        <f t="shared" si="87"/>
        <v>-140948.46</v>
      </c>
      <c r="T801" s="50"/>
    </row>
    <row r="802" spans="2:20" x14ac:dyDescent="0.25">
      <c r="B802" s="11">
        <f>'Market Data'!B789</f>
        <v>20030204</v>
      </c>
      <c r="C802" s="2">
        <f>'Market Data'!C789</f>
        <v>4011</v>
      </c>
      <c r="D802" s="2">
        <f>'Market Data'!D789</f>
        <v>4017.5</v>
      </c>
      <c r="E802" s="2">
        <f>'Market Data'!E789</f>
        <v>3904</v>
      </c>
      <c r="F802" s="12">
        <f>'Market Data'!F789</f>
        <v>3914.5</v>
      </c>
      <c r="H802" s="58">
        <f t="shared" si="83"/>
        <v>785</v>
      </c>
      <c r="I802" s="97" t="s">
        <v>54</v>
      </c>
      <c r="J802" s="59" t="str">
        <f t="shared" si="84"/>
        <v>Long</v>
      </c>
      <c r="L802" s="74">
        <f t="shared" si="88"/>
        <v>1</v>
      </c>
      <c r="M802" s="75">
        <f t="shared" si="80"/>
        <v>0</v>
      </c>
      <c r="N802" s="76" t="str">
        <f t="shared" si="85"/>
        <v/>
      </c>
      <c r="O802" s="75"/>
      <c r="P802" s="77">
        <f t="shared" si="81"/>
        <v>1</v>
      </c>
      <c r="Q802" s="78" t="str">
        <f t="shared" si="86"/>
        <v>Stay Long</v>
      </c>
      <c r="R802" s="81">
        <f t="shared" si="82"/>
        <v>-4532.5</v>
      </c>
      <c r="S802" s="82">
        <f t="shared" si="87"/>
        <v>-145480.95999999999</v>
      </c>
      <c r="T802" s="50"/>
    </row>
    <row r="803" spans="2:20" x14ac:dyDescent="0.25">
      <c r="B803" s="11">
        <f>'Market Data'!B790</f>
        <v>20030205</v>
      </c>
      <c r="C803" s="2">
        <f>'Market Data'!C790</f>
        <v>3919</v>
      </c>
      <c r="D803" s="2">
        <f>'Market Data'!D790</f>
        <v>4029.5</v>
      </c>
      <c r="E803" s="2">
        <f>'Market Data'!E790</f>
        <v>3870</v>
      </c>
      <c r="F803" s="12">
        <f>'Market Data'!F790</f>
        <v>4024</v>
      </c>
      <c r="H803" s="58">
        <f t="shared" si="83"/>
        <v>786</v>
      </c>
      <c r="I803" s="97" t="s">
        <v>54</v>
      </c>
      <c r="J803" s="59" t="str">
        <f t="shared" si="84"/>
        <v>Long</v>
      </c>
      <c r="L803" s="74">
        <f t="shared" si="88"/>
        <v>1</v>
      </c>
      <c r="M803" s="75">
        <f t="shared" si="80"/>
        <v>0</v>
      </c>
      <c r="N803" s="76" t="str">
        <f t="shared" si="85"/>
        <v/>
      </c>
      <c r="O803" s="75"/>
      <c r="P803" s="77">
        <f t="shared" si="81"/>
        <v>1</v>
      </c>
      <c r="Q803" s="78" t="str">
        <f t="shared" si="86"/>
        <v>Stay Long</v>
      </c>
      <c r="R803" s="81">
        <f t="shared" si="82"/>
        <v>3832.5</v>
      </c>
      <c r="S803" s="82">
        <f t="shared" si="87"/>
        <v>-141648.46</v>
      </c>
      <c r="T803" s="50"/>
    </row>
    <row r="804" spans="2:20" x14ac:dyDescent="0.25">
      <c r="B804" s="11">
        <f>'Market Data'!B791</f>
        <v>20030206</v>
      </c>
      <c r="C804" s="2">
        <f>'Market Data'!C791</f>
        <v>3960.5</v>
      </c>
      <c r="D804" s="2">
        <f>'Market Data'!D791</f>
        <v>4009</v>
      </c>
      <c r="E804" s="2">
        <f>'Market Data'!E791</f>
        <v>3904</v>
      </c>
      <c r="F804" s="12">
        <f>'Market Data'!F791</f>
        <v>3917</v>
      </c>
      <c r="H804" s="58">
        <f t="shared" si="83"/>
        <v>787</v>
      </c>
      <c r="I804" s="97" t="s">
        <v>54</v>
      </c>
      <c r="J804" s="59" t="str">
        <f t="shared" si="84"/>
        <v>Long</v>
      </c>
      <c r="L804" s="74">
        <f t="shared" si="88"/>
        <v>1</v>
      </c>
      <c r="M804" s="75">
        <f t="shared" si="80"/>
        <v>0</v>
      </c>
      <c r="N804" s="76" t="str">
        <f t="shared" si="85"/>
        <v/>
      </c>
      <c r="O804" s="75"/>
      <c r="P804" s="77">
        <f t="shared" si="81"/>
        <v>1</v>
      </c>
      <c r="Q804" s="78" t="str">
        <f t="shared" si="86"/>
        <v>Stay Long</v>
      </c>
      <c r="R804" s="81">
        <f t="shared" si="82"/>
        <v>-3745</v>
      </c>
      <c r="S804" s="82">
        <f t="shared" si="87"/>
        <v>-145393.46</v>
      </c>
      <c r="T804" s="50"/>
    </row>
    <row r="805" spans="2:20" x14ac:dyDescent="0.25">
      <c r="B805" s="11">
        <f>'Market Data'!B792</f>
        <v>20030207</v>
      </c>
      <c r="C805" s="2">
        <f>'Market Data'!C792</f>
        <v>3934</v>
      </c>
      <c r="D805" s="2">
        <f>'Market Data'!D792</f>
        <v>3957.5</v>
      </c>
      <c r="E805" s="2">
        <f>'Market Data'!E792</f>
        <v>3846</v>
      </c>
      <c r="F805" s="12">
        <f>'Market Data'!F792</f>
        <v>3849</v>
      </c>
      <c r="H805" s="58">
        <f t="shared" si="83"/>
        <v>788</v>
      </c>
      <c r="I805" s="97" t="s">
        <v>54</v>
      </c>
      <c r="J805" s="59" t="str">
        <f t="shared" si="84"/>
        <v>Long</v>
      </c>
      <c r="L805" s="74">
        <f t="shared" si="88"/>
        <v>1</v>
      </c>
      <c r="M805" s="75">
        <f t="shared" si="80"/>
        <v>0</v>
      </c>
      <c r="N805" s="76" t="str">
        <f t="shared" si="85"/>
        <v/>
      </c>
      <c r="O805" s="75"/>
      <c r="P805" s="77">
        <f t="shared" si="81"/>
        <v>1</v>
      </c>
      <c r="Q805" s="78" t="str">
        <f t="shared" si="86"/>
        <v>Stay Long</v>
      </c>
      <c r="R805" s="81">
        <f t="shared" si="82"/>
        <v>-2380</v>
      </c>
      <c r="S805" s="82">
        <f t="shared" si="87"/>
        <v>-147773.46</v>
      </c>
      <c r="T805" s="50"/>
    </row>
    <row r="806" spans="2:20" x14ac:dyDescent="0.25">
      <c r="B806" s="11">
        <f>'Market Data'!B793</f>
        <v>20030210</v>
      </c>
      <c r="C806" s="2">
        <f>'Market Data'!C793</f>
        <v>3868</v>
      </c>
      <c r="D806" s="2">
        <f>'Market Data'!D793</f>
        <v>3881.5</v>
      </c>
      <c r="E806" s="2">
        <f>'Market Data'!E793</f>
        <v>3814.5</v>
      </c>
      <c r="F806" s="12">
        <f>'Market Data'!F793</f>
        <v>3858</v>
      </c>
      <c r="H806" s="58">
        <f t="shared" si="83"/>
        <v>789</v>
      </c>
      <c r="I806" s="97" t="s">
        <v>54</v>
      </c>
      <c r="J806" s="59" t="str">
        <f t="shared" si="84"/>
        <v>Long</v>
      </c>
      <c r="L806" s="74">
        <f t="shared" si="88"/>
        <v>1</v>
      </c>
      <c r="M806" s="75">
        <f t="shared" si="80"/>
        <v>0</v>
      </c>
      <c r="N806" s="76" t="str">
        <f t="shared" si="85"/>
        <v/>
      </c>
      <c r="O806" s="75"/>
      <c r="P806" s="77">
        <f t="shared" si="81"/>
        <v>1</v>
      </c>
      <c r="Q806" s="78" t="str">
        <f t="shared" si="86"/>
        <v>Stay Long</v>
      </c>
      <c r="R806" s="81">
        <f t="shared" si="82"/>
        <v>315</v>
      </c>
      <c r="S806" s="82">
        <f t="shared" si="87"/>
        <v>-147458.46</v>
      </c>
      <c r="T806" s="50"/>
    </row>
    <row r="807" spans="2:20" x14ac:dyDescent="0.25">
      <c r="B807" s="11">
        <f>'Market Data'!B794</f>
        <v>20030211</v>
      </c>
      <c r="C807" s="2">
        <f>'Market Data'!C794</f>
        <v>3893.5</v>
      </c>
      <c r="D807" s="2">
        <f>'Market Data'!D794</f>
        <v>3953</v>
      </c>
      <c r="E807" s="2">
        <f>'Market Data'!E794</f>
        <v>3870</v>
      </c>
      <c r="F807" s="12">
        <f>'Market Data'!F794</f>
        <v>3908</v>
      </c>
      <c r="H807" s="58">
        <f t="shared" si="83"/>
        <v>790</v>
      </c>
      <c r="I807" s="97" t="s">
        <v>54</v>
      </c>
      <c r="J807" s="59" t="str">
        <f t="shared" si="84"/>
        <v>Long</v>
      </c>
      <c r="L807" s="74">
        <f t="shared" si="88"/>
        <v>1</v>
      </c>
      <c r="M807" s="75">
        <f t="shared" si="80"/>
        <v>0</v>
      </c>
      <c r="N807" s="76" t="str">
        <f t="shared" si="85"/>
        <v/>
      </c>
      <c r="O807" s="75"/>
      <c r="P807" s="77">
        <f t="shared" si="81"/>
        <v>1</v>
      </c>
      <c r="Q807" s="78" t="str">
        <f t="shared" si="86"/>
        <v>Stay Long</v>
      </c>
      <c r="R807" s="81">
        <f t="shared" si="82"/>
        <v>1750</v>
      </c>
      <c r="S807" s="82">
        <f t="shared" si="87"/>
        <v>-145708.46</v>
      </c>
      <c r="T807" s="50"/>
    </row>
    <row r="808" spans="2:20" x14ac:dyDescent="0.25">
      <c r="B808" s="11">
        <f>'Market Data'!B795</f>
        <v>20030212</v>
      </c>
      <c r="C808" s="2">
        <f>'Market Data'!C795</f>
        <v>3881</v>
      </c>
      <c r="D808" s="2">
        <f>'Market Data'!D795</f>
        <v>3906</v>
      </c>
      <c r="E808" s="2">
        <f>'Market Data'!E795</f>
        <v>3850</v>
      </c>
      <c r="F808" s="12">
        <f>'Market Data'!F795</f>
        <v>3871</v>
      </c>
      <c r="H808" s="58">
        <f t="shared" si="83"/>
        <v>791</v>
      </c>
      <c r="I808" s="97" t="s">
        <v>54</v>
      </c>
      <c r="J808" s="59" t="str">
        <f t="shared" si="84"/>
        <v>Long</v>
      </c>
      <c r="L808" s="74">
        <f t="shared" si="88"/>
        <v>1</v>
      </c>
      <c r="M808" s="75">
        <f t="shared" si="80"/>
        <v>0</v>
      </c>
      <c r="N808" s="76" t="str">
        <f t="shared" si="85"/>
        <v/>
      </c>
      <c r="O808" s="75"/>
      <c r="P808" s="77">
        <f t="shared" si="81"/>
        <v>1</v>
      </c>
      <c r="Q808" s="78" t="str">
        <f t="shared" si="86"/>
        <v>Stay Long</v>
      </c>
      <c r="R808" s="81">
        <f t="shared" si="82"/>
        <v>-1295</v>
      </c>
      <c r="S808" s="82">
        <f t="shared" si="87"/>
        <v>-147003.46</v>
      </c>
      <c r="T808" s="50"/>
    </row>
    <row r="809" spans="2:20" x14ac:dyDescent="0.25">
      <c r="B809" s="11">
        <f>'Market Data'!B796</f>
        <v>20030213</v>
      </c>
      <c r="C809" s="2">
        <f>'Market Data'!C796</f>
        <v>3826</v>
      </c>
      <c r="D809" s="2">
        <f>'Market Data'!D796</f>
        <v>3886</v>
      </c>
      <c r="E809" s="2">
        <f>'Market Data'!E796</f>
        <v>3819</v>
      </c>
      <c r="F809" s="12">
        <f>'Market Data'!F796</f>
        <v>3842</v>
      </c>
      <c r="H809" s="58">
        <f t="shared" si="83"/>
        <v>792</v>
      </c>
      <c r="I809" s="97" t="s">
        <v>54</v>
      </c>
      <c r="J809" s="59" t="str">
        <f t="shared" si="84"/>
        <v>Long</v>
      </c>
      <c r="L809" s="74">
        <f t="shared" si="88"/>
        <v>1</v>
      </c>
      <c r="M809" s="75">
        <f t="shared" si="80"/>
        <v>0</v>
      </c>
      <c r="N809" s="76" t="str">
        <f t="shared" si="85"/>
        <v/>
      </c>
      <c r="O809" s="75"/>
      <c r="P809" s="77">
        <f t="shared" si="81"/>
        <v>1</v>
      </c>
      <c r="Q809" s="78" t="str">
        <f t="shared" si="86"/>
        <v>Stay Long</v>
      </c>
      <c r="R809" s="81">
        <f t="shared" si="82"/>
        <v>-1015</v>
      </c>
      <c r="S809" s="82">
        <f t="shared" si="87"/>
        <v>-148018.46</v>
      </c>
      <c r="T809" s="50"/>
    </row>
    <row r="810" spans="2:20" x14ac:dyDescent="0.25">
      <c r="B810" s="11">
        <f>'Market Data'!B797</f>
        <v>20030214</v>
      </c>
      <c r="C810" s="2">
        <f>'Market Data'!C797</f>
        <v>3874</v>
      </c>
      <c r="D810" s="2">
        <f>'Market Data'!D797</f>
        <v>4004</v>
      </c>
      <c r="E810" s="2">
        <f>'Market Data'!E797</f>
        <v>3864</v>
      </c>
      <c r="F810" s="12">
        <f>'Market Data'!F797</f>
        <v>3950.5</v>
      </c>
      <c r="H810" s="58">
        <f t="shared" si="83"/>
        <v>793</v>
      </c>
      <c r="I810" s="97" t="s">
        <v>54</v>
      </c>
      <c r="J810" s="59" t="str">
        <f t="shared" si="84"/>
        <v>Long</v>
      </c>
      <c r="L810" s="74">
        <f t="shared" si="88"/>
        <v>1</v>
      </c>
      <c r="M810" s="75">
        <f t="shared" si="80"/>
        <v>0</v>
      </c>
      <c r="N810" s="76" t="str">
        <f t="shared" si="85"/>
        <v/>
      </c>
      <c r="O810" s="75"/>
      <c r="P810" s="77">
        <f t="shared" si="81"/>
        <v>1</v>
      </c>
      <c r="Q810" s="78" t="str">
        <f t="shared" si="86"/>
        <v>Stay Long</v>
      </c>
      <c r="R810" s="81">
        <f t="shared" si="82"/>
        <v>3797.5</v>
      </c>
      <c r="S810" s="82">
        <f t="shared" si="87"/>
        <v>-144220.96</v>
      </c>
      <c r="T810" s="50"/>
    </row>
    <row r="811" spans="2:20" x14ac:dyDescent="0.25">
      <c r="B811" s="11">
        <f>'Market Data'!B798</f>
        <v>20030217</v>
      </c>
      <c r="C811" s="2">
        <f>'Market Data'!C798</f>
        <v>3999</v>
      </c>
      <c r="D811" s="2">
        <f>'Market Data'!D798</f>
        <v>4011</v>
      </c>
      <c r="E811" s="2">
        <f>'Market Data'!E798</f>
        <v>3964</v>
      </c>
      <c r="F811" s="12">
        <f>'Market Data'!F798</f>
        <v>3990.5</v>
      </c>
      <c r="H811" s="58">
        <f t="shared" si="83"/>
        <v>794</v>
      </c>
      <c r="I811" s="97" t="s">
        <v>54</v>
      </c>
      <c r="J811" s="59" t="str">
        <f t="shared" si="84"/>
        <v>Long</v>
      </c>
      <c r="L811" s="74">
        <f t="shared" si="88"/>
        <v>1</v>
      </c>
      <c r="M811" s="75">
        <f t="shared" si="80"/>
        <v>0</v>
      </c>
      <c r="N811" s="76" t="str">
        <f t="shared" si="85"/>
        <v/>
      </c>
      <c r="O811" s="75"/>
      <c r="P811" s="77">
        <f t="shared" si="81"/>
        <v>1</v>
      </c>
      <c r="Q811" s="78" t="str">
        <f t="shared" si="86"/>
        <v>Stay Long</v>
      </c>
      <c r="R811" s="81">
        <f t="shared" si="82"/>
        <v>1400</v>
      </c>
      <c r="S811" s="82">
        <f t="shared" si="87"/>
        <v>-142820.96</v>
      </c>
      <c r="T811" s="50"/>
    </row>
    <row r="812" spans="2:20" x14ac:dyDescent="0.25">
      <c r="B812" s="11">
        <f>'Market Data'!B799</f>
        <v>20030218</v>
      </c>
      <c r="C812" s="2">
        <f>'Market Data'!C799</f>
        <v>3977</v>
      </c>
      <c r="D812" s="2">
        <f>'Market Data'!D799</f>
        <v>4038.5</v>
      </c>
      <c r="E812" s="2">
        <f>'Market Data'!E799</f>
        <v>3958.5</v>
      </c>
      <c r="F812" s="12">
        <f>'Market Data'!F799</f>
        <v>4010.5</v>
      </c>
      <c r="H812" s="58">
        <f t="shared" si="83"/>
        <v>795</v>
      </c>
      <c r="I812" s="97" t="s">
        <v>54</v>
      </c>
      <c r="J812" s="59" t="str">
        <f t="shared" si="84"/>
        <v>Long</v>
      </c>
      <c r="L812" s="74">
        <f t="shared" si="88"/>
        <v>1</v>
      </c>
      <c r="M812" s="75">
        <f t="shared" si="80"/>
        <v>0</v>
      </c>
      <c r="N812" s="76" t="str">
        <f t="shared" si="85"/>
        <v/>
      </c>
      <c r="O812" s="75"/>
      <c r="P812" s="77">
        <f t="shared" si="81"/>
        <v>1</v>
      </c>
      <c r="Q812" s="78" t="str">
        <f t="shared" si="86"/>
        <v>Stay Long</v>
      </c>
      <c r="R812" s="81">
        <f t="shared" si="82"/>
        <v>700</v>
      </c>
      <c r="S812" s="82">
        <f t="shared" si="87"/>
        <v>-142120.95999999999</v>
      </c>
      <c r="T812" s="50"/>
    </row>
    <row r="813" spans="2:20" x14ac:dyDescent="0.25">
      <c r="B813" s="11">
        <f>'Market Data'!B800</f>
        <v>20030219</v>
      </c>
      <c r="C813" s="2">
        <f>'Market Data'!C800</f>
        <v>3987</v>
      </c>
      <c r="D813" s="2">
        <f>'Market Data'!D800</f>
        <v>4009</v>
      </c>
      <c r="E813" s="2">
        <f>'Market Data'!E800</f>
        <v>3900.5</v>
      </c>
      <c r="F813" s="12">
        <f>'Market Data'!F800</f>
        <v>3901.5</v>
      </c>
      <c r="H813" s="58">
        <f t="shared" si="83"/>
        <v>796</v>
      </c>
      <c r="I813" s="97" t="s">
        <v>54</v>
      </c>
      <c r="J813" s="59" t="str">
        <f t="shared" si="84"/>
        <v>Long</v>
      </c>
      <c r="L813" s="74">
        <f t="shared" si="88"/>
        <v>1</v>
      </c>
      <c r="M813" s="75">
        <f t="shared" si="80"/>
        <v>0</v>
      </c>
      <c r="N813" s="76" t="str">
        <f t="shared" si="85"/>
        <v/>
      </c>
      <c r="O813" s="75"/>
      <c r="P813" s="77">
        <f t="shared" si="81"/>
        <v>1</v>
      </c>
      <c r="Q813" s="78" t="str">
        <f t="shared" si="86"/>
        <v>Stay Long</v>
      </c>
      <c r="R813" s="81">
        <f t="shared" si="82"/>
        <v>-3815</v>
      </c>
      <c r="S813" s="82">
        <f t="shared" si="87"/>
        <v>-145935.96</v>
      </c>
      <c r="T813" s="50"/>
    </row>
    <row r="814" spans="2:20" x14ac:dyDescent="0.25">
      <c r="B814" s="11">
        <f>'Market Data'!B801</f>
        <v>20030220</v>
      </c>
      <c r="C814" s="2">
        <f>'Market Data'!C801</f>
        <v>3932</v>
      </c>
      <c r="D814" s="2">
        <f>'Market Data'!D801</f>
        <v>3955.5</v>
      </c>
      <c r="E814" s="2">
        <f>'Market Data'!E801</f>
        <v>3860</v>
      </c>
      <c r="F814" s="12">
        <f>'Market Data'!F801</f>
        <v>3875</v>
      </c>
      <c r="H814" s="58">
        <f t="shared" si="83"/>
        <v>797</v>
      </c>
      <c r="I814" s="97" t="s">
        <v>54</v>
      </c>
      <c r="J814" s="59" t="str">
        <f t="shared" si="84"/>
        <v>Long</v>
      </c>
      <c r="L814" s="74">
        <f t="shared" si="88"/>
        <v>1</v>
      </c>
      <c r="M814" s="75">
        <f t="shared" si="80"/>
        <v>0</v>
      </c>
      <c r="N814" s="76" t="str">
        <f t="shared" si="85"/>
        <v/>
      </c>
      <c r="O814" s="75"/>
      <c r="P814" s="77">
        <f t="shared" si="81"/>
        <v>1</v>
      </c>
      <c r="Q814" s="78" t="str">
        <f t="shared" si="86"/>
        <v>Stay Long</v>
      </c>
      <c r="R814" s="81">
        <f t="shared" si="82"/>
        <v>-927.5</v>
      </c>
      <c r="S814" s="82">
        <f t="shared" si="87"/>
        <v>-146863.46</v>
      </c>
      <c r="T814" s="50"/>
    </row>
    <row r="815" spans="2:20" x14ac:dyDescent="0.25">
      <c r="B815" s="11">
        <f>'Market Data'!B802</f>
        <v>20030221</v>
      </c>
      <c r="C815" s="2">
        <f>'Market Data'!C802</f>
        <v>3861.5</v>
      </c>
      <c r="D815" s="2">
        <f>'Market Data'!D802</f>
        <v>3932.5</v>
      </c>
      <c r="E815" s="2">
        <f>'Market Data'!E802</f>
        <v>3847.5</v>
      </c>
      <c r="F815" s="12">
        <f>'Market Data'!F802</f>
        <v>3925</v>
      </c>
      <c r="H815" s="58">
        <f t="shared" si="83"/>
        <v>798</v>
      </c>
      <c r="I815" s="97" t="s">
        <v>54</v>
      </c>
      <c r="J815" s="59" t="str">
        <f t="shared" si="84"/>
        <v>Long</v>
      </c>
      <c r="L815" s="74">
        <f t="shared" si="88"/>
        <v>1</v>
      </c>
      <c r="M815" s="75">
        <f t="shared" si="80"/>
        <v>0</v>
      </c>
      <c r="N815" s="76" t="str">
        <f t="shared" si="85"/>
        <v/>
      </c>
      <c r="O815" s="75"/>
      <c r="P815" s="77">
        <f t="shared" si="81"/>
        <v>1</v>
      </c>
      <c r="Q815" s="78" t="str">
        <f t="shared" si="86"/>
        <v>Stay Long</v>
      </c>
      <c r="R815" s="81">
        <f t="shared" si="82"/>
        <v>1750</v>
      </c>
      <c r="S815" s="82">
        <f t="shared" si="87"/>
        <v>-145113.46</v>
      </c>
      <c r="T815" s="50"/>
    </row>
    <row r="816" spans="2:20" x14ac:dyDescent="0.25">
      <c r="B816" s="11">
        <f>'Market Data'!B803</f>
        <v>20030224</v>
      </c>
      <c r="C816" s="2">
        <f>'Market Data'!C803</f>
        <v>3921</v>
      </c>
      <c r="D816" s="2">
        <f>'Market Data'!D803</f>
        <v>3930.5</v>
      </c>
      <c r="E816" s="2">
        <f>'Market Data'!E803</f>
        <v>3854</v>
      </c>
      <c r="F816" s="12">
        <f>'Market Data'!F803</f>
        <v>3860</v>
      </c>
      <c r="H816" s="58">
        <f t="shared" si="83"/>
        <v>799</v>
      </c>
      <c r="I816" s="97" t="s">
        <v>54</v>
      </c>
      <c r="J816" s="59" t="str">
        <f t="shared" si="84"/>
        <v>Long</v>
      </c>
      <c r="L816" s="74">
        <f t="shared" si="88"/>
        <v>1</v>
      </c>
      <c r="M816" s="75">
        <f t="shared" si="80"/>
        <v>0</v>
      </c>
      <c r="N816" s="76" t="str">
        <f t="shared" si="85"/>
        <v/>
      </c>
      <c r="O816" s="75"/>
      <c r="P816" s="77">
        <f t="shared" si="81"/>
        <v>1</v>
      </c>
      <c r="Q816" s="78" t="str">
        <f t="shared" si="86"/>
        <v>Stay Long</v>
      </c>
      <c r="R816" s="81">
        <f t="shared" si="82"/>
        <v>-2275</v>
      </c>
      <c r="S816" s="82">
        <f t="shared" si="87"/>
        <v>-147388.46</v>
      </c>
      <c r="T816" s="50"/>
    </row>
    <row r="817" spans="2:20" x14ac:dyDescent="0.25">
      <c r="B817" s="11">
        <f>'Market Data'!B804</f>
        <v>20030225</v>
      </c>
      <c r="C817" s="2">
        <f>'Market Data'!C804</f>
        <v>3829</v>
      </c>
      <c r="D817" s="2">
        <f>'Market Data'!D804</f>
        <v>3838</v>
      </c>
      <c r="E817" s="2">
        <f>'Market Data'!E804</f>
        <v>3731</v>
      </c>
      <c r="F817" s="12">
        <f>'Market Data'!F804</f>
        <v>3761</v>
      </c>
      <c r="H817" s="58">
        <f t="shared" si="83"/>
        <v>800</v>
      </c>
      <c r="I817" s="97" t="s">
        <v>54</v>
      </c>
      <c r="J817" s="59" t="str">
        <f t="shared" si="84"/>
        <v>Long</v>
      </c>
      <c r="L817" s="74">
        <f t="shared" si="88"/>
        <v>1</v>
      </c>
      <c r="M817" s="75">
        <f t="shared" si="80"/>
        <v>0</v>
      </c>
      <c r="N817" s="76" t="str">
        <f t="shared" si="85"/>
        <v/>
      </c>
      <c r="O817" s="75"/>
      <c r="P817" s="77">
        <f t="shared" si="81"/>
        <v>1</v>
      </c>
      <c r="Q817" s="78" t="str">
        <f t="shared" si="86"/>
        <v>Stay Long</v>
      </c>
      <c r="R817" s="81">
        <f t="shared" si="82"/>
        <v>-3465</v>
      </c>
      <c r="S817" s="82">
        <f t="shared" si="87"/>
        <v>-150853.46</v>
      </c>
      <c r="T817" s="50"/>
    </row>
    <row r="818" spans="2:20" x14ac:dyDescent="0.25">
      <c r="B818" s="11">
        <f>'Market Data'!B805</f>
        <v>20030226</v>
      </c>
      <c r="C818" s="2">
        <f>'Market Data'!C805</f>
        <v>3792.5</v>
      </c>
      <c r="D818" s="2">
        <f>'Market Data'!D805</f>
        <v>3805</v>
      </c>
      <c r="E818" s="2">
        <f>'Market Data'!E805</f>
        <v>3716.5</v>
      </c>
      <c r="F818" s="12">
        <f>'Market Data'!F805</f>
        <v>3745</v>
      </c>
      <c r="H818" s="58">
        <f t="shared" si="83"/>
        <v>801</v>
      </c>
      <c r="I818" s="97" t="s">
        <v>54</v>
      </c>
      <c r="J818" s="59" t="str">
        <f t="shared" si="84"/>
        <v>Long</v>
      </c>
      <c r="L818" s="74">
        <f t="shared" si="88"/>
        <v>1</v>
      </c>
      <c r="M818" s="75">
        <f t="shared" si="80"/>
        <v>0</v>
      </c>
      <c r="N818" s="76" t="str">
        <f t="shared" si="85"/>
        <v/>
      </c>
      <c r="O818" s="75"/>
      <c r="P818" s="77">
        <f t="shared" si="81"/>
        <v>1</v>
      </c>
      <c r="Q818" s="78" t="str">
        <f t="shared" si="86"/>
        <v>Stay Long</v>
      </c>
      <c r="R818" s="81">
        <f t="shared" si="82"/>
        <v>-560</v>
      </c>
      <c r="S818" s="82">
        <f t="shared" si="87"/>
        <v>-151413.46</v>
      </c>
      <c r="T818" s="50"/>
    </row>
    <row r="819" spans="2:20" x14ac:dyDescent="0.25">
      <c r="B819" s="11">
        <f>'Market Data'!B806</f>
        <v>20030227</v>
      </c>
      <c r="C819" s="2">
        <f>'Market Data'!C806</f>
        <v>3737</v>
      </c>
      <c r="D819" s="2">
        <f>'Market Data'!D806</f>
        <v>3799</v>
      </c>
      <c r="E819" s="2">
        <f>'Market Data'!E806</f>
        <v>3717</v>
      </c>
      <c r="F819" s="12">
        <f>'Market Data'!F806</f>
        <v>3778.5</v>
      </c>
      <c r="H819" s="58">
        <f t="shared" si="83"/>
        <v>802</v>
      </c>
      <c r="I819" s="97" t="s">
        <v>54</v>
      </c>
      <c r="J819" s="59" t="str">
        <f t="shared" si="84"/>
        <v>Long</v>
      </c>
      <c r="L819" s="74">
        <f t="shared" si="88"/>
        <v>1</v>
      </c>
      <c r="M819" s="75">
        <f t="shared" si="80"/>
        <v>0</v>
      </c>
      <c r="N819" s="76" t="str">
        <f t="shared" si="85"/>
        <v/>
      </c>
      <c r="O819" s="75"/>
      <c r="P819" s="77">
        <f t="shared" si="81"/>
        <v>1</v>
      </c>
      <c r="Q819" s="78" t="str">
        <f t="shared" si="86"/>
        <v>Stay Long</v>
      </c>
      <c r="R819" s="81">
        <f t="shared" si="82"/>
        <v>1172.5</v>
      </c>
      <c r="S819" s="82">
        <f t="shared" si="87"/>
        <v>-150240.95999999999</v>
      </c>
      <c r="T819" s="50"/>
    </row>
    <row r="820" spans="2:20" x14ac:dyDescent="0.25">
      <c r="B820" s="11">
        <f>'Market Data'!B807</f>
        <v>20030228</v>
      </c>
      <c r="C820" s="2">
        <f>'Market Data'!C807</f>
        <v>3779.5</v>
      </c>
      <c r="D820" s="2">
        <f>'Market Data'!D807</f>
        <v>3867</v>
      </c>
      <c r="E820" s="2">
        <f>'Market Data'!E807</f>
        <v>3761</v>
      </c>
      <c r="F820" s="12">
        <f>'Market Data'!F807</f>
        <v>3820.5</v>
      </c>
      <c r="H820" s="58">
        <f t="shared" si="83"/>
        <v>803</v>
      </c>
      <c r="I820" s="97" t="s">
        <v>54</v>
      </c>
      <c r="J820" s="59" t="str">
        <f t="shared" si="84"/>
        <v>Long</v>
      </c>
      <c r="L820" s="74">
        <f t="shared" si="88"/>
        <v>1</v>
      </c>
      <c r="M820" s="75">
        <f t="shared" si="80"/>
        <v>0</v>
      </c>
      <c r="N820" s="76" t="str">
        <f t="shared" si="85"/>
        <v/>
      </c>
      <c r="O820" s="75"/>
      <c r="P820" s="77">
        <f t="shared" si="81"/>
        <v>1</v>
      </c>
      <c r="Q820" s="78" t="str">
        <f t="shared" si="86"/>
        <v>Stay Long</v>
      </c>
      <c r="R820" s="81">
        <f t="shared" si="82"/>
        <v>1470</v>
      </c>
      <c r="S820" s="82">
        <f t="shared" si="87"/>
        <v>-148770.96</v>
      </c>
      <c r="T820" s="50"/>
    </row>
    <row r="821" spans="2:20" x14ac:dyDescent="0.25">
      <c r="B821" s="11">
        <f>'Market Data'!B808</f>
        <v>20030303</v>
      </c>
      <c r="C821" s="2">
        <f>'Market Data'!C808</f>
        <v>3859</v>
      </c>
      <c r="D821" s="2">
        <f>'Market Data'!D808</f>
        <v>3892</v>
      </c>
      <c r="E821" s="2">
        <f>'Market Data'!E808</f>
        <v>3815</v>
      </c>
      <c r="F821" s="12">
        <f>'Market Data'!F808</f>
        <v>3828</v>
      </c>
      <c r="H821" s="58">
        <f t="shared" si="83"/>
        <v>804</v>
      </c>
      <c r="I821" s="97" t="s">
        <v>54</v>
      </c>
      <c r="J821" s="59" t="str">
        <f t="shared" si="84"/>
        <v>Long</v>
      </c>
      <c r="L821" s="74">
        <f t="shared" si="88"/>
        <v>1</v>
      </c>
      <c r="M821" s="75">
        <f t="shared" si="80"/>
        <v>0</v>
      </c>
      <c r="N821" s="76" t="str">
        <f t="shared" si="85"/>
        <v/>
      </c>
      <c r="O821" s="75"/>
      <c r="P821" s="77">
        <f t="shared" si="81"/>
        <v>1</v>
      </c>
      <c r="Q821" s="78" t="str">
        <f t="shared" si="86"/>
        <v>Stay Long</v>
      </c>
      <c r="R821" s="81">
        <f t="shared" si="82"/>
        <v>262.5</v>
      </c>
      <c r="S821" s="82">
        <f t="shared" si="87"/>
        <v>-148508.46</v>
      </c>
      <c r="T821" s="50"/>
    </row>
    <row r="822" spans="2:20" x14ac:dyDescent="0.25">
      <c r="B822" s="11">
        <f>'Market Data'!B809</f>
        <v>20030304</v>
      </c>
      <c r="C822" s="2">
        <f>'Market Data'!C809</f>
        <v>3803</v>
      </c>
      <c r="D822" s="2">
        <f>'Market Data'!D809</f>
        <v>3814</v>
      </c>
      <c r="E822" s="2">
        <f>'Market Data'!E809</f>
        <v>3758.5</v>
      </c>
      <c r="F822" s="12">
        <f>'Market Data'!F809</f>
        <v>3785.5</v>
      </c>
      <c r="H822" s="58">
        <f t="shared" si="83"/>
        <v>805</v>
      </c>
      <c r="I822" s="97" t="s">
        <v>54</v>
      </c>
      <c r="J822" s="59" t="str">
        <f t="shared" si="84"/>
        <v>Long</v>
      </c>
      <c r="L822" s="74">
        <f t="shared" si="88"/>
        <v>1</v>
      </c>
      <c r="M822" s="75">
        <f t="shared" si="80"/>
        <v>0</v>
      </c>
      <c r="N822" s="76" t="str">
        <f t="shared" si="85"/>
        <v/>
      </c>
      <c r="O822" s="75"/>
      <c r="P822" s="77">
        <f t="shared" si="81"/>
        <v>1</v>
      </c>
      <c r="Q822" s="78" t="str">
        <f t="shared" si="86"/>
        <v>Stay Long</v>
      </c>
      <c r="R822" s="81">
        <f t="shared" si="82"/>
        <v>-1487.5</v>
      </c>
      <c r="S822" s="82">
        <f t="shared" si="87"/>
        <v>-149995.96</v>
      </c>
      <c r="T822" s="50"/>
    </row>
    <row r="823" spans="2:20" x14ac:dyDescent="0.25">
      <c r="B823" s="11">
        <f>'Market Data'!B810</f>
        <v>20030305</v>
      </c>
      <c r="C823" s="2">
        <f>'Market Data'!C810</f>
        <v>3760</v>
      </c>
      <c r="D823" s="2">
        <f>'Market Data'!D810</f>
        <v>3824</v>
      </c>
      <c r="E823" s="2">
        <f>'Market Data'!E810</f>
        <v>3737</v>
      </c>
      <c r="F823" s="12">
        <f>'Market Data'!F810</f>
        <v>3797.5</v>
      </c>
      <c r="H823" s="58">
        <f t="shared" si="83"/>
        <v>806</v>
      </c>
      <c r="I823" s="97" t="s">
        <v>54</v>
      </c>
      <c r="J823" s="59" t="str">
        <f t="shared" si="84"/>
        <v>Long</v>
      </c>
      <c r="L823" s="74">
        <f t="shared" si="88"/>
        <v>1</v>
      </c>
      <c r="M823" s="75">
        <f t="shared" si="80"/>
        <v>0</v>
      </c>
      <c r="N823" s="76" t="str">
        <f t="shared" si="85"/>
        <v/>
      </c>
      <c r="O823" s="75"/>
      <c r="P823" s="77">
        <f t="shared" si="81"/>
        <v>1</v>
      </c>
      <c r="Q823" s="78" t="str">
        <f t="shared" si="86"/>
        <v>Stay Long</v>
      </c>
      <c r="R823" s="81">
        <f t="shared" si="82"/>
        <v>420</v>
      </c>
      <c r="S823" s="82">
        <f t="shared" si="87"/>
        <v>-149575.96</v>
      </c>
      <c r="T823" s="50"/>
    </row>
    <row r="824" spans="2:20" x14ac:dyDescent="0.25">
      <c r="B824" s="11">
        <f>'Market Data'!B811</f>
        <v>20030306</v>
      </c>
      <c r="C824" s="2">
        <f>'Market Data'!C811</f>
        <v>3807</v>
      </c>
      <c r="D824" s="2">
        <f>'Market Data'!D811</f>
        <v>3813.5</v>
      </c>
      <c r="E824" s="2">
        <f>'Market Data'!E811</f>
        <v>3712</v>
      </c>
      <c r="F824" s="12">
        <f>'Market Data'!F811</f>
        <v>3719.5</v>
      </c>
      <c r="H824" s="58">
        <f t="shared" si="83"/>
        <v>807</v>
      </c>
      <c r="I824" s="97" t="s">
        <v>54</v>
      </c>
      <c r="J824" s="59" t="str">
        <f t="shared" si="84"/>
        <v>Long</v>
      </c>
      <c r="L824" s="74">
        <f t="shared" si="88"/>
        <v>1</v>
      </c>
      <c r="M824" s="75">
        <f t="shared" si="80"/>
        <v>0</v>
      </c>
      <c r="N824" s="76" t="str">
        <f t="shared" si="85"/>
        <v/>
      </c>
      <c r="O824" s="75"/>
      <c r="P824" s="77">
        <f t="shared" si="81"/>
        <v>1</v>
      </c>
      <c r="Q824" s="78" t="str">
        <f t="shared" si="86"/>
        <v>Stay Long</v>
      </c>
      <c r="R824" s="81">
        <f t="shared" si="82"/>
        <v>-2730</v>
      </c>
      <c r="S824" s="82">
        <f t="shared" si="87"/>
        <v>-152305.96</v>
      </c>
      <c r="T824" s="50"/>
    </row>
    <row r="825" spans="2:20" x14ac:dyDescent="0.25">
      <c r="B825" s="11">
        <f>'Market Data'!B812</f>
        <v>20030307</v>
      </c>
      <c r="C825" s="2">
        <f>'Market Data'!C812</f>
        <v>3698.5</v>
      </c>
      <c r="D825" s="2">
        <f>'Market Data'!D812</f>
        <v>3749</v>
      </c>
      <c r="E825" s="2">
        <f>'Market Data'!E812</f>
        <v>3673.5</v>
      </c>
      <c r="F825" s="12">
        <f>'Market Data'!F812</f>
        <v>3719</v>
      </c>
      <c r="H825" s="58">
        <f t="shared" si="83"/>
        <v>808</v>
      </c>
      <c r="I825" s="97" t="s">
        <v>54</v>
      </c>
      <c r="J825" s="59" t="str">
        <f t="shared" si="84"/>
        <v>Long</v>
      </c>
      <c r="L825" s="74">
        <f t="shared" si="88"/>
        <v>1</v>
      </c>
      <c r="M825" s="75">
        <f t="shared" si="80"/>
        <v>0</v>
      </c>
      <c r="N825" s="76" t="str">
        <f t="shared" si="85"/>
        <v/>
      </c>
      <c r="O825" s="75"/>
      <c r="P825" s="77">
        <f t="shared" si="81"/>
        <v>1</v>
      </c>
      <c r="Q825" s="78" t="str">
        <f t="shared" si="86"/>
        <v>Stay Long</v>
      </c>
      <c r="R825" s="81">
        <f t="shared" si="82"/>
        <v>-17.5</v>
      </c>
      <c r="S825" s="82">
        <f t="shared" si="87"/>
        <v>-152323.46</v>
      </c>
      <c r="T825" s="50"/>
    </row>
    <row r="826" spans="2:20" x14ac:dyDescent="0.25">
      <c r="B826" s="11">
        <f>'Market Data'!B813</f>
        <v>20030310</v>
      </c>
      <c r="C826" s="2">
        <f>'Market Data'!C813</f>
        <v>3716</v>
      </c>
      <c r="D826" s="2">
        <f>'Market Data'!D813</f>
        <v>3723</v>
      </c>
      <c r="E826" s="2">
        <f>'Market Data'!E813</f>
        <v>3604</v>
      </c>
      <c r="F826" s="12">
        <f>'Market Data'!F813</f>
        <v>3606</v>
      </c>
      <c r="H826" s="58">
        <f t="shared" si="83"/>
        <v>809</v>
      </c>
      <c r="I826" s="97" t="s">
        <v>54</v>
      </c>
      <c r="J826" s="59" t="str">
        <f t="shared" si="84"/>
        <v>Long</v>
      </c>
      <c r="L826" s="74">
        <f t="shared" si="88"/>
        <v>1</v>
      </c>
      <c r="M826" s="75">
        <f t="shared" si="80"/>
        <v>0</v>
      </c>
      <c r="N826" s="76" t="str">
        <f t="shared" si="85"/>
        <v/>
      </c>
      <c r="O826" s="75"/>
      <c r="P826" s="77">
        <f t="shared" si="81"/>
        <v>1</v>
      </c>
      <c r="Q826" s="78" t="str">
        <f t="shared" si="86"/>
        <v>Stay Long</v>
      </c>
      <c r="R826" s="81">
        <f t="shared" si="82"/>
        <v>-3955</v>
      </c>
      <c r="S826" s="82">
        <f t="shared" si="87"/>
        <v>-156278.46</v>
      </c>
      <c r="T826" s="50"/>
    </row>
    <row r="827" spans="2:20" x14ac:dyDescent="0.25">
      <c r="B827" s="11">
        <f>'Market Data'!B814</f>
        <v>20030311</v>
      </c>
      <c r="C827" s="2">
        <f>'Market Data'!C814</f>
        <v>3612</v>
      </c>
      <c r="D827" s="2">
        <f>'Market Data'!D814</f>
        <v>3629.5</v>
      </c>
      <c r="E827" s="2">
        <f>'Market Data'!E814</f>
        <v>3538.5</v>
      </c>
      <c r="F827" s="12">
        <f>'Market Data'!F814</f>
        <v>3578</v>
      </c>
      <c r="H827" s="58">
        <f t="shared" si="83"/>
        <v>810</v>
      </c>
      <c r="I827" s="97" t="s">
        <v>54</v>
      </c>
      <c r="J827" s="59" t="str">
        <f t="shared" si="84"/>
        <v>Long</v>
      </c>
      <c r="L827" s="74">
        <f t="shared" si="88"/>
        <v>1</v>
      </c>
      <c r="M827" s="75">
        <f t="shared" si="80"/>
        <v>0</v>
      </c>
      <c r="N827" s="76" t="str">
        <f t="shared" si="85"/>
        <v/>
      </c>
      <c r="O827" s="75"/>
      <c r="P827" s="77">
        <f t="shared" si="81"/>
        <v>1</v>
      </c>
      <c r="Q827" s="78" t="str">
        <f t="shared" si="86"/>
        <v>Stay Long</v>
      </c>
      <c r="R827" s="81">
        <f t="shared" si="82"/>
        <v>-980</v>
      </c>
      <c r="S827" s="82">
        <f t="shared" si="87"/>
        <v>-157258.46</v>
      </c>
      <c r="T827" s="50"/>
    </row>
    <row r="828" spans="2:20" x14ac:dyDescent="0.25">
      <c r="B828" s="11">
        <f>'Market Data'!B815</f>
        <v>20030312</v>
      </c>
      <c r="C828" s="2">
        <f>'Market Data'!C815</f>
        <v>3568</v>
      </c>
      <c r="D828" s="2">
        <f>'Market Data'!D815</f>
        <v>3599</v>
      </c>
      <c r="E828" s="2">
        <f>'Market Data'!E815</f>
        <v>3466</v>
      </c>
      <c r="F828" s="12">
        <f>'Market Data'!F815</f>
        <v>3479</v>
      </c>
      <c r="H828" s="58">
        <f t="shared" si="83"/>
        <v>811</v>
      </c>
      <c r="I828" s="97" t="s">
        <v>54</v>
      </c>
      <c r="J828" s="59" t="str">
        <f t="shared" si="84"/>
        <v>Long</v>
      </c>
      <c r="L828" s="74">
        <f t="shared" si="88"/>
        <v>1</v>
      </c>
      <c r="M828" s="75">
        <f t="shared" si="80"/>
        <v>0</v>
      </c>
      <c r="N828" s="76" t="str">
        <f t="shared" si="85"/>
        <v/>
      </c>
      <c r="O828" s="75"/>
      <c r="P828" s="77">
        <f t="shared" si="81"/>
        <v>1</v>
      </c>
      <c r="Q828" s="78" t="str">
        <f t="shared" si="86"/>
        <v>Stay Long</v>
      </c>
      <c r="R828" s="81">
        <f t="shared" si="82"/>
        <v>-3465</v>
      </c>
      <c r="S828" s="82">
        <f t="shared" si="87"/>
        <v>-160723.46</v>
      </c>
      <c r="T828" s="50"/>
    </row>
    <row r="829" spans="2:20" x14ac:dyDescent="0.25">
      <c r="B829" s="11">
        <f>'Market Data'!B816</f>
        <v>20030313</v>
      </c>
      <c r="C829" s="2">
        <f>'Market Data'!C816</f>
        <v>3529</v>
      </c>
      <c r="D829" s="2">
        <f>'Market Data'!D816</f>
        <v>3626</v>
      </c>
      <c r="E829" s="2">
        <f>'Market Data'!E816</f>
        <v>3511</v>
      </c>
      <c r="F829" s="12">
        <f>'Market Data'!F816</f>
        <v>3625.5</v>
      </c>
      <c r="H829" s="58">
        <f t="shared" si="83"/>
        <v>812</v>
      </c>
      <c r="I829" s="97" t="s">
        <v>54</v>
      </c>
      <c r="J829" s="59" t="str">
        <f t="shared" si="84"/>
        <v>Long</v>
      </c>
      <c r="L829" s="74">
        <f t="shared" si="88"/>
        <v>1</v>
      </c>
      <c r="M829" s="75">
        <f t="shared" si="80"/>
        <v>0</v>
      </c>
      <c r="N829" s="76" t="str">
        <f t="shared" si="85"/>
        <v/>
      </c>
      <c r="O829" s="75"/>
      <c r="P829" s="77">
        <f t="shared" si="81"/>
        <v>1</v>
      </c>
      <c r="Q829" s="78" t="str">
        <f t="shared" si="86"/>
        <v>Stay Long</v>
      </c>
      <c r="R829" s="81">
        <f t="shared" si="82"/>
        <v>5127.5</v>
      </c>
      <c r="S829" s="82">
        <f t="shared" si="87"/>
        <v>-155595.96</v>
      </c>
      <c r="T829" s="50"/>
    </row>
    <row r="830" spans="2:20" x14ac:dyDescent="0.25">
      <c r="B830" s="11">
        <f>'Market Data'!B817</f>
        <v>20030314</v>
      </c>
      <c r="C830" s="2">
        <f>'Market Data'!C817</f>
        <v>3682</v>
      </c>
      <c r="D830" s="2">
        <f>'Market Data'!D817</f>
        <v>3767</v>
      </c>
      <c r="E830" s="2">
        <f>'Market Data'!E817</f>
        <v>3651.5</v>
      </c>
      <c r="F830" s="12">
        <f>'Market Data'!F817</f>
        <v>3675.5</v>
      </c>
      <c r="H830" s="58">
        <f t="shared" si="83"/>
        <v>813</v>
      </c>
      <c r="I830" s="97" t="s">
        <v>54</v>
      </c>
      <c r="J830" s="59" t="str">
        <f t="shared" si="84"/>
        <v>Long</v>
      </c>
      <c r="L830" s="74">
        <f t="shared" si="88"/>
        <v>1</v>
      </c>
      <c r="M830" s="75">
        <f t="shared" si="80"/>
        <v>0</v>
      </c>
      <c r="N830" s="76" t="str">
        <f t="shared" si="85"/>
        <v/>
      </c>
      <c r="O830" s="75"/>
      <c r="P830" s="77">
        <f t="shared" si="81"/>
        <v>1</v>
      </c>
      <c r="Q830" s="78" t="str">
        <f t="shared" si="86"/>
        <v>Stay Long</v>
      </c>
      <c r="R830" s="81">
        <f t="shared" si="82"/>
        <v>1750</v>
      </c>
      <c r="S830" s="82">
        <f t="shared" si="87"/>
        <v>-153845.96</v>
      </c>
      <c r="T830" s="50"/>
    </row>
    <row r="831" spans="2:20" x14ac:dyDescent="0.25">
      <c r="B831" s="11">
        <f>'Market Data'!B818</f>
        <v>20030317</v>
      </c>
      <c r="C831" s="2">
        <f>'Market Data'!C818</f>
        <v>3619</v>
      </c>
      <c r="D831" s="2">
        <f>'Market Data'!D818</f>
        <v>3803.5</v>
      </c>
      <c r="E831" s="2">
        <f>'Market Data'!E818</f>
        <v>3605.5</v>
      </c>
      <c r="F831" s="12">
        <f>'Market Data'!F818</f>
        <v>3780.5</v>
      </c>
      <c r="H831" s="58">
        <f t="shared" si="83"/>
        <v>814</v>
      </c>
      <c r="I831" s="97" t="s">
        <v>54</v>
      </c>
      <c r="J831" s="59" t="str">
        <f t="shared" si="84"/>
        <v>Long</v>
      </c>
      <c r="L831" s="74">
        <f t="shared" si="88"/>
        <v>1</v>
      </c>
      <c r="M831" s="75">
        <f t="shared" si="80"/>
        <v>0</v>
      </c>
      <c r="N831" s="76" t="str">
        <f t="shared" si="85"/>
        <v/>
      </c>
      <c r="O831" s="75"/>
      <c r="P831" s="77">
        <f t="shared" si="81"/>
        <v>1</v>
      </c>
      <c r="Q831" s="78" t="str">
        <f t="shared" si="86"/>
        <v>Stay Long</v>
      </c>
      <c r="R831" s="81">
        <f t="shared" si="82"/>
        <v>3675</v>
      </c>
      <c r="S831" s="82">
        <f t="shared" si="87"/>
        <v>-150170.96</v>
      </c>
      <c r="T831" s="50"/>
    </row>
    <row r="832" spans="2:20" x14ac:dyDescent="0.25">
      <c r="B832" s="11">
        <f>'Market Data'!B819</f>
        <v>20030318</v>
      </c>
      <c r="C832" s="2">
        <f>'Market Data'!C819</f>
        <v>3814</v>
      </c>
      <c r="D832" s="2">
        <f>'Market Data'!D819</f>
        <v>3906</v>
      </c>
      <c r="E832" s="2">
        <f>'Market Data'!E819</f>
        <v>3772</v>
      </c>
      <c r="F832" s="12">
        <f>'Market Data'!F819</f>
        <v>3858</v>
      </c>
      <c r="H832" s="58">
        <f t="shared" si="83"/>
        <v>815</v>
      </c>
      <c r="I832" s="97" t="s">
        <v>54</v>
      </c>
      <c r="J832" s="59" t="str">
        <f t="shared" si="84"/>
        <v>Long</v>
      </c>
      <c r="L832" s="74">
        <f t="shared" si="88"/>
        <v>1</v>
      </c>
      <c r="M832" s="75">
        <f t="shared" si="80"/>
        <v>0</v>
      </c>
      <c r="N832" s="76" t="str">
        <f t="shared" si="85"/>
        <v/>
      </c>
      <c r="O832" s="75"/>
      <c r="P832" s="77">
        <f t="shared" si="81"/>
        <v>1</v>
      </c>
      <c r="Q832" s="78" t="str">
        <f t="shared" si="86"/>
        <v>Stay Long</v>
      </c>
      <c r="R832" s="81">
        <f t="shared" si="82"/>
        <v>2712.5</v>
      </c>
      <c r="S832" s="82">
        <f t="shared" si="87"/>
        <v>-147458.46</v>
      </c>
      <c r="T832" s="50"/>
    </row>
    <row r="833" spans="2:20" x14ac:dyDescent="0.25">
      <c r="B833" s="11">
        <f>'Market Data'!B820</f>
        <v>20030319</v>
      </c>
      <c r="C833" s="2">
        <f>'Market Data'!C820</f>
        <v>3829</v>
      </c>
      <c r="D833" s="2">
        <f>'Market Data'!D820</f>
        <v>3956</v>
      </c>
      <c r="E833" s="2">
        <f>'Market Data'!E820</f>
        <v>3801.5</v>
      </c>
      <c r="F833" s="12">
        <f>'Market Data'!F820</f>
        <v>3895.5</v>
      </c>
      <c r="H833" s="58">
        <f t="shared" si="83"/>
        <v>816</v>
      </c>
      <c r="I833" s="97" t="s">
        <v>54</v>
      </c>
      <c r="J833" s="59" t="str">
        <f t="shared" si="84"/>
        <v>Long</v>
      </c>
      <c r="L833" s="74">
        <f t="shared" si="88"/>
        <v>1</v>
      </c>
      <c r="M833" s="75">
        <f t="shared" si="80"/>
        <v>0</v>
      </c>
      <c r="N833" s="76" t="str">
        <f t="shared" si="85"/>
        <v/>
      </c>
      <c r="O833" s="75"/>
      <c r="P833" s="77">
        <f t="shared" si="81"/>
        <v>1</v>
      </c>
      <c r="Q833" s="78" t="str">
        <f t="shared" si="86"/>
        <v>Stay Long</v>
      </c>
      <c r="R833" s="81">
        <f t="shared" si="82"/>
        <v>1312.5</v>
      </c>
      <c r="S833" s="82">
        <f t="shared" si="87"/>
        <v>-146145.96</v>
      </c>
      <c r="T833" s="50"/>
    </row>
    <row r="834" spans="2:20" x14ac:dyDescent="0.25">
      <c r="B834" s="11">
        <f>'Market Data'!B821</f>
        <v>20030320</v>
      </c>
      <c r="C834" s="2">
        <f>'Market Data'!C821</f>
        <v>3837</v>
      </c>
      <c r="D834" s="2">
        <f>'Market Data'!D821</f>
        <v>3937</v>
      </c>
      <c r="E834" s="2">
        <f>'Market Data'!E821</f>
        <v>3830</v>
      </c>
      <c r="F834" s="12">
        <f>'Market Data'!F821</f>
        <v>3895.5</v>
      </c>
      <c r="H834" s="58">
        <f t="shared" si="83"/>
        <v>817</v>
      </c>
      <c r="I834" s="97" t="s">
        <v>54</v>
      </c>
      <c r="J834" s="59" t="str">
        <f t="shared" si="84"/>
        <v>Long</v>
      </c>
      <c r="L834" s="74">
        <f t="shared" si="88"/>
        <v>1</v>
      </c>
      <c r="M834" s="75">
        <f t="shared" si="80"/>
        <v>0</v>
      </c>
      <c r="N834" s="76" t="str">
        <f t="shared" si="85"/>
        <v/>
      </c>
      <c r="O834" s="75"/>
      <c r="P834" s="77">
        <f t="shared" si="81"/>
        <v>1</v>
      </c>
      <c r="Q834" s="78" t="str">
        <f t="shared" si="86"/>
        <v>Stay Long</v>
      </c>
      <c r="R834" s="81">
        <f t="shared" si="82"/>
        <v>0</v>
      </c>
      <c r="S834" s="82">
        <f t="shared" si="87"/>
        <v>-146145.96</v>
      </c>
      <c r="T834" s="50"/>
    </row>
    <row r="835" spans="2:20" x14ac:dyDescent="0.25">
      <c r="B835" s="11">
        <f>'Market Data'!B822</f>
        <v>20030321</v>
      </c>
      <c r="C835" s="2">
        <f>'Market Data'!C822</f>
        <v>3902</v>
      </c>
      <c r="D835" s="2">
        <f>'Market Data'!D822</f>
        <v>4013.5</v>
      </c>
      <c r="E835" s="2">
        <f>'Market Data'!E822</f>
        <v>3902</v>
      </c>
      <c r="F835" s="12">
        <f>'Market Data'!F822</f>
        <v>3993</v>
      </c>
      <c r="H835" s="58">
        <f t="shared" si="83"/>
        <v>818</v>
      </c>
      <c r="I835" s="97" t="s">
        <v>54</v>
      </c>
      <c r="J835" s="59" t="str">
        <f t="shared" si="84"/>
        <v>Long</v>
      </c>
      <c r="L835" s="74">
        <f t="shared" si="88"/>
        <v>1</v>
      </c>
      <c r="M835" s="75">
        <f t="shared" si="80"/>
        <v>0</v>
      </c>
      <c r="N835" s="76" t="str">
        <f t="shared" si="85"/>
        <v/>
      </c>
      <c r="O835" s="75"/>
      <c r="P835" s="77">
        <f t="shared" si="81"/>
        <v>1</v>
      </c>
      <c r="Q835" s="78" t="str">
        <f t="shared" si="86"/>
        <v>Stay Long</v>
      </c>
      <c r="R835" s="81">
        <f t="shared" si="82"/>
        <v>3412.5</v>
      </c>
      <c r="S835" s="82">
        <f t="shared" si="87"/>
        <v>-142733.46</v>
      </c>
      <c r="T835" s="50"/>
    </row>
    <row r="836" spans="2:20" x14ac:dyDescent="0.25">
      <c r="B836" s="11">
        <f>'Market Data'!B823</f>
        <v>20030324</v>
      </c>
      <c r="C836" s="2">
        <f>'Market Data'!C823</f>
        <v>3925</v>
      </c>
      <c r="D836" s="2">
        <f>'Market Data'!D823</f>
        <v>3934</v>
      </c>
      <c r="E836" s="2">
        <f>'Market Data'!E823</f>
        <v>3835</v>
      </c>
      <c r="F836" s="12">
        <f>'Market Data'!F823</f>
        <v>3846</v>
      </c>
      <c r="H836" s="58">
        <f t="shared" si="83"/>
        <v>819</v>
      </c>
      <c r="I836" s="97" t="s">
        <v>54</v>
      </c>
      <c r="J836" s="59" t="str">
        <f t="shared" si="84"/>
        <v>Long</v>
      </c>
      <c r="L836" s="74">
        <f t="shared" si="88"/>
        <v>1</v>
      </c>
      <c r="M836" s="75">
        <f t="shared" si="80"/>
        <v>0</v>
      </c>
      <c r="N836" s="76" t="str">
        <f t="shared" si="85"/>
        <v/>
      </c>
      <c r="O836" s="75"/>
      <c r="P836" s="77">
        <f t="shared" si="81"/>
        <v>1</v>
      </c>
      <c r="Q836" s="78" t="str">
        <f t="shared" si="86"/>
        <v>Stay Long</v>
      </c>
      <c r="R836" s="81">
        <f t="shared" si="82"/>
        <v>-5145</v>
      </c>
      <c r="S836" s="82">
        <f t="shared" si="87"/>
        <v>-147878.46</v>
      </c>
      <c r="T836" s="50"/>
    </row>
    <row r="837" spans="2:20" x14ac:dyDescent="0.25">
      <c r="B837" s="11">
        <f>'Market Data'!B824</f>
        <v>20030325</v>
      </c>
      <c r="C837" s="2">
        <f>'Market Data'!C824</f>
        <v>3819</v>
      </c>
      <c r="D837" s="2">
        <f>'Market Data'!D824</f>
        <v>3919</v>
      </c>
      <c r="E837" s="2">
        <f>'Market Data'!E824</f>
        <v>3759.5</v>
      </c>
      <c r="F837" s="12">
        <f>'Market Data'!F824</f>
        <v>3907.5</v>
      </c>
      <c r="H837" s="58">
        <f t="shared" si="83"/>
        <v>820</v>
      </c>
      <c r="I837" s="97" t="s">
        <v>54</v>
      </c>
      <c r="J837" s="59" t="str">
        <f t="shared" si="84"/>
        <v>Long</v>
      </c>
      <c r="L837" s="74">
        <f t="shared" si="88"/>
        <v>1</v>
      </c>
      <c r="M837" s="75">
        <f t="shared" si="80"/>
        <v>0</v>
      </c>
      <c r="N837" s="76" t="str">
        <f t="shared" si="85"/>
        <v/>
      </c>
      <c r="O837" s="75"/>
      <c r="P837" s="77">
        <f t="shared" si="81"/>
        <v>1</v>
      </c>
      <c r="Q837" s="78" t="str">
        <f t="shared" si="86"/>
        <v>Stay Long</v>
      </c>
      <c r="R837" s="81">
        <f t="shared" si="82"/>
        <v>2152.5</v>
      </c>
      <c r="S837" s="82">
        <f t="shared" si="87"/>
        <v>-145725.96</v>
      </c>
      <c r="T837" s="50"/>
    </row>
    <row r="838" spans="2:20" x14ac:dyDescent="0.25">
      <c r="B838" s="11">
        <f>'Market Data'!B825</f>
        <v>20030326</v>
      </c>
      <c r="C838" s="2">
        <f>'Market Data'!C825</f>
        <v>3903</v>
      </c>
      <c r="D838" s="2">
        <f>'Market Data'!D825</f>
        <v>3960</v>
      </c>
      <c r="E838" s="2">
        <f>'Market Data'!E825</f>
        <v>3865.5</v>
      </c>
      <c r="F838" s="12">
        <f>'Market Data'!F825</f>
        <v>3868.5</v>
      </c>
      <c r="H838" s="58">
        <f t="shared" si="83"/>
        <v>821</v>
      </c>
      <c r="I838" s="97" t="s">
        <v>54</v>
      </c>
      <c r="J838" s="59" t="str">
        <f t="shared" si="84"/>
        <v>Long</v>
      </c>
      <c r="L838" s="74">
        <f t="shared" si="88"/>
        <v>1</v>
      </c>
      <c r="M838" s="75">
        <f t="shared" si="80"/>
        <v>0</v>
      </c>
      <c r="N838" s="76" t="str">
        <f t="shared" si="85"/>
        <v/>
      </c>
      <c r="O838" s="75"/>
      <c r="P838" s="77">
        <f t="shared" si="81"/>
        <v>1</v>
      </c>
      <c r="Q838" s="78" t="str">
        <f t="shared" si="86"/>
        <v>Stay Long</v>
      </c>
      <c r="R838" s="81">
        <f t="shared" si="82"/>
        <v>-1365</v>
      </c>
      <c r="S838" s="82">
        <f t="shared" si="87"/>
        <v>-147090.96</v>
      </c>
      <c r="T838" s="50"/>
    </row>
    <row r="839" spans="2:20" x14ac:dyDescent="0.25">
      <c r="B839" s="11">
        <f>'Market Data'!B826</f>
        <v>20030327</v>
      </c>
      <c r="C839" s="2">
        <f>'Market Data'!C826</f>
        <v>3849</v>
      </c>
      <c r="D839" s="2">
        <f>'Market Data'!D826</f>
        <v>3873</v>
      </c>
      <c r="E839" s="2">
        <f>'Market Data'!E826</f>
        <v>3787</v>
      </c>
      <c r="F839" s="12">
        <f>'Market Data'!F826</f>
        <v>3872</v>
      </c>
      <c r="H839" s="58">
        <f t="shared" si="83"/>
        <v>822</v>
      </c>
      <c r="I839" s="97" t="s">
        <v>54</v>
      </c>
      <c r="J839" s="59" t="str">
        <f t="shared" si="84"/>
        <v>Long</v>
      </c>
      <c r="L839" s="74">
        <f t="shared" si="88"/>
        <v>1</v>
      </c>
      <c r="M839" s="75">
        <f t="shared" si="80"/>
        <v>0</v>
      </c>
      <c r="N839" s="76" t="str">
        <f t="shared" si="85"/>
        <v/>
      </c>
      <c r="O839" s="75"/>
      <c r="P839" s="77">
        <f t="shared" si="81"/>
        <v>1</v>
      </c>
      <c r="Q839" s="78" t="str">
        <f t="shared" si="86"/>
        <v>Stay Long</v>
      </c>
      <c r="R839" s="81">
        <f t="shared" si="82"/>
        <v>122.5</v>
      </c>
      <c r="S839" s="82">
        <f t="shared" si="87"/>
        <v>-146968.46</v>
      </c>
      <c r="T839" s="50"/>
    </row>
    <row r="840" spans="2:20" x14ac:dyDescent="0.25">
      <c r="B840" s="11">
        <f>'Market Data'!B827</f>
        <v>20030328</v>
      </c>
      <c r="C840" s="2">
        <f>'Market Data'!C827</f>
        <v>3855</v>
      </c>
      <c r="D840" s="2">
        <f>'Market Data'!D827</f>
        <v>3856.5</v>
      </c>
      <c r="E840" s="2">
        <f>'Market Data'!E827</f>
        <v>3774</v>
      </c>
      <c r="F840" s="12">
        <f>'Market Data'!F827</f>
        <v>3825</v>
      </c>
      <c r="H840" s="58">
        <f t="shared" si="83"/>
        <v>823</v>
      </c>
      <c r="I840" s="97" t="s">
        <v>54</v>
      </c>
      <c r="J840" s="59" t="str">
        <f t="shared" si="84"/>
        <v>Long</v>
      </c>
      <c r="L840" s="74">
        <f t="shared" si="88"/>
        <v>1</v>
      </c>
      <c r="M840" s="75">
        <f t="shared" si="80"/>
        <v>0</v>
      </c>
      <c r="N840" s="76" t="str">
        <f t="shared" si="85"/>
        <v/>
      </c>
      <c r="O840" s="75"/>
      <c r="P840" s="77">
        <f t="shared" si="81"/>
        <v>1</v>
      </c>
      <c r="Q840" s="78" t="str">
        <f t="shared" si="86"/>
        <v>Stay Long</v>
      </c>
      <c r="R840" s="81">
        <f t="shared" si="82"/>
        <v>-1645</v>
      </c>
      <c r="S840" s="82">
        <f t="shared" si="87"/>
        <v>-148613.46</v>
      </c>
      <c r="T840" s="50"/>
    </row>
    <row r="841" spans="2:20" x14ac:dyDescent="0.25">
      <c r="B841" s="11">
        <f>'Market Data'!B828</f>
        <v>20030331</v>
      </c>
      <c r="C841" s="2">
        <f>'Market Data'!C828</f>
        <v>3734</v>
      </c>
      <c r="D841" s="2">
        <f>'Market Data'!D828</f>
        <v>3737.5</v>
      </c>
      <c r="E841" s="2">
        <f>'Market Data'!E828</f>
        <v>3672.5</v>
      </c>
      <c r="F841" s="12">
        <f>'Market Data'!F828</f>
        <v>3702</v>
      </c>
      <c r="H841" s="58">
        <f t="shared" si="83"/>
        <v>824</v>
      </c>
      <c r="I841" s="97" t="s">
        <v>54</v>
      </c>
      <c r="J841" s="59" t="str">
        <f t="shared" si="84"/>
        <v>Long</v>
      </c>
      <c r="L841" s="74">
        <f t="shared" si="88"/>
        <v>1</v>
      </c>
      <c r="M841" s="75">
        <f t="shared" si="80"/>
        <v>0</v>
      </c>
      <c r="N841" s="76" t="str">
        <f t="shared" si="85"/>
        <v/>
      </c>
      <c r="O841" s="75"/>
      <c r="P841" s="77">
        <f t="shared" si="81"/>
        <v>1</v>
      </c>
      <c r="Q841" s="78" t="str">
        <f t="shared" si="86"/>
        <v>Stay Long</v>
      </c>
      <c r="R841" s="81">
        <f t="shared" si="82"/>
        <v>-4305</v>
      </c>
      <c r="S841" s="82">
        <f t="shared" si="87"/>
        <v>-152918.46</v>
      </c>
      <c r="T841" s="50"/>
    </row>
    <row r="842" spans="2:20" x14ac:dyDescent="0.25">
      <c r="B842" s="11">
        <f>'Market Data'!B829</f>
        <v>20030401</v>
      </c>
      <c r="C842" s="2">
        <f>'Market Data'!C829</f>
        <v>3732</v>
      </c>
      <c r="D842" s="2">
        <f>'Market Data'!D829</f>
        <v>3751</v>
      </c>
      <c r="E842" s="2">
        <f>'Market Data'!E829</f>
        <v>3669.5</v>
      </c>
      <c r="F842" s="12">
        <f>'Market Data'!F829</f>
        <v>3714</v>
      </c>
      <c r="H842" s="58">
        <f t="shared" si="83"/>
        <v>825</v>
      </c>
      <c r="I842" s="97" t="s">
        <v>54</v>
      </c>
      <c r="J842" s="59" t="str">
        <f t="shared" si="84"/>
        <v>Long</v>
      </c>
      <c r="L842" s="74">
        <f t="shared" si="88"/>
        <v>1</v>
      </c>
      <c r="M842" s="75">
        <f t="shared" si="80"/>
        <v>0</v>
      </c>
      <c r="N842" s="76" t="str">
        <f t="shared" si="85"/>
        <v/>
      </c>
      <c r="O842" s="75"/>
      <c r="P842" s="77">
        <f t="shared" si="81"/>
        <v>1</v>
      </c>
      <c r="Q842" s="78" t="str">
        <f t="shared" si="86"/>
        <v>Stay Long</v>
      </c>
      <c r="R842" s="81">
        <f t="shared" si="82"/>
        <v>420</v>
      </c>
      <c r="S842" s="82">
        <f t="shared" si="87"/>
        <v>-152498.46</v>
      </c>
      <c r="T842" s="50"/>
    </row>
    <row r="843" spans="2:20" x14ac:dyDescent="0.25">
      <c r="B843" s="11">
        <f>'Market Data'!B830</f>
        <v>20030402</v>
      </c>
      <c r="C843" s="2">
        <f>'Market Data'!C830</f>
        <v>3780</v>
      </c>
      <c r="D843" s="2">
        <f>'Market Data'!D830</f>
        <v>3857.5</v>
      </c>
      <c r="E843" s="2">
        <f>'Market Data'!E830</f>
        <v>3761</v>
      </c>
      <c r="F843" s="12">
        <f>'Market Data'!F830</f>
        <v>3853</v>
      </c>
      <c r="H843" s="58">
        <f t="shared" si="83"/>
        <v>826</v>
      </c>
      <c r="I843" s="97" t="s">
        <v>54</v>
      </c>
      <c r="J843" s="59" t="str">
        <f t="shared" si="84"/>
        <v>Long</v>
      </c>
      <c r="L843" s="74">
        <f t="shared" si="88"/>
        <v>1</v>
      </c>
      <c r="M843" s="75">
        <f t="shared" si="80"/>
        <v>0</v>
      </c>
      <c r="N843" s="76" t="str">
        <f t="shared" si="85"/>
        <v/>
      </c>
      <c r="O843" s="75"/>
      <c r="P843" s="77">
        <f t="shared" si="81"/>
        <v>1</v>
      </c>
      <c r="Q843" s="78" t="str">
        <f t="shared" si="86"/>
        <v>Stay Long</v>
      </c>
      <c r="R843" s="81">
        <f t="shared" si="82"/>
        <v>4865</v>
      </c>
      <c r="S843" s="82">
        <f t="shared" si="87"/>
        <v>-147633.46</v>
      </c>
      <c r="T843" s="50"/>
    </row>
    <row r="844" spans="2:20" x14ac:dyDescent="0.25">
      <c r="B844" s="11">
        <f>'Market Data'!B831</f>
        <v>20030403</v>
      </c>
      <c r="C844" s="2">
        <f>'Market Data'!C831</f>
        <v>3842</v>
      </c>
      <c r="D844" s="2">
        <f>'Market Data'!D831</f>
        <v>3923</v>
      </c>
      <c r="E844" s="2">
        <f>'Market Data'!E831</f>
        <v>3830</v>
      </c>
      <c r="F844" s="12">
        <f>'Market Data'!F831</f>
        <v>3833</v>
      </c>
      <c r="H844" s="58">
        <f t="shared" si="83"/>
        <v>827</v>
      </c>
      <c r="I844" s="97" t="s">
        <v>54</v>
      </c>
      <c r="J844" s="59" t="str">
        <f t="shared" si="84"/>
        <v>Long</v>
      </c>
      <c r="L844" s="74">
        <f t="shared" si="88"/>
        <v>1</v>
      </c>
      <c r="M844" s="75">
        <f t="shared" si="80"/>
        <v>0</v>
      </c>
      <c r="N844" s="76" t="str">
        <f t="shared" si="85"/>
        <v/>
      </c>
      <c r="O844" s="75"/>
      <c r="P844" s="77">
        <f t="shared" si="81"/>
        <v>1</v>
      </c>
      <c r="Q844" s="78" t="str">
        <f t="shared" si="86"/>
        <v>Stay Long</v>
      </c>
      <c r="R844" s="81">
        <f t="shared" si="82"/>
        <v>-700</v>
      </c>
      <c r="S844" s="82">
        <f t="shared" si="87"/>
        <v>-148333.46</v>
      </c>
      <c r="T844" s="50"/>
    </row>
    <row r="845" spans="2:20" x14ac:dyDescent="0.25">
      <c r="B845" s="11">
        <f>'Market Data'!B832</f>
        <v>20030404</v>
      </c>
      <c r="C845" s="2">
        <f>'Market Data'!C832</f>
        <v>3858</v>
      </c>
      <c r="D845" s="2">
        <f>'Market Data'!D832</f>
        <v>3935</v>
      </c>
      <c r="E845" s="2">
        <f>'Market Data'!E832</f>
        <v>3828</v>
      </c>
      <c r="F845" s="12">
        <f>'Market Data'!F832</f>
        <v>3920</v>
      </c>
      <c r="H845" s="58">
        <f t="shared" si="83"/>
        <v>828</v>
      </c>
      <c r="I845" s="97" t="s">
        <v>54</v>
      </c>
      <c r="J845" s="59" t="str">
        <f t="shared" si="84"/>
        <v>Long</v>
      </c>
      <c r="L845" s="74">
        <f t="shared" si="88"/>
        <v>1</v>
      </c>
      <c r="M845" s="75">
        <f t="shared" si="80"/>
        <v>0</v>
      </c>
      <c r="N845" s="76" t="str">
        <f t="shared" si="85"/>
        <v/>
      </c>
      <c r="O845" s="75"/>
      <c r="P845" s="77">
        <f t="shared" si="81"/>
        <v>1</v>
      </c>
      <c r="Q845" s="78" t="str">
        <f t="shared" si="86"/>
        <v>Stay Long</v>
      </c>
      <c r="R845" s="81">
        <f t="shared" si="82"/>
        <v>3045</v>
      </c>
      <c r="S845" s="82">
        <f t="shared" si="87"/>
        <v>-145288.46</v>
      </c>
      <c r="T845" s="50"/>
    </row>
    <row r="846" spans="2:20" x14ac:dyDescent="0.25">
      <c r="B846" s="11">
        <f>'Market Data'!B833</f>
        <v>20030407</v>
      </c>
      <c r="C846" s="2">
        <f>'Market Data'!C833</f>
        <v>4027</v>
      </c>
      <c r="D846" s="2">
        <f>'Market Data'!D833</f>
        <v>4093.5</v>
      </c>
      <c r="E846" s="2">
        <f>'Market Data'!E833</f>
        <v>4027</v>
      </c>
      <c r="F846" s="12">
        <f>'Market Data'!F833</f>
        <v>4081</v>
      </c>
      <c r="H846" s="58">
        <f t="shared" si="83"/>
        <v>829</v>
      </c>
      <c r="I846" s="97" t="s">
        <v>54</v>
      </c>
      <c r="J846" s="59" t="str">
        <f t="shared" si="84"/>
        <v>Long</v>
      </c>
      <c r="L846" s="74">
        <f t="shared" si="88"/>
        <v>1</v>
      </c>
      <c r="M846" s="75">
        <f t="shared" si="80"/>
        <v>0</v>
      </c>
      <c r="N846" s="76" t="str">
        <f t="shared" si="85"/>
        <v/>
      </c>
      <c r="O846" s="75"/>
      <c r="P846" s="77">
        <f t="shared" si="81"/>
        <v>1</v>
      </c>
      <c r="Q846" s="78" t="str">
        <f t="shared" si="86"/>
        <v>Stay Long</v>
      </c>
      <c r="R846" s="81">
        <f t="shared" si="82"/>
        <v>5635</v>
      </c>
      <c r="S846" s="82">
        <f t="shared" si="87"/>
        <v>-139653.46</v>
      </c>
      <c r="T846" s="50"/>
    </row>
    <row r="847" spans="2:20" x14ac:dyDescent="0.25">
      <c r="B847" s="11">
        <f>'Market Data'!B834</f>
        <v>20030408</v>
      </c>
      <c r="C847" s="2">
        <f>'Market Data'!C834</f>
        <v>4039</v>
      </c>
      <c r="D847" s="2">
        <f>'Market Data'!D834</f>
        <v>4088</v>
      </c>
      <c r="E847" s="2">
        <f>'Market Data'!E834</f>
        <v>4018</v>
      </c>
      <c r="F847" s="12">
        <f>'Market Data'!F834</f>
        <v>4042</v>
      </c>
      <c r="H847" s="58">
        <f t="shared" si="83"/>
        <v>830</v>
      </c>
      <c r="I847" s="97" t="s">
        <v>54</v>
      </c>
      <c r="J847" s="59" t="str">
        <f t="shared" si="84"/>
        <v>Long</v>
      </c>
      <c r="L847" s="74">
        <f t="shared" si="88"/>
        <v>1</v>
      </c>
      <c r="M847" s="75">
        <f t="shared" si="80"/>
        <v>0</v>
      </c>
      <c r="N847" s="76" t="str">
        <f t="shared" si="85"/>
        <v/>
      </c>
      <c r="O847" s="75"/>
      <c r="P847" s="77">
        <f t="shared" si="81"/>
        <v>1</v>
      </c>
      <c r="Q847" s="78" t="str">
        <f t="shared" si="86"/>
        <v>Stay Long</v>
      </c>
      <c r="R847" s="81">
        <f t="shared" si="82"/>
        <v>-1365</v>
      </c>
      <c r="S847" s="82">
        <f t="shared" si="87"/>
        <v>-141018.46</v>
      </c>
      <c r="T847" s="50"/>
    </row>
    <row r="848" spans="2:20" x14ac:dyDescent="0.25">
      <c r="B848" s="11">
        <f>'Market Data'!B835</f>
        <v>20030409</v>
      </c>
      <c r="C848" s="2">
        <f>'Market Data'!C835</f>
        <v>3996</v>
      </c>
      <c r="D848" s="2">
        <f>'Market Data'!D835</f>
        <v>4103</v>
      </c>
      <c r="E848" s="2">
        <f>'Market Data'!E835</f>
        <v>3972.5</v>
      </c>
      <c r="F848" s="12">
        <f>'Market Data'!F835</f>
        <v>4012.5</v>
      </c>
      <c r="H848" s="58">
        <f t="shared" si="83"/>
        <v>831</v>
      </c>
      <c r="I848" s="97" t="s">
        <v>54</v>
      </c>
      <c r="J848" s="59" t="str">
        <f t="shared" si="84"/>
        <v>Long</v>
      </c>
      <c r="L848" s="74">
        <f t="shared" si="88"/>
        <v>1</v>
      </c>
      <c r="M848" s="75">
        <f t="shared" ref="M848:M911" si="89">$L848-P848</f>
        <v>0</v>
      </c>
      <c r="N848" s="76" t="str">
        <f t="shared" si="85"/>
        <v/>
      </c>
      <c r="O848" s="75"/>
      <c r="P848" s="77">
        <f t="shared" si="81"/>
        <v>1</v>
      </c>
      <c r="Q848" s="78" t="str">
        <f t="shared" si="86"/>
        <v>Stay Long</v>
      </c>
      <c r="R848" s="81">
        <f t="shared" si="82"/>
        <v>-1032.5</v>
      </c>
      <c r="S848" s="82">
        <f t="shared" si="87"/>
        <v>-142050.96</v>
      </c>
      <c r="T848" s="50"/>
    </row>
    <row r="849" spans="2:20" x14ac:dyDescent="0.25">
      <c r="B849" s="11">
        <f>'Market Data'!B836</f>
        <v>20030410</v>
      </c>
      <c r="C849" s="2">
        <f>'Market Data'!C836</f>
        <v>3981.5</v>
      </c>
      <c r="D849" s="2">
        <f>'Market Data'!D836</f>
        <v>4042</v>
      </c>
      <c r="E849" s="2">
        <f>'Market Data'!E836</f>
        <v>3960</v>
      </c>
      <c r="F849" s="12">
        <f>'Market Data'!F836</f>
        <v>3977</v>
      </c>
      <c r="H849" s="58">
        <f t="shared" si="83"/>
        <v>832</v>
      </c>
      <c r="I849" s="97" t="s">
        <v>54</v>
      </c>
      <c r="J849" s="59" t="str">
        <f t="shared" si="84"/>
        <v>Long</v>
      </c>
      <c r="L849" s="74">
        <f t="shared" si="88"/>
        <v>1</v>
      </c>
      <c r="M849" s="75">
        <f t="shared" si="89"/>
        <v>0</v>
      </c>
      <c r="N849" s="76" t="str">
        <f t="shared" si="85"/>
        <v/>
      </c>
      <c r="O849" s="75"/>
      <c r="P849" s="77">
        <f t="shared" ref="P849:P912" si="90">IF($N848="Fill",$L848,$P848)</f>
        <v>1</v>
      </c>
      <c r="Q849" s="78" t="str">
        <f t="shared" si="86"/>
        <v>Stay Long</v>
      </c>
      <c r="R849" s="81">
        <f t="shared" ref="R849:R912" si="91">IF(OR($P848&amp;$L848="01",$P848&amp;$L848="0-1"),(($F849-$C849)*$R$3*$L848)-(ABS($M848)*$R$4),IF(OR($P848&amp;$L848="10",$P848&amp;$L848="-10"),(($C849-$F848)*$R$3*$P848)-(ABS($M848)*$R$4),IF(OR($P848&amp;$L848="1-1",$P848&amp;$L848="-11"),(($C849-$F848)*$R$3*$P848)-(ABS($M848)*$R$4)+(($F849-$C849)*$R$3*$P849),IF(OR($P848&amp;$L848="11",$P848&amp;$L848="-1-1"),(($F849-$F848)*$R$3*$P849),0))))</f>
        <v>-1242.5</v>
      </c>
      <c r="S849" s="82">
        <f t="shared" si="87"/>
        <v>-143293.46</v>
      </c>
      <c r="T849" s="50"/>
    </row>
    <row r="850" spans="2:20" x14ac:dyDescent="0.25">
      <c r="B850" s="11">
        <f>'Market Data'!B837</f>
        <v>20030411</v>
      </c>
      <c r="C850" s="2">
        <f>'Market Data'!C837</f>
        <v>3990</v>
      </c>
      <c r="D850" s="2">
        <f>'Market Data'!D837</f>
        <v>4079.5</v>
      </c>
      <c r="E850" s="2">
        <f>'Market Data'!E837</f>
        <v>3987.5</v>
      </c>
      <c r="F850" s="12">
        <f>'Market Data'!F837</f>
        <v>4004</v>
      </c>
      <c r="H850" s="58">
        <f t="shared" ref="H850:H913" si="92">ROW()-ROW(H$17)</f>
        <v>833</v>
      </c>
      <c r="I850" s="97" t="s">
        <v>54</v>
      </c>
      <c r="J850" s="59" t="str">
        <f t="shared" ref="J850:J913" si="93">$I$4</f>
        <v>Long</v>
      </c>
      <c r="L850" s="74">
        <f t="shared" si="88"/>
        <v>1</v>
      </c>
      <c r="M850" s="75">
        <f t="shared" si="89"/>
        <v>0</v>
      </c>
      <c r="N850" s="76" t="str">
        <f t="shared" ref="N850:N913" si="94">IF(NOT($M850=0),"Fill","")</f>
        <v/>
      </c>
      <c r="O850" s="75"/>
      <c r="P850" s="77">
        <f t="shared" si="90"/>
        <v>1</v>
      </c>
      <c r="Q850" s="78" t="str">
        <f t="shared" ref="Q850:Q913" si="95">IF($P849&amp;$L849="00","Stay Flat",IF($P849&amp;$L849="01","Go Long",IF($P849&amp;$L849="0-1","Go Short",IF($P849&amp;$L849="-10","Exit Short",IF($P849&amp;$L849="-1-1","Stay Short",IF($P849&amp;$L849="-11","Exit Short, Go Long",IF($P849&amp;$L849="10","Exit Long",IF($P849&amp;$L849="1-1","Exit Long, Go Short",IF($P849&amp;$L849="11","Stay Long","")))))))))</f>
        <v>Stay Long</v>
      </c>
      <c r="R850" s="81">
        <f t="shared" si="91"/>
        <v>945</v>
      </c>
      <c r="S850" s="82">
        <f t="shared" ref="S850:S913" si="96">S849+R850</f>
        <v>-142348.46</v>
      </c>
      <c r="T850" s="50"/>
    </row>
    <row r="851" spans="2:20" x14ac:dyDescent="0.25">
      <c r="B851" s="11">
        <f>'Market Data'!B838</f>
        <v>20030414</v>
      </c>
      <c r="C851" s="2">
        <f>'Market Data'!C838</f>
        <v>4037</v>
      </c>
      <c r="D851" s="2">
        <f>'Market Data'!D838</f>
        <v>4065</v>
      </c>
      <c r="E851" s="2">
        <f>'Market Data'!E838</f>
        <v>3974.5</v>
      </c>
      <c r="F851" s="12">
        <f>'Market Data'!F838</f>
        <v>4061.5</v>
      </c>
      <c r="H851" s="58">
        <f t="shared" si="92"/>
        <v>834</v>
      </c>
      <c r="I851" s="97" t="s">
        <v>54</v>
      </c>
      <c r="J851" s="59" t="str">
        <f t="shared" si="93"/>
        <v>Long</v>
      </c>
      <c r="L851" s="74">
        <f t="shared" ref="L851:L914" si="97">IF($J851="Short",-1,IF($J851="Long",1,0))</f>
        <v>1</v>
      </c>
      <c r="M851" s="75">
        <f t="shared" si="89"/>
        <v>0</v>
      </c>
      <c r="N851" s="76" t="str">
        <f t="shared" si="94"/>
        <v/>
      </c>
      <c r="O851" s="75"/>
      <c r="P851" s="77">
        <f t="shared" si="90"/>
        <v>1</v>
      </c>
      <c r="Q851" s="78" t="str">
        <f t="shared" si="95"/>
        <v>Stay Long</v>
      </c>
      <c r="R851" s="81">
        <f t="shared" si="91"/>
        <v>2012.5</v>
      </c>
      <c r="S851" s="82">
        <f t="shared" si="96"/>
        <v>-140335.96</v>
      </c>
      <c r="T851" s="50"/>
    </row>
    <row r="852" spans="2:20" x14ac:dyDescent="0.25">
      <c r="B852" s="11">
        <f>'Market Data'!B839</f>
        <v>20030415</v>
      </c>
      <c r="C852" s="2">
        <f>'Market Data'!C839</f>
        <v>4087</v>
      </c>
      <c r="D852" s="2">
        <f>'Market Data'!D839</f>
        <v>4144</v>
      </c>
      <c r="E852" s="2">
        <f>'Market Data'!E839</f>
        <v>4082.5</v>
      </c>
      <c r="F852" s="12">
        <f>'Market Data'!F839</f>
        <v>4112</v>
      </c>
      <c r="H852" s="58">
        <f t="shared" si="92"/>
        <v>835</v>
      </c>
      <c r="I852" s="97" t="s">
        <v>54</v>
      </c>
      <c r="J852" s="59" t="str">
        <f t="shared" si="93"/>
        <v>Long</v>
      </c>
      <c r="L852" s="74">
        <f t="shared" si="97"/>
        <v>1</v>
      </c>
      <c r="M852" s="75">
        <f t="shared" si="89"/>
        <v>0</v>
      </c>
      <c r="N852" s="76" t="str">
        <f t="shared" si="94"/>
        <v/>
      </c>
      <c r="O852" s="75"/>
      <c r="P852" s="77">
        <f t="shared" si="90"/>
        <v>1</v>
      </c>
      <c r="Q852" s="78" t="str">
        <f t="shared" si="95"/>
        <v>Stay Long</v>
      </c>
      <c r="R852" s="81">
        <f t="shared" si="91"/>
        <v>1767.5</v>
      </c>
      <c r="S852" s="82">
        <f t="shared" si="96"/>
        <v>-138568.46</v>
      </c>
      <c r="T852" s="50"/>
    </row>
    <row r="853" spans="2:20" x14ac:dyDescent="0.25">
      <c r="B853" s="11">
        <f>'Market Data'!B840</f>
        <v>20030416</v>
      </c>
      <c r="C853" s="2">
        <f>'Market Data'!C840</f>
        <v>4182</v>
      </c>
      <c r="D853" s="2">
        <f>'Market Data'!D840</f>
        <v>4186.5</v>
      </c>
      <c r="E853" s="2">
        <f>'Market Data'!E840</f>
        <v>4098.5</v>
      </c>
      <c r="F853" s="12">
        <f>'Market Data'!F840</f>
        <v>4110</v>
      </c>
      <c r="H853" s="58">
        <f t="shared" si="92"/>
        <v>836</v>
      </c>
      <c r="I853" s="97" t="s">
        <v>54</v>
      </c>
      <c r="J853" s="59" t="str">
        <f t="shared" si="93"/>
        <v>Long</v>
      </c>
      <c r="L853" s="74">
        <f t="shared" si="97"/>
        <v>1</v>
      </c>
      <c r="M853" s="75">
        <f t="shared" si="89"/>
        <v>0</v>
      </c>
      <c r="N853" s="76" t="str">
        <f t="shared" si="94"/>
        <v/>
      </c>
      <c r="O853" s="75"/>
      <c r="P853" s="77">
        <f t="shared" si="90"/>
        <v>1</v>
      </c>
      <c r="Q853" s="78" t="str">
        <f t="shared" si="95"/>
        <v>Stay Long</v>
      </c>
      <c r="R853" s="81">
        <f t="shared" si="91"/>
        <v>-70</v>
      </c>
      <c r="S853" s="82">
        <f t="shared" si="96"/>
        <v>-138638.46</v>
      </c>
      <c r="T853" s="50"/>
    </row>
    <row r="854" spans="2:20" x14ac:dyDescent="0.25">
      <c r="B854" s="11">
        <f>'Market Data'!B841</f>
        <v>20030417</v>
      </c>
      <c r="C854" s="2">
        <f>'Market Data'!C841</f>
        <v>4097</v>
      </c>
      <c r="D854" s="2">
        <f>'Market Data'!D841</f>
        <v>4179</v>
      </c>
      <c r="E854" s="2">
        <f>'Market Data'!E841</f>
        <v>4077</v>
      </c>
      <c r="F854" s="12">
        <f>'Market Data'!F841</f>
        <v>4172</v>
      </c>
      <c r="H854" s="58">
        <f t="shared" si="92"/>
        <v>837</v>
      </c>
      <c r="I854" s="97" t="s">
        <v>54</v>
      </c>
      <c r="J854" s="59" t="str">
        <f t="shared" si="93"/>
        <v>Long</v>
      </c>
      <c r="L854" s="74">
        <f t="shared" si="97"/>
        <v>1</v>
      </c>
      <c r="M854" s="75">
        <f t="shared" si="89"/>
        <v>0</v>
      </c>
      <c r="N854" s="76" t="str">
        <f t="shared" si="94"/>
        <v/>
      </c>
      <c r="O854" s="75"/>
      <c r="P854" s="77">
        <f t="shared" si="90"/>
        <v>1</v>
      </c>
      <c r="Q854" s="78" t="str">
        <f t="shared" si="95"/>
        <v>Stay Long</v>
      </c>
      <c r="R854" s="81">
        <f t="shared" si="91"/>
        <v>2170</v>
      </c>
      <c r="S854" s="82">
        <f t="shared" si="96"/>
        <v>-136468.46</v>
      </c>
      <c r="T854" s="50"/>
    </row>
    <row r="855" spans="2:20" x14ac:dyDescent="0.25">
      <c r="B855" s="11">
        <f>'Market Data'!B842</f>
        <v>20030422</v>
      </c>
      <c r="C855" s="2">
        <f>'Market Data'!C842</f>
        <v>4155</v>
      </c>
      <c r="D855" s="2">
        <f>'Market Data'!D842</f>
        <v>4243</v>
      </c>
      <c r="E855" s="2">
        <f>'Market Data'!E842</f>
        <v>4116</v>
      </c>
      <c r="F855" s="12">
        <f>'Market Data'!F842</f>
        <v>4235.5</v>
      </c>
      <c r="H855" s="58">
        <f t="shared" si="92"/>
        <v>838</v>
      </c>
      <c r="I855" s="97" t="s">
        <v>54</v>
      </c>
      <c r="J855" s="59" t="str">
        <f t="shared" si="93"/>
        <v>Long</v>
      </c>
      <c r="L855" s="74">
        <f t="shared" si="97"/>
        <v>1</v>
      </c>
      <c r="M855" s="75">
        <f t="shared" si="89"/>
        <v>0</v>
      </c>
      <c r="N855" s="76" t="str">
        <f t="shared" si="94"/>
        <v/>
      </c>
      <c r="O855" s="75"/>
      <c r="P855" s="77">
        <f t="shared" si="90"/>
        <v>1</v>
      </c>
      <c r="Q855" s="78" t="str">
        <f t="shared" si="95"/>
        <v>Stay Long</v>
      </c>
      <c r="R855" s="81">
        <f t="shared" si="91"/>
        <v>2222.5</v>
      </c>
      <c r="S855" s="82">
        <f t="shared" si="96"/>
        <v>-134245.96</v>
      </c>
      <c r="T855" s="50"/>
    </row>
    <row r="856" spans="2:20" x14ac:dyDescent="0.25">
      <c r="B856" s="11">
        <f>'Market Data'!B843</f>
        <v>20030423</v>
      </c>
      <c r="C856" s="2">
        <f>'Market Data'!C843</f>
        <v>4248</v>
      </c>
      <c r="D856" s="2">
        <f>'Market Data'!D843</f>
        <v>4277</v>
      </c>
      <c r="E856" s="2">
        <f>'Market Data'!E843</f>
        <v>4207.5</v>
      </c>
      <c r="F856" s="12">
        <f>'Market Data'!F843</f>
        <v>4230.5</v>
      </c>
      <c r="H856" s="58">
        <f t="shared" si="92"/>
        <v>839</v>
      </c>
      <c r="I856" s="97" t="s">
        <v>54</v>
      </c>
      <c r="J856" s="59" t="str">
        <f t="shared" si="93"/>
        <v>Long</v>
      </c>
      <c r="L856" s="74">
        <f t="shared" si="97"/>
        <v>1</v>
      </c>
      <c r="M856" s="75">
        <f t="shared" si="89"/>
        <v>0</v>
      </c>
      <c r="N856" s="76" t="str">
        <f t="shared" si="94"/>
        <v/>
      </c>
      <c r="O856" s="75"/>
      <c r="P856" s="77">
        <f t="shared" si="90"/>
        <v>1</v>
      </c>
      <c r="Q856" s="78" t="str">
        <f t="shared" si="95"/>
        <v>Stay Long</v>
      </c>
      <c r="R856" s="81">
        <f t="shared" si="91"/>
        <v>-175</v>
      </c>
      <c r="S856" s="82">
        <f t="shared" si="96"/>
        <v>-134420.96</v>
      </c>
      <c r="T856" s="50"/>
    </row>
    <row r="857" spans="2:20" x14ac:dyDescent="0.25">
      <c r="B857" s="11">
        <f>'Market Data'!B844</f>
        <v>20030424</v>
      </c>
      <c r="C857" s="2">
        <f>'Market Data'!C844</f>
        <v>4218</v>
      </c>
      <c r="D857" s="2">
        <f>'Market Data'!D844</f>
        <v>4247</v>
      </c>
      <c r="E857" s="2">
        <f>'Market Data'!E844</f>
        <v>4154</v>
      </c>
      <c r="F857" s="12">
        <f>'Market Data'!F844</f>
        <v>4173.5</v>
      </c>
      <c r="H857" s="58">
        <f t="shared" si="92"/>
        <v>840</v>
      </c>
      <c r="I857" s="97" t="s">
        <v>54</v>
      </c>
      <c r="J857" s="59" t="str">
        <f t="shared" si="93"/>
        <v>Long</v>
      </c>
      <c r="L857" s="74">
        <f t="shared" si="97"/>
        <v>1</v>
      </c>
      <c r="M857" s="75">
        <f t="shared" si="89"/>
        <v>0</v>
      </c>
      <c r="N857" s="76" t="str">
        <f t="shared" si="94"/>
        <v/>
      </c>
      <c r="O857" s="75"/>
      <c r="P857" s="77">
        <f t="shared" si="90"/>
        <v>1</v>
      </c>
      <c r="Q857" s="78" t="str">
        <f t="shared" si="95"/>
        <v>Stay Long</v>
      </c>
      <c r="R857" s="81">
        <f t="shared" si="91"/>
        <v>-1995</v>
      </c>
      <c r="S857" s="82">
        <f t="shared" si="96"/>
        <v>-136415.96</v>
      </c>
      <c r="T857" s="50"/>
    </row>
    <row r="858" spans="2:20" x14ac:dyDescent="0.25">
      <c r="B858" s="11">
        <f>'Market Data'!B845</f>
        <v>20030425</v>
      </c>
      <c r="C858" s="2">
        <f>'Market Data'!C845</f>
        <v>4167</v>
      </c>
      <c r="D858" s="2">
        <f>'Market Data'!D845</f>
        <v>4184.5</v>
      </c>
      <c r="E858" s="2">
        <f>'Market Data'!E845</f>
        <v>4100.5</v>
      </c>
      <c r="F858" s="12">
        <f>'Market Data'!F845</f>
        <v>4119</v>
      </c>
      <c r="H858" s="58">
        <f t="shared" si="92"/>
        <v>841</v>
      </c>
      <c r="I858" s="97" t="s">
        <v>54</v>
      </c>
      <c r="J858" s="59" t="str">
        <f t="shared" si="93"/>
        <v>Long</v>
      </c>
      <c r="L858" s="74">
        <f t="shared" si="97"/>
        <v>1</v>
      </c>
      <c r="M858" s="75">
        <f t="shared" si="89"/>
        <v>0</v>
      </c>
      <c r="N858" s="76" t="str">
        <f t="shared" si="94"/>
        <v/>
      </c>
      <c r="O858" s="75"/>
      <c r="P858" s="77">
        <f t="shared" si="90"/>
        <v>1</v>
      </c>
      <c r="Q858" s="78" t="str">
        <f t="shared" si="95"/>
        <v>Stay Long</v>
      </c>
      <c r="R858" s="81">
        <f t="shared" si="91"/>
        <v>-1907.5</v>
      </c>
      <c r="S858" s="82">
        <f t="shared" si="96"/>
        <v>-138323.46</v>
      </c>
      <c r="T858" s="50"/>
    </row>
    <row r="859" spans="2:20" x14ac:dyDescent="0.25">
      <c r="B859" s="11">
        <f>'Market Data'!B846</f>
        <v>20030428</v>
      </c>
      <c r="C859" s="2">
        <f>'Market Data'!C846</f>
        <v>4104</v>
      </c>
      <c r="D859" s="2">
        <f>'Market Data'!D846</f>
        <v>4226</v>
      </c>
      <c r="E859" s="2">
        <f>'Market Data'!E846</f>
        <v>4091</v>
      </c>
      <c r="F859" s="12">
        <f>'Market Data'!F846</f>
        <v>4222.5</v>
      </c>
      <c r="H859" s="58">
        <f t="shared" si="92"/>
        <v>842</v>
      </c>
      <c r="I859" s="97" t="s">
        <v>54</v>
      </c>
      <c r="J859" s="59" t="str">
        <f t="shared" si="93"/>
        <v>Long</v>
      </c>
      <c r="L859" s="74">
        <f t="shared" si="97"/>
        <v>1</v>
      </c>
      <c r="M859" s="75">
        <f t="shared" si="89"/>
        <v>0</v>
      </c>
      <c r="N859" s="76" t="str">
        <f t="shared" si="94"/>
        <v/>
      </c>
      <c r="O859" s="75"/>
      <c r="P859" s="77">
        <f t="shared" si="90"/>
        <v>1</v>
      </c>
      <c r="Q859" s="78" t="str">
        <f t="shared" si="95"/>
        <v>Stay Long</v>
      </c>
      <c r="R859" s="81">
        <f t="shared" si="91"/>
        <v>3622.5</v>
      </c>
      <c r="S859" s="82">
        <f t="shared" si="96"/>
        <v>-134700.96</v>
      </c>
      <c r="T859" s="50"/>
    </row>
    <row r="860" spans="2:20" x14ac:dyDescent="0.25">
      <c r="B860" s="11">
        <f>'Market Data'!B847</f>
        <v>20030429</v>
      </c>
      <c r="C860" s="2">
        <f>'Market Data'!C847</f>
        <v>4238</v>
      </c>
      <c r="D860" s="2">
        <f>'Market Data'!D847</f>
        <v>4280</v>
      </c>
      <c r="E860" s="2">
        <f>'Market Data'!E847</f>
        <v>4188.5</v>
      </c>
      <c r="F860" s="12">
        <f>'Market Data'!F847</f>
        <v>4192</v>
      </c>
      <c r="H860" s="58">
        <f t="shared" si="92"/>
        <v>843</v>
      </c>
      <c r="I860" s="97" t="s">
        <v>54</v>
      </c>
      <c r="J860" s="59" t="str">
        <f t="shared" si="93"/>
        <v>Long</v>
      </c>
      <c r="L860" s="74">
        <f t="shared" si="97"/>
        <v>1</v>
      </c>
      <c r="M860" s="75">
        <f t="shared" si="89"/>
        <v>0</v>
      </c>
      <c r="N860" s="76" t="str">
        <f t="shared" si="94"/>
        <v/>
      </c>
      <c r="O860" s="75"/>
      <c r="P860" s="77">
        <f t="shared" si="90"/>
        <v>1</v>
      </c>
      <c r="Q860" s="78" t="str">
        <f t="shared" si="95"/>
        <v>Stay Long</v>
      </c>
      <c r="R860" s="81">
        <f t="shared" si="91"/>
        <v>-1067.5</v>
      </c>
      <c r="S860" s="82">
        <f t="shared" si="96"/>
        <v>-135768.46</v>
      </c>
      <c r="T860" s="50"/>
    </row>
    <row r="861" spans="2:20" x14ac:dyDescent="0.25">
      <c r="B861" s="11">
        <f>'Market Data'!B848</f>
        <v>20030430</v>
      </c>
      <c r="C861" s="2">
        <f>'Market Data'!C848</f>
        <v>4205</v>
      </c>
      <c r="D861" s="2">
        <f>'Market Data'!D848</f>
        <v>4242</v>
      </c>
      <c r="E861" s="2">
        <f>'Market Data'!E848</f>
        <v>4186</v>
      </c>
      <c r="F861" s="12">
        <f>'Market Data'!F848</f>
        <v>4195</v>
      </c>
      <c r="H861" s="58">
        <f t="shared" si="92"/>
        <v>844</v>
      </c>
      <c r="I861" s="97" t="s">
        <v>54</v>
      </c>
      <c r="J861" s="59" t="str">
        <f t="shared" si="93"/>
        <v>Long</v>
      </c>
      <c r="L861" s="74">
        <f t="shared" si="97"/>
        <v>1</v>
      </c>
      <c r="M861" s="75">
        <f t="shared" si="89"/>
        <v>0</v>
      </c>
      <c r="N861" s="76" t="str">
        <f t="shared" si="94"/>
        <v/>
      </c>
      <c r="O861" s="75"/>
      <c r="P861" s="77">
        <f t="shared" si="90"/>
        <v>1</v>
      </c>
      <c r="Q861" s="78" t="str">
        <f t="shared" si="95"/>
        <v>Stay Long</v>
      </c>
      <c r="R861" s="81">
        <f t="shared" si="91"/>
        <v>105</v>
      </c>
      <c r="S861" s="82">
        <f t="shared" si="96"/>
        <v>-135663.46</v>
      </c>
      <c r="T861" s="50"/>
    </row>
    <row r="862" spans="2:20" x14ac:dyDescent="0.25">
      <c r="B862" s="11">
        <f>'Market Data'!B849</f>
        <v>20030502</v>
      </c>
      <c r="C862" s="2">
        <f>'Market Data'!C849</f>
        <v>4187.5</v>
      </c>
      <c r="D862" s="2">
        <f>'Market Data'!D849</f>
        <v>4255.5</v>
      </c>
      <c r="E862" s="2">
        <f>'Market Data'!E849</f>
        <v>4158.5</v>
      </c>
      <c r="F862" s="12">
        <f>'Market Data'!F849</f>
        <v>4250</v>
      </c>
      <c r="H862" s="58">
        <f t="shared" si="92"/>
        <v>845</v>
      </c>
      <c r="I862" s="97" t="s">
        <v>54</v>
      </c>
      <c r="J862" s="59" t="str">
        <f t="shared" si="93"/>
        <v>Long</v>
      </c>
      <c r="L862" s="74">
        <f t="shared" si="97"/>
        <v>1</v>
      </c>
      <c r="M862" s="75">
        <f t="shared" si="89"/>
        <v>0</v>
      </c>
      <c r="N862" s="76" t="str">
        <f t="shared" si="94"/>
        <v/>
      </c>
      <c r="O862" s="75"/>
      <c r="P862" s="77">
        <f t="shared" si="90"/>
        <v>1</v>
      </c>
      <c r="Q862" s="78" t="str">
        <f t="shared" si="95"/>
        <v>Stay Long</v>
      </c>
      <c r="R862" s="81">
        <f t="shared" si="91"/>
        <v>1925</v>
      </c>
      <c r="S862" s="82">
        <f t="shared" si="96"/>
        <v>-133738.46</v>
      </c>
      <c r="T862" s="50"/>
    </row>
    <row r="863" spans="2:20" x14ac:dyDescent="0.25">
      <c r="B863" s="11">
        <f>'Market Data'!B850</f>
        <v>20030505</v>
      </c>
      <c r="C863" s="2">
        <f>'Market Data'!C850</f>
        <v>4275</v>
      </c>
      <c r="D863" s="2">
        <f>'Market Data'!D850</f>
        <v>4314.5</v>
      </c>
      <c r="E863" s="2">
        <f>'Market Data'!E850</f>
        <v>4250</v>
      </c>
      <c r="F863" s="12">
        <f>'Market Data'!F850</f>
        <v>4284.5</v>
      </c>
      <c r="H863" s="58">
        <f t="shared" si="92"/>
        <v>846</v>
      </c>
      <c r="I863" s="97" t="s">
        <v>54</v>
      </c>
      <c r="J863" s="59" t="str">
        <f t="shared" si="93"/>
        <v>Long</v>
      </c>
      <c r="L863" s="74">
        <f t="shared" si="97"/>
        <v>1</v>
      </c>
      <c r="M863" s="75">
        <f t="shared" si="89"/>
        <v>0</v>
      </c>
      <c r="N863" s="76" t="str">
        <f t="shared" si="94"/>
        <v/>
      </c>
      <c r="O863" s="75"/>
      <c r="P863" s="77">
        <f t="shared" si="90"/>
        <v>1</v>
      </c>
      <c r="Q863" s="78" t="str">
        <f t="shared" si="95"/>
        <v>Stay Long</v>
      </c>
      <c r="R863" s="81">
        <f t="shared" si="91"/>
        <v>1207.5</v>
      </c>
      <c r="S863" s="82">
        <f t="shared" si="96"/>
        <v>-132530.96</v>
      </c>
      <c r="T863" s="50"/>
    </row>
    <row r="864" spans="2:20" x14ac:dyDescent="0.25">
      <c r="B864" s="11">
        <f>'Market Data'!B851</f>
        <v>20030506</v>
      </c>
      <c r="C864" s="2">
        <f>'Market Data'!C851</f>
        <v>4268</v>
      </c>
      <c r="D864" s="2">
        <f>'Market Data'!D851</f>
        <v>4336</v>
      </c>
      <c r="E864" s="2">
        <f>'Market Data'!E851</f>
        <v>4248</v>
      </c>
      <c r="F864" s="12">
        <f>'Market Data'!F851</f>
        <v>4329.5</v>
      </c>
      <c r="H864" s="58">
        <f t="shared" si="92"/>
        <v>847</v>
      </c>
      <c r="I864" s="97" t="s">
        <v>54</v>
      </c>
      <c r="J864" s="59" t="str">
        <f t="shared" si="93"/>
        <v>Long</v>
      </c>
      <c r="L864" s="74">
        <f t="shared" si="97"/>
        <v>1</v>
      </c>
      <c r="M864" s="75">
        <f t="shared" si="89"/>
        <v>0</v>
      </c>
      <c r="N864" s="76" t="str">
        <f t="shared" si="94"/>
        <v/>
      </c>
      <c r="O864" s="75"/>
      <c r="P864" s="77">
        <f t="shared" si="90"/>
        <v>1</v>
      </c>
      <c r="Q864" s="78" t="str">
        <f t="shared" si="95"/>
        <v>Stay Long</v>
      </c>
      <c r="R864" s="81">
        <f t="shared" si="91"/>
        <v>1575</v>
      </c>
      <c r="S864" s="82">
        <f t="shared" si="96"/>
        <v>-130955.95999999999</v>
      </c>
      <c r="T864" s="50"/>
    </row>
    <row r="865" spans="2:20" x14ac:dyDescent="0.25">
      <c r="B865" s="11">
        <f>'Market Data'!B852</f>
        <v>20030507</v>
      </c>
      <c r="C865" s="2">
        <f>'Market Data'!C852</f>
        <v>4311</v>
      </c>
      <c r="D865" s="2">
        <f>'Market Data'!D852</f>
        <v>4340</v>
      </c>
      <c r="E865" s="2">
        <f>'Market Data'!E852</f>
        <v>4263</v>
      </c>
      <c r="F865" s="12">
        <f>'Market Data'!F852</f>
        <v>4271.5</v>
      </c>
      <c r="H865" s="58">
        <f t="shared" si="92"/>
        <v>848</v>
      </c>
      <c r="I865" s="97" t="s">
        <v>54</v>
      </c>
      <c r="J865" s="59" t="str">
        <f t="shared" si="93"/>
        <v>Long</v>
      </c>
      <c r="L865" s="74">
        <f t="shared" si="97"/>
        <v>1</v>
      </c>
      <c r="M865" s="75">
        <f t="shared" si="89"/>
        <v>0</v>
      </c>
      <c r="N865" s="76" t="str">
        <f t="shared" si="94"/>
        <v/>
      </c>
      <c r="O865" s="75"/>
      <c r="P865" s="77">
        <f t="shared" si="90"/>
        <v>1</v>
      </c>
      <c r="Q865" s="78" t="str">
        <f t="shared" si="95"/>
        <v>Stay Long</v>
      </c>
      <c r="R865" s="81">
        <f t="shared" si="91"/>
        <v>-2030</v>
      </c>
      <c r="S865" s="82">
        <f t="shared" si="96"/>
        <v>-132985.96</v>
      </c>
      <c r="T865" s="50"/>
    </row>
    <row r="866" spans="2:20" x14ac:dyDescent="0.25">
      <c r="B866" s="11">
        <f>'Market Data'!B853</f>
        <v>20030508</v>
      </c>
      <c r="C866" s="2">
        <f>'Market Data'!C853</f>
        <v>4260.5</v>
      </c>
      <c r="D866" s="2">
        <f>'Market Data'!D853</f>
        <v>4288.5</v>
      </c>
      <c r="E866" s="2">
        <f>'Market Data'!E853</f>
        <v>4153</v>
      </c>
      <c r="F866" s="12">
        <f>'Market Data'!F853</f>
        <v>4158</v>
      </c>
      <c r="H866" s="58">
        <f t="shared" si="92"/>
        <v>849</v>
      </c>
      <c r="I866" s="97" t="s">
        <v>54</v>
      </c>
      <c r="J866" s="59" t="str">
        <f t="shared" si="93"/>
        <v>Long</v>
      </c>
      <c r="L866" s="74">
        <f t="shared" si="97"/>
        <v>1</v>
      </c>
      <c r="M866" s="75">
        <f t="shared" si="89"/>
        <v>0</v>
      </c>
      <c r="N866" s="76" t="str">
        <f t="shared" si="94"/>
        <v/>
      </c>
      <c r="O866" s="75"/>
      <c r="P866" s="77">
        <f t="shared" si="90"/>
        <v>1</v>
      </c>
      <c r="Q866" s="78" t="str">
        <f t="shared" si="95"/>
        <v>Stay Long</v>
      </c>
      <c r="R866" s="81">
        <f t="shared" si="91"/>
        <v>-3972.5</v>
      </c>
      <c r="S866" s="82">
        <f t="shared" si="96"/>
        <v>-136958.46</v>
      </c>
      <c r="T866" s="50"/>
    </row>
    <row r="867" spans="2:20" x14ac:dyDescent="0.25">
      <c r="B867" s="11">
        <f>'Market Data'!B854</f>
        <v>20030509</v>
      </c>
      <c r="C867" s="2">
        <f>'Market Data'!C854</f>
        <v>4187</v>
      </c>
      <c r="D867" s="2">
        <f>'Market Data'!D854</f>
        <v>4213.5</v>
      </c>
      <c r="E867" s="2">
        <f>'Market Data'!E854</f>
        <v>4130</v>
      </c>
      <c r="F867" s="12">
        <f>'Market Data'!F854</f>
        <v>4211</v>
      </c>
      <c r="H867" s="58">
        <f t="shared" si="92"/>
        <v>850</v>
      </c>
      <c r="I867" s="97" t="s">
        <v>54</v>
      </c>
      <c r="J867" s="59" t="str">
        <f t="shared" si="93"/>
        <v>Long</v>
      </c>
      <c r="L867" s="74">
        <f t="shared" si="97"/>
        <v>1</v>
      </c>
      <c r="M867" s="75">
        <f t="shared" si="89"/>
        <v>0</v>
      </c>
      <c r="N867" s="76" t="str">
        <f t="shared" si="94"/>
        <v/>
      </c>
      <c r="O867" s="75"/>
      <c r="P867" s="77">
        <f t="shared" si="90"/>
        <v>1</v>
      </c>
      <c r="Q867" s="78" t="str">
        <f t="shared" si="95"/>
        <v>Stay Long</v>
      </c>
      <c r="R867" s="81">
        <f t="shared" si="91"/>
        <v>1855</v>
      </c>
      <c r="S867" s="82">
        <f t="shared" si="96"/>
        <v>-135103.46</v>
      </c>
      <c r="T867" s="50"/>
    </row>
    <row r="868" spans="2:20" x14ac:dyDescent="0.25">
      <c r="B868" s="11">
        <f>'Market Data'!B855</f>
        <v>20030512</v>
      </c>
      <c r="C868" s="2">
        <f>'Market Data'!C855</f>
        <v>4239</v>
      </c>
      <c r="D868" s="2">
        <f>'Market Data'!D855</f>
        <v>4242</v>
      </c>
      <c r="E868" s="2">
        <f>'Market Data'!E855</f>
        <v>4140</v>
      </c>
      <c r="F868" s="12">
        <f>'Market Data'!F855</f>
        <v>4203.5</v>
      </c>
      <c r="H868" s="58">
        <f t="shared" si="92"/>
        <v>851</v>
      </c>
      <c r="I868" s="97" t="s">
        <v>54</v>
      </c>
      <c r="J868" s="59" t="str">
        <f t="shared" si="93"/>
        <v>Long</v>
      </c>
      <c r="L868" s="74">
        <f t="shared" si="97"/>
        <v>1</v>
      </c>
      <c r="M868" s="75">
        <f t="shared" si="89"/>
        <v>0</v>
      </c>
      <c r="N868" s="76" t="str">
        <f t="shared" si="94"/>
        <v/>
      </c>
      <c r="O868" s="75"/>
      <c r="P868" s="77">
        <f t="shared" si="90"/>
        <v>1</v>
      </c>
      <c r="Q868" s="78" t="str">
        <f t="shared" si="95"/>
        <v>Stay Long</v>
      </c>
      <c r="R868" s="81">
        <f t="shared" si="91"/>
        <v>-262.5</v>
      </c>
      <c r="S868" s="82">
        <f t="shared" si="96"/>
        <v>-135365.96</v>
      </c>
      <c r="T868" s="50"/>
    </row>
    <row r="869" spans="2:20" x14ac:dyDescent="0.25">
      <c r="B869" s="11">
        <f>'Market Data'!B856</f>
        <v>20030513</v>
      </c>
      <c r="C869" s="2">
        <f>'Market Data'!C856</f>
        <v>4210</v>
      </c>
      <c r="D869" s="2">
        <f>'Market Data'!D856</f>
        <v>4222</v>
      </c>
      <c r="E869" s="2">
        <f>'Market Data'!E856</f>
        <v>4151</v>
      </c>
      <c r="F869" s="12">
        <f>'Market Data'!F856</f>
        <v>4171</v>
      </c>
      <c r="H869" s="58">
        <f t="shared" si="92"/>
        <v>852</v>
      </c>
      <c r="I869" s="97" t="s">
        <v>54</v>
      </c>
      <c r="J869" s="59" t="str">
        <f t="shared" si="93"/>
        <v>Long</v>
      </c>
      <c r="L869" s="74">
        <f t="shared" si="97"/>
        <v>1</v>
      </c>
      <c r="M869" s="75">
        <f t="shared" si="89"/>
        <v>0</v>
      </c>
      <c r="N869" s="76" t="str">
        <f t="shared" si="94"/>
        <v/>
      </c>
      <c r="O869" s="75"/>
      <c r="P869" s="77">
        <f t="shared" si="90"/>
        <v>1</v>
      </c>
      <c r="Q869" s="78" t="str">
        <f t="shared" si="95"/>
        <v>Stay Long</v>
      </c>
      <c r="R869" s="81">
        <f t="shared" si="91"/>
        <v>-1137.5</v>
      </c>
      <c r="S869" s="82">
        <f t="shared" si="96"/>
        <v>-136503.46</v>
      </c>
      <c r="T869" s="50"/>
    </row>
    <row r="870" spans="2:20" x14ac:dyDescent="0.25">
      <c r="B870" s="11">
        <f>'Market Data'!B857</f>
        <v>20030514</v>
      </c>
      <c r="C870" s="2">
        <f>'Market Data'!C857</f>
        <v>4176</v>
      </c>
      <c r="D870" s="2">
        <f>'Market Data'!D857</f>
        <v>4232.5</v>
      </c>
      <c r="E870" s="2">
        <f>'Market Data'!E857</f>
        <v>4157.5</v>
      </c>
      <c r="F870" s="12">
        <f>'Market Data'!F857</f>
        <v>4192</v>
      </c>
      <c r="H870" s="58">
        <f t="shared" si="92"/>
        <v>853</v>
      </c>
      <c r="I870" s="97" t="s">
        <v>54</v>
      </c>
      <c r="J870" s="59" t="str">
        <f t="shared" si="93"/>
        <v>Long</v>
      </c>
      <c r="L870" s="74">
        <f t="shared" si="97"/>
        <v>1</v>
      </c>
      <c r="M870" s="75">
        <f t="shared" si="89"/>
        <v>0</v>
      </c>
      <c r="N870" s="76" t="str">
        <f t="shared" si="94"/>
        <v/>
      </c>
      <c r="O870" s="75"/>
      <c r="P870" s="77">
        <f t="shared" si="90"/>
        <v>1</v>
      </c>
      <c r="Q870" s="78" t="str">
        <f t="shared" si="95"/>
        <v>Stay Long</v>
      </c>
      <c r="R870" s="81">
        <f t="shared" si="91"/>
        <v>735</v>
      </c>
      <c r="S870" s="82">
        <f t="shared" si="96"/>
        <v>-135768.46</v>
      </c>
      <c r="T870" s="50"/>
    </row>
    <row r="871" spans="2:20" x14ac:dyDescent="0.25">
      <c r="B871" s="11">
        <f>'Market Data'!B858</f>
        <v>20030515</v>
      </c>
      <c r="C871" s="2">
        <f>'Market Data'!C858</f>
        <v>4181.5</v>
      </c>
      <c r="D871" s="2">
        <f>'Market Data'!D858</f>
        <v>4259.5</v>
      </c>
      <c r="E871" s="2">
        <f>'Market Data'!E858</f>
        <v>4170</v>
      </c>
      <c r="F871" s="12">
        <f>'Market Data'!F858</f>
        <v>4252</v>
      </c>
      <c r="H871" s="58">
        <f t="shared" si="92"/>
        <v>854</v>
      </c>
      <c r="I871" s="97" t="s">
        <v>54</v>
      </c>
      <c r="J871" s="59" t="str">
        <f t="shared" si="93"/>
        <v>Long</v>
      </c>
      <c r="L871" s="74">
        <f t="shared" si="97"/>
        <v>1</v>
      </c>
      <c r="M871" s="75">
        <f t="shared" si="89"/>
        <v>0</v>
      </c>
      <c r="N871" s="76" t="str">
        <f t="shared" si="94"/>
        <v/>
      </c>
      <c r="O871" s="75"/>
      <c r="P871" s="77">
        <f t="shared" si="90"/>
        <v>1</v>
      </c>
      <c r="Q871" s="78" t="str">
        <f t="shared" si="95"/>
        <v>Stay Long</v>
      </c>
      <c r="R871" s="81">
        <f t="shared" si="91"/>
        <v>2100</v>
      </c>
      <c r="S871" s="82">
        <f t="shared" si="96"/>
        <v>-133668.46</v>
      </c>
      <c r="T871" s="50"/>
    </row>
    <row r="872" spans="2:20" x14ac:dyDescent="0.25">
      <c r="B872" s="11">
        <f>'Market Data'!B859</f>
        <v>20030516</v>
      </c>
      <c r="C872" s="2">
        <f>'Market Data'!C859</f>
        <v>4239</v>
      </c>
      <c r="D872" s="2">
        <f>'Market Data'!D859</f>
        <v>4299</v>
      </c>
      <c r="E872" s="2">
        <f>'Market Data'!E859</f>
        <v>4219</v>
      </c>
      <c r="F872" s="12">
        <f>'Market Data'!F859</f>
        <v>4261.5</v>
      </c>
      <c r="H872" s="58">
        <f t="shared" si="92"/>
        <v>855</v>
      </c>
      <c r="I872" s="97" t="s">
        <v>54</v>
      </c>
      <c r="J872" s="59" t="str">
        <f t="shared" si="93"/>
        <v>Long</v>
      </c>
      <c r="L872" s="74">
        <f t="shared" si="97"/>
        <v>1</v>
      </c>
      <c r="M872" s="75">
        <f t="shared" si="89"/>
        <v>0</v>
      </c>
      <c r="N872" s="76" t="str">
        <f t="shared" si="94"/>
        <v/>
      </c>
      <c r="O872" s="75"/>
      <c r="P872" s="77">
        <f t="shared" si="90"/>
        <v>1</v>
      </c>
      <c r="Q872" s="78" t="str">
        <f t="shared" si="95"/>
        <v>Stay Long</v>
      </c>
      <c r="R872" s="81">
        <f t="shared" si="91"/>
        <v>332.5</v>
      </c>
      <c r="S872" s="82">
        <f t="shared" si="96"/>
        <v>-133335.96</v>
      </c>
      <c r="T872" s="50"/>
    </row>
    <row r="873" spans="2:20" x14ac:dyDescent="0.25">
      <c r="B873" s="11">
        <f>'Market Data'!B860</f>
        <v>20030519</v>
      </c>
      <c r="C873" s="2">
        <f>'Market Data'!C860</f>
        <v>4205</v>
      </c>
      <c r="D873" s="2">
        <f>'Market Data'!D860</f>
        <v>4211</v>
      </c>
      <c r="E873" s="2">
        <f>'Market Data'!E860</f>
        <v>4104.5</v>
      </c>
      <c r="F873" s="12">
        <f>'Market Data'!F860</f>
        <v>4108</v>
      </c>
      <c r="H873" s="58">
        <f t="shared" si="92"/>
        <v>856</v>
      </c>
      <c r="I873" s="97" t="s">
        <v>54</v>
      </c>
      <c r="J873" s="59" t="str">
        <f t="shared" si="93"/>
        <v>Long</v>
      </c>
      <c r="L873" s="74">
        <f t="shared" si="97"/>
        <v>1</v>
      </c>
      <c r="M873" s="75">
        <f t="shared" si="89"/>
        <v>0</v>
      </c>
      <c r="N873" s="76" t="str">
        <f t="shared" si="94"/>
        <v/>
      </c>
      <c r="O873" s="75"/>
      <c r="P873" s="77">
        <f t="shared" si="90"/>
        <v>1</v>
      </c>
      <c r="Q873" s="78" t="str">
        <f t="shared" si="95"/>
        <v>Stay Long</v>
      </c>
      <c r="R873" s="81">
        <f t="shared" si="91"/>
        <v>-5372.5</v>
      </c>
      <c r="S873" s="82">
        <f t="shared" si="96"/>
        <v>-138708.46</v>
      </c>
      <c r="T873" s="50"/>
    </row>
    <row r="874" spans="2:20" x14ac:dyDescent="0.25">
      <c r="B874" s="11">
        <f>'Market Data'!B861</f>
        <v>20030520</v>
      </c>
      <c r="C874" s="2">
        <f>'Market Data'!C861</f>
        <v>4118.5</v>
      </c>
      <c r="D874" s="2">
        <f>'Market Data'!D861</f>
        <v>4145</v>
      </c>
      <c r="E874" s="2">
        <f>'Market Data'!E861</f>
        <v>4087.5</v>
      </c>
      <c r="F874" s="12">
        <f>'Market Data'!F861</f>
        <v>4112</v>
      </c>
      <c r="H874" s="58">
        <f t="shared" si="92"/>
        <v>857</v>
      </c>
      <c r="I874" s="97" t="s">
        <v>54</v>
      </c>
      <c r="J874" s="59" t="str">
        <f t="shared" si="93"/>
        <v>Long</v>
      </c>
      <c r="L874" s="74">
        <f t="shared" si="97"/>
        <v>1</v>
      </c>
      <c r="M874" s="75">
        <f t="shared" si="89"/>
        <v>0</v>
      </c>
      <c r="N874" s="76" t="str">
        <f t="shared" si="94"/>
        <v/>
      </c>
      <c r="O874" s="75"/>
      <c r="P874" s="77">
        <f t="shared" si="90"/>
        <v>1</v>
      </c>
      <c r="Q874" s="78" t="str">
        <f t="shared" si="95"/>
        <v>Stay Long</v>
      </c>
      <c r="R874" s="81">
        <f t="shared" si="91"/>
        <v>140</v>
      </c>
      <c r="S874" s="82">
        <f t="shared" si="96"/>
        <v>-138568.46</v>
      </c>
      <c r="T874" s="50"/>
    </row>
    <row r="875" spans="2:20" x14ac:dyDescent="0.25">
      <c r="B875" s="11">
        <f>'Market Data'!B862</f>
        <v>20030521</v>
      </c>
      <c r="C875" s="2">
        <f>'Market Data'!C862</f>
        <v>4113.5</v>
      </c>
      <c r="D875" s="2">
        <f>'Market Data'!D862</f>
        <v>4117.5</v>
      </c>
      <c r="E875" s="2">
        <f>'Market Data'!E862</f>
        <v>4040.5</v>
      </c>
      <c r="F875" s="12">
        <f>'Market Data'!F862</f>
        <v>4080.5</v>
      </c>
      <c r="H875" s="58">
        <f t="shared" si="92"/>
        <v>858</v>
      </c>
      <c r="I875" s="97" t="s">
        <v>54</v>
      </c>
      <c r="J875" s="59" t="str">
        <f t="shared" si="93"/>
        <v>Long</v>
      </c>
      <c r="L875" s="74">
        <f t="shared" si="97"/>
        <v>1</v>
      </c>
      <c r="M875" s="75">
        <f t="shared" si="89"/>
        <v>0</v>
      </c>
      <c r="N875" s="76" t="str">
        <f t="shared" si="94"/>
        <v/>
      </c>
      <c r="O875" s="75"/>
      <c r="P875" s="77">
        <f t="shared" si="90"/>
        <v>1</v>
      </c>
      <c r="Q875" s="78" t="str">
        <f t="shared" si="95"/>
        <v>Stay Long</v>
      </c>
      <c r="R875" s="81">
        <f t="shared" si="91"/>
        <v>-1102.5</v>
      </c>
      <c r="S875" s="82">
        <f t="shared" si="96"/>
        <v>-139670.96</v>
      </c>
      <c r="T875" s="50"/>
    </row>
    <row r="876" spans="2:20" x14ac:dyDescent="0.25">
      <c r="B876" s="11">
        <f>'Market Data'!B863</f>
        <v>20030522</v>
      </c>
      <c r="C876" s="2">
        <f>'Market Data'!C863</f>
        <v>4088</v>
      </c>
      <c r="D876" s="2">
        <f>'Market Data'!D863</f>
        <v>4127</v>
      </c>
      <c r="E876" s="2">
        <f>'Market Data'!E863</f>
        <v>4084.5</v>
      </c>
      <c r="F876" s="12">
        <f>'Market Data'!F863</f>
        <v>4126</v>
      </c>
      <c r="H876" s="58">
        <f t="shared" si="92"/>
        <v>859</v>
      </c>
      <c r="I876" s="97" t="s">
        <v>54</v>
      </c>
      <c r="J876" s="59" t="str">
        <f t="shared" si="93"/>
        <v>Long</v>
      </c>
      <c r="L876" s="74">
        <f t="shared" si="97"/>
        <v>1</v>
      </c>
      <c r="M876" s="75">
        <f t="shared" si="89"/>
        <v>0</v>
      </c>
      <c r="N876" s="76" t="str">
        <f t="shared" si="94"/>
        <v/>
      </c>
      <c r="O876" s="75"/>
      <c r="P876" s="77">
        <f t="shared" si="90"/>
        <v>1</v>
      </c>
      <c r="Q876" s="78" t="str">
        <f t="shared" si="95"/>
        <v>Stay Long</v>
      </c>
      <c r="R876" s="81">
        <f t="shared" si="91"/>
        <v>1592.5</v>
      </c>
      <c r="S876" s="82">
        <f t="shared" si="96"/>
        <v>-138078.46</v>
      </c>
      <c r="T876" s="50"/>
    </row>
    <row r="877" spans="2:20" x14ac:dyDescent="0.25">
      <c r="B877" s="11">
        <f>'Market Data'!B864</f>
        <v>20030523</v>
      </c>
      <c r="C877" s="2">
        <f>'Market Data'!C864</f>
        <v>4142</v>
      </c>
      <c r="D877" s="2">
        <f>'Market Data'!D864</f>
        <v>4157</v>
      </c>
      <c r="E877" s="2">
        <f>'Market Data'!E864</f>
        <v>4070</v>
      </c>
      <c r="F877" s="12">
        <f>'Market Data'!F864</f>
        <v>4099.5</v>
      </c>
      <c r="H877" s="58">
        <f t="shared" si="92"/>
        <v>860</v>
      </c>
      <c r="I877" s="97" t="s">
        <v>54</v>
      </c>
      <c r="J877" s="59" t="str">
        <f t="shared" si="93"/>
        <v>Long</v>
      </c>
      <c r="L877" s="74">
        <f t="shared" si="97"/>
        <v>1</v>
      </c>
      <c r="M877" s="75">
        <f t="shared" si="89"/>
        <v>0</v>
      </c>
      <c r="N877" s="76" t="str">
        <f t="shared" si="94"/>
        <v/>
      </c>
      <c r="O877" s="75"/>
      <c r="P877" s="77">
        <f t="shared" si="90"/>
        <v>1</v>
      </c>
      <c r="Q877" s="78" t="str">
        <f t="shared" si="95"/>
        <v>Stay Long</v>
      </c>
      <c r="R877" s="81">
        <f t="shared" si="91"/>
        <v>-927.5</v>
      </c>
      <c r="S877" s="82">
        <f t="shared" si="96"/>
        <v>-139005.96</v>
      </c>
      <c r="T877" s="50"/>
    </row>
    <row r="878" spans="2:20" x14ac:dyDescent="0.25">
      <c r="B878" s="11">
        <f>'Market Data'!B865</f>
        <v>20030526</v>
      </c>
      <c r="C878" s="2">
        <f>'Market Data'!C865</f>
        <v>4104</v>
      </c>
      <c r="D878" s="2">
        <f>'Market Data'!D865</f>
        <v>4122.5</v>
      </c>
      <c r="E878" s="2">
        <f>'Market Data'!E865</f>
        <v>4078</v>
      </c>
      <c r="F878" s="12">
        <f>'Market Data'!F865</f>
        <v>4100</v>
      </c>
      <c r="H878" s="58">
        <f t="shared" si="92"/>
        <v>861</v>
      </c>
      <c r="I878" s="97" t="s">
        <v>54</v>
      </c>
      <c r="J878" s="59" t="str">
        <f t="shared" si="93"/>
        <v>Long</v>
      </c>
      <c r="L878" s="74">
        <f t="shared" si="97"/>
        <v>1</v>
      </c>
      <c r="M878" s="75">
        <f t="shared" si="89"/>
        <v>0</v>
      </c>
      <c r="N878" s="76" t="str">
        <f t="shared" si="94"/>
        <v/>
      </c>
      <c r="O878" s="75"/>
      <c r="P878" s="77">
        <f t="shared" si="90"/>
        <v>1</v>
      </c>
      <c r="Q878" s="78" t="str">
        <f t="shared" si="95"/>
        <v>Stay Long</v>
      </c>
      <c r="R878" s="81">
        <f t="shared" si="91"/>
        <v>17.5</v>
      </c>
      <c r="S878" s="82">
        <f t="shared" si="96"/>
        <v>-138988.46</v>
      </c>
      <c r="T878" s="50"/>
    </row>
    <row r="879" spans="2:20" x14ac:dyDescent="0.25">
      <c r="B879" s="11">
        <f>'Market Data'!B866</f>
        <v>20030527</v>
      </c>
      <c r="C879" s="2">
        <f>'Market Data'!C866</f>
        <v>4087</v>
      </c>
      <c r="D879" s="2">
        <f>'Market Data'!D866</f>
        <v>4141.5</v>
      </c>
      <c r="E879" s="2">
        <f>'Market Data'!E866</f>
        <v>4035.5</v>
      </c>
      <c r="F879" s="12">
        <f>'Market Data'!F866</f>
        <v>4136.5</v>
      </c>
      <c r="H879" s="58">
        <f t="shared" si="92"/>
        <v>862</v>
      </c>
      <c r="I879" s="97" t="s">
        <v>54</v>
      </c>
      <c r="J879" s="59" t="str">
        <f t="shared" si="93"/>
        <v>Long</v>
      </c>
      <c r="L879" s="74">
        <f t="shared" si="97"/>
        <v>1</v>
      </c>
      <c r="M879" s="75">
        <f t="shared" si="89"/>
        <v>0</v>
      </c>
      <c r="N879" s="76" t="str">
        <f t="shared" si="94"/>
        <v/>
      </c>
      <c r="O879" s="75"/>
      <c r="P879" s="77">
        <f t="shared" si="90"/>
        <v>1</v>
      </c>
      <c r="Q879" s="78" t="str">
        <f t="shared" si="95"/>
        <v>Stay Long</v>
      </c>
      <c r="R879" s="81">
        <f t="shared" si="91"/>
        <v>1277.5</v>
      </c>
      <c r="S879" s="82">
        <f t="shared" si="96"/>
        <v>-137710.96</v>
      </c>
      <c r="T879" s="50"/>
    </row>
    <row r="880" spans="2:20" x14ac:dyDescent="0.25">
      <c r="B880" s="11">
        <f>'Market Data'!B867</f>
        <v>20030528</v>
      </c>
      <c r="C880" s="2">
        <f>'Market Data'!C867</f>
        <v>4162</v>
      </c>
      <c r="D880" s="2">
        <f>'Market Data'!D867</f>
        <v>4227</v>
      </c>
      <c r="E880" s="2">
        <f>'Market Data'!E867</f>
        <v>4159.5</v>
      </c>
      <c r="F880" s="12">
        <f>'Market Data'!F867</f>
        <v>4178</v>
      </c>
      <c r="H880" s="58">
        <f t="shared" si="92"/>
        <v>863</v>
      </c>
      <c r="I880" s="97" t="s">
        <v>54</v>
      </c>
      <c r="J880" s="59" t="str">
        <f t="shared" si="93"/>
        <v>Long</v>
      </c>
      <c r="L880" s="74">
        <f t="shared" si="97"/>
        <v>1</v>
      </c>
      <c r="M880" s="75">
        <f t="shared" si="89"/>
        <v>0</v>
      </c>
      <c r="N880" s="76" t="str">
        <f t="shared" si="94"/>
        <v/>
      </c>
      <c r="O880" s="75"/>
      <c r="P880" s="77">
        <f t="shared" si="90"/>
        <v>1</v>
      </c>
      <c r="Q880" s="78" t="str">
        <f t="shared" si="95"/>
        <v>Stay Long</v>
      </c>
      <c r="R880" s="81">
        <f t="shared" si="91"/>
        <v>1452.5</v>
      </c>
      <c r="S880" s="82">
        <f t="shared" si="96"/>
        <v>-136258.46</v>
      </c>
      <c r="T880" s="50"/>
    </row>
    <row r="881" spans="2:20" x14ac:dyDescent="0.25">
      <c r="B881" s="11">
        <f>'Market Data'!B868</f>
        <v>20030529</v>
      </c>
      <c r="C881" s="2">
        <f>'Market Data'!C868</f>
        <v>4187</v>
      </c>
      <c r="D881" s="2">
        <f>'Market Data'!D868</f>
        <v>4235.5</v>
      </c>
      <c r="E881" s="2">
        <f>'Market Data'!E868</f>
        <v>4163.5</v>
      </c>
      <c r="F881" s="12">
        <f>'Market Data'!F868</f>
        <v>4174</v>
      </c>
      <c r="H881" s="58">
        <f t="shared" si="92"/>
        <v>864</v>
      </c>
      <c r="I881" s="97" t="s">
        <v>54</v>
      </c>
      <c r="J881" s="59" t="str">
        <f t="shared" si="93"/>
        <v>Long</v>
      </c>
      <c r="L881" s="74">
        <f t="shared" si="97"/>
        <v>1</v>
      </c>
      <c r="M881" s="75">
        <f t="shared" si="89"/>
        <v>0</v>
      </c>
      <c r="N881" s="76" t="str">
        <f t="shared" si="94"/>
        <v/>
      </c>
      <c r="O881" s="75"/>
      <c r="P881" s="77">
        <f t="shared" si="90"/>
        <v>1</v>
      </c>
      <c r="Q881" s="78" t="str">
        <f t="shared" si="95"/>
        <v>Stay Long</v>
      </c>
      <c r="R881" s="81">
        <f t="shared" si="91"/>
        <v>-140</v>
      </c>
      <c r="S881" s="82">
        <f t="shared" si="96"/>
        <v>-136398.46</v>
      </c>
      <c r="T881" s="50"/>
    </row>
    <row r="882" spans="2:20" x14ac:dyDescent="0.25">
      <c r="B882" s="11">
        <f>'Market Data'!B869</f>
        <v>20030530</v>
      </c>
      <c r="C882" s="2">
        <f>'Market Data'!C869</f>
        <v>4177</v>
      </c>
      <c r="D882" s="2">
        <f>'Market Data'!D869</f>
        <v>4266</v>
      </c>
      <c r="E882" s="2">
        <f>'Market Data'!E869</f>
        <v>4175</v>
      </c>
      <c r="F882" s="12">
        <f>'Market Data'!F869</f>
        <v>4259</v>
      </c>
      <c r="H882" s="58">
        <f t="shared" si="92"/>
        <v>865</v>
      </c>
      <c r="I882" s="97" t="s">
        <v>54</v>
      </c>
      <c r="J882" s="59" t="str">
        <f t="shared" si="93"/>
        <v>Long</v>
      </c>
      <c r="L882" s="74">
        <f t="shared" si="97"/>
        <v>1</v>
      </c>
      <c r="M882" s="75">
        <f t="shared" si="89"/>
        <v>0</v>
      </c>
      <c r="N882" s="76" t="str">
        <f t="shared" si="94"/>
        <v/>
      </c>
      <c r="O882" s="75"/>
      <c r="P882" s="77">
        <f t="shared" si="90"/>
        <v>1</v>
      </c>
      <c r="Q882" s="78" t="str">
        <f t="shared" si="95"/>
        <v>Stay Long</v>
      </c>
      <c r="R882" s="81">
        <f t="shared" si="91"/>
        <v>2975</v>
      </c>
      <c r="S882" s="82">
        <f t="shared" si="96"/>
        <v>-133423.46</v>
      </c>
      <c r="T882" s="50"/>
    </row>
    <row r="883" spans="2:20" x14ac:dyDescent="0.25">
      <c r="B883" s="11">
        <f>'Market Data'!B870</f>
        <v>20030602</v>
      </c>
      <c r="C883" s="2">
        <f>'Market Data'!C870</f>
        <v>4306</v>
      </c>
      <c r="D883" s="2">
        <f>'Market Data'!D870</f>
        <v>4334</v>
      </c>
      <c r="E883" s="2">
        <f>'Market Data'!E870</f>
        <v>4283</v>
      </c>
      <c r="F883" s="12">
        <f>'Market Data'!F870</f>
        <v>4327</v>
      </c>
      <c r="H883" s="58">
        <f t="shared" si="92"/>
        <v>866</v>
      </c>
      <c r="I883" s="97" t="s">
        <v>54</v>
      </c>
      <c r="J883" s="59" t="str">
        <f t="shared" si="93"/>
        <v>Long</v>
      </c>
      <c r="L883" s="74">
        <f t="shared" si="97"/>
        <v>1</v>
      </c>
      <c r="M883" s="75">
        <f t="shared" si="89"/>
        <v>0</v>
      </c>
      <c r="N883" s="76" t="str">
        <f t="shared" si="94"/>
        <v/>
      </c>
      <c r="O883" s="75"/>
      <c r="P883" s="77">
        <f t="shared" si="90"/>
        <v>1</v>
      </c>
      <c r="Q883" s="78" t="str">
        <f t="shared" si="95"/>
        <v>Stay Long</v>
      </c>
      <c r="R883" s="81">
        <f t="shared" si="91"/>
        <v>2380</v>
      </c>
      <c r="S883" s="82">
        <f t="shared" si="96"/>
        <v>-131043.45999999999</v>
      </c>
      <c r="T883" s="50"/>
    </row>
    <row r="884" spans="2:20" x14ac:dyDescent="0.25">
      <c r="B884" s="11">
        <f>'Market Data'!B871</f>
        <v>20030603</v>
      </c>
      <c r="C884" s="2">
        <f>'Market Data'!C871</f>
        <v>4282</v>
      </c>
      <c r="D884" s="2">
        <f>'Market Data'!D871</f>
        <v>4311</v>
      </c>
      <c r="E884" s="2">
        <f>'Market Data'!E871</f>
        <v>4268.5</v>
      </c>
      <c r="F884" s="12">
        <f>'Market Data'!F871</f>
        <v>4286</v>
      </c>
      <c r="H884" s="58">
        <f t="shared" si="92"/>
        <v>867</v>
      </c>
      <c r="I884" s="97" t="s">
        <v>54</v>
      </c>
      <c r="J884" s="59" t="str">
        <f t="shared" si="93"/>
        <v>Long</v>
      </c>
      <c r="L884" s="74">
        <f t="shared" si="97"/>
        <v>1</v>
      </c>
      <c r="M884" s="75">
        <f t="shared" si="89"/>
        <v>0</v>
      </c>
      <c r="N884" s="76" t="str">
        <f t="shared" si="94"/>
        <v/>
      </c>
      <c r="O884" s="75"/>
      <c r="P884" s="77">
        <f t="shared" si="90"/>
        <v>1</v>
      </c>
      <c r="Q884" s="78" t="str">
        <f t="shared" si="95"/>
        <v>Stay Long</v>
      </c>
      <c r="R884" s="81">
        <f t="shared" si="91"/>
        <v>-1435</v>
      </c>
      <c r="S884" s="82">
        <f t="shared" si="96"/>
        <v>-132478.46</v>
      </c>
      <c r="T884" s="50"/>
    </row>
    <row r="885" spans="2:20" x14ac:dyDescent="0.25">
      <c r="B885" s="11">
        <f>'Market Data'!B872</f>
        <v>20030604</v>
      </c>
      <c r="C885" s="2">
        <f>'Market Data'!C872</f>
        <v>4306</v>
      </c>
      <c r="D885" s="2">
        <f>'Market Data'!D872</f>
        <v>4367</v>
      </c>
      <c r="E885" s="2">
        <f>'Market Data'!E872</f>
        <v>4286</v>
      </c>
      <c r="F885" s="12">
        <f>'Market Data'!F872</f>
        <v>4336</v>
      </c>
      <c r="H885" s="58">
        <f t="shared" si="92"/>
        <v>868</v>
      </c>
      <c r="I885" s="97" t="s">
        <v>54</v>
      </c>
      <c r="J885" s="59" t="str">
        <f t="shared" si="93"/>
        <v>Long</v>
      </c>
      <c r="L885" s="74">
        <f t="shared" si="97"/>
        <v>1</v>
      </c>
      <c r="M885" s="75">
        <f t="shared" si="89"/>
        <v>0</v>
      </c>
      <c r="N885" s="76" t="str">
        <f t="shared" si="94"/>
        <v/>
      </c>
      <c r="O885" s="75"/>
      <c r="P885" s="77">
        <f t="shared" si="90"/>
        <v>1</v>
      </c>
      <c r="Q885" s="78" t="str">
        <f t="shared" si="95"/>
        <v>Stay Long</v>
      </c>
      <c r="R885" s="81">
        <f t="shared" si="91"/>
        <v>1750</v>
      </c>
      <c r="S885" s="82">
        <f t="shared" si="96"/>
        <v>-130728.45999999999</v>
      </c>
      <c r="T885" s="50"/>
    </row>
    <row r="886" spans="2:20" x14ac:dyDescent="0.25">
      <c r="B886" s="11">
        <f>'Market Data'!B873</f>
        <v>20030605</v>
      </c>
      <c r="C886" s="2">
        <f>'Market Data'!C873</f>
        <v>4352</v>
      </c>
      <c r="D886" s="2">
        <f>'Market Data'!D873</f>
        <v>4373.5</v>
      </c>
      <c r="E886" s="2">
        <f>'Market Data'!E873</f>
        <v>4284</v>
      </c>
      <c r="F886" s="12">
        <f>'Market Data'!F873</f>
        <v>4306.5</v>
      </c>
      <c r="H886" s="58">
        <f t="shared" si="92"/>
        <v>869</v>
      </c>
      <c r="I886" s="97" t="s">
        <v>54</v>
      </c>
      <c r="J886" s="59" t="str">
        <f t="shared" si="93"/>
        <v>Long</v>
      </c>
      <c r="L886" s="74">
        <f t="shared" si="97"/>
        <v>1</v>
      </c>
      <c r="M886" s="75">
        <f t="shared" si="89"/>
        <v>0</v>
      </c>
      <c r="N886" s="76" t="str">
        <f t="shared" si="94"/>
        <v/>
      </c>
      <c r="O886" s="75"/>
      <c r="P886" s="77">
        <f t="shared" si="90"/>
        <v>1</v>
      </c>
      <c r="Q886" s="78" t="str">
        <f t="shared" si="95"/>
        <v>Stay Long</v>
      </c>
      <c r="R886" s="81">
        <f t="shared" si="91"/>
        <v>-1032.5</v>
      </c>
      <c r="S886" s="82">
        <f t="shared" si="96"/>
        <v>-131760.95999999999</v>
      </c>
      <c r="T886" s="50"/>
    </row>
    <row r="887" spans="2:20" x14ac:dyDescent="0.25">
      <c r="B887" s="11">
        <f>'Market Data'!B874</f>
        <v>20030606</v>
      </c>
      <c r="C887" s="2">
        <f>'Market Data'!C874</f>
        <v>4346.5</v>
      </c>
      <c r="D887" s="2">
        <f>'Market Data'!D874</f>
        <v>4412.5</v>
      </c>
      <c r="E887" s="2">
        <f>'Market Data'!E874</f>
        <v>4336.5</v>
      </c>
      <c r="F887" s="12">
        <f>'Market Data'!F874</f>
        <v>4392</v>
      </c>
      <c r="H887" s="58">
        <f t="shared" si="92"/>
        <v>870</v>
      </c>
      <c r="I887" s="97" t="s">
        <v>54</v>
      </c>
      <c r="J887" s="59" t="str">
        <f t="shared" si="93"/>
        <v>Long</v>
      </c>
      <c r="L887" s="74">
        <f t="shared" si="97"/>
        <v>1</v>
      </c>
      <c r="M887" s="75">
        <f t="shared" si="89"/>
        <v>0</v>
      </c>
      <c r="N887" s="76" t="str">
        <f t="shared" si="94"/>
        <v/>
      </c>
      <c r="O887" s="75"/>
      <c r="P887" s="77">
        <f t="shared" si="90"/>
        <v>1</v>
      </c>
      <c r="Q887" s="78" t="str">
        <f t="shared" si="95"/>
        <v>Stay Long</v>
      </c>
      <c r="R887" s="81">
        <f t="shared" si="91"/>
        <v>2992.5</v>
      </c>
      <c r="S887" s="82">
        <f t="shared" si="96"/>
        <v>-128768.45999999999</v>
      </c>
      <c r="T887" s="50"/>
    </row>
    <row r="888" spans="2:20" x14ac:dyDescent="0.25">
      <c r="B888" s="11">
        <f>'Market Data'!B875</f>
        <v>20030609</v>
      </c>
      <c r="C888" s="2">
        <f>'Market Data'!C875</f>
        <v>4380</v>
      </c>
      <c r="D888" s="2">
        <f>'Market Data'!D875</f>
        <v>4398</v>
      </c>
      <c r="E888" s="2">
        <f>'Market Data'!E875</f>
        <v>4339</v>
      </c>
      <c r="F888" s="12">
        <f>'Market Data'!F875</f>
        <v>4362</v>
      </c>
      <c r="H888" s="58">
        <f t="shared" si="92"/>
        <v>871</v>
      </c>
      <c r="I888" s="97" t="s">
        <v>54</v>
      </c>
      <c r="J888" s="59" t="str">
        <f t="shared" si="93"/>
        <v>Long</v>
      </c>
      <c r="L888" s="74">
        <f t="shared" si="97"/>
        <v>1</v>
      </c>
      <c r="M888" s="75">
        <f t="shared" si="89"/>
        <v>0</v>
      </c>
      <c r="N888" s="76" t="str">
        <f t="shared" si="94"/>
        <v/>
      </c>
      <c r="O888" s="75"/>
      <c r="P888" s="77">
        <f t="shared" si="90"/>
        <v>1</v>
      </c>
      <c r="Q888" s="78" t="str">
        <f t="shared" si="95"/>
        <v>Stay Long</v>
      </c>
      <c r="R888" s="81">
        <f t="shared" si="91"/>
        <v>-1050</v>
      </c>
      <c r="S888" s="82">
        <f t="shared" si="96"/>
        <v>-129818.45999999999</v>
      </c>
      <c r="T888" s="50"/>
    </row>
    <row r="889" spans="2:20" x14ac:dyDescent="0.25">
      <c r="B889" s="11">
        <f>'Market Data'!B876</f>
        <v>20030610</v>
      </c>
      <c r="C889" s="2">
        <f>'Market Data'!C876</f>
        <v>4342</v>
      </c>
      <c r="D889" s="2">
        <f>'Market Data'!D876</f>
        <v>4415.5</v>
      </c>
      <c r="E889" s="2">
        <f>'Market Data'!E876</f>
        <v>4337</v>
      </c>
      <c r="F889" s="12">
        <f>'Market Data'!F876</f>
        <v>4403</v>
      </c>
      <c r="H889" s="58">
        <f t="shared" si="92"/>
        <v>872</v>
      </c>
      <c r="I889" s="97" t="s">
        <v>54</v>
      </c>
      <c r="J889" s="59" t="str">
        <f t="shared" si="93"/>
        <v>Long</v>
      </c>
      <c r="L889" s="74">
        <f t="shared" si="97"/>
        <v>1</v>
      </c>
      <c r="M889" s="75">
        <f t="shared" si="89"/>
        <v>0</v>
      </c>
      <c r="N889" s="76" t="str">
        <f t="shared" si="94"/>
        <v/>
      </c>
      <c r="O889" s="75"/>
      <c r="P889" s="77">
        <f t="shared" si="90"/>
        <v>1</v>
      </c>
      <c r="Q889" s="78" t="str">
        <f t="shared" si="95"/>
        <v>Stay Long</v>
      </c>
      <c r="R889" s="81">
        <f t="shared" si="91"/>
        <v>1435</v>
      </c>
      <c r="S889" s="82">
        <f t="shared" si="96"/>
        <v>-128383.45999999999</v>
      </c>
      <c r="T889" s="50"/>
    </row>
    <row r="890" spans="2:20" x14ac:dyDescent="0.25">
      <c r="B890" s="11">
        <f>'Market Data'!B877</f>
        <v>20030611</v>
      </c>
      <c r="C890" s="2">
        <f>'Market Data'!C877</f>
        <v>4426</v>
      </c>
      <c r="D890" s="2">
        <f>'Market Data'!D877</f>
        <v>4456</v>
      </c>
      <c r="E890" s="2">
        <f>'Market Data'!E877</f>
        <v>4396.5</v>
      </c>
      <c r="F890" s="12">
        <f>'Market Data'!F877</f>
        <v>4446.5</v>
      </c>
      <c r="H890" s="58">
        <f t="shared" si="92"/>
        <v>873</v>
      </c>
      <c r="I890" s="97" t="s">
        <v>54</v>
      </c>
      <c r="J890" s="59" t="str">
        <f t="shared" si="93"/>
        <v>Long</v>
      </c>
      <c r="L890" s="74">
        <f t="shared" si="97"/>
        <v>1</v>
      </c>
      <c r="M890" s="75">
        <f t="shared" si="89"/>
        <v>0</v>
      </c>
      <c r="N890" s="76" t="str">
        <f t="shared" si="94"/>
        <v/>
      </c>
      <c r="O890" s="75"/>
      <c r="P890" s="77">
        <f t="shared" si="90"/>
        <v>1</v>
      </c>
      <c r="Q890" s="78" t="str">
        <f t="shared" si="95"/>
        <v>Stay Long</v>
      </c>
      <c r="R890" s="81">
        <f t="shared" si="91"/>
        <v>1522.5</v>
      </c>
      <c r="S890" s="82">
        <f t="shared" si="96"/>
        <v>-126860.95999999999</v>
      </c>
      <c r="T890" s="50"/>
    </row>
    <row r="891" spans="2:20" x14ac:dyDescent="0.25">
      <c r="B891" s="11">
        <f>'Market Data'!B878</f>
        <v>20030612</v>
      </c>
      <c r="C891" s="2">
        <f>'Market Data'!C878</f>
        <v>4471</v>
      </c>
      <c r="D891" s="2">
        <f>'Market Data'!D878</f>
        <v>4518</v>
      </c>
      <c r="E891" s="2">
        <f>'Market Data'!E878</f>
        <v>4469</v>
      </c>
      <c r="F891" s="12">
        <f>'Market Data'!F878</f>
        <v>4481</v>
      </c>
      <c r="H891" s="58">
        <f t="shared" si="92"/>
        <v>874</v>
      </c>
      <c r="I891" s="97" t="s">
        <v>54</v>
      </c>
      <c r="J891" s="59" t="str">
        <f t="shared" si="93"/>
        <v>Long</v>
      </c>
      <c r="L891" s="74">
        <f t="shared" si="97"/>
        <v>1</v>
      </c>
      <c r="M891" s="75">
        <f t="shared" si="89"/>
        <v>0</v>
      </c>
      <c r="N891" s="76" t="str">
        <f t="shared" si="94"/>
        <v/>
      </c>
      <c r="O891" s="75"/>
      <c r="P891" s="77">
        <f t="shared" si="90"/>
        <v>1</v>
      </c>
      <c r="Q891" s="78" t="str">
        <f t="shared" si="95"/>
        <v>Stay Long</v>
      </c>
      <c r="R891" s="81">
        <f t="shared" si="91"/>
        <v>1207.5</v>
      </c>
      <c r="S891" s="82">
        <f t="shared" si="96"/>
        <v>-125653.45999999999</v>
      </c>
      <c r="T891" s="50"/>
    </row>
    <row r="892" spans="2:20" x14ac:dyDescent="0.25">
      <c r="B892" s="11">
        <f>'Market Data'!B879</f>
        <v>20030613</v>
      </c>
      <c r="C892" s="2">
        <f>'Market Data'!C879</f>
        <v>4494</v>
      </c>
      <c r="D892" s="2">
        <f>'Market Data'!D879</f>
        <v>4510.5</v>
      </c>
      <c r="E892" s="2">
        <f>'Market Data'!E879</f>
        <v>4419.5</v>
      </c>
      <c r="F892" s="12">
        <f>'Market Data'!F879</f>
        <v>4425.5</v>
      </c>
      <c r="H892" s="58">
        <f t="shared" si="92"/>
        <v>875</v>
      </c>
      <c r="I892" s="97" t="s">
        <v>54</v>
      </c>
      <c r="J892" s="59" t="str">
        <f t="shared" si="93"/>
        <v>Long</v>
      </c>
      <c r="L892" s="74">
        <f t="shared" si="97"/>
        <v>1</v>
      </c>
      <c r="M892" s="75">
        <f t="shared" si="89"/>
        <v>0</v>
      </c>
      <c r="N892" s="76" t="str">
        <f t="shared" si="94"/>
        <v/>
      </c>
      <c r="O892" s="75"/>
      <c r="P892" s="77">
        <f t="shared" si="90"/>
        <v>1</v>
      </c>
      <c r="Q892" s="78" t="str">
        <f t="shared" si="95"/>
        <v>Stay Long</v>
      </c>
      <c r="R892" s="81">
        <f t="shared" si="91"/>
        <v>-1942.5</v>
      </c>
      <c r="S892" s="82">
        <f t="shared" si="96"/>
        <v>-127595.95999999999</v>
      </c>
      <c r="T892" s="50"/>
    </row>
    <row r="893" spans="2:20" x14ac:dyDescent="0.25">
      <c r="B893" s="11">
        <f>'Market Data'!B880</f>
        <v>20030616</v>
      </c>
      <c r="C893" s="2">
        <f>'Market Data'!C880</f>
        <v>4405</v>
      </c>
      <c r="D893" s="2">
        <f>'Market Data'!D880</f>
        <v>4527</v>
      </c>
      <c r="E893" s="2">
        <f>'Market Data'!E880</f>
        <v>4384</v>
      </c>
      <c r="F893" s="12">
        <f>'Market Data'!F880</f>
        <v>4525.5</v>
      </c>
      <c r="H893" s="58">
        <f t="shared" si="92"/>
        <v>876</v>
      </c>
      <c r="I893" s="97" t="s">
        <v>54</v>
      </c>
      <c r="J893" s="59" t="str">
        <f t="shared" si="93"/>
        <v>Long</v>
      </c>
      <c r="L893" s="74">
        <f t="shared" si="97"/>
        <v>1</v>
      </c>
      <c r="M893" s="75">
        <f t="shared" si="89"/>
        <v>0</v>
      </c>
      <c r="N893" s="76" t="str">
        <f t="shared" si="94"/>
        <v/>
      </c>
      <c r="O893" s="75"/>
      <c r="P893" s="77">
        <f t="shared" si="90"/>
        <v>1</v>
      </c>
      <c r="Q893" s="78" t="str">
        <f t="shared" si="95"/>
        <v>Stay Long</v>
      </c>
      <c r="R893" s="81">
        <f t="shared" si="91"/>
        <v>3500</v>
      </c>
      <c r="S893" s="82">
        <f t="shared" si="96"/>
        <v>-124095.95999999999</v>
      </c>
      <c r="T893" s="50"/>
    </row>
    <row r="894" spans="2:20" x14ac:dyDescent="0.25">
      <c r="B894" s="11">
        <f>'Market Data'!B881</f>
        <v>20030617</v>
      </c>
      <c r="C894" s="2">
        <f>'Market Data'!C881</f>
        <v>4562</v>
      </c>
      <c r="D894" s="2">
        <f>'Market Data'!D881</f>
        <v>4586</v>
      </c>
      <c r="E894" s="2">
        <f>'Market Data'!E881</f>
        <v>4527</v>
      </c>
      <c r="F894" s="12">
        <f>'Market Data'!F881</f>
        <v>4549</v>
      </c>
      <c r="H894" s="58">
        <f t="shared" si="92"/>
        <v>877</v>
      </c>
      <c r="I894" s="97" t="s">
        <v>54</v>
      </c>
      <c r="J894" s="59" t="str">
        <f t="shared" si="93"/>
        <v>Long</v>
      </c>
      <c r="L894" s="74">
        <f t="shared" si="97"/>
        <v>1</v>
      </c>
      <c r="M894" s="75">
        <f t="shared" si="89"/>
        <v>0</v>
      </c>
      <c r="N894" s="76" t="str">
        <f t="shared" si="94"/>
        <v/>
      </c>
      <c r="O894" s="75"/>
      <c r="P894" s="77">
        <f t="shared" si="90"/>
        <v>1</v>
      </c>
      <c r="Q894" s="78" t="str">
        <f t="shared" si="95"/>
        <v>Stay Long</v>
      </c>
      <c r="R894" s="81">
        <f t="shared" si="91"/>
        <v>822.5</v>
      </c>
      <c r="S894" s="82">
        <f t="shared" si="96"/>
        <v>-123273.45999999999</v>
      </c>
      <c r="T894" s="50"/>
    </row>
    <row r="895" spans="2:20" x14ac:dyDescent="0.25">
      <c r="B895" s="11">
        <f>'Market Data'!B882</f>
        <v>20030618</v>
      </c>
      <c r="C895" s="2">
        <f>'Market Data'!C882</f>
        <v>4558</v>
      </c>
      <c r="D895" s="2">
        <f>'Market Data'!D882</f>
        <v>4580</v>
      </c>
      <c r="E895" s="2">
        <f>'Market Data'!E882</f>
        <v>4526</v>
      </c>
      <c r="F895" s="12">
        <f>'Market Data'!F882</f>
        <v>4570</v>
      </c>
      <c r="H895" s="58">
        <f t="shared" si="92"/>
        <v>878</v>
      </c>
      <c r="I895" s="97" t="s">
        <v>54</v>
      </c>
      <c r="J895" s="59" t="str">
        <f t="shared" si="93"/>
        <v>Long</v>
      </c>
      <c r="L895" s="74">
        <f t="shared" si="97"/>
        <v>1</v>
      </c>
      <c r="M895" s="75">
        <f t="shared" si="89"/>
        <v>0</v>
      </c>
      <c r="N895" s="76" t="str">
        <f t="shared" si="94"/>
        <v/>
      </c>
      <c r="O895" s="75"/>
      <c r="P895" s="77">
        <f t="shared" si="90"/>
        <v>1</v>
      </c>
      <c r="Q895" s="78" t="str">
        <f t="shared" si="95"/>
        <v>Stay Long</v>
      </c>
      <c r="R895" s="81">
        <f t="shared" si="91"/>
        <v>735</v>
      </c>
      <c r="S895" s="82">
        <f t="shared" si="96"/>
        <v>-122538.45999999999</v>
      </c>
      <c r="T895" s="50"/>
    </row>
    <row r="896" spans="2:20" x14ac:dyDescent="0.25">
      <c r="B896" s="11">
        <f>'Market Data'!B883</f>
        <v>20030619</v>
      </c>
      <c r="C896" s="2">
        <f>'Market Data'!C883</f>
        <v>4581.5</v>
      </c>
      <c r="D896" s="2">
        <f>'Market Data'!D883</f>
        <v>4587</v>
      </c>
      <c r="E896" s="2">
        <f>'Market Data'!E883</f>
        <v>4477</v>
      </c>
      <c r="F896" s="12">
        <f>'Market Data'!F883</f>
        <v>4493</v>
      </c>
      <c r="H896" s="58">
        <f t="shared" si="92"/>
        <v>879</v>
      </c>
      <c r="I896" s="97" t="s">
        <v>54</v>
      </c>
      <c r="J896" s="59" t="str">
        <f t="shared" si="93"/>
        <v>Long</v>
      </c>
      <c r="L896" s="74">
        <f t="shared" si="97"/>
        <v>1</v>
      </c>
      <c r="M896" s="75">
        <f t="shared" si="89"/>
        <v>0</v>
      </c>
      <c r="N896" s="76" t="str">
        <f t="shared" si="94"/>
        <v/>
      </c>
      <c r="O896" s="75"/>
      <c r="P896" s="77">
        <f t="shared" si="90"/>
        <v>1</v>
      </c>
      <c r="Q896" s="78" t="str">
        <f t="shared" si="95"/>
        <v>Stay Long</v>
      </c>
      <c r="R896" s="81">
        <f t="shared" si="91"/>
        <v>-2695</v>
      </c>
      <c r="S896" s="82">
        <f t="shared" si="96"/>
        <v>-125233.45999999999</v>
      </c>
      <c r="T896" s="50"/>
    </row>
    <row r="897" spans="2:20" x14ac:dyDescent="0.25">
      <c r="B897" s="11">
        <f>'Market Data'!B884</f>
        <v>20030620</v>
      </c>
      <c r="C897" s="2">
        <f>'Market Data'!C884</f>
        <v>4495</v>
      </c>
      <c r="D897" s="2">
        <f>'Market Data'!D884</f>
        <v>4531</v>
      </c>
      <c r="E897" s="2">
        <f>'Market Data'!E884</f>
        <v>4482</v>
      </c>
      <c r="F897" s="12">
        <f>'Market Data'!F884</f>
        <v>4507</v>
      </c>
      <c r="H897" s="58">
        <f t="shared" si="92"/>
        <v>880</v>
      </c>
      <c r="I897" s="97" t="s">
        <v>54</v>
      </c>
      <c r="J897" s="59" t="str">
        <f t="shared" si="93"/>
        <v>Long</v>
      </c>
      <c r="L897" s="74">
        <f t="shared" si="97"/>
        <v>1</v>
      </c>
      <c r="M897" s="75">
        <f t="shared" si="89"/>
        <v>0</v>
      </c>
      <c r="N897" s="76" t="str">
        <f t="shared" si="94"/>
        <v/>
      </c>
      <c r="O897" s="75"/>
      <c r="P897" s="77">
        <f t="shared" si="90"/>
        <v>1</v>
      </c>
      <c r="Q897" s="78" t="str">
        <f t="shared" si="95"/>
        <v>Stay Long</v>
      </c>
      <c r="R897" s="81">
        <f t="shared" si="91"/>
        <v>490</v>
      </c>
      <c r="S897" s="82">
        <f t="shared" si="96"/>
        <v>-124743.45999999999</v>
      </c>
      <c r="T897" s="50"/>
    </row>
    <row r="898" spans="2:20" x14ac:dyDescent="0.25">
      <c r="B898" s="11">
        <f>'Market Data'!B885</f>
        <v>20030623</v>
      </c>
      <c r="C898" s="2">
        <f>'Market Data'!C885</f>
        <v>4492</v>
      </c>
      <c r="D898" s="2">
        <f>'Market Data'!D885</f>
        <v>4510</v>
      </c>
      <c r="E898" s="2">
        <f>'Market Data'!E885</f>
        <v>4432</v>
      </c>
      <c r="F898" s="12">
        <f>'Market Data'!F885</f>
        <v>4453.5</v>
      </c>
      <c r="H898" s="58">
        <f t="shared" si="92"/>
        <v>881</v>
      </c>
      <c r="I898" s="97" t="s">
        <v>54</v>
      </c>
      <c r="J898" s="59" t="str">
        <f t="shared" si="93"/>
        <v>Long</v>
      </c>
      <c r="L898" s="74">
        <f t="shared" si="97"/>
        <v>1</v>
      </c>
      <c r="M898" s="75">
        <f t="shared" si="89"/>
        <v>0</v>
      </c>
      <c r="N898" s="76" t="str">
        <f t="shared" si="94"/>
        <v/>
      </c>
      <c r="O898" s="75"/>
      <c r="P898" s="77">
        <f t="shared" si="90"/>
        <v>1</v>
      </c>
      <c r="Q898" s="78" t="str">
        <f t="shared" si="95"/>
        <v>Stay Long</v>
      </c>
      <c r="R898" s="81">
        <f t="shared" si="91"/>
        <v>-1872.5</v>
      </c>
      <c r="S898" s="82">
        <f t="shared" si="96"/>
        <v>-126615.95999999999</v>
      </c>
      <c r="T898" s="50"/>
    </row>
    <row r="899" spans="2:20" x14ac:dyDescent="0.25">
      <c r="B899" s="11">
        <f>'Market Data'!B886</f>
        <v>20030624</v>
      </c>
      <c r="C899" s="2">
        <f>'Market Data'!C886</f>
        <v>4454</v>
      </c>
      <c r="D899" s="2">
        <f>'Market Data'!D886</f>
        <v>4493</v>
      </c>
      <c r="E899" s="2">
        <f>'Market Data'!E886</f>
        <v>4426</v>
      </c>
      <c r="F899" s="12">
        <f>'Market Data'!F886</f>
        <v>4491.5</v>
      </c>
      <c r="H899" s="58">
        <f t="shared" si="92"/>
        <v>882</v>
      </c>
      <c r="I899" s="97" t="s">
        <v>54</v>
      </c>
      <c r="J899" s="59" t="str">
        <f t="shared" si="93"/>
        <v>Long</v>
      </c>
      <c r="L899" s="74">
        <f t="shared" si="97"/>
        <v>1</v>
      </c>
      <c r="M899" s="75">
        <f t="shared" si="89"/>
        <v>0</v>
      </c>
      <c r="N899" s="76" t="str">
        <f t="shared" si="94"/>
        <v/>
      </c>
      <c r="O899" s="75"/>
      <c r="P899" s="77">
        <f t="shared" si="90"/>
        <v>1</v>
      </c>
      <c r="Q899" s="78" t="str">
        <f t="shared" si="95"/>
        <v>Stay Long</v>
      </c>
      <c r="R899" s="81">
        <f t="shared" si="91"/>
        <v>1330</v>
      </c>
      <c r="S899" s="82">
        <f t="shared" si="96"/>
        <v>-125285.95999999999</v>
      </c>
      <c r="T899" s="50"/>
    </row>
    <row r="900" spans="2:20" x14ac:dyDescent="0.25">
      <c r="B900" s="11">
        <f>'Market Data'!B887</f>
        <v>20030625</v>
      </c>
      <c r="C900" s="2">
        <f>'Market Data'!C887</f>
        <v>4490</v>
      </c>
      <c r="D900" s="2">
        <f>'Market Data'!D887</f>
        <v>4499</v>
      </c>
      <c r="E900" s="2">
        <f>'Market Data'!E887</f>
        <v>4441</v>
      </c>
      <c r="F900" s="12">
        <f>'Market Data'!F887</f>
        <v>4458</v>
      </c>
      <c r="H900" s="58">
        <f t="shared" si="92"/>
        <v>883</v>
      </c>
      <c r="I900" s="97" t="s">
        <v>54</v>
      </c>
      <c r="J900" s="59" t="str">
        <f t="shared" si="93"/>
        <v>Long</v>
      </c>
      <c r="L900" s="74">
        <f t="shared" si="97"/>
        <v>1</v>
      </c>
      <c r="M900" s="75">
        <f t="shared" si="89"/>
        <v>0</v>
      </c>
      <c r="N900" s="76" t="str">
        <f t="shared" si="94"/>
        <v/>
      </c>
      <c r="O900" s="75"/>
      <c r="P900" s="77">
        <f t="shared" si="90"/>
        <v>1</v>
      </c>
      <c r="Q900" s="78" t="str">
        <f t="shared" si="95"/>
        <v>Stay Long</v>
      </c>
      <c r="R900" s="81">
        <f t="shared" si="91"/>
        <v>-1172.5</v>
      </c>
      <c r="S900" s="82">
        <f t="shared" si="96"/>
        <v>-126458.45999999999</v>
      </c>
      <c r="T900" s="50"/>
    </row>
    <row r="901" spans="2:20" x14ac:dyDescent="0.25">
      <c r="B901" s="11">
        <f>'Market Data'!B888</f>
        <v>20030626</v>
      </c>
      <c r="C901" s="2">
        <f>'Market Data'!C888</f>
        <v>4429</v>
      </c>
      <c r="D901" s="2">
        <f>'Market Data'!D888</f>
        <v>4509</v>
      </c>
      <c r="E901" s="2">
        <f>'Market Data'!E888</f>
        <v>4418</v>
      </c>
      <c r="F901" s="12">
        <f>'Market Data'!F888</f>
        <v>4496</v>
      </c>
      <c r="H901" s="58">
        <f t="shared" si="92"/>
        <v>884</v>
      </c>
      <c r="I901" s="97" t="s">
        <v>54</v>
      </c>
      <c r="J901" s="59" t="str">
        <f t="shared" si="93"/>
        <v>Long</v>
      </c>
      <c r="L901" s="74">
        <f t="shared" si="97"/>
        <v>1</v>
      </c>
      <c r="M901" s="75">
        <f t="shared" si="89"/>
        <v>0</v>
      </c>
      <c r="N901" s="76" t="str">
        <f t="shared" si="94"/>
        <v/>
      </c>
      <c r="O901" s="75"/>
      <c r="P901" s="77">
        <f t="shared" si="90"/>
        <v>1</v>
      </c>
      <c r="Q901" s="78" t="str">
        <f t="shared" si="95"/>
        <v>Stay Long</v>
      </c>
      <c r="R901" s="81">
        <f t="shared" si="91"/>
        <v>1330</v>
      </c>
      <c r="S901" s="82">
        <f t="shared" si="96"/>
        <v>-125128.45999999999</v>
      </c>
      <c r="T901" s="50"/>
    </row>
    <row r="902" spans="2:20" x14ac:dyDescent="0.25">
      <c r="B902" s="11">
        <f>'Market Data'!B889</f>
        <v>20030627</v>
      </c>
      <c r="C902" s="2">
        <f>'Market Data'!C889</f>
        <v>4513</v>
      </c>
      <c r="D902" s="2">
        <f>'Market Data'!D889</f>
        <v>4525</v>
      </c>
      <c r="E902" s="2">
        <f>'Market Data'!E889</f>
        <v>4466</v>
      </c>
      <c r="F902" s="12">
        <f>'Market Data'!F889</f>
        <v>4468.5</v>
      </c>
      <c r="H902" s="58">
        <f t="shared" si="92"/>
        <v>885</v>
      </c>
      <c r="I902" s="97" t="s">
        <v>54</v>
      </c>
      <c r="J902" s="59" t="str">
        <f t="shared" si="93"/>
        <v>Long</v>
      </c>
      <c r="L902" s="74">
        <f t="shared" si="97"/>
        <v>1</v>
      </c>
      <c r="M902" s="75">
        <f t="shared" si="89"/>
        <v>0</v>
      </c>
      <c r="N902" s="76" t="str">
        <f t="shared" si="94"/>
        <v/>
      </c>
      <c r="O902" s="75"/>
      <c r="P902" s="77">
        <f t="shared" si="90"/>
        <v>1</v>
      </c>
      <c r="Q902" s="78" t="str">
        <f t="shared" si="95"/>
        <v>Stay Long</v>
      </c>
      <c r="R902" s="81">
        <f t="shared" si="91"/>
        <v>-962.5</v>
      </c>
      <c r="S902" s="82">
        <f t="shared" si="96"/>
        <v>-126090.95999999999</v>
      </c>
      <c r="T902" s="50"/>
    </row>
    <row r="903" spans="2:20" x14ac:dyDescent="0.25">
      <c r="B903" s="11">
        <f>'Market Data'!B890</f>
        <v>20030630</v>
      </c>
      <c r="C903" s="2">
        <f>'Market Data'!C890</f>
        <v>4489</v>
      </c>
      <c r="D903" s="2">
        <f>'Market Data'!D890</f>
        <v>4533.5</v>
      </c>
      <c r="E903" s="2">
        <f>'Market Data'!E890</f>
        <v>4441</v>
      </c>
      <c r="F903" s="12">
        <f>'Market Data'!F890</f>
        <v>4473.5</v>
      </c>
      <c r="H903" s="58">
        <f t="shared" si="92"/>
        <v>886</v>
      </c>
      <c r="I903" s="97" t="s">
        <v>54</v>
      </c>
      <c r="J903" s="59" t="str">
        <f t="shared" si="93"/>
        <v>Long</v>
      </c>
      <c r="L903" s="74">
        <f t="shared" si="97"/>
        <v>1</v>
      </c>
      <c r="M903" s="75">
        <f t="shared" si="89"/>
        <v>0</v>
      </c>
      <c r="N903" s="76" t="str">
        <f t="shared" si="94"/>
        <v/>
      </c>
      <c r="O903" s="75"/>
      <c r="P903" s="77">
        <f t="shared" si="90"/>
        <v>1</v>
      </c>
      <c r="Q903" s="78" t="str">
        <f t="shared" si="95"/>
        <v>Stay Long</v>
      </c>
      <c r="R903" s="81">
        <f t="shared" si="91"/>
        <v>175</v>
      </c>
      <c r="S903" s="82">
        <f t="shared" si="96"/>
        <v>-125915.95999999999</v>
      </c>
      <c r="T903" s="50"/>
    </row>
    <row r="904" spans="2:20" x14ac:dyDescent="0.25">
      <c r="B904" s="11">
        <f>'Market Data'!B891</f>
        <v>20030701</v>
      </c>
      <c r="C904" s="2">
        <f>'Market Data'!C891</f>
        <v>4460</v>
      </c>
      <c r="D904" s="2">
        <f>'Market Data'!D891</f>
        <v>4468.5</v>
      </c>
      <c r="E904" s="2">
        <f>'Market Data'!E891</f>
        <v>4378</v>
      </c>
      <c r="F904" s="12">
        <f>'Market Data'!F891</f>
        <v>4410</v>
      </c>
      <c r="H904" s="58">
        <f t="shared" si="92"/>
        <v>887</v>
      </c>
      <c r="I904" s="97" t="s">
        <v>54</v>
      </c>
      <c r="J904" s="59" t="str">
        <f t="shared" si="93"/>
        <v>Long</v>
      </c>
      <c r="L904" s="74">
        <f t="shared" si="97"/>
        <v>1</v>
      </c>
      <c r="M904" s="75">
        <f t="shared" si="89"/>
        <v>0</v>
      </c>
      <c r="N904" s="76" t="str">
        <f t="shared" si="94"/>
        <v/>
      </c>
      <c r="O904" s="75"/>
      <c r="P904" s="77">
        <f t="shared" si="90"/>
        <v>1</v>
      </c>
      <c r="Q904" s="78" t="str">
        <f t="shared" si="95"/>
        <v>Stay Long</v>
      </c>
      <c r="R904" s="81">
        <f t="shared" si="91"/>
        <v>-2222.5</v>
      </c>
      <c r="S904" s="82">
        <f t="shared" si="96"/>
        <v>-128138.45999999999</v>
      </c>
      <c r="T904" s="50"/>
    </row>
    <row r="905" spans="2:20" x14ac:dyDescent="0.25">
      <c r="B905" s="11">
        <f>'Market Data'!B892</f>
        <v>20030702</v>
      </c>
      <c r="C905" s="2">
        <f>'Market Data'!C892</f>
        <v>4460</v>
      </c>
      <c r="D905" s="2">
        <f>'Market Data'!D892</f>
        <v>4505</v>
      </c>
      <c r="E905" s="2">
        <f>'Market Data'!E892</f>
        <v>4443.5</v>
      </c>
      <c r="F905" s="12">
        <f>'Market Data'!F892</f>
        <v>4501</v>
      </c>
      <c r="H905" s="58">
        <f t="shared" si="92"/>
        <v>888</v>
      </c>
      <c r="I905" s="97" t="s">
        <v>54</v>
      </c>
      <c r="J905" s="59" t="str">
        <f t="shared" si="93"/>
        <v>Long</v>
      </c>
      <c r="L905" s="74">
        <f t="shared" si="97"/>
        <v>1</v>
      </c>
      <c r="M905" s="75">
        <f t="shared" si="89"/>
        <v>0</v>
      </c>
      <c r="N905" s="76" t="str">
        <f t="shared" si="94"/>
        <v/>
      </c>
      <c r="O905" s="75"/>
      <c r="P905" s="77">
        <f t="shared" si="90"/>
        <v>1</v>
      </c>
      <c r="Q905" s="78" t="str">
        <f t="shared" si="95"/>
        <v>Stay Long</v>
      </c>
      <c r="R905" s="81">
        <f t="shared" si="91"/>
        <v>3185</v>
      </c>
      <c r="S905" s="82">
        <f t="shared" si="96"/>
        <v>-124953.45999999999</v>
      </c>
      <c r="T905" s="50"/>
    </row>
    <row r="906" spans="2:20" x14ac:dyDescent="0.25">
      <c r="B906" s="11">
        <f>'Market Data'!B893</f>
        <v>20030703</v>
      </c>
      <c r="C906" s="2">
        <f>'Market Data'!C893</f>
        <v>4486</v>
      </c>
      <c r="D906" s="2">
        <f>'Market Data'!D893</f>
        <v>4524</v>
      </c>
      <c r="E906" s="2">
        <f>'Market Data'!E893</f>
        <v>4455.5</v>
      </c>
      <c r="F906" s="12">
        <f>'Market Data'!F893</f>
        <v>4487</v>
      </c>
      <c r="H906" s="58">
        <f t="shared" si="92"/>
        <v>889</v>
      </c>
      <c r="I906" s="97" t="s">
        <v>54</v>
      </c>
      <c r="J906" s="59" t="str">
        <f t="shared" si="93"/>
        <v>Long</v>
      </c>
      <c r="L906" s="74">
        <f t="shared" si="97"/>
        <v>1</v>
      </c>
      <c r="M906" s="75">
        <f t="shared" si="89"/>
        <v>0</v>
      </c>
      <c r="N906" s="76" t="str">
        <f t="shared" si="94"/>
        <v/>
      </c>
      <c r="O906" s="75"/>
      <c r="P906" s="77">
        <f t="shared" si="90"/>
        <v>1</v>
      </c>
      <c r="Q906" s="78" t="str">
        <f t="shared" si="95"/>
        <v>Stay Long</v>
      </c>
      <c r="R906" s="81">
        <f t="shared" si="91"/>
        <v>-490</v>
      </c>
      <c r="S906" s="82">
        <f t="shared" si="96"/>
        <v>-125443.45999999999</v>
      </c>
      <c r="T906" s="50"/>
    </row>
    <row r="907" spans="2:20" x14ac:dyDescent="0.25">
      <c r="B907" s="11">
        <f>'Market Data'!B894</f>
        <v>20030704</v>
      </c>
      <c r="C907" s="2">
        <f>'Market Data'!C894</f>
        <v>4488.5</v>
      </c>
      <c r="D907" s="2">
        <f>'Market Data'!D894</f>
        <v>4507.5</v>
      </c>
      <c r="E907" s="2">
        <f>'Market Data'!E894</f>
        <v>4472</v>
      </c>
      <c r="F907" s="12">
        <f>'Market Data'!F894</f>
        <v>4503</v>
      </c>
      <c r="H907" s="58">
        <f t="shared" si="92"/>
        <v>890</v>
      </c>
      <c r="I907" s="97" t="s">
        <v>54</v>
      </c>
      <c r="J907" s="59" t="str">
        <f t="shared" si="93"/>
        <v>Long</v>
      </c>
      <c r="L907" s="74">
        <f t="shared" si="97"/>
        <v>1</v>
      </c>
      <c r="M907" s="75">
        <f t="shared" si="89"/>
        <v>0</v>
      </c>
      <c r="N907" s="76" t="str">
        <f t="shared" si="94"/>
        <v/>
      </c>
      <c r="O907" s="75"/>
      <c r="P907" s="77">
        <f t="shared" si="90"/>
        <v>1</v>
      </c>
      <c r="Q907" s="78" t="str">
        <f t="shared" si="95"/>
        <v>Stay Long</v>
      </c>
      <c r="R907" s="81">
        <f t="shared" si="91"/>
        <v>560</v>
      </c>
      <c r="S907" s="82">
        <f t="shared" si="96"/>
        <v>-124883.45999999999</v>
      </c>
      <c r="T907" s="50"/>
    </row>
    <row r="908" spans="2:20" x14ac:dyDescent="0.25">
      <c r="B908" s="11">
        <f>'Market Data'!B895</f>
        <v>20030707</v>
      </c>
      <c r="C908" s="2">
        <f>'Market Data'!C895</f>
        <v>4531</v>
      </c>
      <c r="D908" s="2">
        <f>'Market Data'!D895</f>
        <v>4619</v>
      </c>
      <c r="E908" s="2">
        <f>'Market Data'!E895</f>
        <v>4531</v>
      </c>
      <c r="F908" s="12">
        <f>'Market Data'!F895</f>
        <v>4609</v>
      </c>
      <c r="H908" s="58">
        <f t="shared" si="92"/>
        <v>891</v>
      </c>
      <c r="I908" s="97" t="s">
        <v>54</v>
      </c>
      <c r="J908" s="59" t="str">
        <f t="shared" si="93"/>
        <v>Long</v>
      </c>
      <c r="L908" s="74">
        <f t="shared" si="97"/>
        <v>1</v>
      </c>
      <c r="M908" s="75">
        <f t="shared" si="89"/>
        <v>0</v>
      </c>
      <c r="N908" s="76" t="str">
        <f t="shared" si="94"/>
        <v/>
      </c>
      <c r="O908" s="75"/>
      <c r="P908" s="77">
        <f t="shared" si="90"/>
        <v>1</v>
      </c>
      <c r="Q908" s="78" t="str">
        <f t="shared" si="95"/>
        <v>Stay Long</v>
      </c>
      <c r="R908" s="81">
        <f t="shared" si="91"/>
        <v>3710</v>
      </c>
      <c r="S908" s="82">
        <f t="shared" si="96"/>
        <v>-121173.45999999999</v>
      </c>
      <c r="T908" s="50"/>
    </row>
    <row r="909" spans="2:20" x14ac:dyDescent="0.25">
      <c r="B909" s="11">
        <f>'Market Data'!B896</f>
        <v>20030708</v>
      </c>
      <c r="C909" s="2">
        <f>'Market Data'!C896</f>
        <v>4602</v>
      </c>
      <c r="D909" s="2">
        <f>'Market Data'!D896</f>
        <v>4624</v>
      </c>
      <c r="E909" s="2">
        <f>'Market Data'!E896</f>
        <v>4567</v>
      </c>
      <c r="F909" s="12">
        <f>'Market Data'!F896</f>
        <v>4594.5</v>
      </c>
      <c r="H909" s="58">
        <f t="shared" si="92"/>
        <v>892</v>
      </c>
      <c r="I909" s="97" t="s">
        <v>54</v>
      </c>
      <c r="J909" s="59" t="str">
        <f t="shared" si="93"/>
        <v>Long</v>
      </c>
      <c r="L909" s="74">
        <f t="shared" si="97"/>
        <v>1</v>
      </c>
      <c r="M909" s="75">
        <f t="shared" si="89"/>
        <v>0</v>
      </c>
      <c r="N909" s="76" t="str">
        <f t="shared" si="94"/>
        <v/>
      </c>
      <c r="O909" s="75"/>
      <c r="P909" s="77">
        <f t="shared" si="90"/>
        <v>1</v>
      </c>
      <c r="Q909" s="78" t="str">
        <f t="shared" si="95"/>
        <v>Stay Long</v>
      </c>
      <c r="R909" s="81">
        <f t="shared" si="91"/>
        <v>-507.5</v>
      </c>
      <c r="S909" s="82">
        <f t="shared" si="96"/>
        <v>-121680.95999999999</v>
      </c>
      <c r="T909" s="50"/>
    </row>
    <row r="910" spans="2:20" x14ac:dyDescent="0.25">
      <c r="B910" s="11">
        <f>'Market Data'!B897</f>
        <v>20030709</v>
      </c>
      <c r="C910" s="2">
        <f>'Market Data'!C897</f>
        <v>4598</v>
      </c>
      <c r="D910" s="2">
        <f>'Market Data'!D897</f>
        <v>4618.5</v>
      </c>
      <c r="E910" s="2">
        <f>'Market Data'!E897</f>
        <v>4557.5</v>
      </c>
      <c r="F910" s="12">
        <f>'Market Data'!F897</f>
        <v>4583</v>
      </c>
      <c r="H910" s="58">
        <f t="shared" si="92"/>
        <v>893</v>
      </c>
      <c r="I910" s="97" t="s">
        <v>54</v>
      </c>
      <c r="J910" s="59" t="str">
        <f t="shared" si="93"/>
        <v>Long</v>
      </c>
      <c r="L910" s="74">
        <f t="shared" si="97"/>
        <v>1</v>
      </c>
      <c r="M910" s="75">
        <f t="shared" si="89"/>
        <v>0</v>
      </c>
      <c r="N910" s="76" t="str">
        <f t="shared" si="94"/>
        <v/>
      </c>
      <c r="O910" s="75"/>
      <c r="P910" s="77">
        <f t="shared" si="90"/>
        <v>1</v>
      </c>
      <c r="Q910" s="78" t="str">
        <f t="shared" si="95"/>
        <v>Stay Long</v>
      </c>
      <c r="R910" s="81">
        <f t="shared" si="91"/>
        <v>-402.5</v>
      </c>
      <c r="S910" s="82">
        <f t="shared" si="96"/>
        <v>-122083.45999999999</v>
      </c>
      <c r="T910" s="50"/>
    </row>
    <row r="911" spans="2:20" x14ac:dyDescent="0.25">
      <c r="B911" s="11">
        <f>'Market Data'!B898</f>
        <v>20030710</v>
      </c>
      <c r="C911" s="2">
        <f>'Market Data'!C898</f>
        <v>4572</v>
      </c>
      <c r="D911" s="2">
        <f>'Market Data'!D898</f>
        <v>4578</v>
      </c>
      <c r="E911" s="2">
        <f>'Market Data'!E898</f>
        <v>4512</v>
      </c>
      <c r="F911" s="12">
        <f>'Market Data'!F898</f>
        <v>4526</v>
      </c>
      <c r="H911" s="58">
        <f t="shared" si="92"/>
        <v>894</v>
      </c>
      <c r="I911" s="97" t="s">
        <v>54</v>
      </c>
      <c r="J911" s="59" t="str">
        <f t="shared" si="93"/>
        <v>Long</v>
      </c>
      <c r="L911" s="74">
        <f t="shared" si="97"/>
        <v>1</v>
      </c>
      <c r="M911" s="75">
        <f t="shared" si="89"/>
        <v>0</v>
      </c>
      <c r="N911" s="76" t="str">
        <f t="shared" si="94"/>
        <v/>
      </c>
      <c r="O911" s="75"/>
      <c r="P911" s="77">
        <f t="shared" si="90"/>
        <v>1</v>
      </c>
      <c r="Q911" s="78" t="str">
        <f t="shared" si="95"/>
        <v>Stay Long</v>
      </c>
      <c r="R911" s="81">
        <f t="shared" si="91"/>
        <v>-1995</v>
      </c>
      <c r="S911" s="82">
        <f t="shared" si="96"/>
        <v>-124078.45999999999</v>
      </c>
      <c r="T911" s="50"/>
    </row>
    <row r="912" spans="2:20" x14ac:dyDescent="0.25">
      <c r="B912" s="11">
        <f>'Market Data'!B899</f>
        <v>20030711</v>
      </c>
      <c r="C912" s="2">
        <f>'Market Data'!C899</f>
        <v>4509</v>
      </c>
      <c r="D912" s="2">
        <f>'Market Data'!D899</f>
        <v>4593</v>
      </c>
      <c r="E912" s="2">
        <f>'Market Data'!E899</f>
        <v>4504</v>
      </c>
      <c r="F912" s="12">
        <f>'Market Data'!F899</f>
        <v>4579</v>
      </c>
      <c r="H912" s="58">
        <f t="shared" si="92"/>
        <v>895</v>
      </c>
      <c r="I912" s="97" t="s">
        <v>54</v>
      </c>
      <c r="J912" s="59" t="str">
        <f t="shared" si="93"/>
        <v>Long</v>
      </c>
      <c r="L912" s="74">
        <f t="shared" si="97"/>
        <v>1</v>
      </c>
      <c r="M912" s="75">
        <f t="shared" ref="M912:M975" si="98">$L912-P912</f>
        <v>0</v>
      </c>
      <c r="N912" s="76" t="str">
        <f t="shared" si="94"/>
        <v/>
      </c>
      <c r="O912" s="75"/>
      <c r="P912" s="77">
        <f t="shared" si="90"/>
        <v>1</v>
      </c>
      <c r="Q912" s="78" t="str">
        <f t="shared" si="95"/>
        <v>Stay Long</v>
      </c>
      <c r="R912" s="81">
        <f t="shared" si="91"/>
        <v>1855</v>
      </c>
      <c r="S912" s="82">
        <f t="shared" si="96"/>
        <v>-122223.45999999999</v>
      </c>
      <c r="T912" s="50"/>
    </row>
    <row r="913" spans="2:20" x14ac:dyDescent="0.25">
      <c r="B913" s="11">
        <f>'Market Data'!B900</f>
        <v>20030714</v>
      </c>
      <c r="C913" s="2">
        <f>'Market Data'!C900</f>
        <v>4594.5</v>
      </c>
      <c r="D913" s="2">
        <f>'Market Data'!D900</f>
        <v>4663</v>
      </c>
      <c r="E913" s="2">
        <f>'Market Data'!E900</f>
        <v>4590.5</v>
      </c>
      <c r="F913" s="12">
        <f>'Market Data'!F900</f>
        <v>4655</v>
      </c>
      <c r="H913" s="58">
        <f t="shared" si="92"/>
        <v>896</v>
      </c>
      <c r="I913" s="97" t="s">
        <v>54</v>
      </c>
      <c r="J913" s="59" t="str">
        <f t="shared" si="93"/>
        <v>Long</v>
      </c>
      <c r="L913" s="74">
        <f t="shared" si="97"/>
        <v>1</v>
      </c>
      <c r="M913" s="75">
        <f t="shared" si="98"/>
        <v>0</v>
      </c>
      <c r="N913" s="76" t="str">
        <f t="shared" si="94"/>
        <v/>
      </c>
      <c r="O913" s="75"/>
      <c r="P913" s="77">
        <f t="shared" ref="P913:P976" si="99">IF($N912="Fill",$L912,$P912)</f>
        <v>1</v>
      </c>
      <c r="Q913" s="78" t="str">
        <f t="shared" si="95"/>
        <v>Stay Long</v>
      </c>
      <c r="R913" s="81">
        <f t="shared" ref="R913:R976" si="100">IF(OR($P912&amp;$L912="01",$P912&amp;$L912="0-1"),(($F913-$C913)*$R$3*$L912)-(ABS($M912)*$R$4),IF(OR($P912&amp;$L912="10",$P912&amp;$L912="-10"),(($C913-$F912)*$R$3*$P912)-(ABS($M912)*$R$4),IF(OR($P912&amp;$L912="1-1",$P912&amp;$L912="-11"),(($C913-$F912)*$R$3*$P912)-(ABS($M912)*$R$4)+(($F913-$C913)*$R$3*$P913),IF(OR($P912&amp;$L912="11",$P912&amp;$L912="-1-1"),(($F913-$F912)*$R$3*$P913),0))))</f>
        <v>2660</v>
      </c>
      <c r="S913" s="82">
        <f t="shared" si="96"/>
        <v>-119563.45999999999</v>
      </c>
      <c r="T913" s="50"/>
    </row>
    <row r="914" spans="2:20" x14ac:dyDescent="0.25">
      <c r="B914" s="11">
        <f>'Market Data'!B901</f>
        <v>20030715</v>
      </c>
      <c r="C914" s="2">
        <f>'Market Data'!C901</f>
        <v>4631</v>
      </c>
      <c r="D914" s="2">
        <f>'Market Data'!D901</f>
        <v>4688.5</v>
      </c>
      <c r="E914" s="2">
        <f>'Market Data'!E901</f>
        <v>4629.5</v>
      </c>
      <c r="F914" s="12">
        <f>'Market Data'!F901</f>
        <v>4651.5</v>
      </c>
      <c r="H914" s="58">
        <f t="shared" ref="H914:H977" si="101">ROW()-ROW(H$17)</f>
        <v>897</v>
      </c>
      <c r="I914" s="97" t="s">
        <v>54</v>
      </c>
      <c r="J914" s="59" t="str">
        <f t="shared" ref="J914:J977" si="102">$I$4</f>
        <v>Long</v>
      </c>
      <c r="L914" s="74">
        <f t="shared" si="97"/>
        <v>1</v>
      </c>
      <c r="M914" s="75">
        <f t="shared" si="98"/>
        <v>0</v>
      </c>
      <c r="N914" s="76" t="str">
        <f t="shared" ref="N914:N977" si="103">IF(NOT($M914=0),"Fill","")</f>
        <v/>
      </c>
      <c r="O914" s="75"/>
      <c r="P914" s="77">
        <f t="shared" si="99"/>
        <v>1</v>
      </c>
      <c r="Q914" s="78" t="str">
        <f t="shared" ref="Q914:Q977" si="104">IF($P913&amp;$L913="00","Stay Flat",IF($P913&amp;$L913="01","Go Long",IF($P913&amp;$L913="0-1","Go Short",IF($P913&amp;$L913="-10","Exit Short",IF($P913&amp;$L913="-1-1","Stay Short",IF($P913&amp;$L913="-11","Exit Short, Go Long",IF($P913&amp;$L913="10","Exit Long",IF($P913&amp;$L913="1-1","Exit Long, Go Short",IF($P913&amp;$L913="11","Stay Long","")))))))))</f>
        <v>Stay Long</v>
      </c>
      <c r="R914" s="81">
        <f t="shared" si="100"/>
        <v>-122.5</v>
      </c>
      <c r="S914" s="82">
        <f t="shared" ref="S914:S977" si="105">S913+R914</f>
        <v>-119685.95999999999</v>
      </c>
      <c r="T914" s="50"/>
    </row>
    <row r="915" spans="2:20" x14ac:dyDescent="0.25">
      <c r="B915" s="11">
        <f>'Market Data'!B902</f>
        <v>20030716</v>
      </c>
      <c r="C915" s="2">
        <f>'Market Data'!C902</f>
        <v>4674</v>
      </c>
      <c r="D915" s="2">
        <f>'Market Data'!D902</f>
        <v>4690.5</v>
      </c>
      <c r="E915" s="2">
        <f>'Market Data'!E902</f>
        <v>4615.5</v>
      </c>
      <c r="F915" s="12">
        <f>'Market Data'!F902</f>
        <v>4639.5</v>
      </c>
      <c r="H915" s="58">
        <f t="shared" si="101"/>
        <v>898</v>
      </c>
      <c r="I915" s="97" t="s">
        <v>54</v>
      </c>
      <c r="J915" s="59" t="str">
        <f t="shared" si="102"/>
        <v>Long</v>
      </c>
      <c r="L915" s="74">
        <f t="shared" ref="L915:L978" si="106">IF($J915="Short",-1,IF($J915="Long",1,0))</f>
        <v>1</v>
      </c>
      <c r="M915" s="75">
        <f t="shared" si="98"/>
        <v>0</v>
      </c>
      <c r="N915" s="76" t="str">
        <f t="shared" si="103"/>
        <v/>
      </c>
      <c r="O915" s="75"/>
      <c r="P915" s="77">
        <f t="shared" si="99"/>
        <v>1</v>
      </c>
      <c r="Q915" s="78" t="str">
        <f t="shared" si="104"/>
        <v>Stay Long</v>
      </c>
      <c r="R915" s="81">
        <f t="shared" si="100"/>
        <v>-420</v>
      </c>
      <c r="S915" s="82">
        <f t="shared" si="105"/>
        <v>-120105.95999999999</v>
      </c>
      <c r="T915" s="50"/>
    </row>
    <row r="916" spans="2:20" x14ac:dyDescent="0.25">
      <c r="B916" s="11">
        <f>'Market Data'!B903</f>
        <v>20030717</v>
      </c>
      <c r="C916" s="2">
        <f>'Market Data'!C903</f>
        <v>4620</v>
      </c>
      <c r="D916" s="2">
        <f>'Market Data'!D903</f>
        <v>4625.5</v>
      </c>
      <c r="E916" s="2">
        <f>'Market Data'!E903</f>
        <v>4570.5</v>
      </c>
      <c r="F916" s="12">
        <f>'Market Data'!F903</f>
        <v>4591.5</v>
      </c>
      <c r="H916" s="58">
        <f t="shared" si="101"/>
        <v>899</v>
      </c>
      <c r="I916" s="97" t="s">
        <v>54</v>
      </c>
      <c r="J916" s="59" t="str">
        <f t="shared" si="102"/>
        <v>Long</v>
      </c>
      <c r="L916" s="74">
        <f t="shared" si="106"/>
        <v>1</v>
      </c>
      <c r="M916" s="75">
        <f t="shared" si="98"/>
        <v>0</v>
      </c>
      <c r="N916" s="76" t="str">
        <f t="shared" si="103"/>
        <v/>
      </c>
      <c r="O916" s="75"/>
      <c r="P916" s="77">
        <f t="shared" si="99"/>
        <v>1</v>
      </c>
      <c r="Q916" s="78" t="str">
        <f t="shared" si="104"/>
        <v>Stay Long</v>
      </c>
      <c r="R916" s="81">
        <f t="shared" si="100"/>
        <v>-1680</v>
      </c>
      <c r="S916" s="82">
        <f t="shared" si="105"/>
        <v>-121785.95999999999</v>
      </c>
      <c r="T916" s="50"/>
    </row>
    <row r="917" spans="2:20" x14ac:dyDescent="0.25">
      <c r="B917" s="11">
        <f>'Market Data'!B904</f>
        <v>20030718</v>
      </c>
      <c r="C917" s="2">
        <f>'Market Data'!C904</f>
        <v>4593</v>
      </c>
      <c r="D917" s="2">
        <f>'Market Data'!D904</f>
        <v>4637</v>
      </c>
      <c r="E917" s="2">
        <f>'Market Data'!E904</f>
        <v>4585.5</v>
      </c>
      <c r="F917" s="12">
        <f>'Market Data'!F904</f>
        <v>4623.5</v>
      </c>
      <c r="H917" s="58">
        <f t="shared" si="101"/>
        <v>900</v>
      </c>
      <c r="I917" s="97" t="s">
        <v>54</v>
      </c>
      <c r="J917" s="59" t="str">
        <f t="shared" si="102"/>
        <v>Long</v>
      </c>
      <c r="L917" s="74">
        <f t="shared" si="106"/>
        <v>1</v>
      </c>
      <c r="M917" s="75">
        <f t="shared" si="98"/>
        <v>0</v>
      </c>
      <c r="N917" s="76" t="str">
        <f t="shared" si="103"/>
        <v/>
      </c>
      <c r="O917" s="75"/>
      <c r="P917" s="77">
        <f t="shared" si="99"/>
        <v>1</v>
      </c>
      <c r="Q917" s="78" t="str">
        <f t="shared" si="104"/>
        <v>Stay Long</v>
      </c>
      <c r="R917" s="81">
        <f t="shared" si="100"/>
        <v>1120</v>
      </c>
      <c r="S917" s="82">
        <f t="shared" si="105"/>
        <v>-120665.95999999999</v>
      </c>
      <c r="T917" s="50"/>
    </row>
    <row r="918" spans="2:20" x14ac:dyDescent="0.25">
      <c r="B918" s="11">
        <f>'Market Data'!B905</f>
        <v>20030721</v>
      </c>
      <c r="C918" s="2">
        <f>'Market Data'!C905</f>
        <v>4645</v>
      </c>
      <c r="D918" s="2">
        <f>'Market Data'!D905</f>
        <v>4650</v>
      </c>
      <c r="E918" s="2">
        <f>'Market Data'!E905</f>
        <v>4536</v>
      </c>
      <c r="F918" s="12">
        <f>'Market Data'!F905</f>
        <v>4538</v>
      </c>
      <c r="H918" s="58">
        <f t="shared" si="101"/>
        <v>901</v>
      </c>
      <c r="I918" s="97" t="s">
        <v>54</v>
      </c>
      <c r="J918" s="59" t="str">
        <f t="shared" si="102"/>
        <v>Long</v>
      </c>
      <c r="L918" s="74">
        <f t="shared" si="106"/>
        <v>1</v>
      </c>
      <c r="M918" s="75">
        <f t="shared" si="98"/>
        <v>0</v>
      </c>
      <c r="N918" s="76" t="str">
        <f t="shared" si="103"/>
        <v/>
      </c>
      <c r="O918" s="75"/>
      <c r="P918" s="77">
        <f t="shared" si="99"/>
        <v>1</v>
      </c>
      <c r="Q918" s="78" t="str">
        <f t="shared" si="104"/>
        <v>Stay Long</v>
      </c>
      <c r="R918" s="81">
        <f t="shared" si="100"/>
        <v>-2992.5</v>
      </c>
      <c r="S918" s="82">
        <f t="shared" si="105"/>
        <v>-123658.45999999999</v>
      </c>
      <c r="T918" s="50"/>
    </row>
    <row r="919" spans="2:20" x14ac:dyDescent="0.25">
      <c r="B919" s="11">
        <f>'Market Data'!B906</f>
        <v>20030722</v>
      </c>
      <c r="C919" s="2">
        <f>'Market Data'!C906</f>
        <v>4573.5</v>
      </c>
      <c r="D919" s="2">
        <f>'Market Data'!D906</f>
        <v>4581</v>
      </c>
      <c r="E919" s="2">
        <f>'Market Data'!E906</f>
        <v>4512</v>
      </c>
      <c r="F919" s="12">
        <f>'Market Data'!F906</f>
        <v>4563</v>
      </c>
      <c r="H919" s="58">
        <f t="shared" si="101"/>
        <v>902</v>
      </c>
      <c r="I919" s="97" t="s">
        <v>54</v>
      </c>
      <c r="J919" s="59" t="str">
        <f t="shared" si="102"/>
        <v>Long</v>
      </c>
      <c r="L919" s="74">
        <f t="shared" si="106"/>
        <v>1</v>
      </c>
      <c r="M919" s="75">
        <f t="shared" si="98"/>
        <v>0</v>
      </c>
      <c r="N919" s="76" t="str">
        <f t="shared" si="103"/>
        <v/>
      </c>
      <c r="O919" s="75"/>
      <c r="P919" s="77">
        <f t="shared" si="99"/>
        <v>1</v>
      </c>
      <c r="Q919" s="78" t="str">
        <f t="shared" si="104"/>
        <v>Stay Long</v>
      </c>
      <c r="R919" s="81">
        <f t="shared" si="100"/>
        <v>875</v>
      </c>
      <c r="S919" s="82">
        <f t="shared" si="105"/>
        <v>-122783.45999999999</v>
      </c>
      <c r="T919" s="50"/>
    </row>
    <row r="920" spans="2:20" x14ac:dyDescent="0.25">
      <c r="B920" s="11">
        <f>'Market Data'!B907</f>
        <v>20030723</v>
      </c>
      <c r="C920" s="2">
        <f>'Market Data'!C907</f>
        <v>4594</v>
      </c>
      <c r="D920" s="2">
        <f>'Market Data'!D907</f>
        <v>4596</v>
      </c>
      <c r="E920" s="2">
        <f>'Market Data'!E907</f>
        <v>4532.5</v>
      </c>
      <c r="F920" s="12">
        <f>'Market Data'!F907</f>
        <v>4562.5</v>
      </c>
      <c r="H920" s="58">
        <f t="shared" si="101"/>
        <v>903</v>
      </c>
      <c r="I920" s="97" t="s">
        <v>54</v>
      </c>
      <c r="J920" s="59" t="str">
        <f t="shared" si="102"/>
        <v>Long</v>
      </c>
      <c r="L920" s="74">
        <f t="shared" si="106"/>
        <v>1</v>
      </c>
      <c r="M920" s="75">
        <f t="shared" si="98"/>
        <v>0</v>
      </c>
      <c r="N920" s="76" t="str">
        <f t="shared" si="103"/>
        <v/>
      </c>
      <c r="O920" s="75"/>
      <c r="P920" s="77">
        <f t="shared" si="99"/>
        <v>1</v>
      </c>
      <c r="Q920" s="78" t="str">
        <f t="shared" si="104"/>
        <v>Stay Long</v>
      </c>
      <c r="R920" s="81">
        <f t="shared" si="100"/>
        <v>-17.5</v>
      </c>
      <c r="S920" s="82">
        <f t="shared" si="105"/>
        <v>-122800.95999999999</v>
      </c>
      <c r="T920" s="50"/>
    </row>
    <row r="921" spans="2:20" x14ac:dyDescent="0.25">
      <c r="B921" s="11">
        <f>'Market Data'!B908</f>
        <v>20030724</v>
      </c>
      <c r="C921" s="2">
        <f>'Market Data'!C908</f>
        <v>4566</v>
      </c>
      <c r="D921" s="2">
        <f>'Market Data'!D908</f>
        <v>4633.5</v>
      </c>
      <c r="E921" s="2">
        <f>'Market Data'!E908</f>
        <v>4537</v>
      </c>
      <c r="F921" s="12">
        <f>'Market Data'!F908</f>
        <v>4625</v>
      </c>
      <c r="H921" s="58">
        <f t="shared" si="101"/>
        <v>904</v>
      </c>
      <c r="I921" s="97" t="s">
        <v>54</v>
      </c>
      <c r="J921" s="59" t="str">
        <f t="shared" si="102"/>
        <v>Long</v>
      </c>
      <c r="L921" s="74">
        <f t="shared" si="106"/>
        <v>1</v>
      </c>
      <c r="M921" s="75">
        <f t="shared" si="98"/>
        <v>0</v>
      </c>
      <c r="N921" s="76" t="str">
        <f t="shared" si="103"/>
        <v/>
      </c>
      <c r="O921" s="75"/>
      <c r="P921" s="77">
        <f t="shared" si="99"/>
        <v>1</v>
      </c>
      <c r="Q921" s="78" t="str">
        <f t="shared" si="104"/>
        <v>Stay Long</v>
      </c>
      <c r="R921" s="81">
        <f t="shared" si="100"/>
        <v>2187.5</v>
      </c>
      <c r="S921" s="82">
        <f t="shared" si="105"/>
        <v>-120613.45999999999</v>
      </c>
      <c r="T921" s="50"/>
    </row>
    <row r="922" spans="2:20" x14ac:dyDescent="0.25">
      <c r="B922" s="11">
        <f>'Market Data'!B909</f>
        <v>20030725</v>
      </c>
      <c r="C922" s="2">
        <f>'Market Data'!C909</f>
        <v>4585</v>
      </c>
      <c r="D922" s="2">
        <f>'Market Data'!D909</f>
        <v>4633</v>
      </c>
      <c r="E922" s="2">
        <f>'Market Data'!E909</f>
        <v>4568</v>
      </c>
      <c r="F922" s="12">
        <f>'Market Data'!F909</f>
        <v>4610.5</v>
      </c>
      <c r="H922" s="58">
        <f t="shared" si="101"/>
        <v>905</v>
      </c>
      <c r="I922" s="97" t="s">
        <v>54</v>
      </c>
      <c r="J922" s="59" t="str">
        <f t="shared" si="102"/>
        <v>Long</v>
      </c>
      <c r="L922" s="74">
        <f t="shared" si="106"/>
        <v>1</v>
      </c>
      <c r="M922" s="75">
        <f t="shared" si="98"/>
        <v>0</v>
      </c>
      <c r="N922" s="76" t="str">
        <f t="shared" si="103"/>
        <v/>
      </c>
      <c r="O922" s="75"/>
      <c r="P922" s="77">
        <f t="shared" si="99"/>
        <v>1</v>
      </c>
      <c r="Q922" s="78" t="str">
        <f t="shared" si="104"/>
        <v>Stay Long</v>
      </c>
      <c r="R922" s="81">
        <f t="shared" si="100"/>
        <v>-507.5</v>
      </c>
      <c r="S922" s="82">
        <f t="shared" si="105"/>
        <v>-121120.95999999999</v>
      </c>
      <c r="T922" s="50"/>
    </row>
    <row r="923" spans="2:20" x14ac:dyDescent="0.25">
      <c r="B923" s="11">
        <f>'Market Data'!B910</f>
        <v>20030728</v>
      </c>
      <c r="C923" s="2">
        <f>'Market Data'!C910</f>
        <v>4645</v>
      </c>
      <c r="D923" s="2">
        <f>'Market Data'!D910</f>
        <v>4682.5</v>
      </c>
      <c r="E923" s="2">
        <f>'Market Data'!E910</f>
        <v>4640</v>
      </c>
      <c r="F923" s="12">
        <f>'Market Data'!F910</f>
        <v>4668</v>
      </c>
      <c r="H923" s="58">
        <f t="shared" si="101"/>
        <v>906</v>
      </c>
      <c r="I923" s="97" t="s">
        <v>54</v>
      </c>
      <c r="J923" s="59" t="str">
        <f t="shared" si="102"/>
        <v>Long</v>
      </c>
      <c r="L923" s="74">
        <f t="shared" si="106"/>
        <v>1</v>
      </c>
      <c r="M923" s="75">
        <f t="shared" si="98"/>
        <v>0</v>
      </c>
      <c r="N923" s="76" t="str">
        <f t="shared" si="103"/>
        <v/>
      </c>
      <c r="O923" s="75"/>
      <c r="P923" s="77">
        <f t="shared" si="99"/>
        <v>1</v>
      </c>
      <c r="Q923" s="78" t="str">
        <f t="shared" si="104"/>
        <v>Stay Long</v>
      </c>
      <c r="R923" s="81">
        <f t="shared" si="100"/>
        <v>2012.5</v>
      </c>
      <c r="S923" s="82">
        <f t="shared" si="105"/>
        <v>-119108.45999999999</v>
      </c>
      <c r="T923" s="50"/>
    </row>
    <row r="924" spans="2:20" x14ac:dyDescent="0.25">
      <c r="B924" s="11">
        <f>'Market Data'!B911</f>
        <v>20030729</v>
      </c>
      <c r="C924" s="2">
        <f>'Market Data'!C911</f>
        <v>4670</v>
      </c>
      <c r="D924" s="2">
        <f>'Market Data'!D911</f>
        <v>4709.5</v>
      </c>
      <c r="E924" s="2">
        <f>'Market Data'!E911</f>
        <v>4628</v>
      </c>
      <c r="F924" s="12">
        <f>'Market Data'!F911</f>
        <v>4674</v>
      </c>
      <c r="H924" s="58">
        <f t="shared" si="101"/>
        <v>907</v>
      </c>
      <c r="I924" s="97" t="s">
        <v>54</v>
      </c>
      <c r="J924" s="59" t="str">
        <f t="shared" si="102"/>
        <v>Long</v>
      </c>
      <c r="L924" s="74">
        <f t="shared" si="106"/>
        <v>1</v>
      </c>
      <c r="M924" s="75">
        <f t="shared" si="98"/>
        <v>0</v>
      </c>
      <c r="N924" s="76" t="str">
        <f t="shared" si="103"/>
        <v/>
      </c>
      <c r="O924" s="75"/>
      <c r="P924" s="77">
        <f t="shared" si="99"/>
        <v>1</v>
      </c>
      <c r="Q924" s="78" t="str">
        <f t="shared" si="104"/>
        <v>Stay Long</v>
      </c>
      <c r="R924" s="81">
        <f t="shared" si="100"/>
        <v>210</v>
      </c>
      <c r="S924" s="82">
        <f t="shared" si="105"/>
        <v>-118898.45999999999</v>
      </c>
      <c r="T924" s="50"/>
    </row>
    <row r="925" spans="2:20" x14ac:dyDescent="0.25">
      <c r="B925" s="11">
        <f>'Market Data'!B912</f>
        <v>20030730</v>
      </c>
      <c r="C925" s="2">
        <f>'Market Data'!C912</f>
        <v>4656</v>
      </c>
      <c r="D925" s="2">
        <f>'Market Data'!D912</f>
        <v>4709</v>
      </c>
      <c r="E925" s="2">
        <f>'Market Data'!E912</f>
        <v>4651</v>
      </c>
      <c r="F925" s="12">
        <f>'Market Data'!F912</f>
        <v>4695</v>
      </c>
      <c r="H925" s="58">
        <f t="shared" si="101"/>
        <v>908</v>
      </c>
      <c r="I925" s="97" t="s">
        <v>54</v>
      </c>
      <c r="J925" s="59" t="str">
        <f t="shared" si="102"/>
        <v>Long</v>
      </c>
      <c r="L925" s="74">
        <f t="shared" si="106"/>
        <v>1</v>
      </c>
      <c r="M925" s="75">
        <f t="shared" si="98"/>
        <v>0</v>
      </c>
      <c r="N925" s="76" t="str">
        <f t="shared" si="103"/>
        <v/>
      </c>
      <c r="O925" s="75"/>
      <c r="P925" s="77">
        <f t="shared" si="99"/>
        <v>1</v>
      </c>
      <c r="Q925" s="78" t="str">
        <f t="shared" si="104"/>
        <v>Stay Long</v>
      </c>
      <c r="R925" s="81">
        <f t="shared" si="100"/>
        <v>735</v>
      </c>
      <c r="S925" s="82">
        <f t="shared" si="105"/>
        <v>-118163.45999999999</v>
      </c>
      <c r="T925" s="50"/>
    </row>
    <row r="926" spans="2:20" x14ac:dyDescent="0.25">
      <c r="B926" s="11">
        <f>'Market Data'!B913</f>
        <v>20030731</v>
      </c>
      <c r="C926" s="2">
        <f>'Market Data'!C913</f>
        <v>4693</v>
      </c>
      <c r="D926" s="2">
        <f>'Market Data'!D913</f>
        <v>4740.5</v>
      </c>
      <c r="E926" s="2">
        <f>'Market Data'!E913</f>
        <v>4653.5</v>
      </c>
      <c r="F926" s="12">
        <f>'Market Data'!F913</f>
        <v>4723.5</v>
      </c>
      <c r="H926" s="58">
        <f t="shared" si="101"/>
        <v>909</v>
      </c>
      <c r="I926" s="97" t="s">
        <v>54</v>
      </c>
      <c r="J926" s="59" t="str">
        <f t="shared" si="102"/>
        <v>Long</v>
      </c>
      <c r="L926" s="74">
        <f t="shared" si="106"/>
        <v>1</v>
      </c>
      <c r="M926" s="75">
        <f t="shared" si="98"/>
        <v>0</v>
      </c>
      <c r="N926" s="76" t="str">
        <f t="shared" si="103"/>
        <v/>
      </c>
      <c r="O926" s="75"/>
      <c r="P926" s="77">
        <f t="shared" si="99"/>
        <v>1</v>
      </c>
      <c r="Q926" s="78" t="str">
        <f t="shared" si="104"/>
        <v>Stay Long</v>
      </c>
      <c r="R926" s="81">
        <f t="shared" si="100"/>
        <v>997.5</v>
      </c>
      <c r="S926" s="82">
        <f t="shared" si="105"/>
        <v>-117165.95999999999</v>
      </c>
      <c r="T926" s="50"/>
    </row>
    <row r="927" spans="2:20" x14ac:dyDescent="0.25">
      <c r="B927" s="11">
        <f>'Market Data'!B914</f>
        <v>20030801</v>
      </c>
      <c r="C927" s="2">
        <f>'Market Data'!C914</f>
        <v>4712</v>
      </c>
      <c r="D927" s="2">
        <f>'Market Data'!D914</f>
        <v>4730.5</v>
      </c>
      <c r="E927" s="2">
        <f>'Market Data'!E914</f>
        <v>4656.5</v>
      </c>
      <c r="F927" s="12">
        <f>'Market Data'!F914</f>
        <v>4687</v>
      </c>
      <c r="H927" s="58">
        <f t="shared" si="101"/>
        <v>910</v>
      </c>
      <c r="I927" s="97" t="s">
        <v>54</v>
      </c>
      <c r="J927" s="59" t="str">
        <f t="shared" si="102"/>
        <v>Long</v>
      </c>
      <c r="L927" s="74">
        <f t="shared" si="106"/>
        <v>1</v>
      </c>
      <c r="M927" s="75">
        <f t="shared" si="98"/>
        <v>0</v>
      </c>
      <c r="N927" s="76" t="str">
        <f t="shared" si="103"/>
        <v/>
      </c>
      <c r="O927" s="75"/>
      <c r="P927" s="77">
        <f t="shared" si="99"/>
        <v>1</v>
      </c>
      <c r="Q927" s="78" t="str">
        <f t="shared" si="104"/>
        <v>Stay Long</v>
      </c>
      <c r="R927" s="81">
        <f t="shared" si="100"/>
        <v>-1277.5</v>
      </c>
      <c r="S927" s="82">
        <f t="shared" si="105"/>
        <v>-118443.45999999999</v>
      </c>
      <c r="T927" s="50"/>
    </row>
    <row r="928" spans="2:20" x14ac:dyDescent="0.25">
      <c r="B928" s="11">
        <f>'Market Data'!B915</f>
        <v>20030804</v>
      </c>
      <c r="C928" s="2">
        <f>'Market Data'!C915</f>
        <v>4672</v>
      </c>
      <c r="D928" s="2">
        <f>'Market Data'!D915</f>
        <v>4720</v>
      </c>
      <c r="E928" s="2">
        <f>'Market Data'!E915</f>
        <v>4617</v>
      </c>
      <c r="F928" s="12">
        <f>'Market Data'!F915</f>
        <v>4652</v>
      </c>
      <c r="H928" s="58">
        <f t="shared" si="101"/>
        <v>911</v>
      </c>
      <c r="I928" s="97" t="s">
        <v>54</v>
      </c>
      <c r="J928" s="59" t="str">
        <f t="shared" si="102"/>
        <v>Long</v>
      </c>
      <c r="L928" s="74">
        <f t="shared" si="106"/>
        <v>1</v>
      </c>
      <c r="M928" s="75">
        <f t="shared" si="98"/>
        <v>0</v>
      </c>
      <c r="N928" s="76" t="str">
        <f t="shared" si="103"/>
        <v/>
      </c>
      <c r="O928" s="75"/>
      <c r="P928" s="77">
        <f t="shared" si="99"/>
        <v>1</v>
      </c>
      <c r="Q928" s="78" t="str">
        <f t="shared" si="104"/>
        <v>Stay Long</v>
      </c>
      <c r="R928" s="81">
        <f t="shared" si="100"/>
        <v>-1225</v>
      </c>
      <c r="S928" s="82">
        <f t="shared" si="105"/>
        <v>-119668.45999999999</v>
      </c>
      <c r="T928" s="50"/>
    </row>
    <row r="929" spans="2:20" x14ac:dyDescent="0.25">
      <c r="B929" s="11">
        <f>'Market Data'!B916</f>
        <v>20030805</v>
      </c>
      <c r="C929" s="2">
        <f>'Market Data'!C916</f>
        <v>4672</v>
      </c>
      <c r="D929" s="2">
        <f>'Market Data'!D916</f>
        <v>4713</v>
      </c>
      <c r="E929" s="2">
        <f>'Market Data'!E916</f>
        <v>4652.5</v>
      </c>
      <c r="F929" s="12">
        <f>'Market Data'!F916</f>
        <v>4689</v>
      </c>
      <c r="H929" s="58">
        <f t="shared" si="101"/>
        <v>912</v>
      </c>
      <c r="I929" s="97" t="s">
        <v>54</v>
      </c>
      <c r="J929" s="59" t="str">
        <f t="shared" si="102"/>
        <v>Long</v>
      </c>
      <c r="L929" s="74">
        <f t="shared" si="106"/>
        <v>1</v>
      </c>
      <c r="M929" s="75">
        <f t="shared" si="98"/>
        <v>0</v>
      </c>
      <c r="N929" s="76" t="str">
        <f t="shared" si="103"/>
        <v/>
      </c>
      <c r="O929" s="75"/>
      <c r="P929" s="77">
        <f t="shared" si="99"/>
        <v>1</v>
      </c>
      <c r="Q929" s="78" t="str">
        <f t="shared" si="104"/>
        <v>Stay Long</v>
      </c>
      <c r="R929" s="81">
        <f t="shared" si="100"/>
        <v>1295</v>
      </c>
      <c r="S929" s="82">
        <f t="shared" si="105"/>
        <v>-118373.45999999999</v>
      </c>
      <c r="T929" s="50"/>
    </row>
    <row r="930" spans="2:20" x14ac:dyDescent="0.25">
      <c r="B930" s="11">
        <f>'Market Data'!B917</f>
        <v>20030806</v>
      </c>
      <c r="C930" s="2">
        <f>'Market Data'!C917</f>
        <v>4635</v>
      </c>
      <c r="D930" s="2">
        <f>'Market Data'!D917</f>
        <v>4656</v>
      </c>
      <c r="E930" s="2">
        <f>'Market Data'!E917</f>
        <v>4570.5</v>
      </c>
      <c r="F930" s="12">
        <f>'Market Data'!F917</f>
        <v>4622</v>
      </c>
      <c r="H930" s="58">
        <f t="shared" si="101"/>
        <v>913</v>
      </c>
      <c r="I930" s="97" t="s">
        <v>54</v>
      </c>
      <c r="J930" s="59" t="str">
        <f t="shared" si="102"/>
        <v>Long</v>
      </c>
      <c r="L930" s="74">
        <f t="shared" si="106"/>
        <v>1</v>
      </c>
      <c r="M930" s="75">
        <f t="shared" si="98"/>
        <v>0</v>
      </c>
      <c r="N930" s="76" t="str">
        <f t="shared" si="103"/>
        <v/>
      </c>
      <c r="O930" s="75"/>
      <c r="P930" s="77">
        <f t="shared" si="99"/>
        <v>1</v>
      </c>
      <c r="Q930" s="78" t="str">
        <f t="shared" si="104"/>
        <v>Stay Long</v>
      </c>
      <c r="R930" s="81">
        <f t="shared" si="100"/>
        <v>-2345</v>
      </c>
      <c r="S930" s="82">
        <f t="shared" si="105"/>
        <v>-120718.45999999999</v>
      </c>
      <c r="T930" s="50"/>
    </row>
    <row r="931" spans="2:20" x14ac:dyDescent="0.25">
      <c r="B931" s="11">
        <f>'Market Data'!B918</f>
        <v>20030807</v>
      </c>
      <c r="C931" s="2">
        <f>'Market Data'!C918</f>
        <v>4615.5</v>
      </c>
      <c r="D931" s="2">
        <f>'Market Data'!D918</f>
        <v>4616</v>
      </c>
      <c r="E931" s="2">
        <f>'Market Data'!E918</f>
        <v>4552</v>
      </c>
      <c r="F931" s="12">
        <f>'Market Data'!F918</f>
        <v>4579</v>
      </c>
      <c r="H931" s="58">
        <f t="shared" si="101"/>
        <v>914</v>
      </c>
      <c r="I931" s="97" t="s">
        <v>54</v>
      </c>
      <c r="J931" s="59" t="str">
        <f t="shared" si="102"/>
        <v>Long</v>
      </c>
      <c r="L931" s="74">
        <f t="shared" si="106"/>
        <v>1</v>
      </c>
      <c r="M931" s="75">
        <f t="shared" si="98"/>
        <v>0</v>
      </c>
      <c r="N931" s="76" t="str">
        <f t="shared" si="103"/>
        <v/>
      </c>
      <c r="O931" s="75"/>
      <c r="P931" s="77">
        <f t="shared" si="99"/>
        <v>1</v>
      </c>
      <c r="Q931" s="78" t="str">
        <f t="shared" si="104"/>
        <v>Stay Long</v>
      </c>
      <c r="R931" s="81">
        <f t="shared" si="100"/>
        <v>-1505</v>
      </c>
      <c r="S931" s="82">
        <f t="shared" si="105"/>
        <v>-122223.45999999999</v>
      </c>
      <c r="T931" s="50"/>
    </row>
    <row r="932" spans="2:20" x14ac:dyDescent="0.25">
      <c r="B932" s="11">
        <f>'Market Data'!B919</f>
        <v>20030808</v>
      </c>
      <c r="C932" s="2">
        <f>'Market Data'!C919</f>
        <v>4588</v>
      </c>
      <c r="D932" s="2">
        <f>'Market Data'!D919</f>
        <v>4621</v>
      </c>
      <c r="E932" s="2">
        <f>'Market Data'!E919</f>
        <v>4560</v>
      </c>
      <c r="F932" s="12">
        <f>'Market Data'!F919</f>
        <v>4573</v>
      </c>
      <c r="H932" s="58">
        <f t="shared" si="101"/>
        <v>915</v>
      </c>
      <c r="I932" s="97" t="s">
        <v>54</v>
      </c>
      <c r="J932" s="59" t="str">
        <f t="shared" si="102"/>
        <v>Long</v>
      </c>
      <c r="L932" s="74">
        <f t="shared" si="106"/>
        <v>1</v>
      </c>
      <c r="M932" s="75">
        <f t="shared" si="98"/>
        <v>0</v>
      </c>
      <c r="N932" s="76" t="str">
        <f t="shared" si="103"/>
        <v/>
      </c>
      <c r="O932" s="75"/>
      <c r="P932" s="77">
        <f t="shared" si="99"/>
        <v>1</v>
      </c>
      <c r="Q932" s="78" t="str">
        <f t="shared" si="104"/>
        <v>Stay Long</v>
      </c>
      <c r="R932" s="81">
        <f t="shared" si="100"/>
        <v>-210</v>
      </c>
      <c r="S932" s="82">
        <f t="shared" si="105"/>
        <v>-122433.45999999999</v>
      </c>
      <c r="T932" s="50"/>
    </row>
    <row r="933" spans="2:20" x14ac:dyDescent="0.25">
      <c r="B933" s="11">
        <f>'Market Data'!B920</f>
        <v>20030811</v>
      </c>
      <c r="C933" s="2">
        <f>'Market Data'!C920</f>
        <v>4600</v>
      </c>
      <c r="D933" s="2">
        <f>'Market Data'!D920</f>
        <v>4616</v>
      </c>
      <c r="E933" s="2">
        <f>'Market Data'!E920</f>
        <v>4562.5</v>
      </c>
      <c r="F933" s="12">
        <f>'Market Data'!F920</f>
        <v>4591.5</v>
      </c>
      <c r="H933" s="58">
        <f t="shared" si="101"/>
        <v>916</v>
      </c>
      <c r="I933" s="97" t="s">
        <v>54</v>
      </c>
      <c r="J933" s="59" t="str">
        <f t="shared" si="102"/>
        <v>Long</v>
      </c>
      <c r="L933" s="74">
        <f t="shared" si="106"/>
        <v>1</v>
      </c>
      <c r="M933" s="75">
        <f t="shared" si="98"/>
        <v>0</v>
      </c>
      <c r="N933" s="76" t="str">
        <f t="shared" si="103"/>
        <v/>
      </c>
      <c r="O933" s="75"/>
      <c r="P933" s="77">
        <f t="shared" si="99"/>
        <v>1</v>
      </c>
      <c r="Q933" s="78" t="str">
        <f t="shared" si="104"/>
        <v>Stay Long</v>
      </c>
      <c r="R933" s="81">
        <f t="shared" si="100"/>
        <v>647.5</v>
      </c>
      <c r="S933" s="82">
        <f t="shared" si="105"/>
        <v>-121785.95999999999</v>
      </c>
      <c r="T933" s="50"/>
    </row>
    <row r="934" spans="2:20" x14ac:dyDescent="0.25">
      <c r="B934" s="11">
        <f>'Market Data'!B921</f>
        <v>20030812</v>
      </c>
      <c r="C934" s="2">
        <f>'Market Data'!C921</f>
        <v>4603</v>
      </c>
      <c r="D934" s="2">
        <f>'Market Data'!D921</f>
        <v>4652.5</v>
      </c>
      <c r="E934" s="2">
        <f>'Market Data'!E921</f>
        <v>4596.5</v>
      </c>
      <c r="F934" s="12">
        <f>'Market Data'!F921</f>
        <v>4637</v>
      </c>
      <c r="H934" s="58">
        <f t="shared" si="101"/>
        <v>917</v>
      </c>
      <c r="I934" s="97" t="s">
        <v>54</v>
      </c>
      <c r="J934" s="59" t="str">
        <f t="shared" si="102"/>
        <v>Long</v>
      </c>
      <c r="L934" s="74">
        <f t="shared" si="106"/>
        <v>1</v>
      </c>
      <c r="M934" s="75">
        <f t="shared" si="98"/>
        <v>0</v>
      </c>
      <c r="N934" s="76" t="str">
        <f t="shared" si="103"/>
        <v/>
      </c>
      <c r="O934" s="75"/>
      <c r="P934" s="77">
        <f t="shared" si="99"/>
        <v>1</v>
      </c>
      <c r="Q934" s="78" t="str">
        <f t="shared" si="104"/>
        <v>Stay Long</v>
      </c>
      <c r="R934" s="81">
        <f t="shared" si="100"/>
        <v>1592.5</v>
      </c>
      <c r="S934" s="82">
        <f t="shared" si="105"/>
        <v>-120193.45999999999</v>
      </c>
      <c r="T934" s="50"/>
    </row>
    <row r="935" spans="2:20" x14ac:dyDescent="0.25">
      <c r="B935" s="11">
        <f>'Market Data'!B922</f>
        <v>20030813</v>
      </c>
      <c r="C935" s="2">
        <f>'Market Data'!C922</f>
        <v>4666</v>
      </c>
      <c r="D935" s="2">
        <f>'Market Data'!D922</f>
        <v>4683</v>
      </c>
      <c r="E935" s="2">
        <f>'Market Data'!E922</f>
        <v>4628</v>
      </c>
      <c r="F935" s="12">
        <f>'Market Data'!F922</f>
        <v>4643</v>
      </c>
      <c r="H935" s="58">
        <f t="shared" si="101"/>
        <v>918</v>
      </c>
      <c r="I935" s="97" t="s">
        <v>54</v>
      </c>
      <c r="J935" s="59" t="str">
        <f t="shared" si="102"/>
        <v>Long</v>
      </c>
      <c r="L935" s="74">
        <f t="shared" si="106"/>
        <v>1</v>
      </c>
      <c r="M935" s="75">
        <f t="shared" si="98"/>
        <v>0</v>
      </c>
      <c r="N935" s="76" t="str">
        <f t="shared" si="103"/>
        <v/>
      </c>
      <c r="O935" s="75"/>
      <c r="P935" s="77">
        <f t="shared" si="99"/>
        <v>1</v>
      </c>
      <c r="Q935" s="78" t="str">
        <f t="shared" si="104"/>
        <v>Stay Long</v>
      </c>
      <c r="R935" s="81">
        <f t="shared" si="100"/>
        <v>210</v>
      </c>
      <c r="S935" s="82">
        <f t="shared" si="105"/>
        <v>-119983.45999999999</v>
      </c>
      <c r="T935" s="50"/>
    </row>
    <row r="936" spans="2:20" x14ac:dyDescent="0.25">
      <c r="B936" s="11">
        <f>'Market Data'!B923</f>
        <v>20030814</v>
      </c>
      <c r="C936" s="2">
        <f>'Market Data'!C923</f>
        <v>4657</v>
      </c>
      <c r="D936" s="2">
        <f>'Market Data'!D923</f>
        <v>4705</v>
      </c>
      <c r="E936" s="2">
        <f>'Market Data'!E923</f>
        <v>4631</v>
      </c>
      <c r="F936" s="12">
        <f>'Market Data'!F923</f>
        <v>4704</v>
      </c>
      <c r="H936" s="58">
        <f t="shared" si="101"/>
        <v>919</v>
      </c>
      <c r="I936" s="97" t="s">
        <v>54</v>
      </c>
      <c r="J936" s="59" t="str">
        <f t="shared" si="102"/>
        <v>Long</v>
      </c>
      <c r="L936" s="74">
        <f t="shared" si="106"/>
        <v>1</v>
      </c>
      <c r="M936" s="75">
        <f t="shared" si="98"/>
        <v>0</v>
      </c>
      <c r="N936" s="76" t="str">
        <f t="shared" si="103"/>
        <v/>
      </c>
      <c r="O936" s="75"/>
      <c r="P936" s="77">
        <f t="shared" si="99"/>
        <v>1</v>
      </c>
      <c r="Q936" s="78" t="str">
        <f t="shared" si="104"/>
        <v>Stay Long</v>
      </c>
      <c r="R936" s="81">
        <f t="shared" si="100"/>
        <v>2135</v>
      </c>
      <c r="S936" s="82">
        <f t="shared" si="105"/>
        <v>-117848.45999999999</v>
      </c>
      <c r="T936" s="50"/>
    </row>
    <row r="937" spans="2:20" x14ac:dyDescent="0.25">
      <c r="B937" s="11">
        <f>'Market Data'!B924</f>
        <v>20030815</v>
      </c>
      <c r="C937" s="2">
        <f>'Market Data'!C924</f>
        <v>4696</v>
      </c>
      <c r="D937" s="2">
        <f>'Market Data'!D924</f>
        <v>4724.5</v>
      </c>
      <c r="E937" s="2">
        <f>'Market Data'!E924</f>
        <v>4684.5</v>
      </c>
      <c r="F937" s="12">
        <f>'Market Data'!F924</f>
        <v>4695</v>
      </c>
      <c r="H937" s="58">
        <f t="shared" si="101"/>
        <v>920</v>
      </c>
      <c r="I937" s="97" t="s">
        <v>54</v>
      </c>
      <c r="J937" s="59" t="str">
        <f t="shared" si="102"/>
        <v>Long</v>
      </c>
      <c r="L937" s="74">
        <f t="shared" si="106"/>
        <v>1</v>
      </c>
      <c r="M937" s="75">
        <f t="shared" si="98"/>
        <v>0</v>
      </c>
      <c r="N937" s="76" t="str">
        <f t="shared" si="103"/>
        <v/>
      </c>
      <c r="O937" s="75"/>
      <c r="P937" s="77">
        <f t="shared" si="99"/>
        <v>1</v>
      </c>
      <c r="Q937" s="78" t="str">
        <f t="shared" si="104"/>
        <v>Stay Long</v>
      </c>
      <c r="R937" s="81">
        <f t="shared" si="100"/>
        <v>-315</v>
      </c>
      <c r="S937" s="82">
        <f t="shared" si="105"/>
        <v>-118163.45999999999</v>
      </c>
      <c r="T937" s="50"/>
    </row>
    <row r="938" spans="2:20" x14ac:dyDescent="0.25">
      <c r="B938" s="11">
        <f>'Market Data'!B925</f>
        <v>20030818</v>
      </c>
      <c r="C938" s="2">
        <f>'Market Data'!C925</f>
        <v>4710</v>
      </c>
      <c r="D938" s="2">
        <f>'Market Data'!D925</f>
        <v>4760</v>
      </c>
      <c r="E938" s="2">
        <f>'Market Data'!E925</f>
        <v>4705</v>
      </c>
      <c r="F938" s="12">
        <f>'Market Data'!F925</f>
        <v>4759</v>
      </c>
      <c r="H938" s="58">
        <f t="shared" si="101"/>
        <v>921</v>
      </c>
      <c r="I938" s="97" t="s">
        <v>54</v>
      </c>
      <c r="J938" s="59" t="str">
        <f t="shared" si="102"/>
        <v>Long</v>
      </c>
      <c r="L938" s="74">
        <f t="shared" si="106"/>
        <v>1</v>
      </c>
      <c r="M938" s="75">
        <f t="shared" si="98"/>
        <v>0</v>
      </c>
      <c r="N938" s="76" t="str">
        <f t="shared" si="103"/>
        <v/>
      </c>
      <c r="O938" s="75"/>
      <c r="P938" s="77">
        <f t="shared" si="99"/>
        <v>1</v>
      </c>
      <c r="Q938" s="78" t="str">
        <f t="shared" si="104"/>
        <v>Stay Long</v>
      </c>
      <c r="R938" s="81">
        <f t="shared" si="100"/>
        <v>2240</v>
      </c>
      <c r="S938" s="82">
        <f t="shared" si="105"/>
        <v>-115923.45999999999</v>
      </c>
      <c r="T938" s="50"/>
    </row>
    <row r="939" spans="2:20" x14ac:dyDescent="0.25">
      <c r="B939" s="11">
        <f>'Market Data'!B926</f>
        <v>20030819</v>
      </c>
      <c r="C939" s="2">
        <f>'Market Data'!C926</f>
        <v>4781.5</v>
      </c>
      <c r="D939" s="2">
        <f>'Market Data'!D926</f>
        <v>4802.5</v>
      </c>
      <c r="E939" s="2">
        <f>'Market Data'!E926</f>
        <v>4736.5</v>
      </c>
      <c r="F939" s="12">
        <f>'Market Data'!F926</f>
        <v>4751</v>
      </c>
      <c r="H939" s="58">
        <f t="shared" si="101"/>
        <v>922</v>
      </c>
      <c r="I939" s="97" t="s">
        <v>54</v>
      </c>
      <c r="J939" s="59" t="str">
        <f t="shared" si="102"/>
        <v>Long</v>
      </c>
      <c r="L939" s="74">
        <f t="shared" si="106"/>
        <v>1</v>
      </c>
      <c r="M939" s="75">
        <f t="shared" si="98"/>
        <v>0</v>
      </c>
      <c r="N939" s="76" t="str">
        <f t="shared" si="103"/>
        <v/>
      </c>
      <c r="O939" s="75"/>
      <c r="P939" s="77">
        <f t="shared" si="99"/>
        <v>1</v>
      </c>
      <c r="Q939" s="78" t="str">
        <f t="shared" si="104"/>
        <v>Stay Long</v>
      </c>
      <c r="R939" s="81">
        <f t="shared" si="100"/>
        <v>-280</v>
      </c>
      <c r="S939" s="82">
        <f t="shared" si="105"/>
        <v>-116203.45999999999</v>
      </c>
      <c r="T939" s="50"/>
    </row>
    <row r="940" spans="2:20" x14ac:dyDescent="0.25">
      <c r="B940" s="11">
        <f>'Market Data'!B927</f>
        <v>20030820</v>
      </c>
      <c r="C940" s="2">
        <f>'Market Data'!C927</f>
        <v>4770</v>
      </c>
      <c r="D940" s="2">
        <f>'Market Data'!D927</f>
        <v>4770</v>
      </c>
      <c r="E940" s="2">
        <f>'Market Data'!E927</f>
        <v>4712.5</v>
      </c>
      <c r="F940" s="12">
        <f>'Market Data'!F927</f>
        <v>4751</v>
      </c>
      <c r="H940" s="58">
        <f t="shared" si="101"/>
        <v>923</v>
      </c>
      <c r="I940" s="97" t="s">
        <v>54</v>
      </c>
      <c r="J940" s="59" t="str">
        <f t="shared" si="102"/>
        <v>Long</v>
      </c>
      <c r="L940" s="74">
        <f t="shared" si="106"/>
        <v>1</v>
      </c>
      <c r="M940" s="75">
        <f t="shared" si="98"/>
        <v>0</v>
      </c>
      <c r="N940" s="76" t="str">
        <f t="shared" si="103"/>
        <v/>
      </c>
      <c r="O940" s="75"/>
      <c r="P940" s="77">
        <f t="shared" si="99"/>
        <v>1</v>
      </c>
      <c r="Q940" s="78" t="str">
        <f t="shared" si="104"/>
        <v>Stay Long</v>
      </c>
      <c r="R940" s="81">
        <f t="shared" si="100"/>
        <v>0</v>
      </c>
      <c r="S940" s="82">
        <f t="shared" si="105"/>
        <v>-116203.45999999999</v>
      </c>
      <c r="T940" s="50"/>
    </row>
    <row r="941" spans="2:20" x14ac:dyDescent="0.25">
      <c r="B941" s="11">
        <f>'Market Data'!B928</f>
        <v>20030821</v>
      </c>
      <c r="C941" s="2">
        <f>'Market Data'!C928</f>
        <v>4750.5</v>
      </c>
      <c r="D941" s="2">
        <f>'Market Data'!D928</f>
        <v>4818</v>
      </c>
      <c r="E941" s="2">
        <f>'Market Data'!E928</f>
        <v>4750</v>
      </c>
      <c r="F941" s="12">
        <f>'Market Data'!F928</f>
        <v>4808.5</v>
      </c>
      <c r="H941" s="58">
        <f t="shared" si="101"/>
        <v>924</v>
      </c>
      <c r="I941" s="97" t="s">
        <v>54</v>
      </c>
      <c r="J941" s="59" t="str">
        <f t="shared" si="102"/>
        <v>Long</v>
      </c>
      <c r="L941" s="74">
        <f t="shared" si="106"/>
        <v>1</v>
      </c>
      <c r="M941" s="75">
        <f t="shared" si="98"/>
        <v>0</v>
      </c>
      <c r="N941" s="76" t="str">
        <f t="shared" si="103"/>
        <v/>
      </c>
      <c r="O941" s="75"/>
      <c r="P941" s="77">
        <f t="shared" si="99"/>
        <v>1</v>
      </c>
      <c r="Q941" s="78" t="str">
        <f t="shared" si="104"/>
        <v>Stay Long</v>
      </c>
      <c r="R941" s="81">
        <f t="shared" si="100"/>
        <v>2012.5</v>
      </c>
      <c r="S941" s="82">
        <f t="shared" si="105"/>
        <v>-114190.95999999999</v>
      </c>
      <c r="T941" s="50"/>
    </row>
    <row r="942" spans="2:20" x14ac:dyDescent="0.25">
      <c r="B942" s="11">
        <f>'Market Data'!B929</f>
        <v>20030822</v>
      </c>
      <c r="C942" s="2">
        <f>'Market Data'!C929</f>
        <v>4787</v>
      </c>
      <c r="D942" s="2">
        <f>'Market Data'!D929</f>
        <v>4840</v>
      </c>
      <c r="E942" s="2">
        <f>'Market Data'!E929</f>
        <v>4784</v>
      </c>
      <c r="F942" s="12">
        <f>'Market Data'!F929</f>
        <v>4797</v>
      </c>
      <c r="H942" s="58">
        <f t="shared" si="101"/>
        <v>925</v>
      </c>
      <c r="I942" s="97" t="s">
        <v>54</v>
      </c>
      <c r="J942" s="59" t="str">
        <f t="shared" si="102"/>
        <v>Long</v>
      </c>
      <c r="L942" s="74">
        <f t="shared" si="106"/>
        <v>1</v>
      </c>
      <c r="M942" s="75">
        <f t="shared" si="98"/>
        <v>0</v>
      </c>
      <c r="N942" s="76" t="str">
        <f t="shared" si="103"/>
        <v/>
      </c>
      <c r="O942" s="75"/>
      <c r="P942" s="77">
        <f t="shared" si="99"/>
        <v>1</v>
      </c>
      <c r="Q942" s="78" t="str">
        <f t="shared" si="104"/>
        <v>Stay Long</v>
      </c>
      <c r="R942" s="81">
        <f t="shared" si="100"/>
        <v>-402.5</v>
      </c>
      <c r="S942" s="82">
        <f t="shared" si="105"/>
        <v>-114593.45999999999</v>
      </c>
      <c r="T942" s="50"/>
    </row>
    <row r="943" spans="2:20" x14ac:dyDescent="0.25">
      <c r="B943" s="11">
        <f>'Market Data'!B930</f>
        <v>20030825</v>
      </c>
      <c r="C943" s="2">
        <f>'Market Data'!C930</f>
        <v>4791</v>
      </c>
      <c r="D943" s="2">
        <f>'Market Data'!D930</f>
        <v>4791</v>
      </c>
      <c r="E943" s="2">
        <f>'Market Data'!E930</f>
        <v>4738.5</v>
      </c>
      <c r="F943" s="12">
        <f>'Market Data'!F930</f>
        <v>4752.5</v>
      </c>
      <c r="H943" s="58">
        <f t="shared" si="101"/>
        <v>926</v>
      </c>
      <c r="I943" s="97" t="s">
        <v>54</v>
      </c>
      <c r="J943" s="59" t="str">
        <f t="shared" si="102"/>
        <v>Long</v>
      </c>
      <c r="L943" s="74">
        <f t="shared" si="106"/>
        <v>1</v>
      </c>
      <c r="M943" s="75">
        <f t="shared" si="98"/>
        <v>0</v>
      </c>
      <c r="N943" s="76" t="str">
        <f t="shared" si="103"/>
        <v/>
      </c>
      <c r="O943" s="75"/>
      <c r="P943" s="77">
        <f t="shared" si="99"/>
        <v>1</v>
      </c>
      <c r="Q943" s="78" t="str">
        <f t="shared" si="104"/>
        <v>Stay Long</v>
      </c>
      <c r="R943" s="81">
        <f t="shared" si="100"/>
        <v>-1557.5</v>
      </c>
      <c r="S943" s="82">
        <f t="shared" si="105"/>
        <v>-116150.95999999999</v>
      </c>
      <c r="T943" s="50"/>
    </row>
    <row r="944" spans="2:20" x14ac:dyDescent="0.25">
      <c r="B944" s="11">
        <f>'Market Data'!B931</f>
        <v>20030826</v>
      </c>
      <c r="C944" s="2">
        <f>'Market Data'!C931</f>
        <v>4754.5</v>
      </c>
      <c r="D944" s="2">
        <f>'Market Data'!D931</f>
        <v>4804.5</v>
      </c>
      <c r="E944" s="2">
        <f>'Market Data'!E931</f>
        <v>4687</v>
      </c>
      <c r="F944" s="12">
        <f>'Market Data'!F931</f>
        <v>4702</v>
      </c>
      <c r="H944" s="58">
        <f t="shared" si="101"/>
        <v>927</v>
      </c>
      <c r="I944" s="97" t="s">
        <v>54</v>
      </c>
      <c r="J944" s="59" t="str">
        <f t="shared" si="102"/>
        <v>Long</v>
      </c>
      <c r="L944" s="74">
        <f t="shared" si="106"/>
        <v>1</v>
      </c>
      <c r="M944" s="75">
        <f t="shared" si="98"/>
        <v>0</v>
      </c>
      <c r="N944" s="76" t="str">
        <f t="shared" si="103"/>
        <v/>
      </c>
      <c r="O944" s="75"/>
      <c r="P944" s="77">
        <f t="shared" si="99"/>
        <v>1</v>
      </c>
      <c r="Q944" s="78" t="str">
        <f t="shared" si="104"/>
        <v>Stay Long</v>
      </c>
      <c r="R944" s="81">
        <f t="shared" si="100"/>
        <v>-1767.5</v>
      </c>
      <c r="S944" s="82">
        <f t="shared" si="105"/>
        <v>-117918.45999999999</v>
      </c>
      <c r="T944" s="50"/>
    </row>
    <row r="945" spans="2:20" x14ac:dyDescent="0.25">
      <c r="B945" s="11">
        <f>'Market Data'!B932</f>
        <v>20030827</v>
      </c>
      <c r="C945" s="2">
        <f>'Market Data'!C932</f>
        <v>4733</v>
      </c>
      <c r="D945" s="2">
        <f>'Market Data'!D932</f>
        <v>4743</v>
      </c>
      <c r="E945" s="2">
        <f>'Market Data'!E932</f>
        <v>4700.5</v>
      </c>
      <c r="F945" s="12">
        <f>'Market Data'!F932</f>
        <v>4736</v>
      </c>
      <c r="H945" s="58">
        <f t="shared" si="101"/>
        <v>928</v>
      </c>
      <c r="I945" s="97" t="s">
        <v>54</v>
      </c>
      <c r="J945" s="59" t="str">
        <f t="shared" si="102"/>
        <v>Long</v>
      </c>
      <c r="L945" s="74">
        <f t="shared" si="106"/>
        <v>1</v>
      </c>
      <c r="M945" s="75">
        <f t="shared" si="98"/>
        <v>0</v>
      </c>
      <c r="N945" s="76" t="str">
        <f t="shared" si="103"/>
        <v/>
      </c>
      <c r="O945" s="75"/>
      <c r="P945" s="77">
        <f t="shared" si="99"/>
        <v>1</v>
      </c>
      <c r="Q945" s="78" t="str">
        <f t="shared" si="104"/>
        <v>Stay Long</v>
      </c>
      <c r="R945" s="81">
        <f t="shared" si="100"/>
        <v>1190</v>
      </c>
      <c r="S945" s="82">
        <f t="shared" si="105"/>
        <v>-116728.45999999999</v>
      </c>
      <c r="T945" s="50"/>
    </row>
    <row r="946" spans="2:20" x14ac:dyDescent="0.25">
      <c r="B946" s="11">
        <f>'Market Data'!B933</f>
        <v>20030828</v>
      </c>
      <c r="C946" s="2">
        <f>'Market Data'!C933</f>
        <v>4740</v>
      </c>
      <c r="D946" s="2">
        <f>'Market Data'!D933</f>
        <v>4781.5</v>
      </c>
      <c r="E946" s="2">
        <f>'Market Data'!E933</f>
        <v>4712.5</v>
      </c>
      <c r="F946" s="12">
        <f>'Market Data'!F933</f>
        <v>4752</v>
      </c>
      <c r="H946" s="58">
        <f t="shared" si="101"/>
        <v>929</v>
      </c>
      <c r="I946" s="97" t="s">
        <v>54</v>
      </c>
      <c r="J946" s="59" t="str">
        <f t="shared" si="102"/>
        <v>Long</v>
      </c>
      <c r="L946" s="74">
        <f t="shared" si="106"/>
        <v>1</v>
      </c>
      <c r="M946" s="75">
        <f t="shared" si="98"/>
        <v>0</v>
      </c>
      <c r="N946" s="76" t="str">
        <f t="shared" si="103"/>
        <v/>
      </c>
      <c r="O946" s="75"/>
      <c r="P946" s="77">
        <f t="shared" si="99"/>
        <v>1</v>
      </c>
      <c r="Q946" s="78" t="str">
        <f t="shared" si="104"/>
        <v>Stay Long</v>
      </c>
      <c r="R946" s="81">
        <f t="shared" si="100"/>
        <v>560</v>
      </c>
      <c r="S946" s="82">
        <f t="shared" si="105"/>
        <v>-116168.45999999999</v>
      </c>
      <c r="T946" s="50"/>
    </row>
    <row r="947" spans="2:20" x14ac:dyDescent="0.25">
      <c r="B947" s="11">
        <f>'Market Data'!B934</f>
        <v>20030829</v>
      </c>
      <c r="C947" s="2">
        <f>'Market Data'!C934</f>
        <v>4775</v>
      </c>
      <c r="D947" s="2">
        <f>'Market Data'!D934</f>
        <v>4781.5</v>
      </c>
      <c r="E947" s="2">
        <f>'Market Data'!E934</f>
        <v>4725</v>
      </c>
      <c r="F947" s="12">
        <f>'Market Data'!F934</f>
        <v>4735.5</v>
      </c>
      <c r="H947" s="58">
        <f t="shared" si="101"/>
        <v>930</v>
      </c>
      <c r="I947" s="97" t="s">
        <v>54</v>
      </c>
      <c r="J947" s="59" t="str">
        <f t="shared" si="102"/>
        <v>Long</v>
      </c>
      <c r="L947" s="74">
        <f t="shared" si="106"/>
        <v>1</v>
      </c>
      <c r="M947" s="75">
        <f t="shared" si="98"/>
        <v>0</v>
      </c>
      <c r="N947" s="76" t="str">
        <f t="shared" si="103"/>
        <v/>
      </c>
      <c r="O947" s="75"/>
      <c r="P947" s="77">
        <f t="shared" si="99"/>
        <v>1</v>
      </c>
      <c r="Q947" s="78" t="str">
        <f t="shared" si="104"/>
        <v>Stay Long</v>
      </c>
      <c r="R947" s="81">
        <f t="shared" si="100"/>
        <v>-577.5</v>
      </c>
      <c r="S947" s="82">
        <f t="shared" si="105"/>
        <v>-116745.95999999999</v>
      </c>
      <c r="T947" s="50"/>
    </row>
    <row r="948" spans="2:20" x14ac:dyDescent="0.25">
      <c r="B948" s="11">
        <f>'Market Data'!B935</f>
        <v>20030901</v>
      </c>
      <c r="C948" s="2">
        <f>'Market Data'!C935</f>
        <v>4764.5</v>
      </c>
      <c r="D948" s="2">
        <f>'Market Data'!D935</f>
        <v>4829</v>
      </c>
      <c r="E948" s="2">
        <f>'Market Data'!E935</f>
        <v>4764</v>
      </c>
      <c r="F948" s="12">
        <f>'Market Data'!F935</f>
        <v>4824</v>
      </c>
      <c r="H948" s="58">
        <f t="shared" si="101"/>
        <v>931</v>
      </c>
      <c r="I948" s="97" t="s">
        <v>54</v>
      </c>
      <c r="J948" s="59" t="str">
        <f t="shared" si="102"/>
        <v>Long</v>
      </c>
      <c r="L948" s="74">
        <f t="shared" si="106"/>
        <v>1</v>
      </c>
      <c r="M948" s="75">
        <f t="shared" si="98"/>
        <v>0</v>
      </c>
      <c r="N948" s="76" t="str">
        <f t="shared" si="103"/>
        <v/>
      </c>
      <c r="O948" s="75"/>
      <c r="P948" s="77">
        <f t="shared" si="99"/>
        <v>1</v>
      </c>
      <c r="Q948" s="78" t="str">
        <f t="shared" si="104"/>
        <v>Stay Long</v>
      </c>
      <c r="R948" s="81">
        <f t="shared" si="100"/>
        <v>3097.5</v>
      </c>
      <c r="S948" s="82">
        <f t="shared" si="105"/>
        <v>-113648.45999999999</v>
      </c>
      <c r="T948" s="50"/>
    </row>
    <row r="949" spans="2:20" x14ac:dyDescent="0.25">
      <c r="B949" s="11">
        <f>'Market Data'!B936</f>
        <v>20030902</v>
      </c>
      <c r="C949" s="2">
        <f>'Market Data'!C936</f>
        <v>4816</v>
      </c>
      <c r="D949" s="2">
        <f>'Market Data'!D936</f>
        <v>4841</v>
      </c>
      <c r="E949" s="2">
        <f>'Market Data'!E936</f>
        <v>4779.5</v>
      </c>
      <c r="F949" s="12">
        <f>'Market Data'!F936</f>
        <v>4814</v>
      </c>
      <c r="H949" s="58">
        <f t="shared" si="101"/>
        <v>932</v>
      </c>
      <c r="I949" s="97" t="s">
        <v>54</v>
      </c>
      <c r="J949" s="59" t="str">
        <f t="shared" si="102"/>
        <v>Long</v>
      </c>
      <c r="L949" s="74">
        <f t="shared" si="106"/>
        <v>1</v>
      </c>
      <c r="M949" s="75">
        <f t="shared" si="98"/>
        <v>0</v>
      </c>
      <c r="N949" s="76" t="str">
        <f t="shared" si="103"/>
        <v/>
      </c>
      <c r="O949" s="75"/>
      <c r="P949" s="77">
        <f t="shared" si="99"/>
        <v>1</v>
      </c>
      <c r="Q949" s="78" t="str">
        <f t="shared" si="104"/>
        <v>Stay Long</v>
      </c>
      <c r="R949" s="81">
        <f t="shared" si="100"/>
        <v>-350</v>
      </c>
      <c r="S949" s="82">
        <f t="shared" si="105"/>
        <v>-113998.45999999999</v>
      </c>
      <c r="T949" s="50"/>
    </row>
    <row r="950" spans="2:20" x14ac:dyDescent="0.25">
      <c r="B950" s="11">
        <f>'Market Data'!B937</f>
        <v>20030903</v>
      </c>
      <c r="C950" s="2">
        <f>'Market Data'!C937</f>
        <v>4848</v>
      </c>
      <c r="D950" s="2">
        <f>'Market Data'!D937</f>
        <v>4905.5</v>
      </c>
      <c r="E950" s="2">
        <f>'Market Data'!E937</f>
        <v>4848</v>
      </c>
      <c r="F950" s="12">
        <f>'Market Data'!F937</f>
        <v>4898.5</v>
      </c>
      <c r="H950" s="58">
        <f t="shared" si="101"/>
        <v>933</v>
      </c>
      <c r="I950" s="97" t="s">
        <v>54</v>
      </c>
      <c r="J950" s="59" t="str">
        <f t="shared" si="102"/>
        <v>Long</v>
      </c>
      <c r="L950" s="74">
        <f t="shared" si="106"/>
        <v>1</v>
      </c>
      <c r="M950" s="75">
        <f t="shared" si="98"/>
        <v>0</v>
      </c>
      <c r="N950" s="76" t="str">
        <f t="shared" si="103"/>
        <v/>
      </c>
      <c r="O950" s="75"/>
      <c r="P950" s="77">
        <f t="shared" si="99"/>
        <v>1</v>
      </c>
      <c r="Q950" s="78" t="str">
        <f t="shared" si="104"/>
        <v>Stay Long</v>
      </c>
      <c r="R950" s="81">
        <f t="shared" si="100"/>
        <v>2957.5</v>
      </c>
      <c r="S950" s="82">
        <f t="shared" si="105"/>
        <v>-111040.95999999999</v>
      </c>
      <c r="T950" s="50"/>
    </row>
    <row r="951" spans="2:20" x14ac:dyDescent="0.25">
      <c r="B951" s="11">
        <f>'Market Data'!B938</f>
        <v>20030904</v>
      </c>
      <c r="C951" s="2">
        <f>'Market Data'!C938</f>
        <v>4884.5</v>
      </c>
      <c r="D951" s="2">
        <f>'Market Data'!D938</f>
        <v>4923</v>
      </c>
      <c r="E951" s="2">
        <f>'Market Data'!E938</f>
        <v>4877</v>
      </c>
      <c r="F951" s="12">
        <f>'Market Data'!F938</f>
        <v>4918.5</v>
      </c>
      <c r="H951" s="58">
        <f t="shared" si="101"/>
        <v>934</v>
      </c>
      <c r="I951" s="97" t="s">
        <v>54</v>
      </c>
      <c r="J951" s="59" t="str">
        <f t="shared" si="102"/>
        <v>Long</v>
      </c>
      <c r="L951" s="74">
        <f t="shared" si="106"/>
        <v>1</v>
      </c>
      <c r="M951" s="75">
        <f t="shared" si="98"/>
        <v>0</v>
      </c>
      <c r="N951" s="76" t="str">
        <f t="shared" si="103"/>
        <v/>
      </c>
      <c r="O951" s="75"/>
      <c r="P951" s="77">
        <f t="shared" si="99"/>
        <v>1</v>
      </c>
      <c r="Q951" s="78" t="str">
        <f t="shared" si="104"/>
        <v>Stay Long</v>
      </c>
      <c r="R951" s="81">
        <f t="shared" si="100"/>
        <v>700</v>
      </c>
      <c r="S951" s="82">
        <f t="shared" si="105"/>
        <v>-110340.95999999999</v>
      </c>
      <c r="T951" s="50"/>
    </row>
    <row r="952" spans="2:20" x14ac:dyDescent="0.25">
      <c r="B952" s="11">
        <f>'Market Data'!B939</f>
        <v>20030905</v>
      </c>
      <c r="C952" s="2">
        <f>'Market Data'!C939</f>
        <v>4917</v>
      </c>
      <c r="D952" s="2">
        <f>'Market Data'!D939</f>
        <v>4926.5</v>
      </c>
      <c r="E952" s="2">
        <f>'Market Data'!E939</f>
        <v>4846.5</v>
      </c>
      <c r="F952" s="12">
        <f>'Market Data'!F939</f>
        <v>4858</v>
      </c>
      <c r="H952" s="58">
        <f t="shared" si="101"/>
        <v>935</v>
      </c>
      <c r="I952" s="97" t="s">
        <v>54</v>
      </c>
      <c r="J952" s="59" t="str">
        <f t="shared" si="102"/>
        <v>Long</v>
      </c>
      <c r="L952" s="74">
        <f t="shared" si="106"/>
        <v>1</v>
      </c>
      <c r="M952" s="75">
        <f t="shared" si="98"/>
        <v>0</v>
      </c>
      <c r="N952" s="76" t="str">
        <f t="shared" si="103"/>
        <v/>
      </c>
      <c r="O952" s="75"/>
      <c r="P952" s="77">
        <f t="shared" si="99"/>
        <v>1</v>
      </c>
      <c r="Q952" s="78" t="str">
        <f t="shared" si="104"/>
        <v>Stay Long</v>
      </c>
      <c r="R952" s="81">
        <f t="shared" si="100"/>
        <v>-2117.5</v>
      </c>
      <c r="S952" s="82">
        <f t="shared" si="105"/>
        <v>-112458.45999999999</v>
      </c>
      <c r="T952" s="50"/>
    </row>
    <row r="953" spans="2:20" x14ac:dyDescent="0.25">
      <c r="B953" s="11">
        <f>'Market Data'!B940</f>
        <v>20030908</v>
      </c>
      <c r="C953" s="2">
        <f>'Market Data'!C940</f>
        <v>4874</v>
      </c>
      <c r="D953" s="2">
        <f>'Market Data'!D940</f>
        <v>4905</v>
      </c>
      <c r="E953" s="2">
        <f>'Market Data'!E940</f>
        <v>4859</v>
      </c>
      <c r="F953" s="12">
        <f>'Market Data'!F940</f>
        <v>4893</v>
      </c>
      <c r="H953" s="58">
        <f t="shared" si="101"/>
        <v>936</v>
      </c>
      <c r="I953" s="97" t="s">
        <v>54</v>
      </c>
      <c r="J953" s="59" t="str">
        <f t="shared" si="102"/>
        <v>Long</v>
      </c>
      <c r="L953" s="74">
        <f t="shared" si="106"/>
        <v>1</v>
      </c>
      <c r="M953" s="75">
        <f t="shared" si="98"/>
        <v>0</v>
      </c>
      <c r="N953" s="76" t="str">
        <f t="shared" si="103"/>
        <v/>
      </c>
      <c r="O953" s="75"/>
      <c r="P953" s="77">
        <f t="shared" si="99"/>
        <v>1</v>
      </c>
      <c r="Q953" s="78" t="str">
        <f t="shared" si="104"/>
        <v>Stay Long</v>
      </c>
      <c r="R953" s="81">
        <f t="shared" si="100"/>
        <v>1225</v>
      </c>
      <c r="S953" s="82">
        <f t="shared" si="105"/>
        <v>-111233.45999999999</v>
      </c>
      <c r="T953" s="50"/>
    </row>
    <row r="954" spans="2:20" x14ac:dyDescent="0.25">
      <c r="B954" s="11">
        <f>'Market Data'!B941</f>
        <v>20030909</v>
      </c>
      <c r="C954" s="2">
        <f>'Market Data'!C941</f>
        <v>4917</v>
      </c>
      <c r="D954" s="2">
        <f>'Market Data'!D941</f>
        <v>4917</v>
      </c>
      <c r="E954" s="2">
        <f>'Market Data'!E941</f>
        <v>4830</v>
      </c>
      <c r="F954" s="12">
        <f>'Market Data'!F941</f>
        <v>4840</v>
      </c>
      <c r="H954" s="58">
        <f t="shared" si="101"/>
        <v>937</v>
      </c>
      <c r="I954" s="97" t="s">
        <v>54</v>
      </c>
      <c r="J954" s="59" t="str">
        <f t="shared" si="102"/>
        <v>Long</v>
      </c>
      <c r="L954" s="74">
        <f t="shared" si="106"/>
        <v>1</v>
      </c>
      <c r="M954" s="75">
        <f t="shared" si="98"/>
        <v>0</v>
      </c>
      <c r="N954" s="76" t="str">
        <f t="shared" si="103"/>
        <v/>
      </c>
      <c r="O954" s="75"/>
      <c r="P954" s="77">
        <f t="shared" si="99"/>
        <v>1</v>
      </c>
      <c r="Q954" s="78" t="str">
        <f t="shared" si="104"/>
        <v>Stay Long</v>
      </c>
      <c r="R954" s="81">
        <f t="shared" si="100"/>
        <v>-1855</v>
      </c>
      <c r="S954" s="82">
        <f t="shared" si="105"/>
        <v>-113088.45999999999</v>
      </c>
      <c r="T954" s="50"/>
    </row>
    <row r="955" spans="2:20" x14ac:dyDescent="0.25">
      <c r="B955" s="11">
        <f>'Market Data'!B942</f>
        <v>20030910</v>
      </c>
      <c r="C955" s="2">
        <f>'Market Data'!C942</f>
        <v>4830</v>
      </c>
      <c r="D955" s="2">
        <f>'Market Data'!D942</f>
        <v>4830</v>
      </c>
      <c r="E955" s="2">
        <f>'Market Data'!E942</f>
        <v>4769</v>
      </c>
      <c r="F955" s="12">
        <f>'Market Data'!F942</f>
        <v>4788</v>
      </c>
      <c r="H955" s="58">
        <f t="shared" si="101"/>
        <v>938</v>
      </c>
      <c r="I955" s="97" t="s">
        <v>54</v>
      </c>
      <c r="J955" s="59" t="str">
        <f t="shared" si="102"/>
        <v>Long</v>
      </c>
      <c r="L955" s="74">
        <f t="shared" si="106"/>
        <v>1</v>
      </c>
      <c r="M955" s="75">
        <f t="shared" si="98"/>
        <v>0</v>
      </c>
      <c r="N955" s="76" t="str">
        <f t="shared" si="103"/>
        <v/>
      </c>
      <c r="O955" s="75"/>
      <c r="P955" s="77">
        <f t="shared" si="99"/>
        <v>1</v>
      </c>
      <c r="Q955" s="78" t="str">
        <f t="shared" si="104"/>
        <v>Stay Long</v>
      </c>
      <c r="R955" s="81">
        <f t="shared" si="100"/>
        <v>-1820</v>
      </c>
      <c r="S955" s="82">
        <f t="shared" si="105"/>
        <v>-114908.45999999999</v>
      </c>
      <c r="T955" s="50"/>
    </row>
    <row r="956" spans="2:20" x14ac:dyDescent="0.25">
      <c r="B956" s="11">
        <f>'Market Data'!B943</f>
        <v>20030911</v>
      </c>
      <c r="C956" s="2">
        <f>'Market Data'!C943</f>
        <v>4761</v>
      </c>
      <c r="D956" s="2">
        <f>'Market Data'!D943</f>
        <v>4812</v>
      </c>
      <c r="E956" s="2">
        <f>'Market Data'!E943</f>
        <v>4742</v>
      </c>
      <c r="F956" s="12">
        <f>'Market Data'!F943</f>
        <v>4807</v>
      </c>
      <c r="H956" s="58">
        <f t="shared" si="101"/>
        <v>939</v>
      </c>
      <c r="I956" s="97" t="s">
        <v>54</v>
      </c>
      <c r="J956" s="59" t="str">
        <f t="shared" si="102"/>
        <v>Long</v>
      </c>
      <c r="L956" s="74">
        <f t="shared" si="106"/>
        <v>1</v>
      </c>
      <c r="M956" s="75">
        <f t="shared" si="98"/>
        <v>0</v>
      </c>
      <c r="N956" s="76" t="str">
        <f t="shared" si="103"/>
        <v/>
      </c>
      <c r="O956" s="75"/>
      <c r="P956" s="77">
        <f t="shared" si="99"/>
        <v>1</v>
      </c>
      <c r="Q956" s="78" t="str">
        <f t="shared" si="104"/>
        <v>Stay Long</v>
      </c>
      <c r="R956" s="81">
        <f t="shared" si="100"/>
        <v>665</v>
      </c>
      <c r="S956" s="82">
        <f t="shared" si="105"/>
        <v>-114243.45999999999</v>
      </c>
      <c r="T956" s="50"/>
    </row>
    <row r="957" spans="2:20" x14ac:dyDescent="0.25">
      <c r="B957" s="11">
        <f>'Market Data'!B944</f>
        <v>20030912</v>
      </c>
      <c r="C957" s="2">
        <f>'Market Data'!C944</f>
        <v>4810</v>
      </c>
      <c r="D957" s="2">
        <f>'Market Data'!D944</f>
        <v>4821</v>
      </c>
      <c r="E957" s="2">
        <f>'Market Data'!E944</f>
        <v>4717.5</v>
      </c>
      <c r="F957" s="12">
        <f>'Market Data'!F944</f>
        <v>4739.5</v>
      </c>
      <c r="H957" s="58">
        <f t="shared" si="101"/>
        <v>940</v>
      </c>
      <c r="I957" s="97" t="s">
        <v>54</v>
      </c>
      <c r="J957" s="59" t="str">
        <f t="shared" si="102"/>
        <v>Long</v>
      </c>
      <c r="L957" s="74">
        <f t="shared" si="106"/>
        <v>1</v>
      </c>
      <c r="M957" s="75">
        <f t="shared" si="98"/>
        <v>0</v>
      </c>
      <c r="N957" s="76" t="str">
        <f t="shared" si="103"/>
        <v/>
      </c>
      <c r="O957" s="75"/>
      <c r="P957" s="77">
        <f t="shared" si="99"/>
        <v>1</v>
      </c>
      <c r="Q957" s="78" t="str">
        <f t="shared" si="104"/>
        <v>Stay Long</v>
      </c>
      <c r="R957" s="81">
        <f t="shared" si="100"/>
        <v>-2362.5</v>
      </c>
      <c r="S957" s="82">
        <f t="shared" si="105"/>
        <v>-116605.95999999999</v>
      </c>
      <c r="T957" s="50"/>
    </row>
    <row r="958" spans="2:20" x14ac:dyDescent="0.25">
      <c r="B958" s="11">
        <f>'Market Data'!B945</f>
        <v>20030915</v>
      </c>
      <c r="C958" s="2">
        <f>'Market Data'!C945</f>
        <v>4771</v>
      </c>
      <c r="D958" s="2">
        <f>'Market Data'!D945</f>
        <v>4793.5</v>
      </c>
      <c r="E958" s="2">
        <f>'Market Data'!E945</f>
        <v>4751</v>
      </c>
      <c r="F958" s="12">
        <f>'Market Data'!F945</f>
        <v>4767</v>
      </c>
      <c r="H958" s="58">
        <f t="shared" si="101"/>
        <v>941</v>
      </c>
      <c r="I958" s="97" t="s">
        <v>54</v>
      </c>
      <c r="J958" s="59" t="str">
        <f t="shared" si="102"/>
        <v>Long</v>
      </c>
      <c r="L958" s="74">
        <f t="shared" si="106"/>
        <v>1</v>
      </c>
      <c r="M958" s="75">
        <f t="shared" si="98"/>
        <v>0</v>
      </c>
      <c r="N958" s="76" t="str">
        <f t="shared" si="103"/>
        <v/>
      </c>
      <c r="O958" s="75"/>
      <c r="P958" s="77">
        <f t="shared" si="99"/>
        <v>1</v>
      </c>
      <c r="Q958" s="78" t="str">
        <f t="shared" si="104"/>
        <v>Stay Long</v>
      </c>
      <c r="R958" s="81">
        <f t="shared" si="100"/>
        <v>962.5</v>
      </c>
      <c r="S958" s="82">
        <f t="shared" si="105"/>
        <v>-115643.45999999999</v>
      </c>
      <c r="T958" s="50"/>
    </row>
    <row r="959" spans="2:20" x14ac:dyDescent="0.25">
      <c r="B959" s="11">
        <f>'Market Data'!B946</f>
        <v>20030916</v>
      </c>
      <c r="C959" s="2">
        <f>'Market Data'!C946</f>
        <v>4775</v>
      </c>
      <c r="D959" s="2">
        <f>'Market Data'!D946</f>
        <v>4816.5</v>
      </c>
      <c r="E959" s="2">
        <f>'Market Data'!E946</f>
        <v>4753.5</v>
      </c>
      <c r="F959" s="12">
        <f>'Market Data'!F946</f>
        <v>4810.5</v>
      </c>
      <c r="H959" s="58">
        <f t="shared" si="101"/>
        <v>942</v>
      </c>
      <c r="I959" s="97" t="s">
        <v>54</v>
      </c>
      <c r="J959" s="59" t="str">
        <f t="shared" si="102"/>
        <v>Long</v>
      </c>
      <c r="L959" s="74">
        <f t="shared" si="106"/>
        <v>1</v>
      </c>
      <c r="M959" s="75">
        <f t="shared" si="98"/>
        <v>0</v>
      </c>
      <c r="N959" s="76" t="str">
        <f t="shared" si="103"/>
        <v/>
      </c>
      <c r="O959" s="75"/>
      <c r="P959" s="77">
        <f t="shared" si="99"/>
        <v>1</v>
      </c>
      <c r="Q959" s="78" t="str">
        <f t="shared" si="104"/>
        <v>Stay Long</v>
      </c>
      <c r="R959" s="81">
        <f t="shared" si="100"/>
        <v>1522.5</v>
      </c>
      <c r="S959" s="82">
        <f t="shared" si="105"/>
        <v>-114120.95999999999</v>
      </c>
      <c r="T959" s="50"/>
    </row>
    <row r="960" spans="2:20" x14ac:dyDescent="0.25">
      <c r="B960" s="11">
        <f>'Market Data'!B947</f>
        <v>20030917</v>
      </c>
      <c r="C960" s="2">
        <f>'Market Data'!C947</f>
        <v>4853</v>
      </c>
      <c r="D960" s="2">
        <f>'Market Data'!D947</f>
        <v>4860</v>
      </c>
      <c r="E960" s="2">
        <f>'Market Data'!E947</f>
        <v>4796</v>
      </c>
      <c r="F960" s="12">
        <f>'Market Data'!F947</f>
        <v>4798</v>
      </c>
      <c r="H960" s="58">
        <f t="shared" si="101"/>
        <v>943</v>
      </c>
      <c r="I960" s="97" t="s">
        <v>54</v>
      </c>
      <c r="J960" s="59" t="str">
        <f t="shared" si="102"/>
        <v>Long</v>
      </c>
      <c r="L960" s="74">
        <f t="shared" si="106"/>
        <v>1</v>
      </c>
      <c r="M960" s="75">
        <f t="shared" si="98"/>
        <v>0</v>
      </c>
      <c r="N960" s="76" t="str">
        <f t="shared" si="103"/>
        <v/>
      </c>
      <c r="O960" s="75"/>
      <c r="P960" s="77">
        <f t="shared" si="99"/>
        <v>1</v>
      </c>
      <c r="Q960" s="78" t="str">
        <f t="shared" si="104"/>
        <v>Stay Long</v>
      </c>
      <c r="R960" s="81">
        <f t="shared" si="100"/>
        <v>-437.5</v>
      </c>
      <c r="S960" s="82">
        <f t="shared" si="105"/>
        <v>-114558.45999999999</v>
      </c>
      <c r="T960" s="50"/>
    </row>
    <row r="961" spans="2:20" x14ac:dyDescent="0.25">
      <c r="B961" s="11">
        <f>'Market Data'!B948</f>
        <v>20030918</v>
      </c>
      <c r="C961" s="2">
        <f>'Market Data'!C948</f>
        <v>4815</v>
      </c>
      <c r="D961" s="2">
        <f>'Market Data'!D948</f>
        <v>4873</v>
      </c>
      <c r="E961" s="2">
        <f>'Market Data'!E948</f>
        <v>4798.5</v>
      </c>
      <c r="F961" s="12">
        <f>'Market Data'!F948</f>
        <v>4871.5</v>
      </c>
      <c r="H961" s="58">
        <f t="shared" si="101"/>
        <v>944</v>
      </c>
      <c r="I961" s="97" t="s">
        <v>54</v>
      </c>
      <c r="J961" s="59" t="str">
        <f t="shared" si="102"/>
        <v>Long</v>
      </c>
      <c r="L961" s="74">
        <f t="shared" si="106"/>
        <v>1</v>
      </c>
      <c r="M961" s="75">
        <f t="shared" si="98"/>
        <v>0</v>
      </c>
      <c r="N961" s="76" t="str">
        <f t="shared" si="103"/>
        <v/>
      </c>
      <c r="O961" s="75"/>
      <c r="P961" s="77">
        <f t="shared" si="99"/>
        <v>1</v>
      </c>
      <c r="Q961" s="78" t="str">
        <f t="shared" si="104"/>
        <v>Stay Long</v>
      </c>
      <c r="R961" s="81">
        <f t="shared" si="100"/>
        <v>2572.5</v>
      </c>
      <c r="S961" s="82">
        <f t="shared" si="105"/>
        <v>-111985.95999999999</v>
      </c>
      <c r="T961" s="50"/>
    </row>
    <row r="962" spans="2:20" x14ac:dyDescent="0.25">
      <c r="B962" s="11">
        <f>'Market Data'!B949</f>
        <v>20030919</v>
      </c>
      <c r="C962" s="2">
        <f>'Market Data'!C949</f>
        <v>4867.5</v>
      </c>
      <c r="D962" s="2">
        <f>'Market Data'!D949</f>
        <v>4877.5</v>
      </c>
      <c r="E962" s="2">
        <f>'Market Data'!E949</f>
        <v>4828.5</v>
      </c>
      <c r="F962" s="12">
        <f>'Market Data'!F949</f>
        <v>4835</v>
      </c>
      <c r="H962" s="58">
        <f t="shared" si="101"/>
        <v>945</v>
      </c>
      <c r="I962" s="97" t="s">
        <v>54</v>
      </c>
      <c r="J962" s="59" t="str">
        <f t="shared" si="102"/>
        <v>Long</v>
      </c>
      <c r="L962" s="74">
        <f t="shared" si="106"/>
        <v>1</v>
      </c>
      <c r="M962" s="75">
        <f t="shared" si="98"/>
        <v>0</v>
      </c>
      <c r="N962" s="76" t="str">
        <f t="shared" si="103"/>
        <v/>
      </c>
      <c r="O962" s="75"/>
      <c r="P962" s="77">
        <f t="shared" si="99"/>
        <v>1</v>
      </c>
      <c r="Q962" s="78" t="str">
        <f t="shared" si="104"/>
        <v>Stay Long</v>
      </c>
      <c r="R962" s="81">
        <f t="shared" si="100"/>
        <v>-1277.5</v>
      </c>
      <c r="S962" s="82">
        <f t="shared" si="105"/>
        <v>-113263.45999999999</v>
      </c>
      <c r="T962" s="50"/>
    </row>
    <row r="963" spans="2:20" x14ac:dyDescent="0.25">
      <c r="B963" s="11">
        <f>'Market Data'!B950</f>
        <v>20030922</v>
      </c>
      <c r="C963" s="2">
        <f>'Market Data'!C950</f>
        <v>4748</v>
      </c>
      <c r="D963" s="2">
        <f>'Market Data'!D950</f>
        <v>4785</v>
      </c>
      <c r="E963" s="2">
        <f>'Market Data'!E950</f>
        <v>4700.5</v>
      </c>
      <c r="F963" s="12">
        <f>'Market Data'!F950</f>
        <v>4704</v>
      </c>
      <c r="H963" s="58">
        <f t="shared" si="101"/>
        <v>946</v>
      </c>
      <c r="I963" s="97" t="s">
        <v>54</v>
      </c>
      <c r="J963" s="59" t="str">
        <f t="shared" si="102"/>
        <v>Long</v>
      </c>
      <c r="L963" s="74">
        <f t="shared" si="106"/>
        <v>1</v>
      </c>
      <c r="M963" s="75">
        <f t="shared" si="98"/>
        <v>0</v>
      </c>
      <c r="N963" s="76" t="str">
        <f t="shared" si="103"/>
        <v/>
      </c>
      <c r="O963" s="75"/>
      <c r="P963" s="77">
        <f t="shared" si="99"/>
        <v>1</v>
      </c>
      <c r="Q963" s="78" t="str">
        <f t="shared" si="104"/>
        <v>Stay Long</v>
      </c>
      <c r="R963" s="81">
        <f t="shared" si="100"/>
        <v>-4585</v>
      </c>
      <c r="S963" s="82">
        <f t="shared" si="105"/>
        <v>-117848.45999999999</v>
      </c>
      <c r="T963" s="50"/>
    </row>
    <row r="964" spans="2:20" x14ac:dyDescent="0.25">
      <c r="B964" s="11">
        <f>'Market Data'!B951</f>
        <v>20030923</v>
      </c>
      <c r="C964" s="2">
        <f>'Market Data'!C951</f>
        <v>4722</v>
      </c>
      <c r="D964" s="2">
        <f>'Market Data'!D951</f>
        <v>4730</v>
      </c>
      <c r="E964" s="2">
        <f>'Market Data'!E951</f>
        <v>4639</v>
      </c>
      <c r="F964" s="12">
        <f>'Market Data'!F951</f>
        <v>4649.5</v>
      </c>
      <c r="H964" s="58">
        <f t="shared" si="101"/>
        <v>947</v>
      </c>
      <c r="I964" s="97" t="s">
        <v>54</v>
      </c>
      <c r="J964" s="59" t="str">
        <f t="shared" si="102"/>
        <v>Long</v>
      </c>
      <c r="L964" s="74">
        <f t="shared" si="106"/>
        <v>1</v>
      </c>
      <c r="M964" s="75">
        <f t="shared" si="98"/>
        <v>0</v>
      </c>
      <c r="N964" s="76" t="str">
        <f t="shared" si="103"/>
        <v/>
      </c>
      <c r="O964" s="75"/>
      <c r="P964" s="77">
        <f t="shared" si="99"/>
        <v>1</v>
      </c>
      <c r="Q964" s="78" t="str">
        <f t="shared" si="104"/>
        <v>Stay Long</v>
      </c>
      <c r="R964" s="81">
        <f t="shared" si="100"/>
        <v>-1907.5</v>
      </c>
      <c r="S964" s="82">
        <f t="shared" si="105"/>
        <v>-119755.95999999999</v>
      </c>
      <c r="T964" s="50"/>
    </row>
    <row r="965" spans="2:20" x14ac:dyDescent="0.25">
      <c r="B965" s="11">
        <f>'Market Data'!B952</f>
        <v>20030924</v>
      </c>
      <c r="C965" s="2">
        <f>'Market Data'!C952</f>
        <v>4681.5</v>
      </c>
      <c r="D965" s="2">
        <f>'Market Data'!D952</f>
        <v>4694.5</v>
      </c>
      <c r="E965" s="2">
        <f>'Market Data'!E952</f>
        <v>4523</v>
      </c>
      <c r="F965" s="12">
        <f>'Market Data'!F952</f>
        <v>4546</v>
      </c>
      <c r="H965" s="58">
        <f t="shared" si="101"/>
        <v>948</v>
      </c>
      <c r="I965" s="97" t="s">
        <v>54</v>
      </c>
      <c r="J965" s="59" t="str">
        <f t="shared" si="102"/>
        <v>Long</v>
      </c>
      <c r="L965" s="74">
        <f t="shared" si="106"/>
        <v>1</v>
      </c>
      <c r="M965" s="75">
        <f t="shared" si="98"/>
        <v>0</v>
      </c>
      <c r="N965" s="76" t="str">
        <f t="shared" si="103"/>
        <v/>
      </c>
      <c r="O965" s="75"/>
      <c r="P965" s="77">
        <f t="shared" si="99"/>
        <v>1</v>
      </c>
      <c r="Q965" s="78" t="str">
        <f t="shared" si="104"/>
        <v>Stay Long</v>
      </c>
      <c r="R965" s="81">
        <f t="shared" si="100"/>
        <v>-3622.5</v>
      </c>
      <c r="S965" s="82">
        <f t="shared" si="105"/>
        <v>-123378.45999999999</v>
      </c>
      <c r="T965" s="50"/>
    </row>
    <row r="966" spans="2:20" x14ac:dyDescent="0.25">
      <c r="B966" s="11">
        <f>'Market Data'!B953</f>
        <v>20030925</v>
      </c>
      <c r="C966" s="2">
        <f>'Market Data'!C953</f>
        <v>4544</v>
      </c>
      <c r="D966" s="2">
        <f>'Market Data'!D953</f>
        <v>4603</v>
      </c>
      <c r="E966" s="2">
        <f>'Market Data'!E953</f>
        <v>4544</v>
      </c>
      <c r="F966" s="12">
        <f>'Market Data'!F953</f>
        <v>4571</v>
      </c>
      <c r="H966" s="58">
        <f t="shared" si="101"/>
        <v>949</v>
      </c>
      <c r="I966" s="97" t="s">
        <v>54</v>
      </c>
      <c r="J966" s="59" t="str">
        <f t="shared" si="102"/>
        <v>Long</v>
      </c>
      <c r="L966" s="74">
        <f t="shared" si="106"/>
        <v>1</v>
      </c>
      <c r="M966" s="75">
        <f t="shared" si="98"/>
        <v>0</v>
      </c>
      <c r="N966" s="76" t="str">
        <f t="shared" si="103"/>
        <v/>
      </c>
      <c r="O966" s="75"/>
      <c r="P966" s="77">
        <f t="shared" si="99"/>
        <v>1</v>
      </c>
      <c r="Q966" s="78" t="str">
        <f t="shared" si="104"/>
        <v>Stay Long</v>
      </c>
      <c r="R966" s="81">
        <f t="shared" si="100"/>
        <v>875</v>
      </c>
      <c r="S966" s="82">
        <f t="shared" si="105"/>
        <v>-122503.45999999999</v>
      </c>
      <c r="T966" s="50"/>
    </row>
    <row r="967" spans="2:20" x14ac:dyDescent="0.25">
      <c r="B967" s="11">
        <f>'Market Data'!B954</f>
        <v>20030926</v>
      </c>
      <c r="C967" s="2">
        <f>'Market Data'!C954</f>
        <v>4549</v>
      </c>
      <c r="D967" s="2">
        <f>'Market Data'!D954</f>
        <v>4588</v>
      </c>
      <c r="E967" s="2">
        <f>'Market Data'!E954</f>
        <v>4514.5</v>
      </c>
      <c r="F967" s="12">
        <f>'Market Data'!F954</f>
        <v>4569</v>
      </c>
      <c r="H967" s="58">
        <f t="shared" si="101"/>
        <v>950</v>
      </c>
      <c r="I967" s="97" t="s">
        <v>54</v>
      </c>
      <c r="J967" s="59" t="str">
        <f t="shared" si="102"/>
        <v>Long</v>
      </c>
      <c r="L967" s="74">
        <f t="shared" si="106"/>
        <v>1</v>
      </c>
      <c r="M967" s="75">
        <f t="shared" si="98"/>
        <v>0</v>
      </c>
      <c r="N967" s="76" t="str">
        <f t="shared" si="103"/>
        <v/>
      </c>
      <c r="O967" s="75"/>
      <c r="P967" s="77">
        <f t="shared" si="99"/>
        <v>1</v>
      </c>
      <c r="Q967" s="78" t="str">
        <f t="shared" si="104"/>
        <v>Stay Long</v>
      </c>
      <c r="R967" s="81">
        <f t="shared" si="100"/>
        <v>-70</v>
      </c>
      <c r="S967" s="82">
        <f t="shared" si="105"/>
        <v>-122573.45999999999</v>
      </c>
      <c r="T967" s="50"/>
    </row>
    <row r="968" spans="2:20" x14ac:dyDescent="0.25">
      <c r="B968" s="11">
        <f>'Market Data'!B955</f>
        <v>20030929</v>
      </c>
      <c r="C968" s="2">
        <f>'Market Data'!C955</f>
        <v>4553</v>
      </c>
      <c r="D968" s="2">
        <f>'Market Data'!D955</f>
        <v>4605</v>
      </c>
      <c r="E968" s="2">
        <f>'Market Data'!E955</f>
        <v>4521</v>
      </c>
      <c r="F968" s="12">
        <f>'Market Data'!F955</f>
        <v>4551</v>
      </c>
      <c r="H968" s="58">
        <f t="shared" si="101"/>
        <v>951</v>
      </c>
      <c r="I968" s="97" t="s">
        <v>54</v>
      </c>
      <c r="J968" s="59" t="str">
        <f t="shared" si="102"/>
        <v>Long</v>
      </c>
      <c r="L968" s="74">
        <f t="shared" si="106"/>
        <v>1</v>
      </c>
      <c r="M968" s="75">
        <f t="shared" si="98"/>
        <v>0</v>
      </c>
      <c r="N968" s="76" t="str">
        <f t="shared" si="103"/>
        <v/>
      </c>
      <c r="O968" s="75"/>
      <c r="P968" s="77">
        <f t="shared" si="99"/>
        <v>1</v>
      </c>
      <c r="Q968" s="78" t="str">
        <f t="shared" si="104"/>
        <v>Stay Long</v>
      </c>
      <c r="R968" s="81">
        <f t="shared" si="100"/>
        <v>-630</v>
      </c>
      <c r="S968" s="82">
        <f t="shared" si="105"/>
        <v>-123203.45999999999</v>
      </c>
      <c r="T968" s="50"/>
    </row>
    <row r="969" spans="2:20" x14ac:dyDescent="0.25">
      <c r="B969" s="11">
        <f>'Market Data'!B956</f>
        <v>20030930</v>
      </c>
      <c r="C969" s="2">
        <f>'Market Data'!C956</f>
        <v>4540</v>
      </c>
      <c r="D969" s="2">
        <f>'Market Data'!D956</f>
        <v>4572</v>
      </c>
      <c r="E969" s="2">
        <f>'Market Data'!E956</f>
        <v>4442.5</v>
      </c>
      <c r="F969" s="12">
        <f>'Market Data'!F956</f>
        <v>4494.5</v>
      </c>
      <c r="H969" s="58">
        <f t="shared" si="101"/>
        <v>952</v>
      </c>
      <c r="I969" s="97" t="s">
        <v>54</v>
      </c>
      <c r="J969" s="59" t="str">
        <f t="shared" si="102"/>
        <v>Long</v>
      </c>
      <c r="L969" s="74">
        <f t="shared" si="106"/>
        <v>1</v>
      </c>
      <c r="M969" s="75">
        <f t="shared" si="98"/>
        <v>0</v>
      </c>
      <c r="N969" s="76" t="str">
        <f t="shared" si="103"/>
        <v/>
      </c>
      <c r="O969" s="75"/>
      <c r="P969" s="77">
        <f t="shared" si="99"/>
        <v>1</v>
      </c>
      <c r="Q969" s="78" t="str">
        <f t="shared" si="104"/>
        <v>Stay Long</v>
      </c>
      <c r="R969" s="81">
        <f t="shared" si="100"/>
        <v>-1977.5</v>
      </c>
      <c r="S969" s="82">
        <f t="shared" si="105"/>
        <v>-125180.95999999999</v>
      </c>
      <c r="T969" s="50"/>
    </row>
    <row r="970" spans="2:20" x14ac:dyDescent="0.25">
      <c r="B970" s="11">
        <f>'Market Data'!B957</f>
        <v>20031001</v>
      </c>
      <c r="C970" s="2">
        <f>'Market Data'!C957</f>
        <v>4489</v>
      </c>
      <c r="D970" s="2">
        <f>'Market Data'!D957</f>
        <v>4561</v>
      </c>
      <c r="E970" s="2">
        <f>'Market Data'!E957</f>
        <v>4457</v>
      </c>
      <c r="F970" s="12">
        <f>'Market Data'!F957</f>
        <v>4559.5</v>
      </c>
      <c r="H970" s="58">
        <f t="shared" si="101"/>
        <v>953</v>
      </c>
      <c r="I970" s="97" t="s">
        <v>54</v>
      </c>
      <c r="J970" s="59" t="str">
        <f t="shared" si="102"/>
        <v>Long</v>
      </c>
      <c r="L970" s="74">
        <f t="shared" si="106"/>
        <v>1</v>
      </c>
      <c r="M970" s="75">
        <f t="shared" si="98"/>
        <v>0</v>
      </c>
      <c r="N970" s="76" t="str">
        <f t="shared" si="103"/>
        <v/>
      </c>
      <c r="O970" s="75"/>
      <c r="P970" s="77">
        <f t="shared" si="99"/>
        <v>1</v>
      </c>
      <c r="Q970" s="78" t="str">
        <f t="shared" si="104"/>
        <v>Stay Long</v>
      </c>
      <c r="R970" s="81">
        <f t="shared" si="100"/>
        <v>2275</v>
      </c>
      <c r="S970" s="82">
        <f t="shared" si="105"/>
        <v>-122905.95999999999</v>
      </c>
      <c r="T970" s="50"/>
    </row>
    <row r="971" spans="2:20" x14ac:dyDescent="0.25">
      <c r="B971" s="11">
        <f>'Market Data'!B958</f>
        <v>20031002</v>
      </c>
      <c r="C971" s="2">
        <f>'Market Data'!C958</f>
        <v>4580.5</v>
      </c>
      <c r="D971" s="2">
        <f>'Market Data'!D958</f>
        <v>4598</v>
      </c>
      <c r="E971" s="2">
        <f>'Market Data'!E958</f>
        <v>4510.5</v>
      </c>
      <c r="F971" s="12">
        <f>'Market Data'!F958</f>
        <v>4525</v>
      </c>
      <c r="H971" s="58">
        <f t="shared" si="101"/>
        <v>954</v>
      </c>
      <c r="I971" s="97" t="s">
        <v>54</v>
      </c>
      <c r="J971" s="59" t="str">
        <f t="shared" si="102"/>
        <v>Long</v>
      </c>
      <c r="L971" s="74">
        <f t="shared" si="106"/>
        <v>1</v>
      </c>
      <c r="M971" s="75">
        <f t="shared" si="98"/>
        <v>0</v>
      </c>
      <c r="N971" s="76" t="str">
        <f t="shared" si="103"/>
        <v/>
      </c>
      <c r="O971" s="75"/>
      <c r="P971" s="77">
        <f t="shared" si="99"/>
        <v>1</v>
      </c>
      <c r="Q971" s="78" t="str">
        <f t="shared" si="104"/>
        <v>Stay Long</v>
      </c>
      <c r="R971" s="81">
        <f t="shared" si="100"/>
        <v>-1207.5</v>
      </c>
      <c r="S971" s="82">
        <f t="shared" si="105"/>
        <v>-124113.45999999999</v>
      </c>
      <c r="T971" s="50"/>
    </row>
    <row r="972" spans="2:20" x14ac:dyDescent="0.25">
      <c r="B972" s="11">
        <f>'Market Data'!B959</f>
        <v>20031003</v>
      </c>
      <c r="C972" s="2">
        <f>'Market Data'!C959</f>
        <v>4554</v>
      </c>
      <c r="D972" s="2">
        <f>'Market Data'!D959</f>
        <v>4683.5</v>
      </c>
      <c r="E972" s="2">
        <f>'Market Data'!E959</f>
        <v>4531.5</v>
      </c>
      <c r="F972" s="12">
        <f>'Market Data'!F959</f>
        <v>4656.5</v>
      </c>
      <c r="H972" s="58">
        <f t="shared" si="101"/>
        <v>955</v>
      </c>
      <c r="I972" s="97" t="s">
        <v>54</v>
      </c>
      <c r="J972" s="59" t="str">
        <f t="shared" si="102"/>
        <v>Long</v>
      </c>
      <c r="L972" s="74">
        <f t="shared" si="106"/>
        <v>1</v>
      </c>
      <c r="M972" s="75">
        <f t="shared" si="98"/>
        <v>0</v>
      </c>
      <c r="N972" s="76" t="str">
        <f t="shared" si="103"/>
        <v/>
      </c>
      <c r="O972" s="75"/>
      <c r="P972" s="77">
        <f t="shared" si="99"/>
        <v>1</v>
      </c>
      <c r="Q972" s="78" t="str">
        <f t="shared" si="104"/>
        <v>Stay Long</v>
      </c>
      <c r="R972" s="81">
        <f t="shared" si="100"/>
        <v>4602.5</v>
      </c>
      <c r="S972" s="82">
        <f t="shared" si="105"/>
        <v>-119510.95999999999</v>
      </c>
      <c r="T972" s="50"/>
    </row>
    <row r="973" spans="2:20" x14ac:dyDescent="0.25">
      <c r="B973" s="11">
        <f>'Market Data'!B960</f>
        <v>20031006</v>
      </c>
      <c r="C973" s="2">
        <f>'Market Data'!C960</f>
        <v>4637.5</v>
      </c>
      <c r="D973" s="2">
        <f>'Market Data'!D960</f>
        <v>4657.5</v>
      </c>
      <c r="E973" s="2">
        <f>'Market Data'!E960</f>
        <v>4619</v>
      </c>
      <c r="F973" s="12">
        <f>'Market Data'!F960</f>
        <v>4647</v>
      </c>
      <c r="H973" s="58">
        <f t="shared" si="101"/>
        <v>956</v>
      </c>
      <c r="I973" s="97" t="s">
        <v>54</v>
      </c>
      <c r="J973" s="59" t="str">
        <f t="shared" si="102"/>
        <v>Long</v>
      </c>
      <c r="L973" s="74">
        <f t="shared" si="106"/>
        <v>1</v>
      </c>
      <c r="M973" s="75">
        <f t="shared" si="98"/>
        <v>0</v>
      </c>
      <c r="N973" s="76" t="str">
        <f t="shared" si="103"/>
        <v/>
      </c>
      <c r="O973" s="75"/>
      <c r="P973" s="77">
        <f t="shared" si="99"/>
        <v>1</v>
      </c>
      <c r="Q973" s="78" t="str">
        <f t="shared" si="104"/>
        <v>Stay Long</v>
      </c>
      <c r="R973" s="81">
        <f t="shared" si="100"/>
        <v>-332.5</v>
      </c>
      <c r="S973" s="82">
        <f t="shared" si="105"/>
        <v>-119843.45999999999</v>
      </c>
      <c r="T973" s="50"/>
    </row>
    <row r="974" spans="2:20" x14ac:dyDescent="0.25">
      <c r="B974" s="11">
        <f>'Market Data'!B961</f>
        <v>20031007</v>
      </c>
      <c r="C974" s="2">
        <f>'Market Data'!C961</f>
        <v>4654</v>
      </c>
      <c r="D974" s="2">
        <f>'Market Data'!D961</f>
        <v>4655</v>
      </c>
      <c r="E974" s="2">
        <f>'Market Data'!E961</f>
        <v>4571.5</v>
      </c>
      <c r="F974" s="12">
        <f>'Market Data'!F961</f>
        <v>4590.5</v>
      </c>
      <c r="H974" s="58">
        <f t="shared" si="101"/>
        <v>957</v>
      </c>
      <c r="I974" s="97" t="s">
        <v>54</v>
      </c>
      <c r="J974" s="59" t="str">
        <f t="shared" si="102"/>
        <v>Long</v>
      </c>
      <c r="L974" s="74">
        <f t="shared" si="106"/>
        <v>1</v>
      </c>
      <c r="M974" s="75">
        <f t="shared" si="98"/>
        <v>0</v>
      </c>
      <c r="N974" s="76" t="str">
        <f t="shared" si="103"/>
        <v/>
      </c>
      <c r="O974" s="75"/>
      <c r="P974" s="77">
        <f t="shared" si="99"/>
        <v>1</v>
      </c>
      <c r="Q974" s="78" t="str">
        <f t="shared" si="104"/>
        <v>Stay Long</v>
      </c>
      <c r="R974" s="81">
        <f t="shared" si="100"/>
        <v>-1977.5</v>
      </c>
      <c r="S974" s="82">
        <f t="shared" si="105"/>
        <v>-121820.95999999999</v>
      </c>
      <c r="T974" s="50"/>
    </row>
    <row r="975" spans="2:20" x14ac:dyDescent="0.25">
      <c r="B975" s="11">
        <f>'Market Data'!B962</f>
        <v>20031008</v>
      </c>
      <c r="C975" s="2">
        <f>'Market Data'!C962</f>
        <v>4600</v>
      </c>
      <c r="D975" s="2">
        <f>'Market Data'!D962</f>
        <v>4671.5</v>
      </c>
      <c r="E975" s="2">
        <f>'Market Data'!E962</f>
        <v>4582.5</v>
      </c>
      <c r="F975" s="12">
        <f>'Market Data'!F962</f>
        <v>4639</v>
      </c>
      <c r="H975" s="58">
        <f t="shared" si="101"/>
        <v>958</v>
      </c>
      <c r="I975" s="97" t="s">
        <v>54</v>
      </c>
      <c r="J975" s="59" t="str">
        <f t="shared" si="102"/>
        <v>Long</v>
      </c>
      <c r="L975" s="74">
        <f t="shared" si="106"/>
        <v>1</v>
      </c>
      <c r="M975" s="75">
        <f t="shared" si="98"/>
        <v>0</v>
      </c>
      <c r="N975" s="76" t="str">
        <f t="shared" si="103"/>
        <v/>
      </c>
      <c r="O975" s="75"/>
      <c r="P975" s="77">
        <f t="shared" si="99"/>
        <v>1</v>
      </c>
      <c r="Q975" s="78" t="str">
        <f t="shared" si="104"/>
        <v>Stay Long</v>
      </c>
      <c r="R975" s="81">
        <f t="shared" si="100"/>
        <v>1697.5</v>
      </c>
      <c r="S975" s="82">
        <f t="shared" si="105"/>
        <v>-120123.45999999999</v>
      </c>
      <c r="T975" s="50"/>
    </row>
    <row r="976" spans="2:20" x14ac:dyDescent="0.25">
      <c r="B976" s="11">
        <f>'Market Data'!B963</f>
        <v>20031009</v>
      </c>
      <c r="C976" s="2">
        <f>'Market Data'!C963</f>
        <v>4653</v>
      </c>
      <c r="D976" s="2">
        <f>'Market Data'!D963</f>
        <v>4733</v>
      </c>
      <c r="E976" s="2">
        <f>'Market Data'!E963</f>
        <v>4627</v>
      </c>
      <c r="F976" s="12">
        <f>'Market Data'!F963</f>
        <v>4721.5</v>
      </c>
      <c r="H976" s="58">
        <f t="shared" si="101"/>
        <v>959</v>
      </c>
      <c r="I976" s="97" t="s">
        <v>54</v>
      </c>
      <c r="J976" s="59" t="str">
        <f t="shared" si="102"/>
        <v>Long</v>
      </c>
      <c r="L976" s="74">
        <f t="shared" si="106"/>
        <v>1</v>
      </c>
      <c r="M976" s="75">
        <f t="shared" ref="M976:M1039" si="107">$L976-P976</f>
        <v>0</v>
      </c>
      <c r="N976" s="76" t="str">
        <f t="shared" si="103"/>
        <v/>
      </c>
      <c r="O976" s="75"/>
      <c r="P976" s="77">
        <f t="shared" si="99"/>
        <v>1</v>
      </c>
      <c r="Q976" s="78" t="str">
        <f t="shared" si="104"/>
        <v>Stay Long</v>
      </c>
      <c r="R976" s="81">
        <f t="shared" si="100"/>
        <v>2887.5</v>
      </c>
      <c r="S976" s="82">
        <f t="shared" si="105"/>
        <v>-117235.95999999999</v>
      </c>
      <c r="T976" s="50"/>
    </row>
    <row r="977" spans="2:20" x14ac:dyDescent="0.25">
      <c r="B977" s="11">
        <f>'Market Data'!B964</f>
        <v>20031010</v>
      </c>
      <c r="C977" s="2">
        <f>'Market Data'!C964</f>
        <v>4709</v>
      </c>
      <c r="D977" s="2">
        <f>'Market Data'!D964</f>
        <v>4753</v>
      </c>
      <c r="E977" s="2">
        <f>'Market Data'!E964</f>
        <v>4694.5</v>
      </c>
      <c r="F977" s="12">
        <f>'Market Data'!F964</f>
        <v>4714.5</v>
      </c>
      <c r="H977" s="58">
        <f t="shared" si="101"/>
        <v>960</v>
      </c>
      <c r="I977" s="97" t="s">
        <v>54</v>
      </c>
      <c r="J977" s="59" t="str">
        <f t="shared" si="102"/>
        <v>Long</v>
      </c>
      <c r="L977" s="74">
        <f t="shared" si="106"/>
        <v>1</v>
      </c>
      <c r="M977" s="75">
        <f t="shared" si="107"/>
        <v>0</v>
      </c>
      <c r="N977" s="76" t="str">
        <f t="shared" si="103"/>
        <v/>
      </c>
      <c r="O977" s="75"/>
      <c r="P977" s="77">
        <f t="shared" ref="P977:P1040" si="108">IF($N976="Fill",$L976,$P976)</f>
        <v>1</v>
      </c>
      <c r="Q977" s="78" t="str">
        <f t="shared" si="104"/>
        <v>Stay Long</v>
      </c>
      <c r="R977" s="81">
        <f t="shared" ref="R977:R1040" si="109">IF(OR($P976&amp;$L976="01",$P976&amp;$L976="0-1"),(($F977-$C977)*$R$3*$L976)-(ABS($M976)*$R$4),IF(OR($P976&amp;$L976="10",$P976&amp;$L976="-10"),(($C977-$F976)*$R$3*$P976)-(ABS($M976)*$R$4),IF(OR($P976&amp;$L976="1-1",$P976&amp;$L976="-11"),(($C977-$F976)*$R$3*$P976)-(ABS($M976)*$R$4)+(($F977-$C977)*$R$3*$P977),IF(OR($P976&amp;$L976="11",$P976&amp;$L976="-1-1"),(($F977-$F976)*$R$3*$P977),0))))</f>
        <v>-245</v>
      </c>
      <c r="S977" s="82">
        <f t="shared" si="105"/>
        <v>-117480.95999999999</v>
      </c>
      <c r="T977" s="50"/>
    </row>
    <row r="978" spans="2:20" x14ac:dyDescent="0.25">
      <c r="B978" s="11">
        <f>'Market Data'!B965</f>
        <v>20031013</v>
      </c>
      <c r="C978" s="2">
        <f>'Market Data'!C965</f>
        <v>4734</v>
      </c>
      <c r="D978" s="2">
        <f>'Market Data'!D965</f>
        <v>4795</v>
      </c>
      <c r="E978" s="2">
        <f>'Market Data'!E965</f>
        <v>4734</v>
      </c>
      <c r="F978" s="12">
        <f>'Market Data'!F965</f>
        <v>4781</v>
      </c>
      <c r="H978" s="58">
        <f t="shared" ref="H978:H1041" si="110">ROW()-ROW(H$17)</f>
        <v>961</v>
      </c>
      <c r="I978" s="97" t="s">
        <v>54</v>
      </c>
      <c r="J978" s="59" t="str">
        <f t="shared" ref="J978:J1041" si="111">$I$4</f>
        <v>Long</v>
      </c>
      <c r="L978" s="74">
        <f t="shared" si="106"/>
        <v>1</v>
      </c>
      <c r="M978" s="75">
        <f t="shared" si="107"/>
        <v>0</v>
      </c>
      <c r="N978" s="76" t="str">
        <f t="shared" ref="N978:N1041" si="112">IF(NOT($M978=0),"Fill","")</f>
        <v/>
      </c>
      <c r="O978" s="75"/>
      <c r="P978" s="77">
        <f t="shared" si="108"/>
        <v>1</v>
      </c>
      <c r="Q978" s="78" t="str">
        <f t="shared" ref="Q978:Q1041" si="113">IF($P977&amp;$L977="00","Stay Flat",IF($P977&amp;$L977="01","Go Long",IF($P977&amp;$L977="0-1","Go Short",IF($P977&amp;$L977="-10","Exit Short",IF($P977&amp;$L977="-1-1","Stay Short",IF($P977&amp;$L977="-11","Exit Short, Go Long",IF($P977&amp;$L977="10","Exit Long",IF($P977&amp;$L977="1-1","Exit Long, Go Short",IF($P977&amp;$L977="11","Stay Long","")))))))))</f>
        <v>Stay Long</v>
      </c>
      <c r="R978" s="81">
        <f t="shared" si="109"/>
        <v>2327.5</v>
      </c>
      <c r="S978" s="82">
        <f t="shared" ref="S978:S1041" si="114">S977+R978</f>
        <v>-115153.45999999999</v>
      </c>
      <c r="T978" s="50"/>
    </row>
    <row r="979" spans="2:20" x14ac:dyDescent="0.25">
      <c r="B979" s="11">
        <f>'Market Data'!B966</f>
        <v>20031014</v>
      </c>
      <c r="C979" s="2">
        <f>'Market Data'!C966</f>
        <v>4800</v>
      </c>
      <c r="D979" s="2">
        <f>'Market Data'!D966</f>
        <v>4810</v>
      </c>
      <c r="E979" s="2">
        <f>'Market Data'!E966</f>
        <v>4742.5</v>
      </c>
      <c r="F979" s="12">
        <f>'Market Data'!F966</f>
        <v>4778</v>
      </c>
      <c r="H979" s="58">
        <f t="shared" si="110"/>
        <v>962</v>
      </c>
      <c r="I979" s="97" t="s">
        <v>54</v>
      </c>
      <c r="J979" s="59" t="str">
        <f t="shared" si="111"/>
        <v>Long</v>
      </c>
      <c r="L979" s="74">
        <f t="shared" ref="L979:L1042" si="115">IF($J979="Short",-1,IF($J979="Long",1,0))</f>
        <v>1</v>
      </c>
      <c r="M979" s="75">
        <f t="shared" si="107"/>
        <v>0</v>
      </c>
      <c r="N979" s="76" t="str">
        <f t="shared" si="112"/>
        <v/>
      </c>
      <c r="O979" s="75"/>
      <c r="P979" s="77">
        <f t="shared" si="108"/>
        <v>1</v>
      </c>
      <c r="Q979" s="78" t="str">
        <f t="shared" si="113"/>
        <v>Stay Long</v>
      </c>
      <c r="R979" s="81">
        <f t="shared" si="109"/>
        <v>-105</v>
      </c>
      <c r="S979" s="82">
        <f t="shared" si="114"/>
        <v>-115258.45999999999</v>
      </c>
      <c r="T979" s="50"/>
    </row>
    <row r="980" spans="2:20" x14ac:dyDescent="0.25">
      <c r="B980" s="11">
        <f>'Market Data'!B967</f>
        <v>20031015</v>
      </c>
      <c r="C980" s="2">
        <f>'Market Data'!C967</f>
        <v>4810</v>
      </c>
      <c r="D980" s="2">
        <f>'Market Data'!D967</f>
        <v>4847</v>
      </c>
      <c r="E980" s="2">
        <f>'Market Data'!E967</f>
        <v>4780.5</v>
      </c>
      <c r="F980" s="12">
        <f>'Market Data'!F967</f>
        <v>4804</v>
      </c>
      <c r="H980" s="58">
        <f t="shared" si="110"/>
        <v>963</v>
      </c>
      <c r="I980" s="97" t="s">
        <v>54</v>
      </c>
      <c r="J980" s="59" t="str">
        <f t="shared" si="111"/>
        <v>Long</v>
      </c>
      <c r="L980" s="74">
        <f t="shared" si="115"/>
        <v>1</v>
      </c>
      <c r="M980" s="75">
        <f t="shared" si="107"/>
        <v>0</v>
      </c>
      <c r="N980" s="76" t="str">
        <f t="shared" si="112"/>
        <v/>
      </c>
      <c r="O980" s="75"/>
      <c r="P980" s="77">
        <f t="shared" si="108"/>
        <v>1</v>
      </c>
      <c r="Q980" s="78" t="str">
        <f t="shared" si="113"/>
        <v>Stay Long</v>
      </c>
      <c r="R980" s="81">
        <f t="shared" si="109"/>
        <v>910</v>
      </c>
      <c r="S980" s="82">
        <f t="shared" si="114"/>
        <v>-114348.45999999999</v>
      </c>
      <c r="T980" s="50"/>
    </row>
    <row r="981" spans="2:20" x14ac:dyDescent="0.25">
      <c r="B981" s="11">
        <f>'Market Data'!B968</f>
        <v>20031016</v>
      </c>
      <c r="C981" s="2">
        <f>'Market Data'!C968</f>
        <v>4789.5</v>
      </c>
      <c r="D981" s="2">
        <f>'Market Data'!D968</f>
        <v>4836</v>
      </c>
      <c r="E981" s="2">
        <f>'Market Data'!E968</f>
        <v>4761.5</v>
      </c>
      <c r="F981" s="12">
        <f>'Market Data'!F968</f>
        <v>4817</v>
      </c>
      <c r="H981" s="58">
        <f t="shared" si="110"/>
        <v>964</v>
      </c>
      <c r="I981" s="97" t="s">
        <v>54</v>
      </c>
      <c r="J981" s="59" t="str">
        <f t="shared" si="111"/>
        <v>Long</v>
      </c>
      <c r="L981" s="74">
        <f t="shared" si="115"/>
        <v>1</v>
      </c>
      <c r="M981" s="75">
        <f t="shared" si="107"/>
        <v>0</v>
      </c>
      <c r="N981" s="76" t="str">
        <f t="shared" si="112"/>
        <v/>
      </c>
      <c r="O981" s="75"/>
      <c r="P981" s="77">
        <f t="shared" si="108"/>
        <v>1</v>
      </c>
      <c r="Q981" s="78" t="str">
        <f t="shared" si="113"/>
        <v>Stay Long</v>
      </c>
      <c r="R981" s="81">
        <f t="shared" si="109"/>
        <v>455</v>
      </c>
      <c r="S981" s="82">
        <f t="shared" si="114"/>
        <v>-113893.45999999999</v>
      </c>
      <c r="T981" s="50"/>
    </row>
    <row r="982" spans="2:20" x14ac:dyDescent="0.25">
      <c r="B982" s="11">
        <f>'Market Data'!B969</f>
        <v>20031017</v>
      </c>
      <c r="C982" s="2">
        <f>'Market Data'!C969</f>
        <v>4799</v>
      </c>
      <c r="D982" s="2">
        <f>'Market Data'!D969</f>
        <v>4833</v>
      </c>
      <c r="E982" s="2">
        <f>'Market Data'!E969</f>
        <v>4747</v>
      </c>
      <c r="F982" s="12">
        <f>'Market Data'!F969</f>
        <v>4748.5</v>
      </c>
      <c r="H982" s="58">
        <f t="shared" si="110"/>
        <v>965</v>
      </c>
      <c r="I982" s="97" t="s">
        <v>54</v>
      </c>
      <c r="J982" s="59" t="str">
        <f t="shared" si="111"/>
        <v>Long</v>
      </c>
      <c r="L982" s="74">
        <f t="shared" si="115"/>
        <v>1</v>
      </c>
      <c r="M982" s="75">
        <f t="shared" si="107"/>
        <v>0</v>
      </c>
      <c r="N982" s="76" t="str">
        <f t="shared" si="112"/>
        <v/>
      </c>
      <c r="O982" s="75"/>
      <c r="P982" s="77">
        <f t="shared" si="108"/>
        <v>1</v>
      </c>
      <c r="Q982" s="78" t="str">
        <f t="shared" si="113"/>
        <v>Stay Long</v>
      </c>
      <c r="R982" s="81">
        <f t="shared" si="109"/>
        <v>-2397.5</v>
      </c>
      <c r="S982" s="82">
        <f t="shared" si="114"/>
        <v>-116290.95999999999</v>
      </c>
      <c r="T982" s="50"/>
    </row>
    <row r="983" spans="2:20" x14ac:dyDescent="0.25">
      <c r="B983" s="11">
        <f>'Market Data'!B970</f>
        <v>20031020</v>
      </c>
      <c r="C983" s="2">
        <f>'Market Data'!C970</f>
        <v>4763</v>
      </c>
      <c r="D983" s="2">
        <f>'Market Data'!D970</f>
        <v>4808</v>
      </c>
      <c r="E983" s="2">
        <f>'Market Data'!E970</f>
        <v>4733</v>
      </c>
      <c r="F983" s="12">
        <f>'Market Data'!F970</f>
        <v>4801</v>
      </c>
      <c r="H983" s="58">
        <f t="shared" si="110"/>
        <v>966</v>
      </c>
      <c r="I983" s="97" t="s">
        <v>54</v>
      </c>
      <c r="J983" s="59" t="str">
        <f t="shared" si="111"/>
        <v>Long</v>
      </c>
      <c r="L983" s="74">
        <f t="shared" si="115"/>
        <v>1</v>
      </c>
      <c r="M983" s="75">
        <f t="shared" si="107"/>
        <v>0</v>
      </c>
      <c r="N983" s="76" t="str">
        <f t="shared" si="112"/>
        <v/>
      </c>
      <c r="O983" s="75"/>
      <c r="P983" s="77">
        <f t="shared" si="108"/>
        <v>1</v>
      </c>
      <c r="Q983" s="78" t="str">
        <f t="shared" si="113"/>
        <v>Stay Long</v>
      </c>
      <c r="R983" s="81">
        <f t="shared" si="109"/>
        <v>1837.5</v>
      </c>
      <c r="S983" s="82">
        <f t="shared" si="114"/>
        <v>-114453.45999999999</v>
      </c>
      <c r="T983" s="50"/>
    </row>
    <row r="984" spans="2:20" x14ac:dyDescent="0.25">
      <c r="B984" s="11">
        <f>'Market Data'!B971</f>
        <v>20031021</v>
      </c>
      <c r="C984" s="2">
        <f>'Market Data'!C971</f>
        <v>4821</v>
      </c>
      <c r="D984" s="2">
        <f>'Market Data'!D971</f>
        <v>4832.5</v>
      </c>
      <c r="E984" s="2">
        <f>'Market Data'!E971</f>
        <v>4773.5</v>
      </c>
      <c r="F984" s="12">
        <f>'Market Data'!F971</f>
        <v>4822</v>
      </c>
      <c r="H984" s="58">
        <f t="shared" si="110"/>
        <v>967</v>
      </c>
      <c r="I984" s="97" t="s">
        <v>54</v>
      </c>
      <c r="J984" s="59" t="str">
        <f t="shared" si="111"/>
        <v>Long</v>
      </c>
      <c r="L984" s="74">
        <f t="shared" si="115"/>
        <v>1</v>
      </c>
      <c r="M984" s="75">
        <f t="shared" si="107"/>
        <v>0</v>
      </c>
      <c r="N984" s="76" t="str">
        <f t="shared" si="112"/>
        <v/>
      </c>
      <c r="O984" s="75"/>
      <c r="P984" s="77">
        <f t="shared" si="108"/>
        <v>1</v>
      </c>
      <c r="Q984" s="78" t="str">
        <f t="shared" si="113"/>
        <v>Stay Long</v>
      </c>
      <c r="R984" s="81">
        <f t="shared" si="109"/>
        <v>735</v>
      </c>
      <c r="S984" s="82">
        <f t="shared" si="114"/>
        <v>-113718.45999999999</v>
      </c>
      <c r="T984" s="50"/>
    </row>
    <row r="985" spans="2:20" x14ac:dyDescent="0.25">
      <c r="B985" s="11">
        <f>'Market Data'!B972</f>
        <v>20031022</v>
      </c>
      <c r="C985" s="2">
        <f>'Market Data'!C972</f>
        <v>4796</v>
      </c>
      <c r="D985" s="2">
        <f>'Market Data'!D972</f>
        <v>4811</v>
      </c>
      <c r="E985" s="2">
        <f>'Market Data'!E972</f>
        <v>4725.5</v>
      </c>
      <c r="F985" s="12">
        <f>'Market Data'!F972</f>
        <v>4730</v>
      </c>
      <c r="H985" s="58">
        <f t="shared" si="110"/>
        <v>968</v>
      </c>
      <c r="I985" s="97" t="s">
        <v>54</v>
      </c>
      <c r="J985" s="59" t="str">
        <f t="shared" si="111"/>
        <v>Long</v>
      </c>
      <c r="L985" s="74">
        <f t="shared" si="115"/>
        <v>1</v>
      </c>
      <c r="M985" s="75">
        <f t="shared" si="107"/>
        <v>0</v>
      </c>
      <c r="N985" s="76" t="str">
        <f t="shared" si="112"/>
        <v/>
      </c>
      <c r="O985" s="75"/>
      <c r="P985" s="77">
        <f t="shared" si="108"/>
        <v>1</v>
      </c>
      <c r="Q985" s="78" t="str">
        <f t="shared" si="113"/>
        <v>Stay Long</v>
      </c>
      <c r="R985" s="81">
        <f t="shared" si="109"/>
        <v>-3220</v>
      </c>
      <c r="S985" s="82">
        <f t="shared" si="114"/>
        <v>-116938.45999999999</v>
      </c>
      <c r="T985" s="50"/>
    </row>
    <row r="986" spans="2:20" x14ac:dyDescent="0.25">
      <c r="B986" s="11">
        <f>'Market Data'!B973</f>
        <v>20031023</v>
      </c>
      <c r="C986" s="2">
        <f>'Market Data'!C973</f>
        <v>4676</v>
      </c>
      <c r="D986" s="2">
        <f>'Market Data'!D973</f>
        <v>4742.5</v>
      </c>
      <c r="E986" s="2">
        <f>'Market Data'!E973</f>
        <v>4668.5</v>
      </c>
      <c r="F986" s="12">
        <f>'Market Data'!F973</f>
        <v>4740.5</v>
      </c>
      <c r="H986" s="58">
        <f t="shared" si="110"/>
        <v>969</v>
      </c>
      <c r="I986" s="97" t="s">
        <v>54</v>
      </c>
      <c r="J986" s="59" t="str">
        <f t="shared" si="111"/>
        <v>Long</v>
      </c>
      <c r="L986" s="74">
        <f t="shared" si="115"/>
        <v>1</v>
      </c>
      <c r="M986" s="75">
        <f t="shared" si="107"/>
        <v>0</v>
      </c>
      <c r="N986" s="76" t="str">
        <f t="shared" si="112"/>
        <v/>
      </c>
      <c r="O986" s="75"/>
      <c r="P986" s="77">
        <f t="shared" si="108"/>
        <v>1</v>
      </c>
      <c r="Q986" s="78" t="str">
        <f t="shared" si="113"/>
        <v>Stay Long</v>
      </c>
      <c r="R986" s="81">
        <f t="shared" si="109"/>
        <v>367.5</v>
      </c>
      <c r="S986" s="82">
        <f t="shared" si="114"/>
        <v>-116570.95999999999</v>
      </c>
      <c r="T986" s="50"/>
    </row>
    <row r="987" spans="2:20" x14ac:dyDescent="0.25">
      <c r="B987" s="11">
        <f>'Market Data'!B974</f>
        <v>20031024</v>
      </c>
      <c r="C987" s="2">
        <f>'Market Data'!C974</f>
        <v>4716</v>
      </c>
      <c r="D987" s="2">
        <f>'Market Data'!D974</f>
        <v>4728</v>
      </c>
      <c r="E987" s="2">
        <f>'Market Data'!E974</f>
        <v>4675</v>
      </c>
      <c r="F987" s="12">
        <f>'Market Data'!F974</f>
        <v>4691</v>
      </c>
      <c r="H987" s="58">
        <f t="shared" si="110"/>
        <v>970</v>
      </c>
      <c r="I987" s="97" t="s">
        <v>54</v>
      </c>
      <c r="J987" s="59" t="str">
        <f t="shared" si="111"/>
        <v>Long</v>
      </c>
      <c r="L987" s="74">
        <f t="shared" si="115"/>
        <v>1</v>
      </c>
      <c r="M987" s="75">
        <f t="shared" si="107"/>
        <v>0</v>
      </c>
      <c r="N987" s="76" t="str">
        <f t="shared" si="112"/>
        <v/>
      </c>
      <c r="O987" s="75"/>
      <c r="P987" s="77">
        <f t="shared" si="108"/>
        <v>1</v>
      </c>
      <c r="Q987" s="78" t="str">
        <f t="shared" si="113"/>
        <v>Stay Long</v>
      </c>
      <c r="R987" s="81">
        <f t="shared" si="109"/>
        <v>-1732.5</v>
      </c>
      <c r="S987" s="82">
        <f t="shared" si="114"/>
        <v>-118303.45999999999</v>
      </c>
      <c r="T987" s="50"/>
    </row>
    <row r="988" spans="2:20" x14ac:dyDescent="0.25">
      <c r="B988" s="11">
        <f>'Market Data'!B975</f>
        <v>20031027</v>
      </c>
      <c r="C988" s="2">
        <f>'Market Data'!C975</f>
        <v>4726</v>
      </c>
      <c r="D988" s="2">
        <f>'Market Data'!D975</f>
        <v>4767.5</v>
      </c>
      <c r="E988" s="2">
        <f>'Market Data'!E975</f>
        <v>4717</v>
      </c>
      <c r="F988" s="12">
        <f>'Market Data'!F975</f>
        <v>4758.5</v>
      </c>
      <c r="H988" s="58">
        <f t="shared" si="110"/>
        <v>971</v>
      </c>
      <c r="I988" s="97" t="s">
        <v>54</v>
      </c>
      <c r="J988" s="59" t="str">
        <f t="shared" si="111"/>
        <v>Long</v>
      </c>
      <c r="L988" s="74">
        <f t="shared" si="115"/>
        <v>1</v>
      </c>
      <c r="M988" s="75">
        <f t="shared" si="107"/>
        <v>0</v>
      </c>
      <c r="N988" s="76" t="str">
        <f t="shared" si="112"/>
        <v/>
      </c>
      <c r="O988" s="75"/>
      <c r="P988" s="77">
        <f t="shared" si="108"/>
        <v>1</v>
      </c>
      <c r="Q988" s="78" t="str">
        <f t="shared" si="113"/>
        <v>Stay Long</v>
      </c>
      <c r="R988" s="81">
        <f t="shared" si="109"/>
        <v>2362.5</v>
      </c>
      <c r="S988" s="82">
        <f t="shared" si="114"/>
        <v>-115940.95999999999</v>
      </c>
      <c r="T988" s="50"/>
    </row>
    <row r="989" spans="2:20" x14ac:dyDescent="0.25">
      <c r="B989" s="11">
        <f>'Market Data'!B976</f>
        <v>20031028</v>
      </c>
      <c r="C989" s="2">
        <f>'Market Data'!C976</f>
        <v>4780</v>
      </c>
      <c r="D989" s="2">
        <f>'Market Data'!D976</f>
        <v>4840.5</v>
      </c>
      <c r="E989" s="2">
        <f>'Market Data'!E976</f>
        <v>4776</v>
      </c>
      <c r="F989" s="12">
        <f>'Market Data'!F976</f>
        <v>4837</v>
      </c>
      <c r="H989" s="58">
        <f t="shared" si="110"/>
        <v>972</v>
      </c>
      <c r="I989" s="97" t="s">
        <v>54</v>
      </c>
      <c r="J989" s="59" t="str">
        <f t="shared" si="111"/>
        <v>Long</v>
      </c>
      <c r="L989" s="74">
        <f t="shared" si="115"/>
        <v>1</v>
      </c>
      <c r="M989" s="75">
        <f t="shared" si="107"/>
        <v>0</v>
      </c>
      <c r="N989" s="76" t="str">
        <f t="shared" si="112"/>
        <v/>
      </c>
      <c r="O989" s="75"/>
      <c r="P989" s="77">
        <f t="shared" si="108"/>
        <v>1</v>
      </c>
      <c r="Q989" s="78" t="str">
        <f t="shared" si="113"/>
        <v>Stay Long</v>
      </c>
      <c r="R989" s="81">
        <f t="shared" si="109"/>
        <v>2747.5</v>
      </c>
      <c r="S989" s="82">
        <f t="shared" si="114"/>
        <v>-113193.45999999999</v>
      </c>
      <c r="T989" s="50"/>
    </row>
    <row r="990" spans="2:20" x14ac:dyDescent="0.25">
      <c r="B990" s="11">
        <f>'Market Data'!B977</f>
        <v>20031029</v>
      </c>
      <c r="C990" s="2">
        <f>'Market Data'!C977</f>
        <v>4853.5</v>
      </c>
      <c r="D990" s="2">
        <f>'Market Data'!D977</f>
        <v>4864</v>
      </c>
      <c r="E990" s="2">
        <f>'Market Data'!E977</f>
        <v>4820</v>
      </c>
      <c r="F990" s="12">
        <f>'Market Data'!F977</f>
        <v>4859.5</v>
      </c>
      <c r="H990" s="58">
        <f t="shared" si="110"/>
        <v>973</v>
      </c>
      <c r="I990" s="97" t="s">
        <v>54</v>
      </c>
      <c r="J990" s="59" t="str">
        <f t="shared" si="111"/>
        <v>Long</v>
      </c>
      <c r="L990" s="74">
        <f t="shared" si="115"/>
        <v>1</v>
      </c>
      <c r="M990" s="75">
        <f t="shared" si="107"/>
        <v>0</v>
      </c>
      <c r="N990" s="76" t="str">
        <f t="shared" si="112"/>
        <v/>
      </c>
      <c r="O990" s="75"/>
      <c r="P990" s="77">
        <f t="shared" si="108"/>
        <v>1</v>
      </c>
      <c r="Q990" s="78" t="str">
        <f t="shared" si="113"/>
        <v>Stay Long</v>
      </c>
      <c r="R990" s="81">
        <f t="shared" si="109"/>
        <v>787.5</v>
      </c>
      <c r="S990" s="82">
        <f t="shared" si="114"/>
        <v>-112405.95999999999</v>
      </c>
      <c r="T990" s="50"/>
    </row>
    <row r="991" spans="2:20" x14ac:dyDescent="0.25">
      <c r="B991" s="11">
        <f>'Market Data'!B978</f>
        <v>20031030</v>
      </c>
      <c r="C991" s="2">
        <f>'Market Data'!C978</f>
        <v>4855</v>
      </c>
      <c r="D991" s="2">
        <f>'Market Data'!D978</f>
        <v>4913</v>
      </c>
      <c r="E991" s="2">
        <f>'Market Data'!E978</f>
        <v>4818.5</v>
      </c>
      <c r="F991" s="12">
        <f>'Market Data'!F978</f>
        <v>4884.5</v>
      </c>
      <c r="H991" s="58">
        <f t="shared" si="110"/>
        <v>974</v>
      </c>
      <c r="I991" s="97" t="s">
        <v>54</v>
      </c>
      <c r="J991" s="59" t="str">
        <f t="shared" si="111"/>
        <v>Long</v>
      </c>
      <c r="L991" s="74">
        <f t="shared" si="115"/>
        <v>1</v>
      </c>
      <c r="M991" s="75">
        <f t="shared" si="107"/>
        <v>0</v>
      </c>
      <c r="N991" s="76" t="str">
        <f t="shared" si="112"/>
        <v/>
      </c>
      <c r="O991" s="75"/>
      <c r="P991" s="77">
        <f t="shared" si="108"/>
        <v>1</v>
      </c>
      <c r="Q991" s="78" t="str">
        <f t="shared" si="113"/>
        <v>Stay Long</v>
      </c>
      <c r="R991" s="81">
        <f t="shared" si="109"/>
        <v>875</v>
      </c>
      <c r="S991" s="82">
        <f t="shared" si="114"/>
        <v>-111530.95999999999</v>
      </c>
      <c r="T991" s="50"/>
    </row>
    <row r="992" spans="2:20" x14ac:dyDescent="0.25">
      <c r="B992" s="11">
        <f>'Market Data'!B979</f>
        <v>20031031</v>
      </c>
      <c r="C992" s="2">
        <f>'Market Data'!C979</f>
        <v>4864</v>
      </c>
      <c r="D992" s="2">
        <f>'Market Data'!D979</f>
        <v>4897.5</v>
      </c>
      <c r="E992" s="2">
        <f>'Market Data'!E979</f>
        <v>4847</v>
      </c>
      <c r="F992" s="12">
        <f>'Market Data'!F979</f>
        <v>4885</v>
      </c>
      <c r="H992" s="58">
        <f t="shared" si="110"/>
        <v>975</v>
      </c>
      <c r="I992" s="97" t="s">
        <v>54</v>
      </c>
      <c r="J992" s="59" t="str">
        <f t="shared" si="111"/>
        <v>Long</v>
      </c>
      <c r="L992" s="74">
        <f t="shared" si="115"/>
        <v>1</v>
      </c>
      <c r="M992" s="75">
        <f t="shared" si="107"/>
        <v>0</v>
      </c>
      <c r="N992" s="76" t="str">
        <f t="shared" si="112"/>
        <v/>
      </c>
      <c r="O992" s="75"/>
      <c r="P992" s="77">
        <f t="shared" si="108"/>
        <v>1</v>
      </c>
      <c r="Q992" s="78" t="str">
        <f t="shared" si="113"/>
        <v>Stay Long</v>
      </c>
      <c r="R992" s="81">
        <f t="shared" si="109"/>
        <v>17.5</v>
      </c>
      <c r="S992" s="82">
        <f t="shared" si="114"/>
        <v>-111513.45999999999</v>
      </c>
      <c r="T992" s="50"/>
    </row>
    <row r="993" spans="2:20" x14ac:dyDescent="0.25">
      <c r="B993" s="11">
        <f>'Market Data'!B980</f>
        <v>20031103</v>
      </c>
      <c r="C993" s="2">
        <f>'Market Data'!C980</f>
        <v>4888.5</v>
      </c>
      <c r="D993" s="2">
        <f>'Market Data'!D980</f>
        <v>4995.5</v>
      </c>
      <c r="E993" s="2">
        <f>'Market Data'!E980</f>
        <v>4884.5</v>
      </c>
      <c r="F993" s="12">
        <f>'Market Data'!F980</f>
        <v>4994</v>
      </c>
      <c r="H993" s="58">
        <f t="shared" si="110"/>
        <v>976</v>
      </c>
      <c r="I993" s="97" t="s">
        <v>54</v>
      </c>
      <c r="J993" s="59" t="str">
        <f t="shared" si="111"/>
        <v>Long</v>
      </c>
      <c r="L993" s="74">
        <f t="shared" si="115"/>
        <v>1</v>
      </c>
      <c r="M993" s="75">
        <f t="shared" si="107"/>
        <v>0</v>
      </c>
      <c r="N993" s="76" t="str">
        <f t="shared" si="112"/>
        <v/>
      </c>
      <c r="O993" s="75"/>
      <c r="P993" s="77">
        <f t="shared" si="108"/>
        <v>1</v>
      </c>
      <c r="Q993" s="78" t="str">
        <f t="shared" si="113"/>
        <v>Stay Long</v>
      </c>
      <c r="R993" s="81">
        <f t="shared" si="109"/>
        <v>3815</v>
      </c>
      <c r="S993" s="82">
        <f t="shared" si="114"/>
        <v>-107698.45999999999</v>
      </c>
      <c r="T993" s="50"/>
    </row>
    <row r="994" spans="2:20" x14ac:dyDescent="0.25">
      <c r="B994" s="11">
        <f>'Market Data'!B981</f>
        <v>20031104</v>
      </c>
      <c r="C994" s="2">
        <f>'Market Data'!C981</f>
        <v>4981</v>
      </c>
      <c r="D994" s="2">
        <f>'Market Data'!D981</f>
        <v>5006.5</v>
      </c>
      <c r="E994" s="2">
        <f>'Market Data'!E981</f>
        <v>4960</v>
      </c>
      <c r="F994" s="12">
        <f>'Market Data'!F981</f>
        <v>4967.5</v>
      </c>
      <c r="H994" s="58">
        <f t="shared" si="110"/>
        <v>977</v>
      </c>
      <c r="I994" s="97" t="s">
        <v>54</v>
      </c>
      <c r="J994" s="59" t="str">
        <f t="shared" si="111"/>
        <v>Long</v>
      </c>
      <c r="L994" s="74">
        <f t="shared" si="115"/>
        <v>1</v>
      </c>
      <c r="M994" s="75">
        <f t="shared" si="107"/>
        <v>0</v>
      </c>
      <c r="N994" s="76" t="str">
        <f t="shared" si="112"/>
        <v/>
      </c>
      <c r="O994" s="75"/>
      <c r="P994" s="77">
        <f t="shared" si="108"/>
        <v>1</v>
      </c>
      <c r="Q994" s="78" t="str">
        <f t="shared" si="113"/>
        <v>Stay Long</v>
      </c>
      <c r="R994" s="81">
        <f t="shared" si="109"/>
        <v>-927.5</v>
      </c>
      <c r="S994" s="82">
        <f t="shared" si="114"/>
        <v>-108625.95999999999</v>
      </c>
      <c r="T994" s="50"/>
    </row>
    <row r="995" spans="2:20" x14ac:dyDescent="0.25">
      <c r="B995" s="11">
        <f>'Market Data'!B982</f>
        <v>20031105</v>
      </c>
      <c r="C995" s="2">
        <f>'Market Data'!C982</f>
        <v>4961</v>
      </c>
      <c r="D995" s="2">
        <f>'Market Data'!D982</f>
        <v>4993</v>
      </c>
      <c r="E995" s="2">
        <f>'Market Data'!E982</f>
        <v>4924</v>
      </c>
      <c r="F995" s="12">
        <f>'Market Data'!F982</f>
        <v>4969</v>
      </c>
      <c r="H995" s="58">
        <f t="shared" si="110"/>
        <v>978</v>
      </c>
      <c r="I995" s="97" t="s">
        <v>54</v>
      </c>
      <c r="J995" s="59" t="str">
        <f t="shared" si="111"/>
        <v>Long</v>
      </c>
      <c r="L995" s="74">
        <f t="shared" si="115"/>
        <v>1</v>
      </c>
      <c r="M995" s="75">
        <f t="shared" si="107"/>
        <v>0</v>
      </c>
      <c r="N995" s="76" t="str">
        <f t="shared" si="112"/>
        <v/>
      </c>
      <c r="O995" s="75"/>
      <c r="P995" s="77">
        <f t="shared" si="108"/>
        <v>1</v>
      </c>
      <c r="Q995" s="78" t="str">
        <f t="shared" si="113"/>
        <v>Stay Long</v>
      </c>
      <c r="R995" s="81">
        <f t="shared" si="109"/>
        <v>52.5</v>
      </c>
      <c r="S995" s="82">
        <f t="shared" si="114"/>
        <v>-108573.45999999999</v>
      </c>
      <c r="T995" s="50"/>
    </row>
    <row r="996" spans="2:20" x14ac:dyDescent="0.25">
      <c r="B996" s="11">
        <f>'Market Data'!B983</f>
        <v>20031106</v>
      </c>
      <c r="C996" s="2">
        <f>'Market Data'!C983</f>
        <v>4966</v>
      </c>
      <c r="D996" s="2">
        <f>'Market Data'!D983</f>
        <v>4997.5</v>
      </c>
      <c r="E996" s="2">
        <f>'Market Data'!E983</f>
        <v>4916.5</v>
      </c>
      <c r="F996" s="12">
        <f>'Market Data'!F983</f>
        <v>4987</v>
      </c>
      <c r="H996" s="58">
        <f t="shared" si="110"/>
        <v>979</v>
      </c>
      <c r="I996" s="97" t="s">
        <v>54</v>
      </c>
      <c r="J996" s="59" t="str">
        <f t="shared" si="111"/>
        <v>Long</v>
      </c>
      <c r="L996" s="74">
        <f t="shared" si="115"/>
        <v>1</v>
      </c>
      <c r="M996" s="75">
        <f t="shared" si="107"/>
        <v>0</v>
      </c>
      <c r="N996" s="76" t="str">
        <f t="shared" si="112"/>
        <v/>
      </c>
      <c r="O996" s="75"/>
      <c r="P996" s="77">
        <f t="shared" si="108"/>
        <v>1</v>
      </c>
      <c r="Q996" s="78" t="str">
        <f t="shared" si="113"/>
        <v>Stay Long</v>
      </c>
      <c r="R996" s="81">
        <f t="shared" si="109"/>
        <v>630</v>
      </c>
      <c r="S996" s="82">
        <f t="shared" si="114"/>
        <v>-107943.45999999999</v>
      </c>
      <c r="T996" s="50"/>
    </row>
    <row r="997" spans="2:20" x14ac:dyDescent="0.25">
      <c r="B997" s="11">
        <f>'Market Data'!B984</f>
        <v>20031107</v>
      </c>
      <c r="C997" s="2">
        <f>'Market Data'!C984</f>
        <v>4993</v>
      </c>
      <c r="D997" s="2">
        <f>'Market Data'!D984</f>
        <v>5051</v>
      </c>
      <c r="E997" s="2">
        <f>'Market Data'!E984</f>
        <v>4993</v>
      </c>
      <c r="F997" s="12">
        <f>'Market Data'!F984</f>
        <v>5017</v>
      </c>
      <c r="H997" s="58">
        <f t="shared" si="110"/>
        <v>980</v>
      </c>
      <c r="I997" s="97" t="s">
        <v>54</v>
      </c>
      <c r="J997" s="59" t="str">
        <f t="shared" si="111"/>
        <v>Long</v>
      </c>
      <c r="L997" s="74">
        <f t="shared" si="115"/>
        <v>1</v>
      </c>
      <c r="M997" s="75">
        <f t="shared" si="107"/>
        <v>0</v>
      </c>
      <c r="N997" s="76" t="str">
        <f t="shared" si="112"/>
        <v/>
      </c>
      <c r="O997" s="75"/>
      <c r="P997" s="77">
        <f t="shared" si="108"/>
        <v>1</v>
      </c>
      <c r="Q997" s="78" t="str">
        <f t="shared" si="113"/>
        <v>Stay Long</v>
      </c>
      <c r="R997" s="81">
        <f t="shared" si="109"/>
        <v>1050</v>
      </c>
      <c r="S997" s="82">
        <f t="shared" si="114"/>
        <v>-106893.45999999999</v>
      </c>
      <c r="T997" s="50"/>
    </row>
    <row r="998" spans="2:20" x14ac:dyDescent="0.25">
      <c r="B998" s="11">
        <f>'Market Data'!B985</f>
        <v>20031110</v>
      </c>
      <c r="C998" s="2">
        <f>'Market Data'!C985</f>
        <v>4995</v>
      </c>
      <c r="D998" s="2">
        <f>'Market Data'!D985</f>
        <v>5025</v>
      </c>
      <c r="E998" s="2">
        <f>'Market Data'!E985</f>
        <v>4968.5</v>
      </c>
      <c r="F998" s="12">
        <f>'Market Data'!F985</f>
        <v>4989.5</v>
      </c>
      <c r="H998" s="58">
        <f t="shared" si="110"/>
        <v>981</v>
      </c>
      <c r="I998" s="97" t="s">
        <v>54</v>
      </c>
      <c r="J998" s="59" t="str">
        <f t="shared" si="111"/>
        <v>Long</v>
      </c>
      <c r="L998" s="74">
        <f t="shared" si="115"/>
        <v>1</v>
      </c>
      <c r="M998" s="75">
        <f t="shared" si="107"/>
        <v>0</v>
      </c>
      <c r="N998" s="76" t="str">
        <f t="shared" si="112"/>
        <v/>
      </c>
      <c r="O998" s="75"/>
      <c r="P998" s="77">
        <f t="shared" si="108"/>
        <v>1</v>
      </c>
      <c r="Q998" s="78" t="str">
        <f t="shared" si="113"/>
        <v>Stay Long</v>
      </c>
      <c r="R998" s="81">
        <f t="shared" si="109"/>
        <v>-962.5</v>
      </c>
      <c r="S998" s="82">
        <f t="shared" si="114"/>
        <v>-107855.95999999999</v>
      </c>
      <c r="T998" s="50"/>
    </row>
    <row r="999" spans="2:20" x14ac:dyDescent="0.25">
      <c r="B999" s="11">
        <f>'Market Data'!B986</f>
        <v>20031111</v>
      </c>
      <c r="C999" s="2">
        <f>'Market Data'!C986</f>
        <v>4947</v>
      </c>
      <c r="D999" s="2">
        <f>'Market Data'!D986</f>
        <v>4986</v>
      </c>
      <c r="E999" s="2">
        <f>'Market Data'!E986</f>
        <v>4934.5</v>
      </c>
      <c r="F999" s="12">
        <f>'Market Data'!F986</f>
        <v>4978</v>
      </c>
      <c r="H999" s="58">
        <f t="shared" si="110"/>
        <v>982</v>
      </c>
      <c r="I999" s="97" t="s">
        <v>54</v>
      </c>
      <c r="J999" s="59" t="str">
        <f t="shared" si="111"/>
        <v>Long</v>
      </c>
      <c r="L999" s="74">
        <f t="shared" si="115"/>
        <v>1</v>
      </c>
      <c r="M999" s="75">
        <f t="shared" si="107"/>
        <v>0</v>
      </c>
      <c r="N999" s="76" t="str">
        <f t="shared" si="112"/>
        <v/>
      </c>
      <c r="O999" s="75"/>
      <c r="P999" s="77">
        <f t="shared" si="108"/>
        <v>1</v>
      </c>
      <c r="Q999" s="78" t="str">
        <f t="shared" si="113"/>
        <v>Stay Long</v>
      </c>
      <c r="R999" s="81">
        <f t="shared" si="109"/>
        <v>-402.5</v>
      </c>
      <c r="S999" s="82">
        <f t="shared" si="114"/>
        <v>-108258.45999999999</v>
      </c>
      <c r="T999" s="50"/>
    </row>
    <row r="1000" spans="2:20" x14ac:dyDescent="0.25">
      <c r="B1000" s="11">
        <f>'Market Data'!B987</f>
        <v>20031112</v>
      </c>
      <c r="C1000" s="2">
        <f>'Market Data'!C987</f>
        <v>4970</v>
      </c>
      <c r="D1000" s="2">
        <f>'Market Data'!D987</f>
        <v>5013</v>
      </c>
      <c r="E1000" s="2">
        <f>'Market Data'!E987</f>
        <v>4930</v>
      </c>
      <c r="F1000" s="12">
        <f>'Market Data'!F987</f>
        <v>5012.5</v>
      </c>
      <c r="H1000" s="58">
        <f t="shared" si="110"/>
        <v>983</v>
      </c>
      <c r="I1000" s="97" t="s">
        <v>54</v>
      </c>
      <c r="J1000" s="59" t="str">
        <f t="shared" si="111"/>
        <v>Long</v>
      </c>
      <c r="L1000" s="74">
        <f t="shared" si="115"/>
        <v>1</v>
      </c>
      <c r="M1000" s="75">
        <f t="shared" si="107"/>
        <v>0</v>
      </c>
      <c r="N1000" s="76" t="str">
        <f t="shared" si="112"/>
        <v/>
      </c>
      <c r="O1000" s="75"/>
      <c r="P1000" s="77">
        <f t="shared" si="108"/>
        <v>1</v>
      </c>
      <c r="Q1000" s="78" t="str">
        <f t="shared" si="113"/>
        <v>Stay Long</v>
      </c>
      <c r="R1000" s="81">
        <f t="shared" si="109"/>
        <v>1207.5</v>
      </c>
      <c r="S1000" s="82">
        <f t="shared" si="114"/>
        <v>-107050.95999999999</v>
      </c>
      <c r="T1000" s="50"/>
    </row>
    <row r="1001" spans="2:20" x14ac:dyDescent="0.25">
      <c r="B1001" s="11">
        <f>'Market Data'!B988</f>
        <v>20031113</v>
      </c>
      <c r="C1001" s="2">
        <f>'Market Data'!C988</f>
        <v>5037</v>
      </c>
      <c r="D1001" s="2">
        <f>'Market Data'!D988</f>
        <v>5048</v>
      </c>
      <c r="E1001" s="2">
        <f>'Market Data'!E988</f>
        <v>4971</v>
      </c>
      <c r="F1001" s="12">
        <f>'Market Data'!F988</f>
        <v>4997.5</v>
      </c>
      <c r="H1001" s="58">
        <f t="shared" si="110"/>
        <v>984</v>
      </c>
      <c r="I1001" s="97" t="s">
        <v>54</v>
      </c>
      <c r="J1001" s="59" t="str">
        <f t="shared" si="111"/>
        <v>Long</v>
      </c>
      <c r="L1001" s="74">
        <f t="shared" si="115"/>
        <v>1</v>
      </c>
      <c r="M1001" s="75">
        <f t="shared" si="107"/>
        <v>0</v>
      </c>
      <c r="N1001" s="76" t="str">
        <f t="shared" si="112"/>
        <v/>
      </c>
      <c r="O1001" s="75"/>
      <c r="P1001" s="77">
        <f t="shared" si="108"/>
        <v>1</v>
      </c>
      <c r="Q1001" s="78" t="str">
        <f t="shared" si="113"/>
        <v>Stay Long</v>
      </c>
      <c r="R1001" s="81">
        <f t="shared" si="109"/>
        <v>-525</v>
      </c>
      <c r="S1001" s="82">
        <f t="shared" si="114"/>
        <v>-107575.95999999999</v>
      </c>
      <c r="T1001" s="50"/>
    </row>
    <row r="1002" spans="2:20" x14ac:dyDescent="0.25">
      <c r="B1002" s="11">
        <f>'Market Data'!B989</f>
        <v>20031114</v>
      </c>
      <c r="C1002" s="2">
        <f>'Market Data'!C989</f>
        <v>4986</v>
      </c>
      <c r="D1002" s="2">
        <f>'Market Data'!D989</f>
        <v>5050</v>
      </c>
      <c r="E1002" s="2">
        <f>'Market Data'!E989</f>
        <v>4979</v>
      </c>
      <c r="F1002" s="12">
        <f>'Market Data'!F989</f>
        <v>5026</v>
      </c>
      <c r="H1002" s="58">
        <f t="shared" si="110"/>
        <v>985</v>
      </c>
      <c r="I1002" s="97" t="s">
        <v>54</v>
      </c>
      <c r="J1002" s="59" t="str">
        <f t="shared" si="111"/>
        <v>Long</v>
      </c>
      <c r="L1002" s="74">
        <f t="shared" si="115"/>
        <v>1</v>
      </c>
      <c r="M1002" s="75">
        <f t="shared" si="107"/>
        <v>0</v>
      </c>
      <c r="N1002" s="76" t="str">
        <f t="shared" si="112"/>
        <v/>
      </c>
      <c r="O1002" s="75"/>
      <c r="P1002" s="77">
        <f t="shared" si="108"/>
        <v>1</v>
      </c>
      <c r="Q1002" s="78" t="str">
        <f t="shared" si="113"/>
        <v>Stay Long</v>
      </c>
      <c r="R1002" s="81">
        <f t="shared" si="109"/>
        <v>997.5</v>
      </c>
      <c r="S1002" s="82">
        <f t="shared" si="114"/>
        <v>-106578.45999999999</v>
      </c>
      <c r="T1002" s="50"/>
    </row>
    <row r="1003" spans="2:20" x14ac:dyDescent="0.25">
      <c r="B1003" s="11">
        <f>'Market Data'!B990</f>
        <v>20031117</v>
      </c>
      <c r="C1003" s="2">
        <f>'Market Data'!C990</f>
        <v>4947.5</v>
      </c>
      <c r="D1003" s="2">
        <f>'Market Data'!D990</f>
        <v>4962.5</v>
      </c>
      <c r="E1003" s="2">
        <f>'Market Data'!E990</f>
        <v>4896</v>
      </c>
      <c r="F1003" s="12">
        <f>'Market Data'!F990</f>
        <v>4906.5</v>
      </c>
      <c r="H1003" s="58">
        <f t="shared" si="110"/>
        <v>986</v>
      </c>
      <c r="I1003" s="97" t="s">
        <v>54</v>
      </c>
      <c r="J1003" s="59" t="str">
        <f t="shared" si="111"/>
        <v>Long</v>
      </c>
      <c r="L1003" s="74">
        <f t="shared" si="115"/>
        <v>1</v>
      </c>
      <c r="M1003" s="75">
        <f t="shared" si="107"/>
        <v>0</v>
      </c>
      <c r="N1003" s="76" t="str">
        <f t="shared" si="112"/>
        <v/>
      </c>
      <c r="O1003" s="75"/>
      <c r="P1003" s="77">
        <f t="shared" si="108"/>
        <v>1</v>
      </c>
      <c r="Q1003" s="78" t="str">
        <f t="shared" si="113"/>
        <v>Stay Long</v>
      </c>
      <c r="R1003" s="81">
        <f t="shared" si="109"/>
        <v>-4182.5</v>
      </c>
      <c r="S1003" s="82">
        <f t="shared" si="114"/>
        <v>-110760.95999999999</v>
      </c>
      <c r="T1003" s="50"/>
    </row>
    <row r="1004" spans="2:20" x14ac:dyDescent="0.25">
      <c r="B1004" s="11">
        <f>'Market Data'!B991</f>
        <v>20031118</v>
      </c>
      <c r="C1004" s="2">
        <f>'Market Data'!C991</f>
        <v>4940</v>
      </c>
      <c r="D1004" s="2">
        <f>'Market Data'!D991</f>
        <v>4949.5</v>
      </c>
      <c r="E1004" s="2">
        <f>'Market Data'!E991</f>
        <v>4856</v>
      </c>
      <c r="F1004" s="12">
        <f>'Market Data'!F991</f>
        <v>4856</v>
      </c>
      <c r="H1004" s="58">
        <f t="shared" si="110"/>
        <v>987</v>
      </c>
      <c r="I1004" s="97" t="s">
        <v>54</v>
      </c>
      <c r="J1004" s="59" t="str">
        <f t="shared" si="111"/>
        <v>Long</v>
      </c>
      <c r="L1004" s="74">
        <f t="shared" si="115"/>
        <v>1</v>
      </c>
      <c r="M1004" s="75">
        <f t="shared" si="107"/>
        <v>0</v>
      </c>
      <c r="N1004" s="76" t="str">
        <f t="shared" si="112"/>
        <v/>
      </c>
      <c r="O1004" s="75"/>
      <c r="P1004" s="77">
        <f t="shared" si="108"/>
        <v>1</v>
      </c>
      <c r="Q1004" s="78" t="str">
        <f t="shared" si="113"/>
        <v>Stay Long</v>
      </c>
      <c r="R1004" s="81">
        <f t="shared" si="109"/>
        <v>-1767.5</v>
      </c>
      <c r="S1004" s="82">
        <f t="shared" si="114"/>
        <v>-112528.45999999999</v>
      </c>
      <c r="T1004" s="50"/>
    </row>
    <row r="1005" spans="2:20" x14ac:dyDescent="0.25">
      <c r="B1005" s="11">
        <f>'Market Data'!B992</f>
        <v>20031119</v>
      </c>
      <c r="C1005" s="2">
        <f>'Market Data'!C992</f>
        <v>4837</v>
      </c>
      <c r="D1005" s="2">
        <f>'Market Data'!D992</f>
        <v>4894</v>
      </c>
      <c r="E1005" s="2">
        <f>'Market Data'!E992</f>
        <v>4827.5</v>
      </c>
      <c r="F1005" s="12">
        <f>'Market Data'!F992</f>
        <v>4890</v>
      </c>
      <c r="H1005" s="58">
        <f t="shared" si="110"/>
        <v>988</v>
      </c>
      <c r="I1005" s="97" t="s">
        <v>54</v>
      </c>
      <c r="J1005" s="59" t="str">
        <f t="shared" si="111"/>
        <v>Long</v>
      </c>
      <c r="L1005" s="74">
        <f t="shared" si="115"/>
        <v>1</v>
      </c>
      <c r="M1005" s="75">
        <f t="shared" si="107"/>
        <v>0</v>
      </c>
      <c r="N1005" s="76" t="str">
        <f t="shared" si="112"/>
        <v/>
      </c>
      <c r="O1005" s="75"/>
      <c r="P1005" s="77">
        <f t="shared" si="108"/>
        <v>1</v>
      </c>
      <c r="Q1005" s="78" t="str">
        <f t="shared" si="113"/>
        <v>Stay Long</v>
      </c>
      <c r="R1005" s="81">
        <f t="shared" si="109"/>
        <v>1190</v>
      </c>
      <c r="S1005" s="82">
        <f t="shared" si="114"/>
        <v>-111338.45999999999</v>
      </c>
      <c r="T1005" s="50"/>
    </row>
    <row r="1006" spans="2:20" x14ac:dyDescent="0.25">
      <c r="B1006" s="11">
        <f>'Market Data'!B993</f>
        <v>20031120</v>
      </c>
      <c r="C1006" s="2">
        <f>'Market Data'!C993</f>
        <v>4903</v>
      </c>
      <c r="D1006" s="2">
        <f>'Market Data'!D993</f>
        <v>4905</v>
      </c>
      <c r="E1006" s="2">
        <f>'Market Data'!E993</f>
        <v>4796</v>
      </c>
      <c r="F1006" s="12">
        <f>'Market Data'!F993</f>
        <v>4892</v>
      </c>
      <c r="H1006" s="58">
        <f t="shared" si="110"/>
        <v>989</v>
      </c>
      <c r="I1006" s="97" t="s">
        <v>54</v>
      </c>
      <c r="J1006" s="59" t="str">
        <f t="shared" si="111"/>
        <v>Long</v>
      </c>
      <c r="L1006" s="74">
        <f t="shared" si="115"/>
        <v>1</v>
      </c>
      <c r="M1006" s="75">
        <f t="shared" si="107"/>
        <v>0</v>
      </c>
      <c r="N1006" s="76" t="str">
        <f t="shared" si="112"/>
        <v/>
      </c>
      <c r="O1006" s="75"/>
      <c r="P1006" s="77">
        <f t="shared" si="108"/>
        <v>1</v>
      </c>
      <c r="Q1006" s="78" t="str">
        <f t="shared" si="113"/>
        <v>Stay Long</v>
      </c>
      <c r="R1006" s="81">
        <f t="shared" si="109"/>
        <v>70</v>
      </c>
      <c r="S1006" s="82">
        <f t="shared" si="114"/>
        <v>-111268.45999999999</v>
      </c>
      <c r="T1006" s="50"/>
    </row>
    <row r="1007" spans="2:20" x14ac:dyDescent="0.25">
      <c r="B1007" s="11">
        <f>'Market Data'!B994</f>
        <v>20031121</v>
      </c>
      <c r="C1007" s="2">
        <f>'Market Data'!C994</f>
        <v>4865.5</v>
      </c>
      <c r="D1007" s="2">
        <f>'Market Data'!D994</f>
        <v>4892</v>
      </c>
      <c r="E1007" s="2">
        <f>'Market Data'!E994</f>
        <v>4849.5</v>
      </c>
      <c r="F1007" s="12">
        <f>'Market Data'!F994</f>
        <v>4867</v>
      </c>
      <c r="H1007" s="58">
        <f t="shared" si="110"/>
        <v>990</v>
      </c>
      <c r="I1007" s="97" t="s">
        <v>54</v>
      </c>
      <c r="J1007" s="59" t="str">
        <f t="shared" si="111"/>
        <v>Long</v>
      </c>
      <c r="L1007" s="74">
        <f t="shared" si="115"/>
        <v>1</v>
      </c>
      <c r="M1007" s="75">
        <f t="shared" si="107"/>
        <v>0</v>
      </c>
      <c r="N1007" s="76" t="str">
        <f t="shared" si="112"/>
        <v/>
      </c>
      <c r="O1007" s="75"/>
      <c r="P1007" s="77">
        <f t="shared" si="108"/>
        <v>1</v>
      </c>
      <c r="Q1007" s="78" t="str">
        <f t="shared" si="113"/>
        <v>Stay Long</v>
      </c>
      <c r="R1007" s="81">
        <f t="shared" si="109"/>
        <v>-875</v>
      </c>
      <c r="S1007" s="82">
        <f t="shared" si="114"/>
        <v>-112143.45999999999</v>
      </c>
      <c r="T1007" s="50"/>
    </row>
    <row r="1008" spans="2:20" x14ac:dyDescent="0.25">
      <c r="B1008" s="11">
        <f>'Market Data'!B995</f>
        <v>20031124</v>
      </c>
      <c r="C1008" s="2">
        <f>'Market Data'!C995</f>
        <v>4882</v>
      </c>
      <c r="D1008" s="2">
        <f>'Market Data'!D995</f>
        <v>4982.5</v>
      </c>
      <c r="E1008" s="2">
        <f>'Market Data'!E995</f>
        <v>4879.5</v>
      </c>
      <c r="F1008" s="12">
        <f>'Market Data'!F995</f>
        <v>4979.5</v>
      </c>
      <c r="H1008" s="58">
        <f t="shared" si="110"/>
        <v>991</v>
      </c>
      <c r="I1008" s="97" t="s">
        <v>54</v>
      </c>
      <c r="J1008" s="59" t="str">
        <f t="shared" si="111"/>
        <v>Long</v>
      </c>
      <c r="L1008" s="74">
        <f t="shared" si="115"/>
        <v>1</v>
      </c>
      <c r="M1008" s="75">
        <f t="shared" si="107"/>
        <v>0</v>
      </c>
      <c r="N1008" s="76" t="str">
        <f t="shared" si="112"/>
        <v/>
      </c>
      <c r="O1008" s="75"/>
      <c r="P1008" s="77">
        <f t="shared" si="108"/>
        <v>1</v>
      </c>
      <c r="Q1008" s="78" t="str">
        <f t="shared" si="113"/>
        <v>Stay Long</v>
      </c>
      <c r="R1008" s="81">
        <f t="shared" si="109"/>
        <v>3937.5</v>
      </c>
      <c r="S1008" s="82">
        <f t="shared" si="114"/>
        <v>-108205.95999999999</v>
      </c>
      <c r="T1008" s="50"/>
    </row>
    <row r="1009" spans="2:20" x14ac:dyDescent="0.25">
      <c r="B1009" s="11">
        <f>'Market Data'!B996</f>
        <v>20031125</v>
      </c>
      <c r="C1009" s="2">
        <f>'Market Data'!C996</f>
        <v>4969.5</v>
      </c>
      <c r="D1009" s="2">
        <f>'Market Data'!D996</f>
        <v>5001</v>
      </c>
      <c r="E1009" s="2">
        <f>'Market Data'!E996</f>
        <v>4958.5</v>
      </c>
      <c r="F1009" s="12">
        <f>'Market Data'!F996</f>
        <v>4971</v>
      </c>
      <c r="H1009" s="58">
        <f t="shared" si="110"/>
        <v>992</v>
      </c>
      <c r="I1009" s="97" t="s">
        <v>54</v>
      </c>
      <c r="J1009" s="59" t="str">
        <f t="shared" si="111"/>
        <v>Long</v>
      </c>
      <c r="L1009" s="74">
        <f t="shared" si="115"/>
        <v>1</v>
      </c>
      <c r="M1009" s="75">
        <f t="shared" si="107"/>
        <v>0</v>
      </c>
      <c r="N1009" s="76" t="str">
        <f t="shared" si="112"/>
        <v/>
      </c>
      <c r="O1009" s="75"/>
      <c r="P1009" s="77">
        <f t="shared" si="108"/>
        <v>1</v>
      </c>
      <c r="Q1009" s="78" t="str">
        <f t="shared" si="113"/>
        <v>Stay Long</v>
      </c>
      <c r="R1009" s="81">
        <f t="shared" si="109"/>
        <v>-297.5</v>
      </c>
      <c r="S1009" s="82">
        <f t="shared" si="114"/>
        <v>-108503.45999999999</v>
      </c>
      <c r="T1009" s="50"/>
    </row>
    <row r="1010" spans="2:20" x14ac:dyDescent="0.25">
      <c r="B1010" s="11">
        <f>'Market Data'!B997</f>
        <v>20031126</v>
      </c>
      <c r="C1010" s="2">
        <f>'Market Data'!C997</f>
        <v>4968.5</v>
      </c>
      <c r="D1010" s="2">
        <f>'Market Data'!D997</f>
        <v>5019.5</v>
      </c>
      <c r="E1010" s="2">
        <f>'Market Data'!E997</f>
        <v>4936</v>
      </c>
      <c r="F1010" s="12">
        <f>'Market Data'!F997</f>
        <v>4964</v>
      </c>
      <c r="H1010" s="58">
        <f t="shared" si="110"/>
        <v>993</v>
      </c>
      <c r="I1010" s="97" t="s">
        <v>54</v>
      </c>
      <c r="J1010" s="59" t="str">
        <f t="shared" si="111"/>
        <v>Long</v>
      </c>
      <c r="L1010" s="74">
        <f t="shared" si="115"/>
        <v>1</v>
      </c>
      <c r="M1010" s="75">
        <f t="shared" si="107"/>
        <v>0</v>
      </c>
      <c r="N1010" s="76" t="str">
        <f t="shared" si="112"/>
        <v/>
      </c>
      <c r="O1010" s="75"/>
      <c r="P1010" s="77">
        <f t="shared" si="108"/>
        <v>1</v>
      </c>
      <c r="Q1010" s="78" t="str">
        <f t="shared" si="113"/>
        <v>Stay Long</v>
      </c>
      <c r="R1010" s="81">
        <f t="shared" si="109"/>
        <v>-245</v>
      </c>
      <c r="S1010" s="82">
        <f t="shared" si="114"/>
        <v>-108748.45999999999</v>
      </c>
      <c r="T1010" s="50"/>
    </row>
    <row r="1011" spans="2:20" x14ac:dyDescent="0.25">
      <c r="B1011" s="11">
        <f>'Market Data'!B998</f>
        <v>20031127</v>
      </c>
      <c r="C1011" s="2">
        <f>'Market Data'!C998</f>
        <v>4979</v>
      </c>
      <c r="D1011" s="2">
        <f>'Market Data'!D998</f>
        <v>4987.5</v>
      </c>
      <c r="E1011" s="2">
        <f>'Market Data'!E998</f>
        <v>4959.5</v>
      </c>
      <c r="F1011" s="12">
        <f>'Market Data'!F998</f>
        <v>4982</v>
      </c>
      <c r="H1011" s="58">
        <f t="shared" si="110"/>
        <v>994</v>
      </c>
      <c r="I1011" s="97" t="s">
        <v>54</v>
      </c>
      <c r="J1011" s="59" t="str">
        <f t="shared" si="111"/>
        <v>Long</v>
      </c>
      <c r="L1011" s="74">
        <f t="shared" si="115"/>
        <v>1</v>
      </c>
      <c r="M1011" s="75">
        <f t="shared" si="107"/>
        <v>0</v>
      </c>
      <c r="N1011" s="76" t="str">
        <f t="shared" si="112"/>
        <v/>
      </c>
      <c r="O1011" s="75"/>
      <c r="P1011" s="77">
        <f t="shared" si="108"/>
        <v>1</v>
      </c>
      <c r="Q1011" s="78" t="str">
        <f t="shared" si="113"/>
        <v>Stay Long</v>
      </c>
      <c r="R1011" s="81">
        <f t="shared" si="109"/>
        <v>630</v>
      </c>
      <c r="S1011" s="82">
        <f t="shared" si="114"/>
        <v>-108118.45999999999</v>
      </c>
      <c r="T1011" s="50"/>
    </row>
    <row r="1012" spans="2:20" x14ac:dyDescent="0.25">
      <c r="B1012" s="11">
        <f>'Market Data'!B999</f>
        <v>20031128</v>
      </c>
      <c r="C1012" s="2">
        <f>'Market Data'!C999</f>
        <v>4983.5</v>
      </c>
      <c r="D1012" s="2">
        <f>'Market Data'!D999</f>
        <v>5001.5</v>
      </c>
      <c r="E1012" s="2">
        <f>'Market Data'!E999</f>
        <v>4920</v>
      </c>
      <c r="F1012" s="12">
        <f>'Market Data'!F999</f>
        <v>4973.5</v>
      </c>
      <c r="H1012" s="58">
        <f t="shared" si="110"/>
        <v>995</v>
      </c>
      <c r="I1012" s="97" t="s">
        <v>54</v>
      </c>
      <c r="J1012" s="59" t="str">
        <f t="shared" si="111"/>
        <v>Long</v>
      </c>
      <c r="L1012" s="74">
        <f t="shared" si="115"/>
        <v>1</v>
      </c>
      <c r="M1012" s="75">
        <f t="shared" si="107"/>
        <v>0</v>
      </c>
      <c r="N1012" s="76" t="str">
        <f t="shared" si="112"/>
        <v/>
      </c>
      <c r="O1012" s="75"/>
      <c r="P1012" s="77">
        <f t="shared" si="108"/>
        <v>1</v>
      </c>
      <c r="Q1012" s="78" t="str">
        <f t="shared" si="113"/>
        <v>Stay Long</v>
      </c>
      <c r="R1012" s="81">
        <f t="shared" si="109"/>
        <v>-297.5</v>
      </c>
      <c r="S1012" s="82">
        <f t="shared" si="114"/>
        <v>-108415.95999999999</v>
      </c>
      <c r="T1012" s="50"/>
    </row>
    <row r="1013" spans="2:20" x14ac:dyDescent="0.25">
      <c r="B1013" s="11">
        <f>'Market Data'!B1000</f>
        <v>20031201</v>
      </c>
      <c r="C1013" s="2">
        <f>'Market Data'!C1000</f>
        <v>5011</v>
      </c>
      <c r="D1013" s="2">
        <f>'Market Data'!D1000</f>
        <v>5064</v>
      </c>
      <c r="E1013" s="2">
        <f>'Market Data'!E1000</f>
        <v>5008.5</v>
      </c>
      <c r="F1013" s="12">
        <f>'Market Data'!F1000</f>
        <v>5057.5</v>
      </c>
      <c r="H1013" s="58">
        <f t="shared" si="110"/>
        <v>996</v>
      </c>
      <c r="I1013" s="97" t="s">
        <v>54</v>
      </c>
      <c r="J1013" s="59" t="str">
        <f t="shared" si="111"/>
        <v>Long</v>
      </c>
      <c r="L1013" s="74">
        <f t="shared" si="115"/>
        <v>1</v>
      </c>
      <c r="M1013" s="75">
        <f t="shared" si="107"/>
        <v>0</v>
      </c>
      <c r="N1013" s="76" t="str">
        <f t="shared" si="112"/>
        <v/>
      </c>
      <c r="O1013" s="75"/>
      <c r="P1013" s="77">
        <f t="shared" si="108"/>
        <v>1</v>
      </c>
      <c r="Q1013" s="78" t="str">
        <f t="shared" si="113"/>
        <v>Stay Long</v>
      </c>
      <c r="R1013" s="81">
        <f t="shared" si="109"/>
        <v>2940</v>
      </c>
      <c r="S1013" s="82">
        <f t="shared" si="114"/>
        <v>-105475.95999999999</v>
      </c>
      <c r="T1013" s="50"/>
    </row>
    <row r="1014" spans="2:20" x14ac:dyDescent="0.25">
      <c r="B1014" s="11">
        <f>'Market Data'!B1001</f>
        <v>20031202</v>
      </c>
      <c r="C1014" s="2">
        <f>'Market Data'!C1001</f>
        <v>5052</v>
      </c>
      <c r="D1014" s="2">
        <f>'Market Data'!D1001</f>
        <v>5069</v>
      </c>
      <c r="E1014" s="2">
        <f>'Market Data'!E1001</f>
        <v>5018</v>
      </c>
      <c r="F1014" s="12">
        <f>'Market Data'!F1001</f>
        <v>5055.5</v>
      </c>
      <c r="H1014" s="58">
        <f t="shared" si="110"/>
        <v>997</v>
      </c>
      <c r="I1014" s="97" t="s">
        <v>54</v>
      </c>
      <c r="J1014" s="59" t="str">
        <f t="shared" si="111"/>
        <v>Long</v>
      </c>
      <c r="L1014" s="74">
        <f t="shared" si="115"/>
        <v>1</v>
      </c>
      <c r="M1014" s="75">
        <f t="shared" si="107"/>
        <v>0</v>
      </c>
      <c r="N1014" s="76" t="str">
        <f t="shared" si="112"/>
        <v/>
      </c>
      <c r="O1014" s="75"/>
      <c r="P1014" s="77">
        <f t="shared" si="108"/>
        <v>1</v>
      </c>
      <c r="Q1014" s="78" t="str">
        <f t="shared" si="113"/>
        <v>Stay Long</v>
      </c>
      <c r="R1014" s="81">
        <f t="shared" si="109"/>
        <v>-70</v>
      </c>
      <c r="S1014" s="82">
        <f t="shared" si="114"/>
        <v>-105545.95999999999</v>
      </c>
      <c r="T1014" s="50"/>
    </row>
    <row r="1015" spans="2:20" x14ac:dyDescent="0.25">
      <c r="B1015" s="11">
        <f>'Market Data'!B1002</f>
        <v>20031203</v>
      </c>
      <c r="C1015" s="2">
        <f>'Market Data'!C1002</f>
        <v>5035</v>
      </c>
      <c r="D1015" s="2">
        <f>'Market Data'!D1002</f>
        <v>5117</v>
      </c>
      <c r="E1015" s="2">
        <f>'Market Data'!E1002</f>
        <v>5032</v>
      </c>
      <c r="F1015" s="12">
        <f>'Market Data'!F1002</f>
        <v>5115.5</v>
      </c>
      <c r="H1015" s="58">
        <f t="shared" si="110"/>
        <v>998</v>
      </c>
      <c r="I1015" s="97" t="s">
        <v>54</v>
      </c>
      <c r="J1015" s="59" t="str">
        <f t="shared" si="111"/>
        <v>Long</v>
      </c>
      <c r="L1015" s="74">
        <f t="shared" si="115"/>
        <v>1</v>
      </c>
      <c r="M1015" s="75">
        <f t="shared" si="107"/>
        <v>0</v>
      </c>
      <c r="N1015" s="76" t="str">
        <f t="shared" si="112"/>
        <v/>
      </c>
      <c r="O1015" s="75"/>
      <c r="P1015" s="77">
        <f t="shared" si="108"/>
        <v>1</v>
      </c>
      <c r="Q1015" s="78" t="str">
        <f t="shared" si="113"/>
        <v>Stay Long</v>
      </c>
      <c r="R1015" s="81">
        <f t="shared" si="109"/>
        <v>2100</v>
      </c>
      <c r="S1015" s="82">
        <f t="shared" si="114"/>
        <v>-103445.95999999999</v>
      </c>
      <c r="T1015" s="50"/>
    </row>
    <row r="1016" spans="2:20" x14ac:dyDescent="0.25">
      <c r="B1016" s="11">
        <f>'Market Data'!B1003</f>
        <v>20031204</v>
      </c>
      <c r="C1016" s="2">
        <f>'Market Data'!C1003</f>
        <v>5101</v>
      </c>
      <c r="D1016" s="2">
        <f>'Market Data'!D1003</f>
        <v>5125.5</v>
      </c>
      <c r="E1016" s="2">
        <f>'Market Data'!E1003</f>
        <v>5076.5</v>
      </c>
      <c r="F1016" s="12">
        <f>'Market Data'!F1003</f>
        <v>5083.5</v>
      </c>
      <c r="H1016" s="58">
        <f t="shared" si="110"/>
        <v>999</v>
      </c>
      <c r="I1016" s="97" t="s">
        <v>54</v>
      </c>
      <c r="J1016" s="59" t="str">
        <f t="shared" si="111"/>
        <v>Long</v>
      </c>
      <c r="L1016" s="74">
        <f t="shared" si="115"/>
        <v>1</v>
      </c>
      <c r="M1016" s="75">
        <f t="shared" si="107"/>
        <v>0</v>
      </c>
      <c r="N1016" s="76" t="str">
        <f t="shared" si="112"/>
        <v/>
      </c>
      <c r="O1016" s="75"/>
      <c r="P1016" s="77">
        <f t="shared" si="108"/>
        <v>1</v>
      </c>
      <c r="Q1016" s="78" t="str">
        <f t="shared" si="113"/>
        <v>Stay Long</v>
      </c>
      <c r="R1016" s="81">
        <f t="shared" si="109"/>
        <v>-1120</v>
      </c>
      <c r="S1016" s="82">
        <f t="shared" si="114"/>
        <v>-104565.95999999999</v>
      </c>
      <c r="T1016" s="50"/>
    </row>
    <row r="1017" spans="2:20" x14ac:dyDescent="0.25">
      <c r="B1017" s="11">
        <f>'Market Data'!B1004</f>
        <v>20031205</v>
      </c>
      <c r="C1017" s="2">
        <f>'Market Data'!C1004</f>
        <v>5083.5</v>
      </c>
      <c r="D1017" s="2">
        <f>'Market Data'!D1004</f>
        <v>5104.5</v>
      </c>
      <c r="E1017" s="2">
        <f>'Market Data'!E1004</f>
        <v>5041.5</v>
      </c>
      <c r="F1017" s="12">
        <f>'Market Data'!F1004</f>
        <v>5054.5</v>
      </c>
      <c r="H1017" s="58">
        <f t="shared" si="110"/>
        <v>1000</v>
      </c>
      <c r="I1017" s="97" t="s">
        <v>54</v>
      </c>
      <c r="J1017" s="59" t="str">
        <f t="shared" si="111"/>
        <v>Long</v>
      </c>
      <c r="L1017" s="74">
        <f t="shared" si="115"/>
        <v>1</v>
      </c>
      <c r="M1017" s="75">
        <f t="shared" si="107"/>
        <v>0</v>
      </c>
      <c r="N1017" s="76" t="str">
        <f t="shared" si="112"/>
        <v/>
      </c>
      <c r="O1017" s="75"/>
      <c r="P1017" s="77">
        <f t="shared" si="108"/>
        <v>1</v>
      </c>
      <c r="Q1017" s="78" t="str">
        <f t="shared" si="113"/>
        <v>Stay Long</v>
      </c>
      <c r="R1017" s="81">
        <f t="shared" si="109"/>
        <v>-1015</v>
      </c>
      <c r="S1017" s="82">
        <f t="shared" si="114"/>
        <v>-105580.95999999999</v>
      </c>
      <c r="T1017" s="50"/>
    </row>
    <row r="1018" spans="2:20" x14ac:dyDescent="0.25">
      <c r="B1018" s="11">
        <f>'Market Data'!B1005</f>
        <v>20031208</v>
      </c>
      <c r="C1018" s="2">
        <f>'Market Data'!C1005</f>
        <v>5034</v>
      </c>
      <c r="D1018" s="2">
        <f>'Market Data'!D1005</f>
        <v>5056</v>
      </c>
      <c r="E1018" s="2">
        <f>'Market Data'!E1005</f>
        <v>5007</v>
      </c>
      <c r="F1018" s="12">
        <f>'Market Data'!F1005</f>
        <v>5056</v>
      </c>
      <c r="H1018" s="58">
        <f t="shared" si="110"/>
        <v>1001</v>
      </c>
      <c r="I1018" s="97" t="s">
        <v>54</v>
      </c>
      <c r="J1018" s="59" t="str">
        <f t="shared" si="111"/>
        <v>Long</v>
      </c>
      <c r="L1018" s="74">
        <f t="shared" si="115"/>
        <v>1</v>
      </c>
      <c r="M1018" s="75">
        <f t="shared" si="107"/>
        <v>0</v>
      </c>
      <c r="N1018" s="76" t="str">
        <f t="shared" si="112"/>
        <v/>
      </c>
      <c r="O1018" s="75"/>
      <c r="P1018" s="77">
        <f t="shared" si="108"/>
        <v>1</v>
      </c>
      <c r="Q1018" s="78" t="str">
        <f t="shared" si="113"/>
        <v>Stay Long</v>
      </c>
      <c r="R1018" s="81">
        <f t="shared" si="109"/>
        <v>52.5</v>
      </c>
      <c r="S1018" s="82">
        <f t="shared" si="114"/>
        <v>-105528.45999999999</v>
      </c>
      <c r="T1018" s="50"/>
    </row>
    <row r="1019" spans="2:20" x14ac:dyDescent="0.25">
      <c r="B1019" s="11">
        <f>'Market Data'!B1006</f>
        <v>20031209</v>
      </c>
      <c r="C1019" s="2">
        <f>'Market Data'!C1006</f>
        <v>5084.5</v>
      </c>
      <c r="D1019" s="2">
        <f>'Market Data'!D1006</f>
        <v>5110.5</v>
      </c>
      <c r="E1019" s="2">
        <f>'Market Data'!E1006</f>
        <v>5067</v>
      </c>
      <c r="F1019" s="12">
        <f>'Market Data'!F1006</f>
        <v>5084.5</v>
      </c>
      <c r="H1019" s="58">
        <f t="shared" si="110"/>
        <v>1002</v>
      </c>
      <c r="I1019" s="97" t="s">
        <v>54</v>
      </c>
      <c r="J1019" s="59" t="str">
        <f t="shared" si="111"/>
        <v>Long</v>
      </c>
      <c r="L1019" s="74">
        <f t="shared" si="115"/>
        <v>1</v>
      </c>
      <c r="M1019" s="75">
        <f t="shared" si="107"/>
        <v>0</v>
      </c>
      <c r="N1019" s="76" t="str">
        <f t="shared" si="112"/>
        <v/>
      </c>
      <c r="O1019" s="75"/>
      <c r="P1019" s="77">
        <f t="shared" si="108"/>
        <v>1</v>
      </c>
      <c r="Q1019" s="78" t="str">
        <f t="shared" si="113"/>
        <v>Stay Long</v>
      </c>
      <c r="R1019" s="81">
        <f t="shared" si="109"/>
        <v>997.5</v>
      </c>
      <c r="S1019" s="82">
        <f t="shared" si="114"/>
        <v>-104530.95999999999</v>
      </c>
      <c r="T1019" s="50"/>
    </row>
    <row r="1020" spans="2:20" x14ac:dyDescent="0.25">
      <c r="B1020" s="11">
        <f>'Market Data'!B1007</f>
        <v>20031210</v>
      </c>
      <c r="C1020" s="2">
        <f>'Market Data'!C1007</f>
        <v>5054</v>
      </c>
      <c r="D1020" s="2">
        <f>'Market Data'!D1007</f>
        <v>5078</v>
      </c>
      <c r="E1020" s="2">
        <f>'Market Data'!E1007</f>
        <v>5025</v>
      </c>
      <c r="F1020" s="12">
        <f>'Market Data'!F1007</f>
        <v>5057</v>
      </c>
      <c r="H1020" s="58">
        <f t="shared" si="110"/>
        <v>1003</v>
      </c>
      <c r="I1020" s="97" t="s">
        <v>54</v>
      </c>
      <c r="J1020" s="59" t="str">
        <f t="shared" si="111"/>
        <v>Long</v>
      </c>
      <c r="L1020" s="74">
        <f t="shared" si="115"/>
        <v>1</v>
      </c>
      <c r="M1020" s="75">
        <f t="shared" si="107"/>
        <v>0</v>
      </c>
      <c r="N1020" s="76" t="str">
        <f t="shared" si="112"/>
        <v/>
      </c>
      <c r="O1020" s="75"/>
      <c r="P1020" s="77">
        <f t="shared" si="108"/>
        <v>1</v>
      </c>
      <c r="Q1020" s="78" t="str">
        <f t="shared" si="113"/>
        <v>Stay Long</v>
      </c>
      <c r="R1020" s="81">
        <f t="shared" si="109"/>
        <v>-962.5</v>
      </c>
      <c r="S1020" s="82">
        <f t="shared" si="114"/>
        <v>-105493.45999999999</v>
      </c>
      <c r="T1020" s="50"/>
    </row>
    <row r="1021" spans="2:20" x14ac:dyDescent="0.25">
      <c r="B1021" s="11">
        <f>'Market Data'!B1008</f>
        <v>20031211</v>
      </c>
      <c r="C1021" s="2">
        <f>'Market Data'!C1008</f>
        <v>5066.5</v>
      </c>
      <c r="D1021" s="2">
        <f>'Market Data'!D1008</f>
        <v>5093.5</v>
      </c>
      <c r="E1021" s="2">
        <f>'Market Data'!E1008</f>
        <v>5054</v>
      </c>
      <c r="F1021" s="12">
        <f>'Market Data'!F1008</f>
        <v>5083</v>
      </c>
      <c r="H1021" s="58">
        <f t="shared" si="110"/>
        <v>1004</v>
      </c>
      <c r="I1021" s="97" t="s">
        <v>54</v>
      </c>
      <c r="J1021" s="59" t="str">
        <f t="shared" si="111"/>
        <v>Long</v>
      </c>
      <c r="L1021" s="74">
        <f t="shared" si="115"/>
        <v>1</v>
      </c>
      <c r="M1021" s="75">
        <f t="shared" si="107"/>
        <v>0</v>
      </c>
      <c r="N1021" s="76" t="str">
        <f t="shared" si="112"/>
        <v/>
      </c>
      <c r="O1021" s="75"/>
      <c r="P1021" s="77">
        <f t="shared" si="108"/>
        <v>1</v>
      </c>
      <c r="Q1021" s="78" t="str">
        <f t="shared" si="113"/>
        <v>Stay Long</v>
      </c>
      <c r="R1021" s="81">
        <f t="shared" si="109"/>
        <v>910</v>
      </c>
      <c r="S1021" s="82">
        <f t="shared" si="114"/>
        <v>-104583.45999999999</v>
      </c>
      <c r="T1021" s="50"/>
    </row>
    <row r="1022" spans="2:20" x14ac:dyDescent="0.25">
      <c r="B1022" s="11">
        <f>'Market Data'!B1009</f>
        <v>20031212</v>
      </c>
      <c r="C1022" s="2">
        <f>'Market Data'!C1009</f>
        <v>5116</v>
      </c>
      <c r="D1022" s="2">
        <f>'Market Data'!D1009</f>
        <v>5133</v>
      </c>
      <c r="E1022" s="2">
        <f>'Market Data'!E1009</f>
        <v>5057.5</v>
      </c>
      <c r="F1022" s="12">
        <f>'Market Data'!F1009</f>
        <v>5080.5</v>
      </c>
      <c r="H1022" s="58">
        <f t="shared" si="110"/>
        <v>1005</v>
      </c>
      <c r="I1022" s="97" t="s">
        <v>54</v>
      </c>
      <c r="J1022" s="59" t="str">
        <f t="shared" si="111"/>
        <v>Long</v>
      </c>
      <c r="L1022" s="74">
        <f t="shared" si="115"/>
        <v>1</v>
      </c>
      <c r="M1022" s="75">
        <f t="shared" si="107"/>
        <v>0</v>
      </c>
      <c r="N1022" s="76" t="str">
        <f t="shared" si="112"/>
        <v/>
      </c>
      <c r="O1022" s="75"/>
      <c r="P1022" s="77">
        <f t="shared" si="108"/>
        <v>1</v>
      </c>
      <c r="Q1022" s="78" t="str">
        <f t="shared" si="113"/>
        <v>Stay Long</v>
      </c>
      <c r="R1022" s="81">
        <f t="shared" si="109"/>
        <v>-87.5</v>
      </c>
      <c r="S1022" s="82">
        <f t="shared" si="114"/>
        <v>-104670.95999999999</v>
      </c>
      <c r="T1022" s="50"/>
    </row>
    <row r="1023" spans="2:20" x14ac:dyDescent="0.25">
      <c r="B1023" s="11">
        <f>'Market Data'!B1010</f>
        <v>20031215</v>
      </c>
      <c r="C1023" s="2">
        <f>'Market Data'!C1010</f>
        <v>5160</v>
      </c>
      <c r="D1023" s="2">
        <f>'Market Data'!D1010</f>
        <v>5161</v>
      </c>
      <c r="E1023" s="2">
        <f>'Market Data'!E1010</f>
        <v>5086</v>
      </c>
      <c r="F1023" s="12">
        <f>'Market Data'!F1010</f>
        <v>5088.5</v>
      </c>
      <c r="H1023" s="58">
        <f t="shared" si="110"/>
        <v>1006</v>
      </c>
      <c r="I1023" s="97" t="s">
        <v>54</v>
      </c>
      <c r="J1023" s="59" t="str">
        <f t="shared" si="111"/>
        <v>Long</v>
      </c>
      <c r="L1023" s="74">
        <f t="shared" si="115"/>
        <v>1</v>
      </c>
      <c r="M1023" s="75">
        <f t="shared" si="107"/>
        <v>0</v>
      </c>
      <c r="N1023" s="76" t="str">
        <f t="shared" si="112"/>
        <v/>
      </c>
      <c r="O1023" s="75"/>
      <c r="P1023" s="77">
        <f t="shared" si="108"/>
        <v>1</v>
      </c>
      <c r="Q1023" s="78" t="str">
        <f t="shared" si="113"/>
        <v>Stay Long</v>
      </c>
      <c r="R1023" s="81">
        <f t="shared" si="109"/>
        <v>280</v>
      </c>
      <c r="S1023" s="82">
        <f t="shared" si="114"/>
        <v>-104390.95999999999</v>
      </c>
      <c r="T1023" s="50"/>
    </row>
    <row r="1024" spans="2:20" x14ac:dyDescent="0.25">
      <c r="B1024" s="11">
        <f>'Market Data'!B1011</f>
        <v>20031216</v>
      </c>
      <c r="C1024" s="2">
        <f>'Market Data'!C1011</f>
        <v>5075</v>
      </c>
      <c r="D1024" s="2">
        <f>'Market Data'!D1011</f>
        <v>5114.5</v>
      </c>
      <c r="E1024" s="2">
        <f>'Market Data'!E1011</f>
        <v>5062</v>
      </c>
      <c r="F1024" s="12">
        <f>'Market Data'!F1011</f>
        <v>5102</v>
      </c>
      <c r="H1024" s="58">
        <f t="shared" si="110"/>
        <v>1007</v>
      </c>
      <c r="I1024" s="97" t="s">
        <v>54</v>
      </c>
      <c r="J1024" s="59" t="str">
        <f t="shared" si="111"/>
        <v>Long</v>
      </c>
      <c r="L1024" s="74">
        <f t="shared" si="115"/>
        <v>1</v>
      </c>
      <c r="M1024" s="75">
        <f t="shared" si="107"/>
        <v>0</v>
      </c>
      <c r="N1024" s="76" t="str">
        <f t="shared" si="112"/>
        <v/>
      </c>
      <c r="O1024" s="75"/>
      <c r="P1024" s="77">
        <f t="shared" si="108"/>
        <v>1</v>
      </c>
      <c r="Q1024" s="78" t="str">
        <f t="shared" si="113"/>
        <v>Stay Long</v>
      </c>
      <c r="R1024" s="81">
        <f t="shared" si="109"/>
        <v>472.5</v>
      </c>
      <c r="S1024" s="82">
        <f t="shared" si="114"/>
        <v>-103918.45999999999</v>
      </c>
      <c r="T1024" s="50"/>
    </row>
    <row r="1025" spans="2:20" x14ac:dyDescent="0.25">
      <c r="B1025" s="11">
        <f>'Market Data'!B1012</f>
        <v>20031217</v>
      </c>
      <c r="C1025" s="2">
        <f>'Market Data'!C1012</f>
        <v>5104.5</v>
      </c>
      <c r="D1025" s="2">
        <f>'Market Data'!D1012</f>
        <v>5108.5</v>
      </c>
      <c r="E1025" s="2">
        <f>'Market Data'!E1012</f>
        <v>5029.5</v>
      </c>
      <c r="F1025" s="12">
        <f>'Market Data'!F1012</f>
        <v>5037</v>
      </c>
      <c r="H1025" s="58">
        <f t="shared" si="110"/>
        <v>1008</v>
      </c>
      <c r="I1025" s="97" t="s">
        <v>54</v>
      </c>
      <c r="J1025" s="59" t="str">
        <f t="shared" si="111"/>
        <v>Long</v>
      </c>
      <c r="L1025" s="74">
        <f t="shared" si="115"/>
        <v>1</v>
      </c>
      <c r="M1025" s="75">
        <f t="shared" si="107"/>
        <v>0</v>
      </c>
      <c r="N1025" s="76" t="str">
        <f t="shared" si="112"/>
        <v/>
      </c>
      <c r="O1025" s="75"/>
      <c r="P1025" s="77">
        <f t="shared" si="108"/>
        <v>1</v>
      </c>
      <c r="Q1025" s="78" t="str">
        <f t="shared" si="113"/>
        <v>Stay Long</v>
      </c>
      <c r="R1025" s="81">
        <f t="shared" si="109"/>
        <v>-2275</v>
      </c>
      <c r="S1025" s="82">
        <f t="shared" si="114"/>
        <v>-106193.45999999999</v>
      </c>
      <c r="T1025" s="50"/>
    </row>
    <row r="1026" spans="2:20" x14ac:dyDescent="0.25">
      <c r="B1026" s="11">
        <f>'Market Data'!B1013</f>
        <v>20031218</v>
      </c>
      <c r="C1026" s="2">
        <f>'Market Data'!C1013</f>
        <v>5060.5</v>
      </c>
      <c r="D1026" s="2">
        <f>'Market Data'!D1013</f>
        <v>5110</v>
      </c>
      <c r="E1026" s="2">
        <f>'Market Data'!E1013</f>
        <v>5048.5</v>
      </c>
      <c r="F1026" s="12">
        <f>'Market Data'!F1013</f>
        <v>5107.5</v>
      </c>
      <c r="H1026" s="58">
        <f t="shared" si="110"/>
        <v>1009</v>
      </c>
      <c r="I1026" s="97" t="s">
        <v>54</v>
      </c>
      <c r="J1026" s="59" t="str">
        <f t="shared" si="111"/>
        <v>Long</v>
      </c>
      <c r="L1026" s="74">
        <f t="shared" si="115"/>
        <v>1</v>
      </c>
      <c r="M1026" s="75">
        <f t="shared" si="107"/>
        <v>0</v>
      </c>
      <c r="N1026" s="76" t="str">
        <f t="shared" si="112"/>
        <v/>
      </c>
      <c r="O1026" s="75"/>
      <c r="P1026" s="77">
        <f t="shared" si="108"/>
        <v>1</v>
      </c>
      <c r="Q1026" s="78" t="str">
        <f t="shared" si="113"/>
        <v>Stay Long</v>
      </c>
      <c r="R1026" s="81">
        <f t="shared" si="109"/>
        <v>2467.5</v>
      </c>
      <c r="S1026" s="82">
        <f t="shared" si="114"/>
        <v>-103725.95999999999</v>
      </c>
      <c r="T1026" s="50"/>
    </row>
    <row r="1027" spans="2:20" x14ac:dyDescent="0.25">
      <c r="B1027" s="11">
        <f>'Market Data'!B1014</f>
        <v>20031219</v>
      </c>
      <c r="C1027" s="2">
        <f>'Market Data'!C1014</f>
        <v>5118</v>
      </c>
      <c r="D1027" s="2">
        <f>'Market Data'!D1014</f>
        <v>5133</v>
      </c>
      <c r="E1027" s="2">
        <f>'Market Data'!E1014</f>
        <v>5096.5</v>
      </c>
      <c r="F1027" s="12">
        <f>'Market Data'!F1014</f>
        <v>5105.5</v>
      </c>
      <c r="H1027" s="58">
        <f t="shared" si="110"/>
        <v>1010</v>
      </c>
      <c r="I1027" s="97" t="s">
        <v>54</v>
      </c>
      <c r="J1027" s="59" t="str">
        <f t="shared" si="111"/>
        <v>Long</v>
      </c>
      <c r="L1027" s="74">
        <f t="shared" si="115"/>
        <v>1</v>
      </c>
      <c r="M1027" s="75">
        <f t="shared" si="107"/>
        <v>0</v>
      </c>
      <c r="N1027" s="76" t="str">
        <f t="shared" si="112"/>
        <v/>
      </c>
      <c r="O1027" s="75"/>
      <c r="P1027" s="77">
        <f t="shared" si="108"/>
        <v>1</v>
      </c>
      <c r="Q1027" s="78" t="str">
        <f t="shared" si="113"/>
        <v>Stay Long</v>
      </c>
      <c r="R1027" s="81">
        <f t="shared" si="109"/>
        <v>-70</v>
      </c>
      <c r="S1027" s="82">
        <f t="shared" si="114"/>
        <v>-103795.95999999999</v>
      </c>
      <c r="T1027" s="50"/>
    </row>
    <row r="1028" spans="2:20" x14ac:dyDescent="0.25">
      <c r="B1028" s="11">
        <f>'Market Data'!B1015</f>
        <v>20031222</v>
      </c>
      <c r="C1028" s="2">
        <f>'Market Data'!C1015</f>
        <v>5092.5</v>
      </c>
      <c r="D1028" s="2">
        <f>'Market Data'!D1015</f>
        <v>5136</v>
      </c>
      <c r="E1028" s="2">
        <f>'Market Data'!E1015</f>
        <v>5092.5</v>
      </c>
      <c r="F1028" s="12">
        <f>'Market Data'!F1015</f>
        <v>5119</v>
      </c>
      <c r="H1028" s="58">
        <f t="shared" si="110"/>
        <v>1011</v>
      </c>
      <c r="I1028" s="97" t="s">
        <v>54</v>
      </c>
      <c r="J1028" s="59" t="str">
        <f t="shared" si="111"/>
        <v>Long</v>
      </c>
      <c r="L1028" s="74">
        <f t="shared" si="115"/>
        <v>1</v>
      </c>
      <c r="M1028" s="75">
        <f t="shared" si="107"/>
        <v>0</v>
      </c>
      <c r="N1028" s="76" t="str">
        <f t="shared" si="112"/>
        <v/>
      </c>
      <c r="O1028" s="75"/>
      <c r="P1028" s="77">
        <f t="shared" si="108"/>
        <v>1</v>
      </c>
      <c r="Q1028" s="78" t="str">
        <f t="shared" si="113"/>
        <v>Stay Long</v>
      </c>
      <c r="R1028" s="81">
        <f t="shared" si="109"/>
        <v>472.5</v>
      </c>
      <c r="S1028" s="82">
        <f t="shared" si="114"/>
        <v>-103323.45999999999</v>
      </c>
      <c r="T1028" s="50"/>
    </row>
    <row r="1029" spans="2:20" x14ac:dyDescent="0.25">
      <c r="B1029" s="11">
        <f>'Market Data'!B1016</f>
        <v>20031223</v>
      </c>
      <c r="C1029" s="2">
        <f>'Market Data'!C1016</f>
        <v>5135</v>
      </c>
      <c r="D1029" s="2">
        <f>'Market Data'!D1016</f>
        <v>5141</v>
      </c>
      <c r="E1029" s="2">
        <f>'Market Data'!E1016</f>
        <v>5116</v>
      </c>
      <c r="F1029" s="12">
        <f>'Market Data'!F1016</f>
        <v>5128.5</v>
      </c>
      <c r="H1029" s="58">
        <f t="shared" si="110"/>
        <v>1012</v>
      </c>
      <c r="I1029" s="97" t="s">
        <v>54</v>
      </c>
      <c r="J1029" s="59" t="str">
        <f t="shared" si="111"/>
        <v>Long</v>
      </c>
      <c r="L1029" s="74">
        <f t="shared" si="115"/>
        <v>1</v>
      </c>
      <c r="M1029" s="75">
        <f t="shared" si="107"/>
        <v>0</v>
      </c>
      <c r="N1029" s="76" t="str">
        <f t="shared" si="112"/>
        <v/>
      </c>
      <c r="O1029" s="75"/>
      <c r="P1029" s="77">
        <f t="shared" si="108"/>
        <v>1</v>
      </c>
      <c r="Q1029" s="78" t="str">
        <f t="shared" si="113"/>
        <v>Stay Long</v>
      </c>
      <c r="R1029" s="81">
        <f t="shared" si="109"/>
        <v>332.5</v>
      </c>
      <c r="S1029" s="82">
        <f t="shared" si="114"/>
        <v>-102990.95999999999</v>
      </c>
      <c r="T1029" s="50"/>
    </row>
    <row r="1030" spans="2:20" x14ac:dyDescent="0.25">
      <c r="B1030" s="11">
        <f>'Market Data'!B1017</f>
        <v>20031229</v>
      </c>
      <c r="C1030" s="2">
        <f>'Market Data'!C1017</f>
        <v>5155.5</v>
      </c>
      <c r="D1030" s="2">
        <f>'Market Data'!D1017</f>
        <v>5195</v>
      </c>
      <c r="E1030" s="2">
        <f>'Market Data'!E1017</f>
        <v>5142</v>
      </c>
      <c r="F1030" s="12">
        <f>'Market Data'!F1017</f>
        <v>5191</v>
      </c>
      <c r="H1030" s="58">
        <f t="shared" si="110"/>
        <v>1013</v>
      </c>
      <c r="I1030" s="97" t="s">
        <v>54</v>
      </c>
      <c r="J1030" s="59" t="str">
        <f t="shared" si="111"/>
        <v>Long</v>
      </c>
      <c r="L1030" s="74">
        <f t="shared" si="115"/>
        <v>1</v>
      </c>
      <c r="M1030" s="75">
        <f t="shared" si="107"/>
        <v>0</v>
      </c>
      <c r="N1030" s="76" t="str">
        <f t="shared" si="112"/>
        <v/>
      </c>
      <c r="O1030" s="75"/>
      <c r="P1030" s="77">
        <f t="shared" si="108"/>
        <v>1</v>
      </c>
      <c r="Q1030" s="78" t="str">
        <f t="shared" si="113"/>
        <v>Stay Long</v>
      </c>
      <c r="R1030" s="81">
        <f t="shared" si="109"/>
        <v>2187.5</v>
      </c>
      <c r="S1030" s="82">
        <f t="shared" si="114"/>
        <v>-100803.45999999999</v>
      </c>
      <c r="T1030" s="50"/>
    </row>
    <row r="1031" spans="2:20" x14ac:dyDescent="0.25">
      <c r="B1031" s="11">
        <f>'Market Data'!B1018</f>
        <v>20031230</v>
      </c>
      <c r="C1031" s="2">
        <f>'Market Data'!C1018</f>
        <v>5211</v>
      </c>
      <c r="D1031" s="2">
        <f>'Market Data'!D1018</f>
        <v>5221.5</v>
      </c>
      <c r="E1031" s="2">
        <f>'Market Data'!E1018</f>
        <v>5192.5</v>
      </c>
      <c r="F1031" s="12">
        <f>'Market Data'!F1018</f>
        <v>5200.5</v>
      </c>
      <c r="H1031" s="58">
        <f t="shared" si="110"/>
        <v>1014</v>
      </c>
      <c r="I1031" s="97" t="s">
        <v>54</v>
      </c>
      <c r="J1031" s="59" t="str">
        <f t="shared" si="111"/>
        <v>Long</v>
      </c>
      <c r="L1031" s="74">
        <f t="shared" si="115"/>
        <v>1</v>
      </c>
      <c r="M1031" s="75">
        <f t="shared" si="107"/>
        <v>0</v>
      </c>
      <c r="N1031" s="76" t="str">
        <f t="shared" si="112"/>
        <v/>
      </c>
      <c r="O1031" s="75"/>
      <c r="P1031" s="77">
        <f t="shared" si="108"/>
        <v>1</v>
      </c>
      <c r="Q1031" s="78" t="str">
        <f t="shared" si="113"/>
        <v>Stay Long</v>
      </c>
      <c r="R1031" s="81">
        <f t="shared" si="109"/>
        <v>332.5</v>
      </c>
      <c r="S1031" s="82">
        <f t="shared" si="114"/>
        <v>-100470.95999999999</v>
      </c>
      <c r="T1031" s="50"/>
    </row>
    <row r="1032" spans="2:20" x14ac:dyDescent="0.25">
      <c r="B1032" s="11">
        <f>'Market Data'!B1019</f>
        <v>20040102</v>
      </c>
      <c r="C1032" s="2">
        <f>'Market Data'!C1019</f>
        <v>5215.5</v>
      </c>
      <c r="D1032" s="2">
        <f>'Market Data'!D1019</f>
        <v>5253.5</v>
      </c>
      <c r="E1032" s="2">
        <f>'Market Data'!E1019</f>
        <v>5204.5</v>
      </c>
      <c r="F1032" s="12">
        <f>'Market Data'!F1019</f>
        <v>5250</v>
      </c>
      <c r="H1032" s="58">
        <f t="shared" si="110"/>
        <v>1015</v>
      </c>
      <c r="I1032" s="97" t="s">
        <v>54</v>
      </c>
      <c r="J1032" s="59" t="str">
        <f t="shared" si="111"/>
        <v>Long</v>
      </c>
      <c r="L1032" s="74">
        <f t="shared" si="115"/>
        <v>1</v>
      </c>
      <c r="M1032" s="75">
        <f t="shared" si="107"/>
        <v>0</v>
      </c>
      <c r="N1032" s="76" t="str">
        <f t="shared" si="112"/>
        <v/>
      </c>
      <c r="O1032" s="75"/>
      <c r="P1032" s="77">
        <f t="shared" si="108"/>
        <v>1</v>
      </c>
      <c r="Q1032" s="78" t="str">
        <f t="shared" si="113"/>
        <v>Stay Long</v>
      </c>
      <c r="R1032" s="81">
        <f t="shared" si="109"/>
        <v>1732.5</v>
      </c>
      <c r="S1032" s="82">
        <f t="shared" si="114"/>
        <v>-98738.459999999992</v>
      </c>
      <c r="T1032" s="50"/>
    </row>
    <row r="1033" spans="2:20" x14ac:dyDescent="0.25">
      <c r="B1033" s="11">
        <f>'Market Data'!B1020</f>
        <v>20040105</v>
      </c>
      <c r="C1033" s="2">
        <f>'Market Data'!C1020</f>
        <v>5245.5</v>
      </c>
      <c r="D1033" s="2">
        <f>'Market Data'!D1020</f>
        <v>5272.5</v>
      </c>
      <c r="E1033" s="2">
        <f>'Market Data'!E1020</f>
        <v>5223</v>
      </c>
      <c r="F1033" s="12">
        <f>'Market Data'!F1020</f>
        <v>5269.5</v>
      </c>
      <c r="H1033" s="58">
        <f t="shared" si="110"/>
        <v>1016</v>
      </c>
      <c r="I1033" s="97" t="s">
        <v>54</v>
      </c>
      <c r="J1033" s="59" t="str">
        <f t="shared" si="111"/>
        <v>Long</v>
      </c>
      <c r="L1033" s="74">
        <f t="shared" si="115"/>
        <v>1</v>
      </c>
      <c r="M1033" s="75">
        <f t="shared" si="107"/>
        <v>0</v>
      </c>
      <c r="N1033" s="76" t="str">
        <f t="shared" si="112"/>
        <v/>
      </c>
      <c r="O1033" s="75"/>
      <c r="P1033" s="77">
        <f t="shared" si="108"/>
        <v>1</v>
      </c>
      <c r="Q1033" s="78" t="str">
        <f t="shared" si="113"/>
        <v>Stay Long</v>
      </c>
      <c r="R1033" s="81">
        <f t="shared" si="109"/>
        <v>682.5</v>
      </c>
      <c r="S1033" s="82">
        <f t="shared" si="114"/>
        <v>-98055.959999999992</v>
      </c>
      <c r="T1033" s="50"/>
    </row>
    <row r="1034" spans="2:20" x14ac:dyDescent="0.25">
      <c r="B1034" s="11">
        <f>'Market Data'!B1021</f>
        <v>20040106</v>
      </c>
      <c r="C1034" s="2">
        <f>'Market Data'!C1021</f>
        <v>5268.5</v>
      </c>
      <c r="D1034" s="2">
        <f>'Market Data'!D1021</f>
        <v>5276</v>
      </c>
      <c r="E1034" s="2">
        <f>'Market Data'!E1021</f>
        <v>5225</v>
      </c>
      <c r="F1034" s="12">
        <f>'Market Data'!F1021</f>
        <v>5265</v>
      </c>
      <c r="H1034" s="58">
        <f t="shared" si="110"/>
        <v>1017</v>
      </c>
      <c r="I1034" s="97" t="s">
        <v>54</v>
      </c>
      <c r="J1034" s="59" t="str">
        <f t="shared" si="111"/>
        <v>Long</v>
      </c>
      <c r="L1034" s="74">
        <f t="shared" si="115"/>
        <v>1</v>
      </c>
      <c r="M1034" s="75">
        <f t="shared" si="107"/>
        <v>0</v>
      </c>
      <c r="N1034" s="76" t="str">
        <f t="shared" si="112"/>
        <v/>
      </c>
      <c r="O1034" s="75"/>
      <c r="P1034" s="77">
        <f t="shared" si="108"/>
        <v>1</v>
      </c>
      <c r="Q1034" s="78" t="str">
        <f t="shared" si="113"/>
        <v>Stay Long</v>
      </c>
      <c r="R1034" s="81">
        <f t="shared" si="109"/>
        <v>-157.5</v>
      </c>
      <c r="S1034" s="82">
        <f t="shared" si="114"/>
        <v>-98213.459999999992</v>
      </c>
      <c r="T1034" s="50"/>
    </row>
    <row r="1035" spans="2:20" x14ac:dyDescent="0.25">
      <c r="B1035" s="11">
        <f>'Market Data'!B1022</f>
        <v>20040107</v>
      </c>
      <c r="C1035" s="2">
        <f>'Market Data'!C1022</f>
        <v>5275.5</v>
      </c>
      <c r="D1035" s="2">
        <f>'Market Data'!D1022</f>
        <v>5275.5</v>
      </c>
      <c r="E1035" s="2">
        <f>'Market Data'!E1022</f>
        <v>5212</v>
      </c>
      <c r="F1035" s="12">
        <f>'Market Data'!F1022</f>
        <v>5250</v>
      </c>
      <c r="H1035" s="58">
        <f t="shared" si="110"/>
        <v>1018</v>
      </c>
      <c r="I1035" s="97" t="s">
        <v>54</v>
      </c>
      <c r="J1035" s="59" t="str">
        <f t="shared" si="111"/>
        <v>Long</v>
      </c>
      <c r="L1035" s="74">
        <f t="shared" si="115"/>
        <v>1</v>
      </c>
      <c r="M1035" s="75">
        <f t="shared" si="107"/>
        <v>0</v>
      </c>
      <c r="N1035" s="76" t="str">
        <f t="shared" si="112"/>
        <v/>
      </c>
      <c r="O1035" s="75"/>
      <c r="P1035" s="77">
        <f t="shared" si="108"/>
        <v>1</v>
      </c>
      <c r="Q1035" s="78" t="str">
        <f t="shared" si="113"/>
        <v>Stay Long</v>
      </c>
      <c r="R1035" s="81">
        <f t="shared" si="109"/>
        <v>-525</v>
      </c>
      <c r="S1035" s="82">
        <f t="shared" si="114"/>
        <v>-98738.459999999992</v>
      </c>
      <c r="T1035" s="50"/>
    </row>
    <row r="1036" spans="2:20" x14ac:dyDescent="0.25">
      <c r="B1036" s="11">
        <f>'Market Data'!B1023</f>
        <v>20040108</v>
      </c>
      <c r="C1036" s="2">
        <f>'Market Data'!C1023</f>
        <v>5268.5</v>
      </c>
      <c r="D1036" s="2">
        <f>'Market Data'!D1023</f>
        <v>5293</v>
      </c>
      <c r="E1036" s="2">
        <f>'Market Data'!E1023</f>
        <v>5252</v>
      </c>
      <c r="F1036" s="12">
        <f>'Market Data'!F1023</f>
        <v>5279.5</v>
      </c>
      <c r="H1036" s="58">
        <f t="shared" si="110"/>
        <v>1019</v>
      </c>
      <c r="I1036" s="97" t="s">
        <v>54</v>
      </c>
      <c r="J1036" s="59" t="str">
        <f t="shared" si="111"/>
        <v>Long</v>
      </c>
      <c r="L1036" s="74">
        <f t="shared" si="115"/>
        <v>1</v>
      </c>
      <c r="M1036" s="75">
        <f t="shared" si="107"/>
        <v>0</v>
      </c>
      <c r="N1036" s="76" t="str">
        <f t="shared" si="112"/>
        <v/>
      </c>
      <c r="O1036" s="75"/>
      <c r="P1036" s="77">
        <f t="shared" si="108"/>
        <v>1</v>
      </c>
      <c r="Q1036" s="78" t="str">
        <f t="shared" si="113"/>
        <v>Stay Long</v>
      </c>
      <c r="R1036" s="81">
        <f t="shared" si="109"/>
        <v>1032.5</v>
      </c>
      <c r="S1036" s="82">
        <f t="shared" si="114"/>
        <v>-97705.959999999992</v>
      </c>
      <c r="T1036" s="50"/>
    </row>
    <row r="1037" spans="2:20" x14ac:dyDescent="0.25">
      <c r="B1037" s="11">
        <f>'Market Data'!B1024</f>
        <v>20040109</v>
      </c>
      <c r="C1037" s="2">
        <f>'Market Data'!C1024</f>
        <v>5291</v>
      </c>
      <c r="D1037" s="2">
        <f>'Market Data'!D1024</f>
        <v>5296.5</v>
      </c>
      <c r="E1037" s="2">
        <f>'Market Data'!E1024</f>
        <v>5203</v>
      </c>
      <c r="F1037" s="12">
        <f>'Market Data'!F1024</f>
        <v>5238</v>
      </c>
      <c r="H1037" s="58">
        <f t="shared" si="110"/>
        <v>1020</v>
      </c>
      <c r="I1037" s="97" t="s">
        <v>54</v>
      </c>
      <c r="J1037" s="59" t="str">
        <f t="shared" si="111"/>
        <v>Long</v>
      </c>
      <c r="L1037" s="74">
        <f t="shared" si="115"/>
        <v>1</v>
      </c>
      <c r="M1037" s="75">
        <f t="shared" si="107"/>
        <v>0</v>
      </c>
      <c r="N1037" s="76" t="str">
        <f t="shared" si="112"/>
        <v/>
      </c>
      <c r="O1037" s="75"/>
      <c r="P1037" s="77">
        <f t="shared" si="108"/>
        <v>1</v>
      </c>
      <c r="Q1037" s="78" t="str">
        <f t="shared" si="113"/>
        <v>Stay Long</v>
      </c>
      <c r="R1037" s="81">
        <f t="shared" si="109"/>
        <v>-1452.5</v>
      </c>
      <c r="S1037" s="82">
        <f t="shared" si="114"/>
        <v>-99158.459999999992</v>
      </c>
      <c r="T1037" s="50"/>
    </row>
    <row r="1038" spans="2:20" x14ac:dyDescent="0.25">
      <c r="B1038" s="11">
        <f>'Market Data'!B1025</f>
        <v>20040112</v>
      </c>
      <c r="C1038" s="2">
        <f>'Market Data'!C1025</f>
        <v>5217.5</v>
      </c>
      <c r="D1038" s="2">
        <f>'Market Data'!D1025</f>
        <v>5231</v>
      </c>
      <c r="E1038" s="2">
        <f>'Market Data'!E1025</f>
        <v>5201.5</v>
      </c>
      <c r="F1038" s="12">
        <f>'Market Data'!F1025</f>
        <v>5219.5</v>
      </c>
      <c r="H1038" s="58">
        <f t="shared" si="110"/>
        <v>1021</v>
      </c>
      <c r="I1038" s="97" t="s">
        <v>54</v>
      </c>
      <c r="J1038" s="59" t="str">
        <f t="shared" si="111"/>
        <v>Long</v>
      </c>
      <c r="L1038" s="74">
        <f t="shared" si="115"/>
        <v>1</v>
      </c>
      <c r="M1038" s="75">
        <f t="shared" si="107"/>
        <v>0</v>
      </c>
      <c r="N1038" s="76" t="str">
        <f t="shared" si="112"/>
        <v/>
      </c>
      <c r="O1038" s="75"/>
      <c r="P1038" s="77">
        <f t="shared" si="108"/>
        <v>1</v>
      </c>
      <c r="Q1038" s="78" t="str">
        <f t="shared" si="113"/>
        <v>Stay Long</v>
      </c>
      <c r="R1038" s="81">
        <f t="shared" si="109"/>
        <v>-647.5</v>
      </c>
      <c r="S1038" s="82">
        <f t="shared" si="114"/>
        <v>-99805.959999999992</v>
      </c>
      <c r="T1038" s="50"/>
    </row>
    <row r="1039" spans="2:20" x14ac:dyDescent="0.25">
      <c r="B1039" s="11">
        <f>'Market Data'!B1026</f>
        <v>20040113</v>
      </c>
      <c r="C1039" s="2">
        <f>'Market Data'!C1026</f>
        <v>5235</v>
      </c>
      <c r="D1039" s="2">
        <f>'Market Data'!D1026</f>
        <v>5254.5</v>
      </c>
      <c r="E1039" s="2">
        <f>'Market Data'!E1026</f>
        <v>5187</v>
      </c>
      <c r="F1039" s="12">
        <f>'Market Data'!F1026</f>
        <v>5200.5</v>
      </c>
      <c r="H1039" s="58">
        <f t="shared" si="110"/>
        <v>1022</v>
      </c>
      <c r="I1039" s="97" t="s">
        <v>54</v>
      </c>
      <c r="J1039" s="59" t="str">
        <f t="shared" si="111"/>
        <v>Long</v>
      </c>
      <c r="L1039" s="74">
        <f t="shared" si="115"/>
        <v>1</v>
      </c>
      <c r="M1039" s="75">
        <f t="shared" si="107"/>
        <v>0</v>
      </c>
      <c r="N1039" s="76" t="str">
        <f t="shared" si="112"/>
        <v/>
      </c>
      <c r="O1039" s="75"/>
      <c r="P1039" s="77">
        <f t="shared" si="108"/>
        <v>1</v>
      </c>
      <c r="Q1039" s="78" t="str">
        <f t="shared" si="113"/>
        <v>Stay Long</v>
      </c>
      <c r="R1039" s="81">
        <f t="shared" si="109"/>
        <v>-665</v>
      </c>
      <c r="S1039" s="82">
        <f t="shared" si="114"/>
        <v>-100470.95999999999</v>
      </c>
      <c r="T1039" s="50"/>
    </row>
    <row r="1040" spans="2:20" x14ac:dyDescent="0.25">
      <c r="B1040" s="11">
        <f>'Market Data'!B1027</f>
        <v>20040114</v>
      </c>
      <c r="C1040" s="2">
        <f>'Market Data'!C1027</f>
        <v>5212.5</v>
      </c>
      <c r="D1040" s="2">
        <f>'Market Data'!D1027</f>
        <v>5277.5</v>
      </c>
      <c r="E1040" s="2">
        <f>'Market Data'!E1027</f>
        <v>5201.5</v>
      </c>
      <c r="F1040" s="12">
        <f>'Market Data'!F1027</f>
        <v>5270.5</v>
      </c>
      <c r="H1040" s="58">
        <f t="shared" si="110"/>
        <v>1023</v>
      </c>
      <c r="I1040" s="97" t="s">
        <v>54</v>
      </c>
      <c r="J1040" s="59" t="str">
        <f t="shared" si="111"/>
        <v>Long</v>
      </c>
      <c r="L1040" s="74">
        <f t="shared" si="115"/>
        <v>1</v>
      </c>
      <c r="M1040" s="75">
        <f t="shared" ref="M1040:M1103" si="116">$L1040-P1040</f>
        <v>0</v>
      </c>
      <c r="N1040" s="76" t="str">
        <f t="shared" si="112"/>
        <v/>
      </c>
      <c r="O1040" s="75"/>
      <c r="P1040" s="77">
        <f t="shared" si="108"/>
        <v>1</v>
      </c>
      <c r="Q1040" s="78" t="str">
        <f t="shared" si="113"/>
        <v>Stay Long</v>
      </c>
      <c r="R1040" s="81">
        <f t="shared" si="109"/>
        <v>2450</v>
      </c>
      <c r="S1040" s="82">
        <f t="shared" si="114"/>
        <v>-98020.959999999992</v>
      </c>
      <c r="T1040" s="50"/>
    </row>
    <row r="1041" spans="2:20" x14ac:dyDescent="0.25">
      <c r="B1041" s="11">
        <f>'Market Data'!B1028</f>
        <v>20040115</v>
      </c>
      <c r="C1041" s="2">
        <f>'Market Data'!C1028</f>
        <v>5254.5</v>
      </c>
      <c r="D1041" s="2">
        <f>'Market Data'!D1028</f>
        <v>5314.5</v>
      </c>
      <c r="E1041" s="2">
        <f>'Market Data'!E1028</f>
        <v>5246.5</v>
      </c>
      <c r="F1041" s="12">
        <f>'Market Data'!F1028</f>
        <v>5310</v>
      </c>
      <c r="H1041" s="58">
        <f t="shared" si="110"/>
        <v>1024</v>
      </c>
      <c r="I1041" s="97" t="s">
        <v>54</v>
      </c>
      <c r="J1041" s="59" t="str">
        <f t="shared" si="111"/>
        <v>Long</v>
      </c>
      <c r="L1041" s="74">
        <f t="shared" si="115"/>
        <v>1</v>
      </c>
      <c r="M1041" s="75">
        <f t="shared" si="116"/>
        <v>0</v>
      </c>
      <c r="N1041" s="76" t="str">
        <f t="shared" si="112"/>
        <v/>
      </c>
      <c r="O1041" s="75"/>
      <c r="P1041" s="77">
        <f t="shared" ref="P1041:P1104" si="117">IF($N1040="Fill",$L1040,$P1040)</f>
        <v>1</v>
      </c>
      <c r="Q1041" s="78" t="str">
        <f t="shared" si="113"/>
        <v>Stay Long</v>
      </c>
      <c r="R1041" s="81">
        <f t="shared" ref="R1041:R1104" si="118">IF(OR($P1040&amp;$L1040="01",$P1040&amp;$L1040="0-1"),(($F1041-$C1041)*$R$3*$L1040)-(ABS($M1040)*$R$4),IF(OR($P1040&amp;$L1040="10",$P1040&amp;$L1040="-10"),(($C1041-$F1040)*$R$3*$P1040)-(ABS($M1040)*$R$4),IF(OR($P1040&amp;$L1040="1-1",$P1040&amp;$L1040="-11"),(($C1041-$F1040)*$R$3*$P1040)-(ABS($M1040)*$R$4)+(($F1041-$C1041)*$R$3*$P1041),IF(OR($P1040&amp;$L1040="11",$P1040&amp;$L1040="-1-1"),(($F1041-$F1040)*$R$3*$P1041),0))))</f>
        <v>1382.5</v>
      </c>
      <c r="S1041" s="82">
        <f t="shared" si="114"/>
        <v>-96638.459999999992</v>
      </c>
      <c r="T1041" s="50"/>
    </row>
    <row r="1042" spans="2:20" x14ac:dyDescent="0.25">
      <c r="B1042" s="11">
        <f>'Market Data'!B1029</f>
        <v>20040116</v>
      </c>
      <c r="C1042" s="2">
        <f>'Market Data'!C1029</f>
        <v>5309.5</v>
      </c>
      <c r="D1042" s="2">
        <f>'Market Data'!D1029</f>
        <v>5345</v>
      </c>
      <c r="E1042" s="2">
        <f>'Market Data'!E1029</f>
        <v>5308</v>
      </c>
      <c r="F1042" s="12">
        <f>'Market Data'!F1029</f>
        <v>5336</v>
      </c>
      <c r="H1042" s="58">
        <f t="shared" ref="H1042:H1105" si="119">ROW()-ROW(H$17)</f>
        <v>1025</v>
      </c>
      <c r="I1042" s="97" t="s">
        <v>54</v>
      </c>
      <c r="J1042" s="59" t="str">
        <f t="shared" ref="J1042:J1105" si="120">$I$4</f>
        <v>Long</v>
      </c>
      <c r="L1042" s="74">
        <f t="shared" si="115"/>
        <v>1</v>
      </c>
      <c r="M1042" s="75">
        <f t="shared" si="116"/>
        <v>0</v>
      </c>
      <c r="N1042" s="76" t="str">
        <f t="shared" ref="N1042:N1105" si="121">IF(NOT($M1042=0),"Fill","")</f>
        <v/>
      </c>
      <c r="O1042" s="75"/>
      <c r="P1042" s="77">
        <f t="shared" si="117"/>
        <v>1</v>
      </c>
      <c r="Q1042" s="78" t="str">
        <f t="shared" ref="Q1042:Q1105" si="122">IF($P1041&amp;$L1041="00","Stay Flat",IF($P1041&amp;$L1041="01","Go Long",IF($P1041&amp;$L1041="0-1","Go Short",IF($P1041&amp;$L1041="-10","Exit Short",IF($P1041&amp;$L1041="-1-1","Stay Short",IF($P1041&amp;$L1041="-11","Exit Short, Go Long",IF($P1041&amp;$L1041="10","Exit Long",IF($P1041&amp;$L1041="1-1","Exit Long, Go Short",IF($P1041&amp;$L1041="11","Stay Long","")))))))))</f>
        <v>Stay Long</v>
      </c>
      <c r="R1042" s="81">
        <f t="shared" si="118"/>
        <v>910</v>
      </c>
      <c r="S1042" s="82">
        <f t="shared" ref="S1042:S1105" si="123">S1041+R1042</f>
        <v>-95728.459999999992</v>
      </c>
      <c r="T1042" s="50"/>
    </row>
    <row r="1043" spans="2:20" x14ac:dyDescent="0.25">
      <c r="B1043" s="11">
        <f>'Market Data'!B1030</f>
        <v>20040119</v>
      </c>
      <c r="C1043" s="2">
        <f>'Market Data'!C1030</f>
        <v>5339.5</v>
      </c>
      <c r="D1043" s="2">
        <f>'Market Data'!D1030</f>
        <v>5372</v>
      </c>
      <c r="E1043" s="2">
        <f>'Market Data'!E1030</f>
        <v>5339</v>
      </c>
      <c r="F1043" s="12">
        <f>'Market Data'!F1030</f>
        <v>5361.5</v>
      </c>
      <c r="H1043" s="58">
        <f t="shared" si="119"/>
        <v>1026</v>
      </c>
      <c r="I1043" s="97" t="s">
        <v>54</v>
      </c>
      <c r="J1043" s="59" t="str">
        <f t="shared" si="120"/>
        <v>Long</v>
      </c>
      <c r="L1043" s="74">
        <f t="shared" ref="L1043:L1106" si="124">IF($J1043="Short",-1,IF($J1043="Long",1,0))</f>
        <v>1</v>
      </c>
      <c r="M1043" s="75">
        <f t="shared" si="116"/>
        <v>0</v>
      </c>
      <c r="N1043" s="76" t="str">
        <f t="shared" si="121"/>
        <v/>
      </c>
      <c r="O1043" s="75"/>
      <c r="P1043" s="77">
        <f t="shared" si="117"/>
        <v>1</v>
      </c>
      <c r="Q1043" s="78" t="str">
        <f t="shared" si="122"/>
        <v>Stay Long</v>
      </c>
      <c r="R1043" s="81">
        <f t="shared" si="118"/>
        <v>892.5</v>
      </c>
      <c r="S1043" s="82">
        <f t="shared" si="123"/>
        <v>-94835.959999999992</v>
      </c>
      <c r="T1043" s="50"/>
    </row>
    <row r="1044" spans="2:20" x14ac:dyDescent="0.25">
      <c r="B1044" s="11">
        <f>'Market Data'!B1031</f>
        <v>20040120</v>
      </c>
      <c r="C1044" s="2">
        <f>'Market Data'!C1031</f>
        <v>5355.5</v>
      </c>
      <c r="D1044" s="2">
        <f>'Market Data'!D1031</f>
        <v>5376.5</v>
      </c>
      <c r="E1044" s="2">
        <f>'Market Data'!E1031</f>
        <v>5320.5</v>
      </c>
      <c r="F1044" s="12">
        <f>'Market Data'!F1031</f>
        <v>5341.5</v>
      </c>
      <c r="H1044" s="58">
        <f t="shared" si="119"/>
        <v>1027</v>
      </c>
      <c r="I1044" s="97" t="s">
        <v>54</v>
      </c>
      <c r="J1044" s="59" t="str">
        <f t="shared" si="120"/>
        <v>Long</v>
      </c>
      <c r="L1044" s="74">
        <f t="shared" si="124"/>
        <v>1</v>
      </c>
      <c r="M1044" s="75">
        <f t="shared" si="116"/>
        <v>0</v>
      </c>
      <c r="N1044" s="76" t="str">
        <f t="shared" si="121"/>
        <v/>
      </c>
      <c r="O1044" s="75"/>
      <c r="P1044" s="77">
        <f t="shared" si="117"/>
        <v>1</v>
      </c>
      <c r="Q1044" s="78" t="str">
        <f t="shared" si="122"/>
        <v>Stay Long</v>
      </c>
      <c r="R1044" s="81">
        <f t="shared" si="118"/>
        <v>-700</v>
      </c>
      <c r="S1044" s="82">
        <f t="shared" si="123"/>
        <v>-95535.959999999992</v>
      </c>
      <c r="T1044" s="50"/>
    </row>
    <row r="1045" spans="2:20" x14ac:dyDescent="0.25">
      <c r="B1045" s="11">
        <f>'Market Data'!B1032</f>
        <v>20040121</v>
      </c>
      <c r="C1045" s="2">
        <f>'Market Data'!C1032</f>
        <v>5327.5</v>
      </c>
      <c r="D1045" s="2">
        <f>'Market Data'!D1032</f>
        <v>5375.5</v>
      </c>
      <c r="E1045" s="2">
        <f>'Market Data'!E1032</f>
        <v>5318</v>
      </c>
      <c r="F1045" s="12">
        <f>'Market Data'!F1032</f>
        <v>5372</v>
      </c>
      <c r="H1045" s="58">
        <f t="shared" si="119"/>
        <v>1028</v>
      </c>
      <c r="I1045" s="97" t="s">
        <v>54</v>
      </c>
      <c r="J1045" s="59" t="str">
        <f t="shared" si="120"/>
        <v>Long</v>
      </c>
      <c r="L1045" s="74">
        <f t="shared" si="124"/>
        <v>1</v>
      </c>
      <c r="M1045" s="75">
        <f t="shared" si="116"/>
        <v>0</v>
      </c>
      <c r="N1045" s="76" t="str">
        <f t="shared" si="121"/>
        <v/>
      </c>
      <c r="O1045" s="75"/>
      <c r="P1045" s="77">
        <f t="shared" si="117"/>
        <v>1</v>
      </c>
      <c r="Q1045" s="78" t="str">
        <f t="shared" si="122"/>
        <v>Stay Long</v>
      </c>
      <c r="R1045" s="81">
        <f t="shared" si="118"/>
        <v>1067.5</v>
      </c>
      <c r="S1045" s="82">
        <f t="shared" si="123"/>
        <v>-94468.459999999992</v>
      </c>
      <c r="T1045" s="50"/>
    </row>
    <row r="1046" spans="2:20" x14ac:dyDescent="0.25">
      <c r="B1046" s="11">
        <f>'Market Data'!B1033</f>
        <v>20040122</v>
      </c>
      <c r="C1046" s="2">
        <f>'Market Data'!C1033</f>
        <v>5383.5</v>
      </c>
      <c r="D1046" s="2">
        <f>'Market Data'!D1033</f>
        <v>5391</v>
      </c>
      <c r="E1046" s="2">
        <f>'Market Data'!E1033</f>
        <v>5346.5</v>
      </c>
      <c r="F1046" s="12">
        <f>'Market Data'!F1033</f>
        <v>5366.5</v>
      </c>
      <c r="H1046" s="58">
        <f t="shared" si="119"/>
        <v>1029</v>
      </c>
      <c r="I1046" s="97" t="s">
        <v>54</v>
      </c>
      <c r="J1046" s="59" t="str">
        <f t="shared" si="120"/>
        <v>Long</v>
      </c>
      <c r="L1046" s="74">
        <f t="shared" si="124"/>
        <v>1</v>
      </c>
      <c r="M1046" s="75">
        <f t="shared" si="116"/>
        <v>0</v>
      </c>
      <c r="N1046" s="76" t="str">
        <f t="shared" si="121"/>
        <v/>
      </c>
      <c r="O1046" s="75"/>
      <c r="P1046" s="77">
        <f t="shared" si="117"/>
        <v>1</v>
      </c>
      <c r="Q1046" s="78" t="str">
        <f t="shared" si="122"/>
        <v>Stay Long</v>
      </c>
      <c r="R1046" s="81">
        <f t="shared" si="118"/>
        <v>-192.5</v>
      </c>
      <c r="S1046" s="82">
        <f t="shared" si="123"/>
        <v>-94660.959999999992</v>
      </c>
      <c r="T1046" s="50"/>
    </row>
    <row r="1047" spans="2:20" x14ac:dyDescent="0.25">
      <c r="B1047" s="11">
        <f>'Market Data'!B1034</f>
        <v>20040123</v>
      </c>
      <c r="C1047" s="2">
        <f>'Market Data'!C1034</f>
        <v>5357.5</v>
      </c>
      <c r="D1047" s="2">
        <f>'Market Data'!D1034</f>
        <v>5383.5</v>
      </c>
      <c r="E1047" s="2">
        <f>'Market Data'!E1034</f>
        <v>5349</v>
      </c>
      <c r="F1047" s="12">
        <f>'Market Data'!F1034</f>
        <v>5358.5</v>
      </c>
      <c r="H1047" s="58">
        <f t="shared" si="119"/>
        <v>1030</v>
      </c>
      <c r="I1047" s="97" t="s">
        <v>54</v>
      </c>
      <c r="J1047" s="59" t="str">
        <f t="shared" si="120"/>
        <v>Long</v>
      </c>
      <c r="L1047" s="74">
        <f t="shared" si="124"/>
        <v>1</v>
      </c>
      <c r="M1047" s="75">
        <f t="shared" si="116"/>
        <v>0</v>
      </c>
      <c r="N1047" s="76" t="str">
        <f t="shared" si="121"/>
        <v/>
      </c>
      <c r="O1047" s="75"/>
      <c r="P1047" s="77">
        <f t="shared" si="117"/>
        <v>1</v>
      </c>
      <c r="Q1047" s="78" t="str">
        <f t="shared" si="122"/>
        <v>Stay Long</v>
      </c>
      <c r="R1047" s="81">
        <f t="shared" si="118"/>
        <v>-280</v>
      </c>
      <c r="S1047" s="82">
        <f t="shared" si="123"/>
        <v>-94940.959999999992</v>
      </c>
      <c r="T1047" s="50"/>
    </row>
    <row r="1048" spans="2:20" x14ac:dyDescent="0.25">
      <c r="B1048" s="11">
        <f>'Market Data'!B1035</f>
        <v>20040126</v>
      </c>
      <c r="C1048" s="2">
        <f>'Market Data'!C1035</f>
        <v>5363.5</v>
      </c>
      <c r="D1048" s="2">
        <f>'Market Data'!D1035</f>
        <v>5368.5</v>
      </c>
      <c r="E1048" s="2">
        <f>'Market Data'!E1035</f>
        <v>5334</v>
      </c>
      <c r="F1048" s="12">
        <f>'Market Data'!F1035</f>
        <v>5361.5</v>
      </c>
      <c r="H1048" s="58">
        <f t="shared" si="119"/>
        <v>1031</v>
      </c>
      <c r="I1048" s="97" t="s">
        <v>54</v>
      </c>
      <c r="J1048" s="59" t="str">
        <f t="shared" si="120"/>
        <v>Long</v>
      </c>
      <c r="L1048" s="74">
        <f t="shared" si="124"/>
        <v>1</v>
      </c>
      <c r="M1048" s="75">
        <f t="shared" si="116"/>
        <v>0</v>
      </c>
      <c r="N1048" s="76" t="str">
        <f t="shared" si="121"/>
        <v/>
      </c>
      <c r="O1048" s="75"/>
      <c r="P1048" s="77">
        <f t="shared" si="117"/>
        <v>1</v>
      </c>
      <c r="Q1048" s="78" t="str">
        <f t="shared" si="122"/>
        <v>Stay Long</v>
      </c>
      <c r="R1048" s="81">
        <f t="shared" si="118"/>
        <v>105</v>
      </c>
      <c r="S1048" s="82">
        <f t="shared" si="123"/>
        <v>-94835.959999999992</v>
      </c>
      <c r="T1048" s="50"/>
    </row>
    <row r="1049" spans="2:20" x14ac:dyDescent="0.25">
      <c r="B1049" s="11">
        <f>'Market Data'!B1036</f>
        <v>20040127</v>
      </c>
      <c r="C1049" s="2">
        <f>'Market Data'!C1036</f>
        <v>5384</v>
      </c>
      <c r="D1049" s="2">
        <f>'Market Data'!D1036</f>
        <v>5395.5</v>
      </c>
      <c r="E1049" s="2">
        <f>'Market Data'!E1036</f>
        <v>5340</v>
      </c>
      <c r="F1049" s="12">
        <f>'Market Data'!F1036</f>
        <v>5353.5</v>
      </c>
      <c r="H1049" s="58">
        <f t="shared" si="119"/>
        <v>1032</v>
      </c>
      <c r="I1049" s="97" t="s">
        <v>54</v>
      </c>
      <c r="J1049" s="59" t="str">
        <f t="shared" si="120"/>
        <v>Long</v>
      </c>
      <c r="L1049" s="74">
        <f t="shared" si="124"/>
        <v>1</v>
      </c>
      <c r="M1049" s="75">
        <f t="shared" si="116"/>
        <v>0</v>
      </c>
      <c r="N1049" s="76" t="str">
        <f t="shared" si="121"/>
        <v/>
      </c>
      <c r="O1049" s="75"/>
      <c r="P1049" s="77">
        <f t="shared" si="117"/>
        <v>1</v>
      </c>
      <c r="Q1049" s="78" t="str">
        <f t="shared" si="122"/>
        <v>Stay Long</v>
      </c>
      <c r="R1049" s="81">
        <f t="shared" si="118"/>
        <v>-280</v>
      </c>
      <c r="S1049" s="82">
        <f t="shared" si="123"/>
        <v>-95115.959999999992</v>
      </c>
      <c r="T1049" s="50"/>
    </row>
    <row r="1050" spans="2:20" x14ac:dyDescent="0.25">
      <c r="B1050" s="11">
        <f>'Market Data'!B1037</f>
        <v>20040128</v>
      </c>
      <c r="C1050" s="2">
        <f>'Market Data'!C1037</f>
        <v>5326.5</v>
      </c>
      <c r="D1050" s="2">
        <f>'Market Data'!D1037</f>
        <v>5377</v>
      </c>
      <c r="E1050" s="2">
        <f>'Market Data'!E1037</f>
        <v>5322</v>
      </c>
      <c r="F1050" s="12">
        <f>'Market Data'!F1037</f>
        <v>5372.5</v>
      </c>
      <c r="H1050" s="58">
        <f t="shared" si="119"/>
        <v>1033</v>
      </c>
      <c r="I1050" s="97" t="s">
        <v>54</v>
      </c>
      <c r="J1050" s="59" t="str">
        <f t="shared" si="120"/>
        <v>Long</v>
      </c>
      <c r="L1050" s="74">
        <f t="shared" si="124"/>
        <v>1</v>
      </c>
      <c r="M1050" s="75">
        <f t="shared" si="116"/>
        <v>0</v>
      </c>
      <c r="N1050" s="76" t="str">
        <f t="shared" si="121"/>
        <v/>
      </c>
      <c r="O1050" s="75"/>
      <c r="P1050" s="77">
        <f t="shared" si="117"/>
        <v>1</v>
      </c>
      <c r="Q1050" s="78" t="str">
        <f t="shared" si="122"/>
        <v>Stay Long</v>
      </c>
      <c r="R1050" s="81">
        <f t="shared" si="118"/>
        <v>665</v>
      </c>
      <c r="S1050" s="82">
        <f t="shared" si="123"/>
        <v>-94450.959999999992</v>
      </c>
      <c r="T1050" s="50"/>
    </row>
    <row r="1051" spans="2:20" x14ac:dyDescent="0.25">
      <c r="B1051" s="11">
        <f>'Market Data'!B1038</f>
        <v>20040129</v>
      </c>
      <c r="C1051" s="2">
        <f>'Market Data'!C1038</f>
        <v>5325</v>
      </c>
      <c r="D1051" s="2">
        <f>'Market Data'!D1038</f>
        <v>5345.5</v>
      </c>
      <c r="E1051" s="2">
        <f>'Market Data'!E1038</f>
        <v>5299</v>
      </c>
      <c r="F1051" s="12">
        <f>'Market Data'!F1038</f>
        <v>5306.5</v>
      </c>
      <c r="H1051" s="58">
        <f t="shared" si="119"/>
        <v>1034</v>
      </c>
      <c r="I1051" s="97" t="s">
        <v>54</v>
      </c>
      <c r="J1051" s="59" t="str">
        <f t="shared" si="120"/>
        <v>Long</v>
      </c>
      <c r="L1051" s="74">
        <f t="shared" si="124"/>
        <v>1</v>
      </c>
      <c r="M1051" s="75">
        <f t="shared" si="116"/>
        <v>0</v>
      </c>
      <c r="N1051" s="76" t="str">
        <f t="shared" si="121"/>
        <v/>
      </c>
      <c r="O1051" s="75"/>
      <c r="P1051" s="77">
        <f t="shared" si="117"/>
        <v>1</v>
      </c>
      <c r="Q1051" s="78" t="str">
        <f t="shared" si="122"/>
        <v>Stay Long</v>
      </c>
      <c r="R1051" s="81">
        <f t="shared" si="118"/>
        <v>-2310</v>
      </c>
      <c r="S1051" s="82">
        <f t="shared" si="123"/>
        <v>-96760.959999999992</v>
      </c>
      <c r="T1051" s="50"/>
    </row>
    <row r="1052" spans="2:20" x14ac:dyDescent="0.25">
      <c r="B1052" s="11">
        <f>'Market Data'!B1039</f>
        <v>20040130</v>
      </c>
      <c r="C1052" s="2">
        <f>'Market Data'!C1039</f>
        <v>5326.5</v>
      </c>
      <c r="D1052" s="2">
        <f>'Market Data'!D1039</f>
        <v>5333.5</v>
      </c>
      <c r="E1052" s="2">
        <f>'Market Data'!E1039</f>
        <v>5264</v>
      </c>
      <c r="F1052" s="12">
        <f>'Market Data'!F1039</f>
        <v>5284.5</v>
      </c>
      <c r="H1052" s="58">
        <f t="shared" si="119"/>
        <v>1035</v>
      </c>
      <c r="I1052" s="97" t="s">
        <v>54</v>
      </c>
      <c r="J1052" s="59" t="str">
        <f t="shared" si="120"/>
        <v>Long</v>
      </c>
      <c r="L1052" s="74">
        <f t="shared" si="124"/>
        <v>1</v>
      </c>
      <c r="M1052" s="75">
        <f t="shared" si="116"/>
        <v>0</v>
      </c>
      <c r="N1052" s="76" t="str">
        <f t="shared" si="121"/>
        <v/>
      </c>
      <c r="O1052" s="75"/>
      <c r="P1052" s="77">
        <f t="shared" si="117"/>
        <v>1</v>
      </c>
      <c r="Q1052" s="78" t="str">
        <f t="shared" si="122"/>
        <v>Stay Long</v>
      </c>
      <c r="R1052" s="81">
        <f t="shared" si="118"/>
        <v>-770</v>
      </c>
      <c r="S1052" s="82">
        <f t="shared" si="123"/>
        <v>-97530.959999999992</v>
      </c>
      <c r="T1052" s="50"/>
    </row>
    <row r="1053" spans="2:20" x14ac:dyDescent="0.25">
      <c r="B1053" s="11">
        <f>'Market Data'!B1040</f>
        <v>20040202</v>
      </c>
      <c r="C1053" s="2">
        <f>'Market Data'!C1040</f>
        <v>5293.5</v>
      </c>
      <c r="D1053" s="2">
        <f>'Market Data'!D1040</f>
        <v>5323.5</v>
      </c>
      <c r="E1053" s="2">
        <f>'Market Data'!E1040</f>
        <v>5262</v>
      </c>
      <c r="F1053" s="12">
        <f>'Market Data'!F1040</f>
        <v>5319</v>
      </c>
      <c r="H1053" s="58">
        <f t="shared" si="119"/>
        <v>1036</v>
      </c>
      <c r="I1053" s="97" t="s">
        <v>54</v>
      </c>
      <c r="J1053" s="59" t="str">
        <f t="shared" si="120"/>
        <v>Long</v>
      </c>
      <c r="L1053" s="74">
        <f t="shared" si="124"/>
        <v>1</v>
      </c>
      <c r="M1053" s="75">
        <f t="shared" si="116"/>
        <v>0</v>
      </c>
      <c r="N1053" s="76" t="str">
        <f t="shared" si="121"/>
        <v/>
      </c>
      <c r="O1053" s="75"/>
      <c r="P1053" s="77">
        <f t="shared" si="117"/>
        <v>1</v>
      </c>
      <c r="Q1053" s="78" t="str">
        <f t="shared" si="122"/>
        <v>Stay Long</v>
      </c>
      <c r="R1053" s="81">
        <f t="shared" si="118"/>
        <v>1207.5</v>
      </c>
      <c r="S1053" s="82">
        <f t="shared" si="123"/>
        <v>-96323.459999999992</v>
      </c>
      <c r="T1053" s="50"/>
    </row>
    <row r="1054" spans="2:20" x14ac:dyDescent="0.25">
      <c r="B1054" s="11">
        <f>'Market Data'!B1041</f>
        <v>20040203</v>
      </c>
      <c r="C1054" s="2">
        <f>'Market Data'!C1041</f>
        <v>5295.5</v>
      </c>
      <c r="D1054" s="2">
        <f>'Market Data'!D1041</f>
        <v>5296.5</v>
      </c>
      <c r="E1054" s="2">
        <f>'Market Data'!E1041</f>
        <v>5235</v>
      </c>
      <c r="F1054" s="12">
        <f>'Market Data'!F1041</f>
        <v>5266</v>
      </c>
      <c r="H1054" s="58">
        <f t="shared" si="119"/>
        <v>1037</v>
      </c>
      <c r="I1054" s="97" t="s">
        <v>54</v>
      </c>
      <c r="J1054" s="59" t="str">
        <f t="shared" si="120"/>
        <v>Long</v>
      </c>
      <c r="L1054" s="74">
        <f t="shared" si="124"/>
        <v>1</v>
      </c>
      <c r="M1054" s="75">
        <f t="shared" si="116"/>
        <v>0</v>
      </c>
      <c r="N1054" s="76" t="str">
        <f t="shared" si="121"/>
        <v/>
      </c>
      <c r="O1054" s="75"/>
      <c r="P1054" s="77">
        <f t="shared" si="117"/>
        <v>1</v>
      </c>
      <c r="Q1054" s="78" t="str">
        <f t="shared" si="122"/>
        <v>Stay Long</v>
      </c>
      <c r="R1054" s="81">
        <f t="shared" si="118"/>
        <v>-1855</v>
      </c>
      <c r="S1054" s="82">
        <f t="shared" si="123"/>
        <v>-98178.459999999992</v>
      </c>
      <c r="T1054" s="50"/>
    </row>
    <row r="1055" spans="2:20" x14ac:dyDescent="0.25">
      <c r="B1055" s="11">
        <f>'Market Data'!B1042</f>
        <v>20040204</v>
      </c>
      <c r="C1055" s="2">
        <f>'Market Data'!C1042</f>
        <v>5255.5</v>
      </c>
      <c r="D1055" s="2">
        <f>'Market Data'!D1042</f>
        <v>5261.5</v>
      </c>
      <c r="E1055" s="2">
        <f>'Market Data'!E1042</f>
        <v>5223.5</v>
      </c>
      <c r="F1055" s="12">
        <f>'Market Data'!F1042</f>
        <v>5235</v>
      </c>
      <c r="H1055" s="58">
        <f t="shared" si="119"/>
        <v>1038</v>
      </c>
      <c r="I1055" s="97" t="s">
        <v>54</v>
      </c>
      <c r="J1055" s="59" t="str">
        <f t="shared" si="120"/>
        <v>Long</v>
      </c>
      <c r="L1055" s="74">
        <f t="shared" si="124"/>
        <v>1</v>
      </c>
      <c r="M1055" s="75">
        <f t="shared" si="116"/>
        <v>0</v>
      </c>
      <c r="N1055" s="76" t="str">
        <f t="shared" si="121"/>
        <v/>
      </c>
      <c r="O1055" s="75"/>
      <c r="P1055" s="77">
        <f t="shared" si="117"/>
        <v>1</v>
      </c>
      <c r="Q1055" s="78" t="str">
        <f t="shared" si="122"/>
        <v>Stay Long</v>
      </c>
      <c r="R1055" s="81">
        <f t="shared" si="118"/>
        <v>-1085</v>
      </c>
      <c r="S1055" s="82">
        <f t="shared" si="123"/>
        <v>-99263.459999999992</v>
      </c>
      <c r="T1055" s="50"/>
    </row>
    <row r="1056" spans="2:20" x14ac:dyDescent="0.25">
      <c r="B1056" s="11">
        <f>'Market Data'!B1043</f>
        <v>20040205</v>
      </c>
      <c r="C1056" s="2">
        <f>'Market Data'!C1043</f>
        <v>5224</v>
      </c>
      <c r="D1056" s="2">
        <f>'Market Data'!D1043</f>
        <v>5271.5</v>
      </c>
      <c r="E1056" s="2">
        <f>'Market Data'!E1043</f>
        <v>5214.5</v>
      </c>
      <c r="F1056" s="12">
        <f>'Market Data'!F1043</f>
        <v>5243.5</v>
      </c>
      <c r="H1056" s="58">
        <f t="shared" si="119"/>
        <v>1039</v>
      </c>
      <c r="I1056" s="97" t="s">
        <v>54</v>
      </c>
      <c r="J1056" s="59" t="str">
        <f t="shared" si="120"/>
        <v>Long</v>
      </c>
      <c r="L1056" s="74">
        <f t="shared" si="124"/>
        <v>1</v>
      </c>
      <c r="M1056" s="75">
        <f t="shared" si="116"/>
        <v>0</v>
      </c>
      <c r="N1056" s="76" t="str">
        <f t="shared" si="121"/>
        <v/>
      </c>
      <c r="O1056" s="75"/>
      <c r="P1056" s="77">
        <f t="shared" si="117"/>
        <v>1</v>
      </c>
      <c r="Q1056" s="78" t="str">
        <f t="shared" si="122"/>
        <v>Stay Long</v>
      </c>
      <c r="R1056" s="81">
        <f t="shared" si="118"/>
        <v>297.5</v>
      </c>
      <c r="S1056" s="82">
        <f t="shared" si="123"/>
        <v>-98965.959999999992</v>
      </c>
      <c r="T1056" s="50"/>
    </row>
    <row r="1057" spans="2:20" x14ac:dyDescent="0.25">
      <c r="B1057" s="11">
        <f>'Market Data'!B1044</f>
        <v>20040206</v>
      </c>
      <c r="C1057" s="2">
        <f>'Market Data'!C1044</f>
        <v>5245.5</v>
      </c>
      <c r="D1057" s="2">
        <f>'Market Data'!D1044</f>
        <v>5270.5</v>
      </c>
      <c r="E1057" s="2">
        <f>'Market Data'!E1044</f>
        <v>5222</v>
      </c>
      <c r="F1057" s="12">
        <f>'Market Data'!F1044</f>
        <v>5254</v>
      </c>
      <c r="H1057" s="58">
        <f t="shared" si="119"/>
        <v>1040</v>
      </c>
      <c r="I1057" s="97" t="s">
        <v>54</v>
      </c>
      <c r="J1057" s="59" t="str">
        <f t="shared" si="120"/>
        <v>Long</v>
      </c>
      <c r="L1057" s="74">
        <f t="shared" si="124"/>
        <v>1</v>
      </c>
      <c r="M1057" s="75">
        <f t="shared" si="116"/>
        <v>0</v>
      </c>
      <c r="N1057" s="76" t="str">
        <f t="shared" si="121"/>
        <v/>
      </c>
      <c r="O1057" s="75"/>
      <c r="P1057" s="77">
        <f t="shared" si="117"/>
        <v>1</v>
      </c>
      <c r="Q1057" s="78" t="str">
        <f t="shared" si="122"/>
        <v>Stay Long</v>
      </c>
      <c r="R1057" s="81">
        <f t="shared" si="118"/>
        <v>367.5</v>
      </c>
      <c r="S1057" s="82">
        <f t="shared" si="123"/>
        <v>-98598.459999999992</v>
      </c>
      <c r="T1057" s="50"/>
    </row>
    <row r="1058" spans="2:20" x14ac:dyDescent="0.25">
      <c r="B1058" s="11">
        <f>'Market Data'!B1045</f>
        <v>20040209</v>
      </c>
      <c r="C1058" s="2">
        <f>'Market Data'!C1045</f>
        <v>5275.5</v>
      </c>
      <c r="D1058" s="2">
        <f>'Market Data'!D1045</f>
        <v>5330</v>
      </c>
      <c r="E1058" s="2">
        <f>'Market Data'!E1045</f>
        <v>5269.5</v>
      </c>
      <c r="F1058" s="12">
        <f>'Market Data'!F1045</f>
        <v>5322.5</v>
      </c>
      <c r="H1058" s="58">
        <f t="shared" si="119"/>
        <v>1041</v>
      </c>
      <c r="I1058" s="97" t="s">
        <v>54</v>
      </c>
      <c r="J1058" s="59" t="str">
        <f t="shared" si="120"/>
        <v>Long</v>
      </c>
      <c r="L1058" s="74">
        <f t="shared" si="124"/>
        <v>1</v>
      </c>
      <c r="M1058" s="75">
        <f t="shared" si="116"/>
        <v>0</v>
      </c>
      <c r="N1058" s="76" t="str">
        <f t="shared" si="121"/>
        <v/>
      </c>
      <c r="O1058" s="75"/>
      <c r="P1058" s="77">
        <f t="shared" si="117"/>
        <v>1</v>
      </c>
      <c r="Q1058" s="78" t="str">
        <f t="shared" si="122"/>
        <v>Stay Long</v>
      </c>
      <c r="R1058" s="81">
        <f t="shared" si="118"/>
        <v>2397.5</v>
      </c>
      <c r="S1058" s="82">
        <f t="shared" si="123"/>
        <v>-96200.959999999992</v>
      </c>
      <c r="T1058" s="50"/>
    </row>
    <row r="1059" spans="2:20" x14ac:dyDescent="0.25">
      <c r="B1059" s="11">
        <f>'Market Data'!B1046</f>
        <v>20040210</v>
      </c>
      <c r="C1059" s="2">
        <f>'Market Data'!C1046</f>
        <v>5315.5</v>
      </c>
      <c r="D1059" s="2">
        <f>'Market Data'!D1046</f>
        <v>5338.5</v>
      </c>
      <c r="E1059" s="2">
        <f>'Market Data'!E1046</f>
        <v>5297.5</v>
      </c>
      <c r="F1059" s="12">
        <f>'Market Data'!F1046</f>
        <v>5333</v>
      </c>
      <c r="H1059" s="58">
        <f t="shared" si="119"/>
        <v>1042</v>
      </c>
      <c r="I1059" s="97" t="s">
        <v>54</v>
      </c>
      <c r="J1059" s="59" t="str">
        <f t="shared" si="120"/>
        <v>Long</v>
      </c>
      <c r="L1059" s="74">
        <f t="shared" si="124"/>
        <v>1</v>
      </c>
      <c r="M1059" s="75">
        <f t="shared" si="116"/>
        <v>0</v>
      </c>
      <c r="N1059" s="76" t="str">
        <f t="shared" si="121"/>
        <v/>
      </c>
      <c r="O1059" s="75"/>
      <c r="P1059" s="77">
        <f t="shared" si="117"/>
        <v>1</v>
      </c>
      <c r="Q1059" s="78" t="str">
        <f t="shared" si="122"/>
        <v>Stay Long</v>
      </c>
      <c r="R1059" s="81">
        <f t="shared" si="118"/>
        <v>367.5</v>
      </c>
      <c r="S1059" s="82">
        <f t="shared" si="123"/>
        <v>-95833.459999999992</v>
      </c>
      <c r="T1059" s="50"/>
    </row>
    <row r="1060" spans="2:20" x14ac:dyDescent="0.25">
      <c r="B1060" s="11">
        <f>'Market Data'!B1047</f>
        <v>20040211</v>
      </c>
      <c r="C1060" s="2">
        <f>'Market Data'!C1047</f>
        <v>5333.5</v>
      </c>
      <c r="D1060" s="2">
        <f>'Market Data'!D1047</f>
        <v>5346.5</v>
      </c>
      <c r="E1060" s="2">
        <f>'Market Data'!E1047</f>
        <v>5314.5</v>
      </c>
      <c r="F1060" s="12">
        <f>'Market Data'!F1047</f>
        <v>5345</v>
      </c>
      <c r="H1060" s="58">
        <f t="shared" si="119"/>
        <v>1043</v>
      </c>
      <c r="I1060" s="97" t="s">
        <v>54</v>
      </c>
      <c r="J1060" s="59" t="str">
        <f t="shared" si="120"/>
        <v>Long</v>
      </c>
      <c r="L1060" s="74">
        <f t="shared" si="124"/>
        <v>1</v>
      </c>
      <c r="M1060" s="75">
        <f t="shared" si="116"/>
        <v>0</v>
      </c>
      <c r="N1060" s="76" t="str">
        <f t="shared" si="121"/>
        <v/>
      </c>
      <c r="O1060" s="75"/>
      <c r="P1060" s="77">
        <f t="shared" si="117"/>
        <v>1</v>
      </c>
      <c r="Q1060" s="78" t="str">
        <f t="shared" si="122"/>
        <v>Stay Long</v>
      </c>
      <c r="R1060" s="81">
        <f t="shared" si="118"/>
        <v>420</v>
      </c>
      <c r="S1060" s="82">
        <f t="shared" si="123"/>
        <v>-95413.459999999992</v>
      </c>
      <c r="T1060" s="50"/>
    </row>
    <row r="1061" spans="2:20" x14ac:dyDescent="0.25">
      <c r="B1061" s="11">
        <f>'Market Data'!B1048</f>
        <v>20040212</v>
      </c>
      <c r="C1061" s="2">
        <f>'Market Data'!C1048</f>
        <v>5354.5</v>
      </c>
      <c r="D1061" s="2">
        <f>'Market Data'!D1048</f>
        <v>5366.5</v>
      </c>
      <c r="E1061" s="2">
        <f>'Market Data'!E1048</f>
        <v>5314</v>
      </c>
      <c r="F1061" s="12">
        <f>'Market Data'!F1048</f>
        <v>5328.5</v>
      </c>
      <c r="H1061" s="58">
        <f t="shared" si="119"/>
        <v>1044</v>
      </c>
      <c r="I1061" s="97" t="s">
        <v>54</v>
      </c>
      <c r="J1061" s="59" t="str">
        <f t="shared" si="120"/>
        <v>Long</v>
      </c>
      <c r="L1061" s="74">
        <f t="shared" si="124"/>
        <v>1</v>
      </c>
      <c r="M1061" s="75">
        <f t="shared" si="116"/>
        <v>0</v>
      </c>
      <c r="N1061" s="76" t="str">
        <f t="shared" si="121"/>
        <v/>
      </c>
      <c r="O1061" s="75"/>
      <c r="P1061" s="77">
        <f t="shared" si="117"/>
        <v>1</v>
      </c>
      <c r="Q1061" s="78" t="str">
        <f t="shared" si="122"/>
        <v>Stay Long</v>
      </c>
      <c r="R1061" s="81">
        <f t="shared" si="118"/>
        <v>-577.5</v>
      </c>
      <c r="S1061" s="82">
        <f t="shared" si="123"/>
        <v>-95990.959999999992</v>
      </c>
      <c r="T1061" s="50"/>
    </row>
    <row r="1062" spans="2:20" x14ac:dyDescent="0.25">
      <c r="B1062" s="11">
        <f>'Market Data'!B1049</f>
        <v>20040213</v>
      </c>
      <c r="C1062" s="2">
        <f>'Market Data'!C1049</f>
        <v>5335.5</v>
      </c>
      <c r="D1062" s="2">
        <f>'Market Data'!D1049</f>
        <v>5346.5</v>
      </c>
      <c r="E1062" s="2">
        <f>'Market Data'!E1049</f>
        <v>5251.5</v>
      </c>
      <c r="F1062" s="12">
        <f>'Market Data'!F1049</f>
        <v>5257.5</v>
      </c>
      <c r="H1062" s="58">
        <f t="shared" si="119"/>
        <v>1045</v>
      </c>
      <c r="I1062" s="97" t="s">
        <v>54</v>
      </c>
      <c r="J1062" s="59" t="str">
        <f t="shared" si="120"/>
        <v>Long</v>
      </c>
      <c r="L1062" s="74">
        <f t="shared" si="124"/>
        <v>1</v>
      </c>
      <c r="M1062" s="75">
        <f t="shared" si="116"/>
        <v>0</v>
      </c>
      <c r="N1062" s="76" t="str">
        <f t="shared" si="121"/>
        <v/>
      </c>
      <c r="O1062" s="75"/>
      <c r="P1062" s="77">
        <f t="shared" si="117"/>
        <v>1</v>
      </c>
      <c r="Q1062" s="78" t="str">
        <f t="shared" si="122"/>
        <v>Stay Long</v>
      </c>
      <c r="R1062" s="81">
        <f t="shared" si="118"/>
        <v>-2485</v>
      </c>
      <c r="S1062" s="82">
        <f t="shared" si="123"/>
        <v>-98475.959999999992</v>
      </c>
      <c r="T1062" s="50"/>
    </row>
    <row r="1063" spans="2:20" x14ac:dyDescent="0.25">
      <c r="B1063" s="11">
        <f>'Market Data'!B1050</f>
        <v>20040216</v>
      </c>
      <c r="C1063" s="2">
        <f>'Market Data'!C1050</f>
        <v>5266.5</v>
      </c>
      <c r="D1063" s="2">
        <f>'Market Data'!D1050</f>
        <v>5283.5</v>
      </c>
      <c r="E1063" s="2">
        <f>'Market Data'!E1050</f>
        <v>5255</v>
      </c>
      <c r="F1063" s="12">
        <f>'Market Data'!F1050</f>
        <v>5282.5</v>
      </c>
      <c r="H1063" s="58">
        <f t="shared" si="119"/>
        <v>1046</v>
      </c>
      <c r="I1063" s="97" t="s">
        <v>54</v>
      </c>
      <c r="J1063" s="59" t="str">
        <f t="shared" si="120"/>
        <v>Long</v>
      </c>
      <c r="L1063" s="74">
        <f t="shared" si="124"/>
        <v>1</v>
      </c>
      <c r="M1063" s="75">
        <f t="shared" si="116"/>
        <v>0</v>
      </c>
      <c r="N1063" s="76" t="str">
        <f t="shared" si="121"/>
        <v/>
      </c>
      <c r="O1063" s="75"/>
      <c r="P1063" s="77">
        <f t="shared" si="117"/>
        <v>1</v>
      </c>
      <c r="Q1063" s="78" t="str">
        <f t="shared" si="122"/>
        <v>Stay Long</v>
      </c>
      <c r="R1063" s="81">
        <f t="shared" si="118"/>
        <v>875</v>
      </c>
      <c r="S1063" s="82">
        <f t="shared" si="123"/>
        <v>-97600.959999999992</v>
      </c>
      <c r="T1063" s="50"/>
    </row>
    <row r="1064" spans="2:20" x14ac:dyDescent="0.25">
      <c r="B1064" s="11">
        <f>'Market Data'!B1051</f>
        <v>20040217</v>
      </c>
      <c r="C1064" s="2">
        <f>'Market Data'!C1051</f>
        <v>5286</v>
      </c>
      <c r="D1064" s="2">
        <f>'Market Data'!D1051</f>
        <v>5317</v>
      </c>
      <c r="E1064" s="2">
        <f>'Market Data'!E1051</f>
        <v>5284</v>
      </c>
      <c r="F1064" s="12">
        <f>'Market Data'!F1051</f>
        <v>5314</v>
      </c>
      <c r="H1064" s="58">
        <f t="shared" si="119"/>
        <v>1047</v>
      </c>
      <c r="I1064" s="97" t="s">
        <v>54</v>
      </c>
      <c r="J1064" s="59" t="str">
        <f t="shared" si="120"/>
        <v>Long</v>
      </c>
      <c r="L1064" s="74">
        <f t="shared" si="124"/>
        <v>1</v>
      </c>
      <c r="M1064" s="75">
        <f t="shared" si="116"/>
        <v>0</v>
      </c>
      <c r="N1064" s="76" t="str">
        <f t="shared" si="121"/>
        <v/>
      </c>
      <c r="O1064" s="75"/>
      <c r="P1064" s="77">
        <f t="shared" si="117"/>
        <v>1</v>
      </c>
      <c r="Q1064" s="78" t="str">
        <f t="shared" si="122"/>
        <v>Stay Long</v>
      </c>
      <c r="R1064" s="81">
        <f t="shared" si="118"/>
        <v>1102.5</v>
      </c>
      <c r="S1064" s="82">
        <f t="shared" si="123"/>
        <v>-96498.459999999992</v>
      </c>
      <c r="T1064" s="50"/>
    </row>
    <row r="1065" spans="2:20" x14ac:dyDescent="0.25">
      <c r="B1065" s="11">
        <f>'Market Data'!B1052</f>
        <v>20040218</v>
      </c>
      <c r="C1065" s="2">
        <f>'Market Data'!C1052</f>
        <v>5318.5</v>
      </c>
      <c r="D1065" s="2">
        <f>'Market Data'!D1052</f>
        <v>5324.5</v>
      </c>
      <c r="E1065" s="2">
        <f>'Market Data'!E1052</f>
        <v>5297</v>
      </c>
      <c r="F1065" s="12">
        <f>'Market Data'!F1052</f>
        <v>5320</v>
      </c>
      <c r="H1065" s="58">
        <f t="shared" si="119"/>
        <v>1048</v>
      </c>
      <c r="I1065" s="97" t="s">
        <v>54</v>
      </c>
      <c r="J1065" s="59" t="str">
        <f t="shared" si="120"/>
        <v>Long</v>
      </c>
      <c r="L1065" s="74">
        <f t="shared" si="124"/>
        <v>1</v>
      </c>
      <c r="M1065" s="75">
        <f t="shared" si="116"/>
        <v>0</v>
      </c>
      <c r="N1065" s="76" t="str">
        <f t="shared" si="121"/>
        <v/>
      </c>
      <c r="O1065" s="75"/>
      <c r="P1065" s="77">
        <f t="shared" si="117"/>
        <v>1</v>
      </c>
      <c r="Q1065" s="78" t="str">
        <f t="shared" si="122"/>
        <v>Stay Long</v>
      </c>
      <c r="R1065" s="81">
        <f t="shared" si="118"/>
        <v>210</v>
      </c>
      <c r="S1065" s="82">
        <f t="shared" si="123"/>
        <v>-96288.459999999992</v>
      </c>
      <c r="T1065" s="50"/>
    </row>
    <row r="1066" spans="2:20" x14ac:dyDescent="0.25">
      <c r="B1066" s="11">
        <f>'Market Data'!B1053</f>
        <v>20040219</v>
      </c>
      <c r="C1066" s="2">
        <f>'Market Data'!C1053</f>
        <v>5331.5</v>
      </c>
      <c r="D1066" s="2">
        <f>'Market Data'!D1053</f>
        <v>5359.5</v>
      </c>
      <c r="E1066" s="2">
        <f>'Market Data'!E1053</f>
        <v>5324.5</v>
      </c>
      <c r="F1066" s="12">
        <f>'Market Data'!F1053</f>
        <v>5351.5</v>
      </c>
      <c r="H1066" s="58">
        <f t="shared" si="119"/>
        <v>1049</v>
      </c>
      <c r="I1066" s="97" t="s">
        <v>54</v>
      </c>
      <c r="J1066" s="59" t="str">
        <f t="shared" si="120"/>
        <v>Long</v>
      </c>
      <c r="L1066" s="74">
        <f t="shared" si="124"/>
        <v>1</v>
      </c>
      <c r="M1066" s="75">
        <f t="shared" si="116"/>
        <v>0</v>
      </c>
      <c r="N1066" s="76" t="str">
        <f t="shared" si="121"/>
        <v/>
      </c>
      <c r="O1066" s="75"/>
      <c r="P1066" s="77">
        <f t="shared" si="117"/>
        <v>1</v>
      </c>
      <c r="Q1066" s="78" t="str">
        <f t="shared" si="122"/>
        <v>Stay Long</v>
      </c>
      <c r="R1066" s="81">
        <f t="shared" si="118"/>
        <v>1102.5</v>
      </c>
      <c r="S1066" s="82">
        <f t="shared" si="123"/>
        <v>-95185.959999999992</v>
      </c>
      <c r="T1066" s="50"/>
    </row>
    <row r="1067" spans="2:20" x14ac:dyDescent="0.25">
      <c r="B1067" s="11">
        <f>'Market Data'!B1054</f>
        <v>20040220</v>
      </c>
      <c r="C1067" s="2">
        <f>'Market Data'!C1054</f>
        <v>5332.5</v>
      </c>
      <c r="D1067" s="2">
        <f>'Market Data'!D1054</f>
        <v>5348.5</v>
      </c>
      <c r="E1067" s="2">
        <f>'Market Data'!E1054</f>
        <v>5264</v>
      </c>
      <c r="F1067" s="12">
        <f>'Market Data'!F1054</f>
        <v>5283</v>
      </c>
      <c r="H1067" s="58">
        <f t="shared" si="119"/>
        <v>1050</v>
      </c>
      <c r="I1067" s="97" t="s">
        <v>54</v>
      </c>
      <c r="J1067" s="59" t="str">
        <f t="shared" si="120"/>
        <v>Long</v>
      </c>
      <c r="L1067" s="74">
        <f t="shared" si="124"/>
        <v>1</v>
      </c>
      <c r="M1067" s="75">
        <f t="shared" si="116"/>
        <v>0</v>
      </c>
      <c r="N1067" s="76" t="str">
        <f t="shared" si="121"/>
        <v/>
      </c>
      <c r="O1067" s="75"/>
      <c r="P1067" s="77">
        <f t="shared" si="117"/>
        <v>1</v>
      </c>
      <c r="Q1067" s="78" t="str">
        <f t="shared" si="122"/>
        <v>Stay Long</v>
      </c>
      <c r="R1067" s="81">
        <f t="shared" si="118"/>
        <v>-2397.5</v>
      </c>
      <c r="S1067" s="82">
        <f t="shared" si="123"/>
        <v>-97583.459999999992</v>
      </c>
      <c r="T1067" s="50"/>
    </row>
    <row r="1068" spans="2:20" x14ac:dyDescent="0.25">
      <c r="B1068" s="11">
        <f>'Market Data'!B1055</f>
        <v>20040223</v>
      </c>
      <c r="C1068" s="2">
        <f>'Market Data'!C1055</f>
        <v>5295.5</v>
      </c>
      <c r="D1068" s="2">
        <f>'Market Data'!D1055</f>
        <v>5318.5</v>
      </c>
      <c r="E1068" s="2">
        <f>'Market Data'!E1055</f>
        <v>5264.5</v>
      </c>
      <c r="F1068" s="12">
        <f>'Market Data'!F1055</f>
        <v>5275</v>
      </c>
      <c r="H1068" s="58">
        <f t="shared" si="119"/>
        <v>1051</v>
      </c>
      <c r="I1068" s="97" t="s">
        <v>54</v>
      </c>
      <c r="J1068" s="59" t="str">
        <f t="shared" si="120"/>
        <v>Long</v>
      </c>
      <c r="L1068" s="74">
        <f t="shared" si="124"/>
        <v>1</v>
      </c>
      <c r="M1068" s="75">
        <f t="shared" si="116"/>
        <v>0</v>
      </c>
      <c r="N1068" s="76" t="str">
        <f t="shared" si="121"/>
        <v/>
      </c>
      <c r="O1068" s="75"/>
      <c r="P1068" s="77">
        <f t="shared" si="117"/>
        <v>1</v>
      </c>
      <c r="Q1068" s="78" t="str">
        <f t="shared" si="122"/>
        <v>Stay Long</v>
      </c>
      <c r="R1068" s="81">
        <f t="shared" si="118"/>
        <v>-280</v>
      </c>
      <c r="S1068" s="82">
        <f t="shared" si="123"/>
        <v>-97863.459999999992</v>
      </c>
      <c r="T1068" s="50"/>
    </row>
    <row r="1069" spans="2:20" x14ac:dyDescent="0.25">
      <c r="B1069" s="11">
        <f>'Market Data'!B1056</f>
        <v>20040224</v>
      </c>
      <c r="C1069" s="2">
        <f>'Market Data'!C1056</f>
        <v>5270</v>
      </c>
      <c r="D1069" s="2">
        <f>'Market Data'!D1056</f>
        <v>5273.5</v>
      </c>
      <c r="E1069" s="2">
        <f>'Market Data'!E1056</f>
        <v>5177</v>
      </c>
      <c r="F1069" s="12">
        <f>'Market Data'!F1056</f>
        <v>5199.5</v>
      </c>
      <c r="H1069" s="58">
        <f t="shared" si="119"/>
        <v>1052</v>
      </c>
      <c r="I1069" s="97" t="s">
        <v>54</v>
      </c>
      <c r="J1069" s="59" t="str">
        <f t="shared" si="120"/>
        <v>Long</v>
      </c>
      <c r="L1069" s="74">
        <f t="shared" si="124"/>
        <v>1</v>
      </c>
      <c r="M1069" s="75">
        <f t="shared" si="116"/>
        <v>0</v>
      </c>
      <c r="N1069" s="76" t="str">
        <f t="shared" si="121"/>
        <v/>
      </c>
      <c r="O1069" s="75"/>
      <c r="P1069" s="77">
        <f t="shared" si="117"/>
        <v>1</v>
      </c>
      <c r="Q1069" s="78" t="str">
        <f t="shared" si="122"/>
        <v>Stay Long</v>
      </c>
      <c r="R1069" s="81">
        <f t="shared" si="118"/>
        <v>-2642.5</v>
      </c>
      <c r="S1069" s="82">
        <f t="shared" si="123"/>
        <v>-100505.95999999999</v>
      </c>
      <c r="T1069" s="50"/>
    </row>
    <row r="1070" spans="2:20" x14ac:dyDescent="0.25">
      <c r="B1070" s="11">
        <f>'Market Data'!B1057</f>
        <v>20040225</v>
      </c>
      <c r="C1070" s="2">
        <f>'Market Data'!C1057</f>
        <v>5205.5</v>
      </c>
      <c r="D1070" s="2">
        <f>'Market Data'!D1057</f>
        <v>5220</v>
      </c>
      <c r="E1070" s="2">
        <f>'Market Data'!E1057</f>
        <v>5169.5</v>
      </c>
      <c r="F1070" s="12">
        <f>'Market Data'!F1057</f>
        <v>5206.5</v>
      </c>
      <c r="H1070" s="58">
        <f t="shared" si="119"/>
        <v>1053</v>
      </c>
      <c r="I1070" s="97" t="s">
        <v>54</v>
      </c>
      <c r="J1070" s="59" t="str">
        <f t="shared" si="120"/>
        <v>Long</v>
      </c>
      <c r="L1070" s="74">
        <f t="shared" si="124"/>
        <v>1</v>
      </c>
      <c r="M1070" s="75">
        <f t="shared" si="116"/>
        <v>0</v>
      </c>
      <c r="N1070" s="76" t="str">
        <f t="shared" si="121"/>
        <v/>
      </c>
      <c r="O1070" s="75"/>
      <c r="P1070" s="77">
        <f t="shared" si="117"/>
        <v>1</v>
      </c>
      <c r="Q1070" s="78" t="str">
        <f t="shared" si="122"/>
        <v>Stay Long</v>
      </c>
      <c r="R1070" s="81">
        <f t="shared" si="118"/>
        <v>245</v>
      </c>
      <c r="S1070" s="82">
        <f t="shared" si="123"/>
        <v>-100260.95999999999</v>
      </c>
      <c r="T1070" s="50"/>
    </row>
    <row r="1071" spans="2:20" x14ac:dyDescent="0.25">
      <c r="B1071" s="11">
        <f>'Market Data'!B1058</f>
        <v>20040226</v>
      </c>
      <c r="C1071" s="2">
        <f>'Market Data'!C1058</f>
        <v>5220.5</v>
      </c>
      <c r="D1071" s="2">
        <f>'Market Data'!D1058</f>
        <v>5233.5</v>
      </c>
      <c r="E1071" s="2">
        <f>'Market Data'!E1058</f>
        <v>5183.5</v>
      </c>
      <c r="F1071" s="12">
        <f>'Market Data'!F1058</f>
        <v>5221.5</v>
      </c>
      <c r="H1071" s="58">
        <f t="shared" si="119"/>
        <v>1054</v>
      </c>
      <c r="I1071" s="97" t="s">
        <v>54</v>
      </c>
      <c r="J1071" s="59" t="str">
        <f t="shared" si="120"/>
        <v>Long</v>
      </c>
      <c r="L1071" s="74">
        <f t="shared" si="124"/>
        <v>1</v>
      </c>
      <c r="M1071" s="75">
        <f t="shared" si="116"/>
        <v>0</v>
      </c>
      <c r="N1071" s="76" t="str">
        <f t="shared" si="121"/>
        <v/>
      </c>
      <c r="O1071" s="75"/>
      <c r="P1071" s="77">
        <f t="shared" si="117"/>
        <v>1</v>
      </c>
      <c r="Q1071" s="78" t="str">
        <f t="shared" si="122"/>
        <v>Stay Long</v>
      </c>
      <c r="R1071" s="81">
        <f t="shared" si="118"/>
        <v>525</v>
      </c>
      <c r="S1071" s="82">
        <f t="shared" si="123"/>
        <v>-99735.959999999992</v>
      </c>
      <c r="T1071" s="50"/>
    </row>
    <row r="1072" spans="2:20" x14ac:dyDescent="0.25">
      <c r="B1072" s="11">
        <f>'Market Data'!B1059</f>
        <v>20040227</v>
      </c>
      <c r="C1072" s="2">
        <f>'Market Data'!C1059</f>
        <v>5235</v>
      </c>
      <c r="D1072" s="2">
        <f>'Market Data'!D1059</f>
        <v>5263</v>
      </c>
      <c r="E1072" s="2">
        <f>'Market Data'!E1059</f>
        <v>5213</v>
      </c>
      <c r="F1072" s="12">
        <f>'Market Data'!F1059</f>
        <v>5232</v>
      </c>
      <c r="H1072" s="58">
        <f t="shared" si="119"/>
        <v>1055</v>
      </c>
      <c r="I1072" s="97" t="s">
        <v>54</v>
      </c>
      <c r="J1072" s="59" t="str">
        <f t="shared" si="120"/>
        <v>Long</v>
      </c>
      <c r="L1072" s="74">
        <f t="shared" si="124"/>
        <v>1</v>
      </c>
      <c r="M1072" s="75">
        <f t="shared" si="116"/>
        <v>0</v>
      </c>
      <c r="N1072" s="76" t="str">
        <f t="shared" si="121"/>
        <v/>
      </c>
      <c r="O1072" s="75"/>
      <c r="P1072" s="77">
        <f t="shared" si="117"/>
        <v>1</v>
      </c>
      <c r="Q1072" s="78" t="str">
        <f t="shared" si="122"/>
        <v>Stay Long</v>
      </c>
      <c r="R1072" s="81">
        <f t="shared" si="118"/>
        <v>367.5</v>
      </c>
      <c r="S1072" s="82">
        <f t="shared" si="123"/>
        <v>-99368.459999999992</v>
      </c>
      <c r="T1072" s="50"/>
    </row>
    <row r="1073" spans="2:20" x14ac:dyDescent="0.25">
      <c r="B1073" s="11">
        <f>'Market Data'!B1060</f>
        <v>20040301</v>
      </c>
      <c r="C1073" s="2">
        <f>'Market Data'!C1060</f>
        <v>5258.5</v>
      </c>
      <c r="D1073" s="2">
        <f>'Market Data'!D1060</f>
        <v>5277</v>
      </c>
      <c r="E1073" s="2">
        <f>'Market Data'!E1060</f>
        <v>5242</v>
      </c>
      <c r="F1073" s="12">
        <f>'Market Data'!F1060</f>
        <v>5275.5</v>
      </c>
      <c r="H1073" s="58">
        <f t="shared" si="119"/>
        <v>1056</v>
      </c>
      <c r="I1073" s="97" t="s">
        <v>54</v>
      </c>
      <c r="J1073" s="59" t="str">
        <f t="shared" si="120"/>
        <v>Long</v>
      </c>
      <c r="L1073" s="74">
        <f t="shared" si="124"/>
        <v>1</v>
      </c>
      <c r="M1073" s="75">
        <f t="shared" si="116"/>
        <v>0</v>
      </c>
      <c r="N1073" s="76" t="str">
        <f t="shared" si="121"/>
        <v/>
      </c>
      <c r="O1073" s="75"/>
      <c r="P1073" s="77">
        <f t="shared" si="117"/>
        <v>1</v>
      </c>
      <c r="Q1073" s="78" t="str">
        <f t="shared" si="122"/>
        <v>Stay Long</v>
      </c>
      <c r="R1073" s="81">
        <f t="shared" si="118"/>
        <v>1522.5</v>
      </c>
      <c r="S1073" s="82">
        <f t="shared" si="123"/>
        <v>-97845.959999999992</v>
      </c>
      <c r="T1073" s="50"/>
    </row>
    <row r="1074" spans="2:20" x14ac:dyDescent="0.25">
      <c r="B1074" s="11">
        <f>'Market Data'!B1061</f>
        <v>20040302</v>
      </c>
      <c r="C1074" s="2">
        <f>'Market Data'!C1061</f>
        <v>5284.5</v>
      </c>
      <c r="D1074" s="2">
        <f>'Market Data'!D1061</f>
        <v>5315</v>
      </c>
      <c r="E1074" s="2">
        <f>'Market Data'!E1061</f>
        <v>5277.5</v>
      </c>
      <c r="F1074" s="12">
        <f>'Market Data'!F1061</f>
        <v>5289</v>
      </c>
      <c r="H1074" s="58">
        <f t="shared" si="119"/>
        <v>1057</v>
      </c>
      <c r="I1074" s="97" t="s">
        <v>54</v>
      </c>
      <c r="J1074" s="59" t="str">
        <f t="shared" si="120"/>
        <v>Long</v>
      </c>
      <c r="L1074" s="74">
        <f t="shared" si="124"/>
        <v>1</v>
      </c>
      <c r="M1074" s="75">
        <f t="shared" si="116"/>
        <v>0</v>
      </c>
      <c r="N1074" s="76" t="str">
        <f t="shared" si="121"/>
        <v/>
      </c>
      <c r="O1074" s="75"/>
      <c r="P1074" s="77">
        <f t="shared" si="117"/>
        <v>1</v>
      </c>
      <c r="Q1074" s="78" t="str">
        <f t="shared" si="122"/>
        <v>Stay Long</v>
      </c>
      <c r="R1074" s="81">
        <f t="shared" si="118"/>
        <v>472.5</v>
      </c>
      <c r="S1074" s="82">
        <f t="shared" si="123"/>
        <v>-97373.459999999992</v>
      </c>
      <c r="T1074" s="50"/>
    </row>
    <row r="1075" spans="2:20" x14ac:dyDescent="0.25">
      <c r="B1075" s="11">
        <f>'Market Data'!B1062</f>
        <v>20040303</v>
      </c>
      <c r="C1075" s="2">
        <f>'Market Data'!C1062</f>
        <v>5289.5</v>
      </c>
      <c r="D1075" s="2">
        <f>'Market Data'!D1062</f>
        <v>5307</v>
      </c>
      <c r="E1075" s="2">
        <f>'Market Data'!E1062</f>
        <v>5266.5</v>
      </c>
      <c r="F1075" s="12">
        <f>'Market Data'!F1062</f>
        <v>5292.5</v>
      </c>
      <c r="H1075" s="58">
        <f t="shared" si="119"/>
        <v>1058</v>
      </c>
      <c r="I1075" s="97" t="s">
        <v>54</v>
      </c>
      <c r="J1075" s="59" t="str">
        <f t="shared" si="120"/>
        <v>Long</v>
      </c>
      <c r="L1075" s="74">
        <f t="shared" si="124"/>
        <v>1</v>
      </c>
      <c r="M1075" s="75">
        <f t="shared" si="116"/>
        <v>0</v>
      </c>
      <c r="N1075" s="76" t="str">
        <f t="shared" si="121"/>
        <v/>
      </c>
      <c r="O1075" s="75"/>
      <c r="P1075" s="77">
        <f t="shared" si="117"/>
        <v>1</v>
      </c>
      <c r="Q1075" s="78" t="str">
        <f t="shared" si="122"/>
        <v>Stay Long</v>
      </c>
      <c r="R1075" s="81">
        <f t="shared" si="118"/>
        <v>122.5</v>
      </c>
      <c r="S1075" s="82">
        <f t="shared" si="123"/>
        <v>-97250.959999999992</v>
      </c>
      <c r="T1075" s="50"/>
    </row>
    <row r="1076" spans="2:20" x14ac:dyDescent="0.25">
      <c r="B1076" s="11">
        <f>'Market Data'!B1063</f>
        <v>20040304</v>
      </c>
      <c r="C1076" s="2">
        <f>'Market Data'!C1063</f>
        <v>5298.5</v>
      </c>
      <c r="D1076" s="2">
        <f>'Market Data'!D1063</f>
        <v>5357</v>
      </c>
      <c r="E1076" s="2">
        <f>'Market Data'!E1063</f>
        <v>5286.5</v>
      </c>
      <c r="F1076" s="12">
        <f>'Market Data'!F1063</f>
        <v>5348.5</v>
      </c>
      <c r="H1076" s="58">
        <f t="shared" si="119"/>
        <v>1059</v>
      </c>
      <c r="I1076" s="97" t="s">
        <v>54</v>
      </c>
      <c r="J1076" s="59" t="str">
        <f t="shared" si="120"/>
        <v>Long</v>
      </c>
      <c r="L1076" s="74">
        <f t="shared" si="124"/>
        <v>1</v>
      </c>
      <c r="M1076" s="75">
        <f t="shared" si="116"/>
        <v>0</v>
      </c>
      <c r="N1076" s="76" t="str">
        <f t="shared" si="121"/>
        <v/>
      </c>
      <c r="O1076" s="75"/>
      <c r="P1076" s="77">
        <f t="shared" si="117"/>
        <v>1</v>
      </c>
      <c r="Q1076" s="78" t="str">
        <f t="shared" si="122"/>
        <v>Stay Long</v>
      </c>
      <c r="R1076" s="81">
        <f t="shared" si="118"/>
        <v>1960</v>
      </c>
      <c r="S1076" s="82">
        <f t="shared" si="123"/>
        <v>-95290.959999999992</v>
      </c>
      <c r="T1076" s="50"/>
    </row>
    <row r="1077" spans="2:20" x14ac:dyDescent="0.25">
      <c r="B1077" s="11">
        <f>'Market Data'!B1064</f>
        <v>20040305</v>
      </c>
      <c r="C1077" s="2">
        <f>'Market Data'!C1064</f>
        <v>5345.5</v>
      </c>
      <c r="D1077" s="2">
        <f>'Market Data'!D1064</f>
        <v>5360.5</v>
      </c>
      <c r="E1077" s="2">
        <f>'Market Data'!E1064</f>
        <v>5298.5</v>
      </c>
      <c r="F1077" s="12">
        <f>'Market Data'!F1064</f>
        <v>5344.5</v>
      </c>
      <c r="H1077" s="58">
        <f t="shared" si="119"/>
        <v>1060</v>
      </c>
      <c r="I1077" s="97" t="s">
        <v>54</v>
      </c>
      <c r="J1077" s="59" t="str">
        <f t="shared" si="120"/>
        <v>Long</v>
      </c>
      <c r="L1077" s="74">
        <f t="shared" si="124"/>
        <v>1</v>
      </c>
      <c r="M1077" s="75">
        <f t="shared" si="116"/>
        <v>0</v>
      </c>
      <c r="N1077" s="76" t="str">
        <f t="shared" si="121"/>
        <v/>
      </c>
      <c r="O1077" s="75"/>
      <c r="P1077" s="77">
        <f t="shared" si="117"/>
        <v>1</v>
      </c>
      <c r="Q1077" s="78" t="str">
        <f t="shared" si="122"/>
        <v>Stay Long</v>
      </c>
      <c r="R1077" s="81">
        <f t="shared" si="118"/>
        <v>-140</v>
      </c>
      <c r="S1077" s="82">
        <f t="shared" si="123"/>
        <v>-95430.959999999992</v>
      </c>
      <c r="T1077" s="50"/>
    </row>
    <row r="1078" spans="2:20" x14ac:dyDescent="0.25">
      <c r="B1078" s="11">
        <f>'Market Data'!B1065</f>
        <v>20040308</v>
      </c>
      <c r="C1078" s="2">
        <f>'Market Data'!C1065</f>
        <v>5355.5</v>
      </c>
      <c r="D1078" s="2">
        <f>'Market Data'!D1065</f>
        <v>5382.5</v>
      </c>
      <c r="E1078" s="2">
        <f>'Market Data'!E1065</f>
        <v>5343</v>
      </c>
      <c r="F1078" s="12">
        <f>'Market Data'!F1065</f>
        <v>5345.5</v>
      </c>
      <c r="H1078" s="58">
        <f t="shared" si="119"/>
        <v>1061</v>
      </c>
      <c r="I1078" s="97" t="s">
        <v>54</v>
      </c>
      <c r="J1078" s="59" t="str">
        <f t="shared" si="120"/>
        <v>Long</v>
      </c>
      <c r="L1078" s="74">
        <f t="shared" si="124"/>
        <v>1</v>
      </c>
      <c r="M1078" s="75">
        <f t="shared" si="116"/>
        <v>0</v>
      </c>
      <c r="N1078" s="76" t="str">
        <f t="shared" si="121"/>
        <v/>
      </c>
      <c r="O1078" s="75"/>
      <c r="P1078" s="77">
        <f t="shared" si="117"/>
        <v>1</v>
      </c>
      <c r="Q1078" s="78" t="str">
        <f t="shared" si="122"/>
        <v>Stay Long</v>
      </c>
      <c r="R1078" s="81">
        <f t="shared" si="118"/>
        <v>35</v>
      </c>
      <c r="S1078" s="82">
        <f t="shared" si="123"/>
        <v>-95395.959999999992</v>
      </c>
      <c r="T1078" s="50"/>
    </row>
    <row r="1079" spans="2:20" x14ac:dyDescent="0.25">
      <c r="B1079" s="11">
        <f>'Market Data'!B1066</f>
        <v>20040309</v>
      </c>
      <c r="C1079" s="2">
        <f>'Market Data'!C1066</f>
        <v>5334.5</v>
      </c>
      <c r="D1079" s="2">
        <f>'Market Data'!D1066</f>
        <v>5338</v>
      </c>
      <c r="E1079" s="2">
        <f>'Market Data'!E1066</f>
        <v>5258.5</v>
      </c>
      <c r="F1079" s="12">
        <f>'Market Data'!F1066</f>
        <v>5261.5</v>
      </c>
      <c r="H1079" s="58">
        <f t="shared" si="119"/>
        <v>1062</v>
      </c>
      <c r="I1079" s="97" t="s">
        <v>54</v>
      </c>
      <c r="J1079" s="59" t="str">
        <f t="shared" si="120"/>
        <v>Long</v>
      </c>
      <c r="L1079" s="74">
        <f t="shared" si="124"/>
        <v>1</v>
      </c>
      <c r="M1079" s="75">
        <f t="shared" si="116"/>
        <v>0</v>
      </c>
      <c r="N1079" s="76" t="str">
        <f t="shared" si="121"/>
        <v/>
      </c>
      <c r="O1079" s="75"/>
      <c r="P1079" s="77">
        <f t="shared" si="117"/>
        <v>1</v>
      </c>
      <c r="Q1079" s="78" t="str">
        <f t="shared" si="122"/>
        <v>Stay Long</v>
      </c>
      <c r="R1079" s="81">
        <f t="shared" si="118"/>
        <v>-2940</v>
      </c>
      <c r="S1079" s="82">
        <f t="shared" si="123"/>
        <v>-98335.959999999992</v>
      </c>
      <c r="T1079" s="50"/>
    </row>
    <row r="1080" spans="2:20" x14ac:dyDescent="0.25">
      <c r="B1080" s="11">
        <f>'Market Data'!B1067</f>
        <v>20040310</v>
      </c>
      <c r="C1080" s="2">
        <f>'Market Data'!C1067</f>
        <v>5266.5</v>
      </c>
      <c r="D1080" s="2">
        <f>'Market Data'!D1067</f>
        <v>5271</v>
      </c>
      <c r="E1080" s="2">
        <f>'Market Data'!E1067</f>
        <v>5221</v>
      </c>
      <c r="F1080" s="12">
        <f>'Market Data'!F1067</f>
        <v>5225.5</v>
      </c>
      <c r="H1080" s="58">
        <f t="shared" si="119"/>
        <v>1063</v>
      </c>
      <c r="I1080" s="97" t="s">
        <v>54</v>
      </c>
      <c r="J1080" s="59" t="str">
        <f t="shared" si="120"/>
        <v>Long</v>
      </c>
      <c r="L1080" s="74">
        <f t="shared" si="124"/>
        <v>1</v>
      </c>
      <c r="M1080" s="75">
        <f t="shared" si="116"/>
        <v>0</v>
      </c>
      <c r="N1080" s="76" t="str">
        <f t="shared" si="121"/>
        <v/>
      </c>
      <c r="O1080" s="75"/>
      <c r="P1080" s="77">
        <f t="shared" si="117"/>
        <v>1</v>
      </c>
      <c r="Q1080" s="78" t="str">
        <f t="shared" si="122"/>
        <v>Stay Long</v>
      </c>
      <c r="R1080" s="81">
        <f t="shared" si="118"/>
        <v>-1260</v>
      </c>
      <c r="S1080" s="82">
        <f t="shared" si="123"/>
        <v>-99595.959999999992</v>
      </c>
      <c r="T1080" s="50"/>
    </row>
    <row r="1081" spans="2:20" x14ac:dyDescent="0.25">
      <c r="B1081" s="11">
        <f>'Market Data'!B1068</f>
        <v>20040311</v>
      </c>
      <c r="C1081" s="2">
        <f>'Market Data'!C1068</f>
        <v>5179.5</v>
      </c>
      <c r="D1081" s="2">
        <f>'Market Data'!D1068</f>
        <v>5181</v>
      </c>
      <c r="E1081" s="2">
        <f>'Market Data'!E1068</f>
        <v>5081</v>
      </c>
      <c r="F1081" s="12">
        <f>'Market Data'!F1068</f>
        <v>5134.5</v>
      </c>
      <c r="H1081" s="58">
        <f t="shared" si="119"/>
        <v>1064</v>
      </c>
      <c r="I1081" s="97" t="s">
        <v>54</v>
      </c>
      <c r="J1081" s="59" t="str">
        <f t="shared" si="120"/>
        <v>Long</v>
      </c>
      <c r="L1081" s="74">
        <f t="shared" si="124"/>
        <v>1</v>
      </c>
      <c r="M1081" s="75">
        <f t="shared" si="116"/>
        <v>0</v>
      </c>
      <c r="N1081" s="76" t="str">
        <f t="shared" si="121"/>
        <v/>
      </c>
      <c r="O1081" s="75"/>
      <c r="P1081" s="77">
        <f t="shared" si="117"/>
        <v>1</v>
      </c>
      <c r="Q1081" s="78" t="str">
        <f t="shared" si="122"/>
        <v>Stay Long</v>
      </c>
      <c r="R1081" s="81">
        <f t="shared" si="118"/>
        <v>-3185</v>
      </c>
      <c r="S1081" s="82">
        <f t="shared" si="123"/>
        <v>-102780.95999999999</v>
      </c>
      <c r="T1081" s="50"/>
    </row>
    <row r="1082" spans="2:20" x14ac:dyDescent="0.25">
      <c r="B1082" s="11">
        <f>'Market Data'!B1069</f>
        <v>20040312</v>
      </c>
      <c r="C1082" s="2">
        <f>'Market Data'!C1069</f>
        <v>5065.5</v>
      </c>
      <c r="D1082" s="2">
        <f>'Market Data'!D1069</f>
        <v>5132.5</v>
      </c>
      <c r="E1082" s="2">
        <f>'Market Data'!E1069</f>
        <v>5031</v>
      </c>
      <c r="F1082" s="12">
        <f>'Market Data'!F1069</f>
        <v>5110.5</v>
      </c>
      <c r="H1082" s="58">
        <f t="shared" si="119"/>
        <v>1065</v>
      </c>
      <c r="I1082" s="97" t="s">
        <v>54</v>
      </c>
      <c r="J1082" s="59" t="str">
        <f t="shared" si="120"/>
        <v>Long</v>
      </c>
      <c r="L1082" s="74">
        <f t="shared" si="124"/>
        <v>1</v>
      </c>
      <c r="M1082" s="75">
        <f t="shared" si="116"/>
        <v>0</v>
      </c>
      <c r="N1082" s="76" t="str">
        <f t="shared" si="121"/>
        <v/>
      </c>
      <c r="O1082" s="75"/>
      <c r="P1082" s="77">
        <f t="shared" si="117"/>
        <v>1</v>
      </c>
      <c r="Q1082" s="78" t="str">
        <f t="shared" si="122"/>
        <v>Stay Long</v>
      </c>
      <c r="R1082" s="81">
        <f t="shared" si="118"/>
        <v>-840</v>
      </c>
      <c r="S1082" s="82">
        <f t="shared" si="123"/>
        <v>-103620.95999999999</v>
      </c>
      <c r="T1082" s="50"/>
    </row>
    <row r="1083" spans="2:20" x14ac:dyDescent="0.25">
      <c r="B1083" s="11">
        <f>'Market Data'!B1070</f>
        <v>20040315</v>
      </c>
      <c r="C1083" s="2">
        <f>'Market Data'!C1070</f>
        <v>5084.5</v>
      </c>
      <c r="D1083" s="2">
        <f>'Market Data'!D1070</f>
        <v>5118</v>
      </c>
      <c r="E1083" s="2">
        <f>'Market Data'!E1070</f>
        <v>5007.5</v>
      </c>
      <c r="F1083" s="12">
        <f>'Market Data'!F1070</f>
        <v>5015.5</v>
      </c>
      <c r="H1083" s="58">
        <f t="shared" si="119"/>
        <v>1066</v>
      </c>
      <c r="I1083" s="97" t="s">
        <v>54</v>
      </c>
      <c r="J1083" s="59" t="str">
        <f t="shared" si="120"/>
        <v>Long</v>
      </c>
      <c r="L1083" s="74">
        <f t="shared" si="124"/>
        <v>1</v>
      </c>
      <c r="M1083" s="75">
        <f t="shared" si="116"/>
        <v>0</v>
      </c>
      <c r="N1083" s="76" t="str">
        <f t="shared" si="121"/>
        <v/>
      </c>
      <c r="O1083" s="75"/>
      <c r="P1083" s="77">
        <f t="shared" si="117"/>
        <v>1</v>
      </c>
      <c r="Q1083" s="78" t="str">
        <f t="shared" si="122"/>
        <v>Stay Long</v>
      </c>
      <c r="R1083" s="81">
        <f t="shared" si="118"/>
        <v>-3325</v>
      </c>
      <c r="S1083" s="82">
        <f t="shared" si="123"/>
        <v>-106945.95999999999</v>
      </c>
      <c r="T1083" s="50"/>
    </row>
    <row r="1084" spans="2:20" x14ac:dyDescent="0.25">
      <c r="B1084" s="11">
        <f>'Market Data'!B1071</f>
        <v>20040316</v>
      </c>
      <c r="C1084" s="2">
        <f>'Market Data'!C1071</f>
        <v>5029</v>
      </c>
      <c r="D1084" s="2">
        <f>'Market Data'!D1071</f>
        <v>5058.5</v>
      </c>
      <c r="E1084" s="2">
        <f>'Market Data'!E1071</f>
        <v>4981.5</v>
      </c>
      <c r="F1084" s="12">
        <f>'Market Data'!F1071</f>
        <v>5015.5</v>
      </c>
      <c r="H1084" s="58">
        <f t="shared" si="119"/>
        <v>1067</v>
      </c>
      <c r="I1084" s="97" t="s">
        <v>54</v>
      </c>
      <c r="J1084" s="59" t="str">
        <f t="shared" si="120"/>
        <v>Long</v>
      </c>
      <c r="L1084" s="74">
        <f t="shared" si="124"/>
        <v>1</v>
      </c>
      <c r="M1084" s="75">
        <f t="shared" si="116"/>
        <v>0</v>
      </c>
      <c r="N1084" s="76" t="str">
        <f t="shared" si="121"/>
        <v/>
      </c>
      <c r="O1084" s="75"/>
      <c r="P1084" s="77">
        <f t="shared" si="117"/>
        <v>1</v>
      </c>
      <c r="Q1084" s="78" t="str">
        <f t="shared" si="122"/>
        <v>Stay Long</v>
      </c>
      <c r="R1084" s="81">
        <f t="shared" si="118"/>
        <v>0</v>
      </c>
      <c r="S1084" s="82">
        <f t="shared" si="123"/>
        <v>-106945.95999999999</v>
      </c>
      <c r="T1084" s="50"/>
    </row>
    <row r="1085" spans="2:20" x14ac:dyDescent="0.25">
      <c r="B1085" s="11">
        <f>'Market Data'!B1072</f>
        <v>20040317</v>
      </c>
      <c r="C1085" s="2">
        <f>'Market Data'!C1072</f>
        <v>5058.5</v>
      </c>
      <c r="D1085" s="2">
        <f>'Market Data'!D1072</f>
        <v>5109.5</v>
      </c>
      <c r="E1085" s="2">
        <f>'Market Data'!E1072</f>
        <v>5044</v>
      </c>
      <c r="F1085" s="12">
        <f>'Market Data'!F1072</f>
        <v>5102.5</v>
      </c>
      <c r="H1085" s="58">
        <f t="shared" si="119"/>
        <v>1068</v>
      </c>
      <c r="I1085" s="97" t="s">
        <v>54</v>
      </c>
      <c r="J1085" s="59" t="str">
        <f t="shared" si="120"/>
        <v>Long</v>
      </c>
      <c r="L1085" s="74">
        <f t="shared" si="124"/>
        <v>1</v>
      </c>
      <c r="M1085" s="75">
        <f t="shared" si="116"/>
        <v>0</v>
      </c>
      <c r="N1085" s="76" t="str">
        <f t="shared" si="121"/>
        <v/>
      </c>
      <c r="O1085" s="75"/>
      <c r="P1085" s="77">
        <f t="shared" si="117"/>
        <v>1</v>
      </c>
      <c r="Q1085" s="78" t="str">
        <f t="shared" si="122"/>
        <v>Stay Long</v>
      </c>
      <c r="R1085" s="81">
        <f t="shared" si="118"/>
        <v>3045</v>
      </c>
      <c r="S1085" s="82">
        <f t="shared" si="123"/>
        <v>-103900.95999999999</v>
      </c>
      <c r="T1085" s="50"/>
    </row>
    <row r="1086" spans="2:20" x14ac:dyDescent="0.25">
      <c r="B1086" s="11">
        <f>'Market Data'!B1073</f>
        <v>20040318</v>
      </c>
      <c r="C1086" s="2">
        <f>'Market Data'!C1073</f>
        <v>5103.5</v>
      </c>
      <c r="D1086" s="2">
        <f>'Market Data'!D1073</f>
        <v>5109</v>
      </c>
      <c r="E1086" s="2">
        <f>'Market Data'!E1073</f>
        <v>5002.5</v>
      </c>
      <c r="F1086" s="12">
        <f>'Market Data'!F1073</f>
        <v>5036</v>
      </c>
      <c r="H1086" s="58">
        <f t="shared" si="119"/>
        <v>1069</v>
      </c>
      <c r="I1086" s="97" t="s">
        <v>54</v>
      </c>
      <c r="J1086" s="59" t="str">
        <f t="shared" si="120"/>
        <v>Long</v>
      </c>
      <c r="L1086" s="74">
        <f t="shared" si="124"/>
        <v>1</v>
      </c>
      <c r="M1086" s="75">
        <f t="shared" si="116"/>
        <v>0</v>
      </c>
      <c r="N1086" s="76" t="str">
        <f t="shared" si="121"/>
        <v/>
      </c>
      <c r="O1086" s="75"/>
      <c r="P1086" s="77">
        <f t="shared" si="117"/>
        <v>1</v>
      </c>
      <c r="Q1086" s="78" t="str">
        <f t="shared" si="122"/>
        <v>Stay Long</v>
      </c>
      <c r="R1086" s="81">
        <f t="shared" si="118"/>
        <v>-2327.5</v>
      </c>
      <c r="S1086" s="82">
        <f t="shared" si="123"/>
        <v>-106228.45999999999</v>
      </c>
      <c r="T1086" s="50"/>
    </row>
    <row r="1087" spans="2:20" x14ac:dyDescent="0.25">
      <c r="B1087" s="11">
        <f>'Market Data'!B1074</f>
        <v>20040319</v>
      </c>
      <c r="C1087" s="2">
        <f>'Market Data'!C1074</f>
        <v>5067.5</v>
      </c>
      <c r="D1087" s="2">
        <f>'Market Data'!D1074</f>
        <v>5070</v>
      </c>
      <c r="E1087" s="2">
        <f>'Market Data'!E1074</f>
        <v>5006.5</v>
      </c>
      <c r="F1087" s="12">
        <f>'Market Data'!F1074</f>
        <v>5014</v>
      </c>
      <c r="H1087" s="58">
        <f t="shared" si="119"/>
        <v>1070</v>
      </c>
      <c r="I1087" s="97" t="s">
        <v>54</v>
      </c>
      <c r="J1087" s="59" t="str">
        <f t="shared" si="120"/>
        <v>Long</v>
      </c>
      <c r="L1087" s="74">
        <f t="shared" si="124"/>
        <v>1</v>
      </c>
      <c r="M1087" s="75">
        <f t="shared" si="116"/>
        <v>0</v>
      </c>
      <c r="N1087" s="76" t="str">
        <f t="shared" si="121"/>
        <v/>
      </c>
      <c r="O1087" s="75"/>
      <c r="P1087" s="77">
        <f t="shared" si="117"/>
        <v>1</v>
      </c>
      <c r="Q1087" s="78" t="str">
        <f t="shared" si="122"/>
        <v>Stay Long</v>
      </c>
      <c r="R1087" s="81">
        <f t="shared" si="118"/>
        <v>-770</v>
      </c>
      <c r="S1087" s="82">
        <f t="shared" si="123"/>
        <v>-106998.45999999999</v>
      </c>
      <c r="T1087" s="50"/>
    </row>
    <row r="1088" spans="2:20" x14ac:dyDescent="0.25">
      <c r="B1088" s="11">
        <f>'Market Data'!B1075</f>
        <v>20040322</v>
      </c>
      <c r="C1088" s="2">
        <f>'Market Data'!C1075</f>
        <v>4966</v>
      </c>
      <c r="D1088" s="2">
        <f>'Market Data'!D1075</f>
        <v>4969.5</v>
      </c>
      <c r="E1088" s="2">
        <f>'Market Data'!E1075</f>
        <v>4898</v>
      </c>
      <c r="F1088" s="12">
        <f>'Market Data'!F1075</f>
        <v>4914.5</v>
      </c>
      <c r="H1088" s="58">
        <f t="shared" si="119"/>
        <v>1071</v>
      </c>
      <c r="I1088" s="97" t="s">
        <v>54</v>
      </c>
      <c r="J1088" s="59" t="str">
        <f t="shared" si="120"/>
        <v>Long</v>
      </c>
      <c r="L1088" s="74">
        <f t="shared" si="124"/>
        <v>1</v>
      </c>
      <c r="M1088" s="75">
        <f t="shared" si="116"/>
        <v>0</v>
      </c>
      <c r="N1088" s="76" t="str">
        <f t="shared" si="121"/>
        <v/>
      </c>
      <c r="O1088" s="75"/>
      <c r="P1088" s="77">
        <f t="shared" si="117"/>
        <v>1</v>
      </c>
      <c r="Q1088" s="78" t="str">
        <f t="shared" si="122"/>
        <v>Stay Long</v>
      </c>
      <c r="R1088" s="81">
        <f t="shared" si="118"/>
        <v>-3482.5</v>
      </c>
      <c r="S1088" s="82">
        <f t="shared" si="123"/>
        <v>-110480.95999999999</v>
      </c>
      <c r="T1088" s="50"/>
    </row>
    <row r="1089" spans="2:20" x14ac:dyDescent="0.25">
      <c r="B1089" s="11">
        <f>'Market Data'!B1076</f>
        <v>20040323</v>
      </c>
      <c r="C1089" s="2">
        <f>'Market Data'!C1076</f>
        <v>4932</v>
      </c>
      <c r="D1089" s="2">
        <f>'Market Data'!D1076</f>
        <v>4978</v>
      </c>
      <c r="E1089" s="2">
        <f>'Market Data'!E1076</f>
        <v>4907.5</v>
      </c>
      <c r="F1089" s="12">
        <f>'Market Data'!F1076</f>
        <v>4932</v>
      </c>
      <c r="H1089" s="58">
        <f t="shared" si="119"/>
        <v>1072</v>
      </c>
      <c r="I1089" s="97" t="s">
        <v>54</v>
      </c>
      <c r="J1089" s="59" t="str">
        <f t="shared" si="120"/>
        <v>Long</v>
      </c>
      <c r="L1089" s="74">
        <f t="shared" si="124"/>
        <v>1</v>
      </c>
      <c r="M1089" s="75">
        <f t="shared" si="116"/>
        <v>0</v>
      </c>
      <c r="N1089" s="76" t="str">
        <f t="shared" si="121"/>
        <v/>
      </c>
      <c r="O1089" s="75"/>
      <c r="P1089" s="77">
        <f t="shared" si="117"/>
        <v>1</v>
      </c>
      <c r="Q1089" s="78" t="str">
        <f t="shared" si="122"/>
        <v>Stay Long</v>
      </c>
      <c r="R1089" s="81">
        <f t="shared" si="118"/>
        <v>612.5</v>
      </c>
      <c r="S1089" s="82">
        <f t="shared" si="123"/>
        <v>-109868.45999999999</v>
      </c>
      <c r="T1089" s="50"/>
    </row>
    <row r="1090" spans="2:20" x14ac:dyDescent="0.25">
      <c r="B1090" s="11">
        <f>'Market Data'!B1077</f>
        <v>20040324</v>
      </c>
      <c r="C1090" s="2">
        <f>'Market Data'!C1077</f>
        <v>4932</v>
      </c>
      <c r="D1090" s="2">
        <f>'Market Data'!D1077</f>
        <v>4964</v>
      </c>
      <c r="E1090" s="2">
        <f>'Market Data'!E1077</f>
        <v>4893</v>
      </c>
      <c r="F1090" s="12">
        <f>'Market Data'!F1077</f>
        <v>4957.5</v>
      </c>
      <c r="H1090" s="58">
        <f t="shared" si="119"/>
        <v>1073</v>
      </c>
      <c r="I1090" s="97" t="s">
        <v>54</v>
      </c>
      <c r="J1090" s="59" t="str">
        <f t="shared" si="120"/>
        <v>Long</v>
      </c>
      <c r="L1090" s="74">
        <f t="shared" si="124"/>
        <v>1</v>
      </c>
      <c r="M1090" s="75">
        <f t="shared" si="116"/>
        <v>0</v>
      </c>
      <c r="N1090" s="76" t="str">
        <f t="shared" si="121"/>
        <v/>
      </c>
      <c r="O1090" s="75"/>
      <c r="P1090" s="77">
        <f t="shared" si="117"/>
        <v>1</v>
      </c>
      <c r="Q1090" s="78" t="str">
        <f t="shared" si="122"/>
        <v>Stay Long</v>
      </c>
      <c r="R1090" s="81">
        <f t="shared" si="118"/>
        <v>892.5</v>
      </c>
      <c r="S1090" s="82">
        <f t="shared" si="123"/>
        <v>-108975.95999999999</v>
      </c>
      <c r="T1090" s="50"/>
    </row>
    <row r="1091" spans="2:20" x14ac:dyDescent="0.25">
      <c r="B1091" s="11">
        <f>'Market Data'!B1078</f>
        <v>20040325</v>
      </c>
      <c r="C1091" s="2">
        <f>'Market Data'!C1078</f>
        <v>4970</v>
      </c>
      <c r="D1091" s="2">
        <f>'Market Data'!D1078</f>
        <v>5037.5</v>
      </c>
      <c r="E1091" s="2">
        <f>'Market Data'!E1078</f>
        <v>4962.5</v>
      </c>
      <c r="F1091" s="12">
        <f>'Market Data'!F1078</f>
        <v>5034</v>
      </c>
      <c r="H1091" s="58">
        <f t="shared" si="119"/>
        <v>1074</v>
      </c>
      <c r="I1091" s="97" t="s">
        <v>54</v>
      </c>
      <c r="J1091" s="59" t="str">
        <f t="shared" si="120"/>
        <v>Long</v>
      </c>
      <c r="L1091" s="74">
        <f t="shared" si="124"/>
        <v>1</v>
      </c>
      <c r="M1091" s="75">
        <f t="shared" si="116"/>
        <v>0</v>
      </c>
      <c r="N1091" s="76" t="str">
        <f t="shared" si="121"/>
        <v/>
      </c>
      <c r="O1091" s="75"/>
      <c r="P1091" s="77">
        <f t="shared" si="117"/>
        <v>1</v>
      </c>
      <c r="Q1091" s="78" t="str">
        <f t="shared" si="122"/>
        <v>Stay Long</v>
      </c>
      <c r="R1091" s="81">
        <f t="shared" si="118"/>
        <v>2677.5</v>
      </c>
      <c r="S1091" s="82">
        <f t="shared" si="123"/>
        <v>-106298.45999999999</v>
      </c>
      <c r="T1091" s="50"/>
    </row>
    <row r="1092" spans="2:20" x14ac:dyDescent="0.25">
      <c r="B1092" s="11">
        <f>'Market Data'!B1079</f>
        <v>20040326</v>
      </c>
      <c r="C1092" s="2">
        <f>'Market Data'!C1079</f>
        <v>5056</v>
      </c>
      <c r="D1092" s="2">
        <f>'Market Data'!D1079</f>
        <v>5058</v>
      </c>
      <c r="E1092" s="2">
        <f>'Market Data'!E1079</f>
        <v>5003.5</v>
      </c>
      <c r="F1092" s="12">
        <f>'Market Data'!F1079</f>
        <v>5022</v>
      </c>
      <c r="H1092" s="58">
        <f t="shared" si="119"/>
        <v>1075</v>
      </c>
      <c r="I1092" s="97" t="s">
        <v>54</v>
      </c>
      <c r="J1092" s="59" t="str">
        <f t="shared" si="120"/>
        <v>Long</v>
      </c>
      <c r="L1092" s="74">
        <f t="shared" si="124"/>
        <v>1</v>
      </c>
      <c r="M1092" s="75">
        <f t="shared" si="116"/>
        <v>0</v>
      </c>
      <c r="N1092" s="76" t="str">
        <f t="shared" si="121"/>
        <v/>
      </c>
      <c r="O1092" s="75"/>
      <c r="P1092" s="77">
        <f t="shared" si="117"/>
        <v>1</v>
      </c>
      <c r="Q1092" s="78" t="str">
        <f t="shared" si="122"/>
        <v>Stay Long</v>
      </c>
      <c r="R1092" s="81">
        <f t="shared" si="118"/>
        <v>-420</v>
      </c>
      <c r="S1092" s="82">
        <f t="shared" si="123"/>
        <v>-106718.45999999999</v>
      </c>
      <c r="T1092" s="50"/>
    </row>
    <row r="1093" spans="2:20" x14ac:dyDescent="0.25">
      <c r="B1093" s="11">
        <f>'Market Data'!B1080</f>
        <v>20040329</v>
      </c>
      <c r="C1093" s="2">
        <f>'Market Data'!C1080</f>
        <v>5035</v>
      </c>
      <c r="D1093" s="2">
        <f>'Market Data'!D1080</f>
        <v>5096</v>
      </c>
      <c r="E1093" s="2">
        <f>'Market Data'!E1080</f>
        <v>5025</v>
      </c>
      <c r="F1093" s="12">
        <f>'Market Data'!F1080</f>
        <v>5090</v>
      </c>
      <c r="H1093" s="58">
        <f t="shared" si="119"/>
        <v>1076</v>
      </c>
      <c r="I1093" s="97" t="s">
        <v>54</v>
      </c>
      <c r="J1093" s="59" t="str">
        <f t="shared" si="120"/>
        <v>Long</v>
      </c>
      <c r="L1093" s="74">
        <f t="shared" si="124"/>
        <v>1</v>
      </c>
      <c r="M1093" s="75">
        <f t="shared" si="116"/>
        <v>0</v>
      </c>
      <c r="N1093" s="76" t="str">
        <f t="shared" si="121"/>
        <v/>
      </c>
      <c r="O1093" s="75"/>
      <c r="P1093" s="77">
        <f t="shared" si="117"/>
        <v>1</v>
      </c>
      <c r="Q1093" s="78" t="str">
        <f t="shared" si="122"/>
        <v>Stay Long</v>
      </c>
      <c r="R1093" s="81">
        <f t="shared" si="118"/>
        <v>2380</v>
      </c>
      <c r="S1093" s="82">
        <f t="shared" si="123"/>
        <v>-104338.45999999999</v>
      </c>
      <c r="T1093" s="50"/>
    </row>
    <row r="1094" spans="2:20" x14ac:dyDescent="0.25">
      <c r="B1094" s="11">
        <f>'Market Data'!B1081</f>
        <v>20040330</v>
      </c>
      <c r="C1094" s="2">
        <f>'Market Data'!C1081</f>
        <v>5084</v>
      </c>
      <c r="D1094" s="2">
        <f>'Market Data'!D1081</f>
        <v>5090</v>
      </c>
      <c r="E1094" s="2">
        <f>'Market Data'!E1081</f>
        <v>5046.5</v>
      </c>
      <c r="F1094" s="12">
        <f>'Market Data'!F1081</f>
        <v>5069</v>
      </c>
      <c r="H1094" s="58">
        <f t="shared" si="119"/>
        <v>1077</v>
      </c>
      <c r="I1094" s="97" t="s">
        <v>54</v>
      </c>
      <c r="J1094" s="59" t="str">
        <f t="shared" si="120"/>
        <v>Long</v>
      </c>
      <c r="L1094" s="74">
        <f t="shared" si="124"/>
        <v>1</v>
      </c>
      <c r="M1094" s="75">
        <f t="shared" si="116"/>
        <v>0</v>
      </c>
      <c r="N1094" s="76" t="str">
        <f t="shared" si="121"/>
        <v/>
      </c>
      <c r="O1094" s="75"/>
      <c r="P1094" s="77">
        <f t="shared" si="117"/>
        <v>1</v>
      </c>
      <c r="Q1094" s="78" t="str">
        <f t="shared" si="122"/>
        <v>Stay Long</v>
      </c>
      <c r="R1094" s="81">
        <f t="shared" si="118"/>
        <v>-735</v>
      </c>
      <c r="S1094" s="82">
        <f t="shared" si="123"/>
        <v>-105073.45999999999</v>
      </c>
      <c r="T1094" s="50"/>
    </row>
    <row r="1095" spans="2:20" x14ac:dyDescent="0.25">
      <c r="B1095" s="11">
        <f>'Market Data'!B1082</f>
        <v>20040331</v>
      </c>
      <c r="C1095" s="2">
        <f>'Market Data'!C1082</f>
        <v>5080</v>
      </c>
      <c r="D1095" s="2">
        <f>'Market Data'!D1082</f>
        <v>5105</v>
      </c>
      <c r="E1095" s="2">
        <f>'Market Data'!E1082</f>
        <v>5040.5</v>
      </c>
      <c r="F1095" s="12">
        <f>'Market Data'!F1082</f>
        <v>5062.5</v>
      </c>
      <c r="H1095" s="58">
        <f t="shared" si="119"/>
        <v>1078</v>
      </c>
      <c r="I1095" s="97" t="s">
        <v>54</v>
      </c>
      <c r="J1095" s="59" t="str">
        <f t="shared" si="120"/>
        <v>Long</v>
      </c>
      <c r="L1095" s="74">
        <f t="shared" si="124"/>
        <v>1</v>
      </c>
      <c r="M1095" s="75">
        <f t="shared" si="116"/>
        <v>0</v>
      </c>
      <c r="N1095" s="76" t="str">
        <f t="shared" si="121"/>
        <v/>
      </c>
      <c r="O1095" s="75"/>
      <c r="P1095" s="77">
        <f t="shared" si="117"/>
        <v>1</v>
      </c>
      <c r="Q1095" s="78" t="str">
        <f t="shared" si="122"/>
        <v>Stay Long</v>
      </c>
      <c r="R1095" s="81">
        <f t="shared" si="118"/>
        <v>-227.5</v>
      </c>
      <c r="S1095" s="82">
        <f t="shared" si="123"/>
        <v>-105300.95999999999</v>
      </c>
      <c r="T1095" s="50"/>
    </row>
    <row r="1096" spans="2:20" x14ac:dyDescent="0.25">
      <c r="B1096" s="11">
        <f>'Market Data'!B1083</f>
        <v>20040401</v>
      </c>
      <c r="C1096" s="2">
        <f>'Market Data'!C1083</f>
        <v>5087</v>
      </c>
      <c r="D1096" s="2">
        <f>'Market Data'!D1083</f>
        <v>5141</v>
      </c>
      <c r="E1096" s="2">
        <f>'Market Data'!E1083</f>
        <v>5057</v>
      </c>
      <c r="F1096" s="12">
        <f>'Market Data'!F1083</f>
        <v>5125</v>
      </c>
      <c r="H1096" s="58">
        <f t="shared" si="119"/>
        <v>1079</v>
      </c>
      <c r="I1096" s="97" t="s">
        <v>54</v>
      </c>
      <c r="J1096" s="59" t="str">
        <f t="shared" si="120"/>
        <v>Long</v>
      </c>
      <c r="L1096" s="74">
        <f t="shared" si="124"/>
        <v>1</v>
      </c>
      <c r="M1096" s="75">
        <f t="shared" si="116"/>
        <v>0</v>
      </c>
      <c r="N1096" s="76" t="str">
        <f t="shared" si="121"/>
        <v/>
      </c>
      <c r="O1096" s="75"/>
      <c r="P1096" s="77">
        <f t="shared" si="117"/>
        <v>1</v>
      </c>
      <c r="Q1096" s="78" t="str">
        <f t="shared" si="122"/>
        <v>Stay Long</v>
      </c>
      <c r="R1096" s="81">
        <f t="shared" si="118"/>
        <v>2187.5</v>
      </c>
      <c r="S1096" s="82">
        <f t="shared" si="123"/>
        <v>-103113.45999999999</v>
      </c>
      <c r="T1096" s="50"/>
    </row>
    <row r="1097" spans="2:20" x14ac:dyDescent="0.25">
      <c r="B1097" s="11">
        <f>'Market Data'!B1084</f>
        <v>20040402</v>
      </c>
      <c r="C1097" s="2">
        <f>'Market Data'!C1084</f>
        <v>5133</v>
      </c>
      <c r="D1097" s="2">
        <f>'Market Data'!D1084</f>
        <v>5228.5</v>
      </c>
      <c r="E1097" s="2">
        <f>'Market Data'!E1084</f>
        <v>5122.5</v>
      </c>
      <c r="F1097" s="12">
        <f>'Market Data'!F1084</f>
        <v>5225</v>
      </c>
      <c r="H1097" s="58">
        <f t="shared" si="119"/>
        <v>1080</v>
      </c>
      <c r="I1097" s="97" t="s">
        <v>54</v>
      </c>
      <c r="J1097" s="59" t="str">
        <f t="shared" si="120"/>
        <v>Long</v>
      </c>
      <c r="L1097" s="74">
        <f t="shared" si="124"/>
        <v>1</v>
      </c>
      <c r="M1097" s="75">
        <f t="shared" si="116"/>
        <v>0</v>
      </c>
      <c r="N1097" s="76" t="str">
        <f t="shared" si="121"/>
        <v/>
      </c>
      <c r="O1097" s="75"/>
      <c r="P1097" s="77">
        <f t="shared" si="117"/>
        <v>1</v>
      </c>
      <c r="Q1097" s="78" t="str">
        <f t="shared" si="122"/>
        <v>Stay Long</v>
      </c>
      <c r="R1097" s="81">
        <f t="shared" si="118"/>
        <v>3500</v>
      </c>
      <c r="S1097" s="82">
        <f t="shared" si="123"/>
        <v>-99613.459999999992</v>
      </c>
      <c r="T1097" s="50"/>
    </row>
    <row r="1098" spans="2:20" x14ac:dyDescent="0.25">
      <c r="B1098" s="11">
        <f>'Market Data'!B1085</f>
        <v>20040405</v>
      </c>
      <c r="C1098" s="2">
        <f>'Market Data'!C1085</f>
        <v>5222</v>
      </c>
      <c r="D1098" s="2">
        <f>'Market Data'!D1085</f>
        <v>5263</v>
      </c>
      <c r="E1098" s="2">
        <f>'Market Data'!E1085</f>
        <v>5207</v>
      </c>
      <c r="F1098" s="12">
        <f>'Market Data'!F1085</f>
        <v>5257.5</v>
      </c>
      <c r="H1098" s="58">
        <f t="shared" si="119"/>
        <v>1081</v>
      </c>
      <c r="I1098" s="97" t="s">
        <v>54</v>
      </c>
      <c r="J1098" s="59" t="str">
        <f t="shared" si="120"/>
        <v>Long</v>
      </c>
      <c r="L1098" s="74">
        <f t="shared" si="124"/>
        <v>1</v>
      </c>
      <c r="M1098" s="75">
        <f t="shared" si="116"/>
        <v>0</v>
      </c>
      <c r="N1098" s="76" t="str">
        <f t="shared" si="121"/>
        <v/>
      </c>
      <c r="O1098" s="75"/>
      <c r="P1098" s="77">
        <f t="shared" si="117"/>
        <v>1</v>
      </c>
      <c r="Q1098" s="78" t="str">
        <f t="shared" si="122"/>
        <v>Stay Long</v>
      </c>
      <c r="R1098" s="81">
        <f t="shared" si="118"/>
        <v>1137.5</v>
      </c>
      <c r="S1098" s="82">
        <f t="shared" si="123"/>
        <v>-98475.959999999992</v>
      </c>
      <c r="T1098" s="50"/>
    </row>
    <row r="1099" spans="2:20" x14ac:dyDescent="0.25">
      <c r="B1099" s="11">
        <f>'Market Data'!B1086</f>
        <v>20040406</v>
      </c>
      <c r="C1099" s="2">
        <f>'Market Data'!C1086</f>
        <v>5265</v>
      </c>
      <c r="D1099" s="2">
        <f>'Market Data'!D1086</f>
        <v>5266</v>
      </c>
      <c r="E1099" s="2">
        <f>'Market Data'!E1086</f>
        <v>5211.5</v>
      </c>
      <c r="F1099" s="12">
        <f>'Market Data'!F1086</f>
        <v>5226.5</v>
      </c>
      <c r="H1099" s="58">
        <f t="shared" si="119"/>
        <v>1082</v>
      </c>
      <c r="I1099" s="97" t="s">
        <v>54</v>
      </c>
      <c r="J1099" s="59" t="str">
        <f t="shared" si="120"/>
        <v>Long</v>
      </c>
      <c r="L1099" s="74">
        <f t="shared" si="124"/>
        <v>1</v>
      </c>
      <c r="M1099" s="75">
        <f t="shared" si="116"/>
        <v>0</v>
      </c>
      <c r="N1099" s="76" t="str">
        <f t="shared" si="121"/>
        <v/>
      </c>
      <c r="O1099" s="75"/>
      <c r="P1099" s="77">
        <f t="shared" si="117"/>
        <v>1</v>
      </c>
      <c r="Q1099" s="78" t="str">
        <f t="shared" si="122"/>
        <v>Stay Long</v>
      </c>
      <c r="R1099" s="81">
        <f t="shared" si="118"/>
        <v>-1085</v>
      </c>
      <c r="S1099" s="82">
        <f t="shared" si="123"/>
        <v>-99560.959999999992</v>
      </c>
      <c r="T1099" s="50"/>
    </row>
    <row r="1100" spans="2:20" x14ac:dyDescent="0.25">
      <c r="B1100" s="11">
        <f>'Market Data'!B1087</f>
        <v>20040407</v>
      </c>
      <c r="C1100" s="2">
        <f>'Market Data'!C1087</f>
        <v>5222</v>
      </c>
      <c r="D1100" s="2">
        <f>'Market Data'!D1087</f>
        <v>5251</v>
      </c>
      <c r="E1100" s="2">
        <f>'Market Data'!E1087</f>
        <v>5198.5</v>
      </c>
      <c r="F1100" s="12">
        <f>'Market Data'!F1087</f>
        <v>5208</v>
      </c>
      <c r="H1100" s="58">
        <f t="shared" si="119"/>
        <v>1083</v>
      </c>
      <c r="I1100" s="97" t="s">
        <v>54</v>
      </c>
      <c r="J1100" s="59" t="str">
        <f t="shared" si="120"/>
        <v>Long</v>
      </c>
      <c r="L1100" s="74">
        <f t="shared" si="124"/>
        <v>1</v>
      </c>
      <c r="M1100" s="75">
        <f t="shared" si="116"/>
        <v>0</v>
      </c>
      <c r="N1100" s="76" t="str">
        <f t="shared" si="121"/>
        <v/>
      </c>
      <c r="O1100" s="75"/>
      <c r="P1100" s="77">
        <f t="shared" si="117"/>
        <v>1</v>
      </c>
      <c r="Q1100" s="78" t="str">
        <f t="shared" si="122"/>
        <v>Stay Long</v>
      </c>
      <c r="R1100" s="81">
        <f t="shared" si="118"/>
        <v>-647.5</v>
      </c>
      <c r="S1100" s="82">
        <f t="shared" si="123"/>
        <v>-100208.45999999999</v>
      </c>
      <c r="T1100" s="50"/>
    </row>
    <row r="1101" spans="2:20" x14ac:dyDescent="0.25">
      <c r="B1101" s="11">
        <f>'Market Data'!B1088</f>
        <v>20040408</v>
      </c>
      <c r="C1101" s="2">
        <f>'Market Data'!C1088</f>
        <v>5235</v>
      </c>
      <c r="D1101" s="2">
        <f>'Market Data'!D1088</f>
        <v>5262</v>
      </c>
      <c r="E1101" s="2">
        <f>'Market Data'!E1088</f>
        <v>5205</v>
      </c>
      <c r="F1101" s="12">
        <f>'Market Data'!F1088</f>
        <v>5224</v>
      </c>
      <c r="H1101" s="58">
        <f t="shared" si="119"/>
        <v>1084</v>
      </c>
      <c r="I1101" s="97" t="s">
        <v>54</v>
      </c>
      <c r="J1101" s="59" t="str">
        <f t="shared" si="120"/>
        <v>Long</v>
      </c>
      <c r="L1101" s="74">
        <f t="shared" si="124"/>
        <v>1</v>
      </c>
      <c r="M1101" s="75">
        <f t="shared" si="116"/>
        <v>0</v>
      </c>
      <c r="N1101" s="76" t="str">
        <f t="shared" si="121"/>
        <v/>
      </c>
      <c r="O1101" s="75"/>
      <c r="P1101" s="77">
        <f t="shared" si="117"/>
        <v>1</v>
      </c>
      <c r="Q1101" s="78" t="str">
        <f t="shared" si="122"/>
        <v>Stay Long</v>
      </c>
      <c r="R1101" s="81">
        <f t="shared" si="118"/>
        <v>560</v>
      </c>
      <c r="S1101" s="82">
        <f t="shared" si="123"/>
        <v>-99648.459999999992</v>
      </c>
      <c r="T1101" s="50"/>
    </row>
    <row r="1102" spans="2:20" x14ac:dyDescent="0.25">
      <c r="B1102" s="11">
        <f>'Market Data'!B1089</f>
        <v>20040413</v>
      </c>
      <c r="C1102" s="2">
        <f>'Market Data'!C1089</f>
        <v>5254</v>
      </c>
      <c r="D1102" s="2">
        <f>'Market Data'!D1089</f>
        <v>5297</v>
      </c>
      <c r="E1102" s="2">
        <f>'Market Data'!E1089</f>
        <v>5246.5</v>
      </c>
      <c r="F1102" s="12">
        <f>'Market Data'!F1089</f>
        <v>5246.5</v>
      </c>
      <c r="H1102" s="58">
        <f t="shared" si="119"/>
        <v>1085</v>
      </c>
      <c r="I1102" s="97" t="s">
        <v>54</v>
      </c>
      <c r="J1102" s="59" t="str">
        <f t="shared" si="120"/>
        <v>Long</v>
      </c>
      <c r="L1102" s="74">
        <f t="shared" si="124"/>
        <v>1</v>
      </c>
      <c r="M1102" s="75">
        <f t="shared" si="116"/>
        <v>0</v>
      </c>
      <c r="N1102" s="76" t="str">
        <f t="shared" si="121"/>
        <v/>
      </c>
      <c r="O1102" s="75"/>
      <c r="P1102" s="77">
        <f t="shared" si="117"/>
        <v>1</v>
      </c>
      <c r="Q1102" s="78" t="str">
        <f t="shared" si="122"/>
        <v>Stay Long</v>
      </c>
      <c r="R1102" s="81">
        <f t="shared" si="118"/>
        <v>787.5</v>
      </c>
      <c r="S1102" s="82">
        <f t="shared" si="123"/>
        <v>-98860.959999999992</v>
      </c>
      <c r="T1102" s="50"/>
    </row>
    <row r="1103" spans="2:20" x14ac:dyDescent="0.25">
      <c r="B1103" s="11">
        <f>'Market Data'!B1090</f>
        <v>20040414</v>
      </c>
      <c r="C1103" s="2">
        <f>'Market Data'!C1090</f>
        <v>5231</v>
      </c>
      <c r="D1103" s="2">
        <f>'Market Data'!D1090</f>
        <v>5239</v>
      </c>
      <c r="E1103" s="2">
        <f>'Market Data'!E1090</f>
        <v>5170</v>
      </c>
      <c r="F1103" s="12">
        <f>'Market Data'!F1090</f>
        <v>5219</v>
      </c>
      <c r="H1103" s="58">
        <f t="shared" si="119"/>
        <v>1086</v>
      </c>
      <c r="I1103" s="97" t="s">
        <v>54</v>
      </c>
      <c r="J1103" s="59" t="str">
        <f t="shared" si="120"/>
        <v>Long</v>
      </c>
      <c r="L1103" s="74">
        <f t="shared" si="124"/>
        <v>1</v>
      </c>
      <c r="M1103" s="75">
        <f t="shared" si="116"/>
        <v>0</v>
      </c>
      <c r="N1103" s="76" t="str">
        <f t="shared" si="121"/>
        <v/>
      </c>
      <c r="O1103" s="75"/>
      <c r="P1103" s="77">
        <f t="shared" si="117"/>
        <v>1</v>
      </c>
      <c r="Q1103" s="78" t="str">
        <f t="shared" si="122"/>
        <v>Stay Long</v>
      </c>
      <c r="R1103" s="81">
        <f t="shared" si="118"/>
        <v>-962.5</v>
      </c>
      <c r="S1103" s="82">
        <f t="shared" si="123"/>
        <v>-99823.459999999992</v>
      </c>
      <c r="T1103" s="50"/>
    </row>
    <row r="1104" spans="2:20" x14ac:dyDescent="0.25">
      <c r="B1104" s="11">
        <f>'Market Data'!B1091</f>
        <v>20040415</v>
      </c>
      <c r="C1104" s="2">
        <f>'Market Data'!C1091</f>
        <v>5201</v>
      </c>
      <c r="D1104" s="2">
        <f>'Market Data'!D1091</f>
        <v>5236.5</v>
      </c>
      <c r="E1104" s="2">
        <f>'Market Data'!E1091</f>
        <v>5188</v>
      </c>
      <c r="F1104" s="12">
        <f>'Market Data'!F1091</f>
        <v>5192</v>
      </c>
      <c r="H1104" s="58">
        <f t="shared" si="119"/>
        <v>1087</v>
      </c>
      <c r="I1104" s="97" t="s">
        <v>54</v>
      </c>
      <c r="J1104" s="59" t="str">
        <f t="shared" si="120"/>
        <v>Long</v>
      </c>
      <c r="L1104" s="74">
        <f t="shared" si="124"/>
        <v>1</v>
      </c>
      <c r="M1104" s="75">
        <f t="shared" ref="M1104:M1167" si="125">$L1104-P1104</f>
        <v>0</v>
      </c>
      <c r="N1104" s="76" t="str">
        <f t="shared" si="121"/>
        <v/>
      </c>
      <c r="O1104" s="75"/>
      <c r="P1104" s="77">
        <f t="shared" si="117"/>
        <v>1</v>
      </c>
      <c r="Q1104" s="78" t="str">
        <f t="shared" si="122"/>
        <v>Stay Long</v>
      </c>
      <c r="R1104" s="81">
        <f t="shared" si="118"/>
        <v>-945</v>
      </c>
      <c r="S1104" s="82">
        <f t="shared" si="123"/>
        <v>-100768.45999999999</v>
      </c>
      <c r="T1104" s="50"/>
    </row>
    <row r="1105" spans="2:20" x14ac:dyDescent="0.25">
      <c r="B1105" s="11">
        <f>'Market Data'!B1092</f>
        <v>20040416</v>
      </c>
      <c r="C1105" s="2">
        <f>'Market Data'!C1092</f>
        <v>5180</v>
      </c>
      <c r="D1105" s="2">
        <f>'Market Data'!D1092</f>
        <v>5244</v>
      </c>
      <c r="E1105" s="2">
        <f>'Market Data'!E1092</f>
        <v>5175.5</v>
      </c>
      <c r="F1105" s="12">
        <f>'Market Data'!F1092</f>
        <v>5240</v>
      </c>
      <c r="H1105" s="58">
        <f t="shared" si="119"/>
        <v>1088</v>
      </c>
      <c r="I1105" s="97" t="s">
        <v>54</v>
      </c>
      <c r="J1105" s="59" t="str">
        <f t="shared" si="120"/>
        <v>Long</v>
      </c>
      <c r="L1105" s="74">
        <f t="shared" si="124"/>
        <v>1</v>
      </c>
      <c r="M1105" s="75">
        <f t="shared" si="125"/>
        <v>0</v>
      </c>
      <c r="N1105" s="76" t="str">
        <f t="shared" si="121"/>
        <v/>
      </c>
      <c r="O1105" s="75"/>
      <c r="P1105" s="77">
        <f t="shared" ref="P1105:P1168" si="126">IF($N1104="Fill",$L1104,$P1104)</f>
        <v>1</v>
      </c>
      <c r="Q1105" s="78" t="str">
        <f t="shared" si="122"/>
        <v>Stay Long</v>
      </c>
      <c r="R1105" s="81">
        <f t="shared" ref="R1105:R1168" si="127">IF(OR($P1104&amp;$L1104="01",$P1104&amp;$L1104="0-1"),(($F1105-$C1105)*$R$3*$L1104)-(ABS($M1104)*$R$4),IF(OR($P1104&amp;$L1104="10",$P1104&amp;$L1104="-10"),(($C1105-$F1104)*$R$3*$P1104)-(ABS($M1104)*$R$4),IF(OR($P1104&amp;$L1104="1-1",$P1104&amp;$L1104="-11"),(($C1105-$F1104)*$R$3*$P1104)-(ABS($M1104)*$R$4)+(($F1105-$C1105)*$R$3*$P1105),IF(OR($P1104&amp;$L1104="11",$P1104&amp;$L1104="-1-1"),(($F1105-$F1104)*$R$3*$P1105),0))))</f>
        <v>1680</v>
      </c>
      <c r="S1105" s="82">
        <f t="shared" si="123"/>
        <v>-99088.459999999992</v>
      </c>
      <c r="T1105" s="50"/>
    </row>
    <row r="1106" spans="2:20" x14ac:dyDescent="0.25">
      <c r="B1106" s="11">
        <f>'Market Data'!B1093</f>
        <v>20040419</v>
      </c>
      <c r="C1106" s="2">
        <f>'Market Data'!C1093</f>
        <v>5220.5</v>
      </c>
      <c r="D1106" s="2">
        <f>'Market Data'!D1093</f>
        <v>5239.5</v>
      </c>
      <c r="E1106" s="2">
        <f>'Market Data'!E1093</f>
        <v>5193.5</v>
      </c>
      <c r="F1106" s="12">
        <f>'Market Data'!F1093</f>
        <v>5230</v>
      </c>
      <c r="H1106" s="58">
        <f t="shared" ref="H1106:H1169" si="128">ROW()-ROW(H$17)</f>
        <v>1089</v>
      </c>
      <c r="I1106" s="97" t="s">
        <v>54</v>
      </c>
      <c r="J1106" s="59" t="str">
        <f t="shared" ref="J1106:J1169" si="129">$I$4</f>
        <v>Long</v>
      </c>
      <c r="L1106" s="74">
        <f t="shared" si="124"/>
        <v>1</v>
      </c>
      <c r="M1106" s="75">
        <f t="shared" si="125"/>
        <v>0</v>
      </c>
      <c r="N1106" s="76" t="str">
        <f t="shared" ref="N1106:N1169" si="130">IF(NOT($M1106=0),"Fill","")</f>
        <v/>
      </c>
      <c r="O1106" s="75"/>
      <c r="P1106" s="77">
        <f t="shared" si="126"/>
        <v>1</v>
      </c>
      <c r="Q1106" s="78" t="str">
        <f t="shared" ref="Q1106:Q1169" si="131">IF($P1105&amp;$L1105="00","Stay Flat",IF($P1105&amp;$L1105="01","Go Long",IF($P1105&amp;$L1105="0-1","Go Short",IF($P1105&amp;$L1105="-10","Exit Short",IF($P1105&amp;$L1105="-1-1","Stay Short",IF($P1105&amp;$L1105="-11","Exit Short, Go Long",IF($P1105&amp;$L1105="10","Exit Long",IF($P1105&amp;$L1105="1-1","Exit Long, Go Short",IF($P1105&amp;$L1105="11","Stay Long","")))))))))</f>
        <v>Stay Long</v>
      </c>
      <c r="R1106" s="81">
        <f t="shared" si="127"/>
        <v>-350</v>
      </c>
      <c r="S1106" s="82">
        <f t="shared" ref="S1106:S1169" si="132">S1105+R1106</f>
        <v>-99438.459999999992</v>
      </c>
      <c r="T1106" s="50"/>
    </row>
    <row r="1107" spans="2:20" x14ac:dyDescent="0.25">
      <c r="B1107" s="11">
        <f>'Market Data'!B1094</f>
        <v>20040420</v>
      </c>
      <c r="C1107" s="2">
        <f>'Market Data'!C1094</f>
        <v>5246</v>
      </c>
      <c r="D1107" s="2">
        <f>'Market Data'!D1094</f>
        <v>5282.5</v>
      </c>
      <c r="E1107" s="2">
        <f>'Market Data'!E1094</f>
        <v>5246</v>
      </c>
      <c r="F1107" s="12">
        <f>'Market Data'!F1094</f>
        <v>5263</v>
      </c>
      <c r="H1107" s="58">
        <f t="shared" si="128"/>
        <v>1090</v>
      </c>
      <c r="I1107" s="97" t="s">
        <v>54</v>
      </c>
      <c r="J1107" s="59" t="str">
        <f t="shared" si="129"/>
        <v>Long</v>
      </c>
      <c r="L1107" s="74">
        <f t="shared" ref="L1107:L1170" si="133">IF($J1107="Short",-1,IF($J1107="Long",1,0))</f>
        <v>1</v>
      </c>
      <c r="M1107" s="75">
        <f t="shared" si="125"/>
        <v>0</v>
      </c>
      <c r="N1107" s="76" t="str">
        <f t="shared" si="130"/>
        <v/>
      </c>
      <c r="O1107" s="75"/>
      <c r="P1107" s="77">
        <f t="shared" si="126"/>
        <v>1</v>
      </c>
      <c r="Q1107" s="78" t="str">
        <f t="shared" si="131"/>
        <v>Stay Long</v>
      </c>
      <c r="R1107" s="81">
        <f t="shared" si="127"/>
        <v>1155</v>
      </c>
      <c r="S1107" s="82">
        <f t="shared" si="132"/>
        <v>-98283.459999999992</v>
      </c>
      <c r="T1107" s="50"/>
    </row>
    <row r="1108" spans="2:20" x14ac:dyDescent="0.25">
      <c r="B1108" s="11">
        <f>'Market Data'!B1095</f>
        <v>20040421</v>
      </c>
      <c r="C1108" s="2">
        <f>'Market Data'!C1095</f>
        <v>5225</v>
      </c>
      <c r="D1108" s="2">
        <f>'Market Data'!D1095</f>
        <v>5256</v>
      </c>
      <c r="E1108" s="2">
        <f>'Market Data'!E1095</f>
        <v>5212.5</v>
      </c>
      <c r="F1108" s="12">
        <f>'Market Data'!F1095</f>
        <v>5248</v>
      </c>
      <c r="H1108" s="58">
        <f t="shared" si="128"/>
        <v>1091</v>
      </c>
      <c r="I1108" s="97" t="s">
        <v>54</v>
      </c>
      <c r="J1108" s="59" t="str">
        <f t="shared" si="129"/>
        <v>Long</v>
      </c>
      <c r="L1108" s="74">
        <f t="shared" si="133"/>
        <v>1</v>
      </c>
      <c r="M1108" s="75">
        <f t="shared" si="125"/>
        <v>0</v>
      </c>
      <c r="N1108" s="76" t="str">
        <f t="shared" si="130"/>
        <v/>
      </c>
      <c r="O1108" s="75"/>
      <c r="P1108" s="77">
        <f t="shared" si="126"/>
        <v>1</v>
      </c>
      <c r="Q1108" s="78" t="str">
        <f t="shared" si="131"/>
        <v>Stay Long</v>
      </c>
      <c r="R1108" s="81">
        <f t="shared" si="127"/>
        <v>-525</v>
      </c>
      <c r="S1108" s="82">
        <f t="shared" si="132"/>
        <v>-98808.459999999992</v>
      </c>
      <c r="T1108" s="50"/>
    </row>
    <row r="1109" spans="2:20" x14ac:dyDescent="0.25">
      <c r="B1109" s="11">
        <f>'Market Data'!B1096</f>
        <v>20040422</v>
      </c>
      <c r="C1109" s="2">
        <f>'Market Data'!C1096</f>
        <v>5251.5</v>
      </c>
      <c r="D1109" s="2">
        <f>'Market Data'!D1096</f>
        <v>5295</v>
      </c>
      <c r="E1109" s="2">
        <f>'Market Data'!E1096</f>
        <v>5194</v>
      </c>
      <c r="F1109" s="12">
        <f>'Market Data'!F1096</f>
        <v>5295</v>
      </c>
      <c r="H1109" s="58">
        <f t="shared" si="128"/>
        <v>1092</v>
      </c>
      <c r="I1109" s="97" t="s">
        <v>54</v>
      </c>
      <c r="J1109" s="59" t="str">
        <f t="shared" si="129"/>
        <v>Long</v>
      </c>
      <c r="L1109" s="74">
        <f t="shared" si="133"/>
        <v>1</v>
      </c>
      <c r="M1109" s="75">
        <f t="shared" si="125"/>
        <v>0</v>
      </c>
      <c r="N1109" s="76" t="str">
        <f t="shared" si="130"/>
        <v/>
      </c>
      <c r="O1109" s="75"/>
      <c r="P1109" s="77">
        <f t="shared" si="126"/>
        <v>1</v>
      </c>
      <c r="Q1109" s="78" t="str">
        <f t="shared" si="131"/>
        <v>Stay Long</v>
      </c>
      <c r="R1109" s="81">
        <f t="shared" si="127"/>
        <v>1645</v>
      </c>
      <c r="S1109" s="82">
        <f t="shared" si="132"/>
        <v>-97163.459999999992</v>
      </c>
      <c r="T1109" s="50"/>
    </row>
    <row r="1110" spans="2:20" x14ac:dyDescent="0.25">
      <c r="B1110" s="11">
        <f>'Market Data'!B1097</f>
        <v>20040423</v>
      </c>
      <c r="C1110" s="2">
        <f>'Market Data'!C1097</f>
        <v>5326.5</v>
      </c>
      <c r="D1110" s="2">
        <f>'Market Data'!D1097</f>
        <v>5335</v>
      </c>
      <c r="E1110" s="2">
        <f>'Market Data'!E1097</f>
        <v>5299.5</v>
      </c>
      <c r="F1110" s="12">
        <f>'Market Data'!F1097</f>
        <v>5306</v>
      </c>
      <c r="H1110" s="58">
        <f t="shared" si="128"/>
        <v>1093</v>
      </c>
      <c r="I1110" s="97" t="s">
        <v>54</v>
      </c>
      <c r="J1110" s="59" t="str">
        <f t="shared" si="129"/>
        <v>Long</v>
      </c>
      <c r="L1110" s="74">
        <f t="shared" si="133"/>
        <v>1</v>
      </c>
      <c r="M1110" s="75">
        <f t="shared" si="125"/>
        <v>0</v>
      </c>
      <c r="N1110" s="76" t="str">
        <f t="shared" si="130"/>
        <v/>
      </c>
      <c r="O1110" s="75"/>
      <c r="P1110" s="77">
        <f t="shared" si="126"/>
        <v>1</v>
      </c>
      <c r="Q1110" s="78" t="str">
        <f t="shared" si="131"/>
        <v>Stay Long</v>
      </c>
      <c r="R1110" s="81">
        <f t="shared" si="127"/>
        <v>385</v>
      </c>
      <c r="S1110" s="82">
        <f t="shared" si="132"/>
        <v>-96778.459999999992</v>
      </c>
      <c r="T1110" s="50"/>
    </row>
    <row r="1111" spans="2:20" x14ac:dyDescent="0.25">
      <c r="B1111" s="11">
        <f>'Market Data'!B1098</f>
        <v>20040426</v>
      </c>
      <c r="C1111" s="2">
        <f>'Market Data'!C1098</f>
        <v>5313.5</v>
      </c>
      <c r="D1111" s="2">
        <f>'Market Data'!D1098</f>
        <v>5357.5</v>
      </c>
      <c r="E1111" s="2">
        <f>'Market Data'!E1098</f>
        <v>5303.5</v>
      </c>
      <c r="F1111" s="12">
        <f>'Market Data'!F1098</f>
        <v>5324</v>
      </c>
      <c r="H1111" s="58">
        <f t="shared" si="128"/>
        <v>1094</v>
      </c>
      <c r="I1111" s="97" t="s">
        <v>54</v>
      </c>
      <c r="J1111" s="59" t="str">
        <f t="shared" si="129"/>
        <v>Long</v>
      </c>
      <c r="L1111" s="74">
        <f t="shared" si="133"/>
        <v>1</v>
      </c>
      <c r="M1111" s="75">
        <f t="shared" si="125"/>
        <v>0</v>
      </c>
      <c r="N1111" s="76" t="str">
        <f t="shared" si="130"/>
        <v/>
      </c>
      <c r="O1111" s="75"/>
      <c r="P1111" s="77">
        <f t="shared" si="126"/>
        <v>1</v>
      </c>
      <c r="Q1111" s="78" t="str">
        <f t="shared" si="131"/>
        <v>Stay Long</v>
      </c>
      <c r="R1111" s="81">
        <f t="shared" si="127"/>
        <v>630</v>
      </c>
      <c r="S1111" s="82">
        <f t="shared" si="132"/>
        <v>-96148.459999999992</v>
      </c>
      <c r="T1111" s="50"/>
    </row>
    <row r="1112" spans="2:20" x14ac:dyDescent="0.25">
      <c r="B1112" s="11">
        <f>'Market Data'!B1099</f>
        <v>20040427</v>
      </c>
      <c r="C1112" s="2">
        <f>'Market Data'!C1099</f>
        <v>5325</v>
      </c>
      <c r="D1112" s="2">
        <f>'Market Data'!D1099</f>
        <v>5350.5</v>
      </c>
      <c r="E1112" s="2">
        <f>'Market Data'!E1099</f>
        <v>5309.5</v>
      </c>
      <c r="F1112" s="12">
        <f>'Market Data'!F1099</f>
        <v>5348.5</v>
      </c>
      <c r="H1112" s="58">
        <f t="shared" si="128"/>
        <v>1095</v>
      </c>
      <c r="I1112" s="97" t="s">
        <v>54</v>
      </c>
      <c r="J1112" s="59" t="str">
        <f t="shared" si="129"/>
        <v>Long</v>
      </c>
      <c r="L1112" s="74">
        <f t="shared" si="133"/>
        <v>1</v>
      </c>
      <c r="M1112" s="75">
        <f t="shared" si="125"/>
        <v>0</v>
      </c>
      <c r="N1112" s="76" t="str">
        <f t="shared" si="130"/>
        <v/>
      </c>
      <c r="O1112" s="75"/>
      <c r="P1112" s="77">
        <f t="shared" si="126"/>
        <v>1</v>
      </c>
      <c r="Q1112" s="78" t="str">
        <f t="shared" si="131"/>
        <v>Stay Long</v>
      </c>
      <c r="R1112" s="81">
        <f t="shared" si="127"/>
        <v>857.5</v>
      </c>
      <c r="S1112" s="82">
        <f t="shared" si="132"/>
        <v>-95290.959999999992</v>
      </c>
      <c r="T1112" s="50"/>
    </row>
    <row r="1113" spans="2:20" x14ac:dyDescent="0.25">
      <c r="B1113" s="11">
        <f>'Market Data'!B1100</f>
        <v>20040428</v>
      </c>
      <c r="C1113" s="2">
        <f>'Market Data'!C1100</f>
        <v>5318</v>
      </c>
      <c r="D1113" s="2">
        <f>'Market Data'!D1100</f>
        <v>5329</v>
      </c>
      <c r="E1113" s="2">
        <f>'Market Data'!E1100</f>
        <v>5259</v>
      </c>
      <c r="F1113" s="12">
        <f>'Market Data'!F1100</f>
        <v>5270</v>
      </c>
      <c r="H1113" s="58">
        <f t="shared" si="128"/>
        <v>1096</v>
      </c>
      <c r="I1113" s="97" t="s">
        <v>54</v>
      </c>
      <c r="J1113" s="59" t="str">
        <f t="shared" si="129"/>
        <v>Long</v>
      </c>
      <c r="L1113" s="74">
        <f t="shared" si="133"/>
        <v>1</v>
      </c>
      <c r="M1113" s="75">
        <f t="shared" si="125"/>
        <v>0</v>
      </c>
      <c r="N1113" s="76" t="str">
        <f t="shared" si="130"/>
        <v/>
      </c>
      <c r="O1113" s="75"/>
      <c r="P1113" s="77">
        <f t="shared" si="126"/>
        <v>1</v>
      </c>
      <c r="Q1113" s="78" t="str">
        <f t="shared" si="131"/>
        <v>Stay Long</v>
      </c>
      <c r="R1113" s="81">
        <f t="shared" si="127"/>
        <v>-2747.5</v>
      </c>
      <c r="S1113" s="82">
        <f t="shared" si="132"/>
        <v>-98038.459999999992</v>
      </c>
      <c r="T1113" s="50"/>
    </row>
    <row r="1114" spans="2:20" x14ac:dyDescent="0.25">
      <c r="B1114" s="11">
        <f>'Market Data'!B1101</f>
        <v>20040429</v>
      </c>
      <c r="C1114" s="2">
        <f>'Market Data'!C1101</f>
        <v>5253</v>
      </c>
      <c r="D1114" s="2">
        <f>'Market Data'!D1101</f>
        <v>5261</v>
      </c>
      <c r="E1114" s="2">
        <f>'Market Data'!E1101</f>
        <v>5177</v>
      </c>
      <c r="F1114" s="12">
        <f>'Market Data'!F1101</f>
        <v>5188</v>
      </c>
      <c r="H1114" s="58">
        <f t="shared" si="128"/>
        <v>1097</v>
      </c>
      <c r="I1114" s="97" t="s">
        <v>54</v>
      </c>
      <c r="J1114" s="59" t="str">
        <f t="shared" si="129"/>
        <v>Long</v>
      </c>
      <c r="L1114" s="74">
        <f t="shared" si="133"/>
        <v>1</v>
      </c>
      <c r="M1114" s="75">
        <f t="shared" si="125"/>
        <v>0</v>
      </c>
      <c r="N1114" s="76" t="str">
        <f t="shared" si="130"/>
        <v/>
      </c>
      <c r="O1114" s="75"/>
      <c r="P1114" s="77">
        <f t="shared" si="126"/>
        <v>1</v>
      </c>
      <c r="Q1114" s="78" t="str">
        <f t="shared" si="131"/>
        <v>Stay Long</v>
      </c>
      <c r="R1114" s="81">
        <f t="shared" si="127"/>
        <v>-2870</v>
      </c>
      <c r="S1114" s="82">
        <f t="shared" si="132"/>
        <v>-100908.45999999999</v>
      </c>
      <c r="T1114" s="50"/>
    </row>
    <row r="1115" spans="2:20" x14ac:dyDescent="0.25">
      <c r="B1115" s="11">
        <f>'Market Data'!B1102</f>
        <v>20040430</v>
      </c>
      <c r="C1115" s="2">
        <f>'Market Data'!C1102</f>
        <v>5173.5</v>
      </c>
      <c r="D1115" s="2">
        <f>'Market Data'!D1102</f>
        <v>5206.5</v>
      </c>
      <c r="E1115" s="2">
        <f>'Market Data'!E1102</f>
        <v>5160</v>
      </c>
      <c r="F1115" s="12">
        <f>'Market Data'!F1102</f>
        <v>5163</v>
      </c>
      <c r="H1115" s="58">
        <f t="shared" si="128"/>
        <v>1098</v>
      </c>
      <c r="I1115" s="97" t="s">
        <v>54</v>
      </c>
      <c r="J1115" s="59" t="str">
        <f t="shared" si="129"/>
        <v>Long</v>
      </c>
      <c r="L1115" s="74">
        <f t="shared" si="133"/>
        <v>1</v>
      </c>
      <c r="M1115" s="75">
        <f t="shared" si="125"/>
        <v>0</v>
      </c>
      <c r="N1115" s="76" t="str">
        <f t="shared" si="130"/>
        <v/>
      </c>
      <c r="O1115" s="75"/>
      <c r="P1115" s="77">
        <f t="shared" si="126"/>
        <v>1</v>
      </c>
      <c r="Q1115" s="78" t="str">
        <f t="shared" si="131"/>
        <v>Stay Long</v>
      </c>
      <c r="R1115" s="81">
        <f t="shared" si="127"/>
        <v>-875</v>
      </c>
      <c r="S1115" s="82">
        <f t="shared" si="132"/>
        <v>-101783.45999999999</v>
      </c>
      <c r="T1115" s="50"/>
    </row>
    <row r="1116" spans="2:20" x14ac:dyDescent="0.25">
      <c r="B1116" s="11">
        <f>'Market Data'!B1103</f>
        <v>20040503</v>
      </c>
      <c r="C1116" s="2">
        <f>'Market Data'!C1103</f>
        <v>5154</v>
      </c>
      <c r="D1116" s="2">
        <f>'Market Data'!D1103</f>
        <v>5208</v>
      </c>
      <c r="E1116" s="2">
        <f>'Market Data'!E1103</f>
        <v>5140</v>
      </c>
      <c r="F1116" s="12">
        <f>'Market Data'!F1103</f>
        <v>5192.5</v>
      </c>
      <c r="H1116" s="58">
        <f t="shared" si="128"/>
        <v>1099</v>
      </c>
      <c r="I1116" s="97" t="s">
        <v>54</v>
      </c>
      <c r="J1116" s="59" t="str">
        <f t="shared" si="129"/>
        <v>Long</v>
      </c>
      <c r="L1116" s="74">
        <f t="shared" si="133"/>
        <v>1</v>
      </c>
      <c r="M1116" s="75">
        <f t="shared" si="125"/>
        <v>0</v>
      </c>
      <c r="N1116" s="76" t="str">
        <f t="shared" si="130"/>
        <v/>
      </c>
      <c r="O1116" s="75"/>
      <c r="P1116" s="77">
        <f t="shared" si="126"/>
        <v>1</v>
      </c>
      <c r="Q1116" s="78" t="str">
        <f t="shared" si="131"/>
        <v>Stay Long</v>
      </c>
      <c r="R1116" s="81">
        <f t="shared" si="127"/>
        <v>1032.5</v>
      </c>
      <c r="S1116" s="82">
        <f t="shared" si="132"/>
        <v>-100750.95999999999</v>
      </c>
      <c r="T1116" s="50"/>
    </row>
    <row r="1117" spans="2:20" x14ac:dyDescent="0.25">
      <c r="B1117" s="11">
        <f>'Market Data'!B1104</f>
        <v>20040504</v>
      </c>
      <c r="C1117" s="2">
        <f>'Market Data'!C1104</f>
        <v>5198.5</v>
      </c>
      <c r="D1117" s="2">
        <f>'Market Data'!D1104</f>
        <v>5213.5</v>
      </c>
      <c r="E1117" s="2">
        <f>'Market Data'!E1104</f>
        <v>5163</v>
      </c>
      <c r="F1117" s="12">
        <f>'Market Data'!F1104</f>
        <v>5172</v>
      </c>
      <c r="H1117" s="58">
        <f t="shared" si="128"/>
        <v>1100</v>
      </c>
      <c r="I1117" s="97" t="s">
        <v>54</v>
      </c>
      <c r="J1117" s="59" t="str">
        <f t="shared" si="129"/>
        <v>Long</v>
      </c>
      <c r="L1117" s="74">
        <f t="shared" si="133"/>
        <v>1</v>
      </c>
      <c r="M1117" s="75">
        <f t="shared" si="125"/>
        <v>0</v>
      </c>
      <c r="N1117" s="76" t="str">
        <f t="shared" si="130"/>
        <v/>
      </c>
      <c r="O1117" s="75"/>
      <c r="P1117" s="77">
        <f t="shared" si="126"/>
        <v>1</v>
      </c>
      <c r="Q1117" s="78" t="str">
        <f t="shared" si="131"/>
        <v>Stay Long</v>
      </c>
      <c r="R1117" s="81">
        <f t="shared" si="127"/>
        <v>-717.5</v>
      </c>
      <c r="S1117" s="82">
        <f t="shared" si="132"/>
        <v>-101468.45999999999</v>
      </c>
      <c r="T1117" s="50"/>
    </row>
    <row r="1118" spans="2:20" x14ac:dyDescent="0.25">
      <c r="B1118" s="11">
        <f>'Market Data'!B1105</f>
        <v>20040505</v>
      </c>
      <c r="C1118" s="2">
        <f>'Market Data'!C1105</f>
        <v>5168</v>
      </c>
      <c r="D1118" s="2">
        <f>'Market Data'!D1105</f>
        <v>5226.5</v>
      </c>
      <c r="E1118" s="2">
        <f>'Market Data'!E1105</f>
        <v>5161.5</v>
      </c>
      <c r="F1118" s="12">
        <f>'Market Data'!F1105</f>
        <v>5221</v>
      </c>
      <c r="H1118" s="58">
        <f t="shared" si="128"/>
        <v>1101</v>
      </c>
      <c r="I1118" s="97" t="s">
        <v>54</v>
      </c>
      <c r="J1118" s="59" t="str">
        <f t="shared" si="129"/>
        <v>Long</v>
      </c>
      <c r="L1118" s="74">
        <f t="shared" si="133"/>
        <v>1</v>
      </c>
      <c r="M1118" s="75">
        <f t="shared" si="125"/>
        <v>0</v>
      </c>
      <c r="N1118" s="76" t="str">
        <f t="shared" si="130"/>
        <v/>
      </c>
      <c r="O1118" s="75"/>
      <c r="P1118" s="77">
        <f t="shared" si="126"/>
        <v>1</v>
      </c>
      <c r="Q1118" s="78" t="str">
        <f t="shared" si="131"/>
        <v>Stay Long</v>
      </c>
      <c r="R1118" s="81">
        <f t="shared" si="127"/>
        <v>1715</v>
      </c>
      <c r="S1118" s="82">
        <f t="shared" si="132"/>
        <v>-99753.459999999992</v>
      </c>
      <c r="T1118" s="50"/>
    </row>
    <row r="1119" spans="2:20" x14ac:dyDescent="0.25">
      <c r="B1119" s="11">
        <f>'Market Data'!B1106</f>
        <v>20040506</v>
      </c>
      <c r="C1119" s="2">
        <f>'Market Data'!C1106</f>
        <v>5193.5</v>
      </c>
      <c r="D1119" s="2">
        <f>'Market Data'!D1106</f>
        <v>5208.5</v>
      </c>
      <c r="E1119" s="2">
        <f>'Market Data'!E1106</f>
        <v>5073.5</v>
      </c>
      <c r="F1119" s="12">
        <f>'Market Data'!F1106</f>
        <v>5077</v>
      </c>
      <c r="H1119" s="58">
        <f t="shared" si="128"/>
        <v>1102</v>
      </c>
      <c r="I1119" s="97" t="s">
        <v>54</v>
      </c>
      <c r="J1119" s="59" t="str">
        <f t="shared" si="129"/>
        <v>Long</v>
      </c>
      <c r="L1119" s="74">
        <f t="shared" si="133"/>
        <v>1</v>
      </c>
      <c r="M1119" s="75">
        <f t="shared" si="125"/>
        <v>0</v>
      </c>
      <c r="N1119" s="76" t="str">
        <f t="shared" si="130"/>
        <v/>
      </c>
      <c r="O1119" s="75"/>
      <c r="P1119" s="77">
        <f t="shared" si="126"/>
        <v>1</v>
      </c>
      <c r="Q1119" s="78" t="str">
        <f t="shared" si="131"/>
        <v>Stay Long</v>
      </c>
      <c r="R1119" s="81">
        <f t="shared" si="127"/>
        <v>-5040</v>
      </c>
      <c r="S1119" s="82">
        <f t="shared" si="132"/>
        <v>-104793.45999999999</v>
      </c>
      <c r="T1119" s="50"/>
    </row>
    <row r="1120" spans="2:20" x14ac:dyDescent="0.25">
      <c r="B1120" s="11">
        <f>'Market Data'!B1107</f>
        <v>20040507</v>
      </c>
      <c r="C1120" s="2">
        <f>'Market Data'!C1107</f>
        <v>5093</v>
      </c>
      <c r="D1120" s="2">
        <f>'Market Data'!D1107</f>
        <v>5122</v>
      </c>
      <c r="E1120" s="2">
        <f>'Market Data'!E1107</f>
        <v>5045</v>
      </c>
      <c r="F1120" s="12">
        <f>'Market Data'!F1107</f>
        <v>5059.5</v>
      </c>
      <c r="H1120" s="58">
        <f t="shared" si="128"/>
        <v>1103</v>
      </c>
      <c r="I1120" s="97" t="s">
        <v>54</v>
      </c>
      <c r="J1120" s="59" t="str">
        <f t="shared" si="129"/>
        <v>Long</v>
      </c>
      <c r="L1120" s="74">
        <f t="shared" si="133"/>
        <v>1</v>
      </c>
      <c r="M1120" s="75">
        <f t="shared" si="125"/>
        <v>0</v>
      </c>
      <c r="N1120" s="76" t="str">
        <f t="shared" si="130"/>
        <v/>
      </c>
      <c r="O1120" s="75"/>
      <c r="P1120" s="77">
        <f t="shared" si="126"/>
        <v>1</v>
      </c>
      <c r="Q1120" s="78" t="str">
        <f t="shared" si="131"/>
        <v>Stay Long</v>
      </c>
      <c r="R1120" s="81">
        <f t="shared" si="127"/>
        <v>-612.5</v>
      </c>
      <c r="S1120" s="82">
        <f t="shared" si="132"/>
        <v>-105405.95999999999</v>
      </c>
      <c r="T1120" s="50"/>
    </row>
    <row r="1121" spans="2:20" x14ac:dyDescent="0.25">
      <c r="B1121" s="11">
        <f>'Market Data'!B1108</f>
        <v>20040510</v>
      </c>
      <c r="C1121" s="2">
        <f>'Market Data'!C1108</f>
        <v>4994</v>
      </c>
      <c r="D1121" s="2">
        <f>'Market Data'!D1108</f>
        <v>5022.5</v>
      </c>
      <c r="E1121" s="2">
        <f>'Market Data'!E1108</f>
        <v>4968.5</v>
      </c>
      <c r="F1121" s="12">
        <f>'Market Data'!F1108</f>
        <v>4988</v>
      </c>
      <c r="H1121" s="58">
        <f t="shared" si="128"/>
        <v>1104</v>
      </c>
      <c r="I1121" s="97" t="s">
        <v>54</v>
      </c>
      <c r="J1121" s="59" t="str">
        <f t="shared" si="129"/>
        <v>Long</v>
      </c>
      <c r="L1121" s="74">
        <f t="shared" si="133"/>
        <v>1</v>
      </c>
      <c r="M1121" s="75">
        <f t="shared" si="125"/>
        <v>0</v>
      </c>
      <c r="N1121" s="76" t="str">
        <f t="shared" si="130"/>
        <v/>
      </c>
      <c r="O1121" s="75"/>
      <c r="P1121" s="77">
        <f t="shared" si="126"/>
        <v>1</v>
      </c>
      <c r="Q1121" s="78" t="str">
        <f t="shared" si="131"/>
        <v>Stay Long</v>
      </c>
      <c r="R1121" s="81">
        <f t="shared" si="127"/>
        <v>-2502.5</v>
      </c>
      <c r="S1121" s="82">
        <f t="shared" si="132"/>
        <v>-107908.45999999999</v>
      </c>
      <c r="T1121" s="50"/>
    </row>
    <row r="1122" spans="2:20" x14ac:dyDescent="0.25">
      <c r="B1122" s="11">
        <f>'Market Data'!B1109</f>
        <v>20040511</v>
      </c>
      <c r="C1122" s="2">
        <f>'Market Data'!C1109</f>
        <v>5004.5</v>
      </c>
      <c r="D1122" s="2">
        <f>'Market Data'!D1109</f>
        <v>5051.5</v>
      </c>
      <c r="E1122" s="2">
        <f>'Market Data'!E1109</f>
        <v>5002.5</v>
      </c>
      <c r="F1122" s="12">
        <f>'Market Data'!F1109</f>
        <v>5024</v>
      </c>
      <c r="H1122" s="58">
        <f t="shared" si="128"/>
        <v>1105</v>
      </c>
      <c r="I1122" s="97" t="s">
        <v>54</v>
      </c>
      <c r="J1122" s="59" t="str">
        <f t="shared" si="129"/>
        <v>Long</v>
      </c>
      <c r="L1122" s="74">
        <f t="shared" si="133"/>
        <v>1</v>
      </c>
      <c r="M1122" s="75">
        <f t="shared" si="125"/>
        <v>0</v>
      </c>
      <c r="N1122" s="76" t="str">
        <f t="shared" si="130"/>
        <v/>
      </c>
      <c r="O1122" s="75"/>
      <c r="P1122" s="77">
        <f t="shared" si="126"/>
        <v>1</v>
      </c>
      <c r="Q1122" s="78" t="str">
        <f t="shared" si="131"/>
        <v>Stay Long</v>
      </c>
      <c r="R1122" s="81">
        <f t="shared" si="127"/>
        <v>1260</v>
      </c>
      <c r="S1122" s="82">
        <f t="shared" si="132"/>
        <v>-106648.45999999999</v>
      </c>
      <c r="T1122" s="50"/>
    </row>
    <row r="1123" spans="2:20" x14ac:dyDescent="0.25">
      <c r="B1123" s="11">
        <f>'Market Data'!B1110</f>
        <v>20040512</v>
      </c>
      <c r="C1123" s="2">
        <f>'Market Data'!C1110</f>
        <v>5043.5</v>
      </c>
      <c r="D1123" s="2">
        <f>'Market Data'!D1110</f>
        <v>5045.5</v>
      </c>
      <c r="E1123" s="2">
        <f>'Market Data'!E1110</f>
        <v>4938</v>
      </c>
      <c r="F1123" s="12">
        <f>'Market Data'!F1110</f>
        <v>4942</v>
      </c>
      <c r="H1123" s="58">
        <f t="shared" si="128"/>
        <v>1106</v>
      </c>
      <c r="I1123" s="97" t="s">
        <v>54</v>
      </c>
      <c r="J1123" s="59" t="str">
        <f t="shared" si="129"/>
        <v>Long</v>
      </c>
      <c r="L1123" s="74">
        <f t="shared" si="133"/>
        <v>1</v>
      </c>
      <c r="M1123" s="75">
        <f t="shared" si="125"/>
        <v>0</v>
      </c>
      <c r="N1123" s="76" t="str">
        <f t="shared" si="130"/>
        <v/>
      </c>
      <c r="O1123" s="75"/>
      <c r="P1123" s="77">
        <f t="shared" si="126"/>
        <v>1</v>
      </c>
      <c r="Q1123" s="78" t="str">
        <f t="shared" si="131"/>
        <v>Stay Long</v>
      </c>
      <c r="R1123" s="81">
        <f t="shared" si="127"/>
        <v>-2870</v>
      </c>
      <c r="S1123" s="82">
        <f t="shared" si="132"/>
        <v>-109518.45999999999</v>
      </c>
      <c r="T1123" s="50"/>
    </row>
    <row r="1124" spans="2:20" x14ac:dyDescent="0.25">
      <c r="B1124" s="11">
        <f>'Market Data'!B1111</f>
        <v>20040513</v>
      </c>
      <c r="C1124" s="2">
        <f>'Market Data'!C1111</f>
        <v>4982.5</v>
      </c>
      <c r="D1124" s="2">
        <f>'Market Data'!D1111</f>
        <v>5041.5</v>
      </c>
      <c r="E1124" s="2">
        <f>'Market Data'!E1111</f>
        <v>4971</v>
      </c>
      <c r="F1124" s="12">
        <f>'Market Data'!F1111</f>
        <v>5008.5</v>
      </c>
      <c r="H1124" s="58">
        <f t="shared" si="128"/>
        <v>1107</v>
      </c>
      <c r="I1124" s="97" t="s">
        <v>54</v>
      </c>
      <c r="J1124" s="59" t="str">
        <f t="shared" si="129"/>
        <v>Long</v>
      </c>
      <c r="L1124" s="74">
        <f t="shared" si="133"/>
        <v>1</v>
      </c>
      <c r="M1124" s="75">
        <f t="shared" si="125"/>
        <v>0</v>
      </c>
      <c r="N1124" s="76" t="str">
        <f t="shared" si="130"/>
        <v/>
      </c>
      <c r="O1124" s="75"/>
      <c r="P1124" s="77">
        <f t="shared" si="126"/>
        <v>1</v>
      </c>
      <c r="Q1124" s="78" t="str">
        <f t="shared" si="131"/>
        <v>Stay Long</v>
      </c>
      <c r="R1124" s="81">
        <f t="shared" si="127"/>
        <v>2327.5</v>
      </c>
      <c r="S1124" s="82">
        <f t="shared" si="132"/>
        <v>-107190.95999999999</v>
      </c>
      <c r="T1124" s="50"/>
    </row>
    <row r="1125" spans="2:20" x14ac:dyDescent="0.25">
      <c r="B1125" s="11">
        <f>'Market Data'!B1112</f>
        <v>20040514</v>
      </c>
      <c r="C1125" s="2">
        <f>'Market Data'!C1112</f>
        <v>5002</v>
      </c>
      <c r="D1125" s="2">
        <f>'Market Data'!D1112</f>
        <v>5026.5</v>
      </c>
      <c r="E1125" s="2">
        <f>'Market Data'!E1112</f>
        <v>4961</v>
      </c>
      <c r="F1125" s="12">
        <f>'Market Data'!F1112</f>
        <v>5004</v>
      </c>
      <c r="H1125" s="58">
        <f t="shared" si="128"/>
        <v>1108</v>
      </c>
      <c r="I1125" s="97" t="s">
        <v>54</v>
      </c>
      <c r="J1125" s="59" t="str">
        <f t="shared" si="129"/>
        <v>Long</v>
      </c>
      <c r="L1125" s="74">
        <f t="shared" si="133"/>
        <v>1</v>
      </c>
      <c r="M1125" s="75">
        <f t="shared" si="125"/>
        <v>0</v>
      </c>
      <c r="N1125" s="76" t="str">
        <f t="shared" si="130"/>
        <v/>
      </c>
      <c r="O1125" s="75"/>
      <c r="P1125" s="77">
        <f t="shared" si="126"/>
        <v>1</v>
      </c>
      <c r="Q1125" s="78" t="str">
        <f t="shared" si="131"/>
        <v>Stay Long</v>
      </c>
      <c r="R1125" s="81">
        <f t="shared" si="127"/>
        <v>-157.5</v>
      </c>
      <c r="S1125" s="82">
        <f t="shared" si="132"/>
        <v>-107348.45999999999</v>
      </c>
      <c r="T1125" s="50"/>
    </row>
    <row r="1126" spans="2:20" x14ac:dyDescent="0.25">
      <c r="B1126" s="11">
        <f>'Market Data'!B1113</f>
        <v>20040517</v>
      </c>
      <c r="C1126" s="2">
        <f>'Market Data'!C1113</f>
        <v>4930.5</v>
      </c>
      <c r="D1126" s="2">
        <f>'Market Data'!D1113</f>
        <v>4954</v>
      </c>
      <c r="E1126" s="2">
        <f>'Market Data'!E1113</f>
        <v>4903.5</v>
      </c>
      <c r="F1126" s="12">
        <f>'Market Data'!F1113</f>
        <v>4940.5</v>
      </c>
      <c r="H1126" s="58">
        <f t="shared" si="128"/>
        <v>1109</v>
      </c>
      <c r="I1126" s="97" t="s">
        <v>54</v>
      </c>
      <c r="J1126" s="59" t="str">
        <f t="shared" si="129"/>
        <v>Long</v>
      </c>
      <c r="L1126" s="74">
        <f t="shared" si="133"/>
        <v>1</v>
      </c>
      <c r="M1126" s="75">
        <f t="shared" si="125"/>
        <v>0</v>
      </c>
      <c r="N1126" s="76" t="str">
        <f t="shared" si="130"/>
        <v/>
      </c>
      <c r="O1126" s="75"/>
      <c r="P1126" s="77">
        <f t="shared" si="126"/>
        <v>1</v>
      </c>
      <c r="Q1126" s="78" t="str">
        <f t="shared" si="131"/>
        <v>Stay Long</v>
      </c>
      <c r="R1126" s="81">
        <f t="shared" si="127"/>
        <v>-2222.5</v>
      </c>
      <c r="S1126" s="82">
        <f t="shared" si="132"/>
        <v>-109570.95999999999</v>
      </c>
      <c r="T1126" s="50"/>
    </row>
    <row r="1127" spans="2:20" x14ac:dyDescent="0.25">
      <c r="B1127" s="11">
        <f>'Market Data'!B1114</f>
        <v>20040518</v>
      </c>
      <c r="C1127" s="2">
        <f>'Market Data'!C1114</f>
        <v>4964</v>
      </c>
      <c r="D1127" s="2">
        <f>'Market Data'!D1114</f>
        <v>4989.5</v>
      </c>
      <c r="E1127" s="2">
        <f>'Market Data'!E1114</f>
        <v>4946.5</v>
      </c>
      <c r="F1127" s="12">
        <f>'Market Data'!F1114</f>
        <v>4967.5</v>
      </c>
      <c r="H1127" s="58">
        <f t="shared" si="128"/>
        <v>1110</v>
      </c>
      <c r="I1127" s="97" t="s">
        <v>54</v>
      </c>
      <c r="J1127" s="59" t="str">
        <f t="shared" si="129"/>
        <v>Long</v>
      </c>
      <c r="L1127" s="74">
        <f t="shared" si="133"/>
        <v>1</v>
      </c>
      <c r="M1127" s="75">
        <f t="shared" si="125"/>
        <v>0</v>
      </c>
      <c r="N1127" s="76" t="str">
        <f t="shared" si="130"/>
        <v/>
      </c>
      <c r="O1127" s="75"/>
      <c r="P1127" s="77">
        <f t="shared" si="126"/>
        <v>1</v>
      </c>
      <c r="Q1127" s="78" t="str">
        <f t="shared" si="131"/>
        <v>Stay Long</v>
      </c>
      <c r="R1127" s="81">
        <f t="shared" si="127"/>
        <v>945</v>
      </c>
      <c r="S1127" s="82">
        <f t="shared" si="132"/>
        <v>-108625.95999999999</v>
      </c>
      <c r="T1127" s="50"/>
    </row>
    <row r="1128" spans="2:20" x14ac:dyDescent="0.25">
      <c r="B1128" s="11">
        <f>'Market Data'!B1115</f>
        <v>20040519</v>
      </c>
      <c r="C1128" s="2">
        <f>'Market Data'!C1115</f>
        <v>5021</v>
      </c>
      <c r="D1128" s="2">
        <f>'Market Data'!D1115</f>
        <v>5076</v>
      </c>
      <c r="E1128" s="2">
        <f>'Market Data'!E1115</f>
        <v>5017</v>
      </c>
      <c r="F1128" s="12">
        <f>'Market Data'!F1115</f>
        <v>5053</v>
      </c>
      <c r="H1128" s="58">
        <f t="shared" si="128"/>
        <v>1111</v>
      </c>
      <c r="I1128" s="97" t="s">
        <v>54</v>
      </c>
      <c r="J1128" s="59" t="str">
        <f t="shared" si="129"/>
        <v>Long</v>
      </c>
      <c r="L1128" s="74">
        <f t="shared" si="133"/>
        <v>1</v>
      </c>
      <c r="M1128" s="75">
        <f t="shared" si="125"/>
        <v>0</v>
      </c>
      <c r="N1128" s="76" t="str">
        <f t="shared" si="130"/>
        <v/>
      </c>
      <c r="O1128" s="75"/>
      <c r="P1128" s="77">
        <f t="shared" si="126"/>
        <v>1</v>
      </c>
      <c r="Q1128" s="78" t="str">
        <f t="shared" si="131"/>
        <v>Stay Long</v>
      </c>
      <c r="R1128" s="81">
        <f t="shared" si="127"/>
        <v>2992.5</v>
      </c>
      <c r="S1128" s="82">
        <f t="shared" si="132"/>
        <v>-105633.45999999999</v>
      </c>
      <c r="T1128" s="50"/>
    </row>
    <row r="1129" spans="2:20" x14ac:dyDescent="0.25">
      <c r="B1129" s="11">
        <f>'Market Data'!B1116</f>
        <v>20040520</v>
      </c>
      <c r="C1129" s="2">
        <f>'Market Data'!C1116</f>
        <v>5015.5</v>
      </c>
      <c r="D1129" s="2">
        <f>'Market Data'!D1116</f>
        <v>5038</v>
      </c>
      <c r="E1129" s="2">
        <f>'Market Data'!E1116</f>
        <v>5002</v>
      </c>
      <c r="F1129" s="12">
        <f>'Market Data'!F1116</f>
        <v>5024.5</v>
      </c>
      <c r="H1129" s="58">
        <f t="shared" si="128"/>
        <v>1112</v>
      </c>
      <c r="I1129" s="97" t="s">
        <v>54</v>
      </c>
      <c r="J1129" s="59" t="str">
        <f t="shared" si="129"/>
        <v>Long</v>
      </c>
      <c r="L1129" s="74">
        <f t="shared" si="133"/>
        <v>1</v>
      </c>
      <c r="M1129" s="75">
        <f t="shared" si="125"/>
        <v>0</v>
      </c>
      <c r="N1129" s="76" t="str">
        <f t="shared" si="130"/>
        <v/>
      </c>
      <c r="O1129" s="75"/>
      <c r="P1129" s="77">
        <f t="shared" si="126"/>
        <v>1</v>
      </c>
      <c r="Q1129" s="78" t="str">
        <f t="shared" si="131"/>
        <v>Stay Long</v>
      </c>
      <c r="R1129" s="81">
        <f t="shared" si="127"/>
        <v>-997.5</v>
      </c>
      <c r="S1129" s="82">
        <f t="shared" si="132"/>
        <v>-106630.95999999999</v>
      </c>
      <c r="T1129" s="50"/>
    </row>
    <row r="1130" spans="2:20" x14ac:dyDescent="0.25">
      <c r="B1130" s="11">
        <f>'Market Data'!B1117</f>
        <v>20040521</v>
      </c>
      <c r="C1130" s="2">
        <f>'Market Data'!C1117</f>
        <v>5045</v>
      </c>
      <c r="D1130" s="2">
        <f>'Market Data'!D1117</f>
        <v>5061.5</v>
      </c>
      <c r="E1130" s="2">
        <f>'Market Data'!E1117</f>
        <v>4998</v>
      </c>
      <c r="F1130" s="12">
        <f>'Market Data'!F1117</f>
        <v>5014.5</v>
      </c>
      <c r="H1130" s="58">
        <f t="shared" si="128"/>
        <v>1113</v>
      </c>
      <c r="I1130" s="97" t="s">
        <v>54</v>
      </c>
      <c r="J1130" s="59" t="str">
        <f t="shared" si="129"/>
        <v>Long</v>
      </c>
      <c r="L1130" s="74">
        <f t="shared" si="133"/>
        <v>1</v>
      </c>
      <c r="M1130" s="75">
        <f t="shared" si="125"/>
        <v>0</v>
      </c>
      <c r="N1130" s="76" t="str">
        <f t="shared" si="130"/>
        <v/>
      </c>
      <c r="O1130" s="75"/>
      <c r="P1130" s="77">
        <f t="shared" si="126"/>
        <v>1</v>
      </c>
      <c r="Q1130" s="78" t="str">
        <f t="shared" si="131"/>
        <v>Stay Long</v>
      </c>
      <c r="R1130" s="81">
        <f t="shared" si="127"/>
        <v>-350</v>
      </c>
      <c r="S1130" s="82">
        <f t="shared" si="132"/>
        <v>-106980.95999999999</v>
      </c>
      <c r="T1130" s="50"/>
    </row>
    <row r="1131" spans="2:20" x14ac:dyDescent="0.25">
      <c r="B1131" s="11">
        <f>'Market Data'!B1118</f>
        <v>20040524</v>
      </c>
      <c r="C1131" s="2">
        <f>'Market Data'!C1118</f>
        <v>5041</v>
      </c>
      <c r="D1131" s="2">
        <f>'Market Data'!D1118</f>
        <v>5093.5</v>
      </c>
      <c r="E1131" s="2">
        <f>'Market Data'!E1118</f>
        <v>5036.5</v>
      </c>
      <c r="F1131" s="12">
        <f>'Market Data'!F1118</f>
        <v>5045</v>
      </c>
      <c r="H1131" s="58">
        <f t="shared" si="128"/>
        <v>1114</v>
      </c>
      <c r="I1131" s="97" t="s">
        <v>54</v>
      </c>
      <c r="J1131" s="59" t="str">
        <f t="shared" si="129"/>
        <v>Long</v>
      </c>
      <c r="L1131" s="74">
        <f t="shared" si="133"/>
        <v>1</v>
      </c>
      <c r="M1131" s="75">
        <f t="shared" si="125"/>
        <v>0</v>
      </c>
      <c r="N1131" s="76" t="str">
        <f t="shared" si="130"/>
        <v/>
      </c>
      <c r="O1131" s="75"/>
      <c r="P1131" s="77">
        <f t="shared" si="126"/>
        <v>1</v>
      </c>
      <c r="Q1131" s="78" t="str">
        <f t="shared" si="131"/>
        <v>Stay Long</v>
      </c>
      <c r="R1131" s="81">
        <f t="shared" si="127"/>
        <v>1067.5</v>
      </c>
      <c r="S1131" s="82">
        <f t="shared" si="132"/>
        <v>-105913.45999999999</v>
      </c>
      <c r="T1131" s="50"/>
    </row>
    <row r="1132" spans="2:20" x14ac:dyDescent="0.25">
      <c r="B1132" s="11">
        <f>'Market Data'!B1119</f>
        <v>20040525</v>
      </c>
      <c r="C1132" s="2">
        <f>'Market Data'!C1119</f>
        <v>5026.5</v>
      </c>
      <c r="D1132" s="2">
        <f>'Market Data'!D1119</f>
        <v>5062</v>
      </c>
      <c r="E1132" s="2">
        <f>'Market Data'!E1119</f>
        <v>4998.5</v>
      </c>
      <c r="F1132" s="12">
        <f>'Market Data'!F1119</f>
        <v>5060.5</v>
      </c>
      <c r="H1132" s="58">
        <f t="shared" si="128"/>
        <v>1115</v>
      </c>
      <c r="I1132" s="97" t="s">
        <v>54</v>
      </c>
      <c r="J1132" s="59" t="str">
        <f t="shared" si="129"/>
        <v>Long</v>
      </c>
      <c r="L1132" s="74">
        <f t="shared" si="133"/>
        <v>1</v>
      </c>
      <c r="M1132" s="75">
        <f t="shared" si="125"/>
        <v>0</v>
      </c>
      <c r="N1132" s="76" t="str">
        <f t="shared" si="130"/>
        <v/>
      </c>
      <c r="O1132" s="75"/>
      <c r="P1132" s="77">
        <f t="shared" si="126"/>
        <v>1</v>
      </c>
      <c r="Q1132" s="78" t="str">
        <f t="shared" si="131"/>
        <v>Stay Long</v>
      </c>
      <c r="R1132" s="81">
        <f t="shared" si="127"/>
        <v>542.5</v>
      </c>
      <c r="S1132" s="82">
        <f t="shared" si="132"/>
        <v>-105370.95999999999</v>
      </c>
      <c r="T1132" s="50"/>
    </row>
    <row r="1133" spans="2:20" x14ac:dyDescent="0.25">
      <c r="B1133" s="11">
        <f>'Market Data'!B1120</f>
        <v>20040526</v>
      </c>
      <c r="C1133" s="2">
        <f>'Market Data'!C1120</f>
        <v>5096.5</v>
      </c>
      <c r="D1133" s="2">
        <f>'Market Data'!D1120</f>
        <v>5099</v>
      </c>
      <c r="E1133" s="2">
        <f>'Market Data'!E1120</f>
        <v>5047.5</v>
      </c>
      <c r="F1133" s="12">
        <f>'Market Data'!F1120</f>
        <v>5068</v>
      </c>
      <c r="H1133" s="58">
        <f t="shared" si="128"/>
        <v>1116</v>
      </c>
      <c r="I1133" s="97" t="s">
        <v>54</v>
      </c>
      <c r="J1133" s="59" t="str">
        <f t="shared" si="129"/>
        <v>Long</v>
      </c>
      <c r="L1133" s="74">
        <f t="shared" si="133"/>
        <v>1</v>
      </c>
      <c r="M1133" s="75">
        <f t="shared" si="125"/>
        <v>0</v>
      </c>
      <c r="N1133" s="76" t="str">
        <f t="shared" si="130"/>
        <v/>
      </c>
      <c r="O1133" s="75"/>
      <c r="P1133" s="77">
        <f t="shared" si="126"/>
        <v>1</v>
      </c>
      <c r="Q1133" s="78" t="str">
        <f t="shared" si="131"/>
        <v>Stay Long</v>
      </c>
      <c r="R1133" s="81">
        <f t="shared" si="127"/>
        <v>262.5</v>
      </c>
      <c r="S1133" s="82">
        <f t="shared" si="132"/>
        <v>-105108.45999999999</v>
      </c>
      <c r="T1133" s="50"/>
    </row>
    <row r="1134" spans="2:20" x14ac:dyDescent="0.25">
      <c r="B1134" s="11">
        <f>'Market Data'!B1121</f>
        <v>20040527</v>
      </c>
      <c r="C1134" s="2">
        <f>'Market Data'!C1121</f>
        <v>5076</v>
      </c>
      <c r="D1134" s="2">
        <f>'Market Data'!D1121</f>
        <v>5117.5</v>
      </c>
      <c r="E1134" s="2">
        <f>'Market Data'!E1121</f>
        <v>5070.5</v>
      </c>
      <c r="F1134" s="12">
        <f>'Market Data'!F1121</f>
        <v>5097.5</v>
      </c>
      <c r="H1134" s="58">
        <f t="shared" si="128"/>
        <v>1117</v>
      </c>
      <c r="I1134" s="97" t="s">
        <v>54</v>
      </c>
      <c r="J1134" s="59" t="str">
        <f t="shared" si="129"/>
        <v>Long</v>
      </c>
      <c r="L1134" s="74">
        <f t="shared" si="133"/>
        <v>1</v>
      </c>
      <c r="M1134" s="75">
        <f t="shared" si="125"/>
        <v>0</v>
      </c>
      <c r="N1134" s="76" t="str">
        <f t="shared" si="130"/>
        <v/>
      </c>
      <c r="O1134" s="75"/>
      <c r="P1134" s="77">
        <f t="shared" si="126"/>
        <v>1</v>
      </c>
      <c r="Q1134" s="78" t="str">
        <f t="shared" si="131"/>
        <v>Stay Long</v>
      </c>
      <c r="R1134" s="81">
        <f t="shared" si="127"/>
        <v>1032.5</v>
      </c>
      <c r="S1134" s="82">
        <f t="shared" si="132"/>
        <v>-104075.95999999999</v>
      </c>
      <c r="T1134" s="50"/>
    </row>
    <row r="1135" spans="2:20" x14ac:dyDescent="0.25">
      <c r="B1135" s="11">
        <f>'Market Data'!B1122</f>
        <v>20040528</v>
      </c>
      <c r="C1135" s="2">
        <f>'Market Data'!C1122</f>
        <v>5125</v>
      </c>
      <c r="D1135" s="2">
        <f>'Market Data'!D1122</f>
        <v>5132</v>
      </c>
      <c r="E1135" s="2">
        <f>'Market Data'!E1122</f>
        <v>5081.5</v>
      </c>
      <c r="F1135" s="12">
        <f>'Market Data'!F1122</f>
        <v>5106.5</v>
      </c>
      <c r="H1135" s="58">
        <f t="shared" si="128"/>
        <v>1118</v>
      </c>
      <c r="I1135" s="97" t="s">
        <v>54</v>
      </c>
      <c r="J1135" s="59" t="str">
        <f t="shared" si="129"/>
        <v>Long</v>
      </c>
      <c r="L1135" s="74">
        <f t="shared" si="133"/>
        <v>1</v>
      </c>
      <c r="M1135" s="75">
        <f t="shared" si="125"/>
        <v>0</v>
      </c>
      <c r="N1135" s="76" t="str">
        <f t="shared" si="130"/>
        <v/>
      </c>
      <c r="O1135" s="75"/>
      <c r="P1135" s="77">
        <f t="shared" si="126"/>
        <v>1</v>
      </c>
      <c r="Q1135" s="78" t="str">
        <f t="shared" si="131"/>
        <v>Stay Long</v>
      </c>
      <c r="R1135" s="81">
        <f t="shared" si="127"/>
        <v>315</v>
      </c>
      <c r="S1135" s="82">
        <f t="shared" si="132"/>
        <v>-103760.95999999999</v>
      </c>
      <c r="T1135" s="50"/>
    </row>
    <row r="1136" spans="2:20" x14ac:dyDescent="0.25">
      <c r="B1136" s="11">
        <f>'Market Data'!B1123</f>
        <v>20040531</v>
      </c>
      <c r="C1136" s="2">
        <f>'Market Data'!C1123</f>
        <v>5097</v>
      </c>
      <c r="D1136" s="2">
        <f>'Market Data'!D1123</f>
        <v>5123</v>
      </c>
      <c r="E1136" s="2">
        <f>'Market Data'!E1123</f>
        <v>5088.5</v>
      </c>
      <c r="F1136" s="12">
        <f>'Market Data'!F1123</f>
        <v>5117</v>
      </c>
      <c r="H1136" s="58">
        <f t="shared" si="128"/>
        <v>1119</v>
      </c>
      <c r="I1136" s="97" t="s">
        <v>54</v>
      </c>
      <c r="J1136" s="59" t="str">
        <f t="shared" si="129"/>
        <v>Long</v>
      </c>
      <c r="L1136" s="74">
        <f t="shared" si="133"/>
        <v>1</v>
      </c>
      <c r="M1136" s="75">
        <f t="shared" si="125"/>
        <v>0</v>
      </c>
      <c r="N1136" s="76" t="str">
        <f t="shared" si="130"/>
        <v/>
      </c>
      <c r="O1136" s="75"/>
      <c r="P1136" s="77">
        <f t="shared" si="126"/>
        <v>1</v>
      </c>
      <c r="Q1136" s="78" t="str">
        <f t="shared" si="131"/>
        <v>Stay Long</v>
      </c>
      <c r="R1136" s="81">
        <f t="shared" si="127"/>
        <v>367.5</v>
      </c>
      <c r="S1136" s="82">
        <f t="shared" si="132"/>
        <v>-103393.45999999999</v>
      </c>
      <c r="T1136" s="50"/>
    </row>
    <row r="1137" spans="2:20" x14ac:dyDescent="0.25">
      <c r="B1137" s="11">
        <f>'Market Data'!B1124</f>
        <v>20040601</v>
      </c>
      <c r="C1137" s="2">
        <f>'Market Data'!C1124</f>
        <v>5117</v>
      </c>
      <c r="D1137" s="2">
        <f>'Market Data'!D1124</f>
        <v>5117</v>
      </c>
      <c r="E1137" s="2">
        <f>'Market Data'!E1124</f>
        <v>5043.5</v>
      </c>
      <c r="F1137" s="12">
        <f>'Market Data'!F1124</f>
        <v>5058.5</v>
      </c>
      <c r="H1137" s="58">
        <f t="shared" si="128"/>
        <v>1120</v>
      </c>
      <c r="I1137" s="97" t="s">
        <v>54</v>
      </c>
      <c r="J1137" s="59" t="str">
        <f t="shared" si="129"/>
        <v>Long</v>
      </c>
      <c r="L1137" s="74">
        <f t="shared" si="133"/>
        <v>1</v>
      </c>
      <c r="M1137" s="75">
        <f t="shared" si="125"/>
        <v>0</v>
      </c>
      <c r="N1137" s="76" t="str">
        <f t="shared" si="130"/>
        <v/>
      </c>
      <c r="O1137" s="75"/>
      <c r="P1137" s="77">
        <f t="shared" si="126"/>
        <v>1</v>
      </c>
      <c r="Q1137" s="78" t="str">
        <f t="shared" si="131"/>
        <v>Stay Long</v>
      </c>
      <c r="R1137" s="81">
        <f t="shared" si="127"/>
        <v>-2047.5</v>
      </c>
      <c r="S1137" s="82">
        <f t="shared" si="132"/>
        <v>-105440.95999999999</v>
      </c>
      <c r="T1137" s="50"/>
    </row>
    <row r="1138" spans="2:20" x14ac:dyDescent="0.25">
      <c r="B1138" s="11">
        <f>'Market Data'!B1125</f>
        <v>20040602</v>
      </c>
      <c r="C1138" s="2">
        <f>'Market Data'!C1125</f>
        <v>5079</v>
      </c>
      <c r="D1138" s="2">
        <f>'Market Data'!D1125</f>
        <v>5108</v>
      </c>
      <c r="E1138" s="2">
        <f>'Market Data'!E1125</f>
        <v>5068.5</v>
      </c>
      <c r="F1138" s="12">
        <f>'Market Data'!F1125</f>
        <v>5108</v>
      </c>
      <c r="H1138" s="58">
        <f t="shared" si="128"/>
        <v>1121</v>
      </c>
      <c r="I1138" s="97" t="s">
        <v>54</v>
      </c>
      <c r="J1138" s="59" t="str">
        <f t="shared" si="129"/>
        <v>Long</v>
      </c>
      <c r="L1138" s="74">
        <f t="shared" si="133"/>
        <v>1</v>
      </c>
      <c r="M1138" s="75">
        <f t="shared" si="125"/>
        <v>0</v>
      </c>
      <c r="N1138" s="76" t="str">
        <f t="shared" si="130"/>
        <v/>
      </c>
      <c r="O1138" s="75"/>
      <c r="P1138" s="77">
        <f t="shared" si="126"/>
        <v>1</v>
      </c>
      <c r="Q1138" s="78" t="str">
        <f t="shared" si="131"/>
        <v>Stay Long</v>
      </c>
      <c r="R1138" s="81">
        <f t="shared" si="127"/>
        <v>1732.5</v>
      </c>
      <c r="S1138" s="82">
        <f t="shared" si="132"/>
        <v>-103708.45999999999</v>
      </c>
      <c r="T1138" s="50"/>
    </row>
    <row r="1139" spans="2:20" x14ac:dyDescent="0.25">
      <c r="B1139" s="11">
        <f>'Market Data'!B1126</f>
        <v>20040603</v>
      </c>
      <c r="C1139" s="2">
        <f>'Market Data'!C1126</f>
        <v>5082</v>
      </c>
      <c r="D1139" s="2">
        <f>'Market Data'!D1126</f>
        <v>5126</v>
      </c>
      <c r="E1139" s="2">
        <f>'Market Data'!E1126</f>
        <v>5057.5</v>
      </c>
      <c r="F1139" s="12">
        <f>'Market Data'!F1126</f>
        <v>5110</v>
      </c>
      <c r="H1139" s="58">
        <f t="shared" si="128"/>
        <v>1122</v>
      </c>
      <c r="I1139" s="97" t="s">
        <v>54</v>
      </c>
      <c r="J1139" s="59" t="str">
        <f t="shared" si="129"/>
        <v>Long</v>
      </c>
      <c r="L1139" s="74">
        <f t="shared" si="133"/>
        <v>1</v>
      </c>
      <c r="M1139" s="75">
        <f t="shared" si="125"/>
        <v>0</v>
      </c>
      <c r="N1139" s="76" t="str">
        <f t="shared" si="130"/>
        <v/>
      </c>
      <c r="O1139" s="75"/>
      <c r="P1139" s="77">
        <f t="shared" si="126"/>
        <v>1</v>
      </c>
      <c r="Q1139" s="78" t="str">
        <f t="shared" si="131"/>
        <v>Stay Long</v>
      </c>
      <c r="R1139" s="81">
        <f t="shared" si="127"/>
        <v>70</v>
      </c>
      <c r="S1139" s="82">
        <f t="shared" si="132"/>
        <v>-103638.45999999999</v>
      </c>
      <c r="T1139" s="50"/>
    </row>
    <row r="1140" spans="2:20" x14ac:dyDescent="0.25">
      <c r="B1140" s="11">
        <f>'Market Data'!B1127</f>
        <v>20040604</v>
      </c>
      <c r="C1140" s="2">
        <f>'Market Data'!C1127</f>
        <v>5105</v>
      </c>
      <c r="D1140" s="2">
        <f>'Market Data'!D1127</f>
        <v>5169.5</v>
      </c>
      <c r="E1140" s="2">
        <f>'Market Data'!E1127</f>
        <v>5102.5</v>
      </c>
      <c r="F1140" s="12">
        <f>'Market Data'!F1127</f>
        <v>5167.5</v>
      </c>
      <c r="H1140" s="58">
        <f t="shared" si="128"/>
        <v>1123</v>
      </c>
      <c r="I1140" s="97" t="s">
        <v>54</v>
      </c>
      <c r="J1140" s="59" t="str">
        <f t="shared" si="129"/>
        <v>Long</v>
      </c>
      <c r="L1140" s="74">
        <f t="shared" si="133"/>
        <v>1</v>
      </c>
      <c r="M1140" s="75">
        <f t="shared" si="125"/>
        <v>0</v>
      </c>
      <c r="N1140" s="76" t="str">
        <f t="shared" si="130"/>
        <v/>
      </c>
      <c r="O1140" s="75"/>
      <c r="P1140" s="77">
        <f t="shared" si="126"/>
        <v>1</v>
      </c>
      <c r="Q1140" s="78" t="str">
        <f t="shared" si="131"/>
        <v>Stay Long</v>
      </c>
      <c r="R1140" s="81">
        <f t="shared" si="127"/>
        <v>2012.5</v>
      </c>
      <c r="S1140" s="82">
        <f t="shared" si="132"/>
        <v>-101625.95999999999</v>
      </c>
      <c r="T1140" s="50"/>
    </row>
    <row r="1141" spans="2:20" x14ac:dyDescent="0.25">
      <c r="B1141" s="11">
        <f>'Market Data'!B1128</f>
        <v>20040607</v>
      </c>
      <c r="C1141" s="2">
        <f>'Market Data'!C1128</f>
        <v>5197</v>
      </c>
      <c r="D1141" s="2">
        <f>'Market Data'!D1128</f>
        <v>5213</v>
      </c>
      <c r="E1141" s="2">
        <f>'Market Data'!E1128</f>
        <v>5189.5</v>
      </c>
      <c r="F1141" s="12">
        <f>'Market Data'!F1128</f>
        <v>5211</v>
      </c>
      <c r="H1141" s="58">
        <f t="shared" si="128"/>
        <v>1124</v>
      </c>
      <c r="I1141" s="97" t="s">
        <v>54</v>
      </c>
      <c r="J1141" s="59" t="str">
        <f t="shared" si="129"/>
        <v>Long</v>
      </c>
      <c r="L1141" s="74">
        <f t="shared" si="133"/>
        <v>1</v>
      </c>
      <c r="M1141" s="75">
        <f t="shared" si="125"/>
        <v>0</v>
      </c>
      <c r="N1141" s="76" t="str">
        <f t="shared" si="130"/>
        <v/>
      </c>
      <c r="O1141" s="75"/>
      <c r="P1141" s="77">
        <f t="shared" si="126"/>
        <v>1</v>
      </c>
      <c r="Q1141" s="78" t="str">
        <f t="shared" si="131"/>
        <v>Stay Long</v>
      </c>
      <c r="R1141" s="81">
        <f t="shared" si="127"/>
        <v>1522.5</v>
      </c>
      <c r="S1141" s="82">
        <f t="shared" si="132"/>
        <v>-100103.45999999999</v>
      </c>
      <c r="T1141" s="50"/>
    </row>
    <row r="1142" spans="2:20" x14ac:dyDescent="0.25">
      <c r="B1142" s="11">
        <f>'Market Data'!B1129</f>
        <v>20040608</v>
      </c>
      <c r="C1142" s="2">
        <f>'Market Data'!C1129</f>
        <v>5228</v>
      </c>
      <c r="D1142" s="2">
        <f>'Market Data'!D1129</f>
        <v>5230</v>
      </c>
      <c r="E1142" s="2">
        <f>'Market Data'!E1129</f>
        <v>5190.5</v>
      </c>
      <c r="F1142" s="12">
        <f>'Market Data'!F1129</f>
        <v>5208</v>
      </c>
      <c r="H1142" s="58">
        <f t="shared" si="128"/>
        <v>1125</v>
      </c>
      <c r="I1142" s="97" t="s">
        <v>54</v>
      </c>
      <c r="J1142" s="59" t="str">
        <f t="shared" si="129"/>
        <v>Long</v>
      </c>
      <c r="L1142" s="74">
        <f t="shared" si="133"/>
        <v>1</v>
      </c>
      <c r="M1142" s="75">
        <f t="shared" si="125"/>
        <v>0</v>
      </c>
      <c r="N1142" s="76" t="str">
        <f t="shared" si="130"/>
        <v/>
      </c>
      <c r="O1142" s="75"/>
      <c r="P1142" s="77">
        <f t="shared" si="126"/>
        <v>1</v>
      </c>
      <c r="Q1142" s="78" t="str">
        <f t="shared" si="131"/>
        <v>Stay Long</v>
      </c>
      <c r="R1142" s="81">
        <f t="shared" si="127"/>
        <v>-105</v>
      </c>
      <c r="S1142" s="82">
        <f t="shared" si="132"/>
        <v>-100208.45999999999</v>
      </c>
      <c r="T1142" s="50"/>
    </row>
    <row r="1143" spans="2:20" x14ac:dyDescent="0.25">
      <c r="B1143" s="11">
        <f>'Market Data'!B1130</f>
        <v>20040609</v>
      </c>
      <c r="C1143" s="2">
        <f>'Market Data'!C1130</f>
        <v>5213.5</v>
      </c>
      <c r="D1143" s="2">
        <f>'Market Data'!D1130</f>
        <v>5225.5</v>
      </c>
      <c r="E1143" s="2">
        <f>'Market Data'!E1130</f>
        <v>5173</v>
      </c>
      <c r="F1143" s="12">
        <f>'Market Data'!F1130</f>
        <v>5177</v>
      </c>
      <c r="H1143" s="58">
        <f t="shared" si="128"/>
        <v>1126</v>
      </c>
      <c r="I1143" s="97" t="s">
        <v>54</v>
      </c>
      <c r="J1143" s="59" t="str">
        <f t="shared" si="129"/>
        <v>Long</v>
      </c>
      <c r="L1143" s="74">
        <f t="shared" si="133"/>
        <v>1</v>
      </c>
      <c r="M1143" s="75">
        <f t="shared" si="125"/>
        <v>0</v>
      </c>
      <c r="N1143" s="76" t="str">
        <f t="shared" si="130"/>
        <v/>
      </c>
      <c r="O1143" s="75"/>
      <c r="P1143" s="77">
        <f t="shared" si="126"/>
        <v>1</v>
      </c>
      <c r="Q1143" s="78" t="str">
        <f t="shared" si="131"/>
        <v>Stay Long</v>
      </c>
      <c r="R1143" s="81">
        <f t="shared" si="127"/>
        <v>-1085</v>
      </c>
      <c r="S1143" s="82">
        <f t="shared" si="132"/>
        <v>-101293.45999999999</v>
      </c>
      <c r="T1143" s="50"/>
    </row>
    <row r="1144" spans="2:20" x14ac:dyDescent="0.25">
      <c r="B1144" s="11">
        <f>'Market Data'!B1131</f>
        <v>20040610</v>
      </c>
      <c r="C1144" s="2">
        <f>'Market Data'!C1131</f>
        <v>5184</v>
      </c>
      <c r="D1144" s="2">
        <f>'Market Data'!D1131</f>
        <v>5216</v>
      </c>
      <c r="E1144" s="2">
        <f>'Market Data'!E1131</f>
        <v>5179</v>
      </c>
      <c r="F1144" s="12">
        <f>'Market Data'!F1131</f>
        <v>5203.5</v>
      </c>
      <c r="H1144" s="58">
        <f t="shared" si="128"/>
        <v>1127</v>
      </c>
      <c r="I1144" s="97" t="s">
        <v>54</v>
      </c>
      <c r="J1144" s="59" t="str">
        <f t="shared" si="129"/>
        <v>Long</v>
      </c>
      <c r="L1144" s="74">
        <f t="shared" si="133"/>
        <v>1</v>
      </c>
      <c r="M1144" s="75">
        <f t="shared" si="125"/>
        <v>0</v>
      </c>
      <c r="N1144" s="76" t="str">
        <f t="shared" si="130"/>
        <v/>
      </c>
      <c r="O1144" s="75"/>
      <c r="P1144" s="77">
        <f t="shared" si="126"/>
        <v>1</v>
      </c>
      <c r="Q1144" s="78" t="str">
        <f t="shared" si="131"/>
        <v>Stay Long</v>
      </c>
      <c r="R1144" s="81">
        <f t="shared" si="127"/>
        <v>927.5</v>
      </c>
      <c r="S1144" s="82">
        <f t="shared" si="132"/>
        <v>-100365.95999999999</v>
      </c>
      <c r="T1144" s="50"/>
    </row>
    <row r="1145" spans="2:20" x14ac:dyDescent="0.25">
      <c r="B1145" s="11">
        <f>'Market Data'!B1132</f>
        <v>20040611</v>
      </c>
      <c r="C1145" s="2">
        <f>'Market Data'!C1132</f>
        <v>5203</v>
      </c>
      <c r="D1145" s="2">
        <f>'Market Data'!D1132</f>
        <v>5206</v>
      </c>
      <c r="E1145" s="2">
        <f>'Market Data'!E1132</f>
        <v>5179</v>
      </c>
      <c r="F1145" s="12">
        <f>'Market Data'!F1132</f>
        <v>5198</v>
      </c>
      <c r="H1145" s="58">
        <f t="shared" si="128"/>
        <v>1128</v>
      </c>
      <c r="I1145" s="97" t="s">
        <v>54</v>
      </c>
      <c r="J1145" s="59" t="str">
        <f t="shared" si="129"/>
        <v>Long</v>
      </c>
      <c r="L1145" s="74">
        <f t="shared" si="133"/>
        <v>1</v>
      </c>
      <c r="M1145" s="75">
        <f t="shared" si="125"/>
        <v>0</v>
      </c>
      <c r="N1145" s="76" t="str">
        <f t="shared" si="130"/>
        <v/>
      </c>
      <c r="O1145" s="75"/>
      <c r="P1145" s="77">
        <f t="shared" si="126"/>
        <v>1</v>
      </c>
      <c r="Q1145" s="78" t="str">
        <f t="shared" si="131"/>
        <v>Stay Long</v>
      </c>
      <c r="R1145" s="81">
        <f t="shared" si="127"/>
        <v>-192.5</v>
      </c>
      <c r="S1145" s="82">
        <f t="shared" si="132"/>
        <v>-100558.45999999999</v>
      </c>
      <c r="T1145" s="50"/>
    </row>
    <row r="1146" spans="2:20" x14ac:dyDescent="0.25">
      <c r="B1146" s="11">
        <f>'Market Data'!B1133</f>
        <v>20040614</v>
      </c>
      <c r="C1146" s="2">
        <f>'Market Data'!C1133</f>
        <v>5184</v>
      </c>
      <c r="D1146" s="2">
        <f>'Market Data'!D1133</f>
        <v>5191</v>
      </c>
      <c r="E1146" s="2">
        <f>'Market Data'!E1133</f>
        <v>5113.5</v>
      </c>
      <c r="F1146" s="12">
        <f>'Market Data'!F1133</f>
        <v>5118.5</v>
      </c>
      <c r="H1146" s="58">
        <f t="shared" si="128"/>
        <v>1129</v>
      </c>
      <c r="I1146" s="97" t="s">
        <v>54</v>
      </c>
      <c r="J1146" s="59" t="str">
        <f t="shared" si="129"/>
        <v>Long</v>
      </c>
      <c r="L1146" s="74">
        <f t="shared" si="133"/>
        <v>1</v>
      </c>
      <c r="M1146" s="75">
        <f t="shared" si="125"/>
        <v>0</v>
      </c>
      <c r="N1146" s="76" t="str">
        <f t="shared" si="130"/>
        <v/>
      </c>
      <c r="O1146" s="75"/>
      <c r="P1146" s="77">
        <f t="shared" si="126"/>
        <v>1</v>
      </c>
      <c r="Q1146" s="78" t="str">
        <f t="shared" si="131"/>
        <v>Stay Long</v>
      </c>
      <c r="R1146" s="81">
        <f t="shared" si="127"/>
        <v>-2782.5</v>
      </c>
      <c r="S1146" s="82">
        <f t="shared" si="132"/>
        <v>-103340.95999999999</v>
      </c>
      <c r="T1146" s="50"/>
    </row>
    <row r="1147" spans="2:20" x14ac:dyDescent="0.25">
      <c r="B1147" s="11">
        <f>'Market Data'!B1134</f>
        <v>20040615</v>
      </c>
      <c r="C1147" s="2">
        <f>'Market Data'!C1134</f>
        <v>5130</v>
      </c>
      <c r="D1147" s="2">
        <f>'Market Data'!D1134</f>
        <v>5201</v>
      </c>
      <c r="E1147" s="2">
        <f>'Market Data'!E1134</f>
        <v>5118</v>
      </c>
      <c r="F1147" s="12">
        <f>'Market Data'!F1134</f>
        <v>5198</v>
      </c>
      <c r="H1147" s="58">
        <f t="shared" si="128"/>
        <v>1130</v>
      </c>
      <c r="I1147" s="97" t="s">
        <v>54</v>
      </c>
      <c r="J1147" s="59" t="str">
        <f t="shared" si="129"/>
        <v>Long</v>
      </c>
      <c r="L1147" s="74">
        <f t="shared" si="133"/>
        <v>1</v>
      </c>
      <c r="M1147" s="75">
        <f t="shared" si="125"/>
        <v>0</v>
      </c>
      <c r="N1147" s="76" t="str">
        <f t="shared" si="130"/>
        <v/>
      </c>
      <c r="O1147" s="75"/>
      <c r="P1147" s="77">
        <f t="shared" si="126"/>
        <v>1</v>
      </c>
      <c r="Q1147" s="78" t="str">
        <f t="shared" si="131"/>
        <v>Stay Long</v>
      </c>
      <c r="R1147" s="81">
        <f t="shared" si="127"/>
        <v>2782.5</v>
      </c>
      <c r="S1147" s="82">
        <f t="shared" si="132"/>
        <v>-100558.45999999999</v>
      </c>
      <c r="T1147" s="50"/>
    </row>
    <row r="1148" spans="2:20" x14ac:dyDescent="0.25">
      <c r="B1148" s="11">
        <f>'Market Data'!B1135</f>
        <v>20040616</v>
      </c>
      <c r="C1148" s="2">
        <f>'Market Data'!C1135</f>
        <v>5191.5</v>
      </c>
      <c r="D1148" s="2">
        <f>'Market Data'!D1135</f>
        <v>5201.5</v>
      </c>
      <c r="E1148" s="2">
        <f>'Market Data'!E1135</f>
        <v>5179</v>
      </c>
      <c r="F1148" s="12">
        <f>'Market Data'!F1135</f>
        <v>5187.5</v>
      </c>
      <c r="H1148" s="58">
        <f t="shared" si="128"/>
        <v>1131</v>
      </c>
      <c r="I1148" s="97" t="s">
        <v>54</v>
      </c>
      <c r="J1148" s="59" t="str">
        <f t="shared" si="129"/>
        <v>Long</v>
      </c>
      <c r="L1148" s="74">
        <f t="shared" si="133"/>
        <v>1</v>
      </c>
      <c r="M1148" s="75">
        <f t="shared" si="125"/>
        <v>0</v>
      </c>
      <c r="N1148" s="76" t="str">
        <f t="shared" si="130"/>
        <v/>
      </c>
      <c r="O1148" s="75"/>
      <c r="P1148" s="77">
        <f t="shared" si="126"/>
        <v>1</v>
      </c>
      <c r="Q1148" s="78" t="str">
        <f t="shared" si="131"/>
        <v>Stay Long</v>
      </c>
      <c r="R1148" s="81">
        <f t="shared" si="127"/>
        <v>-367.5</v>
      </c>
      <c r="S1148" s="82">
        <f t="shared" si="132"/>
        <v>-100925.95999999999</v>
      </c>
      <c r="T1148" s="50"/>
    </row>
    <row r="1149" spans="2:20" x14ac:dyDescent="0.25">
      <c r="B1149" s="11">
        <f>'Market Data'!B1136</f>
        <v>20040617</v>
      </c>
      <c r="C1149" s="2">
        <f>'Market Data'!C1136</f>
        <v>5183.5</v>
      </c>
      <c r="D1149" s="2">
        <f>'Market Data'!D1136</f>
        <v>5205.5</v>
      </c>
      <c r="E1149" s="2">
        <f>'Market Data'!E1136</f>
        <v>5156</v>
      </c>
      <c r="F1149" s="12">
        <f>'Market Data'!F1136</f>
        <v>5181</v>
      </c>
      <c r="H1149" s="58">
        <f t="shared" si="128"/>
        <v>1132</v>
      </c>
      <c r="I1149" s="97" t="s">
        <v>54</v>
      </c>
      <c r="J1149" s="59" t="str">
        <f t="shared" si="129"/>
        <v>Long</v>
      </c>
      <c r="L1149" s="74">
        <f t="shared" si="133"/>
        <v>1</v>
      </c>
      <c r="M1149" s="75">
        <f t="shared" si="125"/>
        <v>0</v>
      </c>
      <c r="N1149" s="76" t="str">
        <f t="shared" si="130"/>
        <v/>
      </c>
      <c r="O1149" s="75"/>
      <c r="P1149" s="77">
        <f t="shared" si="126"/>
        <v>1</v>
      </c>
      <c r="Q1149" s="78" t="str">
        <f t="shared" si="131"/>
        <v>Stay Long</v>
      </c>
      <c r="R1149" s="81">
        <f t="shared" si="127"/>
        <v>-227.5</v>
      </c>
      <c r="S1149" s="82">
        <f t="shared" si="132"/>
        <v>-101153.45999999999</v>
      </c>
      <c r="T1149" s="50"/>
    </row>
    <row r="1150" spans="2:20" x14ac:dyDescent="0.25">
      <c r="B1150" s="11">
        <f>'Market Data'!B1137</f>
        <v>20040618</v>
      </c>
      <c r="C1150" s="2">
        <f>'Market Data'!C1137</f>
        <v>5168.5</v>
      </c>
      <c r="D1150" s="2">
        <f>'Market Data'!D1137</f>
        <v>5191</v>
      </c>
      <c r="E1150" s="2">
        <f>'Market Data'!E1137</f>
        <v>5150</v>
      </c>
      <c r="F1150" s="12">
        <f>'Market Data'!F1137</f>
        <v>5176</v>
      </c>
      <c r="H1150" s="58">
        <f t="shared" si="128"/>
        <v>1133</v>
      </c>
      <c r="I1150" s="97" t="s">
        <v>54</v>
      </c>
      <c r="J1150" s="59" t="str">
        <f t="shared" si="129"/>
        <v>Long</v>
      </c>
      <c r="L1150" s="74">
        <f t="shared" si="133"/>
        <v>1</v>
      </c>
      <c r="M1150" s="75">
        <f t="shared" si="125"/>
        <v>0</v>
      </c>
      <c r="N1150" s="76" t="str">
        <f t="shared" si="130"/>
        <v/>
      </c>
      <c r="O1150" s="75"/>
      <c r="P1150" s="77">
        <f t="shared" si="126"/>
        <v>1</v>
      </c>
      <c r="Q1150" s="78" t="str">
        <f t="shared" si="131"/>
        <v>Stay Long</v>
      </c>
      <c r="R1150" s="81">
        <f t="shared" si="127"/>
        <v>-175</v>
      </c>
      <c r="S1150" s="82">
        <f t="shared" si="132"/>
        <v>-101328.45999999999</v>
      </c>
      <c r="T1150" s="50"/>
    </row>
    <row r="1151" spans="2:20" x14ac:dyDescent="0.25">
      <c r="B1151" s="11">
        <f>'Market Data'!B1138</f>
        <v>20040621</v>
      </c>
      <c r="C1151" s="2">
        <f>'Market Data'!C1138</f>
        <v>5213.5</v>
      </c>
      <c r="D1151" s="2">
        <f>'Market Data'!D1138</f>
        <v>5220.5</v>
      </c>
      <c r="E1151" s="2">
        <f>'Market Data'!E1138</f>
        <v>5161.5</v>
      </c>
      <c r="F1151" s="12">
        <f>'Market Data'!F1138</f>
        <v>5175.5</v>
      </c>
      <c r="H1151" s="58">
        <f t="shared" si="128"/>
        <v>1134</v>
      </c>
      <c r="I1151" s="97" t="s">
        <v>54</v>
      </c>
      <c r="J1151" s="59" t="str">
        <f t="shared" si="129"/>
        <v>Long</v>
      </c>
      <c r="L1151" s="74">
        <f t="shared" si="133"/>
        <v>1</v>
      </c>
      <c r="M1151" s="75">
        <f t="shared" si="125"/>
        <v>0</v>
      </c>
      <c r="N1151" s="76" t="str">
        <f t="shared" si="130"/>
        <v/>
      </c>
      <c r="O1151" s="75"/>
      <c r="P1151" s="77">
        <f t="shared" si="126"/>
        <v>1</v>
      </c>
      <c r="Q1151" s="78" t="str">
        <f t="shared" si="131"/>
        <v>Stay Long</v>
      </c>
      <c r="R1151" s="81">
        <f t="shared" si="127"/>
        <v>-17.5</v>
      </c>
      <c r="S1151" s="82">
        <f t="shared" si="132"/>
        <v>-101345.95999999999</v>
      </c>
      <c r="T1151" s="50"/>
    </row>
    <row r="1152" spans="2:20" x14ac:dyDescent="0.25">
      <c r="B1152" s="11">
        <f>'Market Data'!B1139</f>
        <v>20040622</v>
      </c>
      <c r="C1152" s="2">
        <f>'Market Data'!C1139</f>
        <v>5157.5</v>
      </c>
      <c r="D1152" s="2">
        <f>'Market Data'!D1139</f>
        <v>5170.5</v>
      </c>
      <c r="E1152" s="2">
        <f>'Market Data'!E1139</f>
        <v>5099</v>
      </c>
      <c r="F1152" s="12">
        <f>'Market Data'!F1139</f>
        <v>5123.5</v>
      </c>
      <c r="H1152" s="58">
        <f t="shared" si="128"/>
        <v>1135</v>
      </c>
      <c r="I1152" s="97" t="s">
        <v>54</v>
      </c>
      <c r="J1152" s="59" t="str">
        <f t="shared" si="129"/>
        <v>Long</v>
      </c>
      <c r="L1152" s="74">
        <f t="shared" si="133"/>
        <v>1</v>
      </c>
      <c r="M1152" s="75">
        <f t="shared" si="125"/>
        <v>0</v>
      </c>
      <c r="N1152" s="76" t="str">
        <f t="shared" si="130"/>
        <v/>
      </c>
      <c r="O1152" s="75"/>
      <c r="P1152" s="77">
        <f t="shared" si="126"/>
        <v>1</v>
      </c>
      <c r="Q1152" s="78" t="str">
        <f t="shared" si="131"/>
        <v>Stay Long</v>
      </c>
      <c r="R1152" s="81">
        <f t="shared" si="127"/>
        <v>-1820</v>
      </c>
      <c r="S1152" s="82">
        <f t="shared" si="132"/>
        <v>-103165.95999999999</v>
      </c>
      <c r="T1152" s="50"/>
    </row>
    <row r="1153" spans="2:20" x14ac:dyDescent="0.25">
      <c r="B1153" s="11">
        <f>'Market Data'!B1140</f>
        <v>20040623</v>
      </c>
      <c r="C1153" s="2">
        <f>'Market Data'!C1140</f>
        <v>5138.5</v>
      </c>
      <c r="D1153" s="2">
        <f>'Market Data'!D1140</f>
        <v>5152.5</v>
      </c>
      <c r="E1153" s="2">
        <f>'Market Data'!E1140</f>
        <v>5118.5</v>
      </c>
      <c r="F1153" s="12">
        <f>'Market Data'!F1140</f>
        <v>5145.5</v>
      </c>
      <c r="H1153" s="58">
        <f t="shared" si="128"/>
        <v>1136</v>
      </c>
      <c r="I1153" s="97" t="s">
        <v>54</v>
      </c>
      <c r="J1153" s="59" t="str">
        <f t="shared" si="129"/>
        <v>Long</v>
      </c>
      <c r="L1153" s="74">
        <f t="shared" si="133"/>
        <v>1</v>
      </c>
      <c r="M1153" s="75">
        <f t="shared" si="125"/>
        <v>0</v>
      </c>
      <c r="N1153" s="76" t="str">
        <f t="shared" si="130"/>
        <v/>
      </c>
      <c r="O1153" s="75"/>
      <c r="P1153" s="77">
        <f t="shared" si="126"/>
        <v>1</v>
      </c>
      <c r="Q1153" s="78" t="str">
        <f t="shared" si="131"/>
        <v>Stay Long</v>
      </c>
      <c r="R1153" s="81">
        <f t="shared" si="127"/>
        <v>770</v>
      </c>
      <c r="S1153" s="82">
        <f t="shared" si="132"/>
        <v>-102395.95999999999</v>
      </c>
      <c r="T1153" s="50"/>
    </row>
    <row r="1154" spans="2:20" x14ac:dyDescent="0.25">
      <c r="B1154" s="11">
        <f>'Market Data'!B1141</f>
        <v>20040624</v>
      </c>
      <c r="C1154" s="2">
        <f>'Market Data'!C1141</f>
        <v>5182.5</v>
      </c>
      <c r="D1154" s="2">
        <f>'Market Data'!D1141</f>
        <v>5197.5</v>
      </c>
      <c r="E1154" s="2">
        <f>'Market Data'!E1141</f>
        <v>5169</v>
      </c>
      <c r="F1154" s="12">
        <f>'Market Data'!F1141</f>
        <v>5185</v>
      </c>
      <c r="H1154" s="58">
        <f t="shared" si="128"/>
        <v>1137</v>
      </c>
      <c r="I1154" s="97" t="s">
        <v>54</v>
      </c>
      <c r="J1154" s="59" t="str">
        <f t="shared" si="129"/>
        <v>Long</v>
      </c>
      <c r="L1154" s="74">
        <f t="shared" si="133"/>
        <v>1</v>
      </c>
      <c r="M1154" s="75">
        <f t="shared" si="125"/>
        <v>0</v>
      </c>
      <c r="N1154" s="76" t="str">
        <f t="shared" si="130"/>
        <v/>
      </c>
      <c r="O1154" s="75"/>
      <c r="P1154" s="77">
        <f t="shared" si="126"/>
        <v>1</v>
      </c>
      <c r="Q1154" s="78" t="str">
        <f t="shared" si="131"/>
        <v>Stay Long</v>
      </c>
      <c r="R1154" s="81">
        <f t="shared" si="127"/>
        <v>1382.5</v>
      </c>
      <c r="S1154" s="82">
        <f t="shared" si="132"/>
        <v>-101013.45999999999</v>
      </c>
      <c r="T1154" s="50"/>
    </row>
    <row r="1155" spans="2:20" x14ac:dyDescent="0.25">
      <c r="B1155" s="11">
        <f>'Market Data'!B1142</f>
        <v>20040625</v>
      </c>
      <c r="C1155" s="2">
        <f>'Market Data'!C1142</f>
        <v>5187.5</v>
      </c>
      <c r="D1155" s="2">
        <f>'Market Data'!D1142</f>
        <v>5204.5</v>
      </c>
      <c r="E1155" s="2">
        <f>'Market Data'!E1142</f>
        <v>5169.5</v>
      </c>
      <c r="F1155" s="12">
        <f>'Market Data'!F1142</f>
        <v>5187.5</v>
      </c>
      <c r="H1155" s="58">
        <f t="shared" si="128"/>
        <v>1138</v>
      </c>
      <c r="I1155" s="97" t="s">
        <v>54</v>
      </c>
      <c r="J1155" s="59" t="str">
        <f t="shared" si="129"/>
        <v>Long</v>
      </c>
      <c r="L1155" s="74">
        <f t="shared" si="133"/>
        <v>1</v>
      </c>
      <c r="M1155" s="75">
        <f t="shared" si="125"/>
        <v>0</v>
      </c>
      <c r="N1155" s="76" t="str">
        <f t="shared" si="130"/>
        <v/>
      </c>
      <c r="O1155" s="75"/>
      <c r="P1155" s="77">
        <f t="shared" si="126"/>
        <v>1</v>
      </c>
      <c r="Q1155" s="78" t="str">
        <f t="shared" si="131"/>
        <v>Stay Long</v>
      </c>
      <c r="R1155" s="81">
        <f t="shared" si="127"/>
        <v>87.5</v>
      </c>
      <c r="S1155" s="82">
        <f t="shared" si="132"/>
        <v>-100925.95999999999</v>
      </c>
      <c r="T1155" s="50"/>
    </row>
    <row r="1156" spans="2:20" x14ac:dyDescent="0.25">
      <c r="B1156" s="11">
        <f>'Market Data'!B1143</f>
        <v>20040628</v>
      </c>
      <c r="C1156" s="2">
        <f>'Market Data'!C1143</f>
        <v>5202.5</v>
      </c>
      <c r="D1156" s="2">
        <f>'Market Data'!D1143</f>
        <v>5271</v>
      </c>
      <c r="E1156" s="2">
        <f>'Market Data'!E1143</f>
        <v>5187</v>
      </c>
      <c r="F1156" s="12">
        <f>'Market Data'!F1143</f>
        <v>5256.5</v>
      </c>
      <c r="H1156" s="58">
        <f t="shared" si="128"/>
        <v>1139</v>
      </c>
      <c r="I1156" s="97" t="s">
        <v>54</v>
      </c>
      <c r="J1156" s="59" t="str">
        <f t="shared" si="129"/>
        <v>Long</v>
      </c>
      <c r="L1156" s="74">
        <f t="shared" si="133"/>
        <v>1</v>
      </c>
      <c r="M1156" s="75">
        <f t="shared" si="125"/>
        <v>0</v>
      </c>
      <c r="N1156" s="76" t="str">
        <f t="shared" si="130"/>
        <v/>
      </c>
      <c r="O1156" s="75"/>
      <c r="P1156" s="77">
        <f t="shared" si="126"/>
        <v>1</v>
      </c>
      <c r="Q1156" s="78" t="str">
        <f t="shared" si="131"/>
        <v>Stay Long</v>
      </c>
      <c r="R1156" s="81">
        <f t="shared" si="127"/>
        <v>2415</v>
      </c>
      <c r="S1156" s="82">
        <f t="shared" si="132"/>
        <v>-98510.959999999992</v>
      </c>
      <c r="T1156" s="50"/>
    </row>
    <row r="1157" spans="2:20" x14ac:dyDescent="0.25">
      <c r="B1157" s="11">
        <f>'Market Data'!B1144</f>
        <v>20040629</v>
      </c>
      <c r="C1157" s="2">
        <f>'Market Data'!C1144</f>
        <v>5247.5</v>
      </c>
      <c r="D1157" s="2">
        <f>'Market Data'!D1144</f>
        <v>5271</v>
      </c>
      <c r="E1157" s="2">
        <f>'Market Data'!E1144</f>
        <v>5234</v>
      </c>
      <c r="F1157" s="12">
        <f>'Market Data'!F1144</f>
        <v>5255.5</v>
      </c>
      <c r="H1157" s="58">
        <f t="shared" si="128"/>
        <v>1140</v>
      </c>
      <c r="I1157" s="97" t="s">
        <v>54</v>
      </c>
      <c r="J1157" s="59" t="str">
        <f t="shared" si="129"/>
        <v>Long</v>
      </c>
      <c r="L1157" s="74">
        <f t="shared" si="133"/>
        <v>1</v>
      </c>
      <c r="M1157" s="75">
        <f t="shared" si="125"/>
        <v>0</v>
      </c>
      <c r="N1157" s="76" t="str">
        <f t="shared" si="130"/>
        <v/>
      </c>
      <c r="O1157" s="75"/>
      <c r="P1157" s="77">
        <f t="shared" si="126"/>
        <v>1</v>
      </c>
      <c r="Q1157" s="78" t="str">
        <f t="shared" si="131"/>
        <v>Stay Long</v>
      </c>
      <c r="R1157" s="81">
        <f t="shared" si="127"/>
        <v>-35</v>
      </c>
      <c r="S1157" s="82">
        <f t="shared" si="132"/>
        <v>-98545.959999999992</v>
      </c>
      <c r="T1157" s="50"/>
    </row>
    <row r="1158" spans="2:20" x14ac:dyDescent="0.25">
      <c r="B1158" s="11">
        <f>'Market Data'!B1145</f>
        <v>20040630</v>
      </c>
      <c r="C1158" s="2">
        <f>'Market Data'!C1145</f>
        <v>5260</v>
      </c>
      <c r="D1158" s="2">
        <f>'Market Data'!D1145</f>
        <v>5274.5</v>
      </c>
      <c r="E1158" s="2">
        <f>'Market Data'!E1145</f>
        <v>5234.5</v>
      </c>
      <c r="F1158" s="12">
        <f>'Market Data'!F1145</f>
        <v>5250.5</v>
      </c>
      <c r="H1158" s="58">
        <f t="shared" si="128"/>
        <v>1141</v>
      </c>
      <c r="I1158" s="97" t="s">
        <v>54</v>
      </c>
      <c r="J1158" s="59" t="str">
        <f t="shared" si="129"/>
        <v>Long</v>
      </c>
      <c r="L1158" s="74">
        <f t="shared" si="133"/>
        <v>1</v>
      </c>
      <c r="M1158" s="75">
        <f t="shared" si="125"/>
        <v>0</v>
      </c>
      <c r="N1158" s="76" t="str">
        <f t="shared" si="130"/>
        <v/>
      </c>
      <c r="O1158" s="75"/>
      <c r="P1158" s="77">
        <f t="shared" si="126"/>
        <v>1</v>
      </c>
      <c r="Q1158" s="78" t="str">
        <f t="shared" si="131"/>
        <v>Stay Long</v>
      </c>
      <c r="R1158" s="81">
        <f t="shared" si="127"/>
        <v>-175</v>
      </c>
      <c r="S1158" s="82">
        <f t="shared" si="132"/>
        <v>-98720.959999999992</v>
      </c>
      <c r="T1158" s="50"/>
    </row>
    <row r="1159" spans="2:20" x14ac:dyDescent="0.25">
      <c r="B1159" s="11">
        <f>'Market Data'!B1146</f>
        <v>20040701</v>
      </c>
      <c r="C1159" s="2">
        <f>'Market Data'!C1146</f>
        <v>5271.5</v>
      </c>
      <c r="D1159" s="2">
        <f>'Market Data'!D1146</f>
        <v>5284.5</v>
      </c>
      <c r="E1159" s="2">
        <f>'Market Data'!E1146</f>
        <v>5198.5</v>
      </c>
      <c r="F1159" s="12">
        <f>'Market Data'!F1146</f>
        <v>5203.5</v>
      </c>
      <c r="H1159" s="58">
        <f t="shared" si="128"/>
        <v>1142</v>
      </c>
      <c r="I1159" s="97" t="s">
        <v>54</v>
      </c>
      <c r="J1159" s="59" t="str">
        <f t="shared" si="129"/>
        <v>Long</v>
      </c>
      <c r="L1159" s="74">
        <f t="shared" si="133"/>
        <v>1</v>
      </c>
      <c r="M1159" s="75">
        <f t="shared" si="125"/>
        <v>0</v>
      </c>
      <c r="N1159" s="76" t="str">
        <f t="shared" si="130"/>
        <v/>
      </c>
      <c r="O1159" s="75"/>
      <c r="P1159" s="77">
        <f t="shared" si="126"/>
        <v>1</v>
      </c>
      <c r="Q1159" s="78" t="str">
        <f t="shared" si="131"/>
        <v>Stay Long</v>
      </c>
      <c r="R1159" s="81">
        <f t="shared" si="127"/>
        <v>-1645</v>
      </c>
      <c r="S1159" s="82">
        <f t="shared" si="132"/>
        <v>-100365.95999999999</v>
      </c>
      <c r="T1159" s="50"/>
    </row>
    <row r="1160" spans="2:20" x14ac:dyDescent="0.25">
      <c r="B1160" s="11">
        <f>'Market Data'!B1147</f>
        <v>20040702</v>
      </c>
      <c r="C1160" s="2">
        <f>'Market Data'!C1147</f>
        <v>5203.5</v>
      </c>
      <c r="D1160" s="2">
        <f>'Market Data'!D1147</f>
        <v>5213</v>
      </c>
      <c r="E1160" s="2">
        <f>'Market Data'!E1147</f>
        <v>5170.5</v>
      </c>
      <c r="F1160" s="12">
        <f>'Market Data'!F1147</f>
        <v>5194.5</v>
      </c>
      <c r="H1160" s="58">
        <f t="shared" si="128"/>
        <v>1143</v>
      </c>
      <c r="I1160" s="97" t="s">
        <v>54</v>
      </c>
      <c r="J1160" s="59" t="str">
        <f t="shared" si="129"/>
        <v>Long</v>
      </c>
      <c r="L1160" s="74">
        <f t="shared" si="133"/>
        <v>1</v>
      </c>
      <c r="M1160" s="75">
        <f t="shared" si="125"/>
        <v>0</v>
      </c>
      <c r="N1160" s="76" t="str">
        <f t="shared" si="130"/>
        <v/>
      </c>
      <c r="O1160" s="75"/>
      <c r="P1160" s="77">
        <f t="shared" si="126"/>
        <v>1</v>
      </c>
      <c r="Q1160" s="78" t="str">
        <f t="shared" si="131"/>
        <v>Stay Long</v>
      </c>
      <c r="R1160" s="81">
        <f t="shared" si="127"/>
        <v>-315</v>
      </c>
      <c r="S1160" s="82">
        <f t="shared" si="132"/>
        <v>-100680.95999999999</v>
      </c>
      <c r="T1160" s="50"/>
    </row>
    <row r="1161" spans="2:20" x14ac:dyDescent="0.25">
      <c r="B1161" s="11">
        <f>'Market Data'!B1148</f>
        <v>20040705</v>
      </c>
      <c r="C1161" s="2">
        <f>'Market Data'!C1148</f>
        <v>5174</v>
      </c>
      <c r="D1161" s="2">
        <f>'Market Data'!D1148</f>
        <v>5194</v>
      </c>
      <c r="E1161" s="2">
        <f>'Market Data'!E1148</f>
        <v>5173</v>
      </c>
      <c r="F1161" s="12">
        <f>'Market Data'!F1148</f>
        <v>5184</v>
      </c>
      <c r="H1161" s="58">
        <f t="shared" si="128"/>
        <v>1144</v>
      </c>
      <c r="I1161" s="97" t="s">
        <v>54</v>
      </c>
      <c r="J1161" s="59" t="str">
        <f t="shared" si="129"/>
        <v>Long</v>
      </c>
      <c r="L1161" s="74">
        <f t="shared" si="133"/>
        <v>1</v>
      </c>
      <c r="M1161" s="75">
        <f t="shared" si="125"/>
        <v>0</v>
      </c>
      <c r="N1161" s="76" t="str">
        <f t="shared" si="130"/>
        <v/>
      </c>
      <c r="O1161" s="75"/>
      <c r="P1161" s="77">
        <f t="shared" si="126"/>
        <v>1</v>
      </c>
      <c r="Q1161" s="78" t="str">
        <f t="shared" si="131"/>
        <v>Stay Long</v>
      </c>
      <c r="R1161" s="81">
        <f t="shared" si="127"/>
        <v>-367.5</v>
      </c>
      <c r="S1161" s="82">
        <f t="shared" si="132"/>
        <v>-101048.45999999999</v>
      </c>
      <c r="T1161" s="50"/>
    </row>
    <row r="1162" spans="2:20" x14ac:dyDescent="0.25">
      <c r="B1162" s="11">
        <f>'Market Data'!B1149</f>
        <v>20040706</v>
      </c>
      <c r="C1162" s="2">
        <f>'Market Data'!C1149</f>
        <v>5188</v>
      </c>
      <c r="D1162" s="2">
        <f>'Market Data'!D1149</f>
        <v>5190</v>
      </c>
      <c r="E1162" s="2">
        <f>'Market Data'!E1149</f>
        <v>5116</v>
      </c>
      <c r="F1162" s="12">
        <f>'Market Data'!F1149</f>
        <v>5122.5</v>
      </c>
      <c r="H1162" s="58">
        <f t="shared" si="128"/>
        <v>1145</v>
      </c>
      <c r="I1162" s="97" t="s">
        <v>54</v>
      </c>
      <c r="J1162" s="59" t="str">
        <f t="shared" si="129"/>
        <v>Long</v>
      </c>
      <c r="L1162" s="74">
        <f t="shared" si="133"/>
        <v>1</v>
      </c>
      <c r="M1162" s="75">
        <f t="shared" si="125"/>
        <v>0</v>
      </c>
      <c r="N1162" s="76" t="str">
        <f t="shared" si="130"/>
        <v/>
      </c>
      <c r="O1162" s="75"/>
      <c r="P1162" s="77">
        <f t="shared" si="126"/>
        <v>1</v>
      </c>
      <c r="Q1162" s="78" t="str">
        <f t="shared" si="131"/>
        <v>Stay Long</v>
      </c>
      <c r="R1162" s="81">
        <f t="shared" si="127"/>
        <v>-2152.5</v>
      </c>
      <c r="S1162" s="82">
        <f t="shared" si="132"/>
        <v>-103200.95999999999</v>
      </c>
      <c r="T1162" s="50"/>
    </row>
    <row r="1163" spans="2:20" x14ac:dyDescent="0.25">
      <c r="B1163" s="11">
        <f>'Market Data'!B1150</f>
        <v>20040707</v>
      </c>
      <c r="C1163" s="2">
        <f>'Market Data'!C1150</f>
        <v>5125</v>
      </c>
      <c r="D1163" s="2">
        <f>'Market Data'!D1150</f>
        <v>5140.5</v>
      </c>
      <c r="E1163" s="2">
        <f>'Market Data'!E1150</f>
        <v>5102</v>
      </c>
      <c r="F1163" s="12">
        <f>'Market Data'!F1150</f>
        <v>5129</v>
      </c>
      <c r="H1163" s="58">
        <f t="shared" si="128"/>
        <v>1146</v>
      </c>
      <c r="I1163" s="97" t="s">
        <v>54</v>
      </c>
      <c r="J1163" s="59" t="str">
        <f t="shared" si="129"/>
        <v>Long</v>
      </c>
      <c r="L1163" s="74">
        <f t="shared" si="133"/>
        <v>1</v>
      </c>
      <c r="M1163" s="75">
        <f t="shared" si="125"/>
        <v>0</v>
      </c>
      <c r="N1163" s="76" t="str">
        <f t="shared" si="130"/>
        <v/>
      </c>
      <c r="O1163" s="75"/>
      <c r="P1163" s="77">
        <f t="shared" si="126"/>
        <v>1</v>
      </c>
      <c r="Q1163" s="78" t="str">
        <f t="shared" si="131"/>
        <v>Stay Long</v>
      </c>
      <c r="R1163" s="81">
        <f t="shared" si="127"/>
        <v>227.5</v>
      </c>
      <c r="S1163" s="82">
        <f t="shared" si="132"/>
        <v>-102973.45999999999</v>
      </c>
      <c r="T1163" s="50"/>
    </row>
    <row r="1164" spans="2:20" x14ac:dyDescent="0.25">
      <c r="B1164" s="11">
        <f>'Market Data'!B1151</f>
        <v>20040708</v>
      </c>
      <c r="C1164" s="2">
        <f>'Market Data'!C1151</f>
        <v>5093.5</v>
      </c>
      <c r="D1164" s="2">
        <f>'Market Data'!D1151</f>
        <v>5117</v>
      </c>
      <c r="E1164" s="2">
        <f>'Market Data'!E1151</f>
        <v>5073.5</v>
      </c>
      <c r="F1164" s="12">
        <f>'Market Data'!F1151</f>
        <v>5093</v>
      </c>
      <c r="H1164" s="58">
        <f t="shared" si="128"/>
        <v>1147</v>
      </c>
      <c r="I1164" s="97" t="s">
        <v>54</v>
      </c>
      <c r="J1164" s="59" t="str">
        <f t="shared" si="129"/>
        <v>Long</v>
      </c>
      <c r="L1164" s="74">
        <f t="shared" si="133"/>
        <v>1</v>
      </c>
      <c r="M1164" s="75">
        <f t="shared" si="125"/>
        <v>0</v>
      </c>
      <c r="N1164" s="76" t="str">
        <f t="shared" si="130"/>
        <v/>
      </c>
      <c r="O1164" s="75"/>
      <c r="P1164" s="77">
        <f t="shared" si="126"/>
        <v>1</v>
      </c>
      <c r="Q1164" s="78" t="str">
        <f t="shared" si="131"/>
        <v>Stay Long</v>
      </c>
      <c r="R1164" s="81">
        <f t="shared" si="127"/>
        <v>-1260</v>
      </c>
      <c r="S1164" s="82">
        <f t="shared" si="132"/>
        <v>-104233.45999999999</v>
      </c>
      <c r="T1164" s="50"/>
    </row>
    <row r="1165" spans="2:20" x14ac:dyDescent="0.25">
      <c r="B1165" s="11">
        <f>'Market Data'!B1152</f>
        <v>20040709</v>
      </c>
      <c r="C1165" s="2">
        <f>'Market Data'!C1152</f>
        <v>5084.5</v>
      </c>
      <c r="D1165" s="2">
        <f>'Market Data'!D1152</f>
        <v>5112</v>
      </c>
      <c r="E1165" s="2">
        <f>'Market Data'!E1152</f>
        <v>5060</v>
      </c>
      <c r="F1165" s="12">
        <f>'Market Data'!F1152</f>
        <v>5088.5</v>
      </c>
      <c r="H1165" s="58">
        <f t="shared" si="128"/>
        <v>1148</v>
      </c>
      <c r="I1165" s="97" t="s">
        <v>54</v>
      </c>
      <c r="J1165" s="59" t="str">
        <f t="shared" si="129"/>
        <v>Long</v>
      </c>
      <c r="L1165" s="74">
        <f t="shared" si="133"/>
        <v>1</v>
      </c>
      <c r="M1165" s="75">
        <f t="shared" si="125"/>
        <v>0</v>
      </c>
      <c r="N1165" s="76" t="str">
        <f t="shared" si="130"/>
        <v/>
      </c>
      <c r="O1165" s="75"/>
      <c r="P1165" s="77">
        <f t="shared" si="126"/>
        <v>1</v>
      </c>
      <c r="Q1165" s="78" t="str">
        <f t="shared" si="131"/>
        <v>Stay Long</v>
      </c>
      <c r="R1165" s="81">
        <f t="shared" si="127"/>
        <v>-157.5</v>
      </c>
      <c r="S1165" s="82">
        <f t="shared" si="132"/>
        <v>-104390.95999999999</v>
      </c>
      <c r="T1165" s="50"/>
    </row>
    <row r="1166" spans="2:20" x14ac:dyDescent="0.25">
      <c r="B1166" s="11">
        <f>'Market Data'!B1153</f>
        <v>20040712</v>
      </c>
      <c r="C1166" s="2">
        <f>'Market Data'!C1153</f>
        <v>5074.5</v>
      </c>
      <c r="D1166" s="2">
        <f>'Market Data'!D1153</f>
        <v>5108.5</v>
      </c>
      <c r="E1166" s="2">
        <f>'Market Data'!E1153</f>
        <v>5060.5</v>
      </c>
      <c r="F1166" s="12">
        <f>'Market Data'!F1153</f>
        <v>5068.5</v>
      </c>
      <c r="H1166" s="58">
        <f t="shared" si="128"/>
        <v>1149</v>
      </c>
      <c r="I1166" s="97" t="s">
        <v>54</v>
      </c>
      <c r="J1166" s="59" t="str">
        <f t="shared" si="129"/>
        <v>Long</v>
      </c>
      <c r="L1166" s="74">
        <f t="shared" si="133"/>
        <v>1</v>
      </c>
      <c r="M1166" s="75">
        <f t="shared" si="125"/>
        <v>0</v>
      </c>
      <c r="N1166" s="76" t="str">
        <f t="shared" si="130"/>
        <v/>
      </c>
      <c r="O1166" s="75"/>
      <c r="P1166" s="77">
        <f t="shared" si="126"/>
        <v>1</v>
      </c>
      <c r="Q1166" s="78" t="str">
        <f t="shared" si="131"/>
        <v>Stay Long</v>
      </c>
      <c r="R1166" s="81">
        <f t="shared" si="127"/>
        <v>-700</v>
      </c>
      <c r="S1166" s="82">
        <f t="shared" si="132"/>
        <v>-105090.95999999999</v>
      </c>
      <c r="T1166" s="50"/>
    </row>
    <row r="1167" spans="2:20" x14ac:dyDescent="0.25">
      <c r="B1167" s="11">
        <f>'Market Data'!B1154</f>
        <v>20040713</v>
      </c>
      <c r="C1167" s="2">
        <f>'Market Data'!C1154</f>
        <v>5087.5</v>
      </c>
      <c r="D1167" s="2">
        <f>'Market Data'!D1154</f>
        <v>5098.5</v>
      </c>
      <c r="E1167" s="2">
        <f>'Market Data'!E1154</f>
        <v>5069.5</v>
      </c>
      <c r="F1167" s="12">
        <f>'Market Data'!F1154</f>
        <v>5084.5</v>
      </c>
      <c r="H1167" s="58">
        <f t="shared" si="128"/>
        <v>1150</v>
      </c>
      <c r="I1167" s="97" t="s">
        <v>54</v>
      </c>
      <c r="J1167" s="59" t="str">
        <f t="shared" si="129"/>
        <v>Long</v>
      </c>
      <c r="L1167" s="74">
        <f t="shared" si="133"/>
        <v>1</v>
      </c>
      <c r="M1167" s="75">
        <f t="shared" si="125"/>
        <v>0</v>
      </c>
      <c r="N1167" s="76" t="str">
        <f t="shared" si="130"/>
        <v/>
      </c>
      <c r="O1167" s="75"/>
      <c r="P1167" s="77">
        <f t="shared" si="126"/>
        <v>1</v>
      </c>
      <c r="Q1167" s="78" t="str">
        <f t="shared" si="131"/>
        <v>Stay Long</v>
      </c>
      <c r="R1167" s="81">
        <f t="shared" si="127"/>
        <v>560</v>
      </c>
      <c r="S1167" s="82">
        <f t="shared" si="132"/>
        <v>-104530.95999999999</v>
      </c>
      <c r="T1167" s="50"/>
    </row>
    <row r="1168" spans="2:20" x14ac:dyDescent="0.25">
      <c r="B1168" s="11">
        <f>'Market Data'!B1155</f>
        <v>20040714</v>
      </c>
      <c r="C1168" s="2">
        <f>'Market Data'!C1155</f>
        <v>5044</v>
      </c>
      <c r="D1168" s="2">
        <f>'Market Data'!D1155</f>
        <v>5082</v>
      </c>
      <c r="E1168" s="2">
        <f>'Market Data'!E1155</f>
        <v>5029</v>
      </c>
      <c r="F1168" s="12">
        <f>'Market Data'!F1155</f>
        <v>5069.5</v>
      </c>
      <c r="H1168" s="58">
        <f t="shared" si="128"/>
        <v>1151</v>
      </c>
      <c r="I1168" s="97" t="s">
        <v>54</v>
      </c>
      <c r="J1168" s="59" t="str">
        <f t="shared" si="129"/>
        <v>Long</v>
      </c>
      <c r="L1168" s="74">
        <f t="shared" si="133"/>
        <v>1</v>
      </c>
      <c r="M1168" s="75">
        <f t="shared" ref="M1168:M1231" si="134">$L1168-P1168</f>
        <v>0</v>
      </c>
      <c r="N1168" s="76" t="str">
        <f t="shared" si="130"/>
        <v/>
      </c>
      <c r="O1168" s="75"/>
      <c r="P1168" s="77">
        <f t="shared" si="126"/>
        <v>1</v>
      </c>
      <c r="Q1168" s="78" t="str">
        <f t="shared" si="131"/>
        <v>Stay Long</v>
      </c>
      <c r="R1168" s="81">
        <f t="shared" si="127"/>
        <v>-525</v>
      </c>
      <c r="S1168" s="82">
        <f t="shared" si="132"/>
        <v>-105055.95999999999</v>
      </c>
      <c r="T1168" s="50"/>
    </row>
    <row r="1169" spans="2:20" x14ac:dyDescent="0.25">
      <c r="B1169" s="11">
        <f>'Market Data'!B1156</f>
        <v>20040715</v>
      </c>
      <c r="C1169" s="2">
        <f>'Market Data'!C1156</f>
        <v>5067.5</v>
      </c>
      <c r="D1169" s="2">
        <f>'Market Data'!D1156</f>
        <v>5069</v>
      </c>
      <c r="E1169" s="2">
        <f>'Market Data'!E1156</f>
        <v>5021</v>
      </c>
      <c r="F1169" s="12">
        <f>'Market Data'!F1156</f>
        <v>5039</v>
      </c>
      <c r="H1169" s="58">
        <f t="shared" si="128"/>
        <v>1152</v>
      </c>
      <c r="I1169" s="97" t="s">
        <v>54</v>
      </c>
      <c r="J1169" s="59" t="str">
        <f t="shared" si="129"/>
        <v>Long</v>
      </c>
      <c r="L1169" s="74">
        <f t="shared" si="133"/>
        <v>1</v>
      </c>
      <c r="M1169" s="75">
        <f t="shared" si="134"/>
        <v>0</v>
      </c>
      <c r="N1169" s="76" t="str">
        <f t="shared" si="130"/>
        <v/>
      </c>
      <c r="O1169" s="75"/>
      <c r="P1169" s="77">
        <f t="shared" ref="P1169:P1232" si="135">IF($N1168="Fill",$L1168,$P1168)</f>
        <v>1</v>
      </c>
      <c r="Q1169" s="78" t="str">
        <f t="shared" si="131"/>
        <v>Stay Long</v>
      </c>
      <c r="R1169" s="81">
        <f t="shared" ref="R1169:R1232" si="136">IF(OR($P1168&amp;$L1168="01",$P1168&amp;$L1168="0-1"),(($F1169-$C1169)*$R$3*$L1168)-(ABS($M1168)*$R$4),IF(OR($P1168&amp;$L1168="10",$P1168&amp;$L1168="-10"),(($C1169-$F1168)*$R$3*$P1168)-(ABS($M1168)*$R$4),IF(OR($P1168&amp;$L1168="1-1",$P1168&amp;$L1168="-11"),(($C1169-$F1168)*$R$3*$P1168)-(ABS($M1168)*$R$4)+(($F1169-$C1169)*$R$3*$P1169),IF(OR($P1168&amp;$L1168="11",$P1168&amp;$L1168="-1-1"),(($F1169-$F1168)*$R$3*$P1169),0))))</f>
        <v>-1067.5</v>
      </c>
      <c r="S1169" s="82">
        <f t="shared" si="132"/>
        <v>-106123.45999999999</v>
      </c>
      <c r="T1169" s="50"/>
    </row>
    <row r="1170" spans="2:20" x14ac:dyDescent="0.25">
      <c r="B1170" s="11">
        <f>'Market Data'!B1157</f>
        <v>20040716</v>
      </c>
      <c r="C1170" s="2">
        <f>'Market Data'!C1157</f>
        <v>5030</v>
      </c>
      <c r="D1170" s="2">
        <f>'Market Data'!D1157</f>
        <v>5061.5</v>
      </c>
      <c r="E1170" s="2">
        <f>'Market Data'!E1157</f>
        <v>5007.5</v>
      </c>
      <c r="F1170" s="12">
        <f>'Market Data'!F1157</f>
        <v>5011</v>
      </c>
      <c r="H1170" s="58">
        <f t="shared" ref="H1170:H1233" si="137">ROW()-ROW(H$17)</f>
        <v>1153</v>
      </c>
      <c r="I1170" s="97" t="s">
        <v>54</v>
      </c>
      <c r="J1170" s="59" t="str">
        <f t="shared" ref="J1170:J1233" si="138">$I$4</f>
        <v>Long</v>
      </c>
      <c r="L1170" s="74">
        <f t="shared" si="133"/>
        <v>1</v>
      </c>
      <c r="M1170" s="75">
        <f t="shared" si="134"/>
        <v>0</v>
      </c>
      <c r="N1170" s="76" t="str">
        <f t="shared" ref="N1170:N1233" si="139">IF(NOT($M1170=0),"Fill","")</f>
        <v/>
      </c>
      <c r="O1170" s="75"/>
      <c r="P1170" s="77">
        <f t="shared" si="135"/>
        <v>1</v>
      </c>
      <c r="Q1170" s="78" t="str">
        <f t="shared" ref="Q1170:Q1233" si="140">IF($P1169&amp;$L1169="00","Stay Flat",IF($P1169&amp;$L1169="01","Go Long",IF($P1169&amp;$L1169="0-1","Go Short",IF($P1169&amp;$L1169="-10","Exit Short",IF($P1169&amp;$L1169="-1-1","Stay Short",IF($P1169&amp;$L1169="-11","Exit Short, Go Long",IF($P1169&amp;$L1169="10","Exit Long",IF($P1169&amp;$L1169="1-1","Exit Long, Go Short",IF($P1169&amp;$L1169="11","Stay Long","")))))))))</f>
        <v>Stay Long</v>
      </c>
      <c r="R1170" s="81">
        <f t="shared" si="136"/>
        <v>-980</v>
      </c>
      <c r="S1170" s="82">
        <f t="shared" ref="S1170:S1233" si="141">S1169+R1170</f>
        <v>-107103.45999999999</v>
      </c>
      <c r="T1170" s="50"/>
    </row>
    <row r="1171" spans="2:20" x14ac:dyDescent="0.25">
      <c r="B1171" s="11">
        <f>'Market Data'!B1158</f>
        <v>20040719</v>
      </c>
      <c r="C1171" s="2">
        <f>'Market Data'!C1158</f>
        <v>5011.5</v>
      </c>
      <c r="D1171" s="2">
        <f>'Market Data'!D1158</f>
        <v>5023</v>
      </c>
      <c r="E1171" s="2">
        <f>'Market Data'!E1158</f>
        <v>4974.5</v>
      </c>
      <c r="F1171" s="12">
        <f>'Market Data'!F1158</f>
        <v>4977.5</v>
      </c>
      <c r="H1171" s="58">
        <f t="shared" si="137"/>
        <v>1154</v>
      </c>
      <c r="I1171" s="97" t="s">
        <v>54</v>
      </c>
      <c r="J1171" s="59" t="str">
        <f t="shared" si="138"/>
        <v>Long</v>
      </c>
      <c r="L1171" s="74">
        <f t="shared" ref="L1171:L1234" si="142">IF($J1171="Short",-1,IF($J1171="Long",1,0))</f>
        <v>1</v>
      </c>
      <c r="M1171" s="75">
        <f t="shared" si="134"/>
        <v>0</v>
      </c>
      <c r="N1171" s="76" t="str">
        <f t="shared" si="139"/>
        <v/>
      </c>
      <c r="O1171" s="75"/>
      <c r="P1171" s="77">
        <f t="shared" si="135"/>
        <v>1</v>
      </c>
      <c r="Q1171" s="78" t="str">
        <f t="shared" si="140"/>
        <v>Stay Long</v>
      </c>
      <c r="R1171" s="81">
        <f t="shared" si="136"/>
        <v>-1172.5</v>
      </c>
      <c r="S1171" s="82">
        <f t="shared" si="141"/>
        <v>-108275.95999999999</v>
      </c>
      <c r="T1171" s="50"/>
    </row>
    <row r="1172" spans="2:20" x14ac:dyDescent="0.25">
      <c r="B1172" s="11">
        <f>'Market Data'!B1159</f>
        <v>20040720</v>
      </c>
      <c r="C1172" s="2">
        <f>'Market Data'!C1159</f>
        <v>4972.5</v>
      </c>
      <c r="D1172" s="2">
        <f>'Market Data'!D1159</f>
        <v>5022</v>
      </c>
      <c r="E1172" s="2">
        <f>'Market Data'!E1159</f>
        <v>4961.5</v>
      </c>
      <c r="F1172" s="12">
        <f>'Market Data'!F1159</f>
        <v>5021.5</v>
      </c>
      <c r="H1172" s="58">
        <f t="shared" si="137"/>
        <v>1155</v>
      </c>
      <c r="I1172" s="97" t="s">
        <v>54</v>
      </c>
      <c r="J1172" s="59" t="str">
        <f t="shared" si="138"/>
        <v>Long</v>
      </c>
      <c r="L1172" s="74">
        <f t="shared" si="142"/>
        <v>1</v>
      </c>
      <c r="M1172" s="75">
        <f t="shared" si="134"/>
        <v>0</v>
      </c>
      <c r="N1172" s="76" t="str">
        <f t="shared" si="139"/>
        <v/>
      </c>
      <c r="O1172" s="75"/>
      <c r="P1172" s="77">
        <f t="shared" si="135"/>
        <v>1</v>
      </c>
      <c r="Q1172" s="78" t="str">
        <f t="shared" si="140"/>
        <v>Stay Long</v>
      </c>
      <c r="R1172" s="81">
        <f t="shared" si="136"/>
        <v>1540</v>
      </c>
      <c r="S1172" s="82">
        <f t="shared" si="141"/>
        <v>-106735.95999999999</v>
      </c>
      <c r="T1172" s="50"/>
    </row>
    <row r="1173" spans="2:20" x14ac:dyDescent="0.25">
      <c r="B1173" s="11">
        <f>'Market Data'!B1160</f>
        <v>20040721</v>
      </c>
      <c r="C1173" s="2">
        <f>'Market Data'!C1160</f>
        <v>5042.5</v>
      </c>
      <c r="D1173" s="2">
        <f>'Market Data'!D1160</f>
        <v>5076.5</v>
      </c>
      <c r="E1173" s="2">
        <f>'Market Data'!E1160</f>
        <v>5031</v>
      </c>
      <c r="F1173" s="12">
        <f>'Market Data'!F1160</f>
        <v>5032</v>
      </c>
      <c r="H1173" s="58">
        <f t="shared" si="137"/>
        <v>1156</v>
      </c>
      <c r="I1173" s="97" t="s">
        <v>54</v>
      </c>
      <c r="J1173" s="59" t="str">
        <f t="shared" si="138"/>
        <v>Long</v>
      </c>
      <c r="L1173" s="74">
        <f t="shared" si="142"/>
        <v>1</v>
      </c>
      <c r="M1173" s="75">
        <f t="shared" si="134"/>
        <v>0</v>
      </c>
      <c r="N1173" s="76" t="str">
        <f t="shared" si="139"/>
        <v/>
      </c>
      <c r="O1173" s="75"/>
      <c r="P1173" s="77">
        <f t="shared" si="135"/>
        <v>1</v>
      </c>
      <c r="Q1173" s="78" t="str">
        <f t="shared" si="140"/>
        <v>Stay Long</v>
      </c>
      <c r="R1173" s="81">
        <f t="shared" si="136"/>
        <v>367.5</v>
      </c>
      <c r="S1173" s="82">
        <f t="shared" si="141"/>
        <v>-106368.45999999999</v>
      </c>
      <c r="T1173" s="50"/>
    </row>
    <row r="1174" spans="2:20" x14ac:dyDescent="0.25">
      <c r="B1174" s="11">
        <f>'Market Data'!B1161</f>
        <v>20040722</v>
      </c>
      <c r="C1174" s="2">
        <f>'Market Data'!C1161</f>
        <v>4994</v>
      </c>
      <c r="D1174" s="2">
        <f>'Market Data'!D1161</f>
        <v>5006</v>
      </c>
      <c r="E1174" s="2">
        <f>'Market Data'!E1161</f>
        <v>4967</v>
      </c>
      <c r="F1174" s="12">
        <f>'Market Data'!F1161</f>
        <v>4989.5</v>
      </c>
      <c r="H1174" s="58">
        <f t="shared" si="137"/>
        <v>1157</v>
      </c>
      <c r="I1174" s="97" t="s">
        <v>54</v>
      </c>
      <c r="J1174" s="59" t="str">
        <f t="shared" si="138"/>
        <v>Long</v>
      </c>
      <c r="L1174" s="74">
        <f t="shared" si="142"/>
        <v>1</v>
      </c>
      <c r="M1174" s="75">
        <f t="shared" si="134"/>
        <v>0</v>
      </c>
      <c r="N1174" s="76" t="str">
        <f t="shared" si="139"/>
        <v/>
      </c>
      <c r="O1174" s="75"/>
      <c r="P1174" s="77">
        <f t="shared" si="135"/>
        <v>1</v>
      </c>
      <c r="Q1174" s="78" t="str">
        <f t="shared" si="140"/>
        <v>Stay Long</v>
      </c>
      <c r="R1174" s="81">
        <f t="shared" si="136"/>
        <v>-1487.5</v>
      </c>
      <c r="S1174" s="82">
        <f t="shared" si="141"/>
        <v>-107855.95999999999</v>
      </c>
      <c r="T1174" s="50"/>
    </row>
    <row r="1175" spans="2:20" x14ac:dyDescent="0.25">
      <c r="B1175" s="11">
        <f>'Market Data'!B1162</f>
        <v>20040723</v>
      </c>
      <c r="C1175" s="2">
        <f>'Market Data'!C1162</f>
        <v>4988.5</v>
      </c>
      <c r="D1175" s="2">
        <f>'Market Data'!D1162</f>
        <v>5000.5</v>
      </c>
      <c r="E1175" s="2">
        <f>'Market Data'!E1162</f>
        <v>4957</v>
      </c>
      <c r="F1175" s="12">
        <f>'Market Data'!F1162</f>
        <v>4965</v>
      </c>
      <c r="H1175" s="58">
        <f t="shared" si="137"/>
        <v>1158</v>
      </c>
      <c r="I1175" s="97" t="s">
        <v>54</v>
      </c>
      <c r="J1175" s="59" t="str">
        <f t="shared" si="138"/>
        <v>Long</v>
      </c>
      <c r="L1175" s="74">
        <f t="shared" si="142"/>
        <v>1</v>
      </c>
      <c r="M1175" s="75">
        <f t="shared" si="134"/>
        <v>0</v>
      </c>
      <c r="N1175" s="76" t="str">
        <f t="shared" si="139"/>
        <v/>
      </c>
      <c r="O1175" s="75"/>
      <c r="P1175" s="77">
        <f t="shared" si="135"/>
        <v>1</v>
      </c>
      <c r="Q1175" s="78" t="str">
        <f t="shared" si="140"/>
        <v>Stay Long</v>
      </c>
      <c r="R1175" s="81">
        <f t="shared" si="136"/>
        <v>-857.5</v>
      </c>
      <c r="S1175" s="82">
        <f t="shared" si="141"/>
        <v>-108713.45999999999</v>
      </c>
      <c r="T1175" s="50"/>
    </row>
    <row r="1176" spans="2:20" x14ac:dyDescent="0.25">
      <c r="B1176" s="11">
        <f>'Market Data'!B1163</f>
        <v>20040726</v>
      </c>
      <c r="C1176" s="2">
        <f>'Market Data'!C1163</f>
        <v>4967.5</v>
      </c>
      <c r="D1176" s="2">
        <f>'Market Data'!D1163</f>
        <v>4987.5</v>
      </c>
      <c r="E1176" s="2">
        <f>'Market Data'!E1163</f>
        <v>4923.5</v>
      </c>
      <c r="F1176" s="12">
        <f>'Market Data'!F1163</f>
        <v>4930.5</v>
      </c>
      <c r="H1176" s="58">
        <f t="shared" si="137"/>
        <v>1159</v>
      </c>
      <c r="I1176" s="97" t="s">
        <v>54</v>
      </c>
      <c r="J1176" s="59" t="str">
        <f t="shared" si="138"/>
        <v>Long</v>
      </c>
      <c r="L1176" s="74">
        <f t="shared" si="142"/>
        <v>1</v>
      </c>
      <c r="M1176" s="75">
        <f t="shared" si="134"/>
        <v>0</v>
      </c>
      <c r="N1176" s="76" t="str">
        <f t="shared" si="139"/>
        <v/>
      </c>
      <c r="O1176" s="75"/>
      <c r="P1176" s="77">
        <f t="shared" si="135"/>
        <v>1</v>
      </c>
      <c r="Q1176" s="78" t="str">
        <f t="shared" si="140"/>
        <v>Stay Long</v>
      </c>
      <c r="R1176" s="81">
        <f t="shared" si="136"/>
        <v>-1207.5</v>
      </c>
      <c r="S1176" s="82">
        <f t="shared" si="141"/>
        <v>-109920.95999999999</v>
      </c>
      <c r="T1176" s="50"/>
    </row>
    <row r="1177" spans="2:20" x14ac:dyDescent="0.25">
      <c r="B1177" s="11">
        <f>'Market Data'!B1164</f>
        <v>20040727</v>
      </c>
      <c r="C1177" s="2">
        <f>'Market Data'!C1164</f>
        <v>4943</v>
      </c>
      <c r="D1177" s="2">
        <f>'Market Data'!D1164</f>
        <v>5004</v>
      </c>
      <c r="E1177" s="2">
        <f>'Market Data'!E1164</f>
        <v>4938</v>
      </c>
      <c r="F1177" s="12">
        <f>'Market Data'!F1164</f>
        <v>4997.5</v>
      </c>
      <c r="H1177" s="58">
        <f t="shared" si="137"/>
        <v>1160</v>
      </c>
      <c r="I1177" s="97" t="s">
        <v>54</v>
      </c>
      <c r="J1177" s="59" t="str">
        <f t="shared" si="138"/>
        <v>Long</v>
      </c>
      <c r="L1177" s="74">
        <f t="shared" si="142"/>
        <v>1</v>
      </c>
      <c r="M1177" s="75">
        <f t="shared" si="134"/>
        <v>0</v>
      </c>
      <c r="N1177" s="76" t="str">
        <f t="shared" si="139"/>
        <v/>
      </c>
      <c r="O1177" s="75"/>
      <c r="P1177" s="77">
        <f t="shared" si="135"/>
        <v>1</v>
      </c>
      <c r="Q1177" s="78" t="str">
        <f t="shared" si="140"/>
        <v>Stay Long</v>
      </c>
      <c r="R1177" s="81">
        <f t="shared" si="136"/>
        <v>2345</v>
      </c>
      <c r="S1177" s="82">
        <f t="shared" si="141"/>
        <v>-107575.95999999999</v>
      </c>
      <c r="T1177" s="50"/>
    </row>
    <row r="1178" spans="2:20" x14ac:dyDescent="0.25">
      <c r="B1178" s="11">
        <f>'Market Data'!B1165</f>
        <v>20040728</v>
      </c>
      <c r="C1178" s="2">
        <f>'Market Data'!C1165</f>
        <v>5012.5</v>
      </c>
      <c r="D1178" s="2">
        <f>'Market Data'!D1165</f>
        <v>5031.5</v>
      </c>
      <c r="E1178" s="2">
        <f>'Market Data'!E1165</f>
        <v>4969</v>
      </c>
      <c r="F1178" s="12">
        <f>'Market Data'!F1165</f>
        <v>4976.5</v>
      </c>
      <c r="H1178" s="58">
        <f t="shared" si="137"/>
        <v>1161</v>
      </c>
      <c r="I1178" s="97" t="s">
        <v>54</v>
      </c>
      <c r="J1178" s="59" t="str">
        <f t="shared" si="138"/>
        <v>Long</v>
      </c>
      <c r="L1178" s="74">
        <f t="shared" si="142"/>
        <v>1</v>
      </c>
      <c r="M1178" s="75">
        <f t="shared" si="134"/>
        <v>0</v>
      </c>
      <c r="N1178" s="76" t="str">
        <f t="shared" si="139"/>
        <v/>
      </c>
      <c r="O1178" s="75"/>
      <c r="P1178" s="77">
        <f t="shared" si="135"/>
        <v>1</v>
      </c>
      <c r="Q1178" s="78" t="str">
        <f t="shared" si="140"/>
        <v>Stay Long</v>
      </c>
      <c r="R1178" s="81">
        <f t="shared" si="136"/>
        <v>-735</v>
      </c>
      <c r="S1178" s="82">
        <f t="shared" si="141"/>
        <v>-108310.95999999999</v>
      </c>
      <c r="T1178" s="50"/>
    </row>
    <row r="1179" spans="2:20" x14ac:dyDescent="0.25">
      <c r="B1179" s="11">
        <f>'Market Data'!B1166</f>
        <v>20040729</v>
      </c>
      <c r="C1179" s="2">
        <f>'Market Data'!C1166</f>
        <v>5005</v>
      </c>
      <c r="D1179" s="2">
        <f>'Market Data'!D1166</f>
        <v>5081.5</v>
      </c>
      <c r="E1179" s="2">
        <f>'Market Data'!E1166</f>
        <v>5000.5</v>
      </c>
      <c r="F1179" s="12">
        <f>'Market Data'!F1166</f>
        <v>5067</v>
      </c>
      <c r="H1179" s="58">
        <f t="shared" si="137"/>
        <v>1162</v>
      </c>
      <c r="I1179" s="97" t="s">
        <v>54</v>
      </c>
      <c r="J1179" s="59" t="str">
        <f t="shared" si="138"/>
        <v>Long</v>
      </c>
      <c r="L1179" s="74">
        <f t="shared" si="142"/>
        <v>1</v>
      </c>
      <c r="M1179" s="75">
        <f t="shared" si="134"/>
        <v>0</v>
      </c>
      <c r="N1179" s="76" t="str">
        <f t="shared" si="139"/>
        <v/>
      </c>
      <c r="O1179" s="75"/>
      <c r="P1179" s="77">
        <f t="shared" si="135"/>
        <v>1</v>
      </c>
      <c r="Q1179" s="78" t="str">
        <f t="shared" si="140"/>
        <v>Stay Long</v>
      </c>
      <c r="R1179" s="81">
        <f t="shared" si="136"/>
        <v>3167.5</v>
      </c>
      <c r="S1179" s="82">
        <f t="shared" si="141"/>
        <v>-105143.45999999999</v>
      </c>
      <c r="T1179" s="50"/>
    </row>
    <row r="1180" spans="2:20" x14ac:dyDescent="0.25">
      <c r="B1180" s="11">
        <f>'Market Data'!B1167</f>
        <v>20040730</v>
      </c>
      <c r="C1180" s="2">
        <f>'Market Data'!C1167</f>
        <v>5072.5</v>
      </c>
      <c r="D1180" s="2">
        <f>'Market Data'!D1167</f>
        <v>5088.5</v>
      </c>
      <c r="E1180" s="2">
        <f>'Market Data'!E1167</f>
        <v>5041</v>
      </c>
      <c r="F1180" s="12">
        <f>'Market Data'!F1167</f>
        <v>5067.5</v>
      </c>
      <c r="H1180" s="58">
        <f t="shared" si="137"/>
        <v>1163</v>
      </c>
      <c r="I1180" s="97" t="s">
        <v>54</v>
      </c>
      <c r="J1180" s="59" t="str">
        <f t="shared" si="138"/>
        <v>Long</v>
      </c>
      <c r="L1180" s="74">
        <f t="shared" si="142"/>
        <v>1</v>
      </c>
      <c r="M1180" s="75">
        <f t="shared" si="134"/>
        <v>0</v>
      </c>
      <c r="N1180" s="76" t="str">
        <f t="shared" si="139"/>
        <v/>
      </c>
      <c r="O1180" s="75"/>
      <c r="P1180" s="77">
        <f t="shared" si="135"/>
        <v>1</v>
      </c>
      <c r="Q1180" s="78" t="str">
        <f t="shared" si="140"/>
        <v>Stay Long</v>
      </c>
      <c r="R1180" s="81">
        <f t="shared" si="136"/>
        <v>17.5</v>
      </c>
      <c r="S1180" s="82">
        <f t="shared" si="141"/>
        <v>-105125.95999999999</v>
      </c>
      <c r="T1180" s="50"/>
    </row>
    <row r="1181" spans="2:20" x14ac:dyDescent="0.25">
      <c r="B1181" s="11">
        <f>'Market Data'!B1168</f>
        <v>20040802</v>
      </c>
      <c r="C1181" s="2">
        <f>'Market Data'!C1168</f>
        <v>5050.5</v>
      </c>
      <c r="D1181" s="2">
        <f>'Market Data'!D1168</f>
        <v>5054</v>
      </c>
      <c r="E1181" s="2">
        <f>'Market Data'!E1168</f>
        <v>5014</v>
      </c>
      <c r="F1181" s="12">
        <f>'Market Data'!F1168</f>
        <v>5047.5</v>
      </c>
      <c r="H1181" s="58">
        <f t="shared" si="137"/>
        <v>1164</v>
      </c>
      <c r="I1181" s="97" t="s">
        <v>54</v>
      </c>
      <c r="J1181" s="59" t="str">
        <f t="shared" si="138"/>
        <v>Long</v>
      </c>
      <c r="L1181" s="74">
        <f t="shared" si="142"/>
        <v>1</v>
      </c>
      <c r="M1181" s="75">
        <f t="shared" si="134"/>
        <v>0</v>
      </c>
      <c r="N1181" s="76" t="str">
        <f t="shared" si="139"/>
        <v/>
      </c>
      <c r="O1181" s="75"/>
      <c r="P1181" s="77">
        <f t="shared" si="135"/>
        <v>1</v>
      </c>
      <c r="Q1181" s="78" t="str">
        <f t="shared" si="140"/>
        <v>Stay Long</v>
      </c>
      <c r="R1181" s="81">
        <f t="shared" si="136"/>
        <v>-700</v>
      </c>
      <c r="S1181" s="82">
        <f t="shared" si="141"/>
        <v>-105825.95999999999</v>
      </c>
      <c r="T1181" s="50"/>
    </row>
    <row r="1182" spans="2:20" x14ac:dyDescent="0.25">
      <c r="B1182" s="11">
        <f>'Market Data'!B1169</f>
        <v>20040803</v>
      </c>
      <c r="C1182" s="2">
        <f>'Market Data'!C1169</f>
        <v>5053</v>
      </c>
      <c r="D1182" s="2">
        <f>'Market Data'!D1169</f>
        <v>5067.5</v>
      </c>
      <c r="E1182" s="2">
        <f>'Market Data'!E1169</f>
        <v>5029.5</v>
      </c>
      <c r="F1182" s="12">
        <f>'Market Data'!F1169</f>
        <v>5033.5</v>
      </c>
      <c r="H1182" s="58">
        <f t="shared" si="137"/>
        <v>1165</v>
      </c>
      <c r="I1182" s="97" t="s">
        <v>54</v>
      </c>
      <c r="J1182" s="59" t="str">
        <f t="shared" si="138"/>
        <v>Long</v>
      </c>
      <c r="L1182" s="74">
        <f t="shared" si="142"/>
        <v>1</v>
      </c>
      <c r="M1182" s="75">
        <f t="shared" si="134"/>
        <v>0</v>
      </c>
      <c r="N1182" s="76" t="str">
        <f t="shared" si="139"/>
        <v/>
      </c>
      <c r="O1182" s="75"/>
      <c r="P1182" s="77">
        <f t="shared" si="135"/>
        <v>1</v>
      </c>
      <c r="Q1182" s="78" t="str">
        <f t="shared" si="140"/>
        <v>Stay Long</v>
      </c>
      <c r="R1182" s="81">
        <f t="shared" si="136"/>
        <v>-490</v>
      </c>
      <c r="S1182" s="82">
        <f t="shared" si="141"/>
        <v>-106315.95999999999</v>
      </c>
      <c r="T1182" s="50"/>
    </row>
    <row r="1183" spans="2:20" x14ac:dyDescent="0.25">
      <c r="B1183" s="11">
        <f>'Market Data'!B1170</f>
        <v>20040804</v>
      </c>
      <c r="C1183" s="2">
        <f>'Market Data'!C1170</f>
        <v>5013.5</v>
      </c>
      <c r="D1183" s="2">
        <f>'Market Data'!D1170</f>
        <v>5018</v>
      </c>
      <c r="E1183" s="2">
        <f>'Market Data'!E1170</f>
        <v>4979.5</v>
      </c>
      <c r="F1183" s="12">
        <f>'Market Data'!F1170</f>
        <v>5009.5</v>
      </c>
      <c r="H1183" s="58">
        <f t="shared" si="137"/>
        <v>1166</v>
      </c>
      <c r="I1183" s="97" t="s">
        <v>54</v>
      </c>
      <c r="J1183" s="59" t="str">
        <f t="shared" si="138"/>
        <v>Long</v>
      </c>
      <c r="L1183" s="74">
        <f t="shared" si="142"/>
        <v>1</v>
      </c>
      <c r="M1183" s="75">
        <f t="shared" si="134"/>
        <v>0</v>
      </c>
      <c r="N1183" s="76" t="str">
        <f t="shared" si="139"/>
        <v/>
      </c>
      <c r="O1183" s="75"/>
      <c r="P1183" s="77">
        <f t="shared" si="135"/>
        <v>1</v>
      </c>
      <c r="Q1183" s="78" t="str">
        <f t="shared" si="140"/>
        <v>Stay Long</v>
      </c>
      <c r="R1183" s="81">
        <f t="shared" si="136"/>
        <v>-840</v>
      </c>
      <c r="S1183" s="82">
        <f t="shared" si="141"/>
        <v>-107155.95999999999</v>
      </c>
      <c r="T1183" s="50"/>
    </row>
    <row r="1184" spans="2:20" x14ac:dyDescent="0.25">
      <c r="B1184" s="11">
        <f>'Market Data'!B1171</f>
        <v>20040805</v>
      </c>
      <c r="C1184" s="2">
        <f>'Market Data'!C1171</f>
        <v>5019</v>
      </c>
      <c r="D1184" s="2">
        <f>'Market Data'!D1171</f>
        <v>5032</v>
      </c>
      <c r="E1184" s="2">
        <f>'Market Data'!E1171</f>
        <v>4973.5</v>
      </c>
      <c r="F1184" s="12">
        <f>'Market Data'!F1171</f>
        <v>4982.5</v>
      </c>
      <c r="H1184" s="58">
        <f t="shared" si="137"/>
        <v>1167</v>
      </c>
      <c r="I1184" s="97" t="s">
        <v>54</v>
      </c>
      <c r="J1184" s="59" t="str">
        <f t="shared" si="138"/>
        <v>Long</v>
      </c>
      <c r="L1184" s="74">
        <f t="shared" si="142"/>
        <v>1</v>
      </c>
      <c r="M1184" s="75">
        <f t="shared" si="134"/>
        <v>0</v>
      </c>
      <c r="N1184" s="76" t="str">
        <f t="shared" si="139"/>
        <v/>
      </c>
      <c r="O1184" s="75"/>
      <c r="P1184" s="77">
        <f t="shared" si="135"/>
        <v>1</v>
      </c>
      <c r="Q1184" s="78" t="str">
        <f t="shared" si="140"/>
        <v>Stay Long</v>
      </c>
      <c r="R1184" s="81">
        <f t="shared" si="136"/>
        <v>-945</v>
      </c>
      <c r="S1184" s="82">
        <f t="shared" si="141"/>
        <v>-108100.95999999999</v>
      </c>
      <c r="T1184" s="50"/>
    </row>
    <row r="1185" spans="2:20" x14ac:dyDescent="0.25">
      <c r="B1185" s="11">
        <f>'Market Data'!B1172</f>
        <v>20040806</v>
      </c>
      <c r="C1185" s="2">
        <f>'Market Data'!C1172</f>
        <v>4943.5</v>
      </c>
      <c r="D1185" s="2">
        <f>'Market Data'!D1172</f>
        <v>4959.5</v>
      </c>
      <c r="E1185" s="2">
        <f>'Market Data'!E1172</f>
        <v>4883.5</v>
      </c>
      <c r="F1185" s="12">
        <f>'Market Data'!F1172</f>
        <v>4887.5</v>
      </c>
      <c r="H1185" s="58">
        <f t="shared" si="137"/>
        <v>1168</v>
      </c>
      <c r="I1185" s="97" t="s">
        <v>54</v>
      </c>
      <c r="J1185" s="59" t="str">
        <f t="shared" si="138"/>
        <v>Long</v>
      </c>
      <c r="L1185" s="74">
        <f t="shared" si="142"/>
        <v>1</v>
      </c>
      <c r="M1185" s="75">
        <f t="shared" si="134"/>
        <v>0</v>
      </c>
      <c r="N1185" s="76" t="str">
        <f t="shared" si="139"/>
        <v/>
      </c>
      <c r="O1185" s="75"/>
      <c r="P1185" s="77">
        <f t="shared" si="135"/>
        <v>1</v>
      </c>
      <c r="Q1185" s="78" t="str">
        <f t="shared" si="140"/>
        <v>Stay Long</v>
      </c>
      <c r="R1185" s="81">
        <f t="shared" si="136"/>
        <v>-3325</v>
      </c>
      <c r="S1185" s="82">
        <f t="shared" si="141"/>
        <v>-111425.95999999999</v>
      </c>
      <c r="T1185" s="50"/>
    </row>
    <row r="1186" spans="2:20" x14ac:dyDescent="0.25">
      <c r="B1186" s="11">
        <f>'Market Data'!B1173</f>
        <v>20040809</v>
      </c>
      <c r="C1186" s="2">
        <f>'Market Data'!C1173</f>
        <v>4901</v>
      </c>
      <c r="D1186" s="2">
        <f>'Market Data'!D1173</f>
        <v>4908.5</v>
      </c>
      <c r="E1186" s="2">
        <f>'Market Data'!E1173</f>
        <v>4836</v>
      </c>
      <c r="F1186" s="12">
        <f>'Market Data'!F1173</f>
        <v>4857.5</v>
      </c>
      <c r="H1186" s="58">
        <f t="shared" si="137"/>
        <v>1169</v>
      </c>
      <c r="I1186" s="97" t="s">
        <v>54</v>
      </c>
      <c r="J1186" s="59" t="str">
        <f t="shared" si="138"/>
        <v>Long</v>
      </c>
      <c r="L1186" s="74">
        <f t="shared" si="142"/>
        <v>1</v>
      </c>
      <c r="M1186" s="75">
        <f t="shared" si="134"/>
        <v>0</v>
      </c>
      <c r="N1186" s="76" t="str">
        <f t="shared" si="139"/>
        <v/>
      </c>
      <c r="O1186" s="75"/>
      <c r="P1186" s="77">
        <f t="shared" si="135"/>
        <v>1</v>
      </c>
      <c r="Q1186" s="78" t="str">
        <f t="shared" si="140"/>
        <v>Stay Long</v>
      </c>
      <c r="R1186" s="81">
        <f t="shared" si="136"/>
        <v>-1050</v>
      </c>
      <c r="S1186" s="82">
        <f t="shared" si="141"/>
        <v>-112475.95999999999</v>
      </c>
      <c r="T1186" s="50"/>
    </row>
    <row r="1187" spans="2:20" x14ac:dyDescent="0.25">
      <c r="B1187" s="11">
        <f>'Market Data'!B1174</f>
        <v>20040810</v>
      </c>
      <c r="C1187" s="2">
        <f>'Market Data'!C1174</f>
        <v>4869</v>
      </c>
      <c r="D1187" s="2">
        <f>'Market Data'!D1174</f>
        <v>4895</v>
      </c>
      <c r="E1187" s="2">
        <f>'Market Data'!E1174</f>
        <v>4859.5</v>
      </c>
      <c r="F1187" s="12">
        <f>'Market Data'!F1174</f>
        <v>4892</v>
      </c>
      <c r="H1187" s="58">
        <f t="shared" si="137"/>
        <v>1170</v>
      </c>
      <c r="I1187" s="97" t="s">
        <v>54</v>
      </c>
      <c r="J1187" s="59" t="str">
        <f t="shared" si="138"/>
        <v>Long</v>
      </c>
      <c r="L1187" s="74">
        <f t="shared" si="142"/>
        <v>1</v>
      </c>
      <c r="M1187" s="75">
        <f t="shared" si="134"/>
        <v>0</v>
      </c>
      <c r="N1187" s="76" t="str">
        <f t="shared" si="139"/>
        <v/>
      </c>
      <c r="O1187" s="75"/>
      <c r="P1187" s="77">
        <f t="shared" si="135"/>
        <v>1</v>
      </c>
      <c r="Q1187" s="78" t="str">
        <f t="shared" si="140"/>
        <v>Stay Long</v>
      </c>
      <c r="R1187" s="81">
        <f t="shared" si="136"/>
        <v>1207.5</v>
      </c>
      <c r="S1187" s="82">
        <f t="shared" si="141"/>
        <v>-111268.45999999999</v>
      </c>
      <c r="T1187" s="50"/>
    </row>
    <row r="1188" spans="2:20" x14ac:dyDescent="0.25">
      <c r="B1188" s="11">
        <f>'Market Data'!B1175</f>
        <v>20040811</v>
      </c>
      <c r="C1188" s="2">
        <f>'Market Data'!C1175</f>
        <v>4899.5</v>
      </c>
      <c r="D1188" s="2">
        <f>'Market Data'!D1175</f>
        <v>4900</v>
      </c>
      <c r="E1188" s="2">
        <f>'Market Data'!E1175</f>
        <v>4808.5</v>
      </c>
      <c r="F1188" s="12">
        <f>'Market Data'!F1175</f>
        <v>4842</v>
      </c>
      <c r="H1188" s="58">
        <f t="shared" si="137"/>
        <v>1171</v>
      </c>
      <c r="I1188" s="97" t="s">
        <v>54</v>
      </c>
      <c r="J1188" s="59" t="str">
        <f t="shared" si="138"/>
        <v>Long</v>
      </c>
      <c r="L1188" s="74">
        <f t="shared" si="142"/>
        <v>1</v>
      </c>
      <c r="M1188" s="75">
        <f t="shared" si="134"/>
        <v>0</v>
      </c>
      <c r="N1188" s="76" t="str">
        <f t="shared" si="139"/>
        <v/>
      </c>
      <c r="O1188" s="75"/>
      <c r="P1188" s="77">
        <f t="shared" si="135"/>
        <v>1</v>
      </c>
      <c r="Q1188" s="78" t="str">
        <f t="shared" si="140"/>
        <v>Stay Long</v>
      </c>
      <c r="R1188" s="81">
        <f t="shared" si="136"/>
        <v>-1750</v>
      </c>
      <c r="S1188" s="82">
        <f t="shared" si="141"/>
        <v>-113018.45999999999</v>
      </c>
      <c r="T1188" s="50"/>
    </row>
    <row r="1189" spans="2:20" x14ac:dyDescent="0.25">
      <c r="B1189" s="11">
        <f>'Market Data'!B1176</f>
        <v>20040812</v>
      </c>
      <c r="C1189" s="2">
        <f>'Market Data'!C1176</f>
        <v>4863</v>
      </c>
      <c r="D1189" s="2">
        <f>'Market Data'!D1176</f>
        <v>4880</v>
      </c>
      <c r="E1189" s="2">
        <f>'Market Data'!E1176</f>
        <v>4790.5</v>
      </c>
      <c r="F1189" s="12">
        <f>'Market Data'!F1176</f>
        <v>4802.5</v>
      </c>
      <c r="H1189" s="58">
        <f t="shared" si="137"/>
        <v>1172</v>
      </c>
      <c r="I1189" s="97" t="s">
        <v>54</v>
      </c>
      <c r="J1189" s="59" t="str">
        <f t="shared" si="138"/>
        <v>Long</v>
      </c>
      <c r="L1189" s="74">
        <f t="shared" si="142"/>
        <v>1</v>
      </c>
      <c r="M1189" s="75">
        <f t="shared" si="134"/>
        <v>0</v>
      </c>
      <c r="N1189" s="76" t="str">
        <f t="shared" si="139"/>
        <v/>
      </c>
      <c r="O1189" s="75"/>
      <c r="P1189" s="77">
        <f t="shared" si="135"/>
        <v>1</v>
      </c>
      <c r="Q1189" s="78" t="str">
        <f t="shared" si="140"/>
        <v>Stay Long</v>
      </c>
      <c r="R1189" s="81">
        <f t="shared" si="136"/>
        <v>-1382.5</v>
      </c>
      <c r="S1189" s="82">
        <f t="shared" si="141"/>
        <v>-114400.95999999999</v>
      </c>
      <c r="T1189" s="50"/>
    </row>
    <row r="1190" spans="2:20" x14ac:dyDescent="0.25">
      <c r="B1190" s="11">
        <f>'Market Data'!B1177</f>
        <v>20040813</v>
      </c>
      <c r="C1190" s="2">
        <f>'Market Data'!C1177</f>
        <v>4800.5</v>
      </c>
      <c r="D1190" s="2">
        <f>'Market Data'!D1177</f>
        <v>4833</v>
      </c>
      <c r="E1190" s="2">
        <f>'Market Data'!E1177</f>
        <v>4789.5</v>
      </c>
      <c r="F1190" s="12">
        <f>'Market Data'!F1177</f>
        <v>4818</v>
      </c>
      <c r="H1190" s="58">
        <f t="shared" si="137"/>
        <v>1173</v>
      </c>
      <c r="I1190" s="97" t="s">
        <v>54</v>
      </c>
      <c r="J1190" s="59" t="str">
        <f t="shared" si="138"/>
        <v>Long</v>
      </c>
      <c r="L1190" s="74">
        <f t="shared" si="142"/>
        <v>1</v>
      </c>
      <c r="M1190" s="75">
        <f t="shared" si="134"/>
        <v>0</v>
      </c>
      <c r="N1190" s="76" t="str">
        <f t="shared" si="139"/>
        <v/>
      </c>
      <c r="O1190" s="75"/>
      <c r="P1190" s="77">
        <f t="shared" si="135"/>
        <v>1</v>
      </c>
      <c r="Q1190" s="78" t="str">
        <f t="shared" si="140"/>
        <v>Stay Long</v>
      </c>
      <c r="R1190" s="81">
        <f t="shared" si="136"/>
        <v>542.5</v>
      </c>
      <c r="S1190" s="82">
        <f t="shared" si="141"/>
        <v>-113858.45999999999</v>
      </c>
      <c r="T1190" s="50"/>
    </row>
    <row r="1191" spans="2:20" x14ac:dyDescent="0.25">
      <c r="B1191" s="11">
        <f>'Market Data'!B1178</f>
        <v>20040816</v>
      </c>
      <c r="C1191" s="2">
        <f>'Market Data'!C1178</f>
        <v>4803.5</v>
      </c>
      <c r="D1191" s="2">
        <f>'Market Data'!D1178</f>
        <v>4877.5</v>
      </c>
      <c r="E1191" s="2">
        <f>'Market Data'!E1178</f>
        <v>4788</v>
      </c>
      <c r="F1191" s="12">
        <f>'Market Data'!F1178</f>
        <v>4869.5</v>
      </c>
      <c r="H1191" s="58">
        <f t="shared" si="137"/>
        <v>1174</v>
      </c>
      <c r="I1191" s="97" t="s">
        <v>54</v>
      </c>
      <c r="J1191" s="59" t="str">
        <f t="shared" si="138"/>
        <v>Long</v>
      </c>
      <c r="L1191" s="74">
        <f t="shared" si="142"/>
        <v>1</v>
      </c>
      <c r="M1191" s="75">
        <f t="shared" si="134"/>
        <v>0</v>
      </c>
      <c r="N1191" s="76" t="str">
        <f t="shared" si="139"/>
        <v/>
      </c>
      <c r="O1191" s="75"/>
      <c r="P1191" s="77">
        <f t="shared" si="135"/>
        <v>1</v>
      </c>
      <c r="Q1191" s="78" t="str">
        <f t="shared" si="140"/>
        <v>Stay Long</v>
      </c>
      <c r="R1191" s="81">
        <f t="shared" si="136"/>
        <v>1802.5</v>
      </c>
      <c r="S1191" s="82">
        <f t="shared" si="141"/>
        <v>-112055.95999999999</v>
      </c>
      <c r="T1191" s="50"/>
    </row>
    <row r="1192" spans="2:20" x14ac:dyDescent="0.25">
      <c r="B1192" s="11">
        <f>'Market Data'!B1179</f>
        <v>20040817</v>
      </c>
      <c r="C1192" s="2">
        <f>'Market Data'!C1179</f>
        <v>4865.5</v>
      </c>
      <c r="D1192" s="2">
        <f>'Market Data'!D1179</f>
        <v>4905.5</v>
      </c>
      <c r="E1192" s="2">
        <f>'Market Data'!E1179</f>
        <v>4847</v>
      </c>
      <c r="F1192" s="12">
        <f>'Market Data'!F1179</f>
        <v>4878</v>
      </c>
      <c r="H1192" s="58">
        <f t="shared" si="137"/>
        <v>1175</v>
      </c>
      <c r="I1192" s="97" t="s">
        <v>54</v>
      </c>
      <c r="J1192" s="59" t="str">
        <f t="shared" si="138"/>
        <v>Long</v>
      </c>
      <c r="L1192" s="74">
        <f t="shared" si="142"/>
        <v>1</v>
      </c>
      <c r="M1192" s="75">
        <f t="shared" si="134"/>
        <v>0</v>
      </c>
      <c r="N1192" s="76" t="str">
        <f t="shared" si="139"/>
        <v/>
      </c>
      <c r="O1192" s="75"/>
      <c r="P1192" s="77">
        <f t="shared" si="135"/>
        <v>1</v>
      </c>
      <c r="Q1192" s="78" t="str">
        <f t="shared" si="140"/>
        <v>Stay Long</v>
      </c>
      <c r="R1192" s="81">
        <f t="shared" si="136"/>
        <v>297.5</v>
      </c>
      <c r="S1192" s="82">
        <f t="shared" si="141"/>
        <v>-111758.45999999999</v>
      </c>
      <c r="T1192" s="50"/>
    </row>
    <row r="1193" spans="2:20" x14ac:dyDescent="0.25">
      <c r="B1193" s="11">
        <f>'Market Data'!B1180</f>
        <v>20040818</v>
      </c>
      <c r="C1193" s="2">
        <f>'Market Data'!C1180</f>
        <v>4875.5</v>
      </c>
      <c r="D1193" s="2">
        <f>'Market Data'!D1180</f>
        <v>4901.5</v>
      </c>
      <c r="E1193" s="2">
        <f>'Market Data'!E1180</f>
        <v>4847.5</v>
      </c>
      <c r="F1193" s="12">
        <f>'Market Data'!F1180</f>
        <v>4901.5</v>
      </c>
      <c r="H1193" s="58">
        <f t="shared" si="137"/>
        <v>1176</v>
      </c>
      <c r="I1193" s="97" t="s">
        <v>54</v>
      </c>
      <c r="J1193" s="59" t="str">
        <f t="shared" si="138"/>
        <v>Long</v>
      </c>
      <c r="L1193" s="74">
        <f t="shared" si="142"/>
        <v>1</v>
      </c>
      <c r="M1193" s="75">
        <f t="shared" si="134"/>
        <v>0</v>
      </c>
      <c r="N1193" s="76" t="str">
        <f t="shared" si="139"/>
        <v/>
      </c>
      <c r="O1193" s="75"/>
      <c r="P1193" s="77">
        <f t="shared" si="135"/>
        <v>1</v>
      </c>
      <c r="Q1193" s="78" t="str">
        <f t="shared" si="140"/>
        <v>Stay Long</v>
      </c>
      <c r="R1193" s="81">
        <f t="shared" si="136"/>
        <v>822.5</v>
      </c>
      <c r="S1193" s="82">
        <f t="shared" si="141"/>
        <v>-110935.95999999999</v>
      </c>
      <c r="T1193" s="50"/>
    </row>
    <row r="1194" spans="2:20" x14ac:dyDescent="0.25">
      <c r="B1194" s="11">
        <f>'Market Data'!B1181</f>
        <v>20040819</v>
      </c>
      <c r="C1194" s="2">
        <f>'Market Data'!C1181</f>
        <v>4922.5</v>
      </c>
      <c r="D1194" s="2">
        <f>'Market Data'!D1181</f>
        <v>4928.5</v>
      </c>
      <c r="E1194" s="2">
        <f>'Market Data'!E1181</f>
        <v>4875</v>
      </c>
      <c r="F1194" s="12">
        <f>'Market Data'!F1181</f>
        <v>4885</v>
      </c>
      <c r="H1194" s="58">
        <f t="shared" si="137"/>
        <v>1177</v>
      </c>
      <c r="I1194" s="97" t="s">
        <v>54</v>
      </c>
      <c r="J1194" s="59" t="str">
        <f t="shared" si="138"/>
        <v>Long</v>
      </c>
      <c r="L1194" s="74">
        <f t="shared" si="142"/>
        <v>1</v>
      </c>
      <c r="M1194" s="75">
        <f t="shared" si="134"/>
        <v>0</v>
      </c>
      <c r="N1194" s="76" t="str">
        <f t="shared" si="139"/>
        <v/>
      </c>
      <c r="O1194" s="75"/>
      <c r="P1194" s="77">
        <f t="shared" si="135"/>
        <v>1</v>
      </c>
      <c r="Q1194" s="78" t="str">
        <f t="shared" si="140"/>
        <v>Stay Long</v>
      </c>
      <c r="R1194" s="81">
        <f t="shared" si="136"/>
        <v>-577.5</v>
      </c>
      <c r="S1194" s="82">
        <f t="shared" si="141"/>
        <v>-111513.45999999999</v>
      </c>
      <c r="T1194" s="50"/>
    </row>
    <row r="1195" spans="2:20" x14ac:dyDescent="0.25">
      <c r="B1195" s="11">
        <f>'Market Data'!B1182</f>
        <v>20040820</v>
      </c>
      <c r="C1195" s="2">
        <f>'Market Data'!C1182</f>
        <v>4883.5</v>
      </c>
      <c r="D1195" s="2">
        <f>'Market Data'!D1182</f>
        <v>4909.5</v>
      </c>
      <c r="E1195" s="2">
        <f>'Market Data'!E1182</f>
        <v>4858</v>
      </c>
      <c r="F1195" s="12">
        <f>'Market Data'!F1182</f>
        <v>4906.5</v>
      </c>
      <c r="H1195" s="58">
        <f t="shared" si="137"/>
        <v>1178</v>
      </c>
      <c r="I1195" s="97" t="s">
        <v>54</v>
      </c>
      <c r="J1195" s="59" t="str">
        <f t="shared" si="138"/>
        <v>Long</v>
      </c>
      <c r="L1195" s="74">
        <f t="shared" si="142"/>
        <v>1</v>
      </c>
      <c r="M1195" s="75">
        <f t="shared" si="134"/>
        <v>0</v>
      </c>
      <c r="N1195" s="76" t="str">
        <f t="shared" si="139"/>
        <v/>
      </c>
      <c r="O1195" s="75"/>
      <c r="P1195" s="77">
        <f t="shared" si="135"/>
        <v>1</v>
      </c>
      <c r="Q1195" s="78" t="str">
        <f t="shared" si="140"/>
        <v>Stay Long</v>
      </c>
      <c r="R1195" s="81">
        <f t="shared" si="136"/>
        <v>752.5</v>
      </c>
      <c r="S1195" s="82">
        <f t="shared" si="141"/>
        <v>-110760.95999999999</v>
      </c>
      <c r="T1195" s="50"/>
    </row>
    <row r="1196" spans="2:20" x14ac:dyDescent="0.25">
      <c r="B1196" s="11">
        <f>'Market Data'!B1183</f>
        <v>20040823</v>
      </c>
      <c r="C1196" s="2">
        <f>'Market Data'!C1183</f>
        <v>4922</v>
      </c>
      <c r="D1196" s="2">
        <f>'Market Data'!D1183</f>
        <v>4952.5</v>
      </c>
      <c r="E1196" s="2">
        <f>'Market Data'!E1183</f>
        <v>4906.5</v>
      </c>
      <c r="F1196" s="12">
        <f>'Market Data'!F1183</f>
        <v>4942.5</v>
      </c>
      <c r="H1196" s="58">
        <f t="shared" si="137"/>
        <v>1179</v>
      </c>
      <c r="I1196" s="97" t="s">
        <v>54</v>
      </c>
      <c r="J1196" s="59" t="str">
        <f t="shared" si="138"/>
        <v>Long</v>
      </c>
      <c r="L1196" s="74">
        <f t="shared" si="142"/>
        <v>1</v>
      </c>
      <c r="M1196" s="75">
        <f t="shared" si="134"/>
        <v>0</v>
      </c>
      <c r="N1196" s="76" t="str">
        <f t="shared" si="139"/>
        <v/>
      </c>
      <c r="O1196" s="75"/>
      <c r="P1196" s="77">
        <f t="shared" si="135"/>
        <v>1</v>
      </c>
      <c r="Q1196" s="78" t="str">
        <f t="shared" si="140"/>
        <v>Stay Long</v>
      </c>
      <c r="R1196" s="81">
        <f t="shared" si="136"/>
        <v>1260</v>
      </c>
      <c r="S1196" s="82">
        <f t="shared" si="141"/>
        <v>-109500.95999999999</v>
      </c>
      <c r="T1196" s="50"/>
    </row>
    <row r="1197" spans="2:20" x14ac:dyDescent="0.25">
      <c r="B1197" s="11">
        <f>'Market Data'!B1184</f>
        <v>20040824</v>
      </c>
      <c r="C1197" s="2">
        <f>'Market Data'!C1184</f>
        <v>4943</v>
      </c>
      <c r="D1197" s="2">
        <f>'Market Data'!D1184</f>
        <v>4970.5</v>
      </c>
      <c r="E1197" s="2">
        <f>'Market Data'!E1184</f>
        <v>4931.5</v>
      </c>
      <c r="F1197" s="12">
        <f>'Market Data'!F1184</f>
        <v>4963.5</v>
      </c>
      <c r="H1197" s="58">
        <f t="shared" si="137"/>
        <v>1180</v>
      </c>
      <c r="I1197" s="97" t="s">
        <v>54</v>
      </c>
      <c r="J1197" s="59" t="str">
        <f t="shared" si="138"/>
        <v>Long</v>
      </c>
      <c r="L1197" s="74">
        <f t="shared" si="142"/>
        <v>1</v>
      </c>
      <c r="M1197" s="75">
        <f t="shared" si="134"/>
        <v>0</v>
      </c>
      <c r="N1197" s="76" t="str">
        <f t="shared" si="139"/>
        <v/>
      </c>
      <c r="O1197" s="75"/>
      <c r="P1197" s="77">
        <f t="shared" si="135"/>
        <v>1</v>
      </c>
      <c r="Q1197" s="78" t="str">
        <f t="shared" si="140"/>
        <v>Stay Long</v>
      </c>
      <c r="R1197" s="81">
        <f t="shared" si="136"/>
        <v>735</v>
      </c>
      <c r="S1197" s="82">
        <f t="shared" si="141"/>
        <v>-108765.95999999999</v>
      </c>
      <c r="T1197" s="50"/>
    </row>
    <row r="1198" spans="2:20" x14ac:dyDescent="0.25">
      <c r="B1198" s="11">
        <f>'Market Data'!B1185</f>
        <v>20040825</v>
      </c>
      <c r="C1198" s="2">
        <f>'Market Data'!C1185</f>
        <v>4971.5</v>
      </c>
      <c r="D1198" s="2">
        <f>'Market Data'!D1185</f>
        <v>4999.5</v>
      </c>
      <c r="E1198" s="2">
        <f>'Market Data'!E1185</f>
        <v>4938.5</v>
      </c>
      <c r="F1198" s="12">
        <f>'Market Data'!F1185</f>
        <v>4994</v>
      </c>
      <c r="H1198" s="58">
        <f t="shared" si="137"/>
        <v>1181</v>
      </c>
      <c r="I1198" s="97" t="s">
        <v>54</v>
      </c>
      <c r="J1198" s="59" t="str">
        <f t="shared" si="138"/>
        <v>Long</v>
      </c>
      <c r="L1198" s="74">
        <f t="shared" si="142"/>
        <v>1</v>
      </c>
      <c r="M1198" s="75">
        <f t="shared" si="134"/>
        <v>0</v>
      </c>
      <c r="N1198" s="76" t="str">
        <f t="shared" si="139"/>
        <v/>
      </c>
      <c r="O1198" s="75"/>
      <c r="P1198" s="77">
        <f t="shared" si="135"/>
        <v>1</v>
      </c>
      <c r="Q1198" s="78" t="str">
        <f t="shared" si="140"/>
        <v>Stay Long</v>
      </c>
      <c r="R1198" s="81">
        <f t="shared" si="136"/>
        <v>1067.5</v>
      </c>
      <c r="S1198" s="82">
        <f t="shared" si="141"/>
        <v>-107698.45999999999</v>
      </c>
      <c r="T1198" s="50"/>
    </row>
    <row r="1199" spans="2:20" x14ac:dyDescent="0.25">
      <c r="B1199" s="11">
        <f>'Market Data'!B1186</f>
        <v>20040826</v>
      </c>
      <c r="C1199" s="2">
        <f>'Market Data'!C1186</f>
        <v>4998.5</v>
      </c>
      <c r="D1199" s="2">
        <f>'Market Data'!D1186</f>
        <v>5008</v>
      </c>
      <c r="E1199" s="2">
        <f>'Market Data'!E1186</f>
        <v>4983.5</v>
      </c>
      <c r="F1199" s="12">
        <f>'Market Data'!F1186</f>
        <v>4999.5</v>
      </c>
      <c r="H1199" s="58">
        <f t="shared" si="137"/>
        <v>1182</v>
      </c>
      <c r="I1199" s="97" t="s">
        <v>54</v>
      </c>
      <c r="J1199" s="59" t="str">
        <f t="shared" si="138"/>
        <v>Long</v>
      </c>
      <c r="L1199" s="74">
        <f t="shared" si="142"/>
        <v>1</v>
      </c>
      <c r="M1199" s="75">
        <f t="shared" si="134"/>
        <v>0</v>
      </c>
      <c r="N1199" s="76" t="str">
        <f t="shared" si="139"/>
        <v/>
      </c>
      <c r="O1199" s="75"/>
      <c r="P1199" s="77">
        <f t="shared" si="135"/>
        <v>1</v>
      </c>
      <c r="Q1199" s="78" t="str">
        <f t="shared" si="140"/>
        <v>Stay Long</v>
      </c>
      <c r="R1199" s="81">
        <f t="shared" si="136"/>
        <v>192.5</v>
      </c>
      <c r="S1199" s="82">
        <f t="shared" si="141"/>
        <v>-107505.95999999999</v>
      </c>
      <c r="T1199" s="50"/>
    </row>
    <row r="1200" spans="2:20" x14ac:dyDescent="0.25">
      <c r="B1200" s="11">
        <f>'Market Data'!B1187</f>
        <v>20040827</v>
      </c>
      <c r="C1200" s="2">
        <f>'Market Data'!C1187</f>
        <v>5008</v>
      </c>
      <c r="D1200" s="2">
        <f>'Market Data'!D1187</f>
        <v>5029.5</v>
      </c>
      <c r="E1200" s="2">
        <f>'Market Data'!E1187</f>
        <v>4980</v>
      </c>
      <c r="F1200" s="12">
        <f>'Market Data'!F1187</f>
        <v>5029</v>
      </c>
      <c r="H1200" s="58">
        <f t="shared" si="137"/>
        <v>1183</v>
      </c>
      <c r="I1200" s="97" t="s">
        <v>54</v>
      </c>
      <c r="J1200" s="59" t="str">
        <f t="shared" si="138"/>
        <v>Long</v>
      </c>
      <c r="L1200" s="74">
        <f t="shared" si="142"/>
        <v>1</v>
      </c>
      <c r="M1200" s="75">
        <f t="shared" si="134"/>
        <v>0</v>
      </c>
      <c r="N1200" s="76" t="str">
        <f t="shared" si="139"/>
        <v/>
      </c>
      <c r="O1200" s="75"/>
      <c r="P1200" s="77">
        <f t="shared" si="135"/>
        <v>1</v>
      </c>
      <c r="Q1200" s="78" t="str">
        <f t="shared" si="140"/>
        <v>Stay Long</v>
      </c>
      <c r="R1200" s="81">
        <f t="shared" si="136"/>
        <v>1032.5</v>
      </c>
      <c r="S1200" s="82">
        <f t="shared" si="141"/>
        <v>-106473.45999999999</v>
      </c>
      <c r="T1200" s="50"/>
    </row>
    <row r="1201" spans="2:20" x14ac:dyDescent="0.25">
      <c r="B1201" s="11">
        <f>'Market Data'!B1188</f>
        <v>20040830</v>
      </c>
      <c r="C1201" s="2">
        <f>'Market Data'!C1188</f>
        <v>5017.5</v>
      </c>
      <c r="D1201" s="2">
        <f>'Market Data'!D1188</f>
        <v>5022</v>
      </c>
      <c r="E1201" s="2">
        <f>'Market Data'!E1188</f>
        <v>4986.5</v>
      </c>
      <c r="F1201" s="12">
        <f>'Market Data'!F1188</f>
        <v>5005.5</v>
      </c>
      <c r="H1201" s="58">
        <f t="shared" si="137"/>
        <v>1184</v>
      </c>
      <c r="I1201" s="97" t="s">
        <v>54</v>
      </c>
      <c r="J1201" s="59" t="str">
        <f t="shared" si="138"/>
        <v>Long</v>
      </c>
      <c r="L1201" s="74">
        <f t="shared" si="142"/>
        <v>1</v>
      </c>
      <c r="M1201" s="75">
        <f t="shared" si="134"/>
        <v>0</v>
      </c>
      <c r="N1201" s="76" t="str">
        <f t="shared" si="139"/>
        <v/>
      </c>
      <c r="O1201" s="75"/>
      <c r="P1201" s="77">
        <f t="shared" si="135"/>
        <v>1</v>
      </c>
      <c r="Q1201" s="78" t="str">
        <f t="shared" si="140"/>
        <v>Stay Long</v>
      </c>
      <c r="R1201" s="81">
        <f t="shared" si="136"/>
        <v>-822.5</v>
      </c>
      <c r="S1201" s="82">
        <f t="shared" si="141"/>
        <v>-107295.95999999999</v>
      </c>
      <c r="T1201" s="50"/>
    </row>
    <row r="1202" spans="2:20" x14ac:dyDescent="0.25">
      <c r="B1202" s="11">
        <f>'Market Data'!B1189</f>
        <v>20040831</v>
      </c>
      <c r="C1202" s="2">
        <f>'Market Data'!C1189</f>
        <v>4987.5</v>
      </c>
      <c r="D1202" s="2">
        <f>'Market Data'!D1189</f>
        <v>4993</v>
      </c>
      <c r="E1202" s="2">
        <f>'Market Data'!E1189</f>
        <v>4944.5</v>
      </c>
      <c r="F1202" s="12">
        <f>'Market Data'!F1189</f>
        <v>4958.5</v>
      </c>
      <c r="H1202" s="58">
        <f t="shared" si="137"/>
        <v>1185</v>
      </c>
      <c r="I1202" s="97" t="s">
        <v>54</v>
      </c>
      <c r="J1202" s="59" t="str">
        <f t="shared" si="138"/>
        <v>Long</v>
      </c>
      <c r="L1202" s="74">
        <f t="shared" si="142"/>
        <v>1</v>
      </c>
      <c r="M1202" s="75">
        <f t="shared" si="134"/>
        <v>0</v>
      </c>
      <c r="N1202" s="76" t="str">
        <f t="shared" si="139"/>
        <v/>
      </c>
      <c r="O1202" s="75"/>
      <c r="P1202" s="77">
        <f t="shared" si="135"/>
        <v>1</v>
      </c>
      <c r="Q1202" s="78" t="str">
        <f t="shared" si="140"/>
        <v>Stay Long</v>
      </c>
      <c r="R1202" s="81">
        <f t="shared" si="136"/>
        <v>-1645</v>
      </c>
      <c r="S1202" s="82">
        <f t="shared" si="141"/>
        <v>-108940.95999999999</v>
      </c>
      <c r="T1202" s="50"/>
    </row>
    <row r="1203" spans="2:20" x14ac:dyDescent="0.25">
      <c r="B1203" s="11">
        <f>'Market Data'!B1190</f>
        <v>20040901</v>
      </c>
      <c r="C1203" s="2">
        <f>'Market Data'!C1190</f>
        <v>4988.5</v>
      </c>
      <c r="D1203" s="2">
        <f>'Market Data'!D1190</f>
        <v>4997.5</v>
      </c>
      <c r="E1203" s="2">
        <f>'Market Data'!E1190</f>
        <v>4959.5</v>
      </c>
      <c r="F1203" s="12">
        <f>'Market Data'!F1190</f>
        <v>4979.5</v>
      </c>
      <c r="H1203" s="58">
        <f t="shared" si="137"/>
        <v>1186</v>
      </c>
      <c r="I1203" s="97" t="s">
        <v>54</v>
      </c>
      <c r="J1203" s="59" t="str">
        <f t="shared" si="138"/>
        <v>Long</v>
      </c>
      <c r="L1203" s="74">
        <f t="shared" si="142"/>
        <v>1</v>
      </c>
      <c r="M1203" s="75">
        <f t="shared" si="134"/>
        <v>0</v>
      </c>
      <c r="N1203" s="76" t="str">
        <f t="shared" si="139"/>
        <v/>
      </c>
      <c r="O1203" s="75"/>
      <c r="P1203" s="77">
        <f t="shared" si="135"/>
        <v>1</v>
      </c>
      <c r="Q1203" s="78" t="str">
        <f t="shared" si="140"/>
        <v>Stay Long</v>
      </c>
      <c r="R1203" s="81">
        <f t="shared" si="136"/>
        <v>735</v>
      </c>
      <c r="S1203" s="82">
        <f t="shared" si="141"/>
        <v>-108205.95999999999</v>
      </c>
      <c r="T1203" s="50"/>
    </row>
    <row r="1204" spans="2:20" x14ac:dyDescent="0.25">
      <c r="B1204" s="11">
        <f>'Market Data'!B1191</f>
        <v>20040902</v>
      </c>
      <c r="C1204" s="2">
        <f>'Market Data'!C1191</f>
        <v>4974.5</v>
      </c>
      <c r="D1204" s="2">
        <f>'Market Data'!D1191</f>
        <v>5012.5</v>
      </c>
      <c r="E1204" s="2">
        <f>'Market Data'!E1191</f>
        <v>4965</v>
      </c>
      <c r="F1204" s="12">
        <f>'Market Data'!F1191</f>
        <v>5010.5</v>
      </c>
      <c r="H1204" s="58">
        <f t="shared" si="137"/>
        <v>1187</v>
      </c>
      <c r="I1204" s="97" t="s">
        <v>54</v>
      </c>
      <c r="J1204" s="59" t="str">
        <f t="shared" si="138"/>
        <v>Long</v>
      </c>
      <c r="L1204" s="74">
        <f t="shared" si="142"/>
        <v>1</v>
      </c>
      <c r="M1204" s="75">
        <f t="shared" si="134"/>
        <v>0</v>
      </c>
      <c r="N1204" s="76" t="str">
        <f t="shared" si="139"/>
        <v/>
      </c>
      <c r="O1204" s="75"/>
      <c r="P1204" s="77">
        <f t="shared" si="135"/>
        <v>1</v>
      </c>
      <c r="Q1204" s="78" t="str">
        <f t="shared" si="140"/>
        <v>Stay Long</v>
      </c>
      <c r="R1204" s="81">
        <f t="shared" si="136"/>
        <v>1085</v>
      </c>
      <c r="S1204" s="82">
        <f t="shared" si="141"/>
        <v>-107120.95999999999</v>
      </c>
      <c r="T1204" s="50"/>
    </row>
    <row r="1205" spans="2:20" x14ac:dyDescent="0.25">
      <c r="B1205" s="11">
        <f>'Market Data'!B1192</f>
        <v>20040903</v>
      </c>
      <c r="C1205" s="2">
        <f>'Market Data'!C1192</f>
        <v>5000.5</v>
      </c>
      <c r="D1205" s="2">
        <f>'Market Data'!D1192</f>
        <v>5050</v>
      </c>
      <c r="E1205" s="2">
        <f>'Market Data'!E1192</f>
        <v>4989</v>
      </c>
      <c r="F1205" s="12">
        <f>'Market Data'!F1192</f>
        <v>5040.5</v>
      </c>
      <c r="H1205" s="58">
        <f t="shared" si="137"/>
        <v>1188</v>
      </c>
      <c r="I1205" s="97" t="s">
        <v>54</v>
      </c>
      <c r="J1205" s="59" t="str">
        <f t="shared" si="138"/>
        <v>Long</v>
      </c>
      <c r="L1205" s="74">
        <f t="shared" si="142"/>
        <v>1</v>
      </c>
      <c r="M1205" s="75">
        <f t="shared" si="134"/>
        <v>0</v>
      </c>
      <c r="N1205" s="76" t="str">
        <f t="shared" si="139"/>
        <v/>
      </c>
      <c r="O1205" s="75"/>
      <c r="P1205" s="77">
        <f t="shared" si="135"/>
        <v>1</v>
      </c>
      <c r="Q1205" s="78" t="str">
        <f t="shared" si="140"/>
        <v>Stay Long</v>
      </c>
      <c r="R1205" s="81">
        <f t="shared" si="136"/>
        <v>1050</v>
      </c>
      <c r="S1205" s="82">
        <f t="shared" si="141"/>
        <v>-106070.95999999999</v>
      </c>
      <c r="T1205" s="50"/>
    </row>
    <row r="1206" spans="2:20" x14ac:dyDescent="0.25">
      <c r="B1206" s="11">
        <f>'Market Data'!B1193</f>
        <v>20040906</v>
      </c>
      <c r="C1206" s="2">
        <f>'Market Data'!C1193</f>
        <v>5043</v>
      </c>
      <c r="D1206" s="2">
        <f>'Market Data'!D1193</f>
        <v>5067.5</v>
      </c>
      <c r="E1206" s="2">
        <f>'Market Data'!E1193</f>
        <v>5037</v>
      </c>
      <c r="F1206" s="12">
        <f>'Market Data'!F1193</f>
        <v>5062.5</v>
      </c>
      <c r="H1206" s="58">
        <f t="shared" si="137"/>
        <v>1189</v>
      </c>
      <c r="I1206" s="97" t="s">
        <v>54</v>
      </c>
      <c r="J1206" s="59" t="str">
        <f t="shared" si="138"/>
        <v>Long</v>
      </c>
      <c r="L1206" s="74">
        <f t="shared" si="142"/>
        <v>1</v>
      </c>
      <c r="M1206" s="75">
        <f t="shared" si="134"/>
        <v>0</v>
      </c>
      <c r="N1206" s="76" t="str">
        <f t="shared" si="139"/>
        <v/>
      </c>
      <c r="O1206" s="75"/>
      <c r="P1206" s="77">
        <f t="shared" si="135"/>
        <v>1</v>
      </c>
      <c r="Q1206" s="78" t="str">
        <f t="shared" si="140"/>
        <v>Stay Long</v>
      </c>
      <c r="R1206" s="81">
        <f t="shared" si="136"/>
        <v>770</v>
      </c>
      <c r="S1206" s="82">
        <f t="shared" si="141"/>
        <v>-105300.95999999999</v>
      </c>
      <c r="T1206" s="50"/>
    </row>
    <row r="1207" spans="2:20" x14ac:dyDescent="0.25">
      <c r="B1207" s="11">
        <f>'Market Data'!B1194</f>
        <v>20040907</v>
      </c>
      <c r="C1207" s="2">
        <f>'Market Data'!C1194</f>
        <v>5058</v>
      </c>
      <c r="D1207" s="2">
        <f>'Market Data'!D1194</f>
        <v>5077.5</v>
      </c>
      <c r="E1207" s="2">
        <f>'Market Data'!E1194</f>
        <v>5039</v>
      </c>
      <c r="F1207" s="12">
        <f>'Market Data'!F1194</f>
        <v>5064</v>
      </c>
      <c r="H1207" s="58">
        <f t="shared" si="137"/>
        <v>1190</v>
      </c>
      <c r="I1207" s="97" t="s">
        <v>54</v>
      </c>
      <c r="J1207" s="59" t="str">
        <f t="shared" si="138"/>
        <v>Long</v>
      </c>
      <c r="L1207" s="74">
        <f t="shared" si="142"/>
        <v>1</v>
      </c>
      <c r="M1207" s="75">
        <f t="shared" si="134"/>
        <v>0</v>
      </c>
      <c r="N1207" s="76" t="str">
        <f t="shared" si="139"/>
        <v/>
      </c>
      <c r="O1207" s="75"/>
      <c r="P1207" s="77">
        <f t="shared" si="135"/>
        <v>1</v>
      </c>
      <c r="Q1207" s="78" t="str">
        <f t="shared" si="140"/>
        <v>Stay Long</v>
      </c>
      <c r="R1207" s="81">
        <f t="shared" si="136"/>
        <v>52.5</v>
      </c>
      <c r="S1207" s="82">
        <f t="shared" si="141"/>
        <v>-105248.45999999999</v>
      </c>
      <c r="T1207" s="50"/>
    </row>
    <row r="1208" spans="2:20" x14ac:dyDescent="0.25">
      <c r="B1208" s="11">
        <f>'Market Data'!B1195</f>
        <v>20040908</v>
      </c>
      <c r="C1208" s="2">
        <f>'Market Data'!C1195</f>
        <v>5055</v>
      </c>
      <c r="D1208" s="2">
        <f>'Market Data'!D1195</f>
        <v>5065</v>
      </c>
      <c r="E1208" s="2">
        <f>'Market Data'!E1195</f>
        <v>5024</v>
      </c>
      <c r="F1208" s="12">
        <f>'Market Data'!F1195</f>
        <v>5046</v>
      </c>
      <c r="H1208" s="58">
        <f t="shared" si="137"/>
        <v>1191</v>
      </c>
      <c r="I1208" s="97" t="s">
        <v>54</v>
      </c>
      <c r="J1208" s="59" t="str">
        <f t="shared" si="138"/>
        <v>Long</v>
      </c>
      <c r="L1208" s="74">
        <f t="shared" si="142"/>
        <v>1</v>
      </c>
      <c r="M1208" s="75">
        <f t="shared" si="134"/>
        <v>0</v>
      </c>
      <c r="N1208" s="76" t="str">
        <f t="shared" si="139"/>
        <v/>
      </c>
      <c r="O1208" s="75"/>
      <c r="P1208" s="77">
        <f t="shared" si="135"/>
        <v>1</v>
      </c>
      <c r="Q1208" s="78" t="str">
        <f t="shared" si="140"/>
        <v>Stay Long</v>
      </c>
      <c r="R1208" s="81">
        <f t="shared" si="136"/>
        <v>-630</v>
      </c>
      <c r="S1208" s="82">
        <f t="shared" si="141"/>
        <v>-105878.45999999999</v>
      </c>
      <c r="T1208" s="50"/>
    </row>
    <row r="1209" spans="2:20" x14ac:dyDescent="0.25">
      <c r="B1209" s="11">
        <f>'Market Data'!B1196</f>
        <v>20040909</v>
      </c>
      <c r="C1209" s="2">
        <f>'Market Data'!C1196</f>
        <v>5029</v>
      </c>
      <c r="D1209" s="2">
        <f>'Market Data'!D1196</f>
        <v>5042.5</v>
      </c>
      <c r="E1209" s="2">
        <f>'Market Data'!E1196</f>
        <v>5002</v>
      </c>
      <c r="F1209" s="12">
        <f>'Market Data'!F1196</f>
        <v>5039.5</v>
      </c>
      <c r="H1209" s="58">
        <f t="shared" si="137"/>
        <v>1192</v>
      </c>
      <c r="I1209" s="97" t="s">
        <v>54</v>
      </c>
      <c r="J1209" s="59" t="str">
        <f t="shared" si="138"/>
        <v>Long</v>
      </c>
      <c r="L1209" s="74">
        <f t="shared" si="142"/>
        <v>1</v>
      </c>
      <c r="M1209" s="75">
        <f t="shared" si="134"/>
        <v>0</v>
      </c>
      <c r="N1209" s="76" t="str">
        <f t="shared" si="139"/>
        <v/>
      </c>
      <c r="O1209" s="75"/>
      <c r="P1209" s="77">
        <f t="shared" si="135"/>
        <v>1</v>
      </c>
      <c r="Q1209" s="78" t="str">
        <f t="shared" si="140"/>
        <v>Stay Long</v>
      </c>
      <c r="R1209" s="81">
        <f t="shared" si="136"/>
        <v>-227.5</v>
      </c>
      <c r="S1209" s="82">
        <f t="shared" si="141"/>
        <v>-106105.95999999999</v>
      </c>
      <c r="T1209" s="50"/>
    </row>
    <row r="1210" spans="2:20" x14ac:dyDescent="0.25">
      <c r="B1210" s="11">
        <f>'Market Data'!B1197</f>
        <v>20040910</v>
      </c>
      <c r="C1210" s="2">
        <f>'Market Data'!C1197</f>
        <v>5026</v>
      </c>
      <c r="D1210" s="2">
        <f>'Market Data'!D1197</f>
        <v>5061</v>
      </c>
      <c r="E1210" s="2">
        <f>'Market Data'!E1197</f>
        <v>5025.5</v>
      </c>
      <c r="F1210" s="12">
        <f>'Market Data'!F1197</f>
        <v>5054</v>
      </c>
      <c r="H1210" s="58">
        <f t="shared" si="137"/>
        <v>1193</v>
      </c>
      <c r="I1210" s="97" t="s">
        <v>54</v>
      </c>
      <c r="J1210" s="59" t="str">
        <f t="shared" si="138"/>
        <v>Long</v>
      </c>
      <c r="L1210" s="74">
        <f t="shared" si="142"/>
        <v>1</v>
      </c>
      <c r="M1210" s="75">
        <f t="shared" si="134"/>
        <v>0</v>
      </c>
      <c r="N1210" s="76" t="str">
        <f t="shared" si="139"/>
        <v/>
      </c>
      <c r="O1210" s="75"/>
      <c r="P1210" s="77">
        <f t="shared" si="135"/>
        <v>1</v>
      </c>
      <c r="Q1210" s="78" t="str">
        <f t="shared" si="140"/>
        <v>Stay Long</v>
      </c>
      <c r="R1210" s="81">
        <f t="shared" si="136"/>
        <v>507.5</v>
      </c>
      <c r="S1210" s="82">
        <f t="shared" si="141"/>
        <v>-105598.45999999999</v>
      </c>
      <c r="T1210" s="50"/>
    </row>
    <row r="1211" spans="2:20" x14ac:dyDescent="0.25">
      <c r="B1211" s="11">
        <f>'Market Data'!B1198</f>
        <v>20040913</v>
      </c>
      <c r="C1211" s="2">
        <f>'Market Data'!C1198</f>
        <v>5073.5</v>
      </c>
      <c r="D1211" s="2">
        <f>'Market Data'!D1198</f>
        <v>5125.5</v>
      </c>
      <c r="E1211" s="2">
        <f>'Market Data'!E1198</f>
        <v>5071</v>
      </c>
      <c r="F1211" s="12">
        <f>'Market Data'!F1198</f>
        <v>5121</v>
      </c>
      <c r="H1211" s="58">
        <f t="shared" si="137"/>
        <v>1194</v>
      </c>
      <c r="I1211" s="97" t="s">
        <v>54</v>
      </c>
      <c r="J1211" s="59" t="str">
        <f t="shared" si="138"/>
        <v>Long</v>
      </c>
      <c r="L1211" s="74">
        <f t="shared" si="142"/>
        <v>1</v>
      </c>
      <c r="M1211" s="75">
        <f t="shared" si="134"/>
        <v>0</v>
      </c>
      <c r="N1211" s="76" t="str">
        <f t="shared" si="139"/>
        <v/>
      </c>
      <c r="O1211" s="75"/>
      <c r="P1211" s="77">
        <f t="shared" si="135"/>
        <v>1</v>
      </c>
      <c r="Q1211" s="78" t="str">
        <f t="shared" si="140"/>
        <v>Stay Long</v>
      </c>
      <c r="R1211" s="81">
        <f t="shared" si="136"/>
        <v>2345</v>
      </c>
      <c r="S1211" s="82">
        <f t="shared" si="141"/>
        <v>-103253.45999999999</v>
      </c>
      <c r="T1211" s="50"/>
    </row>
    <row r="1212" spans="2:20" x14ac:dyDescent="0.25">
      <c r="B1212" s="11">
        <f>'Market Data'!B1199</f>
        <v>20040914</v>
      </c>
      <c r="C1212" s="2">
        <f>'Market Data'!C1199</f>
        <v>5117.5</v>
      </c>
      <c r="D1212" s="2">
        <f>'Market Data'!D1199</f>
        <v>5130.5</v>
      </c>
      <c r="E1212" s="2">
        <f>'Market Data'!E1199</f>
        <v>5098</v>
      </c>
      <c r="F1212" s="12">
        <f>'Market Data'!F1199</f>
        <v>5121</v>
      </c>
      <c r="H1212" s="58">
        <f t="shared" si="137"/>
        <v>1195</v>
      </c>
      <c r="I1212" s="97" t="s">
        <v>54</v>
      </c>
      <c r="J1212" s="59" t="str">
        <f t="shared" si="138"/>
        <v>Long</v>
      </c>
      <c r="L1212" s="74">
        <f t="shared" si="142"/>
        <v>1</v>
      </c>
      <c r="M1212" s="75">
        <f t="shared" si="134"/>
        <v>0</v>
      </c>
      <c r="N1212" s="76" t="str">
        <f t="shared" si="139"/>
        <v/>
      </c>
      <c r="O1212" s="75"/>
      <c r="P1212" s="77">
        <f t="shared" si="135"/>
        <v>1</v>
      </c>
      <c r="Q1212" s="78" t="str">
        <f t="shared" si="140"/>
        <v>Stay Long</v>
      </c>
      <c r="R1212" s="81">
        <f t="shared" si="136"/>
        <v>0</v>
      </c>
      <c r="S1212" s="82">
        <f t="shared" si="141"/>
        <v>-103253.45999999999</v>
      </c>
      <c r="T1212" s="50"/>
    </row>
    <row r="1213" spans="2:20" x14ac:dyDescent="0.25">
      <c r="B1213" s="11">
        <f>'Market Data'!B1200</f>
        <v>20040915</v>
      </c>
      <c r="C1213" s="2">
        <f>'Market Data'!C1200</f>
        <v>5112.5</v>
      </c>
      <c r="D1213" s="2">
        <f>'Market Data'!D1200</f>
        <v>5135</v>
      </c>
      <c r="E1213" s="2">
        <f>'Market Data'!E1200</f>
        <v>5092.5</v>
      </c>
      <c r="F1213" s="12">
        <f>'Market Data'!F1200</f>
        <v>5116</v>
      </c>
      <c r="H1213" s="58">
        <f t="shared" si="137"/>
        <v>1196</v>
      </c>
      <c r="I1213" s="97" t="s">
        <v>54</v>
      </c>
      <c r="J1213" s="59" t="str">
        <f t="shared" si="138"/>
        <v>Long</v>
      </c>
      <c r="L1213" s="74">
        <f t="shared" si="142"/>
        <v>1</v>
      </c>
      <c r="M1213" s="75">
        <f t="shared" si="134"/>
        <v>0</v>
      </c>
      <c r="N1213" s="76" t="str">
        <f t="shared" si="139"/>
        <v/>
      </c>
      <c r="O1213" s="75"/>
      <c r="P1213" s="77">
        <f t="shared" si="135"/>
        <v>1</v>
      </c>
      <c r="Q1213" s="78" t="str">
        <f t="shared" si="140"/>
        <v>Stay Long</v>
      </c>
      <c r="R1213" s="81">
        <f t="shared" si="136"/>
        <v>-175</v>
      </c>
      <c r="S1213" s="82">
        <f t="shared" si="141"/>
        <v>-103428.45999999999</v>
      </c>
      <c r="T1213" s="50"/>
    </row>
    <row r="1214" spans="2:20" x14ac:dyDescent="0.25">
      <c r="B1214" s="11">
        <f>'Market Data'!B1201</f>
        <v>20040916</v>
      </c>
      <c r="C1214" s="2">
        <f>'Market Data'!C1201</f>
        <v>5111.5</v>
      </c>
      <c r="D1214" s="2">
        <f>'Market Data'!D1201</f>
        <v>5134</v>
      </c>
      <c r="E1214" s="2">
        <f>'Market Data'!E1201</f>
        <v>5106.5</v>
      </c>
      <c r="F1214" s="12">
        <f>'Market Data'!F1201</f>
        <v>5130.5</v>
      </c>
      <c r="H1214" s="58">
        <f t="shared" si="137"/>
        <v>1197</v>
      </c>
      <c r="I1214" s="97" t="s">
        <v>54</v>
      </c>
      <c r="J1214" s="59" t="str">
        <f t="shared" si="138"/>
        <v>Long</v>
      </c>
      <c r="L1214" s="74">
        <f t="shared" si="142"/>
        <v>1</v>
      </c>
      <c r="M1214" s="75">
        <f t="shared" si="134"/>
        <v>0</v>
      </c>
      <c r="N1214" s="76" t="str">
        <f t="shared" si="139"/>
        <v/>
      </c>
      <c r="O1214" s="75"/>
      <c r="P1214" s="77">
        <f t="shared" si="135"/>
        <v>1</v>
      </c>
      <c r="Q1214" s="78" t="str">
        <f t="shared" si="140"/>
        <v>Stay Long</v>
      </c>
      <c r="R1214" s="81">
        <f t="shared" si="136"/>
        <v>507.5</v>
      </c>
      <c r="S1214" s="82">
        <f t="shared" si="141"/>
        <v>-102920.95999999999</v>
      </c>
      <c r="T1214" s="50"/>
    </row>
    <row r="1215" spans="2:20" x14ac:dyDescent="0.25">
      <c r="B1215" s="11">
        <f>'Market Data'!B1202</f>
        <v>20040917</v>
      </c>
      <c r="C1215" s="2">
        <f>'Market Data'!C1202</f>
        <v>5122.5</v>
      </c>
      <c r="D1215" s="2">
        <f>'Market Data'!D1202</f>
        <v>5165.5</v>
      </c>
      <c r="E1215" s="2">
        <f>'Market Data'!E1202</f>
        <v>5120</v>
      </c>
      <c r="F1215" s="12">
        <f>'Market Data'!F1202</f>
        <v>5150.5</v>
      </c>
      <c r="H1215" s="58">
        <f t="shared" si="137"/>
        <v>1198</v>
      </c>
      <c r="I1215" s="97" t="s">
        <v>54</v>
      </c>
      <c r="J1215" s="59" t="str">
        <f t="shared" si="138"/>
        <v>Long</v>
      </c>
      <c r="L1215" s="74">
        <f t="shared" si="142"/>
        <v>1</v>
      </c>
      <c r="M1215" s="75">
        <f t="shared" si="134"/>
        <v>0</v>
      </c>
      <c r="N1215" s="76" t="str">
        <f t="shared" si="139"/>
        <v/>
      </c>
      <c r="O1215" s="75"/>
      <c r="P1215" s="77">
        <f t="shared" si="135"/>
        <v>1</v>
      </c>
      <c r="Q1215" s="78" t="str">
        <f t="shared" si="140"/>
        <v>Stay Long</v>
      </c>
      <c r="R1215" s="81">
        <f t="shared" si="136"/>
        <v>700</v>
      </c>
      <c r="S1215" s="82">
        <f t="shared" si="141"/>
        <v>-102220.95999999999</v>
      </c>
      <c r="T1215" s="50"/>
    </row>
    <row r="1216" spans="2:20" x14ac:dyDescent="0.25">
      <c r="B1216" s="11">
        <f>'Market Data'!B1203</f>
        <v>20040920</v>
      </c>
      <c r="C1216" s="2">
        <f>'Market Data'!C1203</f>
        <v>5142.5</v>
      </c>
      <c r="D1216" s="2">
        <f>'Market Data'!D1203</f>
        <v>5147</v>
      </c>
      <c r="E1216" s="2">
        <f>'Market Data'!E1203</f>
        <v>5118.5</v>
      </c>
      <c r="F1216" s="12">
        <f>'Market Data'!F1203</f>
        <v>5130.5</v>
      </c>
      <c r="H1216" s="58">
        <f t="shared" si="137"/>
        <v>1199</v>
      </c>
      <c r="I1216" s="97" t="s">
        <v>54</v>
      </c>
      <c r="J1216" s="59" t="str">
        <f t="shared" si="138"/>
        <v>Long</v>
      </c>
      <c r="L1216" s="74">
        <f t="shared" si="142"/>
        <v>1</v>
      </c>
      <c r="M1216" s="75">
        <f t="shared" si="134"/>
        <v>0</v>
      </c>
      <c r="N1216" s="76" t="str">
        <f t="shared" si="139"/>
        <v/>
      </c>
      <c r="O1216" s="75"/>
      <c r="P1216" s="77">
        <f t="shared" si="135"/>
        <v>1</v>
      </c>
      <c r="Q1216" s="78" t="str">
        <f t="shared" si="140"/>
        <v>Stay Long</v>
      </c>
      <c r="R1216" s="81">
        <f t="shared" si="136"/>
        <v>-700</v>
      </c>
      <c r="S1216" s="82">
        <f t="shared" si="141"/>
        <v>-102920.95999999999</v>
      </c>
      <c r="T1216" s="50"/>
    </row>
    <row r="1217" spans="2:20" x14ac:dyDescent="0.25">
      <c r="B1217" s="11">
        <f>'Market Data'!B1204</f>
        <v>20040921</v>
      </c>
      <c r="C1217" s="2">
        <f>'Market Data'!C1204</f>
        <v>5134.5</v>
      </c>
      <c r="D1217" s="2">
        <f>'Market Data'!D1204</f>
        <v>5161</v>
      </c>
      <c r="E1217" s="2">
        <f>'Market Data'!E1204</f>
        <v>5132.5</v>
      </c>
      <c r="F1217" s="12">
        <f>'Market Data'!F1204</f>
        <v>5159.5</v>
      </c>
      <c r="H1217" s="58">
        <f t="shared" si="137"/>
        <v>1200</v>
      </c>
      <c r="I1217" s="97" t="s">
        <v>54</v>
      </c>
      <c r="J1217" s="59" t="str">
        <f t="shared" si="138"/>
        <v>Long</v>
      </c>
      <c r="L1217" s="74">
        <f t="shared" si="142"/>
        <v>1</v>
      </c>
      <c r="M1217" s="75">
        <f t="shared" si="134"/>
        <v>0</v>
      </c>
      <c r="N1217" s="76" t="str">
        <f t="shared" si="139"/>
        <v/>
      </c>
      <c r="O1217" s="75"/>
      <c r="P1217" s="77">
        <f t="shared" si="135"/>
        <v>1</v>
      </c>
      <c r="Q1217" s="78" t="str">
        <f t="shared" si="140"/>
        <v>Stay Long</v>
      </c>
      <c r="R1217" s="81">
        <f t="shared" si="136"/>
        <v>1015</v>
      </c>
      <c r="S1217" s="82">
        <f t="shared" si="141"/>
        <v>-101905.95999999999</v>
      </c>
      <c r="T1217" s="50"/>
    </row>
    <row r="1218" spans="2:20" x14ac:dyDescent="0.25">
      <c r="B1218" s="11">
        <f>'Market Data'!B1205</f>
        <v>20040922</v>
      </c>
      <c r="C1218" s="2">
        <f>'Market Data'!C1205</f>
        <v>5151.5</v>
      </c>
      <c r="D1218" s="2">
        <f>'Market Data'!D1205</f>
        <v>5164</v>
      </c>
      <c r="E1218" s="2">
        <f>'Market Data'!E1205</f>
        <v>5095</v>
      </c>
      <c r="F1218" s="12">
        <f>'Market Data'!F1205</f>
        <v>5095.5</v>
      </c>
      <c r="H1218" s="58">
        <f t="shared" si="137"/>
        <v>1201</v>
      </c>
      <c r="I1218" s="97" t="s">
        <v>54</v>
      </c>
      <c r="J1218" s="59" t="str">
        <f t="shared" si="138"/>
        <v>Long</v>
      </c>
      <c r="L1218" s="74">
        <f t="shared" si="142"/>
        <v>1</v>
      </c>
      <c r="M1218" s="75">
        <f t="shared" si="134"/>
        <v>0</v>
      </c>
      <c r="N1218" s="76" t="str">
        <f t="shared" si="139"/>
        <v/>
      </c>
      <c r="O1218" s="75"/>
      <c r="P1218" s="77">
        <f t="shared" si="135"/>
        <v>1</v>
      </c>
      <c r="Q1218" s="78" t="str">
        <f t="shared" si="140"/>
        <v>Stay Long</v>
      </c>
      <c r="R1218" s="81">
        <f t="shared" si="136"/>
        <v>-2240</v>
      </c>
      <c r="S1218" s="82">
        <f t="shared" si="141"/>
        <v>-104145.95999999999</v>
      </c>
      <c r="T1218" s="50"/>
    </row>
    <row r="1219" spans="2:20" x14ac:dyDescent="0.25">
      <c r="B1219" s="11">
        <f>'Market Data'!B1206</f>
        <v>20040923</v>
      </c>
      <c r="C1219" s="2">
        <f>'Market Data'!C1206</f>
        <v>5095.5</v>
      </c>
      <c r="D1219" s="2">
        <f>'Market Data'!D1206</f>
        <v>5097.5</v>
      </c>
      <c r="E1219" s="2">
        <f>'Market Data'!E1206</f>
        <v>5053.5</v>
      </c>
      <c r="F1219" s="12">
        <f>'Market Data'!F1206</f>
        <v>5060.5</v>
      </c>
      <c r="H1219" s="58">
        <f t="shared" si="137"/>
        <v>1202</v>
      </c>
      <c r="I1219" s="97" t="s">
        <v>54</v>
      </c>
      <c r="J1219" s="59" t="str">
        <f t="shared" si="138"/>
        <v>Long</v>
      </c>
      <c r="L1219" s="74">
        <f t="shared" si="142"/>
        <v>1</v>
      </c>
      <c r="M1219" s="75">
        <f t="shared" si="134"/>
        <v>0</v>
      </c>
      <c r="N1219" s="76" t="str">
        <f t="shared" si="139"/>
        <v/>
      </c>
      <c r="O1219" s="75"/>
      <c r="P1219" s="77">
        <f t="shared" si="135"/>
        <v>1</v>
      </c>
      <c r="Q1219" s="78" t="str">
        <f t="shared" si="140"/>
        <v>Stay Long</v>
      </c>
      <c r="R1219" s="81">
        <f t="shared" si="136"/>
        <v>-1225</v>
      </c>
      <c r="S1219" s="82">
        <f t="shared" si="141"/>
        <v>-105370.95999999999</v>
      </c>
      <c r="T1219" s="50"/>
    </row>
    <row r="1220" spans="2:20" x14ac:dyDescent="0.25">
      <c r="B1220" s="11">
        <f>'Market Data'!B1207</f>
        <v>20040924</v>
      </c>
      <c r="C1220" s="2">
        <f>'Market Data'!C1207</f>
        <v>5057.5</v>
      </c>
      <c r="D1220" s="2">
        <f>'Market Data'!D1207</f>
        <v>5080.5</v>
      </c>
      <c r="E1220" s="2">
        <f>'Market Data'!E1207</f>
        <v>5049</v>
      </c>
      <c r="F1220" s="12">
        <f>'Market Data'!F1207</f>
        <v>5072.5</v>
      </c>
      <c r="H1220" s="58">
        <f t="shared" si="137"/>
        <v>1203</v>
      </c>
      <c r="I1220" s="97" t="s">
        <v>54</v>
      </c>
      <c r="J1220" s="59" t="str">
        <f t="shared" si="138"/>
        <v>Long</v>
      </c>
      <c r="L1220" s="74">
        <f t="shared" si="142"/>
        <v>1</v>
      </c>
      <c r="M1220" s="75">
        <f t="shared" si="134"/>
        <v>0</v>
      </c>
      <c r="N1220" s="76" t="str">
        <f t="shared" si="139"/>
        <v/>
      </c>
      <c r="O1220" s="75"/>
      <c r="P1220" s="77">
        <f t="shared" si="135"/>
        <v>1</v>
      </c>
      <c r="Q1220" s="78" t="str">
        <f t="shared" si="140"/>
        <v>Stay Long</v>
      </c>
      <c r="R1220" s="81">
        <f t="shared" si="136"/>
        <v>420</v>
      </c>
      <c r="S1220" s="82">
        <f t="shared" si="141"/>
        <v>-104950.95999999999</v>
      </c>
      <c r="T1220" s="50"/>
    </row>
    <row r="1221" spans="2:20" x14ac:dyDescent="0.25">
      <c r="B1221" s="11">
        <f>'Market Data'!B1208</f>
        <v>20040927</v>
      </c>
      <c r="C1221" s="2">
        <f>'Market Data'!C1208</f>
        <v>5065</v>
      </c>
      <c r="D1221" s="2">
        <f>'Market Data'!D1208</f>
        <v>5066</v>
      </c>
      <c r="E1221" s="2">
        <f>'Market Data'!E1208</f>
        <v>5020.5</v>
      </c>
      <c r="F1221" s="12">
        <f>'Market Data'!F1208</f>
        <v>5041.5</v>
      </c>
      <c r="H1221" s="58">
        <f t="shared" si="137"/>
        <v>1204</v>
      </c>
      <c r="I1221" s="97" t="s">
        <v>54</v>
      </c>
      <c r="J1221" s="59" t="str">
        <f t="shared" si="138"/>
        <v>Long</v>
      </c>
      <c r="L1221" s="74">
        <f t="shared" si="142"/>
        <v>1</v>
      </c>
      <c r="M1221" s="75">
        <f t="shared" si="134"/>
        <v>0</v>
      </c>
      <c r="N1221" s="76" t="str">
        <f t="shared" si="139"/>
        <v/>
      </c>
      <c r="O1221" s="75"/>
      <c r="P1221" s="77">
        <f t="shared" si="135"/>
        <v>1</v>
      </c>
      <c r="Q1221" s="78" t="str">
        <f t="shared" si="140"/>
        <v>Stay Long</v>
      </c>
      <c r="R1221" s="81">
        <f t="shared" si="136"/>
        <v>-1085</v>
      </c>
      <c r="S1221" s="82">
        <f t="shared" si="141"/>
        <v>-106035.95999999999</v>
      </c>
      <c r="T1221" s="50"/>
    </row>
    <row r="1222" spans="2:20" x14ac:dyDescent="0.25">
      <c r="B1222" s="11">
        <f>'Market Data'!B1209</f>
        <v>20040928</v>
      </c>
      <c r="C1222" s="2">
        <f>'Market Data'!C1209</f>
        <v>5015.5</v>
      </c>
      <c r="D1222" s="2">
        <f>'Market Data'!D1209</f>
        <v>5064</v>
      </c>
      <c r="E1222" s="2">
        <f>'Market Data'!E1209</f>
        <v>5009.5</v>
      </c>
      <c r="F1222" s="12">
        <f>'Market Data'!F1209</f>
        <v>5055.5</v>
      </c>
      <c r="H1222" s="58">
        <f t="shared" si="137"/>
        <v>1205</v>
      </c>
      <c r="I1222" s="97" t="s">
        <v>54</v>
      </c>
      <c r="J1222" s="59" t="str">
        <f t="shared" si="138"/>
        <v>Long</v>
      </c>
      <c r="L1222" s="74">
        <f t="shared" si="142"/>
        <v>1</v>
      </c>
      <c r="M1222" s="75">
        <f t="shared" si="134"/>
        <v>0</v>
      </c>
      <c r="N1222" s="76" t="str">
        <f t="shared" si="139"/>
        <v/>
      </c>
      <c r="O1222" s="75"/>
      <c r="P1222" s="77">
        <f t="shared" si="135"/>
        <v>1</v>
      </c>
      <c r="Q1222" s="78" t="str">
        <f t="shared" si="140"/>
        <v>Stay Long</v>
      </c>
      <c r="R1222" s="81">
        <f t="shared" si="136"/>
        <v>490</v>
      </c>
      <c r="S1222" s="82">
        <f t="shared" si="141"/>
        <v>-105545.95999999999</v>
      </c>
      <c r="T1222" s="50"/>
    </row>
    <row r="1223" spans="2:20" x14ac:dyDescent="0.25">
      <c r="B1223" s="11">
        <f>'Market Data'!B1210</f>
        <v>20040929</v>
      </c>
      <c r="C1223" s="2">
        <f>'Market Data'!C1210</f>
        <v>5054.5</v>
      </c>
      <c r="D1223" s="2">
        <f>'Market Data'!D1210</f>
        <v>5106</v>
      </c>
      <c r="E1223" s="2">
        <f>'Market Data'!E1210</f>
        <v>5051.5</v>
      </c>
      <c r="F1223" s="12">
        <f>'Market Data'!F1210</f>
        <v>5085.5</v>
      </c>
      <c r="H1223" s="58">
        <f t="shared" si="137"/>
        <v>1206</v>
      </c>
      <c r="I1223" s="97" t="s">
        <v>54</v>
      </c>
      <c r="J1223" s="59" t="str">
        <f t="shared" si="138"/>
        <v>Long</v>
      </c>
      <c r="L1223" s="74">
        <f t="shared" si="142"/>
        <v>1</v>
      </c>
      <c r="M1223" s="75">
        <f t="shared" si="134"/>
        <v>0</v>
      </c>
      <c r="N1223" s="76" t="str">
        <f t="shared" si="139"/>
        <v/>
      </c>
      <c r="O1223" s="75"/>
      <c r="P1223" s="77">
        <f t="shared" si="135"/>
        <v>1</v>
      </c>
      <c r="Q1223" s="78" t="str">
        <f t="shared" si="140"/>
        <v>Stay Long</v>
      </c>
      <c r="R1223" s="81">
        <f t="shared" si="136"/>
        <v>1050</v>
      </c>
      <c r="S1223" s="82">
        <f t="shared" si="141"/>
        <v>-104495.95999999999</v>
      </c>
      <c r="T1223" s="50"/>
    </row>
    <row r="1224" spans="2:20" x14ac:dyDescent="0.25">
      <c r="B1224" s="11">
        <f>'Market Data'!B1211</f>
        <v>20040930</v>
      </c>
      <c r="C1224" s="2">
        <f>'Market Data'!C1211</f>
        <v>5108.5</v>
      </c>
      <c r="D1224" s="2">
        <f>'Market Data'!D1211</f>
        <v>5112</v>
      </c>
      <c r="E1224" s="2">
        <f>'Market Data'!E1211</f>
        <v>5034</v>
      </c>
      <c r="F1224" s="12">
        <f>'Market Data'!F1211</f>
        <v>5052.5</v>
      </c>
      <c r="H1224" s="58">
        <f t="shared" si="137"/>
        <v>1207</v>
      </c>
      <c r="I1224" s="97" t="s">
        <v>54</v>
      </c>
      <c r="J1224" s="59" t="str">
        <f t="shared" si="138"/>
        <v>Long</v>
      </c>
      <c r="L1224" s="74">
        <f t="shared" si="142"/>
        <v>1</v>
      </c>
      <c r="M1224" s="75">
        <f t="shared" si="134"/>
        <v>0</v>
      </c>
      <c r="N1224" s="76" t="str">
        <f t="shared" si="139"/>
        <v/>
      </c>
      <c r="O1224" s="75"/>
      <c r="P1224" s="77">
        <f t="shared" si="135"/>
        <v>1</v>
      </c>
      <c r="Q1224" s="78" t="str">
        <f t="shared" si="140"/>
        <v>Stay Long</v>
      </c>
      <c r="R1224" s="81">
        <f t="shared" si="136"/>
        <v>-1155</v>
      </c>
      <c r="S1224" s="82">
        <f t="shared" si="141"/>
        <v>-105650.95999999999</v>
      </c>
      <c r="T1224" s="50"/>
    </row>
    <row r="1225" spans="2:20" x14ac:dyDescent="0.25">
      <c r="B1225" s="11">
        <f>'Market Data'!B1212</f>
        <v>20041001</v>
      </c>
      <c r="C1225" s="2">
        <f>'Market Data'!C1212</f>
        <v>5065</v>
      </c>
      <c r="D1225" s="2">
        <f>'Market Data'!D1212</f>
        <v>5156.5</v>
      </c>
      <c r="E1225" s="2">
        <f>'Market Data'!E1212</f>
        <v>5064.5</v>
      </c>
      <c r="F1225" s="12">
        <f>'Market Data'!F1212</f>
        <v>5154</v>
      </c>
      <c r="H1225" s="58">
        <f t="shared" si="137"/>
        <v>1208</v>
      </c>
      <c r="I1225" s="97" t="s">
        <v>54</v>
      </c>
      <c r="J1225" s="59" t="str">
        <f t="shared" si="138"/>
        <v>Long</v>
      </c>
      <c r="L1225" s="74">
        <f t="shared" si="142"/>
        <v>1</v>
      </c>
      <c r="M1225" s="75">
        <f t="shared" si="134"/>
        <v>0</v>
      </c>
      <c r="N1225" s="76" t="str">
        <f t="shared" si="139"/>
        <v/>
      </c>
      <c r="O1225" s="75"/>
      <c r="P1225" s="77">
        <f t="shared" si="135"/>
        <v>1</v>
      </c>
      <c r="Q1225" s="78" t="str">
        <f t="shared" si="140"/>
        <v>Stay Long</v>
      </c>
      <c r="R1225" s="81">
        <f t="shared" si="136"/>
        <v>3552.5</v>
      </c>
      <c r="S1225" s="82">
        <f t="shared" si="141"/>
        <v>-102098.45999999999</v>
      </c>
      <c r="T1225" s="50"/>
    </row>
    <row r="1226" spans="2:20" x14ac:dyDescent="0.25">
      <c r="B1226" s="11">
        <f>'Market Data'!B1213</f>
        <v>20041004</v>
      </c>
      <c r="C1226" s="2">
        <f>'Market Data'!C1213</f>
        <v>5201</v>
      </c>
      <c r="D1226" s="2">
        <f>'Market Data'!D1213</f>
        <v>5221</v>
      </c>
      <c r="E1226" s="2">
        <f>'Market Data'!E1213</f>
        <v>5188.5</v>
      </c>
      <c r="F1226" s="12">
        <f>'Market Data'!F1213</f>
        <v>5202.5</v>
      </c>
      <c r="H1226" s="58">
        <f t="shared" si="137"/>
        <v>1209</v>
      </c>
      <c r="I1226" s="97" t="s">
        <v>54</v>
      </c>
      <c r="J1226" s="59" t="str">
        <f t="shared" si="138"/>
        <v>Long</v>
      </c>
      <c r="L1226" s="74">
        <f t="shared" si="142"/>
        <v>1</v>
      </c>
      <c r="M1226" s="75">
        <f t="shared" si="134"/>
        <v>0</v>
      </c>
      <c r="N1226" s="76" t="str">
        <f t="shared" si="139"/>
        <v/>
      </c>
      <c r="O1226" s="75"/>
      <c r="P1226" s="77">
        <f t="shared" si="135"/>
        <v>1</v>
      </c>
      <c r="Q1226" s="78" t="str">
        <f t="shared" si="140"/>
        <v>Stay Long</v>
      </c>
      <c r="R1226" s="81">
        <f t="shared" si="136"/>
        <v>1697.5</v>
      </c>
      <c r="S1226" s="82">
        <f t="shared" si="141"/>
        <v>-100400.95999999999</v>
      </c>
      <c r="T1226" s="50"/>
    </row>
    <row r="1227" spans="2:20" x14ac:dyDescent="0.25">
      <c r="B1227" s="11">
        <f>'Market Data'!B1214</f>
        <v>20041005</v>
      </c>
      <c r="C1227" s="2">
        <f>'Market Data'!C1214</f>
        <v>5202.5</v>
      </c>
      <c r="D1227" s="2">
        <f>'Market Data'!D1214</f>
        <v>5239.5</v>
      </c>
      <c r="E1227" s="2">
        <f>'Market Data'!E1214</f>
        <v>5183.5</v>
      </c>
      <c r="F1227" s="12">
        <f>'Market Data'!F1214</f>
        <v>5202.5</v>
      </c>
      <c r="H1227" s="58">
        <f t="shared" si="137"/>
        <v>1210</v>
      </c>
      <c r="I1227" s="97" t="s">
        <v>54</v>
      </c>
      <c r="J1227" s="59" t="str">
        <f t="shared" si="138"/>
        <v>Long</v>
      </c>
      <c r="L1227" s="74">
        <f t="shared" si="142"/>
        <v>1</v>
      </c>
      <c r="M1227" s="75">
        <f t="shared" si="134"/>
        <v>0</v>
      </c>
      <c r="N1227" s="76" t="str">
        <f t="shared" si="139"/>
        <v/>
      </c>
      <c r="O1227" s="75"/>
      <c r="P1227" s="77">
        <f t="shared" si="135"/>
        <v>1</v>
      </c>
      <c r="Q1227" s="78" t="str">
        <f t="shared" si="140"/>
        <v>Stay Long</v>
      </c>
      <c r="R1227" s="81">
        <f t="shared" si="136"/>
        <v>0</v>
      </c>
      <c r="S1227" s="82">
        <f t="shared" si="141"/>
        <v>-100400.95999999999</v>
      </c>
      <c r="T1227" s="50"/>
    </row>
    <row r="1228" spans="2:20" x14ac:dyDescent="0.25">
      <c r="B1228" s="11">
        <f>'Market Data'!B1215</f>
        <v>20041006</v>
      </c>
      <c r="C1228" s="2">
        <f>'Market Data'!C1215</f>
        <v>5208.5</v>
      </c>
      <c r="D1228" s="2">
        <f>'Market Data'!D1215</f>
        <v>5225.5</v>
      </c>
      <c r="E1228" s="2">
        <f>'Market Data'!E1215</f>
        <v>5191</v>
      </c>
      <c r="F1228" s="12">
        <f>'Market Data'!F1215</f>
        <v>5215.5</v>
      </c>
      <c r="H1228" s="58">
        <f t="shared" si="137"/>
        <v>1211</v>
      </c>
      <c r="I1228" s="97" t="s">
        <v>54</v>
      </c>
      <c r="J1228" s="59" t="str">
        <f t="shared" si="138"/>
        <v>Long</v>
      </c>
      <c r="L1228" s="74">
        <f t="shared" si="142"/>
        <v>1</v>
      </c>
      <c r="M1228" s="75">
        <f t="shared" si="134"/>
        <v>0</v>
      </c>
      <c r="N1228" s="76" t="str">
        <f t="shared" si="139"/>
        <v/>
      </c>
      <c r="O1228" s="75"/>
      <c r="P1228" s="77">
        <f t="shared" si="135"/>
        <v>1</v>
      </c>
      <c r="Q1228" s="78" t="str">
        <f t="shared" si="140"/>
        <v>Stay Long</v>
      </c>
      <c r="R1228" s="81">
        <f t="shared" si="136"/>
        <v>455</v>
      </c>
      <c r="S1228" s="82">
        <f t="shared" si="141"/>
        <v>-99945.959999999992</v>
      </c>
      <c r="T1228" s="50"/>
    </row>
    <row r="1229" spans="2:20" x14ac:dyDescent="0.25">
      <c r="B1229" s="11">
        <f>'Market Data'!B1216</f>
        <v>20041007</v>
      </c>
      <c r="C1229" s="2">
        <f>'Market Data'!C1216</f>
        <v>5223.5</v>
      </c>
      <c r="D1229" s="2">
        <f>'Market Data'!D1216</f>
        <v>5235.5</v>
      </c>
      <c r="E1229" s="2">
        <f>'Market Data'!E1216</f>
        <v>5193</v>
      </c>
      <c r="F1229" s="12">
        <f>'Market Data'!F1216</f>
        <v>5205.5</v>
      </c>
      <c r="H1229" s="58">
        <f t="shared" si="137"/>
        <v>1212</v>
      </c>
      <c r="I1229" s="97" t="s">
        <v>54</v>
      </c>
      <c r="J1229" s="59" t="str">
        <f t="shared" si="138"/>
        <v>Long</v>
      </c>
      <c r="L1229" s="74">
        <f t="shared" si="142"/>
        <v>1</v>
      </c>
      <c r="M1229" s="75">
        <f t="shared" si="134"/>
        <v>0</v>
      </c>
      <c r="N1229" s="76" t="str">
        <f t="shared" si="139"/>
        <v/>
      </c>
      <c r="O1229" s="75"/>
      <c r="P1229" s="77">
        <f t="shared" si="135"/>
        <v>1</v>
      </c>
      <c r="Q1229" s="78" t="str">
        <f t="shared" si="140"/>
        <v>Stay Long</v>
      </c>
      <c r="R1229" s="81">
        <f t="shared" si="136"/>
        <v>-350</v>
      </c>
      <c r="S1229" s="82">
        <f t="shared" si="141"/>
        <v>-100295.95999999999</v>
      </c>
      <c r="T1229" s="50"/>
    </row>
    <row r="1230" spans="2:20" x14ac:dyDescent="0.25">
      <c r="B1230" s="11">
        <f>'Market Data'!B1217</f>
        <v>20041008</v>
      </c>
      <c r="C1230" s="2">
        <f>'Market Data'!C1217</f>
        <v>5181.5</v>
      </c>
      <c r="D1230" s="2">
        <f>'Market Data'!D1217</f>
        <v>5226.5</v>
      </c>
      <c r="E1230" s="2">
        <f>'Market Data'!E1217</f>
        <v>5160.5</v>
      </c>
      <c r="F1230" s="12">
        <f>'Market Data'!F1217</f>
        <v>5180.5</v>
      </c>
      <c r="H1230" s="58">
        <f t="shared" si="137"/>
        <v>1213</v>
      </c>
      <c r="I1230" s="97" t="s">
        <v>54</v>
      </c>
      <c r="J1230" s="59" t="str">
        <f t="shared" si="138"/>
        <v>Long</v>
      </c>
      <c r="L1230" s="74">
        <f t="shared" si="142"/>
        <v>1</v>
      </c>
      <c r="M1230" s="75">
        <f t="shared" si="134"/>
        <v>0</v>
      </c>
      <c r="N1230" s="76" t="str">
        <f t="shared" si="139"/>
        <v/>
      </c>
      <c r="O1230" s="75"/>
      <c r="P1230" s="77">
        <f t="shared" si="135"/>
        <v>1</v>
      </c>
      <c r="Q1230" s="78" t="str">
        <f t="shared" si="140"/>
        <v>Stay Long</v>
      </c>
      <c r="R1230" s="81">
        <f t="shared" si="136"/>
        <v>-875</v>
      </c>
      <c r="S1230" s="82">
        <f t="shared" si="141"/>
        <v>-101170.95999999999</v>
      </c>
      <c r="T1230" s="50"/>
    </row>
    <row r="1231" spans="2:20" x14ac:dyDescent="0.25">
      <c r="B1231" s="11">
        <f>'Market Data'!B1218</f>
        <v>20041011</v>
      </c>
      <c r="C1231" s="2">
        <f>'Market Data'!C1218</f>
        <v>5174.5</v>
      </c>
      <c r="D1231" s="2">
        <f>'Market Data'!D1218</f>
        <v>5187</v>
      </c>
      <c r="E1231" s="2">
        <f>'Market Data'!E1218</f>
        <v>5163</v>
      </c>
      <c r="F1231" s="12">
        <f>'Market Data'!F1218</f>
        <v>5186</v>
      </c>
      <c r="H1231" s="58">
        <f t="shared" si="137"/>
        <v>1214</v>
      </c>
      <c r="I1231" s="97" t="s">
        <v>54</v>
      </c>
      <c r="J1231" s="59" t="str">
        <f t="shared" si="138"/>
        <v>Long</v>
      </c>
      <c r="L1231" s="74">
        <f t="shared" si="142"/>
        <v>1</v>
      </c>
      <c r="M1231" s="75">
        <f t="shared" si="134"/>
        <v>0</v>
      </c>
      <c r="N1231" s="76" t="str">
        <f t="shared" si="139"/>
        <v/>
      </c>
      <c r="O1231" s="75"/>
      <c r="P1231" s="77">
        <f t="shared" si="135"/>
        <v>1</v>
      </c>
      <c r="Q1231" s="78" t="str">
        <f t="shared" si="140"/>
        <v>Stay Long</v>
      </c>
      <c r="R1231" s="81">
        <f t="shared" si="136"/>
        <v>192.5</v>
      </c>
      <c r="S1231" s="82">
        <f t="shared" si="141"/>
        <v>-100978.45999999999</v>
      </c>
      <c r="T1231" s="50"/>
    </row>
    <row r="1232" spans="2:20" x14ac:dyDescent="0.25">
      <c r="B1232" s="11">
        <f>'Market Data'!B1219</f>
        <v>20041012</v>
      </c>
      <c r="C1232" s="2">
        <f>'Market Data'!C1219</f>
        <v>5167.5</v>
      </c>
      <c r="D1232" s="2">
        <f>'Market Data'!D1219</f>
        <v>5167.5</v>
      </c>
      <c r="E1232" s="2">
        <f>'Market Data'!E1219</f>
        <v>5101.5</v>
      </c>
      <c r="F1232" s="12">
        <f>'Market Data'!F1219</f>
        <v>5126</v>
      </c>
      <c r="H1232" s="58">
        <f t="shared" si="137"/>
        <v>1215</v>
      </c>
      <c r="I1232" s="97" t="s">
        <v>54</v>
      </c>
      <c r="J1232" s="59" t="str">
        <f t="shared" si="138"/>
        <v>Long</v>
      </c>
      <c r="L1232" s="74">
        <f t="shared" si="142"/>
        <v>1</v>
      </c>
      <c r="M1232" s="75">
        <f t="shared" ref="M1232:M1295" si="143">$L1232-P1232</f>
        <v>0</v>
      </c>
      <c r="N1232" s="76" t="str">
        <f t="shared" si="139"/>
        <v/>
      </c>
      <c r="O1232" s="75"/>
      <c r="P1232" s="77">
        <f t="shared" si="135"/>
        <v>1</v>
      </c>
      <c r="Q1232" s="78" t="str">
        <f t="shared" si="140"/>
        <v>Stay Long</v>
      </c>
      <c r="R1232" s="81">
        <f t="shared" si="136"/>
        <v>-2100</v>
      </c>
      <c r="S1232" s="82">
        <f t="shared" si="141"/>
        <v>-103078.45999999999</v>
      </c>
      <c r="T1232" s="50"/>
    </row>
    <row r="1233" spans="2:20" x14ac:dyDescent="0.25">
      <c r="B1233" s="11">
        <f>'Market Data'!B1220</f>
        <v>20041013</v>
      </c>
      <c r="C1233" s="2">
        <f>'Market Data'!C1220</f>
        <v>5145.5</v>
      </c>
      <c r="D1233" s="2">
        <f>'Market Data'!D1220</f>
        <v>5178</v>
      </c>
      <c r="E1233" s="2">
        <f>'Market Data'!E1220</f>
        <v>5084.5</v>
      </c>
      <c r="F1233" s="12">
        <f>'Market Data'!F1220</f>
        <v>5099</v>
      </c>
      <c r="H1233" s="58">
        <f t="shared" si="137"/>
        <v>1216</v>
      </c>
      <c r="I1233" s="97" t="s">
        <v>54</v>
      </c>
      <c r="J1233" s="59" t="str">
        <f t="shared" si="138"/>
        <v>Long</v>
      </c>
      <c r="L1233" s="74">
        <f t="shared" si="142"/>
        <v>1</v>
      </c>
      <c r="M1233" s="75">
        <f t="shared" si="143"/>
        <v>0</v>
      </c>
      <c r="N1233" s="76" t="str">
        <f t="shared" si="139"/>
        <v/>
      </c>
      <c r="O1233" s="75"/>
      <c r="P1233" s="77">
        <f t="shared" ref="P1233:P1296" si="144">IF($N1232="Fill",$L1232,$P1232)</f>
        <v>1</v>
      </c>
      <c r="Q1233" s="78" t="str">
        <f t="shared" si="140"/>
        <v>Stay Long</v>
      </c>
      <c r="R1233" s="81">
        <f t="shared" ref="R1233:R1296" si="145">IF(OR($P1232&amp;$L1232="01",$P1232&amp;$L1232="0-1"),(($F1233-$C1233)*$R$3*$L1232)-(ABS($M1232)*$R$4),IF(OR($P1232&amp;$L1232="10",$P1232&amp;$L1232="-10"),(($C1233-$F1232)*$R$3*$P1232)-(ABS($M1232)*$R$4),IF(OR($P1232&amp;$L1232="1-1",$P1232&amp;$L1232="-11"),(($C1233-$F1232)*$R$3*$P1232)-(ABS($M1232)*$R$4)+(($F1233-$C1233)*$R$3*$P1233),IF(OR($P1232&amp;$L1232="11",$P1232&amp;$L1232="-1-1"),(($F1233-$F1232)*$R$3*$P1233),0))))</f>
        <v>-945</v>
      </c>
      <c r="S1233" s="82">
        <f t="shared" si="141"/>
        <v>-104023.45999999999</v>
      </c>
      <c r="T1233" s="50"/>
    </row>
    <row r="1234" spans="2:20" x14ac:dyDescent="0.25">
      <c r="B1234" s="11">
        <f>'Market Data'!B1221</f>
        <v>20041014</v>
      </c>
      <c r="C1234" s="2">
        <f>'Market Data'!C1221</f>
        <v>5099.5</v>
      </c>
      <c r="D1234" s="2">
        <f>'Market Data'!D1221</f>
        <v>5118.5</v>
      </c>
      <c r="E1234" s="2">
        <f>'Market Data'!E1221</f>
        <v>5076</v>
      </c>
      <c r="F1234" s="12">
        <f>'Market Data'!F1221</f>
        <v>5080.5</v>
      </c>
      <c r="H1234" s="58">
        <f t="shared" ref="H1234:H1297" si="146">ROW()-ROW(H$17)</f>
        <v>1217</v>
      </c>
      <c r="I1234" s="97" t="s">
        <v>54</v>
      </c>
      <c r="J1234" s="59" t="str">
        <f t="shared" ref="J1234:J1297" si="147">$I$4</f>
        <v>Long</v>
      </c>
      <c r="L1234" s="74">
        <f t="shared" si="142"/>
        <v>1</v>
      </c>
      <c r="M1234" s="75">
        <f t="shared" si="143"/>
        <v>0</v>
      </c>
      <c r="N1234" s="76" t="str">
        <f t="shared" ref="N1234:N1297" si="148">IF(NOT($M1234=0),"Fill","")</f>
        <v/>
      </c>
      <c r="O1234" s="75"/>
      <c r="P1234" s="77">
        <f t="shared" si="144"/>
        <v>1</v>
      </c>
      <c r="Q1234" s="78" t="str">
        <f t="shared" ref="Q1234:Q1297" si="149">IF($P1233&amp;$L1233="00","Stay Flat",IF($P1233&amp;$L1233="01","Go Long",IF($P1233&amp;$L1233="0-1","Go Short",IF($P1233&amp;$L1233="-10","Exit Short",IF($P1233&amp;$L1233="-1-1","Stay Short",IF($P1233&amp;$L1233="-11","Exit Short, Go Long",IF($P1233&amp;$L1233="10","Exit Long",IF($P1233&amp;$L1233="1-1","Exit Long, Go Short",IF($P1233&amp;$L1233="11","Stay Long","")))))))))</f>
        <v>Stay Long</v>
      </c>
      <c r="R1234" s="81">
        <f t="shared" si="145"/>
        <v>-647.5</v>
      </c>
      <c r="S1234" s="82">
        <f t="shared" ref="S1234:S1297" si="150">S1233+R1234</f>
        <v>-104670.95999999999</v>
      </c>
      <c r="T1234" s="50"/>
    </row>
    <row r="1235" spans="2:20" x14ac:dyDescent="0.25">
      <c r="B1235" s="11">
        <f>'Market Data'!B1222</f>
        <v>20041015</v>
      </c>
      <c r="C1235" s="2">
        <f>'Market Data'!C1222</f>
        <v>5071</v>
      </c>
      <c r="D1235" s="2">
        <f>'Market Data'!D1222</f>
        <v>5119</v>
      </c>
      <c r="E1235" s="2">
        <f>'Market Data'!E1222</f>
        <v>5054</v>
      </c>
      <c r="F1235" s="12">
        <f>'Market Data'!F1222</f>
        <v>5111.5</v>
      </c>
      <c r="H1235" s="58">
        <f t="shared" si="146"/>
        <v>1218</v>
      </c>
      <c r="I1235" s="97" t="s">
        <v>54</v>
      </c>
      <c r="J1235" s="59" t="str">
        <f t="shared" si="147"/>
        <v>Long</v>
      </c>
      <c r="L1235" s="74">
        <f t="shared" ref="L1235:L1298" si="151">IF($J1235="Short",-1,IF($J1235="Long",1,0))</f>
        <v>1</v>
      </c>
      <c r="M1235" s="75">
        <f t="shared" si="143"/>
        <v>0</v>
      </c>
      <c r="N1235" s="76" t="str">
        <f t="shared" si="148"/>
        <v/>
      </c>
      <c r="O1235" s="75"/>
      <c r="P1235" s="77">
        <f t="shared" si="144"/>
        <v>1</v>
      </c>
      <c r="Q1235" s="78" t="str">
        <f t="shared" si="149"/>
        <v>Stay Long</v>
      </c>
      <c r="R1235" s="81">
        <f t="shared" si="145"/>
        <v>1085</v>
      </c>
      <c r="S1235" s="82">
        <f t="shared" si="150"/>
        <v>-103585.95999999999</v>
      </c>
      <c r="T1235" s="50"/>
    </row>
    <row r="1236" spans="2:20" x14ac:dyDescent="0.25">
      <c r="B1236" s="11">
        <f>'Market Data'!B1223</f>
        <v>20041018</v>
      </c>
      <c r="C1236" s="2">
        <f>'Market Data'!C1223</f>
        <v>5082.5</v>
      </c>
      <c r="D1236" s="2">
        <f>'Market Data'!D1223</f>
        <v>5109</v>
      </c>
      <c r="E1236" s="2">
        <f>'Market Data'!E1223</f>
        <v>5052</v>
      </c>
      <c r="F1236" s="12">
        <f>'Market Data'!F1223</f>
        <v>5097.5</v>
      </c>
      <c r="H1236" s="58">
        <f t="shared" si="146"/>
        <v>1219</v>
      </c>
      <c r="I1236" s="97" t="s">
        <v>54</v>
      </c>
      <c r="J1236" s="59" t="str">
        <f t="shared" si="147"/>
        <v>Long</v>
      </c>
      <c r="L1236" s="74">
        <f t="shared" si="151"/>
        <v>1</v>
      </c>
      <c r="M1236" s="75">
        <f t="shared" si="143"/>
        <v>0</v>
      </c>
      <c r="N1236" s="76" t="str">
        <f t="shared" si="148"/>
        <v/>
      </c>
      <c r="O1236" s="75"/>
      <c r="P1236" s="77">
        <f t="shared" si="144"/>
        <v>1</v>
      </c>
      <c r="Q1236" s="78" t="str">
        <f t="shared" si="149"/>
        <v>Stay Long</v>
      </c>
      <c r="R1236" s="81">
        <f t="shared" si="145"/>
        <v>-490</v>
      </c>
      <c r="S1236" s="82">
        <f t="shared" si="150"/>
        <v>-104075.95999999999</v>
      </c>
      <c r="T1236" s="50"/>
    </row>
    <row r="1237" spans="2:20" x14ac:dyDescent="0.25">
      <c r="B1237" s="11">
        <f>'Market Data'!B1224</f>
        <v>20041019</v>
      </c>
      <c r="C1237" s="2">
        <f>'Market Data'!C1224</f>
        <v>5115.5</v>
      </c>
      <c r="D1237" s="2">
        <f>'Market Data'!D1224</f>
        <v>5141.5</v>
      </c>
      <c r="E1237" s="2">
        <f>'Market Data'!E1224</f>
        <v>5106</v>
      </c>
      <c r="F1237" s="12">
        <f>'Market Data'!F1224</f>
        <v>5107.5</v>
      </c>
      <c r="H1237" s="58">
        <f t="shared" si="146"/>
        <v>1220</v>
      </c>
      <c r="I1237" s="97" t="s">
        <v>54</v>
      </c>
      <c r="J1237" s="59" t="str">
        <f t="shared" si="147"/>
        <v>Long</v>
      </c>
      <c r="L1237" s="74">
        <f t="shared" si="151"/>
        <v>1</v>
      </c>
      <c r="M1237" s="75">
        <f t="shared" si="143"/>
        <v>0</v>
      </c>
      <c r="N1237" s="76" t="str">
        <f t="shared" si="148"/>
        <v/>
      </c>
      <c r="O1237" s="75"/>
      <c r="P1237" s="77">
        <f t="shared" si="144"/>
        <v>1</v>
      </c>
      <c r="Q1237" s="78" t="str">
        <f t="shared" si="149"/>
        <v>Stay Long</v>
      </c>
      <c r="R1237" s="81">
        <f t="shared" si="145"/>
        <v>350</v>
      </c>
      <c r="S1237" s="82">
        <f t="shared" si="150"/>
        <v>-103725.95999999999</v>
      </c>
      <c r="T1237" s="50"/>
    </row>
    <row r="1238" spans="2:20" x14ac:dyDescent="0.25">
      <c r="B1238" s="11">
        <f>'Market Data'!B1225</f>
        <v>20041020</v>
      </c>
      <c r="C1238" s="2">
        <f>'Market Data'!C1225</f>
        <v>5058.5</v>
      </c>
      <c r="D1238" s="2">
        <f>'Market Data'!D1225</f>
        <v>5098</v>
      </c>
      <c r="E1238" s="2">
        <f>'Market Data'!E1225</f>
        <v>5045.5</v>
      </c>
      <c r="F1238" s="12">
        <f>'Market Data'!F1225</f>
        <v>5075.5</v>
      </c>
      <c r="H1238" s="58">
        <f t="shared" si="146"/>
        <v>1221</v>
      </c>
      <c r="I1238" s="97" t="s">
        <v>54</v>
      </c>
      <c r="J1238" s="59" t="str">
        <f t="shared" si="147"/>
        <v>Long</v>
      </c>
      <c r="L1238" s="74">
        <f t="shared" si="151"/>
        <v>1</v>
      </c>
      <c r="M1238" s="75">
        <f t="shared" si="143"/>
        <v>0</v>
      </c>
      <c r="N1238" s="76" t="str">
        <f t="shared" si="148"/>
        <v/>
      </c>
      <c r="O1238" s="75"/>
      <c r="P1238" s="77">
        <f t="shared" si="144"/>
        <v>1</v>
      </c>
      <c r="Q1238" s="78" t="str">
        <f t="shared" si="149"/>
        <v>Stay Long</v>
      </c>
      <c r="R1238" s="81">
        <f t="shared" si="145"/>
        <v>-1120</v>
      </c>
      <c r="S1238" s="82">
        <f t="shared" si="150"/>
        <v>-104845.95999999999</v>
      </c>
      <c r="T1238" s="50"/>
    </row>
    <row r="1239" spans="2:20" x14ac:dyDescent="0.25">
      <c r="B1239" s="11">
        <f>'Market Data'!B1226</f>
        <v>20041021</v>
      </c>
      <c r="C1239" s="2">
        <f>'Market Data'!C1226</f>
        <v>5093</v>
      </c>
      <c r="D1239" s="2">
        <f>'Market Data'!D1226</f>
        <v>5103.5</v>
      </c>
      <c r="E1239" s="2">
        <f>'Market Data'!E1226</f>
        <v>5049.5</v>
      </c>
      <c r="F1239" s="12">
        <f>'Market Data'!F1226</f>
        <v>5072.5</v>
      </c>
      <c r="H1239" s="58">
        <f t="shared" si="146"/>
        <v>1222</v>
      </c>
      <c r="I1239" s="97" t="s">
        <v>54</v>
      </c>
      <c r="J1239" s="59" t="str">
        <f t="shared" si="147"/>
        <v>Long</v>
      </c>
      <c r="L1239" s="74">
        <f t="shared" si="151"/>
        <v>1</v>
      </c>
      <c r="M1239" s="75">
        <f t="shared" si="143"/>
        <v>0</v>
      </c>
      <c r="N1239" s="76" t="str">
        <f t="shared" si="148"/>
        <v/>
      </c>
      <c r="O1239" s="75"/>
      <c r="P1239" s="77">
        <f t="shared" si="144"/>
        <v>1</v>
      </c>
      <c r="Q1239" s="78" t="str">
        <f t="shared" si="149"/>
        <v>Stay Long</v>
      </c>
      <c r="R1239" s="81">
        <f t="shared" si="145"/>
        <v>-105</v>
      </c>
      <c r="S1239" s="82">
        <f t="shared" si="150"/>
        <v>-104950.95999999999</v>
      </c>
      <c r="T1239" s="50"/>
    </row>
    <row r="1240" spans="2:20" x14ac:dyDescent="0.25">
      <c r="B1240" s="11">
        <f>'Market Data'!B1227</f>
        <v>20041022</v>
      </c>
      <c r="C1240" s="2">
        <f>'Market Data'!C1227</f>
        <v>5089.5</v>
      </c>
      <c r="D1240" s="2">
        <f>'Market Data'!D1227</f>
        <v>5125.5</v>
      </c>
      <c r="E1240" s="2">
        <f>'Market Data'!E1227</f>
        <v>5061</v>
      </c>
      <c r="F1240" s="12">
        <f>'Market Data'!F1227</f>
        <v>5068.5</v>
      </c>
      <c r="H1240" s="58">
        <f t="shared" si="146"/>
        <v>1223</v>
      </c>
      <c r="I1240" s="97" t="s">
        <v>54</v>
      </c>
      <c r="J1240" s="59" t="str">
        <f t="shared" si="147"/>
        <v>Long</v>
      </c>
      <c r="L1240" s="74">
        <f t="shared" si="151"/>
        <v>1</v>
      </c>
      <c r="M1240" s="75">
        <f t="shared" si="143"/>
        <v>0</v>
      </c>
      <c r="N1240" s="76" t="str">
        <f t="shared" si="148"/>
        <v/>
      </c>
      <c r="O1240" s="75"/>
      <c r="P1240" s="77">
        <f t="shared" si="144"/>
        <v>1</v>
      </c>
      <c r="Q1240" s="78" t="str">
        <f t="shared" si="149"/>
        <v>Stay Long</v>
      </c>
      <c r="R1240" s="81">
        <f t="shared" si="145"/>
        <v>-140</v>
      </c>
      <c r="S1240" s="82">
        <f t="shared" si="150"/>
        <v>-105090.95999999999</v>
      </c>
      <c r="T1240" s="50"/>
    </row>
    <row r="1241" spans="2:20" x14ac:dyDescent="0.25">
      <c r="B1241" s="11">
        <f>'Market Data'!B1228</f>
        <v>20041025</v>
      </c>
      <c r="C1241" s="2">
        <f>'Market Data'!C1228</f>
        <v>5008</v>
      </c>
      <c r="D1241" s="2">
        <f>'Market Data'!D1228</f>
        <v>5021</v>
      </c>
      <c r="E1241" s="2">
        <f>'Market Data'!E1228</f>
        <v>4987.5</v>
      </c>
      <c r="F1241" s="12">
        <f>'Market Data'!F1228</f>
        <v>5015.5</v>
      </c>
      <c r="H1241" s="58">
        <f t="shared" si="146"/>
        <v>1224</v>
      </c>
      <c r="I1241" s="97" t="s">
        <v>54</v>
      </c>
      <c r="J1241" s="59" t="str">
        <f t="shared" si="147"/>
        <v>Long</v>
      </c>
      <c r="L1241" s="74">
        <f t="shared" si="151"/>
        <v>1</v>
      </c>
      <c r="M1241" s="75">
        <f t="shared" si="143"/>
        <v>0</v>
      </c>
      <c r="N1241" s="76" t="str">
        <f t="shared" si="148"/>
        <v/>
      </c>
      <c r="O1241" s="75"/>
      <c r="P1241" s="77">
        <f t="shared" si="144"/>
        <v>1</v>
      </c>
      <c r="Q1241" s="78" t="str">
        <f t="shared" si="149"/>
        <v>Stay Long</v>
      </c>
      <c r="R1241" s="81">
        <f t="shared" si="145"/>
        <v>-1855</v>
      </c>
      <c r="S1241" s="82">
        <f t="shared" si="150"/>
        <v>-106945.95999999999</v>
      </c>
      <c r="T1241" s="50"/>
    </row>
    <row r="1242" spans="2:20" x14ac:dyDescent="0.25">
      <c r="B1242" s="11">
        <f>'Market Data'!B1229</f>
        <v>20041026</v>
      </c>
      <c r="C1242" s="2">
        <f>'Market Data'!C1229</f>
        <v>5020.5</v>
      </c>
      <c r="D1242" s="2">
        <f>'Market Data'!D1229</f>
        <v>5037</v>
      </c>
      <c r="E1242" s="2">
        <f>'Market Data'!E1229</f>
        <v>4997.5</v>
      </c>
      <c r="F1242" s="12">
        <f>'Market Data'!F1229</f>
        <v>5026.5</v>
      </c>
      <c r="H1242" s="58">
        <f t="shared" si="146"/>
        <v>1225</v>
      </c>
      <c r="I1242" s="97" t="s">
        <v>54</v>
      </c>
      <c r="J1242" s="59" t="str">
        <f t="shared" si="147"/>
        <v>Long</v>
      </c>
      <c r="L1242" s="74">
        <f t="shared" si="151"/>
        <v>1</v>
      </c>
      <c r="M1242" s="75">
        <f t="shared" si="143"/>
        <v>0</v>
      </c>
      <c r="N1242" s="76" t="str">
        <f t="shared" si="148"/>
        <v/>
      </c>
      <c r="O1242" s="75"/>
      <c r="P1242" s="77">
        <f t="shared" si="144"/>
        <v>1</v>
      </c>
      <c r="Q1242" s="78" t="str">
        <f t="shared" si="149"/>
        <v>Stay Long</v>
      </c>
      <c r="R1242" s="81">
        <f t="shared" si="145"/>
        <v>385</v>
      </c>
      <c r="S1242" s="82">
        <f t="shared" si="150"/>
        <v>-106560.95999999999</v>
      </c>
      <c r="T1242" s="50"/>
    </row>
    <row r="1243" spans="2:20" x14ac:dyDescent="0.25">
      <c r="B1243" s="11">
        <f>'Market Data'!B1230</f>
        <v>20041027</v>
      </c>
      <c r="C1243" s="2">
        <f>'Market Data'!C1230</f>
        <v>5041.5</v>
      </c>
      <c r="D1243" s="2">
        <f>'Market Data'!D1230</f>
        <v>5100</v>
      </c>
      <c r="E1243" s="2">
        <f>'Market Data'!E1230</f>
        <v>5019.5</v>
      </c>
      <c r="F1243" s="12">
        <f>'Market Data'!F1230</f>
        <v>5100</v>
      </c>
      <c r="H1243" s="58">
        <f t="shared" si="146"/>
        <v>1226</v>
      </c>
      <c r="I1243" s="97" t="s">
        <v>54</v>
      </c>
      <c r="J1243" s="59" t="str">
        <f t="shared" si="147"/>
        <v>Long</v>
      </c>
      <c r="L1243" s="74">
        <f t="shared" si="151"/>
        <v>1</v>
      </c>
      <c r="M1243" s="75">
        <f t="shared" si="143"/>
        <v>0</v>
      </c>
      <c r="N1243" s="76" t="str">
        <f t="shared" si="148"/>
        <v/>
      </c>
      <c r="O1243" s="75"/>
      <c r="P1243" s="77">
        <f t="shared" si="144"/>
        <v>1</v>
      </c>
      <c r="Q1243" s="78" t="str">
        <f t="shared" si="149"/>
        <v>Stay Long</v>
      </c>
      <c r="R1243" s="81">
        <f t="shared" si="145"/>
        <v>2572.5</v>
      </c>
      <c r="S1243" s="82">
        <f t="shared" si="150"/>
        <v>-103988.45999999999</v>
      </c>
      <c r="T1243" s="50"/>
    </row>
    <row r="1244" spans="2:20" x14ac:dyDescent="0.25">
      <c r="B1244" s="11">
        <f>'Market Data'!B1231</f>
        <v>20041028</v>
      </c>
      <c r="C1244" s="2">
        <f>'Market Data'!C1231</f>
        <v>5112</v>
      </c>
      <c r="D1244" s="2">
        <f>'Market Data'!D1231</f>
        <v>5131</v>
      </c>
      <c r="E1244" s="2">
        <f>'Market Data'!E1231</f>
        <v>5101</v>
      </c>
      <c r="F1244" s="12">
        <f>'Market Data'!F1231</f>
        <v>5126</v>
      </c>
      <c r="H1244" s="58">
        <f t="shared" si="146"/>
        <v>1227</v>
      </c>
      <c r="I1244" s="97" t="s">
        <v>54</v>
      </c>
      <c r="J1244" s="59" t="str">
        <f t="shared" si="147"/>
        <v>Long</v>
      </c>
      <c r="L1244" s="74">
        <f t="shared" si="151"/>
        <v>1</v>
      </c>
      <c r="M1244" s="75">
        <f t="shared" si="143"/>
        <v>0</v>
      </c>
      <c r="N1244" s="76" t="str">
        <f t="shared" si="148"/>
        <v/>
      </c>
      <c r="O1244" s="75"/>
      <c r="P1244" s="77">
        <f t="shared" si="144"/>
        <v>1</v>
      </c>
      <c r="Q1244" s="78" t="str">
        <f t="shared" si="149"/>
        <v>Stay Long</v>
      </c>
      <c r="R1244" s="81">
        <f t="shared" si="145"/>
        <v>910</v>
      </c>
      <c r="S1244" s="82">
        <f t="shared" si="150"/>
        <v>-103078.45999999999</v>
      </c>
      <c r="T1244" s="50"/>
    </row>
    <row r="1245" spans="2:20" x14ac:dyDescent="0.25">
      <c r="B1245" s="11">
        <f>'Market Data'!B1232</f>
        <v>20041029</v>
      </c>
      <c r="C1245" s="2">
        <f>'Market Data'!C1232</f>
        <v>5116.5</v>
      </c>
      <c r="D1245" s="2">
        <f>'Market Data'!D1232</f>
        <v>5149.5</v>
      </c>
      <c r="E1245" s="2">
        <f>'Market Data'!E1232</f>
        <v>5105.5</v>
      </c>
      <c r="F1245" s="12">
        <f>'Market Data'!F1232</f>
        <v>5119</v>
      </c>
      <c r="H1245" s="58">
        <f t="shared" si="146"/>
        <v>1228</v>
      </c>
      <c r="I1245" s="97" t="s">
        <v>54</v>
      </c>
      <c r="J1245" s="59" t="str">
        <f t="shared" si="147"/>
        <v>Long</v>
      </c>
      <c r="L1245" s="74">
        <f t="shared" si="151"/>
        <v>1</v>
      </c>
      <c r="M1245" s="75">
        <f t="shared" si="143"/>
        <v>0</v>
      </c>
      <c r="N1245" s="76" t="str">
        <f t="shared" si="148"/>
        <v/>
      </c>
      <c r="O1245" s="75"/>
      <c r="P1245" s="77">
        <f t="shared" si="144"/>
        <v>1</v>
      </c>
      <c r="Q1245" s="78" t="str">
        <f t="shared" si="149"/>
        <v>Stay Long</v>
      </c>
      <c r="R1245" s="81">
        <f t="shared" si="145"/>
        <v>-245</v>
      </c>
      <c r="S1245" s="82">
        <f t="shared" si="150"/>
        <v>-103323.45999999999</v>
      </c>
      <c r="T1245" s="50"/>
    </row>
    <row r="1246" spans="2:20" x14ac:dyDescent="0.25">
      <c r="B1246" s="11">
        <f>'Market Data'!B1233</f>
        <v>20041101</v>
      </c>
      <c r="C1246" s="2">
        <f>'Market Data'!C1233</f>
        <v>5116</v>
      </c>
      <c r="D1246" s="2">
        <f>'Market Data'!D1233</f>
        <v>5173.5</v>
      </c>
      <c r="E1246" s="2">
        <f>'Market Data'!E1233</f>
        <v>5111.5</v>
      </c>
      <c r="F1246" s="12">
        <f>'Market Data'!F1233</f>
        <v>5154.5</v>
      </c>
      <c r="H1246" s="58">
        <f t="shared" si="146"/>
        <v>1229</v>
      </c>
      <c r="I1246" s="97" t="s">
        <v>54</v>
      </c>
      <c r="J1246" s="59" t="str">
        <f t="shared" si="147"/>
        <v>Long</v>
      </c>
      <c r="L1246" s="74">
        <f t="shared" si="151"/>
        <v>1</v>
      </c>
      <c r="M1246" s="75">
        <f t="shared" si="143"/>
        <v>0</v>
      </c>
      <c r="N1246" s="76" t="str">
        <f t="shared" si="148"/>
        <v/>
      </c>
      <c r="O1246" s="75"/>
      <c r="P1246" s="77">
        <f t="shared" si="144"/>
        <v>1</v>
      </c>
      <c r="Q1246" s="78" t="str">
        <f t="shared" si="149"/>
        <v>Stay Long</v>
      </c>
      <c r="R1246" s="81">
        <f t="shared" si="145"/>
        <v>1242.5</v>
      </c>
      <c r="S1246" s="82">
        <f t="shared" si="150"/>
        <v>-102080.95999999999</v>
      </c>
      <c r="T1246" s="50"/>
    </row>
    <row r="1247" spans="2:20" x14ac:dyDescent="0.25">
      <c r="B1247" s="11">
        <f>'Market Data'!B1234</f>
        <v>20041102</v>
      </c>
      <c r="C1247" s="2">
        <f>'Market Data'!C1234</f>
        <v>5177.5</v>
      </c>
      <c r="D1247" s="2">
        <f>'Market Data'!D1234</f>
        <v>5202.5</v>
      </c>
      <c r="E1247" s="2">
        <f>'Market Data'!E1234</f>
        <v>5164</v>
      </c>
      <c r="F1247" s="12">
        <f>'Market Data'!F1234</f>
        <v>5202.5</v>
      </c>
      <c r="H1247" s="58">
        <f t="shared" si="146"/>
        <v>1230</v>
      </c>
      <c r="I1247" s="97" t="s">
        <v>54</v>
      </c>
      <c r="J1247" s="59" t="str">
        <f t="shared" si="147"/>
        <v>Long</v>
      </c>
      <c r="L1247" s="74">
        <f t="shared" si="151"/>
        <v>1</v>
      </c>
      <c r="M1247" s="75">
        <f t="shared" si="143"/>
        <v>0</v>
      </c>
      <c r="N1247" s="76" t="str">
        <f t="shared" si="148"/>
        <v/>
      </c>
      <c r="O1247" s="75"/>
      <c r="P1247" s="77">
        <f t="shared" si="144"/>
        <v>1</v>
      </c>
      <c r="Q1247" s="78" t="str">
        <f t="shared" si="149"/>
        <v>Stay Long</v>
      </c>
      <c r="R1247" s="81">
        <f t="shared" si="145"/>
        <v>1680</v>
      </c>
      <c r="S1247" s="82">
        <f t="shared" si="150"/>
        <v>-100400.95999999999</v>
      </c>
      <c r="T1247" s="50"/>
    </row>
    <row r="1248" spans="2:20" x14ac:dyDescent="0.25">
      <c r="B1248" s="11">
        <f>'Market Data'!B1235</f>
        <v>20041103</v>
      </c>
      <c r="C1248" s="2">
        <f>'Market Data'!C1235</f>
        <v>5227.5</v>
      </c>
      <c r="D1248" s="2">
        <f>'Market Data'!D1235</f>
        <v>5229.5</v>
      </c>
      <c r="E1248" s="2">
        <f>'Market Data'!E1235</f>
        <v>5174.5</v>
      </c>
      <c r="F1248" s="12">
        <f>'Market Data'!F1235</f>
        <v>5183.5</v>
      </c>
      <c r="H1248" s="58">
        <f t="shared" si="146"/>
        <v>1231</v>
      </c>
      <c r="I1248" s="97" t="s">
        <v>54</v>
      </c>
      <c r="J1248" s="59" t="str">
        <f t="shared" si="147"/>
        <v>Long</v>
      </c>
      <c r="L1248" s="74">
        <f t="shared" si="151"/>
        <v>1</v>
      </c>
      <c r="M1248" s="75">
        <f t="shared" si="143"/>
        <v>0</v>
      </c>
      <c r="N1248" s="76" t="str">
        <f t="shared" si="148"/>
        <v/>
      </c>
      <c r="O1248" s="75"/>
      <c r="P1248" s="77">
        <f t="shared" si="144"/>
        <v>1</v>
      </c>
      <c r="Q1248" s="78" t="str">
        <f t="shared" si="149"/>
        <v>Stay Long</v>
      </c>
      <c r="R1248" s="81">
        <f t="shared" si="145"/>
        <v>-665</v>
      </c>
      <c r="S1248" s="82">
        <f t="shared" si="150"/>
        <v>-101065.95999999999</v>
      </c>
      <c r="T1248" s="50"/>
    </row>
    <row r="1249" spans="2:20" x14ac:dyDescent="0.25">
      <c r="B1249" s="11">
        <f>'Market Data'!B1236</f>
        <v>20041104</v>
      </c>
      <c r="C1249" s="2">
        <f>'Market Data'!C1236</f>
        <v>5183.5</v>
      </c>
      <c r="D1249" s="2">
        <f>'Market Data'!D1236</f>
        <v>5232.5</v>
      </c>
      <c r="E1249" s="2">
        <f>'Market Data'!E1236</f>
        <v>5165.5</v>
      </c>
      <c r="F1249" s="12">
        <f>'Market Data'!F1236</f>
        <v>5232.5</v>
      </c>
      <c r="H1249" s="58">
        <f t="shared" si="146"/>
        <v>1232</v>
      </c>
      <c r="I1249" s="97" t="s">
        <v>54</v>
      </c>
      <c r="J1249" s="59" t="str">
        <f t="shared" si="147"/>
        <v>Long</v>
      </c>
      <c r="L1249" s="74">
        <f t="shared" si="151"/>
        <v>1</v>
      </c>
      <c r="M1249" s="75">
        <f t="shared" si="143"/>
        <v>0</v>
      </c>
      <c r="N1249" s="76" t="str">
        <f t="shared" si="148"/>
        <v/>
      </c>
      <c r="O1249" s="75"/>
      <c r="P1249" s="77">
        <f t="shared" si="144"/>
        <v>1</v>
      </c>
      <c r="Q1249" s="78" t="str">
        <f t="shared" si="149"/>
        <v>Stay Long</v>
      </c>
      <c r="R1249" s="81">
        <f t="shared" si="145"/>
        <v>1715</v>
      </c>
      <c r="S1249" s="82">
        <f t="shared" si="150"/>
        <v>-99350.959999999992</v>
      </c>
      <c r="T1249" s="50"/>
    </row>
    <row r="1250" spans="2:20" x14ac:dyDescent="0.25">
      <c r="B1250" s="11">
        <f>'Market Data'!B1237</f>
        <v>20041105</v>
      </c>
      <c r="C1250" s="2">
        <f>'Market Data'!C1237</f>
        <v>5237.5</v>
      </c>
      <c r="D1250" s="2">
        <f>'Market Data'!D1237</f>
        <v>5269.5</v>
      </c>
      <c r="E1250" s="2">
        <f>'Market Data'!E1237</f>
        <v>5199</v>
      </c>
      <c r="F1250" s="12">
        <f>'Market Data'!F1237</f>
        <v>5225</v>
      </c>
      <c r="H1250" s="58">
        <f t="shared" si="146"/>
        <v>1233</v>
      </c>
      <c r="I1250" s="97" t="s">
        <v>54</v>
      </c>
      <c r="J1250" s="59" t="str">
        <f t="shared" si="147"/>
        <v>Long</v>
      </c>
      <c r="L1250" s="74">
        <f t="shared" si="151"/>
        <v>1</v>
      </c>
      <c r="M1250" s="75">
        <f t="shared" si="143"/>
        <v>0</v>
      </c>
      <c r="N1250" s="76" t="str">
        <f t="shared" si="148"/>
        <v/>
      </c>
      <c r="O1250" s="75"/>
      <c r="P1250" s="77">
        <f t="shared" si="144"/>
        <v>1</v>
      </c>
      <c r="Q1250" s="78" t="str">
        <f t="shared" si="149"/>
        <v>Stay Long</v>
      </c>
      <c r="R1250" s="81">
        <f t="shared" si="145"/>
        <v>-262.5</v>
      </c>
      <c r="S1250" s="82">
        <f t="shared" si="150"/>
        <v>-99613.459999999992</v>
      </c>
      <c r="T1250" s="50"/>
    </row>
    <row r="1251" spans="2:20" x14ac:dyDescent="0.25">
      <c r="B1251" s="11">
        <f>'Market Data'!B1238</f>
        <v>20041108</v>
      </c>
      <c r="C1251" s="2">
        <f>'Market Data'!C1238</f>
        <v>5211.5</v>
      </c>
      <c r="D1251" s="2">
        <f>'Market Data'!D1238</f>
        <v>5235</v>
      </c>
      <c r="E1251" s="2">
        <f>'Market Data'!E1238</f>
        <v>5203.5</v>
      </c>
      <c r="F1251" s="12">
        <f>'Market Data'!F1238</f>
        <v>5235</v>
      </c>
      <c r="H1251" s="58">
        <f t="shared" si="146"/>
        <v>1234</v>
      </c>
      <c r="I1251" s="97" t="s">
        <v>54</v>
      </c>
      <c r="J1251" s="59" t="str">
        <f t="shared" si="147"/>
        <v>Long</v>
      </c>
      <c r="L1251" s="74">
        <f t="shared" si="151"/>
        <v>1</v>
      </c>
      <c r="M1251" s="75">
        <f t="shared" si="143"/>
        <v>0</v>
      </c>
      <c r="N1251" s="76" t="str">
        <f t="shared" si="148"/>
        <v/>
      </c>
      <c r="O1251" s="75"/>
      <c r="P1251" s="77">
        <f t="shared" si="144"/>
        <v>1</v>
      </c>
      <c r="Q1251" s="78" t="str">
        <f t="shared" si="149"/>
        <v>Stay Long</v>
      </c>
      <c r="R1251" s="81">
        <f t="shared" si="145"/>
        <v>350</v>
      </c>
      <c r="S1251" s="82">
        <f t="shared" si="150"/>
        <v>-99263.459999999992</v>
      </c>
      <c r="T1251" s="50"/>
    </row>
    <row r="1252" spans="2:20" x14ac:dyDescent="0.25">
      <c r="B1252" s="11">
        <f>'Market Data'!B1239</f>
        <v>20041109</v>
      </c>
      <c r="C1252" s="2">
        <f>'Market Data'!C1239</f>
        <v>5227.5</v>
      </c>
      <c r="D1252" s="2">
        <f>'Market Data'!D1239</f>
        <v>5239</v>
      </c>
      <c r="E1252" s="2">
        <f>'Market Data'!E1239</f>
        <v>5209</v>
      </c>
      <c r="F1252" s="12">
        <f>'Market Data'!F1239</f>
        <v>5230.5</v>
      </c>
      <c r="H1252" s="58">
        <f t="shared" si="146"/>
        <v>1235</v>
      </c>
      <c r="I1252" s="97" t="s">
        <v>54</v>
      </c>
      <c r="J1252" s="59" t="str">
        <f t="shared" si="147"/>
        <v>Long</v>
      </c>
      <c r="L1252" s="74">
        <f t="shared" si="151"/>
        <v>1</v>
      </c>
      <c r="M1252" s="75">
        <f t="shared" si="143"/>
        <v>0</v>
      </c>
      <c r="N1252" s="76" t="str">
        <f t="shared" si="148"/>
        <v/>
      </c>
      <c r="O1252" s="75"/>
      <c r="P1252" s="77">
        <f t="shared" si="144"/>
        <v>1</v>
      </c>
      <c r="Q1252" s="78" t="str">
        <f t="shared" si="149"/>
        <v>Stay Long</v>
      </c>
      <c r="R1252" s="81">
        <f t="shared" si="145"/>
        <v>-157.5</v>
      </c>
      <c r="S1252" s="82">
        <f t="shared" si="150"/>
        <v>-99420.959999999992</v>
      </c>
      <c r="T1252" s="50"/>
    </row>
    <row r="1253" spans="2:20" x14ac:dyDescent="0.25">
      <c r="B1253" s="11">
        <f>'Market Data'!B1240</f>
        <v>20041110</v>
      </c>
      <c r="C1253" s="2">
        <f>'Market Data'!C1240</f>
        <v>5233.5</v>
      </c>
      <c r="D1253" s="2">
        <f>'Market Data'!D1240</f>
        <v>5259</v>
      </c>
      <c r="E1253" s="2">
        <f>'Market Data'!E1240</f>
        <v>5229.5</v>
      </c>
      <c r="F1253" s="12">
        <f>'Market Data'!F1240</f>
        <v>5253.5</v>
      </c>
      <c r="H1253" s="58">
        <f t="shared" si="146"/>
        <v>1236</v>
      </c>
      <c r="I1253" s="97" t="s">
        <v>54</v>
      </c>
      <c r="J1253" s="59" t="str">
        <f t="shared" si="147"/>
        <v>Long</v>
      </c>
      <c r="L1253" s="74">
        <f t="shared" si="151"/>
        <v>1</v>
      </c>
      <c r="M1253" s="75">
        <f t="shared" si="143"/>
        <v>0</v>
      </c>
      <c r="N1253" s="76" t="str">
        <f t="shared" si="148"/>
        <v/>
      </c>
      <c r="O1253" s="75"/>
      <c r="P1253" s="77">
        <f t="shared" si="144"/>
        <v>1</v>
      </c>
      <c r="Q1253" s="78" t="str">
        <f t="shared" si="149"/>
        <v>Stay Long</v>
      </c>
      <c r="R1253" s="81">
        <f t="shared" si="145"/>
        <v>805</v>
      </c>
      <c r="S1253" s="82">
        <f t="shared" si="150"/>
        <v>-98615.959999999992</v>
      </c>
      <c r="T1253" s="50"/>
    </row>
    <row r="1254" spans="2:20" x14ac:dyDescent="0.25">
      <c r="B1254" s="11">
        <f>'Market Data'!B1241</f>
        <v>20041111</v>
      </c>
      <c r="C1254" s="2">
        <f>'Market Data'!C1241</f>
        <v>5241.5</v>
      </c>
      <c r="D1254" s="2">
        <f>'Market Data'!D1241</f>
        <v>5297.5</v>
      </c>
      <c r="E1254" s="2">
        <f>'Market Data'!E1241</f>
        <v>5230.5</v>
      </c>
      <c r="F1254" s="12">
        <f>'Market Data'!F1241</f>
        <v>5297.5</v>
      </c>
      <c r="H1254" s="58">
        <f t="shared" si="146"/>
        <v>1237</v>
      </c>
      <c r="I1254" s="97" t="s">
        <v>54</v>
      </c>
      <c r="J1254" s="59" t="str">
        <f t="shared" si="147"/>
        <v>Long</v>
      </c>
      <c r="L1254" s="74">
        <f t="shared" si="151"/>
        <v>1</v>
      </c>
      <c r="M1254" s="75">
        <f t="shared" si="143"/>
        <v>0</v>
      </c>
      <c r="N1254" s="76" t="str">
        <f t="shared" si="148"/>
        <v/>
      </c>
      <c r="O1254" s="75"/>
      <c r="P1254" s="77">
        <f t="shared" si="144"/>
        <v>1</v>
      </c>
      <c r="Q1254" s="78" t="str">
        <f t="shared" si="149"/>
        <v>Stay Long</v>
      </c>
      <c r="R1254" s="81">
        <f t="shared" si="145"/>
        <v>1540</v>
      </c>
      <c r="S1254" s="82">
        <f t="shared" si="150"/>
        <v>-97075.959999999992</v>
      </c>
      <c r="T1254" s="50"/>
    </row>
    <row r="1255" spans="2:20" x14ac:dyDescent="0.25">
      <c r="B1255" s="11">
        <f>'Market Data'!B1242</f>
        <v>20041112</v>
      </c>
      <c r="C1255" s="2">
        <f>'Market Data'!C1242</f>
        <v>5304</v>
      </c>
      <c r="D1255" s="2">
        <f>'Market Data'!D1242</f>
        <v>5314.5</v>
      </c>
      <c r="E1255" s="2">
        <f>'Market Data'!E1242</f>
        <v>5282.5</v>
      </c>
      <c r="F1255" s="12">
        <f>'Market Data'!F1242</f>
        <v>5299</v>
      </c>
      <c r="H1255" s="58">
        <f t="shared" si="146"/>
        <v>1238</v>
      </c>
      <c r="I1255" s="97" t="s">
        <v>54</v>
      </c>
      <c r="J1255" s="59" t="str">
        <f t="shared" si="147"/>
        <v>Long</v>
      </c>
      <c r="L1255" s="74">
        <f t="shared" si="151"/>
        <v>1</v>
      </c>
      <c r="M1255" s="75">
        <f t="shared" si="143"/>
        <v>0</v>
      </c>
      <c r="N1255" s="76" t="str">
        <f t="shared" si="148"/>
        <v/>
      </c>
      <c r="O1255" s="75"/>
      <c r="P1255" s="77">
        <f t="shared" si="144"/>
        <v>1</v>
      </c>
      <c r="Q1255" s="78" t="str">
        <f t="shared" si="149"/>
        <v>Stay Long</v>
      </c>
      <c r="R1255" s="81">
        <f t="shared" si="145"/>
        <v>52.5</v>
      </c>
      <c r="S1255" s="82">
        <f t="shared" si="150"/>
        <v>-97023.459999999992</v>
      </c>
      <c r="T1255" s="50"/>
    </row>
    <row r="1256" spans="2:20" x14ac:dyDescent="0.25">
      <c r="B1256" s="11">
        <f>'Market Data'!B1243</f>
        <v>20041115</v>
      </c>
      <c r="C1256" s="2">
        <f>'Market Data'!C1243</f>
        <v>5319</v>
      </c>
      <c r="D1256" s="2">
        <f>'Market Data'!D1243</f>
        <v>5323.5</v>
      </c>
      <c r="E1256" s="2">
        <f>'Market Data'!E1243</f>
        <v>5280</v>
      </c>
      <c r="F1256" s="12">
        <f>'Market Data'!F1243</f>
        <v>5297</v>
      </c>
      <c r="H1256" s="58">
        <f t="shared" si="146"/>
        <v>1239</v>
      </c>
      <c r="I1256" s="97" t="s">
        <v>54</v>
      </c>
      <c r="J1256" s="59" t="str">
        <f t="shared" si="147"/>
        <v>Long</v>
      </c>
      <c r="L1256" s="74">
        <f t="shared" si="151"/>
        <v>1</v>
      </c>
      <c r="M1256" s="75">
        <f t="shared" si="143"/>
        <v>0</v>
      </c>
      <c r="N1256" s="76" t="str">
        <f t="shared" si="148"/>
        <v/>
      </c>
      <c r="O1256" s="75"/>
      <c r="P1256" s="77">
        <f t="shared" si="144"/>
        <v>1</v>
      </c>
      <c r="Q1256" s="78" t="str">
        <f t="shared" si="149"/>
        <v>Stay Long</v>
      </c>
      <c r="R1256" s="81">
        <f t="shared" si="145"/>
        <v>-70</v>
      </c>
      <c r="S1256" s="82">
        <f t="shared" si="150"/>
        <v>-97093.459999999992</v>
      </c>
      <c r="T1256" s="50"/>
    </row>
    <row r="1257" spans="2:20" x14ac:dyDescent="0.25">
      <c r="B1257" s="11">
        <f>'Market Data'!B1244</f>
        <v>20041116</v>
      </c>
      <c r="C1257" s="2">
        <f>'Market Data'!C1244</f>
        <v>5290.5</v>
      </c>
      <c r="D1257" s="2">
        <f>'Market Data'!D1244</f>
        <v>5295.5</v>
      </c>
      <c r="E1257" s="2">
        <f>'Market Data'!E1244</f>
        <v>5257.5</v>
      </c>
      <c r="F1257" s="12">
        <f>'Market Data'!F1244</f>
        <v>5275.5</v>
      </c>
      <c r="H1257" s="58">
        <f t="shared" si="146"/>
        <v>1240</v>
      </c>
      <c r="I1257" s="97" t="s">
        <v>54</v>
      </c>
      <c r="J1257" s="59" t="str">
        <f t="shared" si="147"/>
        <v>Long</v>
      </c>
      <c r="L1257" s="74">
        <f t="shared" si="151"/>
        <v>1</v>
      </c>
      <c r="M1257" s="75">
        <f t="shared" si="143"/>
        <v>0</v>
      </c>
      <c r="N1257" s="76" t="str">
        <f t="shared" si="148"/>
        <v/>
      </c>
      <c r="O1257" s="75"/>
      <c r="P1257" s="77">
        <f t="shared" si="144"/>
        <v>1</v>
      </c>
      <c r="Q1257" s="78" t="str">
        <f t="shared" si="149"/>
        <v>Stay Long</v>
      </c>
      <c r="R1257" s="81">
        <f t="shared" si="145"/>
        <v>-752.5</v>
      </c>
      <c r="S1257" s="82">
        <f t="shared" si="150"/>
        <v>-97845.959999999992</v>
      </c>
      <c r="T1257" s="50"/>
    </row>
    <row r="1258" spans="2:20" x14ac:dyDescent="0.25">
      <c r="B1258" s="11">
        <f>'Market Data'!B1245</f>
        <v>20041117</v>
      </c>
      <c r="C1258" s="2">
        <f>'Market Data'!C1245</f>
        <v>5282</v>
      </c>
      <c r="D1258" s="2">
        <f>'Market Data'!D1245</f>
        <v>5344.5</v>
      </c>
      <c r="E1258" s="2">
        <f>'Market Data'!E1245</f>
        <v>5265.5</v>
      </c>
      <c r="F1258" s="12">
        <f>'Market Data'!F1245</f>
        <v>5327.5</v>
      </c>
      <c r="H1258" s="58">
        <f t="shared" si="146"/>
        <v>1241</v>
      </c>
      <c r="I1258" s="97" t="s">
        <v>54</v>
      </c>
      <c r="J1258" s="59" t="str">
        <f t="shared" si="147"/>
        <v>Long</v>
      </c>
      <c r="L1258" s="74">
        <f t="shared" si="151"/>
        <v>1</v>
      </c>
      <c r="M1258" s="75">
        <f t="shared" si="143"/>
        <v>0</v>
      </c>
      <c r="N1258" s="76" t="str">
        <f t="shared" si="148"/>
        <v/>
      </c>
      <c r="O1258" s="75"/>
      <c r="P1258" s="77">
        <f t="shared" si="144"/>
        <v>1</v>
      </c>
      <c r="Q1258" s="78" t="str">
        <f t="shared" si="149"/>
        <v>Stay Long</v>
      </c>
      <c r="R1258" s="81">
        <f t="shared" si="145"/>
        <v>1820</v>
      </c>
      <c r="S1258" s="82">
        <f t="shared" si="150"/>
        <v>-96025.959999999992</v>
      </c>
      <c r="T1258" s="50"/>
    </row>
    <row r="1259" spans="2:20" x14ac:dyDescent="0.25">
      <c r="B1259" s="11">
        <f>'Market Data'!B1246</f>
        <v>20041118</v>
      </c>
      <c r="C1259" s="2">
        <f>'Market Data'!C1246</f>
        <v>5313.5</v>
      </c>
      <c r="D1259" s="2">
        <f>'Market Data'!D1246</f>
        <v>5342</v>
      </c>
      <c r="E1259" s="2">
        <f>'Market Data'!E1246</f>
        <v>5311</v>
      </c>
      <c r="F1259" s="12">
        <f>'Market Data'!F1246</f>
        <v>5329</v>
      </c>
      <c r="H1259" s="58">
        <f t="shared" si="146"/>
        <v>1242</v>
      </c>
      <c r="I1259" s="97" t="s">
        <v>54</v>
      </c>
      <c r="J1259" s="59" t="str">
        <f t="shared" si="147"/>
        <v>Long</v>
      </c>
      <c r="L1259" s="74">
        <f t="shared" si="151"/>
        <v>1</v>
      </c>
      <c r="M1259" s="75">
        <f t="shared" si="143"/>
        <v>0</v>
      </c>
      <c r="N1259" s="76" t="str">
        <f t="shared" si="148"/>
        <v/>
      </c>
      <c r="O1259" s="75"/>
      <c r="P1259" s="77">
        <f t="shared" si="144"/>
        <v>1</v>
      </c>
      <c r="Q1259" s="78" t="str">
        <f t="shared" si="149"/>
        <v>Stay Long</v>
      </c>
      <c r="R1259" s="81">
        <f t="shared" si="145"/>
        <v>52.5</v>
      </c>
      <c r="S1259" s="82">
        <f t="shared" si="150"/>
        <v>-95973.459999999992</v>
      </c>
      <c r="T1259" s="50"/>
    </row>
    <row r="1260" spans="2:20" x14ac:dyDescent="0.25">
      <c r="B1260" s="11">
        <f>'Market Data'!B1247</f>
        <v>20041119</v>
      </c>
      <c r="C1260" s="2">
        <f>'Market Data'!C1247</f>
        <v>5327.5</v>
      </c>
      <c r="D1260" s="2">
        <f>'Market Data'!D1247</f>
        <v>5351.5</v>
      </c>
      <c r="E1260" s="2">
        <f>'Market Data'!E1247</f>
        <v>5272.5</v>
      </c>
      <c r="F1260" s="12">
        <f>'Market Data'!F1247</f>
        <v>5272.5</v>
      </c>
      <c r="H1260" s="58">
        <f t="shared" si="146"/>
        <v>1243</v>
      </c>
      <c r="I1260" s="97" t="s">
        <v>54</v>
      </c>
      <c r="J1260" s="59" t="str">
        <f t="shared" si="147"/>
        <v>Long</v>
      </c>
      <c r="L1260" s="74">
        <f t="shared" si="151"/>
        <v>1</v>
      </c>
      <c r="M1260" s="75">
        <f t="shared" si="143"/>
        <v>0</v>
      </c>
      <c r="N1260" s="76" t="str">
        <f t="shared" si="148"/>
        <v/>
      </c>
      <c r="O1260" s="75"/>
      <c r="P1260" s="77">
        <f t="shared" si="144"/>
        <v>1</v>
      </c>
      <c r="Q1260" s="78" t="str">
        <f t="shared" si="149"/>
        <v>Stay Long</v>
      </c>
      <c r="R1260" s="81">
        <f t="shared" si="145"/>
        <v>-1977.5</v>
      </c>
      <c r="S1260" s="82">
        <f t="shared" si="150"/>
        <v>-97950.959999999992</v>
      </c>
      <c r="T1260" s="50"/>
    </row>
    <row r="1261" spans="2:20" x14ac:dyDescent="0.25">
      <c r="B1261" s="11">
        <f>'Market Data'!B1248</f>
        <v>20041122</v>
      </c>
      <c r="C1261" s="2">
        <f>'Market Data'!C1248</f>
        <v>5263.5</v>
      </c>
      <c r="D1261" s="2">
        <f>'Market Data'!D1248</f>
        <v>5298.5</v>
      </c>
      <c r="E1261" s="2">
        <f>'Market Data'!E1248</f>
        <v>5236</v>
      </c>
      <c r="F1261" s="12">
        <f>'Market Data'!F1248</f>
        <v>5297.5</v>
      </c>
      <c r="H1261" s="58">
        <f t="shared" si="146"/>
        <v>1244</v>
      </c>
      <c r="I1261" s="97" t="s">
        <v>54</v>
      </c>
      <c r="J1261" s="59" t="str">
        <f t="shared" si="147"/>
        <v>Long</v>
      </c>
      <c r="L1261" s="74">
        <f t="shared" si="151"/>
        <v>1</v>
      </c>
      <c r="M1261" s="75">
        <f t="shared" si="143"/>
        <v>0</v>
      </c>
      <c r="N1261" s="76" t="str">
        <f t="shared" si="148"/>
        <v/>
      </c>
      <c r="O1261" s="75"/>
      <c r="P1261" s="77">
        <f t="shared" si="144"/>
        <v>1</v>
      </c>
      <c r="Q1261" s="78" t="str">
        <f t="shared" si="149"/>
        <v>Stay Long</v>
      </c>
      <c r="R1261" s="81">
        <f t="shared" si="145"/>
        <v>875</v>
      </c>
      <c r="S1261" s="82">
        <f t="shared" si="150"/>
        <v>-97075.959999999992</v>
      </c>
      <c r="T1261" s="50"/>
    </row>
    <row r="1262" spans="2:20" x14ac:dyDescent="0.25">
      <c r="B1262" s="11">
        <f>'Market Data'!B1249</f>
        <v>20041123</v>
      </c>
      <c r="C1262" s="2">
        <f>'Market Data'!C1249</f>
        <v>5295.5</v>
      </c>
      <c r="D1262" s="2">
        <f>'Market Data'!D1249</f>
        <v>5310.5</v>
      </c>
      <c r="E1262" s="2">
        <f>'Market Data'!E1249</f>
        <v>5251</v>
      </c>
      <c r="F1262" s="12">
        <f>'Market Data'!F1249</f>
        <v>5263.5</v>
      </c>
      <c r="H1262" s="58">
        <f t="shared" si="146"/>
        <v>1245</v>
      </c>
      <c r="I1262" s="97" t="s">
        <v>54</v>
      </c>
      <c r="J1262" s="59" t="str">
        <f t="shared" si="147"/>
        <v>Long</v>
      </c>
      <c r="L1262" s="74">
        <f t="shared" si="151"/>
        <v>1</v>
      </c>
      <c r="M1262" s="75">
        <f t="shared" si="143"/>
        <v>0</v>
      </c>
      <c r="N1262" s="76" t="str">
        <f t="shared" si="148"/>
        <v/>
      </c>
      <c r="O1262" s="75"/>
      <c r="P1262" s="77">
        <f t="shared" si="144"/>
        <v>1</v>
      </c>
      <c r="Q1262" s="78" t="str">
        <f t="shared" si="149"/>
        <v>Stay Long</v>
      </c>
      <c r="R1262" s="81">
        <f t="shared" si="145"/>
        <v>-1190</v>
      </c>
      <c r="S1262" s="82">
        <f t="shared" si="150"/>
        <v>-98265.959999999992</v>
      </c>
      <c r="T1262" s="50"/>
    </row>
    <row r="1263" spans="2:20" x14ac:dyDescent="0.25">
      <c r="B1263" s="11">
        <f>'Market Data'!B1250</f>
        <v>20041124</v>
      </c>
      <c r="C1263" s="2">
        <f>'Market Data'!C1250</f>
        <v>5294.5</v>
      </c>
      <c r="D1263" s="2">
        <f>'Market Data'!D1250</f>
        <v>5295</v>
      </c>
      <c r="E1263" s="2">
        <f>'Market Data'!E1250</f>
        <v>5263</v>
      </c>
      <c r="F1263" s="12">
        <f>'Market Data'!F1250</f>
        <v>5277.5</v>
      </c>
      <c r="H1263" s="58">
        <f t="shared" si="146"/>
        <v>1246</v>
      </c>
      <c r="I1263" s="97" t="s">
        <v>54</v>
      </c>
      <c r="J1263" s="59" t="str">
        <f t="shared" si="147"/>
        <v>Long</v>
      </c>
      <c r="L1263" s="74">
        <f t="shared" si="151"/>
        <v>1</v>
      </c>
      <c r="M1263" s="75">
        <f t="shared" si="143"/>
        <v>0</v>
      </c>
      <c r="N1263" s="76" t="str">
        <f t="shared" si="148"/>
        <v/>
      </c>
      <c r="O1263" s="75"/>
      <c r="P1263" s="77">
        <f t="shared" si="144"/>
        <v>1</v>
      </c>
      <c r="Q1263" s="78" t="str">
        <f t="shared" si="149"/>
        <v>Stay Long</v>
      </c>
      <c r="R1263" s="81">
        <f t="shared" si="145"/>
        <v>490</v>
      </c>
      <c r="S1263" s="82">
        <f t="shared" si="150"/>
        <v>-97775.959999999992</v>
      </c>
      <c r="T1263" s="50"/>
    </row>
    <row r="1264" spans="2:20" x14ac:dyDescent="0.25">
      <c r="B1264" s="11">
        <f>'Market Data'!B1251</f>
        <v>20041125</v>
      </c>
      <c r="C1264" s="2">
        <f>'Market Data'!C1251</f>
        <v>5287.5</v>
      </c>
      <c r="D1264" s="2">
        <f>'Market Data'!D1251</f>
        <v>5318</v>
      </c>
      <c r="E1264" s="2">
        <f>'Market Data'!E1251</f>
        <v>5278</v>
      </c>
      <c r="F1264" s="12">
        <f>'Market Data'!F1251</f>
        <v>5310.5</v>
      </c>
      <c r="H1264" s="58">
        <f t="shared" si="146"/>
        <v>1247</v>
      </c>
      <c r="I1264" s="97" t="s">
        <v>54</v>
      </c>
      <c r="J1264" s="59" t="str">
        <f t="shared" si="147"/>
        <v>Long</v>
      </c>
      <c r="L1264" s="74">
        <f t="shared" si="151"/>
        <v>1</v>
      </c>
      <c r="M1264" s="75">
        <f t="shared" si="143"/>
        <v>0</v>
      </c>
      <c r="N1264" s="76" t="str">
        <f t="shared" si="148"/>
        <v/>
      </c>
      <c r="O1264" s="75"/>
      <c r="P1264" s="77">
        <f t="shared" si="144"/>
        <v>1</v>
      </c>
      <c r="Q1264" s="78" t="str">
        <f t="shared" si="149"/>
        <v>Stay Long</v>
      </c>
      <c r="R1264" s="81">
        <f t="shared" si="145"/>
        <v>1155</v>
      </c>
      <c r="S1264" s="82">
        <f t="shared" si="150"/>
        <v>-96620.959999999992</v>
      </c>
      <c r="T1264" s="50"/>
    </row>
    <row r="1265" spans="2:20" x14ac:dyDescent="0.25">
      <c r="B1265" s="11">
        <f>'Market Data'!B1252</f>
        <v>20041126</v>
      </c>
      <c r="C1265" s="2">
        <f>'Market Data'!C1252</f>
        <v>5292.5</v>
      </c>
      <c r="D1265" s="2">
        <f>'Market Data'!D1252</f>
        <v>5308</v>
      </c>
      <c r="E1265" s="2">
        <f>'Market Data'!E1252</f>
        <v>5282.5</v>
      </c>
      <c r="F1265" s="12">
        <f>'Market Data'!F1252</f>
        <v>5286</v>
      </c>
      <c r="H1265" s="58">
        <f t="shared" si="146"/>
        <v>1248</v>
      </c>
      <c r="I1265" s="97" t="s">
        <v>54</v>
      </c>
      <c r="J1265" s="59" t="str">
        <f t="shared" si="147"/>
        <v>Long</v>
      </c>
      <c r="L1265" s="74">
        <f t="shared" si="151"/>
        <v>1</v>
      </c>
      <c r="M1265" s="75">
        <f t="shared" si="143"/>
        <v>0</v>
      </c>
      <c r="N1265" s="76" t="str">
        <f t="shared" si="148"/>
        <v/>
      </c>
      <c r="O1265" s="75"/>
      <c r="P1265" s="77">
        <f t="shared" si="144"/>
        <v>1</v>
      </c>
      <c r="Q1265" s="78" t="str">
        <f t="shared" si="149"/>
        <v>Stay Long</v>
      </c>
      <c r="R1265" s="81">
        <f t="shared" si="145"/>
        <v>-857.5</v>
      </c>
      <c r="S1265" s="82">
        <f t="shared" si="150"/>
        <v>-97478.459999999992</v>
      </c>
      <c r="T1265" s="50"/>
    </row>
    <row r="1266" spans="2:20" x14ac:dyDescent="0.25">
      <c r="B1266" s="11">
        <f>'Market Data'!B1253</f>
        <v>20041129</v>
      </c>
      <c r="C1266" s="2">
        <f>'Market Data'!C1253</f>
        <v>5307.5</v>
      </c>
      <c r="D1266" s="2">
        <f>'Market Data'!D1253</f>
        <v>5368</v>
      </c>
      <c r="E1266" s="2">
        <f>'Market Data'!E1253</f>
        <v>5285.5</v>
      </c>
      <c r="F1266" s="12">
        <f>'Market Data'!F1253</f>
        <v>5312.5</v>
      </c>
      <c r="H1266" s="58">
        <f t="shared" si="146"/>
        <v>1249</v>
      </c>
      <c r="I1266" s="97" t="s">
        <v>54</v>
      </c>
      <c r="J1266" s="59" t="str">
        <f t="shared" si="147"/>
        <v>Long</v>
      </c>
      <c r="L1266" s="74">
        <f t="shared" si="151"/>
        <v>1</v>
      </c>
      <c r="M1266" s="75">
        <f t="shared" si="143"/>
        <v>0</v>
      </c>
      <c r="N1266" s="76" t="str">
        <f t="shared" si="148"/>
        <v/>
      </c>
      <c r="O1266" s="75"/>
      <c r="P1266" s="77">
        <f t="shared" si="144"/>
        <v>1</v>
      </c>
      <c r="Q1266" s="78" t="str">
        <f t="shared" si="149"/>
        <v>Stay Long</v>
      </c>
      <c r="R1266" s="81">
        <f t="shared" si="145"/>
        <v>927.5</v>
      </c>
      <c r="S1266" s="82">
        <f t="shared" si="150"/>
        <v>-96550.959999999992</v>
      </c>
      <c r="T1266" s="50"/>
    </row>
    <row r="1267" spans="2:20" x14ac:dyDescent="0.25">
      <c r="B1267" s="11">
        <f>'Market Data'!B1254</f>
        <v>20041130</v>
      </c>
      <c r="C1267" s="2">
        <f>'Market Data'!C1254</f>
        <v>5310.5</v>
      </c>
      <c r="D1267" s="2">
        <f>'Market Data'!D1254</f>
        <v>5314</v>
      </c>
      <c r="E1267" s="2">
        <f>'Market Data'!E1254</f>
        <v>5259</v>
      </c>
      <c r="F1267" s="12">
        <f>'Market Data'!F1254</f>
        <v>5268.5</v>
      </c>
      <c r="H1267" s="58">
        <f t="shared" si="146"/>
        <v>1250</v>
      </c>
      <c r="I1267" s="97" t="s">
        <v>54</v>
      </c>
      <c r="J1267" s="59" t="str">
        <f t="shared" si="147"/>
        <v>Long</v>
      </c>
      <c r="L1267" s="74">
        <f t="shared" si="151"/>
        <v>1</v>
      </c>
      <c r="M1267" s="75">
        <f t="shared" si="143"/>
        <v>0</v>
      </c>
      <c r="N1267" s="76" t="str">
        <f t="shared" si="148"/>
        <v/>
      </c>
      <c r="O1267" s="75"/>
      <c r="P1267" s="77">
        <f t="shared" si="144"/>
        <v>1</v>
      </c>
      <c r="Q1267" s="78" t="str">
        <f t="shared" si="149"/>
        <v>Stay Long</v>
      </c>
      <c r="R1267" s="81">
        <f t="shared" si="145"/>
        <v>-1540</v>
      </c>
      <c r="S1267" s="82">
        <f t="shared" si="150"/>
        <v>-98090.959999999992</v>
      </c>
      <c r="T1267" s="50"/>
    </row>
    <row r="1268" spans="2:20" x14ac:dyDescent="0.25">
      <c r="B1268" s="11">
        <f>'Market Data'!B1255</f>
        <v>20041201</v>
      </c>
      <c r="C1268" s="2">
        <f>'Market Data'!C1255</f>
        <v>5251</v>
      </c>
      <c r="D1268" s="2">
        <f>'Market Data'!D1255</f>
        <v>5342.5</v>
      </c>
      <c r="E1268" s="2">
        <f>'Market Data'!E1255</f>
        <v>5250.5</v>
      </c>
      <c r="F1268" s="12">
        <f>'Market Data'!F1255</f>
        <v>5329.5</v>
      </c>
      <c r="H1268" s="58">
        <f t="shared" si="146"/>
        <v>1251</v>
      </c>
      <c r="I1268" s="97" t="s">
        <v>54</v>
      </c>
      <c r="J1268" s="59" t="str">
        <f t="shared" si="147"/>
        <v>Long</v>
      </c>
      <c r="L1268" s="74">
        <f t="shared" si="151"/>
        <v>1</v>
      </c>
      <c r="M1268" s="75">
        <f t="shared" si="143"/>
        <v>0</v>
      </c>
      <c r="N1268" s="76" t="str">
        <f t="shared" si="148"/>
        <v/>
      </c>
      <c r="O1268" s="75"/>
      <c r="P1268" s="77">
        <f t="shared" si="144"/>
        <v>1</v>
      </c>
      <c r="Q1268" s="78" t="str">
        <f t="shared" si="149"/>
        <v>Stay Long</v>
      </c>
      <c r="R1268" s="81">
        <f t="shared" si="145"/>
        <v>2135</v>
      </c>
      <c r="S1268" s="82">
        <f t="shared" si="150"/>
        <v>-95955.959999999992</v>
      </c>
      <c r="T1268" s="50"/>
    </row>
    <row r="1269" spans="2:20" x14ac:dyDescent="0.25">
      <c r="B1269" s="11">
        <f>'Market Data'!B1256</f>
        <v>20041202</v>
      </c>
      <c r="C1269" s="2">
        <f>'Market Data'!C1256</f>
        <v>5350.5</v>
      </c>
      <c r="D1269" s="2">
        <f>'Market Data'!D1256</f>
        <v>5374.5</v>
      </c>
      <c r="E1269" s="2">
        <f>'Market Data'!E1256</f>
        <v>5331.5</v>
      </c>
      <c r="F1269" s="12">
        <f>'Market Data'!F1256</f>
        <v>5348.5</v>
      </c>
      <c r="H1269" s="58">
        <f t="shared" si="146"/>
        <v>1252</v>
      </c>
      <c r="I1269" s="97" t="s">
        <v>54</v>
      </c>
      <c r="J1269" s="59" t="str">
        <f t="shared" si="147"/>
        <v>Long</v>
      </c>
      <c r="L1269" s="74">
        <f t="shared" si="151"/>
        <v>1</v>
      </c>
      <c r="M1269" s="75">
        <f t="shared" si="143"/>
        <v>0</v>
      </c>
      <c r="N1269" s="76" t="str">
        <f t="shared" si="148"/>
        <v/>
      </c>
      <c r="O1269" s="75"/>
      <c r="P1269" s="77">
        <f t="shared" si="144"/>
        <v>1</v>
      </c>
      <c r="Q1269" s="78" t="str">
        <f t="shared" si="149"/>
        <v>Stay Long</v>
      </c>
      <c r="R1269" s="81">
        <f t="shared" si="145"/>
        <v>665</v>
      </c>
      <c r="S1269" s="82">
        <f t="shared" si="150"/>
        <v>-95290.959999999992</v>
      </c>
      <c r="T1269" s="50"/>
    </row>
    <row r="1270" spans="2:20" x14ac:dyDescent="0.25">
      <c r="B1270" s="11">
        <f>'Market Data'!B1257</f>
        <v>20041203</v>
      </c>
      <c r="C1270" s="2">
        <f>'Market Data'!C1257</f>
        <v>5372.5</v>
      </c>
      <c r="D1270" s="2">
        <f>'Market Data'!D1257</f>
        <v>5381.5</v>
      </c>
      <c r="E1270" s="2">
        <f>'Market Data'!E1257</f>
        <v>5329.5</v>
      </c>
      <c r="F1270" s="12">
        <f>'Market Data'!F1257</f>
        <v>5337.5</v>
      </c>
      <c r="H1270" s="58">
        <f t="shared" si="146"/>
        <v>1253</v>
      </c>
      <c r="I1270" s="97" t="s">
        <v>54</v>
      </c>
      <c r="J1270" s="59" t="str">
        <f t="shared" si="147"/>
        <v>Long</v>
      </c>
      <c r="L1270" s="74">
        <f t="shared" si="151"/>
        <v>1</v>
      </c>
      <c r="M1270" s="75">
        <f t="shared" si="143"/>
        <v>0</v>
      </c>
      <c r="N1270" s="76" t="str">
        <f t="shared" si="148"/>
        <v/>
      </c>
      <c r="O1270" s="75"/>
      <c r="P1270" s="77">
        <f t="shared" si="144"/>
        <v>1</v>
      </c>
      <c r="Q1270" s="78" t="str">
        <f t="shared" si="149"/>
        <v>Stay Long</v>
      </c>
      <c r="R1270" s="81">
        <f t="shared" si="145"/>
        <v>-385</v>
      </c>
      <c r="S1270" s="82">
        <f t="shared" si="150"/>
        <v>-95675.959999999992</v>
      </c>
      <c r="T1270" s="50"/>
    </row>
    <row r="1271" spans="2:20" x14ac:dyDescent="0.25">
      <c r="B1271" s="11">
        <f>'Market Data'!B1258</f>
        <v>20041206</v>
      </c>
      <c r="C1271" s="2">
        <f>'Market Data'!C1258</f>
        <v>5340</v>
      </c>
      <c r="D1271" s="2">
        <f>'Market Data'!D1258</f>
        <v>5361</v>
      </c>
      <c r="E1271" s="2">
        <f>'Market Data'!E1258</f>
        <v>5329.5</v>
      </c>
      <c r="F1271" s="12">
        <f>'Market Data'!F1258</f>
        <v>5359.5</v>
      </c>
      <c r="H1271" s="58">
        <f t="shared" si="146"/>
        <v>1254</v>
      </c>
      <c r="I1271" s="97" t="s">
        <v>54</v>
      </c>
      <c r="J1271" s="59" t="str">
        <f t="shared" si="147"/>
        <v>Long</v>
      </c>
      <c r="L1271" s="74">
        <f t="shared" si="151"/>
        <v>1</v>
      </c>
      <c r="M1271" s="75">
        <f t="shared" si="143"/>
        <v>0</v>
      </c>
      <c r="N1271" s="76" t="str">
        <f t="shared" si="148"/>
        <v/>
      </c>
      <c r="O1271" s="75"/>
      <c r="P1271" s="77">
        <f t="shared" si="144"/>
        <v>1</v>
      </c>
      <c r="Q1271" s="78" t="str">
        <f t="shared" si="149"/>
        <v>Stay Long</v>
      </c>
      <c r="R1271" s="81">
        <f t="shared" si="145"/>
        <v>770</v>
      </c>
      <c r="S1271" s="82">
        <f t="shared" si="150"/>
        <v>-94905.959999999992</v>
      </c>
      <c r="T1271" s="50"/>
    </row>
    <row r="1272" spans="2:20" x14ac:dyDescent="0.25">
      <c r="B1272" s="11">
        <f>'Market Data'!B1259</f>
        <v>20041207</v>
      </c>
      <c r="C1272" s="2">
        <f>'Market Data'!C1259</f>
        <v>5345</v>
      </c>
      <c r="D1272" s="2">
        <f>'Market Data'!D1259</f>
        <v>5377.5</v>
      </c>
      <c r="E1272" s="2">
        <f>'Market Data'!E1259</f>
        <v>5335.5</v>
      </c>
      <c r="F1272" s="12">
        <f>'Market Data'!F1259</f>
        <v>5337</v>
      </c>
      <c r="H1272" s="58">
        <f t="shared" si="146"/>
        <v>1255</v>
      </c>
      <c r="I1272" s="97" t="s">
        <v>54</v>
      </c>
      <c r="J1272" s="59" t="str">
        <f t="shared" si="147"/>
        <v>Long</v>
      </c>
      <c r="L1272" s="74">
        <f t="shared" si="151"/>
        <v>1</v>
      </c>
      <c r="M1272" s="75">
        <f t="shared" si="143"/>
        <v>0</v>
      </c>
      <c r="N1272" s="76" t="str">
        <f t="shared" si="148"/>
        <v/>
      </c>
      <c r="O1272" s="75"/>
      <c r="P1272" s="77">
        <f t="shared" si="144"/>
        <v>1</v>
      </c>
      <c r="Q1272" s="78" t="str">
        <f t="shared" si="149"/>
        <v>Stay Long</v>
      </c>
      <c r="R1272" s="81">
        <f t="shared" si="145"/>
        <v>-787.5</v>
      </c>
      <c r="S1272" s="82">
        <f t="shared" si="150"/>
        <v>-95693.459999999992</v>
      </c>
      <c r="T1272" s="50"/>
    </row>
    <row r="1273" spans="2:20" x14ac:dyDescent="0.25">
      <c r="B1273" s="11">
        <f>'Market Data'!B1260</f>
        <v>20041208</v>
      </c>
      <c r="C1273" s="2">
        <f>'Market Data'!C1260</f>
        <v>5322</v>
      </c>
      <c r="D1273" s="2">
        <f>'Market Data'!D1260</f>
        <v>5363.5</v>
      </c>
      <c r="E1273" s="2">
        <f>'Market Data'!E1260</f>
        <v>5316</v>
      </c>
      <c r="F1273" s="12">
        <f>'Market Data'!F1260</f>
        <v>5360</v>
      </c>
      <c r="H1273" s="58">
        <f t="shared" si="146"/>
        <v>1256</v>
      </c>
      <c r="I1273" s="97" t="s">
        <v>54</v>
      </c>
      <c r="J1273" s="59" t="str">
        <f t="shared" si="147"/>
        <v>Long</v>
      </c>
      <c r="L1273" s="74">
        <f t="shared" si="151"/>
        <v>1</v>
      </c>
      <c r="M1273" s="75">
        <f t="shared" si="143"/>
        <v>0</v>
      </c>
      <c r="N1273" s="76" t="str">
        <f t="shared" si="148"/>
        <v/>
      </c>
      <c r="O1273" s="75"/>
      <c r="P1273" s="77">
        <f t="shared" si="144"/>
        <v>1</v>
      </c>
      <c r="Q1273" s="78" t="str">
        <f t="shared" si="149"/>
        <v>Stay Long</v>
      </c>
      <c r="R1273" s="81">
        <f t="shared" si="145"/>
        <v>805</v>
      </c>
      <c r="S1273" s="82">
        <f t="shared" si="150"/>
        <v>-94888.459999999992</v>
      </c>
      <c r="T1273" s="50"/>
    </row>
    <row r="1274" spans="2:20" x14ac:dyDescent="0.25">
      <c r="B1274" s="11">
        <f>'Market Data'!B1261</f>
        <v>20041209</v>
      </c>
      <c r="C1274" s="2">
        <f>'Market Data'!C1261</f>
        <v>5340</v>
      </c>
      <c r="D1274" s="2">
        <f>'Market Data'!D1261</f>
        <v>5351.5</v>
      </c>
      <c r="E1274" s="2">
        <f>'Market Data'!E1261</f>
        <v>5275</v>
      </c>
      <c r="F1274" s="12">
        <f>'Market Data'!F1261</f>
        <v>5316.5</v>
      </c>
      <c r="H1274" s="58">
        <f t="shared" si="146"/>
        <v>1257</v>
      </c>
      <c r="I1274" s="97" t="s">
        <v>54</v>
      </c>
      <c r="J1274" s="59" t="str">
        <f t="shared" si="147"/>
        <v>Long</v>
      </c>
      <c r="L1274" s="74">
        <f t="shared" si="151"/>
        <v>1</v>
      </c>
      <c r="M1274" s="75">
        <f t="shared" si="143"/>
        <v>0</v>
      </c>
      <c r="N1274" s="76" t="str">
        <f t="shared" si="148"/>
        <v/>
      </c>
      <c r="O1274" s="75"/>
      <c r="P1274" s="77">
        <f t="shared" si="144"/>
        <v>1</v>
      </c>
      <c r="Q1274" s="78" t="str">
        <f t="shared" si="149"/>
        <v>Stay Long</v>
      </c>
      <c r="R1274" s="81">
        <f t="shared" si="145"/>
        <v>-1522.5</v>
      </c>
      <c r="S1274" s="82">
        <f t="shared" si="150"/>
        <v>-96410.959999999992</v>
      </c>
      <c r="T1274" s="50"/>
    </row>
    <row r="1275" spans="2:20" x14ac:dyDescent="0.25">
      <c r="B1275" s="11">
        <f>'Market Data'!B1262</f>
        <v>20041210</v>
      </c>
      <c r="C1275" s="2">
        <f>'Market Data'!C1262</f>
        <v>5319.5</v>
      </c>
      <c r="D1275" s="2">
        <f>'Market Data'!D1262</f>
        <v>5330.5</v>
      </c>
      <c r="E1275" s="2">
        <f>'Market Data'!E1262</f>
        <v>5297.5</v>
      </c>
      <c r="F1275" s="12">
        <f>'Market Data'!F1262</f>
        <v>5328.5</v>
      </c>
      <c r="H1275" s="58">
        <f t="shared" si="146"/>
        <v>1258</v>
      </c>
      <c r="I1275" s="97" t="s">
        <v>54</v>
      </c>
      <c r="J1275" s="59" t="str">
        <f t="shared" si="147"/>
        <v>Long</v>
      </c>
      <c r="L1275" s="74">
        <f t="shared" si="151"/>
        <v>1</v>
      </c>
      <c r="M1275" s="75">
        <f t="shared" si="143"/>
        <v>0</v>
      </c>
      <c r="N1275" s="76" t="str">
        <f t="shared" si="148"/>
        <v/>
      </c>
      <c r="O1275" s="75"/>
      <c r="P1275" s="77">
        <f t="shared" si="144"/>
        <v>1</v>
      </c>
      <c r="Q1275" s="78" t="str">
        <f t="shared" si="149"/>
        <v>Stay Long</v>
      </c>
      <c r="R1275" s="81">
        <f t="shared" si="145"/>
        <v>420</v>
      </c>
      <c r="S1275" s="82">
        <f t="shared" si="150"/>
        <v>-95990.959999999992</v>
      </c>
      <c r="T1275" s="50"/>
    </row>
    <row r="1276" spans="2:20" x14ac:dyDescent="0.25">
      <c r="B1276" s="11">
        <f>'Market Data'!B1263</f>
        <v>20041213</v>
      </c>
      <c r="C1276" s="2">
        <f>'Market Data'!C1263</f>
        <v>5338</v>
      </c>
      <c r="D1276" s="2">
        <f>'Market Data'!D1263</f>
        <v>5377</v>
      </c>
      <c r="E1276" s="2">
        <f>'Market Data'!E1263</f>
        <v>5332</v>
      </c>
      <c r="F1276" s="12">
        <f>'Market Data'!F1263</f>
        <v>5372.5</v>
      </c>
      <c r="H1276" s="58">
        <f t="shared" si="146"/>
        <v>1259</v>
      </c>
      <c r="I1276" s="97" t="s">
        <v>54</v>
      </c>
      <c r="J1276" s="59" t="str">
        <f t="shared" si="147"/>
        <v>Long</v>
      </c>
      <c r="L1276" s="74">
        <f t="shared" si="151"/>
        <v>1</v>
      </c>
      <c r="M1276" s="75">
        <f t="shared" si="143"/>
        <v>0</v>
      </c>
      <c r="N1276" s="76" t="str">
        <f t="shared" si="148"/>
        <v/>
      </c>
      <c r="O1276" s="75"/>
      <c r="P1276" s="77">
        <f t="shared" si="144"/>
        <v>1</v>
      </c>
      <c r="Q1276" s="78" t="str">
        <f t="shared" si="149"/>
        <v>Stay Long</v>
      </c>
      <c r="R1276" s="81">
        <f t="shared" si="145"/>
        <v>1540</v>
      </c>
      <c r="S1276" s="82">
        <f t="shared" si="150"/>
        <v>-94450.959999999992</v>
      </c>
      <c r="T1276" s="50"/>
    </row>
    <row r="1277" spans="2:20" x14ac:dyDescent="0.25">
      <c r="B1277" s="11">
        <f>'Market Data'!B1264</f>
        <v>20041214</v>
      </c>
      <c r="C1277" s="2">
        <f>'Market Data'!C1264</f>
        <v>5385.5</v>
      </c>
      <c r="D1277" s="2">
        <f>'Market Data'!D1264</f>
        <v>5394.5</v>
      </c>
      <c r="E1277" s="2">
        <f>'Market Data'!E1264</f>
        <v>5368.5</v>
      </c>
      <c r="F1277" s="12">
        <f>'Market Data'!F1264</f>
        <v>5377.5</v>
      </c>
      <c r="H1277" s="58">
        <f t="shared" si="146"/>
        <v>1260</v>
      </c>
      <c r="I1277" s="97" t="s">
        <v>54</v>
      </c>
      <c r="J1277" s="59" t="str">
        <f t="shared" si="147"/>
        <v>Long</v>
      </c>
      <c r="L1277" s="74">
        <f t="shared" si="151"/>
        <v>1</v>
      </c>
      <c r="M1277" s="75">
        <f t="shared" si="143"/>
        <v>0</v>
      </c>
      <c r="N1277" s="76" t="str">
        <f t="shared" si="148"/>
        <v/>
      </c>
      <c r="O1277" s="75"/>
      <c r="P1277" s="77">
        <f t="shared" si="144"/>
        <v>1</v>
      </c>
      <c r="Q1277" s="78" t="str">
        <f t="shared" si="149"/>
        <v>Stay Long</v>
      </c>
      <c r="R1277" s="81">
        <f t="shared" si="145"/>
        <v>175</v>
      </c>
      <c r="S1277" s="82">
        <f t="shared" si="150"/>
        <v>-94275.959999999992</v>
      </c>
      <c r="T1277" s="50"/>
    </row>
    <row r="1278" spans="2:20" x14ac:dyDescent="0.25">
      <c r="B1278" s="11">
        <f>'Market Data'!B1265</f>
        <v>20041215</v>
      </c>
      <c r="C1278" s="2">
        <f>'Market Data'!C1265</f>
        <v>5386</v>
      </c>
      <c r="D1278" s="2">
        <f>'Market Data'!D1265</f>
        <v>5389</v>
      </c>
      <c r="E1278" s="2">
        <f>'Market Data'!E1265</f>
        <v>5352</v>
      </c>
      <c r="F1278" s="12">
        <f>'Market Data'!F1265</f>
        <v>5367.5</v>
      </c>
      <c r="H1278" s="58">
        <f t="shared" si="146"/>
        <v>1261</v>
      </c>
      <c r="I1278" s="97" t="s">
        <v>54</v>
      </c>
      <c r="J1278" s="59" t="str">
        <f t="shared" si="147"/>
        <v>Long</v>
      </c>
      <c r="L1278" s="74">
        <f t="shared" si="151"/>
        <v>1</v>
      </c>
      <c r="M1278" s="75">
        <f t="shared" si="143"/>
        <v>0</v>
      </c>
      <c r="N1278" s="76" t="str">
        <f t="shared" si="148"/>
        <v/>
      </c>
      <c r="O1278" s="75"/>
      <c r="P1278" s="77">
        <f t="shared" si="144"/>
        <v>1</v>
      </c>
      <c r="Q1278" s="78" t="str">
        <f t="shared" si="149"/>
        <v>Stay Long</v>
      </c>
      <c r="R1278" s="81">
        <f t="shared" si="145"/>
        <v>-350</v>
      </c>
      <c r="S1278" s="82">
        <f t="shared" si="150"/>
        <v>-94625.959999999992</v>
      </c>
      <c r="T1278" s="50"/>
    </row>
    <row r="1279" spans="2:20" x14ac:dyDescent="0.25">
      <c r="B1279" s="11">
        <f>'Market Data'!B1266</f>
        <v>20041216</v>
      </c>
      <c r="C1279" s="2">
        <f>'Market Data'!C1266</f>
        <v>5369</v>
      </c>
      <c r="D1279" s="2">
        <f>'Market Data'!D1266</f>
        <v>5385</v>
      </c>
      <c r="E1279" s="2">
        <f>'Market Data'!E1266</f>
        <v>5360</v>
      </c>
      <c r="F1279" s="12">
        <f>'Market Data'!F1266</f>
        <v>5375</v>
      </c>
      <c r="H1279" s="58">
        <f t="shared" si="146"/>
        <v>1262</v>
      </c>
      <c r="I1279" s="97" t="s">
        <v>54</v>
      </c>
      <c r="J1279" s="59" t="str">
        <f t="shared" si="147"/>
        <v>Long</v>
      </c>
      <c r="L1279" s="74">
        <f t="shared" si="151"/>
        <v>1</v>
      </c>
      <c r="M1279" s="75">
        <f t="shared" si="143"/>
        <v>0</v>
      </c>
      <c r="N1279" s="76" t="str">
        <f t="shared" si="148"/>
        <v/>
      </c>
      <c r="O1279" s="75"/>
      <c r="P1279" s="77">
        <f t="shared" si="144"/>
        <v>1</v>
      </c>
      <c r="Q1279" s="78" t="str">
        <f t="shared" si="149"/>
        <v>Stay Long</v>
      </c>
      <c r="R1279" s="81">
        <f t="shared" si="145"/>
        <v>262.5</v>
      </c>
      <c r="S1279" s="82">
        <f t="shared" si="150"/>
        <v>-94363.459999999992</v>
      </c>
      <c r="T1279" s="50"/>
    </row>
    <row r="1280" spans="2:20" x14ac:dyDescent="0.25">
      <c r="B1280" s="11">
        <f>'Market Data'!B1267</f>
        <v>20041217</v>
      </c>
      <c r="C1280" s="2">
        <f>'Market Data'!C1267</f>
        <v>5382.5</v>
      </c>
      <c r="D1280" s="2">
        <f>'Market Data'!D1267</f>
        <v>5386</v>
      </c>
      <c r="E1280" s="2">
        <f>'Market Data'!E1267</f>
        <v>5301</v>
      </c>
      <c r="F1280" s="12">
        <f>'Market Data'!F1267</f>
        <v>5304.5</v>
      </c>
      <c r="H1280" s="58">
        <f t="shared" si="146"/>
        <v>1263</v>
      </c>
      <c r="I1280" s="97" t="s">
        <v>54</v>
      </c>
      <c r="J1280" s="59" t="str">
        <f t="shared" si="147"/>
        <v>Long</v>
      </c>
      <c r="L1280" s="74">
        <f t="shared" si="151"/>
        <v>1</v>
      </c>
      <c r="M1280" s="75">
        <f t="shared" si="143"/>
        <v>0</v>
      </c>
      <c r="N1280" s="76" t="str">
        <f t="shared" si="148"/>
        <v/>
      </c>
      <c r="O1280" s="75"/>
      <c r="P1280" s="77">
        <f t="shared" si="144"/>
        <v>1</v>
      </c>
      <c r="Q1280" s="78" t="str">
        <f t="shared" si="149"/>
        <v>Stay Long</v>
      </c>
      <c r="R1280" s="81">
        <f t="shared" si="145"/>
        <v>-2467.5</v>
      </c>
      <c r="S1280" s="82">
        <f t="shared" si="150"/>
        <v>-96830.959999999992</v>
      </c>
      <c r="T1280" s="50"/>
    </row>
    <row r="1281" spans="2:20" x14ac:dyDescent="0.25">
      <c r="B1281" s="11">
        <f>'Market Data'!B1268</f>
        <v>20041220</v>
      </c>
      <c r="C1281" s="2">
        <f>'Market Data'!C1268</f>
        <v>5325.5</v>
      </c>
      <c r="D1281" s="2">
        <f>'Market Data'!D1268</f>
        <v>5372</v>
      </c>
      <c r="E1281" s="2">
        <f>'Market Data'!E1268</f>
        <v>5319.5</v>
      </c>
      <c r="F1281" s="12">
        <f>'Market Data'!F1268</f>
        <v>5346</v>
      </c>
      <c r="H1281" s="58">
        <f t="shared" si="146"/>
        <v>1264</v>
      </c>
      <c r="I1281" s="97" t="s">
        <v>54</v>
      </c>
      <c r="J1281" s="59" t="str">
        <f t="shared" si="147"/>
        <v>Long</v>
      </c>
      <c r="L1281" s="74">
        <f t="shared" si="151"/>
        <v>1</v>
      </c>
      <c r="M1281" s="75">
        <f t="shared" si="143"/>
        <v>0</v>
      </c>
      <c r="N1281" s="76" t="str">
        <f t="shared" si="148"/>
        <v/>
      </c>
      <c r="O1281" s="75"/>
      <c r="P1281" s="77">
        <f t="shared" si="144"/>
        <v>1</v>
      </c>
      <c r="Q1281" s="78" t="str">
        <f t="shared" si="149"/>
        <v>Stay Long</v>
      </c>
      <c r="R1281" s="81">
        <f t="shared" si="145"/>
        <v>1452.5</v>
      </c>
      <c r="S1281" s="82">
        <f t="shared" si="150"/>
        <v>-95378.459999999992</v>
      </c>
      <c r="T1281" s="50"/>
    </row>
    <row r="1282" spans="2:20" x14ac:dyDescent="0.25">
      <c r="B1282" s="11">
        <f>'Market Data'!B1269</f>
        <v>20041221</v>
      </c>
      <c r="C1282" s="2">
        <f>'Market Data'!C1269</f>
        <v>5340</v>
      </c>
      <c r="D1282" s="2">
        <f>'Market Data'!D1269</f>
        <v>5375.5</v>
      </c>
      <c r="E1282" s="2">
        <f>'Market Data'!E1269</f>
        <v>5340</v>
      </c>
      <c r="F1282" s="12">
        <f>'Market Data'!F1269</f>
        <v>5368.5</v>
      </c>
      <c r="H1282" s="58">
        <f t="shared" si="146"/>
        <v>1265</v>
      </c>
      <c r="I1282" s="97" t="s">
        <v>54</v>
      </c>
      <c r="J1282" s="59" t="str">
        <f t="shared" si="147"/>
        <v>Long</v>
      </c>
      <c r="L1282" s="74">
        <f t="shared" si="151"/>
        <v>1</v>
      </c>
      <c r="M1282" s="75">
        <f t="shared" si="143"/>
        <v>0</v>
      </c>
      <c r="N1282" s="76" t="str">
        <f t="shared" si="148"/>
        <v/>
      </c>
      <c r="O1282" s="75"/>
      <c r="P1282" s="77">
        <f t="shared" si="144"/>
        <v>1</v>
      </c>
      <c r="Q1282" s="78" t="str">
        <f t="shared" si="149"/>
        <v>Stay Long</v>
      </c>
      <c r="R1282" s="81">
        <f t="shared" si="145"/>
        <v>787.5</v>
      </c>
      <c r="S1282" s="82">
        <f t="shared" si="150"/>
        <v>-94590.959999999992</v>
      </c>
      <c r="T1282" s="50"/>
    </row>
    <row r="1283" spans="2:20" x14ac:dyDescent="0.25">
      <c r="B1283" s="11">
        <f>'Market Data'!B1270</f>
        <v>20041222</v>
      </c>
      <c r="C1283" s="2">
        <f>'Market Data'!C1270</f>
        <v>5379</v>
      </c>
      <c r="D1283" s="2">
        <f>'Market Data'!D1270</f>
        <v>5394.5</v>
      </c>
      <c r="E1283" s="2">
        <f>'Market Data'!E1270</f>
        <v>5367.5</v>
      </c>
      <c r="F1283" s="12">
        <f>'Market Data'!F1270</f>
        <v>5372</v>
      </c>
      <c r="H1283" s="58">
        <f t="shared" si="146"/>
        <v>1266</v>
      </c>
      <c r="I1283" s="97" t="s">
        <v>54</v>
      </c>
      <c r="J1283" s="59" t="str">
        <f t="shared" si="147"/>
        <v>Long</v>
      </c>
      <c r="L1283" s="74">
        <f t="shared" si="151"/>
        <v>1</v>
      </c>
      <c r="M1283" s="75">
        <f t="shared" si="143"/>
        <v>0</v>
      </c>
      <c r="N1283" s="76" t="str">
        <f t="shared" si="148"/>
        <v/>
      </c>
      <c r="O1283" s="75"/>
      <c r="P1283" s="77">
        <f t="shared" si="144"/>
        <v>1</v>
      </c>
      <c r="Q1283" s="78" t="str">
        <f t="shared" si="149"/>
        <v>Stay Long</v>
      </c>
      <c r="R1283" s="81">
        <f t="shared" si="145"/>
        <v>122.5</v>
      </c>
      <c r="S1283" s="82">
        <f t="shared" si="150"/>
        <v>-94468.459999999992</v>
      </c>
      <c r="T1283" s="50"/>
    </row>
    <row r="1284" spans="2:20" x14ac:dyDescent="0.25">
      <c r="B1284" s="11">
        <f>'Market Data'!B1271</f>
        <v>20041223</v>
      </c>
      <c r="C1284" s="2">
        <f>'Market Data'!C1271</f>
        <v>5376</v>
      </c>
      <c r="D1284" s="2">
        <f>'Market Data'!D1271</f>
        <v>5397</v>
      </c>
      <c r="E1284" s="2">
        <f>'Market Data'!E1271</f>
        <v>5375.5</v>
      </c>
      <c r="F1284" s="12">
        <f>'Market Data'!F1271</f>
        <v>5389.5</v>
      </c>
      <c r="H1284" s="58">
        <f t="shared" si="146"/>
        <v>1267</v>
      </c>
      <c r="I1284" s="97" t="s">
        <v>54</v>
      </c>
      <c r="J1284" s="59" t="str">
        <f t="shared" si="147"/>
        <v>Long</v>
      </c>
      <c r="L1284" s="74">
        <f t="shared" si="151"/>
        <v>1</v>
      </c>
      <c r="M1284" s="75">
        <f t="shared" si="143"/>
        <v>0</v>
      </c>
      <c r="N1284" s="76" t="str">
        <f t="shared" si="148"/>
        <v/>
      </c>
      <c r="O1284" s="75"/>
      <c r="P1284" s="77">
        <f t="shared" si="144"/>
        <v>1</v>
      </c>
      <c r="Q1284" s="78" t="str">
        <f t="shared" si="149"/>
        <v>Stay Long</v>
      </c>
      <c r="R1284" s="81">
        <f t="shared" si="145"/>
        <v>612.5</v>
      </c>
      <c r="S1284" s="82">
        <f t="shared" si="150"/>
        <v>-93855.959999999992</v>
      </c>
      <c r="T1284" s="50"/>
    </row>
    <row r="1285" spans="2:20" x14ac:dyDescent="0.25">
      <c r="B1285" s="11">
        <f>'Market Data'!B1272</f>
        <v>20041227</v>
      </c>
      <c r="C1285" s="2">
        <f>'Market Data'!C1272</f>
        <v>5396.5</v>
      </c>
      <c r="D1285" s="2">
        <f>'Market Data'!D1272</f>
        <v>5404.5</v>
      </c>
      <c r="E1285" s="2">
        <f>'Market Data'!E1272</f>
        <v>5374</v>
      </c>
      <c r="F1285" s="12">
        <f>'Market Data'!F1272</f>
        <v>5387.5</v>
      </c>
      <c r="H1285" s="58">
        <f t="shared" si="146"/>
        <v>1268</v>
      </c>
      <c r="I1285" s="97" t="s">
        <v>54</v>
      </c>
      <c r="J1285" s="59" t="str">
        <f t="shared" si="147"/>
        <v>Long</v>
      </c>
      <c r="L1285" s="74">
        <f t="shared" si="151"/>
        <v>1</v>
      </c>
      <c r="M1285" s="75">
        <f t="shared" si="143"/>
        <v>0</v>
      </c>
      <c r="N1285" s="76" t="str">
        <f t="shared" si="148"/>
        <v/>
      </c>
      <c r="O1285" s="75"/>
      <c r="P1285" s="77">
        <f t="shared" si="144"/>
        <v>1</v>
      </c>
      <c r="Q1285" s="78" t="str">
        <f t="shared" si="149"/>
        <v>Stay Long</v>
      </c>
      <c r="R1285" s="81">
        <f t="shared" si="145"/>
        <v>-70</v>
      </c>
      <c r="S1285" s="82">
        <f t="shared" si="150"/>
        <v>-93925.959999999992</v>
      </c>
      <c r="T1285" s="50"/>
    </row>
    <row r="1286" spans="2:20" x14ac:dyDescent="0.25">
      <c r="B1286" s="11">
        <f>'Market Data'!B1273</f>
        <v>20041228</v>
      </c>
      <c r="C1286" s="2">
        <f>'Market Data'!C1273</f>
        <v>5404.5</v>
      </c>
      <c r="D1286" s="2">
        <f>'Market Data'!D1273</f>
        <v>5404.5</v>
      </c>
      <c r="E1286" s="2">
        <f>'Market Data'!E1273</f>
        <v>5384.5</v>
      </c>
      <c r="F1286" s="12">
        <f>'Market Data'!F1273</f>
        <v>5403.5</v>
      </c>
      <c r="H1286" s="58">
        <f t="shared" si="146"/>
        <v>1269</v>
      </c>
      <c r="I1286" s="97" t="s">
        <v>54</v>
      </c>
      <c r="J1286" s="59" t="str">
        <f t="shared" si="147"/>
        <v>Long</v>
      </c>
      <c r="L1286" s="74">
        <f t="shared" si="151"/>
        <v>1</v>
      </c>
      <c r="M1286" s="75">
        <f t="shared" si="143"/>
        <v>0</v>
      </c>
      <c r="N1286" s="76" t="str">
        <f t="shared" si="148"/>
        <v/>
      </c>
      <c r="O1286" s="75"/>
      <c r="P1286" s="77">
        <f t="shared" si="144"/>
        <v>1</v>
      </c>
      <c r="Q1286" s="78" t="str">
        <f t="shared" si="149"/>
        <v>Stay Long</v>
      </c>
      <c r="R1286" s="81">
        <f t="shared" si="145"/>
        <v>560</v>
      </c>
      <c r="S1286" s="82">
        <f t="shared" si="150"/>
        <v>-93365.959999999992</v>
      </c>
      <c r="T1286" s="50"/>
    </row>
    <row r="1287" spans="2:20" x14ac:dyDescent="0.25">
      <c r="B1287" s="11">
        <f>'Market Data'!B1274</f>
        <v>20041229</v>
      </c>
      <c r="C1287" s="2">
        <f>'Market Data'!C1274</f>
        <v>5415</v>
      </c>
      <c r="D1287" s="2">
        <f>'Market Data'!D1274</f>
        <v>5417</v>
      </c>
      <c r="E1287" s="2">
        <f>'Market Data'!E1274</f>
        <v>5379.5</v>
      </c>
      <c r="F1287" s="12">
        <f>'Market Data'!F1274</f>
        <v>5394</v>
      </c>
      <c r="H1287" s="58">
        <f t="shared" si="146"/>
        <v>1270</v>
      </c>
      <c r="I1287" s="97" t="s">
        <v>54</v>
      </c>
      <c r="J1287" s="59" t="str">
        <f t="shared" si="147"/>
        <v>Long</v>
      </c>
      <c r="L1287" s="74">
        <f t="shared" si="151"/>
        <v>1</v>
      </c>
      <c r="M1287" s="75">
        <f t="shared" si="143"/>
        <v>0</v>
      </c>
      <c r="N1287" s="76" t="str">
        <f t="shared" si="148"/>
        <v/>
      </c>
      <c r="O1287" s="75"/>
      <c r="P1287" s="77">
        <f t="shared" si="144"/>
        <v>1</v>
      </c>
      <c r="Q1287" s="78" t="str">
        <f t="shared" si="149"/>
        <v>Stay Long</v>
      </c>
      <c r="R1287" s="81">
        <f t="shared" si="145"/>
        <v>-332.5</v>
      </c>
      <c r="S1287" s="82">
        <f t="shared" si="150"/>
        <v>-93698.459999999992</v>
      </c>
      <c r="T1287" s="50"/>
    </row>
    <row r="1288" spans="2:20" x14ac:dyDescent="0.25">
      <c r="B1288" s="11">
        <f>'Market Data'!B1275</f>
        <v>20041230</v>
      </c>
      <c r="C1288" s="2">
        <f>'Market Data'!C1275</f>
        <v>5400</v>
      </c>
      <c r="D1288" s="2">
        <f>'Market Data'!D1275</f>
        <v>5402.5</v>
      </c>
      <c r="E1288" s="2">
        <f>'Market Data'!E1275</f>
        <v>5391.5</v>
      </c>
      <c r="F1288" s="12">
        <f>'Market Data'!F1275</f>
        <v>5391.5</v>
      </c>
      <c r="H1288" s="58">
        <f t="shared" si="146"/>
        <v>1271</v>
      </c>
      <c r="I1288" s="97" t="s">
        <v>54</v>
      </c>
      <c r="J1288" s="59" t="str">
        <f t="shared" si="147"/>
        <v>Long</v>
      </c>
      <c r="L1288" s="74">
        <f t="shared" si="151"/>
        <v>1</v>
      </c>
      <c r="M1288" s="75">
        <f t="shared" si="143"/>
        <v>0</v>
      </c>
      <c r="N1288" s="76" t="str">
        <f t="shared" si="148"/>
        <v/>
      </c>
      <c r="O1288" s="75"/>
      <c r="P1288" s="77">
        <f t="shared" si="144"/>
        <v>1</v>
      </c>
      <c r="Q1288" s="78" t="str">
        <f t="shared" si="149"/>
        <v>Stay Long</v>
      </c>
      <c r="R1288" s="81">
        <f t="shared" si="145"/>
        <v>-87.5</v>
      </c>
      <c r="S1288" s="82">
        <f t="shared" si="150"/>
        <v>-93785.959999999992</v>
      </c>
      <c r="T1288" s="50"/>
    </row>
    <row r="1289" spans="2:20" x14ac:dyDescent="0.25">
      <c r="B1289" s="11">
        <f>'Market Data'!B1276</f>
        <v>20050103</v>
      </c>
      <c r="C1289" s="2">
        <f>'Market Data'!C1276</f>
        <v>5403.5</v>
      </c>
      <c r="D1289" s="2">
        <f>'Market Data'!D1276</f>
        <v>5450</v>
      </c>
      <c r="E1289" s="2">
        <f>'Market Data'!E1276</f>
        <v>5392</v>
      </c>
      <c r="F1289" s="12">
        <f>'Market Data'!F1276</f>
        <v>5426.5</v>
      </c>
      <c r="H1289" s="58">
        <f t="shared" si="146"/>
        <v>1272</v>
      </c>
      <c r="I1289" s="97" t="s">
        <v>54</v>
      </c>
      <c r="J1289" s="59" t="str">
        <f t="shared" si="147"/>
        <v>Long</v>
      </c>
      <c r="L1289" s="74">
        <f t="shared" si="151"/>
        <v>1</v>
      </c>
      <c r="M1289" s="75">
        <f t="shared" si="143"/>
        <v>0</v>
      </c>
      <c r="N1289" s="76" t="str">
        <f t="shared" si="148"/>
        <v/>
      </c>
      <c r="O1289" s="75"/>
      <c r="P1289" s="77">
        <f t="shared" si="144"/>
        <v>1</v>
      </c>
      <c r="Q1289" s="78" t="str">
        <f t="shared" si="149"/>
        <v>Stay Long</v>
      </c>
      <c r="R1289" s="81">
        <f t="shared" si="145"/>
        <v>1225</v>
      </c>
      <c r="S1289" s="82">
        <f t="shared" si="150"/>
        <v>-92560.959999999992</v>
      </c>
      <c r="T1289" s="50"/>
    </row>
    <row r="1290" spans="2:20" x14ac:dyDescent="0.25">
      <c r="B1290" s="11">
        <f>'Market Data'!B1277</f>
        <v>20050104</v>
      </c>
      <c r="C1290" s="2">
        <f>'Market Data'!C1277</f>
        <v>5427</v>
      </c>
      <c r="D1290" s="2">
        <f>'Market Data'!D1277</f>
        <v>5446.5</v>
      </c>
      <c r="E1290" s="2">
        <f>'Market Data'!E1277</f>
        <v>5414.5</v>
      </c>
      <c r="F1290" s="12">
        <f>'Market Data'!F1277</f>
        <v>5414.5</v>
      </c>
      <c r="H1290" s="58">
        <f t="shared" si="146"/>
        <v>1273</v>
      </c>
      <c r="I1290" s="97" t="s">
        <v>54</v>
      </c>
      <c r="J1290" s="59" t="str">
        <f t="shared" si="147"/>
        <v>Long</v>
      </c>
      <c r="L1290" s="74">
        <f t="shared" si="151"/>
        <v>1</v>
      </c>
      <c r="M1290" s="75">
        <f t="shared" si="143"/>
        <v>0</v>
      </c>
      <c r="N1290" s="76" t="str">
        <f t="shared" si="148"/>
        <v/>
      </c>
      <c r="O1290" s="75"/>
      <c r="P1290" s="77">
        <f t="shared" si="144"/>
        <v>1</v>
      </c>
      <c r="Q1290" s="78" t="str">
        <f t="shared" si="149"/>
        <v>Stay Long</v>
      </c>
      <c r="R1290" s="81">
        <f t="shared" si="145"/>
        <v>-420</v>
      </c>
      <c r="S1290" s="82">
        <f t="shared" si="150"/>
        <v>-92980.959999999992</v>
      </c>
      <c r="T1290" s="50"/>
    </row>
    <row r="1291" spans="2:20" x14ac:dyDescent="0.25">
      <c r="B1291" s="11">
        <f>'Market Data'!B1278</f>
        <v>20050105</v>
      </c>
      <c r="C1291" s="2">
        <f>'Market Data'!C1278</f>
        <v>5398.5</v>
      </c>
      <c r="D1291" s="2">
        <f>'Market Data'!D1278</f>
        <v>5419</v>
      </c>
      <c r="E1291" s="2">
        <f>'Market Data'!E1278</f>
        <v>5380.5</v>
      </c>
      <c r="F1291" s="12">
        <f>'Market Data'!F1278</f>
        <v>5413.5</v>
      </c>
      <c r="H1291" s="58">
        <f t="shared" si="146"/>
        <v>1274</v>
      </c>
      <c r="I1291" s="97" t="s">
        <v>54</v>
      </c>
      <c r="J1291" s="59" t="str">
        <f t="shared" si="147"/>
        <v>Long</v>
      </c>
      <c r="L1291" s="74">
        <f t="shared" si="151"/>
        <v>1</v>
      </c>
      <c r="M1291" s="75">
        <f t="shared" si="143"/>
        <v>0</v>
      </c>
      <c r="N1291" s="76" t="str">
        <f t="shared" si="148"/>
        <v/>
      </c>
      <c r="O1291" s="75"/>
      <c r="P1291" s="77">
        <f t="shared" si="144"/>
        <v>1</v>
      </c>
      <c r="Q1291" s="78" t="str">
        <f t="shared" si="149"/>
        <v>Stay Long</v>
      </c>
      <c r="R1291" s="81">
        <f t="shared" si="145"/>
        <v>-35</v>
      </c>
      <c r="S1291" s="82">
        <f t="shared" si="150"/>
        <v>-93015.959999999992</v>
      </c>
      <c r="T1291" s="50"/>
    </row>
    <row r="1292" spans="2:20" x14ac:dyDescent="0.25">
      <c r="B1292" s="11">
        <f>'Market Data'!B1279</f>
        <v>20050106</v>
      </c>
      <c r="C1292" s="2">
        <f>'Market Data'!C1279</f>
        <v>5396.5</v>
      </c>
      <c r="D1292" s="2">
        <f>'Market Data'!D1279</f>
        <v>5445</v>
      </c>
      <c r="E1292" s="2">
        <f>'Market Data'!E1279</f>
        <v>5395</v>
      </c>
      <c r="F1292" s="12">
        <f>'Market Data'!F1279</f>
        <v>5442.5</v>
      </c>
      <c r="H1292" s="58">
        <f t="shared" si="146"/>
        <v>1275</v>
      </c>
      <c r="I1292" s="97" t="s">
        <v>54</v>
      </c>
      <c r="J1292" s="59" t="str">
        <f t="shared" si="147"/>
        <v>Long</v>
      </c>
      <c r="L1292" s="74">
        <f t="shared" si="151"/>
        <v>1</v>
      </c>
      <c r="M1292" s="75">
        <f t="shared" si="143"/>
        <v>0</v>
      </c>
      <c r="N1292" s="76" t="str">
        <f t="shared" si="148"/>
        <v/>
      </c>
      <c r="O1292" s="75"/>
      <c r="P1292" s="77">
        <f t="shared" si="144"/>
        <v>1</v>
      </c>
      <c r="Q1292" s="78" t="str">
        <f t="shared" si="149"/>
        <v>Stay Long</v>
      </c>
      <c r="R1292" s="81">
        <f t="shared" si="145"/>
        <v>1015</v>
      </c>
      <c r="S1292" s="82">
        <f t="shared" si="150"/>
        <v>-92000.959999999992</v>
      </c>
      <c r="T1292" s="50"/>
    </row>
    <row r="1293" spans="2:20" x14ac:dyDescent="0.25">
      <c r="B1293" s="11">
        <f>'Market Data'!B1280</f>
        <v>20050107</v>
      </c>
      <c r="C1293" s="2">
        <f>'Market Data'!C1280</f>
        <v>5427.5</v>
      </c>
      <c r="D1293" s="2">
        <f>'Market Data'!D1280</f>
        <v>5465</v>
      </c>
      <c r="E1293" s="2">
        <f>'Market Data'!E1280</f>
        <v>5420.5</v>
      </c>
      <c r="F1293" s="12">
        <f>'Market Data'!F1280</f>
        <v>5454</v>
      </c>
      <c r="H1293" s="58">
        <f t="shared" si="146"/>
        <v>1276</v>
      </c>
      <c r="I1293" s="97" t="s">
        <v>54</v>
      </c>
      <c r="J1293" s="59" t="str">
        <f t="shared" si="147"/>
        <v>Long</v>
      </c>
      <c r="L1293" s="74">
        <f t="shared" si="151"/>
        <v>1</v>
      </c>
      <c r="M1293" s="75">
        <f t="shared" si="143"/>
        <v>0</v>
      </c>
      <c r="N1293" s="76" t="str">
        <f t="shared" si="148"/>
        <v/>
      </c>
      <c r="O1293" s="75"/>
      <c r="P1293" s="77">
        <f t="shared" si="144"/>
        <v>1</v>
      </c>
      <c r="Q1293" s="78" t="str">
        <f t="shared" si="149"/>
        <v>Stay Long</v>
      </c>
      <c r="R1293" s="81">
        <f t="shared" si="145"/>
        <v>402.5</v>
      </c>
      <c r="S1293" s="82">
        <f t="shared" si="150"/>
        <v>-91598.459999999992</v>
      </c>
      <c r="T1293" s="50"/>
    </row>
    <row r="1294" spans="2:20" x14ac:dyDescent="0.25">
      <c r="B1294" s="11">
        <f>'Market Data'!B1281</f>
        <v>20050110</v>
      </c>
      <c r="C1294" s="2">
        <f>'Market Data'!C1281</f>
        <v>5448.5</v>
      </c>
      <c r="D1294" s="2">
        <f>'Market Data'!D1281</f>
        <v>5462.5</v>
      </c>
      <c r="E1294" s="2">
        <f>'Market Data'!E1281</f>
        <v>5427</v>
      </c>
      <c r="F1294" s="12">
        <f>'Market Data'!F1281</f>
        <v>5451.5</v>
      </c>
      <c r="H1294" s="58">
        <f t="shared" si="146"/>
        <v>1277</v>
      </c>
      <c r="I1294" s="97" t="s">
        <v>54</v>
      </c>
      <c r="J1294" s="59" t="str">
        <f t="shared" si="147"/>
        <v>Long</v>
      </c>
      <c r="L1294" s="74">
        <f t="shared" si="151"/>
        <v>1</v>
      </c>
      <c r="M1294" s="75">
        <f t="shared" si="143"/>
        <v>0</v>
      </c>
      <c r="N1294" s="76" t="str">
        <f t="shared" si="148"/>
        <v/>
      </c>
      <c r="O1294" s="75"/>
      <c r="P1294" s="77">
        <f t="shared" si="144"/>
        <v>1</v>
      </c>
      <c r="Q1294" s="78" t="str">
        <f t="shared" si="149"/>
        <v>Stay Long</v>
      </c>
      <c r="R1294" s="81">
        <f t="shared" si="145"/>
        <v>-87.5</v>
      </c>
      <c r="S1294" s="82">
        <f t="shared" si="150"/>
        <v>-91685.959999999992</v>
      </c>
      <c r="T1294" s="50"/>
    </row>
    <row r="1295" spans="2:20" x14ac:dyDescent="0.25">
      <c r="B1295" s="11">
        <f>'Market Data'!B1282</f>
        <v>20050111</v>
      </c>
      <c r="C1295" s="2">
        <f>'Market Data'!C1282</f>
        <v>5442.5</v>
      </c>
      <c r="D1295" s="2">
        <f>'Market Data'!D1282</f>
        <v>5453</v>
      </c>
      <c r="E1295" s="2">
        <f>'Market Data'!E1282</f>
        <v>5364.5</v>
      </c>
      <c r="F1295" s="12">
        <f>'Market Data'!F1282</f>
        <v>5379.5</v>
      </c>
      <c r="H1295" s="58">
        <f t="shared" si="146"/>
        <v>1278</v>
      </c>
      <c r="I1295" s="97" t="s">
        <v>54</v>
      </c>
      <c r="J1295" s="59" t="str">
        <f t="shared" si="147"/>
        <v>Long</v>
      </c>
      <c r="L1295" s="74">
        <f t="shared" si="151"/>
        <v>1</v>
      </c>
      <c r="M1295" s="75">
        <f t="shared" si="143"/>
        <v>0</v>
      </c>
      <c r="N1295" s="76" t="str">
        <f t="shared" si="148"/>
        <v/>
      </c>
      <c r="O1295" s="75"/>
      <c r="P1295" s="77">
        <f t="shared" si="144"/>
        <v>1</v>
      </c>
      <c r="Q1295" s="78" t="str">
        <f t="shared" si="149"/>
        <v>Stay Long</v>
      </c>
      <c r="R1295" s="81">
        <f t="shared" si="145"/>
        <v>-2520</v>
      </c>
      <c r="S1295" s="82">
        <f t="shared" si="150"/>
        <v>-94205.959999999992</v>
      </c>
      <c r="T1295" s="50"/>
    </row>
    <row r="1296" spans="2:20" x14ac:dyDescent="0.25">
      <c r="B1296" s="11">
        <f>'Market Data'!B1283</f>
        <v>20050112</v>
      </c>
      <c r="C1296" s="2">
        <f>'Market Data'!C1283</f>
        <v>5393</v>
      </c>
      <c r="D1296" s="2">
        <f>'Market Data'!D1283</f>
        <v>5396</v>
      </c>
      <c r="E1296" s="2">
        <f>'Market Data'!E1283</f>
        <v>5328</v>
      </c>
      <c r="F1296" s="12">
        <f>'Market Data'!F1283</f>
        <v>5343.5</v>
      </c>
      <c r="H1296" s="58">
        <f t="shared" si="146"/>
        <v>1279</v>
      </c>
      <c r="I1296" s="97" t="s">
        <v>54</v>
      </c>
      <c r="J1296" s="59" t="str">
        <f t="shared" si="147"/>
        <v>Long</v>
      </c>
      <c r="L1296" s="74">
        <f t="shared" si="151"/>
        <v>1</v>
      </c>
      <c r="M1296" s="75">
        <f t="shared" ref="M1296:M1359" si="152">$L1296-P1296</f>
        <v>0</v>
      </c>
      <c r="N1296" s="76" t="str">
        <f t="shared" si="148"/>
        <v/>
      </c>
      <c r="O1296" s="75"/>
      <c r="P1296" s="77">
        <f t="shared" si="144"/>
        <v>1</v>
      </c>
      <c r="Q1296" s="78" t="str">
        <f t="shared" si="149"/>
        <v>Stay Long</v>
      </c>
      <c r="R1296" s="81">
        <f t="shared" si="145"/>
        <v>-1260</v>
      </c>
      <c r="S1296" s="82">
        <f t="shared" si="150"/>
        <v>-95465.959999999992</v>
      </c>
      <c r="T1296" s="50"/>
    </row>
    <row r="1297" spans="2:20" x14ac:dyDescent="0.25">
      <c r="B1297" s="11">
        <f>'Market Data'!B1284</f>
        <v>20050113</v>
      </c>
      <c r="C1297" s="2">
        <f>'Market Data'!C1284</f>
        <v>5367</v>
      </c>
      <c r="D1297" s="2">
        <f>'Market Data'!D1284</f>
        <v>5370.5</v>
      </c>
      <c r="E1297" s="2">
        <f>'Market Data'!E1284</f>
        <v>5336</v>
      </c>
      <c r="F1297" s="12">
        <f>'Market Data'!F1284</f>
        <v>5350.5</v>
      </c>
      <c r="H1297" s="58">
        <f t="shared" si="146"/>
        <v>1280</v>
      </c>
      <c r="I1297" s="97" t="s">
        <v>54</v>
      </c>
      <c r="J1297" s="59" t="str">
        <f t="shared" si="147"/>
        <v>Long</v>
      </c>
      <c r="L1297" s="74">
        <f t="shared" si="151"/>
        <v>1</v>
      </c>
      <c r="M1297" s="75">
        <f t="shared" si="152"/>
        <v>0</v>
      </c>
      <c r="N1297" s="76" t="str">
        <f t="shared" si="148"/>
        <v/>
      </c>
      <c r="O1297" s="75"/>
      <c r="P1297" s="77">
        <f t="shared" ref="P1297:P1360" si="153">IF($N1296="Fill",$L1296,$P1296)</f>
        <v>1</v>
      </c>
      <c r="Q1297" s="78" t="str">
        <f t="shared" si="149"/>
        <v>Stay Long</v>
      </c>
      <c r="R1297" s="81">
        <f t="shared" ref="R1297:R1360" si="154">IF(OR($P1296&amp;$L1296="01",$P1296&amp;$L1296="0-1"),(($F1297-$C1297)*$R$3*$L1296)-(ABS($M1296)*$R$4),IF(OR($P1296&amp;$L1296="10",$P1296&amp;$L1296="-10"),(($C1297-$F1296)*$R$3*$P1296)-(ABS($M1296)*$R$4),IF(OR($P1296&amp;$L1296="1-1",$P1296&amp;$L1296="-11"),(($C1297-$F1296)*$R$3*$P1296)-(ABS($M1296)*$R$4)+(($F1297-$C1297)*$R$3*$P1297),IF(OR($P1296&amp;$L1296="11",$P1296&amp;$L1296="-1-1"),(($F1297-$F1296)*$R$3*$P1297),0))))</f>
        <v>245</v>
      </c>
      <c r="S1297" s="82">
        <f t="shared" si="150"/>
        <v>-95220.959999999992</v>
      </c>
      <c r="T1297" s="50"/>
    </row>
    <row r="1298" spans="2:20" x14ac:dyDescent="0.25">
      <c r="B1298" s="11">
        <f>'Market Data'!B1285</f>
        <v>20050114</v>
      </c>
      <c r="C1298" s="2">
        <f>'Market Data'!C1285</f>
        <v>5323</v>
      </c>
      <c r="D1298" s="2">
        <f>'Market Data'!D1285</f>
        <v>5372</v>
      </c>
      <c r="E1298" s="2">
        <f>'Market Data'!E1285</f>
        <v>5320</v>
      </c>
      <c r="F1298" s="12">
        <f>'Market Data'!F1285</f>
        <v>5357</v>
      </c>
      <c r="H1298" s="58">
        <f t="shared" ref="H1298:H1361" si="155">ROW()-ROW(H$17)</f>
        <v>1281</v>
      </c>
      <c r="I1298" s="97" t="s">
        <v>54</v>
      </c>
      <c r="J1298" s="59" t="str">
        <f t="shared" ref="J1298:J1361" si="156">$I$4</f>
        <v>Long</v>
      </c>
      <c r="L1298" s="74">
        <f t="shared" si="151"/>
        <v>1</v>
      </c>
      <c r="M1298" s="75">
        <f t="shared" si="152"/>
        <v>0</v>
      </c>
      <c r="N1298" s="76" t="str">
        <f t="shared" ref="N1298:N1361" si="157">IF(NOT($M1298=0),"Fill","")</f>
        <v/>
      </c>
      <c r="O1298" s="75"/>
      <c r="P1298" s="77">
        <f t="shared" si="153"/>
        <v>1</v>
      </c>
      <c r="Q1298" s="78" t="str">
        <f t="shared" ref="Q1298:Q1361" si="158">IF($P1297&amp;$L1297="00","Stay Flat",IF($P1297&amp;$L1297="01","Go Long",IF($P1297&amp;$L1297="0-1","Go Short",IF($P1297&amp;$L1297="-10","Exit Short",IF($P1297&amp;$L1297="-1-1","Stay Short",IF($P1297&amp;$L1297="-11","Exit Short, Go Long",IF($P1297&amp;$L1297="10","Exit Long",IF($P1297&amp;$L1297="1-1","Exit Long, Go Short",IF($P1297&amp;$L1297="11","Stay Long","")))))))))</f>
        <v>Stay Long</v>
      </c>
      <c r="R1298" s="81">
        <f t="shared" si="154"/>
        <v>227.5</v>
      </c>
      <c r="S1298" s="82">
        <f t="shared" ref="S1298:S1361" si="159">S1297+R1298</f>
        <v>-94993.459999999992</v>
      </c>
      <c r="T1298" s="50"/>
    </row>
    <row r="1299" spans="2:20" x14ac:dyDescent="0.25">
      <c r="B1299" s="11">
        <f>'Market Data'!B1286</f>
        <v>20050117</v>
      </c>
      <c r="C1299" s="2">
        <f>'Market Data'!C1286</f>
        <v>5369</v>
      </c>
      <c r="D1299" s="2">
        <f>'Market Data'!D1286</f>
        <v>5389</v>
      </c>
      <c r="E1299" s="2">
        <f>'Market Data'!E1286</f>
        <v>5367.5</v>
      </c>
      <c r="F1299" s="12">
        <f>'Market Data'!F1286</f>
        <v>5376.5</v>
      </c>
      <c r="H1299" s="58">
        <f t="shared" si="155"/>
        <v>1282</v>
      </c>
      <c r="I1299" s="97" t="s">
        <v>54</v>
      </c>
      <c r="J1299" s="59" t="str">
        <f t="shared" si="156"/>
        <v>Long</v>
      </c>
      <c r="L1299" s="74">
        <f t="shared" ref="L1299:L1362" si="160">IF($J1299="Short",-1,IF($J1299="Long",1,0))</f>
        <v>1</v>
      </c>
      <c r="M1299" s="75">
        <f t="shared" si="152"/>
        <v>0</v>
      </c>
      <c r="N1299" s="76" t="str">
        <f t="shared" si="157"/>
        <v/>
      </c>
      <c r="O1299" s="75"/>
      <c r="P1299" s="77">
        <f t="shared" si="153"/>
        <v>1</v>
      </c>
      <c r="Q1299" s="78" t="str">
        <f t="shared" si="158"/>
        <v>Stay Long</v>
      </c>
      <c r="R1299" s="81">
        <f t="shared" si="154"/>
        <v>682.5</v>
      </c>
      <c r="S1299" s="82">
        <f t="shared" si="159"/>
        <v>-94310.959999999992</v>
      </c>
      <c r="T1299" s="50"/>
    </row>
    <row r="1300" spans="2:20" x14ac:dyDescent="0.25">
      <c r="B1300" s="11">
        <f>'Market Data'!B1287</f>
        <v>20050118</v>
      </c>
      <c r="C1300" s="2">
        <f>'Market Data'!C1287</f>
        <v>5371.5</v>
      </c>
      <c r="D1300" s="2">
        <f>'Market Data'!D1287</f>
        <v>5398.5</v>
      </c>
      <c r="E1300" s="2">
        <f>'Market Data'!E1287</f>
        <v>5340.5</v>
      </c>
      <c r="F1300" s="12">
        <f>'Market Data'!F1287</f>
        <v>5392.5</v>
      </c>
      <c r="H1300" s="58">
        <f t="shared" si="155"/>
        <v>1283</v>
      </c>
      <c r="I1300" s="97" t="s">
        <v>54</v>
      </c>
      <c r="J1300" s="59" t="str">
        <f t="shared" si="156"/>
        <v>Long</v>
      </c>
      <c r="L1300" s="74">
        <f t="shared" si="160"/>
        <v>1</v>
      </c>
      <c r="M1300" s="75">
        <f t="shared" si="152"/>
        <v>0</v>
      </c>
      <c r="N1300" s="76" t="str">
        <f t="shared" si="157"/>
        <v/>
      </c>
      <c r="O1300" s="75"/>
      <c r="P1300" s="77">
        <f t="shared" si="153"/>
        <v>1</v>
      </c>
      <c r="Q1300" s="78" t="str">
        <f t="shared" si="158"/>
        <v>Stay Long</v>
      </c>
      <c r="R1300" s="81">
        <f t="shared" si="154"/>
        <v>560</v>
      </c>
      <c r="S1300" s="82">
        <f t="shared" si="159"/>
        <v>-93750.959999999992</v>
      </c>
      <c r="T1300" s="50"/>
    </row>
    <row r="1301" spans="2:20" x14ac:dyDescent="0.25">
      <c r="B1301" s="11">
        <f>'Market Data'!B1288</f>
        <v>20050119</v>
      </c>
      <c r="C1301" s="2">
        <f>'Market Data'!C1288</f>
        <v>5396.5</v>
      </c>
      <c r="D1301" s="2">
        <f>'Market Data'!D1288</f>
        <v>5404</v>
      </c>
      <c r="E1301" s="2">
        <f>'Market Data'!E1288</f>
        <v>5371</v>
      </c>
      <c r="F1301" s="12">
        <f>'Market Data'!F1288</f>
        <v>5377.5</v>
      </c>
      <c r="H1301" s="58">
        <f t="shared" si="155"/>
        <v>1284</v>
      </c>
      <c r="I1301" s="97" t="s">
        <v>54</v>
      </c>
      <c r="J1301" s="59" t="str">
        <f t="shared" si="156"/>
        <v>Long</v>
      </c>
      <c r="L1301" s="74">
        <f t="shared" si="160"/>
        <v>1</v>
      </c>
      <c r="M1301" s="75">
        <f t="shared" si="152"/>
        <v>0</v>
      </c>
      <c r="N1301" s="76" t="str">
        <f t="shared" si="157"/>
        <v/>
      </c>
      <c r="O1301" s="75"/>
      <c r="P1301" s="77">
        <f t="shared" si="153"/>
        <v>1</v>
      </c>
      <c r="Q1301" s="78" t="str">
        <f t="shared" si="158"/>
        <v>Stay Long</v>
      </c>
      <c r="R1301" s="81">
        <f t="shared" si="154"/>
        <v>-525</v>
      </c>
      <c r="S1301" s="82">
        <f t="shared" si="159"/>
        <v>-94275.959999999992</v>
      </c>
      <c r="T1301" s="50"/>
    </row>
    <row r="1302" spans="2:20" x14ac:dyDescent="0.25">
      <c r="B1302" s="11">
        <f>'Market Data'!B1289</f>
        <v>20050120</v>
      </c>
      <c r="C1302" s="2">
        <f>'Market Data'!C1289</f>
        <v>5345.5</v>
      </c>
      <c r="D1302" s="2">
        <f>'Market Data'!D1289</f>
        <v>5362</v>
      </c>
      <c r="E1302" s="2">
        <f>'Market Data'!E1289</f>
        <v>5322</v>
      </c>
      <c r="F1302" s="12">
        <f>'Market Data'!F1289</f>
        <v>5329.5</v>
      </c>
      <c r="H1302" s="58">
        <f t="shared" si="155"/>
        <v>1285</v>
      </c>
      <c r="I1302" s="97" t="s">
        <v>54</v>
      </c>
      <c r="J1302" s="59" t="str">
        <f t="shared" si="156"/>
        <v>Long</v>
      </c>
      <c r="L1302" s="74">
        <f t="shared" si="160"/>
        <v>1</v>
      </c>
      <c r="M1302" s="75">
        <f t="shared" si="152"/>
        <v>0</v>
      </c>
      <c r="N1302" s="76" t="str">
        <f t="shared" si="157"/>
        <v/>
      </c>
      <c r="O1302" s="75"/>
      <c r="P1302" s="77">
        <f t="shared" si="153"/>
        <v>1</v>
      </c>
      <c r="Q1302" s="78" t="str">
        <f t="shared" si="158"/>
        <v>Stay Long</v>
      </c>
      <c r="R1302" s="81">
        <f t="shared" si="154"/>
        <v>-1680</v>
      </c>
      <c r="S1302" s="82">
        <f t="shared" si="159"/>
        <v>-95955.959999999992</v>
      </c>
      <c r="T1302" s="50"/>
    </row>
    <row r="1303" spans="2:20" x14ac:dyDescent="0.25">
      <c r="B1303" s="11">
        <f>'Market Data'!B1290</f>
        <v>20050121</v>
      </c>
      <c r="C1303" s="2">
        <f>'Market Data'!C1290</f>
        <v>5335.5</v>
      </c>
      <c r="D1303" s="2">
        <f>'Market Data'!D1290</f>
        <v>5356</v>
      </c>
      <c r="E1303" s="2">
        <f>'Market Data'!E1290</f>
        <v>5314</v>
      </c>
      <c r="F1303" s="12">
        <f>'Market Data'!F1290</f>
        <v>5327.5</v>
      </c>
      <c r="H1303" s="58">
        <f t="shared" si="155"/>
        <v>1286</v>
      </c>
      <c r="I1303" s="97" t="s">
        <v>54</v>
      </c>
      <c r="J1303" s="59" t="str">
        <f t="shared" si="156"/>
        <v>Long</v>
      </c>
      <c r="L1303" s="74">
        <f t="shared" si="160"/>
        <v>1</v>
      </c>
      <c r="M1303" s="75">
        <f t="shared" si="152"/>
        <v>0</v>
      </c>
      <c r="N1303" s="76" t="str">
        <f t="shared" si="157"/>
        <v/>
      </c>
      <c r="O1303" s="75"/>
      <c r="P1303" s="77">
        <f t="shared" si="153"/>
        <v>1</v>
      </c>
      <c r="Q1303" s="78" t="str">
        <f t="shared" si="158"/>
        <v>Stay Long</v>
      </c>
      <c r="R1303" s="81">
        <f t="shared" si="154"/>
        <v>-70</v>
      </c>
      <c r="S1303" s="82">
        <f t="shared" si="159"/>
        <v>-96025.959999999992</v>
      </c>
      <c r="T1303" s="50"/>
    </row>
    <row r="1304" spans="2:20" x14ac:dyDescent="0.25">
      <c r="B1304" s="11">
        <f>'Market Data'!B1291</f>
        <v>20050124</v>
      </c>
      <c r="C1304" s="2">
        <f>'Market Data'!C1291</f>
        <v>5322.5</v>
      </c>
      <c r="D1304" s="2">
        <f>'Market Data'!D1291</f>
        <v>5341.5</v>
      </c>
      <c r="E1304" s="2">
        <f>'Market Data'!E1291</f>
        <v>5292</v>
      </c>
      <c r="F1304" s="12">
        <f>'Market Data'!F1291</f>
        <v>5329</v>
      </c>
      <c r="H1304" s="58">
        <f t="shared" si="155"/>
        <v>1287</v>
      </c>
      <c r="I1304" s="97" t="s">
        <v>54</v>
      </c>
      <c r="J1304" s="59" t="str">
        <f t="shared" si="156"/>
        <v>Long</v>
      </c>
      <c r="L1304" s="74">
        <f t="shared" si="160"/>
        <v>1</v>
      </c>
      <c r="M1304" s="75">
        <f t="shared" si="152"/>
        <v>0</v>
      </c>
      <c r="N1304" s="76" t="str">
        <f t="shared" si="157"/>
        <v/>
      </c>
      <c r="O1304" s="75"/>
      <c r="P1304" s="77">
        <f t="shared" si="153"/>
        <v>1</v>
      </c>
      <c r="Q1304" s="78" t="str">
        <f t="shared" si="158"/>
        <v>Stay Long</v>
      </c>
      <c r="R1304" s="81">
        <f t="shared" si="154"/>
        <v>52.5</v>
      </c>
      <c r="S1304" s="82">
        <f t="shared" si="159"/>
        <v>-95973.459999999992</v>
      </c>
      <c r="T1304" s="50"/>
    </row>
    <row r="1305" spans="2:20" x14ac:dyDescent="0.25">
      <c r="B1305" s="11">
        <f>'Market Data'!B1292</f>
        <v>20050125</v>
      </c>
      <c r="C1305" s="2">
        <f>'Market Data'!C1292</f>
        <v>5326</v>
      </c>
      <c r="D1305" s="2">
        <f>'Market Data'!D1292</f>
        <v>5375.5</v>
      </c>
      <c r="E1305" s="2">
        <f>'Market Data'!E1292</f>
        <v>5322</v>
      </c>
      <c r="F1305" s="12">
        <f>'Market Data'!F1292</f>
        <v>5364.5</v>
      </c>
      <c r="H1305" s="58">
        <f t="shared" si="155"/>
        <v>1288</v>
      </c>
      <c r="I1305" s="97" t="s">
        <v>54</v>
      </c>
      <c r="J1305" s="59" t="str">
        <f t="shared" si="156"/>
        <v>Long</v>
      </c>
      <c r="L1305" s="74">
        <f t="shared" si="160"/>
        <v>1</v>
      </c>
      <c r="M1305" s="75">
        <f t="shared" si="152"/>
        <v>0</v>
      </c>
      <c r="N1305" s="76" t="str">
        <f t="shared" si="157"/>
        <v/>
      </c>
      <c r="O1305" s="75"/>
      <c r="P1305" s="77">
        <f t="shared" si="153"/>
        <v>1</v>
      </c>
      <c r="Q1305" s="78" t="str">
        <f t="shared" si="158"/>
        <v>Stay Long</v>
      </c>
      <c r="R1305" s="81">
        <f t="shared" si="154"/>
        <v>1242.5</v>
      </c>
      <c r="S1305" s="82">
        <f t="shared" si="159"/>
        <v>-94730.959999999992</v>
      </c>
      <c r="T1305" s="50"/>
    </row>
    <row r="1306" spans="2:20" x14ac:dyDescent="0.25">
      <c r="B1306" s="11">
        <f>'Market Data'!B1293</f>
        <v>20050126</v>
      </c>
      <c r="C1306" s="2">
        <f>'Market Data'!C1293</f>
        <v>5371.5</v>
      </c>
      <c r="D1306" s="2">
        <f>'Market Data'!D1293</f>
        <v>5378.5</v>
      </c>
      <c r="E1306" s="2">
        <f>'Market Data'!E1293</f>
        <v>5336</v>
      </c>
      <c r="F1306" s="12">
        <f>'Market Data'!F1293</f>
        <v>5350</v>
      </c>
      <c r="H1306" s="58">
        <f t="shared" si="155"/>
        <v>1289</v>
      </c>
      <c r="I1306" s="97" t="s">
        <v>54</v>
      </c>
      <c r="J1306" s="59" t="str">
        <f t="shared" si="156"/>
        <v>Long</v>
      </c>
      <c r="L1306" s="74">
        <f t="shared" si="160"/>
        <v>1</v>
      </c>
      <c r="M1306" s="75">
        <f t="shared" si="152"/>
        <v>0</v>
      </c>
      <c r="N1306" s="76" t="str">
        <f t="shared" si="157"/>
        <v/>
      </c>
      <c r="O1306" s="75"/>
      <c r="P1306" s="77">
        <f t="shared" si="153"/>
        <v>1</v>
      </c>
      <c r="Q1306" s="78" t="str">
        <f t="shared" si="158"/>
        <v>Stay Long</v>
      </c>
      <c r="R1306" s="81">
        <f t="shared" si="154"/>
        <v>-507.5</v>
      </c>
      <c r="S1306" s="82">
        <f t="shared" si="159"/>
        <v>-95238.459999999992</v>
      </c>
      <c r="T1306" s="50"/>
    </row>
    <row r="1307" spans="2:20" x14ac:dyDescent="0.25">
      <c r="B1307" s="11">
        <f>'Market Data'!B1294</f>
        <v>20050127</v>
      </c>
      <c r="C1307" s="2">
        <f>'Market Data'!C1294</f>
        <v>5354</v>
      </c>
      <c r="D1307" s="2">
        <f>'Market Data'!D1294</f>
        <v>5361</v>
      </c>
      <c r="E1307" s="2">
        <f>'Market Data'!E1294</f>
        <v>5316.5</v>
      </c>
      <c r="F1307" s="12">
        <f>'Market Data'!F1294</f>
        <v>5347.5</v>
      </c>
      <c r="H1307" s="58">
        <f t="shared" si="155"/>
        <v>1290</v>
      </c>
      <c r="I1307" s="97" t="s">
        <v>54</v>
      </c>
      <c r="J1307" s="59" t="str">
        <f t="shared" si="156"/>
        <v>Long</v>
      </c>
      <c r="L1307" s="74">
        <f t="shared" si="160"/>
        <v>1</v>
      </c>
      <c r="M1307" s="75">
        <f t="shared" si="152"/>
        <v>0</v>
      </c>
      <c r="N1307" s="76" t="str">
        <f t="shared" si="157"/>
        <v/>
      </c>
      <c r="O1307" s="75"/>
      <c r="P1307" s="77">
        <f t="shared" si="153"/>
        <v>1</v>
      </c>
      <c r="Q1307" s="78" t="str">
        <f t="shared" si="158"/>
        <v>Stay Long</v>
      </c>
      <c r="R1307" s="81">
        <f t="shared" si="154"/>
        <v>-87.5</v>
      </c>
      <c r="S1307" s="82">
        <f t="shared" si="159"/>
        <v>-95325.959999999992</v>
      </c>
      <c r="T1307" s="50"/>
    </row>
    <row r="1308" spans="2:20" x14ac:dyDescent="0.25">
      <c r="B1308" s="11">
        <f>'Market Data'!B1295</f>
        <v>20050128</v>
      </c>
      <c r="C1308" s="2">
        <f>'Market Data'!C1295</f>
        <v>5359.5</v>
      </c>
      <c r="D1308" s="2">
        <f>'Market Data'!D1295</f>
        <v>5365.5</v>
      </c>
      <c r="E1308" s="2">
        <f>'Market Data'!E1295</f>
        <v>5319</v>
      </c>
      <c r="F1308" s="12">
        <f>'Market Data'!F1295</f>
        <v>5329.5</v>
      </c>
      <c r="H1308" s="58">
        <f t="shared" si="155"/>
        <v>1291</v>
      </c>
      <c r="I1308" s="97" t="s">
        <v>54</v>
      </c>
      <c r="J1308" s="59" t="str">
        <f t="shared" si="156"/>
        <v>Long</v>
      </c>
      <c r="L1308" s="74">
        <f t="shared" si="160"/>
        <v>1</v>
      </c>
      <c r="M1308" s="75">
        <f t="shared" si="152"/>
        <v>0</v>
      </c>
      <c r="N1308" s="76" t="str">
        <f t="shared" si="157"/>
        <v/>
      </c>
      <c r="O1308" s="75"/>
      <c r="P1308" s="77">
        <f t="shared" si="153"/>
        <v>1</v>
      </c>
      <c r="Q1308" s="78" t="str">
        <f t="shared" si="158"/>
        <v>Stay Long</v>
      </c>
      <c r="R1308" s="81">
        <f t="shared" si="154"/>
        <v>-630</v>
      </c>
      <c r="S1308" s="82">
        <f t="shared" si="159"/>
        <v>-95955.959999999992</v>
      </c>
      <c r="T1308" s="50"/>
    </row>
    <row r="1309" spans="2:20" x14ac:dyDescent="0.25">
      <c r="B1309" s="11">
        <f>'Market Data'!B1296</f>
        <v>20050131</v>
      </c>
      <c r="C1309" s="2">
        <f>'Market Data'!C1296</f>
        <v>5363.5</v>
      </c>
      <c r="D1309" s="2">
        <f>'Market Data'!D1296</f>
        <v>5395</v>
      </c>
      <c r="E1309" s="2">
        <f>'Market Data'!E1296</f>
        <v>5358.5</v>
      </c>
      <c r="F1309" s="12">
        <f>'Market Data'!F1296</f>
        <v>5390.5</v>
      </c>
      <c r="H1309" s="58">
        <f t="shared" si="155"/>
        <v>1292</v>
      </c>
      <c r="I1309" s="97" t="s">
        <v>54</v>
      </c>
      <c r="J1309" s="59" t="str">
        <f t="shared" si="156"/>
        <v>Long</v>
      </c>
      <c r="L1309" s="74">
        <f t="shared" si="160"/>
        <v>1</v>
      </c>
      <c r="M1309" s="75">
        <f t="shared" si="152"/>
        <v>0</v>
      </c>
      <c r="N1309" s="76" t="str">
        <f t="shared" si="157"/>
        <v/>
      </c>
      <c r="O1309" s="75"/>
      <c r="P1309" s="77">
        <f t="shared" si="153"/>
        <v>1</v>
      </c>
      <c r="Q1309" s="78" t="str">
        <f t="shared" si="158"/>
        <v>Stay Long</v>
      </c>
      <c r="R1309" s="81">
        <f t="shared" si="154"/>
        <v>2135</v>
      </c>
      <c r="S1309" s="82">
        <f t="shared" si="159"/>
        <v>-93820.959999999992</v>
      </c>
      <c r="T1309" s="50"/>
    </row>
    <row r="1310" spans="2:20" x14ac:dyDescent="0.25">
      <c r="B1310" s="11">
        <f>'Market Data'!B1297</f>
        <v>20050201</v>
      </c>
      <c r="C1310" s="2">
        <f>'Market Data'!C1297</f>
        <v>5386</v>
      </c>
      <c r="D1310" s="2">
        <f>'Market Data'!D1297</f>
        <v>5418.5</v>
      </c>
      <c r="E1310" s="2">
        <f>'Market Data'!E1297</f>
        <v>5379.5</v>
      </c>
      <c r="F1310" s="12">
        <f>'Market Data'!F1297</f>
        <v>5413.5</v>
      </c>
      <c r="H1310" s="58">
        <f t="shared" si="155"/>
        <v>1293</v>
      </c>
      <c r="I1310" s="97" t="s">
        <v>54</v>
      </c>
      <c r="J1310" s="59" t="str">
        <f t="shared" si="156"/>
        <v>Long</v>
      </c>
      <c r="L1310" s="74">
        <f t="shared" si="160"/>
        <v>1</v>
      </c>
      <c r="M1310" s="75">
        <f t="shared" si="152"/>
        <v>0</v>
      </c>
      <c r="N1310" s="76" t="str">
        <f t="shared" si="157"/>
        <v/>
      </c>
      <c r="O1310" s="75"/>
      <c r="P1310" s="77">
        <f t="shared" si="153"/>
        <v>1</v>
      </c>
      <c r="Q1310" s="78" t="str">
        <f t="shared" si="158"/>
        <v>Stay Long</v>
      </c>
      <c r="R1310" s="81">
        <f t="shared" si="154"/>
        <v>805</v>
      </c>
      <c r="S1310" s="82">
        <f t="shared" si="159"/>
        <v>-93015.959999999992</v>
      </c>
      <c r="T1310" s="50"/>
    </row>
    <row r="1311" spans="2:20" x14ac:dyDescent="0.25">
      <c r="B1311" s="11">
        <f>'Market Data'!B1298</f>
        <v>20050202</v>
      </c>
      <c r="C1311" s="2">
        <f>'Market Data'!C1298</f>
        <v>5418.5</v>
      </c>
      <c r="D1311" s="2">
        <f>'Market Data'!D1298</f>
        <v>5431</v>
      </c>
      <c r="E1311" s="2">
        <f>'Market Data'!E1298</f>
        <v>5410</v>
      </c>
      <c r="F1311" s="12">
        <f>'Market Data'!F1298</f>
        <v>5421.5</v>
      </c>
      <c r="H1311" s="58">
        <f t="shared" si="155"/>
        <v>1294</v>
      </c>
      <c r="I1311" s="97" t="s">
        <v>54</v>
      </c>
      <c r="J1311" s="59" t="str">
        <f t="shared" si="156"/>
        <v>Long</v>
      </c>
      <c r="L1311" s="74">
        <f t="shared" si="160"/>
        <v>1</v>
      </c>
      <c r="M1311" s="75">
        <f t="shared" si="152"/>
        <v>0</v>
      </c>
      <c r="N1311" s="76" t="str">
        <f t="shared" si="157"/>
        <v/>
      </c>
      <c r="O1311" s="75"/>
      <c r="P1311" s="77">
        <f t="shared" si="153"/>
        <v>1</v>
      </c>
      <c r="Q1311" s="78" t="str">
        <f t="shared" si="158"/>
        <v>Stay Long</v>
      </c>
      <c r="R1311" s="81">
        <f t="shared" si="154"/>
        <v>280</v>
      </c>
      <c r="S1311" s="82">
        <f t="shared" si="159"/>
        <v>-92735.959999999992</v>
      </c>
      <c r="T1311" s="50"/>
    </row>
    <row r="1312" spans="2:20" x14ac:dyDescent="0.25">
      <c r="B1312" s="11">
        <f>'Market Data'!B1299</f>
        <v>20050203</v>
      </c>
      <c r="C1312" s="2">
        <f>'Market Data'!C1299</f>
        <v>5428.5</v>
      </c>
      <c r="D1312" s="2">
        <f>'Market Data'!D1299</f>
        <v>5433</v>
      </c>
      <c r="E1312" s="2">
        <f>'Market Data'!E1299</f>
        <v>5403</v>
      </c>
      <c r="F1312" s="12">
        <f>'Market Data'!F1299</f>
        <v>5417.5</v>
      </c>
      <c r="H1312" s="58">
        <f t="shared" si="155"/>
        <v>1295</v>
      </c>
      <c r="I1312" s="97" t="s">
        <v>54</v>
      </c>
      <c r="J1312" s="59" t="str">
        <f t="shared" si="156"/>
        <v>Long</v>
      </c>
      <c r="L1312" s="74">
        <f t="shared" si="160"/>
        <v>1</v>
      </c>
      <c r="M1312" s="75">
        <f t="shared" si="152"/>
        <v>0</v>
      </c>
      <c r="N1312" s="76" t="str">
        <f t="shared" si="157"/>
        <v/>
      </c>
      <c r="O1312" s="75"/>
      <c r="P1312" s="77">
        <f t="shared" si="153"/>
        <v>1</v>
      </c>
      <c r="Q1312" s="78" t="str">
        <f t="shared" si="158"/>
        <v>Stay Long</v>
      </c>
      <c r="R1312" s="81">
        <f t="shared" si="154"/>
        <v>-140</v>
      </c>
      <c r="S1312" s="82">
        <f t="shared" si="159"/>
        <v>-92875.959999999992</v>
      </c>
      <c r="T1312" s="50"/>
    </row>
    <row r="1313" spans="2:20" x14ac:dyDescent="0.25">
      <c r="B1313" s="11">
        <f>'Market Data'!B1300</f>
        <v>20050204</v>
      </c>
      <c r="C1313" s="2">
        <f>'Market Data'!C1300</f>
        <v>5427</v>
      </c>
      <c r="D1313" s="2">
        <f>'Market Data'!D1300</f>
        <v>5478.5</v>
      </c>
      <c r="E1313" s="2">
        <f>'Market Data'!E1300</f>
        <v>5424</v>
      </c>
      <c r="F1313" s="12">
        <f>'Market Data'!F1300</f>
        <v>5478.5</v>
      </c>
      <c r="H1313" s="58">
        <f t="shared" si="155"/>
        <v>1296</v>
      </c>
      <c r="I1313" s="97" t="s">
        <v>54</v>
      </c>
      <c r="J1313" s="59" t="str">
        <f t="shared" si="156"/>
        <v>Long</v>
      </c>
      <c r="L1313" s="74">
        <f t="shared" si="160"/>
        <v>1</v>
      </c>
      <c r="M1313" s="75">
        <f t="shared" si="152"/>
        <v>0</v>
      </c>
      <c r="N1313" s="76" t="str">
        <f t="shared" si="157"/>
        <v/>
      </c>
      <c r="O1313" s="75"/>
      <c r="P1313" s="77">
        <f t="shared" si="153"/>
        <v>1</v>
      </c>
      <c r="Q1313" s="78" t="str">
        <f t="shared" si="158"/>
        <v>Stay Long</v>
      </c>
      <c r="R1313" s="81">
        <f t="shared" si="154"/>
        <v>2135</v>
      </c>
      <c r="S1313" s="82">
        <f t="shared" si="159"/>
        <v>-90740.959999999992</v>
      </c>
      <c r="T1313" s="50"/>
    </row>
    <row r="1314" spans="2:20" x14ac:dyDescent="0.25">
      <c r="B1314" s="11">
        <f>'Market Data'!B1301</f>
        <v>20050207</v>
      </c>
      <c r="C1314" s="2">
        <f>'Market Data'!C1301</f>
        <v>5478.5</v>
      </c>
      <c r="D1314" s="2">
        <f>'Market Data'!D1301</f>
        <v>5504.5</v>
      </c>
      <c r="E1314" s="2">
        <f>'Market Data'!E1301</f>
        <v>5478.5</v>
      </c>
      <c r="F1314" s="12">
        <f>'Market Data'!F1301</f>
        <v>5491.5</v>
      </c>
      <c r="H1314" s="58">
        <f t="shared" si="155"/>
        <v>1297</v>
      </c>
      <c r="I1314" s="97" t="s">
        <v>54</v>
      </c>
      <c r="J1314" s="59" t="str">
        <f t="shared" si="156"/>
        <v>Long</v>
      </c>
      <c r="L1314" s="74">
        <f t="shared" si="160"/>
        <v>1</v>
      </c>
      <c r="M1314" s="75">
        <f t="shared" si="152"/>
        <v>0</v>
      </c>
      <c r="N1314" s="76" t="str">
        <f t="shared" si="157"/>
        <v/>
      </c>
      <c r="O1314" s="75"/>
      <c r="P1314" s="77">
        <f t="shared" si="153"/>
        <v>1</v>
      </c>
      <c r="Q1314" s="78" t="str">
        <f t="shared" si="158"/>
        <v>Stay Long</v>
      </c>
      <c r="R1314" s="81">
        <f t="shared" si="154"/>
        <v>455</v>
      </c>
      <c r="S1314" s="82">
        <f t="shared" si="159"/>
        <v>-90285.959999999992</v>
      </c>
      <c r="T1314" s="50"/>
    </row>
    <row r="1315" spans="2:20" x14ac:dyDescent="0.25">
      <c r="B1315" s="11">
        <f>'Market Data'!B1302</f>
        <v>20050208</v>
      </c>
      <c r="C1315" s="2">
        <f>'Market Data'!C1302</f>
        <v>5497.5</v>
      </c>
      <c r="D1315" s="2">
        <f>'Market Data'!D1302</f>
        <v>5506.5</v>
      </c>
      <c r="E1315" s="2">
        <f>'Market Data'!E1302</f>
        <v>5485.5</v>
      </c>
      <c r="F1315" s="12">
        <f>'Market Data'!F1302</f>
        <v>5502</v>
      </c>
      <c r="H1315" s="58">
        <f t="shared" si="155"/>
        <v>1298</v>
      </c>
      <c r="I1315" s="97" t="s">
        <v>54</v>
      </c>
      <c r="J1315" s="59" t="str">
        <f t="shared" si="156"/>
        <v>Long</v>
      </c>
      <c r="L1315" s="74">
        <f t="shared" si="160"/>
        <v>1</v>
      </c>
      <c r="M1315" s="75">
        <f t="shared" si="152"/>
        <v>0</v>
      </c>
      <c r="N1315" s="76" t="str">
        <f t="shared" si="157"/>
        <v/>
      </c>
      <c r="O1315" s="75"/>
      <c r="P1315" s="77">
        <f t="shared" si="153"/>
        <v>1</v>
      </c>
      <c r="Q1315" s="78" t="str">
        <f t="shared" si="158"/>
        <v>Stay Long</v>
      </c>
      <c r="R1315" s="81">
        <f t="shared" si="154"/>
        <v>367.5</v>
      </c>
      <c r="S1315" s="82">
        <f t="shared" si="159"/>
        <v>-89918.459999999992</v>
      </c>
      <c r="T1315" s="50"/>
    </row>
    <row r="1316" spans="2:20" x14ac:dyDescent="0.25">
      <c r="B1316" s="11">
        <f>'Market Data'!B1303</f>
        <v>20050209</v>
      </c>
      <c r="C1316" s="2">
        <f>'Market Data'!C1303</f>
        <v>5502.5</v>
      </c>
      <c r="D1316" s="2">
        <f>'Market Data'!D1303</f>
        <v>5516.5</v>
      </c>
      <c r="E1316" s="2">
        <f>'Market Data'!E1303</f>
        <v>5474</v>
      </c>
      <c r="F1316" s="12">
        <f>'Market Data'!F1303</f>
        <v>5490.5</v>
      </c>
      <c r="H1316" s="58">
        <f t="shared" si="155"/>
        <v>1299</v>
      </c>
      <c r="I1316" s="97" t="s">
        <v>54</v>
      </c>
      <c r="J1316" s="59" t="str">
        <f t="shared" si="156"/>
        <v>Long</v>
      </c>
      <c r="L1316" s="74">
        <f t="shared" si="160"/>
        <v>1</v>
      </c>
      <c r="M1316" s="75">
        <f t="shared" si="152"/>
        <v>0</v>
      </c>
      <c r="N1316" s="76" t="str">
        <f t="shared" si="157"/>
        <v/>
      </c>
      <c r="O1316" s="75"/>
      <c r="P1316" s="77">
        <f t="shared" si="153"/>
        <v>1</v>
      </c>
      <c r="Q1316" s="78" t="str">
        <f t="shared" si="158"/>
        <v>Stay Long</v>
      </c>
      <c r="R1316" s="81">
        <f t="shared" si="154"/>
        <v>-402.5</v>
      </c>
      <c r="S1316" s="82">
        <f t="shared" si="159"/>
        <v>-90320.959999999992</v>
      </c>
      <c r="T1316" s="50"/>
    </row>
    <row r="1317" spans="2:20" x14ac:dyDescent="0.25">
      <c r="B1317" s="11">
        <f>'Market Data'!B1304</f>
        <v>20050210</v>
      </c>
      <c r="C1317" s="2">
        <f>'Market Data'!C1304</f>
        <v>5494.5</v>
      </c>
      <c r="D1317" s="2">
        <f>'Market Data'!D1304</f>
        <v>5498</v>
      </c>
      <c r="E1317" s="2">
        <f>'Market Data'!E1304</f>
        <v>5466.5</v>
      </c>
      <c r="F1317" s="12">
        <f>'Market Data'!F1304</f>
        <v>5488.5</v>
      </c>
      <c r="H1317" s="58">
        <f t="shared" si="155"/>
        <v>1300</v>
      </c>
      <c r="I1317" s="97" t="s">
        <v>54</v>
      </c>
      <c r="J1317" s="59" t="str">
        <f t="shared" si="156"/>
        <v>Long</v>
      </c>
      <c r="L1317" s="74">
        <f t="shared" si="160"/>
        <v>1</v>
      </c>
      <c r="M1317" s="75">
        <f t="shared" si="152"/>
        <v>0</v>
      </c>
      <c r="N1317" s="76" t="str">
        <f t="shared" si="157"/>
        <v/>
      </c>
      <c r="O1317" s="75"/>
      <c r="P1317" s="77">
        <f t="shared" si="153"/>
        <v>1</v>
      </c>
      <c r="Q1317" s="78" t="str">
        <f t="shared" si="158"/>
        <v>Stay Long</v>
      </c>
      <c r="R1317" s="81">
        <f t="shared" si="154"/>
        <v>-70</v>
      </c>
      <c r="S1317" s="82">
        <f t="shared" si="159"/>
        <v>-90390.959999999992</v>
      </c>
      <c r="T1317" s="50"/>
    </row>
    <row r="1318" spans="2:20" x14ac:dyDescent="0.25">
      <c r="B1318" s="11">
        <f>'Market Data'!B1305</f>
        <v>20050211</v>
      </c>
      <c r="C1318" s="2">
        <f>'Market Data'!C1305</f>
        <v>5484.5</v>
      </c>
      <c r="D1318" s="2">
        <f>'Market Data'!D1305</f>
        <v>5525.5</v>
      </c>
      <c r="E1318" s="2">
        <f>'Market Data'!E1305</f>
        <v>5484.5</v>
      </c>
      <c r="F1318" s="12">
        <f>'Market Data'!F1305</f>
        <v>5522</v>
      </c>
      <c r="H1318" s="58">
        <f t="shared" si="155"/>
        <v>1301</v>
      </c>
      <c r="I1318" s="97" t="s">
        <v>54</v>
      </c>
      <c r="J1318" s="59" t="str">
        <f t="shared" si="156"/>
        <v>Long</v>
      </c>
      <c r="L1318" s="74">
        <f t="shared" si="160"/>
        <v>1</v>
      </c>
      <c r="M1318" s="75">
        <f t="shared" si="152"/>
        <v>0</v>
      </c>
      <c r="N1318" s="76" t="str">
        <f t="shared" si="157"/>
        <v/>
      </c>
      <c r="O1318" s="75"/>
      <c r="P1318" s="77">
        <f t="shared" si="153"/>
        <v>1</v>
      </c>
      <c r="Q1318" s="78" t="str">
        <f t="shared" si="158"/>
        <v>Stay Long</v>
      </c>
      <c r="R1318" s="81">
        <f t="shared" si="154"/>
        <v>1172.5</v>
      </c>
      <c r="S1318" s="82">
        <f t="shared" si="159"/>
        <v>-89218.459999999992</v>
      </c>
      <c r="T1318" s="50"/>
    </row>
    <row r="1319" spans="2:20" x14ac:dyDescent="0.25">
      <c r="B1319" s="11">
        <f>'Market Data'!B1306</f>
        <v>20050214</v>
      </c>
      <c r="C1319" s="2">
        <f>'Market Data'!C1306</f>
        <v>5522.5</v>
      </c>
      <c r="D1319" s="2">
        <f>'Market Data'!D1306</f>
        <v>5527</v>
      </c>
      <c r="E1319" s="2">
        <f>'Market Data'!E1306</f>
        <v>5500.5</v>
      </c>
      <c r="F1319" s="12">
        <f>'Market Data'!F1306</f>
        <v>5509.5</v>
      </c>
      <c r="H1319" s="58">
        <f t="shared" si="155"/>
        <v>1302</v>
      </c>
      <c r="I1319" s="97" t="s">
        <v>54</v>
      </c>
      <c r="J1319" s="59" t="str">
        <f t="shared" si="156"/>
        <v>Long</v>
      </c>
      <c r="L1319" s="74">
        <f t="shared" si="160"/>
        <v>1</v>
      </c>
      <c r="M1319" s="75">
        <f t="shared" si="152"/>
        <v>0</v>
      </c>
      <c r="N1319" s="76" t="str">
        <f t="shared" si="157"/>
        <v/>
      </c>
      <c r="O1319" s="75"/>
      <c r="P1319" s="77">
        <f t="shared" si="153"/>
        <v>1</v>
      </c>
      <c r="Q1319" s="78" t="str">
        <f t="shared" si="158"/>
        <v>Stay Long</v>
      </c>
      <c r="R1319" s="81">
        <f t="shared" si="154"/>
        <v>-437.5</v>
      </c>
      <c r="S1319" s="82">
        <f t="shared" si="159"/>
        <v>-89655.959999999992</v>
      </c>
      <c r="T1319" s="50"/>
    </row>
    <row r="1320" spans="2:20" x14ac:dyDescent="0.25">
      <c r="B1320" s="11">
        <f>'Market Data'!B1307</f>
        <v>20050215</v>
      </c>
      <c r="C1320" s="2">
        <f>'Market Data'!C1307</f>
        <v>5512</v>
      </c>
      <c r="D1320" s="2">
        <f>'Market Data'!D1307</f>
        <v>5537</v>
      </c>
      <c r="E1320" s="2">
        <f>'Market Data'!E1307</f>
        <v>5504.5</v>
      </c>
      <c r="F1320" s="12">
        <f>'Market Data'!F1307</f>
        <v>5514</v>
      </c>
      <c r="H1320" s="58">
        <f t="shared" si="155"/>
        <v>1303</v>
      </c>
      <c r="I1320" s="97" t="s">
        <v>54</v>
      </c>
      <c r="J1320" s="59" t="str">
        <f t="shared" si="156"/>
        <v>Long</v>
      </c>
      <c r="L1320" s="74">
        <f t="shared" si="160"/>
        <v>1</v>
      </c>
      <c r="M1320" s="75">
        <f t="shared" si="152"/>
        <v>0</v>
      </c>
      <c r="N1320" s="76" t="str">
        <f t="shared" si="157"/>
        <v/>
      </c>
      <c r="O1320" s="75"/>
      <c r="P1320" s="77">
        <f t="shared" si="153"/>
        <v>1</v>
      </c>
      <c r="Q1320" s="78" t="str">
        <f t="shared" si="158"/>
        <v>Stay Long</v>
      </c>
      <c r="R1320" s="81">
        <f t="shared" si="154"/>
        <v>157.5</v>
      </c>
      <c r="S1320" s="82">
        <f t="shared" si="159"/>
        <v>-89498.459999999992</v>
      </c>
      <c r="T1320" s="50"/>
    </row>
    <row r="1321" spans="2:20" x14ac:dyDescent="0.25">
      <c r="B1321" s="11">
        <f>'Market Data'!B1308</f>
        <v>20050216</v>
      </c>
      <c r="C1321" s="2">
        <f>'Market Data'!C1308</f>
        <v>5521.5</v>
      </c>
      <c r="D1321" s="2">
        <f>'Market Data'!D1308</f>
        <v>5521.5</v>
      </c>
      <c r="E1321" s="2">
        <f>'Market Data'!E1308</f>
        <v>5475</v>
      </c>
      <c r="F1321" s="12">
        <f>'Market Data'!F1308</f>
        <v>5491</v>
      </c>
      <c r="H1321" s="58">
        <f t="shared" si="155"/>
        <v>1304</v>
      </c>
      <c r="I1321" s="97" t="s">
        <v>54</v>
      </c>
      <c r="J1321" s="59" t="str">
        <f t="shared" si="156"/>
        <v>Long</v>
      </c>
      <c r="L1321" s="74">
        <f t="shared" si="160"/>
        <v>1</v>
      </c>
      <c r="M1321" s="75">
        <f t="shared" si="152"/>
        <v>0</v>
      </c>
      <c r="N1321" s="76" t="str">
        <f t="shared" si="157"/>
        <v/>
      </c>
      <c r="O1321" s="75"/>
      <c r="P1321" s="77">
        <f t="shared" si="153"/>
        <v>1</v>
      </c>
      <c r="Q1321" s="78" t="str">
        <f t="shared" si="158"/>
        <v>Stay Long</v>
      </c>
      <c r="R1321" s="81">
        <f t="shared" si="154"/>
        <v>-805</v>
      </c>
      <c r="S1321" s="82">
        <f t="shared" si="159"/>
        <v>-90303.459999999992</v>
      </c>
      <c r="T1321" s="50"/>
    </row>
    <row r="1322" spans="2:20" x14ac:dyDescent="0.25">
      <c r="B1322" s="11">
        <f>'Market Data'!B1309</f>
        <v>20050217</v>
      </c>
      <c r="C1322" s="2">
        <f>'Market Data'!C1309</f>
        <v>5497.5</v>
      </c>
      <c r="D1322" s="2">
        <f>'Market Data'!D1309</f>
        <v>5515</v>
      </c>
      <c r="E1322" s="2">
        <f>'Market Data'!E1309</f>
        <v>5486</v>
      </c>
      <c r="F1322" s="12">
        <f>'Market Data'!F1309</f>
        <v>5497</v>
      </c>
      <c r="H1322" s="58">
        <f t="shared" si="155"/>
        <v>1305</v>
      </c>
      <c r="I1322" s="97" t="s">
        <v>54</v>
      </c>
      <c r="J1322" s="59" t="str">
        <f t="shared" si="156"/>
        <v>Long</v>
      </c>
      <c r="L1322" s="74">
        <f t="shared" si="160"/>
        <v>1</v>
      </c>
      <c r="M1322" s="75">
        <f t="shared" si="152"/>
        <v>0</v>
      </c>
      <c r="N1322" s="76" t="str">
        <f t="shared" si="157"/>
        <v/>
      </c>
      <c r="O1322" s="75"/>
      <c r="P1322" s="77">
        <f t="shared" si="153"/>
        <v>1</v>
      </c>
      <c r="Q1322" s="78" t="str">
        <f t="shared" si="158"/>
        <v>Stay Long</v>
      </c>
      <c r="R1322" s="81">
        <f t="shared" si="154"/>
        <v>210</v>
      </c>
      <c r="S1322" s="82">
        <f t="shared" si="159"/>
        <v>-90093.459999999992</v>
      </c>
      <c r="T1322" s="50"/>
    </row>
    <row r="1323" spans="2:20" x14ac:dyDescent="0.25">
      <c r="B1323" s="11">
        <f>'Market Data'!B1310</f>
        <v>20050218</v>
      </c>
      <c r="C1323" s="2">
        <f>'Market Data'!C1310</f>
        <v>5489.5</v>
      </c>
      <c r="D1323" s="2">
        <f>'Market Data'!D1310</f>
        <v>5514</v>
      </c>
      <c r="E1323" s="2">
        <f>'Market Data'!E1310</f>
        <v>5472.5</v>
      </c>
      <c r="F1323" s="12">
        <f>'Market Data'!F1310</f>
        <v>5486.5</v>
      </c>
      <c r="H1323" s="58">
        <f t="shared" si="155"/>
        <v>1306</v>
      </c>
      <c r="I1323" s="97" t="s">
        <v>54</v>
      </c>
      <c r="J1323" s="59" t="str">
        <f t="shared" si="156"/>
        <v>Long</v>
      </c>
      <c r="L1323" s="74">
        <f t="shared" si="160"/>
        <v>1</v>
      </c>
      <c r="M1323" s="75">
        <f t="shared" si="152"/>
        <v>0</v>
      </c>
      <c r="N1323" s="76" t="str">
        <f t="shared" si="157"/>
        <v/>
      </c>
      <c r="O1323" s="75"/>
      <c r="P1323" s="77">
        <f t="shared" si="153"/>
        <v>1</v>
      </c>
      <c r="Q1323" s="78" t="str">
        <f t="shared" si="158"/>
        <v>Stay Long</v>
      </c>
      <c r="R1323" s="81">
        <f t="shared" si="154"/>
        <v>-367.5</v>
      </c>
      <c r="S1323" s="82">
        <f t="shared" si="159"/>
        <v>-90460.959999999992</v>
      </c>
      <c r="T1323" s="50"/>
    </row>
    <row r="1324" spans="2:20" x14ac:dyDescent="0.25">
      <c r="B1324" s="11">
        <f>'Market Data'!B1311</f>
        <v>20050221</v>
      </c>
      <c r="C1324" s="2">
        <f>'Market Data'!C1311</f>
        <v>5491.5</v>
      </c>
      <c r="D1324" s="2">
        <f>'Market Data'!D1311</f>
        <v>5500.5</v>
      </c>
      <c r="E1324" s="2">
        <f>'Market Data'!E1311</f>
        <v>5467.5</v>
      </c>
      <c r="F1324" s="12">
        <f>'Market Data'!F1311</f>
        <v>5488.5</v>
      </c>
      <c r="H1324" s="58">
        <f t="shared" si="155"/>
        <v>1307</v>
      </c>
      <c r="I1324" s="97" t="s">
        <v>54</v>
      </c>
      <c r="J1324" s="59" t="str">
        <f t="shared" si="156"/>
        <v>Long</v>
      </c>
      <c r="L1324" s="74">
        <f t="shared" si="160"/>
        <v>1</v>
      </c>
      <c r="M1324" s="75">
        <f t="shared" si="152"/>
        <v>0</v>
      </c>
      <c r="N1324" s="76" t="str">
        <f t="shared" si="157"/>
        <v/>
      </c>
      <c r="O1324" s="75"/>
      <c r="P1324" s="77">
        <f t="shared" si="153"/>
        <v>1</v>
      </c>
      <c r="Q1324" s="78" t="str">
        <f t="shared" si="158"/>
        <v>Stay Long</v>
      </c>
      <c r="R1324" s="81">
        <f t="shared" si="154"/>
        <v>70</v>
      </c>
      <c r="S1324" s="82">
        <f t="shared" si="159"/>
        <v>-90390.959999999992</v>
      </c>
      <c r="T1324" s="50"/>
    </row>
    <row r="1325" spans="2:20" x14ac:dyDescent="0.25">
      <c r="B1325" s="11">
        <f>'Market Data'!B1312</f>
        <v>20050222</v>
      </c>
      <c r="C1325" s="2">
        <f>'Market Data'!C1312</f>
        <v>5474</v>
      </c>
      <c r="D1325" s="2">
        <f>'Market Data'!D1312</f>
        <v>5476.5</v>
      </c>
      <c r="E1325" s="2">
        <f>'Market Data'!E1312</f>
        <v>5426.5</v>
      </c>
      <c r="F1325" s="12">
        <f>'Market Data'!F1312</f>
        <v>5426.5</v>
      </c>
      <c r="H1325" s="58">
        <f t="shared" si="155"/>
        <v>1308</v>
      </c>
      <c r="I1325" s="97" t="s">
        <v>54</v>
      </c>
      <c r="J1325" s="59" t="str">
        <f t="shared" si="156"/>
        <v>Long</v>
      </c>
      <c r="L1325" s="74">
        <f t="shared" si="160"/>
        <v>1</v>
      </c>
      <c r="M1325" s="75">
        <f t="shared" si="152"/>
        <v>0</v>
      </c>
      <c r="N1325" s="76" t="str">
        <f t="shared" si="157"/>
        <v/>
      </c>
      <c r="O1325" s="75"/>
      <c r="P1325" s="77">
        <f t="shared" si="153"/>
        <v>1</v>
      </c>
      <c r="Q1325" s="78" t="str">
        <f t="shared" si="158"/>
        <v>Stay Long</v>
      </c>
      <c r="R1325" s="81">
        <f t="shared" si="154"/>
        <v>-2170</v>
      </c>
      <c r="S1325" s="82">
        <f t="shared" si="159"/>
        <v>-92560.959999999992</v>
      </c>
      <c r="T1325" s="50"/>
    </row>
    <row r="1326" spans="2:20" x14ac:dyDescent="0.25">
      <c r="B1326" s="11">
        <f>'Market Data'!B1313</f>
        <v>20050223</v>
      </c>
      <c r="C1326" s="2">
        <f>'Market Data'!C1313</f>
        <v>5411.5</v>
      </c>
      <c r="D1326" s="2">
        <f>'Market Data'!D1313</f>
        <v>5438.5</v>
      </c>
      <c r="E1326" s="2">
        <f>'Market Data'!E1313</f>
        <v>5400.5</v>
      </c>
      <c r="F1326" s="12">
        <f>'Market Data'!F1313</f>
        <v>5423.5</v>
      </c>
      <c r="H1326" s="58">
        <f t="shared" si="155"/>
        <v>1309</v>
      </c>
      <c r="I1326" s="97" t="s">
        <v>54</v>
      </c>
      <c r="J1326" s="59" t="str">
        <f t="shared" si="156"/>
        <v>Long</v>
      </c>
      <c r="L1326" s="74">
        <f t="shared" si="160"/>
        <v>1</v>
      </c>
      <c r="M1326" s="75">
        <f t="shared" si="152"/>
        <v>0</v>
      </c>
      <c r="N1326" s="76" t="str">
        <f t="shared" si="157"/>
        <v/>
      </c>
      <c r="O1326" s="75"/>
      <c r="P1326" s="77">
        <f t="shared" si="153"/>
        <v>1</v>
      </c>
      <c r="Q1326" s="78" t="str">
        <f t="shared" si="158"/>
        <v>Stay Long</v>
      </c>
      <c r="R1326" s="81">
        <f t="shared" si="154"/>
        <v>-105</v>
      </c>
      <c r="S1326" s="82">
        <f t="shared" si="159"/>
        <v>-92665.959999999992</v>
      </c>
      <c r="T1326" s="50"/>
    </row>
    <row r="1327" spans="2:20" x14ac:dyDescent="0.25">
      <c r="B1327" s="11">
        <f>'Market Data'!B1314</f>
        <v>20050224</v>
      </c>
      <c r="C1327" s="2">
        <f>'Market Data'!C1314</f>
        <v>5430</v>
      </c>
      <c r="D1327" s="2">
        <f>'Market Data'!D1314</f>
        <v>5436.5</v>
      </c>
      <c r="E1327" s="2">
        <f>'Market Data'!E1314</f>
        <v>5412.5</v>
      </c>
      <c r="F1327" s="12">
        <f>'Market Data'!F1314</f>
        <v>5433</v>
      </c>
      <c r="H1327" s="58">
        <f t="shared" si="155"/>
        <v>1310</v>
      </c>
      <c r="I1327" s="97" t="s">
        <v>54</v>
      </c>
      <c r="J1327" s="59" t="str">
        <f t="shared" si="156"/>
        <v>Long</v>
      </c>
      <c r="L1327" s="74">
        <f t="shared" si="160"/>
        <v>1</v>
      </c>
      <c r="M1327" s="75">
        <f t="shared" si="152"/>
        <v>0</v>
      </c>
      <c r="N1327" s="76" t="str">
        <f t="shared" si="157"/>
        <v/>
      </c>
      <c r="O1327" s="75"/>
      <c r="P1327" s="77">
        <f t="shared" si="153"/>
        <v>1</v>
      </c>
      <c r="Q1327" s="78" t="str">
        <f t="shared" si="158"/>
        <v>Stay Long</v>
      </c>
      <c r="R1327" s="81">
        <f t="shared" si="154"/>
        <v>332.5</v>
      </c>
      <c r="S1327" s="82">
        <f t="shared" si="159"/>
        <v>-92333.459999999992</v>
      </c>
      <c r="T1327" s="50"/>
    </row>
    <row r="1328" spans="2:20" x14ac:dyDescent="0.25">
      <c r="B1328" s="11">
        <f>'Market Data'!B1315</f>
        <v>20050225</v>
      </c>
      <c r="C1328" s="2">
        <f>'Market Data'!C1315</f>
        <v>5454.5</v>
      </c>
      <c r="D1328" s="2">
        <f>'Market Data'!D1315</f>
        <v>5487</v>
      </c>
      <c r="E1328" s="2">
        <f>'Market Data'!E1315</f>
        <v>5452.5</v>
      </c>
      <c r="F1328" s="12">
        <f>'Market Data'!F1315</f>
        <v>5481.5</v>
      </c>
      <c r="H1328" s="58">
        <f t="shared" si="155"/>
        <v>1311</v>
      </c>
      <c r="I1328" s="97" t="s">
        <v>54</v>
      </c>
      <c r="J1328" s="59" t="str">
        <f t="shared" si="156"/>
        <v>Long</v>
      </c>
      <c r="L1328" s="74">
        <f t="shared" si="160"/>
        <v>1</v>
      </c>
      <c r="M1328" s="75">
        <f t="shared" si="152"/>
        <v>0</v>
      </c>
      <c r="N1328" s="76" t="str">
        <f t="shared" si="157"/>
        <v/>
      </c>
      <c r="O1328" s="75"/>
      <c r="P1328" s="77">
        <f t="shared" si="153"/>
        <v>1</v>
      </c>
      <c r="Q1328" s="78" t="str">
        <f t="shared" si="158"/>
        <v>Stay Long</v>
      </c>
      <c r="R1328" s="81">
        <f t="shared" si="154"/>
        <v>1697.5</v>
      </c>
      <c r="S1328" s="82">
        <f t="shared" si="159"/>
        <v>-90635.959999999992</v>
      </c>
      <c r="T1328" s="50"/>
    </row>
    <row r="1329" spans="2:20" x14ac:dyDescent="0.25">
      <c r="B1329" s="11">
        <f>'Market Data'!B1316</f>
        <v>20050228</v>
      </c>
      <c r="C1329" s="2">
        <f>'Market Data'!C1316</f>
        <v>5484.5</v>
      </c>
      <c r="D1329" s="2">
        <f>'Market Data'!D1316</f>
        <v>5500.5</v>
      </c>
      <c r="E1329" s="2">
        <f>'Market Data'!E1316</f>
        <v>5447</v>
      </c>
      <c r="F1329" s="12">
        <f>'Market Data'!F1316</f>
        <v>5449.5</v>
      </c>
      <c r="H1329" s="58">
        <f t="shared" si="155"/>
        <v>1312</v>
      </c>
      <c r="I1329" s="97" t="s">
        <v>54</v>
      </c>
      <c r="J1329" s="59" t="str">
        <f t="shared" si="156"/>
        <v>Long</v>
      </c>
      <c r="L1329" s="74">
        <f t="shared" si="160"/>
        <v>1</v>
      </c>
      <c r="M1329" s="75">
        <f t="shared" si="152"/>
        <v>0</v>
      </c>
      <c r="N1329" s="76" t="str">
        <f t="shared" si="157"/>
        <v/>
      </c>
      <c r="O1329" s="75"/>
      <c r="P1329" s="77">
        <f t="shared" si="153"/>
        <v>1</v>
      </c>
      <c r="Q1329" s="78" t="str">
        <f t="shared" si="158"/>
        <v>Stay Long</v>
      </c>
      <c r="R1329" s="81">
        <f t="shared" si="154"/>
        <v>-1120</v>
      </c>
      <c r="S1329" s="82">
        <f t="shared" si="159"/>
        <v>-91755.959999999992</v>
      </c>
      <c r="T1329" s="50"/>
    </row>
    <row r="1330" spans="2:20" x14ac:dyDescent="0.25">
      <c r="B1330" s="11">
        <f>'Market Data'!B1317</f>
        <v>20050301</v>
      </c>
      <c r="C1330" s="2">
        <f>'Market Data'!C1317</f>
        <v>5467.5</v>
      </c>
      <c r="D1330" s="2">
        <f>'Market Data'!D1317</f>
        <v>5512.5</v>
      </c>
      <c r="E1330" s="2">
        <f>'Market Data'!E1317</f>
        <v>5458.5</v>
      </c>
      <c r="F1330" s="12">
        <f>'Market Data'!F1317</f>
        <v>5509</v>
      </c>
      <c r="H1330" s="58">
        <f t="shared" si="155"/>
        <v>1313</v>
      </c>
      <c r="I1330" s="97" t="s">
        <v>54</v>
      </c>
      <c r="J1330" s="59" t="str">
        <f t="shared" si="156"/>
        <v>Long</v>
      </c>
      <c r="L1330" s="74">
        <f t="shared" si="160"/>
        <v>1</v>
      </c>
      <c r="M1330" s="75">
        <f t="shared" si="152"/>
        <v>0</v>
      </c>
      <c r="N1330" s="76" t="str">
        <f t="shared" si="157"/>
        <v/>
      </c>
      <c r="O1330" s="75"/>
      <c r="P1330" s="77">
        <f t="shared" si="153"/>
        <v>1</v>
      </c>
      <c r="Q1330" s="78" t="str">
        <f t="shared" si="158"/>
        <v>Stay Long</v>
      </c>
      <c r="R1330" s="81">
        <f t="shared" si="154"/>
        <v>2082.5</v>
      </c>
      <c r="S1330" s="82">
        <f t="shared" si="159"/>
        <v>-89673.459999999992</v>
      </c>
      <c r="T1330" s="50"/>
    </row>
    <row r="1331" spans="2:20" x14ac:dyDescent="0.25">
      <c r="B1331" s="11">
        <f>'Market Data'!B1318</f>
        <v>20050302</v>
      </c>
      <c r="C1331" s="2">
        <f>'Market Data'!C1318</f>
        <v>5497.5</v>
      </c>
      <c r="D1331" s="2">
        <f>'Market Data'!D1318</f>
        <v>5521.5</v>
      </c>
      <c r="E1331" s="2">
        <f>'Market Data'!E1318</f>
        <v>5487.5</v>
      </c>
      <c r="F1331" s="12">
        <f>'Market Data'!F1318</f>
        <v>5500</v>
      </c>
      <c r="H1331" s="58">
        <f t="shared" si="155"/>
        <v>1314</v>
      </c>
      <c r="I1331" s="97" t="s">
        <v>54</v>
      </c>
      <c r="J1331" s="59" t="str">
        <f t="shared" si="156"/>
        <v>Long</v>
      </c>
      <c r="L1331" s="74">
        <f t="shared" si="160"/>
        <v>1</v>
      </c>
      <c r="M1331" s="75">
        <f t="shared" si="152"/>
        <v>0</v>
      </c>
      <c r="N1331" s="76" t="str">
        <f t="shared" si="157"/>
        <v/>
      </c>
      <c r="O1331" s="75"/>
      <c r="P1331" s="77">
        <f t="shared" si="153"/>
        <v>1</v>
      </c>
      <c r="Q1331" s="78" t="str">
        <f t="shared" si="158"/>
        <v>Stay Long</v>
      </c>
      <c r="R1331" s="81">
        <f t="shared" si="154"/>
        <v>-315</v>
      </c>
      <c r="S1331" s="82">
        <f t="shared" si="159"/>
        <v>-89988.459999999992</v>
      </c>
      <c r="T1331" s="50"/>
    </row>
    <row r="1332" spans="2:20" x14ac:dyDescent="0.25">
      <c r="B1332" s="11">
        <f>'Market Data'!B1319</f>
        <v>20050303</v>
      </c>
      <c r="C1332" s="2">
        <f>'Market Data'!C1319</f>
        <v>5497.5</v>
      </c>
      <c r="D1332" s="2">
        <f>'Market Data'!D1319</f>
        <v>5523.5</v>
      </c>
      <c r="E1332" s="2">
        <f>'Market Data'!E1319</f>
        <v>5474.5</v>
      </c>
      <c r="F1332" s="12">
        <f>'Market Data'!F1319</f>
        <v>5499</v>
      </c>
      <c r="H1332" s="58">
        <f t="shared" si="155"/>
        <v>1315</v>
      </c>
      <c r="I1332" s="97" t="s">
        <v>54</v>
      </c>
      <c r="J1332" s="59" t="str">
        <f t="shared" si="156"/>
        <v>Long</v>
      </c>
      <c r="L1332" s="74">
        <f t="shared" si="160"/>
        <v>1</v>
      </c>
      <c r="M1332" s="75">
        <f t="shared" si="152"/>
        <v>0</v>
      </c>
      <c r="N1332" s="76" t="str">
        <f t="shared" si="157"/>
        <v/>
      </c>
      <c r="O1332" s="75"/>
      <c r="P1332" s="77">
        <f t="shared" si="153"/>
        <v>1</v>
      </c>
      <c r="Q1332" s="78" t="str">
        <f t="shared" si="158"/>
        <v>Stay Long</v>
      </c>
      <c r="R1332" s="81">
        <f t="shared" si="154"/>
        <v>-35</v>
      </c>
      <c r="S1332" s="82">
        <f t="shared" si="159"/>
        <v>-90023.459999999992</v>
      </c>
      <c r="T1332" s="50"/>
    </row>
    <row r="1333" spans="2:20" x14ac:dyDescent="0.25">
      <c r="B1333" s="11">
        <f>'Market Data'!B1320</f>
        <v>20050304</v>
      </c>
      <c r="C1333" s="2">
        <f>'Market Data'!C1320</f>
        <v>5504.5</v>
      </c>
      <c r="D1333" s="2">
        <f>'Market Data'!D1320</f>
        <v>5552</v>
      </c>
      <c r="E1333" s="2">
        <f>'Market Data'!E1320</f>
        <v>5495.5</v>
      </c>
      <c r="F1333" s="12">
        <f>'Market Data'!F1320</f>
        <v>5552</v>
      </c>
      <c r="H1333" s="58">
        <f t="shared" si="155"/>
        <v>1316</v>
      </c>
      <c r="I1333" s="97" t="s">
        <v>54</v>
      </c>
      <c r="J1333" s="59" t="str">
        <f t="shared" si="156"/>
        <v>Long</v>
      </c>
      <c r="L1333" s="74">
        <f t="shared" si="160"/>
        <v>1</v>
      </c>
      <c r="M1333" s="75">
        <f t="shared" si="152"/>
        <v>0</v>
      </c>
      <c r="N1333" s="76" t="str">
        <f t="shared" si="157"/>
        <v/>
      </c>
      <c r="O1333" s="75"/>
      <c r="P1333" s="77">
        <f t="shared" si="153"/>
        <v>1</v>
      </c>
      <c r="Q1333" s="78" t="str">
        <f t="shared" si="158"/>
        <v>Stay Long</v>
      </c>
      <c r="R1333" s="81">
        <f t="shared" si="154"/>
        <v>1855</v>
      </c>
      <c r="S1333" s="82">
        <f t="shared" si="159"/>
        <v>-88168.459999999992</v>
      </c>
      <c r="T1333" s="50"/>
    </row>
    <row r="1334" spans="2:20" x14ac:dyDescent="0.25">
      <c r="B1334" s="11">
        <f>'Market Data'!B1321</f>
        <v>20050307</v>
      </c>
      <c r="C1334" s="2">
        <f>'Market Data'!C1321</f>
        <v>5547.5</v>
      </c>
      <c r="D1334" s="2">
        <f>'Market Data'!D1321</f>
        <v>5558</v>
      </c>
      <c r="E1334" s="2">
        <f>'Market Data'!E1321</f>
        <v>5540</v>
      </c>
      <c r="F1334" s="12">
        <f>'Market Data'!F1321</f>
        <v>5549</v>
      </c>
      <c r="H1334" s="58">
        <f t="shared" si="155"/>
        <v>1317</v>
      </c>
      <c r="I1334" s="97" t="s">
        <v>54</v>
      </c>
      <c r="J1334" s="59" t="str">
        <f t="shared" si="156"/>
        <v>Long</v>
      </c>
      <c r="L1334" s="74">
        <f t="shared" si="160"/>
        <v>1</v>
      </c>
      <c r="M1334" s="75">
        <f t="shared" si="152"/>
        <v>0</v>
      </c>
      <c r="N1334" s="76" t="str">
        <f t="shared" si="157"/>
        <v/>
      </c>
      <c r="O1334" s="75"/>
      <c r="P1334" s="77">
        <f t="shared" si="153"/>
        <v>1</v>
      </c>
      <c r="Q1334" s="78" t="str">
        <f t="shared" si="158"/>
        <v>Stay Long</v>
      </c>
      <c r="R1334" s="81">
        <f t="shared" si="154"/>
        <v>-105</v>
      </c>
      <c r="S1334" s="82">
        <f t="shared" si="159"/>
        <v>-88273.459999999992</v>
      </c>
      <c r="T1334" s="50"/>
    </row>
    <row r="1335" spans="2:20" x14ac:dyDescent="0.25">
      <c r="B1335" s="11">
        <f>'Market Data'!B1322</f>
        <v>20050308</v>
      </c>
      <c r="C1335" s="2">
        <f>'Market Data'!C1322</f>
        <v>5540</v>
      </c>
      <c r="D1335" s="2">
        <f>'Market Data'!D1322</f>
        <v>5546.5</v>
      </c>
      <c r="E1335" s="2">
        <f>'Market Data'!E1322</f>
        <v>5510</v>
      </c>
      <c r="F1335" s="12">
        <f>'Market Data'!F1322</f>
        <v>5516.5</v>
      </c>
      <c r="H1335" s="58">
        <f t="shared" si="155"/>
        <v>1318</v>
      </c>
      <c r="I1335" s="97" t="s">
        <v>54</v>
      </c>
      <c r="J1335" s="59" t="str">
        <f t="shared" si="156"/>
        <v>Long</v>
      </c>
      <c r="L1335" s="74">
        <f t="shared" si="160"/>
        <v>1</v>
      </c>
      <c r="M1335" s="75">
        <f t="shared" si="152"/>
        <v>0</v>
      </c>
      <c r="N1335" s="76" t="str">
        <f t="shared" si="157"/>
        <v/>
      </c>
      <c r="O1335" s="75"/>
      <c r="P1335" s="77">
        <f t="shared" si="153"/>
        <v>1</v>
      </c>
      <c r="Q1335" s="78" t="str">
        <f t="shared" si="158"/>
        <v>Stay Long</v>
      </c>
      <c r="R1335" s="81">
        <f t="shared" si="154"/>
        <v>-1137.5</v>
      </c>
      <c r="S1335" s="82">
        <f t="shared" si="159"/>
        <v>-89410.959999999992</v>
      </c>
      <c r="T1335" s="50"/>
    </row>
    <row r="1336" spans="2:20" x14ac:dyDescent="0.25">
      <c r="B1336" s="11">
        <f>'Market Data'!B1323</f>
        <v>20050309</v>
      </c>
      <c r="C1336" s="2">
        <f>'Market Data'!C1323</f>
        <v>5521.5</v>
      </c>
      <c r="D1336" s="2">
        <f>'Market Data'!D1323</f>
        <v>5551</v>
      </c>
      <c r="E1336" s="2">
        <f>'Market Data'!E1323</f>
        <v>5468</v>
      </c>
      <c r="F1336" s="12">
        <f>'Market Data'!F1323</f>
        <v>5478.5</v>
      </c>
      <c r="H1336" s="58">
        <f t="shared" si="155"/>
        <v>1319</v>
      </c>
      <c r="I1336" s="97" t="s">
        <v>54</v>
      </c>
      <c r="J1336" s="59" t="str">
        <f t="shared" si="156"/>
        <v>Long</v>
      </c>
      <c r="L1336" s="74">
        <f t="shared" si="160"/>
        <v>1</v>
      </c>
      <c r="M1336" s="75">
        <f t="shared" si="152"/>
        <v>0</v>
      </c>
      <c r="N1336" s="76" t="str">
        <f t="shared" si="157"/>
        <v/>
      </c>
      <c r="O1336" s="75"/>
      <c r="P1336" s="77">
        <f t="shared" si="153"/>
        <v>1</v>
      </c>
      <c r="Q1336" s="78" t="str">
        <f t="shared" si="158"/>
        <v>Stay Long</v>
      </c>
      <c r="R1336" s="81">
        <f t="shared" si="154"/>
        <v>-1330</v>
      </c>
      <c r="S1336" s="82">
        <f t="shared" si="159"/>
        <v>-90740.959999999992</v>
      </c>
      <c r="T1336" s="50"/>
    </row>
    <row r="1337" spans="2:20" x14ac:dyDescent="0.25">
      <c r="B1337" s="11">
        <f>'Market Data'!B1324</f>
        <v>20050310</v>
      </c>
      <c r="C1337" s="2">
        <f>'Market Data'!C1324</f>
        <v>5468.5</v>
      </c>
      <c r="D1337" s="2">
        <f>'Market Data'!D1324</f>
        <v>5487.5</v>
      </c>
      <c r="E1337" s="2">
        <f>'Market Data'!E1324</f>
        <v>5451</v>
      </c>
      <c r="F1337" s="12">
        <f>'Market Data'!F1324</f>
        <v>5483.5</v>
      </c>
      <c r="H1337" s="58">
        <f t="shared" si="155"/>
        <v>1320</v>
      </c>
      <c r="I1337" s="97" t="s">
        <v>54</v>
      </c>
      <c r="J1337" s="59" t="str">
        <f t="shared" si="156"/>
        <v>Long</v>
      </c>
      <c r="L1337" s="74">
        <f t="shared" si="160"/>
        <v>1</v>
      </c>
      <c r="M1337" s="75">
        <f t="shared" si="152"/>
        <v>0</v>
      </c>
      <c r="N1337" s="76" t="str">
        <f t="shared" si="157"/>
        <v/>
      </c>
      <c r="O1337" s="75"/>
      <c r="P1337" s="77">
        <f t="shared" si="153"/>
        <v>1</v>
      </c>
      <c r="Q1337" s="78" t="str">
        <f t="shared" si="158"/>
        <v>Stay Long</v>
      </c>
      <c r="R1337" s="81">
        <f t="shared" si="154"/>
        <v>175</v>
      </c>
      <c r="S1337" s="82">
        <f t="shared" si="159"/>
        <v>-90565.959999999992</v>
      </c>
      <c r="T1337" s="50"/>
    </row>
    <row r="1338" spans="2:20" x14ac:dyDescent="0.25">
      <c r="B1338" s="11">
        <f>'Market Data'!B1325</f>
        <v>20050311</v>
      </c>
      <c r="C1338" s="2">
        <f>'Market Data'!C1325</f>
        <v>5484.5</v>
      </c>
      <c r="D1338" s="2">
        <f>'Market Data'!D1325</f>
        <v>5501.5</v>
      </c>
      <c r="E1338" s="2">
        <f>'Market Data'!E1325</f>
        <v>5466.5</v>
      </c>
      <c r="F1338" s="12">
        <f>'Market Data'!F1325</f>
        <v>5470.5</v>
      </c>
      <c r="H1338" s="58">
        <f t="shared" si="155"/>
        <v>1321</v>
      </c>
      <c r="I1338" s="97" t="s">
        <v>54</v>
      </c>
      <c r="J1338" s="59" t="str">
        <f t="shared" si="156"/>
        <v>Long</v>
      </c>
      <c r="L1338" s="74">
        <f t="shared" si="160"/>
        <v>1</v>
      </c>
      <c r="M1338" s="75">
        <f t="shared" si="152"/>
        <v>0</v>
      </c>
      <c r="N1338" s="76" t="str">
        <f t="shared" si="157"/>
        <v/>
      </c>
      <c r="O1338" s="75"/>
      <c r="P1338" s="77">
        <f t="shared" si="153"/>
        <v>1</v>
      </c>
      <c r="Q1338" s="78" t="str">
        <f t="shared" si="158"/>
        <v>Stay Long</v>
      </c>
      <c r="R1338" s="81">
        <f t="shared" si="154"/>
        <v>-455</v>
      </c>
      <c r="S1338" s="82">
        <f t="shared" si="159"/>
        <v>-91020.959999999992</v>
      </c>
      <c r="T1338" s="50"/>
    </row>
    <row r="1339" spans="2:20" x14ac:dyDescent="0.25">
      <c r="B1339" s="11">
        <f>'Market Data'!B1326</f>
        <v>20050314</v>
      </c>
      <c r="C1339" s="2">
        <f>'Market Data'!C1326</f>
        <v>5472</v>
      </c>
      <c r="D1339" s="2">
        <f>'Market Data'!D1326</f>
        <v>5494</v>
      </c>
      <c r="E1339" s="2">
        <f>'Market Data'!E1326</f>
        <v>5460</v>
      </c>
      <c r="F1339" s="12">
        <f>'Market Data'!F1326</f>
        <v>5485</v>
      </c>
      <c r="H1339" s="58">
        <f t="shared" si="155"/>
        <v>1322</v>
      </c>
      <c r="I1339" s="97" t="s">
        <v>54</v>
      </c>
      <c r="J1339" s="59" t="str">
        <f t="shared" si="156"/>
        <v>Long</v>
      </c>
      <c r="L1339" s="74">
        <f t="shared" si="160"/>
        <v>1</v>
      </c>
      <c r="M1339" s="75">
        <f t="shared" si="152"/>
        <v>0</v>
      </c>
      <c r="N1339" s="76" t="str">
        <f t="shared" si="157"/>
        <v/>
      </c>
      <c r="O1339" s="75"/>
      <c r="P1339" s="77">
        <f t="shared" si="153"/>
        <v>1</v>
      </c>
      <c r="Q1339" s="78" t="str">
        <f t="shared" si="158"/>
        <v>Stay Long</v>
      </c>
      <c r="R1339" s="81">
        <f t="shared" si="154"/>
        <v>507.5</v>
      </c>
      <c r="S1339" s="82">
        <f t="shared" si="159"/>
        <v>-90513.459999999992</v>
      </c>
      <c r="T1339" s="50"/>
    </row>
    <row r="1340" spans="2:20" x14ac:dyDescent="0.25">
      <c r="B1340" s="11">
        <f>'Market Data'!B1327</f>
        <v>20050315</v>
      </c>
      <c r="C1340" s="2">
        <f>'Market Data'!C1327</f>
        <v>5492</v>
      </c>
      <c r="D1340" s="2">
        <f>'Market Data'!D1327</f>
        <v>5513.5</v>
      </c>
      <c r="E1340" s="2">
        <f>'Market Data'!E1327</f>
        <v>5486.5</v>
      </c>
      <c r="F1340" s="12">
        <f>'Market Data'!F1327</f>
        <v>5493.5</v>
      </c>
      <c r="H1340" s="58">
        <f t="shared" si="155"/>
        <v>1323</v>
      </c>
      <c r="I1340" s="97" t="s">
        <v>54</v>
      </c>
      <c r="J1340" s="59" t="str">
        <f t="shared" si="156"/>
        <v>Long</v>
      </c>
      <c r="L1340" s="74">
        <f t="shared" si="160"/>
        <v>1</v>
      </c>
      <c r="M1340" s="75">
        <f t="shared" si="152"/>
        <v>0</v>
      </c>
      <c r="N1340" s="76" t="str">
        <f t="shared" si="157"/>
        <v/>
      </c>
      <c r="O1340" s="75"/>
      <c r="P1340" s="77">
        <f t="shared" si="153"/>
        <v>1</v>
      </c>
      <c r="Q1340" s="78" t="str">
        <f t="shared" si="158"/>
        <v>Stay Long</v>
      </c>
      <c r="R1340" s="81">
        <f t="shared" si="154"/>
        <v>297.5</v>
      </c>
      <c r="S1340" s="82">
        <f t="shared" si="159"/>
        <v>-90215.959999999992</v>
      </c>
      <c r="T1340" s="50"/>
    </row>
    <row r="1341" spans="2:20" x14ac:dyDescent="0.25">
      <c r="B1341" s="11">
        <f>'Market Data'!B1328</f>
        <v>20050316</v>
      </c>
      <c r="C1341" s="2">
        <f>'Market Data'!C1328</f>
        <v>5491.5</v>
      </c>
      <c r="D1341" s="2">
        <f>'Market Data'!D1328</f>
        <v>5505</v>
      </c>
      <c r="E1341" s="2">
        <f>'Market Data'!E1328</f>
        <v>5420</v>
      </c>
      <c r="F1341" s="12">
        <f>'Market Data'!F1328</f>
        <v>5431.5</v>
      </c>
      <c r="H1341" s="58">
        <f t="shared" si="155"/>
        <v>1324</v>
      </c>
      <c r="I1341" s="97" t="s">
        <v>54</v>
      </c>
      <c r="J1341" s="59" t="str">
        <f t="shared" si="156"/>
        <v>Long</v>
      </c>
      <c r="L1341" s="74">
        <f t="shared" si="160"/>
        <v>1</v>
      </c>
      <c r="M1341" s="75">
        <f t="shared" si="152"/>
        <v>0</v>
      </c>
      <c r="N1341" s="76" t="str">
        <f t="shared" si="157"/>
        <v/>
      </c>
      <c r="O1341" s="75"/>
      <c r="P1341" s="77">
        <f t="shared" si="153"/>
        <v>1</v>
      </c>
      <c r="Q1341" s="78" t="str">
        <f t="shared" si="158"/>
        <v>Stay Long</v>
      </c>
      <c r="R1341" s="81">
        <f t="shared" si="154"/>
        <v>-2170</v>
      </c>
      <c r="S1341" s="82">
        <f t="shared" si="159"/>
        <v>-92385.959999999992</v>
      </c>
      <c r="T1341" s="50"/>
    </row>
    <row r="1342" spans="2:20" x14ac:dyDescent="0.25">
      <c r="B1342" s="11">
        <f>'Market Data'!B1329</f>
        <v>20050317</v>
      </c>
      <c r="C1342" s="2">
        <f>'Market Data'!C1329</f>
        <v>5426.5</v>
      </c>
      <c r="D1342" s="2">
        <f>'Market Data'!D1329</f>
        <v>5443</v>
      </c>
      <c r="E1342" s="2">
        <f>'Market Data'!E1329</f>
        <v>5416</v>
      </c>
      <c r="F1342" s="12">
        <f>'Market Data'!F1329</f>
        <v>5426</v>
      </c>
      <c r="H1342" s="58">
        <f t="shared" si="155"/>
        <v>1325</v>
      </c>
      <c r="I1342" s="97" t="s">
        <v>54</v>
      </c>
      <c r="J1342" s="59" t="str">
        <f t="shared" si="156"/>
        <v>Long</v>
      </c>
      <c r="L1342" s="74">
        <f t="shared" si="160"/>
        <v>1</v>
      </c>
      <c r="M1342" s="75">
        <f t="shared" si="152"/>
        <v>0</v>
      </c>
      <c r="N1342" s="76" t="str">
        <f t="shared" si="157"/>
        <v/>
      </c>
      <c r="O1342" s="75"/>
      <c r="P1342" s="77">
        <f t="shared" si="153"/>
        <v>1</v>
      </c>
      <c r="Q1342" s="78" t="str">
        <f t="shared" si="158"/>
        <v>Stay Long</v>
      </c>
      <c r="R1342" s="81">
        <f t="shared" si="154"/>
        <v>-192.5</v>
      </c>
      <c r="S1342" s="82">
        <f t="shared" si="159"/>
        <v>-92578.459999999992</v>
      </c>
      <c r="T1342" s="50"/>
    </row>
    <row r="1343" spans="2:20" x14ac:dyDescent="0.25">
      <c r="B1343" s="11">
        <f>'Market Data'!B1330</f>
        <v>20050318</v>
      </c>
      <c r="C1343" s="2">
        <f>'Market Data'!C1330</f>
        <v>5434.5</v>
      </c>
      <c r="D1343" s="2">
        <f>'Market Data'!D1330</f>
        <v>5458</v>
      </c>
      <c r="E1343" s="2">
        <f>'Market Data'!E1330</f>
        <v>5421</v>
      </c>
      <c r="F1343" s="12">
        <f>'Market Data'!F1330</f>
        <v>5430</v>
      </c>
      <c r="H1343" s="58">
        <f t="shared" si="155"/>
        <v>1326</v>
      </c>
      <c r="I1343" s="97" t="s">
        <v>54</v>
      </c>
      <c r="J1343" s="59" t="str">
        <f t="shared" si="156"/>
        <v>Long</v>
      </c>
      <c r="L1343" s="74">
        <f t="shared" si="160"/>
        <v>1</v>
      </c>
      <c r="M1343" s="75">
        <f t="shared" si="152"/>
        <v>0</v>
      </c>
      <c r="N1343" s="76" t="str">
        <f t="shared" si="157"/>
        <v/>
      </c>
      <c r="O1343" s="75"/>
      <c r="P1343" s="77">
        <f t="shared" si="153"/>
        <v>1</v>
      </c>
      <c r="Q1343" s="78" t="str">
        <f t="shared" si="158"/>
        <v>Stay Long</v>
      </c>
      <c r="R1343" s="81">
        <f t="shared" si="154"/>
        <v>140</v>
      </c>
      <c r="S1343" s="82">
        <f t="shared" si="159"/>
        <v>-92438.459999999992</v>
      </c>
      <c r="T1343" s="50"/>
    </row>
    <row r="1344" spans="2:20" x14ac:dyDescent="0.25">
      <c r="B1344" s="11">
        <f>'Market Data'!B1331</f>
        <v>20050321</v>
      </c>
      <c r="C1344" s="2">
        <f>'Market Data'!C1331</f>
        <v>5435.5</v>
      </c>
      <c r="D1344" s="2">
        <f>'Market Data'!D1331</f>
        <v>5457.5</v>
      </c>
      <c r="E1344" s="2">
        <f>'Market Data'!E1331</f>
        <v>5412</v>
      </c>
      <c r="F1344" s="12">
        <f>'Market Data'!F1331</f>
        <v>5429</v>
      </c>
      <c r="H1344" s="58">
        <f t="shared" si="155"/>
        <v>1327</v>
      </c>
      <c r="I1344" s="97" t="s">
        <v>54</v>
      </c>
      <c r="J1344" s="59" t="str">
        <f t="shared" si="156"/>
        <v>Long</v>
      </c>
      <c r="L1344" s="74">
        <f t="shared" si="160"/>
        <v>1</v>
      </c>
      <c r="M1344" s="75">
        <f t="shared" si="152"/>
        <v>0</v>
      </c>
      <c r="N1344" s="76" t="str">
        <f t="shared" si="157"/>
        <v/>
      </c>
      <c r="O1344" s="75"/>
      <c r="P1344" s="77">
        <f t="shared" si="153"/>
        <v>1</v>
      </c>
      <c r="Q1344" s="78" t="str">
        <f t="shared" si="158"/>
        <v>Stay Long</v>
      </c>
      <c r="R1344" s="81">
        <f t="shared" si="154"/>
        <v>-35</v>
      </c>
      <c r="S1344" s="82">
        <f t="shared" si="159"/>
        <v>-92473.459999999992</v>
      </c>
      <c r="T1344" s="50"/>
    </row>
    <row r="1345" spans="2:20" x14ac:dyDescent="0.25">
      <c r="B1345" s="11">
        <f>'Market Data'!B1332</f>
        <v>20050322</v>
      </c>
      <c r="C1345" s="2">
        <f>'Market Data'!C1332</f>
        <v>5418</v>
      </c>
      <c r="D1345" s="2">
        <f>'Market Data'!D1332</f>
        <v>5452.5</v>
      </c>
      <c r="E1345" s="2">
        <f>'Market Data'!E1332</f>
        <v>5399</v>
      </c>
      <c r="F1345" s="12">
        <f>'Market Data'!F1332</f>
        <v>5452.5</v>
      </c>
      <c r="H1345" s="58">
        <f t="shared" si="155"/>
        <v>1328</v>
      </c>
      <c r="I1345" s="97" t="s">
        <v>54</v>
      </c>
      <c r="J1345" s="59" t="str">
        <f t="shared" si="156"/>
        <v>Long</v>
      </c>
      <c r="L1345" s="74">
        <f t="shared" si="160"/>
        <v>1</v>
      </c>
      <c r="M1345" s="75">
        <f t="shared" si="152"/>
        <v>0</v>
      </c>
      <c r="N1345" s="76" t="str">
        <f t="shared" si="157"/>
        <v/>
      </c>
      <c r="O1345" s="75"/>
      <c r="P1345" s="77">
        <f t="shared" si="153"/>
        <v>1</v>
      </c>
      <c r="Q1345" s="78" t="str">
        <f t="shared" si="158"/>
        <v>Stay Long</v>
      </c>
      <c r="R1345" s="81">
        <f t="shared" si="154"/>
        <v>822.5</v>
      </c>
      <c r="S1345" s="82">
        <f t="shared" si="159"/>
        <v>-91650.959999999992</v>
      </c>
      <c r="T1345" s="50"/>
    </row>
    <row r="1346" spans="2:20" x14ac:dyDescent="0.25">
      <c r="B1346" s="11">
        <f>'Market Data'!B1333</f>
        <v>20050323</v>
      </c>
      <c r="C1346" s="2">
        <f>'Market Data'!C1333</f>
        <v>5393.5</v>
      </c>
      <c r="D1346" s="2">
        <f>'Market Data'!D1333</f>
        <v>5449</v>
      </c>
      <c r="E1346" s="2">
        <f>'Market Data'!E1333</f>
        <v>5389</v>
      </c>
      <c r="F1346" s="12">
        <f>'Market Data'!F1333</f>
        <v>5448</v>
      </c>
      <c r="H1346" s="58">
        <f t="shared" si="155"/>
        <v>1329</v>
      </c>
      <c r="I1346" s="97" t="s">
        <v>54</v>
      </c>
      <c r="J1346" s="59" t="str">
        <f t="shared" si="156"/>
        <v>Long</v>
      </c>
      <c r="L1346" s="74">
        <f t="shared" si="160"/>
        <v>1</v>
      </c>
      <c r="M1346" s="75">
        <f t="shared" si="152"/>
        <v>0</v>
      </c>
      <c r="N1346" s="76" t="str">
        <f t="shared" si="157"/>
        <v/>
      </c>
      <c r="O1346" s="75"/>
      <c r="P1346" s="77">
        <f t="shared" si="153"/>
        <v>1</v>
      </c>
      <c r="Q1346" s="78" t="str">
        <f t="shared" si="158"/>
        <v>Stay Long</v>
      </c>
      <c r="R1346" s="81">
        <f t="shared" si="154"/>
        <v>-157.5</v>
      </c>
      <c r="S1346" s="82">
        <f t="shared" si="159"/>
        <v>-91808.459999999992</v>
      </c>
      <c r="T1346" s="50"/>
    </row>
    <row r="1347" spans="2:20" x14ac:dyDescent="0.25">
      <c r="B1347" s="11">
        <f>'Market Data'!B1334</f>
        <v>20050324</v>
      </c>
      <c r="C1347" s="2">
        <f>'Market Data'!C1334</f>
        <v>5440</v>
      </c>
      <c r="D1347" s="2">
        <f>'Market Data'!D1334</f>
        <v>5478.5</v>
      </c>
      <c r="E1347" s="2">
        <f>'Market Data'!E1334</f>
        <v>5433</v>
      </c>
      <c r="F1347" s="12">
        <f>'Market Data'!F1334</f>
        <v>5471.5</v>
      </c>
      <c r="H1347" s="58">
        <f t="shared" si="155"/>
        <v>1330</v>
      </c>
      <c r="I1347" s="97" t="s">
        <v>54</v>
      </c>
      <c r="J1347" s="59" t="str">
        <f t="shared" si="156"/>
        <v>Long</v>
      </c>
      <c r="L1347" s="74">
        <f t="shared" si="160"/>
        <v>1</v>
      </c>
      <c r="M1347" s="75">
        <f t="shared" si="152"/>
        <v>0</v>
      </c>
      <c r="N1347" s="76" t="str">
        <f t="shared" si="157"/>
        <v/>
      </c>
      <c r="O1347" s="75"/>
      <c r="P1347" s="77">
        <f t="shared" si="153"/>
        <v>1</v>
      </c>
      <c r="Q1347" s="78" t="str">
        <f t="shared" si="158"/>
        <v>Stay Long</v>
      </c>
      <c r="R1347" s="81">
        <f t="shared" si="154"/>
        <v>822.5</v>
      </c>
      <c r="S1347" s="82">
        <f t="shared" si="159"/>
        <v>-90985.959999999992</v>
      </c>
      <c r="T1347" s="50"/>
    </row>
    <row r="1348" spans="2:20" x14ac:dyDescent="0.25">
      <c r="B1348" s="11">
        <f>'Market Data'!B1335</f>
        <v>20050329</v>
      </c>
      <c r="C1348" s="2">
        <f>'Market Data'!C1335</f>
        <v>5444</v>
      </c>
      <c r="D1348" s="2">
        <f>'Market Data'!D1335</f>
        <v>5476</v>
      </c>
      <c r="E1348" s="2">
        <f>'Market Data'!E1335</f>
        <v>5424.5</v>
      </c>
      <c r="F1348" s="12">
        <f>'Market Data'!F1335</f>
        <v>5462.5</v>
      </c>
      <c r="H1348" s="58">
        <f t="shared" si="155"/>
        <v>1331</v>
      </c>
      <c r="I1348" s="97" t="s">
        <v>54</v>
      </c>
      <c r="J1348" s="59" t="str">
        <f t="shared" si="156"/>
        <v>Long</v>
      </c>
      <c r="L1348" s="74">
        <f t="shared" si="160"/>
        <v>1</v>
      </c>
      <c r="M1348" s="75">
        <f t="shared" si="152"/>
        <v>0</v>
      </c>
      <c r="N1348" s="76" t="str">
        <f t="shared" si="157"/>
        <v/>
      </c>
      <c r="O1348" s="75"/>
      <c r="P1348" s="77">
        <f t="shared" si="153"/>
        <v>1</v>
      </c>
      <c r="Q1348" s="78" t="str">
        <f t="shared" si="158"/>
        <v>Stay Long</v>
      </c>
      <c r="R1348" s="81">
        <f t="shared" si="154"/>
        <v>-315</v>
      </c>
      <c r="S1348" s="82">
        <f t="shared" si="159"/>
        <v>-91300.959999999992</v>
      </c>
      <c r="T1348" s="50"/>
    </row>
    <row r="1349" spans="2:20" x14ac:dyDescent="0.25">
      <c r="B1349" s="11">
        <f>'Market Data'!B1336</f>
        <v>20050330</v>
      </c>
      <c r="C1349" s="2">
        <f>'Market Data'!C1336</f>
        <v>5440</v>
      </c>
      <c r="D1349" s="2">
        <f>'Market Data'!D1336</f>
        <v>5488</v>
      </c>
      <c r="E1349" s="2">
        <f>'Market Data'!E1336</f>
        <v>5437</v>
      </c>
      <c r="F1349" s="12">
        <f>'Market Data'!F1336</f>
        <v>5486</v>
      </c>
      <c r="H1349" s="58">
        <f t="shared" si="155"/>
        <v>1332</v>
      </c>
      <c r="I1349" s="97" t="s">
        <v>54</v>
      </c>
      <c r="J1349" s="59" t="str">
        <f t="shared" si="156"/>
        <v>Long</v>
      </c>
      <c r="L1349" s="74">
        <f t="shared" si="160"/>
        <v>1</v>
      </c>
      <c r="M1349" s="75">
        <f t="shared" si="152"/>
        <v>0</v>
      </c>
      <c r="N1349" s="76" t="str">
        <f t="shared" si="157"/>
        <v/>
      </c>
      <c r="O1349" s="75"/>
      <c r="P1349" s="77">
        <f t="shared" si="153"/>
        <v>1</v>
      </c>
      <c r="Q1349" s="78" t="str">
        <f t="shared" si="158"/>
        <v>Stay Long</v>
      </c>
      <c r="R1349" s="81">
        <f t="shared" si="154"/>
        <v>822.5</v>
      </c>
      <c r="S1349" s="82">
        <f t="shared" si="159"/>
        <v>-90478.459999999992</v>
      </c>
      <c r="T1349" s="50"/>
    </row>
    <row r="1350" spans="2:20" x14ac:dyDescent="0.25">
      <c r="B1350" s="11">
        <f>'Market Data'!B1337</f>
        <v>20050331</v>
      </c>
      <c r="C1350" s="2">
        <f>'Market Data'!C1337</f>
        <v>5484</v>
      </c>
      <c r="D1350" s="2">
        <f>'Market Data'!D1337</f>
        <v>5493</v>
      </c>
      <c r="E1350" s="2">
        <f>'Market Data'!E1337</f>
        <v>5451.5</v>
      </c>
      <c r="F1350" s="12">
        <f>'Market Data'!F1337</f>
        <v>5458.5</v>
      </c>
      <c r="H1350" s="58">
        <f t="shared" si="155"/>
        <v>1333</v>
      </c>
      <c r="I1350" s="97" t="s">
        <v>54</v>
      </c>
      <c r="J1350" s="59" t="str">
        <f t="shared" si="156"/>
        <v>Long</v>
      </c>
      <c r="L1350" s="74">
        <f t="shared" si="160"/>
        <v>1</v>
      </c>
      <c r="M1350" s="75">
        <f t="shared" si="152"/>
        <v>0</v>
      </c>
      <c r="N1350" s="76" t="str">
        <f t="shared" si="157"/>
        <v/>
      </c>
      <c r="O1350" s="75"/>
      <c r="P1350" s="77">
        <f t="shared" si="153"/>
        <v>1</v>
      </c>
      <c r="Q1350" s="78" t="str">
        <f t="shared" si="158"/>
        <v>Stay Long</v>
      </c>
      <c r="R1350" s="81">
        <f t="shared" si="154"/>
        <v>-962.5</v>
      </c>
      <c r="S1350" s="82">
        <f t="shared" si="159"/>
        <v>-91440.959999999992</v>
      </c>
      <c r="T1350" s="50"/>
    </row>
    <row r="1351" spans="2:20" x14ac:dyDescent="0.25">
      <c r="B1351" s="11">
        <f>'Market Data'!B1338</f>
        <v>20050401</v>
      </c>
      <c r="C1351" s="2">
        <f>'Market Data'!C1338</f>
        <v>5465</v>
      </c>
      <c r="D1351" s="2">
        <f>'Market Data'!D1338</f>
        <v>5511</v>
      </c>
      <c r="E1351" s="2">
        <f>'Market Data'!E1338</f>
        <v>5461.5</v>
      </c>
      <c r="F1351" s="12">
        <f>'Market Data'!F1338</f>
        <v>5461.5</v>
      </c>
      <c r="H1351" s="58">
        <f t="shared" si="155"/>
        <v>1334</v>
      </c>
      <c r="I1351" s="97" t="s">
        <v>54</v>
      </c>
      <c r="J1351" s="59" t="str">
        <f t="shared" si="156"/>
        <v>Long</v>
      </c>
      <c r="L1351" s="74">
        <f t="shared" si="160"/>
        <v>1</v>
      </c>
      <c r="M1351" s="75">
        <f t="shared" si="152"/>
        <v>0</v>
      </c>
      <c r="N1351" s="76" t="str">
        <f t="shared" si="157"/>
        <v/>
      </c>
      <c r="O1351" s="75"/>
      <c r="P1351" s="77">
        <f t="shared" si="153"/>
        <v>1</v>
      </c>
      <c r="Q1351" s="78" t="str">
        <f t="shared" si="158"/>
        <v>Stay Long</v>
      </c>
      <c r="R1351" s="81">
        <f t="shared" si="154"/>
        <v>105</v>
      </c>
      <c r="S1351" s="82">
        <f t="shared" si="159"/>
        <v>-91335.959999999992</v>
      </c>
      <c r="T1351" s="50"/>
    </row>
    <row r="1352" spans="2:20" x14ac:dyDescent="0.25">
      <c r="B1352" s="11">
        <f>'Market Data'!B1339</f>
        <v>20050404</v>
      </c>
      <c r="C1352" s="2">
        <f>'Market Data'!C1339</f>
        <v>5463</v>
      </c>
      <c r="D1352" s="2">
        <f>'Market Data'!D1339</f>
        <v>5474.5</v>
      </c>
      <c r="E1352" s="2">
        <f>'Market Data'!E1339</f>
        <v>5438.5</v>
      </c>
      <c r="F1352" s="12">
        <f>'Market Data'!F1339</f>
        <v>5465.5</v>
      </c>
      <c r="H1352" s="58">
        <f t="shared" si="155"/>
        <v>1335</v>
      </c>
      <c r="I1352" s="97" t="s">
        <v>54</v>
      </c>
      <c r="J1352" s="59" t="str">
        <f t="shared" si="156"/>
        <v>Long</v>
      </c>
      <c r="L1352" s="74">
        <f t="shared" si="160"/>
        <v>1</v>
      </c>
      <c r="M1352" s="75">
        <f t="shared" si="152"/>
        <v>0</v>
      </c>
      <c r="N1352" s="76" t="str">
        <f t="shared" si="157"/>
        <v/>
      </c>
      <c r="O1352" s="75"/>
      <c r="P1352" s="77">
        <f t="shared" si="153"/>
        <v>1</v>
      </c>
      <c r="Q1352" s="78" t="str">
        <f t="shared" si="158"/>
        <v>Stay Long</v>
      </c>
      <c r="R1352" s="81">
        <f t="shared" si="154"/>
        <v>140</v>
      </c>
      <c r="S1352" s="82">
        <f t="shared" si="159"/>
        <v>-91195.959999999992</v>
      </c>
      <c r="T1352" s="50"/>
    </row>
    <row r="1353" spans="2:20" x14ac:dyDescent="0.25">
      <c r="B1353" s="11">
        <f>'Market Data'!B1340</f>
        <v>20050405</v>
      </c>
      <c r="C1353" s="2">
        <f>'Market Data'!C1340</f>
        <v>5481</v>
      </c>
      <c r="D1353" s="2">
        <f>'Market Data'!D1340</f>
        <v>5484</v>
      </c>
      <c r="E1353" s="2">
        <f>'Market Data'!E1340</f>
        <v>5468</v>
      </c>
      <c r="F1353" s="12">
        <f>'Market Data'!F1340</f>
        <v>5484</v>
      </c>
      <c r="H1353" s="58">
        <f t="shared" si="155"/>
        <v>1336</v>
      </c>
      <c r="I1353" s="97" t="s">
        <v>54</v>
      </c>
      <c r="J1353" s="59" t="str">
        <f t="shared" si="156"/>
        <v>Long</v>
      </c>
      <c r="L1353" s="74">
        <f t="shared" si="160"/>
        <v>1</v>
      </c>
      <c r="M1353" s="75">
        <f t="shared" si="152"/>
        <v>0</v>
      </c>
      <c r="N1353" s="76" t="str">
        <f t="shared" si="157"/>
        <v/>
      </c>
      <c r="O1353" s="75"/>
      <c r="P1353" s="77">
        <f t="shared" si="153"/>
        <v>1</v>
      </c>
      <c r="Q1353" s="78" t="str">
        <f t="shared" si="158"/>
        <v>Stay Long</v>
      </c>
      <c r="R1353" s="81">
        <f t="shared" si="154"/>
        <v>647.5</v>
      </c>
      <c r="S1353" s="82">
        <f t="shared" si="159"/>
        <v>-90548.459999999992</v>
      </c>
      <c r="T1353" s="50"/>
    </row>
    <row r="1354" spans="2:20" x14ac:dyDescent="0.25">
      <c r="B1354" s="11">
        <f>'Market Data'!B1341</f>
        <v>20050406</v>
      </c>
      <c r="C1354" s="2">
        <f>'Market Data'!C1341</f>
        <v>5481</v>
      </c>
      <c r="D1354" s="2">
        <f>'Market Data'!D1341</f>
        <v>5496.5</v>
      </c>
      <c r="E1354" s="2">
        <f>'Market Data'!E1341</f>
        <v>5475.5</v>
      </c>
      <c r="F1354" s="12">
        <f>'Market Data'!F1341</f>
        <v>5487</v>
      </c>
      <c r="H1354" s="58">
        <f t="shared" si="155"/>
        <v>1337</v>
      </c>
      <c r="I1354" s="97" t="s">
        <v>54</v>
      </c>
      <c r="J1354" s="59" t="str">
        <f t="shared" si="156"/>
        <v>Long</v>
      </c>
      <c r="L1354" s="74">
        <f t="shared" si="160"/>
        <v>1</v>
      </c>
      <c r="M1354" s="75">
        <f t="shared" si="152"/>
        <v>0</v>
      </c>
      <c r="N1354" s="76" t="str">
        <f t="shared" si="157"/>
        <v/>
      </c>
      <c r="O1354" s="75"/>
      <c r="P1354" s="77">
        <f t="shared" si="153"/>
        <v>1</v>
      </c>
      <c r="Q1354" s="78" t="str">
        <f t="shared" si="158"/>
        <v>Stay Long</v>
      </c>
      <c r="R1354" s="81">
        <f t="shared" si="154"/>
        <v>105</v>
      </c>
      <c r="S1354" s="82">
        <f t="shared" si="159"/>
        <v>-90443.459999999992</v>
      </c>
      <c r="T1354" s="50"/>
    </row>
    <row r="1355" spans="2:20" x14ac:dyDescent="0.25">
      <c r="B1355" s="11">
        <f>'Market Data'!B1342</f>
        <v>20050407</v>
      </c>
      <c r="C1355" s="2">
        <f>'Market Data'!C1342</f>
        <v>5481.5</v>
      </c>
      <c r="D1355" s="2">
        <f>'Market Data'!D1342</f>
        <v>5520</v>
      </c>
      <c r="E1355" s="2">
        <f>'Market Data'!E1342</f>
        <v>5469</v>
      </c>
      <c r="F1355" s="12">
        <f>'Market Data'!F1342</f>
        <v>5506</v>
      </c>
      <c r="H1355" s="58">
        <f t="shared" si="155"/>
        <v>1338</v>
      </c>
      <c r="I1355" s="97" t="s">
        <v>54</v>
      </c>
      <c r="J1355" s="59" t="str">
        <f t="shared" si="156"/>
        <v>Long</v>
      </c>
      <c r="L1355" s="74">
        <f t="shared" si="160"/>
        <v>1</v>
      </c>
      <c r="M1355" s="75">
        <f t="shared" si="152"/>
        <v>0</v>
      </c>
      <c r="N1355" s="76" t="str">
        <f t="shared" si="157"/>
        <v/>
      </c>
      <c r="O1355" s="75"/>
      <c r="P1355" s="77">
        <f t="shared" si="153"/>
        <v>1</v>
      </c>
      <c r="Q1355" s="78" t="str">
        <f t="shared" si="158"/>
        <v>Stay Long</v>
      </c>
      <c r="R1355" s="81">
        <f t="shared" si="154"/>
        <v>665</v>
      </c>
      <c r="S1355" s="82">
        <f t="shared" si="159"/>
        <v>-89778.459999999992</v>
      </c>
      <c r="T1355" s="50"/>
    </row>
    <row r="1356" spans="2:20" x14ac:dyDescent="0.25">
      <c r="B1356" s="11">
        <f>'Market Data'!B1343</f>
        <v>20050408</v>
      </c>
      <c r="C1356" s="2">
        <f>'Market Data'!C1343</f>
        <v>5523</v>
      </c>
      <c r="D1356" s="2">
        <f>'Market Data'!D1343</f>
        <v>5527</v>
      </c>
      <c r="E1356" s="2">
        <f>'Market Data'!E1343</f>
        <v>5506.5</v>
      </c>
      <c r="F1356" s="12">
        <f>'Market Data'!F1343</f>
        <v>5512</v>
      </c>
      <c r="H1356" s="58">
        <f t="shared" si="155"/>
        <v>1339</v>
      </c>
      <c r="I1356" s="97" t="s">
        <v>54</v>
      </c>
      <c r="J1356" s="59" t="str">
        <f t="shared" si="156"/>
        <v>Long</v>
      </c>
      <c r="L1356" s="74">
        <f t="shared" si="160"/>
        <v>1</v>
      </c>
      <c r="M1356" s="75">
        <f t="shared" si="152"/>
        <v>0</v>
      </c>
      <c r="N1356" s="76" t="str">
        <f t="shared" si="157"/>
        <v/>
      </c>
      <c r="O1356" s="75"/>
      <c r="P1356" s="77">
        <f t="shared" si="153"/>
        <v>1</v>
      </c>
      <c r="Q1356" s="78" t="str">
        <f t="shared" si="158"/>
        <v>Stay Long</v>
      </c>
      <c r="R1356" s="81">
        <f t="shared" si="154"/>
        <v>210</v>
      </c>
      <c r="S1356" s="82">
        <f t="shared" si="159"/>
        <v>-89568.459999999992</v>
      </c>
      <c r="T1356" s="50"/>
    </row>
    <row r="1357" spans="2:20" x14ac:dyDescent="0.25">
      <c r="B1357" s="11">
        <f>'Market Data'!B1344</f>
        <v>20050411</v>
      </c>
      <c r="C1357" s="2">
        <f>'Market Data'!C1344</f>
        <v>5498</v>
      </c>
      <c r="D1357" s="2">
        <f>'Market Data'!D1344</f>
        <v>5523</v>
      </c>
      <c r="E1357" s="2">
        <f>'Market Data'!E1344</f>
        <v>5493</v>
      </c>
      <c r="F1357" s="12">
        <f>'Market Data'!F1344</f>
        <v>5516</v>
      </c>
      <c r="H1357" s="58">
        <f t="shared" si="155"/>
        <v>1340</v>
      </c>
      <c r="I1357" s="97" t="s">
        <v>54</v>
      </c>
      <c r="J1357" s="59" t="str">
        <f t="shared" si="156"/>
        <v>Long</v>
      </c>
      <c r="L1357" s="74">
        <f t="shared" si="160"/>
        <v>1</v>
      </c>
      <c r="M1357" s="75">
        <f t="shared" si="152"/>
        <v>0</v>
      </c>
      <c r="N1357" s="76" t="str">
        <f t="shared" si="157"/>
        <v/>
      </c>
      <c r="O1357" s="75"/>
      <c r="P1357" s="77">
        <f t="shared" si="153"/>
        <v>1</v>
      </c>
      <c r="Q1357" s="78" t="str">
        <f t="shared" si="158"/>
        <v>Stay Long</v>
      </c>
      <c r="R1357" s="81">
        <f t="shared" si="154"/>
        <v>140</v>
      </c>
      <c r="S1357" s="82">
        <f t="shared" si="159"/>
        <v>-89428.459999999992</v>
      </c>
      <c r="T1357" s="50"/>
    </row>
    <row r="1358" spans="2:20" x14ac:dyDescent="0.25">
      <c r="B1358" s="11">
        <f>'Market Data'!B1345</f>
        <v>20050412</v>
      </c>
      <c r="C1358" s="2">
        <f>'Market Data'!C1345</f>
        <v>5509.5</v>
      </c>
      <c r="D1358" s="2">
        <f>'Market Data'!D1345</f>
        <v>5514.5</v>
      </c>
      <c r="E1358" s="2">
        <f>'Market Data'!E1345</f>
        <v>5479</v>
      </c>
      <c r="F1358" s="12">
        <f>'Market Data'!F1345</f>
        <v>5481</v>
      </c>
      <c r="H1358" s="58">
        <f t="shared" si="155"/>
        <v>1341</v>
      </c>
      <c r="I1358" s="97" t="s">
        <v>54</v>
      </c>
      <c r="J1358" s="59" t="str">
        <f t="shared" si="156"/>
        <v>Long</v>
      </c>
      <c r="L1358" s="74">
        <f t="shared" si="160"/>
        <v>1</v>
      </c>
      <c r="M1358" s="75">
        <f t="shared" si="152"/>
        <v>0</v>
      </c>
      <c r="N1358" s="76" t="str">
        <f t="shared" si="157"/>
        <v/>
      </c>
      <c r="O1358" s="75"/>
      <c r="P1358" s="77">
        <f t="shared" si="153"/>
        <v>1</v>
      </c>
      <c r="Q1358" s="78" t="str">
        <f t="shared" si="158"/>
        <v>Stay Long</v>
      </c>
      <c r="R1358" s="81">
        <f t="shared" si="154"/>
        <v>-1225</v>
      </c>
      <c r="S1358" s="82">
        <f t="shared" si="159"/>
        <v>-90653.459999999992</v>
      </c>
      <c r="T1358" s="50"/>
    </row>
    <row r="1359" spans="2:20" x14ac:dyDescent="0.25">
      <c r="B1359" s="11">
        <f>'Market Data'!B1346</f>
        <v>20050413</v>
      </c>
      <c r="C1359" s="2">
        <f>'Market Data'!C1346</f>
        <v>5518</v>
      </c>
      <c r="D1359" s="2">
        <f>'Market Data'!D1346</f>
        <v>5525.5</v>
      </c>
      <c r="E1359" s="2">
        <f>'Market Data'!E1346</f>
        <v>5506</v>
      </c>
      <c r="F1359" s="12">
        <f>'Market Data'!F1346</f>
        <v>5510.5</v>
      </c>
      <c r="H1359" s="58">
        <f t="shared" si="155"/>
        <v>1342</v>
      </c>
      <c r="I1359" s="97" t="s">
        <v>54</v>
      </c>
      <c r="J1359" s="59" t="str">
        <f t="shared" si="156"/>
        <v>Long</v>
      </c>
      <c r="L1359" s="74">
        <f t="shared" si="160"/>
        <v>1</v>
      </c>
      <c r="M1359" s="75">
        <f t="shared" si="152"/>
        <v>0</v>
      </c>
      <c r="N1359" s="76" t="str">
        <f t="shared" si="157"/>
        <v/>
      </c>
      <c r="O1359" s="75"/>
      <c r="P1359" s="77">
        <f t="shared" si="153"/>
        <v>1</v>
      </c>
      <c r="Q1359" s="78" t="str">
        <f t="shared" si="158"/>
        <v>Stay Long</v>
      </c>
      <c r="R1359" s="81">
        <f t="shared" si="154"/>
        <v>1032.5</v>
      </c>
      <c r="S1359" s="82">
        <f t="shared" si="159"/>
        <v>-89620.959999999992</v>
      </c>
      <c r="T1359" s="50"/>
    </row>
    <row r="1360" spans="2:20" x14ac:dyDescent="0.25">
      <c r="B1360" s="11">
        <f>'Market Data'!B1347</f>
        <v>20050414</v>
      </c>
      <c r="C1360" s="2">
        <f>'Market Data'!C1347</f>
        <v>5497</v>
      </c>
      <c r="D1360" s="2">
        <f>'Market Data'!D1347</f>
        <v>5537</v>
      </c>
      <c r="E1360" s="2">
        <f>'Market Data'!E1347</f>
        <v>5489</v>
      </c>
      <c r="F1360" s="12">
        <f>'Market Data'!F1347</f>
        <v>5500.5</v>
      </c>
      <c r="H1360" s="58">
        <f t="shared" si="155"/>
        <v>1343</v>
      </c>
      <c r="I1360" s="97" t="s">
        <v>54</v>
      </c>
      <c r="J1360" s="59" t="str">
        <f t="shared" si="156"/>
        <v>Long</v>
      </c>
      <c r="L1360" s="74">
        <f t="shared" si="160"/>
        <v>1</v>
      </c>
      <c r="M1360" s="75">
        <f t="shared" ref="M1360:M1423" si="161">$L1360-P1360</f>
        <v>0</v>
      </c>
      <c r="N1360" s="76" t="str">
        <f t="shared" si="157"/>
        <v/>
      </c>
      <c r="O1360" s="75"/>
      <c r="P1360" s="77">
        <f t="shared" si="153"/>
        <v>1</v>
      </c>
      <c r="Q1360" s="78" t="str">
        <f t="shared" si="158"/>
        <v>Stay Long</v>
      </c>
      <c r="R1360" s="81">
        <f t="shared" si="154"/>
        <v>-350</v>
      </c>
      <c r="S1360" s="82">
        <f t="shared" si="159"/>
        <v>-89970.959999999992</v>
      </c>
      <c r="T1360" s="50"/>
    </row>
    <row r="1361" spans="2:20" x14ac:dyDescent="0.25">
      <c r="B1361" s="11">
        <f>'Market Data'!B1348</f>
        <v>20050415</v>
      </c>
      <c r="C1361" s="2">
        <f>'Market Data'!C1348</f>
        <v>5462.5</v>
      </c>
      <c r="D1361" s="2">
        <f>'Market Data'!D1348</f>
        <v>5469</v>
      </c>
      <c r="E1361" s="2">
        <f>'Market Data'!E1348</f>
        <v>5394</v>
      </c>
      <c r="F1361" s="12">
        <f>'Market Data'!F1348</f>
        <v>5394.5</v>
      </c>
      <c r="H1361" s="58">
        <f t="shared" si="155"/>
        <v>1344</v>
      </c>
      <c r="I1361" s="97" t="s">
        <v>54</v>
      </c>
      <c r="J1361" s="59" t="str">
        <f t="shared" si="156"/>
        <v>Long</v>
      </c>
      <c r="L1361" s="74">
        <f t="shared" si="160"/>
        <v>1</v>
      </c>
      <c r="M1361" s="75">
        <f t="shared" si="161"/>
        <v>0</v>
      </c>
      <c r="N1361" s="76" t="str">
        <f t="shared" si="157"/>
        <v/>
      </c>
      <c r="O1361" s="75"/>
      <c r="P1361" s="77">
        <f t="shared" ref="P1361:P1424" si="162">IF($N1360="Fill",$L1360,$P1360)</f>
        <v>1</v>
      </c>
      <c r="Q1361" s="78" t="str">
        <f t="shared" si="158"/>
        <v>Stay Long</v>
      </c>
      <c r="R1361" s="81">
        <f t="shared" ref="R1361:R1424" si="163">IF(OR($P1360&amp;$L1360="01",$P1360&amp;$L1360="0-1"),(($F1361-$C1361)*$R$3*$L1360)-(ABS($M1360)*$R$4),IF(OR($P1360&amp;$L1360="10",$P1360&amp;$L1360="-10"),(($C1361-$F1360)*$R$3*$P1360)-(ABS($M1360)*$R$4),IF(OR($P1360&amp;$L1360="1-1",$P1360&amp;$L1360="-11"),(($C1361-$F1360)*$R$3*$P1360)-(ABS($M1360)*$R$4)+(($F1361-$C1361)*$R$3*$P1361),IF(OR($P1360&amp;$L1360="11",$P1360&amp;$L1360="-1-1"),(($F1361-$F1360)*$R$3*$P1361),0))))</f>
        <v>-3710</v>
      </c>
      <c r="S1361" s="82">
        <f t="shared" si="159"/>
        <v>-93680.959999999992</v>
      </c>
      <c r="T1361" s="50"/>
    </row>
    <row r="1362" spans="2:20" x14ac:dyDescent="0.25">
      <c r="B1362" s="11">
        <f>'Market Data'!B1349</f>
        <v>20050418</v>
      </c>
      <c r="C1362" s="2">
        <f>'Market Data'!C1349</f>
        <v>5320.5</v>
      </c>
      <c r="D1362" s="2">
        <f>'Market Data'!D1349</f>
        <v>5343.5</v>
      </c>
      <c r="E1362" s="2">
        <f>'Market Data'!E1349</f>
        <v>5294.5</v>
      </c>
      <c r="F1362" s="12">
        <f>'Market Data'!F1349</f>
        <v>5314</v>
      </c>
      <c r="H1362" s="58">
        <f t="shared" ref="H1362:H1425" si="164">ROW()-ROW(H$17)</f>
        <v>1345</v>
      </c>
      <c r="I1362" s="97" t="s">
        <v>54</v>
      </c>
      <c r="J1362" s="59" t="str">
        <f t="shared" ref="J1362:J1425" si="165">$I$4</f>
        <v>Long</v>
      </c>
      <c r="L1362" s="74">
        <f t="shared" si="160"/>
        <v>1</v>
      </c>
      <c r="M1362" s="75">
        <f t="shared" si="161"/>
        <v>0</v>
      </c>
      <c r="N1362" s="76" t="str">
        <f t="shared" ref="N1362:N1425" si="166">IF(NOT($M1362=0),"Fill","")</f>
        <v/>
      </c>
      <c r="O1362" s="75"/>
      <c r="P1362" s="77">
        <f t="shared" si="162"/>
        <v>1</v>
      </c>
      <c r="Q1362" s="78" t="str">
        <f t="shared" ref="Q1362:Q1425" si="167">IF($P1361&amp;$L1361="00","Stay Flat",IF($P1361&amp;$L1361="01","Go Long",IF($P1361&amp;$L1361="0-1","Go Short",IF($P1361&amp;$L1361="-10","Exit Short",IF($P1361&amp;$L1361="-1-1","Stay Short",IF($P1361&amp;$L1361="-11","Exit Short, Go Long",IF($P1361&amp;$L1361="10","Exit Long",IF($P1361&amp;$L1361="1-1","Exit Long, Go Short",IF($P1361&amp;$L1361="11","Stay Long","")))))))))</f>
        <v>Stay Long</v>
      </c>
      <c r="R1362" s="81">
        <f t="shared" si="163"/>
        <v>-2817.5</v>
      </c>
      <c r="S1362" s="82">
        <f t="shared" ref="S1362:S1425" si="168">S1361+R1362</f>
        <v>-96498.459999999992</v>
      </c>
      <c r="T1362" s="50"/>
    </row>
    <row r="1363" spans="2:20" x14ac:dyDescent="0.25">
      <c r="B1363" s="11">
        <f>'Market Data'!B1350</f>
        <v>20050419</v>
      </c>
      <c r="C1363" s="2">
        <f>'Market Data'!C1350</f>
        <v>5328</v>
      </c>
      <c r="D1363" s="2">
        <f>'Market Data'!D1350</f>
        <v>5335.5</v>
      </c>
      <c r="E1363" s="2">
        <f>'Market Data'!E1350</f>
        <v>5297</v>
      </c>
      <c r="F1363" s="12">
        <f>'Market Data'!F1350</f>
        <v>5312.5</v>
      </c>
      <c r="H1363" s="58">
        <f t="shared" si="164"/>
        <v>1346</v>
      </c>
      <c r="I1363" s="97" t="s">
        <v>54</v>
      </c>
      <c r="J1363" s="59" t="str">
        <f t="shared" si="165"/>
        <v>Long</v>
      </c>
      <c r="L1363" s="74">
        <f t="shared" ref="L1363:L1426" si="169">IF($J1363="Short",-1,IF($J1363="Long",1,0))</f>
        <v>1</v>
      </c>
      <c r="M1363" s="75">
        <f t="shared" si="161"/>
        <v>0</v>
      </c>
      <c r="N1363" s="76" t="str">
        <f t="shared" si="166"/>
        <v/>
      </c>
      <c r="O1363" s="75"/>
      <c r="P1363" s="77">
        <f t="shared" si="162"/>
        <v>1</v>
      </c>
      <c r="Q1363" s="78" t="str">
        <f t="shared" si="167"/>
        <v>Stay Long</v>
      </c>
      <c r="R1363" s="81">
        <f t="shared" si="163"/>
        <v>-52.5</v>
      </c>
      <c r="S1363" s="82">
        <f t="shared" si="168"/>
        <v>-96550.959999999992</v>
      </c>
      <c r="T1363" s="50"/>
    </row>
    <row r="1364" spans="2:20" x14ac:dyDescent="0.25">
      <c r="B1364" s="11">
        <f>'Market Data'!B1351</f>
        <v>20050420</v>
      </c>
      <c r="C1364" s="2">
        <f>'Market Data'!C1351</f>
        <v>5330</v>
      </c>
      <c r="D1364" s="2">
        <f>'Market Data'!D1351</f>
        <v>5333.5</v>
      </c>
      <c r="E1364" s="2">
        <f>'Market Data'!E1351</f>
        <v>5250</v>
      </c>
      <c r="F1364" s="12">
        <f>'Market Data'!F1351</f>
        <v>5256</v>
      </c>
      <c r="H1364" s="58">
        <f t="shared" si="164"/>
        <v>1347</v>
      </c>
      <c r="I1364" s="97" t="s">
        <v>54</v>
      </c>
      <c r="J1364" s="59" t="str">
        <f t="shared" si="165"/>
        <v>Long</v>
      </c>
      <c r="L1364" s="74">
        <f t="shared" si="169"/>
        <v>1</v>
      </c>
      <c r="M1364" s="75">
        <f t="shared" si="161"/>
        <v>0</v>
      </c>
      <c r="N1364" s="76" t="str">
        <f t="shared" si="166"/>
        <v/>
      </c>
      <c r="O1364" s="75"/>
      <c r="P1364" s="77">
        <f t="shared" si="162"/>
        <v>1</v>
      </c>
      <c r="Q1364" s="78" t="str">
        <f t="shared" si="167"/>
        <v>Stay Long</v>
      </c>
      <c r="R1364" s="81">
        <f t="shared" si="163"/>
        <v>-1977.5</v>
      </c>
      <c r="S1364" s="82">
        <f t="shared" si="168"/>
        <v>-98528.459999999992</v>
      </c>
      <c r="T1364" s="50"/>
    </row>
    <row r="1365" spans="2:20" x14ac:dyDescent="0.25">
      <c r="B1365" s="11">
        <f>'Market Data'!B1352</f>
        <v>20050421</v>
      </c>
      <c r="C1365" s="2">
        <f>'Market Data'!C1352</f>
        <v>5274.5</v>
      </c>
      <c r="D1365" s="2">
        <f>'Market Data'!D1352</f>
        <v>5330</v>
      </c>
      <c r="E1365" s="2">
        <f>'Market Data'!E1352</f>
        <v>5271.5</v>
      </c>
      <c r="F1365" s="12">
        <f>'Market Data'!F1352</f>
        <v>5328</v>
      </c>
      <c r="H1365" s="58">
        <f t="shared" si="164"/>
        <v>1348</v>
      </c>
      <c r="I1365" s="97" t="s">
        <v>54</v>
      </c>
      <c r="J1365" s="59" t="str">
        <f t="shared" si="165"/>
        <v>Long</v>
      </c>
      <c r="L1365" s="74">
        <f t="shared" si="169"/>
        <v>1</v>
      </c>
      <c r="M1365" s="75">
        <f t="shared" si="161"/>
        <v>0</v>
      </c>
      <c r="N1365" s="76" t="str">
        <f t="shared" si="166"/>
        <v/>
      </c>
      <c r="O1365" s="75"/>
      <c r="P1365" s="77">
        <f t="shared" si="162"/>
        <v>1</v>
      </c>
      <c r="Q1365" s="78" t="str">
        <f t="shared" si="167"/>
        <v>Stay Long</v>
      </c>
      <c r="R1365" s="81">
        <f t="shared" si="163"/>
        <v>2520</v>
      </c>
      <c r="S1365" s="82">
        <f t="shared" si="168"/>
        <v>-96008.459999999992</v>
      </c>
      <c r="T1365" s="50"/>
    </row>
    <row r="1366" spans="2:20" x14ac:dyDescent="0.25">
      <c r="B1366" s="11">
        <f>'Market Data'!B1353</f>
        <v>20050422</v>
      </c>
      <c r="C1366" s="2">
        <f>'Market Data'!C1353</f>
        <v>5324</v>
      </c>
      <c r="D1366" s="2">
        <f>'Market Data'!D1353</f>
        <v>5344.5</v>
      </c>
      <c r="E1366" s="2">
        <f>'Market Data'!E1353</f>
        <v>5309.5</v>
      </c>
      <c r="F1366" s="12">
        <f>'Market Data'!F1353</f>
        <v>5323</v>
      </c>
      <c r="H1366" s="58">
        <f t="shared" si="164"/>
        <v>1349</v>
      </c>
      <c r="I1366" s="97" t="s">
        <v>54</v>
      </c>
      <c r="J1366" s="59" t="str">
        <f t="shared" si="165"/>
        <v>Long</v>
      </c>
      <c r="L1366" s="74">
        <f t="shared" si="169"/>
        <v>1</v>
      </c>
      <c r="M1366" s="75">
        <f t="shared" si="161"/>
        <v>0</v>
      </c>
      <c r="N1366" s="76" t="str">
        <f t="shared" si="166"/>
        <v/>
      </c>
      <c r="O1366" s="75"/>
      <c r="P1366" s="77">
        <f t="shared" si="162"/>
        <v>1</v>
      </c>
      <c r="Q1366" s="78" t="str">
        <f t="shared" si="167"/>
        <v>Stay Long</v>
      </c>
      <c r="R1366" s="81">
        <f t="shared" si="163"/>
        <v>-175</v>
      </c>
      <c r="S1366" s="82">
        <f t="shared" si="168"/>
        <v>-96183.459999999992</v>
      </c>
      <c r="T1366" s="50"/>
    </row>
    <row r="1367" spans="2:20" x14ac:dyDescent="0.25">
      <c r="B1367" s="11">
        <f>'Market Data'!B1354</f>
        <v>20050425</v>
      </c>
      <c r="C1367" s="2">
        <f>'Market Data'!C1354</f>
        <v>5318.5</v>
      </c>
      <c r="D1367" s="2">
        <f>'Market Data'!D1354</f>
        <v>5360.5</v>
      </c>
      <c r="E1367" s="2">
        <f>'Market Data'!E1354</f>
        <v>5313</v>
      </c>
      <c r="F1367" s="12">
        <f>'Market Data'!F1354</f>
        <v>5351</v>
      </c>
      <c r="H1367" s="58">
        <f t="shared" si="164"/>
        <v>1350</v>
      </c>
      <c r="I1367" s="97" t="s">
        <v>54</v>
      </c>
      <c r="J1367" s="59" t="str">
        <f t="shared" si="165"/>
        <v>Long</v>
      </c>
      <c r="L1367" s="74">
        <f t="shared" si="169"/>
        <v>1</v>
      </c>
      <c r="M1367" s="75">
        <f t="shared" si="161"/>
        <v>0</v>
      </c>
      <c r="N1367" s="76" t="str">
        <f t="shared" si="166"/>
        <v/>
      </c>
      <c r="O1367" s="75"/>
      <c r="P1367" s="77">
        <f t="shared" si="162"/>
        <v>1</v>
      </c>
      <c r="Q1367" s="78" t="str">
        <f t="shared" si="167"/>
        <v>Stay Long</v>
      </c>
      <c r="R1367" s="81">
        <f t="shared" si="163"/>
        <v>980</v>
      </c>
      <c r="S1367" s="82">
        <f t="shared" si="168"/>
        <v>-95203.459999999992</v>
      </c>
      <c r="T1367" s="50"/>
    </row>
    <row r="1368" spans="2:20" x14ac:dyDescent="0.25">
      <c r="B1368" s="11">
        <f>'Market Data'!B1355</f>
        <v>20050426</v>
      </c>
      <c r="C1368" s="2">
        <f>'Market Data'!C1355</f>
        <v>5353</v>
      </c>
      <c r="D1368" s="2">
        <f>'Market Data'!D1355</f>
        <v>5354.5</v>
      </c>
      <c r="E1368" s="2">
        <f>'Market Data'!E1355</f>
        <v>5318.5</v>
      </c>
      <c r="F1368" s="12">
        <f>'Market Data'!F1355</f>
        <v>5335</v>
      </c>
      <c r="H1368" s="58">
        <f t="shared" si="164"/>
        <v>1351</v>
      </c>
      <c r="I1368" s="97" t="s">
        <v>54</v>
      </c>
      <c r="J1368" s="59" t="str">
        <f t="shared" si="165"/>
        <v>Long</v>
      </c>
      <c r="L1368" s="74">
        <f t="shared" si="169"/>
        <v>1</v>
      </c>
      <c r="M1368" s="75">
        <f t="shared" si="161"/>
        <v>0</v>
      </c>
      <c r="N1368" s="76" t="str">
        <f t="shared" si="166"/>
        <v/>
      </c>
      <c r="O1368" s="75"/>
      <c r="P1368" s="77">
        <f t="shared" si="162"/>
        <v>1</v>
      </c>
      <c r="Q1368" s="78" t="str">
        <f t="shared" si="167"/>
        <v>Stay Long</v>
      </c>
      <c r="R1368" s="81">
        <f t="shared" si="163"/>
        <v>-560</v>
      </c>
      <c r="S1368" s="82">
        <f t="shared" si="168"/>
        <v>-95763.459999999992</v>
      </c>
      <c r="T1368" s="50"/>
    </row>
    <row r="1369" spans="2:20" x14ac:dyDescent="0.25">
      <c r="B1369" s="11">
        <f>'Market Data'!B1356</f>
        <v>20050427</v>
      </c>
      <c r="C1369" s="2">
        <f>'Market Data'!C1356</f>
        <v>5320</v>
      </c>
      <c r="D1369" s="2">
        <f>'Market Data'!D1356</f>
        <v>5327.5</v>
      </c>
      <c r="E1369" s="2">
        <f>'Market Data'!E1356</f>
        <v>5266</v>
      </c>
      <c r="F1369" s="12">
        <f>'Market Data'!F1356</f>
        <v>5314</v>
      </c>
      <c r="H1369" s="58">
        <f t="shared" si="164"/>
        <v>1352</v>
      </c>
      <c r="I1369" s="97" t="s">
        <v>54</v>
      </c>
      <c r="J1369" s="59" t="str">
        <f t="shared" si="165"/>
        <v>Long</v>
      </c>
      <c r="L1369" s="74">
        <f t="shared" si="169"/>
        <v>1</v>
      </c>
      <c r="M1369" s="75">
        <f t="shared" si="161"/>
        <v>0</v>
      </c>
      <c r="N1369" s="76" t="str">
        <f t="shared" si="166"/>
        <v/>
      </c>
      <c r="O1369" s="75"/>
      <c r="P1369" s="77">
        <f t="shared" si="162"/>
        <v>1</v>
      </c>
      <c r="Q1369" s="78" t="str">
        <f t="shared" si="167"/>
        <v>Stay Long</v>
      </c>
      <c r="R1369" s="81">
        <f t="shared" si="163"/>
        <v>-735</v>
      </c>
      <c r="S1369" s="82">
        <f t="shared" si="168"/>
        <v>-96498.459999999992</v>
      </c>
      <c r="T1369" s="50"/>
    </row>
    <row r="1370" spans="2:20" x14ac:dyDescent="0.25">
      <c r="B1370" s="11">
        <f>'Market Data'!B1357</f>
        <v>20050428</v>
      </c>
      <c r="C1370" s="2">
        <f>'Market Data'!C1357</f>
        <v>5318</v>
      </c>
      <c r="D1370" s="2">
        <f>'Market Data'!D1357</f>
        <v>5324</v>
      </c>
      <c r="E1370" s="2">
        <f>'Market Data'!E1357</f>
        <v>5267</v>
      </c>
      <c r="F1370" s="12">
        <f>'Market Data'!F1357</f>
        <v>5287</v>
      </c>
      <c r="H1370" s="58">
        <f t="shared" si="164"/>
        <v>1353</v>
      </c>
      <c r="I1370" s="97" t="s">
        <v>54</v>
      </c>
      <c r="J1370" s="59" t="str">
        <f t="shared" si="165"/>
        <v>Long</v>
      </c>
      <c r="L1370" s="74">
        <f t="shared" si="169"/>
        <v>1</v>
      </c>
      <c r="M1370" s="75">
        <f t="shared" si="161"/>
        <v>0</v>
      </c>
      <c r="N1370" s="76" t="str">
        <f t="shared" si="166"/>
        <v/>
      </c>
      <c r="O1370" s="75"/>
      <c r="P1370" s="77">
        <f t="shared" si="162"/>
        <v>1</v>
      </c>
      <c r="Q1370" s="78" t="str">
        <f t="shared" si="167"/>
        <v>Stay Long</v>
      </c>
      <c r="R1370" s="81">
        <f t="shared" si="163"/>
        <v>-945</v>
      </c>
      <c r="S1370" s="82">
        <f t="shared" si="168"/>
        <v>-97443.459999999992</v>
      </c>
      <c r="T1370" s="50"/>
    </row>
    <row r="1371" spans="2:20" x14ac:dyDescent="0.25">
      <c r="B1371" s="11">
        <f>'Market Data'!B1358</f>
        <v>20050429</v>
      </c>
      <c r="C1371" s="2">
        <f>'Market Data'!C1358</f>
        <v>5263</v>
      </c>
      <c r="D1371" s="2">
        <f>'Market Data'!D1358</f>
        <v>5317.5</v>
      </c>
      <c r="E1371" s="2">
        <f>'Market Data'!E1358</f>
        <v>5263</v>
      </c>
      <c r="F1371" s="12">
        <f>'Market Data'!F1358</f>
        <v>5304</v>
      </c>
      <c r="H1371" s="58">
        <f t="shared" si="164"/>
        <v>1354</v>
      </c>
      <c r="I1371" s="97" t="s">
        <v>54</v>
      </c>
      <c r="J1371" s="59" t="str">
        <f t="shared" si="165"/>
        <v>Long</v>
      </c>
      <c r="L1371" s="74">
        <f t="shared" si="169"/>
        <v>1</v>
      </c>
      <c r="M1371" s="75">
        <f t="shared" si="161"/>
        <v>0</v>
      </c>
      <c r="N1371" s="76" t="str">
        <f t="shared" si="166"/>
        <v/>
      </c>
      <c r="O1371" s="75"/>
      <c r="P1371" s="77">
        <f t="shared" si="162"/>
        <v>1</v>
      </c>
      <c r="Q1371" s="78" t="str">
        <f t="shared" si="167"/>
        <v>Stay Long</v>
      </c>
      <c r="R1371" s="81">
        <f t="shared" si="163"/>
        <v>595</v>
      </c>
      <c r="S1371" s="82">
        <f t="shared" si="168"/>
        <v>-96848.459999999992</v>
      </c>
      <c r="T1371" s="50"/>
    </row>
    <row r="1372" spans="2:20" x14ac:dyDescent="0.25">
      <c r="B1372" s="11">
        <f>'Market Data'!B1359</f>
        <v>20050502</v>
      </c>
      <c r="C1372" s="2">
        <f>'Market Data'!C1359</f>
        <v>5322.5</v>
      </c>
      <c r="D1372" s="2">
        <f>'Market Data'!D1359</f>
        <v>5343.5</v>
      </c>
      <c r="E1372" s="2">
        <f>'Market Data'!E1359</f>
        <v>5312</v>
      </c>
      <c r="F1372" s="12">
        <f>'Market Data'!F1359</f>
        <v>5331</v>
      </c>
      <c r="H1372" s="58">
        <f t="shared" si="164"/>
        <v>1355</v>
      </c>
      <c r="I1372" s="97" t="s">
        <v>54</v>
      </c>
      <c r="J1372" s="59" t="str">
        <f t="shared" si="165"/>
        <v>Long</v>
      </c>
      <c r="L1372" s="74">
        <f t="shared" si="169"/>
        <v>1</v>
      </c>
      <c r="M1372" s="75">
        <f t="shared" si="161"/>
        <v>0</v>
      </c>
      <c r="N1372" s="76" t="str">
        <f t="shared" si="166"/>
        <v/>
      </c>
      <c r="O1372" s="75"/>
      <c r="P1372" s="77">
        <f t="shared" si="162"/>
        <v>1</v>
      </c>
      <c r="Q1372" s="78" t="str">
        <f t="shared" si="167"/>
        <v>Stay Long</v>
      </c>
      <c r="R1372" s="81">
        <f t="shared" si="163"/>
        <v>945</v>
      </c>
      <c r="S1372" s="82">
        <f t="shared" si="168"/>
        <v>-95903.459999999992</v>
      </c>
      <c r="T1372" s="50"/>
    </row>
    <row r="1373" spans="2:20" x14ac:dyDescent="0.25">
      <c r="B1373" s="11">
        <f>'Market Data'!B1360</f>
        <v>20050503</v>
      </c>
      <c r="C1373" s="2">
        <f>'Market Data'!C1360</f>
        <v>5336</v>
      </c>
      <c r="D1373" s="2">
        <f>'Market Data'!D1360</f>
        <v>5356.5</v>
      </c>
      <c r="E1373" s="2">
        <f>'Market Data'!E1360</f>
        <v>5325</v>
      </c>
      <c r="F1373" s="12">
        <f>'Market Data'!F1360</f>
        <v>5353</v>
      </c>
      <c r="H1373" s="58">
        <f t="shared" si="164"/>
        <v>1356</v>
      </c>
      <c r="I1373" s="97" t="s">
        <v>54</v>
      </c>
      <c r="J1373" s="59" t="str">
        <f t="shared" si="165"/>
        <v>Long</v>
      </c>
      <c r="L1373" s="74">
        <f t="shared" si="169"/>
        <v>1</v>
      </c>
      <c r="M1373" s="75">
        <f t="shared" si="161"/>
        <v>0</v>
      </c>
      <c r="N1373" s="76" t="str">
        <f t="shared" si="166"/>
        <v/>
      </c>
      <c r="O1373" s="75"/>
      <c r="P1373" s="77">
        <f t="shared" si="162"/>
        <v>1</v>
      </c>
      <c r="Q1373" s="78" t="str">
        <f t="shared" si="167"/>
        <v>Stay Long</v>
      </c>
      <c r="R1373" s="81">
        <f t="shared" si="163"/>
        <v>770</v>
      </c>
      <c r="S1373" s="82">
        <f t="shared" si="168"/>
        <v>-95133.459999999992</v>
      </c>
      <c r="T1373" s="50"/>
    </row>
    <row r="1374" spans="2:20" x14ac:dyDescent="0.25">
      <c r="B1374" s="11">
        <f>'Market Data'!B1361</f>
        <v>20050504</v>
      </c>
      <c r="C1374" s="2">
        <f>'Market Data'!C1361</f>
        <v>5358</v>
      </c>
      <c r="D1374" s="2">
        <f>'Market Data'!D1361</f>
        <v>5384.5</v>
      </c>
      <c r="E1374" s="2">
        <f>'Market Data'!E1361</f>
        <v>5332.5</v>
      </c>
      <c r="F1374" s="12">
        <f>'Market Data'!F1361</f>
        <v>5383</v>
      </c>
      <c r="H1374" s="58">
        <f t="shared" si="164"/>
        <v>1357</v>
      </c>
      <c r="I1374" s="97" t="s">
        <v>54</v>
      </c>
      <c r="J1374" s="59" t="str">
        <f t="shared" si="165"/>
        <v>Long</v>
      </c>
      <c r="L1374" s="74">
        <f t="shared" si="169"/>
        <v>1</v>
      </c>
      <c r="M1374" s="75">
        <f t="shared" si="161"/>
        <v>0</v>
      </c>
      <c r="N1374" s="76" t="str">
        <f t="shared" si="166"/>
        <v/>
      </c>
      <c r="O1374" s="75"/>
      <c r="P1374" s="77">
        <f t="shared" si="162"/>
        <v>1</v>
      </c>
      <c r="Q1374" s="78" t="str">
        <f t="shared" si="167"/>
        <v>Stay Long</v>
      </c>
      <c r="R1374" s="81">
        <f t="shared" si="163"/>
        <v>1050</v>
      </c>
      <c r="S1374" s="82">
        <f t="shared" si="168"/>
        <v>-94083.459999999992</v>
      </c>
      <c r="T1374" s="50"/>
    </row>
    <row r="1375" spans="2:20" x14ac:dyDescent="0.25">
      <c r="B1375" s="11">
        <f>'Market Data'!B1362</f>
        <v>20050505</v>
      </c>
      <c r="C1375" s="2">
        <f>'Market Data'!C1362</f>
        <v>5382</v>
      </c>
      <c r="D1375" s="2">
        <f>'Market Data'!D1362</f>
        <v>5413</v>
      </c>
      <c r="E1375" s="2">
        <f>'Market Data'!E1362</f>
        <v>5370.5</v>
      </c>
      <c r="F1375" s="12">
        <f>'Market Data'!F1362</f>
        <v>5381</v>
      </c>
      <c r="H1375" s="58">
        <f t="shared" si="164"/>
        <v>1358</v>
      </c>
      <c r="I1375" s="97" t="s">
        <v>54</v>
      </c>
      <c r="J1375" s="59" t="str">
        <f t="shared" si="165"/>
        <v>Long</v>
      </c>
      <c r="L1375" s="74">
        <f t="shared" si="169"/>
        <v>1</v>
      </c>
      <c r="M1375" s="75">
        <f t="shared" si="161"/>
        <v>0</v>
      </c>
      <c r="N1375" s="76" t="str">
        <f t="shared" si="166"/>
        <v/>
      </c>
      <c r="O1375" s="75"/>
      <c r="P1375" s="77">
        <f t="shared" si="162"/>
        <v>1</v>
      </c>
      <c r="Q1375" s="78" t="str">
        <f t="shared" si="167"/>
        <v>Stay Long</v>
      </c>
      <c r="R1375" s="81">
        <f t="shared" si="163"/>
        <v>-70</v>
      </c>
      <c r="S1375" s="82">
        <f t="shared" si="168"/>
        <v>-94153.459999999992</v>
      </c>
      <c r="T1375" s="50"/>
    </row>
    <row r="1376" spans="2:20" x14ac:dyDescent="0.25">
      <c r="B1376" s="11">
        <f>'Market Data'!B1363</f>
        <v>20050506</v>
      </c>
      <c r="C1376" s="2">
        <f>'Market Data'!C1363</f>
        <v>5399.5</v>
      </c>
      <c r="D1376" s="2">
        <f>'Market Data'!D1363</f>
        <v>5422</v>
      </c>
      <c r="E1376" s="2">
        <f>'Market Data'!E1363</f>
        <v>5382</v>
      </c>
      <c r="F1376" s="12">
        <f>'Market Data'!F1363</f>
        <v>5408</v>
      </c>
      <c r="H1376" s="58">
        <f t="shared" si="164"/>
        <v>1359</v>
      </c>
      <c r="I1376" s="97" t="s">
        <v>54</v>
      </c>
      <c r="J1376" s="59" t="str">
        <f t="shared" si="165"/>
        <v>Long</v>
      </c>
      <c r="L1376" s="74">
        <f t="shared" si="169"/>
        <v>1</v>
      </c>
      <c r="M1376" s="75">
        <f t="shared" si="161"/>
        <v>0</v>
      </c>
      <c r="N1376" s="76" t="str">
        <f t="shared" si="166"/>
        <v/>
      </c>
      <c r="O1376" s="75"/>
      <c r="P1376" s="77">
        <f t="shared" si="162"/>
        <v>1</v>
      </c>
      <c r="Q1376" s="78" t="str">
        <f t="shared" si="167"/>
        <v>Stay Long</v>
      </c>
      <c r="R1376" s="81">
        <f t="shared" si="163"/>
        <v>945</v>
      </c>
      <c r="S1376" s="82">
        <f t="shared" si="168"/>
        <v>-93208.459999999992</v>
      </c>
      <c r="T1376" s="50"/>
    </row>
    <row r="1377" spans="2:20" x14ac:dyDescent="0.25">
      <c r="B1377" s="11">
        <f>'Market Data'!B1364</f>
        <v>20050509</v>
      </c>
      <c r="C1377" s="2">
        <f>'Market Data'!C1364</f>
        <v>5414</v>
      </c>
      <c r="D1377" s="2">
        <f>'Market Data'!D1364</f>
        <v>5414</v>
      </c>
      <c r="E1377" s="2">
        <f>'Market Data'!E1364</f>
        <v>5383.5</v>
      </c>
      <c r="F1377" s="12">
        <f>'Market Data'!F1364</f>
        <v>5410.5</v>
      </c>
      <c r="H1377" s="58">
        <f t="shared" si="164"/>
        <v>1360</v>
      </c>
      <c r="I1377" s="97" t="s">
        <v>54</v>
      </c>
      <c r="J1377" s="59" t="str">
        <f t="shared" si="165"/>
        <v>Long</v>
      </c>
      <c r="L1377" s="74">
        <f t="shared" si="169"/>
        <v>1</v>
      </c>
      <c r="M1377" s="75">
        <f t="shared" si="161"/>
        <v>0</v>
      </c>
      <c r="N1377" s="76" t="str">
        <f t="shared" si="166"/>
        <v/>
      </c>
      <c r="O1377" s="75"/>
      <c r="P1377" s="77">
        <f t="shared" si="162"/>
        <v>1</v>
      </c>
      <c r="Q1377" s="78" t="str">
        <f t="shared" si="167"/>
        <v>Stay Long</v>
      </c>
      <c r="R1377" s="81">
        <f t="shared" si="163"/>
        <v>87.5</v>
      </c>
      <c r="S1377" s="82">
        <f t="shared" si="168"/>
        <v>-93120.959999999992</v>
      </c>
      <c r="T1377" s="50"/>
    </row>
    <row r="1378" spans="2:20" x14ac:dyDescent="0.25">
      <c r="B1378" s="11">
        <f>'Market Data'!B1365</f>
        <v>20050510</v>
      </c>
      <c r="C1378" s="2">
        <f>'Market Data'!C1365</f>
        <v>5407</v>
      </c>
      <c r="D1378" s="2">
        <f>'Market Data'!D1365</f>
        <v>5412.5</v>
      </c>
      <c r="E1378" s="2">
        <f>'Market Data'!E1365</f>
        <v>5342.5</v>
      </c>
      <c r="F1378" s="12">
        <f>'Market Data'!F1365</f>
        <v>5359.5</v>
      </c>
      <c r="H1378" s="58">
        <f t="shared" si="164"/>
        <v>1361</v>
      </c>
      <c r="I1378" s="97" t="s">
        <v>54</v>
      </c>
      <c r="J1378" s="59" t="str">
        <f t="shared" si="165"/>
        <v>Long</v>
      </c>
      <c r="L1378" s="74">
        <f t="shared" si="169"/>
        <v>1</v>
      </c>
      <c r="M1378" s="75">
        <f t="shared" si="161"/>
        <v>0</v>
      </c>
      <c r="N1378" s="76" t="str">
        <f t="shared" si="166"/>
        <v/>
      </c>
      <c r="O1378" s="75"/>
      <c r="P1378" s="77">
        <f t="shared" si="162"/>
        <v>1</v>
      </c>
      <c r="Q1378" s="78" t="str">
        <f t="shared" si="167"/>
        <v>Stay Long</v>
      </c>
      <c r="R1378" s="81">
        <f t="shared" si="163"/>
        <v>-1785</v>
      </c>
      <c r="S1378" s="82">
        <f t="shared" si="168"/>
        <v>-94905.959999999992</v>
      </c>
      <c r="T1378" s="50"/>
    </row>
    <row r="1379" spans="2:20" x14ac:dyDescent="0.25">
      <c r="B1379" s="11">
        <f>'Market Data'!B1366</f>
        <v>20050511</v>
      </c>
      <c r="C1379" s="2">
        <f>'Market Data'!C1366</f>
        <v>5352.5</v>
      </c>
      <c r="D1379" s="2">
        <f>'Market Data'!D1366</f>
        <v>5380</v>
      </c>
      <c r="E1379" s="2">
        <f>'Market Data'!E1366</f>
        <v>5333.5</v>
      </c>
      <c r="F1379" s="12">
        <f>'Market Data'!F1366</f>
        <v>5361</v>
      </c>
      <c r="H1379" s="58">
        <f t="shared" si="164"/>
        <v>1362</v>
      </c>
      <c r="I1379" s="97" t="s">
        <v>54</v>
      </c>
      <c r="J1379" s="59" t="str">
        <f t="shared" si="165"/>
        <v>Long</v>
      </c>
      <c r="L1379" s="74">
        <f t="shared" si="169"/>
        <v>1</v>
      </c>
      <c r="M1379" s="75">
        <f t="shared" si="161"/>
        <v>0</v>
      </c>
      <c r="N1379" s="76" t="str">
        <f t="shared" si="166"/>
        <v/>
      </c>
      <c r="O1379" s="75"/>
      <c r="P1379" s="77">
        <f t="shared" si="162"/>
        <v>1</v>
      </c>
      <c r="Q1379" s="78" t="str">
        <f t="shared" si="167"/>
        <v>Stay Long</v>
      </c>
      <c r="R1379" s="81">
        <f t="shared" si="163"/>
        <v>52.5</v>
      </c>
      <c r="S1379" s="82">
        <f t="shared" si="168"/>
        <v>-94853.459999999992</v>
      </c>
      <c r="T1379" s="50"/>
    </row>
    <row r="1380" spans="2:20" x14ac:dyDescent="0.25">
      <c r="B1380" s="11">
        <f>'Market Data'!B1367</f>
        <v>20050512</v>
      </c>
      <c r="C1380" s="2">
        <f>'Market Data'!C1367</f>
        <v>5374</v>
      </c>
      <c r="D1380" s="2">
        <f>'Market Data'!D1367</f>
        <v>5387</v>
      </c>
      <c r="E1380" s="2">
        <f>'Market Data'!E1367</f>
        <v>5359</v>
      </c>
      <c r="F1380" s="12">
        <f>'Market Data'!F1367</f>
        <v>5367</v>
      </c>
      <c r="H1380" s="58">
        <f t="shared" si="164"/>
        <v>1363</v>
      </c>
      <c r="I1380" s="97" t="s">
        <v>54</v>
      </c>
      <c r="J1380" s="59" t="str">
        <f t="shared" si="165"/>
        <v>Long</v>
      </c>
      <c r="L1380" s="74">
        <f t="shared" si="169"/>
        <v>1</v>
      </c>
      <c r="M1380" s="75">
        <f t="shared" si="161"/>
        <v>0</v>
      </c>
      <c r="N1380" s="76" t="str">
        <f t="shared" si="166"/>
        <v/>
      </c>
      <c r="O1380" s="75"/>
      <c r="P1380" s="77">
        <f t="shared" si="162"/>
        <v>1</v>
      </c>
      <c r="Q1380" s="78" t="str">
        <f t="shared" si="167"/>
        <v>Stay Long</v>
      </c>
      <c r="R1380" s="81">
        <f t="shared" si="163"/>
        <v>210</v>
      </c>
      <c r="S1380" s="82">
        <f t="shared" si="168"/>
        <v>-94643.459999999992</v>
      </c>
      <c r="T1380" s="50"/>
    </row>
    <row r="1381" spans="2:20" x14ac:dyDescent="0.25">
      <c r="B1381" s="11">
        <f>'Market Data'!B1368</f>
        <v>20050513</v>
      </c>
      <c r="C1381" s="2">
        <f>'Market Data'!C1368</f>
        <v>5356</v>
      </c>
      <c r="D1381" s="2">
        <f>'Market Data'!D1368</f>
        <v>5389.5</v>
      </c>
      <c r="E1381" s="2">
        <f>'Market Data'!E1368</f>
        <v>5346.5</v>
      </c>
      <c r="F1381" s="12">
        <f>'Market Data'!F1368</f>
        <v>5370</v>
      </c>
      <c r="H1381" s="58">
        <f t="shared" si="164"/>
        <v>1364</v>
      </c>
      <c r="I1381" s="97" t="s">
        <v>54</v>
      </c>
      <c r="J1381" s="59" t="str">
        <f t="shared" si="165"/>
        <v>Long</v>
      </c>
      <c r="L1381" s="74">
        <f t="shared" si="169"/>
        <v>1</v>
      </c>
      <c r="M1381" s="75">
        <f t="shared" si="161"/>
        <v>0</v>
      </c>
      <c r="N1381" s="76" t="str">
        <f t="shared" si="166"/>
        <v/>
      </c>
      <c r="O1381" s="75"/>
      <c r="P1381" s="77">
        <f t="shared" si="162"/>
        <v>1</v>
      </c>
      <c r="Q1381" s="78" t="str">
        <f t="shared" si="167"/>
        <v>Stay Long</v>
      </c>
      <c r="R1381" s="81">
        <f t="shared" si="163"/>
        <v>105</v>
      </c>
      <c r="S1381" s="82">
        <f t="shared" si="168"/>
        <v>-94538.459999999992</v>
      </c>
      <c r="T1381" s="50"/>
    </row>
    <row r="1382" spans="2:20" x14ac:dyDescent="0.25">
      <c r="B1382" s="11">
        <f>'Market Data'!B1369</f>
        <v>20050516</v>
      </c>
      <c r="C1382" s="2">
        <f>'Market Data'!C1369</f>
        <v>5363.5</v>
      </c>
      <c r="D1382" s="2">
        <f>'Market Data'!D1369</f>
        <v>5380</v>
      </c>
      <c r="E1382" s="2">
        <f>'Market Data'!E1369</f>
        <v>5356.5</v>
      </c>
      <c r="F1382" s="12">
        <f>'Market Data'!F1369</f>
        <v>5379.5</v>
      </c>
      <c r="H1382" s="58">
        <f t="shared" si="164"/>
        <v>1365</v>
      </c>
      <c r="I1382" s="97" t="s">
        <v>54</v>
      </c>
      <c r="J1382" s="59" t="str">
        <f t="shared" si="165"/>
        <v>Long</v>
      </c>
      <c r="L1382" s="74">
        <f t="shared" si="169"/>
        <v>1</v>
      </c>
      <c r="M1382" s="75">
        <f t="shared" si="161"/>
        <v>0</v>
      </c>
      <c r="N1382" s="76" t="str">
        <f t="shared" si="166"/>
        <v/>
      </c>
      <c r="O1382" s="75"/>
      <c r="P1382" s="77">
        <f t="shared" si="162"/>
        <v>1</v>
      </c>
      <c r="Q1382" s="78" t="str">
        <f t="shared" si="167"/>
        <v>Stay Long</v>
      </c>
      <c r="R1382" s="81">
        <f t="shared" si="163"/>
        <v>332.5</v>
      </c>
      <c r="S1382" s="82">
        <f t="shared" si="168"/>
        <v>-94205.959999999992</v>
      </c>
      <c r="T1382" s="50"/>
    </row>
    <row r="1383" spans="2:20" x14ac:dyDescent="0.25">
      <c r="B1383" s="11">
        <f>'Market Data'!B1370</f>
        <v>20050517</v>
      </c>
      <c r="C1383" s="2">
        <f>'Market Data'!C1370</f>
        <v>5380</v>
      </c>
      <c r="D1383" s="2">
        <f>'Market Data'!D1370</f>
        <v>5380.5</v>
      </c>
      <c r="E1383" s="2">
        <f>'Market Data'!E1370</f>
        <v>5335.5</v>
      </c>
      <c r="F1383" s="12">
        <f>'Market Data'!F1370</f>
        <v>5358.5</v>
      </c>
      <c r="H1383" s="58">
        <f t="shared" si="164"/>
        <v>1366</v>
      </c>
      <c r="I1383" s="97" t="s">
        <v>54</v>
      </c>
      <c r="J1383" s="59" t="str">
        <f t="shared" si="165"/>
        <v>Long</v>
      </c>
      <c r="L1383" s="74">
        <f t="shared" si="169"/>
        <v>1</v>
      </c>
      <c r="M1383" s="75">
        <f t="shared" si="161"/>
        <v>0</v>
      </c>
      <c r="N1383" s="76" t="str">
        <f t="shared" si="166"/>
        <v/>
      </c>
      <c r="O1383" s="75"/>
      <c r="P1383" s="77">
        <f t="shared" si="162"/>
        <v>1</v>
      </c>
      <c r="Q1383" s="78" t="str">
        <f t="shared" si="167"/>
        <v>Stay Long</v>
      </c>
      <c r="R1383" s="81">
        <f t="shared" si="163"/>
        <v>-735</v>
      </c>
      <c r="S1383" s="82">
        <f t="shared" si="168"/>
        <v>-94940.959999999992</v>
      </c>
      <c r="T1383" s="50"/>
    </row>
    <row r="1384" spans="2:20" x14ac:dyDescent="0.25">
      <c r="B1384" s="11">
        <f>'Market Data'!B1371</f>
        <v>20050518</v>
      </c>
      <c r="C1384" s="2">
        <f>'Market Data'!C1371</f>
        <v>5380</v>
      </c>
      <c r="D1384" s="2">
        <f>'Market Data'!D1371</f>
        <v>5454</v>
      </c>
      <c r="E1384" s="2">
        <f>'Market Data'!E1371</f>
        <v>5371.5</v>
      </c>
      <c r="F1384" s="12">
        <f>'Market Data'!F1371</f>
        <v>5443.5</v>
      </c>
      <c r="H1384" s="58">
        <f t="shared" si="164"/>
        <v>1367</v>
      </c>
      <c r="I1384" s="97" t="s">
        <v>54</v>
      </c>
      <c r="J1384" s="59" t="str">
        <f t="shared" si="165"/>
        <v>Long</v>
      </c>
      <c r="L1384" s="74">
        <f t="shared" si="169"/>
        <v>1</v>
      </c>
      <c r="M1384" s="75">
        <f t="shared" si="161"/>
        <v>0</v>
      </c>
      <c r="N1384" s="76" t="str">
        <f t="shared" si="166"/>
        <v/>
      </c>
      <c r="O1384" s="75"/>
      <c r="P1384" s="77">
        <f t="shared" si="162"/>
        <v>1</v>
      </c>
      <c r="Q1384" s="78" t="str">
        <f t="shared" si="167"/>
        <v>Stay Long</v>
      </c>
      <c r="R1384" s="81">
        <f t="shared" si="163"/>
        <v>2975</v>
      </c>
      <c r="S1384" s="82">
        <f t="shared" si="168"/>
        <v>-91965.959999999992</v>
      </c>
      <c r="T1384" s="50"/>
    </row>
    <row r="1385" spans="2:20" x14ac:dyDescent="0.25">
      <c r="B1385" s="11">
        <f>'Market Data'!B1372</f>
        <v>20050519</v>
      </c>
      <c r="C1385" s="2">
        <f>'Market Data'!C1372</f>
        <v>5437</v>
      </c>
      <c r="D1385" s="2">
        <f>'Market Data'!D1372</f>
        <v>5468</v>
      </c>
      <c r="E1385" s="2">
        <f>'Market Data'!E1372</f>
        <v>5436</v>
      </c>
      <c r="F1385" s="12">
        <f>'Market Data'!F1372</f>
        <v>5460</v>
      </c>
      <c r="H1385" s="58">
        <f t="shared" si="164"/>
        <v>1368</v>
      </c>
      <c r="I1385" s="97" t="s">
        <v>54</v>
      </c>
      <c r="J1385" s="59" t="str">
        <f t="shared" si="165"/>
        <v>Long</v>
      </c>
      <c r="L1385" s="74">
        <f t="shared" si="169"/>
        <v>1</v>
      </c>
      <c r="M1385" s="75">
        <f t="shared" si="161"/>
        <v>0</v>
      </c>
      <c r="N1385" s="76" t="str">
        <f t="shared" si="166"/>
        <v/>
      </c>
      <c r="O1385" s="75"/>
      <c r="P1385" s="77">
        <f t="shared" si="162"/>
        <v>1</v>
      </c>
      <c r="Q1385" s="78" t="str">
        <f t="shared" si="167"/>
        <v>Stay Long</v>
      </c>
      <c r="R1385" s="81">
        <f t="shared" si="163"/>
        <v>577.5</v>
      </c>
      <c r="S1385" s="82">
        <f t="shared" si="168"/>
        <v>-91388.459999999992</v>
      </c>
      <c r="T1385" s="50"/>
    </row>
    <row r="1386" spans="2:20" x14ac:dyDescent="0.25">
      <c r="B1386" s="11">
        <f>'Market Data'!B1373</f>
        <v>20050520</v>
      </c>
      <c r="C1386" s="2">
        <f>'Market Data'!C1373</f>
        <v>5464</v>
      </c>
      <c r="D1386" s="2">
        <f>'Market Data'!D1373</f>
        <v>5492</v>
      </c>
      <c r="E1386" s="2">
        <f>'Market Data'!E1373</f>
        <v>5453.5</v>
      </c>
      <c r="F1386" s="12">
        <f>'Market Data'!F1373</f>
        <v>5492</v>
      </c>
      <c r="H1386" s="58">
        <f t="shared" si="164"/>
        <v>1369</v>
      </c>
      <c r="I1386" s="97" t="s">
        <v>54</v>
      </c>
      <c r="J1386" s="59" t="str">
        <f t="shared" si="165"/>
        <v>Long</v>
      </c>
      <c r="L1386" s="74">
        <f t="shared" si="169"/>
        <v>1</v>
      </c>
      <c r="M1386" s="75">
        <f t="shared" si="161"/>
        <v>0</v>
      </c>
      <c r="N1386" s="76" t="str">
        <f t="shared" si="166"/>
        <v/>
      </c>
      <c r="O1386" s="75"/>
      <c r="P1386" s="77">
        <f t="shared" si="162"/>
        <v>1</v>
      </c>
      <c r="Q1386" s="78" t="str">
        <f t="shared" si="167"/>
        <v>Stay Long</v>
      </c>
      <c r="R1386" s="81">
        <f t="shared" si="163"/>
        <v>1120</v>
      </c>
      <c r="S1386" s="82">
        <f t="shared" si="168"/>
        <v>-90268.459999999992</v>
      </c>
      <c r="T1386" s="50"/>
    </row>
    <row r="1387" spans="2:20" x14ac:dyDescent="0.25">
      <c r="B1387" s="11">
        <f>'Market Data'!B1374</f>
        <v>20050523</v>
      </c>
      <c r="C1387" s="2">
        <f>'Market Data'!C1374</f>
        <v>5510</v>
      </c>
      <c r="D1387" s="2">
        <f>'Market Data'!D1374</f>
        <v>5520</v>
      </c>
      <c r="E1387" s="2">
        <f>'Market Data'!E1374</f>
        <v>5493</v>
      </c>
      <c r="F1387" s="12">
        <f>'Market Data'!F1374</f>
        <v>5520</v>
      </c>
      <c r="H1387" s="58">
        <f t="shared" si="164"/>
        <v>1370</v>
      </c>
      <c r="I1387" s="97" t="s">
        <v>54</v>
      </c>
      <c r="J1387" s="59" t="str">
        <f t="shared" si="165"/>
        <v>Long</v>
      </c>
      <c r="L1387" s="74">
        <f t="shared" si="169"/>
        <v>1</v>
      </c>
      <c r="M1387" s="75">
        <f t="shared" si="161"/>
        <v>0</v>
      </c>
      <c r="N1387" s="76" t="str">
        <f t="shared" si="166"/>
        <v/>
      </c>
      <c r="O1387" s="75"/>
      <c r="P1387" s="77">
        <f t="shared" si="162"/>
        <v>1</v>
      </c>
      <c r="Q1387" s="78" t="str">
        <f t="shared" si="167"/>
        <v>Stay Long</v>
      </c>
      <c r="R1387" s="81">
        <f t="shared" si="163"/>
        <v>980</v>
      </c>
      <c r="S1387" s="82">
        <f t="shared" si="168"/>
        <v>-89288.459999999992</v>
      </c>
      <c r="T1387" s="50"/>
    </row>
    <row r="1388" spans="2:20" x14ac:dyDescent="0.25">
      <c r="B1388" s="11">
        <f>'Market Data'!B1375</f>
        <v>20050524</v>
      </c>
      <c r="C1388" s="2">
        <f>'Market Data'!C1375</f>
        <v>5516</v>
      </c>
      <c r="D1388" s="2">
        <f>'Market Data'!D1375</f>
        <v>5516.5</v>
      </c>
      <c r="E1388" s="2">
        <f>'Market Data'!E1375</f>
        <v>5485.5</v>
      </c>
      <c r="F1388" s="12">
        <f>'Market Data'!F1375</f>
        <v>5502.5</v>
      </c>
      <c r="H1388" s="58">
        <f t="shared" si="164"/>
        <v>1371</v>
      </c>
      <c r="I1388" s="97" t="s">
        <v>54</v>
      </c>
      <c r="J1388" s="59" t="str">
        <f t="shared" si="165"/>
        <v>Long</v>
      </c>
      <c r="L1388" s="74">
        <f t="shared" si="169"/>
        <v>1</v>
      </c>
      <c r="M1388" s="75">
        <f t="shared" si="161"/>
        <v>0</v>
      </c>
      <c r="N1388" s="76" t="str">
        <f t="shared" si="166"/>
        <v/>
      </c>
      <c r="O1388" s="75"/>
      <c r="P1388" s="77">
        <f t="shared" si="162"/>
        <v>1</v>
      </c>
      <c r="Q1388" s="78" t="str">
        <f t="shared" si="167"/>
        <v>Stay Long</v>
      </c>
      <c r="R1388" s="81">
        <f t="shared" si="163"/>
        <v>-612.5</v>
      </c>
      <c r="S1388" s="82">
        <f t="shared" si="168"/>
        <v>-89900.959999999992</v>
      </c>
      <c r="T1388" s="50"/>
    </row>
    <row r="1389" spans="2:20" x14ac:dyDescent="0.25">
      <c r="B1389" s="11">
        <f>'Market Data'!B1376</f>
        <v>20050525</v>
      </c>
      <c r="C1389" s="2">
        <f>'Market Data'!C1376</f>
        <v>5497.5</v>
      </c>
      <c r="D1389" s="2">
        <f>'Market Data'!D1376</f>
        <v>5507.5</v>
      </c>
      <c r="E1389" s="2">
        <f>'Market Data'!E1376</f>
        <v>5479.5</v>
      </c>
      <c r="F1389" s="12">
        <f>'Market Data'!F1376</f>
        <v>5490</v>
      </c>
      <c r="H1389" s="58">
        <f t="shared" si="164"/>
        <v>1372</v>
      </c>
      <c r="I1389" s="97" t="s">
        <v>54</v>
      </c>
      <c r="J1389" s="59" t="str">
        <f t="shared" si="165"/>
        <v>Long</v>
      </c>
      <c r="L1389" s="74">
        <f t="shared" si="169"/>
        <v>1</v>
      </c>
      <c r="M1389" s="75">
        <f t="shared" si="161"/>
        <v>0</v>
      </c>
      <c r="N1389" s="76" t="str">
        <f t="shared" si="166"/>
        <v/>
      </c>
      <c r="O1389" s="75"/>
      <c r="P1389" s="77">
        <f t="shared" si="162"/>
        <v>1</v>
      </c>
      <c r="Q1389" s="78" t="str">
        <f t="shared" si="167"/>
        <v>Stay Long</v>
      </c>
      <c r="R1389" s="81">
        <f t="shared" si="163"/>
        <v>-437.5</v>
      </c>
      <c r="S1389" s="82">
        <f t="shared" si="168"/>
        <v>-90338.459999999992</v>
      </c>
      <c r="T1389" s="50"/>
    </row>
    <row r="1390" spans="2:20" x14ac:dyDescent="0.25">
      <c r="B1390" s="11">
        <f>'Market Data'!B1377</f>
        <v>20050526</v>
      </c>
      <c r="C1390" s="2">
        <f>'Market Data'!C1377</f>
        <v>5499.5</v>
      </c>
      <c r="D1390" s="2">
        <f>'Market Data'!D1377</f>
        <v>5545</v>
      </c>
      <c r="E1390" s="2">
        <f>'Market Data'!E1377</f>
        <v>5496</v>
      </c>
      <c r="F1390" s="12">
        <f>'Market Data'!F1377</f>
        <v>5544</v>
      </c>
      <c r="H1390" s="58">
        <f t="shared" si="164"/>
        <v>1373</v>
      </c>
      <c r="I1390" s="97" t="s">
        <v>54</v>
      </c>
      <c r="J1390" s="59" t="str">
        <f t="shared" si="165"/>
        <v>Long</v>
      </c>
      <c r="L1390" s="74">
        <f t="shared" si="169"/>
        <v>1</v>
      </c>
      <c r="M1390" s="75">
        <f t="shared" si="161"/>
        <v>0</v>
      </c>
      <c r="N1390" s="76" t="str">
        <f t="shared" si="166"/>
        <v/>
      </c>
      <c r="O1390" s="75"/>
      <c r="P1390" s="77">
        <f t="shared" si="162"/>
        <v>1</v>
      </c>
      <c r="Q1390" s="78" t="str">
        <f t="shared" si="167"/>
        <v>Stay Long</v>
      </c>
      <c r="R1390" s="81">
        <f t="shared" si="163"/>
        <v>1890</v>
      </c>
      <c r="S1390" s="82">
        <f t="shared" si="168"/>
        <v>-88448.459999999992</v>
      </c>
      <c r="T1390" s="50"/>
    </row>
    <row r="1391" spans="2:20" x14ac:dyDescent="0.25">
      <c r="B1391" s="11">
        <f>'Market Data'!B1378</f>
        <v>20050527</v>
      </c>
      <c r="C1391" s="2">
        <f>'Market Data'!C1378</f>
        <v>5545.5</v>
      </c>
      <c r="D1391" s="2">
        <f>'Market Data'!D1378</f>
        <v>5554.5</v>
      </c>
      <c r="E1391" s="2">
        <f>'Market Data'!E1378</f>
        <v>5531.5</v>
      </c>
      <c r="F1391" s="12">
        <f>'Market Data'!F1378</f>
        <v>5554.5</v>
      </c>
      <c r="H1391" s="58">
        <f t="shared" si="164"/>
        <v>1374</v>
      </c>
      <c r="I1391" s="97" t="s">
        <v>54</v>
      </c>
      <c r="J1391" s="59" t="str">
        <f t="shared" si="165"/>
        <v>Long</v>
      </c>
      <c r="L1391" s="74">
        <f t="shared" si="169"/>
        <v>1</v>
      </c>
      <c r="M1391" s="75">
        <f t="shared" si="161"/>
        <v>0</v>
      </c>
      <c r="N1391" s="76" t="str">
        <f t="shared" si="166"/>
        <v/>
      </c>
      <c r="O1391" s="75"/>
      <c r="P1391" s="77">
        <f t="shared" si="162"/>
        <v>1</v>
      </c>
      <c r="Q1391" s="78" t="str">
        <f t="shared" si="167"/>
        <v>Stay Long</v>
      </c>
      <c r="R1391" s="81">
        <f t="shared" si="163"/>
        <v>367.5</v>
      </c>
      <c r="S1391" s="82">
        <f t="shared" si="168"/>
        <v>-88080.959999999992</v>
      </c>
      <c r="T1391" s="50"/>
    </row>
    <row r="1392" spans="2:20" x14ac:dyDescent="0.25">
      <c r="B1392" s="11">
        <f>'Market Data'!B1379</f>
        <v>20050530</v>
      </c>
      <c r="C1392" s="2">
        <f>'Market Data'!C1379</f>
        <v>5548</v>
      </c>
      <c r="D1392" s="2">
        <f>'Market Data'!D1379</f>
        <v>5584.5</v>
      </c>
      <c r="E1392" s="2">
        <f>'Market Data'!E1379</f>
        <v>5541</v>
      </c>
      <c r="F1392" s="12">
        <f>'Market Data'!F1379</f>
        <v>5580</v>
      </c>
      <c r="H1392" s="58">
        <f t="shared" si="164"/>
        <v>1375</v>
      </c>
      <c r="I1392" s="97" t="s">
        <v>54</v>
      </c>
      <c r="J1392" s="59" t="str">
        <f t="shared" si="165"/>
        <v>Long</v>
      </c>
      <c r="L1392" s="74">
        <f t="shared" si="169"/>
        <v>1</v>
      </c>
      <c r="M1392" s="75">
        <f t="shared" si="161"/>
        <v>0</v>
      </c>
      <c r="N1392" s="76" t="str">
        <f t="shared" si="166"/>
        <v/>
      </c>
      <c r="O1392" s="75"/>
      <c r="P1392" s="77">
        <f t="shared" si="162"/>
        <v>1</v>
      </c>
      <c r="Q1392" s="78" t="str">
        <f t="shared" si="167"/>
        <v>Stay Long</v>
      </c>
      <c r="R1392" s="81">
        <f t="shared" si="163"/>
        <v>892.5</v>
      </c>
      <c r="S1392" s="82">
        <f t="shared" si="168"/>
        <v>-87188.459999999992</v>
      </c>
      <c r="T1392" s="50"/>
    </row>
    <row r="1393" spans="2:20" x14ac:dyDescent="0.25">
      <c r="B1393" s="11">
        <f>'Market Data'!B1380</f>
        <v>20050531</v>
      </c>
      <c r="C1393" s="2">
        <f>'Market Data'!C1380</f>
        <v>5580</v>
      </c>
      <c r="D1393" s="2">
        <f>'Market Data'!D1380</f>
        <v>5582.5</v>
      </c>
      <c r="E1393" s="2">
        <f>'Market Data'!E1380</f>
        <v>5558.5</v>
      </c>
      <c r="F1393" s="12">
        <f>'Market Data'!F1380</f>
        <v>5580</v>
      </c>
      <c r="H1393" s="58">
        <f t="shared" si="164"/>
        <v>1376</v>
      </c>
      <c r="I1393" s="97" t="s">
        <v>54</v>
      </c>
      <c r="J1393" s="59" t="str">
        <f t="shared" si="165"/>
        <v>Long</v>
      </c>
      <c r="L1393" s="74">
        <f t="shared" si="169"/>
        <v>1</v>
      </c>
      <c r="M1393" s="75">
        <f t="shared" si="161"/>
        <v>0</v>
      </c>
      <c r="N1393" s="76" t="str">
        <f t="shared" si="166"/>
        <v/>
      </c>
      <c r="O1393" s="75"/>
      <c r="P1393" s="77">
        <f t="shared" si="162"/>
        <v>1</v>
      </c>
      <c r="Q1393" s="78" t="str">
        <f t="shared" si="167"/>
        <v>Stay Long</v>
      </c>
      <c r="R1393" s="81">
        <f t="shared" si="163"/>
        <v>0</v>
      </c>
      <c r="S1393" s="82">
        <f t="shared" si="168"/>
        <v>-87188.459999999992</v>
      </c>
      <c r="T1393" s="50"/>
    </row>
    <row r="1394" spans="2:20" x14ac:dyDescent="0.25">
      <c r="B1394" s="11">
        <f>'Market Data'!B1381</f>
        <v>20050601</v>
      </c>
      <c r="C1394" s="2">
        <f>'Market Data'!C1381</f>
        <v>5576.5</v>
      </c>
      <c r="D1394" s="2">
        <f>'Market Data'!D1381</f>
        <v>5637</v>
      </c>
      <c r="E1394" s="2">
        <f>'Market Data'!E1381</f>
        <v>5568.5</v>
      </c>
      <c r="F1394" s="12">
        <f>'Market Data'!F1381</f>
        <v>5632.5</v>
      </c>
      <c r="H1394" s="58">
        <f t="shared" si="164"/>
        <v>1377</v>
      </c>
      <c r="I1394" s="97" t="s">
        <v>54</v>
      </c>
      <c r="J1394" s="59" t="str">
        <f t="shared" si="165"/>
        <v>Long</v>
      </c>
      <c r="L1394" s="74">
        <f t="shared" si="169"/>
        <v>1</v>
      </c>
      <c r="M1394" s="75">
        <f t="shared" si="161"/>
        <v>0</v>
      </c>
      <c r="N1394" s="76" t="str">
        <f t="shared" si="166"/>
        <v/>
      </c>
      <c r="O1394" s="75"/>
      <c r="P1394" s="77">
        <f t="shared" si="162"/>
        <v>1</v>
      </c>
      <c r="Q1394" s="78" t="str">
        <f t="shared" si="167"/>
        <v>Stay Long</v>
      </c>
      <c r="R1394" s="81">
        <f t="shared" si="163"/>
        <v>1837.5</v>
      </c>
      <c r="S1394" s="82">
        <f t="shared" si="168"/>
        <v>-85350.959999999992</v>
      </c>
      <c r="T1394" s="50"/>
    </row>
    <row r="1395" spans="2:20" x14ac:dyDescent="0.25">
      <c r="B1395" s="11">
        <f>'Market Data'!B1382</f>
        <v>20050602</v>
      </c>
      <c r="C1395" s="2">
        <f>'Market Data'!C1382</f>
        <v>5621</v>
      </c>
      <c r="D1395" s="2">
        <f>'Market Data'!D1382</f>
        <v>5643.5</v>
      </c>
      <c r="E1395" s="2">
        <f>'Market Data'!E1382</f>
        <v>5614.5</v>
      </c>
      <c r="F1395" s="12">
        <f>'Market Data'!F1382</f>
        <v>5640</v>
      </c>
      <c r="H1395" s="58">
        <f t="shared" si="164"/>
        <v>1378</v>
      </c>
      <c r="I1395" s="97" t="s">
        <v>54</v>
      </c>
      <c r="J1395" s="59" t="str">
        <f t="shared" si="165"/>
        <v>Long</v>
      </c>
      <c r="L1395" s="74">
        <f t="shared" si="169"/>
        <v>1</v>
      </c>
      <c r="M1395" s="75">
        <f t="shared" si="161"/>
        <v>0</v>
      </c>
      <c r="N1395" s="76" t="str">
        <f t="shared" si="166"/>
        <v/>
      </c>
      <c r="O1395" s="75"/>
      <c r="P1395" s="77">
        <f t="shared" si="162"/>
        <v>1</v>
      </c>
      <c r="Q1395" s="78" t="str">
        <f t="shared" si="167"/>
        <v>Stay Long</v>
      </c>
      <c r="R1395" s="81">
        <f t="shared" si="163"/>
        <v>262.5</v>
      </c>
      <c r="S1395" s="82">
        <f t="shared" si="168"/>
        <v>-85088.459999999992</v>
      </c>
      <c r="T1395" s="50"/>
    </row>
    <row r="1396" spans="2:20" x14ac:dyDescent="0.25">
      <c r="B1396" s="11">
        <f>'Market Data'!B1383</f>
        <v>20050603</v>
      </c>
      <c r="C1396" s="2">
        <f>'Market Data'!C1383</f>
        <v>5651</v>
      </c>
      <c r="D1396" s="2">
        <f>'Market Data'!D1383</f>
        <v>5652</v>
      </c>
      <c r="E1396" s="2">
        <f>'Market Data'!E1383</f>
        <v>5593.5</v>
      </c>
      <c r="F1396" s="12">
        <f>'Market Data'!F1383</f>
        <v>5603</v>
      </c>
      <c r="H1396" s="58">
        <f t="shared" si="164"/>
        <v>1379</v>
      </c>
      <c r="I1396" s="97" t="s">
        <v>54</v>
      </c>
      <c r="J1396" s="59" t="str">
        <f t="shared" si="165"/>
        <v>Long</v>
      </c>
      <c r="L1396" s="74">
        <f t="shared" si="169"/>
        <v>1</v>
      </c>
      <c r="M1396" s="75">
        <f t="shared" si="161"/>
        <v>0</v>
      </c>
      <c r="N1396" s="76" t="str">
        <f t="shared" si="166"/>
        <v/>
      </c>
      <c r="O1396" s="75"/>
      <c r="P1396" s="77">
        <f t="shared" si="162"/>
        <v>1</v>
      </c>
      <c r="Q1396" s="78" t="str">
        <f t="shared" si="167"/>
        <v>Stay Long</v>
      </c>
      <c r="R1396" s="81">
        <f t="shared" si="163"/>
        <v>-1295</v>
      </c>
      <c r="S1396" s="82">
        <f t="shared" si="168"/>
        <v>-86383.459999999992</v>
      </c>
      <c r="T1396" s="50"/>
    </row>
    <row r="1397" spans="2:20" x14ac:dyDescent="0.25">
      <c r="B1397" s="11">
        <f>'Market Data'!B1384</f>
        <v>20050606</v>
      </c>
      <c r="C1397" s="2">
        <f>'Market Data'!C1384</f>
        <v>5618</v>
      </c>
      <c r="D1397" s="2">
        <f>'Market Data'!D1384</f>
        <v>5622</v>
      </c>
      <c r="E1397" s="2">
        <f>'Market Data'!E1384</f>
        <v>5589.5</v>
      </c>
      <c r="F1397" s="12">
        <f>'Market Data'!F1384</f>
        <v>5612</v>
      </c>
      <c r="H1397" s="58">
        <f t="shared" si="164"/>
        <v>1380</v>
      </c>
      <c r="I1397" s="97" t="s">
        <v>54</v>
      </c>
      <c r="J1397" s="59" t="str">
        <f t="shared" si="165"/>
        <v>Long</v>
      </c>
      <c r="L1397" s="74">
        <f t="shared" si="169"/>
        <v>1</v>
      </c>
      <c r="M1397" s="75">
        <f t="shared" si="161"/>
        <v>0</v>
      </c>
      <c r="N1397" s="76" t="str">
        <f t="shared" si="166"/>
        <v/>
      </c>
      <c r="O1397" s="75"/>
      <c r="P1397" s="77">
        <f t="shared" si="162"/>
        <v>1</v>
      </c>
      <c r="Q1397" s="78" t="str">
        <f t="shared" si="167"/>
        <v>Stay Long</v>
      </c>
      <c r="R1397" s="81">
        <f t="shared" si="163"/>
        <v>315</v>
      </c>
      <c r="S1397" s="82">
        <f t="shared" si="168"/>
        <v>-86068.459999999992</v>
      </c>
      <c r="T1397" s="50"/>
    </row>
    <row r="1398" spans="2:20" x14ac:dyDescent="0.25">
      <c r="B1398" s="11">
        <f>'Market Data'!B1385</f>
        <v>20050607</v>
      </c>
      <c r="C1398" s="2">
        <f>'Market Data'!C1385</f>
        <v>5618</v>
      </c>
      <c r="D1398" s="2">
        <f>'Market Data'!D1385</f>
        <v>5671</v>
      </c>
      <c r="E1398" s="2">
        <f>'Market Data'!E1385</f>
        <v>5614</v>
      </c>
      <c r="F1398" s="12">
        <f>'Market Data'!F1385</f>
        <v>5657</v>
      </c>
      <c r="H1398" s="58">
        <f t="shared" si="164"/>
        <v>1381</v>
      </c>
      <c r="I1398" s="97" t="s">
        <v>54</v>
      </c>
      <c r="J1398" s="59" t="str">
        <f t="shared" si="165"/>
        <v>Long</v>
      </c>
      <c r="L1398" s="74">
        <f t="shared" si="169"/>
        <v>1</v>
      </c>
      <c r="M1398" s="75">
        <f t="shared" si="161"/>
        <v>0</v>
      </c>
      <c r="N1398" s="76" t="str">
        <f t="shared" si="166"/>
        <v/>
      </c>
      <c r="O1398" s="75"/>
      <c r="P1398" s="77">
        <f t="shared" si="162"/>
        <v>1</v>
      </c>
      <c r="Q1398" s="78" t="str">
        <f t="shared" si="167"/>
        <v>Stay Long</v>
      </c>
      <c r="R1398" s="81">
        <f t="shared" si="163"/>
        <v>1575</v>
      </c>
      <c r="S1398" s="82">
        <f t="shared" si="168"/>
        <v>-84493.459999999992</v>
      </c>
      <c r="T1398" s="50"/>
    </row>
    <row r="1399" spans="2:20" x14ac:dyDescent="0.25">
      <c r="B1399" s="11">
        <f>'Market Data'!B1386</f>
        <v>20050608</v>
      </c>
      <c r="C1399" s="2">
        <f>'Market Data'!C1386</f>
        <v>5648</v>
      </c>
      <c r="D1399" s="2">
        <f>'Market Data'!D1386</f>
        <v>5666.5</v>
      </c>
      <c r="E1399" s="2">
        <f>'Market Data'!E1386</f>
        <v>5642.5</v>
      </c>
      <c r="F1399" s="12">
        <f>'Market Data'!F1386</f>
        <v>5655</v>
      </c>
      <c r="H1399" s="58">
        <f t="shared" si="164"/>
        <v>1382</v>
      </c>
      <c r="I1399" s="97" t="s">
        <v>54</v>
      </c>
      <c r="J1399" s="59" t="str">
        <f t="shared" si="165"/>
        <v>Long</v>
      </c>
      <c r="L1399" s="74">
        <f t="shared" si="169"/>
        <v>1</v>
      </c>
      <c r="M1399" s="75">
        <f t="shared" si="161"/>
        <v>0</v>
      </c>
      <c r="N1399" s="76" t="str">
        <f t="shared" si="166"/>
        <v/>
      </c>
      <c r="O1399" s="75"/>
      <c r="P1399" s="77">
        <f t="shared" si="162"/>
        <v>1</v>
      </c>
      <c r="Q1399" s="78" t="str">
        <f t="shared" si="167"/>
        <v>Stay Long</v>
      </c>
      <c r="R1399" s="81">
        <f t="shared" si="163"/>
        <v>-70</v>
      </c>
      <c r="S1399" s="82">
        <f t="shared" si="168"/>
        <v>-84563.459999999992</v>
      </c>
      <c r="T1399" s="50"/>
    </row>
    <row r="1400" spans="2:20" x14ac:dyDescent="0.25">
      <c r="B1400" s="11">
        <f>'Market Data'!B1387</f>
        <v>20050609</v>
      </c>
      <c r="C1400" s="2">
        <f>'Market Data'!C1387</f>
        <v>5647.5</v>
      </c>
      <c r="D1400" s="2">
        <f>'Market Data'!D1387</f>
        <v>5682</v>
      </c>
      <c r="E1400" s="2">
        <f>'Market Data'!E1387</f>
        <v>5634</v>
      </c>
      <c r="F1400" s="12">
        <f>'Market Data'!F1387</f>
        <v>5672.5</v>
      </c>
      <c r="H1400" s="58">
        <f t="shared" si="164"/>
        <v>1383</v>
      </c>
      <c r="I1400" s="97" t="s">
        <v>54</v>
      </c>
      <c r="J1400" s="59" t="str">
        <f t="shared" si="165"/>
        <v>Long</v>
      </c>
      <c r="L1400" s="74">
        <f t="shared" si="169"/>
        <v>1</v>
      </c>
      <c r="M1400" s="75">
        <f t="shared" si="161"/>
        <v>0</v>
      </c>
      <c r="N1400" s="76" t="str">
        <f t="shared" si="166"/>
        <v/>
      </c>
      <c r="O1400" s="75"/>
      <c r="P1400" s="77">
        <f t="shared" si="162"/>
        <v>1</v>
      </c>
      <c r="Q1400" s="78" t="str">
        <f t="shared" si="167"/>
        <v>Stay Long</v>
      </c>
      <c r="R1400" s="81">
        <f t="shared" si="163"/>
        <v>612.5</v>
      </c>
      <c r="S1400" s="82">
        <f t="shared" si="168"/>
        <v>-83950.959999999992</v>
      </c>
      <c r="T1400" s="50"/>
    </row>
    <row r="1401" spans="2:20" x14ac:dyDescent="0.25">
      <c r="B1401" s="11">
        <f>'Market Data'!B1388</f>
        <v>20050610</v>
      </c>
      <c r="C1401" s="2">
        <f>'Market Data'!C1388</f>
        <v>5682</v>
      </c>
      <c r="D1401" s="2">
        <f>'Market Data'!D1388</f>
        <v>5700</v>
      </c>
      <c r="E1401" s="2">
        <f>'Market Data'!E1388</f>
        <v>5669.5</v>
      </c>
      <c r="F1401" s="12">
        <f>'Market Data'!F1388</f>
        <v>5683.5</v>
      </c>
      <c r="H1401" s="58">
        <f t="shared" si="164"/>
        <v>1384</v>
      </c>
      <c r="I1401" s="97" t="s">
        <v>54</v>
      </c>
      <c r="J1401" s="59" t="str">
        <f t="shared" si="165"/>
        <v>Long</v>
      </c>
      <c r="L1401" s="74">
        <f t="shared" si="169"/>
        <v>1</v>
      </c>
      <c r="M1401" s="75">
        <f t="shared" si="161"/>
        <v>0</v>
      </c>
      <c r="N1401" s="76" t="str">
        <f t="shared" si="166"/>
        <v/>
      </c>
      <c r="O1401" s="75"/>
      <c r="P1401" s="77">
        <f t="shared" si="162"/>
        <v>1</v>
      </c>
      <c r="Q1401" s="78" t="str">
        <f t="shared" si="167"/>
        <v>Stay Long</v>
      </c>
      <c r="R1401" s="81">
        <f t="shared" si="163"/>
        <v>385</v>
      </c>
      <c r="S1401" s="82">
        <f t="shared" si="168"/>
        <v>-83565.959999999992</v>
      </c>
      <c r="T1401" s="50"/>
    </row>
    <row r="1402" spans="2:20" x14ac:dyDescent="0.25">
      <c r="B1402" s="11">
        <f>'Market Data'!B1389</f>
        <v>20050613</v>
      </c>
      <c r="C1402" s="2">
        <f>'Market Data'!C1389</f>
        <v>5698</v>
      </c>
      <c r="D1402" s="2">
        <f>'Market Data'!D1389</f>
        <v>5702.5</v>
      </c>
      <c r="E1402" s="2">
        <f>'Market Data'!E1389</f>
        <v>5664.5</v>
      </c>
      <c r="F1402" s="12">
        <f>'Market Data'!F1389</f>
        <v>5685</v>
      </c>
      <c r="H1402" s="58">
        <f t="shared" si="164"/>
        <v>1385</v>
      </c>
      <c r="I1402" s="97" t="s">
        <v>54</v>
      </c>
      <c r="J1402" s="59" t="str">
        <f t="shared" si="165"/>
        <v>Long</v>
      </c>
      <c r="L1402" s="74">
        <f t="shared" si="169"/>
        <v>1</v>
      </c>
      <c r="M1402" s="75">
        <f t="shared" si="161"/>
        <v>0</v>
      </c>
      <c r="N1402" s="76" t="str">
        <f t="shared" si="166"/>
        <v/>
      </c>
      <c r="O1402" s="75"/>
      <c r="P1402" s="77">
        <f t="shared" si="162"/>
        <v>1</v>
      </c>
      <c r="Q1402" s="78" t="str">
        <f t="shared" si="167"/>
        <v>Stay Long</v>
      </c>
      <c r="R1402" s="81">
        <f t="shared" si="163"/>
        <v>52.5</v>
      </c>
      <c r="S1402" s="82">
        <f t="shared" si="168"/>
        <v>-83513.459999999992</v>
      </c>
      <c r="T1402" s="50"/>
    </row>
    <row r="1403" spans="2:20" x14ac:dyDescent="0.25">
      <c r="B1403" s="11">
        <f>'Market Data'!B1390</f>
        <v>20050614</v>
      </c>
      <c r="C1403" s="2">
        <f>'Market Data'!C1390</f>
        <v>5691.5</v>
      </c>
      <c r="D1403" s="2">
        <f>'Market Data'!D1390</f>
        <v>5700.5</v>
      </c>
      <c r="E1403" s="2">
        <f>'Market Data'!E1390</f>
        <v>5676.5</v>
      </c>
      <c r="F1403" s="12">
        <f>'Market Data'!F1390</f>
        <v>5700.5</v>
      </c>
      <c r="H1403" s="58">
        <f t="shared" si="164"/>
        <v>1386</v>
      </c>
      <c r="I1403" s="97" t="s">
        <v>54</v>
      </c>
      <c r="J1403" s="59" t="str">
        <f t="shared" si="165"/>
        <v>Long</v>
      </c>
      <c r="L1403" s="74">
        <f t="shared" si="169"/>
        <v>1</v>
      </c>
      <c r="M1403" s="75">
        <f t="shared" si="161"/>
        <v>0</v>
      </c>
      <c r="N1403" s="76" t="str">
        <f t="shared" si="166"/>
        <v/>
      </c>
      <c r="O1403" s="75"/>
      <c r="P1403" s="77">
        <f t="shared" si="162"/>
        <v>1</v>
      </c>
      <c r="Q1403" s="78" t="str">
        <f t="shared" si="167"/>
        <v>Stay Long</v>
      </c>
      <c r="R1403" s="81">
        <f t="shared" si="163"/>
        <v>542.5</v>
      </c>
      <c r="S1403" s="82">
        <f t="shared" si="168"/>
        <v>-82970.959999999992</v>
      </c>
      <c r="T1403" s="50"/>
    </row>
    <row r="1404" spans="2:20" x14ac:dyDescent="0.25">
      <c r="B1404" s="11">
        <f>'Market Data'!B1391</f>
        <v>20050615</v>
      </c>
      <c r="C1404" s="2">
        <f>'Market Data'!C1391</f>
        <v>5696.5</v>
      </c>
      <c r="D1404" s="2">
        <f>'Market Data'!D1391</f>
        <v>5706.5</v>
      </c>
      <c r="E1404" s="2">
        <f>'Market Data'!E1391</f>
        <v>5632</v>
      </c>
      <c r="F1404" s="12">
        <f>'Market Data'!F1391</f>
        <v>5653</v>
      </c>
      <c r="H1404" s="58">
        <f t="shared" si="164"/>
        <v>1387</v>
      </c>
      <c r="I1404" s="97" t="s">
        <v>54</v>
      </c>
      <c r="J1404" s="59" t="str">
        <f t="shared" si="165"/>
        <v>Long</v>
      </c>
      <c r="L1404" s="74">
        <f t="shared" si="169"/>
        <v>1</v>
      </c>
      <c r="M1404" s="75">
        <f t="shared" si="161"/>
        <v>0</v>
      </c>
      <c r="N1404" s="76" t="str">
        <f t="shared" si="166"/>
        <v/>
      </c>
      <c r="O1404" s="75"/>
      <c r="P1404" s="77">
        <f t="shared" si="162"/>
        <v>1</v>
      </c>
      <c r="Q1404" s="78" t="str">
        <f t="shared" si="167"/>
        <v>Stay Long</v>
      </c>
      <c r="R1404" s="81">
        <f t="shared" si="163"/>
        <v>-1662.5</v>
      </c>
      <c r="S1404" s="82">
        <f t="shared" si="168"/>
        <v>-84633.459999999992</v>
      </c>
      <c r="T1404" s="50"/>
    </row>
    <row r="1405" spans="2:20" x14ac:dyDescent="0.25">
      <c r="B1405" s="11">
        <f>'Market Data'!B1392</f>
        <v>20050616</v>
      </c>
      <c r="C1405" s="2">
        <f>'Market Data'!C1392</f>
        <v>5673.5</v>
      </c>
      <c r="D1405" s="2">
        <f>'Market Data'!D1392</f>
        <v>5685</v>
      </c>
      <c r="E1405" s="2">
        <f>'Market Data'!E1392</f>
        <v>5650</v>
      </c>
      <c r="F1405" s="12">
        <f>'Market Data'!F1392</f>
        <v>5673</v>
      </c>
      <c r="H1405" s="58">
        <f t="shared" si="164"/>
        <v>1388</v>
      </c>
      <c r="I1405" s="97" t="s">
        <v>54</v>
      </c>
      <c r="J1405" s="59" t="str">
        <f t="shared" si="165"/>
        <v>Long</v>
      </c>
      <c r="L1405" s="74">
        <f t="shared" si="169"/>
        <v>1</v>
      </c>
      <c r="M1405" s="75">
        <f t="shared" si="161"/>
        <v>0</v>
      </c>
      <c r="N1405" s="76" t="str">
        <f t="shared" si="166"/>
        <v/>
      </c>
      <c r="O1405" s="75"/>
      <c r="P1405" s="77">
        <f t="shared" si="162"/>
        <v>1</v>
      </c>
      <c r="Q1405" s="78" t="str">
        <f t="shared" si="167"/>
        <v>Stay Long</v>
      </c>
      <c r="R1405" s="81">
        <f t="shared" si="163"/>
        <v>700</v>
      </c>
      <c r="S1405" s="82">
        <f t="shared" si="168"/>
        <v>-83933.459999999992</v>
      </c>
      <c r="T1405" s="50"/>
    </row>
    <row r="1406" spans="2:20" x14ac:dyDescent="0.25">
      <c r="B1406" s="11">
        <f>'Market Data'!B1393</f>
        <v>20050617</v>
      </c>
      <c r="C1406" s="2">
        <f>'Market Data'!C1393</f>
        <v>5684.5</v>
      </c>
      <c r="D1406" s="2">
        <f>'Market Data'!D1393</f>
        <v>5722</v>
      </c>
      <c r="E1406" s="2">
        <f>'Market Data'!E1393</f>
        <v>5682</v>
      </c>
      <c r="F1406" s="12">
        <f>'Market Data'!F1393</f>
        <v>5710</v>
      </c>
      <c r="H1406" s="58">
        <f t="shared" si="164"/>
        <v>1389</v>
      </c>
      <c r="I1406" s="97" t="s">
        <v>54</v>
      </c>
      <c r="J1406" s="59" t="str">
        <f t="shared" si="165"/>
        <v>Long</v>
      </c>
      <c r="L1406" s="74">
        <f t="shared" si="169"/>
        <v>1</v>
      </c>
      <c r="M1406" s="75">
        <f t="shared" si="161"/>
        <v>0</v>
      </c>
      <c r="N1406" s="76" t="str">
        <f t="shared" si="166"/>
        <v/>
      </c>
      <c r="O1406" s="75"/>
      <c r="P1406" s="77">
        <f t="shared" si="162"/>
        <v>1</v>
      </c>
      <c r="Q1406" s="78" t="str">
        <f t="shared" si="167"/>
        <v>Stay Long</v>
      </c>
      <c r="R1406" s="81">
        <f t="shared" si="163"/>
        <v>1295</v>
      </c>
      <c r="S1406" s="82">
        <f t="shared" si="168"/>
        <v>-82638.459999999992</v>
      </c>
      <c r="T1406" s="50"/>
    </row>
    <row r="1407" spans="2:20" x14ac:dyDescent="0.25">
      <c r="B1407" s="11">
        <f>'Market Data'!B1394</f>
        <v>20050620</v>
      </c>
      <c r="C1407" s="2">
        <f>'Market Data'!C1394</f>
        <v>5698.5</v>
      </c>
      <c r="D1407" s="2">
        <f>'Market Data'!D1394</f>
        <v>5701</v>
      </c>
      <c r="E1407" s="2">
        <f>'Market Data'!E1394</f>
        <v>5656.5</v>
      </c>
      <c r="F1407" s="12">
        <f>'Market Data'!F1394</f>
        <v>5694</v>
      </c>
      <c r="H1407" s="58">
        <f t="shared" si="164"/>
        <v>1390</v>
      </c>
      <c r="I1407" s="97" t="s">
        <v>54</v>
      </c>
      <c r="J1407" s="59" t="str">
        <f t="shared" si="165"/>
        <v>Long</v>
      </c>
      <c r="L1407" s="74">
        <f t="shared" si="169"/>
        <v>1</v>
      </c>
      <c r="M1407" s="75">
        <f t="shared" si="161"/>
        <v>0</v>
      </c>
      <c r="N1407" s="76" t="str">
        <f t="shared" si="166"/>
        <v/>
      </c>
      <c r="O1407" s="75"/>
      <c r="P1407" s="77">
        <f t="shared" si="162"/>
        <v>1</v>
      </c>
      <c r="Q1407" s="78" t="str">
        <f t="shared" si="167"/>
        <v>Stay Long</v>
      </c>
      <c r="R1407" s="81">
        <f t="shared" si="163"/>
        <v>-560</v>
      </c>
      <c r="S1407" s="82">
        <f t="shared" si="168"/>
        <v>-83198.459999999992</v>
      </c>
      <c r="T1407" s="50"/>
    </row>
    <row r="1408" spans="2:20" x14ac:dyDescent="0.25">
      <c r="B1408" s="11">
        <f>'Market Data'!B1395</f>
        <v>20050621</v>
      </c>
      <c r="C1408" s="2">
        <f>'Market Data'!C1395</f>
        <v>5703</v>
      </c>
      <c r="D1408" s="2">
        <f>'Market Data'!D1395</f>
        <v>5711.5</v>
      </c>
      <c r="E1408" s="2">
        <f>'Market Data'!E1395</f>
        <v>5691</v>
      </c>
      <c r="F1408" s="12">
        <f>'Market Data'!F1395</f>
        <v>5704</v>
      </c>
      <c r="H1408" s="58">
        <f t="shared" si="164"/>
        <v>1391</v>
      </c>
      <c r="I1408" s="97" t="s">
        <v>54</v>
      </c>
      <c r="J1408" s="59" t="str">
        <f t="shared" si="165"/>
        <v>Long</v>
      </c>
      <c r="L1408" s="74">
        <f t="shared" si="169"/>
        <v>1</v>
      </c>
      <c r="M1408" s="75">
        <f t="shared" si="161"/>
        <v>0</v>
      </c>
      <c r="N1408" s="76" t="str">
        <f t="shared" si="166"/>
        <v/>
      </c>
      <c r="O1408" s="75"/>
      <c r="P1408" s="77">
        <f t="shared" si="162"/>
        <v>1</v>
      </c>
      <c r="Q1408" s="78" t="str">
        <f t="shared" si="167"/>
        <v>Stay Long</v>
      </c>
      <c r="R1408" s="81">
        <f t="shared" si="163"/>
        <v>350</v>
      </c>
      <c r="S1408" s="82">
        <f t="shared" si="168"/>
        <v>-82848.459999999992</v>
      </c>
      <c r="T1408" s="50"/>
    </row>
    <row r="1409" spans="2:20" x14ac:dyDescent="0.25">
      <c r="B1409" s="11">
        <f>'Market Data'!B1396</f>
        <v>20050622</v>
      </c>
      <c r="C1409" s="2">
        <f>'Market Data'!C1396</f>
        <v>5705.5</v>
      </c>
      <c r="D1409" s="2">
        <f>'Market Data'!D1396</f>
        <v>5731.5</v>
      </c>
      <c r="E1409" s="2">
        <f>'Market Data'!E1396</f>
        <v>5694.5</v>
      </c>
      <c r="F1409" s="12">
        <f>'Market Data'!F1396</f>
        <v>5719</v>
      </c>
      <c r="H1409" s="58">
        <f t="shared" si="164"/>
        <v>1392</v>
      </c>
      <c r="I1409" s="97" t="s">
        <v>54</v>
      </c>
      <c r="J1409" s="59" t="str">
        <f t="shared" si="165"/>
        <v>Long</v>
      </c>
      <c r="L1409" s="74">
        <f t="shared" si="169"/>
        <v>1</v>
      </c>
      <c r="M1409" s="75">
        <f t="shared" si="161"/>
        <v>0</v>
      </c>
      <c r="N1409" s="76" t="str">
        <f t="shared" si="166"/>
        <v/>
      </c>
      <c r="O1409" s="75"/>
      <c r="P1409" s="77">
        <f t="shared" si="162"/>
        <v>1</v>
      </c>
      <c r="Q1409" s="78" t="str">
        <f t="shared" si="167"/>
        <v>Stay Long</v>
      </c>
      <c r="R1409" s="81">
        <f t="shared" si="163"/>
        <v>525</v>
      </c>
      <c r="S1409" s="82">
        <f t="shared" si="168"/>
        <v>-82323.459999999992</v>
      </c>
      <c r="T1409" s="50"/>
    </row>
    <row r="1410" spans="2:20" x14ac:dyDescent="0.25">
      <c r="B1410" s="11">
        <f>'Market Data'!B1397</f>
        <v>20050623</v>
      </c>
      <c r="C1410" s="2">
        <f>'Market Data'!C1397</f>
        <v>5722</v>
      </c>
      <c r="D1410" s="2">
        <f>'Market Data'!D1397</f>
        <v>5737.5</v>
      </c>
      <c r="E1410" s="2">
        <f>'Market Data'!E1397</f>
        <v>5693.5</v>
      </c>
      <c r="F1410" s="12">
        <f>'Market Data'!F1397</f>
        <v>5700</v>
      </c>
      <c r="H1410" s="58">
        <f t="shared" si="164"/>
        <v>1393</v>
      </c>
      <c r="I1410" s="97" t="s">
        <v>54</v>
      </c>
      <c r="J1410" s="59" t="str">
        <f t="shared" si="165"/>
        <v>Long</v>
      </c>
      <c r="L1410" s="74">
        <f t="shared" si="169"/>
        <v>1</v>
      </c>
      <c r="M1410" s="75">
        <f t="shared" si="161"/>
        <v>0</v>
      </c>
      <c r="N1410" s="76" t="str">
        <f t="shared" si="166"/>
        <v/>
      </c>
      <c r="O1410" s="75"/>
      <c r="P1410" s="77">
        <f t="shared" si="162"/>
        <v>1</v>
      </c>
      <c r="Q1410" s="78" t="str">
        <f t="shared" si="167"/>
        <v>Stay Long</v>
      </c>
      <c r="R1410" s="81">
        <f t="shared" si="163"/>
        <v>-665</v>
      </c>
      <c r="S1410" s="82">
        <f t="shared" si="168"/>
        <v>-82988.459999999992</v>
      </c>
      <c r="T1410" s="50"/>
    </row>
    <row r="1411" spans="2:20" x14ac:dyDescent="0.25">
      <c r="B1411" s="11">
        <f>'Market Data'!B1398</f>
        <v>20050624</v>
      </c>
      <c r="C1411" s="2">
        <f>'Market Data'!C1398</f>
        <v>5676.5</v>
      </c>
      <c r="D1411" s="2">
        <f>'Market Data'!D1398</f>
        <v>5683.5</v>
      </c>
      <c r="E1411" s="2">
        <f>'Market Data'!E1398</f>
        <v>5651.5</v>
      </c>
      <c r="F1411" s="12">
        <f>'Market Data'!F1398</f>
        <v>5652</v>
      </c>
      <c r="H1411" s="58">
        <f t="shared" si="164"/>
        <v>1394</v>
      </c>
      <c r="I1411" s="97" t="s">
        <v>54</v>
      </c>
      <c r="J1411" s="59" t="str">
        <f t="shared" si="165"/>
        <v>Long</v>
      </c>
      <c r="L1411" s="74">
        <f t="shared" si="169"/>
        <v>1</v>
      </c>
      <c r="M1411" s="75">
        <f t="shared" si="161"/>
        <v>0</v>
      </c>
      <c r="N1411" s="76" t="str">
        <f t="shared" si="166"/>
        <v/>
      </c>
      <c r="O1411" s="75"/>
      <c r="P1411" s="77">
        <f t="shared" si="162"/>
        <v>1</v>
      </c>
      <c r="Q1411" s="78" t="str">
        <f t="shared" si="167"/>
        <v>Stay Long</v>
      </c>
      <c r="R1411" s="81">
        <f t="shared" si="163"/>
        <v>-1680</v>
      </c>
      <c r="S1411" s="82">
        <f t="shared" si="168"/>
        <v>-84668.459999999992</v>
      </c>
      <c r="T1411" s="50"/>
    </row>
    <row r="1412" spans="2:20" x14ac:dyDescent="0.25">
      <c r="B1412" s="11">
        <f>'Market Data'!B1399</f>
        <v>20050627</v>
      </c>
      <c r="C1412" s="2">
        <f>'Market Data'!C1399</f>
        <v>5634</v>
      </c>
      <c r="D1412" s="2">
        <f>'Market Data'!D1399</f>
        <v>5637.5</v>
      </c>
      <c r="E1412" s="2">
        <f>'Market Data'!E1399</f>
        <v>5602</v>
      </c>
      <c r="F1412" s="12">
        <f>'Market Data'!F1399</f>
        <v>5602</v>
      </c>
      <c r="H1412" s="58">
        <f t="shared" si="164"/>
        <v>1395</v>
      </c>
      <c r="I1412" s="97" t="s">
        <v>54</v>
      </c>
      <c r="J1412" s="59" t="str">
        <f t="shared" si="165"/>
        <v>Long</v>
      </c>
      <c r="L1412" s="74">
        <f t="shared" si="169"/>
        <v>1</v>
      </c>
      <c r="M1412" s="75">
        <f t="shared" si="161"/>
        <v>0</v>
      </c>
      <c r="N1412" s="76" t="str">
        <f t="shared" si="166"/>
        <v/>
      </c>
      <c r="O1412" s="75"/>
      <c r="P1412" s="77">
        <f t="shared" si="162"/>
        <v>1</v>
      </c>
      <c r="Q1412" s="78" t="str">
        <f t="shared" si="167"/>
        <v>Stay Long</v>
      </c>
      <c r="R1412" s="81">
        <f t="shared" si="163"/>
        <v>-1750</v>
      </c>
      <c r="S1412" s="82">
        <f t="shared" si="168"/>
        <v>-86418.459999999992</v>
      </c>
      <c r="T1412" s="50"/>
    </row>
    <row r="1413" spans="2:20" x14ac:dyDescent="0.25">
      <c r="B1413" s="11">
        <f>'Market Data'!B1400</f>
        <v>20050628</v>
      </c>
      <c r="C1413" s="2">
        <f>'Market Data'!C1400</f>
        <v>5627.5</v>
      </c>
      <c r="D1413" s="2">
        <f>'Market Data'!D1400</f>
        <v>5666</v>
      </c>
      <c r="E1413" s="2">
        <f>'Market Data'!E1400</f>
        <v>5622.5</v>
      </c>
      <c r="F1413" s="12">
        <f>'Market Data'!F1400</f>
        <v>5661.5</v>
      </c>
      <c r="H1413" s="58">
        <f t="shared" si="164"/>
        <v>1396</v>
      </c>
      <c r="I1413" s="97" t="s">
        <v>54</v>
      </c>
      <c r="J1413" s="59" t="str">
        <f t="shared" si="165"/>
        <v>Long</v>
      </c>
      <c r="L1413" s="74">
        <f t="shared" si="169"/>
        <v>1</v>
      </c>
      <c r="M1413" s="75">
        <f t="shared" si="161"/>
        <v>0</v>
      </c>
      <c r="N1413" s="76" t="str">
        <f t="shared" si="166"/>
        <v/>
      </c>
      <c r="O1413" s="75"/>
      <c r="P1413" s="77">
        <f t="shared" si="162"/>
        <v>1</v>
      </c>
      <c r="Q1413" s="78" t="str">
        <f t="shared" si="167"/>
        <v>Stay Long</v>
      </c>
      <c r="R1413" s="81">
        <f t="shared" si="163"/>
        <v>2082.5</v>
      </c>
      <c r="S1413" s="82">
        <f t="shared" si="168"/>
        <v>-84335.959999999992</v>
      </c>
      <c r="T1413" s="50"/>
    </row>
    <row r="1414" spans="2:20" x14ac:dyDescent="0.25">
      <c r="B1414" s="11">
        <f>'Market Data'!B1401</f>
        <v>20050629</v>
      </c>
      <c r="C1414" s="2">
        <f>'Market Data'!C1401</f>
        <v>5663</v>
      </c>
      <c r="D1414" s="2">
        <f>'Market Data'!D1401</f>
        <v>5690</v>
      </c>
      <c r="E1414" s="2">
        <f>'Market Data'!E1401</f>
        <v>5653</v>
      </c>
      <c r="F1414" s="12">
        <f>'Market Data'!F1401</f>
        <v>5665</v>
      </c>
      <c r="H1414" s="58">
        <f t="shared" si="164"/>
        <v>1397</v>
      </c>
      <c r="I1414" s="97" t="s">
        <v>54</v>
      </c>
      <c r="J1414" s="59" t="str">
        <f t="shared" si="165"/>
        <v>Long</v>
      </c>
      <c r="L1414" s="74">
        <f t="shared" si="169"/>
        <v>1</v>
      </c>
      <c r="M1414" s="75">
        <f t="shared" si="161"/>
        <v>0</v>
      </c>
      <c r="N1414" s="76" t="str">
        <f t="shared" si="166"/>
        <v/>
      </c>
      <c r="O1414" s="75"/>
      <c r="P1414" s="77">
        <f t="shared" si="162"/>
        <v>1</v>
      </c>
      <c r="Q1414" s="78" t="str">
        <f t="shared" si="167"/>
        <v>Stay Long</v>
      </c>
      <c r="R1414" s="81">
        <f t="shared" si="163"/>
        <v>122.5</v>
      </c>
      <c r="S1414" s="82">
        <f t="shared" si="168"/>
        <v>-84213.459999999992</v>
      </c>
      <c r="T1414" s="50"/>
    </row>
    <row r="1415" spans="2:20" x14ac:dyDescent="0.25">
      <c r="B1415" s="11">
        <f>'Market Data'!B1402</f>
        <v>20050630</v>
      </c>
      <c r="C1415" s="2">
        <f>'Market Data'!C1402</f>
        <v>5669</v>
      </c>
      <c r="D1415" s="2">
        <f>'Market Data'!D1402</f>
        <v>5701</v>
      </c>
      <c r="E1415" s="2">
        <f>'Market Data'!E1402</f>
        <v>5667.5</v>
      </c>
      <c r="F1415" s="12">
        <f>'Market Data'!F1402</f>
        <v>5694.5</v>
      </c>
      <c r="H1415" s="58">
        <f t="shared" si="164"/>
        <v>1398</v>
      </c>
      <c r="I1415" s="97" t="s">
        <v>54</v>
      </c>
      <c r="J1415" s="59" t="str">
        <f t="shared" si="165"/>
        <v>Long</v>
      </c>
      <c r="L1415" s="74">
        <f t="shared" si="169"/>
        <v>1</v>
      </c>
      <c r="M1415" s="75">
        <f t="shared" si="161"/>
        <v>0</v>
      </c>
      <c r="N1415" s="76" t="str">
        <f t="shared" si="166"/>
        <v/>
      </c>
      <c r="O1415" s="75"/>
      <c r="P1415" s="77">
        <f t="shared" si="162"/>
        <v>1</v>
      </c>
      <c r="Q1415" s="78" t="str">
        <f t="shared" si="167"/>
        <v>Stay Long</v>
      </c>
      <c r="R1415" s="81">
        <f t="shared" si="163"/>
        <v>1032.5</v>
      </c>
      <c r="S1415" s="82">
        <f t="shared" si="168"/>
        <v>-83180.959999999992</v>
      </c>
      <c r="T1415" s="50"/>
    </row>
    <row r="1416" spans="2:20" x14ac:dyDescent="0.25">
      <c r="B1416" s="11">
        <f>'Market Data'!B1403</f>
        <v>20050701</v>
      </c>
      <c r="C1416" s="2">
        <f>'Market Data'!C1403</f>
        <v>5671.5</v>
      </c>
      <c r="D1416" s="2">
        <f>'Market Data'!D1403</f>
        <v>5717.5</v>
      </c>
      <c r="E1416" s="2">
        <f>'Market Data'!E1403</f>
        <v>5671</v>
      </c>
      <c r="F1416" s="12">
        <f>'Market Data'!F1403</f>
        <v>5709.5</v>
      </c>
      <c r="H1416" s="58">
        <f t="shared" si="164"/>
        <v>1399</v>
      </c>
      <c r="I1416" s="97" t="s">
        <v>54</v>
      </c>
      <c r="J1416" s="59" t="str">
        <f t="shared" si="165"/>
        <v>Long</v>
      </c>
      <c r="L1416" s="74">
        <f t="shared" si="169"/>
        <v>1</v>
      </c>
      <c r="M1416" s="75">
        <f t="shared" si="161"/>
        <v>0</v>
      </c>
      <c r="N1416" s="76" t="str">
        <f t="shared" si="166"/>
        <v/>
      </c>
      <c r="O1416" s="75"/>
      <c r="P1416" s="77">
        <f t="shared" si="162"/>
        <v>1</v>
      </c>
      <c r="Q1416" s="78" t="str">
        <f t="shared" si="167"/>
        <v>Stay Long</v>
      </c>
      <c r="R1416" s="81">
        <f t="shared" si="163"/>
        <v>525</v>
      </c>
      <c r="S1416" s="82">
        <f t="shared" si="168"/>
        <v>-82655.959999999992</v>
      </c>
      <c r="T1416" s="50"/>
    </row>
    <row r="1417" spans="2:20" x14ac:dyDescent="0.25">
      <c r="B1417" s="11">
        <f>'Market Data'!B1404</f>
        <v>20050704</v>
      </c>
      <c r="C1417" s="2">
        <f>'Market Data'!C1404</f>
        <v>5709.5</v>
      </c>
      <c r="D1417" s="2">
        <f>'Market Data'!D1404</f>
        <v>5720.5</v>
      </c>
      <c r="E1417" s="2">
        <f>'Market Data'!E1404</f>
        <v>5704</v>
      </c>
      <c r="F1417" s="12">
        <f>'Market Data'!F1404</f>
        <v>5717</v>
      </c>
      <c r="H1417" s="58">
        <f t="shared" si="164"/>
        <v>1400</v>
      </c>
      <c r="I1417" s="97" t="s">
        <v>54</v>
      </c>
      <c r="J1417" s="59" t="str">
        <f t="shared" si="165"/>
        <v>Long</v>
      </c>
      <c r="L1417" s="74">
        <f t="shared" si="169"/>
        <v>1</v>
      </c>
      <c r="M1417" s="75">
        <f t="shared" si="161"/>
        <v>0</v>
      </c>
      <c r="N1417" s="76" t="str">
        <f t="shared" si="166"/>
        <v/>
      </c>
      <c r="O1417" s="75"/>
      <c r="P1417" s="77">
        <f t="shared" si="162"/>
        <v>1</v>
      </c>
      <c r="Q1417" s="78" t="str">
        <f t="shared" si="167"/>
        <v>Stay Long</v>
      </c>
      <c r="R1417" s="81">
        <f t="shared" si="163"/>
        <v>262.5</v>
      </c>
      <c r="S1417" s="82">
        <f t="shared" si="168"/>
        <v>-82393.459999999992</v>
      </c>
      <c r="T1417" s="50"/>
    </row>
    <row r="1418" spans="2:20" x14ac:dyDescent="0.25">
      <c r="B1418" s="11">
        <f>'Market Data'!B1405</f>
        <v>20050705</v>
      </c>
      <c r="C1418" s="2">
        <f>'Market Data'!C1405</f>
        <v>5713</v>
      </c>
      <c r="D1418" s="2">
        <f>'Market Data'!D1405</f>
        <v>5717</v>
      </c>
      <c r="E1418" s="2">
        <f>'Market Data'!E1405</f>
        <v>5669</v>
      </c>
      <c r="F1418" s="12">
        <f>'Market Data'!F1405</f>
        <v>5703.5</v>
      </c>
      <c r="H1418" s="58">
        <f t="shared" si="164"/>
        <v>1401</v>
      </c>
      <c r="I1418" s="97" t="s">
        <v>54</v>
      </c>
      <c r="J1418" s="59" t="str">
        <f t="shared" si="165"/>
        <v>Long</v>
      </c>
      <c r="L1418" s="74">
        <f t="shared" si="169"/>
        <v>1</v>
      </c>
      <c r="M1418" s="75">
        <f t="shared" si="161"/>
        <v>0</v>
      </c>
      <c r="N1418" s="76" t="str">
        <f t="shared" si="166"/>
        <v/>
      </c>
      <c r="O1418" s="75"/>
      <c r="P1418" s="77">
        <f t="shared" si="162"/>
        <v>1</v>
      </c>
      <c r="Q1418" s="78" t="str">
        <f t="shared" si="167"/>
        <v>Stay Long</v>
      </c>
      <c r="R1418" s="81">
        <f t="shared" si="163"/>
        <v>-472.5</v>
      </c>
      <c r="S1418" s="82">
        <f t="shared" si="168"/>
        <v>-82865.959999999992</v>
      </c>
      <c r="T1418" s="50"/>
    </row>
    <row r="1419" spans="2:20" x14ac:dyDescent="0.25">
      <c r="B1419" s="11">
        <f>'Market Data'!B1406</f>
        <v>20050706</v>
      </c>
      <c r="C1419" s="2">
        <f>'Market Data'!C1406</f>
        <v>5706</v>
      </c>
      <c r="D1419" s="2">
        <f>'Market Data'!D1406</f>
        <v>5730</v>
      </c>
      <c r="E1419" s="2">
        <f>'Market Data'!E1406</f>
        <v>5699</v>
      </c>
      <c r="F1419" s="12">
        <f>'Market Data'!F1406</f>
        <v>5709</v>
      </c>
      <c r="H1419" s="58">
        <f t="shared" si="164"/>
        <v>1402</v>
      </c>
      <c r="I1419" s="97" t="s">
        <v>54</v>
      </c>
      <c r="J1419" s="59" t="str">
        <f t="shared" si="165"/>
        <v>Long</v>
      </c>
      <c r="L1419" s="74">
        <f t="shared" si="169"/>
        <v>1</v>
      </c>
      <c r="M1419" s="75">
        <f t="shared" si="161"/>
        <v>0</v>
      </c>
      <c r="N1419" s="76" t="str">
        <f t="shared" si="166"/>
        <v/>
      </c>
      <c r="O1419" s="75"/>
      <c r="P1419" s="77">
        <f t="shared" si="162"/>
        <v>1</v>
      </c>
      <c r="Q1419" s="78" t="str">
        <f t="shared" si="167"/>
        <v>Stay Long</v>
      </c>
      <c r="R1419" s="81">
        <f t="shared" si="163"/>
        <v>192.5</v>
      </c>
      <c r="S1419" s="82">
        <f t="shared" si="168"/>
        <v>-82673.459999999992</v>
      </c>
      <c r="T1419" s="50"/>
    </row>
    <row r="1420" spans="2:20" x14ac:dyDescent="0.25">
      <c r="B1420" s="11">
        <f>'Market Data'!B1407</f>
        <v>20050707</v>
      </c>
      <c r="C1420" s="2">
        <f>'Market Data'!C1407</f>
        <v>5681.5</v>
      </c>
      <c r="D1420" s="2">
        <f>'Market Data'!D1407</f>
        <v>5685.5</v>
      </c>
      <c r="E1420" s="2">
        <f>'Market Data'!E1407</f>
        <v>5537</v>
      </c>
      <c r="F1420" s="12">
        <f>'Market Data'!F1407</f>
        <v>5652</v>
      </c>
      <c r="H1420" s="58">
        <f t="shared" si="164"/>
        <v>1403</v>
      </c>
      <c r="I1420" s="97" t="s">
        <v>54</v>
      </c>
      <c r="J1420" s="59" t="str">
        <f t="shared" si="165"/>
        <v>Long</v>
      </c>
      <c r="L1420" s="74">
        <f t="shared" si="169"/>
        <v>1</v>
      </c>
      <c r="M1420" s="75">
        <f t="shared" si="161"/>
        <v>0</v>
      </c>
      <c r="N1420" s="76" t="str">
        <f t="shared" si="166"/>
        <v/>
      </c>
      <c r="O1420" s="75"/>
      <c r="P1420" s="77">
        <f t="shared" si="162"/>
        <v>1</v>
      </c>
      <c r="Q1420" s="78" t="str">
        <f t="shared" si="167"/>
        <v>Stay Long</v>
      </c>
      <c r="R1420" s="81">
        <f t="shared" si="163"/>
        <v>-1995</v>
      </c>
      <c r="S1420" s="82">
        <f t="shared" si="168"/>
        <v>-84668.459999999992</v>
      </c>
      <c r="T1420" s="50"/>
    </row>
    <row r="1421" spans="2:20" x14ac:dyDescent="0.25">
      <c r="B1421" s="11">
        <f>'Market Data'!B1408</f>
        <v>20050708</v>
      </c>
      <c r="C1421" s="2">
        <f>'Market Data'!C1408</f>
        <v>5665.5</v>
      </c>
      <c r="D1421" s="2">
        <f>'Market Data'!D1408</f>
        <v>5711</v>
      </c>
      <c r="E1421" s="2">
        <f>'Market Data'!E1408</f>
        <v>5648.5</v>
      </c>
      <c r="F1421" s="12">
        <f>'Market Data'!F1408</f>
        <v>5706</v>
      </c>
      <c r="H1421" s="58">
        <f t="shared" si="164"/>
        <v>1404</v>
      </c>
      <c r="I1421" s="97" t="s">
        <v>54</v>
      </c>
      <c r="J1421" s="59" t="str">
        <f t="shared" si="165"/>
        <v>Long</v>
      </c>
      <c r="L1421" s="74">
        <f t="shared" si="169"/>
        <v>1</v>
      </c>
      <c r="M1421" s="75">
        <f t="shared" si="161"/>
        <v>0</v>
      </c>
      <c r="N1421" s="76" t="str">
        <f t="shared" si="166"/>
        <v/>
      </c>
      <c r="O1421" s="75"/>
      <c r="P1421" s="77">
        <f t="shared" si="162"/>
        <v>1</v>
      </c>
      <c r="Q1421" s="78" t="str">
        <f t="shared" si="167"/>
        <v>Stay Long</v>
      </c>
      <c r="R1421" s="81">
        <f t="shared" si="163"/>
        <v>1890</v>
      </c>
      <c r="S1421" s="82">
        <f t="shared" si="168"/>
        <v>-82778.459999999992</v>
      </c>
      <c r="T1421" s="50"/>
    </row>
    <row r="1422" spans="2:20" x14ac:dyDescent="0.25">
      <c r="B1422" s="11">
        <f>'Market Data'!B1409</f>
        <v>20050711</v>
      </c>
      <c r="C1422" s="2">
        <f>'Market Data'!C1409</f>
        <v>5715</v>
      </c>
      <c r="D1422" s="2">
        <f>'Market Data'!D1409</f>
        <v>5758</v>
      </c>
      <c r="E1422" s="2">
        <f>'Market Data'!E1409</f>
        <v>5712</v>
      </c>
      <c r="F1422" s="12">
        <f>'Market Data'!F1409</f>
        <v>5742</v>
      </c>
      <c r="H1422" s="58">
        <f t="shared" si="164"/>
        <v>1405</v>
      </c>
      <c r="I1422" s="97" t="s">
        <v>54</v>
      </c>
      <c r="J1422" s="59" t="str">
        <f t="shared" si="165"/>
        <v>Long</v>
      </c>
      <c r="L1422" s="74">
        <f t="shared" si="169"/>
        <v>1</v>
      </c>
      <c r="M1422" s="75">
        <f t="shared" si="161"/>
        <v>0</v>
      </c>
      <c r="N1422" s="76" t="str">
        <f t="shared" si="166"/>
        <v/>
      </c>
      <c r="O1422" s="75"/>
      <c r="P1422" s="77">
        <f t="shared" si="162"/>
        <v>1</v>
      </c>
      <c r="Q1422" s="78" t="str">
        <f t="shared" si="167"/>
        <v>Stay Long</v>
      </c>
      <c r="R1422" s="81">
        <f t="shared" si="163"/>
        <v>1260</v>
      </c>
      <c r="S1422" s="82">
        <f t="shared" si="168"/>
        <v>-81518.459999999992</v>
      </c>
      <c r="T1422" s="50"/>
    </row>
    <row r="1423" spans="2:20" x14ac:dyDescent="0.25">
      <c r="B1423" s="11">
        <f>'Market Data'!B1410</f>
        <v>20050712</v>
      </c>
      <c r="C1423" s="2">
        <f>'Market Data'!C1410</f>
        <v>5749</v>
      </c>
      <c r="D1423" s="2">
        <f>'Market Data'!D1410</f>
        <v>5763</v>
      </c>
      <c r="E1423" s="2">
        <f>'Market Data'!E1410</f>
        <v>5727</v>
      </c>
      <c r="F1423" s="12">
        <f>'Market Data'!F1410</f>
        <v>5760</v>
      </c>
      <c r="H1423" s="58">
        <f t="shared" si="164"/>
        <v>1406</v>
      </c>
      <c r="I1423" s="97" t="s">
        <v>54</v>
      </c>
      <c r="J1423" s="59" t="str">
        <f t="shared" si="165"/>
        <v>Long</v>
      </c>
      <c r="L1423" s="74">
        <f t="shared" si="169"/>
        <v>1</v>
      </c>
      <c r="M1423" s="75">
        <f t="shared" si="161"/>
        <v>0</v>
      </c>
      <c r="N1423" s="76" t="str">
        <f t="shared" si="166"/>
        <v/>
      </c>
      <c r="O1423" s="75"/>
      <c r="P1423" s="77">
        <f t="shared" si="162"/>
        <v>1</v>
      </c>
      <c r="Q1423" s="78" t="str">
        <f t="shared" si="167"/>
        <v>Stay Long</v>
      </c>
      <c r="R1423" s="81">
        <f t="shared" si="163"/>
        <v>630</v>
      </c>
      <c r="S1423" s="82">
        <f t="shared" si="168"/>
        <v>-80888.459999999992</v>
      </c>
      <c r="T1423" s="50"/>
    </row>
    <row r="1424" spans="2:20" x14ac:dyDescent="0.25">
      <c r="B1424" s="11">
        <f>'Market Data'!B1411</f>
        <v>20050713</v>
      </c>
      <c r="C1424" s="2">
        <f>'Market Data'!C1411</f>
        <v>5747</v>
      </c>
      <c r="D1424" s="2">
        <f>'Market Data'!D1411</f>
        <v>5774.5</v>
      </c>
      <c r="E1424" s="2">
        <f>'Market Data'!E1411</f>
        <v>5746</v>
      </c>
      <c r="F1424" s="12">
        <f>'Market Data'!F1411</f>
        <v>5768</v>
      </c>
      <c r="H1424" s="58">
        <f t="shared" si="164"/>
        <v>1407</v>
      </c>
      <c r="I1424" s="97" t="s">
        <v>54</v>
      </c>
      <c r="J1424" s="59" t="str">
        <f t="shared" si="165"/>
        <v>Long</v>
      </c>
      <c r="L1424" s="74">
        <f t="shared" si="169"/>
        <v>1</v>
      </c>
      <c r="M1424" s="75">
        <f t="shared" ref="M1424:M1487" si="170">$L1424-P1424</f>
        <v>0</v>
      </c>
      <c r="N1424" s="76" t="str">
        <f t="shared" si="166"/>
        <v/>
      </c>
      <c r="O1424" s="75"/>
      <c r="P1424" s="77">
        <f t="shared" si="162"/>
        <v>1</v>
      </c>
      <c r="Q1424" s="78" t="str">
        <f t="shared" si="167"/>
        <v>Stay Long</v>
      </c>
      <c r="R1424" s="81">
        <f t="shared" si="163"/>
        <v>280</v>
      </c>
      <c r="S1424" s="82">
        <f t="shared" si="168"/>
        <v>-80608.459999999992</v>
      </c>
      <c r="T1424" s="50"/>
    </row>
    <row r="1425" spans="2:20" x14ac:dyDescent="0.25">
      <c r="B1425" s="11">
        <f>'Market Data'!B1412</f>
        <v>20050714</v>
      </c>
      <c r="C1425" s="2">
        <f>'Market Data'!C1412</f>
        <v>5780.5</v>
      </c>
      <c r="D1425" s="2">
        <f>'Market Data'!D1412</f>
        <v>5805.5</v>
      </c>
      <c r="E1425" s="2">
        <f>'Market Data'!E1412</f>
        <v>5776</v>
      </c>
      <c r="F1425" s="12">
        <f>'Market Data'!F1412</f>
        <v>5791.5</v>
      </c>
      <c r="H1425" s="58">
        <f t="shared" si="164"/>
        <v>1408</v>
      </c>
      <c r="I1425" s="97" t="s">
        <v>54</v>
      </c>
      <c r="J1425" s="59" t="str">
        <f t="shared" si="165"/>
        <v>Long</v>
      </c>
      <c r="L1425" s="74">
        <f t="shared" si="169"/>
        <v>1</v>
      </c>
      <c r="M1425" s="75">
        <f t="shared" si="170"/>
        <v>0</v>
      </c>
      <c r="N1425" s="76" t="str">
        <f t="shared" si="166"/>
        <v/>
      </c>
      <c r="O1425" s="75"/>
      <c r="P1425" s="77">
        <f t="shared" ref="P1425:P1488" si="171">IF($N1424="Fill",$L1424,$P1424)</f>
        <v>1</v>
      </c>
      <c r="Q1425" s="78" t="str">
        <f t="shared" si="167"/>
        <v>Stay Long</v>
      </c>
      <c r="R1425" s="81">
        <f t="shared" ref="R1425:R1488" si="172">IF(OR($P1424&amp;$L1424="01",$P1424&amp;$L1424="0-1"),(($F1425-$C1425)*$R$3*$L1424)-(ABS($M1424)*$R$4),IF(OR($P1424&amp;$L1424="10",$P1424&amp;$L1424="-10"),(($C1425-$F1424)*$R$3*$P1424)-(ABS($M1424)*$R$4),IF(OR($P1424&amp;$L1424="1-1",$P1424&amp;$L1424="-11"),(($C1425-$F1424)*$R$3*$P1424)-(ABS($M1424)*$R$4)+(($F1425-$C1425)*$R$3*$P1425),IF(OR($P1424&amp;$L1424="11",$P1424&amp;$L1424="-1-1"),(($F1425-$F1424)*$R$3*$P1425),0))))</f>
        <v>822.5</v>
      </c>
      <c r="S1425" s="82">
        <f t="shared" si="168"/>
        <v>-79785.959999999992</v>
      </c>
      <c r="T1425" s="50"/>
    </row>
    <row r="1426" spans="2:20" x14ac:dyDescent="0.25">
      <c r="B1426" s="11">
        <f>'Market Data'!B1413</f>
        <v>20050715</v>
      </c>
      <c r="C1426" s="2">
        <f>'Market Data'!C1413</f>
        <v>5792</v>
      </c>
      <c r="D1426" s="2">
        <f>'Market Data'!D1413</f>
        <v>5813.5</v>
      </c>
      <c r="E1426" s="2">
        <f>'Market Data'!E1413</f>
        <v>5779.5</v>
      </c>
      <c r="F1426" s="12">
        <f>'Market Data'!F1413</f>
        <v>5809.5</v>
      </c>
      <c r="H1426" s="58">
        <f t="shared" ref="H1426:H1489" si="173">ROW()-ROW(H$17)</f>
        <v>1409</v>
      </c>
      <c r="I1426" s="97" t="s">
        <v>54</v>
      </c>
      <c r="J1426" s="59" t="str">
        <f t="shared" ref="J1426:J1489" si="174">$I$4</f>
        <v>Long</v>
      </c>
      <c r="L1426" s="74">
        <f t="shared" si="169"/>
        <v>1</v>
      </c>
      <c r="M1426" s="75">
        <f t="shared" si="170"/>
        <v>0</v>
      </c>
      <c r="N1426" s="76" t="str">
        <f t="shared" ref="N1426:N1489" si="175">IF(NOT($M1426=0),"Fill","")</f>
        <v/>
      </c>
      <c r="O1426" s="75"/>
      <c r="P1426" s="77">
        <f t="shared" si="171"/>
        <v>1</v>
      </c>
      <c r="Q1426" s="78" t="str">
        <f t="shared" ref="Q1426:Q1489" si="176">IF($P1425&amp;$L1425="00","Stay Flat",IF($P1425&amp;$L1425="01","Go Long",IF($P1425&amp;$L1425="0-1","Go Short",IF($P1425&amp;$L1425="-10","Exit Short",IF($P1425&amp;$L1425="-1-1","Stay Short",IF($P1425&amp;$L1425="-11","Exit Short, Go Long",IF($P1425&amp;$L1425="10","Exit Long",IF($P1425&amp;$L1425="1-1","Exit Long, Go Short",IF($P1425&amp;$L1425="11","Stay Long","")))))))))</f>
        <v>Stay Long</v>
      </c>
      <c r="R1426" s="81">
        <f t="shared" si="172"/>
        <v>630</v>
      </c>
      <c r="S1426" s="82">
        <f t="shared" ref="S1426:S1489" si="177">S1425+R1426</f>
        <v>-79155.959999999992</v>
      </c>
      <c r="T1426" s="50"/>
    </row>
    <row r="1427" spans="2:20" x14ac:dyDescent="0.25">
      <c r="B1427" s="11">
        <f>'Market Data'!B1414</f>
        <v>20050718</v>
      </c>
      <c r="C1427" s="2">
        <f>'Market Data'!C1414</f>
        <v>5809.5</v>
      </c>
      <c r="D1427" s="2">
        <f>'Market Data'!D1414</f>
        <v>5822</v>
      </c>
      <c r="E1427" s="2">
        <f>'Market Data'!E1414</f>
        <v>5793</v>
      </c>
      <c r="F1427" s="12">
        <f>'Market Data'!F1414</f>
        <v>5810</v>
      </c>
      <c r="H1427" s="58">
        <f t="shared" si="173"/>
        <v>1410</v>
      </c>
      <c r="I1427" s="97" t="s">
        <v>54</v>
      </c>
      <c r="J1427" s="59" t="str">
        <f t="shared" si="174"/>
        <v>Long</v>
      </c>
      <c r="L1427" s="74">
        <f t="shared" ref="L1427:L1490" si="178">IF($J1427="Short",-1,IF($J1427="Long",1,0))</f>
        <v>1</v>
      </c>
      <c r="M1427" s="75">
        <f t="shared" si="170"/>
        <v>0</v>
      </c>
      <c r="N1427" s="76" t="str">
        <f t="shared" si="175"/>
        <v/>
      </c>
      <c r="O1427" s="75"/>
      <c r="P1427" s="77">
        <f t="shared" si="171"/>
        <v>1</v>
      </c>
      <c r="Q1427" s="78" t="str">
        <f t="shared" si="176"/>
        <v>Stay Long</v>
      </c>
      <c r="R1427" s="81">
        <f t="shared" si="172"/>
        <v>17.5</v>
      </c>
      <c r="S1427" s="82">
        <f t="shared" si="177"/>
        <v>-79138.459999999992</v>
      </c>
      <c r="T1427" s="50"/>
    </row>
    <row r="1428" spans="2:20" x14ac:dyDescent="0.25">
      <c r="B1428" s="11">
        <f>'Market Data'!B1415</f>
        <v>20050719</v>
      </c>
      <c r="C1428" s="2">
        <f>'Market Data'!C1415</f>
        <v>5814</v>
      </c>
      <c r="D1428" s="2">
        <f>'Market Data'!D1415</f>
        <v>5863</v>
      </c>
      <c r="E1428" s="2">
        <f>'Market Data'!E1415</f>
        <v>5807</v>
      </c>
      <c r="F1428" s="12">
        <f>'Market Data'!F1415</f>
        <v>5855.5</v>
      </c>
      <c r="H1428" s="58">
        <f t="shared" si="173"/>
        <v>1411</v>
      </c>
      <c r="I1428" s="97" t="s">
        <v>54</v>
      </c>
      <c r="J1428" s="59" t="str">
        <f t="shared" si="174"/>
        <v>Long</v>
      </c>
      <c r="L1428" s="74">
        <f t="shared" si="178"/>
        <v>1</v>
      </c>
      <c r="M1428" s="75">
        <f t="shared" si="170"/>
        <v>0</v>
      </c>
      <c r="N1428" s="76" t="str">
        <f t="shared" si="175"/>
        <v/>
      </c>
      <c r="O1428" s="75"/>
      <c r="P1428" s="77">
        <f t="shared" si="171"/>
        <v>1</v>
      </c>
      <c r="Q1428" s="78" t="str">
        <f t="shared" si="176"/>
        <v>Stay Long</v>
      </c>
      <c r="R1428" s="81">
        <f t="shared" si="172"/>
        <v>1592.5</v>
      </c>
      <c r="S1428" s="82">
        <f t="shared" si="177"/>
        <v>-77545.959999999992</v>
      </c>
      <c r="T1428" s="50"/>
    </row>
    <row r="1429" spans="2:20" x14ac:dyDescent="0.25">
      <c r="B1429" s="11">
        <f>'Market Data'!B1416</f>
        <v>20050720</v>
      </c>
      <c r="C1429" s="2">
        <f>'Market Data'!C1416</f>
        <v>5847.5</v>
      </c>
      <c r="D1429" s="2">
        <f>'Market Data'!D1416</f>
        <v>5898.5</v>
      </c>
      <c r="E1429" s="2">
        <f>'Market Data'!E1416</f>
        <v>5843.5</v>
      </c>
      <c r="F1429" s="12">
        <f>'Market Data'!F1416</f>
        <v>5898.5</v>
      </c>
      <c r="H1429" s="58">
        <f t="shared" si="173"/>
        <v>1412</v>
      </c>
      <c r="I1429" s="97" t="s">
        <v>54</v>
      </c>
      <c r="J1429" s="59" t="str">
        <f t="shared" si="174"/>
        <v>Long</v>
      </c>
      <c r="L1429" s="74">
        <f t="shared" si="178"/>
        <v>1</v>
      </c>
      <c r="M1429" s="75">
        <f t="shared" si="170"/>
        <v>0</v>
      </c>
      <c r="N1429" s="76" t="str">
        <f t="shared" si="175"/>
        <v/>
      </c>
      <c r="O1429" s="75"/>
      <c r="P1429" s="77">
        <f t="shared" si="171"/>
        <v>1</v>
      </c>
      <c r="Q1429" s="78" t="str">
        <f t="shared" si="176"/>
        <v>Stay Long</v>
      </c>
      <c r="R1429" s="81">
        <f t="shared" si="172"/>
        <v>1505</v>
      </c>
      <c r="S1429" s="82">
        <f t="shared" si="177"/>
        <v>-76040.959999999992</v>
      </c>
      <c r="T1429" s="50"/>
    </row>
    <row r="1430" spans="2:20" x14ac:dyDescent="0.25">
      <c r="B1430" s="11">
        <f>'Market Data'!B1417</f>
        <v>20050721</v>
      </c>
      <c r="C1430" s="2">
        <f>'Market Data'!C1417</f>
        <v>5897</v>
      </c>
      <c r="D1430" s="2">
        <f>'Market Data'!D1417</f>
        <v>5956</v>
      </c>
      <c r="E1430" s="2">
        <f>'Market Data'!E1417</f>
        <v>5893</v>
      </c>
      <c r="F1430" s="12">
        <f>'Market Data'!F1417</f>
        <v>5919</v>
      </c>
      <c r="H1430" s="58">
        <f t="shared" si="173"/>
        <v>1413</v>
      </c>
      <c r="I1430" s="97" t="s">
        <v>54</v>
      </c>
      <c r="J1430" s="59" t="str">
        <f t="shared" si="174"/>
        <v>Long</v>
      </c>
      <c r="L1430" s="74">
        <f t="shared" si="178"/>
        <v>1</v>
      </c>
      <c r="M1430" s="75">
        <f t="shared" si="170"/>
        <v>0</v>
      </c>
      <c r="N1430" s="76" t="str">
        <f t="shared" si="175"/>
        <v/>
      </c>
      <c r="O1430" s="75"/>
      <c r="P1430" s="77">
        <f t="shared" si="171"/>
        <v>1</v>
      </c>
      <c r="Q1430" s="78" t="str">
        <f t="shared" si="176"/>
        <v>Stay Long</v>
      </c>
      <c r="R1430" s="81">
        <f t="shared" si="172"/>
        <v>717.5</v>
      </c>
      <c r="S1430" s="82">
        <f t="shared" si="177"/>
        <v>-75323.459999999992</v>
      </c>
      <c r="T1430" s="50"/>
    </row>
    <row r="1431" spans="2:20" x14ac:dyDescent="0.25">
      <c r="B1431" s="11">
        <f>'Market Data'!B1418</f>
        <v>20050722</v>
      </c>
      <c r="C1431" s="2">
        <f>'Market Data'!C1418</f>
        <v>5917</v>
      </c>
      <c r="D1431" s="2">
        <f>'Market Data'!D1418</f>
        <v>5941</v>
      </c>
      <c r="E1431" s="2">
        <f>'Market Data'!E1418</f>
        <v>5902.5</v>
      </c>
      <c r="F1431" s="12">
        <f>'Market Data'!F1418</f>
        <v>5929</v>
      </c>
      <c r="H1431" s="58">
        <f t="shared" si="173"/>
        <v>1414</v>
      </c>
      <c r="I1431" s="97" t="s">
        <v>54</v>
      </c>
      <c r="J1431" s="59" t="str">
        <f t="shared" si="174"/>
        <v>Long</v>
      </c>
      <c r="L1431" s="74">
        <f t="shared" si="178"/>
        <v>1</v>
      </c>
      <c r="M1431" s="75">
        <f t="shared" si="170"/>
        <v>0</v>
      </c>
      <c r="N1431" s="76" t="str">
        <f t="shared" si="175"/>
        <v/>
      </c>
      <c r="O1431" s="75"/>
      <c r="P1431" s="77">
        <f t="shared" si="171"/>
        <v>1</v>
      </c>
      <c r="Q1431" s="78" t="str">
        <f t="shared" si="176"/>
        <v>Stay Long</v>
      </c>
      <c r="R1431" s="81">
        <f t="shared" si="172"/>
        <v>350</v>
      </c>
      <c r="S1431" s="82">
        <f t="shared" si="177"/>
        <v>-74973.459999999992</v>
      </c>
      <c r="T1431" s="50"/>
    </row>
    <row r="1432" spans="2:20" x14ac:dyDescent="0.25">
      <c r="B1432" s="11">
        <f>'Market Data'!B1419</f>
        <v>20050725</v>
      </c>
      <c r="C1432" s="2">
        <f>'Market Data'!C1419</f>
        <v>5932.5</v>
      </c>
      <c r="D1432" s="2">
        <f>'Market Data'!D1419</f>
        <v>5941.5</v>
      </c>
      <c r="E1432" s="2">
        <f>'Market Data'!E1419</f>
        <v>5906.5</v>
      </c>
      <c r="F1432" s="12">
        <f>'Market Data'!F1419</f>
        <v>5924.5</v>
      </c>
      <c r="H1432" s="58">
        <f t="shared" si="173"/>
        <v>1415</v>
      </c>
      <c r="I1432" s="97" t="s">
        <v>54</v>
      </c>
      <c r="J1432" s="59" t="str">
        <f t="shared" si="174"/>
        <v>Long</v>
      </c>
      <c r="L1432" s="74">
        <f t="shared" si="178"/>
        <v>1</v>
      </c>
      <c r="M1432" s="75">
        <f t="shared" si="170"/>
        <v>0</v>
      </c>
      <c r="N1432" s="76" t="str">
        <f t="shared" si="175"/>
        <v/>
      </c>
      <c r="O1432" s="75"/>
      <c r="P1432" s="77">
        <f t="shared" si="171"/>
        <v>1</v>
      </c>
      <c r="Q1432" s="78" t="str">
        <f t="shared" si="176"/>
        <v>Stay Long</v>
      </c>
      <c r="R1432" s="81">
        <f t="shared" si="172"/>
        <v>-157.5</v>
      </c>
      <c r="S1432" s="82">
        <f t="shared" si="177"/>
        <v>-75130.959999999992</v>
      </c>
      <c r="T1432" s="50"/>
    </row>
    <row r="1433" spans="2:20" x14ac:dyDescent="0.25">
      <c r="B1433" s="11">
        <f>'Market Data'!B1420</f>
        <v>20050726</v>
      </c>
      <c r="C1433" s="2">
        <f>'Market Data'!C1420</f>
        <v>5924.5</v>
      </c>
      <c r="D1433" s="2">
        <f>'Market Data'!D1420</f>
        <v>5946.5</v>
      </c>
      <c r="E1433" s="2">
        <f>'Market Data'!E1420</f>
        <v>5917</v>
      </c>
      <c r="F1433" s="12">
        <f>'Market Data'!F1420</f>
        <v>5932</v>
      </c>
      <c r="H1433" s="58">
        <f t="shared" si="173"/>
        <v>1416</v>
      </c>
      <c r="I1433" s="97" t="s">
        <v>54</v>
      </c>
      <c r="J1433" s="59" t="str">
        <f t="shared" si="174"/>
        <v>Long</v>
      </c>
      <c r="L1433" s="74">
        <f t="shared" si="178"/>
        <v>1</v>
      </c>
      <c r="M1433" s="75">
        <f t="shared" si="170"/>
        <v>0</v>
      </c>
      <c r="N1433" s="76" t="str">
        <f t="shared" si="175"/>
        <v/>
      </c>
      <c r="O1433" s="75"/>
      <c r="P1433" s="77">
        <f t="shared" si="171"/>
        <v>1</v>
      </c>
      <c r="Q1433" s="78" t="str">
        <f t="shared" si="176"/>
        <v>Stay Long</v>
      </c>
      <c r="R1433" s="81">
        <f t="shared" si="172"/>
        <v>262.5</v>
      </c>
      <c r="S1433" s="82">
        <f t="shared" si="177"/>
        <v>-74868.459999999992</v>
      </c>
      <c r="T1433" s="50"/>
    </row>
    <row r="1434" spans="2:20" x14ac:dyDescent="0.25">
      <c r="B1434" s="11">
        <f>'Market Data'!B1421</f>
        <v>20050727</v>
      </c>
      <c r="C1434" s="2">
        <f>'Market Data'!C1421</f>
        <v>5931</v>
      </c>
      <c r="D1434" s="2">
        <f>'Market Data'!D1421</f>
        <v>5954</v>
      </c>
      <c r="E1434" s="2">
        <f>'Market Data'!E1421</f>
        <v>5927.5</v>
      </c>
      <c r="F1434" s="12">
        <f>'Market Data'!F1421</f>
        <v>5948</v>
      </c>
      <c r="H1434" s="58">
        <f t="shared" si="173"/>
        <v>1417</v>
      </c>
      <c r="I1434" s="97" t="s">
        <v>54</v>
      </c>
      <c r="J1434" s="59" t="str">
        <f t="shared" si="174"/>
        <v>Long</v>
      </c>
      <c r="L1434" s="74">
        <f t="shared" si="178"/>
        <v>1</v>
      </c>
      <c r="M1434" s="75">
        <f t="shared" si="170"/>
        <v>0</v>
      </c>
      <c r="N1434" s="76" t="str">
        <f t="shared" si="175"/>
        <v/>
      </c>
      <c r="O1434" s="75"/>
      <c r="P1434" s="77">
        <f t="shared" si="171"/>
        <v>1</v>
      </c>
      <c r="Q1434" s="78" t="str">
        <f t="shared" si="176"/>
        <v>Stay Long</v>
      </c>
      <c r="R1434" s="81">
        <f t="shared" si="172"/>
        <v>560</v>
      </c>
      <c r="S1434" s="82">
        <f t="shared" si="177"/>
        <v>-74308.459999999992</v>
      </c>
      <c r="T1434" s="50"/>
    </row>
    <row r="1435" spans="2:20" x14ac:dyDescent="0.25">
      <c r="B1435" s="11">
        <f>'Market Data'!B1422</f>
        <v>20050728</v>
      </c>
      <c r="C1435" s="2">
        <f>'Market Data'!C1422</f>
        <v>5953</v>
      </c>
      <c r="D1435" s="2">
        <f>'Market Data'!D1422</f>
        <v>5992</v>
      </c>
      <c r="E1435" s="2">
        <f>'Market Data'!E1422</f>
        <v>5947</v>
      </c>
      <c r="F1435" s="12">
        <f>'Market Data'!F1422</f>
        <v>5990.5</v>
      </c>
      <c r="H1435" s="58">
        <f t="shared" si="173"/>
        <v>1418</v>
      </c>
      <c r="I1435" s="97" t="s">
        <v>54</v>
      </c>
      <c r="J1435" s="59" t="str">
        <f t="shared" si="174"/>
        <v>Long</v>
      </c>
      <c r="L1435" s="74">
        <f t="shared" si="178"/>
        <v>1</v>
      </c>
      <c r="M1435" s="75">
        <f t="shared" si="170"/>
        <v>0</v>
      </c>
      <c r="N1435" s="76" t="str">
        <f t="shared" si="175"/>
        <v/>
      </c>
      <c r="O1435" s="75"/>
      <c r="P1435" s="77">
        <f t="shared" si="171"/>
        <v>1</v>
      </c>
      <c r="Q1435" s="78" t="str">
        <f t="shared" si="176"/>
        <v>Stay Long</v>
      </c>
      <c r="R1435" s="81">
        <f t="shared" si="172"/>
        <v>1487.5</v>
      </c>
      <c r="S1435" s="82">
        <f t="shared" si="177"/>
        <v>-72820.959999999992</v>
      </c>
      <c r="T1435" s="50"/>
    </row>
    <row r="1436" spans="2:20" x14ac:dyDescent="0.25">
      <c r="B1436" s="11">
        <f>'Market Data'!B1423</f>
        <v>20050729</v>
      </c>
      <c r="C1436" s="2">
        <f>'Market Data'!C1423</f>
        <v>5990</v>
      </c>
      <c r="D1436" s="2">
        <f>'Market Data'!D1423</f>
        <v>6002</v>
      </c>
      <c r="E1436" s="2">
        <f>'Market Data'!E1423</f>
        <v>5959.5</v>
      </c>
      <c r="F1436" s="12">
        <f>'Market Data'!F1423</f>
        <v>5971.5</v>
      </c>
      <c r="H1436" s="58">
        <f t="shared" si="173"/>
        <v>1419</v>
      </c>
      <c r="I1436" s="97" t="s">
        <v>54</v>
      </c>
      <c r="J1436" s="59" t="str">
        <f t="shared" si="174"/>
        <v>Long</v>
      </c>
      <c r="L1436" s="74">
        <f t="shared" si="178"/>
        <v>1</v>
      </c>
      <c r="M1436" s="75">
        <f t="shared" si="170"/>
        <v>0</v>
      </c>
      <c r="N1436" s="76" t="str">
        <f t="shared" si="175"/>
        <v/>
      </c>
      <c r="O1436" s="75"/>
      <c r="P1436" s="77">
        <f t="shared" si="171"/>
        <v>1</v>
      </c>
      <c r="Q1436" s="78" t="str">
        <f t="shared" si="176"/>
        <v>Stay Long</v>
      </c>
      <c r="R1436" s="81">
        <f t="shared" si="172"/>
        <v>-665</v>
      </c>
      <c r="S1436" s="82">
        <f t="shared" si="177"/>
        <v>-73485.959999999992</v>
      </c>
      <c r="T1436" s="50"/>
    </row>
    <row r="1437" spans="2:20" x14ac:dyDescent="0.25">
      <c r="B1437" s="11">
        <f>'Market Data'!B1424</f>
        <v>20050801</v>
      </c>
      <c r="C1437" s="2">
        <f>'Market Data'!C1424</f>
        <v>5972</v>
      </c>
      <c r="D1437" s="2">
        <f>'Market Data'!D1424</f>
        <v>5999.5</v>
      </c>
      <c r="E1437" s="2">
        <f>'Market Data'!E1424</f>
        <v>5963</v>
      </c>
      <c r="F1437" s="12">
        <f>'Market Data'!F1424</f>
        <v>5984</v>
      </c>
      <c r="H1437" s="58">
        <f t="shared" si="173"/>
        <v>1420</v>
      </c>
      <c r="I1437" s="97" t="s">
        <v>54</v>
      </c>
      <c r="J1437" s="59" t="str">
        <f t="shared" si="174"/>
        <v>Long</v>
      </c>
      <c r="L1437" s="74">
        <f t="shared" si="178"/>
        <v>1</v>
      </c>
      <c r="M1437" s="75">
        <f t="shared" si="170"/>
        <v>0</v>
      </c>
      <c r="N1437" s="76" t="str">
        <f t="shared" si="175"/>
        <v/>
      </c>
      <c r="O1437" s="75"/>
      <c r="P1437" s="77">
        <f t="shared" si="171"/>
        <v>1</v>
      </c>
      <c r="Q1437" s="78" t="str">
        <f t="shared" si="176"/>
        <v>Stay Long</v>
      </c>
      <c r="R1437" s="81">
        <f t="shared" si="172"/>
        <v>437.5</v>
      </c>
      <c r="S1437" s="82">
        <f t="shared" si="177"/>
        <v>-73048.459999999992</v>
      </c>
      <c r="T1437" s="50"/>
    </row>
    <row r="1438" spans="2:20" x14ac:dyDescent="0.25">
      <c r="B1438" s="11">
        <f>'Market Data'!B1425</f>
        <v>20050802</v>
      </c>
      <c r="C1438" s="2">
        <f>'Market Data'!C1425</f>
        <v>5981</v>
      </c>
      <c r="D1438" s="2">
        <f>'Market Data'!D1425</f>
        <v>6025</v>
      </c>
      <c r="E1438" s="2">
        <f>'Market Data'!E1425</f>
        <v>5980.5</v>
      </c>
      <c r="F1438" s="12">
        <f>'Market Data'!F1425</f>
        <v>6017.5</v>
      </c>
      <c r="H1438" s="58">
        <f t="shared" si="173"/>
        <v>1421</v>
      </c>
      <c r="I1438" s="97" t="s">
        <v>54</v>
      </c>
      <c r="J1438" s="59" t="str">
        <f t="shared" si="174"/>
        <v>Long</v>
      </c>
      <c r="L1438" s="74">
        <f t="shared" si="178"/>
        <v>1</v>
      </c>
      <c r="M1438" s="75">
        <f t="shared" si="170"/>
        <v>0</v>
      </c>
      <c r="N1438" s="76" t="str">
        <f t="shared" si="175"/>
        <v/>
      </c>
      <c r="O1438" s="75"/>
      <c r="P1438" s="77">
        <f t="shared" si="171"/>
        <v>1</v>
      </c>
      <c r="Q1438" s="78" t="str">
        <f t="shared" si="176"/>
        <v>Stay Long</v>
      </c>
      <c r="R1438" s="81">
        <f t="shared" si="172"/>
        <v>1172.5</v>
      </c>
      <c r="S1438" s="82">
        <f t="shared" si="177"/>
        <v>-71875.959999999992</v>
      </c>
      <c r="T1438" s="50"/>
    </row>
    <row r="1439" spans="2:20" x14ac:dyDescent="0.25">
      <c r="B1439" s="11">
        <f>'Market Data'!B1426</f>
        <v>20050803</v>
      </c>
      <c r="C1439" s="2">
        <f>'Market Data'!C1426</f>
        <v>6014</v>
      </c>
      <c r="D1439" s="2">
        <f>'Market Data'!D1426</f>
        <v>6020.5</v>
      </c>
      <c r="E1439" s="2">
        <f>'Market Data'!E1426</f>
        <v>5986.5</v>
      </c>
      <c r="F1439" s="12">
        <f>'Market Data'!F1426</f>
        <v>6012</v>
      </c>
      <c r="H1439" s="58">
        <f t="shared" si="173"/>
        <v>1422</v>
      </c>
      <c r="I1439" s="97" t="s">
        <v>54</v>
      </c>
      <c r="J1439" s="59" t="str">
        <f t="shared" si="174"/>
        <v>Long</v>
      </c>
      <c r="L1439" s="74">
        <f t="shared" si="178"/>
        <v>1</v>
      </c>
      <c r="M1439" s="75">
        <f t="shared" si="170"/>
        <v>0</v>
      </c>
      <c r="N1439" s="76" t="str">
        <f t="shared" si="175"/>
        <v/>
      </c>
      <c r="O1439" s="75"/>
      <c r="P1439" s="77">
        <f t="shared" si="171"/>
        <v>1</v>
      </c>
      <c r="Q1439" s="78" t="str">
        <f t="shared" si="176"/>
        <v>Stay Long</v>
      </c>
      <c r="R1439" s="81">
        <f t="shared" si="172"/>
        <v>-192.5</v>
      </c>
      <c r="S1439" s="82">
        <f t="shared" si="177"/>
        <v>-72068.459999999992</v>
      </c>
      <c r="T1439" s="50"/>
    </row>
    <row r="1440" spans="2:20" x14ac:dyDescent="0.25">
      <c r="B1440" s="11">
        <f>'Market Data'!B1427</f>
        <v>20050804</v>
      </c>
      <c r="C1440" s="2">
        <f>'Market Data'!C1427</f>
        <v>6008.5</v>
      </c>
      <c r="D1440" s="2">
        <f>'Market Data'!D1427</f>
        <v>6013</v>
      </c>
      <c r="E1440" s="2">
        <f>'Market Data'!E1427</f>
        <v>5922.5</v>
      </c>
      <c r="F1440" s="12">
        <f>'Market Data'!F1427</f>
        <v>5929</v>
      </c>
      <c r="H1440" s="58">
        <f t="shared" si="173"/>
        <v>1423</v>
      </c>
      <c r="I1440" s="97" t="s">
        <v>54</v>
      </c>
      <c r="J1440" s="59" t="str">
        <f t="shared" si="174"/>
        <v>Long</v>
      </c>
      <c r="L1440" s="74">
        <f t="shared" si="178"/>
        <v>1</v>
      </c>
      <c r="M1440" s="75">
        <f t="shared" si="170"/>
        <v>0</v>
      </c>
      <c r="N1440" s="76" t="str">
        <f t="shared" si="175"/>
        <v/>
      </c>
      <c r="O1440" s="75"/>
      <c r="P1440" s="77">
        <f t="shared" si="171"/>
        <v>1</v>
      </c>
      <c r="Q1440" s="78" t="str">
        <f t="shared" si="176"/>
        <v>Stay Long</v>
      </c>
      <c r="R1440" s="81">
        <f t="shared" si="172"/>
        <v>-2905</v>
      </c>
      <c r="S1440" s="82">
        <f t="shared" si="177"/>
        <v>-74973.459999999992</v>
      </c>
      <c r="T1440" s="50"/>
    </row>
    <row r="1441" spans="2:20" x14ac:dyDescent="0.25">
      <c r="B1441" s="11">
        <f>'Market Data'!B1428</f>
        <v>20050805</v>
      </c>
      <c r="C1441" s="2">
        <f>'Market Data'!C1428</f>
        <v>5933.5</v>
      </c>
      <c r="D1441" s="2">
        <f>'Market Data'!D1428</f>
        <v>5952.5</v>
      </c>
      <c r="E1441" s="2">
        <f>'Market Data'!E1428</f>
        <v>5903.5</v>
      </c>
      <c r="F1441" s="12">
        <f>'Market Data'!F1428</f>
        <v>5912</v>
      </c>
      <c r="H1441" s="58">
        <f t="shared" si="173"/>
        <v>1424</v>
      </c>
      <c r="I1441" s="97" t="s">
        <v>54</v>
      </c>
      <c r="J1441" s="59" t="str">
        <f t="shared" si="174"/>
        <v>Long</v>
      </c>
      <c r="L1441" s="74">
        <f t="shared" si="178"/>
        <v>1</v>
      </c>
      <c r="M1441" s="75">
        <f t="shared" si="170"/>
        <v>0</v>
      </c>
      <c r="N1441" s="76" t="str">
        <f t="shared" si="175"/>
        <v/>
      </c>
      <c r="O1441" s="75"/>
      <c r="P1441" s="77">
        <f t="shared" si="171"/>
        <v>1</v>
      </c>
      <c r="Q1441" s="78" t="str">
        <f t="shared" si="176"/>
        <v>Stay Long</v>
      </c>
      <c r="R1441" s="81">
        <f t="shared" si="172"/>
        <v>-595</v>
      </c>
      <c r="S1441" s="82">
        <f t="shared" si="177"/>
        <v>-75568.459999999992</v>
      </c>
      <c r="T1441" s="50"/>
    </row>
    <row r="1442" spans="2:20" x14ac:dyDescent="0.25">
      <c r="B1442" s="11">
        <f>'Market Data'!B1429</f>
        <v>20050808</v>
      </c>
      <c r="C1442" s="2">
        <f>'Market Data'!C1429</f>
        <v>5923</v>
      </c>
      <c r="D1442" s="2">
        <f>'Market Data'!D1429</f>
        <v>5945.5</v>
      </c>
      <c r="E1442" s="2">
        <f>'Market Data'!E1429</f>
        <v>5905</v>
      </c>
      <c r="F1442" s="12">
        <f>'Market Data'!F1429</f>
        <v>5907</v>
      </c>
      <c r="H1442" s="58">
        <f t="shared" si="173"/>
        <v>1425</v>
      </c>
      <c r="I1442" s="97" t="s">
        <v>54</v>
      </c>
      <c r="J1442" s="59" t="str">
        <f t="shared" si="174"/>
        <v>Long</v>
      </c>
      <c r="L1442" s="74">
        <f t="shared" si="178"/>
        <v>1</v>
      </c>
      <c r="M1442" s="75">
        <f t="shared" si="170"/>
        <v>0</v>
      </c>
      <c r="N1442" s="76" t="str">
        <f t="shared" si="175"/>
        <v/>
      </c>
      <c r="O1442" s="75"/>
      <c r="P1442" s="77">
        <f t="shared" si="171"/>
        <v>1</v>
      </c>
      <c r="Q1442" s="78" t="str">
        <f t="shared" si="176"/>
        <v>Stay Long</v>
      </c>
      <c r="R1442" s="81">
        <f t="shared" si="172"/>
        <v>-175</v>
      </c>
      <c r="S1442" s="82">
        <f t="shared" si="177"/>
        <v>-75743.459999999992</v>
      </c>
      <c r="T1442" s="50"/>
    </row>
    <row r="1443" spans="2:20" x14ac:dyDescent="0.25">
      <c r="B1443" s="11">
        <f>'Market Data'!B1430</f>
        <v>20050809</v>
      </c>
      <c r="C1443" s="2">
        <f>'Market Data'!C1430</f>
        <v>5917.5</v>
      </c>
      <c r="D1443" s="2">
        <f>'Market Data'!D1430</f>
        <v>5998</v>
      </c>
      <c r="E1443" s="2">
        <f>'Market Data'!E1430</f>
        <v>5917</v>
      </c>
      <c r="F1443" s="12">
        <f>'Market Data'!F1430</f>
        <v>5997</v>
      </c>
      <c r="H1443" s="58">
        <f t="shared" si="173"/>
        <v>1426</v>
      </c>
      <c r="I1443" s="97" t="s">
        <v>54</v>
      </c>
      <c r="J1443" s="59" t="str">
        <f t="shared" si="174"/>
        <v>Long</v>
      </c>
      <c r="L1443" s="74">
        <f t="shared" si="178"/>
        <v>1</v>
      </c>
      <c r="M1443" s="75">
        <f t="shared" si="170"/>
        <v>0</v>
      </c>
      <c r="N1443" s="76" t="str">
        <f t="shared" si="175"/>
        <v/>
      </c>
      <c r="O1443" s="75"/>
      <c r="P1443" s="77">
        <f t="shared" si="171"/>
        <v>1</v>
      </c>
      <c r="Q1443" s="78" t="str">
        <f t="shared" si="176"/>
        <v>Stay Long</v>
      </c>
      <c r="R1443" s="81">
        <f t="shared" si="172"/>
        <v>3150</v>
      </c>
      <c r="S1443" s="82">
        <f t="shared" si="177"/>
        <v>-72593.459999999992</v>
      </c>
      <c r="T1443" s="50"/>
    </row>
    <row r="1444" spans="2:20" x14ac:dyDescent="0.25">
      <c r="B1444" s="11">
        <f>'Market Data'!B1431</f>
        <v>20050810</v>
      </c>
      <c r="C1444" s="2">
        <f>'Market Data'!C1431</f>
        <v>6011</v>
      </c>
      <c r="D1444" s="2">
        <f>'Market Data'!D1431</f>
        <v>6072</v>
      </c>
      <c r="E1444" s="2">
        <f>'Market Data'!E1431</f>
        <v>6010</v>
      </c>
      <c r="F1444" s="12">
        <f>'Market Data'!F1431</f>
        <v>6043</v>
      </c>
      <c r="H1444" s="58">
        <f t="shared" si="173"/>
        <v>1427</v>
      </c>
      <c r="I1444" s="97" t="s">
        <v>54</v>
      </c>
      <c r="J1444" s="59" t="str">
        <f t="shared" si="174"/>
        <v>Long</v>
      </c>
      <c r="L1444" s="74">
        <f t="shared" si="178"/>
        <v>1</v>
      </c>
      <c r="M1444" s="75">
        <f t="shared" si="170"/>
        <v>0</v>
      </c>
      <c r="N1444" s="76" t="str">
        <f t="shared" si="175"/>
        <v/>
      </c>
      <c r="O1444" s="75"/>
      <c r="P1444" s="77">
        <f t="shared" si="171"/>
        <v>1</v>
      </c>
      <c r="Q1444" s="78" t="str">
        <f t="shared" si="176"/>
        <v>Stay Long</v>
      </c>
      <c r="R1444" s="81">
        <f t="shared" si="172"/>
        <v>1610</v>
      </c>
      <c r="S1444" s="82">
        <f t="shared" si="177"/>
        <v>-70983.459999999992</v>
      </c>
      <c r="T1444" s="50"/>
    </row>
    <row r="1445" spans="2:20" x14ac:dyDescent="0.25">
      <c r="B1445" s="11">
        <f>'Market Data'!B1432</f>
        <v>20050811</v>
      </c>
      <c r="C1445" s="2">
        <f>'Market Data'!C1432</f>
        <v>6044</v>
      </c>
      <c r="D1445" s="2">
        <f>'Market Data'!D1432</f>
        <v>6066</v>
      </c>
      <c r="E1445" s="2">
        <f>'Market Data'!E1432</f>
        <v>6017</v>
      </c>
      <c r="F1445" s="12">
        <f>'Market Data'!F1432</f>
        <v>6032</v>
      </c>
      <c r="H1445" s="58">
        <f t="shared" si="173"/>
        <v>1428</v>
      </c>
      <c r="I1445" s="97" t="s">
        <v>54</v>
      </c>
      <c r="J1445" s="59" t="str">
        <f t="shared" si="174"/>
        <v>Long</v>
      </c>
      <c r="L1445" s="74">
        <f t="shared" si="178"/>
        <v>1</v>
      </c>
      <c r="M1445" s="75">
        <f t="shared" si="170"/>
        <v>0</v>
      </c>
      <c r="N1445" s="76" t="str">
        <f t="shared" si="175"/>
        <v/>
      </c>
      <c r="O1445" s="75"/>
      <c r="P1445" s="77">
        <f t="shared" si="171"/>
        <v>1</v>
      </c>
      <c r="Q1445" s="78" t="str">
        <f t="shared" si="176"/>
        <v>Stay Long</v>
      </c>
      <c r="R1445" s="81">
        <f t="shared" si="172"/>
        <v>-385</v>
      </c>
      <c r="S1445" s="82">
        <f t="shared" si="177"/>
        <v>-71368.459999999992</v>
      </c>
      <c r="T1445" s="50"/>
    </row>
    <row r="1446" spans="2:20" x14ac:dyDescent="0.25">
      <c r="B1446" s="11">
        <f>'Market Data'!B1433</f>
        <v>20050812</v>
      </c>
      <c r="C1446" s="2">
        <f>'Market Data'!C1433</f>
        <v>6051.5</v>
      </c>
      <c r="D1446" s="2">
        <f>'Market Data'!D1433</f>
        <v>6054.5</v>
      </c>
      <c r="E1446" s="2">
        <f>'Market Data'!E1433</f>
        <v>5999.5</v>
      </c>
      <c r="F1446" s="12">
        <f>'Market Data'!F1433</f>
        <v>6006.5</v>
      </c>
      <c r="H1446" s="58">
        <f t="shared" si="173"/>
        <v>1429</v>
      </c>
      <c r="I1446" s="97" t="s">
        <v>54</v>
      </c>
      <c r="J1446" s="59" t="str">
        <f t="shared" si="174"/>
        <v>Long</v>
      </c>
      <c r="L1446" s="74">
        <f t="shared" si="178"/>
        <v>1</v>
      </c>
      <c r="M1446" s="75">
        <f t="shared" si="170"/>
        <v>0</v>
      </c>
      <c r="N1446" s="76" t="str">
        <f t="shared" si="175"/>
        <v/>
      </c>
      <c r="O1446" s="75"/>
      <c r="P1446" s="77">
        <f t="shared" si="171"/>
        <v>1</v>
      </c>
      <c r="Q1446" s="78" t="str">
        <f t="shared" si="176"/>
        <v>Stay Long</v>
      </c>
      <c r="R1446" s="81">
        <f t="shared" si="172"/>
        <v>-892.5</v>
      </c>
      <c r="S1446" s="82">
        <f t="shared" si="177"/>
        <v>-72260.959999999992</v>
      </c>
      <c r="T1446" s="50"/>
    </row>
    <row r="1447" spans="2:20" x14ac:dyDescent="0.25">
      <c r="B1447" s="11">
        <f>'Market Data'!B1434</f>
        <v>20050815</v>
      </c>
      <c r="C1447" s="2">
        <f>'Market Data'!C1434</f>
        <v>6017</v>
      </c>
      <c r="D1447" s="2">
        <f>'Market Data'!D1434</f>
        <v>6032.5</v>
      </c>
      <c r="E1447" s="2">
        <f>'Market Data'!E1434</f>
        <v>5994.5</v>
      </c>
      <c r="F1447" s="12">
        <f>'Market Data'!F1434</f>
        <v>6027</v>
      </c>
      <c r="H1447" s="58">
        <f t="shared" si="173"/>
        <v>1430</v>
      </c>
      <c r="I1447" s="97" t="s">
        <v>54</v>
      </c>
      <c r="J1447" s="59" t="str">
        <f t="shared" si="174"/>
        <v>Long</v>
      </c>
      <c r="L1447" s="74">
        <f t="shared" si="178"/>
        <v>1</v>
      </c>
      <c r="M1447" s="75">
        <f t="shared" si="170"/>
        <v>0</v>
      </c>
      <c r="N1447" s="76" t="str">
        <f t="shared" si="175"/>
        <v/>
      </c>
      <c r="O1447" s="75"/>
      <c r="P1447" s="77">
        <f t="shared" si="171"/>
        <v>1</v>
      </c>
      <c r="Q1447" s="78" t="str">
        <f t="shared" si="176"/>
        <v>Stay Long</v>
      </c>
      <c r="R1447" s="81">
        <f t="shared" si="172"/>
        <v>717.5</v>
      </c>
      <c r="S1447" s="82">
        <f t="shared" si="177"/>
        <v>-71543.459999999992</v>
      </c>
      <c r="T1447" s="50"/>
    </row>
    <row r="1448" spans="2:20" x14ac:dyDescent="0.25">
      <c r="B1448" s="11">
        <f>'Market Data'!B1435</f>
        <v>20050816</v>
      </c>
      <c r="C1448" s="2">
        <f>'Market Data'!C1435</f>
        <v>6029.5</v>
      </c>
      <c r="D1448" s="2">
        <f>'Market Data'!D1435</f>
        <v>6036</v>
      </c>
      <c r="E1448" s="2">
        <f>'Market Data'!E1435</f>
        <v>5948.5</v>
      </c>
      <c r="F1448" s="12">
        <f>'Market Data'!F1435</f>
        <v>5954</v>
      </c>
      <c r="H1448" s="58">
        <f t="shared" si="173"/>
        <v>1431</v>
      </c>
      <c r="I1448" s="97" t="s">
        <v>54</v>
      </c>
      <c r="J1448" s="59" t="str">
        <f t="shared" si="174"/>
        <v>Long</v>
      </c>
      <c r="L1448" s="74">
        <f t="shared" si="178"/>
        <v>1</v>
      </c>
      <c r="M1448" s="75">
        <f t="shared" si="170"/>
        <v>0</v>
      </c>
      <c r="N1448" s="76" t="str">
        <f t="shared" si="175"/>
        <v/>
      </c>
      <c r="O1448" s="75"/>
      <c r="P1448" s="77">
        <f t="shared" si="171"/>
        <v>1</v>
      </c>
      <c r="Q1448" s="78" t="str">
        <f t="shared" si="176"/>
        <v>Stay Long</v>
      </c>
      <c r="R1448" s="81">
        <f t="shared" si="172"/>
        <v>-2555</v>
      </c>
      <c r="S1448" s="82">
        <f t="shared" si="177"/>
        <v>-74098.459999999992</v>
      </c>
      <c r="T1448" s="50"/>
    </row>
    <row r="1449" spans="2:20" x14ac:dyDescent="0.25">
      <c r="B1449" s="11">
        <f>'Market Data'!B1436</f>
        <v>20050817</v>
      </c>
      <c r="C1449" s="2">
        <f>'Market Data'!C1436</f>
        <v>5947</v>
      </c>
      <c r="D1449" s="2">
        <f>'Market Data'!D1436</f>
        <v>5975</v>
      </c>
      <c r="E1449" s="2">
        <f>'Market Data'!E1436</f>
        <v>5921</v>
      </c>
      <c r="F1449" s="12">
        <f>'Market Data'!F1436</f>
        <v>5967</v>
      </c>
      <c r="H1449" s="58">
        <f t="shared" si="173"/>
        <v>1432</v>
      </c>
      <c r="I1449" s="97" t="s">
        <v>54</v>
      </c>
      <c r="J1449" s="59" t="str">
        <f t="shared" si="174"/>
        <v>Long</v>
      </c>
      <c r="L1449" s="74">
        <f t="shared" si="178"/>
        <v>1</v>
      </c>
      <c r="M1449" s="75">
        <f t="shared" si="170"/>
        <v>0</v>
      </c>
      <c r="N1449" s="76" t="str">
        <f t="shared" si="175"/>
        <v/>
      </c>
      <c r="O1449" s="75"/>
      <c r="P1449" s="77">
        <f t="shared" si="171"/>
        <v>1</v>
      </c>
      <c r="Q1449" s="78" t="str">
        <f t="shared" si="176"/>
        <v>Stay Long</v>
      </c>
      <c r="R1449" s="81">
        <f t="shared" si="172"/>
        <v>455</v>
      </c>
      <c r="S1449" s="82">
        <f t="shared" si="177"/>
        <v>-73643.459999999992</v>
      </c>
      <c r="T1449" s="50"/>
    </row>
    <row r="1450" spans="2:20" x14ac:dyDescent="0.25">
      <c r="B1450" s="11">
        <f>'Market Data'!B1437</f>
        <v>20050818</v>
      </c>
      <c r="C1450" s="2">
        <f>'Market Data'!C1437</f>
        <v>5957.5</v>
      </c>
      <c r="D1450" s="2">
        <f>'Market Data'!D1437</f>
        <v>5965.5</v>
      </c>
      <c r="E1450" s="2">
        <f>'Market Data'!E1437</f>
        <v>5912.5</v>
      </c>
      <c r="F1450" s="12">
        <f>'Market Data'!F1437</f>
        <v>5938.5</v>
      </c>
      <c r="H1450" s="58">
        <f t="shared" si="173"/>
        <v>1433</v>
      </c>
      <c r="I1450" s="97" t="s">
        <v>54</v>
      </c>
      <c r="J1450" s="59" t="str">
        <f t="shared" si="174"/>
        <v>Long</v>
      </c>
      <c r="L1450" s="74">
        <f t="shared" si="178"/>
        <v>1</v>
      </c>
      <c r="M1450" s="75">
        <f t="shared" si="170"/>
        <v>0</v>
      </c>
      <c r="N1450" s="76" t="str">
        <f t="shared" si="175"/>
        <v/>
      </c>
      <c r="O1450" s="75"/>
      <c r="P1450" s="77">
        <f t="shared" si="171"/>
        <v>1</v>
      </c>
      <c r="Q1450" s="78" t="str">
        <f t="shared" si="176"/>
        <v>Stay Long</v>
      </c>
      <c r="R1450" s="81">
        <f t="shared" si="172"/>
        <v>-997.5</v>
      </c>
      <c r="S1450" s="82">
        <f t="shared" si="177"/>
        <v>-74640.959999999992</v>
      </c>
      <c r="T1450" s="50"/>
    </row>
    <row r="1451" spans="2:20" x14ac:dyDescent="0.25">
      <c r="B1451" s="11">
        <f>'Market Data'!B1438</f>
        <v>20050819</v>
      </c>
      <c r="C1451" s="2">
        <f>'Market Data'!C1438</f>
        <v>5934.5</v>
      </c>
      <c r="D1451" s="2">
        <f>'Market Data'!D1438</f>
        <v>6012.5</v>
      </c>
      <c r="E1451" s="2">
        <f>'Market Data'!E1438</f>
        <v>5930.5</v>
      </c>
      <c r="F1451" s="12">
        <f>'Market Data'!F1438</f>
        <v>6001</v>
      </c>
      <c r="H1451" s="58">
        <f t="shared" si="173"/>
        <v>1434</v>
      </c>
      <c r="I1451" s="97" t="s">
        <v>54</v>
      </c>
      <c r="J1451" s="59" t="str">
        <f t="shared" si="174"/>
        <v>Long</v>
      </c>
      <c r="L1451" s="74">
        <f t="shared" si="178"/>
        <v>1</v>
      </c>
      <c r="M1451" s="75">
        <f t="shared" si="170"/>
        <v>0</v>
      </c>
      <c r="N1451" s="76" t="str">
        <f t="shared" si="175"/>
        <v/>
      </c>
      <c r="O1451" s="75"/>
      <c r="P1451" s="77">
        <f t="shared" si="171"/>
        <v>1</v>
      </c>
      <c r="Q1451" s="78" t="str">
        <f t="shared" si="176"/>
        <v>Stay Long</v>
      </c>
      <c r="R1451" s="81">
        <f t="shared" si="172"/>
        <v>2187.5</v>
      </c>
      <c r="S1451" s="82">
        <f t="shared" si="177"/>
        <v>-72453.459999999992</v>
      </c>
      <c r="T1451" s="50"/>
    </row>
    <row r="1452" spans="2:20" x14ac:dyDescent="0.25">
      <c r="B1452" s="11">
        <f>'Market Data'!B1439</f>
        <v>20050822</v>
      </c>
      <c r="C1452" s="2">
        <f>'Market Data'!C1439</f>
        <v>6015</v>
      </c>
      <c r="D1452" s="2">
        <f>'Market Data'!D1439</f>
        <v>6034</v>
      </c>
      <c r="E1452" s="2">
        <f>'Market Data'!E1439</f>
        <v>5978</v>
      </c>
      <c r="F1452" s="12">
        <f>'Market Data'!F1439</f>
        <v>6002</v>
      </c>
      <c r="H1452" s="58">
        <f t="shared" si="173"/>
        <v>1435</v>
      </c>
      <c r="I1452" s="97" t="s">
        <v>54</v>
      </c>
      <c r="J1452" s="59" t="str">
        <f t="shared" si="174"/>
        <v>Long</v>
      </c>
      <c r="L1452" s="74">
        <f t="shared" si="178"/>
        <v>1</v>
      </c>
      <c r="M1452" s="75">
        <f t="shared" si="170"/>
        <v>0</v>
      </c>
      <c r="N1452" s="76" t="str">
        <f t="shared" si="175"/>
        <v/>
      </c>
      <c r="O1452" s="75"/>
      <c r="P1452" s="77">
        <f t="shared" si="171"/>
        <v>1</v>
      </c>
      <c r="Q1452" s="78" t="str">
        <f t="shared" si="176"/>
        <v>Stay Long</v>
      </c>
      <c r="R1452" s="81">
        <f t="shared" si="172"/>
        <v>35</v>
      </c>
      <c r="S1452" s="82">
        <f t="shared" si="177"/>
        <v>-72418.459999999992</v>
      </c>
      <c r="T1452" s="50"/>
    </row>
    <row r="1453" spans="2:20" x14ac:dyDescent="0.25">
      <c r="B1453" s="11">
        <f>'Market Data'!B1440</f>
        <v>20050823</v>
      </c>
      <c r="C1453" s="2">
        <f>'Market Data'!C1440</f>
        <v>6006.5</v>
      </c>
      <c r="D1453" s="2">
        <f>'Market Data'!D1440</f>
        <v>6012</v>
      </c>
      <c r="E1453" s="2">
        <f>'Market Data'!E1440</f>
        <v>5973</v>
      </c>
      <c r="F1453" s="12">
        <f>'Market Data'!F1440</f>
        <v>5985</v>
      </c>
      <c r="H1453" s="58">
        <f t="shared" si="173"/>
        <v>1436</v>
      </c>
      <c r="I1453" s="97" t="s">
        <v>54</v>
      </c>
      <c r="J1453" s="59" t="str">
        <f t="shared" si="174"/>
        <v>Long</v>
      </c>
      <c r="L1453" s="74">
        <f t="shared" si="178"/>
        <v>1</v>
      </c>
      <c r="M1453" s="75">
        <f t="shared" si="170"/>
        <v>0</v>
      </c>
      <c r="N1453" s="76" t="str">
        <f t="shared" si="175"/>
        <v/>
      </c>
      <c r="O1453" s="75"/>
      <c r="P1453" s="77">
        <f t="shared" si="171"/>
        <v>1</v>
      </c>
      <c r="Q1453" s="78" t="str">
        <f t="shared" si="176"/>
        <v>Stay Long</v>
      </c>
      <c r="R1453" s="81">
        <f t="shared" si="172"/>
        <v>-595</v>
      </c>
      <c r="S1453" s="82">
        <f t="shared" si="177"/>
        <v>-73013.459999999992</v>
      </c>
      <c r="T1453" s="50"/>
    </row>
    <row r="1454" spans="2:20" x14ac:dyDescent="0.25">
      <c r="B1454" s="11">
        <f>'Market Data'!B1441</f>
        <v>20050824</v>
      </c>
      <c r="C1454" s="2">
        <f>'Market Data'!C1441</f>
        <v>5985</v>
      </c>
      <c r="D1454" s="2">
        <f>'Market Data'!D1441</f>
        <v>6008</v>
      </c>
      <c r="E1454" s="2">
        <f>'Market Data'!E1441</f>
        <v>5953</v>
      </c>
      <c r="F1454" s="12">
        <f>'Market Data'!F1441</f>
        <v>5995</v>
      </c>
      <c r="H1454" s="58">
        <f t="shared" si="173"/>
        <v>1437</v>
      </c>
      <c r="I1454" s="97" t="s">
        <v>54</v>
      </c>
      <c r="J1454" s="59" t="str">
        <f t="shared" si="174"/>
        <v>Long</v>
      </c>
      <c r="L1454" s="74">
        <f t="shared" si="178"/>
        <v>1</v>
      </c>
      <c r="M1454" s="75">
        <f t="shared" si="170"/>
        <v>0</v>
      </c>
      <c r="N1454" s="76" t="str">
        <f t="shared" si="175"/>
        <v/>
      </c>
      <c r="O1454" s="75"/>
      <c r="P1454" s="77">
        <f t="shared" si="171"/>
        <v>1</v>
      </c>
      <c r="Q1454" s="78" t="str">
        <f t="shared" si="176"/>
        <v>Stay Long</v>
      </c>
      <c r="R1454" s="81">
        <f t="shared" si="172"/>
        <v>350</v>
      </c>
      <c r="S1454" s="82">
        <f t="shared" si="177"/>
        <v>-72663.459999999992</v>
      </c>
      <c r="T1454" s="50"/>
    </row>
    <row r="1455" spans="2:20" x14ac:dyDescent="0.25">
      <c r="B1455" s="11">
        <f>'Market Data'!B1442</f>
        <v>20050825</v>
      </c>
      <c r="C1455" s="2">
        <f>'Market Data'!C1442</f>
        <v>5949</v>
      </c>
      <c r="D1455" s="2">
        <f>'Market Data'!D1442</f>
        <v>5961.5</v>
      </c>
      <c r="E1455" s="2">
        <f>'Market Data'!E1442</f>
        <v>5921</v>
      </c>
      <c r="F1455" s="12">
        <f>'Market Data'!F1442</f>
        <v>5923.5</v>
      </c>
      <c r="H1455" s="58">
        <f t="shared" si="173"/>
        <v>1438</v>
      </c>
      <c r="I1455" s="97" t="s">
        <v>54</v>
      </c>
      <c r="J1455" s="59" t="str">
        <f t="shared" si="174"/>
        <v>Long</v>
      </c>
      <c r="L1455" s="74">
        <f t="shared" si="178"/>
        <v>1</v>
      </c>
      <c r="M1455" s="75">
        <f t="shared" si="170"/>
        <v>0</v>
      </c>
      <c r="N1455" s="76" t="str">
        <f t="shared" si="175"/>
        <v/>
      </c>
      <c r="O1455" s="75"/>
      <c r="P1455" s="77">
        <f t="shared" si="171"/>
        <v>1</v>
      </c>
      <c r="Q1455" s="78" t="str">
        <f t="shared" si="176"/>
        <v>Stay Long</v>
      </c>
      <c r="R1455" s="81">
        <f t="shared" si="172"/>
        <v>-2502.5</v>
      </c>
      <c r="S1455" s="82">
        <f t="shared" si="177"/>
        <v>-75165.959999999992</v>
      </c>
      <c r="T1455" s="50"/>
    </row>
    <row r="1456" spans="2:20" x14ac:dyDescent="0.25">
      <c r="B1456" s="11">
        <f>'Market Data'!B1443</f>
        <v>20050826</v>
      </c>
      <c r="C1456" s="2">
        <f>'Market Data'!C1443</f>
        <v>5939</v>
      </c>
      <c r="D1456" s="2">
        <f>'Market Data'!D1443</f>
        <v>5958</v>
      </c>
      <c r="E1456" s="2">
        <f>'Market Data'!E1443</f>
        <v>5858</v>
      </c>
      <c r="F1456" s="12">
        <f>'Market Data'!F1443</f>
        <v>5861</v>
      </c>
      <c r="H1456" s="58">
        <f t="shared" si="173"/>
        <v>1439</v>
      </c>
      <c r="I1456" s="97" t="s">
        <v>54</v>
      </c>
      <c r="J1456" s="59" t="str">
        <f t="shared" si="174"/>
        <v>Long</v>
      </c>
      <c r="L1456" s="74">
        <f t="shared" si="178"/>
        <v>1</v>
      </c>
      <c r="M1456" s="75">
        <f t="shared" si="170"/>
        <v>0</v>
      </c>
      <c r="N1456" s="76" t="str">
        <f t="shared" si="175"/>
        <v/>
      </c>
      <c r="O1456" s="75"/>
      <c r="P1456" s="77">
        <f t="shared" si="171"/>
        <v>1</v>
      </c>
      <c r="Q1456" s="78" t="str">
        <f t="shared" si="176"/>
        <v>Stay Long</v>
      </c>
      <c r="R1456" s="81">
        <f t="shared" si="172"/>
        <v>-2187.5</v>
      </c>
      <c r="S1456" s="82">
        <f t="shared" si="177"/>
        <v>-77353.459999999992</v>
      </c>
      <c r="T1456" s="50"/>
    </row>
    <row r="1457" spans="2:20" x14ac:dyDescent="0.25">
      <c r="B1457" s="11">
        <f>'Market Data'!B1444</f>
        <v>20050829</v>
      </c>
      <c r="C1457" s="2">
        <f>'Market Data'!C1444</f>
        <v>5823</v>
      </c>
      <c r="D1457" s="2">
        <f>'Market Data'!D1444</f>
        <v>5916.5</v>
      </c>
      <c r="E1457" s="2">
        <f>'Market Data'!E1444</f>
        <v>5812.5</v>
      </c>
      <c r="F1457" s="12">
        <f>'Market Data'!F1444</f>
        <v>5912.5</v>
      </c>
      <c r="H1457" s="58">
        <f t="shared" si="173"/>
        <v>1440</v>
      </c>
      <c r="I1457" s="97" t="s">
        <v>54</v>
      </c>
      <c r="J1457" s="59" t="str">
        <f t="shared" si="174"/>
        <v>Long</v>
      </c>
      <c r="L1457" s="74">
        <f t="shared" si="178"/>
        <v>1</v>
      </c>
      <c r="M1457" s="75">
        <f t="shared" si="170"/>
        <v>0</v>
      </c>
      <c r="N1457" s="76" t="str">
        <f t="shared" si="175"/>
        <v/>
      </c>
      <c r="O1457" s="75"/>
      <c r="P1457" s="77">
        <f t="shared" si="171"/>
        <v>1</v>
      </c>
      <c r="Q1457" s="78" t="str">
        <f t="shared" si="176"/>
        <v>Stay Long</v>
      </c>
      <c r="R1457" s="81">
        <f t="shared" si="172"/>
        <v>1802.5</v>
      </c>
      <c r="S1457" s="82">
        <f t="shared" si="177"/>
        <v>-75550.959999999992</v>
      </c>
      <c r="T1457" s="50"/>
    </row>
    <row r="1458" spans="2:20" x14ac:dyDescent="0.25">
      <c r="B1458" s="11">
        <f>'Market Data'!B1445</f>
        <v>20050830</v>
      </c>
      <c r="C1458" s="2">
        <f>'Market Data'!C1445</f>
        <v>5909</v>
      </c>
      <c r="D1458" s="2">
        <f>'Market Data'!D1445</f>
        <v>5915</v>
      </c>
      <c r="E1458" s="2">
        <f>'Market Data'!E1445</f>
        <v>5860</v>
      </c>
      <c r="F1458" s="12">
        <f>'Market Data'!F1445</f>
        <v>5884.5</v>
      </c>
      <c r="H1458" s="58">
        <f t="shared" si="173"/>
        <v>1441</v>
      </c>
      <c r="I1458" s="97" t="s">
        <v>54</v>
      </c>
      <c r="J1458" s="59" t="str">
        <f t="shared" si="174"/>
        <v>Long</v>
      </c>
      <c r="L1458" s="74">
        <f t="shared" si="178"/>
        <v>1</v>
      </c>
      <c r="M1458" s="75">
        <f t="shared" si="170"/>
        <v>0</v>
      </c>
      <c r="N1458" s="76" t="str">
        <f t="shared" si="175"/>
        <v/>
      </c>
      <c r="O1458" s="75"/>
      <c r="P1458" s="77">
        <f t="shared" si="171"/>
        <v>1</v>
      </c>
      <c r="Q1458" s="78" t="str">
        <f t="shared" si="176"/>
        <v>Stay Long</v>
      </c>
      <c r="R1458" s="81">
        <f t="shared" si="172"/>
        <v>-980</v>
      </c>
      <c r="S1458" s="82">
        <f t="shared" si="177"/>
        <v>-76530.959999999992</v>
      </c>
      <c r="T1458" s="50"/>
    </row>
    <row r="1459" spans="2:20" x14ac:dyDescent="0.25">
      <c r="B1459" s="11">
        <f>'Market Data'!B1446</f>
        <v>20050831</v>
      </c>
      <c r="C1459" s="2">
        <f>'Market Data'!C1446</f>
        <v>5872</v>
      </c>
      <c r="D1459" s="2">
        <f>'Market Data'!D1446</f>
        <v>5914.5</v>
      </c>
      <c r="E1459" s="2">
        <f>'Market Data'!E1446</f>
        <v>5867.5</v>
      </c>
      <c r="F1459" s="12">
        <f>'Market Data'!F1446</f>
        <v>5911.5</v>
      </c>
      <c r="H1459" s="58">
        <f t="shared" si="173"/>
        <v>1442</v>
      </c>
      <c r="I1459" s="97" t="s">
        <v>54</v>
      </c>
      <c r="J1459" s="59" t="str">
        <f t="shared" si="174"/>
        <v>Long</v>
      </c>
      <c r="L1459" s="74">
        <f t="shared" si="178"/>
        <v>1</v>
      </c>
      <c r="M1459" s="75">
        <f t="shared" si="170"/>
        <v>0</v>
      </c>
      <c r="N1459" s="76" t="str">
        <f t="shared" si="175"/>
        <v/>
      </c>
      <c r="O1459" s="75"/>
      <c r="P1459" s="77">
        <f t="shared" si="171"/>
        <v>1</v>
      </c>
      <c r="Q1459" s="78" t="str">
        <f t="shared" si="176"/>
        <v>Stay Long</v>
      </c>
      <c r="R1459" s="81">
        <f t="shared" si="172"/>
        <v>945</v>
      </c>
      <c r="S1459" s="82">
        <f t="shared" si="177"/>
        <v>-75585.959999999992</v>
      </c>
      <c r="T1459" s="50"/>
    </row>
    <row r="1460" spans="2:20" x14ac:dyDescent="0.25">
      <c r="B1460" s="11">
        <f>'Market Data'!B1447</f>
        <v>20050901</v>
      </c>
      <c r="C1460" s="2">
        <f>'Market Data'!C1447</f>
        <v>5929</v>
      </c>
      <c r="D1460" s="2">
        <f>'Market Data'!D1447</f>
        <v>5951.5</v>
      </c>
      <c r="E1460" s="2">
        <f>'Market Data'!E1447</f>
        <v>5890</v>
      </c>
      <c r="F1460" s="12">
        <f>'Market Data'!F1447</f>
        <v>5906.5</v>
      </c>
      <c r="H1460" s="58">
        <f t="shared" si="173"/>
        <v>1443</v>
      </c>
      <c r="I1460" s="97" t="s">
        <v>54</v>
      </c>
      <c r="J1460" s="59" t="str">
        <f t="shared" si="174"/>
        <v>Long</v>
      </c>
      <c r="L1460" s="74">
        <f t="shared" si="178"/>
        <v>1</v>
      </c>
      <c r="M1460" s="75">
        <f t="shared" si="170"/>
        <v>0</v>
      </c>
      <c r="N1460" s="76" t="str">
        <f t="shared" si="175"/>
        <v/>
      </c>
      <c r="O1460" s="75"/>
      <c r="P1460" s="77">
        <f t="shared" si="171"/>
        <v>1</v>
      </c>
      <c r="Q1460" s="78" t="str">
        <f t="shared" si="176"/>
        <v>Stay Long</v>
      </c>
      <c r="R1460" s="81">
        <f t="shared" si="172"/>
        <v>-175</v>
      </c>
      <c r="S1460" s="82">
        <f t="shared" si="177"/>
        <v>-75760.959999999992</v>
      </c>
      <c r="T1460" s="50"/>
    </row>
    <row r="1461" spans="2:20" x14ac:dyDescent="0.25">
      <c r="B1461" s="11">
        <f>'Market Data'!B1448</f>
        <v>20050902</v>
      </c>
      <c r="C1461" s="2">
        <f>'Market Data'!C1448</f>
        <v>5919</v>
      </c>
      <c r="D1461" s="2">
        <f>'Market Data'!D1448</f>
        <v>5939.5</v>
      </c>
      <c r="E1461" s="2">
        <f>'Market Data'!E1448</f>
        <v>5894</v>
      </c>
      <c r="F1461" s="12">
        <f>'Market Data'!F1448</f>
        <v>5919.5</v>
      </c>
      <c r="H1461" s="58">
        <f t="shared" si="173"/>
        <v>1444</v>
      </c>
      <c r="I1461" s="97" t="s">
        <v>54</v>
      </c>
      <c r="J1461" s="59" t="str">
        <f t="shared" si="174"/>
        <v>Long</v>
      </c>
      <c r="L1461" s="74">
        <f t="shared" si="178"/>
        <v>1</v>
      </c>
      <c r="M1461" s="75">
        <f t="shared" si="170"/>
        <v>0</v>
      </c>
      <c r="N1461" s="76" t="str">
        <f t="shared" si="175"/>
        <v/>
      </c>
      <c r="O1461" s="75"/>
      <c r="P1461" s="77">
        <f t="shared" si="171"/>
        <v>1</v>
      </c>
      <c r="Q1461" s="78" t="str">
        <f t="shared" si="176"/>
        <v>Stay Long</v>
      </c>
      <c r="R1461" s="81">
        <f t="shared" si="172"/>
        <v>455</v>
      </c>
      <c r="S1461" s="82">
        <f t="shared" si="177"/>
        <v>-75305.959999999992</v>
      </c>
      <c r="T1461" s="50"/>
    </row>
    <row r="1462" spans="2:20" x14ac:dyDescent="0.25">
      <c r="B1462" s="11">
        <f>'Market Data'!B1449</f>
        <v>20050905</v>
      </c>
      <c r="C1462" s="2">
        <f>'Market Data'!C1449</f>
        <v>5926</v>
      </c>
      <c r="D1462" s="2">
        <f>'Market Data'!D1449</f>
        <v>5994</v>
      </c>
      <c r="E1462" s="2">
        <f>'Market Data'!E1449</f>
        <v>5920.5</v>
      </c>
      <c r="F1462" s="12">
        <f>'Market Data'!F1449</f>
        <v>5976</v>
      </c>
      <c r="H1462" s="58">
        <f t="shared" si="173"/>
        <v>1445</v>
      </c>
      <c r="I1462" s="97" t="s">
        <v>54</v>
      </c>
      <c r="J1462" s="59" t="str">
        <f t="shared" si="174"/>
        <v>Long</v>
      </c>
      <c r="L1462" s="74">
        <f t="shared" si="178"/>
        <v>1</v>
      </c>
      <c r="M1462" s="75">
        <f t="shared" si="170"/>
        <v>0</v>
      </c>
      <c r="N1462" s="76" t="str">
        <f t="shared" si="175"/>
        <v/>
      </c>
      <c r="O1462" s="75"/>
      <c r="P1462" s="77">
        <f t="shared" si="171"/>
        <v>1</v>
      </c>
      <c r="Q1462" s="78" t="str">
        <f t="shared" si="176"/>
        <v>Stay Long</v>
      </c>
      <c r="R1462" s="81">
        <f t="shared" si="172"/>
        <v>1977.5</v>
      </c>
      <c r="S1462" s="82">
        <f t="shared" si="177"/>
        <v>-73328.459999999992</v>
      </c>
      <c r="T1462" s="50"/>
    </row>
    <row r="1463" spans="2:20" x14ac:dyDescent="0.25">
      <c r="B1463" s="11">
        <f>'Market Data'!B1450</f>
        <v>20050906</v>
      </c>
      <c r="C1463" s="2">
        <f>'Market Data'!C1450</f>
        <v>5980.5</v>
      </c>
      <c r="D1463" s="2">
        <f>'Market Data'!D1450</f>
        <v>6051.5</v>
      </c>
      <c r="E1463" s="2">
        <f>'Market Data'!E1450</f>
        <v>5978.5</v>
      </c>
      <c r="F1463" s="12">
        <f>'Market Data'!F1450</f>
        <v>6051</v>
      </c>
      <c r="H1463" s="58">
        <f t="shared" si="173"/>
        <v>1446</v>
      </c>
      <c r="I1463" s="97" t="s">
        <v>54</v>
      </c>
      <c r="J1463" s="59" t="str">
        <f t="shared" si="174"/>
        <v>Long</v>
      </c>
      <c r="L1463" s="74">
        <f t="shared" si="178"/>
        <v>1</v>
      </c>
      <c r="M1463" s="75">
        <f t="shared" si="170"/>
        <v>0</v>
      </c>
      <c r="N1463" s="76" t="str">
        <f t="shared" si="175"/>
        <v/>
      </c>
      <c r="O1463" s="75"/>
      <c r="P1463" s="77">
        <f t="shared" si="171"/>
        <v>1</v>
      </c>
      <c r="Q1463" s="78" t="str">
        <f t="shared" si="176"/>
        <v>Stay Long</v>
      </c>
      <c r="R1463" s="81">
        <f t="shared" si="172"/>
        <v>2625</v>
      </c>
      <c r="S1463" s="82">
        <f t="shared" si="177"/>
        <v>-70703.459999999992</v>
      </c>
      <c r="T1463" s="50"/>
    </row>
    <row r="1464" spans="2:20" x14ac:dyDescent="0.25">
      <c r="B1464" s="11">
        <f>'Market Data'!B1451</f>
        <v>20050907</v>
      </c>
      <c r="C1464" s="2">
        <f>'Market Data'!C1451</f>
        <v>6059</v>
      </c>
      <c r="D1464" s="2">
        <f>'Market Data'!D1451</f>
        <v>6080</v>
      </c>
      <c r="E1464" s="2">
        <f>'Market Data'!E1451</f>
        <v>6041.5</v>
      </c>
      <c r="F1464" s="12">
        <f>'Market Data'!F1451</f>
        <v>6065</v>
      </c>
      <c r="H1464" s="58">
        <f t="shared" si="173"/>
        <v>1447</v>
      </c>
      <c r="I1464" s="97" t="s">
        <v>54</v>
      </c>
      <c r="J1464" s="59" t="str">
        <f t="shared" si="174"/>
        <v>Long</v>
      </c>
      <c r="L1464" s="74">
        <f t="shared" si="178"/>
        <v>1</v>
      </c>
      <c r="M1464" s="75">
        <f t="shared" si="170"/>
        <v>0</v>
      </c>
      <c r="N1464" s="76" t="str">
        <f t="shared" si="175"/>
        <v/>
      </c>
      <c r="O1464" s="75"/>
      <c r="P1464" s="77">
        <f t="shared" si="171"/>
        <v>1</v>
      </c>
      <c r="Q1464" s="78" t="str">
        <f t="shared" si="176"/>
        <v>Stay Long</v>
      </c>
      <c r="R1464" s="81">
        <f t="shared" si="172"/>
        <v>490</v>
      </c>
      <c r="S1464" s="82">
        <f t="shared" si="177"/>
        <v>-70213.459999999992</v>
      </c>
      <c r="T1464" s="50"/>
    </row>
    <row r="1465" spans="2:20" x14ac:dyDescent="0.25">
      <c r="B1465" s="11">
        <f>'Market Data'!B1452</f>
        <v>20050908</v>
      </c>
      <c r="C1465" s="2">
        <f>'Market Data'!C1452</f>
        <v>6065.5</v>
      </c>
      <c r="D1465" s="2">
        <f>'Market Data'!D1452</f>
        <v>6074.5</v>
      </c>
      <c r="E1465" s="2">
        <f>'Market Data'!E1452</f>
        <v>6041.5</v>
      </c>
      <c r="F1465" s="12">
        <f>'Market Data'!F1452</f>
        <v>6062</v>
      </c>
      <c r="H1465" s="58">
        <f t="shared" si="173"/>
        <v>1448</v>
      </c>
      <c r="I1465" s="97" t="s">
        <v>54</v>
      </c>
      <c r="J1465" s="59" t="str">
        <f t="shared" si="174"/>
        <v>Long</v>
      </c>
      <c r="L1465" s="74">
        <f t="shared" si="178"/>
        <v>1</v>
      </c>
      <c r="M1465" s="75">
        <f t="shared" si="170"/>
        <v>0</v>
      </c>
      <c r="N1465" s="76" t="str">
        <f t="shared" si="175"/>
        <v/>
      </c>
      <c r="O1465" s="75"/>
      <c r="P1465" s="77">
        <f t="shared" si="171"/>
        <v>1</v>
      </c>
      <c r="Q1465" s="78" t="str">
        <f t="shared" si="176"/>
        <v>Stay Long</v>
      </c>
      <c r="R1465" s="81">
        <f t="shared" si="172"/>
        <v>-105</v>
      </c>
      <c r="S1465" s="82">
        <f t="shared" si="177"/>
        <v>-70318.459999999992</v>
      </c>
      <c r="T1465" s="50"/>
    </row>
    <row r="1466" spans="2:20" x14ac:dyDescent="0.25">
      <c r="B1466" s="11">
        <f>'Market Data'!B1453</f>
        <v>20050909</v>
      </c>
      <c r="C1466" s="2">
        <f>'Market Data'!C1453</f>
        <v>6077</v>
      </c>
      <c r="D1466" s="2">
        <f>'Market Data'!D1453</f>
        <v>6094</v>
      </c>
      <c r="E1466" s="2">
        <f>'Market Data'!E1453</f>
        <v>6038.5</v>
      </c>
      <c r="F1466" s="12">
        <f>'Market Data'!F1453</f>
        <v>6094</v>
      </c>
      <c r="H1466" s="58">
        <f t="shared" si="173"/>
        <v>1449</v>
      </c>
      <c r="I1466" s="97" t="s">
        <v>54</v>
      </c>
      <c r="J1466" s="59" t="str">
        <f t="shared" si="174"/>
        <v>Long</v>
      </c>
      <c r="L1466" s="74">
        <f t="shared" si="178"/>
        <v>1</v>
      </c>
      <c r="M1466" s="75">
        <f t="shared" si="170"/>
        <v>0</v>
      </c>
      <c r="N1466" s="76" t="str">
        <f t="shared" si="175"/>
        <v/>
      </c>
      <c r="O1466" s="75"/>
      <c r="P1466" s="77">
        <f t="shared" si="171"/>
        <v>1</v>
      </c>
      <c r="Q1466" s="78" t="str">
        <f t="shared" si="176"/>
        <v>Stay Long</v>
      </c>
      <c r="R1466" s="81">
        <f t="shared" si="172"/>
        <v>1120</v>
      </c>
      <c r="S1466" s="82">
        <f t="shared" si="177"/>
        <v>-69198.459999999992</v>
      </c>
      <c r="T1466" s="50"/>
    </row>
    <row r="1467" spans="2:20" x14ac:dyDescent="0.25">
      <c r="B1467" s="11">
        <f>'Market Data'!B1454</f>
        <v>20050912</v>
      </c>
      <c r="C1467" s="2">
        <f>'Market Data'!C1454</f>
        <v>6100.5</v>
      </c>
      <c r="D1467" s="2">
        <f>'Market Data'!D1454</f>
        <v>6110</v>
      </c>
      <c r="E1467" s="2">
        <f>'Market Data'!E1454</f>
        <v>6052.5</v>
      </c>
      <c r="F1467" s="12">
        <f>'Market Data'!F1454</f>
        <v>6063</v>
      </c>
      <c r="H1467" s="58">
        <f t="shared" si="173"/>
        <v>1450</v>
      </c>
      <c r="I1467" s="97" t="s">
        <v>54</v>
      </c>
      <c r="J1467" s="59" t="str">
        <f t="shared" si="174"/>
        <v>Long</v>
      </c>
      <c r="L1467" s="74">
        <f t="shared" si="178"/>
        <v>1</v>
      </c>
      <c r="M1467" s="75">
        <f t="shared" si="170"/>
        <v>0</v>
      </c>
      <c r="N1467" s="76" t="str">
        <f t="shared" si="175"/>
        <v/>
      </c>
      <c r="O1467" s="75"/>
      <c r="P1467" s="77">
        <f t="shared" si="171"/>
        <v>1</v>
      </c>
      <c r="Q1467" s="78" t="str">
        <f t="shared" si="176"/>
        <v>Stay Long</v>
      </c>
      <c r="R1467" s="81">
        <f t="shared" si="172"/>
        <v>-1085</v>
      </c>
      <c r="S1467" s="82">
        <f t="shared" si="177"/>
        <v>-70283.459999999992</v>
      </c>
      <c r="T1467" s="50"/>
    </row>
    <row r="1468" spans="2:20" x14ac:dyDescent="0.25">
      <c r="B1468" s="11">
        <f>'Market Data'!B1455</f>
        <v>20050913</v>
      </c>
      <c r="C1468" s="2">
        <f>'Market Data'!C1455</f>
        <v>6071</v>
      </c>
      <c r="D1468" s="2">
        <f>'Market Data'!D1455</f>
        <v>6071</v>
      </c>
      <c r="E1468" s="2">
        <f>'Market Data'!E1455</f>
        <v>5968.5</v>
      </c>
      <c r="F1468" s="12">
        <f>'Market Data'!F1455</f>
        <v>5983.5</v>
      </c>
      <c r="H1468" s="58">
        <f t="shared" si="173"/>
        <v>1451</v>
      </c>
      <c r="I1468" s="97" t="s">
        <v>54</v>
      </c>
      <c r="J1468" s="59" t="str">
        <f t="shared" si="174"/>
        <v>Long</v>
      </c>
      <c r="L1468" s="74">
        <f t="shared" si="178"/>
        <v>1</v>
      </c>
      <c r="M1468" s="75">
        <f t="shared" si="170"/>
        <v>0</v>
      </c>
      <c r="N1468" s="76" t="str">
        <f t="shared" si="175"/>
        <v/>
      </c>
      <c r="O1468" s="75"/>
      <c r="P1468" s="77">
        <f t="shared" si="171"/>
        <v>1</v>
      </c>
      <c r="Q1468" s="78" t="str">
        <f t="shared" si="176"/>
        <v>Stay Long</v>
      </c>
      <c r="R1468" s="81">
        <f t="shared" si="172"/>
        <v>-2782.5</v>
      </c>
      <c r="S1468" s="82">
        <f t="shared" si="177"/>
        <v>-73065.959999999992</v>
      </c>
      <c r="T1468" s="50"/>
    </row>
    <row r="1469" spans="2:20" x14ac:dyDescent="0.25">
      <c r="B1469" s="11">
        <f>'Market Data'!B1456</f>
        <v>20050914</v>
      </c>
      <c r="C1469" s="2">
        <f>'Market Data'!C1456</f>
        <v>5985</v>
      </c>
      <c r="D1469" s="2">
        <f>'Market Data'!D1456</f>
        <v>6008</v>
      </c>
      <c r="E1469" s="2">
        <f>'Market Data'!E1456</f>
        <v>5959</v>
      </c>
      <c r="F1469" s="12">
        <f>'Market Data'!F1456</f>
        <v>5978</v>
      </c>
      <c r="H1469" s="58">
        <f t="shared" si="173"/>
        <v>1452</v>
      </c>
      <c r="I1469" s="97" t="s">
        <v>54</v>
      </c>
      <c r="J1469" s="59" t="str">
        <f t="shared" si="174"/>
        <v>Long</v>
      </c>
      <c r="L1469" s="74">
        <f t="shared" si="178"/>
        <v>1</v>
      </c>
      <c r="M1469" s="75">
        <f t="shared" si="170"/>
        <v>0</v>
      </c>
      <c r="N1469" s="76" t="str">
        <f t="shared" si="175"/>
        <v/>
      </c>
      <c r="O1469" s="75"/>
      <c r="P1469" s="77">
        <f t="shared" si="171"/>
        <v>1</v>
      </c>
      <c r="Q1469" s="78" t="str">
        <f t="shared" si="176"/>
        <v>Stay Long</v>
      </c>
      <c r="R1469" s="81">
        <f t="shared" si="172"/>
        <v>-192.5</v>
      </c>
      <c r="S1469" s="82">
        <f t="shared" si="177"/>
        <v>-73258.459999999992</v>
      </c>
      <c r="T1469" s="50"/>
    </row>
    <row r="1470" spans="2:20" x14ac:dyDescent="0.25">
      <c r="B1470" s="11">
        <f>'Market Data'!B1457</f>
        <v>20050915</v>
      </c>
      <c r="C1470" s="2">
        <f>'Market Data'!C1457</f>
        <v>5982.5</v>
      </c>
      <c r="D1470" s="2">
        <f>'Market Data'!D1457</f>
        <v>5998</v>
      </c>
      <c r="E1470" s="2">
        <f>'Market Data'!E1457</f>
        <v>5960.5</v>
      </c>
      <c r="F1470" s="12">
        <f>'Market Data'!F1457</f>
        <v>5969</v>
      </c>
      <c r="H1470" s="58">
        <f t="shared" si="173"/>
        <v>1453</v>
      </c>
      <c r="I1470" s="97" t="s">
        <v>54</v>
      </c>
      <c r="J1470" s="59" t="str">
        <f t="shared" si="174"/>
        <v>Long</v>
      </c>
      <c r="L1470" s="74">
        <f t="shared" si="178"/>
        <v>1</v>
      </c>
      <c r="M1470" s="75">
        <f t="shared" si="170"/>
        <v>0</v>
      </c>
      <c r="N1470" s="76" t="str">
        <f t="shared" si="175"/>
        <v/>
      </c>
      <c r="O1470" s="75"/>
      <c r="P1470" s="77">
        <f t="shared" si="171"/>
        <v>1</v>
      </c>
      <c r="Q1470" s="78" t="str">
        <f t="shared" si="176"/>
        <v>Stay Long</v>
      </c>
      <c r="R1470" s="81">
        <f t="shared" si="172"/>
        <v>-315</v>
      </c>
      <c r="S1470" s="82">
        <f t="shared" si="177"/>
        <v>-73573.459999999992</v>
      </c>
      <c r="T1470" s="50"/>
    </row>
    <row r="1471" spans="2:20" x14ac:dyDescent="0.25">
      <c r="B1471" s="11">
        <f>'Market Data'!B1458</f>
        <v>20050916</v>
      </c>
      <c r="C1471" s="2">
        <f>'Market Data'!C1458</f>
        <v>5989.5</v>
      </c>
      <c r="D1471" s="2">
        <f>'Market Data'!D1458</f>
        <v>6075.5</v>
      </c>
      <c r="E1471" s="2">
        <f>'Market Data'!E1458</f>
        <v>5984.5</v>
      </c>
      <c r="F1471" s="12">
        <f>'Market Data'!F1458</f>
        <v>6066.5</v>
      </c>
      <c r="H1471" s="58">
        <f t="shared" si="173"/>
        <v>1454</v>
      </c>
      <c r="I1471" s="97" t="s">
        <v>54</v>
      </c>
      <c r="J1471" s="59" t="str">
        <f t="shared" si="174"/>
        <v>Long</v>
      </c>
      <c r="L1471" s="74">
        <f t="shared" si="178"/>
        <v>1</v>
      </c>
      <c r="M1471" s="75">
        <f t="shared" si="170"/>
        <v>0</v>
      </c>
      <c r="N1471" s="76" t="str">
        <f t="shared" si="175"/>
        <v/>
      </c>
      <c r="O1471" s="75"/>
      <c r="P1471" s="77">
        <f t="shared" si="171"/>
        <v>1</v>
      </c>
      <c r="Q1471" s="78" t="str">
        <f t="shared" si="176"/>
        <v>Stay Long</v>
      </c>
      <c r="R1471" s="81">
        <f t="shared" si="172"/>
        <v>3412.5</v>
      </c>
      <c r="S1471" s="82">
        <f t="shared" si="177"/>
        <v>-70160.959999999992</v>
      </c>
      <c r="T1471" s="50"/>
    </row>
    <row r="1472" spans="2:20" x14ac:dyDescent="0.25">
      <c r="B1472" s="11">
        <f>'Market Data'!B1459</f>
        <v>20050919</v>
      </c>
      <c r="C1472" s="2">
        <f>'Market Data'!C1459</f>
        <v>5946</v>
      </c>
      <c r="D1472" s="2">
        <f>'Market Data'!D1459</f>
        <v>6020.5</v>
      </c>
      <c r="E1472" s="2">
        <f>'Market Data'!E1459</f>
        <v>5941</v>
      </c>
      <c r="F1472" s="12">
        <f>'Market Data'!F1459</f>
        <v>6003.5</v>
      </c>
      <c r="H1472" s="58">
        <f t="shared" si="173"/>
        <v>1455</v>
      </c>
      <c r="I1472" s="97" t="s">
        <v>54</v>
      </c>
      <c r="J1472" s="59" t="str">
        <f t="shared" si="174"/>
        <v>Long</v>
      </c>
      <c r="L1472" s="74">
        <f t="shared" si="178"/>
        <v>1</v>
      </c>
      <c r="M1472" s="75">
        <f t="shared" si="170"/>
        <v>0</v>
      </c>
      <c r="N1472" s="76" t="str">
        <f t="shared" si="175"/>
        <v/>
      </c>
      <c r="O1472" s="75"/>
      <c r="P1472" s="77">
        <f t="shared" si="171"/>
        <v>1</v>
      </c>
      <c r="Q1472" s="78" t="str">
        <f t="shared" si="176"/>
        <v>Stay Long</v>
      </c>
      <c r="R1472" s="81">
        <f t="shared" si="172"/>
        <v>-2205</v>
      </c>
      <c r="S1472" s="82">
        <f t="shared" si="177"/>
        <v>-72365.959999999992</v>
      </c>
      <c r="T1472" s="50"/>
    </row>
    <row r="1473" spans="2:20" x14ac:dyDescent="0.25">
      <c r="B1473" s="11">
        <f>'Market Data'!B1460</f>
        <v>20050920</v>
      </c>
      <c r="C1473" s="2">
        <f>'Market Data'!C1460</f>
        <v>6011.5</v>
      </c>
      <c r="D1473" s="2">
        <f>'Market Data'!D1460</f>
        <v>6041</v>
      </c>
      <c r="E1473" s="2">
        <f>'Market Data'!E1460</f>
        <v>5999</v>
      </c>
      <c r="F1473" s="12">
        <f>'Market Data'!F1460</f>
        <v>6020</v>
      </c>
      <c r="H1473" s="58">
        <f t="shared" si="173"/>
        <v>1456</v>
      </c>
      <c r="I1473" s="97" t="s">
        <v>54</v>
      </c>
      <c r="J1473" s="59" t="str">
        <f t="shared" si="174"/>
        <v>Long</v>
      </c>
      <c r="L1473" s="74">
        <f t="shared" si="178"/>
        <v>1</v>
      </c>
      <c r="M1473" s="75">
        <f t="shared" si="170"/>
        <v>0</v>
      </c>
      <c r="N1473" s="76" t="str">
        <f t="shared" si="175"/>
        <v/>
      </c>
      <c r="O1473" s="75"/>
      <c r="P1473" s="77">
        <f t="shared" si="171"/>
        <v>1</v>
      </c>
      <c r="Q1473" s="78" t="str">
        <f t="shared" si="176"/>
        <v>Stay Long</v>
      </c>
      <c r="R1473" s="81">
        <f t="shared" si="172"/>
        <v>577.5</v>
      </c>
      <c r="S1473" s="82">
        <f t="shared" si="177"/>
        <v>-71788.459999999992</v>
      </c>
      <c r="T1473" s="50"/>
    </row>
    <row r="1474" spans="2:20" x14ac:dyDescent="0.25">
      <c r="B1474" s="11">
        <f>'Market Data'!B1461</f>
        <v>20050921</v>
      </c>
      <c r="C1474" s="2">
        <f>'Market Data'!C1461</f>
        <v>5996</v>
      </c>
      <c r="D1474" s="2">
        <f>'Market Data'!D1461</f>
        <v>6003</v>
      </c>
      <c r="E1474" s="2">
        <f>'Market Data'!E1461</f>
        <v>5919.5</v>
      </c>
      <c r="F1474" s="12">
        <f>'Market Data'!F1461</f>
        <v>5926.5</v>
      </c>
      <c r="H1474" s="58">
        <f t="shared" si="173"/>
        <v>1457</v>
      </c>
      <c r="I1474" s="97" t="s">
        <v>54</v>
      </c>
      <c r="J1474" s="59" t="str">
        <f t="shared" si="174"/>
        <v>Long</v>
      </c>
      <c r="L1474" s="74">
        <f t="shared" si="178"/>
        <v>1</v>
      </c>
      <c r="M1474" s="75">
        <f t="shared" si="170"/>
        <v>0</v>
      </c>
      <c r="N1474" s="76" t="str">
        <f t="shared" si="175"/>
        <v/>
      </c>
      <c r="O1474" s="75"/>
      <c r="P1474" s="77">
        <f t="shared" si="171"/>
        <v>1</v>
      </c>
      <c r="Q1474" s="78" t="str">
        <f t="shared" si="176"/>
        <v>Stay Long</v>
      </c>
      <c r="R1474" s="81">
        <f t="shared" si="172"/>
        <v>-3272.5</v>
      </c>
      <c r="S1474" s="82">
        <f t="shared" si="177"/>
        <v>-75060.959999999992</v>
      </c>
      <c r="T1474" s="50"/>
    </row>
    <row r="1475" spans="2:20" x14ac:dyDescent="0.25">
      <c r="B1475" s="11">
        <f>'Market Data'!B1462</f>
        <v>20050922</v>
      </c>
      <c r="C1475" s="2">
        <f>'Market Data'!C1462</f>
        <v>5921</v>
      </c>
      <c r="D1475" s="2">
        <f>'Market Data'!D1462</f>
        <v>5944</v>
      </c>
      <c r="E1475" s="2">
        <f>'Market Data'!E1462</f>
        <v>5897.5</v>
      </c>
      <c r="F1475" s="12">
        <f>'Market Data'!F1462</f>
        <v>5935.5</v>
      </c>
      <c r="H1475" s="58">
        <f t="shared" si="173"/>
        <v>1458</v>
      </c>
      <c r="I1475" s="97" t="s">
        <v>54</v>
      </c>
      <c r="J1475" s="59" t="str">
        <f t="shared" si="174"/>
        <v>Long</v>
      </c>
      <c r="L1475" s="74">
        <f t="shared" si="178"/>
        <v>1</v>
      </c>
      <c r="M1475" s="75">
        <f t="shared" si="170"/>
        <v>0</v>
      </c>
      <c r="N1475" s="76" t="str">
        <f t="shared" si="175"/>
        <v/>
      </c>
      <c r="O1475" s="75"/>
      <c r="P1475" s="77">
        <f t="shared" si="171"/>
        <v>1</v>
      </c>
      <c r="Q1475" s="78" t="str">
        <f t="shared" si="176"/>
        <v>Stay Long</v>
      </c>
      <c r="R1475" s="81">
        <f t="shared" si="172"/>
        <v>315</v>
      </c>
      <c r="S1475" s="82">
        <f t="shared" si="177"/>
        <v>-74745.959999999992</v>
      </c>
      <c r="T1475" s="50"/>
    </row>
    <row r="1476" spans="2:20" x14ac:dyDescent="0.25">
      <c r="B1476" s="11">
        <f>'Market Data'!B1463</f>
        <v>20050923</v>
      </c>
      <c r="C1476" s="2">
        <f>'Market Data'!C1463</f>
        <v>5940</v>
      </c>
      <c r="D1476" s="2">
        <f>'Market Data'!D1463</f>
        <v>5974</v>
      </c>
      <c r="E1476" s="2">
        <f>'Market Data'!E1463</f>
        <v>5925.5</v>
      </c>
      <c r="F1476" s="12">
        <f>'Market Data'!F1463</f>
        <v>5973</v>
      </c>
      <c r="H1476" s="58">
        <f t="shared" si="173"/>
        <v>1459</v>
      </c>
      <c r="I1476" s="97" t="s">
        <v>54</v>
      </c>
      <c r="J1476" s="59" t="str">
        <f t="shared" si="174"/>
        <v>Long</v>
      </c>
      <c r="L1476" s="74">
        <f t="shared" si="178"/>
        <v>1</v>
      </c>
      <c r="M1476" s="75">
        <f t="shared" si="170"/>
        <v>0</v>
      </c>
      <c r="N1476" s="76" t="str">
        <f t="shared" si="175"/>
        <v/>
      </c>
      <c r="O1476" s="75"/>
      <c r="P1476" s="77">
        <f t="shared" si="171"/>
        <v>1</v>
      </c>
      <c r="Q1476" s="78" t="str">
        <f t="shared" si="176"/>
        <v>Stay Long</v>
      </c>
      <c r="R1476" s="81">
        <f t="shared" si="172"/>
        <v>1312.5</v>
      </c>
      <c r="S1476" s="82">
        <f t="shared" si="177"/>
        <v>-73433.459999999992</v>
      </c>
      <c r="T1476" s="50"/>
    </row>
    <row r="1477" spans="2:20" x14ac:dyDescent="0.25">
      <c r="B1477" s="11">
        <f>'Market Data'!B1464</f>
        <v>20050926</v>
      </c>
      <c r="C1477" s="2">
        <f>'Market Data'!C1464</f>
        <v>6013</v>
      </c>
      <c r="D1477" s="2">
        <f>'Market Data'!D1464</f>
        <v>6074</v>
      </c>
      <c r="E1477" s="2">
        <f>'Market Data'!E1464</f>
        <v>6010</v>
      </c>
      <c r="F1477" s="12">
        <f>'Market Data'!F1464</f>
        <v>6048</v>
      </c>
      <c r="H1477" s="58">
        <f t="shared" si="173"/>
        <v>1460</v>
      </c>
      <c r="I1477" s="97" t="s">
        <v>54</v>
      </c>
      <c r="J1477" s="59" t="str">
        <f t="shared" si="174"/>
        <v>Long</v>
      </c>
      <c r="L1477" s="74">
        <f t="shared" si="178"/>
        <v>1</v>
      </c>
      <c r="M1477" s="75">
        <f t="shared" si="170"/>
        <v>0</v>
      </c>
      <c r="N1477" s="76" t="str">
        <f t="shared" si="175"/>
        <v/>
      </c>
      <c r="O1477" s="75"/>
      <c r="P1477" s="77">
        <f t="shared" si="171"/>
        <v>1</v>
      </c>
      <c r="Q1477" s="78" t="str">
        <f t="shared" si="176"/>
        <v>Stay Long</v>
      </c>
      <c r="R1477" s="81">
        <f t="shared" si="172"/>
        <v>2625</v>
      </c>
      <c r="S1477" s="82">
        <f t="shared" si="177"/>
        <v>-70808.459999999992</v>
      </c>
      <c r="T1477" s="50"/>
    </row>
    <row r="1478" spans="2:20" x14ac:dyDescent="0.25">
      <c r="B1478" s="11">
        <f>'Market Data'!B1465</f>
        <v>20050927</v>
      </c>
      <c r="C1478" s="2">
        <f>'Market Data'!C1465</f>
        <v>6051.5</v>
      </c>
      <c r="D1478" s="2">
        <f>'Market Data'!D1465</f>
        <v>6062.5</v>
      </c>
      <c r="E1478" s="2">
        <f>'Market Data'!E1465</f>
        <v>6027</v>
      </c>
      <c r="F1478" s="12">
        <f>'Market Data'!F1465</f>
        <v>6050</v>
      </c>
      <c r="H1478" s="58">
        <f t="shared" si="173"/>
        <v>1461</v>
      </c>
      <c r="I1478" s="97" t="s">
        <v>54</v>
      </c>
      <c r="J1478" s="59" t="str">
        <f t="shared" si="174"/>
        <v>Long</v>
      </c>
      <c r="L1478" s="74">
        <f t="shared" si="178"/>
        <v>1</v>
      </c>
      <c r="M1478" s="75">
        <f t="shared" si="170"/>
        <v>0</v>
      </c>
      <c r="N1478" s="76" t="str">
        <f t="shared" si="175"/>
        <v/>
      </c>
      <c r="O1478" s="75"/>
      <c r="P1478" s="77">
        <f t="shared" si="171"/>
        <v>1</v>
      </c>
      <c r="Q1478" s="78" t="str">
        <f t="shared" si="176"/>
        <v>Stay Long</v>
      </c>
      <c r="R1478" s="81">
        <f t="shared" si="172"/>
        <v>70</v>
      </c>
      <c r="S1478" s="82">
        <f t="shared" si="177"/>
        <v>-70738.459999999992</v>
      </c>
      <c r="T1478" s="50"/>
    </row>
    <row r="1479" spans="2:20" x14ac:dyDescent="0.25">
      <c r="B1479" s="11">
        <f>'Market Data'!B1466</f>
        <v>20050928</v>
      </c>
      <c r="C1479" s="2">
        <f>'Market Data'!C1466</f>
        <v>6071</v>
      </c>
      <c r="D1479" s="2">
        <f>'Market Data'!D1466</f>
        <v>6123.5</v>
      </c>
      <c r="E1479" s="2">
        <f>'Market Data'!E1466</f>
        <v>6068</v>
      </c>
      <c r="F1479" s="12">
        <f>'Market Data'!F1466</f>
        <v>6095</v>
      </c>
      <c r="H1479" s="58">
        <f t="shared" si="173"/>
        <v>1462</v>
      </c>
      <c r="I1479" s="97" t="s">
        <v>54</v>
      </c>
      <c r="J1479" s="59" t="str">
        <f t="shared" si="174"/>
        <v>Long</v>
      </c>
      <c r="L1479" s="74">
        <f t="shared" si="178"/>
        <v>1</v>
      </c>
      <c r="M1479" s="75">
        <f t="shared" si="170"/>
        <v>0</v>
      </c>
      <c r="N1479" s="76" t="str">
        <f t="shared" si="175"/>
        <v/>
      </c>
      <c r="O1479" s="75"/>
      <c r="P1479" s="77">
        <f t="shared" si="171"/>
        <v>1</v>
      </c>
      <c r="Q1479" s="78" t="str">
        <f t="shared" si="176"/>
        <v>Stay Long</v>
      </c>
      <c r="R1479" s="81">
        <f t="shared" si="172"/>
        <v>1575</v>
      </c>
      <c r="S1479" s="82">
        <f t="shared" si="177"/>
        <v>-69163.459999999992</v>
      </c>
      <c r="T1479" s="50"/>
    </row>
    <row r="1480" spans="2:20" x14ac:dyDescent="0.25">
      <c r="B1480" s="11">
        <f>'Market Data'!B1467</f>
        <v>20050929</v>
      </c>
      <c r="C1480" s="2">
        <f>'Market Data'!C1467</f>
        <v>6124</v>
      </c>
      <c r="D1480" s="2">
        <f>'Market Data'!D1467</f>
        <v>6129</v>
      </c>
      <c r="E1480" s="2">
        <f>'Market Data'!E1467</f>
        <v>6073.5</v>
      </c>
      <c r="F1480" s="12">
        <f>'Market Data'!F1467</f>
        <v>6126.5</v>
      </c>
      <c r="H1480" s="58">
        <f t="shared" si="173"/>
        <v>1463</v>
      </c>
      <c r="I1480" s="97" t="s">
        <v>54</v>
      </c>
      <c r="J1480" s="59" t="str">
        <f t="shared" si="174"/>
        <v>Long</v>
      </c>
      <c r="L1480" s="74">
        <f t="shared" si="178"/>
        <v>1</v>
      </c>
      <c r="M1480" s="75">
        <f t="shared" si="170"/>
        <v>0</v>
      </c>
      <c r="N1480" s="76" t="str">
        <f t="shared" si="175"/>
        <v/>
      </c>
      <c r="O1480" s="75"/>
      <c r="P1480" s="77">
        <f t="shared" si="171"/>
        <v>1</v>
      </c>
      <c r="Q1480" s="78" t="str">
        <f t="shared" si="176"/>
        <v>Stay Long</v>
      </c>
      <c r="R1480" s="81">
        <f t="shared" si="172"/>
        <v>1102.5</v>
      </c>
      <c r="S1480" s="82">
        <f t="shared" si="177"/>
        <v>-68060.959999999992</v>
      </c>
      <c r="T1480" s="50"/>
    </row>
    <row r="1481" spans="2:20" x14ac:dyDescent="0.25">
      <c r="B1481" s="11">
        <f>'Market Data'!B1468</f>
        <v>20050930</v>
      </c>
      <c r="C1481" s="2">
        <f>'Market Data'!C1468</f>
        <v>6131.5</v>
      </c>
      <c r="D1481" s="2">
        <f>'Market Data'!D1468</f>
        <v>6134</v>
      </c>
      <c r="E1481" s="2">
        <f>'Market Data'!E1468</f>
        <v>6088.5</v>
      </c>
      <c r="F1481" s="12">
        <f>'Market Data'!F1468</f>
        <v>6112.5</v>
      </c>
      <c r="H1481" s="58">
        <f t="shared" si="173"/>
        <v>1464</v>
      </c>
      <c r="I1481" s="97" t="s">
        <v>54</v>
      </c>
      <c r="J1481" s="59" t="str">
        <f t="shared" si="174"/>
        <v>Long</v>
      </c>
      <c r="L1481" s="74">
        <f t="shared" si="178"/>
        <v>1</v>
      </c>
      <c r="M1481" s="75">
        <f t="shared" si="170"/>
        <v>0</v>
      </c>
      <c r="N1481" s="76" t="str">
        <f t="shared" si="175"/>
        <v/>
      </c>
      <c r="O1481" s="75"/>
      <c r="P1481" s="77">
        <f t="shared" si="171"/>
        <v>1</v>
      </c>
      <c r="Q1481" s="78" t="str">
        <f t="shared" si="176"/>
        <v>Stay Long</v>
      </c>
      <c r="R1481" s="81">
        <f t="shared" si="172"/>
        <v>-490</v>
      </c>
      <c r="S1481" s="82">
        <f t="shared" si="177"/>
        <v>-68550.959999999992</v>
      </c>
      <c r="T1481" s="50"/>
    </row>
    <row r="1482" spans="2:20" x14ac:dyDescent="0.25">
      <c r="B1482" s="11">
        <f>'Market Data'!B1469</f>
        <v>20051003</v>
      </c>
      <c r="C1482" s="2">
        <f>'Market Data'!C1469</f>
        <v>6131.5</v>
      </c>
      <c r="D1482" s="2">
        <f>'Market Data'!D1469</f>
        <v>6154</v>
      </c>
      <c r="E1482" s="2">
        <f>'Market Data'!E1469</f>
        <v>6117</v>
      </c>
      <c r="F1482" s="12">
        <f>'Market Data'!F1469</f>
        <v>6147</v>
      </c>
      <c r="H1482" s="58">
        <f t="shared" si="173"/>
        <v>1465</v>
      </c>
      <c r="I1482" s="97" t="s">
        <v>54</v>
      </c>
      <c r="J1482" s="59" t="str">
        <f t="shared" si="174"/>
        <v>Long</v>
      </c>
      <c r="L1482" s="74">
        <f t="shared" si="178"/>
        <v>1</v>
      </c>
      <c r="M1482" s="75">
        <f t="shared" si="170"/>
        <v>0</v>
      </c>
      <c r="N1482" s="76" t="str">
        <f t="shared" si="175"/>
        <v/>
      </c>
      <c r="O1482" s="75"/>
      <c r="P1482" s="77">
        <f t="shared" si="171"/>
        <v>1</v>
      </c>
      <c r="Q1482" s="78" t="str">
        <f t="shared" si="176"/>
        <v>Stay Long</v>
      </c>
      <c r="R1482" s="81">
        <f t="shared" si="172"/>
        <v>1207.5</v>
      </c>
      <c r="S1482" s="82">
        <f t="shared" si="177"/>
        <v>-67343.459999999992</v>
      </c>
      <c r="T1482" s="50"/>
    </row>
    <row r="1483" spans="2:20" x14ac:dyDescent="0.25">
      <c r="B1483" s="11">
        <f>'Market Data'!B1470</f>
        <v>20051004</v>
      </c>
      <c r="C1483" s="2">
        <f>'Market Data'!C1470</f>
        <v>6156.5</v>
      </c>
      <c r="D1483" s="2">
        <f>'Market Data'!D1470</f>
        <v>6213</v>
      </c>
      <c r="E1483" s="2">
        <f>'Market Data'!E1470</f>
        <v>6131.5</v>
      </c>
      <c r="F1483" s="12">
        <f>'Market Data'!F1470</f>
        <v>6198</v>
      </c>
      <c r="H1483" s="58">
        <f t="shared" si="173"/>
        <v>1466</v>
      </c>
      <c r="I1483" s="97" t="s">
        <v>54</v>
      </c>
      <c r="J1483" s="59" t="str">
        <f t="shared" si="174"/>
        <v>Long</v>
      </c>
      <c r="L1483" s="74">
        <f t="shared" si="178"/>
        <v>1</v>
      </c>
      <c r="M1483" s="75">
        <f t="shared" si="170"/>
        <v>0</v>
      </c>
      <c r="N1483" s="76" t="str">
        <f t="shared" si="175"/>
        <v/>
      </c>
      <c r="O1483" s="75"/>
      <c r="P1483" s="77">
        <f t="shared" si="171"/>
        <v>1</v>
      </c>
      <c r="Q1483" s="78" t="str">
        <f t="shared" si="176"/>
        <v>Stay Long</v>
      </c>
      <c r="R1483" s="81">
        <f t="shared" si="172"/>
        <v>1785</v>
      </c>
      <c r="S1483" s="82">
        <f t="shared" si="177"/>
        <v>-65558.459999999992</v>
      </c>
      <c r="T1483" s="50"/>
    </row>
    <row r="1484" spans="2:20" x14ac:dyDescent="0.25">
      <c r="B1484" s="11">
        <f>'Market Data'!B1471</f>
        <v>20051005</v>
      </c>
      <c r="C1484" s="2">
        <f>'Market Data'!C1471</f>
        <v>6162</v>
      </c>
      <c r="D1484" s="2">
        <f>'Market Data'!D1471</f>
        <v>6173.5</v>
      </c>
      <c r="E1484" s="2">
        <f>'Market Data'!E1471</f>
        <v>6122</v>
      </c>
      <c r="F1484" s="12">
        <f>'Market Data'!F1471</f>
        <v>6133.5</v>
      </c>
      <c r="H1484" s="58">
        <f t="shared" si="173"/>
        <v>1467</v>
      </c>
      <c r="I1484" s="97" t="s">
        <v>54</v>
      </c>
      <c r="J1484" s="59" t="str">
        <f t="shared" si="174"/>
        <v>Long</v>
      </c>
      <c r="L1484" s="74">
        <f t="shared" si="178"/>
        <v>1</v>
      </c>
      <c r="M1484" s="75">
        <f t="shared" si="170"/>
        <v>0</v>
      </c>
      <c r="N1484" s="76" t="str">
        <f t="shared" si="175"/>
        <v/>
      </c>
      <c r="O1484" s="75"/>
      <c r="P1484" s="77">
        <f t="shared" si="171"/>
        <v>1</v>
      </c>
      <c r="Q1484" s="78" t="str">
        <f t="shared" si="176"/>
        <v>Stay Long</v>
      </c>
      <c r="R1484" s="81">
        <f t="shared" si="172"/>
        <v>-2257.5</v>
      </c>
      <c r="S1484" s="82">
        <f t="shared" si="177"/>
        <v>-67815.959999999992</v>
      </c>
      <c r="T1484" s="50"/>
    </row>
    <row r="1485" spans="2:20" x14ac:dyDescent="0.25">
      <c r="B1485" s="11">
        <f>'Market Data'!B1472</f>
        <v>20051006</v>
      </c>
      <c r="C1485" s="2">
        <f>'Market Data'!C1472</f>
        <v>6077.5</v>
      </c>
      <c r="D1485" s="2">
        <f>'Market Data'!D1472</f>
        <v>6094</v>
      </c>
      <c r="E1485" s="2">
        <f>'Market Data'!E1472</f>
        <v>6033.5</v>
      </c>
      <c r="F1485" s="12">
        <f>'Market Data'!F1472</f>
        <v>6035.5</v>
      </c>
      <c r="H1485" s="58">
        <f t="shared" si="173"/>
        <v>1468</v>
      </c>
      <c r="I1485" s="97" t="s">
        <v>54</v>
      </c>
      <c r="J1485" s="59" t="str">
        <f t="shared" si="174"/>
        <v>Long</v>
      </c>
      <c r="L1485" s="74">
        <f t="shared" si="178"/>
        <v>1</v>
      </c>
      <c r="M1485" s="75">
        <f t="shared" si="170"/>
        <v>0</v>
      </c>
      <c r="N1485" s="76" t="str">
        <f t="shared" si="175"/>
        <v/>
      </c>
      <c r="O1485" s="75"/>
      <c r="P1485" s="77">
        <f t="shared" si="171"/>
        <v>1</v>
      </c>
      <c r="Q1485" s="78" t="str">
        <f t="shared" si="176"/>
        <v>Stay Long</v>
      </c>
      <c r="R1485" s="81">
        <f t="shared" si="172"/>
        <v>-3430</v>
      </c>
      <c r="S1485" s="82">
        <f t="shared" si="177"/>
        <v>-71245.959999999992</v>
      </c>
      <c r="T1485" s="50"/>
    </row>
    <row r="1486" spans="2:20" x14ac:dyDescent="0.25">
      <c r="B1486" s="11">
        <f>'Market Data'!B1473</f>
        <v>20051007</v>
      </c>
      <c r="C1486" s="2">
        <f>'Market Data'!C1473</f>
        <v>6064</v>
      </c>
      <c r="D1486" s="2">
        <f>'Market Data'!D1473</f>
        <v>6100</v>
      </c>
      <c r="E1486" s="2">
        <f>'Market Data'!E1473</f>
        <v>6049.5</v>
      </c>
      <c r="F1486" s="12">
        <f>'Market Data'!F1473</f>
        <v>6068</v>
      </c>
      <c r="H1486" s="58">
        <f t="shared" si="173"/>
        <v>1469</v>
      </c>
      <c r="I1486" s="97" t="s">
        <v>54</v>
      </c>
      <c r="J1486" s="59" t="str">
        <f t="shared" si="174"/>
        <v>Long</v>
      </c>
      <c r="L1486" s="74">
        <f t="shared" si="178"/>
        <v>1</v>
      </c>
      <c r="M1486" s="75">
        <f t="shared" si="170"/>
        <v>0</v>
      </c>
      <c r="N1486" s="76" t="str">
        <f t="shared" si="175"/>
        <v/>
      </c>
      <c r="O1486" s="75"/>
      <c r="P1486" s="77">
        <f t="shared" si="171"/>
        <v>1</v>
      </c>
      <c r="Q1486" s="78" t="str">
        <f t="shared" si="176"/>
        <v>Stay Long</v>
      </c>
      <c r="R1486" s="81">
        <f t="shared" si="172"/>
        <v>1137.5</v>
      </c>
      <c r="S1486" s="82">
        <f t="shared" si="177"/>
        <v>-70108.459999999992</v>
      </c>
      <c r="T1486" s="50"/>
    </row>
    <row r="1487" spans="2:20" x14ac:dyDescent="0.25">
      <c r="B1487" s="11">
        <f>'Market Data'!B1474</f>
        <v>20051010</v>
      </c>
      <c r="C1487" s="2">
        <f>'Market Data'!C1474</f>
        <v>6092</v>
      </c>
      <c r="D1487" s="2">
        <f>'Market Data'!D1474</f>
        <v>6123</v>
      </c>
      <c r="E1487" s="2">
        <f>'Market Data'!E1474</f>
        <v>6071.5</v>
      </c>
      <c r="F1487" s="12">
        <f>'Market Data'!F1474</f>
        <v>6082</v>
      </c>
      <c r="H1487" s="58">
        <f t="shared" si="173"/>
        <v>1470</v>
      </c>
      <c r="I1487" s="97" t="s">
        <v>54</v>
      </c>
      <c r="J1487" s="59" t="str">
        <f t="shared" si="174"/>
        <v>Long</v>
      </c>
      <c r="L1487" s="74">
        <f t="shared" si="178"/>
        <v>1</v>
      </c>
      <c r="M1487" s="75">
        <f t="shared" si="170"/>
        <v>0</v>
      </c>
      <c r="N1487" s="76" t="str">
        <f t="shared" si="175"/>
        <v/>
      </c>
      <c r="O1487" s="75"/>
      <c r="P1487" s="77">
        <f t="shared" si="171"/>
        <v>1</v>
      </c>
      <c r="Q1487" s="78" t="str">
        <f t="shared" si="176"/>
        <v>Stay Long</v>
      </c>
      <c r="R1487" s="81">
        <f t="shared" si="172"/>
        <v>490</v>
      </c>
      <c r="S1487" s="82">
        <f t="shared" si="177"/>
        <v>-69618.459999999992</v>
      </c>
      <c r="T1487" s="50"/>
    </row>
    <row r="1488" spans="2:20" x14ac:dyDescent="0.25">
      <c r="B1488" s="11">
        <f>'Market Data'!B1475</f>
        <v>20051011</v>
      </c>
      <c r="C1488" s="2">
        <f>'Market Data'!C1475</f>
        <v>6091</v>
      </c>
      <c r="D1488" s="2">
        <f>'Market Data'!D1475</f>
        <v>6132.5</v>
      </c>
      <c r="E1488" s="2">
        <f>'Market Data'!E1475</f>
        <v>6080</v>
      </c>
      <c r="F1488" s="12">
        <f>'Market Data'!F1475</f>
        <v>6087</v>
      </c>
      <c r="H1488" s="58">
        <f t="shared" si="173"/>
        <v>1471</v>
      </c>
      <c r="I1488" s="97" t="s">
        <v>54</v>
      </c>
      <c r="J1488" s="59" t="str">
        <f t="shared" si="174"/>
        <v>Long</v>
      </c>
      <c r="L1488" s="74">
        <f t="shared" si="178"/>
        <v>1</v>
      </c>
      <c r="M1488" s="75">
        <f t="shared" ref="M1488:M1551" si="179">$L1488-P1488</f>
        <v>0</v>
      </c>
      <c r="N1488" s="76" t="str">
        <f t="shared" si="175"/>
        <v/>
      </c>
      <c r="O1488" s="75"/>
      <c r="P1488" s="77">
        <f t="shared" si="171"/>
        <v>1</v>
      </c>
      <c r="Q1488" s="78" t="str">
        <f t="shared" si="176"/>
        <v>Stay Long</v>
      </c>
      <c r="R1488" s="81">
        <f t="shared" si="172"/>
        <v>175</v>
      </c>
      <c r="S1488" s="82">
        <f t="shared" si="177"/>
        <v>-69443.459999999992</v>
      </c>
      <c r="T1488" s="50"/>
    </row>
    <row r="1489" spans="2:20" x14ac:dyDescent="0.25">
      <c r="B1489" s="11">
        <f>'Market Data'!B1476</f>
        <v>20051012</v>
      </c>
      <c r="C1489" s="2">
        <f>'Market Data'!C1476</f>
        <v>6058.5</v>
      </c>
      <c r="D1489" s="2">
        <f>'Market Data'!D1476</f>
        <v>6085</v>
      </c>
      <c r="E1489" s="2">
        <f>'Market Data'!E1476</f>
        <v>6003.5</v>
      </c>
      <c r="F1489" s="12">
        <f>'Market Data'!F1476</f>
        <v>6011</v>
      </c>
      <c r="H1489" s="58">
        <f t="shared" si="173"/>
        <v>1472</v>
      </c>
      <c r="I1489" s="97" t="s">
        <v>54</v>
      </c>
      <c r="J1489" s="59" t="str">
        <f t="shared" si="174"/>
        <v>Long</v>
      </c>
      <c r="L1489" s="74">
        <f t="shared" si="178"/>
        <v>1</v>
      </c>
      <c r="M1489" s="75">
        <f t="shared" si="179"/>
        <v>0</v>
      </c>
      <c r="N1489" s="76" t="str">
        <f t="shared" si="175"/>
        <v/>
      </c>
      <c r="O1489" s="75"/>
      <c r="P1489" s="77">
        <f t="shared" ref="P1489:P1552" si="180">IF($N1488="Fill",$L1488,$P1488)</f>
        <v>1</v>
      </c>
      <c r="Q1489" s="78" t="str">
        <f t="shared" si="176"/>
        <v>Stay Long</v>
      </c>
      <c r="R1489" s="81">
        <f t="shared" ref="R1489:R1552" si="181">IF(OR($P1488&amp;$L1488="01",$P1488&amp;$L1488="0-1"),(($F1489-$C1489)*$R$3*$L1488)-(ABS($M1488)*$R$4),IF(OR($P1488&amp;$L1488="10",$P1488&amp;$L1488="-10"),(($C1489-$F1488)*$R$3*$P1488)-(ABS($M1488)*$R$4),IF(OR($P1488&amp;$L1488="1-1",$P1488&amp;$L1488="-11"),(($C1489-$F1488)*$R$3*$P1488)-(ABS($M1488)*$R$4)+(($F1489-$C1489)*$R$3*$P1489),IF(OR($P1488&amp;$L1488="11",$P1488&amp;$L1488="-1-1"),(($F1489-$F1488)*$R$3*$P1489),0))))</f>
        <v>-2660</v>
      </c>
      <c r="S1489" s="82">
        <f t="shared" si="177"/>
        <v>-72103.459999999992</v>
      </c>
      <c r="T1489" s="50"/>
    </row>
    <row r="1490" spans="2:20" x14ac:dyDescent="0.25">
      <c r="B1490" s="11">
        <f>'Market Data'!B1477</f>
        <v>20051013</v>
      </c>
      <c r="C1490" s="2">
        <f>'Market Data'!C1477</f>
        <v>6023.5</v>
      </c>
      <c r="D1490" s="2">
        <f>'Market Data'!D1477</f>
        <v>6058.5</v>
      </c>
      <c r="E1490" s="2">
        <f>'Market Data'!E1477</f>
        <v>5976</v>
      </c>
      <c r="F1490" s="12">
        <f>'Market Data'!F1477</f>
        <v>5997</v>
      </c>
      <c r="H1490" s="58">
        <f t="shared" ref="H1490:H1553" si="182">ROW()-ROW(H$17)</f>
        <v>1473</v>
      </c>
      <c r="I1490" s="97" t="s">
        <v>54</v>
      </c>
      <c r="J1490" s="59" t="str">
        <f t="shared" ref="J1490:J1553" si="183">$I$4</f>
        <v>Long</v>
      </c>
      <c r="L1490" s="74">
        <f t="shared" si="178"/>
        <v>1</v>
      </c>
      <c r="M1490" s="75">
        <f t="shared" si="179"/>
        <v>0</v>
      </c>
      <c r="N1490" s="76" t="str">
        <f t="shared" ref="N1490:N1553" si="184">IF(NOT($M1490=0),"Fill","")</f>
        <v/>
      </c>
      <c r="O1490" s="75"/>
      <c r="P1490" s="77">
        <f t="shared" si="180"/>
        <v>1</v>
      </c>
      <c r="Q1490" s="78" t="str">
        <f t="shared" ref="Q1490:Q1553" si="185">IF($P1489&amp;$L1489="00","Stay Flat",IF($P1489&amp;$L1489="01","Go Long",IF($P1489&amp;$L1489="0-1","Go Short",IF($P1489&amp;$L1489="-10","Exit Short",IF($P1489&amp;$L1489="-1-1","Stay Short",IF($P1489&amp;$L1489="-11","Exit Short, Go Long",IF($P1489&amp;$L1489="10","Exit Long",IF($P1489&amp;$L1489="1-1","Exit Long, Go Short",IF($P1489&amp;$L1489="11","Stay Long","")))))))))</f>
        <v>Stay Long</v>
      </c>
      <c r="R1490" s="81">
        <f t="shared" si="181"/>
        <v>-490</v>
      </c>
      <c r="S1490" s="82">
        <f t="shared" ref="S1490:S1553" si="186">S1489+R1490</f>
        <v>-72593.459999999992</v>
      </c>
      <c r="T1490" s="50"/>
    </row>
    <row r="1491" spans="2:20" x14ac:dyDescent="0.25">
      <c r="B1491" s="11">
        <f>'Market Data'!B1478</f>
        <v>20051014</v>
      </c>
      <c r="C1491" s="2">
        <f>'Market Data'!C1478</f>
        <v>6018</v>
      </c>
      <c r="D1491" s="2">
        <f>'Market Data'!D1478</f>
        <v>6058</v>
      </c>
      <c r="E1491" s="2">
        <f>'Market Data'!E1478</f>
        <v>5996.5</v>
      </c>
      <c r="F1491" s="12">
        <f>'Market Data'!F1478</f>
        <v>6036.5</v>
      </c>
      <c r="H1491" s="58">
        <f t="shared" si="182"/>
        <v>1474</v>
      </c>
      <c r="I1491" s="97" t="s">
        <v>54</v>
      </c>
      <c r="J1491" s="59" t="str">
        <f t="shared" si="183"/>
        <v>Long</v>
      </c>
      <c r="L1491" s="74">
        <f t="shared" ref="L1491:L1554" si="187">IF($J1491="Short",-1,IF($J1491="Long",1,0))</f>
        <v>1</v>
      </c>
      <c r="M1491" s="75">
        <f t="shared" si="179"/>
        <v>0</v>
      </c>
      <c r="N1491" s="76" t="str">
        <f t="shared" si="184"/>
        <v/>
      </c>
      <c r="O1491" s="75"/>
      <c r="P1491" s="77">
        <f t="shared" si="180"/>
        <v>1</v>
      </c>
      <c r="Q1491" s="78" t="str">
        <f t="shared" si="185"/>
        <v>Stay Long</v>
      </c>
      <c r="R1491" s="81">
        <f t="shared" si="181"/>
        <v>1382.5</v>
      </c>
      <c r="S1491" s="82">
        <f t="shared" si="186"/>
        <v>-71210.959999999992</v>
      </c>
      <c r="T1491" s="50"/>
    </row>
    <row r="1492" spans="2:20" x14ac:dyDescent="0.25">
      <c r="B1492" s="11">
        <f>'Market Data'!B1479</f>
        <v>20051017</v>
      </c>
      <c r="C1492" s="2">
        <f>'Market Data'!C1479</f>
        <v>6051</v>
      </c>
      <c r="D1492" s="2">
        <f>'Market Data'!D1479</f>
        <v>6064</v>
      </c>
      <c r="E1492" s="2">
        <f>'Market Data'!E1479</f>
        <v>6010</v>
      </c>
      <c r="F1492" s="12">
        <f>'Market Data'!F1479</f>
        <v>6020</v>
      </c>
      <c r="H1492" s="58">
        <f t="shared" si="182"/>
        <v>1475</v>
      </c>
      <c r="I1492" s="97" t="s">
        <v>54</v>
      </c>
      <c r="J1492" s="59" t="str">
        <f t="shared" si="183"/>
        <v>Long</v>
      </c>
      <c r="L1492" s="74">
        <f t="shared" si="187"/>
        <v>1</v>
      </c>
      <c r="M1492" s="75">
        <f t="shared" si="179"/>
        <v>0</v>
      </c>
      <c r="N1492" s="76" t="str">
        <f t="shared" si="184"/>
        <v/>
      </c>
      <c r="O1492" s="75"/>
      <c r="P1492" s="77">
        <f t="shared" si="180"/>
        <v>1</v>
      </c>
      <c r="Q1492" s="78" t="str">
        <f t="shared" si="185"/>
        <v>Stay Long</v>
      </c>
      <c r="R1492" s="81">
        <f t="shared" si="181"/>
        <v>-577.5</v>
      </c>
      <c r="S1492" s="82">
        <f t="shared" si="186"/>
        <v>-71788.459999999992</v>
      </c>
      <c r="T1492" s="50"/>
    </row>
    <row r="1493" spans="2:20" x14ac:dyDescent="0.25">
      <c r="B1493" s="11">
        <f>'Market Data'!B1480</f>
        <v>20051018</v>
      </c>
      <c r="C1493" s="2">
        <f>'Market Data'!C1480</f>
        <v>6050</v>
      </c>
      <c r="D1493" s="2">
        <f>'Market Data'!D1480</f>
        <v>6057.5</v>
      </c>
      <c r="E1493" s="2">
        <f>'Market Data'!E1480</f>
        <v>5987.5</v>
      </c>
      <c r="F1493" s="12">
        <f>'Market Data'!F1480</f>
        <v>5995</v>
      </c>
      <c r="H1493" s="58">
        <f t="shared" si="182"/>
        <v>1476</v>
      </c>
      <c r="I1493" s="97" t="s">
        <v>54</v>
      </c>
      <c r="J1493" s="59" t="str">
        <f t="shared" si="183"/>
        <v>Long</v>
      </c>
      <c r="L1493" s="74">
        <f t="shared" si="187"/>
        <v>1</v>
      </c>
      <c r="M1493" s="75">
        <f t="shared" si="179"/>
        <v>0</v>
      </c>
      <c r="N1493" s="76" t="str">
        <f t="shared" si="184"/>
        <v/>
      </c>
      <c r="O1493" s="75"/>
      <c r="P1493" s="77">
        <f t="shared" si="180"/>
        <v>1</v>
      </c>
      <c r="Q1493" s="78" t="str">
        <f t="shared" si="185"/>
        <v>Stay Long</v>
      </c>
      <c r="R1493" s="81">
        <f t="shared" si="181"/>
        <v>-875</v>
      </c>
      <c r="S1493" s="82">
        <f t="shared" si="186"/>
        <v>-72663.459999999992</v>
      </c>
      <c r="T1493" s="50"/>
    </row>
    <row r="1494" spans="2:20" x14ac:dyDescent="0.25">
      <c r="B1494" s="11">
        <f>'Market Data'!B1481</f>
        <v>20051019</v>
      </c>
      <c r="C1494" s="2">
        <f>'Market Data'!C1481</f>
        <v>5940</v>
      </c>
      <c r="D1494" s="2">
        <f>'Market Data'!D1481</f>
        <v>5960.5</v>
      </c>
      <c r="E1494" s="2">
        <f>'Market Data'!E1481</f>
        <v>5887.5</v>
      </c>
      <c r="F1494" s="12">
        <f>'Market Data'!F1481</f>
        <v>5952.5</v>
      </c>
      <c r="H1494" s="58">
        <f t="shared" si="182"/>
        <v>1477</v>
      </c>
      <c r="I1494" s="97" t="s">
        <v>54</v>
      </c>
      <c r="J1494" s="59" t="str">
        <f t="shared" si="183"/>
        <v>Long</v>
      </c>
      <c r="L1494" s="74">
        <f t="shared" si="187"/>
        <v>1</v>
      </c>
      <c r="M1494" s="75">
        <f t="shared" si="179"/>
        <v>0</v>
      </c>
      <c r="N1494" s="76" t="str">
        <f t="shared" si="184"/>
        <v/>
      </c>
      <c r="O1494" s="75"/>
      <c r="P1494" s="77">
        <f t="shared" si="180"/>
        <v>1</v>
      </c>
      <c r="Q1494" s="78" t="str">
        <f t="shared" si="185"/>
        <v>Stay Long</v>
      </c>
      <c r="R1494" s="81">
        <f t="shared" si="181"/>
        <v>-1487.5</v>
      </c>
      <c r="S1494" s="82">
        <f t="shared" si="186"/>
        <v>-74150.959999999992</v>
      </c>
      <c r="T1494" s="50"/>
    </row>
    <row r="1495" spans="2:20" x14ac:dyDescent="0.25">
      <c r="B1495" s="11">
        <f>'Market Data'!B1482</f>
        <v>20051020</v>
      </c>
      <c r="C1495" s="2">
        <f>'Market Data'!C1482</f>
        <v>5983</v>
      </c>
      <c r="D1495" s="2">
        <f>'Market Data'!D1482</f>
        <v>5995</v>
      </c>
      <c r="E1495" s="2">
        <f>'Market Data'!E1482</f>
        <v>5908</v>
      </c>
      <c r="F1495" s="12">
        <f>'Market Data'!F1482</f>
        <v>5908</v>
      </c>
      <c r="H1495" s="58">
        <f t="shared" si="182"/>
        <v>1478</v>
      </c>
      <c r="I1495" s="97" t="s">
        <v>54</v>
      </c>
      <c r="J1495" s="59" t="str">
        <f t="shared" si="183"/>
        <v>Long</v>
      </c>
      <c r="L1495" s="74">
        <f t="shared" si="187"/>
        <v>1</v>
      </c>
      <c r="M1495" s="75">
        <f t="shared" si="179"/>
        <v>0</v>
      </c>
      <c r="N1495" s="76" t="str">
        <f t="shared" si="184"/>
        <v/>
      </c>
      <c r="O1495" s="75"/>
      <c r="P1495" s="77">
        <f t="shared" si="180"/>
        <v>1</v>
      </c>
      <c r="Q1495" s="78" t="str">
        <f t="shared" si="185"/>
        <v>Stay Long</v>
      </c>
      <c r="R1495" s="81">
        <f t="shared" si="181"/>
        <v>-1557.5</v>
      </c>
      <c r="S1495" s="82">
        <f t="shared" si="186"/>
        <v>-75708.459999999992</v>
      </c>
      <c r="T1495" s="50"/>
    </row>
    <row r="1496" spans="2:20" x14ac:dyDescent="0.25">
      <c r="B1496" s="11">
        <f>'Market Data'!B1483</f>
        <v>20051021</v>
      </c>
      <c r="C1496" s="2">
        <f>'Market Data'!C1483</f>
        <v>5906</v>
      </c>
      <c r="D1496" s="2">
        <f>'Market Data'!D1483</f>
        <v>5933</v>
      </c>
      <c r="E1496" s="2">
        <f>'Market Data'!E1483</f>
        <v>5881</v>
      </c>
      <c r="F1496" s="12">
        <f>'Market Data'!F1483</f>
        <v>5921</v>
      </c>
      <c r="H1496" s="58">
        <f t="shared" si="182"/>
        <v>1479</v>
      </c>
      <c r="I1496" s="97" t="s">
        <v>54</v>
      </c>
      <c r="J1496" s="59" t="str">
        <f t="shared" si="183"/>
        <v>Long</v>
      </c>
      <c r="L1496" s="74">
        <f t="shared" si="187"/>
        <v>1</v>
      </c>
      <c r="M1496" s="75">
        <f t="shared" si="179"/>
        <v>0</v>
      </c>
      <c r="N1496" s="76" t="str">
        <f t="shared" si="184"/>
        <v/>
      </c>
      <c r="O1496" s="75"/>
      <c r="P1496" s="77">
        <f t="shared" si="180"/>
        <v>1</v>
      </c>
      <c r="Q1496" s="78" t="str">
        <f t="shared" si="185"/>
        <v>Stay Long</v>
      </c>
      <c r="R1496" s="81">
        <f t="shared" si="181"/>
        <v>455</v>
      </c>
      <c r="S1496" s="82">
        <f t="shared" si="186"/>
        <v>-75253.459999999992</v>
      </c>
      <c r="T1496" s="50"/>
    </row>
    <row r="1497" spans="2:20" x14ac:dyDescent="0.25">
      <c r="B1497" s="11">
        <f>'Market Data'!B1484</f>
        <v>20051024</v>
      </c>
      <c r="C1497" s="2">
        <f>'Market Data'!C1484</f>
        <v>5904.5</v>
      </c>
      <c r="D1497" s="2">
        <f>'Market Data'!D1484</f>
        <v>5982.5</v>
      </c>
      <c r="E1497" s="2">
        <f>'Market Data'!E1484</f>
        <v>5902.5</v>
      </c>
      <c r="F1497" s="12">
        <f>'Market Data'!F1484</f>
        <v>5982</v>
      </c>
      <c r="H1497" s="58">
        <f t="shared" si="182"/>
        <v>1480</v>
      </c>
      <c r="I1497" s="97" t="s">
        <v>54</v>
      </c>
      <c r="J1497" s="59" t="str">
        <f t="shared" si="183"/>
        <v>Long</v>
      </c>
      <c r="L1497" s="74">
        <f t="shared" si="187"/>
        <v>1</v>
      </c>
      <c r="M1497" s="75">
        <f t="shared" si="179"/>
        <v>0</v>
      </c>
      <c r="N1497" s="76" t="str">
        <f t="shared" si="184"/>
        <v/>
      </c>
      <c r="O1497" s="75"/>
      <c r="P1497" s="77">
        <f t="shared" si="180"/>
        <v>1</v>
      </c>
      <c r="Q1497" s="78" t="str">
        <f t="shared" si="185"/>
        <v>Stay Long</v>
      </c>
      <c r="R1497" s="81">
        <f t="shared" si="181"/>
        <v>2135</v>
      </c>
      <c r="S1497" s="82">
        <f t="shared" si="186"/>
        <v>-73118.459999999992</v>
      </c>
      <c r="T1497" s="50"/>
    </row>
    <row r="1498" spans="2:20" x14ac:dyDescent="0.25">
      <c r="B1498" s="11">
        <f>'Market Data'!B1485</f>
        <v>20051025</v>
      </c>
      <c r="C1498" s="2">
        <f>'Market Data'!C1485</f>
        <v>5985</v>
      </c>
      <c r="D1498" s="2">
        <f>'Market Data'!D1485</f>
        <v>5992.5</v>
      </c>
      <c r="E1498" s="2">
        <f>'Market Data'!E1485</f>
        <v>5900</v>
      </c>
      <c r="F1498" s="12">
        <f>'Market Data'!F1485</f>
        <v>5900</v>
      </c>
      <c r="H1498" s="58">
        <f t="shared" si="182"/>
        <v>1481</v>
      </c>
      <c r="I1498" s="97" t="s">
        <v>54</v>
      </c>
      <c r="J1498" s="59" t="str">
        <f t="shared" si="183"/>
        <v>Long</v>
      </c>
      <c r="L1498" s="74">
        <f t="shared" si="187"/>
        <v>1</v>
      </c>
      <c r="M1498" s="75">
        <f t="shared" si="179"/>
        <v>0</v>
      </c>
      <c r="N1498" s="76" t="str">
        <f t="shared" si="184"/>
        <v/>
      </c>
      <c r="O1498" s="75"/>
      <c r="P1498" s="77">
        <f t="shared" si="180"/>
        <v>1</v>
      </c>
      <c r="Q1498" s="78" t="str">
        <f t="shared" si="185"/>
        <v>Stay Long</v>
      </c>
      <c r="R1498" s="81">
        <f t="shared" si="181"/>
        <v>-2870</v>
      </c>
      <c r="S1498" s="82">
        <f t="shared" si="186"/>
        <v>-75988.459999999992</v>
      </c>
      <c r="T1498" s="50"/>
    </row>
    <row r="1499" spans="2:20" x14ac:dyDescent="0.25">
      <c r="B1499" s="11">
        <f>'Market Data'!B1486</f>
        <v>20051026</v>
      </c>
      <c r="C1499" s="2">
        <f>'Market Data'!C1486</f>
        <v>5946</v>
      </c>
      <c r="D1499" s="2">
        <f>'Market Data'!D1486</f>
        <v>5978</v>
      </c>
      <c r="E1499" s="2">
        <f>'Market Data'!E1486</f>
        <v>5923</v>
      </c>
      <c r="F1499" s="12">
        <f>'Market Data'!F1486</f>
        <v>5942</v>
      </c>
      <c r="H1499" s="58">
        <f t="shared" si="182"/>
        <v>1482</v>
      </c>
      <c r="I1499" s="97" t="s">
        <v>54</v>
      </c>
      <c r="J1499" s="59" t="str">
        <f t="shared" si="183"/>
        <v>Long</v>
      </c>
      <c r="L1499" s="74">
        <f t="shared" si="187"/>
        <v>1</v>
      </c>
      <c r="M1499" s="75">
        <f t="shared" si="179"/>
        <v>0</v>
      </c>
      <c r="N1499" s="76" t="str">
        <f t="shared" si="184"/>
        <v/>
      </c>
      <c r="O1499" s="75"/>
      <c r="P1499" s="77">
        <f t="shared" si="180"/>
        <v>1</v>
      </c>
      <c r="Q1499" s="78" t="str">
        <f t="shared" si="185"/>
        <v>Stay Long</v>
      </c>
      <c r="R1499" s="81">
        <f t="shared" si="181"/>
        <v>1470</v>
      </c>
      <c r="S1499" s="82">
        <f t="shared" si="186"/>
        <v>-74518.459999999992</v>
      </c>
      <c r="T1499" s="50"/>
    </row>
    <row r="1500" spans="2:20" x14ac:dyDescent="0.25">
      <c r="B1500" s="11">
        <f>'Market Data'!B1487</f>
        <v>20051027</v>
      </c>
      <c r="C1500" s="2">
        <f>'Market Data'!C1487</f>
        <v>5926</v>
      </c>
      <c r="D1500" s="2">
        <f>'Market Data'!D1487</f>
        <v>5936.5</v>
      </c>
      <c r="E1500" s="2">
        <f>'Market Data'!E1487</f>
        <v>5852</v>
      </c>
      <c r="F1500" s="12">
        <f>'Market Data'!F1487</f>
        <v>5879</v>
      </c>
      <c r="H1500" s="58">
        <f t="shared" si="182"/>
        <v>1483</v>
      </c>
      <c r="I1500" s="97" t="s">
        <v>54</v>
      </c>
      <c r="J1500" s="59" t="str">
        <f t="shared" si="183"/>
        <v>Long</v>
      </c>
      <c r="L1500" s="74">
        <f t="shared" si="187"/>
        <v>1</v>
      </c>
      <c r="M1500" s="75">
        <f t="shared" si="179"/>
        <v>0</v>
      </c>
      <c r="N1500" s="76" t="str">
        <f t="shared" si="184"/>
        <v/>
      </c>
      <c r="O1500" s="75"/>
      <c r="P1500" s="77">
        <f t="shared" si="180"/>
        <v>1</v>
      </c>
      <c r="Q1500" s="78" t="str">
        <f t="shared" si="185"/>
        <v>Stay Long</v>
      </c>
      <c r="R1500" s="81">
        <f t="shared" si="181"/>
        <v>-2205</v>
      </c>
      <c r="S1500" s="82">
        <f t="shared" si="186"/>
        <v>-76723.459999999992</v>
      </c>
      <c r="T1500" s="50"/>
    </row>
    <row r="1501" spans="2:20" x14ac:dyDescent="0.25">
      <c r="B1501" s="11">
        <f>'Market Data'!B1488</f>
        <v>20051028</v>
      </c>
      <c r="C1501" s="2">
        <f>'Market Data'!C1488</f>
        <v>5860.5</v>
      </c>
      <c r="D1501" s="2">
        <f>'Market Data'!D1488</f>
        <v>5918.5</v>
      </c>
      <c r="E1501" s="2">
        <f>'Market Data'!E1488</f>
        <v>5823</v>
      </c>
      <c r="F1501" s="12">
        <f>'Market Data'!F1488</f>
        <v>5915.5</v>
      </c>
      <c r="H1501" s="58">
        <f t="shared" si="182"/>
        <v>1484</v>
      </c>
      <c r="I1501" s="97" t="s">
        <v>54</v>
      </c>
      <c r="J1501" s="59" t="str">
        <f t="shared" si="183"/>
        <v>Long</v>
      </c>
      <c r="L1501" s="74">
        <f t="shared" si="187"/>
        <v>1</v>
      </c>
      <c r="M1501" s="75">
        <f t="shared" si="179"/>
        <v>0</v>
      </c>
      <c r="N1501" s="76" t="str">
        <f t="shared" si="184"/>
        <v/>
      </c>
      <c r="O1501" s="75"/>
      <c r="P1501" s="77">
        <f t="shared" si="180"/>
        <v>1</v>
      </c>
      <c r="Q1501" s="78" t="str">
        <f t="shared" si="185"/>
        <v>Stay Long</v>
      </c>
      <c r="R1501" s="81">
        <f t="shared" si="181"/>
        <v>1277.5</v>
      </c>
      <c r="S1501" s="82">
        <f t="shared" si="186"/>
        <v>-75445.959999999992</v>
      </c>
      <c r="T1501" s="50"/>
    </row>
    <row r="1502" spans="2:20" x14ac:dyDescent="0.25">
      <c r="B1502" s="11">
        <f>'Market Data'!B1489</f>
        <v>20051031</v>
      </c>
      <c r="C1502" s="2">
        <f>'Market Data'!C1489</f>
        <v>5945</v>
      </c>
      <c r="D1502" s="2">
        <f>'Market Data'!D1489</f>
        <v>5991</v>
      </c>
      <c r="E1502" s="2">
        <f>'Market Data'!E1489</f>
        <v>5941</v>
      </c>
      <c r="F1502" s="12">
        <f>'Market Data'!F1489</f>
        <v>5973</v>
      </c>
      <c r="H1502" s="58">
        <f t="shared" si="182"/>
        <v>1485</v>
      </c>
      <c r="I1502" s="97" t="s">
        <v>54</v>
      </c>
      <c r="J1502" s="59" t="str">
        <f t="shared" si="183"/>
        <v>Long</v>
      </c>
      <c r="L1502" s="74">
        <f t="shared" si="187"/>
        <v>1</v>
      </c>
      <c r="M1502" s="75">
        <f t="shared" si="179"/>
        <v>0</v>
      </c>
      <c r="N1502" s="76" t="str">
        <f t="shared" si="184"/>
        <v/>
      </c>
      <c r="O1502" s="75"/>
      <c r="P1502" s="77">
        <f t="shared" si="180"/>
        <v>1</v>
      </c>
      <c r="Q1502" s="78" t="str">
        <f t="shared" si="185"/>
        <v>Stay Long</v>
      </c>
      <c r="R1502" s="81">
        <f t="shared" si="181"/>
        <v>2012.5</v>
      </c>
      <c r="S1502" s="82">
        <f t="shared" si="186"/>
        <v>-73433.459999999992</v>
      </c>
      <c r="T1502" s="50"/>
    </row>
    <row r="1503" spans="2:20" x14ac:dyDescent="0.25">
      <c r="B1503" s="11">
        <f>'Market Data'!B1490</f>
        <v>20051101</v>
      </c>
      <c r="C1503" s="2">
        <f>'Market Data'!C1490</f>
        <v>5985</v>
      </c>
      <c r="D1503" s="2">
        <f>'Market Data'!D1490</f>
        <v>5997</v>
      </c>
      <c r="E1503" s="2">
        <f>'Market Data'!E1490</f>
        <v>5965</v>
      </c>
      <c r="F1503" s="12">
        <f>'Market Data'!F1490</f>
        <v>5974.5</v>
      </c>
      <c r="H1503" s="58">
        <f t="shared" si="182"/>
        <v>1486</v>
      </c>
      <c r="I1503" s="97" t="s">
        <v>54</v>
      </c>
      <c r="J1503" s="59" t="str">
        <f t="shared" si="183"/>
        <v>Long</v>
      </c>
      <c r="L1503" s="74">
        <f t="shared" si="187"/>
        <v>1</v>
      </c>
      <c r="M1503" s="75">
        <f t="shared" si="179"/>
        <v>0</v>
      </c>
      <c r="N1503" s="76" t="str">
        <f t="shared" si="184"/>
        <v/>
      </c>
      <c r="O1503" s="75"/>
      <c r="P1503" s="77">
        <f t="shared" si="180"/>
        <v>1</v>
      </c>
      <c r="Q1503" s="78" t="str">
        <f t="shared" si="185"/>
        <v>Stay Long</v>
      </c>
      <c r="R1503" s="81">
        <f t="shared" si="181"/>
        <v>52.5</v>
      </c>
      <c r="S1503" s="82">
        <f t="shared" si="186"/>
        <v>-73380.959999999992</v>
      </c>
      <c r="T1503" s="50"/>
    </row>
    <row r="1504" spans="2:20" x14ac:dyDescent="0.25">
      <c r="B1504" s="11">
        <f>'Market Data'!B1491</f>
        <v>20051102</v>
      </c>
      <c r="C1504" s="2">
        <f>'Market Data'!C1491</f>
        <v>5985.5</v>
      </c>
      <c r="D1504" s="2">
        <f>'Market Data'!D1491</f>
        <v>6039</v>
      </c>
      <c r="E1504" s="2">
        <f>'Market Data'!E1491</f>
        <v>5949.5</v>
      </c>
      <c r="F1504" s="12">
        <f>'Market Data'!F1491</f>
        <v>6036</v>
      </c>
      <c r="H1504" s="58">
        <f t="shared" si="182"/>
        <v>1487</v>
      </c>
      <c r="I1504" s="97" t="s">
        <v>54</v>
      </c>
      <c r="J1504" s="59" t="str">
        <f t="shared" si="183"/>
        <v>Long</v>
      </c>
      <c r="L1504" s="74">
        <f t="shared" si="187"/>
        <v>1</v>
      </c>
      <c r="M1504" s="75">
        <f t="shared" si="179"/>
        <v>0</v>
      </c>
      <c r="N1504" s="76" t="str">
        <f t="shared" si="184"/>
        <v/>
      </c>
      <c r="O1504" s="75"/>
      <c r="P1504" s="77">
        <f t="shared" si="180"/>
        <v>1</v>
      </c>
      <c r="Q1504" s="78" t="str">
        <f t="shared" si="185"/>
        <v>Stay Long</v>
      </c>
      <c r="R1504" s="81">
        <f t="shared" si="181"/>
        <v>2152.5</v>
      </c>
      <c r="S1504" s="82">
        <f t="shared" si="186"/>
        <v>-71228.459999999992</v>
      </c>
      <c r="T1504" s="50"/>
    </row>
    <row r="1505" spans="2:20" x14ac:dyDescent="0.25">
      <c r="B1505" s="11">
        <f>'Market Data'!B1492</f>
        <v>20051103</v>
      </c>
      <c r="C1505" s="2">
        <f>'Market Data'!C1492</f>
        <v>6038.5</v>
      </c>
      <c r="D1505" s="2">
        <f>'Market Data'!D1492</f>
        <v>6073.5</v>
      </c>
      <c r="E1505" s="2">
        <f>'Market Data'!E1492</f>
        <v>6024</v>
      </c>
      <c r="F1505" s="12">
        <f>'Market Data'!F1492</f>
        <v>6060</v>
      </c>
      <c r="H1505" s="58">
        <f t="shared" si="182"/>
        <v>1488</v>
      </c>
      <c r="I1505" s="97" t="s">
        <v>54</v>
      </c>
      <c r="J1505" s="59" t="str">
        <f t="shared" si="183"/>
        <v>Long</v>
      </c>
      <c r="L1505" s="74">
        <f t="shared" si="187"/>
        <v>1</v>
      </c>
      <c r="M1505" s="75">
        <f t="shared" si="179"/>
        <v>0</v>
      </c>
      <c r="N1505" s="76" t="str">
        <f t="shared" si="184"/>
        <v/>
      </c>
      <c r="O1505" s="75"/>
      <c r="P1505" s="77">
        <f t="shared" si="180"/>
        <v>1</v>
      </c>
      <c r="Q1505" s="78" t="str">
        <f t="shared" si="185"/>
        <v>Stay Long</v>
      </c>
      <c r="R1505" s="81">
        <f t="shared" si="181"/>
        <v>840</v>
      </c>
      <c r="S1505" s="82">
        <f t="shared" si="186"/>
        <v>-70388.459999999992</v>
      </c>
      <c r="T1505" s="50"/>
    </row>
    <row r="1506" spans="2:20" x14ac:dyDescent="0.25">
      <c r="B1506" s="11">
        <f>'Market Data'!B1493</f>
        <v>20051104</v>
      </c>
      <c r="C1506" s="2">
        <f>'Market Data'!C1493</f>
        <v>6055</v>
      </c>
      <c r="D1506" s="2">
        <f>'Market Data'!D1493</f>
        <v>6073</v>
      </c>
      <c r="E1506" s="2">
        <f>'Market Data'!E1493</f>
        <v>6034.5</v>
      </c>
      <c r="F1506" s="12">
        <f>'Market Data'!F1493</f>
        <v>6036.5</v>
      </c>
      <c r="H1506" s="58">
        <f t="shared" si="182"/>
        <v>1489</v>
      </c>
      <c r="I1506" s="97" t="s">
        <v>54</v>
      </c>
      <c r="J1506" s="59" t="str">
        <f t="shared" si="183"/>
        <v>Long</v>
      </c>
      <c r="L1506" s="74">
        <f t="shared" si="187"/>
        <v>1</v>
      </c>
      <c r="M1506" s="75">
        <f t="shared" si="179"/>
        <v>0</v>
      </c>
      <c r="N1506" s="76" t="str">
        <f t="shared" si="184"/>
        <v/>
      </c>
      <c r="O1506" s="75"/>
      <c r="P1506" s="77">
        <f t="shared" si="180"/>
        <v>1</v>
      </c>
      <c r="Q1506" s="78" t="str">
        <f t="shared" si="185"/>
        <v>Stay Long</v>
      </c>
      <c r="R1506" s="81">
        <f t="shared" si="181"/>
        <v>-822.5</v>
      </c>
      <c r="S1506" s="82">
        <f t="shared" si="186"/>
        <v>-71210.959999999992</v>
      </c>
      <c r="T1506" s="50"/>
    </row>
    <row r="1507" spans="2:20" x14ac:dyDescent="0.25">
      <c r="B1507" s="11">
        <f>'Market Data'!B1494</f>
        <v>20051107</v>
      </c>
      <c r="C1507" s="2">
        <f>'Market Data'!C1494</f>
        <v>6050</v>
      </c>
      <c r="D1507" s="2">
        <f>'Market Data'!D1494</f>
        <v>6092.5</v>
      </c>
      <c r="E1507" s="2">
        <f>'Market Data'!E1494</f>
        <v>6039.5</v>
      </c>
      <c r="F1507" s="12">
        <f>'Market Data'!F1494</f>
        <v>6083.5</v>
      </c>
      <c r="H1507" s="58">
        <f t="shared" si="182"/>
        <v>1490</v>
      </c>
      <c r="I1507" s="97" t="s">
        <v>54</v>
      </c>
      <c r="J1507" s="59" t="str">
        <f t="shared" si="183"/>
        <v>Long</v>
      </c>
      <c r="L1507" s="74">
        <f t="shared" si="187"/>
        <v>1</v>
      </c>
      <c r="M1507" s="75">
        <f t="shared" si="179"/>
        <v>0</v>
      </c>
      <c r="N1507" s="76" t="str">
        <f t="shared" si="184"/>
        <v/>
      </c>
      <c r="O1507" s="75"/>
      <c r="P1507" s="77">
        <f t="shared" si="180"/>
        <v>1</v>
      </c>
      <c r="Q1507" s="78" t="str">
        <f t="shared" si="185"/>
        <v>Stay Long</v>
      </c>
      <c r="R1507" s="81">
        <f t="shared" si="181"/>
        <v>1645</v>
      </c>
      <c r="S1507" s="82">
        <f t="shared" si="186"/>
        <v>-69565.959999999992</v>
      </c>
      <c r="T1507" s="50"/>
    </row>
    <row r="1508" spans="2:20" x14ac:dyDescent="0.25">
      <c r="B1508" s="11">
        <f>'Market Data'!B1495</f>
        <v>20051108</v>
      </c>
      <c r="C1508" s="2">
        <f>'Market Data'!C1495</f>
        <v>6089.5</v>
      </c>
      <c r="D1508" s="2">
        <f>'Market Data'!D1495</f>
        <v>6105</v>
      </c>
      <c r="E1508" s="2">
        <f>'Market Data'!E1495</f>
        <v>6049.5</v>
      </c>
      <c r="F1508" s="12">
        <f>'Market Data'!F1495</f>
        <v>6068.5</v>
      </c>
      <c r="H1508" s="58">
        <f t="shared" si="182"/>
        <v>1491</v>
      </c>
      <c r="I1508" s="97" t="s">
        <v>54</v>
      </c>
      <c r="J1508" s="59" t="str">
        <f t="shared" si="183"/>
        <v>Long</v>
      </c>
      <c r="L1508" s="74">
        <f t="shared" si="187"/>
        <v>1</v>
      </c>
      <c r="M1508" s="75">
        <f t="shared" si="179"/>
        <v>0</v>
      </c>
      <c r="N1508" s="76" t="str">
        <f t="shared" si="184"/>
        <v/>
      </c>
      <c r="O1508" s="75"/>
      <c r="P1508" s="77">
        <f t="shared" si="180"/>
        <v>1</v>
      </c>
      <c r="Q1508" s="78" t="str">
        <f t="shared" si="185"/>
        <v>Stay Long</v>
      </c>
      <c r="R1508" s="81">
        <f t="shared" si="181"/>
        <v>-525</v>
      </c>
      <c r="S1508" s="82">
        <f t="shared" si="186"/>
        <v>-70090.959999999992</v>
      </c>
      <c r="T1508" s="50"/>
    </row>
    <row r="1509" spans="2:20" x14ac:dyDescent="0.25">
      <c r="B1509" s="11">
        <f>'Market Data'!B1496</f>
        <v>20051109</v>
      </c>
      <c r="C1509" s="2">
        <f>'Market Data'!C1496</f>
        <v>6080.5</v>
      </c>
      <c r="D1509" s="2">
        <f>'Market Data'!D1496</f>
        <v>6110</v>
      </c>
      <c r="E1509" s="2">
        <f>'Market Data'!E1496</f>
        <v>6055.5</v>
      </c>
      <c r="F1509" s="12">
        <f>'Market Data'!F1496</f>
        <v>6096</v>
      </c>
      <c r="H1509" s="58">
        <f t="shared" si="182"/>
        <v>1492</v>
      </c>
      <c r="I1509" s="97" t="s">
        <v>54</v>
      </c>
      <c r="J1509" s="59" t="str">
        <f t="shared" si="183"/>
        <v>Long</v>
      </c>
      <c r="L1509" s="74">
        <f t="shared" si="187"/>
        <v>1</v>
      </c>
      <c r="M1509" s="75">
        <f t="shared" si="179"/>
        <v>0</v>
      </c>
      <c r="N1509" s="76" t="str">
        <f t="shared" si="184"/>
        <v/>
      </c>
      <c r="O1509" s="75"/>
      <c r="P1509" s="77">
        <f t="shared" si="180"/>
        <v>1</v>
      </c>
      <c r="Q1509" s="78" t="str">
        <f t="shared" si="185"/>
        <v>Stay Long</v>
      </c>
      <c r="R1509" s="81">
        <f t="shared" si="181"/>
        <v>962.5</v>
      </c>
      <c r="S1509" s="82">
        <f t="shared" si="186"/>
        <v>-69128.459999999992</v>
      </c>
      <c r="T1509" s="50"/>
    </row>
    <row r="1510" spans="2:20" x14ac:dyDescent="0.25">
      <c r="B1510" s="11">
        <f>'Market Data'!B1497</f>
        <v>20051110</v>
      </c>
      <c r="C1510" s="2">
        <f>'Market Data'!C1497</f>
        <v>6093</v>
      </c>
      <c r="D1510" s="2">
        <f>'Market Data'!D1497</f>
        <v>6128.5</v>
      </c>
      <c r="E1510" s="2">
        <f>'Market Data'!E1497</f>
        <v>6057.5</v>
      </c>
      <c r="F1510" s="12">
        <f>'Market Data'!F1497</f>
        <v>6121</v>
      </c>
      <c r="H1510" s="58">
        <f t="shared" si="182"/>
        <v>1493</v>
      </c>
      <c r="I1510" s="97" t="s">
        <v>54</v>
      </c>
      <c r="J1510" s="59" t="str">
        <f t="shared" si="183"/>
        <v>Long</v>
      </c>
      <c r="L1510" s="74">
        <f t="shared" si="187"/>
        <v>1</v>
      </c>
      <c r="M1510" s="75">
        <f t="shared" si="179"/>
        <v>0</v>
      </c>
      <c r="N1510" s="76" t="str">
        <f t="shared" si="184"/>
        <v/>
      </c>
      <c r="O1510" s="75"/>
      <c r="P1510" s="77">
        <f t="shared" si="180"/>
        <v>1</v>
      </c>
      <c r="Q1510" s="78" t="str">
        <f t="shared" si="185"/>
        <v>Stay Long</v>
      </c>
      <c r="R1510" s="81">
        <f t="shared" si="181"/>
        <v>875</v>
      </c>
      <c r="S1510" s="82">
        <f t="shared" si="186"/>
        <v>-68253.459999999992</v>
      </c>
      <c r="T1510" s="50"/>
    </row>
    <row r="1511" spans="2:20" x14ac:dyDescent="0.25">
      <c r="B1511" s="11">
        <f>'Market Data'!B1498</f>
        <v>20051111</v>
      </c>
      <c r="C1511" s="2">
        <f>'Market Data'!C1498</f>
        <v>6140.5</v>
      </c>
      <c r="D1511" s="2">
        <f>'Market Data'!D1498</f>
        <v>6151</v>
      </c>
      <c r="E1511" s="2">
        <f>'Market Data'!E1498</f>
        <v>6122</v>
      </c>
      <c r="F1511" s="12">
        <f>'Market Data'!F1498</f>
        <v>6145.5</v>
      </c>
      <c r="H1511" s="58">
        <f t="shared" si="182"/>
        <v>1494</v>
      </c>
      <c r="I1511" s="97" t="s">
        <v>54</v>
      </c>
      <c r="J1511" s="59" t="str">
        <f t="shared" si="183"/>
        <v>Long</v>
      </c>
      <c r="L1511" s="74">
        <f t="shared" si="187"/>
        <v>1</v>
      </c>
      <c r="M1511" s="75">
        <f t="shared" si="179"/>
        <v>0</v>
      </c>
      <c r="N1511" s="76" t="str">
        <f t="shared" si="184"/>
        <v/>
      </c>
      <c r="O1511" s="75"/>
      <c r="P1511" s="77">
        <f t="shared" si="180"/>
        <v>1</v>
      </c>
      <c r="Q1511" s="78" t="str">
        <f t="shared" si="185"/>
        <v>Stay Long</v>
      </c>
      <c r="R1511" s="81">
        <f t="shared" si="181"/>
        <v>857.5</v>
      </c>
      <c r="S1511" s="82">
        <f t="shared" si="186"/>
        <v>-67395.959999999992</v>
      </c>
      <c r="T1511" s="50"/>
    </row>
    <row r="1512" spans="2:20" x14ac:dyDescent="0.25">
      <c r="B1512" s="11">
        <f>'Market Data'!B1499</f>
        <v>20051114</v>
      </c>
      <c r="C1512" s="2">
        <f>'Market Data'!C1499</f>
        <v>6140.5</v>
      </c>
      <c r="D1512" s="2">
        <f>'Market Data'!D1499</f>
        <v>6162.5</v>
      </c>
      <c r="E1512" s="2">
        <f>'Market Data'!E1499</f>
        <v>6131</v>
      </c>
      <c r="F1512" s="12">
        <f>'Market Data'!F1499</f>
        <v>6147</v>
      </c>
      <c r="H1512" s="58">
        <f t="shared" si="182"/>
        <v>1495</v>
      </c>
      <c r="I1512" s="97" t="s">
        <v>54</v>
      </c>
      <c r="J1512" s="59" t="str">
        <f t="shared" si="183"/>
        <v>Long</v>
      </c>
      <c r="L1512" s="74">
        <f t="shared" si="187"/>
        <v>1</v>
      </c>
      <c r="M1512" s="75">
        <f t="shared" si="179"/>
        <v>0</v>
      </c>
      <c r="N1512" s="76" t="str">
        <f t="shared" si="184"/>
        <v/>
      </c>
      <c r="O1512" s="75"/>
      <c r="P1512" s="77">
        <f t="shared" si="180"/>
        <v>1</v>
      </c>
      <c r="Q1512" s="78" t="str">
        <f t="shared" si="185"/>
        <v>Stay Long</v>
      </c>
      <c r="R1512" s="81">
        <f t="shared" si="181"/>
        <v>52.5</v>
      </c>
      <c r="S1512" s="82">
        <f t="shared" si="186"/>
        <v>-67343.459999999992</v>
      </c>
      <c r="T1512" s="50"/>
    </row>
    <row r="1513" spans="2:20" x14ac:dyDescent="0.25">
      <c r="B1513" s="11">
        <f>'Market Data'!B1500</f>
        <v>20051115</v>
      </c>
      <c r="C1513" s="2">
        <f>'Market Data'!C1500</f>
        <v>6138.5</v>
      </c>
      <c r="D1513" s="2">
        <f>'Market Data'!D1500</f>
        <v>6183.5</v>
      </c>
      <c r="E1513" s="2">
        <f>'Market Data'!E1500</f>
        <v>6132.5</v>
      </c>
      <c r="F1513" s="12">
        <f>'Market Data'!F1500</f>
        <v>6161.5</v>
      </c>
      <c r="H1513" s="58">
        <f t="shared" si="182"/>
        <v>1496</v>
      </c>
      <c r="I1513" s="97" t="s">
        <v>54</v>
      </c>
      <c r="J1513" s="59" t="str">
        <f t="shared" si="183"/>
        <v>Long</v>
      </c>
      <c r="L1513" s="74">
        <f t="shared" si="187"/>
        <v>1</v>
      </c>
      <c r="M1513" s="75">
        <f t="shared" si="179"/>
        <v>0</v>
      </c>
      <c r="N1513" s="76" t="str">
        <f t="shared" si="184"/>
        <v/>
      </c>
      <c r="O1513" s="75"/>
      <c r="P1513" s="77">
        <f t="shared" si="180"/>
        <v>1</v>
      </c>
      <c r="Q1513" s="78" t="str">
        <f t="shared" si="185"/>
        <v>Stay Long</v>
      </c>
      <c r="R1513" s="81">
        <f t="shared" si="181"/>
        <v>507.5</v>
      </c>
      <c r="S1513" s="82">
        <f t="shared" si="186"/>
        <v>-66835.959999999992</v>
      </c>
      <c r="T1513" s="50"/>
    </row>
    <row r="1514" spans="2:20" x14ac:dyDescent="0.25">
      <c r="B1514" s="11">
        <f>'Market Data'!B1501</f>
        <v>20051116</v>
      </c>
      <c r="C1514" s="2">
        <f>'Market Data'!C1501</f>
        <v>6163.5</v>
      </c>
      <c r="D1514" s="2">
        <f>'Market Data'!D1501</f>
        <v>6170.5</v>
      </c>
      <c r="E1514" s="2">
        <f>'Market Data'!E1501</f>
        <v>6118</v>
      </c>
      <c r="F1514" s="12">
        <f>'Market Data'!F1501</f>
        <v>6135</v>
      </c>
      <c r="H1514" s="58">
        <f t="shared" si="182"/>
        <v>1497</v>
      </c>
      <c r="I1514" s="97" t="s">
        <v>54</v>
      </c>
      <c r="J1514" s="59" t="str">
        <f t="shared" si="183"/>
        <v>Long</v>
      </c>
      <c r="L1514" s="74">
        <f t="shared" si="187"/>
        <v>1</v>
      </c>
      <c r="M1514" s="75">
        <f t="shared" si="179"/>
        <v>0</v>
      </c>
      <c r="N1514" s="76" t="str">
        <f t="shared" si="184"/>
        <v/>
      </c>
      <c r="O1514" s="75"/>
      <c r="P1514" s="77">
        <f t="shared" si="180"/>
        <v>1</v>
      </c>
      <c r="Q1514" s="78" t="str">
        <f t="shared" si="185"/>
        <v>Stay Long</v>
      </c>
      <c r="R1514" s="81">
        <f t="shared" si="181"/>
        <v>-927.5</v>
      </c>
      <c r="S1514" s="82">
        <f t="shared" si="186"/>
        <v>-67763.459999999992</v>
      </c>
      <c r="T1514" s="50"/>
    </row>
    <row r="1515" spans="2:20" x14ac:dyDescent="0.25">
      <c r="B1515" s="11">
        <f>'Market Data'!B1502</f>
        <v>20051117</v>
      </c>
      <c r="C1515" s="2">
        <f>'Market Data'!C1502</f>
        <v>6166</v>
      </c>
      <c r="D1515" s="2">
        <f>'Market Data'!D1502</f>
        <v>6185.5</v>
      </c>
      <c r="E1515" s="2">
        <f>'Market Data'!E1502</f>
        <v>6143</v>
      </c>
      <c r="F1515" s="12">
        <f>'Market Data'!F1502</f>
        <v>6159</v>
      </c>
      <c r="H1515" s="58">
        <f t="shared" si="182"/>
        <v>1498</v>
      </c>
      <c r="I1515" s="97" t="s">
        <v>54</v>
      </c>
      <c r="J1515" s="59" t="str">
        <f t="shared" si="183"/>
        <v>Long</v>
      </c>
      <c r="L1515" s="74">
        <f t="shared" si="187"/>
        <v>1</v>
      </c>
      <c r="M1515" s="75">
        <f t="shared" si="179"/>
        <v>0</v>
      </c>
      <c r="N1515" s="76" t="str">
        <f t="shared" si="184"/>
        <v/>
      </c>
      <c r="O1515" s="75"/>
      <c r="P1515" s="77">
        <f t="shared" si="180"/>
        <v>1</v>
      </c>
      <c r="Q1515" s="78" t="str">
        <f t="shared" si="185"/>
        <v>Stay Long</v>
      </c>
      <c r="R1515" s="81">
        <f t="shared" si="181"/>
        <v>840</v>
      </c>
      <c r="S1515" s="82">
        <f t="shared" si="186"/>
        <v>-66923.459999999992</v>
      </c>
      <c r="T1515" s="50"/>
    </row>
    <row r="1516" spans="2:20" x14ac:dyDescent="0.25">
      <c r="B1516" s="11">
        <f>'Market Data'!B1503</f>
        <v>20051118</v>
      </c>
      <c r="C1516" s="2">
        <f>'Market Data'!C1503</f>
        <v>6203</v>
      </c>
      <c r="D1516" s="2">
        <f>'Market Data'!D1503</f>
        <v>6216.5</v>
      </c>
      <c r="E1516" s="2">
        <f>'Market Data'!E1503</f>
        <v>6162.5</v>
      </c>
      <c r="F1516" s="12">
        <f>'Market Data'!F1503</f>
        <v>6191</v>
      </c>
      <c r="H1516" s="58">
        <f t="shared" si="182"/>
        <v>1499</v>
      </c>
      <c r="I1516" s="97" t="s">
        <v>54</v>
      </c>
      <c r="J1516" s="59" t="str">
        <f t="shared" si="183"/>
        <v>Long</v>
      </c>
      <c r="L1516" s="74">
        <f t="shared" si="187"/>
        <v>1</v>
      </c>
      <c r="M1516" s="75">
        <f t="shared" si="179"/>
        <v>0</v>
      </c>
      <c r="N1516" s="76" t="str">
        <f t="shared" si="184"/>
        <v/>
      </c>
      <c r="O1516" s="75"/>
      <c r="P1516" s="77">
        <f t="shared" si="180"/>
        <v>1</v>
      </c>
      <c r="Q1516" s="78" t="str">
        <f t="shared" si="185"/>
        <v>Stay Long</v>
      </c>
      <c r="R1516" s="81">
        <f t="shared" si="181"/>
        <v>1120</v>
      </c>
      <c r="S1516" s="82">
        <f t="shared" si="186"/>
        <v>-65803.459999999992</v>
      </c>
      <c r="T1516" s="50"/>
    </row>
    <row r="1517" spans="2:20" x14ac:dyDescent="0.25">
      <c r="B1517" s="11">
        <f>'Market Data'!B1504</f>
        <v>20051121</v>
      </c>
      <c r="C1517" s="2">
        <f>'Market Data'!C1504</f>
        <v>6195</v>
      </c>
      <c r="D1517" s="2">
        <f>'Market Data'!D1504</f>
        <v>6236</v>
      </c>
      <c r="E1517" s="2">
        <f>'Market Data'!E1504</f>
        <v>6180.5</v>
      </c>
      <c r="F1517" s="12">
        <f>'Market Data'!F1504</f>
        <v>6229</v>
      </c>
      <c r="H1517" s="58">
        <f t="shared" si="182"/>
        <v>1500</v>
      </c>
      <c r="I1517" s="97" t="s">
        <v>54</v>
      </c>
      <c r="J1517" s="59" t="str">
        <f t="shared" si="183"/>
        <v>Long</v>
      </c>
      <c r="L1517" s="74">
        <f t="shared" si="187"/>
        <v>1</v>
      </c>
      <c r="M1517" s="75">
        <f t="shared" si="179"/>
        <v>0</v>
      </c>
      <c r="N1517" s="76" t="str">
        <f t="shared" si="184"/>
        <v/>
      </c>
      <c r="O1517" s="75"/>
      <c r="P1517" s="77">
        <f t="shared" si="180"/>
        <v>1</v>
      </c>
      <c r="Q1517" s="78" t="str">
        <f t="shared" si="185"/>
        <v>Stay Long</v>
      </c>
      <c r="R1517" s="81">
        <f t="shared" si="181"/>
        <v>1330</v>
      </c>
      <c r="S1517" s="82">
        <f t="shared" si="186"/>
        <v>-64473.459999999992</v>
      </c>
      <c r="T1517" s="50"/>
    </row>
    <row r="1518" spans="2:20" x14ac:dyDescent="0.25">
      <c r="B1518" s="11">
        <f>'Market Data'!B1505</f>
        <v>20051122</v>
      </c>
      <c r="C1518" s="2">
        <f>'Market Data'!C1505</f>
        <v>6234</v>
      </c>
      <c r="D1518" s="2">
        <f>'Market Data'!D1505</f>
        <v>6236.5</v>
      </c>
      <c r="E1518" s="2">
        <f>'Market Data'!E1505</f>
        <v>6215</v>
      </c>
      <c r="F1518" s="12">
        <f>'Market Data'!F1505</f>
        <v>6230</v>
      </c>
      <c r="H1518" s="58">
        <f t="shared" si="182"/>
        <v>1501</v>
      </c>
      <c r="I1518" s="97" t="s">
        <v>54</v>
      </c>
      <c r="J1518" s="59" t="str">
        <f t="shared" si="183"/>
        <v>Long</v>
      </c>
      <c r="L1518" s="74">
        <f t="shared" si="187"/>
        <v>1</v>
      </c>
      <c r="M1518" s="75">
        <f t="shared" si="179"/>
        <v>0</v>
      </c>
      <c r="N1518" s="76" t="str">
        <f t="shared" si="184"/>
        <v/>
      </c>
      <c r="O1518" s="75"/>
      <c r="P1518" s="77">
        <f t="shared" si="180"/>
        <v>1</v>
      </c>
      <c r="Q1518" s="78" t="str">
        <f t="shared" si="185"/>
        <v>Stay Long</v>
      </c>
      <c r="R1518" s="81">
        <f t="shared" si="181"/>
        <v>35</v>
      </c>
      <c r="S1518" s="82">
        <f t="shared" si="186"/>
        <v>-64438.459999999992</v>
      </c>
      <c r="T1518" s="50"/>
    </row>
    <row r="1519" spans="2:20" x14ac:dyDescent="0.25">
      <c r="B1519" s="11">
        <f>'Market Data'!B1506</f>
        <v>20051123</v>
      </c>
      <c r="C1519" s="2">
        <f>'Market Data'!C1506</f>
        <v>6256.5</v>
      </c>
      <c r="D1519" s="2">
        <f>'Market Data'!D1506</f>
        <v>6259</v>
      </c>
      <c r="E1519" s="2">
        <f>'Market Data'!E1506</f>
        <v>6227</v>
      </c>
      <c r="F1519" s="12">
        <f>'Market Data'!F1506</f>
        <v>6249.5</v>
      </c>
      <c r="H1519" s="58">
        <f t="shared" si="182"/>
        <v>1502</v>
      </c>
      <c r="I1519" s="97" t="s">
        <v>54</v>
      </c>
      <c r="J1519" s="59" t="str">
        <f t="shared" si="183"/>
        <v>Long</v>
      </c>
      <c r="L1519" s="74">
        <f t="shared" si="187"/>
        <v>1</v>
      </c>
      <c r="M1519" s="75">
        <f t="shared" si="179"/>
        <v>0</v>
      </c>
      <c r="N1519" s="76" t="str">
        <f t="shared" si="184"/>
        <v/>
      </c>
      <c r="O1519" s="75"/>
      <c r="P1519" s="77">
        <f t="shared" si="180"/>
        <v>1</v>
      </c>
      <c r="Q1519" s="78" t="str">
        <f t="shared" si="185"/>
        <v>Stay Long</v>
      </c>
      <c r="R1519" s="81">
        <f t="shared" si="181"/>
        <v>682.5</v>
      </c>
      <c r="S1519" s="82">
        <f t="shared" si="186"/>
        <v>-63755.959999999992</v>
      </c>
      <c r="T1519" s="50"/>
    </row>
    <row r="1520" spans="2:20" x14ac:dyDescent="0.25">
      <c r="B1520" s="11">
        <f>'Market Data'!B1507</f>
        <v>20051124</v>
      </c>
      <c r="C1520" s="2">
        <f>'Market Data'!C1507</f>
        <v>6244</v>
      </c>
      <c r="D1520" s="2">
        <f>'Market Data'!D1507</f>
        <v>6248</v>
      </c>
      <c r="E1520" s="2">
        <f>'Market Data'!E1507</f>
        <v>6224.5</v>
      </c>
      <c r="F1520" s="12">
        <f>'Market Data'!F1507</f>
        <v>6245.5</v>
      </c>
      <c r="H1520" s="58">
        <f t="shared" si="182"/>
        <v>1503</v>
      </c>
      <c r="I1520" s="97" t="s">
        <v>54</v>
      </c>
      <c r="J1520" s="59" t="str">
        <f t="shared" si="183"/>
        <v>Long</v>
      </c>
      <c r="L1520" s="74">
        <f t="shared" si="187"/>
        <v>1</v>
      </c>
      <c r="M1520" s="75">
        <f t="shared" si="179"/>
        <v>0</v>
      </c>
      <c r="N1520" s="76" t="str">
        <f t="shared" si="184"/>
        <v/>
      </c>
      <c r="O1520" s="75"/>
      <c r="P1520" s="77">
        <f t="shared" si="180"/>
        <v>1</v>
      </c>
      <c r="Q1520" s="78" t="str">
        <f t="shared" si="185"/>
        <v>Stay Long</v>
      </c>
      <c r="R1520" s="81">
        <f t="shared" si="181"/>
        <v>-140</v>
      </c>
      <c r="S1520" s="82">
        <f t="shared" si="186"/>
        <v>-63895.959999999992</v>
      </c>
      <c r="T1520" s="50"/>
    </row>
    <row r="1521" spans="2:20" x14ac:dyDescent="0.25">
      <c r="B1521" s="11">
        <f>'Market Data'!B1508</f>
        <v>20051125</v>
      </c>
      <c r="C1521" s="2">
        <f>'Market Data'!C1508</f>
        <v>6240</v>
      </c>
      <c r="D1521" s="2">
        <f>'Market Data'!D1508</f>
        <v>6259</v>
      </c>
      <c r="E1521" s="2">
        <f>'Market Data'!E1508</f>
        <v>6232.5</v>
      </c>
      <c r="F1521" s="12">
        <f>'Market Data'!F1508</f>
        <v>6242.5</v>
      </c>
      <c r="H1521" s="58">
        <f t="shared" si="182"/>
        <v>1504</v>
      </c>
      <c r="I1521" s="97" t="s">
        <v>54</v>
      </c>
      <c r="J1521" s="59" t="str">
        <f t="shared" si="183"/>
        <v>Long</v>
      </c>
      <c r="L1521" s="74">
        <f t="shared" si="187"/>
        <v>1</v>
      </c>
      <c r="M1521" s="75">
        <f t="shared" si="179"/>
        <v>0</v>
      </c>
      <c r="N1521" s="76" t="str">
        <f t="shared" si="184"/>
        <v/>
      </c>
      <c r="O1521" s="75"/>
      <c r="P1521" s="77">
        <f t="shared" si="180"/>
        <v>1</v>
      </c>
      <c r="Q1521" s="78" t="str">
        <f t="shared" si="185"/>
        <v>Stay Long</v>
      </c>
      <c r="R1521" s="81">
        <f t="shared" si="181"/>
        <v>-105</v>
      </c>
      <c r="S1521" s="82">
        <f t="shared" si="186"/>
        <v>-64000.959999999992</v>
      </c>
      <c r="T1521" s="50"/>
    </row>
    <row r="1522" spans="2:20" x14ac:dyDescent="0.25">
      <c r="B1522" s="11">
        <f>'Market Data'!B1509</f>
        <v>20051128</v>
      </c>
      <c r="C1522" s="2">
        <f>'Market Data'!C1509</f>
        <v>6280.5</v>
      </c>
      <c r="D1522" s="2">
        <f>'Market Data'!D1509</f>
        <v>6295</v>
      </c>
      <c r="E1522" s="2">
        <f>'Market Data'!E1509</f>
        <v>6208</v>
      </c>
      <c r="F1522" s="12">
        <f>'Market Data'!F1509</f>
        <v>6227.5</v>
      </c>
      <c r="H1522" s="58">
        <f t="shared" si="182"/>
        <v>1505</v>
      </c>
      <c r="I1522" s="97" t="s">
        <v>54</v>
      </c>
      <c r="J1522" s="59" t="str">
        <f t="shared" si="183"/>
        <v>Long</v>
      </c>
      <c r="L1522" s="74">
        <f t="shared" si="187"/>
        <v>1</v>
      </c>
      <c r="M1522" s="75">
        <f t="shared" si="179"/>
        <v>0</v>
      </c>
      <c r="N1522" s="76" t="str">
        <f t="shared" si="184"/>
        <v/>
      </c>
      <c r="O1522" s="75"/>
      <c r="P1522" s="77">
        <f t="shared" si="180"/>
        <v>1</v>
      </c>
      <c r="Q1522" s="78" t="str">
        <f t="shared" si="185"/>
        <v>Stay Long</v>
      </c>
      <c r="R1522" s="81">
        <f t="shared" si="181"/>
        <v>-525</v>
      </c>
      <c r="S1522" s="82">
        <f t="shared" si="186"/>
        <v>-64525.959999999992</v>
      </c>
      <c r="T1522" s="50"/>
    </row>
    <row r="1523" spans="2:20" x14ac:dyDescent="0.25">
      <c r="B1523" s="11">
        <f>'Market Data'!B1510</f>
        <v>20051129</v>
      </c>
      <c r="C1523" s="2">
        <f>'Market Data'!C1510</f>
        <v>6221</v>
      </c>
      <c r="D1523" s="2">
        <f>'Market Data'!D1510</f>
        <v>6272.5</v>
      </c>
      <c r="E1523" s="2">
        <f>'Market Data'!E1510</f>
        <v>6207</v>
      </c>
      <c r="F1523" s="12">
        <f>'Market Data'!F1510</f>
        <v>6241.5</v>
      </c>
      <c r="H1523" s="58">
        <f t="shared" si="182"/>
        <v>1506</v>
      </c>
      <c r="I1523" s="97" t="s">
        <v>54</v>
      </c>
      <c r="J1523" s="59" t="str">
        <f t="shared" si="183"/>
        <v>Long</v>
      </c>
      <c r="L1523" s="74">
        <f t="shared" si="187"/>
        <v>1</v>
      </c>
      <c r="M1523" s="75">
        <f t="shared" si="179"/>
        <v>0</v>
      </c>
      <c r="N1523" s="76" t="str">
        <f t="shared" si="184"/>
        <v/>
      </c>
      <c r="O1523" s="75"/>
      <c r="P1523" s="77">
        <f t="shared" si="180"/>
        <v>1</v>
      </c>
      <c r="Q1523" s="78" t="str">
        <f t="shared" si="185"/>
        <v>Stay Long</v>
      </c>
      <c r="R1523" s="81">
        <f t="shared" si="181"/>
        <v>490</v>
      </c>
      <c r="S1523" s="82">
        <f t="shared" si="186"/>
        <v>-64035.959999999992</v>
      </c>
      <c r="T1523" s="50"/>
    </row>
    <row r="1524" spans="2:20" x14ac:dyDescent="0.25">
      <c r="B1524" s="11">
        <f>'Market Data'!B1511</f>
        <v>20051130</v>
      </c>
      <c r="C1524" s="2">
        <f>'Market Data'!C1511</f>
        <v>6234</v>
      </c>
      <c r="D1524" s="2">
        <f>'Market Data'!D1511</f>
        <v>6261.5</v>
      </c>
      <c r="E1524" s="2">
        <f>'Market Data'!E1511</f>
        <v>6217</v>
      </c>
      <c r="F1524" s="12">
        <f>'Market Data'!F1511</f>
        <v>6254</v>
      </c>
      <c r="H1524" s="58">
        <f t="shared" si="182"/>
        <v>1507</v>
      </c>
      <c r="I1524" s="97" t="s">
        <v>54</v>
      </c>
      <c r="J1524" s="59" t="str">
        <f t="shared" si="183"/>
        <v>Long</v>
      </c>
      <c r="L1524" s="74">
        <f t="shared" si="187"/>
        <v>1</v>
      </c>
      <c r="M1524" s="75">
        <f t="shared" si="179"/>
        <v>0</v>
      </c>
      <c r="N1524" s="76" t="str">
        <f t="shared" si="184"/>
        <v/>
      </c>
      <c r="O1524" s="75"/>
      <c r="P1524" s="77">
        <f t="shared" si="180"/>
        <v>1</v>
      </c>
      <c r="Q1524" s="78" t="str">
        <f t="shared" si="185"/>
        <v>Stay Long</v>
      </c>
      <c r="R1524" s="81">
        <f t="shared" si="181"/>
        <v>437.5</v>
      </c>
      <c r="S1524" s="82">
        <f t="shared" si="186"/>
        <v>-63598.459999999992</v>
      </c>
      <c r="T1524" s="50"/>
    </row>
    <row r="1525" spans="2:20" x14ac:dyDescent="0.25">
      <c r="B1525" s="11">
        <f>'Market Data'!B1512</f>
        <v>20051201</v>
      </c>
      <c r="C1525" s="2">
        <f>'Market Data'!C1512</f>
        <v>6256</v>
      </c>
      <c r="D1525" s="2">
        <f>'Market Data'!D1512</f>
        <v>6325</v>
      </c>
      <c r="E1525" s="2">
        <f>'Market Data'!E1512</f>
        <v>6256</v>
      </c>
      <c r="F1525" s="12">
        <f>'Market Data'!F1512</f>
        <v>6315</v>
      </c>
      <c r="H1525" s="58">
        <f t="shared" si="182"/>
        <v>1508</v>
      </c>
      <c r="I1525" s="97" t="s">
        <v>54</v>
      </c>
      <c r="J1525" s="59" t="str">
        <f t="shared" si="183"/>
        <v>Long</v>
      </c>
      <c r="L1525" s="74">
        <f t="shared" si="187"/>
        <v>1</v>
      </c>
      <c r="M1525" s="75">
        <f t="shared" si="179"/>
        <v>0</v>
      </c>
      <c r="N1525" s="76" t="str">
        <f t="shared" si="184"/>
        <v/>
      </c>
      <c r="O1525" s="75"/>
      <c r="P1525" s="77">
        <f t="shared" si="180"/>
        <v>1</v>
      </c>
      <c r="Q1525" s="78" t="str">
        <f t="shared" si="185"/>
        <v>Stay Long</v>
      </c>
      <c r="R1525" s="81">
        <f t="shared" si="181"/>
        <v>2135</v>
      </c>
      <c r="S1525" s="82">
        <f t="shared" si="186"/>
        <v>-61463.459999999992</v>
      </c>
      <c r="T1525" s="50"/>
    </row>
    <row r="1526" spans="2:20" x14ac:dyDescent="0.25">
      <c r="B1526" s="11">
        <f>'Market Data'!B1513</f>
        <v>20051202</v>
      </c>
      <c r="C1526" s="2">
        <f>'Market Data'!C1513</f>
        <v>6347</v>
      </c>
      <c r="D1526" s="2">
        <f>'Market Data'!D1513</f>
        <v>6359.5</v>
      </c>
      <c r="E1526" s="2">
        <f>'Market Data'!E1513</f>
        <v>6326</v>
      </c>
      <c r="F1526" s="12">
        <f>'Market Data'!F1513</f>
        <v>6353.5</v>
      </c>
      <c r="H1526" s="58">
        <f t="shared" si="182"/>
        <v>1509</v>
      </c>
      <c r="I1526" s="97" t="s">
        <v>54</v>
      </c>
      <c r="J1526" s="59" t="str">
        <f t="shared" si="183"/>
        <v>Long</v>
      </c>
      <c r="L1526" s="74">
        <f t="shared" si="187"/>
        <v>1</v>
      </c>
      <c r="M1526" s="75">
        <f t="shared" si="179"/>
        <v>0</v>
      </c>
      <c r="N1526" s="76" t="str">
        <f t="shared" si="184"/>
        <v/>
      </c>
      <c r="O1526" s="75"/>
      <c r="P1526" s="77">
        <f t="shared" si="180"/>
        <v>1</v>
      </c>
      <c r="Q1526" s="78" t="str">
        <f t="shared" si="185"/>
        <v>Stay Long</v>
      </c>
      <c r="R1526" s="81">
        <f t="shared" si="181"/>
        <v>1347.5</v>
      </c>
      <c r="S1526" s="82">
        <f t="shared" si="186"/>
        <v>-60115.959999999992</v>
      </c>
      <c r="T1526" s="50"/>
    </row>
    <row r="1527" spans="2:20" x14ac:dyDescent="0.25">
      <c r="B1527" s="11">
        <f>'Market Data'!B1514</f>
        <v>20051205</v>
      </c>
      <c r="C1527" s="2">
        <f>'Market Data'!C1514</f>
        <v>6356</v>
      </c>
      <c r="D1527" s="2">
        <f>'Market Data'!D1514</f>
        <v>6357.5</v>
      </c>
      <c r="E1527" s="2">
        <f>'Market Data'!E1514</f>
        <v>6302</v>
      </c>
      <c r="F1527" s="12">
        <f>'Market Data'!F1514</f>
        <v>6318</v>
      </c>
      <c r="H1527" s="58">
        <f t="shared" si="182"/>
        <v>1510</v>
      </c>
      <c r="I1527" s="97" t="s">
        <v>54</v>
      </c>
      <c r="J1527" s="59" t="str">
        <f t="shared" si="183"/>
        <v>Long</v>
      </c>
      <c r="L1527" s="74">
        <f t="shared" si="187"/>
        <v>1</v>
      </c>
      <c r="M1527" s="75">
        <f t="shared" si="179"/>
        <v>0</v>
      </c>
      <c r="N1527" s="76" t="str">
        <f t="shared" si="184"/>
        <v/>
      </c>
      <c r="O1527" s="75"/>
      <c r="P1527" s="77">
        <f t="shared" si="180"/>
        <v>1</v>
      </c>
      <c r="Q1527" s="78" t="str">
        <f t="shared" si="185"/>
        <v>Stay Long</v>
      </c>
      <c r="R1527" s="81">
        <f t="shared" si="181"/>
        <v>-1242.5</v>
      </c>
      <c r="S1527" s="82">
        <f t="shared" si="186"/>
        <v>-61358.459999999992</v>
      </c>
      <c r="T1527" s="50"/>
    </row>
    <row r="1528" spans="2:20" x14ac:dyDescent="0.25">
      <c r="B1528" s="11">
        <f>'Market Data'!B1515</f>
        <v>20051206</v>
      </c>
      <c r="C1528" s="2">
        <f>'Market Data'!C1515</f>
        <v>6324</v>
      </c>
      <c r="D1528" s="2">
        <f>'Market Data'!D1515</f>
        <v>6368</v>
      </c>
      <c r="E1528" s="2">
        <f>'Market Data'!E1515</f>
        <v>6321</v>
      </c>
      <c r="F1528" s="12">
        <f>'Market Data'!F1515</f>
        <v>6351.5</v>
      </c>
      <c r="H1528" s="58">
        <f t="shared" si="182"/>
        <v>1511</v>
      </c>
      <c r="I1528" s="97" t="s">
        <v>54</v>
      </c>
      <c r="J1528" s="59" t="str">
        <f t="shared" si="183"/>
        <v>Long</v>
      </c>
      <c r="L1528" s="74">
        <f t="shared" si="187"/>
        <v>1</v>
      </c>
      <c r="M1528" s="75">
        <f t="shared" si="179"/>
        <v>0</v>
      </c>
      <c r="N1528" s="76" t="str">
        <f t="shared" si="184"/>
        <v/>
      </c>
      <c r="O1528" s="75"/>
      <c r="P1528" s="77">
        <f t="shared" si="180"/>
        <v>1</v>
      </c>
      <c r="Q1528" s="78" t="str">
        <f t="shared" si="185"/>
        <v>Stay Long</v>
      </c>
      <c r="R1528" s="81">
        <f t="shared" si="181"/>
        <v>1172.5</v>
      </c>
      <c r="S1528" s="82">
        <f t="shared" si="186"/>
        <v>-60185.959999999992</v>
      </c>
      <c r="T1528" s="50"/>
    </row>
    <row r="1529" spans="2:20" x14ac:dyDescent="0.25">
      <c r="B1529" s="11">
        <f>'Market Data'!B1516</f>
        <v>20051207</v>
      </c>
      <c r="C1529" s="2">
        <f>'Market Data'!C1516</f>
        <v>6342</v>
      </c>
      <c r="D1529" s="2">
        <f>'Market Data'!D1516</f>
        <v>6358.5</v>
      </c>
      <c r="E1529" s="2">
        <f>'Market Data'!E1516</f>
        <v>6296.5</v>
      </c>
      <c r="F1529" s="12">
        <f>'Market Data'!F1516</f>
        <v>6305.5</v>
      </c>
      <c r="H1529" s="58">
        <f t="shared" si="182"/>
        <v>1512</v>
      </c>
      <c r="I1529" s="97" t="s">
        <v>54</v>
      </c>
      <c r="J1529" s="59" t="str">
        <f t="shared" si="183"/>
        <v>Long</v>
      </c>
      <c r="L1529" s="74">
        <f t="shared" si="187"/>
        <v>1</v>
      </c>
      <c r="M1529" s="75">
        <f t="shared" si="179"/>
        <v>0</v>
      </c>
      <c r="N1529" s="76" t="str">
        <f t="shared" si="184"/>
        <v/>
      </c>
      <c r="O1529" s="75"/>
      <c r="P1529" s="77">
        <f t="shared" si="180"/>
        <v>1</v>
      </c>
      <c r="Q1529" s="78" t="str">
        <f t="shared" si="185"/>
        <v>Stay Long</v>
      </c>
      <c r="R1529" s="81">
        <f t="shared" si="181"/>
        <v>-1610</v>
      </c>
      <c r="S1529" s="82">
        <f t="shared" si="186"/>
        <v>-61795.959999999992</v>
      </c>
      <c r="T1529" s="50"/>
    </row>
    <row r="1530" spans="2:20" x14ac:dyDescent="0.25">
      <c r="B1530" s="11">
        <f>'Market Data'!B1517</f>
        <v>20051208</v>
      </c>
      <c r="C1530" s="2">
        <f>'Market Data'!C1517</f>
        <v>6279</v>
      </c>
      <c r="D1530" s="2">
        <f>'Market Data'!D1517</f>
        <v>6345.5</v>
      </c>
      <c r="E1530" s="2">
        <f>'Market Data'!E1517</f>
        <v>6271.5</v>
      </c>
      <c r="F1530" s="12">
        <f>'Market Data'!F1517</f>
        <v>6332</v>
      </c>
      <c r="H1530" s="58">
        <f t="shared" si="182"/>
        <v>1513</v>
      </c>
      <c r="I1530" s="97" t="s">
        <v>54</v>
      </c>
      <c r="J1530" s="59" t="str">
        <f t="shared" si="183"/>
        <v>Long</v>
      </c>
      <c r="L1530" s="74">
        <f t="shared" si="187"/>
        <v>1</v>
      </c>
      <c r="M1530" s="75">
        <f t="shared" si="179"/>
        <v>0</v>
      </c>
      <c r="N1530" s="76" t="str">
        <f t="shared" si="184"/>
        <v/>
      </c>
      <c r="O1530" s="75"/>
      <c r="P1530" s="77">
        <f t="shared" si="180"/>
        <v>1</v>
      </c>
      <c r="Q1530" s="78" t="str">
        <f t="shared" si="185"/>
        <v>Stay Long</v>
      </c>
      <c r="R1530" s="81">
        <f t="shared" si="181"/>
        <v>927.5</v>
      </c>
      <c r="S1530" s="82">
        <f t="shared" si="186"/>
        <v>-60868.459999999992</v>
      </c>
      <c r="T1530" s="50"/>
    </row>
    <row r="1531" spans="2:20" x14ac:dyDescent="0.25">
      <c r="B1531" s="11">
        <f>'Market Data'!B1518</f>
        <v>20051209</v>
      </c>
      <c r="C1531" s="2">
        <f>'Market Data'!C1518</f>
        <v>6311.5</v>
      </c>
      <c r="D1531" s="2">
        <f>'Market Data'!D1518</f>
        <v>6343.5</v>
      </c>
      <c r="E1531" s="2">
        <f>'Market Data'!E1518</f>
        <v>6308</v>
      </c>
      <c r="F1531" s="12">
        <f>'Market Data'!F1518</f>
        <v>6330.5</v>
      </c>
      <c r="H1531" s="58">
        <f t="shared" si="182"/>
        <v>1514</v>
      </c>
      <c r="I1531" s="97" t="s">
        <v>54</v>
      </c>
      <c r="J1531" s="59" t="str">
        <f t="shared" si="183"/>
        <v>Long</v>
      </c>
      <c r="L1531" s="74">
        <f t="shared" si="187"/>
        <v>1</v>
      </c>
      <c r="M1531" s="75">
        <f t="shared" si="179"/>
        <v>0</v>
      </c>
      <c r="N1531" s="76" t="str">
        <f t="shared" si="184"/>
        <v/>
      </c>
      <c r="O1531" s="75"/>
      <c r="P1531" s="77">
        <f t="shared" si="180"/>
        <v>1</v>
      </c>
      <c r="Q1531" s="78" t="str">
        <f t="shared" si="185"/>
        <v>Stay Long</v>
      </c>
      <c r="R1531" s="81">
        <f t="shared" si="181"/>
        <v>-52.5</v>
      </c>
      <c r="S1531" s="82">
        <f t="shared" si="186"/>
        <v>-60920.959999999992</v>
      </c>
      <c r="T1531" s="50"/>
    </row>
    <row r="1532" spans="2:20" x14ac:dyDescent="0.25">
      <c r="B1532" s="11">
        <f>'Market Data'!B1519</f>
        <v>20051212</v>
      </c>
      <c r="C1532" s="2">
        <f>'Market Data'!C1519</f>
        <v>6363</v>
      </c>
      <c r="D1532" s="2">
        <f>'Market Data'!D1519</f>
        <v>6380</v>
      </c>
      <c r="E1532" s="2">
        <f>'Market Data'!E1519</f>
        <v>6333.5</v>
      </c>
      <c r="F1532" s="12">
        <f>'Market Data'!F1519</f>
        <v>6348.5</v>
      </c>
      <c r="H1532" s="58">
        <f t="shared" si="182"/>
        <v>1515</v>
      </c>
      <c r="I1532" s="97" t="s">
        <v>54</v>
      </c>
      <c r="J1532" s="59" t="str">
        <f t="shared" si="183"/>
        <v>Long</v>
      </c>
      <c r="L1532" s="74">
        <f t="shared" si="187"/>
        <v>1</v>
      </c>
      <c r="M1532" s="75">
        <f t="shared" si="179"/>
        <v>0</v>
      </c>
      <c r="N1532" s="76" t="str">
        <f t="shared" si="184"/>
        <v/>
      </c>
      <c r="O1532" s="75"/>
      <c r="P1532" s="77">
        <f t="shared" si="180"/>
        <v>1</v>
      </c>
      <c r="Q1532" s="78" t="str">
        <f t="shared" si="185"/>
        <v>Stay Long</v>
      </c>
      <c r="R1532" s="81">
        <f t="shared" si="181"/>
        <v>630</v>
      </c>
      <c r="S1532" s="82">
        <f t="shared" si="186"/>
        <v>-60290.959999999992</v>
      </c>
      <c r="T1532" s="50"/>
    </row>
    <row r="1533" spans="2:20" x14ac:dyDescent="0.25">
      <c r="B1533" s="11">
        <f>'Market Data'!B1520</f>
        <v>20051213</v>
      </c>
      <c r="C1533" s="2">
        <f>'Market Data'!C1520</f>
        <v>6353.5</v>
      </c>
      <c r="D1533" s="2">
        <f>'Market Data'!D1520</f>
        <v>6363.5</v>
      </c>
      <c r="E1533" s="2">
        <f>'Market Data'!E1520</f>
        <v>6332.5</v>
      </c>
      <c r="F1533" s="12">
        <f>'Market Data'!F1520</f>
        <v>6359.5</v>
      </c>
      <c r="H1533" s="58">
        <f t="shared" si="182"/>
        <v>1516</v>
      </c>
      <c r="I1533" s="97" t="s">
        <v>54</v>
      </c>
      <c r="J1533" s="59" t="str">
        <f t="shared" si="183"/>
        <v>Long</v>
      </c>
      <c r="L1533" s="74">
        <f t="shared" si="187"/>
        <v>1</v>
      </c>
      <c r="M1533" s="75">
        <f t="shared" si="179"/>
        <v>0</v>
      </c>
      <c r="N1533" s="76" t="str">
        <f t="shared" si="184"/>
        <v/>
      </c>
      <c r="O1533" s="75"/>
      <c r="P1533" s="77">
        <f t="shared" si="180"/>
        <v>1</v>
      </c>
      <c r="Q1533" s="78" t="str">
        <f t="shared" si="185"/>
        <v>Stay Long</v>
      </c>
      <c r="R1533" s="81">
        <f t="shared" si="181"/>
        <v>385</v>
      </c>
      <c r="S1533" s="82">
        <f t="shared" si="186"/>
        <v>-59905.959999999992</v>
      </c>
      <c r="T1533" s="50"/>
    </row>
    <row r="1534" spans="2:20" x14ac:dyDescent="0.25">
      <c r="B1534" s="11">
        <f>'Market Data'!B1521</f>
        <v>20051214</v>
      </c>
      <c r="C1534" s="2">
        <f>'Market Data'!C1521</f>
        <v>6361.5</v>
      </c>
      <c r="D1534" s="2">
        <f>'Market Data'!D1521</f>
        <v>6367.5</v>
      </c>
      <c r="E1534" s="2">
        <f>'Market Data'!E1521</f>
        <v>6322</v>
      </c>
      <c r="F1534" s="12">
        <f>'Market Data'!F1521</f>
        <v>6332</v>
      </c>
      <c r="H1534" s="58">
        <f t="shared" si="182"/>
        <v>1517</v>
      </c>
      <c r="I1534" s="97" t="s">
        <v>54</v>
      </c>
      <c r="J1534" s="59" t="str">
        <f t="shared" si="183"/>
        <v>Long</v>
      </c>
      <c r="L1534" s="74">
        <f t="shared" si="187"/>
        <v>1</v>
      </c>
      <c r="M1534" s="75">
        <f t="shared" si="179"/>
        <v>0</v>
      </c>
      <c r="N1534" s="76" t="str">
        <f t="shared" si="184"/>
        <v/>
      </c>
      <c r="O1534" s="75"/>
      <c r="P1534" s="77">
        <f t="shared" si="180"/>
        <v>1</v>
      </c>
      <c r="Q1534" s="78" t="str">
        <f t="shared" si="185"/>
        <v>Stay Long</v>
      </c>
      <c r="R1534" s="81">
        <f t="shared" si="181"/>
        <v>-962.5</v>
      </c>
      <c r="S1534" s="82">
        <f t="shared" si="186"/>
        <v>-60868.459999999992</v>
      </c>
      <c r="T1534" s="50"/>
    </row>
    <row r="1535" spans="2:20" x14ac:dyDescent="0.25">
      <c r="B1535" s="11">
        <f>'Market Data'!B1522</f>
        <v>20051215</v>
      </c>
      <c r="C1535" s="2">
        <f>'Market Data'!C1522</f>
        <v>6349</v>
      </c>
      <c r="D1535" s="2">
        <f>'Market Data'!D1522</f>
        <v>6352.5</v>
      </c>
      <c r="E1535" s="2">
        <f>'Market Data'!E1522</f>
        <v>6326.5</v>
      </c>
      <c r="F1535" s="12">
        <f>'Market Data'!F1522</f>
        <v>6338.5</v>
      </c>
      <c r="H1535" s="58">
        <f t="shared" si="182"/>
        <v>1518</v>
      </c>
      <c r="I1535" s="97" t="s">
        <v>54</v>
      </c>
      <c r="J1535" s="59" t="str">
        <f t="shared" si="183"/>
        <v>Long</v>
      </c>
      <c r="L1535" s="74">
        <f t="shared" si="187"/>
        <v>1</v>
      </c>
      <c r="M1535" s="75">
        <f t="shared" si="179"/>
        <v>0</v>
      </c>
      <c r="N1535" s="76" t="str">
        <f t="shared" si="184"/>
        <v/>
      </c>
      <c r="O1535" s="75"/>
      <c r="P1535" s="77">
        <f t="shared" si="180"/>
        <v>1</v>
      </c>
      <c r="Q1535" s="78" t="str">
        <f t="shared" si="185"/>
        <v>Stay Long</v>
      </c>
      <c r="R1535" s="81">
        <f t="shared" si="181"/>
        <v>227.5</v>
      </c>
      <c r="S1535" s="82">
        <f t="shared" si="186"/>
        <v>-60640.959999999992</v>
      </c>
      <c r="T1535" s="50"/>
    </row>
    <row r="1536" spans="2:20" x14ac:dyDescent="0.25">
      <c r="B1536" s="11">
        <f>'Market Data'!B1523</f>
        <v>20051216</v>
      </c>
      <c r="C1536" s="2">
        <f>'Market Data'!C1523</f>
        <v>6348.5</v>
      </c>
      <c r="D1536" s="2">
        <f>'Market Data'!D1523</f>
        <v>6401.5</v>
      </c>
      <c r="E1536" s="2">
        <f>'Market Data'!E1523</f>
        <v>6348.5</v>
      </c>
      <c r="F1536" s="12">
        <f>'Market Data'!F1523</f>
        <v>6396</v>
      </c>
      <c r="H1536" s="58">
        <f t="shared" si="182"/>
        <v>1519</v>
      </c>
      <c r="I1536" s="97" t="s">
        <v>54</v>
      </c>
      <c r="J1536" s="59" t="str">
        <f t="shared" si="183"/>
        <v>Long</v>
      </c>
      <c r="L1536" s="74">
        <f t="shared" si="187"/>
        <v>1</v>
      </c>
      <c r="M1536" s="75">
        <f t="shared" si="179"/>
        <v>0</v>
      </c>
      <c r="N1536" s="76" t="str">
        <f t="shared" si="184"/>
        <v/>
      </c>
      <c r="O1536" s="75"/>
      <c r="P1536" s="77">
        <f t="shared" si="180"/>
        <v>1</v>
      </c>
      <c r="Q1536" s="78" t="str">
        <f t="shared" si="185"/>
        <v>Stay Long</v>
      </c>
      <c r="R1536" s="81">
        <f t="shared" si="181"/>
        <v>2012.5</v>
      </c>
      <c r="S1536" s="82">
        <f t="shared" si="186"/>
        <v>-58628.459999999992</v>
      </c>
      <c r="T1536" s="50"/>
    </row>
    <row r="1537" spans="2:20" x14ac:dyDescent="0.25">
      <c r="B1537" s="11">
        <f>'Market Data'!B1524</f>
        <v>20051219</v>
      </c>
      <c r="C1537" s="2">
        <f>'Market Data'!C1524</f>
        <v>6383</v>
      </c>
      <c r="D1537" s="2">
        <f>'Market Data'!D1524</f>
        <v>6403.5</v>
      </c>
      <c r="E1537" s="2">
        <f>'Market Data'!E1524</f>
        <v>6382</v>
      </c>
      <c r="F1537" s="12">
        <f>'Market Data'!F1524</f>
        <v>6396</v>
      </c>
      <c r="H1537" s="58">
        <f t="shared" si="182"/>
        <v>1520</v>
      </c>
      <c r="I1537" s="97" t="s">
        <v>54</v>
      </c>
      <c r="J1537" s="59" t="str">
        <f t="shared" si="183"/>
        <v>Long</v>
      </c>
      <c r="L1537" s="74">
        <f t="shared" si="187"/>
        <v>1</v>
      </c>
      <c r="M1537" s="75">
        <f t="shared" si="179"/>
        <v>0</v>
      </c>
      <c r="N1537" s="76" t="str">
        <f t="shared" si="184"/>
        <v/>
      </c>
      <c r="O1537" s="75"/>
      <c r="P1537" s="77">
        <f t="shared" si="180"/>
        <v>1</v>
      </c>
      <c r="Q1537" s="78" t="str">
        <f t="shared" si="185"/>
        <v>Stay Long</v>
      </c>
      <c r="R1537" s="81">
        <f t="shared" si="181"/>
        <v>0</v>
      </c>
      <c r="S1537" s="82">
        <f t="shared" si="186"/>
        <v>-58628.459999999992</v>
      </c>
      <c r="T1537" s="50"/>
    </row>
    <row r="1538" spans="2:20" x14ac:dyDescent="0.25">
      <c r="B1538" s="11">
        <f>'Market Data'!B1525</f>
        <v>20051220</v>
      </c>
      <c r="C1538" s="2">
        <f>'Market Data'!C1525</f>
        <v>6377</v>
      </c>
      <c r="D1538" s="2">
        <f>'Market Data'!D1525</f>
        <v>6414</v>
      </c>
      <c r="E1538" s="2">
        <f>'Market Data'!E1525</f>
        <v>6368</v>
      </c>
      <c r="F1538" s="12">
        <f>'Market Data'!F1525</f>
        <v>6405</v>
      </c>
      <c r="H1538" s="58">
        <f t="shared" si="182"/>
        <v>1521</v>
      </c>
      <c r="I1538" s="97" t="s">
        <v>54</v>
      </c>
      <c r="J1538" s="59" t="str">
        <f t="shared" si="183"/>
        <v>Long</v>
      </c>
      <c r="L1538" s="74">
        <f t="shared" si="187"/>
        <v>1</v>
      </c>
      <c r="M1538" s="75">
        <f t="shared" si="179"/>
        <v>0</v>
      </c>
      <c r="N1538" s="76" t="str">
        <f t="shared" si="184"/>
        <v/>
      </c>
      <c r="O1538" s="75"/>
      <c r="P1538" s="77">
        <f t="shared" si="180"/>
        <v>1</v>
      </c>
      <c r="Q1538" s="78" t="str">
        <f t="shared" si="185"/>
        <v>Stay Long</v>
      </c>
      <c r="R1538" s="81">
        <f t="shared" si="181"/>
        <v>315</v>
      </c>
      <c r="S1538" s="82">
        <f t="shared" si="186"/>
        <v>-58313.459999999992</v>
      </c>
      <c r="T1538" s="50"/>
    </row>
    <row r="1539" spans="2:20" x14ac:dyDescent="0.25">
      <c r="B1539" s="11">
        <f>'Market Data'!B1526</f>
        <v>20051221</v>
      </c>
      <c r="C1539" s="2">
        <f>'Market Data'!C1526</f>
        <v>6419</v>
      </c>
      <c r="D1539" s="2">
        <f>'Market Data'!D1526</f>
        <v>6447</v>
      </c>
      <c r="E1539" s="2">
        <f>'Market Data'!E1526</f>
        <v>6412.5</v>
      </c>
      <c r="F1539" s="12">
        <f>'Market Data'!F1526</f>
        <v>6442</v>
      </c>
      <c r="H1539" s="58">
        <f t="shared" si="182"/>
        <v>1522</v>
      </c>
      <c r="I1539" s="97" t="s">
        <v>54</v>
      </c>
      <c r="J1539" s="59" t="str">
        <f t="shared" si="183"/>
        <v>Long</v>
      </c>
      <c r="L1539" s="74">
        <f t="shared" si="187"/>
        <v>1</v>
      </c>
      <c r="M1539" s="75">
        <f t="shared" si="179"/>
        <v>0</v>
      </c>
      <c r="N1539" s="76" t="str">
        <f t="shared" si="184"/>
        <v/>
      </c>
      <c r="O1539" s="75"/>
      <c r="P1539" s="77">
        <f t="shared" si="180"/>
        <v>1</v>
      </c>
      <c r="Q1539" s="78" t="str">
        <f t="shared" si="185"/>
        <v>Stay Long</v>
      </c>
      <c r="R1539" s="81">
        <f t="shared" si="181"/>
        <v>1295</v>
      </c>
      <c r="S1539" s="82">
        <f t="shared" si="186"/>
        <v>-57018.459999999992</v>
      </c>
      <c r="T1539" s="50"/>
    </row>
    <row r="1540" spans="2:20" x14ac:dyDescent="0.25">
      <c r="B1540" s="11">
        <f>'Market Data'!B1527</f>
        <v>20051222</v>
      </c>
      <c r="C1540" s="2">
        <f>'Market Data'!C1527</f>
        <v>6431.5</v>
      </c>
      <c r="D1540" s="2">
        <f>'Market Data'!D1527</f>
        <v>6448.5</v>
      </c>
      <c r="E1540" s="2">
        <f>'Market Data'!E1527</f>
        <v>6431</v>
      </c>
      <c r="F1540" s="12">
        <f>'Market Data'!F1527</f>
        <v>6445.5</v>
      </c>
      <c r="H1540" s="58">
        <f t="shared" si="182"/>
        <v>1523</v>
      </c>
      <c r="I1540" s="97" t="s">
        <v>54</v>
      </c>
      <c r="J1540" s="59" t="str">
        <f t="shared" si="183"/>
        <v>Long</v>
      </c>
      <c r="L1540" s="74">
        <f t="shared" si="187"/>
        <v>1</v>
      </c>
      <c r="M1540" s="75">
        <f t="shared" si="179"/>
        <v>0</v>
      </c>
      <c r="N1540" s="76" t="str">
        <f t="shared" si="184"/>
        <v/>
      </c>
      <c r="O1540" s="75"/>
      <c r="P1540" s="77">
        <f t="shared" si="180"/>
        <v>1</v>
      </c>
      <c r="Q1540" s="78" t="str">
        <f t="shared" si="185"/>
        <v>Stay Long</v>
      </c>
      <c r="R1540" s="81">
        <f t="shared" si="181"/>
        <v>122.5</v>
      </c>
      <c r="S1540" s="82">
        <f t="shared" si="186"/>
        <v>-56895.959999999992</v>
      </c>
      <c r="T1540" s="50"/>
    </row>
    <row r="1541" spans="2:20" x14ac:dyDescent="0.25">
      <c r="B1541" s="11">
        <f>'Market Data'!B1528</f>
        <v>20051223</v>
      </c>
      <c r="C1541" s="2">
        <f>'Market Data'!C1528</f>
        <v>6448</v>
      </c>
      <c r="D1541" s="2">
        <f>'Market Data'!D1528</f>
        <v>6470.5</v>
      </c>
      <c r="E1541" s="2">
        <f>'Market Data'!E1528</f>
        <v>6448</v>
      </c>
      <c r="F1541" s="12">
        <f>'Market Data'!F1528</f>
        <v>6463</v>
      </c>
      <c r="H1541" s="58">
        <f t="shared" si="182"/>
        <v>1524</v>
      </c>
      <c r="I1541" s="97" t="s">
        <v>54</v>
      </c>
      <c r="J1541" s="59" t="str">
        <f t="shared" si="183"/>
        <v>Long</v>
      </c>
      <c r="L1541" s="74">
        <f t="shared" si="187"/>
        <v>1</v>
      </c>
      <c r="M1541" s="75">
        <f t="shared" si="179"/>
        <v>0</v>
      </c>
      <c r="N1541" s="76" t="str">
        <f t="shared" si="184"/>
        <v/>
      </c>
      <c r="O1541" s="75"/>
      <c r="P1541" s="77">
        <f t="shared" si="180"/>
        <v>1</v>
      </c>
      <c r="Q1541" s="78" t="str">
        <f t="shared" si="185"/>
        <v>Stay Long</v>
      </c>
      <c r="R1541" s="81">
        <f t="shared" si="181"/>
        <v>612.5</v>
      </c>
      <c r="S1541" s="82">
        <f t="shared" si="186"/>
        <v>-56283.459999999992</v>
      </c>
      <c r="T1541" s="50"/>
    </row>
    <row r="1542" spans="2:20" x14ac:dyDescent="0.25">
      <c r="B1542" s="11">
        <f>'Market Data'!B1529</f>
        <v>20051227</v>
      </c>
      <c r="C1542" s="2">
        <f>'Market Data'!C1529</f>
        <v>6469</v>
      </c>
      <c r="D1542" s="2">
        <f>'Market Data'!D1529</f>
        <v>6499.5</v>
      </c>
      <c r="E1542" s="2">
        <f>'Market Data'!E1529</f>
        <v>6463</v>
      </c>
      <c r="F1542" s="12">
        <f>'Market Data'!F1529</f>
        <v>6491.5</v>
      </c>
      <c r="H1542" s="58">
        <f t="shared" si="182"/>
        <v>1525</v>
      </c>
      <c r="I1542" s="97" t="s">
        <v>54</v>
      </c>
      <c r="J1542" s="59" t="str">
        <f t="shared" si="183"/>
        <v>Long</v>
      </c>
      <c r="L1542" s="74">
        <f t="shared" si="187"/>
        <v>1</v>
      </c>
      <c r="M1542" s="75">
        <f t="shared" si="179"/>
        <v>0</v>
      </c>
      <c r="N1542" s="76" t="str">
        <f t="shared" si="184"/>
        <v/>
      </c>
      <c r="O1542" s="75"/>
      <c r="P1542" s="77">
        <f t="shared" si="180"/>
        <v>1</v>
      </c>
      <c r="Q1542" s="78" t="str">
        <f t="shared" si="185"/>
        <v>Stay Long</v>
      </c>
      <c r="R1542" s="81">
        <f t="shared" si="181"/>
        <v>997.5</v>
      </c>
      <c r="S1542" s="82">
        <f t="shared" si="186"/>
        <v>-55285.959999999992</v>
      </c>
      <c r="T1542" s="50"/>
    </row>
    <row r="1543" spans="2:20" x14ac:dyDescent="0.25">
      <c r="B1543" s="11">
        <f>'Market Data'!B1530</f>
        <v>20051228</v>
      </c>
      <c r="C1543" s="2">
        <f>'Market Data'!C1530</f>
        <v>6484</v>
      </c>
      <c r="D1543" s="2">
        <f>'Market Data'!D1530</f>
        <v>6505.5</v>
      </c>
      <c r="E1543" s="2">
        <f>'Market Data'!E1530</f>
        <v>6476.5</v>
      </c>
      <c r="F1543" s="12">
        <f>'Market Data'!F1530</f>
        <v>6492.5</v>
      </c>
      <c r="H1543" s="58">
        <f t="shared" si="182"/>
        <v>1526</v>
      </c>
      <c r="I1543" s="97" t="s">
        <v>54</v>
      </c>
      <c r="J1543" s="59" t="str">
        <f t="shared" si="183"/>
        <v>Long</v>
      </c>
      <c r="L1543" s="74">
        <f t="shared" si="187"/>
        <v>1</v>
      </c>
      <c r="M1543" s="75">
        <f t="shared" si="179"/>
        <v>0</v>
      </c>
      <c r="N1543" s="76" t="str">
        <f t="shared" si="184"/>
        <v/>
      </c>
      <c r="O1543" s="75"/>
      <c r="P1543" s="77">
        <f t="shared" si="180"/>
        <v>1</v>
      </c>
      <c r="Q1543" s="78" t="str">
        <f t="shared" si="185"/>
        <v>Stay Long</v>
      </c>
      <c r="R1543" s="81">
        <f t="shared" si="181"/>
        <v>35</v>
      </c>
      <c r="S1543" s="82">
        <f t="shared" si="186"/>
        <v>-55250.959999999992</v>
      </c>
      <c r="T1543" s="50"/>
    </row>
    <row r="1544" spans="2:20" x14ac:dyDescent="0.25">
      <c r="B1544" s="11">
        <f>'Market Data'!B1531</f>
        <v>20051229</v>
      </c>
      <c r="C1544" s="2">
        <f>'Market Data'!C1531</f>
        <v>6510.5</v>
      </c>
      <c r="D1544" s="2">
        <f>'Market Data'!D1531</f>
        <v>6512</v>
      </c>
      <c r="E1544" s="2">
        <f>'Market Data'!E1531</f>
        <v>6480.5</v>
      </c>
      <c r="F1544" s="12">
        <f>'Market Data'!F1531</f>
        <v>6501</v>
      </c>
      <c r="H1544" s="58">
        <f t="shared" si="182"/>
        <v>1527</v>
      </c>
      <c r="I1544" s="97" t="s">
        <v>54</v>
      </c>
      <c r="J1544" s="59" t="str">
        <f t="shared" si="183"/>
        <v>Long</v>
      </c>
      <c r="L1544" s="74">
        <f t="shared" si="187"/>
        <v>1</v>
      </c>
      <c r="M1544" s="75">
        <f t="shared" si="179"/>
        <v>0</v>
      </c>
      <c r="N1544" s="76" t="str">
        <f t="shared" si="184"/>
        <v/>
      </c>
      <c r="O1544" s="75"/>
      <c r="P1544" s="77">
        <f t="shared" si="180"/>
        <v>1</v>
      </c>
      <c r="Q1544" s="78" t="str">
        <f t="shared" si="185"/>
        <v>Stay Long</v>
      </c>
      <c r="R1544" s="81">
        <f t="shared" si="181"/>
        <v>297.5</v>
      </c>
      <c r="S1544" s="82">
        <f t="shared" si="186"/>
        <v>-54953.459999999992</v>
      </c>
      <c r="T1544" s="50"/>
    </row>
    <row r="1545" spans="2:20" x14ac:dyDescent="0.25">
      <c r="B1545" s="11">
        <f>'Market Data'!B1532</f>
        <v>20051230</v>
      </c>
      <c r="C1545" s="2">
        <f>'Market Data'!C1532</f>
        <v>6480</v>
      </c>
      <c r="D1545" s="2">
        <f>'Market Data'!D1532</f>
        <v>6487</v>
      </c>
      <c r="E1545" s="2">
        <f>'Market Data'!E1532</f>
        <v>6427</v>
      </c>
      <c r="F1545" s="12">
        <f>'Market Data'!F1532</f>
        <v>6451</v>
      </c>
      <c r="H1545" s="58">
        <f t="shared" si="182"/>
        <v>1528</v>
      </c>
      <c r="I1545" s="97" t="s">
        <v>54</v>
      </c>
      <c r="J1545" s="59" t="str">
        <f t="shared" si="183"/>
        <v>Long</v>
      </c>
      <c r="L1545" s="74">
        <f t="shared" si="187"/>
        <v>1</v>
      </c>
      <c r="M1545" s="75">
        <f t="shared" si="179"/>
        <v>0</v>
      </c>
      <c r="N1545" s="76" t="str">
        <f t="shared" si="184"/>
        <v/>
      </c>
      <c r="O1545" s="75"/>
      <c r="P1545" s="77">
        <f t="shared" si="180"/>
        <v>1</v>
      </c>
      <c r="Q1545" s="78" t="str">
        <f t="shared" si="185"/>
        <v>Stay Long</v>
      </c>
      <c r="R1545" s="81">
        <f t="shared" si="181"/>
        <v>-1750</v>
      </c>
      <c r="S1545" s="82">
        <f t="shared" si="186"/>
        <v>-56703.459999999992</v>
      </c>
      <c r="T1545" s="50"/>
    </row>
    <row r="1546" spans="2:20" x14ac:dyDescent="0.25">
      <c r="B1546" s="11">
        <f>'Market Data'!B1533</f>
        <v>20060102</v>
      </c>
      <c r="C1546" s="2">
        <f>'Market Data'!C1533</f>
        <v>6461</v>
      </c>
      <c r="D1546" s="2">
        <f>'Market Data'!D1533</f>
        <v>6496</v>
      </c>
      <c r="E1546" s="2">
        <f>'Market Data'!E1533</f>
        <v>6454.5</v>
      </c>
      <c r="F1546" s="12">
        <f>'Market Data'!F1533</f>
        <v>6490.5</v>
      </c>
      <c r="H1546" s="58">
        <f t="shared" si="182"/>
        <v>1529</v>
      </c>
      <c r="I1546" s="97" t="s">
        <v>54</v>
      </c>
      <c r="J1546" s="59" t="str">
        <f t="shared" si="183"/>
        <v>Long</v>
      </c>
      <c r="L1546" s="74">
        <f t="shared" si="187"/>
        <v>1</v>
      </c>
      <c r="M1546" s="75">
        <f t="shared" si="179"/>
        <v>0</v>
      </c>
      <c r="N1546" s="76" t="str">
        <f t="shared" si="184"/>
        <v/>
      </c>
      <c r="O1546" s="75"/>
      <c r="P1546" s="77">
        <f t="shared" si="180"/>
        <v>1</v>
      </c>
      <c r="Q1546" s="78" t="str">
        <f t="shared" si="185"/>
        <v>Stay Long</v>
      </c>
      <c r="R1546" s="81">
        <f t="shared" si="181"/>
        <v>1382.5</v>
      </c>
      <c r="S1546" s="82">
        <f t="shared" si="186"/>
        <v>-55320.959999999992</v>
      </c>
      <c r="T1546" s="50"/>
    </row>
    <row r="1547" spans="2:20" x14ac:dyDescent="0.25">
      <c r="B1547" s="11">
        <f>'Market Data'!B1534</f>
        <v>20060103</v>
      </c>
      <c r="C1547" s="2">
        <f>'Market Data'!C1534</f>
        <v>6497.5</v>
      </c>
      <c r="D1547" s="2">
        <f>'Market Data'!D1534</f>
        <v>6555</v>
      </c>
      <c r="E1547" s="2">
        <f>'Market Data'!E1534</f>
        <v>6481</v>
      </c>
      <c r="F1547" s="12">
        <f>'Market Data'!F1534</f>
        <v>6496.5</v>
      </c>
      <c r="H1547" s="58">
        <f t="shared" si="182"/>
        <v>1530</v>
      </c>
      <c r="I1547" s="97" t="s">
        <v>54</v>
      </c>
      <c r="J1547" s="59" t="str">
        <f t="shared" si="183"/>
        <v>Long</v>
      </c>
      <c r="L1547" s="74">
        <f t="shared" si="187"/>
        <v>1</v>
      </c>
      <c r="M1547" s="75">
        <f t="shared" si="179"/>
        <v>0</v>
      </c>
      <c r="N1547" s="76" t="str">
        <f t="shared" si="184"/>
        <v/>
      </c>
      <c r="O1547" s="75"/>
      <c r="P1547" s="77">
        <f t="shared" si="180"/>
        <v>1</v>
      </c>
      <c r="Q1547" s="78" t="str">
        <f t="shared" si="185"/>
        <v>Stay Long</v>
      </c>
      <c r="R1547" s="81">
        <f t="shared" si="181"/>
        <v>210</v>
      </c>
      <c r="S1547" s="82">
        <f t="shared" si="186"/>
        <v>-55110.959999999992</v>
      </c>
      <c r="T1547" s="50"/>
    </row>
    <row r="1548" spans="2:20" x14ac:dyDescent="0.25">
      <c r="B1548" s="11">
        <f>'Market Data'!B1535</f>
        <v>20060104</v>
      </c>
      <c r="C1548" s="2">
        <f>'Market Data'!C1535</f>
        <v>6554</v>
      </c>
      <c r="D1548" s="2">
        <f>'Market Data'!D1535</f>
        <v>6571.5</v>
      </c>
      <c r="E1548" s="2">
        <f>'Market Data'!E1535</f>
        <v>6517.5</v>
      </c>
      <c r="F1548" s="12">
        <f>'Market Data'!F1535</f>
        <v>6559.5</v>
      </c>
      <c r="H1548" s="58">
        <f t="shared" si="182"/>
        <v>1531</v>
      </c>
      <c r="I1548" s="97" t="s">
        <v>54</v>
      </c>
      <c r="J1548" s="59" t="str">
        <f t="shared" si="183"/>
        <v>Long</v>
      </c>
      <c r="L1548" s="74">
        <f t="shared" si="187"/>
        <v>1</v>
      </c>
      <c r="M1548" s="75">
        <f t="shared" si="179"/>
        <v>0</v>
      </c>
      <c r="N1548" s="76" t="str">
        <f t="shared" si="184"/>
        <v/>
      </c>
      <c r="O1548" s="75"/>
      <c r="P1548" s="77">
        <f t="shared" si="180"/>
        <v>1</v>
      </c>
      <c r="Q1548" s="78" t="str">
        <f t="shared" si="185"/>
        <v>Stay Long</v>
      </c>
      <c r="R1548" s="81">
        <f t="shared" si="181"/>
        <v>2205</v>
      </c>
      <c r="S1548" s="82">
        <f t="shared" si="186"/>
        <v>-52905.959999999992</v>
      </c>
      <c r="T1548" s="50"/>
    </row>
    <row r="1549" spans="2:20" x14ac:dyDescent="0.25">
      <c r="B1549" s="11">
        <f>'Market Data'!B1536</f>
        <v>20060105</v>
      </c>
      <c r="C1549" s="2">
        <f>'Market Data'!C1536</f>
        <v>6558.5</v>
      </c>
      <c r="D1549" s="2">
        <f>'Market Data'!D1536</f>
        <v>6568.5</v>
      </c>
      <c r="E1549" s="2">
        <f>'Market Data'!E1536</f>
        <v>6542</v>
      </c>
      <c r="F1549" s="12">
        <f>'Market Data'!F1536</f>
        <v>6553</v>
      </c>
      <c r="H1549" s="58">
        <f t="shared" si="182"/>
        <v>1532</v>
      </c>
      <c r="I1549" s="97" t="s">
        <v>54</v>
      </c>
      <c r="J1549" s="59" t="str">
        <f t="shared" si="183"/>
        <v>Long</v>
      </c>
      <c r="L1549" s="74">
        <f t="shared" si="187"/>
        <v>1</v>
      </c>
      <c r="M1549" s="75">
        <f t="shared" si="179"/>
        <v>0</v>
      </c>
      <c r="N1549" s="76" t="str">
        <f t="shared" si="184"/>
        <v/>
      </c>
      <c r="O1549" s="75"/>
      <c r="P1549" s="77">
        <f t="shared" si="180"/>
        <v>1</v>
      </c>
      <c r="Q1549" s="78" t="str">
        <f t="shared" si="185"/>
        <v>Stay Long</v>
      </c>
      <c r="R1549" s="81">
        <f t="shared" si="181"/>
        <v>-227.5</v>
      </c>
      <c r="S1549" s="82">
        <f t="shared" si="186"/>
        <v>-53133.459999999992</v>
      </c>
      <c r="T1549" s="50"/>
    </row>
    <row r="1550" spans="2:20" x14ac:dyDescent="0.25">
      <c r="B1550" s="11">
        <f>'Market Data'!B1537</f>
        <v>20060106</v>
      </c>
      <c r="C1550" s="2">
        <f>'Market Data'!C1537</f>
        <v>6559.5</v>
      </c>
      <c r="D1550" s="2">
        <f>'Market Data'!D1537</f>
        <v>6582.5</v>
      </c>
      <c r="E1550" s="2">
        <f>'Market Data'!E1537</f>
        <v>6545.5</v>
      </c>
      <c r="F1550" s="12">
        <f>'Market Data'!F1537</f>
        <v>6569.5</v>
      </c>
      <c r="H1550" s="58">
        <f t="shared" si="182"/>
        <v>1533</v>
      </c>
      <c r="I1550" s="97" t="s">
        <v>54</v>
      </c>
      <c r="J1550" s="59" t="str">
        <f t="shared" si="183"/>
        <v>Long</v>
      </c>
      <c r="L1550" s="74">
        <f t="shared" si="187"/>
        <v>1</v>
      </c>
      <c r="M1550" s="75">
        <f t="shared" si="179"/>
        <v>0</v>
      </c>
      <c r="N1550" s="76" t="str">
        <f t="shared" si="184"/>
        <v/>
      </c>
      <c r="O1550" s="75"/>
      <c r="P1550" s="77">
        <f t="shared" si="180"/>
        <v>1</v>
      </c>
      <c r="Q1550" s="78" t="str">
        <f t="shared" si="185"/>
        <v>Stay Long</v>
      </c>
      <c r="R1550" s="81">
        <f t="shared" si="181"/>
        <v>577.5</v>
      </c>
      <c r="S1550" s="82">
        <f t="shared" si="186"/>
        <v>-52555.959999999992</v>
      </c>
      <c r="T1550" s="50"/>
    </row>
    <row r="1551" spans="2:20" x14ac:dyDescent="0.25">
      <c r="B1551" s="11">
        <f>'Market Data'!B1538</f>
        <v>20060109</v>
      </c>
      <c r="C1551" s="2">
        <f>'Market Data'!C1538</f>
        <v>6578</v>
      </c>
      <c r="D1551" s="2">
        <f>'Market Data'!D1538</f>
        <v>6592</v>
      </c>
      <c r="E1551" s="2">
        <f>'Market Data'!E1538</f>
        <v>6571.5</v>
      </c>
      <c r="F1551" s="12">
        <f>'Market Data'!F1538</f>
        <v>6581</v>
      </c>
      <c r="H1551" s="58">
        <f t="shared" si="182"/>
        <v>1534</v>
      </c>
      <c r="I1551" s="97" t="s">
        <v>54</v>
      </c>
      <c r="J1551" s="59" t="str">
        <f t="shared" si="183"/>
        <v>Long</v>
      </c>
      <c r="L1551" s="74">
        <f t="shared" si="187"/>
        <v>1</v>
      </c>
      <c r="M1551" s="75">
        <f t="shared" si="179"/>
        <v>0</v>
      </c>
      <c r="N1551" s="76" t="str">
        <f t="shared" si="184"/>
        <v/>
      </c>
      <c r="O1551" s="75"/>
      <c r="P1551" s="77">
        <f t="shared" si="180"/>
        <v>1</v>
      </c>
      <c r="Q1551" s="78" t="str">
        <f t="shared" si="185"/>
        <v>Stay Long</v>
      </c>
      <c r="R1551" s="81">
        <f t="shared" si="181"/>
        <v>402.5</v>
      </c>
      <c r="S1551" s="82">
        <f t="shared" si="186"/>
        <v>-52153.459999999992</v>
      </c>
      <c r="T1551" s="50"/>
    </row>
    <row r="1552" spans="2:20" x14ac:dyDescent="0.25">
      <c r="B1552" s="11">
        <f>'Market Data'!B1539</f>
        <v>20060110</v>
      </c>
      <c r="C1552" s="2">
        <f>'Market Data'!C1539</f>
        <v>6561.5</v>
      </c>
      <c r="D1552" s="2">
        <f>'Market Data'!D1539</f>
        <v>6563</v>
      </c>
      <c r="E1552" s="2">
        <f>'Market Data'!E1539</f>
        <v>6522</v>
      </c>
      <c r="F1552" s="12">
        <f>'Market Data'!F1539</f>
        <v>6535</v>
      </c>
      <c r="H1552" s="58">
        <f t="shared" si="182"/>
        <v>1535</v>
      </c>
      <c r="I1552" s="97" t="s">
        <v>54</v>
      </c>
      <c r="J1552" s="59" t="str">
        <f t="shared" si="183"/>
        <v>Long</v>
      </c>
      <c r="L1552" s="74">
        <f t="shared" si="187"/>
        <v>1</v>
      </c>
      <c r="M1552" s="75">
        <f t="shared" ref="M1552:M1615" si="188">$L1552-P1552</f>
        <v>0</v>
      </c>
      <c r="N1552" s="76" t="str">
        <f t="shared" si="184"/>
        <v/>
      </c>
      <c r="O1552" s="75"/>
      <c r="P1552" s="77">
        <f t="shared" si="180"/>
        <v>1</v>
      </c>
      <c r="Q1552" s="78" t="str">
        <f t="shared" si="185"/>
        <v>Stay Long</v>
      </c>
      <c r="R1552" s="81">
        <f t="shared" si="181"/>
        <v>-1610</v>
      </c>
      <c r="S1552" s="82">
        <f t="shared" si="186"/>
        <v>-53763.459999999992</v>
      </c>
      <c r="T1552" s="50"/>
    </row>
    <row r="1553" spans="2:20" x14ac:dyDescent="0.25">
      <c r="B1553" s="11">
        <f>'Market Data'!B1540</f>
        <v>20060111</v>
      </c>
      <c r="C1553" s="2">
        <f>'Market Data'!C1540</f>
        <v>6568</v>
      </c>
      <c r="D1553" s="2">
        <f>'Market Data'!D1540</f>
        <v>6579</v>
      </c>
      <c r="E1553" s="2">
        <f>'Market Data'!E1540</f>
        <v>6553.5</v>
      </c>
      <c r="F1553" s="12">
        <f>'Market Data'!F1540</f>
        <v>6566</v>
      </c>
      <c r="H1553" s="58">
        <f t="shared" si="182"/>
        <v>1536</v>
      </c>
      <c r="I1553" s="97" t="s">
        <v>54</v>
      </c>
      <c r="J1553" s="59" t="str">
        <f t="shared" si="183"/>
        <v>Long</v>
      </c>
      <c r="L1553" s="74">
        <f t="shared" si="187"/>
        <v>1</v>
      </c>
      <c r="M1553" s="75">
        <f t="shared" si="188"/>
        <v>0</v>
      </c>
      <c r="N1553" s="76" t="str">
        <f t="shared" si="184"/>
        <v/>
      </c>
      <c r="O1553" s="75"/>
      <c r="P1553" s="77">
        <f t="shared" ref="P1553:P1616" si="189">IF($N1552="Fill",$L1552,$P1552)</f>
        <v>1</v>
      </c>
      <c r="Q1553" s="78" t="str">
        <f t="shared" si="185"/>
        <v>Stay Long</v>
      </c>
      <c r="R1553" s="81">
        <f t="shared" ref="R1553:R1616" si="190">IF(OR($P1552&amp;$L1552="01",$P1552&amp;$L1552="0-1"),(($F1553-$C1553)*$R$3*$L1552)-(ABS($M1552)*$R$4),IF(OR($P1552&amp;$L1552="10",$P1552&amp;$L1552="-10"),(($C1553-$F1552)*$R$3*$P1552)-(ABS($M1552)*$R$4),IF(OR($P1552&amp;$L1552="1-1",$P1552&amp;$L1552="-11"),(($C1553-$F1552)*$R$3*$P1552)-(ABS($M1552)*$R$4)+(($F1553-$C1553)*$R$3*$P1553),IF(OR($P1552&amp;$L1552="11",$P1552&amp;$L1552="-1-1"),(($F1553-$F1552)*$R$3*$P1553),0))))</f>
        <v>1085</v>
      </c>
      <c r="S1553" s="82">
        <f t="shared" si="186"/>
        <v>-52678.459999999992</v>
      </c>
      <c r="T1553" s="50"/>
    </row>
    <row r="1554" spans="2:20" x14ac:dyDescent="0.25">
      <c r="B1554" s="11">
        <f>'Market Data'!B1541</f>
        <v>20060112</v>
      </c>
      <c r="C1554" s="2">
        <f>'Market Data'!C1541</f>
        <v>6561</v>
      </c>
      <c r="D1554" s="2">
        <f>'Market Data'!D1541</f>
        <v>6596.5</v>
      </c>
      <c r="E1554" s="2">
        <f>'Market Data'!E1541</f>
        <v>6548</v>
      </c>
      <c r="F1554" s="12">
        <f>'Market Data'!F1541</f>
        <v>6579.5</v>
      </c>
      <c r="H1554" s="58">
        <f t="shared" ref="H1554:H1617" si="191">ROW()-ROW(H$17)</f>
        <v>1537</v>
      </c>
      <c r="I1554" s="97" t="s">
        <v>54</v>
      </c>
      <c r="J1554" s="59" t="str">
        <f t="shared" ref="J1554:J1617" si="192">$I$4</f>
        <v>Long</v>
      </c>
      <c r="L1554" s="74">
        <f t="shared" si="187"/>
        <v>1</v>
      </c>
      <c r="M1554" s="75">
        <f t="shared" si="188"/>
        <v>0</v>
      </c>
      <c r="N1554" s="76" t="str">
        <f t="shared" ref="N1554:N1617" si="193">IF(NOT($M1554=0),"Fill","")</f>
        <v/>
      </c>
      <c r="O1554" s="75"/>
      <c r="P1554" s="77">
        <f t="shared" si="189"/>
        <v>1</v>
      </c>
      <c r="Q1554" s="78" t="str">
        <f t="shared" ref="Q1554:Q1617" si="194">IF($P1553&amp;$L1553="00","Stay Flat",IF($P1553&amp;$L1553="01","Go Long",IF($P1553&amp;$L1553="0-1","Go Short",IF($P1553&amp;$L1553="-10","Exit Short",IF($P1553&amp;$L1553="-1-1","Stay Short",IF($P1553&amp;$L1553="-11","Exit Short, Go Long",IF($P1553&amp;$L1553="10","Exit Long",IF($P1553&amp;$L1553="1-1","Exit Long, Go Short",IF($P1553&amp;$L1553="11","Stay Long","")))))))))</f>
        <v>Stay Long</v>
      </c>
      <c r="R1554" s="81">
        <f t="shared" si="190"/>
        <v>472.5</v>
      </c>
      <c r="S1554" s="82">
        <f t="shared" ref="S1554:S1617" si="195">S1553+R1554</f>
        <v>-52205.959999999992</v>
      </c>
      <c r="T1554" s="50"/>
    </row>
    <row r="1555" spans="2:20" x14ac:dyDescent="0.25">
      <c r="B1555" s="11">
        <f>'Market Data'!B1542</f>
        <v>20060113</v>
      </c>
      <c r="C1555" s="2">
        <f>'Market Data'!C1542</f>
        <v>6561</v>
      </c>
      <c r="D1555" s="2">
        <f>'Market Data'!D1542</f>
        <v>6572.5</v>
      </c>
      <c r="E1555" s="2">
        <f>'Market Data'!E1542</f>
        <v>6496</v>
      </c>
      <c r="F1555" s="12">
        <f>'Market Data'!F1542</f>
        <v>6520</v>
      </c>
      <c r="H1555" s="58">
        <f t="shared" si="191"/>
        <v>1538</v>
      </c>
      <c r="I1555" s="97" t="s">
        <v>54</v>
      </c>
      <c r="J1555" s="59" t="str">
        <f t="shared" si="192"/>
        <v>Long</v>
      </c>
      <c r="L1555" s="74">
        <f t="shared" ref="L1555:L1618" si="196">IF($J1555="Short",-1,IF($J1555="Long",1,0))</f>
        <v>1</v>
      </c>
      <c r="M1555" s="75">
        <f t="shared" si="188"/>
        <v>0</v>
      </c>
      <c r="N1555" s="76" t="str">
        <f t="shared" si="193"/>
        <v/>
      </c>
      <c r="O1555" s="75"/>
      <c r="P1555" s="77">
        <f t="shared" si="189"/>
        <v>1</v>
      </c>
      <c r="Q1555" s="78" t="str">
        <f t="shared" si="194"/>
        <v>Stay Long</v>
      </c>
      <c r="R1555" s="81">
        <f t="shared" si="190"/>
        <v>-2082.5</v>
      </c>
      <c r="S1555" s="82">
        <f t="shared" si="195"/>
        <v>-54288.459999999992</v>
      </c>
      <c r="T1555" s="50"/>
    </row>
    <row r="1556" spans="2:20" x14ac:dyDescent="0.25">
      <c r="B1556" s="11">
        <f>'Market Data'!B1543</f>
        <v>20060116</v>
      </c>
      <c r="C1556" s="2">
        <f>'Market Data'!C1543</f>
        <v>6508</v>
      </c>
      <c r="D1556" s="2">
        <f>'Market Data'!D1543</f>
        <v>6558</v>
      </c>
      <c r="E1556" s="2">
        <f>'Market Data'!E1543</f>
        <v>6494</v>
      </c>
      <c r="F1556" s="12">
        <f>'Market Data'!F1543</f>
        <v>6549.5</v>
      </c>
      <c r="H1556" s="58">
        <f t="shared" si="191"/>
        <v>1539</v>
      </c>
      <c r="I1556" s="97" t="s">
        <v>54</v>
      </c>
      <c r="J1556" s="59" t="str">
        <f t="shared" si="192"/>
        <v>Long</v>
      </c>
      <c r="L1556" s="74">
        <f t="shared" si="196"/>
        <v>1</v>
      </c>
      <c r="M1556" s="75">
        <f t="shared" si="188"/>
        <v>0</v>
      </c>
      <c r="N1556" s="76" t="str">
        <f t="shared" si="193"/>
        <v/>
      </c>
      <c r="O1556" s="75"/>
      <c r="P1556" s="77">
        <f t="shared" si="189"/>
        <v>1</v>
      </c>
      <c r="Q1556" s="78" t="str">
        <f t="shared" si="194"/>
        <v>Stay Long</v>
      </c>
      <c r="R1556" s="81">
        <f t="shared" si="190"/>
        <v>1032.5</v>
      </c>
      <c r="S1556" s="82">
        <f t="shared" si="195"/>
        <v>-53255.959999999992</v>
      </c>
      <c r="T1556" s="50"/>
    </row>
    <row r="1557" spans="2:20" x14ac:dyDescent="0.25">
      <c r="B1557" s="11">
        <f>'Market Data'!B1544</f>
        <v>20060117</v>
      </c>
      <c r="C1557" s="2">
        <f>'Market Data'!C1544</f>
        <v>6502.5</v>
      </c>
      <c r="D1557" s="2">
        <f>'Market Data'!D1544</f>
        <v>6510</v>
      </c>
      <c r="E1557" s="2">
        <f>'Market Data'!E1544</f>
        <v>6484.5</v>
      </c>
      <c r="F1557" s="12">
        <f>'Market Data'!F1544</f>
        <v>6495.5</v>
      </c>
      <c r="H1557" s="58">
        <f t="shared" si="191"/>
        <v>1540</v>
      </c>
      <c r="I1557" s="97" t="s">
        <v>54</v>
      </c>
      <c r="J1557" s="59" t="str">
        <f t="shared" si="192"/>
        <v>Long</v>
      </c>
      <c r="L1557" s="74">
        <f t="shared" si="196"/>
        <v>1</v>
      </c>
      <c r="M1557" s="75">
        <f t="shared" si="188"/>
        <v>0</v>
      </c>
      <c r="N1557" s="76" t="str">
        <f t="shared" si="193"/>
        <v/>
      </c>
      <c r="O1557" s="75"/>
      <c r="P1557" s="77">
        <f t="shared" si="189"/>
        <v>1</v>
      </c>
      <c r="Q1557" s="78" t="str">
        <f t="shared" si="194"/>
        <v>Stay Long</v>
      </c>
      <c r="R1557" s="81">
        <f t="shared" si="190"/>
        <v>-1890</v>
      </c>
      <c r="S1557" s="82">
        <f t="shared" si="195"/>
        <v>-55145.959999999992</v>
      </c>
      <c r="T1557" s="50"/>
    </row>
    <row r="1558" spans="2:20" x14ac:dyDescent="0.25">
      <c r="B1558" s="11">
        <f>'Market Data'!B1545</f>
        <v>20060118</v>
      </c>
      <c r="C1558" s="2">
        <f>'Market Data'!C1545</f>
        <v>6414.5</v>
      </c>
      <c r="D1558" s="2">
        <f>'Market Data'!D1545</f>
        <v>6462.5</v>
      </c>
      <c r="E1558" s="2">
        <f>'Market Data'!E1545</f>
        <v>6398.5</v>
      </c>
      <c r="F1558" s="12">
        <f>'Market Data'!F1545</f>
        <v>6440</v>
      </c>
      <c r="H1558" s="58">
        <f t="shared" si="191"/>
        <v>1541</v>
      </c>
      <c r="I1558" s="97" t="s">
        <v>54</v>
      </c>
      <c r="J1558" s="59" t="str">
        <f t="shared" si="192"/>
        <v>Long</v>
      </c>
      <c r="L1558" s="74">
        <f t="shared" si="196"/>
        <v>1</v>
      </c>
      <c r="M1558" s="75">
        <f t="shared" si="188"/>
        <v>0</v>
      </c>
      <c r="N1558" s="76" t="str">
        <f t="shared" si="193"/>
        <v/>
      </c>
      <c r="O1558" s="75"/>
      <c r="P1558" s="77">
        <f t="shared" si="189"/>
        <v>1</v>
      </c>
      <c r="Q1558" s="78" t="str">
        <f t="shared" si="194"/>
        <v>Stay Long</v>
      </c>
      <c r="R1558" s="81">
        <f t="shared" si="190"/>
        <v>-1942.5</v>
      </c>
      <c r="S1558" s="82">
        <f t="shared" si="195"/>
        <v>-57088.459999999992</v>
      </c>
      <c r="T1558" s="50"/>
    </row>
    <row r="1559" spans="2:20" x14ac:dyDescent="0.25">
      <c r="B1559" s="11">
        <f>'Market Data'!B1546</f>
        <v>20060119</v>
      </c>
      <c r="C1559" s="2">
        <f>'Market Data'!C1546</f>
        <v>6454.5</v>
      </c>
      <c r="D1559" s="2">
        <f>'Market Data'!D1546</f>
        <v>6480.5</v>
      </c>
      <c r="E1559" s="2">
        <f>'Market Data'!E1546</f>
        <v>6443</v>
      </c>
      <c r="F1559" s="12">
        <f>'Market Data'!F1546</f>
        <v>6464.5</v>
      </c>
      <c r="H1559" s="58">
        <f t="shared" si="191"/>
        <v>1542</v>
      </c>
      <c r="I1559" s="97" t="s">
        <v>54</v>
      </c>
      <c r="J1559" s="59" t="str">
        <f t="shared" si="192"/>
        <v>Long</v>
      </c>
      <c r="L1559" s="74">
        <f t="shared" si="196"/>
        <v>1</v>
      </c>
      <c r="M1559" s="75">
        <f t="shared" si="188"/>
        <v>0</v>
      </c>
      <c r="N1559" s="76" t="str">
        <f t="shared" si="193"/>
        <v/>
      </c>
      <c r="O1559" s="75"/>
      <c r="P1559" s="77">
        <f t="shared" si="189"/>
        <v>1</v>
      </c>
      <c r="Q1559" s="78" t="str">
        <f t="shared" si="194"/>
        <v>Stay Long</v>
      </c>
      <c r="R1559" s="81">
        <f t="shared" si="190"/>
        <v>857.5</v>
      </c>
      <c r="S1559" s="82">
        <f t="shared" si="195"/>
        <v>-56230.959999999992</v>
      </c>
      <c r="T1559" s="50"/>
    </row>
    <row r="1560" spans="2:20" x14ac:dyDescent="0.25">
      <c r="B1560" s="11">
        <f>'Market Data'!B1547</f>
        <v>20060120</v>
      </c>
      <c r="C1560" s="2">
        <f>'Market Data'!C1547</f>
        <v>6466</v>
      </c>
      <c r="D1560" s="2">
        <f>'Market Data'!D1547</f>
        <v>6480.5</v>
      </c>
      <c r="E1560" s="2">
        <f>'Market Data'!E1547</f>
        <v>6359</v>
      </c>
      <c r="F1560" s="12">
        <f>'Market Data'!F1547</f>
        <v>6384.5</v>
      </c>
      <c r="H1560" s="58">
        <f t="shared" si="191"/>
        <v>1543</v>
      </c>
      <c r="I1560" s="97" t="s">
        <v>54</v>
      </c>
      <c r="J1560" s="59" t="str">
        <f t="shared" si="192"/>
        <v>Long</v>
      </c>
      <c r="L1560" s="74">
        <f t="shared" si="196"/>
        <v>1</v>
      </c>
      <c r="M1560" s="75">
        <f t="shared" si="188"/>
        <v>0</v>
      </c>
      <c r="N1560" s="76" t="str">
        <f t="shared" si="193"/>
        <v/>
      </c>
      <c r="O1560" s="75"/>
      <c r="P1560" s="77">
        <f t="shared" si="189"/>
        <v>1</v>
      </c>
      <c r="Q1560" s="78" t="str">
        <f t="shared" si="194"/>
        <v>Stay Long</v>
      </c>
      <c r="R1560" s="81">
        <f t="shared" si="190"/>
        <v>-2800</v>
      </c>
      <c r="S1560" s="82">
        <f t="shared" si="195"/>
        <v>-59030.959999999992</v>
      </c>
      <c r="T1560" s="50"/>
    </row>
    <row r="1561" spans="2:20" x14ac:dyDescent="0.25">
      <c r="B1561" s="11">
        <f>'Market Data'!B1548</f>
        <v>20060123</v>
      </c>
      <c r="C1561" s="2">
        <f>'Market Data'!C1548</f>
        <v>6333</v>
      </c>
      <c r="D1561" s="2">
        <f>'Market Data'!D1548</f>
        <v>6383.5</v>
      </c>
      <c r="E1561" s="2">
        <f>'Market Data'!E1548</f>
        <v>6325.5</v>
      </c>
      <c r="F1561" s="12">
        <f>'Market Data'!F1548</f>
        <v>6381.5</v>
      </c>
      <c r="H1561" s="58">
        <f t="shared" si="191"/>
        <v>1544</v>
      </c>
      <c r="I1561" s="97" t="s">
        <v>54</v>
      </c>
      <c r="J1561" s="59" t="str">
        <f t="shared" si="192"/>
        <v>Long</v>
      </c>
      <c r="L1561" s="74">
        <f t="shared" si="196"/>
        <v>1</v>
      </c>
      <c r="M1561" s="75">
        <f t="shared" si="188"/>
        <v>0</v>
      </c>
      <c r="N1561" s="76" t="str">
        <f t="shared" si="193"/>
        <v/>
      </c>
      <c r="O1561" s="75"/>
      <c r="P1561" s="77">
        <f t="shared" si="189"/>
        <v>1</v>
      </c>
      <c r="Q1561" s="78" t="str">
        <f t="shared" si="194"/>
        <v>Stay Long</v>
      </c>
      <c r="R1561" s="81">
        <f t="shared" si="190"/>
        <v>-105</v>
      </c>
      <c r="S1561" s="82">
        <f t="shared" si="195"/>
        <v>-59135.959999999992</v>
      </c>
      <c r="T1561" s="50"/>
    </row>
    <row r="1562" spans="2:20" x14ac:dyDescent="0.25">
      <c r="B1562" s="11">
        <f>'Market Data'!B1549</f>
        <v>20060124</v>
      </c>
      <c r="C1562" s="2">
        <f>'Market Data'!C1549</f>
        <v>6382.5</v>
      </c>
      <c r="D1562" s="2">
        <f>'Market Data'!D1549</f>
        <v>6402.5</v>
      </c>
      <c r="E1562" s="2">
        <f>'Market Data'!E1549</f>
        <v>6353</v>
      </c>
      <c r="F1562" s="12">
        <f>'Market Data'!F1549</f>
        <v>6368</v>
      </c>
      <c r="H1562" s="58">
        <f t="shared" si="191"/>
        <v>1545</v>
      </c>
      <c r="I1562" s="97" t="s">
        <v>54</v>
      </c>
      <c r="J1562" s="59" t="str">
        <f t="shared" si="192"/>
        <v>Long</v>
      </c>
      <c r="L1562" s="74">
        <f t="shared" si="196"/>
        <v>1</v>
      </c>
      <c r="M1562" s="75">
        <f t="shared" si="188"/>
        <v>0</v>
      </c>
      <c r="N1562" s="76" t="str">
        <f t="shared" si="193"/>
        <v/>
      </c>
      <c r="O1562" s="75"/>
      <c r="P1562" s="77">
        <f t="shared" si="189"/>
        <v>1</v>
      </c>
      <c r="Q1562" s="78" t="str">
        <f t="shared" si="194"/>
        <v>Stay Long</v>
      </c>
      <c r="R1562" s="81">
        <f t="shared" si="190"/>
        <v>-472.5</v>
      </c>
      <c r="S1562" s="82">
        <f t="shared" si="195"/>
        <v>-59608.459999999992</v>
      </c>
      <c r="T1562" s="50"/>
    </row>
    <row r="1563" spans="2:20" x14ac:dyDescent="0.25">
      <c r="B1563" s="11">
        <f>'Market Data'!B1550</f>
        <v>20060125</v>
      </c>
      <c r="C1563" s="2">
        <f>'Market Data'!C1550</f>
        <v>6397.5</v>
      </c>
      <c r="D1563" s="2">
        <f>'Market Data'!D1550</f>
        <v>6474.5</v>
      </c>
      <c r="E1563" s="2">
        <f>'Market Data'!E1550</f>
        <v>6383.5</v>
      </c>
      <c r="F1563" s="12">
        <f>'Market Data'!F1550</f>
        <v>6458.5</v>
      </c>
      <c r="H1563" s="58">
        <f t="shared" si="191"/>
        <v>1546</v>
      </c>
      <c r="I1563" s="97" t="s">
        <v>54</v>
      </c>
      <c r="J1563" s="59" t="str">
        <f t="shared" si="192"/>
        <v>Long</v>
      </c>
      <c r="L1563" s="74">
        <f t="shared" si="196"/>
        <v>1</v>
      </c>
      <c r="M1563" s="75">
        <f t="shared" si="188"/>
        <v>0</v>
      </c>
      <c r="N1563" s="76" t="str">
        <f t="shared" si="193"/>
        <v/>
      </c>
      <c r="O1563" s="75"/>
      <c r="P1563" s="77">
        <f t="shared" si="189"/>
        <v>1</v>
      </c>
      <c r="Q1563" s="78" t="str">
        <f t="shared" si="194"/>
        <v>Stay Long</v>
      </c>
      <c r="R1563" s="81">
        <f t="shared" si="190"/>
        <v>3167.5</v>
      </c>
      <c r="S1563" s="82">
        <f t="shared" si="195"/>
        <v>-56440.959999999992</v>
      </c>
      <c r="T1563" s="50"/>
    </row>
    <row r="1564" spans="2:20" x14ac:dyDescent="0.25">
      <c r="B1564" s="11">
        <f>'Market Data'!B1551</f>
        <v>20060126</v>
      </c>
      <c r="C1564" s="2">
        <f>'Market Data'!C1551</f>
        <v>6483</v>
      </c>
      <c r="D1564" s="2">
        <f>'Market Data'!D1551</f>
        <v>6609</v>
      </c>
      <c r="E1564" s="2">
        <f>'Market Data'!E1551</f>
        <v>6477</v>
      </c>
      <c r="F1564" s="12">
        <f>'Market Data'!F1551</f>
        <v>6576</v>
      </c>
      <c r="H1564" s="58">
        <f t="shared" si="191"/>
        <v>1547</v>
      </c>
      <c r="I1564" s="97" t="s">
        <v>54</v>
      </c>
      <c r="J1564" s="59" t="str">
        <f t="shared" si="192"/>
        <v>Long</v>
      </c>
      <c r="L1564" s="74">
        <f t="shared" si="196"/>
        <v>1</v>
      </c>
      <c r="M1564" s="75">
        <f t="shared" si="188"/>
        <v>0</v>
      </c>
      <c r="N1564" s="76" t="str">
        <f t="shared" si="193"/>
        <v/>
      </c>
      <c r="O1564" s="75"/>
      <c r="P1564" s="77">
        <f t="shared" si="189"/>
        <v>1</v>
      </c>
      <c r="Q1564" s="78" t="str">
        <f t="shared" si="194"/>
        <v>Stay Long</v>
      </c>
      <c r="R1564" s="81">
        <f t="shared" si="190"/>
        <v>4112.5</v>
      </c>
      <c r="S1564" s="82">
        <f t="shared" si="195"/>
        <v>-52328.459999999992</v>
      </c>
      <c r="T1564" s="50"/>
    </row>
    <row r="1565" spans="2:20" x14ac:dyDescent="0.25">
      <c r="B1565" s="11">
        <f>'Market Data'!B1552</f>
        <v>20060127</v>
      </c>
      <c r="C1565" s="2">
        <f>'Market Data'!C1552</f>
        <v>6647</v>
      </c>
      <c r="D1565" s="2">
        <f>'Market Data'!D1552</f>
        <v>6684</v>
      </c>
      <c r="E1565" s="2">
        <f>'Market Data'!E1552</f>
        <v>6616.5</v>
      </c>
      <c r="F1565" s="12">
        <f>'Market Data'!F1552</f>
        <v>6680.5</v>
      </c>
      <c r="H1565" s="58">
        <f t="shared" si="191"/>
        <v>1548</v>
      </c>
      <c r="I1565" s="97" t="s">
        <v>54</v>
      </c>
      <c r="J1565" s="59" t="str">
        <f t="shared" si="192"/>
        <v>Long</v>
      </c>
      <c r="L1565" s="74">
        <f t="shared" si="196"/>
        <v>1</v>
      </c>
      <c r="M1565" s="75">
        <f t="shared" si="188"/>
        <v>0</v>
      </c>
      <c r="N1565" s="76" t="str">
        <f t="shared" si="193"/>
        <v/>
      </c>
      <c r="O1565" s="75"/>
      <c r="P1565" s="77">
        <f t="shared" si="189"/>
        <v>1</v>
      </c>
      <c r="Q1565" s="78" t="str">
        <f t="shared" si="194"/>
        <v>Stay Long</v>
      </c>
      <c r="R1565" s="81">
        <f t="shared" si="190"/>
        <v>3657.5</v>
      </c>
      <c r="S1565" s="82">
        <f t="shared" si="195"/>
        <v>-48670.959999999992</v>
      </c>
      <c r="T1565" s="50"/>
    </row>
    <row r="1566" spans="2:20" x14ac:dyDescent="0.25">
      <c r="B1566" s="11">
        <f>'Market Data'!B1553</f>
        <v>20060130</v>
      </c>
      <c r="C1566" s="2">
        <f>'Market Data'!C1553</f>
        <v>6670</v>
      </c>
      <c r="D1566" s="2">
        <f>'Market Data'!D1553</f>
        <v>6706.5</v>
      </c>
      <c r="E1566" s="2">
        <f>'Market Data'!E1553</f>
        <v>6648.5</v>
      </c>
      <c r="F1566" s="12">
        <f>'Market Data'!F1553</f>
        <v>6685.5</v>
      </c>
      <c r="H1566" s="58">
        <f t="shared" si="191"/>
        <v>1549</v>
      </c>
      <c r="I1566" s="97" t="s">
        <v>54</v>
      </c>
      <c r="J1566" s="59" t="str">
        <f t="shared" si="192"/>
        <v>Long</v>
      </c>
      <c r="L1566" s="74">
        <f t="shared" si="196"/>
        <v>1</v>
      </c>
      <c r="M1566" s="75">
        <f t="shared" si="188"/>
        <v>0</v>
      </c>
      <c r="N1566" s="76" t="str">
        <f t="shared" si="193"/>
        <v/>
      </c>
      <c r="O1566" s="75"/>
      <c r="P1566" s="77">
        <f t="shared" si="189"/>
        <v>1</v>
      </c>
      <c r="Q1566" s="78" t="str">
        <f t="shared" si="194"/>
        <v>Stay Long</v>
      </c>
      <c r="R1566" s="81">
        <f t="shared" si="190"/>
        <v>175</v>
      </c>
      <c r="S1566" s="82">
        <f t="shared" si="195"/>
        <v>-48495.959999999992</v>
      </c>
      <c r="T1566" s="50"/>
    </row>
    <row r="1567" spans="2:20" x14ac:dyDescent="0.25">
      <c r="B1567" s="11">
        <f>'Market Data'!B1554</f>
        <v>20060131</v>
      </c>
      <c r="C1567" s="2">
        <f>'Market Data'!C1554</f>
        <v>6701</v>
      </c>
      <c r="D1567" s="2">
        <f>'Market Data'!D1554</f>
        <v>6728.5</v>
      </c>
      <c r="E1567" s="2">
        <f>'Market Data'!E1554</f>
        <v>6665.5</v>
      </c>
      <c r="F1567" s="12">
        <f>'Market Data'!F1554</f>
        <v>6709.5</v>
      </c>
      <c r="H1567" s="58">
        <f t="shared" si="191"/>
        <v>1550</v>
      </c>
      <c r="I1567" s="97" t="s">
        <v>54</v>
      </c>
      <c r="J1567" s="59" t="str">
        <f t="shared" si="192"/>
        <v>Long</v>
      </c>
      <c r="L1567" s="74">
        <f t="shared" si="196"/>
        <v>1</v>
      </c>
      <c r="M1567" s="75">
        <f t="shared" si="188"/>
        <v>0</v>
      </c>
      <c r="N1567" s="76" t="str">
        <f t="shared" si="193"/>
        <v/>
      </c>
      <c r="O1567" s="75"/>
      <c r="P1567" s="77">
        <f t="shared" si="189"/>
        <v>1</v>
      </c>
      <c r="Q1567" s="78" t="str">
        <f t="shared" si="194"/>
        <v>Stay Long</v>
      </c>
      <c r="R1567" s="81">
        <f t="shared" si="190"/>
        <v>840</v>
      </c>
      <c r="S1567" s="82">
        <f t="shared" si="195"/>
        <v>-47655.959999999992</v>
      </c>
      <c r="T1567" s="50"/>
    </row>
    <row r="1568" spans="2:20" x14ac:dyDescent="0.25">
      <c r="B1568" s="11">
        <f>'Market Data'!B1555</f>
        <v>20060201</v>
      </c>
      <c r="C1568" s="2">
        <f>'Market Data'!C1555</f>
        <v>6685</v>
      </c>
      <c r="D1568" s="2">
        <f>'Market Data'!D1555</f>
        <v>6777.5</v>
      </c>
      <c r="E1568" s="2">
        <f>'Market Data'!E1555</f>
        <v>6676</v>
      </c>
      <c r="F1568" s="12">
        <f>'Market Data'!F1555</f>
        <v>6753</v>
      </c>
      <c r="H1568" s="58">
        <f t="shared" si="191"/>
        <v>1551</v>
      </c>
      <c r="I1568" s="97" t="s">
        <v>54</v>
      </c>
      <c r="J1568" s="59" t="str">
        <f t="shared" si="192"/>
        <v>Long</v>
      </c>
      <c r="L1568" s="74">
        <f t="shared" si="196"/>
        <v>1</v>
      </c>
      <c r="M1568" s="75">
        <f t="shared" si="188"/>
        <v>0</v>
      </c>
      <c r="N1568" s="76" t="str">
        <f t="shared" si="193"/>
        <v/>
      </c>
      <c r="O1568" s="75"/>
      <c r="P1568" s="77">
        <f t="shared" si="189"/>
        <v>1</v>
      </c>
      <c r="Q1568" s="78" t="str">
        <f t="shared" si="194"/>
        <v>Stay Long</v>
      </c>
      <c r="R1568" s="81">
        <f t="shared" si="190"/>
        <v>1522.5</v>
      </c>
      <c r="S1568" s="82">
        <f t="shared" si="195"/>
        <v>-46133.459999999992</v>
      </c>
      <c r="T1568" s="50"/>
    </row>
    <row r="1569" spans="2:20" x14ac:dyDescent="0.25">
      <c r="B1569" s="11">
        <f>'Market Data'!B1556</f>
        <v>20060202</v>
      </c>
      <c r="C1569" s="2">
        <f>'Market Data'!C1556</f>
        <v>6763.5</v>
      </c>
      <c r="D1569" s="2">
        <f>'Market Data'!D1556</f>
        <v>6790</v>
      </c>
      <c r="E1569" s="2">
        <f>'Market Data'!E1556</f>
        <v>6669.5</v>
      </c>
      <c r="F1569" s="12">
        <f>'Market Data'!F1556</f>
        <v>6676.5</v>
      </c>
      <c r="H1569" s="58">
        <f t="shared" si="191"/>
        <v>1552</v>
      </c>
      <c r="I1569" s="97" t="s">
        <v>54</v>
      </c>
      <c r="J1569" s="59" t="str">
        <f t="shared" si="192"/>
        <v>Long</v>
      </c>
      <c r="L1569" s="74">
        <f t="shared" si="196"/>
        <v>1</v>
      </c>
      <c r="M1569" s="75">
        <f t="shared" si="188"/>
        <v>0</v>
      </c>
      <c r="N1569" s="76" t="str">
        <f t="shared" si="193"/>
        <v/>
      </c>
      <c r="O1569" s="75"/>
      <c r="P1569" s="77">
        <f t="shared" si="189"/>
        <v>1</v>
      </c>
      <c r="Q1569" s="78" t="str">
        <f t="shared" si="194"/>
        <v>Stay Long</v>
      </c>
      <c r="R1569" s="81">
        <f t="shared" si="190"/>
        <v>-2677.5</v>
      </c>
      <c r="S1569" s="82">
        <f t="shared" si="195"/>
        <v>-48810.959999999992</v>
      </c>
      <c r="T1569" s="50"/>
    </row>
    <row r="1570" spans="2:20" x14ac:dyDescent="0.25">
      <c r="B1570" s="11">
        <f>'Market Data'!B1557</f>
        <v>20060203</v>
      </c>
      <c r="C1570" s="2">
        <f>'Market Data'!C1557</f>
        <v>6698</v>
      </c>
      <c r="D1570" s="2">
        <f>'Market Data'!D1557</f>
        <v>6717</v>
      </c>
      <c r="E1570" s="2">
        <f>'Market Data'!E1557</f>
        <v>6641.5</v>
      </c>
      <c r="F1570" s="12">
        <f>'Market Data'!F1557</f>
        <v>6680.5</v>
      </c>
      <c r="H1570" s="58">
        <f t="shared" si="191"/>
        <v>1553</v>
      </c>
      <c r="I1570" s="97" t="s">
        <v>54</v>
      </c>
      <c r="J1570" s="59" t="str">
        <f t="shared" si="192"/>
        <v>Long</v>
      </c>
      <c r="L1570" s="74">
        <f t="shared" si="196"/>
        <v>1</v>
      </c>
      <c r="M1570" s="75">
        <f t="shared" si="188"/>
        <v>0</v>
      </c>
      <c r="N1570" s="76" t="str">
        <f t="shared" si="193"/>
        <v/>
      </c>
      <c r="O1570" s="75"/>
      <c r="P1570" s="77">
        <f t="shared" si="189"/>
        <v>1</v>
      </c>
      <c r="Q1570" s="78" t="str">
        <f t="shared" si="194"/>
        <v>Stay Long</v>
      </c>
      <c r="R1570" s="81">
        <f t="shared" si="190"/>
        <v>140</v>
      </c>
      <c r="S1570" s="82">
        <f t="shared" si="195"/>
        <v>-48670.959999999992</v>
      </c>
      <c r="T1570" s="50"/>
    </row>
    <row r="1571" spans="2:20" x14ac:dyDescent="0.25">
      <c r="B1571" s="11">
        <f>'Market Data'!B1558</f>
        <v>20060206</v>
      </c>
      <c r="C1571" s="2">
        <f>'Market Data'!C1558</f>
        <v>6714</v>
      </c>
      <c r="D1571" s="2">
        <f>'Market Data'!D1558</f>
        <v>6732</v>
      </c>
      <c r="E1571" s="2">
        <f>'Market Data'!E1558</f>
        <v>6678</v>
      </c>
      <c r="F1571" s="12">
        <f>'Market Data'!F1558</f>
        <v>6694</v>
      </c>
      <c r="H1571" s="58">
        <f t="shared" si="191"/>
        <v>1554</v>
      </c>
      <c r="I1571" s="97" t="s">
        <v>54</v>
      </c>
      <c r="J1571" s="59" t="str">
        <f t="shared" si="192"/>
        <v>Long</v>
      </c>
      <c r="L1571" s="74">
        <f t="shared" si="196"/>
        <v>1</v>
      </c>
      <c r="M1571" s="75">
        <f t="shared" si="188"/>
        <v>0</v>
      </c>
      <c r="N1571" s="76" t="str">
        <f t="shared" si="193"/>
        <v/>
      </c>
      <c r="O1571" s="75"/>
      <c r="P1571" s="77">
        <f t="shared" si="189"/>
        <v>1</v>
      </c>
      <c r="Q1571" s="78" t="str">
        <f t="shared" si="194"/>
        <v>Stay Long</v>
      </c>
      <c r="R1571" s="81">
        <f t="shared" si="190"/>
        <v>472.5</v>
      </c>
      <c r="S1571" s="82">
        <f t="shared" si="195"/>
        <v>-48198.459999999992</v>
      </c>
      <c r="T1571" s="50"/>
    </row>
    <row r="1572" spans="2:20" x14ac:dyDescent="0.25">
      <c r="B1572" s="11">
        <f>'Market Data'!B1559</f>
        <v>20060207</v>
      </c>
      <c r="C1572" s="2">
        <f>'Market Data'!C1559</f>
        <v>6716</v>
      </c>
      <c r="D1572" s="2">
        <f>'Market Data'!D1559</f>
        <v>6728.5</v>
      </c>
      <c r="E1572" s="2">
        <f>'Market Data'!E1559</f>
        <v>6655.5</v>
      </c>
      <c r="F1572" s="12">
        <f>'Market Data'!F1559</f>
        <v>6702.5</v>
      </c>
      <c r="H1572" s="58">
        <f t="shared" si="191"/>
        <v>1555</v>
      </c>
      <c r="I1572" s="97" t="s">
        <v>54</v>
      </c>
      <c r="J1572" s="59" t="str">
        <f t="shared" si="192"/>
        <v>Long</v>
      </c>
      <c r="L1572" s="74">
        <f t="shared" si="196"/>
        <v>1</v>
      </c>
      <c r="M1572" s="75">
        <f t="shared" si="188"/>
        <v>0</v>
      </c>
      <c r="N1572" s="76" t="str">
        <f t="shared" si="193"/>
        <v/>
      </c>
      <c r="O1572" s="75"/>
      <c r="P1572" s="77">
        <f t="shared" si="189"/>
        <v>1</v>
      </c>
      <c r="Q1572" s="78" t="str">
        <f t="shared" si="194"/>
        <v>Stay Long</v>
      </c>
      <c r="R1572" s="81">
        <f t="shared" si="190"/>
        <v>297.5</v>
      </c>
      <c r="S1572" s="82">
        <f t="shared" si="195"/>
        <v>-47900.959999999992</v>
      </c>
      <c r="T1572" s="50"/>
    </row>
    <row r="1573" spans="2:20" x14ac:dyDescent="0.25">
      <c r="B1573" s="11">
        <f>'Market Data'!B1560</f>
        <v>20060208</v>
      </c>
      <c r="C1573" s="2">
        <f>'Market Data'!C1560</f>
        <v>6639</v>
      </c>
      <c r="D1573" s="2">
        <f>'Market Data'!D1560</f>
        <v>6721.5</v>
      </c>
      <c r="E1573" s="2">
        <f>'Market Data'!E1560</f>
        <v>6624</v>
      </c>
      <c r="F1573" s="12">
        <f>'Market Data'!F1560</f>
        <v>6695</v>
      </c>
      <c r="H1573" s="58">
        <f t="shared" si="191"/>
        <v>1556</v>
      </c>
      <c r="I1573" s="97" t="s">
        <v>54</v>
      </c>
      <c r="J1573" s="59" t="str">
        <f t="shared" si="192"/>
        <v>Long</v>
      </c>
      <c r="L1573" s="74">
        <f t="shared" si="196"/>
        <v>1</v>
      </c>
      <c r="M1573" s="75">
        <f t="shared" si="188"/>
        <v>0</v>
      </c>
      <c r="N1573" s="76" t="str">
        <f t="shared" si="193"/>
        <v/>
      </c>
      <c r="O1573" s="75"/>
      <c r="P1573" s="77">
        <f t="shared" si="189"/>
        <v>1</v>
      </c>
      <c r="Q1573" s="78" t="str">
        <f t="shared" si="194"/>
        <v>Stay Long</v>
      </c>
      <c r="R1573" s="81">
        <f t="shared" si="190"/>
        <v>-262.5</v>
      </c>
      <c r="S1573" s="82">
        <f t="shared" si="195"/>
        <v>-48163.459999999992</v>
      </c>
      <c r="T1573" s="50"/>
    </row>
    <row r="1574" spans="2:20" x14ac:dyDescent="0.25">
      <c r="B1574" s="11">
        <f>'Market Data'!B1561</f>
        <v>20060209</v>
      </c>
      <c r="C1574" s="2">
        <f>'Market Data'!C1561</f>
        <v>6732</v>
      </c>
      <c r="D1574" s="2">
        <f>'Market Data'!D1561</f>
        <v>6786.5</v>
      </c>
      <c r="E1574" s="2">
        <f>'Market Data'!E1561</f>
        <v>6726</v>
      </c>
      <c r="F1574" s="12">
        <f>'Market Data'!F1561</f>
        <v>6765.5</v>
      </c>
      <c r="H1574" s="58">
        <f t="shared" si="191"/>
        <v>1557</v>
      </c>
      <c r="I1574" s="97" t="s">
        <v>54</v>
      </c>
      <c r="J1574" s="59" t="str">
        <f t="shared" si="192"/>
        <v>Long</v>
      </c>
      <c r="L1574" s="74">
        <f t="shared" si="196"/>
        <v>1</v>
      </c>
      <c r="M1574" s="75">
        <f t="shared" si="188"/>
        <v>0</v>
      </c>
      <c r="N1574" s="76" t="str">
        <f t="shared" si="193"/>
        <v/>
      </c>
      <c r="O1574" s="75"/>
      <c r="P1574" s="77">
        <f t="shared" si="189"/>
        <v>1</v>
      </c>
      <c r="Q1574" s="78" t="str">
        <f t="shared" si="194"/>
        <v>Stay Long</v>
      </c>
      <c r="R1574" s="81">
        <f t="shared" si="190"/>
        <v>2467.5</v>
      </c>
      <c r="S1574" s="82">
        <f t="shared" si="195"/>
        <v>-45695.959999999992</v>
      </c>
      <c r="T1574" s="50"/>
    </row>
    <row r="1575" spans="2:20" x14ac:dyDescent="0.25">
      <c r="B1575" s="11">
        <f>'Market Data'!B1562</f>
        <v>20060210</v>
      </c>
      <c r="C1575" s="2">
        <f>'Market Data'!C1562</f>
        <v>6752</v>
      </c>
      <c r="D1575" s="2">
        <f>'Market Data'!D1562</f>
        <v>6772</v>
      </c>
      <c r="E1575" s="2">
        <f>'Market Data'!E1562</f>
        <v>6721.5</v>
      </c>
      <c r="F1575" s="12">
        <f>'Market Data'!F1562</f>
        <v>6733.5</v>
      </c>
      <c r="H1575" s="58">
        <f t="shared" si="191"/>
        <v>1558</v>
      </c>
      <c r="I1575" s="97" t="s">
        <v>54</v>
      </c>
      <c r="J1575" s="59" t="str">
        <f t="shared" si="192"/>
        <v>Long</v>
      </c>
      <c r="L1575" s="74">
        <f t="shared" si="196"/>
        <v>1</v>
      </c>
      <c r="M1575" s="75">
        <f t="shared" si="188"/>
        <v>0</v>
      </c>
      <c r="N1575" s="76" t="str">
        <f t="shared" si="193"/>
        <v/>
      </c>
      <c r="O1575" s="75"/>
      <c r="P1575" s="77">
        <f t="shared" si="189"/>
        <v>1</v>
      </c>
      <c r="Q1575" s="78" t="str">
        <f t="shared" si="194"/>
        <v>Stay Long</v>
      </c>
      <c r="R1575" s="81">
        <f t="shared" si="190"/>
        <v>-1120</v>
      </c>
      <c r="S1575" s="82">
        <f t="shared" si="195"/>
        <v>-46815.959999999992</v>
      </c>
      <c r="T1575" s="50"/>
    </row>
    <row r="1576" spans="2:20" x14ac:dyDescent="0.25">
      <c r="B1576" s="11">
        <f>'Market Data'!B1563</f>
        <v>20060213</v>
      </c>
      <c r="C1576" s="2">
        <f>'Market Data'!C1563</f>
        <v>6720.5</v>
      </c>
      <c r="D1576" s="2">
        <f>'Market Data'!D1563</f>
        <v>6786</v>
      </c>
      <c r="E1576" s="2">
        <f>'Market Data'!E1563</f>
        <v>6709</v>
      </c>
      <c r="F1576" s="12">
        <f>'Market Data'!F1563</f>
        <v>6778.5</v>
      </c>
      <c r="H1576" s="58">
        <f t="shared" si="191"/>
        <v>1559</v>
      </c>
      <c r="I1576" s="97" t="s">
        <v>54</v>
      </c>
      <c r="J1576" s="59" t="str">
        <f t="shared" si="192"/>
        <v>Long</v>
      </c>
      <c r="L1576" s="74">
        <f t="shared" si="196"/>
        <v>1</v>
      </c>
      <c r="M1576" s="75">
        <f t="shared" si="188"/>
        <v>0</v>
      </c>
      <c r="N1576" s="76" t="str">
        <f t="shared" si="193"/>
        <v/>
      </c>
      <c r="O1576" s="75"/>
      <c r="P1576" s="77">
        <f t="shared" si="189"/>
        <v>1</v>
      </c>
      <c r="Q1576" s="78" t="str">
        <f t="shared" si="194"/>
        <v>Stay Long</v>
      </c>
      <c r="R1576" s="81">
        <f t="shared" si="190"/>
        <v>1575</v>
      </c>
      <c r="S1576" s="82">
        <f t="shared" si="195"/>
        <v>-45240.959999999992</v>
      </c>
      <c r="T1576" s="50"/>
    </row>
    <row r="1577" spans="2:20" x14ac:dyDescent="0.25">
      <c r="B1577" s="11">
        <f>'Market Data'!B1564</f>
        <v>20060214</v>
      </c>
      <c r="C1577" s="2">
        <f>'Market Data'!C1564</f>
        <v>6788</v>
      </c>
      <c r="D1577" s="2">
        <f>'Market Data'!D1564</f>
        <v>6812.5</v>
      </c>
      <c r="E1577" s="2">
        <f>'Market Data'!E1564</f>
        <v>6742.5</v>
      </c>
      <c r="F1577" s="12">
        <f>'Market Data'!F1564</f>
        <v>6788.5</v>
      </c>
      <c r="H1577" s="58">
        <f t="shared" si="191"/>
        <v>1560</v>
      </c>
      <c r="I1577" s="97" t="s">
        <v>54</v>
      </c>
      <c r="J1577" s="59" t="str">
        <f t="shared" si="192"/>
        <v>Long</v>
      </c>
      <c r="L1577" s="74">
        <f t="shared" si="196"/>
        <v>1</v>
      </c>
      <c r="M1577" s="75">
        <f t="shared" si="188"/>
        <v>0</v>
      </c>
      <c r="N1577" s="76" t="str">
        <f t="shared" si="193"/>
        <v/>
      </c>
      <c r="O1577" s="75"/>
      <c r="P1577" s="77">
        <f t="shared" si="189"/>
        <v>1</v>
      </c>
      <c r="Q1577" s="78" t="str">
        <f t="shared" si="194"/>
        <v>Stay Long</v>
      </c>
      <c r="R1577" s="81">
        <f t="shared" si="190"/>
        <v>350</v>
      </c>
      <c r="S1577" s="82">
        <f t="shared" si="195"/>
        <v>-44890.959999999992</v>
      </c>
      <c r="T1577" s="50"/>
    </row>
    <row r="1578" spans="2:20" x14ac:dyDescent="0.25">
      <c r="B1578" s="11">
        <f>'Market Data'!B1565</f>
        <v>20060215</v>
      </c>
      <c r="C1578" s="2">
        <f>'Market Data'!C1565</f>
        <v>6793</v>
      </c>
      <c r="D1578" s="2">
        <f>'Market Data'!D1565</f>
        <v>6816</v>
      </c>
      <c r="E1578" s="2">
        <f>'Market Data'!E1565</f>
        <v>6760</v>
      </c>
      <c r="F1578" s="12">
        <f>'Market Data'!F1565</f>
        <v>6790.5</v>
      </c>
      <c r="H1578" s="58">
        <f t="shared" si="191"/>
        <v>1561</v>
      </c>
      <c r="I1578" s="97" t="s">
        <v>54</v>
      </c>
      <c r="J1578" s="59" t="str">
        <f t="shared" si="192"/>
        <v>Long</v>
      </c>
      <c r="L1578" s="74">
        <f t="shared" si="196"/>
        <v>1</v>
      </c>
      <c r="M1578" s="75">
        <f t="shared" si="188"/>
        <v>0</v>
      </c>
      <c r="N1578" s="76" t="str">
        <f t="shared" si="193"/>
        <v/>
      </c>
      <c r="O1578" s="75"/>
      <c r="P1578" s="77">
        <f t="shared" si="189"/>
        <v>1</v>
      </c>
      <c r="Q1578" s="78" t="str">
        <f t="shared" si="194"/>
        <v>Stay Long</v>
      </c>
      <c r="R1578" s="81">
        <f t="shared" si="190"/>
        <v>70</v>
      </c>
      <c r="S1578" s="82">
        <f t="shared" si="195"/>
        <v>-44820.959999999992</v>
      </c>
      <c r="T1578" s="50"/>
    </row>
    <row r="1579" spans="2:20" x14ac:dyDescent="0.25">
      <c r="B1579" s="11">
        <f>'Market Data'!B1566</f>
        <v>20060216</v>
      </c>
      <c r="C1579" s="2">
        <f>'Market Data'!C1566</f>
        <v>6819</v>
      </c>
      <c r="D1579" s="2">
        <f>'Market Data'!D1566</f>
        <v>6825</v>
      </c>
      <c r="E1579" s="2">
        <f>'Market Data'!E1566</f>
        <v>6781</v>
      </c>
      <c r="F1579" s="12">
        <f>'Market Data'!F1566</f>
        <v>6811.5</v>
      </c>
      <c r="H1579" s="58">
        <f t="shared" si="191"/>
        <v>1562</v>
      </c>
      <c r="I1579" s="97" t="s">
        <v>54</v>
      </c>
      <c r="J1579" s="59" t="str">
        <f t="shared" si="192"/>
        <v>Long</v>
      </c>
      <c r="L1579" s="74">
        <f t="shared" si="196"/>
        <v>1</v>
      </c>
      <c r="M1579" s="75">
        <f t="shared" si="188"/>
        <v>0</v>
      </c>
      <c r="N1579" s="76" t="str">
        <f t="shared" si="193"/>
        <v/>
      </c>
      <c r="O1579" s="75"/>
      <c r="P1579" s="77">
        <f t="shared" si="189"/>
        <v>1</v>
      </c>
      <c r="Q1579" s="78" t="str">
        <f t="shared" si="194"/>
        <v>Stay Long</v>
      </c>
      <c r="R1579" s="81">
        <f t="shared" si="190"/>
        <v>735</v>
      </c>
      <c r="S1579" s="82">
        <f t="shared" si="195"/>
        <v>-44085.959999999992</v>
      </c>
      <c r="T1579" s="50"/>
    </row>
    <row r="1580" spans="2:20" x14ac:dyDescent="0.25">
      <c r="B1580" s="11">
        <f>'Market Data'!B1567</f>
        <v>20060217</v>
      </c>
      <c r="C1580" s="2">
        <f>'Market Data'!C1567</f>
        <v>6807</v>
      </c>
      <c r="D1580" s="2">
        <f>'Market Data'!D1567</f>
        <v>6835</v>
      </c>
      <c r="E1580" s="2">
        <f>'Market Data'!E1567</f>
        <v>6796</v>
      </c>
      <c r="F1580" s="12">
        <f>'Market Data'!F1567</f>
        <v>6820</v>
      </c>
      <c r="H1580" s="58">
        <f t="shared" si="191"/>
        <v>1563</v>
      </c>
      <c r="I1580" s="97" t="s">
        <v>54</v>
      </c>
      <c r="J1580" s="59" t="str">
        <f t="shared" si="192"/>
        <v>Long</v>
      </c>
      <c r="L1580" s="74">
        <f t="shared" si="196"/>
        <v>1</v>
      </c>
      <c r="M1580" s="75">
        <f t="shared" si="188"/>
        <v>0</v>
      </c>
      <c r="N1580" s="76" t="str">
        <f t="shared" si="193"/>
        <v/>
      </c>
      <c r="O1580" s="75"/>
      <c r="P1580" s="77">
        <f t="shared" si="189"/>
        <v>1</v>
      </c>
      <c r="Q1580" s="78" t="str">
        <f t="shared" si="194"/>
        <v>Stay Long</v>
      </c>
      <c r="R1580" s="81">
        <f t="shared" si="190"/>
        <v>297.5</v>
      </c>
      <c r="S1580" s="82">
        <f t="shared" si="195"/>
        <v>-43788.459999999992</v>
      </c>
      <c r="T1580" s="50"/>
    </row>
    <row r="1581" spans="2:20" x14ac:dyDescent="0.25">
      <c r="B1581" s="11">
        <f>'Market Data'!B1568</f>
        <v>20060220</v>
      </c>
      <c r="C1581" s="2">
        <f>'Market Data'!C1568</f>
        <v>6818.5</v>
      </c>
      <c r="D1581" s="2">
        <f>'Market Data'!D1568</f>
        <v>6827</v>
      </c>
      <c r="E1581" s="2">
        <f>'Market Data'!E1568</f>
        <v>6790.5</v>
      </c>
      <c r="F1581" s="12">
        <f>'Market Data'!F1568</f>
        <v>6818.5</v>
      </c>
      <c r="H1581" s="58">
        <f t="shared" si="191"/>
        <v>1564</v>
      </c>
      <c r="I1581" s="97" t="s">
        <v>54</v>
      </c>
      <c r="J1581" s="59" t="str">
        <f t="shared" si="192"/>
        <v>Long</v>
      </c>
      <c r="L1581" s="74">
        <f t="shared" si="196"/>
        <v>1</v>
      </c>
      <c r="M1581" s="75">
        <f t="shared" si="188"/>
        <v>0</v>
      </c>
      <c r="N1581" s="76" t="str">
        <f t="shared" si="193"/>
        <v/>
      </c>
      <c r="O1581" s="75"/>
      <c r="P1581" s="77">
        <f t="shared" si="189"/>
        <v>1</v>
      </c>
      <c r="Q1581" s="78" t="str">
        <f t="shared" si="194"/>
        <v>Stay Long</v>
      </c>
      <c r="R1581" s="81">
        <f t="shared" si="190"/>
        <v>-52.5</v>
      </c>
      <c r="S1581" s="82">
        <f t="shared" si="195"/>
        <v>-43840.959999999992</v>
      </c>
      <c r="T1581" s="50"/>
    </row>
    <row r="1582" spans="2:20" x14ac:dyDescent="0.25">
      <c r="B1582" s="11">
        <f>'Market Data'!B1569</f>
        <v>20060221</v>
      </c>
      <c r="C1582" s="2">
        <f>'Market Data'!C1569</f>
        <v>6840</v>
      </c>
      <c r="D1582" s="2">
        <f>'Market Data'!D1569</f>
        <v>6874</v>
      </c>
      <c r="E1582" s="2">
        <f>'Market Data'!E1569</f>
        <v>6802</v>
      </c>
      <c r="F1582" s="12">
        <f>'Market Data'!F1569</f>
        <v>6824.5</v>
      </c>
      <c r="H1582" s="58">
        <f t="shared" si="191"/>
        <v>1565</v>
      </c>
      <c r="I1582" s="97" t="s">
        <v>54</v>
      </c>
      <c r="J1582" s="59" t="str">
        <f t="shared" si="192"/>
        <v>Long</v>
      </c>
      <c r="L1582" s="74">
        <f t="shared" si="196"/>
        <v>1</v>
      </c>
      <c r="M1582" s="75">
        <f t="shared" si="188"/>
        <v>0</v>
      </c>
      <c r="N1582" s="76" t="str">
        <f t="shared" si="193"/>
        <v/>
      </c>
      <c r="O1582" s="75"/>
      <c r="P1582" s="77">
        <f t="shared" si="189"/>
        <v>1</v>
      </c>
      <c r="Q1582" s="78" t="str">
        <f t="shared" si="194"/>
        <v>Stay Long</v>
      </c>
      <c r="R1582" s="81">
        <f t="shared" si="190"/>
        <v>210</v>
      </c>
      <c r="S1582" s="82">
        <f t="shared" si="195"/>
        <v>-43630.959999999992</v>
      </c>
      <c r="T1582" s="50"/>
    </row>
    <row r="1583" spans="2:20" x14ac:dyDescent="0.25">
      <c r="B1583" s="11">
        <f>'Market Data'!B1570</f>
        <v>20060222</v>
      </c>
      <c r="C1583" s="2">
        <f>'Market Data'!C1570</f>
        <v>6819</v>
      </c>
      <c r="D1583" s="2">
        <f>'Market Data'!D1570</f>
        <v>6895.5</v>
      </c>
      <c r="E1583" s="2">
        <f>'Market Data'!E1570</f>
        <v>6806</v>
      </c>
      <c r="F1583" s="12">
        <f>'Market Data'!F1570</f>
        <v>6880.5</v>
      </c>
      <c r="H1583" s="58">
        <f t="shared" si="191"/>
        <v>1566</v>
      </c>
      <c r="I1583" s="97" t="s">
        <v>54</v>
      </c>
      <c r="J1583" s="59" t="str">
        <f t="shared" si="192"/>
        <v>Long</v>
      </c>
      <c r="L1583" s="74">
        <f t="shared" si="196"/>
        <v>1</v>
      </c>
      <c r="M1583" s="75">
        <f t="shared" si="188"/>
        <v>0</v>
      </c>
      <c r="N1583" s="76" t="str">
        <f t="shared" si="193"/>
        <v/>
      </c>
      <c r="O1583" s="75"/>
      <c r="P1583" s="77">
        <f t="shared" si="189"/>
        <v>1</v>
      </c>
      <c r="Q1583" s="78" t="str">
        <f t="shared" si="194"/>
        <v>Stay Long</v>
      </c>
      <c r="R1583" s="81">
        <f t="shared" si="190"/>
        <v>1960</v>
      </c>
      <c r="S1583" s="82">
        <f t="shared" si="195"/>
        <v>-41670.959999999992</v>
      </c>
      <c r="T1583" s="50"/>
    </row>
    <row r="1584" spans="2:20" x14ac:dyDescent="0.25">
      <c r="B1584" s="11">
        <f>'Market Data'!B1571</f>
        <v>20060223</v>
      </c>
      <c r="C1584" s="2">
        <f>'Market Data'!C1571</f>
        <v>6893</v>
      </c>
      <c r="D1584" s="2">
        <f>'Market Data'!D1571</f>
        <v>6906.5</v>
      </c>
      <c r="E1584" s="2">
        <f>'Market Data'!E1571</f>
        <v>6842.5</v>
      </c>
      <c r="F1584" s="12">
        <f>'Market Data'!F1571</f>
        <v>6883.5</v>
      </c>
      <c r="H1584" s="58">
        <f t="shared" si="191"/>
        <v>1567</v>
      </c>
      <c r="I1584" s="97" t="s">
        <v>54</v>
      </c>
      <c r="J1584" s="59" t="str">
        <f t="shared" si="192"/>
        <v>Long</v>
      </c>
      <c r="L1584" s="74">
        <f t="shared" si="196"/>
        <v>1</v>
      </c>
      <c r="M1584" s="75">
        <f t="shared" si="188"/>
        <v>0</v>
      </c>
      <c r="N1584" s="76" t="str">
        <f t="shared" si="193"/>
        <v/>
      </c>
      <c r="O1584" s="75"/>
      <c r="P1584" s="77">
        <f t="shared" si="189"/>
        <v>1</v>
      </c>
      <c r="Q1584" s="78" t="str">
        <f t="shared" si="194"/>
        <v>Stay Long</v>
      </c>
      <c r="R1584" s="81">
        <f t="shared" si="190"/>
        <v>105</v>
      </c>
      <c r="S1584" s="82">
        <f t="shared" si="195"/>
        <v>-41565.959999999992</v>
      </c>
      <c r="T1584" s="50"/>
    </row>
    <row r="1585" spans="2:20" x14ac:dyDescent="0.25">
      <c r="B1585" s="11">
        <f>'Market Data'!B1572</f>
        <v>20060224</v>
      </c>
      <c r="C1585" s="2">
        <f>'Market Data'!C1572</f>
        <v>6887</v>
      </c>
      <c r="D1585" s="2">
        <f>'Market Data'!D1572</f>
        <v>6901</v>
      </c>
      <c r="E1585" s="2">
        <f>'Market Data'!E1572</f>
        <v>6861.5</v>
      </c>
      <c r="F1585" s="12">
        <f>'Market Data'!F1572</f>
        <v>6886</v>
      </c>
      <c r="H1585" s="58">
        <f t="shared" si="191"/>
        <v>1568</v>
      </c>
      <c r="I1585" s="97" t="s">
        <v>54</v>
      </c>
      <c r="J1585" s="59" t="str">
        <f t="shared" si="192"/>
        <v>Long</v>
      </c>
      <c r="L1585" s="74">
        <f t="shared" si="196"/>
        <v>1</v>
      </c>
      <c r="M1585" s="75">
        <f t="shared" si="188"/>
        <v>0</v>
      </c>
      <c r="N1585" s="76" t="str">
        <f t="shared" si="193"/>
        <v/>
      </c>
      <c r="O1585" s="75"/>
      <c r="P1585" s="77">
        <f t="shared" si="189"/>
        <v>1</v>
      </c>
      <c r="Q1585" s="78" t="str">
        <f t="shared" si="194"/>
        <v>Stay Long</v>
      </c>
      <c r="R1585" s="81">
        <f t="shared" si="190"/>
        <v>87.5</v>
      </c>
      <c r="S1585" s="82">
        <f t="shared" si="195"/>
        <v>-41478.459999999992</v>
      </c>
      <c r="T1585" s="50"/>
    </row>
    <row r="1586" spans="2:20" x14ac:dyDescent="0.25">
      <c r="B1586" s="11">
        <f>'Market Data'!B1573</f>
        <v>20060227</v>
      </c>
      <c r="C1586" s="2">
        <f>'Market Data'!C1573</f>
        <v>6904.5</v>
      </c>
      <c r="D1586" s="2">
        <f>'Market Data'!D1573</f>
        <v>6939.5</v>
      </c>
      <c r="E1586" s="2">
        <f>'Market Data'!E1573</f>
        <v>6893</v>
      </c>
      <c r="F1586" s="12">
        <f>'Market Data'!F1573</f>
        <v>6934.5</v>
      </c>
      <c r="H1586" s="58">
        <f t="shared" si="191"/>
        <v>1569</v>
      </c>
      <c r="I1586" s="97" t="s">
        <v>54</v>
      </c>
      <c r="J1586" s="59" t="str">
        <f t="shared" si="192"/>
        <v>Long</v>
      </c>
      <c r="L1586" s="74">
        <f t="shared" si="196"/>
        <v>1</v>
      </c>
      <c r="M1586" s="75">
        <f t="shared" si="188"/>
        <v>0</v>
      </c>
      <c r="N1586" s="76" t="str">
        <f t="shared" si="193"/>
        <v/>
      </c>
      <c r="O1586" s="75"/>
      <c r="P1586" s="77">
        <f t="shared" si="189"/>
        <v>1</v>
      </c>
      <c r="Q1586" s="78" t="str">
        <f t="shared" si="194"/>
        <v>Stay Long</v>
      </c>
      <c r="R1586" s="81">
        <f t="shared" si="190"/>
        <v>1697.5</v>
      </c>
      <c r="S1586" s="82">
        <f t="shared" si="195"/>
        <v>-39780.959999999992</v>
      </c>
      <c r="T1586" s="50"/>
    </row>
    <row r="1587" spans="2:20" x14ac:dyDescent="0.25">
      <c r="B1587" s="11">
        <f>'Market Data'!B1574</f>
        <v>20060228</v>
      </c>
      <c r="C1587" s="2">
        <f>'Market Data'!C1574</f>
        <v>6924</v>
      </c>
      <c r="D1587" s="2">
        <f>'Market Data'!D1574</f>
        <v>6937.5</v>
      </c>
      <c r="E1587" s="2">
        <f>'Market Data'!E1574</f>
        <v>6808.5</v>
      </c>
      <c r="F1587" s="12">
        <f>'Market Data'!F1574</f>
        <v>6817</v>
      </c>
      <c r="H1587" s="58">
        <f t="shared" si="191"/>
        <v>1570</v>
      </c>
      <c r="I1587" s="97" t="s">
        <v>54</v>
      </c>
      <c r="J1587" s="59" t="str">
        <f t="shared" si="192"/>
        <v>Long</v>
      </c>
      <c r="L1587" s="74">
        <f t="shared" si="196"/>
        <v>1</v>
      </c>
      <c r="M1587" s="75">
        <f t="shared" si="188"/>
        <v>0</v>
      </c>
      <c r="N1587" s="76" t="str">
        <f t="shared" si="193"/>
        <v/>
      </c>
      <c r="O1587" s="75"/>
      <c r="P1587" s="77">
        <f t="shared" si="189"/>
        <v>1</v>
      </c>
      <c r="Q1587" s="78" t="str">
        <f t="shared" si="194"/>
        <v>Stay Long</v>
      </c>
      <c r="R1587" s="81">
        <f t="shared" si="190"/>
        <v>-4112.5</v>
      </c>
      <c r="S1587" s="82">
        <f t="shared" si="195"/>
        <v>-43893.459999999992</v>
      </c>
      <c r="T1587" s="50"/>
    </row>
    <row r="1588" spans="2:20" x14ac:dyDescent="0.25">
      <c r="B1588" s="11">
        <f>'Market Data'!B1575</f>
        <v>20060301</v>
      </c>
      <c r="C1588" s="2">
        <f>'Market Data'!C1575</f>
        <v>6834</v>
      </c>
      <c r="D1588" s="2">
        <f>'Market Data'!D1575</f>
        <v>6899.5</v>
      </c>
      <c r="E1588" s="2">
        <f>'Market Data'!E1575</f>
        <v>6820.5</v>
      </c>
      <c r="F1588" s="12">
        <f>'Market Data'!F1575</f>
        <v>6886.5</v>
      </c>
      <c r="H1588" s="58">
        <f t="shared" si="191"/>
        <v>1571</v>
      </c>
      <c r="I1588" s="97" t="s">
        <v>54</v>
      </c>
      <c r="J1588" s="59" t="str">
        <f t="shared" si="192"/>
        <v>Long</v>
      </c>
      <c r="L1588" s="74">
        <f t="shared" si="196"/>
        <v>1</v>
      </c>
      <c r="M1588" s="75">
        <f t="shared" si="188"/>
        <v>0</v>
      </c>
      <c r="N1588" s="76" t="str">
        <f t="shared" si="193"/>
        <v/>
      </c>
      <c r="O1588" s="75"/>
      <c r="P1588" s="77">
        <f t="shared" si="189"/>
        <v>1</v>
      </c>
      <c r="Q1588" s="78" t="str">
        <f t="shared" si="194"/>
        <v>Stay Long</v>
      </c>
      <c r="R1588" s="81">
        <f t="shared" si="190"/>
        <v>2432.5</v>
      </c>
      <c r="S1588" s="82">
        <f t="shared" si="195"/>
        <v>-41460.959999999992</v>
      </c>
      <c r="T1588" s="50"/>
    </row>
    <row r="1589" spans="2:20" x14ac:dyDescent="0.25">
      <c r="B1589" s="11">
        <f>'Market Data'!B1576</f>
        <v>20060302</v>
      </c>
      <c r="C1589" s="2">
        <f>'Market Data'!C1576</f>
        <v>6895.5</v>
      </c>
      <c r="D1589" s="2">
        <f>'Market Data'!D1576</f>
        <v>6905.5</v>
      </c>
      <c r="E1589" s="2">
        <f>'Market Data'!E1576</f>
        <v>6767</v>
      </c>
      <c r="F1589" s="12">
        <f>'Market Data'!F1576</f>
        <v>6795</v>
      </c>
      <c r="H1589" s="58">
        <f t="shared" si="191"/>
        <v>1572</v>
      </c>
      <c r="I1589" s="97" t="s">
        <v>54</v>
      </c>
      <c r="J1589" s="59" t="str">
        <f t="shared" si="192"/>
        <v>Long</v>
      </c>
      <c r="L1589" s="74">
        <f t="shared" si="196"/>
        <v>1</v>
      </c>
      <c r="M1589" s="75">
        <f t="shared" si="188"/>
        <v>0</v>
      </c>
      <c r="N1589" s="76" t="str">
        <f t="shared" si="193"/>
        <v/>
      </c>
      <c r="O1589" s="75"/>
      <c r="P1589" s="77">
        <f t="shared" si="189"/>
        <v>1</v>
      </c>
      <c r="Q1589" s="78" t="str">
        <f t="shared" si="194"/>
        <v>Stay Long</v>
      </c>
      <c r="R1589" s="81">
        <f t="shared" si="190"/>
        <v>-3202.5</v>
      </c>
      <c r="S1589" s="82">
        <f t="shared" si="195"/>
        <v>-44663.459999999992</v>
      </c>
      <c r="T1589" s="50"/>
    </row>
    <row r="1590" spans="2:20" x14ac:dyDescent="0.25">
      <c r="B1590" s="11">
        <f>'Market Data'!B1577</f>
        <v>20060303</v>
      </c>
      <c r="C1590" s="2">
        <f>'Market Data'!C1577</f>
        <v>6801.5</v>
      </c>
      <c r="D1590" s="2">
        <f>'Market Data'!D1577</f>
        <v>6831.5</v>
      </c>
      <c r="E1590" s="2">
        <f>'Market Data'!E1577</f>
        <v>6706.5</v>
      </c>
      <c r="F1590" s="12">
        <f>'Market Data'!F1577</f>
        <v>6743</v>
      </c>
      <c r="H1590" s="58">
        <f t="shared" si="191"/>
        <v>1573</v>
      </c>
      <c r="I1590" s="97" t="s">
        <v>54</v>
      </c>
      <c r="J1590" s="59" t="str">
        <f t="shared" si="192"/>
        <v>Long</v>
      </c>
      <c r="L1590" s="74">
        <f t="shared" si="196"/>
        <v>1</v>
      </c>
      <c r="M1590" s="75">
        <f t="shared" si="188"/>
        <v>0</v>
      </c>
      <c r="N1590" s="76" t="str">
        <f t="shared" si="193"/>
        <v/>
      </c>
      <c r="O1590" s="75"/>
      <c r="P1590" s="77">
        <f t="shared" si="189"/>
        <v>1</v>
      </c>
      <c r="Q1590" s="78" t="str">
        <f t="shared" si="194"/>
        <v>Stay Long</v>
      </c>
      <c r="R1590" s="81">
        <f t="shared" si="190"/>
        <v>-1820</v>
      </c>
      <c r="S1590" s="82">
        <f t="shared" si="195"/>
        <v>-46483.459999999992</v>
      </c>
      <c r="T1590" s="50"/>
    </row>
    <row r="1591" spans="2:20" x14ac:dyDescent="0.25">
      <c r="B1591" s="11">
        <f>'Market Data'!B1578</f>
        <v>20060306</v>
      </c>
      <c r="C1591" s="2">
        <f>'Market Data'!C1578</f>
        <v>6792.5</v>
      </c>
      <c r="D1591" s="2">
        <f>'Market Data'!D1578</f>
        <v>6795</v>
      </c>
      <c r="E1591" s="2">
        <f>'Market Data'!E1578</f>
        <v>6744.5</v>
      </c>
      <c r="F1591" s="12">
        <f>'Market Data'!F1578</f>
        <v>6769.5</v>
      </c>
      <c r="H1591" s="58">
        <f t="shared" si="191"/>
        <v>1574</v>
      </c>
      <c r="I1591" s="97" t="s">
        <v>54</v>
      </c>
      <c r="J1591" s="59" t="str">
        <f t="shared" si="192"/>
        <v>Long</v>
      </c>
      <c r="L1591" s="74">
        <f t="shared" si="196"/>
        <v>1</v>
      </c>
      <c r="M1591" s="75">
        <f t="shared" si="188"/>
        <v>0</v>
      </c>
      <c r="N1591" s="76" t="str">
        <f t="shared" si="193"/>
        <v/>
      </c>
      <c r="O1591" s="75"/>
      <c r="P1591" s="77">
        <f t="shared" si="189"/>
        <v>1</v>
      </c>
      <c r="Q1591" s="78" t="str">
        <f t="shared" si="194"/>
        <v>Stay Long</v>
      </c>
      <c r="R1591" s="81">
        <f t="shared" si="190"/>
        <v>927.5</v>
      </c>
      <c r="S1591" s="82">
        <f t="shared" si="195"/>
        <v>-45555.959999999992</v>
      </c>
      <c r="T1591" s="50"/>
    </row>
    <row r="1592" spans="2:20" x14ac:dyDescent="0.25">
      <c r="B1592" s="11">
        <f>'Market Data'!B1579</f>
        <v>20060307</v>
      </c>
      <c r="C1592" s="2">
        <f>'Market Data'!C1579</f>
        <v>6738</v>
      </c>
      <c r="D1592" s="2">
        <f>'Market Data'!D1579</f>
        <v>6770</v>
      </c>
      <c r="E1592" s="2">
        <f>'Market Data'!E1579</f>
        <v>6715</v>
      </c>
      <c r="F1592" s="12">
        <f>'Market Data'!F1579</f>
        <v>6765.5</v>
      </c>
      <c r="H1592" s="58">
        <f t="shared" si="191"/>
        <v>1575</v>
      </c>
      <c r="I1592" s="97" t="s">
        <v>54</v>
      </c>
      <c r="J1592" s="59" t="str">
        <f t="shared" si="192"/>
        <v>Long</v>
      </c>
      <c r="L1592" s="74">
        <f t="shared" si="196"/>
        <v>1</v>
      </c>
      <c r="M1592" s="75">
        <f t="shared" si="188"/>
        <v>0</v>
      </c>
      <c r="N1592" s="76" t="str">
        <f t="shared" si="193"/>
        <v/>
      </c>
      <c r="O1592" s="75"/>
      <c r="P1592" s="77">
        <f t="shared" si="189"/>
        <v>1</v>
      </c>
      <c r="Q1592" s="78" t="str">
        <f t="shared" si="194"/>
        <v>Stay Long</v>
      </c>
      <c r="R1592" s="81">
        <f t="shared" si="190"/>
        <v>-140</v>
      </c>
      <c r="S1592" s="82">
        <f t="shared" si="195"/>
        <v>-45695.959999999992</v>
      </c>
      <c r="T1592" s="50"/>
    </row>
    <row r="1593" spans="2:20" x14ac:dyDescent="0.25">
      <c r="B1593" s="11">
        <f>'Market Data'!B1580</f>
        <v>20060308</v>
      </c>
      <c r="C1593" s="2">
        <f>'Market Data'!C1580</f>
        <v>6764</v>
      </c>
      <c r="D1593" s="2">
        <f>'Market Data'!D1580</f>
        <v>6777</v>
      </c>
      <c r="E1593" s="2">
        <f>'Market Data'!E1580</f>
        <v>6669.5</v>
      </c>
      <c r="F1593" s="12">
        <f>'Market Data'!F1580</f>
        <v>6697.5</v>
      </c>
      <c r="H1593" s="58">
        <f t="shared" si="191"/>
        <v>1576</v>
      </c>
      <c r="I1593" s="97" t="s">
        <v>54</v>
      </c>
      <c r="J1593" s="59" t="str">
        <f t="shared" si="192"/>
        <v>Long</v>
      </c>
      <c r="L1593" s="74">
        <f t="shared" si="196"/>
        <v>1</v>
      </c>
      <c r="M1593" s="75">
        <f t="shared" si="188"/>
        <v>0</v>
      </c>
      <c r="N1593" s="76" t="str">
        <f t="shared" si="193"/>
        <v/>
      </c>
      <c r="O1593" s="75"/>
      <c r="P1593" s="77">
        <f t="shared" si="189"/>
        <v>1</v>
      </c>
      <c r="Q1593" s="78" t="str">
        <f t="shared" si="194"/>
        <v>Stay Long</v>
      </c>
      <c r="R1593" s="81">
        <f t="shared" si="190"/>
        <v>-2380</v>
      </c>
      <c r="S1593" s="82">
        <f t="shared" si="195"/>
        <v>-48075.959999999992</v>
      </c>
      <c r="T1593" s="50"/>
    </row>
    <row r="1594" spans="2:20" x14ac:dyDescent="0.25">
      <c r="B1594" s="11">
        <f>'Market Data'!B1581</f>
        <v>20060309</v>
      </c>
      <c r="C1594" s="2">
        <f>'Market Data'!C1581</f>
        <v>6754</v>
      </c>
      <c r="D1594" s="2">
        <f>'Market Data'!D1581</f>
        <v>6759.5</v>
      </c>
      <c r="E1594" s="2">
        <f>'Market Data'!E1581</f>
        <v>6708.5</v>
      </c>
      <c r="F1594" s="12">
        <f>'Market Data'!F1581</f>
        <v>6743.5</v>
      </c>
      <c r="H1594" s="58">
        <f t="shared" si="191"/>
        <v>1577</v>
      </c>
      <c r="I1594" s="97" t="s">
        <v>54</v>
      </c>
      <c r="J1594" s="59" t="str">
        <f t="shared" si="192"/>
        <v>Long</v>
      </c>
      <c r="L1594" s="74">
        <f t="shared" si="196"/>
        <v>1</v>
      </c>
      <c r="M1594" s="75">
        <f t="shared" si="188"/>
        <v>0</v>
      </c>
      <c r="N1594" s="76" t="str">
        <f t="shared" si="193"/>
        <v/>
      </c>
      <c r="O1594" s="75"/>
      <c r="P1594" s="77">
        <f t="shared" si="189"/>
        <v>1</v>
      </c>
      <c r="Q1594" s="78" t="str">
        <f t="shared" si="194"/>
        <v>Stay Long</v>
      </c>
      <c r="R1594" s="81">
        <f t="shared" si="190"/>
        <v>1610</v>
      </c>
      <c r="S1594" s="82">
        <f t="shared" si="195"/>
        <v>-46465.959999999992</v>
      </c>
      <c r="T1594" s="50"/>
    </row>
    <row r="1595" spans="2:20" x14ac:dyDescent="0.25">
      <c r="B1595" s="11">
        <f>'Market Data'!B1582</f>
        <v>20060310</v>
      </c>
      <c r="C1595" s="2">
        <f>'Market Data'!C1582</f>
        <v>6732</v>
      </c>
      <c r="D1595" s="2">
        <f>'Market Data'!D1582</f>
        <v>6834</v>
      </c>
      <c r="E1595" s="2">
        <f>'Market Data'!E1582</f>
        <v>6722.5</v>
      </c>
      <c r="F1595" s="12">
        <f>'Market Data'!F1582</f>
        <v>6814.5</v>
      </c>
      <c r="H1595" s="58">
        <f t="shared" si="191"/>
        <v>1578</v>
      </c>
      <c r="I1595" s="97" t="s">
        <v>54</v>
      </c>
      <c r="J1595" s="59" t="str">
        <f t="shared" si="192"/>
        <v>Long</v>
      </c>
      <c r="L1595" s="74">
        <f t="shared" si="196"/>
        <v>1</v>
      </c>
      <c r="M1595" s="75">
        <f t="shared" si="188"/>
        <v>0</v>
      </c>
      <c r="N1595" s="76" t="str">
        <f t="shared" si="193"/>
        <v/>
      </c>
      <c r="O1595" s="75"/>
      <c r="P1595" s="77">
        <f t="shared" si="189"/>
        <v>1</v>
      </c>
      <c r="Q1595" s="78" t="str">
        <f t="shared" si="194"/>
        <v>Stay Long</v>
      </c>
      <c r="R1595" s="81">
        <f t="shared" si="190"/>
        <v>2485</v>
      </c>
      <c r="S1595" s="82">
        <f t="shared" si="195"/>
        <v>-43980.959999999992</v>
      </c>
      <c r="T1595" s="50"/>
    </row>
    <row r="1596" spans="2:20" x14ac:dyDescent="0.25">
      <c r="B1596" s="11">
        <f>'Market Data'!B1583</f>
        <v>20060313</v>
      </c>
      <c r="C1596" s="2">
        <f>'Market Data'!C1583</f>
        <v>6861.5</v>
      </c>
      <c r="D1596" s="2">
        <f>'Market Data'!D1583</f>
        <v>6875.5</v>
      </c>
      <c r="E1596" s="2">
        <f>'Market Data'!E1583</f>
        <v>6847.5</v>
      </c>
      <c r="F1596" s="12">
        <f>'Market Data'!F1583</f>
        <v>6867</v>
      </c>
      <c r="H1596" s="58">
        <f t="shared" si="191"/>
        <v>1579</v>
      </c>
      <c r="I1596" s="97" t="s">
        <v>54</v>
      </c>
      <c r="J1596" s="59" t="str">
        <f t="shared" si="192"/>
        <v>Long</v>
      </c>
      <c r="L1596" s="74">
        <f t="shared" si="196"/>
        <v>1</v>
      </c>
      <c r="M1596" s="75">
        <f t="shared" si="188"/>
        <v>0</v>
      </c>
      <c r="N1596" s="76" t="str">
        <f t="shared" si="193"/>
        <v/>
      </c>
      <c r="O1596" s="75"/>
      <c r="P1596" s="77">
        <f t="shared" si="189"/>
        <v>1</v>
      </c>
      <c r="Q1596" s="78" t="str">
        <f t="shared" si="194"/>
        <v>Stay Long</v>
      </c>
      <c r="R1596" s="81">
        <f t="shared" si="190"/>
        <v>1837.5</v>
      </c>
      <c r="S1596" s="82">
        <f t="shared" si="195"/>
        <v>-42143.459999999992</v>
      </c>
      <c r="T1596" s="50"/>
    </row>
    <row r="1597" spans="2:20" x14ac:dyDescent="0.25">
      <c r="B1597" s="11">
        <f>'Market Data'!B1584</f>
        <v>20060314</v>
      </c>
      <c r="C1597" s="2">
        <f>'Market Data'!C1584</f>
        <v>6847</v>
      </c>
      <c r="D1597" s="2">
        <f>'Market Data'!D1584</f>
        <v>6890.5</v>
      </c>
      <c r="E1597" s="2">
        <f>'Market Data'!E1584</f>
        <v>6838.5</v>
      </c>
      <c r="F1597" s="12">
        <f>'Market Data'!F1584</f>
        <v>6881.5</v>
      </c>
      <c r="H1597" s="58">
        <f t="shared" si="191"/>
        <v>1580</v>
      </c>
      <c r="I1597" s="97" t="s">
        <v>54</v>
      </c>
      <c r="J1597" s="59" t="str">
        <f t="shared" si="192"/>
        <v>Long</v>
      </c>
      <c r="L1597" s="74">
        <f t="shared" si="196"/>
        <v>1</v>
      </c>
      <c r="M1597" s="75">
        <f t="shared" si="188"/>
        <v>0</v>
      </c>
      <c r="N1597" s="76" t="str">
        <f t="shared" si="193"/>
        <v/>
      </c>
      <c r="O1597" s="75"/>
      <c r="P1597" s="77">
        <f t="shared" si="189"/>
        <v>1</v>
      </c>
      <c r="Q1597" s="78" t="str">
        <f t="shared" si="194"/>
        <v>Stay Long</v>
      </c>
      <c r="R1597" s="81">
        <f t="shared" si="190"/>
        <v>507.5</v>
      </c>
      <c r="S1597" s="82">
        <f t="shared" si="195"/>
        <v>-41635.959999999992</v>
      </c>
      <c r="T1597" s="50"/>
    </row>
    <row r="1598" spans="2:20" x14ac:dyDescent="0.25">
      <c r="B1598" s="11">
        <f>'Market Data'!B1585</f>
        <v>20060315</v>
      </c>
      <c r="C1598" s="2">
        <f>'Market Data'!C1585</f>
        <v>6897.5</v>
      </c>
      <c r="D1598" s="2">
        <f>'Market Data'!D1585</f>
        <v>6931</v>
      </c>
      <c r="E1598" s="2">
        <f>'Market Data'!E1585</f>
        <v>6885</v>
      </c>
      <c r="F1598" s="12">
        <f>'Market Data'!F1585</f>
        <v>6912.5</v>
      </c>
      <c r="H1598" s="58">
        <f t="shared" si="191"/>
        <v>1581</v>
      </c>
      <c r="I1598" s="97" t="s">
        <v>54</v>
      </c>
      <c r="J1598" s="59" t="str">
        <f t="shared" si="192"/>
        <v>Long</v>
      </c>
      <c r="L1598" s="74">
        <f t="shared" si="196"/>
        <v>1</v>
      </c>
      <c r="M1598" s="75">
        <f t="shared" si="188"/>
        <v>0</v>
      </c>
      <c r="N1598" s="76" t="str">
        <f t="shared" si="193"/>
        <v/>
      </c>
      <c r="O1598" s="75"/>
      <c r="P1598" s="77">
        <f t="shared" si="189"/>
        <v>1</v>
      </c>
      <c r="Q1598" s="78" t="str">
        <f t="shared" si="194"/>
        <v>Stay Long</v>
      </c>
      <c r="R1598" s="81">
        <f t="shared" si="190"/>
        <v>1085</v>
      </c>
      <c r="S1598" s="82">
        <f t="shared" si="195"/>
        <v>-40550.959999999992</v>
      </c>
      <c r="T1598" s="50"/>
    </row>
    <row r="1599" spans="2:20" x14ac:dyDescent="0.25">
      <c r="B1599" s="11">
        <f>'Market Data'!B1586</f>
        <v>20060316</v>
      </c>
      <c r="C1599" s="2">
        <f>'Market Data'!C1586</f>
        <v>6922.5</v>
      </c>
      <c r="D1599" s="2">
        <f>'Market Data'!D1586</f>
        <v>6922.5</v>
      </c>
      <c r="E1599" s="2">
        <f>'Market Data'!E1586</f>
        <v>6880.5</v>
      </c>
      <c r="F1599" s="12">
        <f>'Market Data'!F1586</f>
        <v>6910</v>
      </c>
      <c r="H1599" s="58">
        <f t="shared" si="191"/>
        <v>1582</v>
      </c>
      <c r="I1599" s="97" t="s">
        <v>54</v>
      </c>
      <c r="J1599" s="59" t="str">
        <f t="shared" si="192"/>
        <v>Long</v>
      </c>
      <c r="L1599" s="74">
        <f t="shared" si="196"/>
        <v>1</v>
      </c>
      <c r="M1599" s="75">
        <f t="shared" si="188"/>
        <v>0</v>
      </c>
      <c r="N1599" s="76" t="str">
        <f t="shared" si="193"/>
        <v/>
      </c>
      <c r="O1599" s="75"/>
      <c r="P1599" s="77">
        <f t="shared" si="189"/>
        <v>1</v>
      </c>
      <c r="Q1599" s="78" t="str">
        <f t="shared" si="194"/>
        <v>Stay Long</v>
      </c>
      <c r="R1599" s="81">
        <f t="shared" si="190"/>
        <v>-87.5</v>
      </c>
      <c r="S1599" s="82">
        <f t="shared" si="195"/>
        <v>-40638.459999999992</v>
      </c>
      <c r="T1599" s="50"/>
    </row>
    <row r="1600" spans="2:20" x14ac:dyDescent="0.25">
      <c r="B1600" s="11">
        <f>'Market Data'!B1587</f>
        <v>20060317</v>
      </c>
      <c r="C1600" s="2">
        <f>'Market Data'!C1587</f>
        <v>6920.5</v>
      </c>
      <c r="D1600" s="2">
        <f>'Market Data'!D1587</f>
        <v>6958</v>
      </c>
      <c r="E1600" s="2">
        <f>'Market Data'!E1587</f>
        <v>6871.5</v>
      </c>
      <c r="F1600" s="12">
        <f>'Market Data'!F1587</f>
        <v>6888.5</v>
      </c>
      <c r="H1600" s="58">
        <f t="shared" si="191"/>
        <v>1583</v>
      </c>
      <c r="I1600" s="97" t="s">
        <v>54</v>
      </c>
      <c r="J1600" s="59" t="str">
        <f t="shared" si="192"/>
        <v>Long</v>
      </c>
      <c r="L1600" s="74">
        <f t="shared" si="196"/>
        <v>1</v>
      </c>
      <c r="M1600" s="75">
        <f t="shared" si="188"/>
        <v>0</v>
      </c>
      <c r="N1600" s="76" t="str">
        <f t="shared" si="193"/>
        <v/>
      </c>
      <c r="O1600" s="75"/>
      <c r="P1600" s="77">
        <f t="shared" si="189"/>
        <v>1</v>
      </c>
      <c r="Q1600" s="78" t="str">
        <f t="shared" si="194"/>
        <v>Stay Long</v>
      </c>
      <c r="R1600" s="81">
        <f t="shared" si="190"/>
        <v>-752.5</v>
      </c>
      <c r="S1600" s="82">
        <f t="shared" si="195"/>
        <v>-41390.959999999992</v>
      </c>
      <c r="T1600" s="50"/>
    </row>
    <row r="1601" spans="2:20" x14ac:dyDescent="0.25">
      <c r="B1601" s="11">
        <f>'Market Data'!B1588</f>
        <v>20060320</v>
      </c>
      <c r="C1601" s="2">
        <f>'Market Data'!C1588</f>
        <v>6918</v>
      </c>
      <c r="D1601" s="2">
        <f>'Market Data'!D1588</f>
        <v>6945.5</v>
      </c>
      <c r="E1601" s="2">
        <f>'Market Data'!E1588</f>
        <v>6895.5</v>
      </c>
      <c r="F1601" s="12">
        <f>'Market Data'!F1588</f>
        <v>6913.5</v>
      </c>
      <c r="H1601" s="58">
        <f t="shared" si="191"/>
        <v>1584</v>
      </c>
      <c r="I1601" s="97" t="s">
        <v>54</v>
      </c>
      <c r="J1601" s="59" t="str">
        <f t="shared" si="192"/>
        <v>Long</v>
      </c>
      <c r="L1601" s="74">
        <f t="shared" si="196"/>
        <v>1</v>
      </c>
      <c r="M1601" s="75">
        <f t="shared" si="188"/>
        <v>0</v>
      </c>
      <c r="N1601" s="76" t="str">
        <f t="shared" si="193"/>
        <v/>
      </c>
      <c r="O1601" s="75"/>
      <c r="P1601" s="77">
        <f t="shared" si="189"/>
        <v>1</v>
      </c>
      <c r="Q1601" s="78" t="str">
        <f t="shared" si="194"/>
        <v>Stay Long</v>
      </c>
      <c r="R1601" s="81">
        <f t="shared" si="190"/>
        <v>875</v>
      </c>
      <c r="S1601" s="82">
        <f t="shared" si="195"/>
        <v>-40515.959999999992</v>
      </c>
      <c r="T1601" s="50"/>
    </row>
    <row r="1602" spans="2:20" x14ac:dyDescent="0.25">
      <c r="B1602" s="11">
        <f>'Market Data'!B1589</f>
        <v>20060321</v>
      </c>
      <c r="C1602" s="2">
        <f>'Market Data'!C1589</f>
        <v>6918</v>
      </c>
      <c r="D1602" s="2">
        <f>'Market Data'!D1589</f>
        <v>6948</v>
      </c>
      <c r="E1602" s="2">
        <f>'Market Data'!E1589</f>
        <v>6858.5</v>
      </c>
      <c r="F1602" s="12">
        <f>'Market Data'!F1589</f>
        <v>6918</v>
      </c>
      <c r="H1602" s="58">
        <f t="shared" si="191"/>
        <v>1585</v>
      </c>
      <c r="I1602" s="97" t="s">
        <v>54</v>
      </c>
      <c r="J1602" s="59" t="str">
        <f t="shared" si="192"/>
        <v>Long</v>
      </c>
      <c r="L1602" s="74">
        <f t="shared" si="196"/>
        <v>1</v>
      </c>
      <c r="M1602" s="75">
        <f t="shared" si="188"/>
        <v>0</v>
      </c>
      <c r="N1602" s="76" t="str">
        <f t="shared" si="193"/>
        <v/>
      </c>
      <c r="O1602" s="75"/>
      <c r="P1602" s="77">
        <f t="shared" si="189"/>
        <v>1</v>
      </c>
      <c r="Q1602" s="78" t="str">
        <f t="shared" si="194"/>
        <v>Stay Long</v>
      </c>
      <c r="R1602" s="81">
        <f t="shared" si="190"/>
        <v>157.5</v>
      </c>
      <c r="S1602" s="82">
        <f t="shared" si="195"/>
        <v>-40358.459999999992</v>
      </c>
      <c r="T1602" s="50"/>
    </row>
    <row r="1603" spans="2:20" x14ac:dyDescent="0.25">
      <c r="B1603" s="11">
        <f>'Market Data'!B1590</f>
        <v>20060322</v>
      </c>
      <c r="C1603" s="2">
        <f>'Market Data'!C1590</f>
        <v>6879</v>
      </c>
      <c r="D1603" s="2">
        <f>'Market Data'!D1590</f>
        <v>6963</v>
      </c>
      <c r="E1603" s="2">
        <f>'Market Data'!E1590</f>
        <v>6869</v>
      </c>
      <c r="F1603" s="12">
        <f>'Market Data'!F1590</f>
        <v>6951</v>
      </c>
      <c r="H1603" s="58">
        <f t="shared" si="191"/>
        <v>1586</v>
      </c>
      <c r="I1603" s="97" t="s">
        <v>54</v>
      </c>
      <c r="J1603" s="59" t="str">
        <f t="shared" si="192"/>
        <v>Long</v>
      </c>
      <c r="L1603" s="74">
        <f t="shared" si="196"/>
        <v>1</v>
      </c>
      <c r="M1603" s="75">
        <f t="shared" si="188"/>
        <v>0</v>
      </c>
      <c r="N1603" s="76" t="str">
        <f t="shared" si="193"/>
        <v/>
      </c>
      <c r="O1603" s="75"/>
      <c r="P1603" s="77">
        <f t="shared" si="189"/>
        <v>1</v>
      </c>
      <c r="Q1603" s="78" t="str">
        <f t="shared" si="194"/>
        <v>Stay Long</v>
      </c>
      <c r="R1603" s="81">
        <f t="shared" si="190"/>
        <v>1155</v>
      </c>
      <c r="S1603" s="82">
        <f t="shared" si="195"/>
        <v>-39203.459999999992</v>
      </c>
      <c r="T1603" s="50"/>
    </row>
    <row r="1604" spans="2:20" x14ac:dyDescent="0.25">
      <c r="B1604" s="11">
        <f>'Market Data'!B1591</f>
        <v>20060323</v>
      </c>
      <c r="C1604" s="2">
        <f>'Market Data'!C1591</f>
        <v>6961</v>
      </c>
      <c r="D1604" s="2">
        <f>'Market Data'!D1591</f>
        <v>6971</v>
      </c>
      <c r="E1604" s="2">
        <f>'Market Data'!E1591</f>
        <v>6933</v>
      </c>
      <c r="F1604" s="12">
        <f>'Market Data'!F1591</f>
        <v>6961</v>
      </c>
      <c r="H1604" s="58">
        <f t="shared" si="191"/>
        <v>1587</v>
      </c>
      <c r="I1604" s="97" t="s">
        <v>54</v>
      </c>
      <c r="J1604" s="59" t="str">
        <f t="shared" si="192"/>
        <v>Long</v>
      </c>
      <c r="L1604" s="74">
        <f t="shared" si="196"/>
        <v>1</v>
      </c>
      <c r="M1604" s="75">
        <f t="shared" si="188"/>
        <v>0</v>
      </c>
      <c r="N1604" s="76" t="str">
        <f t="shared" si="193"/>
        <v/>
      </c>
      <c r="O1604" s="75"/>
      <c r="P1604" s="77">
        <f t="shared" si="189"/>
        <v>1</v>
      </c>
      <c r="Q1604" s="78" t="str">
        <f t="shared" si="194"/>
        <v>Stay Long</v>
      </c>
      <c r="R1604" s="81">
        <f t="shared" si="190"/>
        <v>350</v>
      </c>
      <c r="S1604" s="82">
        <f t="shared" si="195"/>
        <v>-38853.459999999992</v>
      </c>
      <c r="T1604" s="50"/>
    </row>
    <row r="1605" spans="2:20" x14ac:dyDescent="0.25">
      <c r="B1605" s="11">
        <f>'Market Data'!B1592</f>
        <v>20060324</v>
      </c>
      <c r="C1605" s="2">
        <f>'Market Data'!C1592</f>
        <v>6970</v>
      </c>
      <c r="D1605" s="2">
        <f>'Market Data'!D1592</f>
        <v>6988</v>
      </c>
      <c r="E1605" s="2">
        <f>'Market Data'!E1592</f>
        <v>6949.5</v>
      </c>
      <c r="F1605" s="12">
        <f>'Market Data'!F1592</f>
        <v>6981</v>
      </c>
      <c r="H1605" s="58">
        <f t="shared" si="191"/>
        <v>1588</v>
      </c>
      <c r="I1605" s="97" t="s">
        <v>54</v>
      </c>
      <c r="J1605" s="59" t="str">
        <f t="shared" si="192"/>
        <v>Long</v>
      </c>
      <c r="L1605" s="74">
        <f t="shared" si="196"/>
        <v>1</v>
      </c>
      <c r="M1605" s="75">
        <f t="shared" si="188"/>
        <v>0</v>
      </c>
      <c r="N1605" s="76" t="str">
        <f t="shared" si="193"/>
        <v/>
      </c>
      <c r="O1605" s="75"/>
      <c r="P1605" s="77">
        <f t="shared" si="189"/>
        <v>1</v>
      </c>
      <c r="Q1605" s="78" t="str">
        <f t="shared" si="194"/>
        <v>Stay Long</v>
      </c>
      <c r="R1605" s="81">
        <f t="shared" si="190"/>
        <v>700</v>
      </c>
      <c r="S1605" s="82">
        <f t="shared" si="195"/>
        <v>-38153.459999999992</v>
      </c>
      <c r="T1605" s="50"/>
    </row>
    <row r="1606" spans="2:20" x14ac:dyDescent="0.25">
      <c r="B1606" s="11">
        <f>'Market Data'!B1593</f>
        <v>20060327</v>
      </c>
      <c r="C1606" s="2">
        <f>'Market Data'!C1593</f>
        <v>6985.5</v>
      </c>
      <c r="D1606" s="2">
        <f>'Market Data'!D1593</f>
        <v>6989.5</v>
      </c>
      <c r="E1606" s="2">
        <f>'Market Data'!E1593</f>
        <v>6906</v>
      </c>
      <c r="F1606" s="12">
        <f>'Market Data'!F1593</f>
        <v>6923</v>
      </c>
      <c r="H1606" s="58">
        <f t="shared" si="191"/>
        <v>1589</v>
      </c>
      <c r="I1606" s="97" t="s">
        <v>54</v>
      </c>
      <c r="J1606" s="59" t="str">
        <f t="shared" si="192"/>
        <v>Long</v>
      </c>
      <c r="L1606" s="74">
        <f t="shared" si="196"/>
        <v>1</v>
      </c>
      <c r="M1606" s="75">
        <f t="shared" si="188"/>
        <v>0</v>
      </c>
      <c r="N1606" s="76" t="str">
        <f t="shared" si="193"/>
        <v/>
      </c>
      <c r="O1606" s="75"/>
      <c r="P1606" s="77">
        <f t="shared" si="189"/>
        <v>1</v>
      </c>
      <c r="Q1606" s="78" t="str">
        <f t="shared" si="194"/>
        <v>Stay Long</v>
      </c>
      <c r="R1606" s="81">
        <f t="shared" si="190"/>
        <v>-2030</v>
      </c>
      <c r="S1606" s="82">
        <f t="shared" si="195"/>
        <v>-40183.459999999992</v>
      </c>
      <c r="T1606" s="50"/>
    </row>
    <row r="1607" spans="2:20" x14ac:dyDescent="0.25">
      <c r="B1607" s="11">
        <f>'Market Data'!B1594</f>
        <v>20060328</v>
      </c>
      <c r="C1607" s="2">
        <f>'Market Data'!C1594</f>
        <v>6927.5</v>
      </c>
      <c r="D1607" s="2">
        <f>'Market Data'!D1594</f>
        <v>6952</v>
      </c>
      <c r="E1607" s="2">
        <f>'Market Data'!E1594</f>
        <v>6871.5</v>
      </c>
      <c r="F1607" s="12">
        <f>'Market Data'!F1594</f>
        <v>6900</v>
      </c>
      <c r="H1607" s="58">
        <f t="shared" si="191"/>
        <v>1590</v>
      </c>
      <c r="I1607" s="97" t="s">
        <v>54</v>
      </c>
      <c r="J1607" s="59" t="str">
        <f t="shared" si="192"/>
        <v>Long</v>
      </c>
      <c r="L1607" s="74">
        <f t="shared" si="196"/>
        <v>1</v>
      </c>
      <c r="M1607" s="75">
        <f t="shared" si="188"/>
        <v>0</v>
      </c>
      <c r="N1607" s="76" t="str">
        <f t="shared" si="193"/>
        <v/>
      </c>
      <c r="O1607" s="75"/>
      <c r="P1607" s="77">
        <f t="shared" si="189"/>
        <v>1</v>
      </c>
      <c r="Q1607" s="78" t="str">
        <f t="shared" si="194"/>
        <v>Stay Long</v>
      </c>
      <c r="R1607" s="81">
        <f t="shared" si="190"/>
        <v>-805</v>
      </c>
      <c r="S1607" s="82">
        <f t="shared" si="195"/>
        <v>-40988.459999999992</v>
      </c>
      <c r="T1607" s="50"/>
    </row>
    <row r="1608" spans="2:20" x14ac:dyDescent="0.25">
      <c r="B1608" s="11">
        <f>'Market Data'!B1595</f>
        <v>20060329</v>
      </c>
      <c r="C1608" s="2">
        <f>'Market Data'!C1595</f>
        <v>6906</v>
      </c>
      <c r="D1608" s="2">
        <f>'Market Data'!D1595</f>
        <v>6960</v>
      </c>
      <c r="E1608" s="2">
        <f>'Market Data'!E1595</f>
        <v>6877</v>
      </c>
      <c r="F1608" s="12">
        <f>'Market Data'!F1595</f>
        <v>6924</v>
      </c>
      <c r="H1608" s="58">
        <f t="shared" si="191"/>
        <v>1591</v>
      </c>
      <c r="I1608" s="97" t="s">
        <v>54</v>
      </c>
      <c r="J1608" s="59" t="str">
        <f t="shared" si="192"/>
        <v>Long</v>
      </c>
      <c r="L1608" s="74">
        <f t="shared" si="196"/>
        <v>1</v>
      </c>
      <c r="M1608" s="75">
        <f t="shared" si="188"/>
        <v>0</v>
      </c>
      <c r="N1608" s="76" t="str">
        <f t="shared" si="193"/>
        <v/>
      </c>
      <c r="O1608" s="75"/>
      <c r="P1608" s="77">
        <f t="shared" si="189"/>
        <v>1</v>
      </c>
      <c r="Q1608" s="78" t="str">
        <f t="shared" si="194"/>
        <v>Stay Long</v>
      </c>
      <c r="R1608" s="81">
        <f t="shared" si="190"/>
        <v>840</v>
      </c>
      <c r="S1608" s="82">
        <f t="shared" si="195"/>
        <v>-40148.459999999992</v>
      </c>
      <c r="T1608" s="50"/>
    </row>
    <row r="1609" spans="2:20" x14ac:dyDescent="0.25">
      <c r="B1609" s="11">
        <f>'Market Data'!B1596</f>
        <v>20060330</v>
      </c>
      <c r="C1609" s="2">
        <f>'Market Data'!C1596</f>
        <v>6961.5</v>
      </c>
      <c r="D1609" s="2">
        <f>'Market Data'!D1596</f>
        <v>7004</v>
      </c>
      <c r="E1609" s="2">
        <f>'Market Data'!E1596</f>
        <v>6944.5</v>
      </c>
      <c r="F1609" s="12">
        <f>'Market Data'!F1596</f>
        <v>6996.5</v>
      </c>
      <c r="H1609" s="58">
        <f t="shared" si="191"/>
        <v>1592</v>
      </c>
      <c r="I1609" s="97" t="s">
        <v>54</v>
      </c>
      <c r="J1609" s="59" t="str">
        <f t="shared" si="192"/>
        <v>Long</v>
      </c>
      <c r="L1609" s="74">
        <f t="shared" si="196"/>
        <v>1</v>
      </c>
      <c r="M1609" s="75">
        <f t="shared" si="188"/>
        <v>0</v>
      </c>
      <c r="N1609" s="76" t="str">
        <f t="shared" si="193"/>
        <v/>
      </c>
      <c r="O1609" s="75"/>
      <c r="P1609" s="77">
        <f t="shared" si="189"/>
        <v>1</v>
      </c>
      <c r="Q1609" s="78" t="str">
        <f t="shared" si="194"/>
        <v>Stay Long</v>
      </c>
      <c r="R1609" s="81">
        <f t="shared" si="190"/>
        <v>2537.5</v>
      </c>
      <c r="S1609" s="82">
        <f t="shared" si="195"/>
        <v>-37610.959999999992</v>
      </c>
      <c r="T1609" s="50"/>
    </row>
    <row r="1610" spans="2:20" x14ac:dyDescent="0.25">
      <c r="B1610" s="11">
        <f>'Market Data'!B1597</f>
        <v>20060331</v>
      </c>
      <c r="C1610" s="2">
        <f>'Market Data'!C1597</f>
        <v>6975</v>
      </c>
      <c r="D1610" s="2">
        <f>'Market Data'!D1597</f>
        <v>7004</v>
      </c>
      <c r="E1610" s="2">
        <f>'Market Data'!E1597</f>
        <v>6951.5</v>
      </c>
      <c r="F1610" s="12">
        <f>'Market Data'!F1597</f>
        <v>6974.5</v>
      </c>
      <c r="H1610" s="58">
        <f t="shared" si="191"/>
        <v>1593</v>
      </c>
      <c r="I1610" s="97" t="s">
        <v>54</v>
      </c>
      <c r="J1610" s="59" t="str">
        <f t="shared" si="192"/>
        <v>Long</v>
      </c>
      <c r="L1610" s="74">
        <f t="shared" si="196"/>
        <v>1</v>
      </c>
      <c r="M1610" s="75">
        <f t="shared" si="188"/>
        <v>0</v>
      </c>
      <c r="N1610" s="76" t="str">
        <f t="shared" si="193"/>
        <v/>
      </c>
      <c r="O1610" s="75"/>
      <c r="P1610" s="77">
        <f t="shared" si="189"/>
        <v>1</v>
      </c>
      <c r="Q1610" s="78" t="str">
        <f t="shared" si="194"/>
        <v>Stay Long</v>
      </c>
      <c r="R1610" s="81">
        <f t="shared" si="190"/>
        <v>-770</v>
      </c>
      <c r="S1610" s="82">
        <f t="shared" si="195"/>
        <v>-38380.959999999992</v>
      </c>
      <c r="T1610" s="50"/>
    </row>
    <row r="1611" spans="2:20" x14ac:dyDescent="0.25">
      <c r="B1611" s="11">
        <f>'Market Data'!B1598</f>
        <v>20060403</v>
      </c>
      <c r="C1611" s="2">
        <f>'Market Data'!C1598</f>
        <v>7004.5</v>
      </c>
      <c r="D1611" s="2">
        <f>'Market Data'!D1598</f>
        <v>7038</v>
      </c>
      <c r="E1611" s="2">
        <f>'Market Data'!E1598</f>
        <v>6987</v>
      </c>
      <c r="F1611" s="12">
        <f>'Market Data'!F1598</f>
        <v>7035</v>
      </c>
      <c r="H1611" s="58">
        <f t="shared" si="191"/>
        <v>1594</v>
      </c>
      <c r="I1611" s="97" t="s">
        <v>54</v>
      </c>
      <c r="J1611" s="59" t="str">
        <f t="shared" si="192"/>
        <v>Long</v>
      </c>
      <c r="L1611" s="74">
        <f t="shared" si="196"/>
        <v>1</v>
      </c>
      <c r="M1611" s="75">
        <f t="shared" si="188"/>
        <v>0</v>
      </c>
      <c r="N1611" s="76" t="str">
        <f t="shared" si="193"/>
        <v/>
      </c>
      <c r="O1611" s="75"/>
      <c r="P1611" s="77">
        <f t="shared" si="189"/>
        <v>1</v>
      </c>
      <c r="Q1611" s="78" t="str">
        <f t="shared" si="194"/>
        <v>Stay Long</v>
      </c>
      <c r="R1611" s="81">
        <f t="shared" si="190"/>
        <v>2117.5</v>
      </c>
      <c r="S1611" s="82">
        <f t="shared" si="195"/>
        <v>-36263.459999999992</v>
      </c>
      <c r="T1611" s="50"/>
    </row>
    <row r="1612" spans="2:20" x14ac:dyDescent="0.25">
      <c r="B1612" s="11">
        <f>'Market Data'!B1599</f>
        <v>20060404</v>
      </c>
      <c r="C1612" s="2">
        <f>'Market Data'!C1599</f>
        <v>7020.5</v>
      </c>
      <c r="D1612" s="2">
        <f>'Market Data'!D1599</f>
        <v>7038.5</v>
      </c>
      <c r="E1612" s="2">
        <f>'Market Data'!E1599</f>
        <v>7000.5</v>
      </c>
      <c r="F1612" s="12">
        <f>'Market Data'!F1599</f>
        <v>7019.5</v>
      </c>
      <c r="H1612" s="58">
        <f t="shared" si="191"/>
        <v>1595</v>
      </c>
      <c r="I1612" s="97" t="s">
        <v>54</v>
      </c>
      <c r="J1612" s="59" t="str">
        <f t="shared" si="192"/>
        <v>Long</v>
      </c>
      <c r="L1612" s="74">
        <f t="shared" si="196"/>
        <v>1</v>
      </c>
      <c r="M1612" s="75">
        <f t="shared" si="188"/>
        <v>0</v>
      </c>
      <c r="N1612" s="76" t="str">
        <f t="shared" si="193"/>
        <v/>
      </c>
      <c r="O1612" s="75"/>
      <c r="P1612" s="77">
        <f t="shared" si="189"/>
        <v>1</v>
      </c>
      <c r="Q1612" s="78" t="str">
        <f t="shared" si="194"/>
        <v>Stay Long</v>
      </c>
      <c r="R1612" s="81">
        <f t="shared" si="190"/>
        <v>-542.5</v>
      </c>
      <c r="S1612" s="82">
        <f t="shared" si="195"/>
        <v>-36805.959999999992</v>
      </c>
      <c r="T1612" s="50"/>
    </row>
    <row r="1613" spans="2:20" x14ac:dyDescent="0.25">
      <c r="B1613" s="11">
        <f>'Market Data'!B1600</f>
        <v>20060405</v>
      </c>
      <c r="C1613" s="2">
        <f>'Market Data'!C1600</f>
        <v>7034</v>
      </c>
      <c r="D1613" s="2">
        <f>'Market Data'!D1600</f>
        <v>7045.5</v>
      </c>
      <c r="E1613" s="2">
        <f>'Market Data'!E1600</f>
        <v>7002</v>
      </c>
      <c r="F1613" s="12">
        <f>'Market Data'!F1600</f>
        <v>7036</v>
      </c>
      <c r="H1613" s="58">
        <f t="shared" si="191"/>
        <v>1596</v>
      </c>
      <c r="I1613" s="97" t="s">
        <v>54</v>
      </c>
      <c r="J1613" s="59" t="str">
        <f t="shared" si="192"/>
        <v>Long</v>
      </c>
      <c r="L1613" s="74">
        <f t="shared" si="196"/>
        <v>1</v>
      </c>
      <c r="M1613" s="75">
        <f t="shared" si="188"/>
        <v>0</v>
      </c>
      <c r="N1613" s="76" t="str">
        <f t="shared" si="193"/>
        <v/>
      </c>
      <c r="O1613" s="75"/>
      <c r="P1613" s="77">
        <f t="shared" si="189"/>
        <v>1</v>
      </c>
      <c r="Q1613" s="78" t="str">
        <f t="shared" si="194"/>
        <v>Stay Long</v>
      </c>
      <c r="R1613" s="81">
        <f t="shared" si="190"/>
        <v>577.5</v>
      </c>
      <c r="S1613" s="82">
        <f t="shared" si="195"/>
        <v>-36228.459999999992</v>
      </c>
      <c r="T1613" s="50"/>
    </row>
    <row r="1614" spans="2:20" x14ac:dyDescent="0.25">
      <c r="B1614" s="11">
        <f>'Market Data'!B1601</f>
        <v>20060406</v>
      </c>
      <c r="C1614" s="2">
        <f>'Market Data'!C1601</f>
        <v>7050</v>
      </c>
      <c r="D1614" s="2">
        <f>'Market Data'!D1601</f>
        <v>7055</v>
      </c>
      <c r="E1614" s="2">
        <f>'Market Data'!E1601</f>
        <v>7013.5</v>
      </c>
      <c r="F1614" s="12">
        <f>'Market Data'!F1601</f>
        <v>7036</v>
      </c>
      <c r="H1614" s="58">
        <f t="shared" si="191"/>
        <v>1597</v>
      </c>
      <c r="I1614" s="97" t="s">
        <v>54</v>
      </c>
      <c r="J1614" s="59" t="str">
        <f t="shared" si="192"/>
        <v>Long</v>
      </c>
      <c r="L1614" s="74">
        <f t="shared" si="196"/>
        <v>1</v>
      </c>
      <c r="M1614" s="75">
        <f t="shared" si="188"/>
        <v>0</v>
      </c>
      <c r="N1614" s="76" t="str">
        <f t="shared" si="193"/>
        <v/>
      </c>
      <c r="O1614" s="75"/>
      <c r="P1614" s="77">
        <f t="shared" si="189"/>
        <v>1</v>
      </c>
      <c r="Q1614" s="78" t="str">
        <f t="shared" si="194"/>
        <v>Stay Long</v>
      </c>
      <c r="R1614" s="81">
        <f t="shared" si="190"/>
        <v>0</v>
      </c>
      <c r="S1614" s="82">
        <f t="shared" si="195"/>
        <v>-36228.459999999992</v>
      </c>
      <c r="T1614" s="50"/>
    </row>
    <row r="1615" spans="2:20" x14ac:dyDescent="0.25">
      <c r="B1615" s="11">
        <f>'Market Data'!B1602</f>
        <v>20060407</v>
      </c>
      <c r="C1615" s="2">
        <f>'Market Data'!C1602</f>
        <v>7039</v>
      </c>
      <c r="D1615" s="2">
        <f>'Market Data'!D1602</f>
        <v>7050.5</v>
      </c>
      <c r="E1615" s="2">
        <f>'Market Data'!E1602</f>
        <v>6944</v>
      </c>
      <c r="F1615" s="12">
        <f>'Market Data'!F1602</f>
        <v>6960</v>
      </c>
      <c r="H1615" s="58">
        <f t="shared" si="191"/>
        <v>1598</v>
      </c>
      <c r="I1615" s="97" t="s">
        <v>54</v>
      </c>
      <c r="J1615" s="59" t="str">
        <f t="shared" si="192"/>
        <v>Long</v>
      </c>
      <c r="L1615" s="74">
        <f t="shared" si="196"/>
        <v>1</v>
      </c>
      <c r="M1615" s="75">
        <f t="shared" si="188"/>
        <v>0</v>
      </c>
      <c r="N1615" s="76" t="str">
        <f t="shared" si="193"/>
        <v/>
      </c>
      <c r="O1615" s="75"/>
      <c r="P1615" s="77">
        <f t="shared" si="189"/>
        <v>1</v>
      </c>
      <c r="Q1615" s="78" t="str">
        <f t="shared" si="194"/>
        <v>Stay Long</v>
      </c>
      <c r="R1615" s="81">
        <f t="shared" si="190"/>
        <v>-2660</v>
      </c>
      <c r="S1615" s="82">
        <f t="shared" si="195"/>
        <v>-38888.459999999992</v>
      </c>
      <c r="T1615" s="50"/>
    </row>
    <row r="1616" spans="2:20" x14ac:dyDescent="0.25">
      <c r="B1616" s="11">
        <f>'Market Data'!B1603</f>
        <v>20060410</v>
      </c>
      <c r="C1616" s="2">
        <f>'Market Data'!C1603</f>
        <v>6953.5</v>
      </c>
      <c r="D1616" s="2">
        <f>'Market Data'!D1603</f>
        <v>7009.5</v>
      </c>
      <c r="E1616" s="2">
        <f>'Market Data'!E1603</f>
        <v>6949</v>
      </c>
      <c r="F1616" s="12">
        <f>'Market Data'!F1603</f>
        <v>7007</v>
      </c>
      <c r="H1616" s="58">
        <f t="shared" si="191"/>
        <v>1599</v>
      </c>
      <c r="I1616" s="97" t="s">
        <v>54</v>
      </c>
      <c r="J1616" s="59" t="str">
        <f t="shared" si="192"/>
        <v>Long</v>
      </c>
      <c r="L1616" s="74">
        <f t="shared" si="196"/>
        <v>1</v>
      </c>
      <c r="M1616" s="75">
        <f t="shared" ref="M1616:M1679" si="197">$L1616-P1616</f>
        <v>0</v>
      </c>
      <c r="N1616" s="76" t="str">
        <f t="shared" si="193"/>
        <v/>
      </c>
      <c r="O1616" s="75"/>
      <c r="P1616" s="77">
        <f t="shared" si="189"/>
        <v>1</v>
      </c>
      <c r="Q1616" s="78" t="str">
        <f t="shared" si="194"/>
        <v>Stay Long</v>
      </c>
      <c r="R1616" s="81">
        <f t="shared" si="190"/>
        <v>1645</v>
      </c>
      <c r="S1616" s="82">
        <f t="shared" si="195"/>
        <v>-37243.459999999992</v>
      </c>
      <c r="T1616" s="50"/>
    </row>
    <row r="1617" spans="2:20" x14ac:dyDescent="0.25">
      <c r="B1617" s="11">
        <f>'Market Data'!B1604</f>
        <v>20060411</v>
      </c>
      <c r="C1617" s="2">
        <f>'Market Data'!C1604</f>
        <v>6993</v>
      </c>
      <c r="D1617" s="2">
        <f>'Market Data'!D1604</f>
        <v>7003.5</v>
      </c>
      <c r="E1617" s="2">
        <f>'Market Data'!E1604</f>
        <v>6885</v>
      </c>
      <c r="F1617" s="12">
        <f>'Market Data'!F1604</f>
        <v>6910</v>
      </c>
      <c r="H1617" s="58">
        <f t="shared" si="191"/>
        <v>1600</v>
      </c>
      <c r="I1617" s="97" t="s">
        <v>54</v>
      </c>
      <c r="J1617" s="59" t="str">
        <f t="shared" si="192"/>
        <v>Long</v>
      </c>
      <c r="L1617" s="74">
        <f t="shared" si="196"/>
        <v>1</v>
      </c>
      <c r="M1617" s="75">
        <f t="shared" si="197"/>
        <v>0</v>
      </c>
      <c r="N1617" s="76" t="str">
        <f t="shared" si="193"/>
        <v/>
      </c>
      <c r="O1617" s="75"/>
      <c r="P1617" s="77">
        <f t="shared" ref="P1617:P1680" si="198">IF($N1616="Fill",$L1616,$P1616)</f>
        <v>1</v>
      </c>
      <c r="Q1617" s="78" t="str">
        <f t="shared" si="194"/>
        <v>Stay Long</v>
      </c>
      <c r="R1617" s="81">
        <f t="shared" ref="R1617:R1680" si="199">IF(OR($P1616&amp;$L1616="01",$P1616&amp;$L1616="0-1"),(($F1617-$C1617)*$R$3*$L1616)-(ABS($M1616)*$R$4),IF(OR($P1616&amp;$L1616="10",$P1616&amp;$L1616="-10"),(($C1617-$F1616)*$R$3*$P1616)-(ABS($M1616)*$R$4),IF(OR($P1616&amp;$L1616="1-1",$P1616&amp;$L1616="-11"),(($C1617-$F1616)*$R$3*$P1616)-(ABS($M1616)*$R$4)+(($F1617-$C1617)*$R$3*$P1617),IF(OR($P1616&amp;$L1616="11",$P1616&amp;$L1616="-1-1"),(($F1617-$F1616)*$R$3*$P1617),0))))</f>
        <v>-3395</v>
      </c>
      <c r="S1617" s="82">
        <f t="shared" si="195"/>
        <v>-40638.459999999992</v>
      </c>
      <c r="T1617" s="50"/>
    </row>
    <row r="1618" spans="2:20" x14ac:dyDescent="0.25">
      <c r="B1618" s="11">
        <f>'Market Data'!B1605</f>
        <v>20060412</v>
      </c>
      <c r="C1618" s="2">
        <f>'Market Data'!C1605</f>
        <v>6900.5</v>
      </c>
      <c r="D1618" s="2">
        <f>'Market Data'!D1605</f>
        <v>6919</v>
      </c>
      <c r="E1618" s="2">
        <f>'Market Data'!E1605</f>
        <v>6861.5</v>
      </c>
      <c r="F1618" s="12">
        <f>'Market Data'!F1605</f>
        <v>6901.5</v>
      </c>
      <c r="H1618" s="58">
        <f t="shared" ref="H1618:H1681" si="200">ROW()-ROW(H$17)</f>
        <v>1601</v>
      </c>
      <c r="I1618" s="97" t="s">
        <v>54</v>
      </c>
      <c r="J1618" s="59" t="str">
        <f t="shared" ref="J1618:J1681" si="201">$I$4</f>
        <v>Long</v>
      </c>
      <c r="L1618" s="74">
        <f t="shared" si="196"/>
        <v>1</v>
      </c>
      <c r="M1618" s="75">
        <f t="shared" si="197"/>
        <v>0</v>
      </c>
      <c r="N1618" s="76" t="str">
        <f t="shared" ref="N1618:N1681" si="202">IF(NOT($M1618=0),"Fill","")</f>
        <v/>
      </c>
      <c r="O1618" s="75"/>
      <c r="P1618" s="77">
        <f t="shared" si="198"/>
        <v>1</v>
      </c>
      <c r="Q1618" s="78" t="str">
        <f t="shared" ref="Q1618:Q1681" si="203">IF($P1617&amp;$L1617="00","Stay Flat",IF($P1617&amp;$L1617="01","Go Long",IF($P1617&amp;$L1617="0-1","Go Short",IF($P1617&amp;$L1617="-10","Exit Short",IF($P1617&amp;$L1617="-1-1","Stay Short",IF($P1617&amp;$L1617="-11","Exit Short, Go Long",IF($P1617&amp;$L1617="10","Exit Long",IF($P1617&amp;$L1617="1-1","Exit Long, Go Short",IF($P1617&amp;$L1617="11","Stay Long","")))))))))</f>
        <v>Stay Long</v>
      </c>
      <c r="R1618" s="81">
        <f t="shared" si="199"/>
        <v>-297.5</v>
      </c>
      <c r="S1618" s="82">
        <f t="shared" ref="S1618:S1681" si="204">S1617+R1618</f>
        <v>-40935.959999999992</v>
      </c>
      <c r="T1618" s="50"/>
    </row>
    <row r="1619" spans="2:20" x14ac:dyDescent="0.25">
      <c r="B1619" s="11">
        <f>'Market Data'!B1606</f>
        <v>20060413</v>
      </c>
      <c r="C1619" s="2">
        <f>'Market Data'!C1606</f>
        <v>6910</v>
      </c>
      <c r="D1619" s="2">
        <f>'Market Data'!D1606</f>
        <v>6927</v>
      </c>
      <c r="E1619" s="2">
        <f>'Market Data'!E1606</f>
        <v>6873</v>
      </c>
      <c r="F1619" s="12">
        <f>'Market Data'!F1606</f>
        <v>6917.5</v>
      </c>
      <c r="H1619" s="58">
        <f t="shared" si="200"/>
        <v>1602</v>
      </c>
      <c r="I1619" s="97" t="s">
        <v>54</v>
      </c>
      <c r="J1619" s="59" t="str">
        <f t="shared" si="201"/>
        <v>Long</v>
      </c>
      <c r="L1619" s="74">
        <f t="shared" ref="L1619:L1682" si="205">IF($J1619="Short",-1,IF($J1619="Long",1,0))</f>
        <v>1</v>
      </c>
      <c r="M1619" s="75">
        <f t="shared" si="197"/>
        <v>0</v>
      </c>
      <c r="N1619" s="76" t="str">
        <f t="shared" si="202"/>
        <v/>
      </c>
      <c r="O1619" s="75"/>
      <c r="P1619" s="77">
        <f t="shared" si="198"/>
        <v>1</v>
      </c>
      <c r="Q1619" s="78" t="str">
        <f t="shared" si="203"/>
        <v>Stay Long</v>
      </c>
      <c r="R1619" s="81">
        <f t="shared" si="199"/>
        <v>560</v>
      </c>
      <c r="S1619" s="82">
        <f t="shared" si="204"/>
        <v>-40375.959999999992</v>
      </c>
      <c r="T1619" s="50"/>
    </row>
    <row r="1620" spans="2:20" x14ac:dyDescent="0.25">
      <c r="B1620" s="11">
        <f>'Market Data'!B1607</f>
        <v>20060418</v>
      </c>
      <c r="C1620" s="2">
        <f>'Market Data'!C1607</f>
        <v>6915</v>
      </c>
      <c r="D1620" s="2">
        <f>'Market Data'!D1607</f>
        <v>6923</v>
      </c>
      <c r="E1620" s="2">
        <f>'Market Data'!E1607</f>
        <v>6865.5</v>
      </c>
      <c r="F1620" s="12">
        <f>'Market Data'!F1607</f>
        <v>6902.5</v>
      </c>
      <c r="H1620" s="58">
        <f t="shared" si="200"/>
        <v>1603</v>
      </c>
      <c r="I1620" s="97" t="s">
        <v>54</v>
      </c>
      <c r="J1620" s="59" t="str">
        <f t="shared" si="201"/>
        <v>Long</v>
      </c>
      <c r="L1620" s="74">
        <f t="shared" si="205"/>
        <v>1</v>
      </c>
      <c r="M1620" s="75">
        <f t="shared" si="197"/>
        <v>0</v>
      </c>
      <c r="N1620" s="76" t="str">
        <f t="shared" si="202"/>
        <v/>
      </c>
      <c r="O1620" s="75"/>
      <c r="P1620" s="77">
        <f t="shared" si="198"/>
        <v>1</v>
      </c>
      <c r="Q1620" s="78" t="str">
        <f t="shared" si="203"/>
        <v>Stay Long</v>
      </c>
      <c r="R1620" s="81">
        <f t="shared" si="199"/>
        <v>-525</v>
      </c>
      <c r="S1620" s="82">
        <f t="shared" si="204"/>
        <v>-40900.959999999992</v>
      </c>
      <c r="T1620" s="50"/>
    </row>
    <row r="1621" spans="2:20" x14ac:dyDescent="0.25">
      <c r="B1621" s="11">
        <f>'Market Data'!B1608</f>
        <v>20060419</v>
      </c>
      <c r="C1621" s="2">
        <f>'Market Data'!C1608</f>
        <v>6965.5</v>
      </c>
      <c r="D1621" s="2">
        <f>'Market Data'!D1608</f>
        <v>7016</v>
      </c>
      <c r="E1621" s="2">
        <f>'Market Data'!E1608</f>
        <v>6961.5</v>
      </c>
      <c r="F1621" s="12">
        <f>'Market Data'!F1608</f>
        <v>6992.5</v>
      </c>
      <c r="H1621" s="58">
        <f t="shared" si="200"/>
        <v>1604</v>
      </c>
      <c r="I1621" s="97" t="s">
        <v>54</v>
      </c>
      <c r="J1621" s="59" t="str">
        <f t="shared" si="201"/>
        <v>Long</v>
      </c>
      <c r="L1621" s="74">
        <f t="shared" si="205"/>
        <v>1</v>
      </c>
      <c r="M1621" s="75">
        <f t="shared" si="197"/>
        <v>0</v>
      </c>
      <c r="N1621" s="76" t="str">
        <f t="shared" si="202"/>
        <v/>
      </c>
      <c r="O1621" s="75"/>
      <c r="P1621" s="77">
        <f t="shared" si="198"/>
        <v>1</v>
      </c>
      <c r="Q1621" s="78" t="str">
        <f t="shared" si="203"/>
        <v>Stay Long</v>
      </c>
      <c r="R1621" s="81">
        <f t="shared" si="199"/>
        <v>3150</v>
      </c>
      <c r="S1621" s="82">
        <f t="shared" si="204"/>
        <v>-37750.959999999992</v>
      </c>
      <c r="T1621" s="50"/>
    </row>
    <row r="1622" spans="2:20" x14ac:dyDescent="0.25">
      <c r="B1622" s="11">
        <f>'Market Data'!B1609</f>
        <v>20060420</v>
      </c>
      <c r="C1622" s="2">
        <f>'Market Data'!C1609</f>
        <v>6996.5</v>
      </c>
      <c r="D1622" s="2">
        <f>'Market Data'!D1609</f>
        <v>7090</v>
      </c>
      <c r="E1622" s="2">
        <f>'Market Data'!E1609</f>
        <v>6994.5</v>
      </c>
      <c r="F1622" s="12">
        <f>'Market Data'!F1609</f>
        <v>7059</v>
      </c>
      <c r="H1622" s="58">
        <f t="shared" si="200"/>
        <v>1605</v>
      </c>
      <c r="I1622" s="97" t="s">
        <v>54</v>
      </c>
      <c r="J1622" s="59" t="str">
        <f t="shared" si="201"/>
        <v>Long</v>
      </c>
      <c r="L1622" s="74">
        <f t="shared" si="205"/>
        <v>1</v>
      </c>
      <c r="M1622" s="75">
        <f t="shared" si="197"/>
        <v>0</v>
      </c>
      <c r="N1622" s="76" t="str">
        <f t="shared" si="202"/>
        <v/>
      </c>
      <c r="O1622" s="75"/>
      <c r="P1622" s="77">
        <f t="shared" si="198"/>
        <v>1</v>
      </c>
      <c r="Q1622" s="78" t="str">
        <f t="shared" si="203"/>
        <v>Stay Long</v>
      </c>
      <c r="R1622" s="81">
        <f t="shared" si="199"/>
        <v>2327.5</v>
      </c>
      <c r="S1622" s="82">
        <f t="shared" si="204"/>
        <v>-35423.459999999992</v>
      </c>
      <c r="T1622" s="50"/>
    </row>
    <row r="1623" spans="2:20" x14ac:dyDescent="0.25">
      <c r="B1623" s="11">
        <f>'Market Data'!B1610</f>
        <v>20060421</v>
      </c>
      <c r="C1623" s="2">
        <f>'Market Data'!C1610</f>
        <v>7076.5</v>
      </c>
      <c r="D1623" s="2">
        <f>'Market Data'!D1610</f>
        <v>7108</v>
      </c>
      <c r="E1623" s="2">
        <f>'Market Data'!E1610</f>
        <v>7068.5</v>
      </c>
      <c r="F1623" s="12">
        <f>'Market Data'!F1610</f>
        <v>7096.5</v>
      </c>
      <c r="H1623" s="58">
        <f t="shared" si="200"/>
        <v>1606</v>
      </c>
      <c r="I1623" s="97" t="s">
        <v>54</v>
      </c>
      <c r="J1623" s="59" t="str">
        <f t="shared" si="201"/>
        <v>Long</v>
      </c>
      <c r="L1623" s="74">
        <f t="shared" si="205"/>
        <v>1</v>
      </c>
      <c r="M1623" s="75">
        <f t="shared" si="197"/>
        <v>0</v>
      </c>
      <c r="N1623" s="76" t="str">
        <f t="shared" si="202"/>
        <v/>
      </c>
      <c r="O1623" s="75"/>
      <c r="P1623" s="77">
        <f t="shared" si="198"/>
        <v>1</v>
      </c>
      <c r="Q1623" s="78" t="str">
        <f t="shared" si="203"/>
        <v>Stay Long</v>
      </c>
      <c r="R1623" s="81">
        <f t="shared" si="199"/>
        <v>1312.5</v>
      </c>
      <c r="S1623" s="82">
        <f t="shared" si="204"/>
        <v>-34110.959999999992</v>
      </c>
      <c r="T1623" s="50"/>
    </row>
    <row r="1624" spans="2:20" x14ac:dyDescent="0.25">
      <c r="B1624" s="11">
        <f>'Market Data'!B1611</f>
        <v>20060424</v>
      </c>
      <c r="C1624" s="2">
        <f>'Market Data'!C1611</f>
        <v>7051</v>
      </c>
      <c r="D1624" s="2">
        <f>'Market Data'!D1611</f>
        <v>7092.5</v>
      </c>
      <c r="E1624" s="2">
        <f>'Market Data'!E1611</f>
        <v>7044</v>
      </c>
      <c r="F1624" s="12">
        <f>'Market Data'!F1611</f>
        <v>7077.5</v>
      </c>
      <c r="H1624" s="58">
        <f t="shared" si="200"/>
        <v>1607</v>
      </c>
      <c r="I1624" s="97" t="s">
        <v>54</v>
      </c>
      <c r="J1624" s="59" t="str">
        <f t="shared" si="201"/>
        <v>Long</v>
      </c>
      <c r="L1624" s="74">
        <f t="shared" si="205"/>
        <v>1</v>
      </c>
      <c r="M1624" s="75">
        <f t="shared" si="197"/>
        <v>0</v>
      </c>
      <c r="N1624" s="76" t="str">
        <f t="shared" si="202"/>
        <v/>
      </c>
      <c r="O1624" s="75"/>
      <c r="P1624" s="77">
        <f t="shared" si="198"/>
        <v>1</v>
      </c>
      <c r="Q1624" s="78" t="str">
        <f t="shared" si="203"/>
        <v>Stay Long</v>
      </c>
      <c r="R1624" s="81">
        <f t="shared" si="199"/>
        <v>-665</v>
      </c>
      <c r="S1624" s="82">
        <f t="shared" si="204"/>
        <v>-34775.959999999992</v>
      </c>
      <c r="T1624" s="50"/>
    </row>
    <row r="1625" spans="2:20" x14ac:dyDescent="0.25">
      <c r="B1625" s="11">
        <f>'Market Data'!B1612</f>
        <v>20060425</v>
      </c>
      <c r="C1625" s="2">
        <f>'Market Data'!C1612</f>
        <v>7085.5</v>
      </c>
      <c r="D1625" s="2">
        <f>'Market Data'!D1612</f>
        <v>7108.5</v>
      </c>
      <c r="E1625" s="2">
        <f>'Market Data'!E1612</f>
        <v>7048</v>
      </c>
      <c r="F1625" s="12">
        <f>'Market Data'!F1612</f>
        <v>7078.5</v>
      </c>
      <c r="H1625" s="58">
        <f t="shared" si="200"/>
        <v>1608</v>
      </c>
      <c r="I1625" s="97" t="s">
        <v>54</v>
      </c>
      <c r="J1625" s="59" t="str">
        <f t="shared" si="201"/>
        <v>Long</v>
      </c>
      <c r="L1625" s="74">
        <f t="shared" si="205"/>
        <v>1</v>
      </c>
      <c r="M1625" s="75">
        <f t="shared" si="197"/>
        <v>0</v>
      </c>
      <c r="N1625" s="76" t="str">
        <f t="shared" si="202"/>
        <v/>
      </c>
      <c r="O1625" s="75"/>
      <c r="P1625" s="77">
        <f t="shared" si="198"/>
        <v>1</v>
      </c>
      <c r="Q1625" s="78" t="str">
        <f t="shared" si="203"/>
        <v>Stay Long</v>
      </c>
      <c r="R1625" s="81">
        <f t="shared" si="199"/>
        <v>35</v>
      </c>
      <c r="S1625" s="82">
        <f t="shared" si="204"/>
        <v>-34740.959999999992</v>
      </c>
      <c r="T1625" s="50"/>
    </row>
    <row r="1626" spans="2:20" x14ac:dyDescent="0.25">
      <c r="B1626" s="11">
        <f>'Market Data'!B1613</f>
        <v>20060426</v>
      </c>
      <c r="C1626" s="2">
        <f>'Market Data'!C1613</f>
        <v>7091</v>
      </c>
      <c r="D1626" s="2">
        <f>'Market Data'!D1613</f>
        <v>7120</v>
      </c>
      <c r="E1626" s="2">
        <f>'Market Data'!E1613</f>
        <v>7078.5</v>
      </c>
      <c r="F1626" s="12">
        <f>'Market Data'!F1613</f>
        <v>7105</v>
      </c>
      <c r="H1626" s="58">
        <f t="shared" si="200"/>
        <v>1609</v>
      </c>
      <c r="I1626" s="97" t="s">
        <v>54</v>
      </c>
      <c r="J1626" s="59" t="str">
        <f t="shared" si="201"/>
        <v>Long</v>
      </c>
      <c r="L1626" s="74">
        <f t="shared" si="205"/>
        <v>1</v>
      </c>
      <c r="M1626" s="75">
        <f t="shared" si="197"/>
        <v>0</v>
      </c>
      <c r="N1626" s="76" t="str">
        <f t="shared" si="202"/>
        <v/>
      </c>
      <c r="O1626" s="75"/>
      <c r="P1626" s="77">
        <f t="shared" si="198"/>
        <v>1</v>
      </c>
      <c r="Q1626" s="78" t="str">
        <f t="shared" si="203"/>
        <v>Stay Long</v>
      </c>
      <c r="R1626" s="81">
        <f t="shared" si="199"/>
        <v>927.5</v>
      </c>
      <c r="S1626" s="82">
        <f t="shared" si="204"/>
        <v>-33813.459999999992</v>
      </c>
      <c r="T1626" s="50"/>
    </row>
    <row r="1627" spans="2:20" x14ac:dyDescent="0.25">
      <c r="B1627" s="11">
        <f>'Market Data'!B1614</f>
        <v>20060427</v>
      </c>
      <c r="C1627" s="2">
        <f>'Market Data'!C1614</f>
        <v>7113</v>
      </c>
      <c r="D1627" s="2">
        <f>'Market Data'!D1614</f>
        <v>7113.5</v>
      </c>
      <c r="E1627" s="2">
        <f>'Market Data'!E1614</f>
        <v>7017</v>
      </c>
      <c r="F1627" s="12">
        <f>'Market Data'!F1614</f>
        <v>7062</v>
      </c>
      <c r="H1627" s="58">
        <f t="shared" si="200"/>
        <v>1610</v>
      </c>
      <c r="I1627" s="97" t="s">
        <v>54</v>
      </c>
      <c r="J1627" s="59" t="str">
        <f t="shared" si="201"/>
        <v>Long</v>
      </c>
      <c r="L1627" s="74">
        <f t="shared" si="205"/>
        <v>1</v>
      </c>
      <c r="M1627" s="75">
        <f t="shared" si="197"/>
        <v>0</v>
      </c>
      <c r="N1627" s="76" t="str">
        <f t="shared" si="202"/>
        <v/>
      </c>
      <c r="O1627" s="75"/>
      <c r="P1627" s="77">
        <f t="shared" si="198"/>
        <v>1</v>
      </c>
      <c r="Q1627" s="78" t="str">
        <f t="shared" si="203"/>
        <v>Stay Long</v>
      </c>
      <c r="R1627" s="81">
        <f t="shared" si="199"/>
        <v>-1505</v>
      </c>
      <c r="S1627" s="82">
        <f t="shared" si="204"/>
        <v>-35318.459999999992</v>
      </c>
      <c r="T1627" s="50"/>
    </row>
    <row r="1628" spans="2:20" x14ac:dyDescent="0.25">
      <c r="B1628" s="11">
        <f>'Market Data'!B1615</f>
        <v>20060428</v>
      </c>
      <c r="C1628" s="2">
        <f>'Market Data'!C1615</f>
        <v>7046</v>
      </c>
      <c r="D1628" s="2">
        <f>'Market Data'!D1615</f>
        <v>7048</v>
      </c>
      <c r="E1628" s="2">
        <f>'Market Data'!E1615</f>
        <v>6993</v>
      </c>
      <c r="F1628" s="12">
        <f>'Market Data'!F1615</f>
        <v>7000.5</v>
      </c>
      <c r="H1628" s="58">
        <f t="shared" si="200"/>
        <v>1611</v>
      </c>
      <c r="I1628" s="97" t="s">
        <v>54</v>
      </c>
      <c r="J1628" s="59" t="str">
        <f t="shared" si="201"/>
        <v>Long</v>
      </c>
      <c r="L1628" s="74">
        <f t="shared" si="205"/>
        <v>1</v>
      </c>
      <c r="M1628" s="75">
        <f t="shared" si="197"/>
        <v>0</v>
      </c>
      <c r="N1628" s="76" t="str">
        <f t="shared" si="202"/>
        <v/>
      </c>
      <c r="O1628" s="75"/>
      <c r="P1628" s="77">
        <f t="shared" si="198"/>
        <v>1</v>
      </c>
      <c r="Q1628" s="78" t="str">
        <f t="shared" si="203"/>
        <v>Stay Long</v>
      </c>
      <c r="R1628" s="81">
        <f t="shared" si="199"/>
        <v>-2152.5</v>
      </c>
      <c r="S1628" s="82">
        <f t="shared" si="204"/>
        <v>-37470.959999999992</v>
      </c>
      <c r="T1628" s="50"/>
    </row>
    <row r="1629" spans="2:20" x14ac:dyDescent="0.25">
      <c r="B1629" s="11">
        <f>'Market Data'!B1616</f>
        <v>20060502</v>
      </c>
      <c r="C1629" s="2">
        <f>'Market Data'!C1616</f>
        <v>6997.5</v>
      </c>
      <c r="D1629" s="2">
        <f>'Market Data'!D1616</f>
        <v>7061</v>
      </c>
      <c r="E1629" s="2">
        <f>'Market Data'!E1616</f>
        <v>6997.5</v>
      </c>
      <c r="F1629" s="12">
        <f>'Market Data'!F1616</f>
        <v>7043.5</v>
      </c>
      <c r="H1629" s="58">
        <f t="shared" si="200"/>
        <v>1612</v>
      </c>
      <c r="I1629" s="97" t="s">
        <v>54</v>
      </c>
      <c r="J1629" s="59" t="str">
        <f t="shared" si="201"/>
        <v>Long</v>
      </c>
      <c r="L1629" s="74">
        <f t="shared" si="205"/>
        <v>1</v>
      </c>
      <c r="M1629" s="75">
        <f t="shared" si="197"/>
        <v>0</v>
      </c>
      <c r="N1629" s="76" t="str">
        <f t="shared" si="202"/>
        <v/>
      </c>
      <c r="O1629" s="75"/>
      <c r="P1629" s="77">
        <f t="shared" si="198"/>
        <v>1</v>
      </c>
      <c r="Q1629" s="78" t="str">
        <f t="shared" si="203"/>
        <v>Stay Long</v>
      </c>
      <c r="R1629" s="81">
        <f t="shared" si="199"/>
        <v>1505</v>
      </c>
      <c r="S1629" s="82">
        <f t="shared" si="204"/>
        <v>-35965.959999999992</v>
      </c>
      <c r="T1629" s="50"/>
    </row>
    <row r="1630" spans="2:20" x14ac:dyDescent="0.25">
      <c r="B1630" s="11">
        <f>'Market Data'!B1617</f>
        <v>20060503</v>
      </c>
      <c r="C1630" s="2">
        <f>'Market Data'!C1617</f>
        <v>7066.5</v>
      </c>
      <c r="D1630" s="2">
        <f>'Market Data'!D1617</f>
        <v>7075</v>
      </c>
      <c r="E1630" s="2">
        <f>'Market Data'!E1617</f>
        <v>6954</v>
      </c>
      <c r="F1630" s="12">
        <f>'Market Data'!F1617</f>
        <v>6969</v>
      </c>
      <c r="H1630" s="58">
        <f t="shared" si="200"/>
        <v>1613</v>
      </c>
      <c r="I1630" s="97" t="s">
        <v>54</v>
      </c>
      <c r="J1630" s="59" t="str">
        <f t="shared" si="201"/>
        <v>Long</v>
      </c>
      <c r="L1630" s="74">
        <f t="shared" si="205"/>
        <v>1</v>
      </c>
      <c r="M1630" s="75">
        <f t="shared" si="197"/>
        <v>0</v>
      </c>
      <c r="N1630" s="76" t="str">
        <f t="shared" si="202"/>
        <v/>
      </c>
      <c r="O1630" s="75"/>
      <c r="P1630" s="77">
        <f t="shared" si="198"/>
        <v>1</v>
      </c>
      <c r="Q1630" s="78" t="str">
        <f t="shared" si="203"/>
        <v>Stay Long</v>
      </c>
      <c r="R1630" s="81">
        <f t="shared" si="199"/>
        <v>-2607.5</v>
      </c>
      <c r="S1630" s="82">
        <f t="shared" si="204"/>
        <v>-38573.459999999992</v>
      </c>
      <c r="T1630" s="50"/>
    </row>
    <row r="1631" spans="2:20" x14ac:dyDescent="0.25">
      <c r="B1631" s="11">
        <f>'Market Data'!B1618</f>
        <v>20060504</v>
      </c>
      <c r="C1631" s="2">
        <f>'Market Data'!C1618</f>
        <v>6976.5</v>
      </c>
      <c r="D1631" s="2">
        <f>'Market Data'!D1618</f>
        <v>7043</v>
      </c>
      <c r="E1631" s="2">
        <f>'Market Data'!E1618</f>
        <v>6958</v>
      </c>
      <c r="F1631" s="12">
        <f>'Market Data'!F1618</f>
        <v>7029.5</v>
      </c>
      <c r="H1631" s="58">
        <f t="shared" si="200"/>
        <v>1614</v>
      </c>
      <c r="I1631" s="97" t="s">
        <v>54</v>
      </c>
      <c r="J1631" s="59" t="str">
        <f t="shared" si="201"/>
        <v>Long</v>
      </c>
      <c r="L1631" s="74">
        <f t="shared" si="205"/>
        <v>1</v>
      </c>
      <c r="M1631" s="75">
        <f t="shared" si="197"/>
        <v>0</v>
      </c>
      <c r="N1631" s="76" t="str">
        <f t="shared" si="202"/>
        <v/>
      </c>
      <c r="O1631" s="75"/>
      <c r="P1631" s="77">
        <f t="shared" si="198"/>
        <v>1</v>
      </c>
      <c r="Q1631" s="78" t="str">
        <f t="shared" si="203"/>
        <v>Stay Long</v>
      </c>
      <c r="R1631" s="81">
        <f t="shared" si="199"/>
        <v>2117.5</v>
      </c>
      <c r="S1631" s="82">
        <f t="shared" si="204"/>
        <v>-36455.959999999992</v>
      </c>
      <c r="T1631" s="50"/>
    </row>
    <row r="1632" spans="2:20" x14ac:dyDescent="0.25">
      <c r="B1632" s="11">
        <f>'Market Data'!B1619</f>
        <v>20060505</v>
      </c>
      <c r="C1632" s="2">
        <f>'Market Data'!C1619</f>
        <v>7034.5</v>
      </c>
      <c r="D1632" s="2">
        <f>'Market Data'!D1619</f>
        <v>7132.5</v>
      </c>
      <c r="E1632" s="2">
        <f>'Market Data'!E1619</f>
        <v>7034.5</v>
      </c>
      <c r="F1632" s="12">
        <f>'Market Data'!F1619</f>
        <v>7102.5</v>
      </c>
      <c r="H1632" s="58">
        <f t="shared" si="200"/>
        <v>1615</v>
      </c>
      <c r="I1632" s="97" t="s">
        <v>54</v>
      </c>
      <c r="J1632" s="59" t="str">
        <f t="shared" si="201"/>
        <v>Long</v>
      </c>
      <c r="L1632" s="74">
        <f t="shared" si="205"/>
        <v>1</v>
      </c>
      <c r="M1632" s="75">
        <f t="shared" si="197"/>
        <v>0</v>
      </c>
      <c r="N1632" s="76" t="str">
        <f t="shared" si="202"/>
        <v/>
      </c>
      <c r="O1632" s="75"/>
      <c r="P1632" s="77">
        <f t="shared" si="198"/>
        <v>1</v>
      </c>
      <c r="Q1632" s="78" t="str">
        <f t="shared" si="203"/>
        <v>Stay Long</v>
      </c>
      <c r="R1632" s="81">
        <f t="shared" si="199"/>
        <v>2555</v>
      </c>
      <c r="S1632" s="82">
        <f t="shared" si="204"/>
        <v>-33900.959999999992</v>
      </c>
      <c r="T1632" s="50"/>
    </row>
    <row r="1633" spans="2:20" x14ac:dyDescent="0.25">
      <c r="B1633" s="11">
        <f>'Market Data'!B1620</f>
        <v>20060508</v>
      </c>
      <c r="C1633" s="2">
        <f>'Market Data'!C1620</f>
        <v>7126.5</v>
      </c>
      <c r="D1633" s="2">
        <f>'Market Data'!D1620</f>
        <v>7145.5</v>
      </c>
      <c r="E1633" s="2">
        <f>'Market Data'!E1620</f>
        <v>7109</v>
      </c>
      <c r="F1633" s="12">
        <f>'Market Data'!F1620</f>
        <v>7112.5</v>
      </c>
      <c r="H1633" s="58">
        <f t="shared" si="200"/>
        <v>1616</v>
      </c>
      <c r="I1633" s="97" t="s">
        <v>54</v>
      </c>
      <c r="J1633" s="59" t="str">
        <f t="shared" si="201"/>
        <v>Long</v>
      </c>
      <c r="L1633" s="74">
        <f t="shared" si="205"/>
        <v>1</v>
      </c>
      <c r="M1633" s="75">
        <f t="shared" si="197"/>
        <v>0</v>
      </c>
      <c r="N1633" s="76" t="str">
        <f t="shared" si="202"/>
        <v/>
      </c>
      <c r="O1633" s="75"/>
      <c r="P1633" s="77">
        <f t="shared" si="198"/>
        <v>1</v>
      </c>
      <c r="Q1633" s="78" t="str">
        <f t="shared" si="203"/>
        <v>Stay Long</v>
      </c>
      <c r="R1633" s="81">
        <f t="shared" si="199"/>
        <v>350</v>
      </c>
      <c r="S1633" s="82">
        <f t="shared" si="204"/>
        <v>-33550.959999999992</v>
      </c>
      <c r="T1633" s="50"/>
    </row>
    <row r="1634" spans="2:20" x14ac:dyDescent="0.25">
      <c r="B1634" s="11">
        <f>'Market Data'!B1621</f>
        <v>20060509</v>
      </c>
      <c r="C1634" s="2">
        <f>'Market Data'!C1621</f>
        <v>7117.5</v>
      </c>
      <c r="D1634" s="2">
        <f>'Market Data'!D1621</f>
        <v>7135</v>
      </c>
      <c r="E1634" s="2">
        <f>'Market Data'!E1621</f>
        <v>7085.5</v>
      </c>
      <c r="F1634" s="12">
        <f>'Market Data'!F1621</f>
        <v>7130.5</v>
      </c>
      <c r="H1634" s="58">
        <f t="shared" si="200"/>
        <v>1617</v>
      </c>
      <c r="I1634" s="97" t="s">
        <v>54</v>
      </c>
      <c r="J1634" s="59" t="str">
        <f t="shared" si="201"/>
        <v>Long</v>
      </c>
      <c r="L1634" s="74">
        <f t="shared" si="205"/>
        <v>1</v>
      </c>
      <c r="M1634" s="75">
        <f t="shared" si="197"/>
        <v>0</v>
      </c>
      <c r="N1634" s="76" t="str">
        <f t="shared" si="202"/>
        <v/>
      </c>
      <c r="O1634" s="75"/>
      <c r="P1634" s="77">
        <f t="shared" si="198"/>
        <v>1</v>
      </c>
      <c r="Q1634" s="78" t="str">
        <f t="shared" si="203"/>
        <v>Stay Long</v>
      </c>
      <c r="R1634" s="81">
        <f t="shared" si="199"/>
        <v>630</v>
      </c>
      <c r="S1634" s="82">
        <f t="shared" si="204"/>
        <v>-32920.959999999992</v>
      </c>
      <c r="T1634" s="50"/>
    </row>
    <row r="1635" spans="2:20" x14ac:dyDescent="0.25">
      <c r="B1635" s="11">
        <f>'Market Data'!B1622</f>
        <v>20060510</v>
      </c>
      <c r="C1635" s="2">
        <f>'Market Data'!C1622</f>
        <v>7112</v>
      </c>
      <c r="D1635" s="2">
        <f>'Market Data'!D1622</f>
        <v>7151</v>
      </c>
      <c r="E1635" s="2">
        <f>'Market Data'!E1622</f>
        <v>7094</v>
      </c>
      <c r="F1635" s="12">
        <f>'Market Data'!F1622</f>
        <v>7111.5</v>
      </c>
      <c r="H1635" s="58">
        <f t="shared" si="200"/>
        <v>1618</v>
      </c>
      <c r="I1635" s="97" t="s">
        <v>54</v>
      </c>
      <c r="J1635" s="59" t="str">
        <f t="shared" si="201"/>
        <v>Long</v>
      </c>
      <c r="L1635" s="74">
        <f t="shared" si="205"/>
        <v>1</v>
      </c>
      <c r="M1635" s="75">
        <f t="shared" si="197"/>
        <v>0</v>
      </c>
      <c r="N1635" s="76" t="str">
        <f t="shared" si="202"/>
        <v/>
      </c>
      <c r="O1635" s="75"/>
      <c r="P1635" s="77">
        <f t="shared" si="198"/>
        <v>1</v>
      </c>
      <c r="Q1635" s="78" t="str">
        <f t="shared" si="203"/>
        <v>Stay Long</v>
      </c>
      <c r="R1635" s="81">
        <f t="shared" si="199"/>
        <v>-665</v>
      </c>
      <c r="S1635" s="82">
        <f t="shared" si="204"/>
        <v>-33585.959999999992</v>
      </c>
      <c r="T1635" s="50"/>
    </row>
    <row r="1636" spans="2:20" x14ac:dyDescent="0.25">
      <c r="B1636" s="11">
        <f>'Market Data'!B1623</f>
        <v>20060511</v>
      </c>
      <c r="C1636" s="2">
        <f>'Market Data'!C1623</f>
        <v>7111.5</v>
      </c>
      <c r="D1636" s="2">
        <f>'Market Data'!D1623</f>
        <v>7153.5</v>
      </c>
      <c r="E1636" s="2">
        <f>'Market Data'!E1623</f>
        <v>7026</v>
      </c>
      <c r="F1636" s="12">
        <f>'Market Data'!F1623</f>
        <v>7041</v>
      </c>
      <c r="H1636" s="58">
        <f t="shared" si="200"/>
        <v>1619</v>
      </c>
      <c r="I1636" s="97" t="s">
        <v>54</v>
      </c>
      <c r="J1636" s="59" t="str">
        <f t="shared" si="201"/>
        <v>Long</v>
      </c>
      <c r="L1636" s="74">
        <f t="shared" si="205"/>
        <v>1</v>
      </c>
      <c r="M1636" s="75">
        <f t="shared" si="197"/>
        <v>0</v>
      </c>
      <c r="N1636" s="76" t="str">
        <f t="shared" si="202"/>
        <v/>
      </c>
      <c r="O1636" s="75"/>
      <c r="P1636" s="77">
        <f t="shared" si="198"/>
        <v>1</v>
      </c>
      <c r="Q1636" s="78" t="str">
        <f t="shared" si="203"/>
        <v>Stay Long</v>
      </c>
      <c r="R1636" s="81">
        <f t="shared" si="199"/>
        <v>-2467.5</v>
      </c>
      <c r="S1636" s="82">
        <f t="shared" si="204"/>
        <v>-36053.459999999992</v>
      </c>
      <c r="T1636" s="50"/>
    </row>
    <row r="1637" spans="2:20" x14ac:dyDescent="0.25">
      <c r="B1637" s="11">
        <f>'Market Data'!B1624</f>
        <v>20060512</v>
      </c>
      <c r="C1637" s="2">
        <f>'Market Data'!C1624</f>
        <v>7013.5</v>
      </c>
      <c r="D1637" s="2">
        <f>'Market Data'!D1624</f>
        <v>7033.5</v>
      </c>
      <c r="E1637" s="2">
        <f>'Market Data'!E1624</f>
        <v>6879.5</v>
      </c>
      <c r="F1637" s="12">
        <f>'Market Data'!F1624</f>
        <v>6907</v>
      </c>
      <c r="H1637" s="58">
        <f t="shared" si="200"/>
        <v>1620</v>
      </c>
      <c r="I1637" s="97" t="s">
        <v>54</v>
      </c>
      <c r="J1637" s="59" t="str">
        <f t="shared" si="201"/>
        <v>Long</v>
      </c>
      <c r="L1637" s="74">
        <f t="shared" si="205"/>
        <v>1</v>
      </c>
      <c r="M1637" s="75">
        <f t="shared" si="197"/>
        <v>0</v>
      </c>
      <c r="N1637" s="76" t="str">
        <f t="shared" si="202"/>
        <v/>
      </c>
      <c r="O1637" s="75"/>
      <c r="P1637" s="77">
        <f t="shared" si="198"/>
        <v>1</v>
      </c>
      <c r="Q1637" s="78" t="str">
        <f t="shared" si="203"/>
        <v>Stay Long</v>
      </c>
      <c r="R1637" s="81">
        <f t="shared" si="199"/>
        <v>-4690</v>
      </c>
      <c r="S1637" s="82">
        <f t="shared" si="204"/>
        <v>-40743.459999999992</v>
      </c>
      <c r="T1637" s="50"/>
    </row>
    <row r="1638" spans="2:20" x14ac:dyDescent="0.25">
      <c r="B1638" s="11">
        <f>'Market Data'!B1625</f>
        <v>20060515</v>
      </c>
      <c r="C1638" s="2">
        <f>'Market Data'!C1625</f>
        <v>6857</v>
      </c>
      <c r="D1638" s="2">
        <f>'Market Data'!D1625</f>
        <v>6892</v>
      </c>
      <c r="E1638" s="2">
        <f>'Market Data'!E1625</f>
        <v>6768</v>
      </c>
      <c r="F1638" s="12">
        <f>'Market Data'!F1625</f>
        <v>6846</v>
      </c>
      <c r="H1638" s="58">
        <f t="shared" si="200"/>
        <v>1621</v>
      </c>
      <c r="I1638" s="97" t="s">
        <v>54</v>
      </c>
      <c r="J1638" s="59" t="str">
        <f t="shared" si="201"/>
        <v>Long</v>
      </c>
      <c r="L1638" s="74">
        <f t="shared" si="205"/>
        <v>1</v>
      </c>
      <c r="M1638" s="75">
        <f t="shared" si="197"/>
        <v>0</v>
      </c>
      <c r="N1638" s="76" t="str">
        <f t="shared" si="202"/>
        <v/>
      </c>
      <c r="O1638" s="75"/>
      <c r="P1638" s="77">
        <f t="shared" si="198"/>
        <v>1</v>
      </c>
      <c r="Q1638" s="78" t="str">
        <f t="shared" si="203"/>
        <v>Stay Long</v>
      </c>
      <c r="R1638" s="81">
        <f t="shared" si="199"/>
        <v>-2135</v>
      </c>
      <c r="S1638" s="82">
        <f t="shared" si="204"/>
        <v>-42878.459999999992</v>
      </c>
      <c r="T1638" s="50"/>
    </row>
    <row r="1639" spans="2:20" x14ac:dyDescent="0.25">
      <c r="B1639" s="11">
        <f>'Market Data'!B1626</f>
        <v>20060516</v>
      </c>
      <c r="C1639" s="2">
        <f>'Market Data'!C1626</f>
        <v>6833.5</v>
      </c>
      <c r="D1639" s="2">
        <f>'Market Data'!D1626</f>
        <v>6885</v>
      </c>
      <c r="E1639" s="2">
        <f>'Market Data'!E1626</f>
        <v>6795</v>
      </c>
      <c r="F1639" s="12">
        <f>'Market Data'!F1626</f>
        <v>6842.5</v>
      </c>
      <c r="H1639" s="58">
        <f t="shared" si="200"/>
        <v>1622</v>
      </c>
      <c r="I1639" s="97" t="s">
        <v>54</v>
      </c>
      <c r="J1639" s="59" t="str">
        <f t="shared" si="201"/>
        <v>Long</v>
      </c>
      <c r="L1639" s="74">
        <f t="shared" si="205"/>
        <v>1</v>
      </c>
      <c r="M1639" s="75">
        <f t="shared" si="197"/>
        <v>0</v>
      </c>
      <c r="N1639" s="76" t="str">
        <f t="shared" si="202"/>
        <v/>
      </c>
      <c r="O1639" s="75"/>
      <c r="P1639" s="77">
        <f t="shared" si="198"/>
        <v>1</v>
      </c>
      <c r="Q1639" s="78" t="str">
        <f t="shared" si="203"/>
        <v>Stay Long</v>
      </c>
      <c r="R1639" s="81">
        <f t="shared" si="199"/>
        <v>-122.5</v>
      </c>
      <c r="S1639" s="82">
        <f t="shared" si="204"/>
        <v>-43000.959999999992</v>
      </c>
      <c r="T1639" s="50"/>
    </row>
    <row r="1640" spans="2:20" x14ac:dyDescent="0.25">
      <c r="B1640" s="11">
        <f>'Market Data'!B1627</f>
        <v>20060517</v>
      </c>
      <c r="C1640" s="2">
        <f>'Market Data'!C1627</f>
        <v>6870</v>
      </c>
      <c r="D1640" s="2">
        <f>'Market Data'!D1627</f>
        <v>6881.5</v>
      </c>
      <c r="E1640" s="2">
        <f>'Market Data'!E1627</f>
        <v>6635.5</v>
      </c>
      <c r="F1640" s="12">
        <f>'Market Data'!F1627</f>
        <v>6643.5</v>
      </c>
      <c r="H1640" s="58">
        <f t="shared" si="200"/>
        <v>1623</v>
      </c>
      <c r="I1640" s="97" t="s">
        <v>54</v>
      </c>
      <c r="J1640" s="59" t="str">
        <f t="shared" si="201"/>
        <v>Long</v>
      </c>
      <c r="L1640" s="74">
        <f t="shared" si="205"/>
        <v>1</v>
      </c>
      <c r="M1640" s="75">
        <f t="shared" si="197"/>
        <v>0</v>
      </c>
      <c r="N1640" s="76" t="str">
        <f t="shared" si="202"/>
        <v/>
      </c>
      <c r="O1640" s="75"/>
      <c r="P1640" s="77">
        <f t="shared" si="198"/>
        <v>1</v>
      </c>
      <c r="Q1640" s="78" t="str">
        <f t="shared" si="203"/>
        <v>Stay Long</v>
      </c>
      <c r="R1640" s="81">
        <f t="shared" si="199"/>
        <v>-6965</v>
      </c>
      <c r="S1640" s="82">
        <f t="shared" si="204"/>
        <v>-49965.959999999992</v>
      </c>
      <c r="T1640" s="50"/>
    </row>
    <row r="1641" spans="2:20" x14ac:dyDescent="0.25">
      <c r="B1641" s="11">
        <f>'Market Data'!B1628</f>
        <v>20060518</v>
      </c>
      <c r="C1641" s="2">
        <f>'Market Data'!C1628</f>
        <v>6676</v>
      </c>
      <c r="D1641" s="2">
        <f>'Market Data'!D1628</f>
        <v>6702.5</v>
      </c>
      <c r="E1641" s="2">
        <f>'Market Data'!E1628</f>
        <v>6574.5</v>
      </c>
      <c r="F1641" s="12">
        <f>'Market Data'!F1628</f>
        <v>6650.5</v>
      </c>
      <c r="H1641" s="58">
        <f t="shared" si="200"/>
        <v>1624</v>
      </c>
      <c r="I1641" s="97" t="s">
        <v>54</v>
      </c>
      <c r="J1641" s="59" t="str">
        <f t="shared" si="201"/>
        <v>Long</v>
      </c>
      <c r="L1641" s="74">
        <f t="shared" si="205"/>
        <v>1</v>
      </c>
      <c r="M1641" s="75">
        <f t="shared" si="197"/>
        <v>0</v>
      </c>
      <c r="N1641" s="76" t="str">
        <f t="shared" si="202"/>
        <v/>
      </c>
      <c r="O1641" s="75"/>
      <c r="P1641" s="77">
        <f t="shared" si="198"/>
        <v>1</v>
      </c>
      <c r="Q1641" s="78" t="str">
        <f t="shared" si="203"/>
        <v>Stay Long</v>
      </c>
      <c r="R1641" s="81">
        <f t="shared" si="199"/>
        <v>245</v>
      </c>
      <c r="S1641" s="82">
        <f t="shared" si="204"/>
        <v>-49720.959999999992</v>
      </c>
      <c r="T1641" s="50"/>
    </row>
    <row r="1642" spans="2:20" x14ac:dyDescent="0.25">
      <c r="B1642" s="11">
        <f>'Market Data'!B1629</f>
        <v>20060519</v>
      </c>
      <c r="C1642" s="2">
        <f>'Market Data'!C1629</f>
        <v>6642.5</v>
      </c>
      <c r="D1642" s="2">
        <f>'Market Data'!D1629</f>
        <v>6686.5</v>
      </c>
      <c r="E1642" s="2">
        <f>'Market Data'!E1629</f>
        <v>6617.5</v>
      </c>
      <c r="F1642" s="12">
        <f>'Market Data'!F1629</f>
        <v>6658</v>
      </c>
      <c r="H1642" s="58">
        <f t="shared" si="200"/>
        <v>1625</v>
      </c>
      <c r="I1642" s="97" t="s">
        <v>54</v>
      </c>
      <c r="J1642" s="59" t="str">
        <f t="shared" si="201"/>
        <v>Long</v>
      </c>
      <c r="L1642" s="74">
        <f t="shared" si="205"/>
        <v>1</v>
      </c>
      <c r="M1642" s="75">
        <f t="shared" si="197"/>
        <v>0</v>
      </c>
      <c r="N1642" s="76" t="str">
        <f t="shared" si="202"/>
        <v/>
      </c>
      <c r="O1642" s="75"/>
      <c r="P1642" s="77">
        <f t="shared" si="198"/>
        <v>1</v>
      </c>
      <c r="Q1642" s="78" t="str">
        <f t="shared" si="203"/>
        <v>Stay Long</v>
      </c>
      <c r="R1642" s="81">
        <f t="shared" si="199"/>
        <v>262.5</v>
      </c>
      <c r="S1642" s="82">
        <f t="shared" si="204"/>
        <v>-49458.459999999992</v>
      </c>
      <c r="T1642" s="50"/>
    </row>
    <row r="1643" spans="2:20" x14ac:dyDescent="0.25">
      <c r="B1643" s="11">
        <f>'Market Data'!B1630</f>
        <v>20060522</v>
      </c>
      <c r="C1643" s="2">
        <f>'Market Data'!C1630</f>
        <v>6628</v>
      </c>
      <c r="D1643" s="2">
        <f>'Market Data'!D1630</f>
        <v>6628</v>
      </c>
      <c r="E1643" s="2">
        <f>'Market Data'!E1630</f>
        <v>6498</v>
      </c>
      <c r="F1643" s="12">
        <f>'Market Data'!F1630</f>
        <v>6515</v>
      </c>
      <c r="H1643" s="58">
        <f t="shared" si="200"/>
        <v>1626</v>
      </c>
      <c r="I1643" s="97" t="s">
        <v>54</v>
      </c>
      <c r="J1643" s="59" t="str">
        <f t="shared" si="201"/>
        <v>Long</v>
      </c>
      <c r="L1643" s="74">
        <f t="shared" si="205"/>
        <v>1</v>
      </c>
      <c r="M1643" s="75">
        <f t="shared" si="197"/>
        <v>0</v>
      </c>
      <c r="N1643" s="76" t="str">
        <f t="shared" si="202"/>
        <v/>
      </c>
      <c r="O1643" s="75"/>
      <c r="P1643" s="77">
        <f t="shared" si="198"/>
        <v>1</v>
      </c>
      <c r="Q1643" s="78" t="str">
        <f t="shared" si="203"/>
        <v>Stay Long</v>
      </c>
      <c r="R1643" s="81">
        <f t="shared" si="199"/>
        <v>-5005</v>
      </c>
      <c r="S1643" s="82">
        <f t="shared" si="204"/>
        <v>-54463.459999999992</v>
      </c>
      <c r="T1643" s="50"/>
    </row>
    <row r="1644" spans="2:20" x14ac:dyDescent="0.25">
      <c r="B1644" s="11">
        <f>'Market Data'!B1631</f>
        <v>20060523</v>
      </c>
      <c r="C1644" s="2">
        <f>'Market Data'!C1631</f>
        <v>6556</v>
      </c>
      <c r="D1644" s="2">
        <f>'Market Data'!D1631</f>
        <v>6688</v>
      </c>
      <c r="E1644" s="2">
        <f>'Market Data'!E1631</f>
        <v>6553</v>
      </c>
      <c r="F1644" s="12">
        <f>'Market Data'!F1631</f>
        <v>6649</v>
      </c>
      <c r="H1644" s="58">
        <f t="shared" si="200"/>
        <v>1627</v>
      </c>
      <c r="I1644" s="97" t="s">
        <v>54</v>
      </c>
      <c r="J1644" s="59" t="str">
        <f t="shared" si="201"/>
        <v>Long</v>
      </c>
      <c r="L1644" s="74">
        <f t="shared" si="205"/>
        <v>1</v>
      </c>
      <c r="M1644" s="75">
        <f t="shared" si="197"/>
        <v>0</v>
      </c>
      <c r="N1644" s="76" t="str">
        <f t="shared" si="202"/>
        <v/>
      </c>
      <c r="O1644" s="75"/>
      <c r="P1644" s="77">
        <f t="shared" si="198"/>
        <v>1</v>
      </c>
      <c r="Q1644" s="78" t="str">
        <f t="shared" si="203"/>
        <v>Stay Long</v>
      </c>
      <c r="R1644" s="81">
        <f t="shared" si="199"/>
        <v>4690</v>
      </c>
      <c r="S1644" s="82">
        <f t="shared" si="204"/>
        <v>-49773.459999999992</v>
      </c>
      <c r="T1644" s="50"/>
    </row>
    <row r="1645" spans="2:20" x14ac:dyDescent="0.25">
      <c r="B1645" s="11">
        <f>'Market Data'!B1632</f>
        <v>20060524</v>
      </c>
      <c r="C1645" s="2">
        <f>'Market Data'!C1632</f>
        <v>6610</v>
      </c>
      <c r="D1645" s="2">
        <f>'Market Data'!D1632</f>
        <v>6636</v>
      </c>
      <c r="E1645" s="2">
        <f>'Market Data'!E1632</f>
        <v>6528.5</v>
      </c>
      <c r="F1645" s="12">
        <f>'Market Data'!F1632</f>
        <v>6574</v>
      </c>
      <c r="H1645" s="58">
        <f t="shared" si="200"/>
        <v>1628</v>
      </c>
      <c r="I1645" s="97" t="s">
        <v>54</v>
      </c>
      <c r="J1645" s="59" t="str">
        <f t="shared" si="201"/>
        <v>Long</v>
      </c>
      <c r="L1645" s="74">
        <f t="shared" si="205"/>
        <v>1</v>
      </c>
      <c r="M1645" s="75">
        <f t="shared" si="197"/>
        <v>0</v>
      </c>
      <c r="N1645" s="76" t="str">
        <f t="shared" si="202"/>
        <v/>
      </c>
      <c r="O1645" s="75"/>
      <c r="P1645" s="77">
        <f t="shared" si="198"/>
        <v>1</v>
      </c>
      <c r="Q1645" s="78" t="str">
        <f t="shared" si="203"/>
        <v>Stay Long</v>
      </c>
      <c r="R1645" s="81">
        <f t="shared" si="199"/>
        <v>-2625</v>
      </c>
      <c r="S1645" s="82">
        <f t="shared" si="204"/>
        <v>-52398.459999999992</v>
      </c>
      <c r="T1645" s="50"/>
    </row>
    <row r="1646" spans="2:20" x14ac:dyDescent="0.25">
      <c r="B1646" s="11">
        <f>'Market Data'!B1633</f>
        <v>20060525</v>
      </c>
      <c r="C1646" s="2">
        <f>'Market Data'!C1633</f>
        <v>6596.5</v>
      </c>
      <c r="D1646" s="2">
        <f>'Market Data'!D1633</f>
        <v>6726.5</v>
      </c>
      <c r="E1646" s="2">
        <f>'Market Data'!E1633</f>
        <v>6551.5</v>
      </c>
      <c r="F1646" s="12">
        <f>'Market Data'!F1633</f>
        <v>6684</v>
      </c>
      <c r="H1646" s="58">
        <f t="shared" si="200"/>
        <v>1629</v>
      </c>
      <c r="I1646" s="97" t="s">
        <v>54</v>
      </c>
      <c r="J1646" s="59" t="str">
        <f t="shared" si="201"/>
        <v>Long</v>
      </c>
      <c r="L1646" s="74">
        <f t="shared" si="205"/>
        <v>1</v>
      </c>
      <c r="M1646" s="75">
        <f t="shared" si="197"/>
        <v>0</v>
      </c>
      <c r="N1646" s="76" t="str">
        <f t="shared" si="202"/>
        <v/>
      </c>
      <c r="O1646" s="75"/>
      <c r="P1646" s="77">
        <f t="shared" si="198"/>
        <v>1</v>
      </c>
      <c r="Q1646" s="78" t="str">
        <f t="shared" si="203"/>
        <v>Stay Long</v>
      </c>
      <c r="R1646" s="81">
        <f t="shared" si="199"/>
        <v>3850</v>
      </c>
      <c r="S1646" s="82">
        <f t="shared" si="204"/>
        <v>-48548.459999999992</v>
      </c>
      <c r="T1646" s="50"/>
    </row>
    <row r="1647" spans="2:20" x14ac:dyDescent="0.25">
      <c r="B1647" s="11">
        <f>'Market Data'!B1634</f>
        <v>20060526</v>
      </c>
      <c r="C1647" s="2">
        <f>'Market Data'!C1634</f>
        <v>6725</v>
      </c>
      <c r="D1647" s="2">
        <f>'Market Data'!D1634</f>
        <v>6771</v>
      </c>
      <c r="E1647" s="2">
        <f>'Market Data'!E1634</f>
        <v>6701</v>
      </c>
      <c r="F1647" s="12">
        <f>'Market Data'!F1634</f>
        <v>6765</v>
      </c>
      <c r="H1647" s="58">
        <f t="shared" si="200"/>
        <v>1630</v>
      </c>
      <c r="I1647" s="97" t="s">
        <v>54</v>
      </c>
      <c r="J1647" s="59" t="str">
        <f t="shared" si="201"/>
        <v>Long</v>
      </c>
      <c r="L1647" s="74">
        <f t="shared" si="205"/>
        <v>1</v>
      </c>
      <c r="M1647" s="75">
        <f t="shared" si="197"/>
        <v>0</v>
      </c>
      <c r="N1647" s="76" t="str">
        <f t="shared" si="202"/>
        <v/>
      </c>
      <c r="O1647" s="75"/>
      <c r="P1647" s="77">
        <f t="shared" si="198"/>
        <v>1</v>
      </c>
      <c r="Q1647" s="78" t="str">
        <f t="shared" si="203"/>
        <v>Stay Long</v>
      </c>
      <c r="R1647" s="81">
        <f t="shared" si="199"/>
        <v>2835</v>
      </c>
      <c r="S1647" s="82">
        <f t="shared" si="204"/>
        <v>-45713.459999999992</v>
      </c>
      <c r="T1647" s="50"/>
    </row>
    <row r="1648" spans="2:20" x14ac:dyDescent="0.25">
      <c r="B1648" s="11">
        <f>'Market Data'!B1635</f>
        <v>20060529</v>
      </c>
      <c r="C1648" s="2">
        <f>'Market Data'!C1635</f>
        <v>6755</v>
      </c>
      <c r="D1648" s="2">
        <f>'Market Data'!D1635</f>
        <v>6761</v>
      </c>
      <c r="E1648" s="2">
        <f>'Market Data'!E1635</f>
        <v>6728</v>
      </c>
      <c r="F1648" s="12">
        <f>'Market Data'!F1635</f>
        <v>6743</v>
      </c>
      <c r="H1648" s="58">
        <f t="shared" si="200"/>
        <v>1631</v>
      </c>
      <c r="I1648" s="97" t="s">
        <v>54</v>
      </c>
      <c r="J1648" s="59" t="str">
        <f t="shared" si="201"/>
        <v>Long</v>
      </c>
      <c r="L1648" s="74">
        <f t="shared" si="205"/>
        <v>1</v>
      </c>
      <c r="M1648" s="75">
        <f t="shared" si="197"/>
        <v>0</v>
      </c>
      <c r="N1648" s="76" t="str">
        <f t="shared" si="202"/>
        <v/>
      </c>
      <c r="O1648" s="75"/>
      <c r="P1648" s="77">
        <f t="shared" si="198"/>
        <v>1</v>
      </c>
      <c r="Q1648" s="78" t="str">
        <f t="shared" si="203"/>
        <v>Stay Long</v>
      </c>
      <c r="R1648" s="81">
        <f t="shared" si="199"/>
        <v>-770</v>
      </c>
      <c r="S1648" s="82">
        <f t="shared" si="204"/>
        <v>-46483.459999999992</v>
      </c>
      <c r="T1648" s="50"/>
    </row>
    <row r="1649" spans="2:20" x14ac:dyDescent="0.25">
      <c r="B1649" s="11">
        <f>'Market Data'!B1636</f>
        <v>20060530</v>
      </c>
      <c r="C1649" s="2">
        <f>'Market Data'!C1636</f>
        <v>6729</v>
      </c>
      <c r="D1649" s="2">
        <f>'Market Data'!D1636</f>
        <v>6740</v>
      </c>
      <c r="E1649" s="2">
        <f>'Market Data'!E1636</f>
        <v>6574</v>
      </c>
      <c r="F1649" s="12">
        <f>'Market Data'!F1636</f>
        <v>6587</v>
      </c>
      <c r="H1649" s="58">
        <f t="shared" si="200"/>
        <v>1632</v>
      </c>
      <c r="I1649" s="97" t="s">
        <v>54</v>
      </c>
      <c r="J1649" s="59" t="str">
        <f t="shared" si="201"/>
        <v>Long</v>
      </c>
      <c r="L1649" s="74">
        <f t="shared" si="205"/>
        <v>1</v>
      </c>
      <c r="M1649" s="75">
        <f t="shared" si="197"/>
        <v>0</v>
      </c>
      <c r="N1649" s="76" t="str">
        <f t="shared" si="202"/>
        <v/>
      </c>
      <c r="O1649" s="75"/>
      <c r="P1649" s="77">
        <f t="shared" si="198"/>
        <v>1</v>
      </c>
      <c r="Q1649" s="78" t="str">
        <f t="shared" si="203"/>
        <v>Stay Long</v>
      </c>
      <c r="R1649" s="81">
        <f t="shared" si="199"/>
        <v>-5460</v>
      </c>
      <c r="S1649" s="82">
        <f t="shared" si="204"/>
        <v>-51943.459999999992</v>
      </c>
      <c r="T1649" s="50"/>
    </row>
    <row r="1650" spans="2:20" x14ac:dyDescent="0.25">
      <c r="B1650" s="11">
        <f>'Market Data'!B1637</f>
        <v>20060531</v>
      </c>
      <c r="C1650" s="2">
        <f>'Market Data'!C1637</f>
        <v>6532.5</v>
      </c>
      <c r="D1650" s="2">
        <f>'Market Data'!D1637</f>
        <v>6687</v>
      </c>
      <c r="E1650" s="2">
        <f>'Market Data'!E1637</f>
        <v>6514</v>
      </c>
      <c r="F1650" s="12">
        <f>'Market Data'!F1637</f>
        <v>6672</v>
      </c>
      <c r="H1650" s="58">
        <f t="shared" si="200"/>
        <v>1633</v>
      </c>
      <c r="I1650" s="97" t="s">
        <v>54</v>
      </c>
      <c r="J1650" s="59" t="str">
        <f t="shared" si="201"/>
        <v>Long</v>
      </c>
      <c r="L1650" s="74">
        <f t="shared" si="205"/>
        <v>1</v>
      </c>
      <c r="M1650" s="75">
        <f t="shared" si="197"/>
        <v>0</v>
      </c>
      <c r="N1650" s="76" t="str">
        <f t="shared" si="202"/>
        <v/>
      </c>
      <c r="O1650" s="75"/>
      <c r="P1650" s="77">
        <f t="shared" si="198"/>
        <v>1</v>
      </c>
      <c r="Q1650" s="78" t="str">
        <f t="shared" si="203"/>
        <v>Stay Long</v>
      </c>
      <c r="R1650" s="81">
        <f t="shared" si="199"/>
        <v>2975</v>
      </c>
      <c r="S1650" s="82">
        <f t="shared" si="204"/>
        <v>-48968.459999999992</v>
      </c>
      <c r="T1650" s="50"/>
    </row>
    <row r="1651" spans="2:20" x14ac:dyDescent="0.25">
      <c r="B1651" s="11">
        <f>'Market Data'!B1638</f>
        <v>20060601</v>
      </c>
      <c r="C1651" s="2">
        <f>'Market Data'!C1638</f>
        <v>6669</v>
      </c>
      <c r="D1651" s="2">
        <f>'Market Data'!D1638</f>
        <v>6695</v>
      </c>
      <c r="E1651" s="2">
        <f>'Market Data'!E1638</f>
        <v>6580</v>
      </c>
      <c r="F1651" s="12">
        <f>'Market Data'!F1638</f>
        <v>6683</v>
      </c>
      <c r="H1651" s="58">
        <f t="shared" si="200"/>
        <v>1634</v>
      </c>
      <c r="I1651" s="97" t="s">
        <v>54</v>
      </c>
      <c r="J1651" s="59" t="str">
        <f t="shared" si="201"/>
        <v>Long</v>
      </c>
      <c r="L1651" s="74">
        <f t="shared" si="205"/>
        <v>1</v>
      </c>
      <c r="M1651" s="75">
        <f t="shared" si="197"/>
        <v>0</v>
      </c>
      <c r="N1651" s="76" t="str">
        <f t="shared" si="202"/>
        <v/>
      </c>
      <c r="O1651" s="75"/>
      <c r="P1651" s="77">
        <f t="shared" si="198"/>
        <v>1</v>
      </c>
      <c r="Q1651" s="78" t="str">
        <f t="shared" si="203"/>
        <v>Stay Long</v>
      </c>
      <c r="R1651" s="81">
        <f t="shared" si="199"/>
        <v>385</v>
      </c>
      <c r="S1651" s="82">
        <f t="shared" si="204"/>
        <v>-48583.459999999992</v>
      </c>
      <c r="T1651" s="50"/>
    </row>
    <row r="1652" spans="2:20" x14ac:dyDescent="0.25">
      <c r="B1652" s="11">
        <f>'Market Data'!B1639</f>
        <v>20060602</v>
      </c>
      <c r="C1652" s="2">
        <f>'Market Data'!C1639</f>
        <v>6676</v>
      </c>
      <c r="D1652" s="2">
        <f>'Market Data'!D1639</f>
        <v>6757</v>
      </c>
      <c r="E1652" s="2">
        <f>'Market Data'!E1639</f>
        <v>6636.5</v>
      </c>
      <c r="F1652" s="12">
        <f>'Market Data'!F1639</f>
        <v>6657.5</v>
      </c>
      <c r="H1652" s="58">
        <f t="shared" si="200"/>
        <v>1635</v>
      </c>
      <c r="I1652" s="97" t="s">
        <v>54</v>
      </c>
      <c r="J1652" s="59" t="str">
        <f t="shared" si="201"/>
        <v>Long</v>
      </c>
      <c r="L1652" s="74">
        <f t="shared" si="205"/>
        <v>1</v>
      </c>
      <c r="M1652" s="75">
        <f t="shared" si="197"/>
        <v>0</v>
      </c>
      <c r="N1652" s="76" t="str">
        <f t="shared" si="202"/>
        <v/>
      </c>
      <c r="O1652" s="75"/>
      <c r="P1652" s="77">
        <f t="shared" si="198"/>
        <v>1</v>
      </c>
      <c r="Q1652" s="78" t="str">
        <f t="shared" si="203"/>
        <v>Stay Long</v>
      </c>
      <c r="R1652" s="81">
        <f t="shared" si="199"/>
        <v>-892.5</v>
      </c>
      <c r="S1652" s="82">
        <f t="shared" si="204"/>
        <v>-49475.959999999992</v>
      </c>
      <c r="T1652" s="50"/>
    </row>
    <row r="1653" spans="2:20" x14ac:dyDescent="0.25">
      <c r="B1653" s="11">
        <f>'Market Data'!B1640</f>
        <v>20060605</v>
      </c>
      <c r="C1653" s="2">
        <f>'Market Data'!C1640</f>
        <v>6648.5</v>
      </c>
      <c r="D1653" s="2">
        <f>'Market Data'!D1640</f>
        <v>6672</v>
      </c>
      <c r="E1653" s="2">
        <f>'Market Data'!E1640</f>
        <v>6569.5</v>
      </c>
      <c r="F1653" s="12">
        <f>'Market Data'!F1640</f>
        <v>6602</v>
      </c>
      <c r="H1653" s="58">
        <f t="shared" si="200"/>
        <v>1636</v>
      </c>
      <c r="I1653" s="97" t="s">
        <v>54</v>
      </c>
      <c r="J1653" s="59" t="str">
        <f t="shared" si="201"/>
        <v>Long</v>
      </c>
      <c r="L1653" s="74">
        <f t="shared" si="205"/>
        <v>1</v>
      </c>
      <c r="M1653" s="75">
        <f t="shared" si="197"/>
        <v>0</v>
      </c>
      <c r="N1653" s="76" t="str">
        <f t="shared" si="202"/>
        <v/>
      </c>
      <c r="O1653" s="75"/>
      <c r="P1653" s="77">
        <f t="shared" si="198"/>
        <v>1</v>
      </c>
      <c r="Q1653" s="78" t="str">
        <f t="shared" si="203"/>
        <v>Stay Long</v>
      </c>
      <c r="R1653" s="81">
        <f t="shared" si="199"/>
        <v>-1942.5</v>
      </c>
      <c r="S1653" s="82">
        <f t="shared" si="204"/>
        <v>-51418.459999999992</v>
      </c>
      <c r="T1653" s="50"/>
    </row>
    <row r="1654" spans="2:20" x14ac:dyDescent="0.25">
      <c r="B1654" s="11">
        <f>'Market Data'!B1641</f>
        <v>20060606</v>
      </c>
      <c r="C1654" s="2">
        <f>'Market Data'!C1641</f>
        <v>6543</v>
      </c>
      <c r="D1654" s="2">
        <f>'Market Data'!D1641</f>
        <v>6571.5</v>
      </c>
      <c r="E1654" s="2">
        <f>'Market Data'!E1641</f>
        <v>6454</v>
      </c>
      <c r="F1654" s="12">
        <f>'Market Data'!F1641</f>
        <v>6480</v>
      </c>
      <c r="H1654" s="58">
        <f t="shared" si="200"/>
        <v>1637</v>
      </c>
      <c r="I1654" s="97" t="s">
        <v>54</v>
      </c>
      <c r="J1654" s="59" t="str">
        <f t="shared" si="201"/>
        <v>Long</v>
      </c>
      <c r="L1654" s="74">
        <f t="shared" si="205"/>
        <v>1</v>
      </c>
      <c r="M1654" s="75">
        <f t="shared" si="197"/>
        <v>0</v>
      </c>
      <c r="N1654" s="76" t="str">
        <f t="shared" si="202"/>
        <v/>
      </c>
      <c r="O1654" s="75"/>
      <c r="P1654" s="77">
        <f t="shared" si="198"/>
        <v>1</v>
      </c>
      <c r="Q1654" s="78" t="str">
        <f t="shared" si="203"/>
        <v>Stay Long</v>
      </c>
      <c r="R1654" s="81">
        <f t="shared" si="199"/>
        <v>-4270</v>
      </c>
      <c r="S1654" s="82">
        <f t="shared" si="204"/>
        <v>-55688.459999999992</v>
      </c>
      <c r="T1654" s="50"/>
    </row>
    <row r="1655" spans="2:20" x14ac:dyDescent="0.25">
      <c r="B1655" s="11">
        <f>'Market Data'!B1642</f>
        <v>20060607</v>
      </c>
      <c r="C1655" s="2">
        <f>'Market Data'!C1642</f>
        <v>6502</v>
      </c>
      <c r="D1655" s="2">
        <f>'Market Data'!D1642</f>
        <v>6551</v>
      </c>
      <c r="E1655" s="2">
        <f>'Market Data'!E1642</f>
        <v>6450.5</v>
      </c>
      <c r="F1655" s="12">
        <f>'Market Data'!F1642</f>
        <v>6521</v>
      </c>
      <c r="H1655" s="58">
        <f t="shared" si="200"/>
        <v>1638</v>
      </c>
      <c r="I1655" s="97" t="s">
        <v>54</v>
      </c>
      <c r="J1655" s="59" t="str">
        <f t="shared" si="201"/>
        <v>Long</v>
      </c>
      <c r="L1655" s="74">
        <f t="shared" si="205"/>
        <v>1</v>
      </c>
      <c r="M1655" s="75">
        <f t="shared" si="197"/>
        <v>0</v>
      </c>
      <c r="N1655" s="76" t="str">
        <f t="shared" si="202"/>
        <v/>
      </c>
      <c r="O1655" s="75"/>
      <c r="P1655" s="77">
        <f t="shared" si="198"/>
        <v>1</v>
      </c>
      <c r="Q1655" s="78" t="str">
        <f t="shared" si="203"/>
        <v>Stay Long</v>
      </c>
      <c r="R1655" s="81">
        <f t="shared" si="199"/>
        <v>1435</v>
      </c>
      <c r="S1655" s="82">
        <f t="shared" si="204"/>
        <v>-54253.459999999992</v>
      </c>
      <c r="T1655" s="50"/>
    </row>
    <row r="1656" spans="2:20" x14ac:dyDescent="0.25">
      <c r="B1656" s="11">
        <f>'Market Data'!B1643</f>
        <v>20060608</v>
      </c>
      <c r="C1656" s="2">
        <f>'Market Data'!C1643</f>
        <v>6417.5</v>
      </c>
      <c r="D1656" s="2">
        <f>'Market Data'!D1643</f>
        <v>6450.5</v>
      </c>
      <c r="E1656" s="2">
        <f>'Market Data'!E1643</f>
        <v>6339.5</v>
      </c>
      <c r="F1656" s="12">
        <f>'Market Data'!F1643</f>
        <v>6374</v>
      </c>
      <c r="H1656" s="58">
        <f t="shared" si="200"/>
        <v>1639</v>
      </c>
      <c r="I1656" s="97" t="s">
        <v>54</v>
      </c>
      <c r="J1656" s="59" t="str">
        <f t="shared" si="201"/>
        <v>Long</v>
      </c>
      <c r="L1656" s="74">
        <f t="shared" si="205"/>
        <v>1</v>
      </c>
      <c r="M1656" s="75">
        <f t="shared" si="197"/>
        <v>0</v>
      </c>
      <c r="N1656" s="76" t="str">
        <f t="shared" si="202"/>
        <v/>
      </c>
      <c r="O1656" s="75"/>
      <c r="P1656" s="77">
        <f t="shared" si="198"/>
        <v>1</v>
      </c>
      <c r="Q1656" s="78" t="str">
        <f t="shared" si="203"/>
        <v>Stay Long</v>
      </c>
      <c r="R1656" s="81">
        <f t="shared" si="199"/>
        <v>-5145</v>
      </c>
      <c r="S1656" s="82">
        <f t="shared" si="204"/>
        <v>-59398.459999999992</v>
      </c>
      <c r="T1656" s="50"/>
    </row>
    <row r="1657" spans="2:20" x14ac:dyDescent="0.25">
      <c r="B1657" s="11">
        <f>'Market Data'!B1644</f>
        <v>20060609</v>
      </c>
      <c r="C1657" s="2">
        <f>'Market Data'!C1644</f>
        <v>6440.5</v>
      </c>
      <c r="D1657" s="2">
        <f>'Market Data'!D1644</f>
        <v>6463</v>
      </c>
      <c r="E1657" s="2">
        <f>'Market Data'!E1644</f>
        <v>6378</v>
      </c>
      <c r="F1657" s="12">
        <f>'Market Data'!F1644</f>
        <v>6442</v>
      </c>
      <c r="H1657" s="58">
        <f t="shared" si="200"/>
        <v>1640</v>
      </c>
      <c r="I1657" s="97" t="s">
        <v>54</v>
      </c>
      <c r="J1657" s="59" t="str">
        <f t="shared" si="201"/>
        <v>Long</v>
      </c>
      <c r="L1657" s="74">
        <f t="shared" si="205"/>
        <v>1</v>
      </c>
      <c r="M1657" s="75">
        <f t="shared" si="197"/>
        <v>0</v>
      </c>
      <c r="N1657" s="76" t="str">
        <f t="shared" si="202"/>
        <v/>
      </c>
      <c r="O1657" s="75"/>
      <c r="P1657" s="77">
        <f t="shared" si="198"/>
        <v>1</v>
      </c>
      <c r="Q1657" s="78" t="str">
        <f t="shared" si="203"/>
        <v>Stay Long</v>
      </c>
      <c r="R1657" s="81">
        <f t="shared" si="199"/>
        <v>2380</v>
      </c>
      <c r="S1657" s="82">
        <f t="shared" si="204"/>
        <v>-57018.459999999992</v>
      </c>
      <c r="T1657" s="50"/>
    </row>
    <row r="1658" spans="2:20" x14ac:dyDescent="0.25">
      <c r="B1658" s="11">
        <f>'Market Data'!B1645</f>
        <v>20060612</v>
      </c>
      <c r="C1658" s="2">
        <f>'Market Data'!C1645</f>
        <v>6394</v>
      </c>
      <c r="D1658" s="2">
        <f>'Market Data'!D1645</f>
        <v>6445.5</v>
      </c>
      <c r="E1658" s="2">
        <f>'Market Data'!E1645</f>
        <v>6350.5</v>
      </c>
      <c r="F1658" s="12">
        <f>'Market Data'!F1645</f>
        <v>6358</v>
      </c>
      <c r="H1658" s="58">
        <f t="shared" si="200"/>
        <v>1641</v>
      </c>
      <c r="I1658" s="97" t="s">
        <v>54</v>
      </c>
      <c r="J1658" s="59" t="str">
        <f t="shared" si="201"/>
        <v>Long</v>
      </c>
      <c r="L1658" s="74">
        <f t="shared" si="205"/>
        <v>1</v>
      </c>
      <c r="M1658" s="75">
        <f t="shared" si="197"/>
        <v>0</v>
      </c>
      <c r="N1658" s="76" t="str">
        <f t="shared" si="202"/>
        <v/>
      </c>
      <c r="O1658" s="75"/>
      <c r="P1658" s="77">
        <f t="shared" si="198"/>
        <v>1</v>
      </c>
      <c r="Q1658" s="78" t="str">
        <f t="shared" si="203"/>
        <v>Stay Long</v>
      </c>
      <c r="R1658" s="81">
        <f t="shared" si="199"/>
        <v>-2940</v>
      </c>
      <c r="S1658" s="82">
        <f t="shared" si="204"/>
        <v>-59958.459999999992</v>
      </c>
      <c r="T1658" s="50"/>
    </row>
    <row r="1659" spans="2:20" x14ac:dyDescent="0.25">
      <c r="B1659" s="11">
        <f>'Market Data'!B1646</f>
        <v>20060613</v>
      </c>
      <c r="C1659" s="2">
        <f>'Market Data'!C1646</f>
        <v>6298</v>
      </c>
      <c r="D1659" s="2">
        <f>'Market Data'!D1646</f>
        <v>6310.5</v>
      </c>
      <c r="E1659" s="2">
        <f>'Market Data'!E1646</f>
        <v>6236.5</v>
      </c>
      <c r="F1659" s="12">
        <f>'Market Data'!F1646</f>
        <v>6263.5</v>
      </c>
      <c r="H1659" s="58">
        <f t="shared" si="200"/>
        <v>1642</v>
      </c>
      <c r="I1659" s="97" t="s">
        <v>54</v>
      </c>
      <c r="J1659" s="59" t="str">
        <f t="shared" si="201"/>
        <v>Long</v>
      </c>
      <c r="L1659" s="74">
        <f t="shared" si="205"/>
        <v>1</v>
      </c>
      <c r="M1659" s="75">
        <f t="shared" si="197"/>
        <v>0</v>
      </c>
      <c r="N1659" s="76" t="str">
        <f t="shared" si="202"/>
        <v/>
      </c>
      <c r="O1659" s="75"/>
      <c r="P1659" s="77">
        <f t="shared" si="198"/>
        <v>1</v>
      </c>
      <c r="Q1659" s="78" t="str">
        <f t="shared" si="203"/>
        <v>Stay Long</v>
      </c>
      <c r="R1659" s="81">
        <f t="shared" si="199"/>
        <v>-3307.5</v>
      </c>
      <c r="S1659" s="82">
        <f t="shared" si="204"/>
        <v>-63265.959999999992</v>
      </c>
      <c r="T1659" s="50"/>
    </row>
    <row r="1660" spans="2:20" x14ac:dyDescent="0.25">
      <c r="B1660" s="11">
        <f>'Market Data'!B1647</f>
        <v>20060614</v>
      </c>
      <c r="C1660" s="2">
        <f>'Market Data'!C1647</f>
        <v>6254.5</v>
      </c>
      <c r="D1660" s="2">
        <f>'Market Data'!D1647</f>
        <v>6309</v>
      </c>
      <c r="E1660" s="2">
        <f>'Market Data'!E1647</f>
        <v>6215.5</v>
      </c>
      <c r="F1660" s="12">
        <f>'Market Data'!F1647</f>
        <v>6282.5</v>
      </c>
      <c r="H1660" s="58">
        <f t="shared" si="200"/>
        <v>1643</v>
      </c>
      <c r="I1660" s="97" t="s">
        <v>54</v>
      </c>
      <c r="J1660" s="59" t="str">
        <f t="shared" si="201"/>
        <v>Long</v>
      </c>
      <c r="L1660" s="74">
        <f t="shared" si="205"/>
        <v>1</v>
      </c>
      <c r="M1660" s="75">
        <f t="shared" si="197"/>
        <v>0</v>
      </c>
      <c r="N1660" s="76" t="str">
        <f t="shared" si="202"/>
        <v/>
      </c>
      <c r="O1660" s="75"/>
      <c r="P1660" s="77">
        <f t="shared" si="198"/>
        <v>1</v>
      </c>
      <c r="Q1660" s="78" t="str">
        <f t="shared" si="203"/>
        <v>Stay Long</v>
      </c>
      <c r="R1660" s="81">
        <f t="shared" si="199"/>
        <v>665</v>
      </c>
      <c r="S1660" s="82">
        <f t="shared" si="204"/>
        <v>-62600.959999999992</v>
      </c>
      <c r="T1660" s="50"/>
    </row>
    <row r="1661" spans="2:20" x14ac:dyDescent="0.25">
      <c r="B1661" s="11">
        <f>'Market Data'!B1648</f>
        <v>20060615</v>
      </c>
      <c r="C1661" s="2">
        <f>'Market Data'!C1648</f>
        <v>6319.5</v>
      </c>
      <c r="D1661" s="2">
        <f>'Market Data'!D1648</f>
        <v>6452</v>
      </c>
      <c r="E1661" s="2">
        <f>'Market Data'!E1648</f>
        <v>6306</v>
      </c>
      <c r="F1661" s="12">
        <f>'Market Data'!F1648</f>
        <v>6402.5</v>
      </c>
      <c r="H1661" s="58">
        <f t="shared" si="200"/>
        <v>1644</v>
      </c>
      <c r="I1661" s="97" t="s">
        <v>54</v>
      </c>
      <c r="J1661" s="59" t="str">
        <f t="shared" si="201"/>
        <v>Long</v>
      </c>
      <c r="L1661" s="74">
        <f t="shared" si="205"/>
        <v>1</v>
      </c>
      <c r="M1661" s="75">
        <f t="shared" si="197"/>
        <v>0</v>
      </c>
      <c r="N1661" s="76" t="str">
        <f t="shared" si="202"/>
        <v/>
      </c>
      <c r="O1661" s="75"/>
      <c r="P1661" s="77">
        <f t="shared" si="198"/>
        <v>1</v>
      </c>
      <c r="Q1661" s="78" t="str">
        <f t="shared" si="203"/>
        <v>Stay Long</v>
      </c>
      <c r="R1661" s="81">
        <f t="shared" si="199"/>
        <v>4200</v>
      </c>
      <c r="S1661" s="82">
        <f t="shared" si="204"/>
        <v>-58400.959999999992</v>
      </c>
      <c r="T1661" s="50"/>
    </row>
    <row r="1662" spans="2:20" x14ac:dyDescent="0.25">
      <c r="B1662" s="11">
        <f>'Market Data'!B1649</f>
        <v>20060616</v>
      </c>
      <c r="C1662" s="2">
        <f>'Market Data'!C1649</f>
        <v>6453.5</v>
      </c>
      <c r="D1662" s="2">
        <f>'Market Data'!D1649</f>
        <v>6475.5</v>
      </c>
      <c r="E1662" s="2">
        <f>'Market Data'!E1649</f>
        <v>6340.5</v>
      </c>
      <c r="F1662" s="12">
        <f>'Market Data'!F1649</f>
        <v>6346</v>
      </c>
      <c r="H1662" s="58">
        <f t="shared" si="200"/>
        <v>1645</v>
      </c>
      <c r="I1662" s="97" t="s">
        <v>54</v>
      </c>
      <c r="J1662" s="59" t="str">
        <f t="shared" si="201"/>
        <v>Long</v>
      </c>
      <c r="L1662" s="74">
        <f t="shared" si="205"/>
        <v>1</v>
      </c>
      <c r="M1662" s="75">
        <f t="shared" si="197"/>
        <v>0</v>
      </c>
      <c r="N1662" s="76" t="str">
        <f t="shared" si="202"/>
        <v/>
      </c>
      <c r="O1662" s="75"/>
      <c r="P1662" s="77">
        <f t="shared" si="198"/>
        <v>1</v>
      </c>
      <c r="Q1662" s="78" t="str">
        <f t="shared" si="203"/>
        <v>Stay Long</v>
      </c>
      <c r="R1662" s="81">
        <f t="shared" si="199"/>
        <v>-1977.5</v>
      </c>
      <c r="S1662" s="82">
        <f t="shared" si="204"/>
        <v>-60378.459999999992</v>
      </c>
      <c r="T1662" s="50"/>
    </row>
    <row r="1663" spans="2:20" x14ac:dyDescent="0.25">
      <c r="B1663" s="11">
        <f>'Market Data'!B1650</f>
        <v>20060619</v>
      </c>
      <c r="C1663" s="2">
        <f>'Market Data'!C1650</f>
        <v>6381.5</v>
      </c>
      <c r="D1663" s="2">
        <f>'Market Data'!D1650</f>
        <v>6456.5</v>
      </c>
      <c r="E1663" s="2">
        <f>'Market Data'!E1650</f>
        <v>6397.5</v>
      </c>
      <c r="F1663" s="12">
        <f>'Market Data'!F1650</f>
        <v>6412.5</v>
      </c>
      <c r="H1663" s="58">
        <f t="shared" si="200"/>
        <v>1646</v>
      </c>
      <c r="I1663" s="97" t="s">
        <v>54</v>
      </c>
      <c r="J1663" s="59" t="str">
        <f t="shared" si="201"/>
        <v>Long</v>
      </c>
      <c r="L1663" s="74">
        <f t="shared" si="205"/>
        <v>1</v>
      </c>
      <c r="M1663" s="75">
        <f t="shared" si="197"/>
        <v>0</v>
      </c>
      <c r="N1663" s="76" t="str">
        <f t="shared" si="202"/>
        <v/>
      </c>
      <c r="O1663" s="75"/>
      <c r="P1663" s="77">
        <f t="shared" si="198"/>
        <v>1</v>
      </c>
      <c r="Q1663" s="78" t="str">
        <f t="shared" si="203"/>
        <v>Stay Long</v>
      </c>
      <c r="R1663" s="81">
        <f t="shared" si="199"/>
        <v>2327.5</v>
      </c>
      <c r="S1663" s="82">
        <f t="shared" si="204"/>
        <v>-58050.959999999992</v>
      </c>
      <c r="T1663" s="50"/>
    </row>
    <row r="1664" spans="2:20" x14ac:dyDescent="0.25">
      <c r="B1664" s="11">
        <f>'Market Data'!B1651</f>
        <v>20060620</v>
      </c>
      <c r="C1664" s="2">
        <f>'Market Data'!C1651</f>
        <v>6350.5</v>
      </c>
      <c r="D1664" s="2">
        <f>'Market Data'!D1651</f>
        <v>6483</v>
      </c>
      <c r="E1664" s="2">
        <f>'Market Data'!E1651</f>
        <v>6348</v>
      </c>
      <c r="F1664" s="12">
        <f>'Market Data'!F1651</f>
        <v>6460</v>
      </c>
      <c r="H1664" s="58">
        <f t="shared" si="200"/>
        <v>1647</v>
      </c>
      <c r="I1664" s="97" t="s">
        <v>54</v>
      </c>
      <c r="J1664" s="59" t="str">
        <f t="shared" si="201"/>
        <v>Long</v>
      </c>
      <c r="L1664" s="74">
        <f t="shared" si="205"/>
        <v>1</v>
      </c>
      <c r="M1664" s="75">
        <f t="shared" si="197"/>
        <v>0</v>
      </c>
      <c r="N1664" s="76" t="str">
        <f t="shared" si="202"/>
        <v/>
      </c>
      <c r="O1664" s="75"/>
      <c r="P1664" s="77">
        <f t="shared" si="198"/>
        <v>1</v>
      </c>
      <c r="Q1664" s="78" t="str">
        <f t="shared" si="203"/>
        <v>Stay Long</v>
      </c>
      <c r="R1664" s="81">
        <f t="shared" si="199"/>
        <v>1662.5</v>
      </c>
      <c r="S1664" s="82">
        <f t="shared" si="204"/>
        <v>-56388.459999999992</v>
      </c>
      <c r="T1664" s="50"/>
    </row>
    <row r="1665" spans="2:20" x14ac:dyDescent="0.25">
      <c r="B1665" s="11">
        <f>'Market Data'!B1652</f>
        <v>20060621</v>
      </c>
      <c r="C1665" s="2">
        <f>'Market Data'!C1652</f>
        <v>6446.5</v>
      </c>
      <c r="D1665" s="2">
        <f>'Market Data'!D1652</f>
        <v>6502</v>
      </c>
      <c r="E1665" s="2">
        <f>'Market Data'!E1652</f>
        <v>6386</v>
      </c>
      <c r="F1665" s="12">
        <f>'Market Data'!F1652</f>
        <v>6474</v>
      </c>
      <c r="H1665" s="58">
        <f t="shared" si="200"/>
        <v>1648</v>
      </c>
      <c r="I1665" s="97" t="s">
        <v>54</v>
      </c>
      <c r="J1665" s="59" t="str">
        <f t="shared" si="201"/>
        <v>Long</v>
      </c>
      <c r="L1665" s="74">
        <f t="shared" si="205"/>
        <v>1</v>
      </c>
      <c r="M1665" s="75">
        <f t="shared" si="197"/>
        <v>0</v>
      </c>
      <c r="N1665" s="76" t="str">
        <f t="shared" si="202"/>
        <v/>
      </c>
      <c r="O1665" s="75"/>
      <c r="P1665" s="77">
        <f t="shared" si="198"/>
        <v>1</v>
      </c>
      <c r="Q1665" s="78" t="str">
        <f t="shared" si="203"/>
        <v>Stay Long</v>
      </c>
      <c r="R1665" s="81">
        <f t="shared" si="199"/>
        <v>490</v>
      </c>
      <c r="S1665" s="82">
        <f t="shared" si="204"/>
        <v>-55898.459999999992</v>
      </c>
      <c r="T1665" s="50"/>
    </row>
    <row r="1666" spans="2:20" x14ac:dyDescent="0.25">
      <c r="B1666" s="11">
        <f>'Market Data'!B1653</f>
        <v>20060622</v>
      </c>
      <c r="C1666" s="2">
        <f>'Market Data'!C1653</f>
        <v>6539.5</v>
      </c>
      <c r="D1666" s="2">
        <f>'Market Data'!D1653</f>
        <v>6553</v>
      </c>
      <c r="E1666" s="2">
        <f>'Market Data'!E1653</f>
        <v>6470.5</v>
      </c>
      <c r="F1666" s="12">
        <f>'Market Data'!F1653</f>
        <v>6501</v>
      </c>
      <c r="H1666" s="58">
        <f t="shared" si="200"/>
        <v>1649</v>
      </c>
      <c r="I1666" s="97" t="s">
        <v>54</v>
      </c>
      <c r="J1666" s="59" t="str">
        <f t="shared" si="201"/>
        <v>Long</v>
      </c>
      <c r="L1666" s="74">
        <f t="shared" si="205"/>
        <v>1</v>
      </c>
      <c r="M1666" s="75">
        <f t="shared" si="197"/>
        <v>0</v>
      </c>
      <c r="N1666" s="76" t="str">
        <f t="shared" si="202"/>
        <v/>
      </c>
      <c r="O1666" s="75"/>
      <c r="P1666" s="77">
        <f t="shared" si="198"/>
        <v>1</v>
      </c>
      <c r="Q1666" s="78" t="str">
        <f t="shared" si="203"/>
        <v>Stay Long</v>
      </c>
      <c r="R1666" s="81">
        <f t="shared" si="199"/>
        <v>945</v>
      </c>
      <c r="S1666" s="82">
        <f t="shared" si="204"/>
        <v>-54953.459999999992</v>
      </c>
      <c r="T1666" s="50"/>
    </row>
    <row r="1667" spans="2:20" x14ac:dyDescent="0.25">
      <c r="B1667" s="11">
        <f>'Market Data'!B1654</f>
        <v>20060623</v>
      </c>
      <c r="C1667" s="2">
        <f>'Market Data'!C1654</f>
        <v>6503</v>
      </c>
      <c r="D1667" s="2">
        <f>'Market Data'!D1654</f>
        <v>6532.5</v>
      </c>
      <c r="E1667" s="2">
        <f>'Market Data'!E1654</f>
        <v>6471</v>
      </c>
      <c r="F1667" s="12">
        <f>'Market Data'!F1654</f>
        <v>6501</v>
      </c>
      <c r="H1667" s="58">
        <f t="shared" si="200"/>
        <v>1650</v>
      </c>
      <c r="I1667" s="97" t="s">
        <v>54</v>
      </c>
      <c r="J1667" s="59" t="str">
        <f t="shared" si="201"/>
        <v>Long</v>
      </c>
      <c r="L1667" s="74">
        <f t="shared" si="205"/>
        <v>1</v>
      </c>
      <c r="M1667" s="75">
        <f t="shared" si="197"/>
        <v>0</v>
      </c>
      <c r="N1667" s="76" t="str">
        <f t="shared" si="202"/>
        <v/>
      </c>
      <c r="O1667" s="75"/>
      <c r="P1667" s="77">
        <f t="shared" si="198"/>
        <v>1</v>
      </c>
      <c r="Q1667" s="78" t="str">
        <f t="shared" si="203"/>
        <v>Stay Long</v>
      </c>
      <c r="R1667" s="81">
        <f t="shared" si="199"/>
        <v>0</v>
      </c>
      <c r="S1667" s="82">
        <f t="shared" si="204"/>
        <v>-54953.459999999992</v>
      </c>
      <c r="T1667" s="50"/>
    </row>
    <row r="1668" spans="2:20" x14ac:dyDescent="0.25">
      <c r="B1668" s="11">
        <f>'Market Data'!B1655</f>
        <v>20060626</v>
      </c>
      <c r="C1668" s="2">
        <f>'Market Data'!C1655</f>
        <v>6518</v>
      </c>
      <c r="D1668" s="2">
        <f>'Market Data'!D1655</f>
        <v>6537.5</v>
      </c>
      <c r="E1668" s="2">
        <f>'Market Data'!E1655</f>
        <v>6472.5</v>
      </c>
      <c r="F1668" s="12">
        <f>'Market Data'!F1655</f>
        <v>6488.5</v>
      </c>
      <c r="H1668" s="58">
        <f t="shared" si="200"/>
        <v>1651</v>
      </c>
      <c r="I1668" s="97" t="s">
        <v>54</v>
      </c>
      <c r="J1668" s="59" t="str">
        <f t="shared" si="201"/>
        <v>Long</v>
      </c>
      <c r="L1668" s="74">
        <f t="shared" si="205"/>
        <v>1</v>
      </c>
      <c r="M1668" s="75">
        <f t="shared" si="197"/>
        <v>0</v>
      </c>
      <c r="N1668" s="76" t="str">
        <f t="shared" si="202"/>
        <v/>
      </c>
      <c r="O1668" s="75"/>
      <c r="P1668" s="77">
        <f t="shared" si="198"/>
        <v>1</v>
      </c>
      <c r="Q1668" s="78" t="str">
        <f t="shared" si="203"/>
        <v>Stay Long</v>
      </c>
      <c r="R1668" s="81">
        <f t="shared" si="199"/>
        <v>-437.5</v>
      </c>
      <c r="S1668" s="82">
        <f t="shared" si="204"/>
        <v>-55390.959999999992</v>
      </c>
      <c r="T1668" s="50"/>
    </row>
    <row r="1669" spans="2:20" x14ac:dyDescent="0.25">
      <c r="B1669" s="11">
        <f>'Market Data'!B1656</f>
        <v>20060627</v>
      </c>
      <c r="C1669" s="2">
        <f>'Market Data'!C1656</f>
        <v>6527.5</v>
      </c>
      <c r="D1669" s="2">
        <f>'Market Data'!D1656</f>
        <v>6527.5</v>
      </c>
      <c r="E1669" s="2">
        <f>'Market Data'!E1656</f>
        <v>6382.5</v>
      </c>
      <c r="F1669" s="12">
        <f>'Market Data'!F1656</f>
        <v>6429.5</v>
      </c>
      <c r="H1669" s="58">
        <f t="shared" si="200"/>
        <v>1652</v>
      </c>
      <c r="I1669" s="97" t="s">
        <v>54</v>
      </c>
      <c r="J1669" s="59" t="str">
        <f t="shared" si="201"/>
        <v>Long</v>
      </c>
      <c r="L1669" s="74">
        <f t="shared" si="205"/>
        <v>1</v>
      </c>
      <c r="M1669" s="75">
        <f t="shared" si="197"/>
        <v>0</v>
      </c>
      <c r="N1669" s="76" t="str">
        <f t="shared" si="202"/>
        <v/>
      </c>
      <c r="O1669" s="75"/>
      <c r="P1669" s="77">
        <f t="shared" si="198"/>
        <v>1</v>
      </c>
      <c r="Q1669" s="78" t="str">
        <f t="shared" si="203"/>
        <v>Stay Long</v>
      </c>
      <c r="R1669" s="81">
        <f t="shared" si="199"/>
        <v>-2065</v>
      </c>
      <c r="S1669" s="82">
        <f t="shared" si="204"/>
        <v>-57455.959999999992</v>
      </c>
      <c r="T1669" s="50"/>
    </row>
    <row r="1670" spans="2:20" x14ac:dyDescent="0.25">
      <c r="B1670" s="11">
        <f>'Market Data'!B1657</f>
        <v>20060628</v>
      </c>
      <c r="C1670" s="2">
        <f>'Market Data'!C1657</f>
        <v>6378</v>
      </c>
      <c r="D1670" s="2">
        <f>'Market Data'!D1657</f>
        <v>6462</v>
      </c>
      <c r="E1670" s="2">
        <f>'Market Data'!E1657</f>
        <v>6373</v>
      </c>
      <c r="F1670" s="12">
        <f>'Market Data'!F1657</f>
        <v>6427</v>
      </c>
      <c r="H1670" s="58">
        <f t="shared" si="200"/>
        <v>1653</v>
      </c>
      <c r="I1670" s="97" t="s">
        <v>54</v>
      </c>
      <c r="J1670" s="59" t="str">
        <f t="shared" si="201"/>
        <v>Long</v>
      </c>
      <c r="L1670" s="74">
        <f t="shared" si="205"/>
        <v>1</v>
      </c>
      <c r="M1670" s="75">
        <f t="shared" si="197"/>
        <v>0</v>
      </c>
      <c r="N1670" s="76" t="str">
        <f t="shared" si="202"/>
        <v/>
      </c>
      <c r="O1670" s="75"/>
      <c r="P1670" s="77">
        <f t="shared" si="198"/>
        <v>1</v>
      </c>
      <c r="Q1670" s="78" t="str">
        <f t="shared" si="203"/>
        <v>Stay Long</v>
      </c>
      <c r="R1670" s="81">
        <f t="shared" si="199"/>
        <v>-87.5</v>
      </c>
      <c r="S1670" s="82">
        <f t="shared" si="204"/>
        <v>-57543.459999999992</v>
      </c>
      <c r="T1670" s="50"/>
    </row>
    <row r="1671" spans="2:20" x14ac:dyDescent="0.25">
      <c r="B1671" s="11">
        <f>'Market Data'!B1658</f>
        <v>20060629</v>
      </c>
      <c r="C1671" s="2">
        <f>'Market Data'!C1658</f>
        <v>6483.5</v>
      </c>
      <c r="D1671" s="2">
        <f>'Market Data'!D1658</f>
        <v>6564</v>
      </c>
      <c r="E1671" s="2">
        <f>'Market Data'!E1658</f>
        <v>6451.5</v>
      </c>
      <c r="F1671" s="12">
        <f>'Market Data'!F1658</f>
        <v>6547</v>
      </c>
      <c r="H1671" s="58">
        <f t="shared" si="200"/>
        <v>1654</v>
      </c>
      <c r="I1671" s="97" t="s">
        <v>54</v>
      </c>
      <c r="J1671" s="59" t="str">
        <f t="shared" si="201"/>
        <v>Long</v>
      </c>
      <c r="L1671" s="74">
        <f t="shared" si="205"/>
        <v>1</v>
      </c>
      <c r="M1671" s="75">
        <f t="shared" si="197"/>
        <v>0</v>
      </c>
      <c r="N1671" s="76" t="str">
        <f t="shared" si="202"/>
        <v/>
      </c>
      <c r="O1671" s="75"/>
      <c r="P1671" s="77">
        <f t="shared" si="198"/>
        <v>1</v>
      </c>
      <c r="Q1671" s="78" t="str">
        <f t="shared" si="203"/>
        <v>Stay Long</v>
      </c>
      <c r="R1671" s="81">
        <f t="shared" si="199"/>
        <v>4200</v>
      </c>
      <c r="S1671" s="82">
        <f t="shared" si="204"/>
        <v>-53343.459999999992</v>
      </c>
      <c r="T1671" s="50"/>
    </row>
    <row r="1672" spans="2:20" x14ac:dyDescent="0.25">
      <c r="B1672" s="11">
        <f>'Market Data'!B1659</f>
        <v>20060630</v>
      </c>
      <c r="C1672" s="2">
        <f>'Market Data'!C1659</f>
        <v>6629.5</v>
      </c>
      <c r="D1672" s="2">
        <f>'Market Data'!D1659</f>
        <v>6673.5</v>
      </c>
      <c r="E1672" s="2">
        <f>'Market Data'!E1659</f>
        <v>6597</v>
      </c>
      <c r="F1672" s="12">
        <f>'Market Data'!F1659</f>
        <v>6661</v>
      </c>
      <c r="H1672" s="58">
        <f t="shared" si="200"/>
        <v>1655</v>
      </c>
      <c r="I1672" s="97" t="s">
        <v>54</v>
      </c>
      <c r="J1672" s="59" t="str">
        <f t="shared" si="201"/>
        <v>Long</v>
      </c>
      <c r="L1672" s="74">
        <f t="shared" si="205"/>
        <v>1</v>
      </c>
      <c r="M1672" s="75">
        <f t="shared" si="197"/>
        <v>0</v>
      </c>
      <c r="N1672" s="76" t="str">
        <f t="shared" si="202"/>
        <v/>
      </c>
      <c r="O1672" s="75"/>
      <c r="P1672" s="77">
        <f t="shared" si="198"/>
        <v>1</v>
      </c>
      <c r="Q1672" s="78" t="str">
        <f t="shared" si="203"/>
        <v>Stay Long</v>
      </c>
      <c r="R1672" s="81">
        <f t="shared" si="199"/>
        <v>3990</v>
      </c>
      <c r="S1672" s="82">
        <f t="shared" si="204"/>
        <v>-49353.459999999992</v>
      </c>
      <c r="T1672" s="50"/>
    </row>
    <row r="1673" spans="2:20" x14ac:dyDescent="0.25">
      <c r="B1673" s="11">
        <f>'Market Data'!B1660</f>
        <v>20060703</v>
      </c>
      <c r="C1673" s="2">
        <f>'Market Data'!C1660</f>
        <v>6659.5</v>
      </c>
      <c r="D1673" s="2">
        <f>'Market Data'!D1660</f>
        <v>6698.5</v>
      </c>
      <c r="E1673" s="2">
        <f>'Market Data'!E1660</f>
        <v>6644.5</v>
      </c>
      <c r="F1673" s="12">
        <f>'Market Data'!F1660</f>
        <v>6694</v>
      </c>
      <c r="H1673" s="58">
        <f t="shared" si="200"/>
        <v>1656</v>
      </c>
      <c r="I1673" s="97" t="s">
        <v>54</v>
      </c>
      <c r="J1673" s="59" t="str">
        <f t="shared" si="201"/>
        <v>Long</v>
      </c>
      <c r="L1673" s="74">
        <f t="shared" si="205"/>
        <v>1</v>
      </c>
      <c r="M1673" s="75">
        <f t="shared" si="197"/>
        <v>0</v>
      </c>
      <c r="N1673" s="76" t="str">
        <f t="shared" si="202"/>
        <v/>
      </c>
      <c r="O1673" s="75"/>
      <c r="P1673" s="77">
        <f t="shared" si="198"/>
        <v>1</v>
      </c>
      <c r="Q1673" s="78" t="str">
        <f t="shared" si="203"/>
        <v>Stay Long</v>
      </c>
      <c r="R1673" s="81">
        <f t="shared" si="199"/>
        <v>1155</v>
      </c>
      <c r="S1673" s="82">
        <f t="shared" si="204"/>
        <v>-48198.459999999992</v>
      </c>
      <c r="T1673" s="50"/>
    </row>
    <row r="1674" spans="2:20" x14ac:dyDescent="0.25">
      <c r="B1674" s="11">
        <f>'Market Data'!B1661</f>
        <v>20060704</v>
      </c>
      <c r="C1674" s="2">
        <f>'Market Data'!C1661</f>
        <v>6696.5</v>
      </c>
      <c r="D1674" s="2">
        <f>'Market Data'!D1661</f>
        <v>6699</v>
      </c>
      <c r="E1674" s="2">
        <f>'Market Data'!E1661</f>
        <v>6657</v>
      </c>
      <c r="F1674" s="12">
        <f>'Market Data'!F1661</f>
        <v>6695</v>
      </c>
      <c r="H1674" s="58">
        <f t="shared" si="200"/>
        <v>1657</v>
      </c>
      <c r="I1674" s="97" t="s">
        <v>54</v>
      </c>
      <c r="J1674" s="59" t="str">
        <f t="shared" si="201"/>
        <v>Long</v>
      </c>
      <c r="L1674" s="74">
        <f t="shared" si="205"/>
        <v>1</v>
      </c>
      <c r="M1674" s="75">
        <f t="shared" si="197"/>
        <v>0</v>
      </c>
      <c r="N1674" s="76" t="str">
        <f t="shared" si="202"/>
        <v/>
      </c>
      <c r="O1674" s="75"/>
      <c r="P1674" s="77">
        <f t="shared" si="198"/>
        <v>1</v>
      </c>
      <c r="Q1674" s="78" t="str">
        <f t="shared" si="203"/>
        <v>Stay Long</v>
      </c>
      <c r="R1674" s="81">
        <f t="shared" si="199"/>
        <v>35</v>
      </c>
      <c r="S1674" s="82">
        <f t="shared" si="204"/>
        <v>-48163.459999999992</v>
      </c>
      <c r="T1674" s="50"/>
    </row>
    <row r="1675" spans="2:20" x14ac:dyDescent="0.25">
      <c r="B1675" s="11">
        <f>'Market Data'!B1662</f>
        <v>20060705</v>
      </c>
      <c r="C1675" s="2">
        <f>'Market Data'!C1662</f>
        <v>6657.5</v>
      </c>
      <c r="D1675" s="2">
        <f>'Market Data'!D1662</f>
        <v>6677</v>
      </c>
      <c r="E1675" s="2">
        <f>'Market Data'!E1662</f>
        <v>6576.5</v>
      </c>
      <c r="F1675" s="12">
        <f>'Market Data'!F1662</f>
        <v>6592.5</v>
      </c>
      <c r="H1675" s="58">
        <f t="shared" si="200"/>
        <v>1658</v>
      </c>
      <c r="I1675" s="97" t="s">
        <v>54</v>
      </c>
      <c r="J1675" s="59" t="str">
        <f t="shared" si="201"/>
        <v>Long</v>
      </c>
      <c r="L1675" s="74">
        <f t="shared" si="205"/>
        <v>1</v>
      </c>
      <c r="M1675" s="75">
        <f t="shared" si="197"/>
        <v>0</v>
      </c>
      <c r="N1675" s="76" t="str">
        <f t="shared" si="202"/>
        <v/>
      </c>
      <c r="O1675" s="75"/>
      <c r="P1675" s="77">
        <f t="shared" si="198"/>
        <v>1</v>
      </c>
      <c r="Q1675" s="78" t="str">
        <f t="shared" si="203"/>
        <v>Stay Long</v>
      </c>
      <c r="R1675" s="81">
        <f t="shared" si="199"/>
        <v>-3587.5</v>
      </c>
      <c r="S1675" s="82">
        <f t="shared" si="204"/>
        <v>-51750.959999999992</v>
      </c>
      <c r="T1675" s="50"/>
    </row>
    <row r="1676" spans="2:20" x14ac:dyDescent="0.25">
      <c r="B1676" s="11">
        <f>'Market Data'!B1663</f>
        <v>20060706</v>
      </c>
      <c r="C1676" s="2">
        <f>'Market Data'!C1663</f>
        <v>6617.5</v>
      </c>
      <c r="D1676" s="2">
        <f>'Market Data'!D1663</f>
        <v>6672</v>
      </c>
      <c r="E1676" s="2">
        <f>'Market Data'!E1663</f>
        <v>6598.5</v>
      </c>
      <c r="F1676" s="12">
        <f>'Market Data'!F1663</f>
        <v>6659</v>
      </c>
      <c r="H1676" s="58">
        <f t="shared" si="200"/>
        <v>1659</v>
      </c>
      <c r="I1676" s="97" t="s">
        <v>54</v>
      </c>
      <c r="J1676" s="59" t="str">
        <f t="shared" si="201"/>
        <v>Long</v>
      </c>
      <c r="L1676" s="74">
        <f t="shared" si="205"/>
        <v>1</v>
      </c>
      <c r="M1676" s="75">
        <f t="shared" si="197"/>
        <v>0</v>
      </c>
      <c r="N1676" s="76" t="str">
        <f t="shared" si="202"/>
        <v/>
      </c>
      <c r="O1676" s="75"/>
      <c r="P1676" s="77">
        <f t="shared" si="198"/>
        <v>1</v>
      </c>
      <c r="Q1676" s="78" t="str">
        <f t="shared" si="203"/>
        <v>Stay Long</v>
      </c>
      <c r="R1676" s="81">
        <f t="shared" si="199"/>
        <v>2327.5</v>
      </c>
      <c r="S1676" s="82">
        <f t="shared" si="204"/>
        <v>-49423.459999999992</v>
      </c>
      <c r="T1676" s="50"/>
    </row>
    <row r="1677" spans="2:20" x14ac:dyDescent="0.25">
      <c r="B1677" s="11">
        <f>'Market Data'!B1664</f>
        <v>20060707</v>
      </c>
      <c r="C1677" s="2">
        <f>'Market Data'!C1664</f>
        <v>6632.5</v>
      </c>
      <c r="D1677" s="2">
        <f>'Market Data'!D1664</f>
        <v>6686.5</v>
      </c>
      <c r="E1677" s="2">
        <f>'Market Data'!E1664</f>
        <v>6592.5</v>
      </c>
      <c r="F1677" s="12">
        <f>'Market Data'!F1664</f>
        <v>6647</v>
      </c>
      <c r="H1677" s="58">
        <f t="shared" si="200"/>
        <v>1660</v>
      </c>
      <c r="I1677" s="97" t="s">
        <v>54</v>
      </c>
      <c r="J1677" s="59" t="str">
        <f t="shared" si="201"/>
        <v>Long</v>
      </c>
      <c r="L1677" s="74">
        <f t="shared" si="205"/>
        <v>1</v>
      </c>
      <c r="M1677" s="75">
        <f t="shared" si="197"/>
        <v>0</v>
      </c>
      <c r="N1677" s="76" t="str">
        <f t="shared" si="202"/>
        <v/>
      </c>
      <c r="O1677" s="75"/>
      <c r="P1677" s="77">
        <f t="shared" si="198"/>
        <v>1</v>
      </c>
      <c r="Q1677" s="78" t="str">
        <f t="shared" si="203"/>
        <v>Stay Long</v>
      </c>
      <c r="R1677" s="81">
        <f t="shared" si="199"/>
        <v>-420</v>
      </c>
      <c r="S1677" s="82">
        <f t="shared" si="204"/>
        <v>-49843.459999999992</v>
      </c>
      <c r="T1677" s="50"/>
    </row>
    <row r="1678" spans="2:20" x14ac:dyDescent="0.25">
      <c r="B1678" s="11">
        <f>'Market Data'!B1665</f>
        <v>20060710</v>
      </c>
      <c r="C1678" s="2">
        <f>'Market Data'!C1665</f>
        <v>6642.5</v>
      </c>
      <c r="D1678" s="2">
        <f>'Market Data'!D1665</f>
        <v>6679</v>
      </c>
      <c r="E1678" s="2">
        <f>'Market Data'!E1665</f>
        <v>6598</v>
      </c>
      <c r="F1678" s="12">
        <f>'Market Data'!F1665</f>
        <v>6672</v>
      </c>
      <c r="H1678" s="58">
        <f t="shared" si="200"/>
        <v>1661</v>
      </c>
      <c r="I1678" s="97" t="s">
        <v>54</v>
      </c>
      <c r="J1678" s="59" t="str">
        <f t="shared" si="201"/>
        <v>Long</v>
      </c>
      <c r="L1678" s="74">
        <f t="shared" si="205"/>
        <v>1</v>
      </c>
      <c r="M1678" s="75">
        <f t="shared" si="197"/>
        <v>0</v>
      </c>
      <c r="N1678" s="76" t="str">
        <f t="shared" si="202"/>
        <v/>
      </c>
      <c r="O1678" s="75"/>
      <c r="P1678" s="77">
        <f t="shared" si="198"/>
        <v>1</v>
      </c>
      <c r="Q1678" s="78" t="str">
        <f t="shared" si="203"/>
        <v>Stay Long</v>
      </c>
      <c r="R1678" s="81">
        <f t="shared" si="199"/>
        <v>875</v>
      </c>
      <c r="S1678" s="82">
        <f t="shared" si="204"/>
        <v>-48968.459999999992</v>
      </c>
      <c r="T1678" s="50"/>
    </row>
    <row r="1679" spans="2:20" x14ac:dyDescent="0.25">
      <c r="B1679" s="11">
        <f>'Market Data'!B1666</f>
        <v>20060711</v>
      </c>
      <c r="C1679" s="2">
        <f>'Market Data'!C1666</f>
        <v>6648</v>
      </c>
      <c r="D1679" s="2">
        <f>'Market Data'!D1666</f>
        <v>6650.5</v>
      </c>
      <c r="E1679" s="2">
        <f>'Market Data'!E1666</f>
        <v>6557.5</v>
      </c>
      <c r="F1679" s="12">
        <f>'Market Data'!F1666</f>
        <v>6587</v>
      </c>
      <c r="H1679" s="58">
        <f t="shared" si="200"/>
        <v>1662</v>
      </c>
      <c r="I1679" s="97" t="s">
        <v>54</v>
      </c>
      <c r="J1679" s="59" t="str">
        <f t="shared" si="201"/>
        <v>Long</v>
      </c>
      <c r="L1679" s="74">
        <f t="shared" si="205"/>
        <v>1</v>
      </c>
      <c r="M1679" s="75">
        <f t="shared" si="197"/>
        <v>0</v>
      </c>
      <c r="N1679" s="76" t="str">
        <f t="shared" si="202"/>
        <v/>
      </c>
      <c r="O1679" s="75"/>
      <c r="P1679" s="77">
        <f t="shared" si="198"/>
        <v>1</v>
      </c>
      <c r="Q1679" s="78" t="str">
        <f t="shared" si="203"/>
        <v>Stay Long</v>
      </c>
      <c r="R1679" s="81">
        <f t="shared" si="199"/>
        <v>-2975</v>
      </c>
      <c r="S1679" s="82">
        <f t="shared" si="204"/>
        <v>-51943.459999999992</v>
      </c>
      <c r="T1679" s="50"/>
    </row>
    <row r="1680" spans="2:20" x14ac:dyDescent="0.25">
      <c r="B1680" s="11">
        <f>'Market Data'!B1667</f>
        <v>20060712</v>
      </c>
      <c r="C1680" s="2">
        <f>'Market Data'!C1667</f>
        <v>6629</v>
      </c>
      <c r="D1680" s="2">
        <f>'Market Data'!D1667</f>
        <v>6667.5</v>
      </c>
      <c r="E1680" s="2">
        <f>'Market Data'!E1667</f>
        <v>6581.5</v>
      </c>
      <c r="F1680" s="12">
        <f>'Market Data'!F1667</f>
        <v>6596</v>
      </c>
      <c r="H1680" s="58">
        <f t="shared" si="200"/>
        <v>1663</v>
      </c>
      <c r="I1680" s="97" t="s">
        <v>54</v>
      </c>
      <c r="J1680" s="59" t="str">
        <f t="shared" si="201"/>
        <v>Long</v>
      </c>
      <c r="L1680" s="74">
        <f t="shared" si="205"/>
        <v>1</v>
      </c>
      <c r="M1680" s="75">
        <f t="shared" ref="M1680:M1743" si="206">$L1680-P1680</f>
        <v>0</v>
      </c>
      <c r="N1680" s="76" t="str">
        <f t="shared" si="202"/>
        <v/>
      </c>
      <c r="O1680" s="75"/>
      <c r="P1680" s="77">
        <f t="shared" si="198"/>
        <v>1</v>
      </c>
      <c r="Q1680" s="78" t="str">
        <f t="shared" si="203"/>
        <v>Stay Long</v>
      </c>
      <c r="R1680" s="81">
        <f t="shared" si="199"/>
        <v>315</v>
      </c>
      <c r="S1680" s="82">
        <f t="shared" si="204"/>
        <v>-51628.459999999992</v>
      </c>
      <c r="T1680" s="50"/>
    </row>
    <row r="1681" spans="2:20" x14ac:dyDescent="0.25">
      <c r="B1681" s="11">
        <f>'Market Data'!B1668</f>
        <v>20060713</v>
      </c>
      <c r="C1681" s="2">
        <f>'Market Data'!C1668</f>
        <v>6551.5</v>
      </c>
      <c r="D1681" s="2">
        <f>'Market Data'!D1668</f>
        <v>6557.5</v>
      </c>
      <c r="E1681" s="2">
        <f>'Market Data'!E1668</f>
        <v>6439.5</v>
      </c>
      <c r="F1681" s="12">
        <f>'Market Data'!F1668</f>
        <v>6492.5</v>
      </c>
      <c r="H1681" s="58">
        <f t="shared" si="200"/>
        <v>1664</v>
      </c>
      <c r="I1681" s="97" t="s">
        <v>54</v>
      </c>
      <c r="J1681" s="59" t="str">
        <f t="shared" si="201"/>
        <v>Long</v>
      </c>
      <c r="L1681" s="74">
        <f t="shared" si="205"/>
        <v>1</v>
      </c>
      <c r="M1681" s="75">
        <f t="shared" si="206"/>
        <v>0</v>
      </c>
      <c r="N1681" s="76" t="str">
        <f t="shared" si="202"/>
        <v/>
      </c>
      <c r="O1681" s="75"/>
      <c r="P1681" s="77">
        <f t="shared" ref="P1681:P1744" si="207">IF($N1680="Fill",$L1680,$P1680)</f>
        <v>1</v>
      </c>
      <c r="Q1681" s="78" t="str">
        <f t="shared" si="203"/>
        <v>Stay Long</v>
      </c>
      <c r="R1681" s="81">
        <f t="shared" ref="R1681:R1744" si="208">IF(OR($P1680&amp;$L1680="01",$P1680&amp;$L1680="0-1"),(($F1681-$C1681)*$R$3*$L1680)-(ABS($M1680)*$R$4),IF(OR($P1680&amp;$L1680="10",$P1680&amp;$L1680="-10"),(($C1681-$F1680)*$R$3*$P1680)-(ABS($M1680)*$R$4),IF(OR($P1680&amp;$L1680="1-1",$P1680&amp;$L1680="-11"),(($C1681-$F1680)*$R$3*$P1680)-(ABS($M1680)*$R$4)+(($F1681-$C1681)*$R$3*$P1681),IF(OR($P1680&amp;$L1680="11",$P1680&amp;$L1680="-1-1"),(($F1681-$F1680)*$R$3*$P1681),0))))</f>
        <v>-3622.5</v>
      </c>
      <c r="S1681" s="82">
        <f t="shared" si="204"/>
        <v>-55250.959999999992</v>
      </c>
      <c r="T1681" s="50"/>
    </row>
    <row r="1682" spans="2:20" x14ac:dyDescent="0.25">
      <c r="B1682" s="11">
        <f>'Market Data'!B1669</f>
        <v>20060714</v>
      </c>
      <c r="C1682" s="2">
        <f>'Market Data'!C1669</f>
        <v>6425.5</v>
      </c>
      <c r="D1682" s="2">
        <f>'Market Data'!D1669</f>
        <v>6468</v>
      </c>
      <c r="E1682" s="2">
        <f>'Market Data'!E1669</f>
        <v>6378.5</v>
      </c>
      <c r="F1682" s="12">
        <f>'Market Data'!F1669</f>
        <v>6388</v>
      </c>
      <c r="H1682" s="58">
        <f t="shared" ref="H1682:H1745" si="209">ROW()-ROW(H$17)</f>
        <v>1665</v>
      </c>
      <c r="I1682" s="97" t="s">
        <v>54</v>
      </c>
      <c r="J1682" s="59" t="str">
        <f t="shared" ref="J1682:J1745" si="210">$I$4</f>
        <v>Long</v>
      </c>
      <c r="L1682" s="74">
        <f t="shared" si="205"/>
        <v>1</v>
      </c>
      <c r="M1682" s="75">
        <f t="shared" si="206"/>
        <v>0</v>
      </c>
      <c r="N1682" s="76" t="str">
        <f t="shared" ref="N1682:N1745" si="211">IF(NOT($M1682=0),"Fill","")</f>
        <v/>
      </c>
      <c r="O1682" s="75"/>
      <c r="P1682" s="77">
        <f t="shared" si="207"/>
        <v>1</v>
      </c>
      <c r="Q1682" s="78" t="str">
        <f t="shared" ref="Q1682:Q1745" si="212">IF($P1681&amp;$L1681="00","Stay Flat",IF($P1681&amp;$L1681="01","Go Long",IF($P1681&amp;$L1681="0-1","Go Short",IF($P1681&amp;$L1681="-10","Exit Short",IF($P1681&amp;$L1681="-1-1","Stay Short",IF($P1681&amp;$L1681="-11","Exit Short, Go Long",IF($P1681&amp;$L1681="10","Exit Long",IF($P1681&amp;$L1681="1-1","Exit Long, Go Short",IF($P1681&amp;$L1681="11","Stay Long","")))))))))</f>
        <v>Stay Long</v>
      </c>
      <c r="R1682" s="81">
        <f t="shared" si="208"/>
        <v>-3657.5</v>
      </c>
      <c r="S1682" s="82">
        <f t="shared" ref="S1682:S1745" si="213">S1681+R1682</f>
        <v>-58908.459999999992</v>
      </c>
      <c r="T1682" s="50"/>
    </row>
    <row r="1683" spans="2:20" x14ac:dyDescent="0.25">
      <c r="B1683" s="11">
        <f>'Market Data'!B1670</f>
        <v>20060717</v>
      </c>
      <c r="C1683" s="2">
        <f>'Market Data'!C1670</f>
        <v>6417.5</v>
      </c>
      <c r="D1683" s="2">
        <f>'Market Data'!D1670</f>
        <v>6422</v>
      </c>
      <c r="E1683" s="2">
        <f>'Market Data'!E1670</f>
        <v>6326</v>
      </c>
      <c r="F1683" s="12">
        <f>'Market Data'!F1670</f>
        <v>6375.5</v>
      </c>
      <c r="H1683" s="58">
        <f t="shared" si="209"/>
        <v>1666</v>
      </c>
      <c r="I1683" s="97" t="s">
        <v>54</v>
      </c>
      <c r="J1683" s="59" t="str">
        <f t="shared" si="210"/>
        <v>Long</v>
      </c>
      <c r="L1683" s="74">
        <f t="shared" ref="L1683:L1746" si="214">IF($J1683="Short",-1,IF($J1683="Long",1,0))</f>
        <v>1</v>
      </c>
      <c r="M1683" s="75">
        <f t="shared" si="206"/>
        <v>0</v>
      </c>
      <c r="N1683" s="76" t="str">
        <f t="shared" si="211"/>
        <v/>
      </c>
      <c r="O1683" s="75"/>
      <c r="P1683" s="77">
        <f t="shared" si="207"/>
        <v>1</v>
      </c>
      <c r="Q1683" s="78" t="str">
        <f t="shared" si="212"/>
        <v>Stay Long</v>
      </c>
      <c r="R1683" s="81">
        <f t="shared" si="208"/>
        <v>-437.5</v>
      </c>
      <c r="S1683" s="82">
        <f t="shared" si="213"/>
        <v>-59345.959999999992</v>
      </c>
      <c r="T1683" s="50"/>
    </row>
    <row r="1684" spans="2:20" x14ac:dyDescent="0.25">
      <c r="B1684" s="11">
        <f>'Market Data'!B1671</f>
        <v>20060718</v>
      </c>
      <c r="C1684" s="2">
        <f>'Market Data'!C1671</f>
        <v>6367.5</v>
      </c>
      <c r="D1684" s="2">
        <f>'Market Data'!D1671</f>
        <v>6409</v>
      </c>
      <c r="E1684" s="2">
        <f>'Market Data'!E1671</f>
        <v>6325.5</v>
      </c>
      <c r="F1684" s="12">
        <f>'Market Data'!F1671</f>
        <v>6347.5</v>
      </c>
      <c r="H1684" s="58">
        <f t="shared" si="209"/>
        <v>1667</v>
      </c>
      <c r="I1684" s="97" t="s">
        <v>54</v>
      </c>
      <c r="J1684" s="59" t="str">
        <f t="shared" si="210"/>
        <v>Long</v>
      </c>
      <c r="L1684" s="74">
        <f t="shared" si="214"/>
        <v>1</v>
      </c>
      <c r="M1684" s="75">
        <f t="shared" si="206"/>
        <v>0</v>
      </c>
      <c r="N1684" s="76" t="str">
        <f t="shared" si="211"/>
        <v/>
      </c>
      <c r="O1684" s="75"/>
      <c r="P1684" s="77">
        <f t="shared" si="207"/>
        <v>1</v>
      </c>
      <c r="Q1684" s="78" t="str">
        <f t="shared" si="212"/>
        <v>Stay Long</v>
      </c>
      <c r="R1684" s="81">
        <f t="shared" si="208"/>
        <v>-980</v>
      </c>
      <c r="S1684" s="82">
        <f t="shared" si="213"/>
        <v>-60325.959999999992</v>
      </c>
      <c r="T1684" s="50"/>
    </row>
    <row r="1685" spans="2:20" x14ac:dyDescent="0.25">
      <c r="B1685" s="11">
        <f>'Market Data'!B1672</f>
        <v>20060719</v>
      </c>
      <c r="C1685" s="2">
        <f>'Market Data'!C1672</f>
        <v>6385.5</v>
      </c>
      <c r="D1685" s="2">
        <f>'Market Data'!D1672</f>
        <v>6513.5</v>
      </c>
      <c r="E1685" s="2">
        <f>'Market Data'!E1672</f>
        <v>6362</v>
      </c>
      <c r="F1685" s="12">
        <f>'Market Data'!F1672</f>
        <v>6499</v>
      </c>
      <c r="H1685" s="58">
        <f t="shared" si="209"/>
        <v>1668</v>
      </c>
      <c r="I1685" s="97" t="s">
        <v>54</v>
      </c>
      <c r="J1685" s="59" t="str">
        <f t="shared" si="210"/>
        <v>Long</v>
      </c>
      <c r="L1685" s="74">
        <f t="shared" si="214"/>
        <v>1</v>
      </c>
      <c r="M1685" s="75">
        <f t="shared" si="206"/>
        <v>0</v>
      </c>
      <c r="N1685" s="76" t="str">
        <f t="shared" si="211"/>
        <v/>
      </c>
      <c r="O1685" s="75"/>
      <c r="P1685" s="77">
        <f t="shared" si="207"/>
        <v>1</v>
      </c>
      <c r="Q1685" s="78" t="str">
        <f t="shared" si="212"/>
        <v>Stay Long</v>
      </c>
      <c r="R1685" s="81">
        <f t="shared" si="208"/>
        <v>5302.5</v>
      </c>
      <c r="S1685" s="82">
        <f t="shared" si="213"/>
        <v>-55023.459999999992</v>
      </c>
      <c r="T1685" s="50"/>
    </row>
    <row r="1686" spans="2:20" x14ac:dyDescent="0.25">
      <c r="B1686" s="11">
        <f>'Market Data'!B1673</f>
        <v>20060720</v>
      </c>
      <c r="C1686" s="2">
        <f>'Market Data'!C1673</f>
        <v>6537.5</v>
      </c>
      <c r="D1686" s="2">
        <f>'Market Data'!D1673</f>
        <v>6549.5</v>
      </c>
      <c r="E1686" s="2">
        <f>'Market Data'!E1673</f>
        <v>6495</v>
      </c>
      <c r="F1686" s="12">
        <f>'Market Data'!F1673</f>
        <v>6506</v>
      </c>
      <c r="H1686" s="58">
        <f t="shared" si="209"/>
        <v>1669</v>
      </c>
      <c r="I1686" s="97" t="s">
        <v>54</v>
      </c>
      <c r="J1686" s="59" t="str">
        <f t="shared" si="210"/>
        <v>Long</v>
      </c>
      <c r="L1686" s="74">
        <f t="shared" si="214"/>
        <v>1</v>
      </c>
      <c r="M1686" s="75">
        <f t="shared" si="206"/>
        <v>0</v>
      </c>
      <c r="N1686" s="76" t="str">
        <f t="shared" si="211"/>
        <v/>
      </c>
      <c r="O1686" s="75"/>
      <c r="P1686" s="77">
        <f t="shared" si="207"/>
        <v>1</v>
      </c>
      <c r="Q1686" s="78" t="str">
        <f t="shared" si="212"/>
        <v>Stay Long</v>
      </c>
      <c r="R1686" s="81">
        <f t="shared" si="208"/>
        <v>245</v>
      </c>
      <c r="S1686" s="82">
        <f t="shared" si="213"/>
        <v>-54778.459999999992</v>
      </c>
      <c r="T1686" s="50"/>
    </row>
    <row r="1687" spans="2:20" x14ac:dyDescent="0.25">
      <c r="B1687" s="11">
        <f>'Market Data'!B1674</f>
        <v>20060721</v>
      </c>
      <c r="C1687" s="2">
        <f>'Market Data'!C1674</f>
        <v>6476.5</v>
      </c>
      <c r="D1687" s="2">
        <f>'Market Data'!D1674</f>
        <v>6499</v>
      </c>
      <c r="E1687" s="2">
        <f>'Market Data'!E1674</f>
        <v>6381</v>
      </c>
      <c r="F1687" s="12">
        <f>'Market Data'!F1674</f>
        <v>6410.5</v>
      </c>
      <c r="H1687" s="58">
        <f t="shared" si="209"/>
        <v>1670</v>
      </c>
      <c r="I1687" s="97" t="s">
        <v>54</v>
      </c>
      <c r="J1687" s="59" t="str">
        <f t="shared" si="210"/>
        <v>Long</v>
      </c>
      <c r="L1687" s="74">
        <f t="shared" si="214"/>
        <v>1</v>
      </c>
      <c r="M1687" s="75">
        <f t="shared" si="206"/>
        <v>0</v>
      </c>
      <c r="N1687" s="76" t="str">
        <f t="shared" si="211"/>
        <v/>
      </c>
      <c r="O1687" s="75"/>
      <c r="P1687" s="77">
        <f t="shared" si="207"/>
        <v>1</v>
      </c>
      <c r="Q1687" s="78" t="str">
        <f t="shared" si="212"/>
        <v>Stay Long</v>
      </c>
      <c r="R1687" s="81">
        <f t="shared" si="208"/>
        <v>-3342.5</v>
      </c>
      <c r="S1687" s="82">
        <f t="shared" si="213"/>
        <v>-58120.959999999992</v>
      </c>
      <c r="T1687" s="50"/>
    </row>
    <row r="1688" spans="2:20" x14ac:dyDescent="0.25">
      <c r="B1688" s="11">
        <f>'Market Data'!B1675</f>
        <v>20060724</v>
      </c>
      <c r="C1688" s="2">
        <f>'Market Data'!C1675</f>
        <v>6423.5</v>
      </c>
      <c r="D1688" s="2">
        <f>'Market Data'!D1675</f>
        <v>6548</v>
      </c>
      <c r="E1688" s="2">
        <f>'Market Data'!E1675</f>
        <v>6416</v>
      </c>
      <c r="F1688" s="12">
        <f>'Market Data'!F1675</f>
        <v>6529.5</v>
      </c>
      <c r="H1688" s="58">
        <f t="shared" si="209"/>
        <v>1671</v>
      </c>
      <c r="I1688" s="97" t="s">
        <v>54</v>
      </c>
      <c r="J1688" s="59" t="str">
        <f t="shared" si="210"/>
        <v>Long</v>
      </c>
      <c r="L1688" s="74">
        <f t="shared" si="214"/>
        <v>1</v>
      </c>
      <c r="M1688" s="75">
        <f t="shared" si="206"/>
        <v>0</v>
      </c>
      <c r="N1688" s="76" t="str">
        <f t="shared" si="211"/>
        <v/>
      </c>
      <c r="O1688" s="75"/>
      <c r="P1688" s="77">
        <f t="shared" si="207"/>
        <v>1</v>
      </c>
      <c r="Q1688" s="78" t="str">
        <f t="shared" si="212"/>
        <v>Stay Long</v>
      </c>
      <c r="R1688" s="81">
        <f t="shared" si="208"/>
        <v>4165</v>
      </c>
      <c r="S1688" s="82">
        <f t="shared" si="213"/>
        <v>-53955.959999999992</v>
      </c>
      <c r="T1688" s="50"/>
    </row>
    <row r="1689" spans="2:20" x14ac:dyDescent="0.25">
      <c r="B1689" s="11">
        <f>'Market Data'!B1676</f>
        <v>20060725</v>
      </c>
      <c r="C1689" s="2">
        <f>'Market Data'!C1676</f>
        <v>6540.5</v>
      </c>
      <c r="D1689" s="2">
        <f>'Market Data'!D1676</f>
        <v>6580.5</v>
      </c>
      <c r="E1689" s="2">
        <f>'Market Data'!E1676</f>
        <v>6501.5</v>
      </c>
      <c r="F1689" s="12">
        <f>'Market Data'!F1676</f>
        <v>6522.5</v>
      </c>
      <c r="H1689" s="58">
        <f t="shared" si="209"/>
        <v>1672</v>
      </c>
      <c r="I1689" s="97" t="s">
        <v>54</v>
      </c>
      <c r="J1689" s="59" t="str">
        <f t="shared" si="210"/>
        <v>Long</v>
      </c>
      <c r="L1689" s="74">
        <f t="shared" si="214"/>
        <v>1</v>
      </c>
      <c r="M1689" s="75">
        <f t="shared" si="206"/>
        <v>0</v>
      </c>
      <c r="N1689" s="76" t="str">
        <f t="shared" si="211"/>
        <v/>
      </c>
      <c r="O1689" s="75"/>
      <c r="P1689" s="77">
        <f t="shared" si="207"/>
        <v>1</v>
      </c>
      <c r="Q1689" s="78" t="str">
        <f t="shared" si="212"/>
        <v>Stay Long</v>
      </c>
      <c r="R1689" s="81">
        <f t="shared" si="208"/>
        <v>-245</v>
      </c>
      <c r="S1689" s="82">
        <f t="shared" si="213"/>
        <v>-54200.959999999992</v>
      </c>
      <c r="T1689" s="50"/>
    </row>
    <row r="1690" spans="2:20" x14ac:dyDescent="0.25">
      <c r="B1690" s="11">
        <f>'Market Data'!B1677</f>
        <v>20060726</v>
      </c>
      <c r="C1690" s="2">
        <f>'Market Data'!C1677</f>
        <v>6544.5</v>
      </c>
      <c r="D1690" s="2">
        <f>'Market Data'!D1677</f>
        <v>6559.5</v>
      </c>
      <c r="E1690" s="2">
        <f>'Market Data'!E1677</f>
        <v>6513</v>
      </c>
      <c r="F1690" s="12">
        <f>'Market Data'!F1677</f>
        <v>6545.5</v>
      </c>
      <c r="H1690" s="58">
        <f t="shared" si="209"/>
        <v>1673</v>
      </c>
      <c r="I1690" s="97" t="s">
        <v>54</v>
      </c>
      <c r="J1690" s="59" t="str">
        <f t="shared" si="210"/>
        <v>Long</v>
      </c>
      <c r="L1690" s="74">
        <f t="shared" si="214"/>
        <v>1</v>
      </c>
      <c r="M1690" s="75">
        <f t="shared" si="206"/>
        <v>0</v>
      </c>
      <c r="N1690" s="76" t="str">
        <f t="shared" si="211"/>
        <v/>
      </c>
      <c r="O1690" s="75"/>
      <c r="P1690" s="77">
        <f t="shared" si="207"/>
        <v>1</v>
      </c>
      <c r="Q1690" s="78" t="str">
        <f t="shared" si="212"/>
        <v>Stay Long</v>
      </c>
      <c r="R1690" s="81">
        <f t="shared" si="208"/>
        <v>805</v>
      </c>
      <c r="S1690" s="82">
        <f t="shared" si="213"/>
        <v>-53395.959999999992</v>
      </c>
      <c r="T1690" s="50"/>
    </row>
    <row r="1691" spans="2:20" x14ac:dyDescent="0.25">
      <c r="B1691" s="11">
        <f>'Market Data'!B1678</f>
        <v>20060727</v>
      </c>
      <c r="C1691" s="2">
        <f>'Market Data'!C1678</f>
        <v>6583</v>
      </c>
      <c r="D1691" s="2">
        <f>'Market Data'!D1678</f>
        <v>6626</v>
      </c>
      <c r="E1691" s="2">
        <f>'Market Data'!E1678</f>
        <v>6556</v>
      </c>
      <c r="F1691" s="12">
        <f>'Market Data'!F1678</f>
        <v>6619.5</v>
      </c>
      <c r="H1691" s="58">
        <f t="shared" si="209"/>
        <v>1674</v>
      </c>
      <c r="I1691" s="97" t="s">
        <v>54</v>
      </c>
      <c r="J1691" s="59" t="str">
        <f t="shared" si="210"/>
        <v>Long</v>
      </c>
      <c r="L1691" s="74">
        <f t="shared" si="214"/>
        <v>1</v>
      </c>
      <c r="M1691" s="75">
        <f t="shared" si="206"/>
        <v>0</v>
      </c>
      <c r="N1691" s="76" t="str">
        <f t="shared" si="211"/>
        <v/>
      </c>
      <c r="O1691" s="75"/>
      <c r="P1691" s="77">
        <f t="shared" si="207"/>
        <v>1</v>
      </c>
      <c r="Q1691" s="78" t="str">
        <f t="shared" si="212"/>
        <v>Stay Long</v>
      </c>
      <c r="R1691" s="81">
        <f t="shared" si="208"/>
        <v>2590</v>
      </c>
      <c r="S1691" s="82">
        <f t="shared" si="213"/>
        <v>-50805.959999999992</v>
      </c>
      <c r="T1691" s="50"/>
    </row>
    <row r="1692" spans="2:20" x14ac:dyDescent="0.25">
      <c r="B1692" s="11">
        <f>'Market Data'!B1679</f>
        <v>20060728</v>
      </c>
      <c r="C1692" s="2">
        <f>'Market Data'!C1679</f>
        <v>6596.5</v>
      </c>
      <c r="D1692" s="2">
        <f>'Market Data'!D1679</f>
        <v>6675.5</v>
      </c>
      <c r="E1692" s="2">
        <f>'Market Data'!E1679</f>
        <v>6577.5</v>
      </c>
      <c r="F1692" s="12">
        <f>'Market Data'!F1679</f>
        <v>6665.5</v>
      </c>
      <c r="H1692" s="58">
        <f t="shared" si="209"/>
        <v>1675</v>
      </c>
      <c r="I1692" s="97" t="s">
        <v>54</v>
      </c>
      <c r="J1692" s="59" t="str">
        <f t="shared" si="210"/>
        <v>Long</v>
      </c>
      <c r="L1692" s="74">
        <f t="shared" si="214"/>
        <v>1</v>
      </c>
      <c r="M1692" s="75">
        <f t="shared" si="206"/>
        <v>0</v>
      </c>
      <c r="N1692" s="76" t="str">
        <f t="shared" si="211"/>
        <v/>
      </c>
      <c r="O1692" s="75"/>
      <c r="P1692" s="77">
        <f t="shared" si="207"/>
        <v>1</v>
      </c>
      <c r="Q1692" s="78" t="str">
        <f t="shared" si="212"/>
        <v>Stay Long</v>
      </c>
      <c r="R1692" s="81">
        <f t="shared" si="208"/>
        <v>1610</v>
      </c>
      <c r="S1692" s="82">
        <f t="shared" si="213"/>
        <v>-49195.959999999992</v>
      </c>
      <c r="T1692" s="50"/>
    </row>
    <row r="1693" spans="2:20" x14ac:dyDescent="0.25">
      <c r="B1693" s="11">
        <f>'Market Data'!B1680</f>
        <v>20060731</v>
      </c>
      <c r="C1693" s="2">
        <f>'Market Data'!C1680</f>
        <v>6662</v>
      </c>
      <c r="D1693" s="2">
        <f>'Market Data'!D1680</f>
        <v>6668</v>
      </c>
      <c r="E1693" s="2">
        <f>'Market Data'!E1680</f>
        <v>6628.5</v>
      </c>
      <c r="F1693" s="12">
        <f>'Market Data'!F1680</f>
        <v>6638.5</v>
      </c>
      <c r="H1693" s="58">
        <f t="shared" si="209"/>
        <v>1676</v>
      </c>
      <c r="I1693" s="97" t="s">
        <v>54</v>
      </c>
      <c r="J1693" s="59" t="str">
        <f t="shared" si="210"/>
        <v>Long</v>
      </c>
      <c r="L1693" s="74">
        <f t="shared" si="214"/>
        <v>1</v>
      </c>
      <c r="M1693" s="75">
        <f t="shared" si="206"/>
        <v>0</v>
      </c>
      <c r="N1693" s="76" t="str">
        <f t="shared" si="211"/>
        <v/>
      </c>
      <c r="O1693" s="75"/>
      <c r="P1693" s="77">
        <f t="shared" si="207"/>
        <v>1</v>
      </c>
      <c r="Q1693" s="78" t="str">
        <f t="shared" si="212"/>
        <v>Stay Long</v>
      </c>
      <c r="R1693" s="81">
        <f t="shared" si="208"/>
        <v>-945</v>
      </c>
      <c r="S1693" s="82">
        <f t="shared" si="213"/>
        <v>-50140.959999999992</v>
      </c>
      <c r="T1693" s="50"/>
    </row>
    <row r="1694" spans="2:20" x14ac:dyDescent="0.25">
      <c r="B1694" s="11">
        <f>'Market Data'!B1681</f>
        <v>20060801</v>
      </c>
      <c r="C1694" s="2">
        <f>'Market Data'!C1681</f>
        <v>6640</v>
      </c>
      <c r="D1694" s="2">
        <f>'Market Data'!D1681</f>
        <v>6651.5</v>
      </c>
      <c r="E1694" s="2">
        <f>'Market Data'!E1681</f>
        <v>6540</v>
      </c>
      <c r="F1694" s="12">
        <f>'Market Data'!F1681</f>
        <v>6554</v>
      </c>
      <c r="H1694" s="58">
        <f t="shared" si="209"/>
        <v>1677</v>
      </c>
      <c r="I1694" s="97" t="s">
        <v>54</v>
      </c>
      <c r="J1694" s="59" t="str">
        <f t="shared" si="210"/>
        <v>Long</v>
      </c>
      <c r="L1694" s="74">
        <f t="shared" si="214"/>
        <v>1</v>
      </c>
      <c r="M1694" s="75">
        <f t="shared" si="206"/>
        <v>0</v>
      </c>
      <c r="N1694" s="76" t="str">
        <f t="shared" si="211"/>
        <v/>
      </c>
      <c r="O1694" s="75"/>
      <c r="P1694" s="77">
        <f t="shared" si="207"/>
        <v>1</v>
      </c>
      <c r="Q1694" s="78" t="str">
        <f t="shared" si="212"/>
        <v>Stay Long</v>
      </c>
      <c r="R1694" s="81">
        <f t="shared" si="208"/>
        <v>-2957.5</v>
      </c>
      <c r="S1694" s="82">
        <f t="shared" si="213"/>
        <v>-53098.459999999992</v>
      </c>
      <c r="T1694" s="50"/>
    </row>
    <row r="1695" spans="2:20" x14ac:dyDescent="0.25">
      <c r="B1695" s="11">
        <f>'Market Data'!B1682</f>
        <v>20060802</v>
      </c>
      <c r="C1695" s="2">
        <f>'Market Data'!C1682</f>
        <v>6583.5</v>
      </c>
      <c r="D1695" s="2">
        <f>'Market Data'!D1682</f>
        <v>6658.5</v>
      </c>
      <c r="E1695" s="2">
        <f>'Market Data'!E1682</f>
        <v>6577.5</v>
      </c>
      <c r="F1695" s="12">
        <f>'Market Data'!F1682</f>
        <v>6633.5</v>
      </c>
      <c r="H1695" s="58">
        <f t="shared" si="209"/>
        <v>1678</v>
      </c>
      <c r="I1695" s="97" t="s">
        <v>54</v>
      </c>
      <c r="J1695" s="59" t="str">
        <f t="shared" si="210"/>
        <v>Long</v>
      </c>
      <c r="L1695" s="74">
        <f t="shared" si="214"/>
        <v>1</v>
      </c>
      <c r="M1695" s="75">
        <f t="shared" si="206"/>
        <v>0</v>
      </c>
      <c r="N1695" s="76" t="str">
        <f t="shared" si="211"/>
        <v/>
      </c>
      <c r="O1695" s="75"/>
      <c r="P1695" s="77">
        <f t="shared" si="207"/>
        <v>1</v>
      </c>
      <c r="Q1695" s="78" t="str">
        <f t="shared" si="212"/>
        <v>Stay Long</v>
      </c>
      <c r="R1695" s="81">
        <f t="shared" si="208"/>
        <v>2782.5</v>
      </c>
      <c r="S1695" s="82">
        <f t="shared" si="213"/>
        <v>-50315.959999999992</v>
      </c>
      <c r="T1695" s="50"/>
    </row>
    <row r="1696" spans="2:20" x14ac:dyDescent="0.25">
      <c r="B1696" s="11">
        <f>'Market Data'!B1683</f>
        <v>20060803</v>
      </c>
      <c r="C1696" s="2">
        <f>'Market Data'!C1683</f>
        <v>6643.5</v>
      </c>
      <c r="D1696" s="2">
        <f>'Market Data'!D1683</f>
        <v>6651</v>
      </c>
      <c r="E1696" s="2">
        <f>'Market Data'!E1683</f>
        <v>6545.5</v>
      </c>
      <c r="F1696" s="12">
        <f>'Market Data'!F1683</f>
        <v>6603</v>
      </c>
      <c r="H1696" s="58">
        <f t="shared" si="209"/>
        <v>1679</v>
      </c>
      <c r="I1696" s="97" t="s">
        <v>54</v>
      </c>
      <c r="J1696" s="59" t="str">
        <f t="shared" si="210"/>
        <v>Long</v>
      </c>
      <c r="L1696" s="74">
        <f t="shared" si="214"/>
        <v>1</v>
      </c>
      <c r="M1696" s="75">
        <f t="shared" si="206"/>
        <v>0</v>
      </c>
      <c r="N1696" s="76" t="str">
        <f t="shared" si="211"/>
        <v/>
      </c>
      <c r="O1696" s="75"/>
      <c r="P1696" s="77">
        <f t="shared" si="207"/>
        <v>1</v>
      </c>
      <c r="Q1696" s="78" t="str">
        <f t="shared" si="212"/>
        <v>Stay Long</v>
      </c>
      <c r="R1696" s="81">
        <f t="shared" si="208"/>
        <v>-1067.5</v>
      </c>
      <c r="S1696" s="82">
        <f t="shared" si="213"/>
        <v>-51383.459999999992</v>
      </c>
      <c r="T1696" s="50"/>
    </row>
    <row r="1697" spans="2:20" x14ac:dyDescent="0.25">
      <c r="B1697" s="11">
        <f>'Market Data'!B1684</f>
        <v>20060804</v>
      </c>
      <c r="C1697" s="2">
        <f>'Market Data'!C1684</f>
        <v>6645</v>
      </c>
      <c r="D1697" s="2">
        <f>'Market Data'!D1684</f>
        <v>6697.5</v>
      </c>
      <c r="E1697" s="2">
        <f>'Market Data'!E1684</f>
        <v>6610.5</v>
      </c>
      <c r="F1697" s="12">
        <f>'Market Data'!F1684</f>
        <v>6673.5</v>
      </c>
      <c r="H1697" s="58">
        <f t="shared" si="209"/>
        <v>1680</v>
      </c>
      <c r="I1697" s="97" t="s">
        <v>54</v>
      </c>
      <c r="J1697" s="59" t="str">
        <f t="shared" si="210"/>
        <v>Long</v>
      </c>
      <c r="L1697" s="74">
        <f t="shared" si="214"/>
        <v>1</v>
      </c>
      <c r="M1697" s="75">
        <f t="shared" si="206"/>
        <v>0</v>
      </c>
      <c r="N1697" s="76" t="str">
        <f t="shared" si="211"/>
        <v/>
      </c>
      <c r="O1697" s="75"/>
      <c r="P1697" s="77">
        <f t="shared" si="207"/>
        <v>1</v>
      </c>
      <c r="Q1697" s="78" t="str">
        <f t="shared" si="212"/>
        <v>Stay Long</v>
      </c>
      <c r="R1697" s="81">
        <f t="shared" si="208"/>
        <v>2467.5</v>
      </c>
      <c r="S1697" s="82">
        <f t="shared" si="213"/>
        <v>-48915.959999999992</v>
      </c>
      <c r="T1697" s="50"/>
    </row>
    <row r="1698" spans="2:20" x14ac:dyDescent="0.25">
      <c r="B1698" s="11">
        <f>'Market Data'!B1685</f>
        <v>20060807</v>
      </c>
      <c r="C1698" s="2">
        <f>'Market Data'!C1685</f>
        <v>6580</v>
      </c>
      <c r="D1698" s="2">
        <f>'Market Data'!D1685</f>
        <v>6619</v>
      </c>
      <c r="E1698" s="2">
        <f>'Market Data'!E1685</f>
        <v>6566.5</v>
      </c>
      <c r="F1698" s="12">
        <f>'Market Data'!F1685</f>
        <v>6581.5</v>
      </c>
      <c r="H1698" s="58">
        <f t="shared" si="209"/>
        <v>1681</v>
      </c>
      <c r="I1698" s="97" t="s">
        <v>54</v>
      </c>
      <c r="J1698" s="59" t="str">
        <f t="shared" si="210"/>
        <v>Long</v>
      </c>
      <c r="L1698" s="74">
        <f t="shared" si="214"/>
        <v>1</v>
      </c>
      <c r="M1698" s="75">
        <f t="shared" si="206"/>
        <v>0</v>
      </c>
      <c r="N1698" s="76" t="str">
        <f t="shared" si="211"/>
        <v/>
      </c>
      <c r="O1698" s="75"/>
      <c r="P1698" s="77">
        <f t="shared" si="207"/>
        <v>1</v>
      </c>
      <c r="Q1698" s="78" t="str">
        <f t="shared" si="212"/>
        <v>Stay Long</v>
      </c>
      <c r="R1698" s="81">
        <f t="shared" si="208"/>
        <v>-3220</v>
      </c>
      <c r="S1698" s="82">
        <f t="shared" si="213"/>
        <v>-52135.959999999992</v>
      </c>
      <c r="T1698" s="50"/>
    </row>
    <row r="1699" spans="2:20" x14ac:dyDescent="0.25">
      <c r="B1699" s="11">
        <f>'Market Data'!B1686</f>
        <v>20060808</v>
      </c>
      <c r="C1699" s="2">
        <f>'Market Data'!C1686</f>
        <v>6629.5</v>
      </c>
      <c r="D1699" s="2">
        <f>'Market Data'!D1686</f>
        <v>6632.5</v>
      </c>
      <c r="E1699" s="2">
        <f>'Market Data'!E1686</f>
        <v>6552.5</v>
      </c>
      <c r="F1699" s="12">
        <f>'Market Data'!F1686</f>
        <v>6603</v>
      </c>
      <c r="H1699" s="58">
        <f t="shared" si="209"/>
        <v>1682</v>
      </c>
      <c r="I1699" s="97" t="s">
        <v>54</v>
      </c>
      <c r="J1699" s="59" t="str">
        <f t="shared" si="210"/>
        <v>Long</v>
      </c>
      <c r="L1699" s="74">
        <f t="shared" si="214"/>
        <v>1</v>
      </c>
      <c r="M1699" s="75">
        <f t="shared" si="206"/>
        <v>0</v>
      </c>
      <c r="N1699" s="76" t="str">
        <f t="shared" si="211"/>
        <v/>
      </c>
      <c r="O1699" s="75"/>
      <c r="P1699" s="77">
        <f t="shared" si="207"/>
        <v>1</v>
      </c>
      <c r="Q1699" s="78" t="str">
        <f t="shared" si="212"/>
        <v>Stay Long</v>
      </c>
      <c r="R1699" s="81">
        <f t="shared" si="208"/>
        <v>752.5</v>
      </c>
      <c r="S1699" s="82">
        <f t="shared" si="213"/>
        <v>-51383.459999999992</v>
      </c>
      <c r="T1699" s="50"/>
    </row>
    <row r="1700" spans="2:20" x14ac:dyDescent="0.25">
      <c r="B1700" s="11">
        <f>'Market Data'!B1687</f>
        <v>20060809</v>
      </c>
      <c r="C1700" s="2">
        <f>'Market Data'!C1687</f>
        <v>6606.5</v>
      </c>
      <c r="D1700" s="2">
        <f>'Market Data'!D1687</f>
        <v>6667.5</v>
      </c>
      <c r="E1700" s="2">
        <f>'Market Data'!E1687</f>
        <v>6564.5</v>
      </c>
      <c r="F1700" s="12">
        <f>'Market Data'!F1687</f>
        <v>6653</v>
      </c>
      <c r="H1700" s="58">
        <f t="shared" si="209"/>
        <v>1683</v>
      </c>
      <c r="I1700" s="97" t="s">
        <v>54</v>
      </c>
      <c r="J1700" s="59" t="str">
        <f t="shared" si="210"/>
        <v>Long</v>
      </c>
      <c r="L1700" s="74">
        <f t="shared" si="214"/>
        <v>1</v>
      </c>
      <c r="M1700" s="75">
        <f t="shared" si="206"/>
        <v>0</v>
      </c>
      <c r="N1700" s="76" t="str">
        <f t="shared" si="211"/>
        <v/>
      </c>
      <c r="O1700" s="75"/>
      <c r="P1700" s="77">
        <f t="shared" si="207"/>
        <v>1</v>
      </c>
      <c r="Q1700" s="78" t="str">
        <f t="shared" si="212"/>
        <v>Stay Long</v>
      </c>
      <c r="R1700" s="81">
        <f t="shared" si="208"/>
        <v>1750</v>
      </c>
      <c r="S1700" s="82">
        <f t="shared" si="213"/>
        <v>-49633.459999999992</v>
      </c>
      <c r="T1700" s="50"/>
    </row>
    <row r="1701" spans="2:20" x14ac:dyDescent="0.25">
      <c r="B1701" s="11">
        <f>'Market Data'!B1688</f>
        <v>20060810</v>
      </c>
      <c r="C1701" s="2">
        <f>'Market Data'!C1688</f>
        <v>6604.5</v>
      </c>
      <c r="D1701" s="2">
        <f>'Market Data'!D1688</f>
        <v>6608.5</v>
      </c>
      <c r="E1701" s="2">
        <f>'Market Data'!E1688</f>
        <v>6507</v>
      </c>
      <c r="F1701" s="12">
        <f>'Market Data'!F1688</f>
        <v>6588.5</v>
      </c>
      <c r="H1701" s="58">
        <f t="shared" si="209"/>
        <v>1684</v>
      </c>
      <c r="I1701" s="97" t="s">
        <v>54</v>
      </c>
      <c r="J1701" s="59" t="str">
        <f t="shared" si="210"/>
        <v>Long</v>
      </c>
      <c r="L1701" s="74">
        <f t="shared" si="214"/>
        <v>1</v>
      </c>
      <c r="M1701" s="75">
        <f t="shared" si="206"/>
        <v>0</v>
      </c>
      <c r="N1701" s="76" t="str">
        <f t="shared" si="211"/>
        <v/>
      </c>
      <c r="O1701" s="75"/>
      <c r="P1701" s="77">
        <f t="shared" si="207"/>
        <v>1</v>
      </c>
      <c r="Q1701" s="78" t="str">
        <f t="shared" si="212"/>
        <v>Stay Long</v>
      </c>
      <c r="R1701" s="81">
        <f t="shared" si="208"/>
        <v>-2257.5</v>
      </c>
      <c r="S1701" s="82">
        <f t="shared" si="213"/>
        <v>-51890.959999999992</v>
      </c>
      <c r="T1701" s="50"/>
    </row>
    <row r="1702" spans="2:20" x14ac:dyDescent="0.25">
      <c r="B1702" s="11">
        <f>'Market Data'!B1689</f>
        <v>20060811</v>
      </c>
      <c r="C1702" s="2">
        <f>'Market Data'!C1689</f>
        <v>6612</v>
      </c>
      <c r="D1702" s="2">
        <f>'Market Data'!D1689</f>
        <v>6624.5</v>
      </c>
      <c r="E1702" s="2">
        <f>'Market Data'!E1689</f>
        <v>6552</v>
      </c>
      <c r="F1702" s="12">
        <f>'Market Data'!F1689</f>
        <v>6576.5</v>
      </c>
      <c r="H1702" s="58">
        <f t="shared" si="209"/>
        <v>1685</v>
      </c>
      <c r="I1702" s="97" t="s">
        <v>54</v>
      </c>
      <c r="J1702" s="59" t="str">
        <f t="shared" si="210"/>
        <v>Long</v>
      </c>
      <c r="L1702" s="74">
        <f t="shared" si="214"/>
        <v>1</v>
      </c>
      <c r="M1702" s="75">
        <f t="shared" si="206"/>
        <v>0</v>
      </c>
      <c r="N1702" s="76" t="str">
        <f t="shared" si="211"/>
        <v/>
      </c>
      <c r="O1702" s="75"/>
      <c r="P1702" s="77">
        <f t="shared" si="207"/>
        <v>1</v>
      </c>
      <c r="Q1702" s="78" t="str">
        <f t="shared" si="212"/>
        <v>Stay Long</v>
      </c>
      <c r="R1702" s="81">
        <f t="shared" si="208"/>
        <v>-420</v>
      </c>
      <c r="S1702" s="82">
        <f t="shared" si="213"/>
        <v>-52310.959999999992</v>
      </c>
      <c r="T1702" s="50"/>
    </row>
    <row r="1703" spans="2:20" x14ac:dyDescent="0.25">
      <c r="B1703" s="11">
        <f>'Market Data'!B1690</f>
        <v>20060814</v>
      </c>
      <c r="C1703" s="2">
        <f>'Market Data'!C1690</f>
        <v>6618</v>
      </c>
      <c r="D1703" s="2">
        <f>'Market Data'!D1690</f>
        <v>6653</v>
      </c>
      <c r="E1703" s="2">
        <f>'Market Data'!E1690</f>
        <v>6599.5</v>
      </c>
      <c r="F1703" s="12">
        <f>'Market Data'!F1690</f>
        <v>6643.5</v>
      </c>
      <c r="H1703" s="58">
        <f t="shared" si="209"/>
        <v>1686</v>
      </c>
      <c r="I1703" s="97" t="s">
        <v>54</v>
      </c>
      <c r="J1703" s="59" t="str">
        <f t="shared" si="210"/>
        <v>Long</v>
      </c>
      <c r="L1703" s="74">
        <f t="shared" si="214"/>
        <v>1</v>
      </c>
      <c r="M1703" s="75">
        <f t="shared" si="206"/>
        <v>0</v>
      </c>
      <c r="N1703" s="76" t="str">
        <f t="shared" si="211"/>
        <v/>
      </c>
      <c r="O1703" s="75"/>
      <c r="P1703" s="77">
        <f t="shared" si="207"/>
        <v>1</v>
      </c>
      <c r="Q1703" s="78" t="str">
        <f t="shared" si="212"/>
        <v>Stay Long</v>
      </c>
      <c r="R1703" s="81">
        <f t="shared" si="208"/>
        <v>2345</v>
      </c>
      <c r="S1703" s="82">
        <f t="shared" si="213"/>
        <v>-49965.959999999992</v>
      </c>
      <c r="T1703" s="50"/>
    </row>
    <row r="1704" spans="2:20" x14ac:dyDescent="0.25">
      <c r="B1704" s="11">
        <f>'Market Data'!B1691</f>
        <v>20060815</v>
      </c>
      <c r="C1704" s="2">
        <f>'Market Data'!C1691</f>
        <v>6614.5</v>
      </c>
      <c r="D1704" s="2">
        <f>'Market Data'!D1691</f>
        <v>6743.5</v>
      </c>
      <c r="E1704" s="2">
        <f>'Market Data'!E1691</f>
        <v>6610</v>
      </c>
      <c r="F1704" s="12">
        <f>'Market Data'!F1691</f>
        <v>6730</v>
      </c>
      <c r="H1704" s="58">
        <f t="shared" si="209"/>
        <v>1687</v>
      </c>
      <c r="I1704" s="97" t="s">
        <v>54</v>
      </c>
      <c r="J1704" s="59" t="str">
        <f t="shared" si="210"/>
        <v>Long</v>
      </c>
      <c r="L1704" s="74">
        <f t="shared" si="214"/>
        <v>1</v>
      </c>
      <c r="M1704" s="75">
        <f t="shared" si="206"/>
        <v>0</v>
      </c>
      <c r="N1704" s="76" t="str">
        <f t="shared" si="211"/>
        <v/>
      </c>
      <c r="O1704" s="75"/>
      <c r="P1704" s="77">
        <f t="shared" si="207"/>
        <v>1</v>
      </c>
      <c r="Q1704" s="78" t="str">
        <f t="shared" si="212"/>
        <v>Stay Long</v>
      </c>
      <c r="R1704" s="81">
        <f t="shared" si="208"/>
        <v>3027.5</v>
      </c>
      <c r="S1704" s="82">
        <f t="shared" si="213"/>
        <v>-46938.459999999992</v>
      </c>
      <c r="T1704" s="50"/>
    </row>
    <row r="1705" spans="2:20" x14ac:dyDescent="0.25">
      <c r="B1705" s="11">
        <f>'Market Data'!B1692</f>
        <v>20060816</v>
      </c>
      <c r="C1705" s="2">
        <f>'Market Data'!C1692</f>
        <v>6744</v>
      </c>
      <c r="D1705" s="2">
        <f>'Market Data'!D1692</f>
        <v>6783.5</v>
      </c>
      <c r="E1705" s="2">
        <f>'Market Data'!E1692</f>
        <v>6713</v>
      </c>
      <c r="F1705" s="12">
        <f>'Market Data'!F1692</f>
        <v>6759</v>
      </c>
      <c r="H1705" s="58">
        <f t="shared" si="209"/>
        <v>1688</v>
      </c>
      <c r="I1705" s="97" t="s">
        <v>54</v>
      </c>
      <c r="J1705" s="59" t="str">
        <f t="shared" si="210"/>
        <v>Long</v>
      </c>
      <c r="L1705" s="74">
        <f t="shared" si="214"/>
        <v>1</v>
      </c>
      <c r="M1705" s="75">
        <f t="shared" si="206"/>
        <v>0</v>
      </c>
      <c r="N1705" s="76" t="str">
        <f t="shared" si="211"/>
        <v/>
      </c>
      <c r="O1705" s="75"/>
      <c r="P1705" s="77">
        <f t="shared" si="207"/>
        <v>1</v>
      </c>
      <c r="Q1705" s="78" t="str">
        <f t="shared" si="212"/>
        <v>Stay Long</v>
      </c>
      <c r="R1705" s="81">
        <f t="shared" si="208"/>
        <v>1015</v>
      </c>
      <c r="S1705" s="82">
        <f t="shared" si="213"/>
        <v>-45923.459999999992</v>
      </c>
      <c r="T1705" s="50"/>
    </row>
    <row r="1706" spans="2:20" x14ac:dyDescent="0.25">
      <c r="B1706" s="11">
        <f>'Market Data'!B1693</f>
        <v>20060817</v>
      </c>
      <c r="C1706" s="2">
        <f>'Market Data'!C1693</f>
        <v>6768.5</v>
      </c>
      <c r="D1706" s="2">
        <f>'Market Data'!D1693</f>
        <v>6794</v>
      </c>
      <c r="E1706" s="2">
        <f>'Market Data'!E1693</f>
        <v>6751.5</v>
      </c>
      <c r="F1706" s="12">
        <f>'Market Data'!F1693</f>
        <v>6781.5</v>
      </c>
      <c r="H1706" s="58">
        <f t="shared" si="209"/>
        <v>1689</v>
      </c>
      <c r="I1706" s="97" t="s">
        <v>54</v>
      </c>
      <c r="J1706" s="59" t="str">
        <f t="shared" si="210"/>
        <v>Long</v>
      </c>
      <c r="L1706" s="74">
        <f t="shared" si="214"/>
        <v>1</v>
      </c>
      <c r="M1706" s="75">
        <f t="shared" si="206"/>
        <v>0</v>
      </c>
      <c r="N1706" s="76" t="str">
        <f t="shared" si="211"/>
        <v/>
      </c>
      <c r="O1706" s="75"/>
      <c r="P1706" s="77">
        <f t="shared" si="207"/>
        <v>1</v>
      </c>
      <c r="Q1706" s="78" t="str">
        <f t="shared" si="212"/>
        <v>Stay Long</v>
      </c>
      <c r="R1706" s="81">
        <f t="shared" si="208"/>
        <v>787.5</v>
      </c>
      <c r="S1706" s="82">
        <f t="shared" si="213"/>
        <v>-45135.959999999992</v>
      </c>
      <c r="T1706" s="50"/>
    </row>
    <row r="1707" spans="2:20" x14ac:dyDescent="0.25">
      <c r="B1707" s="11">
        <f>'Market Data'!B1694</f>
        <v>20060818</v>
      </c>
      <c r="C1707" s="2">
        <f>'Market Data'!C1694</f>
        <v>6780</v>
      </c>
      <c r="D1707" s="2">
        <f>'Market Data'!D1694</f>
        <v>6797.5</v>
      </c>
      <c r="E1707" s="2">
        <f>'Market Data'!E1694</f>
        <v>6750.5</v>
      </c>
      <c r="F1707" s="12">
        <f>'Market Data'!F1694</f>
        <v>6765</v>
      </c>
      <c r="H1707" s="58">
        <f t="shared" si="209"/>
        <v>1690</v>
      </c>
      <c r="I1707" s="97" t="s">
        <v>54</v>
      </c>
      <c r="J1707" s="59" t="str">
        <f t="shared" si="210"/>
        <v>Long</v>
      </c>
      <c r="L1707" s="74">
        <f t="shared" si="214"/>
        <v>1</v>
      </c>
      <c r="M1707" s="75">
        <f t="shared" si="206"/>
        <v>0</v>
      </c>
      <c r="N1707" s="76" t="str">
        <f t="shared" si="211"/>
        <v/>
      </c>
      <c r="O1707" s="75"/>
      <c r="P1707" s="77">
        <f t="shared" si="207"/>
        <v>1</v>
      </c>
      <c r="Q1707" s="78" t="str">
        <f t="shared" si="212"/>
        <v>Stay Long</v>
      </c>
      <c r="R1707" s="81">
        <f t="shared" si="208"/>
        <v>-577.5</v>
      </c>
      <c r="S1707" s="82">
        <f t="shared" si="213"/>
        <v>-45713.459999999992</v>
      </c>
      <c r="T1707" s="50"/>
    </row>
    <row r="1708" spans="2:20" x14ac:dyDescent="0.25">
      <c r="B1708" s="11">
        <f>'Market Data'!B1695</f>
        <v>20060821</v>
      </c>
      <c r="C1708" s="2">
        <f>'Market Data'!C1695</f>
        <v>6769.5</v>
      </c>
      <c r="D1708" s="2">
        <f>'Market Data'!D1695</f>
        <v>6771</v>
      </c>
      <c r="E1708" s="2">
        <f>'Market Data'!E1695</f>
        <v>6718.5</v>
      </c>
      <c r="F1708" s="12">
        <f>'Market Data'!F1695</f>
        <v>6738.5</v>
      </c>
      <c r="H1708" s="58">
        <f t="shared" si="209"/>
        <v>1691</v>
      </c>
      <c r="I1708" s="97" t="s">
        <v>54</v>
      </c>
      <c r="J1708" s="59" t="str">
        <f t="shared" si="210"/>
        <v>Long</v>
      </c>
      <c r="L1708" s="74">
        <f t="shared" si="214"/>
        <v>1</v>
      </c>
      <c r="M1708" s="75">
        <f t="shared" si="206"/>
        <v>0</v>
      </c>
      <c r="N1708" s="76" t="str">
        <f t="shared" si="211"/>
        <v/>
      </c>
      <c r="O1708" s="75"/>
      <c r="P1708" s="77">
        <f t="shared" si="207"/>
        <v>1</v>
      </c>
      <c r="Q1708" s="78" t="str">
        <f t="shared" si="212"/>
        <v>Stay Long</v>
      </c>
      <c r="R1708" s="81">
        <f t="shared" si="208"/>
        <v>-927.5</v>
      </c>
      <c r="S1708" s="82">
        <f t="shared" si="213"/>
        <v>-46640.959999999992</v>
      </c>
      <c r="T1708" s="50"/>
    </row>
    <row r="1709" spans="2:20" x14ac:dyDescent="0.25">
      <c r="B1709" s="11">
        <f>'Market Data'!B1696</f>
        <v>20060822</v>
      </c>
      <c r="C1709" s="2">
        <f>'Market Data'!C1696</f>
        <v>6772.5</v>
      </c>
      <c r="D1709" s="2">
        <f>'Market Data'!D1696</f>
        <v>6780.5</v>
      </c>
      <c r="E1709" s="2">
        <f>'Market Data'!E1696</f>
        <v>6702.5</v>
      </c>
      <c r="F1709" s="12">
        <f>'Market Data'!F1696</f>
        <v>6766</v>
      </c>
      <c r="H1709" s="58">
        <f t="shared" si="209"/>
        <v>1692</v>
      </c>
      <c r="I1709" s="97" t="s">
        <v>54</v>
      </c>
      <c r="J1709" s="59" t="str">
        <f t="shared" si="210"/>
        <v>Long</v>
      </c>
      <c r="L1709" s="74">
        <f t="shared" si="214"/>
        <v>1</v>
      </c>
      <c r="M1709" s="75">
        <f t="shared" si="206"/>
        <v>0</v>
      </c>
      <c r="N1709" s="76" t="str">
        <f t="shared" si="211"/>
        <v/>
      </c>
      <c r="O1709" s="75"/>
      <c r="P1709" s="77">
        <f t="shared" si="207"/>
        <v>1</v>
      </c>
      <c r="Q1709" s="78" t="str">
        <f t="shared" si="212"/>
        <v>Stay Long</v>
      </c>
      <c r="R1709" s="81">
        <f t="shared" si="208"/>
        <v>962.5</v>
      </c>
      <c r="S1709" s="82">
        <f t="shared" si="213"/>
        <v>-45678.459999999992</v>
      </c>
      <c r="T1709" s="50"/>
    </row>
    <row r="1710" spans="2:20" x14ac:dyDescent="0.25">
      <c r="B1710" s="11">
        <f>'Market Data'!B1697</f>
        <v>20060823</v>
      </c>
      <c r="C1710" s="2">
        <f>'Market Data'!C1697</f>
        <v>6762</v>
      </c>
      <c r="D1710" s="2">
        <f>'Market Data'!D1697</f>
        <v>6766.5</v>
      </c>
      <c r="E1710" s="2">
        <f>'Market Data'!E1697</f>
        <v>6706</v>
      </c>
      <c r="F1710" s="12">
        <f>'Market Data'!F1697</f>
        <v>6722</v>
      </c>
      <c r="H1710" s="58">
        <f t="shared" si="209"/>
        <v>1693</v>
      </c>
      <c r="I1710" s="97" t="s">
        <v>54</v>
      </c>
      <c r="J1710" s="59" t="str">
        <f t="shared" si="210"/>
        <v>Long</v>
      </c>
      <c r="L1710" s="74">
        <f t="shared" si="214"/>
        <v>1</v>
      </c>
      <c r="M1710" s="75">
        <f t="shared" si="206"/>
        <v>0</v>
      </c>
      <c r="N1710" s="76" t="str">
        <f t="shared" si="211"/>
        <v/>
      </c>
      <c r="O1710" s="75"/>
      <c r="P1710" s="77">
        <f t="shared" si="207"/>
        <v>1</v>
      </c>
      <c r="Q1710" s="78" t="str">
        <f t="shared" si="212"/>
        <v>Stay Long</v>
      </c>
      <c r="R1710" s="81">
        <f t="shared" si="208"/>
        <v>-1540</v>
      </c>
      <c r="S1710" s="82">
        <f t="shared" si="213"/>
        <v>-47218.459999999992</v>
      </c>
      <c r="T1710" s="50"/>
    </row>
    <row r="1711" spans="2:20" x14ac:dyDescent="0.25">
      <c r="B1711" s="11">
        <f>'Market Data'!B1698</f>
        <v>20060824</v>
      </c>
      <c r="C1711" s="2">
        <f>'Market Data'!C1698</f>
        <v>6718.5</v>
      </c>
      <c r="D1711" s="2">
        <f>'Market Data'!D1698</f>
        <v>6794.5</v>
      </c>
      <c r="E1711" s="2">
        <f>'Market Data'!E1698</f>
        <v>6686.5</v>
      </c>
      <c r="F1711" s="12">
        <f>'Market Data'!F1698</f>
        <v>6760.5</v>
      </c>
      <c r="H1711" s="58">
        <f t="shared" si="209"/>
        <v>1694</v>
      </c>
      <c r="I1711" s="97" t="s">
        <v>54</v>
      </c>
      <c r="J1711" s="59" t="str">
        <f t="shared" si="210"/>
        <v>Long</v>
      </c>
      <c r="L1711" s="74">
        <f t="shared" si="214"/>
        <v>1</v>
      </c>
      <c r="M1711" s="75">
        <f t="shared" si="206"/>
        <v>0</v>
      </c>
      <c r="N1711" s="76" t="str">
        <f t="shared" si="211"/>
        <v/>
      </c>
      <c r="O1711" s="75"/>
      <c r="P1711" s="77">
        <f t="shared" si="207"/>
        <v>1</v>
      </c>
      <c r="Q1711" s="78" t="str">
        <f t="shared" si="212"/>
        <v>Stay Long</v>
      </c>
      <c r="R1711" s="81">
        <f t="shared" si="208"/>
        <v>1347.5</v>
      </c>
      <c r="S1711" s="82">
        <f t="shared" si="213"/>
        <v>-45870.959999999992</v>
      </c>
      <c r="T1711" s="50"/>
    </row>
    <row r="1712" spans="2:20" x14ac:dyDescent="0.25">
      <c r="B1712" s="11">
        <f>'Market Data'!B1699</f>
        <v>20060825</v>
      </c>
      <c r="C1712" s="2">
        <f>'Market Data'!C1699</f>
        <v>6756.5</v>
      </c>
      <c r="D1712" s="2">
        <f>'Market Data'!D1699</f>
        <v>6777.5</v>
      </c>
      <c r="E1712" s="2">
        <f>'Market Data'!E1699</f>
        <v>6725</v>
      </c>
      <c r="F1712" s="12">
        <f>'Market Data'!F1699</f>
        <v>6757.5</v>
      </c>
      <c r="H1712" s="58">
        <f t="shared" si="209"/>
        <v>1695</v>
      </c>
      <c r="I1712" s="97" t="s">
        <v>54</v>
      </c>
      <c r="J1712" s="59" t="str">
        <f t="shared" si="210"/>
        <v>Long</v>
      </c>
      <c r="L1712" s="74">
        <f t="shared" si="214"/>
        <v>1</v>
      </c>
      <c r="M1712" s="75">
        <f t="shared" si="206"/>
        <v>0</v>
      </c>
      <c r="N1712" s="76" t="str">
        <f t="shared" si="211"/>
        <v/>
      </c>
      <c r="O1712" s="75"/>
      <c r="P1712" s="77">
        <f t="shared" si="207"/>
        <v>1</v>
      </c>
      <c r="Q1712" s="78" t="str">
        <f t="shared" si="212"/>
        <v>Stay Long</v>
      </c>
      <c r="R1712" s="81">
        <f t="shared" si="208"/>
        <v>-105</v>
      </c>
      <c r="S1712" s="82">
        <f t="shared" si="213"/>
        <v>-45975.959999999992</v>
      </c>
      <c r="T1712" s="50"/>
    </row>
    <row r="1713" spans="2:20" x14ac:dyDescent="0.25">
      <c r="B1713" s="11">
        <f>'Market Data'!B1700</f>
        <v>20060828</v>
      </c>
      <c r="C1713" s="2">
        <f>'Market Data'!C1700</f>
        <v>6741.5</v>
      </c>
      <c r="D1713" s="2">
        <f>'Market Data'!D1700</f>
        <v>6815.5</v>
      </c>
      <c r="E1713" s="2">
        <f>'Market Data'!E1700</f>
        <v>6710.5</v>
      </c>
      <c r="F1713" s="12">
        <f>'Market Data'!F1700</f>
        <v>6799</v>
      </c>
      <c r="H1713" s="58">
        <f t="shared" si="209"/>
        <v>1696</v>
      </c>
      <c r="I1713" s="97" t="s">
        <v>54</v>
      </c>
      <c r="J1713" s="59" t="str">
        <f t="shared" si="210"/>
        <v>Long</v>
      </c>
      <c r="L1713" s="74">
        <f t="shared" si="214"/>
        <v>1</v>
      </c>
      <c r="M1713" s="75">
        <f t="shared" si="206"/>
        <v>0</v>
      </c>
      <c r="N1713" s="76" t="str">
        <f t="shared" si="211"/>
        <v/>
      </c>
      <c r="O1713" s="75"/>
      <c r="P1713" s="77">
        <f t="shared" si="207"/>
        <v>1</v>
      </c>
      <c r="Q1713" s="78" t="str">
        <f t="shared" si="212"/>
        <v>Stay Long</v>
      </c>
      <c r="R1713" s="81">
        <f t="shared" si="208"/>
        <v>1452.5</v>
      </c>
      <c r="S1713" s="82">
        <f t="shared" si="213"/>
        <v>-44523.459999999992</v>
      </c>
      <c r="T1713" s="50"/>
    </row>
    <row r="1714" spans="2:20" x14ac:dyDescent="0.25">
      <c r="B1714" s="11">
        <f>'Market Data'!B1701</f>
        <v>20060829</v>
      </c>
      <c r="C1714" s="2">
        <f>'Market Data'!C1701</f>
        <v>6806.5</v>
      </c>
      <c r="D1714" s="2">
        <f>'Market Data'!D1701</f>
        <v>6825</v>
      </c>
      <c r="E1714" s="2">
        <f>'Market Data'!E1701</f>
        <v>6780</v>
      </c>
      <c r="F1714" s="12">
        <f>'Market Data'!F1701</f>
        <v>6793.5</v>
      </c>
      <c r="H1714" s="58">
        <f t="shared" si="209"/>
        <v>1697</v>
      </c>
      <c r="I1714" s="97" t="s">
        <v>54</v>
      </c>
      <c r="J1714" s="59" t="str">
        <f t="shared" si="210"/>
        <v>Long</v>
      </c>
      <c r="L1714" s="74">
        <f t="shared" si="214"/>
        <v>1</v>
      </c>
      <c r="M1714" s="75">
        <f t="shared" si="206"/>
        <v>0</v>
      </c>
      <c r="N1714" s="76" t="str">
        <f t="shared" si="211"/>
        <v/>
      </c>
      <c r="O1714" s="75"/>
      <c r="P1714" s="77">
        <f t="shared" si="207"/>
        <v>1</v>
      </c>
      <c r="Q1714" s="78" t="str">
        <f t="shared" si="212"/>
        <v>Stay Long</v>
      </c>
      <c r="R1714" s="81">
        <f t="shared" si="208"/>
        <v>-192.5</v>
      </c>
      <c r="S1714" s="82">
        <f t="shared" si="213"/>
        <v>-44715.959999999992</v>
      </c>
      <c r="T1714" s="50"/>
    </row>
    <row r="1715" spans="2:20" x14ac:dyDescent="0.25">
      <c r="B1715" s="11">
        <f>'Market Data'!B1702</f>
        <v>20060830</v>
      </c>
      <c r="C1715" s="2">
        <f>'Market Data'!C1702</f>
        <v>6823</v>
      </c>
      <c r="D1715" s="2">
        <f>'Market Data'!D1702</f>
        <v>6828.5</v>
      </c>
      <c r="E1715" s="2">
        <f>'Market Data'!E1702</f>
        <v>6794.5</v>
      </c>
      <c r="F1715" s="12">
        <f>'Market Data'!F1702</f>
        <v>6815</v>
      </c>
      <c r="H1715" s="58">
        <f t="shared" si="209"/>
        <v>1698</v>
      </c>
      <c r="I1715" s="97" t="s">
        <v>54</v>
      </c>
      <c r="J1715" s="59" t="str">
        <f t="shared" si="210"/>
        <v>Long</v>
      </c>
      <c r="L1715" s="74">
        <f t="shared" si="214"/>
        <v>1</v>
      </c>
      <c r="M1715" s="75">
        <f t="shared" si="206"/>
        <v>0</v>
      </c>
      <c r="N1715" s="76" t="str">
        <f t="shared" si="211"/>
        <v/>
      </c>
      <c r="O1715" s="75"/>
      <c r="P1715" s="77">
        <f t="shared" si="207"/>
        <v>1</v>
      </c>
      <c r="Q1715" s="78" t="str">
        <f t="shared" si="212"/>
        <v>Stay Long</v>
      </c>
      <c r="R1715" s="81">
        <f t="shared" si="208"/>
        <v>752.5</v>
      </c>
      <c r="S1715" s="82">
        <f t="shared" si="213"/>
        <v>-43963.459999999992</v>
      </c>
      <c r="T1715" s="50"/>
    </row>
    <row r="1716" spans="2:20" x14ac:dyDescent="0.25">
      <c r="B1716" s="11">
        <f>'Market Data'!B1703</f>
        <v>20060831</v>
      </c>
      <c r="C1716" s="2">
        <f>'Market Data'!C1703</f>
        <v>6823.5</v>
      </c>
      <c r="D1716" s="2">
        <f>'Market Data'!D1703</f>
        <v>6834.5</v>
      </c>
      <c r="E1716" s="2">
        <f>'Market Data'!E1703</f>
        <v>6782</v>
      </c>
      <c r="F1716" s="12">
        <f>'Market Data'!F1703</f>
        <v>6795.5</v>
      </c>
      <c r="H1716" s="58">
        <f t="shared" si="209"/>
        <v>1699</v>
      </c>
      <c r="I1716" s="97" t="s">
        <v>54</v>
      </c>
      <c r="J1716" s="59" t="str">
        <f t="shared" si="210"/>
        <v>Long</v>
      </c>
      <c r="L1716" s="74">
        <f t="shared" si="214"/>
        <v>1</v>
      </c>
      <c r="M1716" s="75">
        <f t="shared" si="206"/>
        <v>0</v>
      </c>
      <c r="N1716" s="76" t="str">
        <f t="shared" si="211"/>
        <v/>
      </c>
      <c r="O1716" s="75"/>
      <c r="P1716" s="77">
        <f t="shared" si="207"/>
        <v>1</v>
      </c>
      <c r="Q1716" s="78" t="str">
        <f t="shared" si="212"/>
        <v>Stay Long</v>
      </c>
      <c r="R1716" s="81">
        <f t="shared" si="208"/>
        <v>-682.5</v>
      </c>
      <c r="S1716" s="82">
        <f t="shared" si="213"/>
        <v>-44645.959999999992</v>
      </c>
      <c r="T1716" s="50"/>
    </row>
    <row r="1717" spans="2:20" x14ac:dyDescent="0.25">
      <c r="B1717" s="11">
        <f>'Market Data'!B1704</f>
        <v>20060901</v>
      </c>
      <c r="C1717" s="2">
        <f>'Market Data'!C1704</f>
        <v>6810.5</v>
      </c>
      <c r="D1717" s="2">
        <f>'Market Data'!D1704</f>
        <v>6849.5</v>
      </c>
      <c r="E1717" s="2">
        <f>'Market Data'!E1704</f>
        <v>6798</v>
      </c>
      <c r="F1717" s="12">
        <f>'Market Data'!F1704</f>
        <v>6817</v>
      </c>
      <c r="H1717" s="58">
        <f t="shared" si="209"/>
        <v>1700</v>
      </c>
      <c r="I1717" s="97" t="s">
        <v>54</v>
      </c>
      <c r="J1717" s="59" t="str">
        <f t="shared" si="210"/>
        <v>Long</v>
      </c>
      <c r="L1717" s="74">
        <f t="shared" si="214"/>
        <v>1</v>
      </c>
      <c r="M1717" s="75">
        <f t="shared" si="206"/>
        <v>0</v>
      </c>
      <c r="N1717" s="76" t="str">
        <f t="shared" si="211"/>
        <v/>
      </c>
      <c r="O1717" s="75"/>
      <c r="P1717" s="77">
        <f t="shared" si="207"/>
        <v>1</v>
      </c>
      <c r="Q1717" s="78" t="str">
        <f t="shared" si="212"/>
        <v>Stay Long</v>
      </c>
      <c r="R1717" s="81">
        <f t="shared" si="208"/>
        <v>752.5</v>
      </c>
      <c r="S1717" s="82">
        <f t="shared" si="213"/>
        <v>-43893.459999999992</v>
      </c>
      <c r="T1717" s="50"/>
    </row>
    <row r="1718" spans="2:20" x14ac:dyDescent="0.25">
      <c r="B1718" s="11">
        <f>'Market Data'!B1705</f>
        <v>20060904</v>
      </c>
      <c r="C1718" s="2">
        <f>'Market Data'!C1705</f>
        <v>6841</v>
      </c>
      <c r="D1718" s="2">
        <f>'Market Data'!D1705</f>
        <v>6858</v>
      </c>
      <c r="E1718" s="2">
        <f>'Market Data'!E1705</f>
        <v>6833</v>
      </c>
      <c r="F1718" s="12">
        <f>'Market Data'!F1705</f>
        <v>6852</v>
      </c>
      <c r="H1718" s="58">
        <f t="shared" si="209"/>
        <v>1701</v>
      </c>
      <c r="I1718" s="97" t="s">
        <v>54</v>
      </c>
      <c r="J1718" s="59" t="str">
        <f t="shared" si="210"/>
        <v>Long</v>
      </c>
      <c r="L1718" s="74">
        <f t="shared" si="214"/>
        <v>1</v>
      </c>
      <c r="M1718" s="75">
        <f t="shared" si="206"/>
        <v>0</v>
      </c>
      <c r="N1718" s="76" t="str">
        <f t="shared" si="211"/>
        <v/>
      </c>
      <c r="O1718" s="75"/>
      <c r="P1718" s="77">
        <f t="shared" si="207"/>
        <v>1</v>
      </c>
      <c r="Q1718" s="78" t="str">
        <f t="shared" si="212"/>
        <v>Stay Long</v>
      </c>
      <c r="R1718" s="81">
        <f t="shared" si="208"/>
        <v>1225</v>
      </c>
      <c r="S1718" s="82">
        <f t="shared" si="213"/>
        <v>-42668.459999999992</v>
      </c>
      <c r="T1718" s="50"/>
    </row>
    <row r="1719" spans="2:20" x14ac:dyDescent="0.25">
      <c r="B1719" s="11">
        <f>'Market Data'!B1706</f>
        <v>20060905</v>
      </c>
      <c r="C1719" s="2">
        <f>'Market Data'!C1706</f>
        <v>6849.5</v>
      </c>
      <c r="D1719" s="2">
        <f>'Market Data'!D1706</f>
        <v>6854</v>
      </c>
      <c r="E1719" s="2">
        <f>'Market Data'!E1706</f>
        <v>6797.5</v>
      </c>
      <c r="F1719" s="12">
        <f>'Market Data'!F1706</f>
        <v>6819.5</v>
      </c>
      <c r="H1719" s="58">
        <f t="shared" si="209"/>
        <v>1702</v>
      </c>
      <c r="I1719" s="97" t="s">
        <v>54</v>
      </c>
      <c r="J1719" s="59" t="str">
        <f t="shared" si="210"/>
        <v>Long</v>
      </c>
      <c r="L1719" s="74">
        <f t="shared" si="214"/>
        <v>1</v>
      </c>
      <c r="M1719" s="75">
        <f t="shared" si="206"/>
        <v>0</v>
      </c>
      <c r="N1719" s="76" t="str">
        <f t="shared" si="211"/>
        <v/>
      </c>
      <c r="O1719" s="75"/>
      <c r="P1719" s="77">
        <f t="shared" si="207"/>
        <v>1</v>
      </c>
      <c r="Q1719" s="78" t="str">
        <f t="shared" si="212"/>
        <v>Stay Long</v>
      </c>
      <c r="R1719" s="81">
        <f t="shared" si="208"/>
        <v>-1137.5</v>
      </c>
      <c r="S1719" s="82">
        <f t="shared" si="213"/>
        <v>-43805.959999999992</v>
      </c>
      <c r="T1719" s="50"/>
    </row>
    <row r="1720" spans="2:20" x14ac:dyDescent="0.25">
      <c r="B1720" s="11">
        <f>'Market Data'!B1707</f>
        <v>20060906</v>
      </c>
      <c r="C1720" s="2">
        <f>'Market Data'!C1707</f>
        <v>6830.5</v>
      </c>
      <c r="D1720" s="2">
        <f>'Market Data'!D1707</f>
        <v>6833</v>
      </c>
      <c r="E1720" s="2">
        <f>'Market Data'!E1707</f>
        <v>6739</v>
      </c>
      <c r="F1720" s="12">
        <f>'Market Data'!F1707</f>
        <v>6757.5</v>
      </c>
      <c r="H1720" s="58">
        <f t="shared" si="209"/>
        <v>1703</v>
      </c>
      <c r="I1720" s="97" t="s">
        <v>54</v>
      </c>
      <c r="J1720" s="59" t="str">
        <f t="shared" si="210"/>
        <v>Long</v>
      </c>
      <c r="L1720" s="74">
        <f t="shared" si="214"/>
        <v>1</v>
      </c>
      <c r="M1720" s="75">
        <f t="shared" si="206"/>
        <v>0</v>
      </c>
      <c r="N1720" s="76" t="str">
        <f t="shared" si="211"/>
        <v/>
      </c>
      <c r="O1720" s="75"/>
      <c r="P1720" s="77">
        <f t="shared" si="207"/>
        <v>1</v>
      </c>
      <c r="Q1720" s="78" t="str">
        <f t="shared" si="212"/>
        <v>Stay Long</v>
      </c>
      <c r="R1720" s="81">
        <f t="shared" si="208"/>
        <v>-2170</v>
      </c>
      <c r="S1720" s="82">
        <f t="shared" si="213"/>
        <v>-45975.959999999992</v>
      </c>
      <c r="T1720" s="50"/>
    </row>
    <row r="1721" spans="2:20" x14ac:dyDescent="0.25">
      <c r="B1721" s="11">
        <f>'Market Data'!B1708</f>
        <v>20060907</v>
      </c>
      <c r="C1721" s="2">
        <f>'Market Data'!C1708</f>
        <v>6728.5</v>
      </c>
      <c r="D1721" s="2">
        <f>'Market Data'!D1708</f>
        <v>6741.5</v>
      </c>
      <c r="E1721" s="2">
        <f>'Market Data'!E1708</f>
        <v>6691</v>
      </c>
      <c r="F1721" s="12">
        <f>'Market Data'!F1708</f>
        <v>6712</v>
      </c>
      <c r="H1721" s="58">
        <f t="shared" si="209"/>
        <v>1704</v>
      </c>
      <c r="I1721" s="97" t="s">
        <v>54</v>
      </c>
      <c r="J1721" s="59" t="str">
        <f t="shared" si="210"/>
        <v>Long</v>
      </c>
      <c r="L1721" s="74">
        <f t="shared" si="214"/>
        <v>1</v>
      </c>
      <c r="M1721" s="75">
        <f t="shared" si="206"/>
        <v>0</v>
      </c>
      <c r="N1721" s="76" t="str">
        <f t="shared" si="211"/>
        <v/>
      </c>
      <c r="O1721" s="75"/>
      <c r="P1721" s="77">
        <f t="shared" si="207"/>
        <v>1</v>
      </c>
      <c r="Q1721" s="78" t="str">
        <f t="shared" si="212"/>
        <v>Stay Long</v>
      </c>
      <c r="R1721" s="81">
        <f t="shared" si="208"/>
        <v>-1592.5</v>
      </c>
      <c r="S1721" s="82">
        <f t="shared" si="213"/>
        <v>-47568.459999999992</v>
      </c>
      <c r="T1721" s="50"/>
    </row>
    <row r="1722" spans="2:20" x14ac:dyDescent="0.25">
      <c r="B1722" s="11">
        <f>'Market Data'!B1709</f>
        <v>20060908</v>
      </c>
      <c r="C1722" s="2">
        <f>'Market Data'!C1709</f>
        <v>6732.5</v>
      </c>
      <c r="D1722" s="2">
        <f>'Market Data'!D1709</f>
        <v>6751</v>
      </c>
      <c r="E1722" s="2">
        <f>'Market Data'!E1709</f>
        <v>6711</v>
      </c>
      <c r="F1722" s="12">
        <f>'Market Data'!F1709</f>
        <v>6734.5</v>
      </c>
      <c r="H1722" s="58">
        <f t="shared" si="209"/>
        <v>1705</v>
      </c>
      <c r="I1722" s="97" t="s">
        <v>54</v>
      </c>
      <c r="J1722" s="59" t="str">
        <f t="shared" si="210"/>
        <v>Long</v>
      </c>
      <c r="L1722" s="74">
        <f t="shared" si="214"/>
        <v>1</v>
      </c>
      <c r="M1722" s="75">
        <f t="shared" si="206"/>
        <v>0</v>
      </c>
      <c r="N1722" s="76" t="str">
        <f t="shared" si="211"/>
        <v/>
      </c>
      <c r="O1722" s="75"/>
      <c r="P1722" s="77">
        <f t="shared" si="207"/>
        <v>1</v>
      </c>
      <c r="Q1722" s="78" t="str">
        <f t="shared" si="212"/>
        <v>Stay Long</v>
      </c>
      <c r="R1722" s="81">
        <f t="shared" si="208"/>
        <v>787.5</v>
      </c>
      <c r="S1722" s="82">
        <f t="shared" si="213"/>
        <v>-46780.959999999992</v>
      </c>
      <c r="T1722" s="50"/>
    </row>
    <row r="1723" spans="2:20" x14ac:dyDescent="0.25">
      <c r="B1723" s="11">
        <f>'Market Data'!B1710</f>
        <v>20060911</v>
      </c>
      <c r="C1723" s="2">
        <f>'Market Data'!C1710</f>
        <v>6713</v>
      </c>
      <c r="D1723" s="2">
        <f>'Market Data'!D1710</f>
        <v>6773.5</v>
      </c>
      <c r="E1723" s="2">
        <f>'Market Data'!E1710</f>
        <v>6671.5</v>
      </c>
      <c r="F1723" s="12">
        <f>'Market Data'!F1710</f>
        <v>6735</v>
      </c>
      <c r="H1723" s="58">
        <f t="shared" si="209"/>
        <v>1706</v>
      </c>
      <c r="I1723" s="97" t="s">
        <v>54</v>
      </c>
      <c r="J1723" s="59" t="str">
        <f t="shared" si="210"/>
        <v>Long</v>
      </c>
      <c r="L1723" s="74">
        <f t="shared" si="214"/>
        <v>1</v>
      </c>
      <c r="M1723" s="75">
        <f t="shared" si="206"/>
        <v>0</v>
      </c>
      <c r="N1723" s="76" t="str">
        <f t="shared" si="211"/>
        <v/>
      </c>
      <c r="O1723" s="75"/>
      <c r="P1723" s="77">
        <f t="shared" si="207"/>
        <v>1</v>
      </c>
      <c r="Q1723" s="78" t="str">
        <f t="shared" si="212"/>
        <v>Stay Long</v>
      </c>
      <c r="R1723" s="81">
        <f t="shared" si="208"/>
        <v>17.5</v>
      </c>
      <c r="S1723" s="82">
        <f t="shared" si="213"/>
        <v>-46763.459999999992</v>
      </c>
      <c r="T1723" s="50"/>
    </row>
    <row r="1724" spans="2:20" x14ac:dyDescent="0.25">
      <c r="B1724" s="11">
        <f>'Market Data'!B1711</f>
        <v>20060912</v>
      </c>
      <c r="C1724" s="2">
        <f>'Market Data'!C1711</f>
        <v>6750</v>
      </c>
      <c r="D1724" s="2">
        <f>'Market Data'!D1711</f>
        <v>6842</v>
      </c>
      <c r="E1724" s="2">
        <f>'Market Data'!E1711</f>
        <v>6710.5</v>
      </c>
      <c r="F1724" s="12">
        <f>'Market Data'!F1711</f>
        <v>6810.5</v>
      </c>
      <c r="H1724" s="58">
        <f t="shared" si="209"/>
        <v>1707</v>
      </c>
      <c r="I1724" s="97" t="s">
        <v>54</v>
      </c>
      <c r="J1724" s="59" t="str">
        <f t="shared" si="210"/>
        <v>Long</v>
      </c>
      <c r="L1724" s="74">
        <f t="shared" si="214"/>
        <v>1</v>
      </c>
      <c r="M1724" s="75">
        <f t="shared" si="206"/>
        <v>0</v>
      </c>
      <c r="N1724" s="76" t="str">
        <f t="shared" si="211"/>
        <v/>
      </c>
      <c r="O1724" s="75"/>
      <c r="P1724" s="77">
        <f t="shared" si="207"/>
        <v>1</v>
      </c>
      <c r="Q1724" s="78" t="str">
        <f t="shared" si="212"/>
        <v>Stay Long</v>
      </c>
      <c r="R1724" s="81">
        <f t="shared" si="208"/>
        <v>2642.5</v>
      </c>
      <c r="S1724" s="82">
        <f t="shared" si="213"/>
        <v>-44120.959999999992</v>
      </c>
      <c r="T1724" s="50"/>
    </row>
    <row r="1725" spans="2:20" x14ac:dyDescent="0.25">
      <c r="B1725" s="11">
        <f>'Market Data'!B1712</f>
        <v>20060913</v>
      </c>
      <c r="C1725" s="2">
        <f>'Market Data'!C1712</f>
        <v>6831.5</v>
      </c>
      <c r="D1725" s="2">
        <f>'Market Data'!D1712</f>
        <v>6845</v>
      </c>
      <c r="E1725" s="2">
        <f>'Market Data'!E1712</f>
        <v>6811.5</v>
      </c>
      <c r="F1725" s="12">
        <f>'Market Data'!F1712</f>
        <v>6838</v>
      </c>
      <c r="H1725" s="58">
        <f t="shared" si="209"/>
        <v>1708</v>
      </c>
      <c r="I1725" s="97" t="s">
        <v>54</v>
      </c>
      <c r="J1725" s="59" t="str">
        <f t="shared" si="210"/>
        <v>Long</v>
      </c>
      <c r="L1725" s="74">
        <f t="shared" si="214"/>
        <v>1</v>
      </c>
      <c r="M1725" s="75">
        <f t="shared" si="206"/>
        <v>0</v>
      </c>
      <c r="N1725" s="76" t="str">
        <f t="shared" si="211"/>
        <v/>
      </c>
      <c r="O1725" s="75"/>
      <c r="P1725" s="77">
        <f t="shared" si="207"/>
        <v>1</v>
      </c>
      <c r="Q1725" s="78" t="str">
        <f t="shared" si="212"/>
        <v>Stay Long</v>
      </c>
      <c r="R1725" s="81">
        <f t="shared" si="208"/>
        <v>962.5</v>
      </c>
      <c r="S1725" s="82">
        <f t="shared" si="213"/>
        <v>-43158.459999999992</v>
      </c>
      <c r="T1725" s="50"/>
    </row>
    <row r="1726" spans="2:20" x14ac:dyDescent="0.25">
      <c r="B1726" s="11">
        <f>'Market Data'!B1713</f>
        <v>20060914</v>
      </c>
      <c r="C1726" s="2">
        <f>'Market Data'!C1713</f>
        <v>6849</v>
      </c>
      <c r="D1726" s="2">
        <f>'Market Data'!D1713</f>
        <v>6870.5</v>
      </c>
      <c r="E1726" s="2">
        <f>'Market Data'!E1713</f>
        <v>6824.5</v>
      </c>
      <c r="F1726" s="12">
        <f>'Market Data'!F1713</f>
        <v>6844.5</v>
      </c>
      <c r="H1726" s="58">
        <f t="shared" si="209"/>
        <v>1709</v>
      </c>
      <c r="I1726" s="97" t="s">
        <v>54</v>
      </c>
      <c r="J1726" s="59" t="str">
        <f t="shared" si="210"/>
        <v>Long</v>
      </c>
      <c r="L1726" s="74">
        <f t="shared" si="214"/>
        <v>1</v>
      </c>
      <c r="M1726" s="75">
        <f t="shared" si="206"/>
        <v>0</v>
      </c>
      <c r="N1726" s="76" t="str">
        <f t="shared" si="211"/>
        <v/>
      </c>
      <c r="O1726" s="75"/>
      <c r="P1726" s="77">
        <f t="shared" si="207"/>
        <v>1</v>
      </c>
      <c r="Q1726" s="78" t="str">
        <f t="shared" si="212"/>
        <v>Stay Long</v>
      </c>
      <c r="R1726" s="81">
        <f t="shared" si="208"/>
        <v>227.5</v>
      </c>
      <c r="S1726" s="82">
        <f t="shared" si="213"/>
        <v>-42930.959999999992</v>
      </c>
      <c r="T1726" s="50"/>
    </row>
    <row r="1727" spans="2:20" x14ac:dyDescent="0.25">
      <c r="B1727" s="11">
        <f>'Market Data'!B1714</f>
        <v>20060915</v>
      </c>
      <c r="C1727" s="2">
        <f>'Market Data'!C1714</f>
        <v>6853</v>
      </c>
      <c r="D1727" s="2">
        <f>'Market Data'!D1714</f>
        <v>6890.5</v>
      </c>
      <c r="E1727" s="2">
        <f>'Market Data'!E1714</f>
        <v>6841.5</v>
      </c>
      <c r="F1727" s="12">
        <f>'Market Data'!F1714</f>
        <v>6866.5</v>
      </c>
      <c r="H1727" s="58">
        <f t="shared" si="209"/>
        <v>1710</v>
      </c>
      <c r="I1727" s="97" t="s">
        <v>54</v>
      </c>
      <c r="J1727" s="59" t="str">
        <f t="shared" si="210"/>
        <v>Long</v>
      </c>
      <c r="L1727" s="74">
        <f t="shared" si="214"/>
        <v>1</v>
      </c>
      <c r="M1727" s="75">
        <f t="shared" si="206"/>
        <v>0</v>
      </c>
      <c r="N1727" s="76" t="str">
        <f t="shared" si="211"/>
        <v/>
      </c>
      <c r="O1727" s="75"/>
      <c r="P1727" s="77">
        <f t="shared" si="207"/>
        <v>1</v>
      </c>
      <c r="Q1727" s="78" t="str">
        <f t="shared" si="212"/>
        <v>Stay Long</v>
      </c>
      <c r="R1727" s="81">
        <f t="shared" si="208"/>
        <v>770</v>
      </c>
      <c r="S1727" s="82">
        <f t="shared" si="213"/>
        <v>-42160.959999999992</v>
      </c>
      <c r="T1727" s="50"/>
    </row>
    <row r="1728" spans="2:20" x14ac:dyDescent="0.25">
      <c r="B1728" s="11">
        <f>'Market Data'!B1715</f>
        <v>20060918</v>
      </c>
      <c r="C1728" s="2">
        <f>'Market Data'!C1715</f>
        <v>6878</v>
      </c>
      <c r="D1728" s="2">
        <f>'Market Data'!D1715</f>
        <v>6885</v>
      </c>
      <c r="E1728" s="2">
        <f>'Market Data'!E1715</f>
        <v>6829.5</v>
      </c>
      <c r="F1728" s="12">
        <f>'Market Data'!F1715</f>
        <v>6861</v>
      </c>
      <c r="H1728" s="58">
        <f t="shared" si="209"/>
        <v>1711</v>
      </c>
      <c r="I1728" s="97" t="s">
        <v>54</v>
      </c>
      <c r="J1728" s="59" t="str">
        <f t="shared" si="210"/>
        <v>Long</v>
      </c>
      <c r="L1728" s="74">
        <f t="shared" si="214"/>
        <v>1</v>
      </c>
      <c r="M1728" s="75">
        <f t="shared" si="206"/>
        <v>0</v>
      </c>
      <c r="N1728" s="76" t="str">
        <f t="shared" si="211"/>
        <v/>
      </c>
      <c r="O1728" s="75"/>
      <c r="P1728" s="77">
        <f t="shared" si="207"/>
        <v>1</v>
      </c>
      <c r="Q1728" s="78" t="str">
        <f t="shared" si="212"/>
        <v>Stay Long</v>
      </c>
      <c r="R1728" s="81">
        <f t="shared" si="208"/>
        <v>-192.5</v>
      </c>
      <c r="S1728" s="82">
        <f t="shared" si="213"/>
        <v>-42353.459999999992</v>
      </c>
      <c r="T1728" s="50"/>
    </row>
    <row r="1729" spans="2:20" x14ac:dyDescent="0.25">
      <c r="B1729" s="11">
        <f>'Market Data'!B1716</f>
        <v>20060919</v>
      </c>
      <c r="C1729" s="2">
        <f>'Market Data'!C1716</f>
        <v>6851.5</v>
      </c>
      <c r="D1729" s="2">
        <f>'Market Data'!D1716</f>
        <v>6864.5</v>
      </c>
      <c r="E1729" s="2">
        <f>'Market Data'!E1716</f>
        <v>6778.5</v>
      </c>
      <c r="F1729" s="12">
        <f>'Market Data'!F1716</f>
        <v>6807.5</v>
      </c>
      <c r="H1729" s="58">
        <f t="shared" si="209"/>
        <v>1712</v>
      </c>
      <c r="I1729" s="97" t="s">
        <v>54</v>
      </c>
      <c r="J1729" s="59" t="str">
        <f t="shared" si="210"/>
        <v>Long</v>
      </c>
      <c r="L1729" s="74">
        <f t="shared" si="214"/>
        <v>1</v>
      </c>
      <c r="M1729" s="75">
        <f t="shared" si="206"/>
        <v>0</v>
      </c>
      <c r="N1729" s="76" t="str">
        <f t="shared" si="211"/>
        <v/>
      </c>
      <c r="O1729" s="75"/>
      <c r="P1729" s="77">
        <f t="shared" si="207"/>
        <v>1</v>
      </c>
      <c r="Q1729" s="78" t="str">
        <f t="shared" si="212"/>
        <v>Stay Long</v>
      </c>
      <c r="R1729" s="81">
        <f t="shared" si="208"/>
        <v>-1872.5</v>
      </c>
      <c r="S1729" s="82">
        <f t="shared" si="213"/>
        <v>-44225.959999999992</v>
      </c>
      <c r="T1729" s="50"/>
    </row>
    <row r="1730" spans="2:20" x14ac:dyDescent="0.25">
      <c r="B1730" s="11">
        <f>'Market Data'!B1717</f>
        <v>20060920</v>
      </c>
      <c r="C1730" s="2">
        <f>'Market Data'!C1717</f>
        <v>6809</v>
      </c>
      <c r="D1730" s="2">
        <f>'Market Data'!D1717</f>
        <v>6896.5</v>
      </c>
      <c r="E1730" s="2">
        <f>'Market Data'!E1717</f>
        <v>6804.5</v>
      </c>
      <c r="F1730" s="12">
        <f>'Market Data'!F1717</f>
        <v>6886</v>
      </c>
      <c r="H1730" s="58">
        <f t="shared" si="209"/>
        <v>1713</v>
      </c>
      <c r="I1730" s="97" t="s">
        <v>54</v>
      </c>
      <c r="J1730" s="59" t="str">
        <f t="shared" si="210"/>
        <v>Long</v>
      </c>
      <c r="L1730" s="74">
        <f t="shared" si="214"/>
        <v>1</v>
      </c>
      <c r="M1730" s="75">
        <f t="shared" si="206"/>
        <v>0</v>
      </c>
      <c r="N1730" s="76" t="str">
        <f t="shared" si="211"/>
        <v/>
      </c>
      <c r="O1730" s="75"/>
      <c r="P1730" s="77">
        <f t="shared" si="207"/>
        <v>1</v>
      </c>
      <c r="Q1730" s="78" t="str">
        <f t="shared" si="212"/>
        <v>Stay Long</v>
      </c>
      <c r="R1730" s="81">
        <f t="shared" si="208"/>
        <v>2747.5</v>
      </c>
      <c r="S1730" s="82">
        <f t="shared" si="213"/>
        <v>-41478.459999999992</v>
      </c>
      <c r="T1730" s="50"/>
    </row>
    <row r="1731" spans="2:20" x14ac:dyDescent="0.25">
      <c r="B1731" s="11">
        <f>'Market Data'!B1718</f>
        <v>20060921</v>
      </c>
      <c r="C1731" s="2">
        <f>'Market Data'!C1718</f>
        <v>6891.5</v>
      </c>
      <c r="D1731" s="2">
        <f>'Market Data'!D1718</f>
        <v>6913</v>
      </c>
      <c r="E1731" s="2">
        <f>'Market Data'!E1718</f>
        <v>6858.5</v>
      </c>
      <c r="F1731" s="12">
        <f>'Market Data'!F1718</f>
        <v>6899.5</v>
      </c>
      <c r="H1731" s="58">
        <f t="shared" si="209"/>
        <v>1714</v>
      </c>
      <c r="I1731" s="97" t="s">
        <v>54</v>
      </c>
      <c r="J1731" s="59" t="str">
        <f t="shared" si="210"/>
        <v>Long</v>
      </c>
      <c r="L1731" s="74">
        <f t="shared" si="214"/>
        <v>1</v>
      </c>
      <c r="M1731" s="75">
        <f t="shared" si="206"/>
        <v>0</v>
      </c>
      <c r="N1731" s="76" t="str">
        <f t="shared" si="211"/>
        <v/>
      </c>
      <c r="O1731" s="75"/>
      <c r="P1731" s="77">
        <f t="shared" si="207"/>
        <v>1</v>
      </c>
      <c r="Q1731" s="78" t="str">
        <f t="shared" si="212"/>
        <v>Stay Long</v>
      </c>
      <c r="R1731" s="81">
        <f t="shared" si="208"/>
        <v>472.5</v>
      </c>
      <c r="S1731" s="82">
        <f t="shared" si="213"/>
        <v>-41005.959999999992</v>
      </c>
      <c r="T1731" s="50"/>
    </row>
    <row r="1732" spans="2:20" x14ac:dyDescent="0.25">
      <c r="B1732" s="11">
        <f>'Market Data'!B1719</f>
        <v>20060922</v>
      </c>
      <c r="C1732" s="2">
        <f>'Market Data'!C1719</f>
        <v>6856</v>
      </c>
      <c r="D1732" s="2">
        <f>'Market Data'!D1719</f>
        <v>6862.5</v>
      </c>
      <c r="E1732" s="2">
        <f>'Market Data'!E1719</f>
        <v>6788.5</v>
      </c>
      <c r="F1732" s="12">
        <f>'Market Data'!F1719</f>
        <v>6805.5</v>
      </c>
      <c r="H1732" s="58">
        <f t="shared" si="209"/>
        <v>1715</v>
      </c>
      <c r="I1732" s="97" t="s">
        <v>54</v>
      </c>
      <c r="J1732" s="59" t="str">
        <f t="shared" si="210"/>
        <v>Long</v>
      </c>
      <c r="L1732" s="74">
        <f t="shared" si="214"/>
        <v>1</v>
      </c>
      <c r="M1732" s="75">
        <f t="shared" si="206"/>
        <v>0</v>
      </c>
      <c r="N1732" s="76" t="str">
        <f t="shared" si="211"/>
        <v/>
      </c>
      <c r="O1732" s="75"/>
      <c r="P1732" s="77">
        <f t="shared" si="207"/>
        <v>1</v>
      </c>
      <c r="Q1732" s="78" t="str">
        <f t="shared" si="212"/>
        <v>Stay Long</v>
      </c>
      <c r="R1732" s="81">
        <f t="shared" si="208"/>
        <v>-3290</v>
      </c>
      <c r="S1732" s="82">
        <f t="shared" si="213"/>
        <v>-44295.959999999992</v>
      </c>
      <c r="T1732" s="50"/>
    </row>
    <row r="1733" spans="2:20" x14ac:dyDescent="0.25">
      <c r="B1733" s="11">
        <f>'Market Data'!B1720</f>
        <v>20060925</v>
      </c>
      <c r="C1733" s="2">
        <f>'Market Data'!C1720</f>
        <v>6833.5</v>
      </c>
      <c r="D1733" s="2">
        <f>'Market Data'!D1720</f>
        <v>6869.5</v>
      </c>
      <c r="E1733" s="2">
        <f>'Market Data'!E1720</f>
        <v>6794.5</v>
      </c>
      <c r="F1733" s="12">
        <f>'Market Data'!F1720</f>
        <v>6828.5</v>
      </c>
      <c r="H1733" s="58">
        <f t="shared" si="209"/>
        <v>1716</v>
      </c>
      <c r="I1733" s="97" t="s">
        <v>54</v>
      </c>
      <c r="J1733" s="59" t="str">
        <f t="shared" si="210"/>
        <v>Long</v>
      </c>
      <c r="L1733" s="74">
        <f t="shared" si="214"/>
        <v>1</v>
      </c>
      <c r="M1733" s="75">
        <f t="shared" si="206"/>
        <v>0</v>
      </c>
      <c r="N1733" s="76" t="str">
        <f t="shared" si="211"/>
        <v/>
      </c>
      <c r="O1733" s="75"/>
      <c r="P1733" s="77">
        <f t="shared" si="207"/>
        <v>1</v>
      </c>
      <c r="Q1733" s="78" t="str">
        <f t="shared" si="212"/>
        <v>Stay Long</v>
      </c>
      <c r="R1733" s="81">
        <f t="shared" si="208"/>
        <v>805</v>
      </c>
      <c r="S1733" s="82">
        <f t="shared" si="213"/>
        <v>-43490.959999999992</v>
      </c>
      <c r="T1733" s="50"/>
    </row>
    <row r="1734" spans="2:20" x14ac:dyDescent="0.25">
      <c r="B1734" s="11">
        <f>'Market Data'!B1721</f>
        <v>20060926</v>
      </c>
      <c r="C1734" s="2">
        <f>'Market Data'!C1721</f>
        <v>6869.5</v>
      </c>
      <c r="D1734" s="2">
        <f>'Market Data'!D1721</f>
        <v>6909.5</v>
      </c>
      <c r="E1734" s="2">
        <f>'Market Data'!E1721</f>
        <v>6856</v>
      </c>
      <c r="F1734" s="12">
        <f>'Market Data'!F1721</f>
        <v>6894</v>
      </c>
      <c r="H1734" s="58">
        <f t="shared" si="209"/>
        <v>1717</v>
      </c>
      <c r="I1734" s="97" t="s">
        <v>54</v>
      </c>
      <c r="J1734" s="59" t="str">
        <f t="shared" si="210"/>
        <v>Long</v>
      </c>
      <c r="L1734" s="74">
        <f t="shared" si="214"/>
        <v>1</v>
      </c>
      <c r="M1734" s="75">
        <f t="shared" si="206"/>
        <v>0</v>
      </c>
      <c r="N1734" s="76" t="str">
        <f t="shared" si="211"/>
        <v/>
      </c>
      <c r="O1734" s="75"/>
      <c r="P1734" s="77">
        <f t="shared" si="207"/>
        <v>1</v>
      </c>
      <c r="Q1734" s="78" t="str">
        <f t="shared" si="212"/>
        <v>Stay Long</v>
      </c>
      <c r="R1734" s="81">
        <f t="shared" si="208"/>
        <v>2292.5</v>
      </c>
      <c r="S1734" s="82">
        <f t="shared" si="213"/>
        <v>-41198.459999999992</v>
      </c>
      <c r="T1734" s="50"/>
    </row>
    <row r="1735" spans="2:20" x14ac:dyDescent="0.25">
      <c r="B1735" s="11">
        <f>'Market Data'!B1722</f>
        <v>20060927</v>
      </c>
      <c r="C1735" s="2">
        <f>'Market Data'!C1722</f>
        <v>6913.5</v>
      </c>
      <c r="D1735" s="2">
        <f>'Market Data'!D1722</f>
        <v>6930.5</v>
      </c>
      <c r="E1735" s="2">
        <f>'Market Data'!E1722</f>
        <v>6884.5</v>
      </c>
      <c r="F1735" s="12">
        <f>'Market Data'!F1722</f>
        <v>6917.5</v>
      </c>
      <c r="H1735" s="58">
        <f t="shared" si="209"/>
        <v>1718</v>
      </c>
      <c r="I1735" s="97" t="s">
        <v>54</v>
      </c>
      <c r="J1735" s="59" t="str">
        <f t="shared" si="210"/>
        <v>Long</v>
      </c>
      <c r="L1735" s="74">
        <f t="shared" si="214"/>
        <v>1</v>
      </c>
      <c r="M1735" s="75">
        <f t="shared" si="206"/>
        <v>0</v>
      </c>
      <c r="N1735" s="76" t="str">
        <f t="shared" si="211"/>
        <v/>
      </c>
      <c r="O1735" s="75"/>
      <c r="P1735" s="77">
        <f t="shared" si="207"/>
        <v>1</v>
      </c>
      <c r="Q1735" s="78" t="str">
        <f t="shared" si="212"/>
        <v>Stay Long</v>
      </c>
      <c r="R1735" s="81">
        <f t="shared" si="208"/>
        <v>822.5</v>
      </c>
      <c r="S1735" s="82">
        <f t="shared" si="213"/>
        <v>-40375.959999999992</v>
      </c>
      <c r="T1735" s="50"/>
    </row>
    <row r="1736" spans="2:20" x14ac:dyDescent="0.25">
      <c r="B1736" s="11">
        <f>'Market Data'!B1723</f>
        <v>20060928</v>
      </c>
      <c r="C1736" s="2">
        <f>'Market Data'!C1723</f>
        <v>6923.5</v>
      </c>
      <c r="D1736" s="2">
        <f>'Market Data'!D1723</f>
        <v>6932</v>
      </c>
      <c r="E1736" s="2">
        <f>'Market Data'!E1723</f>
        <v>6901</v>
      </c>
      <c r="F1736" s="12">
        <f>'Market Data'!F1723</f>
        <v>6916.5</v>
      </c>
      <c r="H1736" s="58">
        <f t="shared" si="209"/>
        <v>1719</v>
      </c>
      <c r="I1736" s="97" t="s">
        <v>54</v>
      </c>
      <c r="J1736" s="59" t="str">
        <f t="shared" si="210"/>
        <v>Long</v>
      </c>
      <c r="L1736" s="74">
        <f t="shared" si="214"/>
        <v>1</v>
      </c>
      <c r="M1736" s="75">
        <f t="shared" si="206"/>
        <v>0</v>
      </c>
      <c r="N1736" s="76" t="str">
        <f t="shared" si="211"/>
        <v/>
      </c>
      <c r="O1736" s="75"/>
      <c r="P1736" s="77">
        <f t="shared" si="207"/>
        <v>1</v>
      </c>
      <c r="Q1736" s="78" t="str">
        <f t="shared" si="212"/>
        <v>Stay Long</v>
      </c>
      <c r="R1736" s="81">
        <f t="shared" si="208"/>
        <v>-35</v>
      </c>
      <c r="S1736" s="82">
        <f t="shared" si="213"/>
        <v>-40410.959999999992</v>
      </c>
      <c r="T1736" s="50"/>
    </row>
    <row r="1737" spans="2:20" x14ac:dyDescent="0.25">
      <c r="B1737" s="11">
        <f>'Market Data'!B1724</f>
        <v>20060929</v>
      </c>
      <c r="C1737" s="2">
        <f>'Market Data'!C1724</f>
        <v>6931</v>
      </c>
      <c r="D1737" s="2">
        <f>'Market Data'!D1724</f>
        <v>6960</v>
      </c>
      <c r="E1737" s="2">
        <f>'Market Data'!E1724</f>
        <v>6919.5</v>
      </c>
      <c r="F1737" s="12">
        <f>'Market Data'!F1724</f>
        <v>6930.5</v>
      </c>
      <c r="H1737" s="58">
        <f t="shared" si="209"/>
        <v>1720</v>
      </c>
      <c r="I1737" s="97" t="s">
        <v>54</v>
      </c>
      <c r="J1737" s="59" t="str">
        <f t="shared" si="210"/>
        <v>Long</v>
      </c>
      <c r="L1737" s="74">
        <f t="shared" si="214"/>
        <v>1</v>
      </c>
      <c r="M1737" s="75">
        <f t="shared" si="206"/>
        <v>0</v>
      </c>
      <c r="N1737" s="76" t="str">
        <f t="shared" si="211"/>
        <v/>
      </c>
      <c r="O1737" s="75"/>
      <c r="P1737" s="77">
        <f t="shared" si="207"/>
        <v>1</v>
      </c>
      <c r="Q1737" s="78" t="str">
        <f t="shared" si="212"/>
        <v>Stay Long</v>
      </c>
      <c r="R1737" s="81">
        <f t="shared" si="208"/>
        <v>490</v>
      </c>
      <c r="S1737" s="82">
        <f t="shared" si="213"/>
        <v>-39920.959999999992</v>
      </c>
      <c r="T1737" s="50"/>
    </row>
    <row r="1738" spans="2:20" x14ac:dyDescent="0.25">
      <c r="B1738" s="11">
        <f>'Market Data'!B1725</f>
        <v>20061002</v>
      </c>
      <c r="C1738" s="2">
        <f>'Market Data'!C1725</f>
        <v>6955</v>
      </c>
      <c r="D1738" s="2">
        <f>'Market Data'!D1725</f>
        <v>6960.5</v>
      </c>
      <c r="E1738" s="2">
        <f>'Market Data'!E1725</f>
        <v>6890.5</v>
      </c>
      <c r="F1738" s="12">
        <f>'Market Data'!F1725</f>
        <v>6920</v>
      </c>
      <c r="H1738" s="58">
        <f t="shared" si="209"/>
        <v>1721</v>
      </c>
      <c r="I1738" s="97" t="s">
        <v>54</v>
      </c>
      <c r="J1738" s="59" t="str">
        <f t="shared" si="210"/>
        <v>Long</v>
      </c>
      <c r="L1738" s="74">
        <f t="shared" si="214"/>
        <v>1</v>
      </c>
      <c r="M1738" s="75">
        <f t="shared" si="206"/>
        <v>0</v>
      </c>
      <c r="N1738" s="76" t="str">
        <f t="shared" si="211"/>
        <v/>
      </c>
      <c r="O1738" s="75"/>
      <c r="P1738" s="77">
        <f t="shared" si="207"/>
        <v>1</v>
      </c>
      <c r="Q1738" s="78" t="str">
        <f t="shared" si="212"/>
        <v>Stay Long</v>
      </c>
      <c r="R1738" s="81">
        <f t="shared" si="208"/>
        <v>-367.5</v>
      </c>
      <c r="S1738" s="82">
        <f t="shared" si="213"/>
        <v>-40288.459999999992</v>
      </c>
      <c r="T1738" s="50"/>
    </row>
    <row r="1739" spans="2:20" x14ac:dyDescent="0.25">
      <c r="B1739" s="11">
        <f>'Market Data'!B1726</f>
        <v>20061003</v>
      </c>
      <c r="C1739" s="2">
        <f>'Market Data'!C1726</f>
        <v>6906</v>
      </c>
      <c r="D1739" s="2">
        <f>'Market Data'!D1726</f>
        <v>6953.5</v>
      </c>
      <c r="E1739" s="2">
        <f>'Market Data'!E1726</f>
        <v>6870.5</v>
      </c>
      <c r="F1739" s="12">
        <f>'Market Data'!F1726</f>
        <v>6915.5</v>
      </c>
      <c r="H1739" s="58">
        <f t="shared" si="209"/>
        <v>1722</v>
      </c>
      <c r="I1739" s="97" t="s">
        <v>54</v>
      </c>
      <c r="J1739" s="59" t="str">
        <f t="shared" si="210"/>
        <v>Long</v>
      </c>
      <c r="L1739" s="74">
        <f t="shared" si="214"/>
        <v>1</v>
      </c>
      <c r="M1739" s="75">
        <f t="shared" si="206"/>
        <v>0</v>
      </c>
      <c r="N1739" s="76" t="str">
        <f t="shared" si="211"/>
        <v/>
      </c>
      <c r="O1739" s="75"/>
      <c r="P1739" s="77">
        <f t="shared" si="207"/>
        <v>1</v>
      </c>
      <c r="Q1739" s="78" t="str">
        <f t="shared" si="212"/>
        <v>Stay Long</v>
      </c>
      <c r="R1739" s="81">
        <f t="shared" si="208"/>
        <v>-157.5</v>
      </c>
      <c r="S1739" s="82">
        <f t="shared" si="213"/>
        <v>-40445.959999999992</v>
      </c>
      <c r="T1739" s="50"/>
    </row>
    <row r="1740" spans="2:20" x14ac:dyDescent="0.25">
      <c r="B1740" s="11">
        <f>'Market Data'!B1727</f>
        <v>20061004</v>
      </c>
      <c r="C1740" s="2">
        <f>'Market Data'!C1727</f>
        <v>6927</v>
      </c>
      <c r="D1740" s="2">
        <f>'Market Data'!D1727</f>
        <v>6979</v>
      </c>
      <c r="E1740" s="2">
        <f>'Market Data'!E1727</f>
        <v>6924</v>
      </c>
      <c r="F1740" s="12">
        <f>'Market Data'!F1727</f>
        <v>6976.5</v>
      </c>
      <c r="H1740" s="58">
        <f t="shared" si="209"/>
        <v>1723</v>
      </c>
      <c r="I1740" s="97" t="s">
        <v>54</v>
      </c>
      <c r="J1740" s="59" t="str">
        <f t="shared" si="210"/>
        <v>Long</v>
      </c>
      <c r="L1740" s="74">
        <f t="shared" si="214"/>
        <v>1</v>
      </c>
      <c r="M1740" s="75">
        <f t="shared" si="206"/>
        <v>0</v>
      </c>
      <c r="N1740" s="76" t="str">
        <f t="shared" si="211"/>
        <v/>
      </c>
      <c r="O1740" s="75"/>
      <c r="P1740" s="77">
        <f t="shared" si="207"/>
        <v>1</v>
      </c>
      <c r="Q1740" s="78" t="str">
        <f t="shared" si="212"/>
        <v>Stay Long</v>
      </c>
      <c r="R1740" s="81">
        <f t="shared" si="208"/>
        <v>2135</v>
      </c>
      <c r="S1740" s="82">
        <f t="shared" si="213"/>
        <v>-38310.959999999992</v>
      </c>
      <c r="T1740" s="50"/>
    </row>
    <row r="1741" spans="2:20" x14ac:dyDescent="0.25">
      <c r="B1741" s="11">
        <f>'Market Data'!B1728</f>
        <v>20061005</v>
      </c>
      <c r="C1741" s="2">
        <f>'Market Data'!C1728</f>
        <v>7025</v>
      </c>
      <c r="D1741" s="2">
        <f>'Market Data'!D1728</f>
        <v>7025.5</v>
      </c>
      <c r="E1741" s="2">
        <f>'Market Data'!E1728</f>
        <v>6993.5</v>
      </c>
      <c r="F1741" s="12">
        <f>'Market Data'!F1728</f>
        <v>7004</v>
      </c>
      <c r="H1741" s="58">
        <f t="shared" si="209"/>
        <v>1724</v>
      </c>
      <c r="I1741" s="97" t="s">
        <v>54</v>
      </c>
      <c r="J1741" s="59" t="str">
        <f t="shared" si="210"/>
        <v>Long</v>
      </c>
      <c r="L1741" s="74">
        <f t="shared" si="214"/>
        <v>1</v>
      </c>
      <c r="M1741" s="75">
        <f t="shared" si="206"/>
        <v>0</v>
      </c>
      <c r="N1741" s="76" t="str">
        <f t="shared" si="211"/>
        <v/>
      </c>
      <c r="O1741" s="75"/>
      <c r="P1741" s="77">
        <f t="shared" si="207"/>
        <v>1</v>
      </c>
      <c r="Q1741" s="78" t="str">
        <f t="shared" si="212"/>
        <v>Stay Long</v>
      </c>
      <c r="R1741" s="81">
        <f t="shared" si="208"/>
        <v>962.5</v>
      </c>
      <c r="S1741" s="82">
        <f t="shared" si="213"/>
        <v>-37348.459999999992</v>
      </c>
      <c r="T1741" s="50"/>
    </row>
    <row r="1742" spans="2:20" x14ac:dyDescent="0.25">
      <c r="B1742" s="11">
        <f>'Market Data'!B1729</f>
        <v>20061006</v>
      </c>
      <c r="C1742" s="2">
        <f>'Market Data'!C1729</f>
        <v>7006.5</v>
      </c>
      <c r="D1742" s="2">
        <f>'Market Data'!D1729</f>
        <v>7018.5</v>
      </c>
      <c r="E1742" s="2">
        <f>'Market Data'!E1729</f>
        <v>6977</v>
      </c>
      <c r="F1742" s="12">
        <f>'Market Data'!F1729</f>
        <v>7010</v>
      </c>
      <c r="H1742" s="58">
        <f t="shared" si="209"/>
        <v>1725</v>
      </c>
      <c r="I1742" s="97" t="s">
        <v>54</v>
      </c>
      <c r="J1742" s="59" t="str">
        <f t="shared" si="210"/>
        <v>Long</v>
      </c>
      <c r="L1742" s="74">
        <f t="shared" si="214"/>
        <v>1</v>
      </c>
      <c r="M1742" s="75">
        <f t="shared" si="206"/>
        <v>0</v>
      </c>
      <c r="N1742" s="76" t="str">
        <f t="shared" si="211"/>
        <v/>
      </c>
      <c r="O1742" s="75"/>
      <c r="P1742" s="77">
        <f t="shared" si="207"/>
        <v>1</v>
      </c>
      <c r="Q1742" s="78" t="str">
        <f t="shared" si="212"/>
        <v>Stay Long</v>
      </c>
      <c r="R1742" s="81">
        <f t="shared" si="208"/>
        <v>210</v>
      </c>
      <c r="S1742" s="82">
        <f t="shared" si="213"/>
        <v>-37138.459999999992</v>
      </c>
      <c r="T1742" s="50"/>
    </row>
    <row r="1743" spans="2:20" x14ac:dyDescent="0.25">
      <c r="B1743" s="11">
        <f>'Market Data'!B1730</f>
        <v>20061009</v>
      </c>
      <c r="C1743" s="2">
        <f>'Market Data'!C1730</f>
        <v>7003.5</v>
      </c>
      <c r="D1743" s="2">
        <f>'Market Data'!D1730</f>
        <v>7019.5</v>
      </c>
      <c r="E1743" s="2">
        <f>'Market Data'!E1730</f>
        <v>6977.5</v>
      </c>
      <c r="F1743" s="12">
        <f>'Market Data'!F1730</f>
        <v>7006.5</v>
      </c>
      <c r="H1743" s="58">
        <f t="shared" si="209"/>
        <v>1726</v>
      </c>
      <c r="I1743" s="97" t="s">
        <v>54</v>
      </c>
      <c r="J1743" s="59" t="str">
        <f t="shared" si="210"/>
        <v>Long</v>
      </c>
      <c r="L1743" s="74">
        <f t="shared" si="214"/>
        <v>1</v>
      </c>
      <c r="M1743" s="75">
        <f t="shared" si="206"/>
        <v>0</v>
      </c>
      <c r="N1743" s="76" t="str">
        <f t="shared" si="211"/>
        <v/>
      </c>
      <c r="O1743" s="75"/>
      <c r="P1743" s="77">
        <f t="shared" si="207"/>
        <v>1</v>
      </c>
      <c r="Q1743" s="78" t="str">
        <f t="shared" si="212"/>
        <v>Stay Long</v>
      </c>
      <c r="R1743" s="81">
        <f t="shared" si="208"/>
        <v>-122.5</v>
      </c>
      <c r="S1743" s="82">
        <f t="shared" si="213"/>
        <v>-37260.959999999992</v>
      </c>
      <c r="T1743" s="50"/>
    </row>
    <row r="1744" spans="2:20" x14ac:dyDescent="0.25">
      <c r="B1744" s="11">
        <f>'Market Data'!B1731</f>
        <v>20061010</v>
      </c>
      <c r="C1744" s="2">
        <f>'Market Data'!C1731</f>
        <v>7018</v>
      </c>
      <c r="D1744" s="2">
        <f>'Market Data'!D1731</f>
        <v>7053.5</v>
      </c>
      <c r="E1744" s="2">
        <f>'Market Data'!E1731</f>
        <v>7012.5</v>
      </c>
      <c r="F1744" s="12">
        <f>'Market Data'!F1731</f>
        <v>7047</v>
      </c>
      <c r="H1744" s="58">
        <f t="shared" si="209"/>
        <v>1727</v>
      </c>
      <c r="I1744" s="97" t="s">
        <v>54</v>
      </c>
      <c r="J1744" s="59" t="str">
        <f t="shared" si="210"/>
        <v>Long</v>
      </c>
      <c r="L1744" s="74">
        <f t="shared" si="214"/>
        <v>1</v>
      </c>
      <c r="M1744" s="75">
        <f t="shared" ref="M1744:M1807" si="215">$L1744-P1744</f>
        <v>0</v>
      </c>
      <c r="N1744" s="76" t="str">
        <f t="shared" si="211"/>
        <v/>
      </c>
      <c r="O1744" s="75"/>
      <c r="P1744" s="77">
        <f t="shared" si="207"/>
        <v>1</v>
      </c>
      <c r="Q1744" s="78" t="str">
        <f t="shared" si="212"/>
        <v>Stay Long</v>
      </c>
      <c r="R1744" s="81">
        <f t="shared" si="208"/>
        <v>1417.5</v>
      </c>
      <c r="S1744" s="82">
        <f t="shared" si="213"/>
        <v>-35843.459999999992</v>
      </c>
      <c r="T1744" s="50"/>
    </row>
    <row r="1745" spans="2:20" x14ac:dyDescent="0.25">
      <c r="B1745" s="11">
        <f>'Market Data'!B1732</f>
        <v>20061011</v>
      </c>
      <c r="C1745" s="2">
        <f>'Market Data'!C1732</f>
        <v>7029.5</v>
      </c>
      <c r="D1745" s="2">
        <f>'Market Data'!D1732</f>
        <v>7058.5</v>
      </c>
      <c r="E1745" s="2">
        <f>'Market Data'!E1732</f>
        <v>7003</v>
      </c>
      <c r="F1745" s="12">
        <f>'Market Data'!F1732</f>
        <v>7045</v>
      </c>
      <c r="H1745" s="58">
        <f t="shared" si="209"/>
        <v>1728</v>
      </c>
      <c r="I1745" s="97" t="s">
        <v>54</v>
      </c>
      <c r="J1745" s="59" t="str">
        <f t="shared" si="210"/>
        <v>Long</v>
      </c>
      <c r="L1745" s="74">
        <f t="shared" si="214"/>
        <v>1</v>
      </c>
      <c r="M1745" s="75">
        <f t="shared" si="215"/>
        <v>0</v>
      </c>
      <c r="N1745" s="76" t="str">
        <f t="shared" si="211"/>
        <v/>
      </c>
      <c r="O1745" s="75"/>
      <c r="P1745" s="77">
        <f t="shared" ref="P1745:P1808" si="216">IF($N1744="Fill",$L1744,$P1744)</f>
        <v>1</v>
      </c>
      <c r="Q1745" s="78" t="str">
        <f t="shared" si="212"/>
        <v>Stay Long</v>
      </c>
      <c r="R1745" s="81">
        <f t="shared" ref="R1745:R1808" si="217">IF(OR($P1744&amp;$L1744="01",$P1744&amp;$L1744="0-1"),(($F1745-$C1745)*$R$3*$L1744)-(ABS($M1744)*$R$4),IF(OR($P1744&amp;$L1744="10",$P1744&amp;$L1744="-10"),(($C1745-$F1744)*$R$3*$P1744)-(ABS($M1744)*$R$4),IF(OR($P1744&amp;$L1744="1-1",$P1744&amp;$L1744="-11"),(($C1745-$F1744)*$R$3*$P1744)-(ABS($M1744)*$R$4)+(($F1745-$C1745)*$R$3*$P1745),IF(OR($P1744&amp;$L1744="11",$P1744&amp;$L1744="-1-1"),(($F1745-$F1744)*$R$3*$P1745),0))))</f>
        <v>-70</v>
      </c>
      <c r="S1745" s="82">
        <f t="shared" si="213"/>
        <v>-35913.459999999992</v>
      </c>
      <c r="T1745" s="50"/>
    </row>
    <row r="1746" spans="2:20" x14ac:dyDescent="0.25">
      <c r="B1746" s="11">
        <f>'Market Data'!B1733</f>
        <v>20061012</v>
      </c>
      <c r="C1746" s="2">
        <f>'Market Data'!C1733</f>
        <v>7047.5</v>
      </c>
      <c r="D1746" s="2">
        <f>'Market Data'!D1733</f>
        <v>7087.5</v>
      </c>
      <c r="E1746" s="2">
        <f>'Market Data'!E1733</f>
        <v>7034</v>
      </c>
      <c r="F1746" s="12">
        <f>'Market Data'!F1733</f>
        <v>7085</v>
      </c>
      <c r="H1746" s="58">
        <f t="shared" ref="H1746:H1809" si="218">ROW()-ROW(H$17)</f>
        <v>1729</v>
      </c>
      <c r="I1746" s="97" t="s">
        <v>54</v>
      </c>
      <c r="J1746" s="59" t="str">
        <f t="shared" ref="J1746:J1809" si="219">$I$4</f>
        <v>Long</v>
      </c>
      <c r="L1746" s="74">
        <f t="shared" si="214"/>
        <v>1</v>
      </c>
      <c r="M1746" s="75">
        <f t="shared" si="215"/>
        <v>0</v>
      </c>
      <c r="N1746" s="76" t="str">
        <f t="shared" ref="N1746:N1809" si="220">IF(NOT($M1746=0),"Fill","")</f>
        <v/>
      </c>
      <c r="O1746" s="75"/>
      <c r="P1746" s="77">
        <f t="shared" si="216"/>
        <v>1</v>
      </c>
      <c r="Q1746" s="78" t="str">
        <f t="shared" ref="Q1746:Q1809" si="221">IF($P1745&amp;$L1745="00","Stay Flat",IF($P1745&amp;$L1745="01","Go Long",IF($P1745&amp;$L1745="0-1","Go Short",IF($P1745&amp;$L1745="-10","Exit Short",IF($P1745&amp;$L1745="-1-1","Stay Short",IF($P1745&amp;$L1745="-11","Exit Short, Go Long",IF($P1745&amp;$L1745="10","Exit Long",IF($P1745&amp;$L1745="1-1","Exit Long, Go Short",IF($P1745&amp;$L1745="11","Stay Long","")))))))))</f>
        <v>Stay Long</v>
      </c>
      <c r="R1746" s="81">
        <f t="shared" si="217"/>
        <v>1400</v>
      </c>
      <c r="S1746" s="82">
        <f t="shared" ref="S1746:S1809" si="222">S1745+R1746</f>
        <v>-34513.459999999992</v>
      </c>
      <c r="T1746" s="50"/>
    </row>
    <row r="1747" spans="2:20" x14ac:dyDescent="0.25">
      <c r="B1747" s="11">
        <f>'Market Data'!B1734</f>
        <v>20061013</v>
      </c>
      <c r="C1747" s="2">
        <f>'Market Data'!C1734</f>
        <v>7102.5</v>
      </c>
      <c r="D1747" s="2">
        <f>'Market Data'!D1734</f>
        <v>7112</v>
      </c>
      <c r="E1747" s="2">
        <f>'Market Data'!E1734</f>
        <v>7074</v>
      </c>
      <c r="F1747" s="12">
        <f>'Market Data'!F1734</f>
        <v>7094</v>
      </c>
      <c r="H1747" s="58">
        <f t="shared" si="218"/>
        <v>1730</v>
      </c>
      <c r="I1747" s="97" t="s">
        <v>54</v>
      </c>
      <c r="J1747" s="59" t="str">
        <f t="shared" si="219"/>
        <v>Long</v>
      </c>
      <c r="L1747" s="74">
        <f t="shared" ref="L1747:L1810" si="223">IF($J1747="Short",-1,IF($J1747="Long",1,0))</f>
        <v>1</v>
      </c>
      <c r="M1747" s="75">
        <f t="shared" si="215"/>
        <v>0</v>
      </c>
      <c r="N1747" s="76" t="str">
        <f t="shared" si="220"/>
        <v/>
      </c>
      <c r="O1747" s="75"/>
      <c r="P1747" s="77">
        <f t="shared" si="216"/>
        <v>1</v>
      </c>
      <c r="Q1747" s="78" t="str">
        <f t="shared" si="221"/>
        <v>Stay Long</v>
      </c>
      <c r="R1747" s="81">
        <f t="shared" si="217"/>
        <v>315</v>
      </c>
      <c r="S1747" s="82">
        <f t="shared" si="222"/>
        <v>-34198.459999999992</v>
      </c>
      <c r="T1747" s="50"/>
    </row>
    <row r="1748" spans="2:20" x14ac:dyDescent="0.25">
      <c r="B1748" s="11">
        <f>'Market Data'!B1735</f>
        <v>20061016</v>
      </c>
      <c r="C1748" s="2">
        <f>'Market Data'!C1735</f>
        <v>7112.5</v>
      </c>
      <c r="D1748" s="2">
        <f>'Market Data'!D1735</f>
        <v>7112.5</v>
      </c>
      <c r="E1748" s="2">
        <f>'Market Data'!E1735</f>
        <v>7083</v>
      </c>
      <c r="F1748" s="12">
        <f>'Market Data'!F1735</f>
        <v>7105</v>
      </c>
      <c r="H1748" s="58">
        <f t="shared" si="218"/>
        <v>1731</v>
      </c>
      <c r="I1748" s="97" t="s">
        <v>54</v>
      </c>
      <c r="J1748" s="59" t="str">
        <f t="shared" si="219"/>
        <v>Long</v>
      </c>
      <c r="L1748" s="74">
        <f t="shared" si="223"/>
        <v>1</v>
      </c>
      <c r="M1748" s="75">
        <f t="shared" si="215"/>
        <v>0</v>
      </c>
      <c r="N1748" s="76" t="str">
        <f t="shared" si="220"/>
        <v/>
      </c>
      <c r="O1748" s="75"/>
      <c r="P1748" s="77">
        <f t="shared" si="216"/>
        <v>1</v>
      </c>
      <c r="Q1748" s="78" t="str">
        <f t="shared" si="221"/>
        <v>Stay Long</v>
      </c>
      <c r="R1748" s="81">
        <f t="shared" si="217"/>
        <v>385</v>
      </c>
      <c r="S1748" s="82">
        <f t="shared" si="222"/>
        <v>-33813.459999999992</v>
      </c>
      <c r="T1748" s="50"/>
    </row>
    <row r="1749" spans="2:20" x14ac:dyDescent="0.25">
      <c r="B1749" s="11">
        <f>'Market Data'!B1736</f>
        <v>20061017</v>
      </c>
      <c r="C1749" s="2">
        <f>'Market Data'!C1736</f>
        <v>7102.5</v>
      </c>
      <c r="D1749" s="2">
        <f>'Market Data'!D1736</f>
        <v>7102.5</v>
      </c>
      <c r="E1749" s="2">
        <f>'Market Data'!E1736</f>
        <v>7026.5</v>
      </c>
      <c r="F1749" s="12">
        <f>'Market Data'!F1736</f>
        <v>7029</v>
      </c>
      <c r="H1749" s="58">
        <f t="shared" si="218"/>
        <v>1732</v>
      </c>
      <c r="I1749" s="97" t="s">
        <v>54</v>
      </c>
      <c r="J1749" s="59" t="str">
        <f t="shared" si="219"/>
        <v>Long</v>
      </c>
      <c r="L1749" s="74">
        <f t="shared" si="223"/>
        <v>1</v>
      </c>
      <c r="M1749" s="75">
        <f t="shared" si="215"/>
        <v>0</v>
      </c>
      <c r="N1749" s="76" t="str">
        <f t="shared" si="220"/>
        <v/>
      </c>
      <c r="O1749" s="75"/>
      <c r="P1749" s="77">
        <f t="shared" si="216"/>
        <v>1</v>
      </c>
      <c r="Q1749" s="78" t="str">
        <f t="shared" si="221"/>
        <v>Stay Long</v>
      </c>
      <c r="R1749" s="81">
        <f t="shared" si="217"/>
        <v>-2660</v>
      </c>
      <c r="S1749" s="82">
        <f t="shared" si="222"/>
        <v>-36473.459999999992</v>
      </c>
      <c r="T1749" s="50"/>
    </row>
    <row r="1750" spans="2:20" x14ac:dyDescent="0.25">
      <c r="B1750" s="11">
        <f>'Market Data'!B1737</f>
        <v>20061018</v>
      </c>
      <c r="C1750" s="2">
        <f>'Market Data'!C1737</f>
        <v>7058</v>
      </c>
      <c r="D1750" s="2">
        <f>'Market Data'!D1737</f>
        <v>7133</v>
      </c>
      <c r="E1750" s="2">
        <f>'Market Data'!E1737</f>
        <v>7058</v>
      </c>
      <c r="F1750" s="12">
        <f>'Market Data'!F1737</f>
        <v>7105</v>
      </c>
      <c r="H1750" s="58">
        <f t="shared" si="218"/>
        <v>1733</v>
      </c>
      <c r="I1750" s="97" t="s">
        <v>54</v>
      </c>
      <c r="J1750" s="59" t="str">
        <f t="shared" si="219"/>
        <v>Long</v>
      </c>
      <c r="L1750" s="74">
        <f t="shared" si="223"/>
        <v>1</v>
      </c>
      <c r="M1750" s="75">
        <f t="shared" si="215"/>
        <v>0</v>
      </c>
      <c r="N1750" s="76" t="str">
        <f t="shared" si="220"/>
        <v/>
      </c>
      <c r="O1750" s="75"/>
      <c r="P1750" s="77">
        <f t="shared" si="216"/>
        <v>1</v>
      </c>
      <c r="Q1750" s="78" t="str">
        <f t="shared" si="221"/>
        <v>Stay Long</v>
      </c>
      <c r="R1750" s="81">
        <f t="shared" si="217"/>
        <v>2660</v>
      </c>
      <c r="S1750" s="82">
        <f t="shared" si="222"/>
        <v>-33813.459999999992</v>
      </c>
      <c r="T1750" s="50"/>
    </row>
    <row r="1751" spans="2:20" x14ac:dyDescent="0.25">
      <c r="B1751" s="11">
        <f>'Market Data'!B1738</f>
        <v>20061019</v>
      </c>
      <c r="C1751" s="2">
        <f>'Market Data'!C1738</f>
        <v>7078.5</v>
      </c>
      <c r="D1751" s="2">
        <f>'Market Data'!D1738</f>
        <v>7123</v>
      </c>
      <c r="E1751" s="2">
        <f>'Market Data'!E1738</f>
        <v>7067</v>
      </c>
      <c r="F1751" s="12">
        <f>'Market Data'!F1738</f>
        <v>7100.5</v>
      </c>
      <c r="H1751" s="58">
        <f t="shared" si="218"/>
        <v>1734</v>
      </c>
      <c r="I1751" s="97" t="s">
        <v>54</v>
      </c>
      <c r="J1751" s="59" t="str">
        <f t="shared" si="219"/>
        <v>Long</v>
      </c>
      <c r="L1751" s="74">
        <f t="shared" si="223"/>
        <v>1</v>
      </c>
      <c r="M1751" s="75">
        <f t="shared" si="215"/>
        <v>0</v>
      </c>
      <c r="N1751" s="76" t="str">
        <f t="shared" si="220"/>
        <v/>
      </c>
      <c r="O1751" s="75"/>
      <c r="P1751" s="77">
        <f t="shared" si="216"/>
        <v>1</v>
      </c>
      <c r="Q1751" s="78" t="str">
        <f t="shared" si="221"/>
        <v>Stay Long</v>
      </c>
      <c r="R1751" s="81">
        <f t="shared" si="217"/>
        <v>-157.5</v>
      </c>
      <c r="S1751" s="82">
        <f t="shared" si="222"/>
        <v>-33970.959999999992</v>
      </c>
      <c r="T1751" s="50"/>
    </row>
    <row r="1752" spans="2:20" x14ac:dyDescent="0.25">
      <c r="B1752" s="11">
        <f>'Market Data'!B1739</f>
        <v>20061020</v>
      </c>
      <c r="C1752" s="2">
        <f>'Market Data'!C1739</f>
        <v>7111.5</v>
      </c>
      <c r="D1752" s="2">
        <f>'Market Data'!D1739</f>
        <v>7137.5</v>
      </c>
      <c r="E1752" s="2">
        <f>'Market Data'!E1739</f>
        <v>7094.5</v>
      </c>
      <c r="F1752" s="12">
        <f>'Market Data'!F1739</f>
        <v>7121</v>
      </c>
      <c r="H1752" s="58">
        <f t="shared" si="218"/>
        <v>1735</v>
      </c>
      <c r="I1752" s="97" t="s">
        <v>54</v>
      </c>
      <c r="J1752" s="59" t="str">
        <f t="shared" si="219"/>
        <v>Long</v>
      </c>
      <c r="L1752" s="74">
        <f t="shared" si="223"/>
        <v>1</v>
      </c>
      <c r="M1752" s="75">
        <f t="shared" si="215"/>
        <v>0</v>
      </c>
      <c r="N1752" s="76" t="str">
        <f t="shared" si="220"/>
        <v/>
      </c>
      <c r="O1752" s="75"/>
      <c r="P1752" s="77">
        <f t="shared" si="216"/>
        <v>1</v>
      </c>
      <c r="Q1752" s="78" t="str">
        <f t="shared" si="221"/>
        <v>Stay Long</v>
      </c>
      <c r="R1752" s="81">
        <f t="shared" si="217"/>
        <v>717.5</v>
      </c>
      <c r="S1752" s="82">
        <f t="shared" si="222"/>
        <v>-33253.459999999992</v>
      </c>
      <c r="T1752" s="50"/>
    </row>
    <row r="1753" spans="2:20" x14ac:dyDescent="0.25">
      <c r="B1753" s="11">
        <f>'Market Data'!B1740</f>
        <v>20061023</v>
      </c>
      <c r="C1753" s="2">
        <f>'Market Data'!C1740</f>
        <v>7141.5</v>
      </c>
      <c r="D1753" s="2">
        <f>'Market Data'!D1740</f>
        <v>7168.5</v>
      </c>
      <c r="E1753" s="2">
        <f>'Market Data'!E1740</f>
        <v>7102.5</v>
      </c>
      <c r="F1753" s="12">
        <f>'Market Data'!F1740</f>
        <v>7157.5</v>
      </c>
      <c r="H1753" s="58">
        <f t="shared" si="218"/>
        <v>1736</v>
      </c>
      <c r="I1753" s="97" t="s">
        <v>54</v>
      </c>
      <c r="J1753" s="59" t="str">
        <f t="shared" si="219"/>
        <v>Long</v>
      </c>
      <c r="L1753" s="74">
        <f t="shared" si="223"/>
        <v>1</v>
      </c>
      <c r="M1753" s="75">
        <f t="shared" si="215"/>
        <v>0</v>
      </c>
      <c r="N1753" s="76" t="str">
        <f t="shared" si="220"/>
        <v/>
      </c>
      <c r="O1753" s="75"/>
      <c r="P1753" s="77">
        <f t="shared" si="216"/>
        <v>1</v>
      </c>
      <c r="Q1753" s="78" t="str">
        <f t="shared" si="221"/>
        <v>Stay Long</v>
      </c>
      <c r="R1753" s="81">
        <f t="shared" si="217"/>
        <v>1277.5</v>
      </c>
      <c r="S1753" s="82">
        <f t="shared" si="222"/>
        <v>-31975.959999999992</v>
      </c>
      <c r="T1753" s="50"/>
    </row>
    <row r="1754" spans="2:20" x14ac:dyDescent="0.25">
      <c r="B1754" s="11">
        <f>'Market Data'!B1741</f>
        <v>20061024</v>
      </c>
      <c r="C1754" s="2">
        <f>'Market Data'!C1741</f>
        <v>7159.5</v>
      </c>
      <c r="D1754" s="2">
        <f>'Market Data'!D1741</f>
        <v>7170.5</v>
      </c>
      <c r="E1754" s="2">
        <f>'Market Data'!E1741</f>
        <v>7144.5</v>
      </c>
      <c r="F1754" s="12">
        <f>'Market Data'!F1741</f>
        <v>7162.5</v>
      </c>
      <c r="H1754" s="58">
        <f t="shared" si="218"/>
        <v>1737</v>
      </c>
      <c r="I1754" s="97" t="s">
        <v>54</v>
      </c>
      <c r="J1754" s="59" t="str">
        <f t="shared" si="219"/>
        <v>Long</v>
      </c>
      <c r="L1754" s="74">
        <f t="shared" si="223"/>
        <v>1</v>
      </c>
      <c r="M1754" s="75">
        <f t="shared" si="215"/>
        <v>0</v>
      </c>
      <c r="N1754" s="76" t="str">
        <f t="shared" si="220"/>
        <v/>
      </c>
      <c r="O1754" s="75"/>
      <c r="P1754" s="77">
        <f t="shared" si="216"/>
        <v>1</v>
      </c>
      <c r="Q1754" s="78" t="str">
        <f t="shared" si="221"/>
        <v>Stay Long</v>
      </c>
      <c r="R1754" s="81">
        <f t="shared" si="217"/>
        <v>175</v>
      </c>
      <c r="S1754" s="82">
        <f t="shared" si="222"/>
        <v>-31800.959999999992</v>
      </c>
      <c r="T1754" s="50"/>
    </row>
    <row r="1755" spans="2:20" x14ac:dyDescent="0.25">
      <c r="B1755" s="11">
        <f>'Market Data'!B1742</f>
        <v>20061025</v>
      </c>
      <c r="C1755" s="2">
        <f>'Market Data'!C1742</f>
        <v>7160</v>
      </c>
      <c r="D1755" s="2">
        <f>'Market Data'!D1742</f>
        <v>7194</v>
      </c>
      <c r="E1755" s="2">
        <f>'Market Data'!E1742</f>
        <v>7150.5</v>
      </c>
      <c r="F1755" s="12">
        <f>'Market Data'!F1742</f>
        <v>7181.5</v>
      </c>
      <c r="H1755" s="58">
        <f t="shared" si="218"/>
        <v>1738</v>
      </c>
      <c r="I1755" s="97" t="s">
        <v>54</v>
      </c>
      <c r="J1755" s="59" t="str">
        <f t="shared" si="219"/>
        <v>Long</v>
      </c>
      <c r="L1755" s="74">
        <f t="shared" si="223"/>
        <v>1</v>
      </c>
      <c r="M1755" s="75">
        <f t="shared" si="215"/>
        <v>0</v>
      </c>
      <c r="N1755" s="76" t="str">
        <f t="shared" si="220"/>
        <v/>
      </c>
      <c r="O1755" s="75"/>
      <c r="P1755" s="77">
        <f t="shared" si="216"/>
        <v>1</v>
      </c>
      <c r="Q1755" s="78" t="str">
        <f t="shared" si="221"/>
        <v>Stay Long</v>
      </c>
      <c r="R1755" s="81">
        <f t="shared" si="217"/>
        <v>665</v>
      </c>
      <c r="S1755" s="82">
        <f t="shared" si="222"/>
        <v>-31135.959999999992</v>
      </c>
      <c r="T1755" s="50"/>
    </row>
    <row r="1756" spans="2:20" x14ac:dyDescent="0.25">
      <c r="B1756" s="11">
        <f>'Market Data'!B1743</f>
        <v>20061026</v>
      </c>
      <c r="C1756" s="2">
        <f>'Market Data'!C1743</f>
        <v>7198</v>
      </c>
      <c r="D1756" s="2">
        <f>'Market Data'!D1743</f>
        <v>7220.5</v>
      </c>
      <c r="E1756" s="2">
        <f>'Market Data'!E1743</f>
        <v>7185</v>
      </c>
      <c r="F1756" s="12">
        <f>'Market Data'!F1743</f>
        <v>7196</v>
      </c>
      <c r="H1756" s="58">
        <f t="shared" si="218"/>
        <v>1739</v>
      </c>
      <c r="I1756" s="97" t="s">
        <v>54</v>
      </c>
      <c r="J1756" s="59" t="str">
        <f t="shared" si="219"/>
        <v>Long</v>
      </c>
      <c r="L1756" s="74">
        <f t="shared" si="223"/>
        <v>1</v>
      </c>
      <c r="M1756" s="75">
        <f t="shared" si="215"/>
        <v>0</v>
      </c>
      <c r="N1756" s="76" t="str">
        <f t="shared" si="220"/>
        <v/>
      </c>
      <c r="O1756" s="75"/>
      <c r="P1756" s="77">
        <f t="shared" si="216"/>
        <v>1</v>
      </c>
      <c r="Q1756" s="78" t="str">
        <f t="shared" si="221"/>
        <v>Stay Long</v>
      </c>
      <c r="R1756" s="81">
        <f t="shared" si="217"/>
        <v>507.5</v>
      </c>
      <c r="S1756" s="82">
        <f t="shared" si="222"/>
        <v>-30628.459999999992</v>
      </c>
      <c r="T1756" s="50"/>
    </row>
    <row r="1757" spans="2:20" x14ac:dyDescent="0.25">
      <c r="B1757" s="11">
        <f>'Market Data'!B1744</f>
        <v>20061027</v>
      </c>
      <c r="C1757" s="2">
        <f>'Market Data'!C1744</f>
        <v>7212.5</v>
      </c>
      <c r="D1757" s="2">
        <f>'Market Data'!D1744</f>
        <v>7216.5</v>
      </c>
      <c r="E1757" s="2">
        <f>'Market Data'!E1744</f>
        <v>7144.5</v>
      </c>
      <c r="F1757" s="12">
        <f>'Market Data'!F1744</f>
        <v>7178.5</v>
      </c>
      <c r="H1757" s="58">
        <f t="shared" si="218"/>
        <v>1740</v>
      </c>
      <c r="I1757" s="97" t="s">
        <v>54</v>
      </c>
      <c r="J1757" s="59" t="str">
        <f t="shared" si="219"/>
        <v>Long</v>
      </c>
      <c r="L1757" s="74">
        <f t="shared" si="223"/>
        <v>1</v>
      </c>
      <c r="M1757" s="75">
        <f t="shared" si="215"/>
        <v>0</v>
      </c>
      <c r="N1757" s="76" t="str">
        <f t="shared" si="220"/>
        <v/>
      </c>
      <c r="O1757" s="75"/>
      <c r="P1757" s="77">
        <f t="shared" si="216"/>
        <v>1</v>
      </c>
      <c r="Q1757" s="78" t="str">
        <f t="shared" si="221"/>
        <v>Stay Long</v>
      </c>
      <c r="R1757" s="81">
        <f t="shared" si="217"/>
        <v>-612.5</v>
      </c>
      <c r="S1757" s="82">
        <f t="shared" si="222"/>
        <v>-31240.959999999992</v>
      </c>
      <c r="T1757" s="50"/>
    </row>
    <row r="1758" spans="2:20" x14ac:dyDescent="0.25">
      <c r="B1758" s="11">
        <f>'Market Data'!B1745</f>
        <v>20061030</v>
      </c>
      <c r="C1758" s="2">
        <f>'Market Data'!C1745</f>
        <v>7152</v>
      </c>
      <c r="D1758" s="2">
        <f>'Market Data'!D1745</f>
        <v>7185.5</v>
      </c>
      <c r="E1758" s="2">
        <f>'Market Data'!E1745</f>
        <v>7122.5</v>
      </c>
      <c r="F1758" s="12">
        <f>'Market Data'!F1745</f>
        <v>7175</v>
      </c>
      <c r="H1758" s="58">
        <f t="shared" si="218"/>
        <v>1741</v>
      </c>
      <c r="I1758" s="97" t="s">
        <v>54</v>
      </c>
      <c r="J1758" s="59" t="str">
        <f t="shared" si="219"/>
        <v>Long</v>
      </c>
      <c r="L1758" s="74">
        <f t="shared" si="223"/>
        <v>1</v>
      </c>
      <c r="M1758" s="75">
        <f t="shared" si="215"/>
        <v>0</v>
      </c>
      <c r="N1758" s="76" t="str">
        <f t="shared" si="220"/>
        <v/>
      </c>
      <c r="O1758" s="75"/>
      <c r="P1758" s="77">
        <f t="shared" si="216"/>
        <v>1</v>
      </c>
      <c r="Q1758" s="78" t="str">
        <f t="shared" si="221"/>
        <v>Stay Long</v>
      </c>
      <c r="R1758" s="81">
        <f t="shared" si="217"/>
        <v>-122.5</v>
      </c>
      <c r="S1758" s="82">
        <f t="shared" si="222"/>
        <v>-31363.459999999992</v>
      </c>
      <c r="T1758" s="50"/>
    </row>
    <row r="1759" spans="2:20" x14ac:dyDescent="0.25">
      <c r="B1759" s="11">
        <f>'Market Data'!B1746</f>
        <v>20061031</v>
      </c>
      <c r="C1759" s="2">
        <f>'Market Data'!C1746</f>
        <v>7175.5</v>
      </c>
      <c r="D1759" s="2">
        <f>'Market Data'!D1746</f>
        <v>7201</v>
      </c>
      <c r="E1759" s="2">
        <f>'Market Data'!E1746</f>
        <v>7151</v>
      </c>
      <c r="F1759" s="12">
        <f>'Market Data'!F1746</f>
        <v>7179</v>
      </c>
      <c r="H1759" s="58">
        <f t="shared" si="218"/>
        <v>1742</v>
      </c>
      <c r="I1759" s="97" t="s">
        <v>54</v>
      </c>
      <c r="J1759" s="59" t="str">
        <f t="shared" si="219"/>
        <v>Long</v>
      </c>
      <c r="L1759" s="74">
        <f t="shared" si="223"/>
        <v>1</v>
      </c>
      <c r="M1759" s="75">
        <f t="shared" si="215"/>
        <v>0</v>
      </c>
      <c r="N1759" s="76" t="str">
        <f t="shared" si="220"/>
        <v/>
      </c>
      <c r="O1759" s="75"/>
      <c r="P1759" s="77">
        <f t="shared" si="216"/>
        <v>1</v>
      </c>
      <c r="Q1759" s="78" t="str">
        <f t="shared" si="221"/>
        <v>Stay Long</v>
      </c>
      <c r="R1759" s="81">
        <f t="shared" si="217"/>
        <v>140</v>
      </c>
      <c r="S1759" s="82">
        <f t="shared" si="222"/>
        <v>-31223.459999999992</v>
      </c>
      <c r="T1759" s="50"/>
    </row>
    <row r="1760" spans="2:20" x14ac:dyDescent="0.25">
      <c r="B1760" s="11">
        <f>'Market Data'!B1747</f>
        <v>20061101</v>
      </c>
      <c r="C1760" s="2">
        <f>'Market Data'!C1747</f>
        <v>7187</v>
      </c>
      <c r="D1760" s="2">
        <f>'Market Data'!D1747</f>
        <v>7226.5</v>
      </c>
      <c r="E1760" s="2">
        <f>'Market Data'!E1747</f>
        <v>7165.5</v>
      </c>
      <c r="F1760" s="12">
        <f>'Market Data'!F1747</f>
        <v>7208</v>
      </c>
      <c r="H1760" s="58">
        <f t="shared" si="218"/>
        <v>1743</v>
      </c>
      <c r="I1760" s="97" t="s">
        <v>54</v>
      </c>
      <c r="J1760" s="59" t="str">
        <f t="shared" si="219"/>
        <v>Long</v>
      </c>
      <c r="L1760" s="74">
        <f t="shared" si="223"/>
        <v>1</v>
      </c>
      <c r="M1760" s="75">
        <f t="shared" si="215"/>
        <v>0</v>
      </c>
      <c r="N1760" s="76" t="str">
        <f t="shared" si="220"/>
        <v/>
      </c>
      <c r="O1760" s="75"/>
      <c r="P1760" s="77">
        <f t="shared" si="216"/>
        <v>1</v>
      </c>
      <c r="Q1760" s="78" t="str">
        <f t="shared" si="221"/>
        <v>Stay Long</v>
      </c>
      <c r="R1760" s="81">
        <f t="shared" si="217"/>
        <v>1015</v>
      </c>
      <c r="S1760" s="82">
        <f t="shared" si="222"/>
        <v>-30208.459999999992</v>
      </c>
      <c r="T1760" s="50"/>
    </row>
    <row r="1761" spans="2:20" x14ac:dyDescent="0.25">
      <c r="B1761" s="11">
        <f>'Market Data'!B1748</f>
        <v>20061102</v>
      </c>
      <c r="C1761" s="2">
        <f>'Market Data'!C1748</f>
        <v>7173.5</v>
      </c>
      <c r="D1761" s="2">
        <f>'Market Data'!D1748</f>
        <v>7208</v>
      </c>
      <c r="E1761" s="2">
        <f>'Market Data'!E1748</f>
        <v>7111.5</v>
      </c>
      <c r="F1761" s="12">
        <f>'Market Data'!F1748</f>
        <v>7136.5</v>
      </c>
      <c r="H1761" s="58">
        <f t="shared" si="218"/>
        <v>1744</v>
      </c>
      <c r="I1761" s="97" t="s">
        <v>54</v>
      </c>
      <c r="J1761" s="59" t="str">
        <f t="shared" si="219"/>
        <v>Long</v>
      </c>
      <c r="L1761" s="74">
        <f t="shared" si="223"/>
        <v>1</v>
      </c>
      <c r="M1761" s="75">
        <f t="shared" si="215"/>
        <v>0</v>
      </c>
      <c r="N1761" s="76" t="str">
        <f t="shared" si="220"/>
        <v/>
      </c>
      <c r="O1761" s="75"/>
      <c r="P1761" s="77">
        <f t="shared" si="216"/>
        <v>1</v>
      </c>
      <c r="Q1761" s="78" t="str">
        <f t="shared" si="221"/>
        <v>Stay Long</v>
      </c>
      <c r="R1761" s="81">
        <f t="shared" si="217"/>
        <v>-2502.5</v>
      </c>
      <c r="S1761" s="82">
        <f t="shared" si="222"/>
        <v>-32710.959999999992</v>
      </c>
      <c r="T1761" s="50"/>
    </row>
    <row r="1762" spans="2:20" x14ac:dyDescent="0.25">
      <c r="B1762" s="11">
        <f>'Market Data'!B1749</f>
        <v>20061103</v>
      </c>
      <c r="C1762" s="2">
        <f>'Market Data'!C1749</f>
        <v>7144.5</v>
      </c>
      <c r="D1762" s="2">
        <f>'Market Data'!D1749</f>
        <v>7189.5</v>
      </c>
      <c r="E1762" s="2">
        <f>'Market Data'!E1749</f>
        <v>7125.5</v>
      </c>
      <c r="F1762" s="12">
        <f>'Market Data'!F1749</f>
        <v>7149.5</v>
      </c>
      <c r="H1762" s="58">
        <f t="shared" si="218"/>
        <v>1745</v>
      </c>
      <c r="I1762" s="97" t="s">
        <v>54</v>
      </c>
      <c r="J1762" s="59" t="str">
        <f t="shared" si="219"/>
        <v>Long</v>
      </c>
      <c r="L1762" s="74">
        <f t="shared" si="223"/>
        <v>1</v>
      </c>
      <c r="M1762" s="75">
        <f t="shared" si="215"/>
        <v>0</v>
      </c>
      <c r="N1762" s="76" t="str">
        <f t="shared" si="220"/>
        <v/>
      </c>
      <c r="O1762" s="75"/>
      <c r="P1762" s="77">
        <f t="shared" si="216"/>
        <v>1</v>
      </c>
      <c r="Q1762" s="78" t="str">
        <f t="shared" si="221"/>
        <v>Stay Long</v>
      </c>
      <c r="R1762" s="81">
        <f t="shared" si="217"/>
        <v>455</v>
      </c>
      <c r="S1762" s="82">
        <f t="shared" si="222"/>
        <v>-32255.959999999992</v>
      </c>
      <c r="T1762" s="50"/>
    </row>
    <row r="1763" spans="2:20" x14ac:dyDescent="0.25">
      <c r="B1763" s="11">
        <f>'Market Data'!B1750</f>
        <v>20061106</v>
      </c>
      <c r="C1763" s="2">
        <f>'Market Data'!C1750</f>
        <v>7152.5</v>
      </c>
      <c r="D1763" s="2">
        <f>'Market Data'!D1750</f>
        <v>7246</v>
      </c>
      <c r="E1763" s="2">
        <f>'Market Data'!E1750</f>
        <v>7152</v>
      </c>
      <c r="F1763" s="12">
        <f>'Market Data'!F1750</f>
        <v>7240.5</v>
      </c>
      <c r="H1763" s="58">
        <f t="shared" si="218"/>
        <v>1746</v>
      </c>
      <c r="I1763" s="97" t="s">
        <v>54</v>
      </c>
      <c r="J1763" s="59" t="str">
        <f t="shared" si="219"/>
        <v>Long</v>
      </c>
      <c r="L1763" s="74">
        <f t="shared" si="223"/>
        <v>1</v>
      </c>
      <c r="M1763" s="75">
        <f t="shared" si="215"/>
        <v>0</v>
      </c>
      <c r="N1763" s="76" t="str">
        <f t="shared" si="220"/>
        <v/>
      </c>
      <c r="O1763" s="75"/>
      <c r="P1763" s="77">
        <f t="shared" si="216"/>
        <v>1</v>
      </c>
      <c r="Q1763" s="78" t="str">
        <f t="shared" si="221"/>
        <v>Stay Long</v>
      </c>
      <c r="R1763" s="81">
        <f t="shared" si="217"/>
        <v>3185</v>
      </c>
      <c r="S1763" s="82">
        <f t="shared" si="222"/>
        <v>-29070.959999999992</v>
      </c>
      <c r="T1763" s="50"/>
    </row>
    <row r="1764" spans="2:20" x14ac:dyDescent="0.25">
      <c r="B1764" s="11">
        <f>'Market Data'!B1751</f>
        <v>20061107</v>
      </c>
      <c r="C1764" s="2">
        <f>'Market Data'!C1751</f>
        <v>7240.5</v>
      </c>
      <c r="D1764" s="2">
        <f>'Market Data'!D1751</f>
        <v>7265.5</v>
      </c>
      <c r="E1764" s="2">
        <f>'Market Data'!E1751</f>
        <v>7238</v>
      </c>
      <c r="F1764" s="12">
        <f>'Market Data'!F1751</f>
        <v>7271.5</v>
      </c>
      <c r="H1764" s="58">
        <f t="shared" si="218"/>
        <v>1747</v>
      </c>
      <c r="I1764" s="97" t="s">
        <v>54</v>
      </c>
      <c r="J1764" s="59" t="str">
        <f t="shared" si="219"/>
        <v>Long</v>
      </c>
      <c r="L1764" s="74">
        <f t="shared" si="223"/>
        <v>1</v>
      </c>
      <c r="M1764" s="75">
        <f t="shared" si="215"/>
        <v>0</v>
      </c>
      <c r="N1764" s="76" t="str">
        <f t="shared" si="220"/>
        <v/>
      </c>
      <c r="O1764" s="75"/>
      <c r="P1764" s="77">
        <f t="shared" si="216"/>
        <v>1</v>
      </c>
      <c r="Q1764" s="78" t="str">
        <f t="shared" si="221"/>
        <v>Stay Long</v>
      </c>
      <c r="R1764" s="81">
        <f t="shared" si="217"/>
        <v>1085</v>
      </c>
      <c r="S1764" s="82">
        <f t="shared" si="222"/>
        <v>-27985.959999999992</v>
      </c>
      <c r="T1764" s="50"/>
    </row>
    <row r="1765" spans="2:20" x14ac:dyDescent="0.25">
      <c r="B1765" s="11">
        <f>'Market Data'!B1752</f>
        <v>20061108</v>
      </c>
      <c r="C1765" s="2">
        <f>'Market Data'!C1752</f>
        <v>7251</v>
      </c>
      <c r="D1765" s="2">
        <f>'Market Data'!D1752</f>
        <v>7275.5</v>
      </c>
      <c r="E1765" s="2">
        <f>'Market Data'!E1752</f>
        <v>7227</v>
      </c>
      <c r="F1765" s="12">
        <f>'Market Data'!F1752</f>
        <v>7262.5</v>
      </c>
      <c r="H1765" s="58">
        <f t="shared" si="218"/>
        <v>1748</v>
      </c>
      <c r="I1765" s="97" t="s">
        <v>54</v>
      </c>
      <c r="J1765" s="59" t="str">
        <f t="shared" si="219"/>
        <v>Long</v>
      </c>
      <c r="L1765" s="74">
        <f t="shared" si="223"/>
        <v>1</v>
      </c>
      <c r="M1765" s="75">
        <f t="shared" si="215"/>
        <v>0</v>
      </c>
      <c r="N1765" s="76" t="str">
        <f t="shared" si="220"/>
        <v/>
      </c>
      <c r="O1765" s="75"/>
      <c r="P1765" s="77">
        <f t="shared" si="216"/>
        <v>1</v>
      </c>
      <c r="Q1765" s="78" t="str">
        <f t="shared" si="221"/>
        <v>Stay Long</v>
      </c>
      <c r="R1765" s="81">
        <f t="shared" si="217"/>
        <v>-315</v>
      </c>
      <c r="S1765" s="82">
        <f t="shared" si="222"/>
        <v>-28300.959999999992</v>
      </c>
      <c r="T1765" s="50"/>
    </row>
    <row r="1766" spans="2:20" x14ac:dyDescent="0.25">
      <c r="B1766" s="11">
        <f>'Market Data'!B1753</f>
        <v>20061109</v>
      </c>
      <c r="C1766" s="2">
        <f>'Market Data'!C1753</f>
        <v>7268.5</v>
      </c>
      <c r="D1766" s="2">
        <f>'Market Data'!D1753</f>
        <v>7277.5</v>
      </c>
      <c r="E1766" s="2">
        <f>'Market Data'!E1753</f>
        <v>7238</v>
      </c>
      <c r="F1766" s="12">
        <f>'Market Data'!F1753</f>
        <v>7262</v>
      </c>
      <c r="H1766" s="58">
        <f t="shared" si="218"/>
        <v>1749</v>
      </c>
      <c r="I1766" s="97" t="s">
        <v>54</v>
      </c>
      <c r="J1766" s="59" t="str">
        <f t="shared" si="219"/>
        <v>Long</v>
      </c>
      <c r="L1766" s="74">
        <f t="shared" si="223"/>
        <v>1</v>
      </c>
      <c r="M1766" s="75">
        <f t="shared" si="215"/>
        <v>0</v>
      </c>
      <c r="N1766" s="76" t="str">
        <f t="shared" si="220"/>
        <v/>
      </c>
      <c r="O1766" s="75"/>
      <c r="P1766" s="77">
        <f t="shared" si="216"/>
        <v>1</v>
      </c>
      <c r="Q1766" s="78" t="str">
        <f t="shared" si="221"/>
        <v>Stay Long</v>
      </c>
      <c r="R1766" s="81">
        <f t="shared" si="217"/>
        <v>-17.5</v>
      </c>
      <c r="S1766" s="82">
        <f t="shared" si="222"/>
        <v>-28318.459999999992</v>
      </c>
      <c r="T1766" s="50"/>
    </row>
    <row r="1767" spans="2:20" x14ac:dyDescent="0.25">
      <c r="B1767" s="11">
        <f>'Market Data'!B1754</f>
        <v>20061110</v>
      </c>
      <c r="C1767" s="2">
        <f>'Market Data'!C1754</f>
        <v>7254</v>
      </c>
      <c r="D1767" s="2">
        <f>'Market Data'!D1754</f>
        <v>7273</v>
      </c>
      <c r="E1767" s="2">
        <f>'Market Data'!E1754</f>
        <v>7215.5</v>
      </c>
      <c r="F1767" s="12">
        <f>'Market Data'!F1754</f>
        <v>7260.5</v>
      </c>
      <c r="H1767" s="58">
        <f t="shared" si="218"/>
        <v>1750</v>
      </c>
      <c r="I1767" s="97" t="s">
        <v>54</v>
      </c>
      <c r="J1767" s="59" t="str">
        <f t="shared" si="219"/>
        <v>Long</v>
      </c>
      <c r="L1767" s="74">
        <f t="shared" si="223"/>
        <v>1</v>
      </c>
      <c r="M1767" s="75">
        <f t="shared" si="215"/>
        <v>0</v>
      </c>
      <c r="N1767" s="76" t="str">
        <f t="shared" si="220"/>
        <v/>
      </c>
      <c r="O1767" s="75"/>
      <c r="P1767" s="77">
        <f t="shared" si="216"/>
        <v>1</v>
      </c>
      <c r="Q1767" s="78" t="str">
        <f t="shared" si="221"/>
        <v>Stay Long</v>
      </c>
      <c r="R1767" s="81">
        <f t="shared" si="217"/>
        <v>-52.5</v>
      </c>
      <c r="S1767" s="82">
        <f t="shared" si="222"/>
        <v>-28370.959999999992</v>
      </c>
      <c r="T1767" s="50"/>
    </row>
    <row r="1768" spans="2:20" x14ac:dyDescent="0.25">
      <c r="B1768" s="11">
        <f>'Market Data'!B1755</f>
        <v>20061113</v>
      </c>
      <c r="C1768" s="2">
        <f>'Market Data'!C1755</f>
        <v>7263</v>
      </c>
      <c r="D1768" s="2">
        <f>'Market Data'!D1755</f>
        <v>7311</v>
      </c>
      <c r="E1768" s="2">
        <f>'Market Data'!E1755</f>
        <v>7251</v>
      </c>
      <c r="F1768" s="12">
        <f>'Market Data'!F1755</f>
        <v>7300</v>
      </c>
      <c r="H1768" s="58">
        <f t="shared" si="218"/>
        <v>1751</v>
      </c>
      <c r="I1768" s="97" t="s">
        <v>54</v>
      </c>
      <c r="J1768" s="59" t="str">
        <f t="shared" si="219"/>
        <v>Long</v>
      </c>
      <c r="L1768" s="74">
        <f t="shared" si="223"/>
        <v>1</v>
      </c>
      <c r="M1768" s="75">
        <f t="shared" si="215"/>
        <v>0</v>
      </c>
      <c r="N1768" s="76" t="str">
        <f t="shared" si="220"/>
        <v/>
      </c>
      <c r="O1768" s="75"/>
      <c r="P1768" s="77">
        <f t="shared" si="216"/>
        <v>1</v>
      </c>
      <c r="Q1768" s="78" t="str">
        <f t="shared" si="221"/>
        <v>Stay Long</v>
      </c>
      <c r="R1768" s="81">
        <f t="shared" si="217"/>
        <v>1382.5</v>
      </c>
      <c r="S1768" s="82">
        <f t="shared" si="222"/>
        <v>-26988.459999999992</v>
      </c>
      <c r="T1768" s="50"/>
    </row>
    <row r="1769" spans="2:20" x14ac:dyDescent="0.25">
      <c r="B1769" s="11">
        <f>'Market Data'!B1756</f>
        <v>20061114</v>
      </c>
      <c r="C1769" s="2">
        <f>'Market Data'!C1756</f>
        <v>7304</v>
      </c>
      <c r="D1769" s="2">
        <f>'Market Data'!D1756</f>
        <v>7316.5</v>
      </c>
      <c r="E1769" s="2">
        <f>'Market Data'!E1756</f>
        <v>7269</v>
      </c>
      <c r="F1769" s="12">
        <f>'Market Data'!F1756</f>
        <v>7290</v>
      </c>
      <c r="H1769" s="58">
        <f t="shared" si="218"/>
        <v>1752</v>
      </c>
      <c r="I1769" s="97" t="s">
        <v>54</v>
      </c>
      <c r="J1769" s="59" t="str">
        <f t="shared" si="219"/>
        <v>Long</v>
      </c>
      <c r="L1769" s="74">
        <f t="shared" si="223"/>
        <v>1</v>
      </c>
      <c r="M1769" s="75">
        <f t="shared" si="215"/>
        <v>0</v>
      </c>
      <c r="N1769" s="76" t="str">
        <f t="shared" si="220"/>
        <v/>
      </c>
      <c r="O1769" s="75"/>
      <c r="P1769" s="77">
        <f t="shared" si="216"/>
        <v>1</v>
      </c>
      <c r="Q1769" s="78" t="str">
        <f t="shared" si="221"/>
        <v>Stay Long</v>
      </c>
      <c r="R1769" s="81">
        <f t="shared" si="217"/>
        <v>-350</v>
      </c>
      <c r="S1769" s="82">
        <f t="shared" si="222"/>
        <v>-27338.459999999992</v>
      </c>
      <c r="T1769" s="50"/>
    </row>
    <row r="1770" spans="2:20" x14ac:dyDescent="0.25">
      <c r="B1770" s="11">
        <f>'Market Data'!B1757</f>
        <v>20061115</v>
      </c>
      <c r="C1770" s="2">
        <f>'Market Data'!C1757</f>
        <v>7323.5</v>
      </c>
      <c r="D1770" s="2">
        <f>'Market Data'!D1757</f>
        <v>7339</v>
      </c>
      <c r="E1770" s="2">
        <f>'Market Data'!E1757</f>
        <v>7311.5</v>
      </c>
      <c r="F1770" s="12">
        <f>'Market Data'!F1757</f>
        <v>7334.5</v>
      </c>
      <c r="H1770" s="58">
        <f t="shared" si="218"/>
        <v>1753</v>
      </c>
      <c r="I1770" s="97" t="s">
        <v>54</v>
      </c>
      <c r="J1770" s="59" t="str">
        <f t="shared" si="219"/>
        <v>Long</v>
      </c>
      <c r="L1770" s="74">
        <f t="shared" si="223"/>
        <v>1</v>
      </c>
      <c r="M1770" s="75">
        <f t="shared" si="215"/>
        <v>0</v>
      </c>
      <c r="N1770" s="76" t="str">
        <f t="shared" si="220"/>
        <v/>
      </c>
      <c r="O1770" s="75"/>
      <c r="P1770" s="77">
        <f t="shared" si="216"/>
        <v>1</v>
      </c>
      <c r="Q1770" s="78" t="str">
        <f t="shared" si="221"/>
        <v>Stay Long</v>
      </c>
      <c r="R1770" s="81">
        <f t="shared" si="217"/>
        <v>1557.5</v>
      </c>
      <c r="S1770" s="82">
        <f t="shared" si="222"/>
        <v>-25780.959999999992</v>
      </c>
      <c r="T1770" s="50"/>
    </row>
    <row r="1771" spans="2:20" x14ac:dyDescent="0.25">
      <c r="B1771" s="11">
        <f>'Market Data'!B1758</f>
        <v>20061116</v>
      </c>
      <c r="C1771" s="2">
        <f>'Market Data'!C1758</f>
        <v>7333.5</v>
      </c>
      <c r="D1771" s="2">
        <f>'Market Data'!D1758</f>
        <v>7363</v>
      </c>
      <c r="E1771" s="2">
        <f>'Market Data'!E1758</f>
        <v>7319.5</v>
      </c>
      <c r="F1771" s="12">
        <f>'Market Data'!F1758</f>
        <v>7347</v>
      </c>
      <c r="H1771" s="58">
        <f t="shared" si="218"/>
        <v>1754</v>
      </c>
      <c r="I1771" s="97" t="s">
        <v>54</v>
      </c>
      <c r="J1771" s="59" t="str">
        <f t="shared" si="219"/>
        <v>Long</v>
      </c>
      <c r="L1771" s="74">
        <f t="shared" si="223"/>
        <v>1</v>
      </c>
      <c r="M1771" s="75">
        <f t="shared" si="215"/>
        <v>0</v>
      </c>
      <c r="N1771" s="76" t="str">
        <f t="shared" si="220"/>
        <v/>
      </c>
      <c r="O1771" s="75"/>
      <c r="P1771" s="77">
        <f t="shared" si="216"/>
        <v>1</v>
      </c>
      <c r="Q1771" s="78" t="str">
        <f t="shared" si="221"/>
        <v>Stay Long</v>
      </c>
      <c r="R1771" s="81">
        <f t="shared" si="217"/>
        <v>437.5</v>
      </c>
      <c r="S1771" s="82">
        <f t="shared" si="222"/>
        <v>-25343.459999999992</v>
      </c>
      <c r="T1771" s="50"/>
    </row>
    <row r="1772" spans="2:20" x14ac:dyDescent="0.25">
      <c r="B1772" s="11">
        <f>'Market Data'!B1759</f>
        <v>20061117</v>
      </c>
      <c r="C1772" s="2">
        <f>'Market Data'!C1759</f>
        <v>7338.5</v>
      </c>
      <c r="D1772" s="2">
        <f>'Market Data'!D1759</f>
        <v>7354.5</v>
      </c>
      <c r="E1772" s="2">
        <f>'Market Data'!E1759</f>
        <v>7301.5</v>
      </c>
      <c r="F1772" s="12">
        <f>'Market Data'!F1759</f>
        <v>7321</v>
      </c>
      <c r="H1772" s="58">
        <f t="shared" si="218"/>
        <v>1755</v>
      </c>
      <c r="I1772" s="97" t="s">
        <v>54</v>
      </c>
      <c r="J1772" s="59" t="str">
        <f t="shared" si="219"/>
        <v>Long</v>
      </c>
      <c r="L1772" s="74">
        <f t="shared" si="223"/>
        <v>1</v>
      </c>
      <c r="M1772" s="75">
        <f t="shared" si="215"/>
        <v>0</v>
      </c>
      <c r="N1772" s="76" t="str">
        <f t="shared" si="220"/>
        <v/>
      </c>
      <c r="O1772" s="75"/>
      <c r="P1772" s="77">
        <f t="shared" si="216"/>
        <v>1</v>
      </c>
      <c r="Q1772" s="78" t="str">
        <f t="shared" si="221"/>
        <v>Stay Long</v>
      </c>
      <c r="R1772" s="81">
        <f t="shared" si="217"/>
        <v>-910</v>
      </c>
      <c r="S1772" s="82">
        <f t="shared" si="222"/>
        <v>-26253.459999999992</v>
      </c>
      <c r="T1772" s="50"/>
    </row>
    <row r="1773" spans="2:20" x14ac:dyDescent="0.25">
      <c r="B1773" s="11">
        <f>'Market Data'!B1760</f>
        <v>20061120</v>
      </c>
      <c r="C1773" s="2">
        <f>'Market Data'!C1760</f>
        <v>7310.5</v>
      </c>
      <c r="D1773" s="2">
        <f>'Market Data'!D1760</f>
        <v>7362</v>
      </c>
      <c r="E1773" s="2">
        <f>'Market Data'!E1760</f>
        <v>7267.5</v>
      </c>
      <c r="F1773" s="12">
        <f>'Market Data'!F1760</f>
        <v>7354.5</v>
      </c>
      <c r="H1773" s="58">
        <f t="shared" si="218"/>
        <v>1756</v>
      </c>
      <c r="I1773" s="97" t="s">
        <v>54</v>
      </c>
      <c r="J1773" s="59" t="str">
        <f t="shared" si="219"/>
        <v>Long</v>
      </c>
      <c r="L1773" s="74">
        <f t="shared" si="223"/>
        <v>1</v>
      </c>
      <c r="M1773" s="75">
        <f t="shared" si="215"/>
        <v>0</v>
      </c>
      <c r="N1773" s="76" t="str">
        <f t="shared" si="220"/>
        <v/>
      </c>
      <c r="O1773" s="75"/>
      <c r="P1773" s="77">
        <f t="shared" si="216"/>
        <v>1</v>
      </c>
      <c r="Q1773" s="78" t="str">
        <f t="shared" si="221"/>
        <v>Stay Long</v>
      </c>
      <c r="R1773" s="81">
        <f t="shared" si="217"/>
        <v>1172.5</v>
      </c>
      <c r="S1773" s="82">
        <f t="shared" si="222"/>
        <v>-25080.959999999992</v>
      </c>
      <c r="T1773" s="50"/>
    </row>
    <row r="1774" spans="2:20" x14ac:dyDescent="0.25">
      <c r="B1774" s="11">
        <f>'Market Data'!B1761</f>
        <v>20061121</v>
      </c>
      <c r="C1774" s="2">
        <f>'Market Data'!C1761</f>
        <v>7348</v>
      </c>
      <c r="D1774" s="2">
        <f>'Market Data'!D1761</f>
        <v>7380</v>
      </c>
      <c r="E1774" s="2">
        <f>'Market Data'!E1761</f>
        <v>7345</v>
      </c>
      <c r="F1774" s="12">
        <f>'Market Data'!F1761</f>
        <v>7361</v>
      </c>
      <c r="H1774" s="58">
        <f t="shared" si="218"/>
        <v>1757</v>
      </c>
      <c r="I1774" s="97" t="s">
        <v>54</v>
      </c>
      <c r="J1774" s="59" t="str">
        <f t="shared" si="219"/>
        <v>Long</v>
      </c>
      <c r="L1774" s="74">
        <f t="shared" si="223"/>
        <v>1</v>
      </c>
      <c r="M1774" s="75">
        <f t="shared" si="215"/>
        <v>0</v>
      </c>
      <c r="N1774" s="76" t="str">
        <f t="shared" si="220"/>
        <v/>
      </c>
      <c r="O1774" s="75"/>
      <c r="P1774" s="77">
        <f t="shared" si="216"/>
        <v>1</v>
      </c>
      <c r="Q1774" s="78" t="str">
        <f t="shared" si="221"/>
        <v>Stay Long</v>
      </c>
      <c r="R1774" s="81">
        <f t="shared" si="217"/>
        <v>227.5</v>
      </c>
      <c r="S1774" s="82">
        <f t="shared" si="222"/>
        <v>-24853.459999999992</v>
      </c>
      <c r="T1774" s="50"/>
    </row>
    <row r="1775" spans="2:20" x14ac:dyDescent="0.25">
      <c r="B1775" s="11">
        <f>'Market Data'!B1762</f>
        <v>20061122</v>
      </c>
      <c r="C1775" s="2">
        <f>'Market Data'!C1762</f>
        <v>7382.5</v>
      </c>
      <c r="D1775" s="2">
        <f>'Market Data'!D1762</f>
        <v>7396.5</v>
      </c>
      <c r="E1775" s="2">
        <f>'Market Data'!E1762</f>
        <v>7353</v>
      </c>
      <c r="F1775" s="12">
        <f>'Market Data'!F1762</f>
        <v>7378</v>
      </c>
      <c r="H1775" s="58">
        <f t="shared" si="218"/>
        <v>1758</v>
      </c>
      <c r="I1775" s="97" t="s">
        <v>54</v>
      </c>
      <c r="J1775" s="59" t="str">
        <f t="shared" si="219"/>
        <v>Long</v>
      </c>
      <c r="L1775" s="74">
        <f t="shared" si="223"/>
        <v>1</v>
      </c>
      <c r="M1775" s="75">
        <f t="shared" si="215"/>
        <v>0</v>
      </c>
      <c r="N1775" s="76" t="str">
        <f t="shared" si="220"/>
        <v/>
      </c>
      <c r="O1775" s="75"/>
      <c r="P1775" s="77">
        <f t="shared" si="216"/>
        <v>1</v>
      </c>
      <c r="Q1775" s="78" t="str">
        <f t="shared" si="221"/>
        <v>Stay Long</v>
      </c>
      <c r="R1775" s="81">
        <f t="shared" si="217"/>
        <v>595</v>
      </c>
      <c r="S1775" s="82">
        <f t="shared" si="222"/>
        <v>-24258.459999999992</v>
      </c>
      <c r="T1775" s="50"/>
    </row>
    <row r="1776" spans="2:20" x14ac:dyDescent="0.25">
      <c r="B1776" s="11">
        <f>'Market Data'!B1763</f>
        <v>20061123</v>
      </c>
      <c r="C1776" s="2">
        <f>'Market Data'!C1763</f>
        <v>7386</v>
      </c>
      <c r="D1776" s="2">
        <f>'Market Data'!D1763</f>
        <v>7394.5</v>
      </c>
      <c r="E1776" s="2">
        <f>'Market Data'!E1763</f>
        <v>7359.5</v>
      </c>
      <c r="F1776" s="12">
        <f>'Market Data'!F1763</f>
        <v>7374.5</v>
      </c>
      <c r="H1776" s="58">
        <f t="shared" si="218"/>
        <v>1759</v>
      </c>
      <c r="I1776" s="97" t="s">
        <v>54</v>
      </c>
      <c r="J1776" s="59" t="str">
        <f t="shared" si="219"/>
        <v>Long</v>
      </c>
      <c r="L1776" s="74">
        <f t="shared" si="223"/>
        <v>1</v>
      </c>
      <c r="M1776" s="75">
        <f t="shared" si="215"/>
        <v>0</v>
      </c>
      <c r="N1776" s="76" t="str">
        <f t="shared" si="220"/>
        <v/>
      </c>
      <c r="O1776" s="75"/>
      <c r="P1776" s="77">
        <f t="shared" si="216"/>
        <v>1</v>
      </c>
      <c r="Q1776" s="78" t="str">
        <f t="shared" si="221"/>
        <v>Stay Long</v>
      </c>
      <c r="R1776" s="81">
        <f t="shared" si="217"/>
        <v>-122.5</v>
      </c>
      <c r="S1776" s="82">
        <f t="shared" si="222"/>
        <v>-24380.959999999992</v>
      </c>
      <c r="T1776" s="50"/>
    </row>
    <row r="1777" spans="2:20" x14ac:dyDescent="0.25">
      <c r="B1777" s="11">
        <f>'Market Data'!B1764</f>
        <v>20061124</v>
      </c>
      <c r="C1777" s="2">
        <f>'Market Data'!C1764</f>
        <v>7365.5</v>
      </c>
      <c r="D1777" s="2">
        <f>'Market Data'!D1764</f>
        <v>7370</v>
      </c>
      <c r="E1777" s="2">
        <f>'Market Data'!E1764</f>
        <v>7265</v>
      </c>
      <c r="F1777" s="12">
        <f>'Market Data'!F1764</f>
        <v>7313</v>
      </c>
      <c r="H1777" s="58">
        <f t="shared" si="218"/>
        <v>1760</v>
      </c>
      <c r="I1777" s="97" t="s">
        <v>54</v>
      </c>
      <c r="J1777" s="59" t="str">
        <f t="shared" si="219"/>
        <v>Long</v>
      </c>
      <c r="L1777" s="74">
        <f t="shared" si="223"/>
        <v>1</v>
      </c>
      <c r="M1777" s="75">
        <f t="shared" si="215"/>
        <v>0</v>
      </c>
      <c r="N1777" s="76" t="str">
        <f t="shared" si="220"/>
        <v/>
      </c>
      <c r="O1777" s="75"/>
      <c r="P1777" s="77">
        <f t="shared" si="216"/>
        <v>1</v>
      </c>
      <c r="Q1777" s="78" t="str">
        <f t="shared" si="221"/>
        <v>Stay Long</v>
      </c>
      <c r="R1777" s="81">
        <f t="shared" si="217"/>
        <v>-2152.5</v>
      </c>
      <c r="S1777" s="82">
        <f t="shared" si="222"/>
        <v>-26533.459999999992</v>
      </c>
      <c r="T1777" s="50"/>
    </row>
    <row r="1778" spans="2:20" x14ac:dyDescent="0.25">
      <c r="B1778" s="11">
        <f>'Market Data'!B1765</f>
        <v>20061127</v>
      </c>
      <c r="C1778" s="2">
        <f>'Market Data'!C1765</f>
        <v>7289</v>
      </c>
      <c r="D1778" s="2">
        <f>'Market Data'!D1765</f>
        <v>7318.5</v>
      </c>
      <c r="E1778" s="2">
        <f>'Market Data'!E1765</f>
        <v>7176</v>
      </c>
      <c r="F1778" s="12">
        <f>'Market Data'!F1765</f>
        <v>7200.5</v>
      </c>
      <c r="H1778" s="58">
        <f t="shared" si="218"/>
        <v>1761</v>
      </c>
      <c r="I1778" s="97" t="s">
        <v>54</v>
      </c>
      <c r="J1778" s="59" t="str">
        <f t="shared" si="219"/>
        <v>Long</v>
      </c>
      <c r="L1778" s="74">
        <f t="shared" si="223"/>
        <v>1</v>
      </c>
      <c r="M1778" s="75">
        <f t="shared" si="215"/>
        <v>0</v>
      </c>
      <c r="N1778" s="76" t="str">
        <f t="shared" si="220"/>
        <v/>
      </c>
      <c r="O1778" s="75"/>
      <c r="P1778" s="77">
        <f t="shared" si="216"/>
        <v>1</v>
      </c>
      <c r="Q1778" s="78" t="str">
        <f t="shared" si="221"/>
        <v>Stay Long</v>
      </c>
      <c r="R1778" s="81">
        <f t="shared" si="217"/>
        <v>-3937.5</v>
      </c>
      <c r="S1778" s="82">
        <f t="shared" si="222"/>
        <v>-30470.959999999992</v>
      </c>
      <c r="T1778" s="50"/>
    </row>
    <row r="1779" spans="2:20" x14ac:dyDescent="0.25">
      <c r="B1779" s="11">
        <f>'Market Data'!B1766</f>
        <v>20061128</v>
      </c>
      <c r="C1779" s="2">
        <f>'Market Data'!C1766</f>
        <v>7182.5</v>
      </c>
      <c r="D1779" s="2">
        <f>'Market Data'!D1766</f>
        <v>7204.5</v>
      </c>
      <c r="E1779" s="2">
        <f>'Market Data'!E1766</f>
        <v>7144.5</v>
      </c>
      <c r="F1779" s="12">
        <f>'Market Data'!F1766</f>
        <v>7176</v>
      </c>
      <c r="H1779" s="58">
        <f t="shared" si="218"/>
        <v>1762</v>
      </c>
      <c r="I1779" s="97" t="s">
        <v>54</v>
      </c>
      <c r="J1779" s="59" t="str">
        <f t="shared" si="219"/>
        <v>Long</v>
      </c>
      <c r="L1779" s="74">
        <f t="shared" si="223"/>
        <v>1</v>
      </c>
      <c r="M1779" s="75">
        <f t="shared" si="215"/>
        <v>0</v>
      </c>
      <c r="N1779" s="76" t="str">
        <f t="shared" si="220"/>
        <v/>
      </c>
      <c r="O1779" s="75"/>
      <c r="P1779" s="77">
        <f t="shared" si="216"/>
        <v>1</v>
      </c>
      <c r="Q1779" s="78" t="str">
        <f t="shared" si="221"/>
        <v>Stay Long</v>
      </c>
      <c r="R1779" s="81">
        <f t="shared" si="217"/>
        <v>-857.5</v>
      </c>
      <c r="S1779" s="82">
        <f t="shared" si="222"/>
        <v>-31328.459999999992</v>
      </c>
      <c r="T1779" s="50"/>
    </row>
    <row r="1780" spans="2:20" x14ac:dyDescent="0.25">
      <c r="B1780" s="11">
        <f>'Market Data'!B1767</f>
        <v>20061129</v>
      </c>
      <c r="C1780" s="2">
        <f>'Market Data'!C1767</f>
        <v>7200.5</v>
      </c>
      <c r="D1780" s="2">
        <f>'Market Data'!D1767</f>
        <v>7264.5</v>
      </c>
      <c r="E1780" s="2">
        <f>'Market Data'!E1767</f>
        <v>7193</v>
      </c>
      <c r="F1780" s="12">
        <f>'Market Data'!F1767</f>
        <v>7259.5</v>
      </c>
      <c r="H1780" s="58">
        <f t="shared" si="218"/>
        <v>1763</v>
      </c>
      <c r="I1780" s="97" t="s">
        <v>54</v>
      </c>
      <c r="J1780" s="59" t="str">
        <f t="shared" si="219"/>
        <v>Long</v>
      </c>
      <c r="L1780" s="74">
        <f t="shared" si="223"/>
        <v>1</v>
      </c>
      <c r="M1780" s="75">
        <f t="shared" si="215"/>
        <v>0</v>
      </c>
      <c r="N1780" s="76" t="str">
        <f t="shared" si="220"/>
        <v/>
      </c>
      <c r="O1780" s="75"/>
      <c r="P1780" s="77">
        <f t="shared" si="216"/>
        <v>1</v>
      </c>
      <c r="Q1780" s="78" t="str">
        <f t="shared" si="221"/>
        <v>Stay Long</v>
      </c>
      <c r="R1780" s="81">
        <f t="shared" si="217"/>
        <v>2922.5</v>
      </c>
      <c r="S1780" s="82">
        <f t="shared" si="222"/>
        <v>-28405.959999999992</v>
      </c>
      <c r="T1780" s="50"/>
    </row>
    <row r="1781" spans="2:20" x14ac:dyDescent="0.25">
      <c r="B1781" s="11">
        <f>'Market Data'!B1768</f>
        <v>20061130</v>
      </c>
      <c r="C1781" s="2">
        <f>'Market Data'!C1768</f>
        <v>7269</v>
      </c>
      <c r="D1781" s="2">
        <f>'Market Data'!D1768</f>
        <v>7298</v>
      </c>
      <c r="E1781" s="2">
        <f>'Market Data'!E1768</f>
        <v>7184</v>
      </c>
      <c r="F1781" s="12">
        <f>'Market Data'!F1768</f>
        <v>7205.5</v>
      </c>
      <c r="H1781" s="58">
        <f t="shared" si="218"/>
        <v>1764</v>
      </c>
      <c r="I1781" s="97" t="s">
        <v>54</v>
      </c>
      <c r="J1781" s="59" t="str">
        <f t="shared" si="219"/>
        <v>Long</v>
      </c>
      <c r="L1781" s="74">
        <f t="shared" si="223"/>
        <v>1</v>
      </c>
      <c r="M1781" s="75">
        <f t="shared" si="215"/>
        <v>0</v>
      </c>
      <c r="N1781" s="76" t="str">
        <f t="shared" si="220"/>
        <v/>
      </c>
      <c r="O1781" s="75"/>
      <c r="P1781" s="77">
        <f t="shared" si="216"/>
        <v>1</v>
      </c>
      <c r="Q1781" s="78" t="str">
        <f t="shared" si="221"/>
        <v>Stay Long</v>
      </c>
      <c r="R1781" s="81">
        <f t="shared" si="217"/>
        <v>-1890</v>
      </c>
      <c r="S1781" s="82">
        <f t="shared" si="222"/>
        <v>-30295.959999999992</v>
      </c>
      <c r="T1781" s="50"/>
    </row>
    <row r="1782" spans="2:20" x14ac:dyDescent="0.25">
      <c r="B1782" s="11">
        <f>'Market Data'!B1769</f>
        <v>20061201</v>
      </c>
      <c r="C1782" s="2">
        <f>'Market Data'!C1769</f>
        <v>7226.5</v>
      </c>
      <c r="D1782" s="2">
        <f>'Market Data'!D1769</f>
        <v>7255.5</v>
      </c>
      <c r="E1782" s="2">
        <f>'Market Data'!E1769</f>
        <v>7090.5</v>
      </c>
      <c r="F1782" s="12">
        <f>'Market Data'!F1769</f>
        <v>7142.5</v>
      </c>
      <c r="H1782" s="58">
        <f t="shared" si="218"/>
        <v>1765</v>
      </c>
      <c r="I1782" s="97" t="s">
        <v>54</v>
      </c>
      <c r="J1782" s="59" t="str">
        <f t="shared" si="219"/>
        <v>Long</v>
      </c>
      <c r="L1782" s="74">
        <f t="shared" si="223"/>
        <v>1</v>
      </c>
      <c r="M1782" s="75">
        <f t="shared" si="215"/>
        <v>0</v>
      </c>
      <c r="N1782" s="76" t="str">
        <f t="shared" si="220"/>
        <v/>
      </c>
      <c r="O1782" s="75"/>
      <c r="P1782" s="77">
        <f t="shared" si="216"/>
        <v>1</v>
      </c>
      <c r="Q1782" s="78" t="str">
        <f t="shared" si="221"/>
        <v>Stay Long</v>
      </c>
      <c r="R1782" s="81">
        <f t="shared" si="217"/>
        <v>-2205</v>
      </c>
      <c r="S1782" s="82">
        <f t="shared" si="222"/>
        <v>-32500.959999999992</v>
      </c>
      <c r="T1782" s="50"/>
    </row>
    <row r="1783" spans="2:20" x14ac:dyDescent="0.25">
      <c r="B1783" s="11">
        <f>'Market Data'!B1770</f>
        <v>20061204</v>
      </c>
      <c r="C1783" s="2">
        <f>'Market Data'!C1770</f>
        <v>7135.5</v>
      </c>
      <c r="D1783" s="2">
        <f>'Market Data'!D1770</f>
        <v>7196</v>
      </c>
      <c r="E1783" s="2">
        <f>'Market Data'!E1770</f>
        <v>7123.5</v>
      </c>
      <c r="F1783" s="12">
        <f>'Market Data'!F1770</f>
        <v>7190.5</v>
      </c>
      <c r="H1783" s="58">
        <f t="shared" si="218"/>
        <v>1766</v>
      </c>
      <c r="I1783" s="97" t="s">
        <v>54</v>
      </c>
      <c r="J1783" s="59" t="str">
        <f t="shared" si="219"/>
        <v>Long</v>
      </c>
      <c r="L1783" s="74">
        <f t="shared" si="223"/>
        <v>1</v>
      </c>
      <c r="M1783" s="75">
        <f t="shared" si="215"/>
        <v>0</v>
      </c>
      <c r="N1783" s="76" t="str">
        <f t="shared" si="220"/>
        <v/>
      </c>
      <c r="O1783" s="75"/>
      <c r="P1783" s="77">
        <f t="shared" si="216"/>
        <v>1</v>
      </c>
      <c r="Q1783" s="78" t="str">
        <f t="shared" si="221"/>
        <v>Stay Long</v>
      </c>
      <c r="R1783" s="81">
        <f t="shared" si="217"/>
        <v>1680</v>
      </c>
      <c r="S1783" s="82">
        <f t="shared" si="222"/>
        <v>-30820.959999999992</v>
      </c>
      <c r="T1783" s="50"/>
    </row>
    <row r="1784" spans="2:20" x14ac:dyDescent="0.25">
      <c r="B1784" s="11">
        <f>'Market Data'!B1771</f>
        <v>20061205</v>
      </c>
      <c r="C1784" s="2">
        <f>'Market Data'!C1771</f>
        <v>7199.5</v>
      </c>
      <c r="D1784" s="2">
        <f>'Market Data'!D1771</f>
        <v>7275.5</v>
      </c>
      <c r="E1784" s="2">
        <f>'Market Data'!E1771</f>
        <v>7179.5</v>
      </c>
      <c r="F1784" s="12">
        <f>'Market Data'!F1771</f>
        <v>7265</v>
      </c>
      <c r="H1784" s="58">
        <f t="shared" si="218"/>
        <v>1767</v>
      </c>
      <c r="I1784" s="97" t="s">
        <v>54</v>
      </c>
      <c r="J1784" s="59" t="str">
        <f t="shared" si="219"/>
        <v>Long</v>
      </c>
      <c r="L1784" s="74">
        <f t="shared" si="223"/>
        <v>1</v>
      </c>
      <c r="M1784" s="75">
        <f t="shared" si="215"/>
        <v>0</v>
      </c>
      <c r="N1784" s="76" t="str">
        <f t="shared" si="220"/>
        <v/>
      </c>
      <c r="O1784" s="75"/>
      <c r="P1784" s="77">
        <f t="shared" si="216"/>
        <v>1</v>
      </c>
      <c r="Q1784" s="78" t="str">
        <f t="shared" si="221"/>
        <v>Stay Long</v>
      </c>
      <c r="R1784" s="81">
        <f t="shared" si="217"/>
        <v>2607.5</v>
      </c>
      <c r="S1784" s="82">
        <f t="shared" si="222"/>
        <v>-28213.459999999992</v>
      </c>
      <c r="T1784" s="50"/>
    </row>
    <row r="1785" spans="2:20" x14ac:dyDescent="0.25">
      <c r="B1785" s="11">
        <f>'Market Data'!B1772</f>
        <v>20061206</v>
      </c>
      <c r="C1785" s="2">
        <f>'Market Data'!C1772</f>
        <v>7265.5</v>
      </c>
      <c r="D1785" s="2">
        <f>'Market Data'!D1772</f>
        <v>7277.5</v>
      </c>
      <c r="E1785" s="2">
        <f>'Market Data'!E1772</f>
        <v>7233</v>
      </c>
      <c r="F1785" s="12">
        <f>'Market Data'!F1772</f>
        <v>7264</v>
      </c>
      <c r="H1785" s="58">
        <f t="shared" si="218"/>
        <v>1768</v>
      </c>
      <c r="I1785" s="97" t="s">
        <v>54</v>
      </c>
      <c r="J1785" s="59" t="str">
        <f t="shared" si="219"/>
        <v>Long</v>
      </c>
      <c r="L1785" s="74">
        <f t="shared" si="223"/>
        <v>1</v>
      </c>
      <c r="M1785" s="75">
        <f t="shared" si="215"/>
        <v>0</v>
      </c>
      <c r="N1785" s="76" t="str">
        <f t="shared" si="220"/>
        <v/>
      </c>
      <c r="O1785" s="75"/>
      <c r="P1785" s="77">
        <f t="shared" si="216"/>
        <v>1</v>
      </c>
      <c r="Q1785" s="78" t="str">
        <f t="shared" si="221"/>
        <v>Stay Long</v>
      </c>
      <c r="R1785" s="81">
        <f t="shared" si="217"/>
        <v>-35</v>
      </c>
      <c r="S1785" s="82">
        <f t="shared" si="222"/>
        <v>-28248.459999999992</v>
      </c>
      <c r="T1785" s="50"/>
    </row>
    <row r="1786" spans="2:20" x14ac:dyDescent="0.25">
      <c r="B1786" s="11">
        <f>'Market Data'!B1773</f>
        <v>20061207</v>
      </c>
      <c r="C1786" s="2">
        <f>'Market Data'!C1773</f>
        <v>7245</v>
      </c>
      <c r="D1786" s="2">
        <f>'Market Data'!D1773</f>
        <v>7332</v>
      </c>
      <c r="E1786" s="2">
        <f>'Market Data'!E1773</f>
        <v>7240.5</v>
      </c>
      <c r="F1786" s="12">
        <f>'Market Data'!F1773</f>
        <v>7298.5</v>
      </c>
      <c r="H1786" s="58">
        <f t="shared" si="218"/>
        <v>1769</v>
      </c>
      <c r="I1786" s="97" t="s">
        <v>54</v>
      </c>
      <c r="J1786" s="59" t="str">
        <f t="shared" si="219"/>
        <v>Long</v>
      </c>
      <c r="L1786" s="74">
        <f t="shared" si="223"/>
        <v>1</v>
      </c>
      <c r="M1786" s="75">
        <f t="shared" si="215"/>
        <v>0</v>
      </c>
      <c r="N1786" s="76" t="str">
        <f t="shared" si="220"/>
        <v/>
      </c>
      <c r="O1786" s="75"/>
      <c r="P1786" s="77">
        <f t="shared" si="216"/>
        <v>1</v>
      </c>
      <c r="Q1786" s="78" t="str">
        <f t="shared" si="221"/>
        <v>Stay Long</v>
      </c>
      <c r="R1786" s="81">
        <f t="shared" si="217"/>
        <v>1207.5</v>
      </c>
      <c r="S1786" s="82">
        <f t="shared" si="222"/>
        <v>-27040.959999999992</v>
      </c>
      <c r="T1786" s="50"/>
    </row>
    <row r="1787" spans="2:20" x14ac:dyDescent="0.25">
      <c r="B1787" s="11">
        <f>'Market Data'!B1774</f>
        <v>20061208</v>
      </c>
      <c r="C1787" s="2">
        <f>'Market Data'!C1774</f>
        <v>7284.5</v>
      </c>
      <c r="D1787" s="2">
        <f>'Market Data'!D1774</f>
        <v>7341</v>
      </c>
      <c r="E1787" s="2">
        <f>'Market Data'!E1774</f>
        <v>7240.5</v>
      </c>
      <c r="F1787" s="12">
        <f>'Market Data'!F1774</f>
        <v>7315.5</v>
      </c>
      <c r="H1787" s="58">
        <f t="shared" si="218"/>
        <v>1770</v>
      </c>
      <c r="I1787" s="97" t="s">
        <v>54</v>
      </c>
      <c r="J1787" s="59" t="str">
        <f t="shared" si="219"/>
        <v>Long</v>
      </c>
      <c r="L1787" s="74">
        <f t="shared" si="223"/>
        <v>1</v>
      </c>
      <c r="M1787" s="75">
        <f t="shared" si="215"/>
        <v>0</v>
      </c>
      <c r="N1787" s="76" t="str">
        <f t="shared" si="220"/>
        <v/>
      </c>
      <c r="O1787" s="75"/>
      <c r="P1787" s="77">
        <f t="shared" si="216"/>
        <v>1</v>
      </c>
      <c r="Q1787" s="78" t="str">
        <f t="shared" si="221"/>
        <v>Stay Long</v>
      </c>
      <c r="R1787" s="81">
        <f t="shared" si="217"/>
        <v>595</v>
      </c>
      <c r="S1787" s="82">
        <f t="shared" si="222"/>
        <v>-26445.959999999992</v>
      </c>
      <c r="T1787" s="50"/>
    </row>
    <row r="1788" spans="2:20" x14ac:dyDescent="0.25">
      <c r="B1788" s="11">
        <f>'Market Data'!B1775</f>
        <v>20061211</v>
      </c>
      <c r="C1788" s="2">
        <f>'Market Data'!C1775</f>
        <v>7327.5</v>
      </c>
      <c r="D1788" s="2">
        <f>'Market Data'!D1775</f>
        <v>7367</v>
      </c>
      <c r="E1788" s="2">
        <f>'Market Data'!E1775</f>
        <v>7327.5</v>
      </c>
      <c r="F1788" s="12">
        <f>'Market Data'!F1775</f>
        <v>7359</v>
      </c>
      <c r="H1788" s="58">
        <f t="shared" si="218"/>
        <v>1771</v>
      </c>
      <c r="I1788" s="97" t="s">
        <v>54</v>
      </c>
      <c r="J1788" s="59" t="str">
        <f t="shared" si="219"/>
        <v>Long</v>
      </c>
      <c r="L1788" s="74">
        <f t="shared" si="223"/>
        <v>1</v>
      </c>
      <c r="M1788" s="75">
        <f t="shared" si="215"/>
        <v>0</v>
      </c>
      <c r="N1788" s="76" t="str">
        <f t="shared" si="220"/>
        <v/>
      </c>
      <c r="O1788" s="75"/>
      <c r="P1788" s="77">
        <f t="shared" si="216"/>
        <v>1</v>
      </c>
      <c r="Q1788" s="78" t="str">
        <f t="shared" si="221"/>
        <v>Stay Long</v>
      </c>
      <c r="R1788" s="81">
        <f t="shared" si="217"/>
        <v>1522.5</v>
      </c>
      <c r="S1788" s="82">
        <f t="shared" si="222"/>
        <v>-24923.459999999992</v>
      </c>
      <c r="T1788" s="50"/>
    </row>
    <row r="1789" spans="2:20" x14ac:dyDescent="0.25">
      <c r="B1789" s="11">
        <f>'Market Data'!B1776</f>
        <v>20061212</v>
      </c>
      <c r="C1789" s="2">
        <f>'Market Data'!C1776</f>
        <v>7352</v>
      </c>
      <c r="D1789" s="2">
        <f>'Market Data'!D1776</f>
        <v>7373.5</v>
      </c>
      <c r="E1789" s="2">
        <f>'Market Data'!E1776</f>
        <v>7336.5</v>
      </c>
      <c r="F1789" s="12">
        <f>'Market Data'!F1776</f>
        <v>7366</v>
      </c>
      <c r="H1789" s="58">
        <f t="shared" si="218"/>
        <v>1772</v>
      </c>
      <c r="I1789" s="97" t="s">
        <v>54</v>
      </c>
      <c r="J1789" s="59" t="str">
        <f t="shared" si="219"/>
        <v>Long</v>
      </c>
      <c r="L1789" s="74">
        <f t="shared" si="223"/>
        <v>1</v>
      </c>
      <c r="M1789" s="75">
        <f t="shared" si="215"/>
        <v>0</v>
      </c>
      <c r="N1789" s="76" t="str">
        <f t="shared" si="220"/>
        <v/>
      </c>
      <c r="O1789" s="75"/>
      <c r="P1789" s="77">
        <f t="shared" si="216"/>
        <v>1</v>
      </c>
      <c r="Q1789" s="78" t="str">
        <f t="shared" si="221"/>
        <v>Stay Long</v>
      </c>
      <c r="R1789" s="81">
        <f t="shared" si="217"/>
        <v>245</v>
      </c>
      <c r="S1789" s="82">
        <f t="shared" si="222"/>
        <v>-24678.459999999992</v>
      </c>
      <c r="T1789" s="50"/>
    </row>
    <row r="1790" spans="2:20" x14ac:dyDescent="0.25">
      <c r="B1790" s="11">
        <f>'Market Data'!B1777</f>
        <v>20061213</v>
      </c>
      <c r="C1790" s="2">
        <f>'Market Data'!C1777</f>
        <v>7346.5</v>
      </c>
      <c r="D1790" s="2">
        <f>'Market Data'!D1777</f>
        <v>7415</v>
      </c>
      <c r="E1790" s="2">
        <f>'Market Data'!E1777</f>
        <v>7345</v>
      </c>
      <c r="F1790" s="12">
        <f>'Market Data'!F1777</f>
        <v>7407.5</v>
      </c>
      <c r="H1790" s="58">
        <f t="shared" si="218"/>
        <v>1773</v>
      </c>
      <c r="I1790" s="97" t="s">
        <v>54</v>
      </c>
      <c r="J1790" s="59" t="str">
        <f t="shared" si="219"/>
        <v>Long</v>
      </c>
      <c r="L1790" s="74">
        <f t="shared" si="223"/>
        <v>1</v>
      </c>
      <c r="M1790" s="75">
        <f t="shared" si="215"/>
        <v>0</v>
      </c>
      <c r="N1790" s="76" t="str">
        <f t="shared" si="220"/>
        <v/>
      </c>
      <c r="O1790" s="75"/>
      <c r="P1790" s="77">
        <f t="shared" si="216"/>
        <v>1</v>
      </c>
      <c r="Q1790" s="78" t="str">
        <f t="shared" si="221"/>
        <v>Stay Long</v>
      </c>
      <c r="R1790" s="81">
        <f t="shared" si="217"/>
        <v>1452.5</v>
      </c>
      <c r="S1790" s="82">
        <f t="shared" si="222"/>
        <v>-23225.959999999992</v>
      </c>
      <c r="T1790" s="50"/>
    </row>
    <row r="1791" spans="2:20" x14ac:dyDescent="0.25">
      <c r="B1791" s="11">
        <f>'Market Data'!B1778</f>
        <v>20061214</v>
      </c>
      <c r="C1791" s="2">
        <f>'Market Data'!C1778</f>
        <v>7427.5</v>
      </c>
      <c r="D1791" s="2">
        <f>'Market Data'!D1778</f>
        <v>7460.5</v>
      </c>
      <c r="E1791" s="2">
        <f>'Market Data'!E1778</f>
        <v>7410.5</v>
      </c>
      <c r="F1791" s="12">
        <f>'Market Data'!F1778</f>
        <v>7438.5</v>
      </c>
      <c r="H1791" s="58">
        <f t="shared" si="218"/>
        <v>1774</v>
      </c>
      <c r="I1791" s="97" t="s">
        <v>54</v>
      </c>
      <c r="J1791" s="59" t="str">
        <f t="shared" si="219"/>
        <v>Long</v>
      </c>
      <c r="L1791" s="74">
        <f t="shared" si="223"/>
        <v>1</v>
      </c>
      <c r="M1791" s="75">
        <f t="shared" si="215"/>
        <v>0</v>
      </c>
      <c r="N1791" s="76" t="str">
        <f t="shared" si="220"/>
        <v/>
      </c>
      <c r="O1791" s="75"/>
      <c r="P1791" s="77">
        <f t="shared" si="216"/>
        <v>1</v>
      </c>
      <c r="Q1791" s="78" t="str">
        <f t="shared" si="221"/>
        <v>Stay Long</v>
      </c>
      <c r="R1791" s="81">
        <f t="shared" si="217"/>
        <v>1085</v>
      </c>
      <c r="S1791" s="82">
        <f t="shared" si="222"/>
        <v>-22140.959999999992</v>
      </c>
      <c r="T1791" s="50"/>
    </row>
    <row r="1792" spans="2:20" x14ac:dyDescent="0.25">
      <c r="B1792" s="11">
        <f>'Market Data'!B1779</f>
        <v>20061215</v>
      </c>
      <c r="C1792" s="2">
        <f>'Market Data'!C1779</f>
        <v>7466</v>
      </c>
      <c r="D1792" s="2">
        <f>'Market Data'!D1779</f>
        <v>7491.5</v>
      </c>
      <c r="E1792" s="2">
        <f>'Market Data'!E1779</f>
        <v>7443.5</v>
      </c>
      <c r="F1792" s="12">
        <f>'Market Data'!F1779</f>
        <v>7477.5</v>
      </c>
      <c r="H1792" s="58">
        <f t="shared" si="218"/>
        <v>1775</v>
      </c>
      <c r="I1792" s="97" t="s">
        <v>54</v>
      </c>
      <c r="J1792" s="59" t="str">
        <f t="shared" si="219"/>
        <v>Long</v>
      </c>
      <c r="L1792" s="74">
        <f t="shared" si="223"/>
        <v>1</v>
      </c>
      <c r="M1792" s="75">
        <f t="shared" si="215"/>
        <v>0</v>
      </c>
      <c r="N1792" s="76" t="str">
        <f t="shared" si="220"/>
        <v/>
      </c>
      <c r="O1792" s="75"/>
      <c r="P1792" s="77">
        <f t="shared" si="216"/>
        <v>1</v>
      </c>
      <c r="Q1792" s="78" t="str">
        <f t="shared" si="221"/>
        <v>Stay Long</v>
      </c>
      <c r="R1792" s="81">
        <f t="shared" si="217"/>
        <v>1365</v>
      </c>
      <c r="S1792" s="82">
        <f t="shared" si="222"/>
        <v>-20775.959999999992</v>
      </c>
      <c r="T1792" s="50"/>
    </row>
    <row r="1793" spans="2:20" x14ac:dyDescent="0.25">
      <c r="B1793" s="11">
        <f>'Market Data'!B1780</f>
        <v>20061218</v>
      </c>
      <c r="C1793" s="2">
        <f>'Market Data'!C1780</f>
        <v>7470.5</v>
      </c>
      <c r="D1793" s="2">
        <f>'Market Data'!D1780</f>
        <v>7501</v>
      </c>
      <c r="E1793" s="2">
        <f>'Market Data'!E1780</f>
        <v>7455.5</v>
      </c>
      <c r="F1793" s="12">
        <f>'Market Data'!F1780</f>
        <v>7477.5</v>
      </c>
      <c r="H1793" s="58">
        <f t="shared" si="218"/>
        <v>1776</v>
      </c>
      <c r="I1793" s="97" t="s">
        <v>54</v>
      </c>
      <c r="J1793" s="59" t="str">
        <f t="shared" si="219"/>
        <v>Long</v>
      </c>
      <c r="L1793" s="74">
        <f t="shared" si="223"/>
        <v>1</v>
      </c>
      <c r="M1793" s="75">
        <f t="shared" si="215"/>
        <v>0</v>
      </c>
      <c r="N1793" s="76" t="str">
        <f t="shared" si="220"/>
        <v/>
      </c>
      <c r="O1793" s="75"/>
      <c r="P1793" s="77">
        <f t="shared" si="216"/>
        <v>1</v>
      </c>
      <c r="Q1793" s="78" t="str">
        <f t="shared" si="221"/>
        <v>Stay Long</v>
      </c>
      <c r="R1793" s="81">
        <f t="shared" si="217"/>
        <v>0</v>
      </c>
      <c r="S1793" s="82">
        <f t="shared" si="222"/>
        <v>-20775.959999999992</v>
      </c>
      <c r="T1793" s="50"/>
    </row>
    <row r="1794" spans="2:20" x14ac:dyDescent="0.25">
      <c r="B1794" s="11">
        <f>'Market Data'!B1781</f>
        <v>20061219</v>
      </c>
      <c r="C1794" s="2">
        <f>'Market Data'!C1781</f>
        <v>7455.5</v>
      </c>
      <c r="D1794" s="2">
        <f>'Market Data'!D1781</f>
        <v>7464.5</v>
      </c>
      <c r="E1794" s="2">
        <f>'Market Data'!E1781</f>
        <v>7408</v>
      </c>
      <c r="F1794" s="12">
        <f>'Market Data'!F1781</f>
        <v>7441</v>
      </c>
      <c r="H1794" s="58">
        <f t="shared" si="218"/>
        <v>1777</v>
      </c>
      <c r="I1794" s="97" t="s">
        <v>54</v>
      </c>
      <c r="J1794" s="59" t="str">
        <f t="shared" si="219"/>
        <v>Long</v>
      </c>
      <c r="L1794" s="74">
        <f t="shared" si="223"/>
        <v>1</v>
      </c>
      <c r="M1794" s="75">
        <f t="shared" si="215"/>
        <v>0</v>
      </c>
      <c r="N1794" s="76" t="str">
        <f t="shared" si="220"/>
        <v/>
      </c>
      <c r="O1794" s="75"/>
      <c r="P1794" s="77">
        <f t="shared" si="216"/>
        <v>1</v>
      </c>
      <c r="Q1794" s="78" t="str">
        <f t="shared" si="221"/>
        <v>Stay Long</v>
      </c>
      <c r="R1794" s="81">
        <f t="shared" si="217"/>
        <v>-1277.5</v>
      </c>
      <c r="S1794" s="82">
        <f t="shared" si="222"/>
        <v>-22053.459999999992</v>
      </c>
      <c r="T1794" s="50"/>
    </row>
    <row r="1795" spans="2:20" x14ac:dyDescent="0.25">
      <c r="B1795" s="11">
        <f>'Market Data'!B1782</f>
        <v>20061220</v>
      </c>
      <c r="C1795" s="2">
        <f>'Market Data'!C1782</f>
        <v>7477</v>
      </c>
      <c r="D1795" s="2">
        <f>'Market Data'!D1782</f>
        <v>7491</v>
      </c>
      <c r="E1795" s="2">
        <f>'Market Data'!E1782</f>
        <v>7442.5</v>
      </c>
      <c r="F1795" s="12">
        <f>'Market Data'!F1782</f>
        <v>7472</v>
      </c>
      <c r="H1795" s="58">
        <f t="shared" si="218"/>
        <v>1778</v>
      </c>
      <c r="I1795" s="97" t="s">
        <v>54</v>
      </c>
      <c r="J1795" s="59" t="str">
        <f t="shared" si="219"/>
        <v>Long</v>
      </c>
      <c r="L1795" s="74">
        <f t="shared" si="223"/>
        <v>1</v>
      </c>
      <c r="M1795" s="75">
        <f t="shared" si="215"/>
        <v>0</v>
      </c>
      <c r="N1795" s="76" t="str">
        <f t="shared" si="220"/>
        <v/>
      </c>
      <c r="O1795" s="75"/>
      <c r="P1795" s="77">
        <f t="shared" si="216"/>
        <v>1</v>
      </c>
      <c r="Q1795" s="78" t="str">
        <f t="shared" si="221"/>
        <v>Stay Long</v>
      </c>
      <c r="R1795" s="81">
        <f t="shared" si="217"/>
        <v>1085</v>
      </c>
      <c r="S1795" s="82">
        <f t="shared" si="222"/>
        <v>-20968.459999999992</v>
      </c>
      <c r="T1795" s="50"/>
    </row>
    <row r="1796" spans="2:20" x14ac:dyDescent="0.25">
      <c r="B1796" s="11">
        <f>'Market Data'!B1783</f>
        <v>20061221</v>
      </c>
      <c r="C1796" s="2">
        <f>'Market Data'!C1783</f>
        <v>7447.5</v>
      </c>
      <c r="D1796" s="2">
        <f>'Market Data'!D1783</f>
        <v>7477</v>
      </c>
      <c r="E1796" s="2">
        <f>'Market Data'!E1783</f>
        <v>7423.5</v>
      </c>
      <c r="F1796" s="12">
        <f>'Market Data'!F1783</f>
        <v>7457.5</v>
      </c>
      <c r="H1796" s="58">
        <f t="shared" si="218"/>
        <v>1779</v>
      </c>
      <c r="I1796" s="97" t="s">
        <v>54</v>
      </c>
      <c r="J1796" s="59" t="str">
        <f t="shared" si="219"/>
        <v>Long</v>
      </c>
      <c r="L1796" s="74">
        <f t="shared" si="223"/>
        <v>1</v>
      </c>
      <c r="M1796" s="75">
        <f t="shared" si="215"/>
        <v>0</v>
      </c>
      <c r="N1796" s="76" t="str">
        <f t="shared" si="220"/>
        <v/>
      </c>
      <c r="O1796" s="75"/>
      <c r="P1796" s="77">
        <f t="shared" si="216"/>
        <v>1</v>
      </c>
      <c r="Q1796" s="78" t="str">
        <f t="shared" si="221"/>
        <v>Stay Long</v>
      </c>
      <c r="R1796" s="81">
        <f t="shared" si="217"/>
        <v>-507.5</v>
      </c>
      <c r="S1796" s="82">
        <f t="shared" si="222"/>
        <v>-21475.959999999992</v>
      </c>
      <c r="T1796" s="50"/>
    </row>
    <row r="1797" spans="2:20" x14ac:dyDescent="0.25">
      <c r="B1797" s="11">
        <f>'Market Data'!B1784</f>
        <v>20061222</v>
      </c>
      <c r="C1797" s="2">
        <f>'Market Data'!C1784</f>
        <v>7450</v>
      </c>
      <c r="D1797" s="2">
        <f>'Market Data'!D1784</f>
        <v>7457</v>
      </c>
      <c r="E1797" s="2">
        <f>'Market Data'!E1784</f>
        <v>7368.5</v>
      </c>
      <c r="F1797" s="12">
        <f>'Market Data'!F1784</f>
        <v>7376.5</v>
      </c>
      <c r="H1797" s="58">
        <f t="shared" si="218"/>
        <v>1780</v>
      </c>
      <c r="I1797" s="97" t="s">
        <v>54</v>
      </c>
      <c r="J1797" s="59" t="str">
        <f t="shared" si="219"/>
        <v>Long</v>
      </c>
      <c r="L1797" s="74">
        <f t="shared" si="223"/>
        <v>1</v>
      </c>
      <c r="M1797" s="75">
        <f t="shared" si="215"/>
        <v>0</v>
      </c>
      <c r="N1797" s="76" t="str">
        <f t="shared" si="220"/>
        <v/>
      </c>
      <c r="O1797" s="75"/>
      <c r="P1797" s="77">
        <f t="shared" si="216"/>
        <v>1</v>
      </c>
      <c r="Q1797" s="78" t="str">
        <f t="shared" si="221"/>
        <v>Stay Long</v>
      </c>
      <c r="R1797" s="81">
        <f t="shared" si="217"/>
        <v>-2835</v>
      </c>
      <c r="S1797" s="82">
        <f t="shared" si="222"/>
        <v>-24310.959999999992</v>
      </c>
      <c r="T1797" s="50"/>
    </row>
    <row r="1798" spans="2:20" x14ac:dyDescent="0.25">
      <c r="B1798" s="11">
        <f>'Market Data'!B1785</f>
        <v>20061227</v>
      </c>
      <c r="C1798" s="2">
        <f>'Market Data'!C1785</f>
        <v>7413.5</v>
      </c>
      <c r="D1798" s="2">
        <f>'Market Data'!D1785</f>
        <v>7495.5</v>
      </c>
      <c r="E1798" s="2">
        <f>'Market Data'!E1785</f>
        <v>7412</v>
      </c>
      <c r="F1798" s="12">
        <f>'Market Data'!F1785</f>
        <v>7489.5</v>
      </c>
      <c r="H1798" s="58">
        <f t="shared" si="218"/>
        <v>1781</v>
      </c>
      <c r="I1798" s="97" t="s">
        <v>54</v>
      </c>
      <c r="J1798" s="59" t="str">
        <f t="shared" si="219"/>
        <v>Long</v>
      </c>
      <c r="L1798" s="74">
        <f t="shared" si="223"/>
        <v>1</v>
      </c>
      <c r="M1798" s="75">
        <f t="shared" si="215"/>
        <v>0</v>
      </c>
      <c r="N1798" s="76" t="str">
        <f t="shared" si="220"/>
        <v/>
      </c>
      <c r="O1798" s="75"/>
      <c r="P1798" s="77">
        <f t="shared" si="216"/>
        <v>1</v>
      </c>
      <c r="Q1798" s="78" t="str">
        <f t="shared" si="221"/>
        <v>Stay Long</v>
      </c>
      <c r="R1798" s="81">
        <f t="shared" si="217"/>
        <v>3955</v>
      </c>
      <c r="S1798" s="82">
        <f t="shared" si="222"/>
        <v>-20355.959999999992</v>
      </c>
      <c r="T1798" s="50"/>
    </row>
    <row r="1799" spans="2:20" x14ac:dyDescent="0.25">
      <c r="B1799" s="11">
        <f>'Market Data'!B1786</f>
        <v>20061228</v>
      </c>
      <c r="C1799" s="2">
        <f>'Market Data'!C1786</f>
        <v>7502</v>
      </c>
      <c r="D1799" s="2">
        <f>'Market Data'!D1786</f>
        <v>7504.5</v>
      </c>
      <c r="E1799" s="2">
        <f>'Market Data'!E1786</f>
        <v>7477</v>
      </c>
      <c r="F1799" s="12">
        <f>'Market Data'!F1786</f>
        <v>7491</v>
      </c>
      <c r="H1799" s="58">
        <f t="shared" si="218"/>
        <v>1782</v>
      </c>
      <c r="I1799" s="97" t="s">
        <v>54</v>
      </c>
      <c r="J1799" s="59" t="str">
        <f t="shared" si="219"/>
        <v>Long</v>
      </c>
      <c r="L1799" s="74">
        <f t="shared" si="223"/>
        <v>1</v>
      </c>
      <c r="M1799" s="75">
        <f t="shared" si="215"/>
        <v>0</v>
      </c>
      <c r="N1799" s="76" t="str">
        <f t="shared" si="220"/>
        <v/>
      </c>
      <c r="O1799" s="75"/>
      <c r="P1799" s="77">
        <f t="shared" si="216"/>
        <v>1</v>
      </c>
      <c r="Q1799" s="78" t="str">
        <f t="shared" si="221"/>
        <v>Stay Long</v>
      </c>
      <c r="R1799" s="81">
        <f t="shared" si="217"/>
        <v>52.5</v>
      </c>
      <c r="S1799" s="82">
        <f t="shared" si="222"/>
        <v>-20303.459999999992</v>
      </c>
      <c r="T1799" s="50"/>
    </row>
    <row r="1800" spans="2:20" x14ac:dyDescent="0.25">
      <c r="B1800" s="11">
        <f>'Market Data'!B1787</f>
        <v>20061229</v>
      </c>
      <c r="C1800" s="2">
        <f>'Market Data'!C1787</f>
        <v>7490.5</v>
      </c>
      <c r="D1800" s="2">
        <f>'Market Data'!D1787</f>
        <v>7501.5</v>
      </c>
      <c r="E1800" s="2">
        <f>'Market Data'!E1787</f>
        <v>7471.5</v>
      </c>
      <c r="F1800" s="12">
        <f>'Market Data'!F1787</f>
        <v>7478</v>
      </c>
      <c r="H1800" s="58">
        <f t="shared" si="218"/>
        <v>1783</v>
      </c>
      <c r="I1800" s="97" t="s">
        <v>54</v>
      </c>
      <c r="J1800" s="59" t="str">
        <f t="shared" si="219"/>
        <v>Long</v>
      </c>
      <c r="L1800" s="74">
        <f t="shared" si="223"/>
        <v>1</v>
      </c>
      <c r="M1800" s="75">
        <f t="shared" si="215"/>
        <v>0</v>
      </c>
      <c r="N1800" s="76" t="str">
        <f t="shared" si="220"/>
        <v/>
      </c>
      <c r="O1800" s="75"/>
      <c r="P1800" s="77">
        <f t="shared" si="216"/>
        <v>1</v>
      </c>
      <c r="Q1800" s="78" t="str">
        <f t="shared" si="221"/>
        <v>Stay Long</v>
      </c>
      <c r="R1800" s="81">
        <f t="shared" si="217"/>
        <v>-455</v>
      </c>
      <c r="S1800" s="82">
        <f t="shared" si="222"/>
        <v>-20758.459999999992</v>
      </c>
      <c r="T1800" s="50"/>
    </row>
    <row r="1801" spans="2:20" x14ac:dyDescent="0.25">
      <c r="B1801" s="11">
        <f>'Market Data'!B1788</f>
        <v>20070102</v>
      </c>
      <c r="C1801" s="2">
        <f>'Market Data'!C1788</f>
        <v>7500</v>
      </c>
      <c r="D1801" s="2">
        <f>'Market Data'!D1788</f>
        <v>7565.5</v>
      </c>
      <c r="E1801" s="2">
        <f>'Market Data'!E1788</f>
        <v>7495.5</v>
      </c>
      <c r="F1801" s="12">
        <f>'Market Data'!F1788</f>
        <v>7554.5</v>
      </c>
      <c r="H1801" s="58">
        <f t="shared" si="218"/>
        <v>1784</v>
      </c>
      <c r="I1801" s="97" t="s">
        <v>54</v>
      </c>
      <c r="J1801" s="59" t="str">
        <f t="shared" si="219"/>
        <v>Long</v>
      </c>
      <c r="L1801" s="74">
        <f t="shared" si="223"/>
        <v>1</v>
      </c>
      <c r="M1801" s="75">
        <f t="shared" si="215"/>
        <v>0</v>
      </c>
      <c r="N1801" s="76" t="str">
        <f t="shared" si="220"/>
        <v/>
      </c>
      <c r="O1801" s="75"/>
      <c r="P1801" s="77">
        <f t="shared" si="216"/>
        <v>1</v>
      </c>
      <c r="Q1801" s="78" t="str">
        <f t="shared" si="221"/>
        <v>Stay Long</v>
      </c>
      <c r="R1801" s="81">
        <f t="shared" si="217"/>
        <v>2677.5</v>
      </c>
      <c r="S1801" s="82">
        <f t="shared" si="222"/>
        <v>-18080.959999999992</v>
      </c>
      <c r="T1801" s="50"/>
    </row>
    <row r="1802" spans="2:20" x14ac:dyDescent="0.25">
      <c r="B1802" s="11">
        <f>'Market Data'!B1789</f>
        <v>20070103</v>
      </c>
      <c r="C1802" s="2">
        <f>'Market Data'!C1789</f>
        <v>7555.5</v>
      </c>
      <c r="D1802" s="2">
        <f>'Market Data'!D1789</f>
        <v>7579.5</v>
      </c>
      <c r="E1802" s="2">
        <f>'Market Data'!E1789</f>
        <v>7544</v>
      </c>
      <c r="F1802" s="12">
        <f>'Market Data'!F1789</f>
        <v>7566.5</v>
      </c>
      <c r="H1802" s="58">
        <f t="shared" si="218"/>
        <v>1785</v>
      </c>
      <c r="I1802" s="97" t="s">
        <v>54</v>
      </c>
      <c r="J1802" s="59" t="str">
        <f t="shared" si="219"/>
        <v>Long</v>
      </c>
      <c r="L1802" s="74">
        <f t="shared" si="223"/>
        <v>1</v>
      </c>
      <c r="M1802" s="75">
        <f t="shared" si="215"/>
        <v>0</v>
      </c>
      <c r="N1802" s="76" t="str">
        <f t="shared" si="220"/>
        <v/>
      </c>
      <c r="O1802" s="75"/>
      <c r="P1802" s="77">
        <f t="shared" si="216"/>
        <v>1</v>
      </c>
      <c r="Q1802" s="78" t="str">
        <f t="shared" si="221"/>
        <v>Stay Long</v>
      </c>
      <c r="R1802" s="81">
        <f t="shared" si="217"/>
        <v>420</v>
      </c>
      <c r="S1802" s="82">
        <f t="shared" si="222"/>
        <v>-17660.959999999992</v>
      </c>
      <c r="T1802" s="50"/>
    </row>
    <row r="1803" spans="2:20" x14ac:dyDescent="0.25">
      <c r="B1803" s="11">
        <f>'Market Data'!B1790</f>
        <v>20070104</v>
      </c>
      <c r="C1803" s="2">
        <f>'Market Data'!C1790</f>
        <v>7528.5</v>
      </c>
      <c r="D1803" s="2">
        <f>'Market Data'!D1790</f>
        <v>7557.5</v>
      </c>
      <c r="E1803" s="2">
        <f>'Market Data'!E1790</f>
        <v>7506</v>
      </c>
      <c r="F1803" s="12">
        <f>'Market Data'!F1790</f>
        <v>7548</v>
      </c>
      <c r="H1803" s="58">
        <f t="shared" si="218"/>
        <v>1786</v>
      </c>
      <c r="I1803" s="97" t="s">
        <v>54</v>
      </c>
      <c r="J1803" s="59" t="str">
        <f t="shared" si="219"/>
        <v>Long</v>
      </c>
      <c r="L1803" s="74">
        <f t="shared" si="223"/>
        <v>1</v>
      </c>
      <c r="M1803" s="75">
        <f t="shared" si="215"/>
        <v>0</v>
      </c>
      <c r="N1803" s="76" t="str">
        <f t="shared" si="220"/>
        <v/>
      </c>
      <c r="O1803" s="75"/>
      <c r="P1803" s="77">
        <f t="shared" si="216"/>
        <v>1</v>
      </c>
      <c r="Q1803" s="78" t="str">
        <f t="shared" si="221"/>
        <v>Stay Long</v>
      </c>
      <c r="R1803" s="81">
        <f t="shared" si="217"/>
        <v>-647.5</v>
      </c>
      <c r="S1803" s="82">
        <f t="shared" si="222"/>
        <v>-18308.459999999992</v>
      </c>
      <c r="T1803" s="50"/>
    </row>
    <row r="1804" spans="2:20" x14ac:dyDescent="0.25">
      <c r="B1804" s="11">
        <f>'Market Data'!B1791</f>
        <v>20070105</v>
      </c>
      <c r="C1804" s="2">
        <f>'Market Data'!C1791</f>
        <v>7534.5</v>
      </c>
      <c r="D1804" s="2">
        <f>'Market Data'!D1791</f>
        <v>7537</v>
      </c>
      <c r="E1804" s="2">
        <f>'Market Data'!E1791</f>
        <v>7457</v>
      </c>
      <c r="F1804" s="12">
        <f>'Market Data'!F1791</f>
        <v>7461.5</v>
      </c>
      <c r="H1804" s="58">
        <f t="shared" si="218"/>
        <v>1787</v>
      </c>
      <c r="I1804" s="97" t="s">
        <v>54</v>
      </c>
      <c r="J1804" s="59" t="str">
        <f t="shared" si="219"/>
        <v>Long</v>
      </c>
      <c r="L1804" s="74">
        <f t="shared" si="223"/>
        <v>1</v>
      </c>
      <c r="M1804" s="75">
        <f t="shared" si="215"/>
        <v>0</v>
      </c>
      <c r="N1804" s="76" t="str">
        <f t="shared" si="220"/>
        <v/>
      </c>
      <c r="O1804" s="75"/>
      <c r="P1804" s="77">
        <f t="shared" si="216"/>
        <v>1</v>
      </c>
      <c r="Q1804" s="78" t="str">
        <f t="shared" si="221"/>
        <v>Stay Long</v>
      </c>
      <c r="R1804" s="81">
        <f t="shared" si="217"/>
        <v>-3027.5</v>
      </c>
      <c r="S1804" s="82">
        <f t="shared" si="222"/>
        <v>-21335.959999999992</v>
      </c>
      <c r="T1804" s="50"/>
    </row>
    <row r="1805" spans="2:20" x14ac:dyDescent="0.25">
      <c r="B1805" s="11">
        <f>'Market Data'!B1792</f>
        <v>20070108</v>
      </c>
      <c r="C1805" s="2">
        <f>'Market Data'!C1792</f>
        <v>7462.5</v>
      </c>
      <c r="D1805" s="2">
        <f>'Market Data'!D1792</f>
        <v>7501</v>
      </c>
      <c r="E1805" s="2">
        <f>'Market Data'!E1792</f>
        <v>7438</v>
      </c>
      <c r="F1805" s="12">
        <f>'Market Data'!F1792</f>
        <v>7477.5</v>
      </c>
      <c r="H1805" s="58">
        <f t="shared" si="218"/>
        <v>1788</v>
      </c>
      <c r="I1805" s="97" t="s">
        <v>54</v>
      </c>
      <c r="J1805" s="59" t="str">
        <f t="shared" si="219"/>
        <v>Long</v>
      </c>
      <c r="L1805" s="74">
        <f t="shared" si="223"/>
        <v>1</v>
      </c>
      <c r="M1805" s="75">
        <f t="shared" si="215"/>
        <v>0</v>
      </c>
      <c r="N1805" s="76" t="str">
        <f t="shared" si="220"/>
        <v/>
      </c>
      <c r="O1805" s="75"/>
      <c r="P1805" s="77">
        <f t="shared" si="216"/>
        <v>1</v>
      </c>
      <c r="Q1805" s="78" t="str">
        <f t="shared" si="221"/>
        <v>Stay Long</v>
      </c>
      <c r="R1805" s="81">
        <f t="shared" si="217"/>
        <v>560</v>
      </c>
      <c r="S1805" s="82">
        <f t="shared" si="222"/>
        <v>-20775.959999999992</v>
      </c>
      <c r="T1805" s="50"/>
    </row>
    <row r="1806" spans="2:20" x14ac:dyDescent="0.25">
      <c r="B1806" s="11">
        <f>'Market Data'!B1793</f>
        <v>20070109</v>
      </c>
      <c r="C1806" s="2">
        <f>'Market Data'!C1793</f>
        <v>7515.5</v>
      </c>
      <c r="D1806" s="2">
        <f>'Market Data'!D1793</f>
        <v>7539</v>
      </c>
      <c r="E1806" s="2">
        <f>'Market Data'!E1793</f>
        <v>7448</v>
      </c>
      <c r="F1806" s="12">
        <f>'Market Data'!F1793</f>
        <v>7479.5</v>
      </c>
      <c r="H1806" s="58">
        <f t="shared" si="218"/>
        <v>1789</v>
      </c>
      <c r="I1806" s="97" t="s">
        <v>54</v>
      </c>
      <c r="J1806" s="59" t="str">
        <f t="shared" si="219"/>
        <v>Long</v>
      </c>
      <c r="L1806" s="74">
        <f t="shared" si="223"/>
        <v>1</v>
      </c>
      <c r="M1806" s="75">
        <f t="shared" si="215"/>
        <v>0</v>
      </c>
      <c r="N1806" s="76" t="str">
        <f t="shared" si="220"/>
        <v/>
      </c>
      <c r="O1806" s="75"/>
      <c r="P1806" s="77">
        <f t="shared" si="216"/>
        <v>1</v>
      </c>
      <c r="Q1806" s="78" t="str">
        <f t="shared" si="221"/>
        <v>Stay Long</v>
      </c>
      <c r="R1806" s="81">
        <f t="shared" si="217"/>
        <v>70</v>
      </c>
      <c r="S1806" s="82">
        <f t="shared" si="222"/>
        <v>-20705.959999999992</v>
      </c>
      <c r="T1806" s="50"/>
    </row>
    <row r="1807" spans="2:20" x14ac:dyDescent="0.25">
      <c r="B1807" s="11">
        <f>'Market Data'!B1794</f>
        <v>20070110</v>
      </c>
      <c r="C1807" s="2">
        <f>'Market Data'!C1794</f>
        <v>7451</v>
      </c>
      <c r="D1807" s="2">
        <f>'Market Data'!D1794</f>
        <v>7468</v>
      </c>
      <c r="E1807" s="2">
        <f>'Market Data'!E1794</f>
        <v>7399.5</v>
      </c>
      <c r="F1807" s="12">
        <f>'Market Data'!F1794</f>
        <v>7438</v>
      </c>
      <c r="H1807" s="58">
        <f t="shared" si="218"/>
        <v>1790</v>
      </c>
      <c r="I1807" s="97" t="s">
        <v>54</v>
      </c>
      <c r="J1807" s="59" t="str">
        <f t="shared" si="219"/>
        <v>Long</v>
      </c>
      <c r="L1807" s="74">
        <f t="shared" si="223"/>
        <v>1</v>
      </c>
      <c r="M1807" s="75">
        <f t="shared" si="215"/>
        <v>0</v>
      </c>
      <c r="N1807" s="76" t="str">
        <f t="shared" si="220"/>
        <v/>
      </c>
      <c r="O1807" s="75"/>
      <c r="P1807" s="77">
        <f t="shared" si="216"/>
        <v>1</v>
      </c>
      <c r="Q1807" s="78" t="str">
        <f t="shared" si="221"/>
        <v>Stay Long</v>
      </c>
      <c r="R1807" s="81">
        <f t="shared" si="217"/>
        <v>-1452.5</v>
      </c>
      <c r="S1807" s="82">
        <f t="shared" si="222"/>
        <v>-22158.459999999992</v>
      </c>
      <c r="T1807" s="50"/>
    </row>
    <row r="1808" spans="2:20" x14ac:dyDescent="0.25">
      <c r="B1808" s="11">
        <f>'Market Data'!B1795</f>
        <v>20070111</v>
      </c>
      <c r="C1808" s="2">
        <f>'Market Data'!C1795</f>
        <v>7468.5</v>
      </c>
      <c r="D1808" s="2">
        <f>'Market Data'!D1795</f>
        <v>7569</v>
      </c>
      <c r="E1808" s="2">
        <f>'Market Data'!E1795</f>
        <v>7439.5</v>
      </c>
      <c r="F1808" s="12">
        <f>'Market Data'!F1795</f>
        <v>7561</v>
      </c>
      <c r="H1808" s="58">
        <f t="shared" si="218"/>
        <v>1791</v>
      </c>
      <c r="I1808" s="97" t="s">
        <v>54</v>
      </c>
      <c r="J1808" s="59" t="str">
        <f t="shared" si="219"/>
        <v>Long</v>
      </c>
      <c r="L1808" s="74">
        <f t="shared" si="223"/>
        <v>1</v>
      </c>
      <c r="M1808" s="75">
        <f t="shared" ref="M1808:M1871" si="224">$L1808-P1808</f>
        <v>0</v>
      </c>
      <c r="N1808" s="76" t="str">
        <f t="shared" si="220"/>
        <v/>
      </c>
      <c r="O1808" s="75"/>
      <c r="P1808" s="77">
        <f t="shared" si="216"/>
        <v>1</v>
      </c>
      <c r="Q1808" s="78" t="str">
        <f t="shared" si="221"/>
        <v>Stay Long</v>
      </c>
      <c r="R1808" s="81">
        <f t="shared" si="217"/>
        <v>4305</v>
      </c>
      <c r="S1808" s="82">
        <f t="shared" si="222"/>
        <v>-17853.459999999992</v>
      </c>
      <c r="T1808" s="50"/>
    </row>
    <row r="1809" spans="2:20" x14ac:dyDescent="0.25">
      <c r="B1809" s="11">
        <f>'Market Data'!B1796</f>
        <v>20070112</v>
      </c>
      <c r="C1809" s="2">
        <f>'Market Data'!C1796</f>
        <v>7541</v>
      </c>
      <c r="D1809" s="2">
        <f>'Market Data'!D1796</f>
        <v>7588</v>
      </c>
      <c r="E1809" s="2">
        <f>'Market Data'!E1796</f>
        <v>7530</v>
      </c>
      <c r="F1809" s="12">
        <f>'Market Data'!F1796</f>
        <v>7565.5</v>
      </c>
      <c r="H1809" s="58">
        <f t="shared" si="218"/>
        <v>1792</v>
      </c>
      <c r="I1809" s="97" t="s">
        <v>54</v>
      </c>
      <c r="J1809" s="59" t="str">
        <f t="shared" si="219"/>
        <v>Long</v>
      </c>
      <c r="L1809" s="74">
        <f t="shared" si="223"/>
        <v>1</v>
      </c>
      <c r="M1809" s="75">
        <f t="shared" si="224"/>
        <v>0</v>
      </c>
      <c r="N1809" s="76" t="str">
        <f t="shared" si="220"/>
        <v/>
      </c>
      <c r="O1809" s="75"/>
      <c r="P1809" s="77">
        <f t="shared" ref="P1809:P1872" si="225">IF($N1808="Fill",$L1808,$P1808)</f>
        <v>1</v>
      </c>
      <c r="Q1809" s="78" t="str">
        <f t="shared" si="221"/>
        <v>Stay Long</v>
      </c>
      <c r="R1809" s="81">
        <f t="shared" ref="R1809:R1872" si="226">IF(OR($P1808&amp;$L1808="01",$P1808&amp;$L1808="0-1"),(($F1809-$C1809)*$R$3*$L1808)-(ABS($M1808)*$R$4),IF(OR($P1808&amp;$L1808="10",$P1808&amp;$L1808="-10"),(($C1809-$F1808)*$R$3*$P1808)-(ABS($M1808)*$R$4),IF(OR($P1808&amp;$L1808="1-1",$P1808&amp;$L1808="-11"),(($C1809-$F1808)*$R$3*$P1808)-(ABS($M1808)*$R$4)+(($F1809-$C1809)*$R$3*$P1809),IF(OR($P1808&amp;$L1808="11",$P1808&amp;$L1808="-1-1"),(($F1809-$F1808)*$R$3*$P1809),0))))</f>
        <v>157.5</v>
      </c>
      <c r="S1809" s="82">
        <f t="shared" si="222"/>
        <v>-17695.959999999992</v>
      </c>
      <c r="T1809" s="50"/>
    </row>
    <row r="1810" spans="2:20" x14ac:dyDescent="0.25">
      <c r="B1810" s="11">
        <f>'Market Data'!B1797</f>
        <v>20070115</v>
      </c>
      <c r="C1810" s="2">
        <f>'Market Data'!C1797</f>
        <v>7596.5</v>
      </c>
      <c r="D1810" s="2">
        <f>'Market Data'!D1797</f>
        <v>7614</v>
      </c>
      <c r="E1810" s="2">
        <f>'Market Data'!E1797</f>
        <v>7590.5</v>
      </c>
      <c r="F1810" s="12">
        <f>'Market Data'!F1797</f>
        <v>7603</v>
      </c>
      <c r="H1810" s="58">
        <f t="shared" ref="H1810:H1873" si="227">ROW()-ROW(H$17)</f>
        <v>1793</v>
      </c>
      <c r="I1810" s="97" t="s">
        <v>54</v>
      </c>
      <c r="J1810" s="59" t="str">
        <f t="shared" ref="J1810:J1873" si="228">$I$4</f>
        <v>Long</v>
      </c>
      <c r="L1810" s="74">
        <f t="shared" si="223"/>
        <v>1</v>
      </c>
      <c r="M1810" s="75">
        <f t="shared" si="224"/>
        <v>0</v>
      </c>
      <c r="N1810" s="76" t="str">
        <f t="shared" ref="N1810:N1873" si="229">IF(NOT($M1810=0),"Fill","")</f>
        <v/>
      </c>
      <c r="O1810" s="75"/>
      <c r="P1810" s="77">
        <f t="shared" si="225"/>
        <v>1</v>
      </c>
      <c r="Q1810" s="78" t="str">
        <f t="shared" ref="Q1810:Q1873" si="230">IF($P1809&amp;$L1809="00","Stay Flat",IF($P1809&amp;$L1809="01","Go Long",IF($P1809&amp;$L1809="0-1","Go Short",IF($P1809&amp;$L1809="-10","Exit Short",IF($P1809&amp;$L1809="-1-1","Stay Short",IF($P1809&amp;$L1809="-11","Exit Short, Go Long",IF($P1809&amp;$L1809="10","Exit Long",IF($P1809&amp;$L1809="1-1","Exit Long, Go Short",IF($P1809&amp;$L1809="11","Stay Long","")))))))))</f>
        <v>Stay Long</v>
      </c>
      <c r="R1810" s="81">
        <f t="shared" si="226"/>
        <v>1312.5</v>
      </c>
      <c r="S1810" s="82">
        <f t="shared" ref="S1810:S1873" si="231">S1809+R1810</f>
        <v>-16383.459999999992</v>
      </c>
      <c r="T1810" s="50"/>
    </row>
    <row r="1811" spans="2:20" x14ac:dyDescent="0.25">
      <c r="B1811" s="11">
        <f>'Market Data'!B1798</f>
        <v>20070116</v>
      </c>
      <c r="C1811" s="2">
        <f>'Market Data'!C1798</f>
        <v>7601.5</v>
      </c>
      <c r="D1811" s="2">
        <f>'Market Data'!D1798</f>
        <v>7612</v>
      </c>
      <c r="E1811" s="2">
        <f>'Market Data'!E1798</f>
        <v>7570.5</v>
      </c>
      <c r="F1811" s="12">
        <f>'Market Data'!F1798</f>
        <v>7579</v>
      </c>
      <c r="H1811" s="58">
        <f t="shared" si="227"/>
        <v>1794</v>
      </c>
      <c r="I1811" s="97" t="s">
        <v>54</v>
      </c>
      <c r="J1811" s="59" t="str">
        <f t="shared" si="228"/>
        <v>Long</v>
      </c>
      <c r="L1811" s="74">
        <f t="shared" ref="L1811:L1874" si="232">IF($J1811="Short",-1,IF($J1811="Long",1,0))</f>
        <v>1</v>
      </c>
      <c r="M1811" s="75">
        <f t="shared" si="224"/>
        <v>0</v>
      </c>
      <c r="N1811" s="76" t="str">
        <f t="shared" si="229"/>
        <v/>
      </c>
      <c r="O1811" s="75"/>
      <c r="P1811" s="77">
        <f t="shared" si="225"/>
        <v>1</v>
      </c>
      <c r="Q1811" s="78" t="str">
        <f t="shared" si="230"/>
        <v>Stay Long</v>
      </c>
      <c r="R1811" s="81">
        <f t="shared" si="226"/>
        <v>-840</v>
      </c>
      <c r="S1811" s="82">
        <f t="shared" si="231"/>
        <v>-17223.459999999992</v>
      </c>
      <c r="T1811" s="50"/>
    </row>
    <row r="1812" spans="2:20" x14ac:dyDescent="0.25">
      <c r="B1812" s="11">
        <f>'Market Data'!B1799</f>
        <v>20070117</v>
      </c>
      <c r="C1812" s="2">
        <f>'Market Data'!C1799</f>
        <v>7582.5</v>
      </c>
      <c r="D1812" s="2">
        <f>'Market Data'!D1799</f>
        <v>7599.5</v>
      </c>
      <c r="E1812" s="2">
        <f>'Market Data'!E1799</f>
        <v>7537.5</v>
      </c>
      <c r="F1812" s="12">
        <f>'Market Data'!F1799</f>
        <v>7561.5</v>
      </c>
      <c r="H1812" s="58">
        <f t="shared" si="227"/>
        <v>1795</v>
      </c>
      <c r="I1812" s="97" t="s">
        <v>54</v>
      </c>
      <c r="J1812" s="59" t="str">
        <f t="shared" si="228"/>
        <v>Long</v>
      </c>
      <c r="L1812" s="74">
        <f t="shared" si="232"/>
        <v>1</v>
      </c>
      <c r="M1812" s="75">
        <f t="shared" si="224"/>
        <v>0</v>
      </c>
      <c r="N1812" s="76" t="str">
        <f t="shared" si="229"/>
        <v/>
      </c>
      <c r="O1812" s="75"/>
      <c r="P1812" s="77">
        <f t="shared" si="225"/>
        <v>1</v>
      </c>
      <c r="Q1812" s="78" t="str">
        <f t="shared" si="230"/>
        <v>Stay Long</v>
      </c>
      <c r="R1812" s="81">
        <f t="shared" si="226"/>
        <v>-612.5</v>
      </c>
      <c r="S1812" s="82">
        <f t="shared" si="231"/>
        <v>-17835.959999999992</v>
      </c>
      <c r="T1812" s="50"/>
    </row>
    <row r="1813" spans="2:20" x14ac:dyDescent="0.25">
      <c r="B1813" s="11">
        <f>'Market Data'!B1800</f>
        <v>20070118</v>
      </c>
      <c r="C1813" s="2">
        <f>'Market Data'!C1800</f>
        <v>7580.5</v>
      </c>
      <c r="D1813" s="2">
        <f>'Market Data'!D1800</f>
        <v>7602.5</v>
      </c>
      <c r="E1813" s="2">
        <f>'Market Data'!E1800</f>
        <v>7523</v>
      </c>
      <c r="F1813" s="12">
        <f>'Market Data'!F1800</f>
        <v>7554</v>
      </c>
      <c r="H1813" s="58">
        <f t="shared" si="227"/>
        <v>1796</v>
      </c>
      <c r="I1813" s="97" t="s">
        <v>54</v>
      </c>
      <c r="J1813" s="59" t="str">
        <f t="shared" si="228"/>
        <v>Long</v>
      </c>
      <c r="L1813" s="74">
        <f t="shared" si="232"/>
        <v>1</v>
      </c>
      <c r="M1813" s="75">
        <f t="shared" si="224"/>
        <v>0</v>
      </c>
      <c r="N1813" s="76" t="str">
        <f t="shared" si="229"/>
        <v/>
      </c>
      <c r="O1813" s="75"/>
      <c r="P1813" s="77">
        <f t="shared" si="225"/>
        <v>1</v>
      </c>
      <c r="Q1813" s="78" t="str">
        <f t="shared" si="230"/>
        <v>Stay Long</v>
      </c>
      <c r="R1813" s="81">
        <f t="shared" si="226"/>
        <v>-262.5</v>
      </c>
      <c r="S1813" s="82">
        <f t="shared" si="231"/>
        <v>-18098.459999999992</v>
      </c>
      <c r="T1813" s="50"/>
    </row>
    <row r="1814" spans="2:20" x14ac:dyDescent="0.25">
      <c r="B1814" s="11">
        <f>'Market Data'!B1801</f>
        <v>20070119</v>
      </c>
      <c r="C1814" s="2">
        <f>'Market Data'!C1801</f>
        <v>7533.5</v>
      </c>
      <c r="D1814" s="2">
        <f>'Market Data'!D1801</f>
        <v>7617</v>
      </c>
      <c r="E1814" s="2">
        <f>'Market Data'!E1801</f>
        <v>7513</v>
      </c>
      <c r="F1814" s="12">
        <f>'Market Data'!F1801</f>
        <v>7610</v>
      </c>
      <c r="H1814" s="58">
        <f t="shared" si="227"/>
        <v>1797</v>
      </c>
      <c r="I1814" s="97" t="s">
        <v>54</v>
      </c>
      <c r="J1814" s="59" t="str">
        <f t="shared" si="228"/>
        <v>Long</v>
      </c>
      <c r="L1814" s="74">
        <f t="shared" si="232"/>
        <v>1</v>
      </c>
      <c r="M1814" s="75">
        <f t="shared" si="224"/>
        <v>0</v>
      </c>
      <c r="N1814" s="76" t="str">
        <f t="shared" si="229"/>
        <v/>
      </c>
      <c r="O1814" s="75"/>
      <c r="P1814" s="77">
        <f t="shared" si="225"/>
        <v>1</v>
      </c>
      <c r="Q1814" s="78" t="str">
        <f t="shared" si="230"/>
        <v>Stay Long</v>
      </c>
      <c r="R1814" s="81">
        <f t="shared" si="226"/>
        <v>1960</v>
      </c>
      <c r="S1814" s="82">
        <f t="shared" si="231"/>
        <v>-16138.459999999992</v>
      </c>
      <c r="T1814" s="50"/>
    </row>
    <row r="1815" spans="2:20" x14ac:dyDescent="0.25">
      <c r="B1815" s="11">
        <f>'Market Data'!B1802</f>
        <v>20070122</v>
      </c>
      <c r="C1815" s="2">
        <f>'Market Data'!C1802</f>
        <v>7622.5</v>
      </c>
      <c r="D1815" s="2">
        <f>'Market Data'!D1802</f>
        <v>7628</v>
      </c>
      <c r="E1815" s="2">
        <f>'Market Data'!E1802</f>
        <v>7530.5</v>
      </c>
      <c r="F1815" s="12">
        <f>'Market Data'!F1802</f>
        <v>7552.5</v>
      </c>
      <c r="H1815" s="58">
        <f t="shared" si="227"/>
        <v>1798</v>
      </c>
      <c r="I1815" s="97" t="s">
        <v>54</v>
      </c>
      <c r="J1815" s="59" t="str">
        <f t="shared" si="228"/>
        <v>Long</v>
      </c>
      <c r="L1815" s="74">
        <f t="shared" si="232"/>
        <v>1</v>
      </c>
      <c r="M1815" s="75">
        <f t="shared" si="224"/>
        <v>0</v>
      </c>
      <c r="N1815" s="76" t="str">
        <f t="shared" si="229"/>
        <v/>
      </c>
      <c r="O1815" s="75"/>
      <c r="P1815" s="77">
        <f t="shared" si="225"/>
        <v>1</v>
      </c>
      <c r="Q1815" s="78" t="str">
        <f t="shared" si="230"/>
        <v>Stay Long</v>
      </c>
      <c r="R1815" s="81">
        <f t="shared" si="226"/>
        <v>-2012.5</v>
      </c>
      <c r="S1815" s="82">
        <f t="shared" si="231"/>
        <v>-18150.959999999992</v>
      </c>
      <c r="T1815" s="50"/>
    </row>
    <row r="1816" spans="2:20" x14ac:dyDescent="0.25">
      <c r="B1816" s="11">
        <f>'Market Data'!B1803</f>
        <v>20070123</v>
      </c>
      <c r="C1816" s="2">
        <f>'Market Data'!C1803</f>
        <v>7550</v>
      </c>
      <c r="D1816" s="2">
        <f>'Market Data'!D1803</f>
        <v>7564.5</v>
      </c>
      <c r="E1816" s="2">
        <f>'Market Data'!E1803</f>
        <v>7486.5</v>
      </c>
      <c r="F1816" s="12">
        <f>'Market Data'!F1803</f>
        <v>7539</v>
      </c>
      <c r="H1816" s="58">
        <f t="shared" si="227"/>
        <v>1799</v>
      </c>
      <c r="I1816" s="97" t="s">
        <v>54</v>
      </c>
      <c r="J1816" s="59" t="str">
        <f t="shared" si="228"/>
        <v>Long</v>
      </c>
      <c r="L1816" s="74">
        <f t="shared" si="232"/>
        <v>1</v>
      </c>
      <c r="M1816" s="75">
        <f t="shared" si="224"/>
        <v>0</v>
      </c>
      <c r="N1816" s="76" t="str">
        <f t="shared" si="229"/>
        <v/>
      </c>
      <c r="O1816" s="75"/>
      <c r="P1816" s="77">
        <f t="shared" si="225"/>
        <v>1</v>
      </c>
      <c r="Q1816" s="78" t="str">
        <f t="shared" si="230"/>
        <v>Stay Long</v>
      </c>
      <c r="R1816" s="81">
        <f t="shared" si="226"/>
        <v>-472.5</v>
      </c>
      <c r="S1816" s="82">
        <f t="shared" si="231"/>
        <v>-18623.459999999992</v>
      </c>
      <c r="T1816" s="50"/>
    </row>
    <row r="1817" spans="2:20" x14ac:dyDescent="0.25">
      <c r="B1817" s="11">
        <f>'Market Data'!B1804</f>
        <v>20070124</v>
      </c>
      <c r="C1817" s="2">
        <f>'Market Data'!C1804</f>
        <v>7564.5</v>
      </c>
      <c r="D1817" s="2">
        <f>'Market Data'!D1804</f>
        <v>7621.5</v>
      </c>
      <c r="E1817" s="2">
        <f>'Market Data'!E1804</f>
        <v>7540.5</v>
      </c>
      <c r="F1817" s="12">
        <f>'Market Data'!F1804</f>
        <v>7609.5</v>
      </c>
      <c r="H1817" s="58">
        <f t="shared" si="227"/>
        <v>1800</v>
      </c>
      <c r="I1817" s="97" t="s">
        <v>54</v>
      </c>
      <c r="J1817" s="59" t="str">
        <f t="shared" si="228"/>
        <v>Long</v>
      </c>
      <c r="L1817" s="74">
        <f t="shared" si="232"/>
        <v>1</v>
      </c>
      <c r="M1817" s="75">
        <f t="shared" si="224"/>
        <v>0</v>
      </c>
      <c r="N1817" s="76" t="str">
        <f t="shared" si="229"/>
        <v/>
      </c>
      <c r="O1817" s="75"/>
      <c r="P1817" s="77">
        <f t="shared" si="225"/>
        <v>1</v>
      </c>
      <c r="Q1817" s="78" t="str">
        <f t="shared" si="230"/>
        <v>Stay Long</v>
      </c>
      <c r="R1817" s="81">
        <f t="shared" si="226"/>
        <v>2467.5</v>
      </c>
      <c r="S1817" s="82">
        <f t="shared" si="231"/>
        <v>-16155.959999999992</v>
      </c>
      <c r="T1817" s="50"/>
    </row>
    <row r="1818" spans="2:20" x14ac:dyDescent="0.25">
      <c r="B1818" s="11">
        <f>'Market Data'!B1805</f>
        <v>20070125</v>
      </c>
      <c r="C1818" s="2">
        <f>'Market Data'!C1805</f>
        <v>7617.5</v>
      </c>
      <c r="D1818" s="2">
        <f>'Market Data'!D1805</f>
        <v>7632</v>
      </c>
      <c r="E1818" s="2">
        <f>'Market Data'!E1805</f>
        <v>7552</v>
      </c>
      <c r="F1818" s="12">
        <f>'Market Data'!F1805</f>
        <v>7576.5</v>
      </c>
      <c r="H1818" s="58">
        <f t="shared" si="227"/>
        <v>1801</v>
      </c>
      <c r="I1818" s="97" t="s">
        <v>54</v>
      </c>
      <c r="J1818" s="59" t="str">
        <f t="shared" si="228"/>
        <v>Long</v>
      </c>
      <c r="L1818" s="74">
        <f t="shared" si="232"/>
        <v>1</v>
      </c>
      <c r="M1818" s="75">
        <f t="shared" si="224"/>
        <v>0</v>
      </c>
      <c r="N1818" s="76" t="str">
        <f t="shared" si="229"/>
        <v/>
      </c>
      <c r="O1818" s="75"/>
      <c r="P1818" s="77">
        <f t="shared" si="225"/>
        <v>1</v>
      </c>
      <c r="Q1818" s="78" t="str">
        <f t="shared" si="230"/>
        <v>Stay Long</v>
      </c>
      <c r="R1818" s="81">
        <f t="shared" si="226"/>
        <v>-1155</v>
      </c>
      <c r="S1818" s="82">
        <f t="shared" si="231"/>
        <v>-17310.959999999992</v>
      </c>
      <c r="T1818" s="50"/>
    </row>
    <row r="1819" spans="2:20" x14ac:dyDescent="0.25">
      <c r="B1819" s="11">
        <f>'Market Data'!B1806</f>
        <v>20070126</v>
      </c>
      <c r="C1819" s="2">
        <f>'Market Data'!C1806</f>
        <v>7532</v>
      </c>
      <c r="D1819" s="2">
        <f>'Market Data'!D1806</f>
        <v>7589.5</v>
      </c>
      <c r="E1819" s="2">
        <f>'Market Data'!E1806</f>
        <v>7517.5</v>
      </c>
      <c r="F1819" s="12">
        <f>'Market Data'!F1806</f>
        <v>7557</v>
      </c>
      <c r="H1819" s="58">
        <f t="shared" si="227"/>
        <v>1802</v>
      </c>
      <c r="I1819" s="97" t="s">
        <v>54</v>
      </c>
      <c r="J1819" s="59" t="str">
        <f t="shared" si="228"/>
        <v>Long</v>
      </c>
      <c r="L1819" s="74">
        <f t="shared" si="232"/>
        <v>1</v>
      </c>
      <c r="M1819" s="75">
        <f t="shared" si="224"/>
        <v>0</v>
      </c>
      <c r="N1819" s="76" t="str">
        <f t="shared" si="229"/>
        <v/>
      </c>
      <c r="O1819" s="75"/>
      <c r="P1819" s="77">
        <f t="shared" si="225"/>
        <v>1</v>
      </c>
      <c r="Q1819" s="78" t="str">
        <f t="shared" si="230"/>
        <v>Stay Long</v>
      </c>
      <c r="R1819" s="81">
        <f t="shared" si="226"/>
        <v>-682.5</v>
      </c>
      <c r="S1819" s="82">
        <f t="shared" si="231"/>
        <v>-17993.459999999992</v>
      </c>
      <c r="T1819" s="50"/>
    </row>
    <row r="1820" spans="2:20" x14ac:dyDescent="0.25">
      <c r="B1820" s="11">
        <f>'Market Data'!B1807</f>
        <v>20070129</v>
      </c>
      <c r="C1820" s="2">
        <f>'Market Data'!C1807</f>
        <v>7562</v>
      </c>
      <c r="D1820" s="2">
        <f>'Market Data'!D1807</f>
        <v>7598</v>
      </c>
      <c r="E1820" s="2">
        <f>'Market Data'!E1807</f>
        <v>7539.5</v>
      </c>
      <c r="F1820" s="12">
        <f>'Market Data'!F1807</f>
        <v>7583</v>
      </c>
      <c r="H1820" s="58">
        <f t="shared" si="227"/>
        <v>1803</v>
      </c>
      <c r="I1820" s="97" t="s">
        <v>54</v>
      </c>
      <c r="J1820" s="59" t="str">
        <f t="shared" si="228"/>
        <v>Long</v>
      </c>
      <c r="L1820" s="74">
        <f t="shared" si="232"/>
        <v>1</v>
      </c>
      <c r="M1820" s="75">
        <f t="shared" si="224"/>
        <v>0</v>
      </c>
      <c r="N1820" s="76" t="str">
        <f t="shared" si="229"/>
        <v/>
      </c>
      <c r="O1820" s="75"/>
      <c r="P1820" s="77">
        <f t="shared" si="225"/>
        <v>1</v>
      </c>
      <c r="Q1820" s="78" t="str">
        <f t="shared" si="230"/>
        <v>Stay Long</v>
      </c>
      <c r="R1820" s="81">
        <f t="shared" si="226"/>
        <v>910</v>
      </c>
      <c r="S1820" s="82">
        <f t="shared" si="231"/>
        <v>-17083.459999999992</v>
      </c>
      <c r="T1820" s="50"/>
    </row>
    <row r="1821" spans="2:20" x14ac:dyDescent="0.25">
      <c r="B1821" s="11">
        <f>'Market Data'!B1808</f>
        <v>20070130</v>
      </c>
      <c r="C1821" s="2">
        <f>'Market Data'!C1808</f>
        <v>7584.5</v>
      </c>
      <c r="D1821" s="2">
        <f>'Market Data'!D1808</f>
        <v>7657</v>
      </c>
      <c r="E1821" s="2">
        <f>'Market Data'!E1808</f>
        <v>7565.5</v>
      </c>
      <c r="F1821" s="12">
        <f>'Market Data'!F1808</f>
        <v>7646.5</v>
      </c>
      <c r="H1821" s="58">
        <f t="shared" si="227"/>
        <v>1804</v>
      </c>
      <c r="I1821" s="97" t="s">
        <v>54</v>
      </c>
      <c r="J1821" s="59" t="str">
        <f t="shared" si="228"/>
        <v>Long</v>
      </c>
      <c r="L1821" s="74">
        <f t="shared" si="232"/>
        <v>1</v>
      </c>
      <c r="M1821" s="75">
        <f t="shared" si="224"/>
        <v>0</v>
      </c>
      <c r="N1821" s="76" t="str">
        <f t="shared" si="229"/>
        <v/>
      </c>
      <c r="O1821" s="75"/>
      <c r="P1821" s="77">
        <f t="shared" si="225"/>
        <v>1</v>
      </c>
      <c r="Q1821" s="78" t="str">
        <f t="shared" si="230"/>
        <v>Stay Long</v>
      </c>
      <c r="R1821" s="81">
        <f t="shared" si="226"/>
        <v>2222.5</v>
      </c>
      <c r="S1821" s="82">
        <f t="shared" si="231"/>
        <v>-14860.959999999992</v>
      </c>
      <c r="T1821" s="50"/>
    </row>
    <row r="1822" spans="2:20" x14ac:dyDescent="0.25">
      <c r="B1822" s="11">
        <f>'Market Data'!B1809</f>
        <v>20070131</v>
      </c>
      <c r="C1822" s="2">
        <f>'Market Data'!C1809</f>
        <v>7636.5</v>
      </c>
      <c r="D1822" s="2">
        <f>'Market Data'!D1809</f>
        <v>7660</v>
      </c>
      <c r="E1822" s="2">
        <f>'Market Data'!E1809</f>
        <v>7613.5</v>
      </c>
      <c r="F1822" s="12">
        <f>'Market Data'!F1809</f>
        <v>7640</v>
      </c>
      <c r="H1822" s="58">
        <f t="shared" si="227"/>
        <v>1805</v>
      </c>
      <c r="I1822" s="97" t="s">
        <v>54</v>
      </c>
      <c r="J1822" s="59" t="str">
        <f t="shared" si="228"/>
        <v>Long</v>
      </c>
      <c r="L1822" s="74">
        <f t="shared" si="232"/>
        <v>1</v>
      </c>
      <c r="M1822" s="75">
        <f t="shared" si="224"/>
        <v>0</v>
      </c>
      <c r="N1822" s="76" t="str">
        <f t="shared" si="229"/>
        <v/>
      </c>
      <c r="O1822" s="75"/>
      <c r="P1822" s="77">
        <f t="shared" si="225"/>
        <v>1</v>
      </c>
      <c r="Q1822" s="78" t="str">
        <f t="shared" si="230"/>
        <v>Stay Long</v>
      </c>
      <c r="R1822" s="81">
        <f t="shared" si="226"/>
        <v>-227.5</v>
      </c>
      <c r="S1822" s="82">
        <f t="shared" si="231"/>
        <v>-15088.459999999992</v>
      </c>
      <c r="T1822" s="50"/>
    </row>
    <row r="1823" spans="2:20" x14ac:dyDescent="0.25">
      <c r="B1823" s="11">
        <f>'Market Data'!B1810</f>
        <v>20070201</v>
      </c>
      <c r="C1823" s="2">
        <f>'Market Data'!C1810</f>
        <v>7681.5</v>
      </c>
      <c r="D1823" s="2">
        <f>'Market Data'!D1810</f>
        <v>7730.5</v>
      </c>
      <c r="E1823" s="2">
        <f>'Market Data'!E1810</f>
        <v>7679.5</v>
      </c>
      <c r="F1823" s="12">
        <f>'Market Data'!F1810</f>
        <v>7706</v>
      </c>
      <c r="H1823" s="58">
        <f t="shared" si="227"/>
        <v>1806</v>
      </c>
      <c r="I1823" s="97" t="s">
        <v>54</v>
      </c>
      <c r="J1823" s="59" t="str">
        <f t="shared" si="228"/>
        <v>Long</v>
      </c>
      <c r="L1823" s="74">
        <f t="shared" si="232"/>
        <v>1</v>
      </c>
      <c r="M1823" s="75">
        <f t="shared" si="224"/>
        <v>0</v>
      </c>
      <c r="N1823" s="76" t="str">
        <f t="shared" si="229"/>
        <v/>
      </c>
      <c r="O1823" s="75"/>
      <c r="P1823" s="77">
        <f t="shared" si="225"/>
        <v>1</v>
      </c>
      <c r="Q1823" s="78" t="str">
        <f t="shared" si="230"/>
        <v>Stay Long</v>
      </c>
      <c r="R1823" s="81">
        <f t="shared" si="226"/>
        <v>2310</v>
      </c>
      <c r="S1823" s="82">
        <f t="shared" si="231"/>
        <v>-12778.459999999992</v>
      </c>
      <c r="T1823" s="50"/>
    </row>
    <row r="1824" spans="2:20" x14ac:dyDescent="0.25">
      <c r="B1824" s="11">
        <f>'Market Data'!B1811</f>
        <v>20070202</v>
      </c>
      <c r="C1824" s="2">
        <f>'Market Data'!C1811</f>
        <v>7722.5</v>
      </c>
      <c r="D1824" s="2">
        <f>'Market Data'!D1811</f>
        <v>7758</v>
      </c>
      <c r="E1824" s="2">
        <f>'Market Data'!E1811</f>
        <v>7710</v>
      </c>
      <c r="F1824" s="12">
        <f>'Market Data'!F1811</f>
        <v>7744.5</v>
      </c>
      <c r="H1824" s="58">
        <f t="shared" si="227"/>
        <v>1807</v>
      </c>
      <c r="I1824" s="97" t="s">
        <v>54</v>
      </c>
      <c r="J1824" s="59" t="str">
        <f t="shared" si="228"/>
        <v>Long</v>
      </c>
      <c r="L1824" s="74">
        <f t="shared" si="232"/>
        <v>1</v>
      </c>
      <c r="M1824" s="75">
        <f t="shared" si="224"/>
        <v>0</v>
      </c>
      <c r="N1824" s="76" t="str">
        <f t="shared" si="229"/>
        <v/>
      </c>
      <c r="O1824" s="75"/>
      <c r="P1824" s="77">
        <f t="shared" si="225"/>
        <v>1</v>
      </c>
      <c r="Q1824" s="78" t="str">
        <f t="shared" si="230"/>
        <v>Stay Long</v>
      </c>
      <c r="R1824" s="81">
        <f t="shared" si="226"/>
        <v>1347.5</v>
      </c>
      <c r="S1824" s="82">
        <f t="shared" si="231"/>
        <v>-11430.959999999992</v>
      </c>
      <c r="T1824" s="50"/>
    </row>
    <row r="1825" spans="2:20" x14ac:dyDescent="0.25">
      <c r="B1825" s="11">
        <f>'Market Data'!B1812</f>
        <v>20070205</v>
      </c>
      <c r="C1825" s="2">
        <f>'Market Data'!C1812</f>
        <v>7730.5</v>
      </c>
      <c r="D1825" s="2">
        <f>'Market Data'!D1812</f>
        <v>7744</v>
      </c>
      <c r="E1825" s="2">
        <f>'Market Data'!E1812</f>
        <v>7716</v>
      </c>
      <c r="F1825" s="12">
        <f>'Market Data'!F1812</f>
        <v>7729.5</v>
      </c>
      <c r="H1825" s="58">
        <f t="shared" si="227"/>
        <v>1808</v>
      </c>
      <c r="I1825" s="97" t="s">
        <v>54</v>
      </c>
      <c r="J1825" s="59" t="str">
        <f t="shared" si="228"/>
        <v>Long</v>
      </c>
      <c r="L1825" s="74">
        <f t="shared" si="232"/>
        <v>1</v>
      </c>
      <c r="M1825" s="75">
        <f t="shared" si="224"/>
        <v>0</v>
      </c>
      <c r="N1825" s="76" t="str">
        <f t="shared" si="229"/>
        <v/>
      </c>
      <c r="O1825" s="75"/>
      <c r="P1825" s="77">
        <f t="shared" si="225"/>
        <v>1</v>
      </c>
      <c r="Q1825" s="78" t="str">
        <f t="shared" si="230"/>
        <v>Stay Long</v>
      </c>
      <c r="R1825" s="81">
        <f t="shared" si="226"/>
        <v>-525</v>
      </c>
      <c r="S1825" s="82">
        <f t="shared" si="231"/>
        <v>-11955.959999999992</v>
      </c>
      <c r="T1825" s="50"/>
    </row>
    <row r="1826" spans="2:20" x14ac:dyDescent="0.25">
      <c r="B1826" s="11">
        <f>'Market Data'!B1813</f>
        <v>20070206</v>
      </c>
      <c r="C1826" s="2">
        <f>'Market Data'!C1813</f>
        <v>7743.5</v>
      </c>
      <c r="D1826" s="2">
        <f>'Market Data'!D1813</f>
        <v>7759</v>
      </c>
      <c r="E1826" s="2">
        <f>'Market Data'!E1813</f>
        <v>7711.5</v>
      </c>
      <c r="F1826" s="12">
        <f>'Market Data'!F1813</f>
        <v>7727.5</v>
      </c>
      <c r="H1826" s="58">
        <f t="shared" si="227"/>
        <v>1809</v>
      </c>
      <c r="I1826" s="97" t="s">
        <v>54</v>
      </c>
      <c r="J1826" s="59" t="str">
        <f t="shared" si="228"/>
        <v>Long</v>
      </c>
      <c r="L1826" s="74">
        <f t="shared" si="232"/>
        <v>1</v>
      </c>
      <c r="M1826" s="75">
        <f t="shared" si="224"/>
        <v>0</v>
      </c>
      <c r="N1826" s="76" t="str">
        <f t="shared" si="229"/>
        <v/>
      </c>
      <c r="O1826" s="75"/>
      <c r="P1826" s="77">
        <f t="shared" si="225"/>
        <v>1</v>
      </c>
      <c r="Q1826" s="78" t="str">
        <f t="shared" si="230"/>
        <v>Stay Long</v>
      </c>
      <c r="R1826" s="81">
        <f t="shared" si="226"/>
        <v>-70</v>
      </c>
      <c r="S1826" s="82">
        <f t="shared" si="231"/>
        <v>-12025.959999999992</v>
      </c>
      <c r="T1826" s="50"/>
    </row>
    <row r="1827" spans="2:20" x14ac:dyDescent="0.25">
      <c r="B1827" s="11">
        <f>'Market Data'!B1814</f>
        <v>20070207</v>
      </c>
      <c r="C1827" s="2">
        <f>'Market Data'!C1814</f>
        <v>7734.5</v>
      </c>
      <c r="D1827" s="2">
        <f>'Market Data'!D1814</f>
        <v>7779.5</v>
      </c>
      <c r="E1827" s="2">
        <f>'Market Data'!E1814</f>
        <v>7733</v>
      </c>
      <c r="F1827" s="12">
        <f>'Market Data'!F1814</f>
        <v>7764</v>
      </c>
      <c r="H1827" s="58">
        <f t="shared" si="227"/>
        <v>1810</v>
      </c>
      <c r="I1827" s="97" t="s">
        <v>54</v>
      </c>
      <c r="J1827" s="59" t="str">
        <f t="shared" si="228"/>
        <v>Long</v>
      </c>
      <c r="L1827" s="74">
        <f t="shared" si="232"/>
        <v>1</v>
      </c>
      <c r="M1827" s="75">
        <f t="shared" si="224"/>
        <v>0</v>
      </c>
      <c r="N1827" s="76" t="str">
        <f t="shared" si="229"/>
        <v/>
      </c>
      <c r="O1827" s="75"/>
      <c r="P1827" s="77">
        <f t="shared" si="225"/>
        <v>1</v>
      </c>
      <c r="Q1827" s="78" t="str">
        <f t="shared" si="230"/>
        <v>Stay Long</v>
      </c>
      <c r="R1827" s="81">
        <f t="shared" si="226"/>
        <v>1277.5</v>
      </c>
      <c r="S1827" s="82">
        <f t="shared" si="231"/>
        <v>-10748.459999999992</v>
      </c>
      <c r="T1827" s="50"/>
    </row>
    <row r="1828" spans="2:20" x14ac:dyDescent="0.25">
      <c r="B1828" s="11">
        <f>'Market Data'!B1815</f>
        <v>20070208</v>
      </c>
      <c r="C1828" s="2">
        <f>'Market Data'!C1815</f>
        <v>7759.5</v>
      </c>
      <c r="D1828" s="2">
        <f>'Market Data'!D1815</f>
        <v>7767.5</v>
      </c>
      <c r="E1828" s="2">
        <f>'Market Data'!E1815</f>
        <v>7699</v>
      </c>
      <c r="F1828" s="12">
        <f>'Market Data'!F1815</f>
        <v>7730</v>
      </c>
      <c r="H1828" s="58">
        <f t="shared" si="227"/>
        <v>1811</v>
      </c>
      <c r="I1828" s="97" t="s">
        <v>54</v>
      </c>
      <c r="J1828" s="59" t="str">
        <f t="shared" si="228"/>
        <v>Long</v>
      </c>
      <c r="L1828" s="74">
        <f t="shared" si="232"/>
        <v>1</v>
      </c>
      <c r="M1828" s="75">
        <f t="shared" si="224"/>
        <v>0</v>
      </c>
      <c r="N1828" s="76" t="str">
        <f t="shared" si="229"/>
        <v/>
      </c>
      <c r="O1828" s="75"/>
      <c r="P1828" s="77">
        <f t="shared" si="225"/>
        <v>1</v>
      </c>
      <c r="Q1828" s="78" t="str">
        <f t="shared" si="230"/>
        <v>Stay Long</v>
      </c>
      <c r="R1828" s="81">
        <f t="shared" si="226"/>
        <v>-1190</v>
      </c>
      <c r="S1828" s="82">
        <f t="shared" si="231"/>
        <v>-11938.459999999992</v>
      </c>
      <c r="T1828" s="50"/>
    </row>
    <row r="1829" spans="2:20" x14ac:dyDescent="0.25">
      <c r="B1829" s="11">
        <f>'Market Data'!B1816</f>
        <v>20070209</v>
      </c>
      <c r="C1829" s="2">
        <f>'Market Data'!C1816</f>
        <v>7764</v>
      </c>
      <c r="D1829" s="2">
        <f>'Market Data'!D1816</f>
        <v>7776.5</v>
      </c>
      <c r="E1829" s="2">
        <f>'Market Data'!E1816</f>
        <v>7741.5</v>
      </c>
      <c r="F1829" s="12">
        <f>'Market Data'!F1816</f>
        <v>7762.5</v>
      </c>
      <c r="H1829" s="58">
        <f t="shared" si="227"/>
        <v>1812</v>
      </c>
      <c r="I1829" s="97" t="s">
        <v>54</v>
      </c>
      <c r="J1829" s="59" t="str">
        <f t="shared" si="228"/>
        <v>Long</v>
      </c>
      <c r="L1829" s="74">
        <f t="shared" si="232"/>
        <v>1</v>
      </c>
      <c r="M1829" s="75">
        <f t="shared" si="224"/>
        <v>0</v>
      </c>
      <c r="N1829" s="76" t="str">
        <f t="shared" si="229"/>
        <v/>
      </c>
      <c r="O1829" s="75"/>
      <c r="P1829" s="77">
        <f t="shared" si="225"/>
        <v>1</v>
      </c>
      <c r="Q1829" s="78" t="str">
        <f t="shared" si="230"/>
        <v>Stay Long</v>
      </c>
      <c r="R1829" s="81">
        <f t="shared" si="226"/>
        <v>1137.5</v>
      </c>
      <c r="S1829" s="82">
        <f t="shared" si="231"/>
        <v>-10800.959999999992</v>
      </c>
      <c r="T1829" s="50"/>
    </row>
    <row r="1830" spans="2:20" x14ac:dyDescent="0.25">
      <c r="B1830" s="11">
        <f>'Market Data'!B1817</f>
        <v>20070212</v>
      </c>
      <c r="C1830" s="2">
        <f>'Market Data'!C1817</f>
        <v>7714.5</v>
      </c>
      <c r="D1830" s="2">
        <f>'Market Data'!D1817</f>
        <v>7735.5</v>
      </c>
      <c r="E1830" s="2">
        <f>'Market Data'!E1817</f>
        <v>7690.5</v>
      </c>
      <c r="F1830" s="12">
        <f>'Market Data'!F1817</f>
        <v>7710.5</v>
      </c>
      <c r="H1830" s="58">
        <f t="shared" si="227"/>
        <v>1813</v>
      </c>
      <c r="I1830" s="97" t="s">
        <v>54</v>
      </c>
      <c r="J1830" s="59" t="str">
        <f t="shared" si="228"/>
        <v>Long</v>
      </c>
      <c r="L1830" s="74">
        <f t="shared" si="232"/>
        <v>1</v>
      </c>
      <c r="M1830" s="75">
        <f t="shared" si="224"/>
        <v>0</v>
      </c>
      <c r="N1830" s="76" t="str">
        <f t="shared" si="229"/>
        <v/>
      </c>
      <c r="O1830" s="75"/>
      <c r="P1830" s="77">
        <f t="shared" si="225"/>
        <v>1</v>
      </c>
      <c r="Q1830" s="78" t="str">
        <f t="shared" si="230"/>
        <v>Stay Long</v>
      </c>
      <c r="R1830" s="81">
        <f t="shared" si="226"/>
        <v>-1820</v>
      </c>
      <c r="S1830" s="82">
        <f t="shared" si="231"/>
        <v>-12620.959999999992</v>
      </c>
      <c r="T1830" s="50"/>
    </row>
    <row r="1831" spans="2:20" x14ac:dyDescent="0.25">
      <c r="B1831" s="11">
        <f>'Market Data'!B1818</f>
        <v>20070213</v>
      </c>
      <c r="C1831" s="2">
        <f>'Market Data'!C1818</f>
        <v>7725.5</v>
      </c>
      <c r="D1831" s="2">
        <f>'Market Data'!D1818</f>
        <v>7761</v>
      </c>
      <c r="E1831" s="2">
        <f>'Market Data'!E1818</f>
        <v>7711.5</v>
      </c>
      <c r="F1831" s="12">
        <f>'Market Data'!F1818</f>
        <v>7733.5</v>
      </c>
      <c r="H1831" s="58">
        <f t="shared" si="227"/>
        <v>1814</v>
      </c>
      <c r="I1831" s="97" t="s">
        <v>54</v>
      </c>
      <c r="J1831" s="59" t="str">
        <f t="shared" si="228"/>
        <v>Long</v>
      </c>
      <c r="L1831" s="74">
        <f t="shared" si="232"/>
        <v>1</v>
      </c>
      <c r="M1831" s="75">
        <f t="shared" si="224"/>
        <v>0</v>
      </c>
      <c r="N1831" s="76" t="str">
        <f t="shared" si="229"/>
        <v/>
      </c>
      <c r="O1831" s="75"/>
      <c r="P1831" s="77">
        <f t="shared" si="225"/>
        <v>1</v>
      </c>
      <c r="Q1831" s="78" t="str">
        <f t="shared" si="230"/>
        <v>Stay Long</v>
      </c>
      <c r="R1831" s="81">
        <f t="shared" si="226"/>
        <v>805</v>
      </c>
      <c r="S1831" s="82">
        <f t="shared" si="231"/>
        <v>-11815.959999999992</v>
      </c>
      <c r="T1831" s="50"/>
    </row>
    <row r="1832" spans="2:20" x14ac:dyDescent="0.25">
      <c r="B1832" s="11">
        <f>'Market Data'!B1819</f>
        <v>20070214</v>
      </c>
      <c r="C1832" s="2">
        <f>'Market Data'!C1819</f>
        <v>7768.5</v>
      </c>
      <c r="D1832" s="2">
        <f>'Market Data'!D1819</f>
        <v>7812</v>
      </c>
      <c r="E1832" s="2">
        <f>'Market Data'!E1819</f>
        <v>7752.5</v>
      </c>
      <c r="F1832" s="12">
        <f>'Market Data'!F1819</f>
        <v>7808</v>
      </c>
      <c r="H1832" s="58">
        <f t="shared" si="227"/>
        <v>1815</v>
      </c>
      <c r="I1832" s="97" t="s">
        <v>54</v>
      </c>
      <c r="J1832" s="59" t="str">
        <f t="shared" si="228"/>
        <v>Long</v>
      </c>
      <c r="L1832" s="74">
        <f t="shared" si="232"/>
        <v>1</v>
      </c>
      <c r="M1832" s="75">
        <f t="shared" si="224"/>
        <v>0</v>
      </c>
      <c r="N1832" s="76" t="str">
        <f t="shared" si="229"/>
        <v/>
      </c>
      <c r="O1832" s="75"/>
      <c r="P1832" s="77">
        <f t="shared" si="225"/>
        <v>1</v>
      </c>
      <c r="Q1832" s="78" t="str">
        <f t="shared" si="230"/>
        <v>Stay Long</v>
      </c>
      <c r="R1832" s="81">
        <f t="shared" si="226"/>
        <v>2607.5</v>
      </c>
      <c r="S1832" s="82">
        <f t="shared" si="231"/>
        <v>-9208.4599999999919</v>
      </c>
      <c r="T1832" s="50"/>
    </row>
    <row r="1833" spans="2:20" x14ac:dyDescent="0.25">
      <c r="B1833" s="11">
        <f>'Market Data'!B1820</f>
        <v>20070215</v>
      </c>
      <c r="C1833" s="2">
        <f>'Market Data'!C1820</f>
        <v>7809.5</v>
      </c>
      <c r="D1833" s="2">
        <f>'Market Data'!D1820</f>
        <v>7816</v>
      </c>
      <c r="E1833" s="2">
        <f>'Market Data'!E1820</f>
        <v>7793.5</v>
      </c>
      <c r="F1833" s="12">
        <f>'Market Data'!F1820</f>
        <v>7807</v>
      </c>
      <c r="H1833" s="58">
        <f t="shared" si="227"/>
        <v>1816</v>
      </c>
      <c r="I1833" s="97" t="s">
        <v>54</v>
      </c>
      <c r="J1833" s="59" t="str">
        <f t="shared" si="228"/>
        <v>Long</v>
      </c>
      <c r="L1833" s="74">
        <f t="shared" si="232"/>
        <v>1</v>
      </c>
      <c r="M1833" s="75">
        <f t="shared" si="224"/>
        <v>0</v>
      </c>
      <c r="N1833" s="76" t="str">
        <f t="shared" si="229"/>
        <v/>
      </c>
      <c r="O1833" s="75"/>
      <c r="P1833" s="77">
        <f t="shared" si="225"/>
        <v>1</v>
      </c>
      <c r="Q1833" s="78" t="str">
        <f t="shared" si="230"/>
        <v>Stay Long</v>
      </c>
      <c r="R1833" s="81">
        <f t="shared" si="226"/>
        <v>-35</v>
      </c>
      <c r="S1833" s="82">
        <f t="shared" si="231"/>
        <v>-9243.4599999999919</v>
      </c>
      <c r="T1833" s="50"/>
    </row>
    <row r="1834" spans="2:20" x14ac:dyDescent="0.25">
      <c r="B1834" s="11">
        <f>'Market Data'!B1821</f>
        <v>20070216</v>
      </c>
      <c r="C1834" s="2">
        <f>'Market Data'!C1821</f>
        <v>7795</v>
      </c>
      <c r="D1834" s="2">
        <f>'Market Data'!D1821</f>
        <v>7824.5</v>
      </c>
      <c r="E1834" s="2">
        <f>'Market Data'!E1821</f>
        <v>7784.5</v>
      </c>
      <c r="F1834" s="12">
        <f>'Market Data'!F1821</f>
        <v>7799</v>
      </c>
      <c r="H1834" s="58">
        <f t="shared" si="227"/>
        <v>1817</v>
      </c>
      <c r="I1834" s="97" t="s">
        <v>54</v>
      </c>
      <c r="J1834" s="59" t="str">
        <f t="shared" si="228"/>
        <v>Long</v>
      </c>
      <c r="L1834" s="74">
        <f t="shared" si="232"/>
        <v>1</v>
      </c>
      <c r="M1834" s="75">
        <f t="shared" si="224"/>
        <v>0</v>
      </c>
      <c r="N1834" s="76" t="str">
        <f t="shared" si="229"/>
        <v/>
      </c>
      <c r="O1834" s="75"/>
      <c r="P1834" s="77">
        <f t="shared" si="225"/>
        <v>1</v>
      </c>
      <c r="Q1834" s="78" t="str">
        <f t="shared" si="230"/>
        <v>Stay Long</v>
      </c>
      <c r="R1834" s="81">
        <f t="shared" si="226"/>
        <v>-280</v>
      </c>
      <c r="S1834" s="82">
        <f t="shared" si="231"/>
        <v>-9523.4599999999919</v>
      </c>
      <c r="T1834" s="50"/>
    </row>
    <row r="1835" spans="2:20" x14ac:dyDescent="0.25">
      <c r="B1835" s="11">
        <f>'Market Data'!B1822</f>
        <v>20070219</v>
      </c>
      <c r="C1835" s="2">
        <f>'Market Data'!C1822</f>
        <v>7817</v>
      </c>
      <c r="D1835" s="2">
        <f>'Market Data'!D1822</f>
        <v>7837.5</v>
      </c>
      <c r="E1835" s="2">
        <f>'Market Data'!E1822</f>
        <v>7815.5</v>
      </c>
      <c r="F1835" s="12">
        <f>'Market Data'!F1822</f>
        <v>7829</v>
      </c>
      <c r="H1835" s="58">
        <f t="shared" si="227"/>
        <v>1818</v>
      </c>
      <c r="I1835" s="97" t="s">
        <v>54</v>
      </c>
      <c r="J1835" s="59" t="str">
        <f t="shared" si="228"/>
        <v>Long</v>
      </c>
      <c r="L1835" s="74">
        <f t="shared" si="232"/>
        <v>1</v>
      </c>
      <c r="M1835" s="75">
        <f t="shared" si="224"/>
        <v>0</v>
      </c>
      <c r="N1835" s="76" t="str">
        <f t="shared" si="229"/>
        <v/>
      </c>
      <c r="O1835" s="75"/>
      <c r="P1835" s="77">
        <f t="shared" si="225"/>
        <v>1</v>
      </c>
      <c r="Q1835" s="78" t="str">
        <f t="shared" si="230"/>
        <v>Stay Long</v>
      </c>
      <c r="R1835" s="81">
        <f t="shared" si="226"/>
        <v>1050</v>
      </c>
      <c r="S1835" s="82">
        <f t="shared" si="231"/>
        <v>-8473.4599999999919</v>
      </c>
      <c r="T1835" s="50"/>
    </row>
    <row r="1836" spans="2:20" x14ac:dyDescent="0.25">
      <c r="B1836" s="11">
        <f>'Market Data'!B1823</f>
        <v>20070220</v>
      </c>
      <c r="C1836" s="2">
        <f>'Market Data'!C1823</f>
        <v>7833.5</v>
      </c>
      <c r="D1836" s="2">
        <f>'Market Data'!D1823</f>
        <v>7845</v>
      </c>
      <c r="E1836" s="2">
        <f>'Market Data'!E1823</f>
        <v>7778</v>
      </c>
      <c r="F1836" s="12">
        <f>'Market Data'!F1823</f>
        <v>7824.5</v>
      </c>
      <c r="H1836" s="58">
        <f t="shared" si="227"/>
        <v>1819</v>
      </c>
      <c r="I1836" s="97" t="s">
        <v>54</v>
      </c>
      <c r="J1836" s="59" t="str">
        <f t="shared" si="228"/>
        <v>Long</v>
      </c>
      <c r="L1836" s="74">
        <f t="shared" si="232"/>
        <v>1</v>
      </c>
      <c r="M1836" s="75">
        <f t="shared" si="224"/>
        <v>0</v>
      </c>
      <c r="N1836" s="76" t="str">
        <f t="shared" si="229"/>
        <v/>
      </c>
      <c r="O1836" s="75"/>
      <c r="P1836" s="77">
        <f t="shared" si="225"/>
        <v>1</v>
      </c>
      <c r="Q1836" s="78" t="str">
        <f t="shared" si="230"/>
        <v>Stay Long</v>
      </c>
      <c r="R1836" s="81">
        <f t="shared" si="226"/>
        <v>-157.5</v>
      </c>
      <c r="S1836" s="82">
        <f t="shared" si="231"/>
        <v>-8630.9599999999919</v>
      </c>
      <c r="T1836" s="50"/>
    </row>
    <row r="1837" spans="2:20" x14ac:dyDescent="0.25">
      <c r="B1837" s="11">
        <f>'Market Data'!B1824</f>
        <v>20070221</v>
      </c>
      <c r="C1837" s="2">
        <f>'Market Data'!C1824</f>
        <v>7841.5</v>
      </c>
      <c r="D1837" s="2">
        <f>'Market Data'!D1824</f>
        <v>7846.5</v>
      </c>
      <c r="E1837" s="2">
        <f>'Market Data'!E1824</f>
        <v>7763.5</v>
      </c>
      <c r="F1837" s="12">
        <f>'Market Data'!F1824</f>
        <v>7782</v>
      </c>
      <c r="H1837" s="58">
        <f t="shared" si="227"/>
        <v>1820</v>
      </c>
      <c r="I1837" s="97" t="s">
        <v>54</v>
      </c>
      <c r="J1837" s="59" t="str">
        <f t="shared" si="228"/>
        <v>Long</v>
      </c>
      <c r="L1837" s="74">
        <f t="shared" si="232"/>
        <v>1</v>
      </c>
      <c r="M1837" s="75">
        <f t="shared" si="224"/>
        <v>0</v>
      </c>
      <c r="N1837" s="76" t="str">
        <f t="shared" si="229"/>
        <v/>
      </c>
      <c r="O1837" s="75"/>
      <c r="P1837" s="77">
        <f t="shared" si="225"/>
        <v>1</v>
      </c>
      <c r="Q1837" s="78" t="str">
        <f t="shared" si="230"/>
        <v>Stay Long</v>
      </c>
      <c r="R1837" s="81">
        <f t="shared" si="226"/>
        <v>-1487.5</v>
      </c>
      <c r="S1837" s="82">
        <f t="shared" si="231"/>
        <v>-10118.459999999992</v>
      </c>
      <c r="T1837" s="50"/>
    </row>
    <row r="1838" spans="2:20" x14ac:dyDescent="0.25">
      <c r="B1838" s="11">
        <f>'Market Data'!B1825</f>
        <v>20070222</v>
      </c>
      <c r="C1838" s="2">
        <f>'Market Data'!C1825</f>
        <v>7824.5</v>
      </c>
      <c r="D1838" s="2">
        <f>'Market Data'!D1825</f>
        <v>7852</v>
      </c>
      <c r="E1838" s="2">
        <f>'Market Data'!E1825</f>
        <v>7812.5</v>
      </c>
      <c r="F1838" s="12">
        <f>'Market Data'!F1825</f>
        <v>7820</v>
      </c>
      <c r="H1838" s="58">
        <f t="shared" si="227"/>
        <v>1821</v>
      </c>
      <c r="I1838" s="97" t="s">
        <v>54</v>
      </c>
      <c r="J1838" s="59" t="str">
        <f t="shared" si="228"/>
        <v>Long</v>
      </c>
      <c r="L1838" s="74">
        <f t="shared" si="232"/>
        <v>1</v>
      </c>
      <c r="M1838" s="75">
        <f t="shared" si="224"/>
        <v>0</v>
      </c>
      <c r="N1838" s="76" t="str">
        <f t="shared" si="229"/>
        <v/>
      </c>
      <c r="O1838" s="75"/>
      <c r="P1838" s="77">
        <f t="shared" si="225"/>
        <v>1</v>
      </c>
      <c r="Q1838" s="78" t="str">
        <f t="shared" si="230"/>
        <v>Stay Long</v>
      </c>
      <c r="R1838" s="81">
        <f t="shared" si="226"/>
        <v>1330</v>
      </c>
      <c r="S1838" s="82">
        <f t="shared" si="231"/>
        <v>-8788.4599999999919</v>
      </c>
      <c r="T1838" s="50"/>
    </row>
    <row r="1839" spans="2:20" x14ac:dyDescent="0.25">
      <c r="B1839" s="11">
        <f>'Market Data'!B1826</f>
        <v>20070223</v>
      </c>
      <c r="C1839" s="2">
        <f>'Market Data'!C1826</f>
        <v>7836.5</v>
      </c>
      <c r="D1839" s="2">
        <f>'Market Data'!D1826</f>
        <v>7839.5</v>
      </c>
      <c r="E1839" s="2">
        <f>'Market Data'!E1826</f>
        <v>7803</v>
      </c>
      <c r="F1839" s="12">
        <f>'Market Data'!F1826</f>
        <v>7824.5</v>
      </c>
      <c r="H1839" s="58">
        <f t="shared" si="227"/>
        <v>1822</v>
      </c>
      <c r="I1839" s="97" t="s">
        <v>54</v>
      </c>
      <c r="J1839" s="59" t="str">
        <f t="shared" si="228"/>
        <v>Long</v>
      </c>
      <c r="L1839" s="74">
        <f t="shared" si="232"/>
        <v>1</v>
      </c>
      <c r="M1839" s="75">
        <f t="shared" si="224"/>
        <v>0</v>
      </c>
      <c r="N1839" s="76" t="str">
        <f t="shared" si="229"/>
        <v/>
      </c>
      <c r="O1839" s="75"/>
      <c r="P1839" s="77">
        <f t="shared" si="225"/>
        <v>1</v>
      </c>
      <c r="Q1839" s="78" t="str">
        <f t="shared" si="230"/>
        <v>Stay Long</v>
      </c>
      <c r="R1839" s="81">
        <f t="shared" si="226"/>
        <v>157.5</v>
      </c>
      <c r="S1839" s="82">
        <f t="shared" si="231"/>
        <v>-8630.9599999999919</v>
      </c>
      <c r="T1839" s="50"/>
    </row>
    <row r="1840" spans="2:20" x14ac:dyDescent="0.25">
      <c r="B1840" s="11">
        <f>'Market Data'!B1827</f>
        <v>20070226</v>
      </c>
      <c r="C1840" s="2">
        <f>'Market Data'!C1827</f>
        <v>7838.5</v>
      </c>
      <c r="D1840" s="2">
        <f>'Market Data'!D1827</f>
        <v>7878</v>
      </c>
      <c r="E1840" s="2">
        <f>'Market Data'!E1827</f>
        <v>7836.5</v>
      </c>
      <c r="F1840" s="12">
        <f>'Market Data'!F1827</f>
        <v>7865</v>
      </c>
      <c r="H1840" s="58">
        <f t="shared" si="227"/>
        <v>1823</v>
      </c>
      <c r="I1840" s="97" t="s">
        <v>54</v>
      </c>
      <c r="J1840" s="59" t="str">
        <f t="shared" si="228"/>
        <v>Long</v>
      </c>
      <c r="L1840" s="74">
        <f t="shared" si="232"/>
        <v>1</v>
      </c>
      <c r="M1840" s="75">
        <f t="shared" si="224"/>
        <v>0</v>
      </c>
      <c r="N1840" s="76" t="str">
        <f t="shared" si="229"/>
        <v/>
      </c>
      <c r="O1840" s="75"/>
      <c r="P1840" s="77">
        <f t="shared" si="225"/>
        <v>1</v>
      </c>
      <c r="Q1840" s="78" t="str">
        <f t="shared" si="230"/>
        <v>Stay Long</v>
      </c>
      <c r="R1840" s="81">
        <f t="shared" si="226"/>
        <v>1417.5</v>
      </c>
      <c r="S1840" s="82">
        <f t="shared" si="231"/>
        <v>-7213.4599999999919</v>
      </c>
      <c r="T1840" s="50"/>
    </row>
    <row r="1841" spans="2:20" x14ac:dyDescent="0.25">
      <c r="B1841" s="11">
        <f>'Market Data'!B1828</f>
        <v>20070227</v>
      </c>
      <c r="C1841" s="2">
        <f>'Market Data'!C1828</f>
        <v>7847</v>
      </c>
      <c r="D1841" s="2">
        <f>'Market Data'!D1828</f>
        <v>7847.5</v>
      </c>
      <c r="E1841" s="2">
        <f>'Market Data'!E1828</f>
        <v>7620.5</v>
      </c>
      <c r="F1841" s="12">
        <f>'Market Data'!F1828</f>
        <v>7663</v>
      </c>
      <c r="H1841" s="58">
        <f t="shared" si="227"/>
        <v>1824</v>
      </c>
      <c r="I1841" s="97" t="s">
        <v>54</v>
      </c>
      <c r="J1841" s="59" t="str">
        <f t="shared" si="228"/>
        <v>Long</v>
      </c>
      <c r="L1841" s="74">
        <f t="shared" si="232"/>
        <v>1</v>
      </c>
      <c r="M1841" s="75">
        <f t="shared" si="224"/>
        <v>0</v>
      </c>
      <c r="N1841" s="76" t="str">
        <f t="shared" si="229"/>
        <v/>
      </c>
      <c r="O1841" s="75"/>
      <c r="P1841" s="77">
        <f t="shared" si="225"/>
        <v>1</v>
      </c>
      <c r="Q1841" s="78" t="str">
        <f t="shared" si="230"/>
        <v>Stay Long</v>
      </c>
      <c r="R1841" s="81">
        <f t="shared" si="226"/>
        <v>-7070</v>
      </c>
      <c r="S1841" s="82">
        <f t="shared" si="231"/>
        <v>-14283.459999999992</v>
      </c>
      <c r="T1841" s="50"/>
    </row>
    <row r="1842" spans="2:20" x14ac:dyDescent="0.25">
      <c r="B1842" s="11">
        <f>'Market Data'!B1829</f>
        <v>20070228</v>
      </c>
      <c r="C1842" s="2">
        <f>'Market Data'!C1829</f>
        <v>7535.5</v>
      </c>
      <c r="D1842" s="2">
        <f>'Market Data'!D1829</f>
        <v>7613.5</v>
      </c>
      <c r="E1842" s="2">
        <f>'Market Data'!E1829</f>
        <v>7512.5</v>
      </c>
      <c r="F1842" s="12">
        <f>'Market Data'!F1829</f>
        <v>7573.5</v>
      </c>
      <c r="H1842" s="58">
        <f t="shared" si="227"/>
        <v>1825</v>
      </c>
      <c r="I1842" s="97" t="s">
        <v>54</v>
      </c>
      <c r="J1842" s="59" t="str">
        <f t="shared" si="228"/>
        <v>Long</v>
      </c>
      <c r="L1842" s="74">
        <f t="shared" si="232"/>
        <v>1</v>
      </c>
      <c r="M1842" s="75">
        <f t="shared" si="224"/>
        <v>0</v>
      </c>
      <c r="N1842" s="76" t="str">
        <f t="shared" si="229"/>
        <v/>
      </c>
      <c r="O1842" s="75"/>
      <c r="P1842" s="77">
        <f t="shared" si="225"/>
        <v>1</v>
      </c>
      <c r="Q1842" s="78" t="str">
        <f t="shared" si="230"/>
        <v>Stay Long</v>
      </c>
      <c r="R1842" s="81">
        <f t="shared" si="226"/>
        <v>-3132.5</v>
      </c>
      <c r="S1842" s="82">
        <f t="shared" si="231"/>
        <v>-17415.959999999992</v>
      </c>
      <c r="T1842" s="50"/>
    </row>
    <row r="1843" spans="2:20" x14ac:dyDescent="0.25">
      <c r="B1843" s="11">
        <f>'Market Data'!B1830</f>
        <v>20070301</v>
      </c>
      <c r="C1843" s="2">
        <f>'Market Data'!C1830</f>
        <v>7513</v>
      </c>
      <c r="D1843" s="2">
        <f>'Market Data'!D1830</f>
        <v>7592</v>
      </c>
      <c r="E1843" s="2">
        <f>'Market Data'!E1830</f>
        <v>7378.5</v>
      </c>
      <c r="F1843" s="12">
        <f>'Market Data'!F1830</f>
        <v>7472.5</v>
      </c>
      <c r="H1843" s="58">
        <f t="shared" si="227"/>
        <v>1826</v>
      </c>
      <c r="I1843" s="97" t="s">
        <v>54</v>
      </c>
      <c r="J1843" s="59" t="str">
        <f t="shared" si="228"/>
        <v>Long</v>
      </c>
      <c r="L1843" s="74">
        <f t="shared" si="232"/>
        <v>1</v>
      </c>
      <c r="M1843" s="75">
        <f t="shared" si="224"/>
        <v>0</v>
      </c>
      <c r="N1843" s="76" t="str">
        <f t="shared" si="229"/>
        <v/>
      </c>
      <c r="O1843" s="75"/>
      <c r="P1843" s="77">
        <f t="shared" si="225"/>
        <v>1</v>
      </c>
      <c r="Q1843" s="78" t="str">
        <f t="shared" si="230"/>
        <v>Stay Long</v>
      </c>
      <c r="R1843" s="81">
        <f t="shared" si="226"/>
        <v>-3535</v>
      </c>
      <c r="S1843" s="82">
        <f t="shared" si="231"/>
        <v>-20950.959999999992</v>
      </c>
      <c r="T1843" s="50"/>
    </row>
    <row r="1844" spans="2:20" x14ac:dyDescent="0.25">
      <c r="B1844" s="11">
        <f>'Market Data'!B1831</f>
        <v>20070302</v>
      </c>
      <c r="C1844" s="2">
        <f>'Market Data'!C1831</f>
        <v>7455.5</v>
      </c>
      <c r="D1844" s="2">
        <f>'Market Data'!D1831</f>
        <v>7536</v>
      </c>
      <c r="E1844" s="2">
        <f>'Market Data'!E1831</f>
        <v>7388</v>
      </c>
      <c r="F1844" s="12">
        <f>'Market Data'!F1831</f>
        <v>7444.5</v>
      </c>
      <c r="H1844" s="58">
        <f t="shared" si="227"/>
        <v>1827</v>
      </c>
      <c r="I1844" s="97" t="s">
        <v>54</v>
      </c>
      <c r="J1844" s="59" t="str">
        <f t="shared" si="228"/>
        <v>Long</v>
      </c>
      <c r="L1844" s="74">
        <f t="shared" si="232"/>
        <v>1</v>
      </c>
      <c r="M1844" s="75">
        <f t="shared" si="224"/>
        <v>0</v>
      </c>
      <c r="N1844" s="76" t="str">
        <f t="shared" si="229"/>
        <v/>
      </c>
      <c r="O1844" s="75"/>
      <c r="P1844" s="77">
        <f t="shared" si="225"/>
        <v>1</v>
      </c>
      <c r="Q1844" s="78" t="str">
        <f t="shared" si="230"/>
        <v>Stay Long</v>
      </c>
      <c r="R1844" s="81">
        <f t="shared" si="226"/>
        <v>-980</v>
      </c>
      <c r="S1844" s="82">
        <f t="shared" si="231"/>
        <v>-21930.959999999992</v>
      </c>
      <c r="T1844" s="50"/>
    </row>
    <row r="1845" spans="2:20" x14ac:dyDescent="0.25">
      <c r="B1845" s="11">
        <f>'Market Data'!B1832</f>
        <v>20070305</v>
      </c>
      <c r="C1845" s="2">
        <f>'Market Data'!C1832</f>
        <v>7288.5</v>
      </c>
      <c r="D1845" s="2">
        <f>'Market Data'!D1832</f>
        <v>7397.5</v>
      </c>
      <c r="E1845" s="2">
        <f>'Market Data'!E1832</f>
        <v>7247</v>
      </c>
      <c r="F1845" s="12">
        <f>'Market Data'!F1832</f>
        <v>7378.5</v>
      </c>
      <c r="H1845" s="58">
        <f t="shared" si="227"/>
        <v>1828</v>
      </c>
      <c r="I1845" s="97" t="s">
        <v>54</v>
      </c>
      <c r="J1845" s="59" t="str">
        <f t="shared" si="228"/>
        <v>Long</v>
      </c>
      <c r="L1845" s="74">
        <f t="shared" si="232"/>
        <v>1</v>
      </c>
      <c r="M1845" s="75">
        <f t="shared" si="224"/>
        <v>0</v>
      </c>
      <c r="N1845" s="76" t="str">
        <f t="shared" si="229"/>
        <v/>
      </c>
      <c r="O1845" s="75"/>
      <c r="P1845" s="77">
        <f t="shared" si="225"/>
        <v>1</v>
      </c>
      <c r="Q1845" s="78" t="str">
        <f t="shared" si="230"/>
        <v>Stay Long</v>
      </c>
      <c r="R1845" s="81">
        <f t="shared" si="226"/>
        <v>-2310</v>
      </c>
      <c r="S1845" s="82">
        <f t="shared" si="231"/>
        <v>-24240.959999999992</v>
      </c>
      <c r="T1845" s="50"/>
    </row>
    <row r="1846" spans="2:20" x14ac:dyDescent="0.25">
      <c r="B1846" s="11">
        <f>'Market Data'!B1833</f>
        <v>20070306</v>
      </c>
      <c r="C1846" s="2">
        <f>'Market Data'!C1833</f>
        <v>7370</v>
      </c>
      <c r="D1846" s="2">
        <f>'Market Data'!D1833</f>
        <v>7447.5</v>
      </c>
      <c r="E1846" s="2">
        <f>'Market Data'!E1833</f>
        <v>7370</v>
      </c>
      <c r="F1846" s="12">
        <f>'Market Data'!F1833</f>
        <v>7424</v>
      </c>
      <c r="H1846" s="58">
        <f t="shared" si="227"/>
        <v>1829</v>
      </c>
      <c r="I1846" s="97" t="s">
        <v>54</v>
      </c>
      <c r="J1846" s="59" t="str">
        <f t="shared" si="228"/>
        <v>Long</v>
      </c>
      <c r="L1846" s="74">
        <f t="shared" si="232"/>
        <v>1</v>
      </c>
      <c r="M1846" s="75">
        <f t="shared" si="224"/>
        <v>0</v>
      </c>
      <c r="N1846" s="76" t="str">
        <f t="shared" si="229"/>
        <v/>
      </c>
      <c r="O1846" s="75"/>
      <c r="P1846" s="77">
        <f t="shared" si="225"/>
        <v>1</v>
      </c>
      <c r="Q1846" s="78" t="str">
        <f t="shared" si="230"/>
        <v>Stay Long</v>
      </c>
      <c r="R1846" s="81">
        <f t="shared" si="226"/>
        <v>1592.5</v>
      </c>
      <c r="S1846" s="82">
        <f t="shared" si="231"/>
        <v>-22648.459999999992</v>
      </c>
      <c r="T1846" s="50"/>
    </row>
    <row r="1847" spans="2:20" x14ac:dyDescent="0.25">
      <c r="B1847" s="11">
        <f>'Market Data'!B1834</f>
        <v>20070307</v>
      </c>
      <c r="C1847" s="2">
        <f>'Market Data'!C1834</f>
        <v>7446.5</v>
      </c>
      <c r="D1847" s="2">
        <f>'Market Data'!D1834</f>
        <v>7477.5</v>
      </c>
      <c r="E1847" s="2">
        <f>'Market Data'!E1834</f>
        <v>7415.5</v>
      </c>
      <c r="F1847" s="12">
        <f>'Market Data'!F1834</f>
        <v>7453</v>
      </c>
      <c r="H1847" s="58">
        <f t="shared" si="227"/>
        <v>1830</v>
      </c>
      <c r="I1847" s="97" t="s">
        <v>54</v>
      </c>
      <c r="J1847" s="59" t="str">
        <f t="shared" si="228"/>
        <v>Long</v>
      </c>
      <c r="L1847" s="74">
        <f t="shared" si="232"/>
        <v>1</v>
      </c>
      <c r="M1847" s="75">
        <f t="shared" si="224"/>
        <v>0</v>
      </c>
      <c r="N1847" s="76" t="str">
        <f t="shared" si="229"/>
        <v/>
      </c>
      <c r="O1847" s="75"/>
      <c r="P1847" s="77">
        <f t="shared" si="225"/>
        <v>1</v>
      </c>
      <c r="Q1847" s="78" t="str">
        <f t="shared" si="230"/>
        <v>Stay Long</v>
      </c>
      <c r="R1847" s="81">
        <f t="shared" si="226"/>
        <v>1015</v>
      </c>
      <c r="S1847" s="82">
        <f t="shared" si="231"/>
        <v>-21633.459999999992</v>
      </c>
      <c r="T1847" s="50"/>
    </row>
    <row r="1848" spans="2:20" x14ac:dyDescent="0.25">
      <c r="B1848" s="11">
        <f>'Market Data'!B1835</f>
        <v>20070308</v>
      </c>
      <c r="C1848" s="2">
        <f>'Market Data'!C1835</f>
        <v>7483</v>
      </c>
      <c r="D1848" s="2">
        <f>'Market Data'!D1835</f>
        <v>7551</v>
      </c>
      <c r="E1848" s="2">
        <f>'Market Data'!E1835</f>
        <v>7469</v>
      </c>
      <c r="F1848" s="12">
        <f>'Market Data'!F1835</f>
        <v>7531.5</v>
      </c>
      <c r="H1848" s="58">
        <f t="shared" si="227"/>
        <v>1831</v>
      </c>
      <c r="I1848" s="97" t="s">
        <v>54</v>
      </c>
      <c r="J1848" s="59" t="str">
        <f t="shared" si="228"/>
        <v>Long</v>
      </c>
      <c r="L1848" s="74">
        <f t="shared" si="232"/>
        <v>1</v>
      </c>
      <c r="M1848" s="75">
        <f t="shared" si="224"/>
        <v>0</v>
      </c>
      <c r="N1848" s="76" t="str">
        <f t="shared" si="229"/>
        <v/>
      </c>
      <c r="O1848" s="75"/>
      <c r="P1848" s="77">
        <f t="shared" si="225"/>
        <v>1</v>
      </c>
      <c r="Q1848" s="78" t="str">
        <f t="shared" si="230"/>
        <v>Stay Long</v>
      </c>
      <c r="R1848" s="81">
        <f t="shared" si="226"/>
        <v>2747.5</v>
      </c>
      <c r="S1848" s="82">
        <f t="shared" si="231"/>
        <v>-18885.959999999992</v>
      </c>
      <c r="T1848" s="50"/>
    </row>
    <row r="1849" spans="2:20" x14ac:dyDescent="0.25">
      <c r="B1849" s="11">
        <f>'Market Data'!B1836</f>
        <v>20070309</v>
      </c>
      <c r="C1849" s="2">
        <f>'Market Data'!C1836</f>
        <v>7527</v>
      </c>
      <c r="D1849" s="2">
        <f>'Market Data'!D1836</f>
        <v>7573</v>
      </c>
      <c r="E1849" s="2">
        <f>'Market Data'!E1836</f>
        <v>7493.5</v>
      </c>
      <c r="F1849" s="12">
        <f>'Market Data'!F1836</f>
        <v>7539</v>
      </c>
      <c r="H1849" s="58">
        <f t="shared" si="227"/>
        <v>1832</v>
      </c>
      <c r="I1849" s="97" t="s">
        <v>54</v>
      </c>
      <c r="J1849" s="59" t="str">
        <f t="shared" si="228"/>
        <v>Long</v>
      </c>
      <c r="L1849" s="74">
        <f t="shared" si="232"/>
        <v>1</v>
      </c>
      <c r="M1849" s="75">
        <f t="shared" si="224"/>
        <v>0</v>
      </c>
      <c r="N1849" s="76" t="str">
        <f t="shared" si="229"/>
        <v/>
      </c>
      <c r="O1849" s="75"/>
      <c r="P1849" s="77">
        <f t="shared" si="225"/>
        <v>1</v>
      </c>
      <c r="Q1849" s="78" t="str">
        <f t="shared" si="230"/>
        <v>Stay Long</v>
      </c>
      <c r="R1849" s="81">
        <f t="shared" si="226"/>
        <v>262.5</v>
      </c>
      <c r="S1849" s="82">
        <f t="shared" si="231"/>
        <v>-18623.459999999992</v>
      </c>
      <c r="T1849" s="50"/>
    </row>
    <row r="1850" spans="2:20" x14ac:dyDescent="0.25">
      <c r="B1850" s="11">
        <f>'Market Data'!B1837</f>
        <v>20070312</v>
      </c>
      <c r="C1850" s="2">
        <f>'Market Data'!C1837</f>
        <v>7570.5</v>
      </c>
      <c r="D1850" s="2">
        <f>'Market Data'!D1837</f>
        <v>7581.5</v>
      </c>
      <c r="E1850" s="2">
        <f>'Market Data'!E1837</f>
        <v>7501.5</v>
      </c>
      <c r="F1850" s="12">
        <f>'Market Data'!F1837</f>
        <v>7547.5</v>
      </c>
      <c r="H1850" s="58">
        <f t="shared" si="227"/>
        <v>1833</v>
      </c>
      <c r="I1850" s="97" t="s">
        <v>54</v>
      </c>
      <c r="J1850" s="59" t="str">
        <f t="shared" si="228"/>
        <v>Long</v>
      </c>
      <c r="L1850" s="74">
        <f t="shared" si="232"/>
        <v>1</v>
      </c>
      <c r="M1850" s="75">
        <f t="shared" si="224"/>
        <v>0</v>
      </c>
      <c r="N1850" s="76" t="str">
        <f t="shared" si="229"/>
        <v/>
      </c>
      <c r="O1850" s="75"/>
      <c r="P1850" s="77">
        <f t="shared" si="225"/>
        <v>1</v>
      </c>
      <c r="Q1850" s="78" t="str">
        <f t="shared" si="230"/>
        <v>Stay Long</v>
      </c>
      <c r="R1850" s="81">
        <f t="shared" si="226"/>
        <v>297.5</v>
      </c>
      <c r="S1850" s="82">
        <f t="shared" si="231"/>
        <v>-18325.959999999992</v>
      </c>
      <c r="T1850" s="50"/>
    </row>
    <row r="1851" spans="2:20" x14ac:dyDescent="0.25">
      <c r="B1851" s="11">
        <f>'Market Data'!B1838</f>
        <v>20070313</v>
      </c>
      <c r="C1851" s="2">
        <f>'Market Data'!C1838</f>
        <v>7543.5</v>
      </c>
      <c r="D1851" s="2">
        <f>'Market Data'!D1838</f>
        <v>7552</v>
      </c>
      <c r="E1851" s="2">
        <f>'Market Data'!E1838</f>
        <v>7391.5</v>
      </c>
      <c r="F1851" s="12">
        <f>'Market Data'!F1838</f>
        <v>7456.5</v>
      </c>
      <c r="H1851" s="58">
        <f t="shared" si="227"/>
        <v>1834</v>
      </c>
      <c r="I1851" s="97" t="s">
        <v>54</v>
      </c>
      <c r="J1851" s="59" t="str">
        <f t="shared" si="228"/>
        <v>Long</v>
      </c>
      <c r="L1851" s="74">
        <f t="shared" si="232"/>
        <v>1</v>
      </c>
      <c r="M1851" s="75">
        <f t="shared" si="224"/>
        <v>0</v>
      </c>
      <c r="N1851" s="76" t="str">
        <f t="shared" si="229"/>
        <v/>
      </c>
      <c r="O1851" s="75"/>
      <c r="P1851" s="77">
        <f t="shared" si="225"/>
        <v>1</v>
      </c>
      <c r="Q1851" s="78" t="str">
        <f t="shared" si="230"/>
        <v>Stay Long</v>
      </c>
      <c r="R1851" s="81">
        <f t="shared" si="226"/>
        <v>-3185</v>
      </c>
      <c r="S1851" s="82">
        <f t="shared" si="231"/>
        <v>-21510.959999999992</v>
      </c>
      <c r="T1851" s="50"/>
    </row>
    <row r="1852" spans="2:20" x14ac:dyDescent="0.25">
      <c r="B1852" s="11">
        <f>'Market Data'!B1839</f>
        <v>20070314</v>
      </c>
      <c r="C1852" s="2">
        <f>'Market Data'!C1839</f>
        <v>7344.5</v>
      </c>
      <c r="D1852" s="2">
        <f>'Market Data'!D1839</f>
        <v>7362</v>
      </c>
      <c r="E1852" s="2">
        <f>'Market Data'!E1839</f>
        <v>7247.5</v>
      </c>
      <c r="F1852" s="12">
        <f>'Market Data'!F1839</f>
        <v>7283</v>
      </c>
      <c r="H1852" s="58">
        <f t="shared" si="227"/>
        <v>1835</v>
      </c>
      <c r="I1852" s="97" t="s">
        <v>54</v>
      </c>
      <c r="J1852" s="59" t="str">
        <f t="shared" si="228"/>
        <v>Long</v>
      </c>
      <c r="L1852" s="74">
        <f t="shared" si="232"/>
        <v>1</v>
      </c>
      <c r="M1852" s="75">
        <f t="shared" si="224"/>
        <v>0</v>
      </c>
      <c r="N1852" s="76" t="str">
        <f t="shared" si="229"/>
        <v/>
      </c>
      <c r="O1852" s="75"/>
      <c r="P1852" s="77">
        <f t="shared" si="225"/>
        <v>1</v>
      </c>
      <c r="Q1852" s="78" t="str">
        <f t="shared" si="230"/>
        <v>Stay Long</v>
      </c>
      <c r="R1852" s="81">
        <f t="shared" si="226"/>
        <v>-6072.5</v>
      </c>
      <c r="S1852" s="82">
        <f t="shared" si="231"/>
        <v>-27583.459999999992</v>
      </c>
      <c r="T1852" s="50"/>
    </row>
    <row r="1853" spans="2:20" x14ac:dyDescent="0.25">
      <c r="B1853" s="11">
        <f>'Market Data'!B1840</f>
        <v>20070315</v>
      </c>
      <c r="C1853" s="2">
        <f>'Market Data'!C1840</f>
        <v>7385</v>
      </c>
      <c r="D1853" s="2">
        <f>'Market Data'!D1840</f>
        <v>7421.5</v>
      </c>
      <c r="E1853" s="2">
        <f>'Market Data'!E1840</f>
        <v>7330.5</v>
      </c>
      <c r="F1853" s="12">
        <f>'Market Data'!F1840</f>
        <v>7396</v>
      </c>
      <c r="H1853" s="58">
        <f t="shared" si="227"/>
        <v>1836</v>
      </c>
      <c r="I1853" s="97" t="s">
        <v>54</v>
      </c>
      <c r="J1853" s="59" t="str">
        <f t="shared" si="228"/>
        <v>Long</v>
      </c>
      <c r="L1853" s="74">
        <f t="shared" si="232"/>
        <v>1</v>
      </c>
      <c r="M1853" s="75">
        <f t="shared" si="224"/>
        <v>0</v>
      </c>
      <c r="N1853" s="76" t="str">
        <f t="shared" si="229"/>
        <v/>
      </c>
      <c r="O1853" s="75"/>
      <c r="P1853" s="77">
        <f t="shared" si="225"/>
        <v>1</v>
      </c>
      <c r="Q1853" s="78" t="str">
        <f t="shared" si="230"/>
        <v>Stay Long</v>
      </c>
      <c r="R1853" s="81">
        <f t="shared" si="226"/>
        <v>3955</v>
      </c>
      <c r="S1853" s="82">
        <f t="shared" si="231"/>
        <v>-23628.459999999992</v>
      </c>
      <c r="T1853" s="50"/>
    </row>
    <row r="1854" spans="2:20" x14ac:dyDescent="0.25">
      <c r="B1854" s="11">
        <f>'Market Data'!B1841</f>
        <v>20070316</v>
      </c>
      <c r="C1854" s="2">
        <f>'Market Data'!C1841</f>
        <v>7366.5</v>
      </c>
      <c r="D1854" s="2">
        <f>'Market Data'!D1841</f>
        <v>7439</v>
      </c>
      <c r="E1854" s="2">
        <f>'Market Data'!E1841</f>
        <v>7350</v>
      </c>
      <c r="F1854" s="12">
        <f>'Market Data'!F1841</f>
        <v>7398.5</v>
      </c>
      <c r="H1854" s="58">
        <f t="shared" si="227"/>
        <v>1837</v>
      </c>
      <c r="I1854" s="97" t="s">
        <v>54</v>
      </c>
      <c r="J1854" s="59" t="str">
        <f t="shared" si="228"/>
        <v>Long</v>
      </c>
      <c r="L1854" s="74">
        <f t="shared" si="232"/>
        <v>1</v>
      </c>
      <c r="M1854" s="75">
        <f t="shared" si="224"/>
        <v>0</v>
      </c>
      <c r="N1854" s="76" t="str">
        <f t="shared" si="229"/>
        <v/>
      </c>
      <c r="O1854" s="75"/>
      <c r="P1854" s="77">
        <f t="shared" si="225"/>
        <v>1</v>
      </c>
      <c r="Q1854" s="78" t="str">
        <f t="shared" si="230"/>
        <v>Stay Long</v>
      </c>
      <c r="R1854" s="81">
        <f t="shared" si="226"/>
        <v>87.5</v>
      </c>
      <c r="S1854" s="82">
        <f t="shared" si="231"/>
        <v>-23540.959999999992</v>
      </c>
      <c r="T1854" s="50"/>
    </row>
    <row r="1855" spans="2:20" x14ac:dyDescent="0.25">
      <c r="B1855" s="11">
        <f>'Market Data'!B1842</f>
        <v>20070319</v>
      </c>
      <c r="C1855" s="2">
        <f>'Market Data'!C1842</f>
        <v>7469.5</v>
      </c>
      <c r="D1855" s="2">
        <f>'Market Data'!D1842</f>
        <v>7501</v>
      </c>
      <c r="E1855" s="2">
        <f>'Market Data'!E1842</f>
        <v>7452</v>
      </c>
      <c r="F1855" s="12">
        <f>'Market Data'!F1842</f>
        <v>7488</v>
      </c>
      <c r="H1855" s="58">
        <f t="shared" si="227"/>
        <v>1838</v>
      </c>
      <c r="I1855" s="97" t="s">
        <v>54</v>
      </c>
      <c r="J1855" s="59" t="str">
        <f t="shared" si="228"/>
        <v>Long</v>
      </c>
      <c r="L1855" s="74">
        <f t="shared" si="232"/>
        <v>1</v>
      </c>
      <c r="M1855" s="75">
        <f t="shared" si="224"/>
        <v>0</v>
      </c>
      <c r="N1855" s="76" t="str">
        <f t="shared" si="229"/>
        <v/>
      </c>
      <c r="O1855" s="75"/>
      <c r="P1855" s="77">
        <f t="shared" si="225"/>
        <v>1</v>
      </c>
      <c r="Q1855" s="78" t="str">
        <f t="shared" si="230"/>
        <v>Stay Long</v>
      </c>
      <c r="R1855" s="81">
        <f t="shared" si="226"/>
        <v>3132.5</v>
      </c>
      <c r="S1855" s="82">
        <f t="shared" si="231"/>
        <v>-20408.459999999992</v>
      </c>
      <c r="T1855" s="50"/>
    </row>
    <row r="1856" spans="2:20" x14ac:dyDescent="0.25">
      <c r="B1856" s="11">
        <f>'Market Data'!B1843</f>
        <v>20070320</v>
      </c>
      <c r="C1856" s="2">
        <f>'Market Data'!C1843</f>
        <v>7496</v>
      </c>
      <c r="D1856" s="2">
        <f>'Market Data'!D1843</f>
        <v>7528.5</v>
      </c>
      <c r="E1856" s="2">
        <f>'Market Data'!E1843</f>
        <v>7456.5</v>
      </c>
      <c r="F1856" s="12">
        <f>'Market Data'!F1843</f>
        <v>7507.5</v>
      </c>
      <c r="H1856" s="58">
        <f t="shared" si="227"/>
        <v>1839</v>
      </c>
      <c r="I1856" s="97" t="s">
        <v>54</v>
      </c>
      <c r="J1856" s="59" t="str">
        <f t="shared" si="228"/>
        <v>Long</v>
      </c>
      <c r="L1856" s="74">
        <f t="shared" si="232"/>
        <v>1</v>
      </c>
      <c r="M1856" s="75">
        <f t="shared" si="224"/>
        <v>0</v>
      </c>
      <c r="N1856" s="76" t="str">
        <f t="shared" si="229"/>
        <v/>
      </c>
      <c r="O1856" s="75"/>
      <c r="P1856" s="77">
        <f t="shared" si="225"/>
        <v>1</v>
      </c>
      <c r="Q1856" s="78" t="str">
        <f t="shared" si="230"/>
        <v>Stay Long</v>
      </c>
      <c r="R1856" s="81">
        <f t="shared" si="226"/>
        <v>682.5</v>
      </c>
      <c r="S1856" s="82">
        <f t="shared" si="231"/>
        <v>-19725.959999999992</v>
      </c>
      <c r="T1856" s="50"/>
    </row>
    <row r="1857" spans="2:20" x14ac:dyDescent="0.25">
      <c r="B1857" s="11">
        <f>'Market Data'!B1844</f>
        <v>20070321</v>
      </c>
      <c r="C1857" s="2">
        <f>'Market Data'!C1844</f>
        <v>7514.5</v>
      </c>
      <c r="D1857" s="2">
        <f>'Market Data'!D1844</f>
        <v>7563.5</v>
      </c>
      <c r="E1857" s="2">
        <f>'Market Data'!E1844</f>
        <v>7508.5</v>
      </c>
      <c r="F1857" s="12">
        <f>'Market Data'!F1844</f>
        <v>7562</v>
      </c>
      <c r="H1857" s="58">
        <f t="shared" si="227"/>
        <v>1840</v>
      </c>
      <c r="I1857" s="97" t="s">
        <v>54</v>
      </c>
      <c r="J1857" s="59" t="str">
        <f t="shared" si="228"/>
        <v>Long</v>
      </c>
      <c r="L1857" s="74">
        <f t="shared" si="232"/>
        <v>1</v>
      </c>
      <c r="M1857" s="75">
        <f t="shared" si="224"/>
        <v>0</v>
      </c>
      <c r="N1857" s="76" t="str">
        <f t="shared" si="229"/>
        <v/>
      </c>
      <c r="O1857" s="75"/>
      <c r="P1857" s="77">
        <f t="shared" si="225"/>
        <v>1</v>
      </c>
      <c r="Q1857" s="78" t="str">
        <f t="shared" si="230"/>
        <v>Stay Long</v>
      </c>
      <c r="R1857" s="81">
        <f t="shared" si="226"/>
        <v>1907.5</v>
      </c>
      <c r="S1857" s="82">
        <f t="shared" si="231"/>
        <v>-17818.459999999992</v>
      </c>
      <c r="T1857" s="50"/>
    </row>
    <row r="1858" spans="2:20" x14ac:dyDescent="0.25">
      <c r="B1858" s="11">
        <f>'Market Data'!B1845</f>
        <v>20070322</v>
      </c>
      <c r="C1858" s="2">
        <f>'Market Data'!C1845</f>
        <v>7659.5</v>
      </c>
      <c r="D1858" s="2">
        <f>'Market Data'!D1845</f>
        <v>7693.5</v>
      </c>
      <c r="E1858" s="2">
        <f>'Market Data'!E1845</f>
        <v>7630</v>
      </c>
      <c r="F1858" s="12">
        <f>'Market Data'!F1845</f>
        <v>7666.5</v>
      </c>
      <c r="H1858" s="58">
        <f t="shared" si="227"/>
        <v>1841</v>
      </c>
      <c r="I1858" s="97" t="s">
        <v>54</v>
      </c>
      <c r="J1858" s="59" t="str">
        <f t="shared" si="228"/>
        <v>Long</v>
      </c>
      <c r="L1858" s="74">
        <f t="shared" si="232"/>
        <v>1</v>
      </c>
      <c r="M1858" s="75">
        <f t="shared" si="224"/>
        <v>0</v>
      </c>
      <c r="N1858" s="76" t="str">
        <f t="shared" si="229"/>
        <v/>
      </c>
      <c r="O1858" s="75"/>
      <c r="P1858" s="77">
        <f t="shared" si="225"/>
        <v>1</v>
      </c>
      <c r="Q1858" s="78" t="str">
        <f t="shared" si="230"/>
        <v>Stay Long</v>
      </c>
      <c r="R1858" s="81">
        <f t="shared" si="226"/>
        <v>3657.5</v>
      </c>
      <c r="S1858" s="82">
        <f t="shared" si="231"/>
        <v>-14160.959999999992</v>
      </c>
      <c r="T1858" s="50"/>
    </row>
    <row r="1859" spans="2:20" x14ac:dyDescent="0.25">
      <c r="B1859" s="11">
        <f>'Market Data'!B1846</f>
        <v>20070323</v>
      </c>
      <c r="C1859" s="2">
        <f>'Market Data'!C1846</f>
        <v>7665</v>
      </c>
      <c r="D1859" s="2">
        <f>'Market Data'!D1846</f>
        <v>7724</v>
      </c>
      <c r="E1859" s="2">
        <f>'Market Data'!E1846</f>
        <v>7650</v>
      </c>
      <c r="F1859" s="12">
        <f>'Market Data'!F1846</f>
        <v>7718.5</v>
      </c>
      <c r="H1859" s="58">
        <f t="shared" si="227"/>
        <v>1842</v>
      </c>
      <c r="I1859" s="97" t="s">
        <v>54</v>
      </c>
      <c r="J1859" s="59" t="str">
        <f t="shared" si="228"/>
        <v>Long</v>
      </c>
      <c r="L1859" s="74">
        <f t="shared" si="232"/>
        <v>1</v>
      </c>
      <c r="M1859" s="75">
        <f t="shared" si="224"/>
        <v>0</v>
      </c>
      <c r="N1859" s="76" t="str">
        <f t="shared" si="229"/>
        <v/>
      </c>
      <c r="O1859" s="75"/>
      <c r="P1859" s="77">
        <f t="shared" si="225"/>
        <v>1</v>
      </c>
      <c r="Q1859" s="78" t="str">
        <f t="shared" si="230"/>
        <v>Stay Long</v>
      </c>
      <c r="R1859" s="81">
        <f t="shared" si="226"/>
        <v>1820</v>
      </c>
      <c r="S1859" s="82">
        <f t="shared" si="231"/>
        <v>-12340.959999999992</v>
      </c>
      <c r="T1859" s="50"/>
    </row>
    <row r="1860" spans="2:20" x14ac:dyDescent="0.25">
      <c r="B1860" s="11">
        <f>'Market Data'!B1847</f>
        <v>20070326</v>
      </c>
      <c r="C1860" s="2">
        <f>'Market Data'!C1847</f>
        <v>7719.5</v>
      </c>
      <c r="D1860" s="2">
        <f>'Market Data'!D1847</f>
        <v>7724.5</v>
      </c>
      <c r="E1860" s="2">
        <f>'Market Data'!E1847</f>
        <v>7622</v>
      </c>
      <c r="F1860" s="12">
        <f>'Market Data'!F1847</f>
        <v>7670</v>
      </c>
      <c r="H1860" s="58">
        <f t="shared" si="227"/>
        <v>1843</v>
      </c>
      <c r="I1860" s="97" t="s">
        <v>54</v>
      </c>
      <c r="J1860" s="59" t="str">
        <f t="shared" si="228"/>
        <v>Long</v>
      </c>
      <c r="L1860" s="74">
        <f t="shared" si="232"/>
        <v>1</v>
      </c>
      <c r="M1860" s="75">
        <f t="shared" si="224"/>
        <v>0</v>
      </c>
      <c r="N1860" s="76" t="str">
        <f t="shared" si="229"/>
        <v/>
      </c>
      <c r="O1860" s="75"/>
      <c r="P1860" s="77">
        <f t="shared" si="225"/>
        <v>1</v>
      </c>
      <c r="Q1860" s="78" t="str">
        <f t="shared" si="230"/>
        <v>Stay Long</v>
      </c>
      <c r="R1860" s="81">
        <f t="shared" si="226"/>
        <v>-1697.5</v>
      </c>
      <c r="S1860" s="82">
        <f t="shared" si="231"/>
        <v>-14038.459999999992</v>
      </c>
      <c r="T1860" s="50"/>
    </row>
    <row r="1861" spans="2:20" x14ac:dyDescent="0.25">
      <c r="B1861" s="11">
        <f>'Market Data'!B1848</f>
        <v>20070327</v>
      </c>
      <c r="C1861" s="2">
        <f>'Market Data'!C1848</f>
        <v>7693.5</v>
      </c>
      <c r="D1861" s="2">
        <f>'Market Data'!D1848</f>
        <v>7703.5</v>
      </c>
      <c r="E1861" s="2">
        <f>'Market Data'!E1848</f>
        <v>7658.5</v>
      </c>
      <c r="F1861" s="12">
        <f>'Market Data'!F1848</f>
        <v>7689.5</v>
      </c>
      <c r="H1861" s="58">
        <f t="shared" si="227"/>
        <v>1844</v>
      </c>
      <c r="I1861" s="97" t="s">
        <v>54</v>
      </c>
      <c r="J1861" s="59" t="str">
        <f t="shared" si="228"/>
        <v>Long</v>
      </c>
      <c r="L1861" s="74">
        <f t="shared" si="232"/>
        <v>1</v>
      </c>
      <c r="M1861" s="75">
        <f t="shared" si="224"/>
        <v>0</v>
      </c>
      <c r="N1861" s="76" t="str">
        <f t="shared" si="229"/>
        <v/>
      </c>
      <c r="O1861" s="75"/>
      <c r="P1861" s="77">
        <f t="shared" si="225"/>
        <v>1</v>
      </c>
      <c r="Q1861" s="78" t="str">
        <f t="shared" si="230"/>
        <v>Stay Long</v>
      </c>
      <c r="R1861" s="81">
        <f t="shared" si="226"/>
        <v>682.5</v>
      </c>
      <c r="S1861" s="82">
        <f t="shared" si="231"/>
        <v>-13355.959999999992</v>
      </c>
      <c r="T1861" s="50"/>
    </row>
    <row r="1862" spans="2:20" x14ac:dyDescent="0.25">
      <c r="B1862" s="11">
        <f>'Market Data'!B1849</f>
        <v>20070328</v>
      </c>
      <c r="C1862" s="2">
        <f>'Market Data'!C1849</f>
        <v>7655.5</v>
      </c>
      <c r="D1862" s="2">
        <f>'Market Data'!D1849</f>
        <v>7682</v>
      </c>
      <c r="E1862" s="2">
        <f>'Market Data'!E1849</f>
        <v>7608</v>
      </c>
      <c r="F1862" s="12">
        <f>'Market Data'!F1849</f>
        <v>7672</v>
      </c>
      <c r="H1862" s="58">
        <f t="shared" si="227"/>
        <v>1845</v>
      </c>
      <c r="I1862" s="97" t="s">
        <v>54</v>
      </c>
      <c r="J1862" s="59" t="str">
        <f t="shared" si="228"/>
        <v>Long</v>
      </c>
      <c r="L1862" s="74">
        <f t="shared" si="232"/>
        <v>1</v>
      </c>
      <c r="M1862" s="75">
        <f t="shared" si="224"/>
        <v>0</v>
      </c>
      <c r="N1862" s="76" t="str">
        <f t="shared" si="229"/>
        <v/>
      </c>
      <c r="O1862" s="75"/>
      <c r="P1862" s="77">
        <f t="shared" si="225"/>
        <v>1</v>
      </c>
      <c r="Q1862" s="78" t="str">
        <f t="shared" si="230"/>
        <v>Stay Long</v>
      </c>
      <c r="R1862" s="81">
        <f t="shared" si="226"/>
        <v>-612.5</v>
      </c>
      <c r="S1862" s="82">
        <f t="shared" si="231"/>
        <v>-13968.459999999992</v>
      </c>
      <c r="T1862" s="50"/>
    </row>
    <row r="1863" spans="2:20" x14ac:dyDescent="0.25">
      <c r="B1863" s="11">
        <f>'Market Data'!B1850</f>
        <v>20070329</v>
      </c>
      <c r="C1863" s="2">
        <f>'Market Data'!C1850</f>
        <v>7676</v>
      </c>
      <c r="D1863" s="2">
        <f>'Market Data'!D1850</f>
        <v>7722.5</v>
      </c>
      <c r="E1863" s="2">
        <f>'Market Data'!E1850</f>
        <v>7665.5</v>
      </c>
      <c r="F1863" s="12">
        <f>'Market Data'!F1850</f>
        <v>7688.5</v>
      </c>
      <c r="H1863" s="58">
        <f t="shared" si="227"/>
        <v>1846</v>
      </c>
      <c r="I1863" s="97" t="s">
        <v>54</v>
      </c>
      <c r="J1863" s="59" t="str">
        <f t="shared" si="228"/>
        <v>Long</v>
      </c>
      <c r="L1863" s="74">
        <f t="shared" si="232"/>
        <v>1</v>
      </c>
      <c r="M1863" s="75">
        <f t="shared" si="224"/>
        <v>0</v>
      </c>
      <c r="N1863" s="76" t="str">
        <f t="shared" si="229"/>
        <v/>
      </c>
      <c r="O1863" s="75"/>
      <c r="P1863" s="77">
        <f t="shared" si="225"/>
        <v>1</v>
      </c>
      <c r="Q1863" s="78" t="str">
        <f t="shared" si="230"/>
        <v>Stay Long</v>
      </c>
      <c r="R1863" s="81">
        <f t="shared" si="226"/>
        <v>577.5</v>
      </c>
      <c r="S1863" s="82">
        <f t="shared" si="231"/>
        <v>-13390.959999999992</v>
      </c>
      <c r="T1863" s="50"/>
    </row>
    <row r="1864" spans="2:20" x14ac:dyDescent="0.25">
      <c r="B1864" s="11">
        <f>'Market Data'!B1851</f>
        <v>20070330</v>
      </c>
      <c r="C1864" s="2">
        <f>'Market Data'!C1851</f>
        <v>7724</v>
      </c>
      <c r="D1864" s="2">
        <f>'Market Data'!D1851</f>
        <v>7783</v>
      </c>
      <c r="E1864" s="2">
        <f>'Market Data'!E1851</f>
        <v>7700.5</v>
      </c>
      <c r="F1864" s="12">
        <f>'Market Data'!F1851</f>
        <v>7730.5</v>
      </c>
      <c r="H1864" s="58">
        <f t="shared" si="227"/>
        <v>1847</v>
      </c>
      <c r="I1864" s="97" t="s">
        <v>54</v>
      </c>
      <c r="J1864" s="59" t="str">
        <f t="shared" si="228"/>
        <v>Long</v>
      </c>
      <c r="L1864" s="74">
        <f t="shared" si="232"/>
        <v>1</v>
      </c>
      <c r="M1864" s="75">
        <f t="shared" si="224"/>
        <v>0</v>
      </c>
      <c r="N1864" s="76" t="str">
        <f t="shared" si="229"/>
        <v/>
      </c>
      <c r="O1864" s="75"/>
      <c r="P1864" s="77">
        <f t="shared" si="225"/>
        <v>1</v>
      </c>
      <c r="Q1864" s="78" t="str">
        <f t="shared" si="230"/>
        <v>Stay Long</v>
      </c>
      <c r="R1864" s="81">
        <f t="shared" si="226"/>
        <v>1470</v>
      </c>
      <c r="S1864" s="82">
        <f t="shared" si="231"/>
        <v>-11920.959999999992</v>
      </c>
      <c r="T1864" s="50"/>
    </row>
    <row r="1865" spans="2:20" x14ac:dyDescent="0.25">
      <c r="B1865" s="11">
        <f>'Market Data'!B1852</f>
        <v>20070402</v>
      </c>
      <c r="C1865" s="2">
        <f>'Market Data'!C1852</f>
        <v>7727.5</v>
      </c>
      <c r="D1865" s="2">
        <f>'Market Data'!D1852</f>
        <v>7763</v>
      </c>
      <c r="E1865" s="2">
        <f>'Market Data'!E1852</f>
        <v>7707</v>
      </c>
      <c r="F1865" s="12">
        <f>'Market Data'!F1852</f>
        <v>7752.5</v>
      </c>
      <c r="H1865" s="58">
        <f t="shared" si="227"/>
        <v>1848</v>
      </c>
      <c r="I1865" s="97" t="s">
        <v>54</v>
      </c>
      <c r="J1865" s="59" t="str">
        <f t="shared" si="228"/>
        <v>Long</v>
      </c>
      <c r="L1865" s="74">
        <f t="shared" si="232"/>
        <v>1</v>
      </c>
      <c r="M1865" s="75">
        <f t="shared" si="224"/>
        <v>0</v>
      </c>
      <c r="N1865" s="76" t="str">
        <f t="shared" si="229"/>
        <v/>
      </c>
      <c r="O1865" s="75"/>
      <c r="P1865" s="77">
        <f t="shared" si="225"/>
        <v>1</v>
      </c>
      <c r="Q1865" s="78" t="str">
        <f t="shared" si="230"/>
        <v>Stay Long</v>
      </c>
      <c r="R1865" s="81">
        <f t="shared" si="226"/>
        <v>770</v>
      </c>
      <c r="S1865" s="82">
        <f t="shared" si="231"/>
        <v>-11150.959999999992</v>
      </c>
      <c r="T1865" s="50"/>
    </row>
    <row r="1866" spans="2:20" x14ac:dyDescent="0.25">
      <c r="B1866" s="11">
        <f>'Market Data'!B1853</f>
        <v>20070403</v>
      </c>
      <c r="C1866" s="2">
        <f>'Market Data'!C1853</f>
        <v>7789.5</v>
      </c>
      <c r="D1866" s="2">
        <f>'Market Data'!D1853</f>
        <v>7873</v>
      </c>
      <c r="E1866" s="2">
        <f>'Market Data'!E1853</f>
        <v>7789.5</v>
      </c>
      <c r="F1866" s="12">
        <f>'Market Data'!F1853</f>
        <v>7864</v>
      </c>
      <c r="H1866" s="58">
        <f t="shared" si="227"/>
        <v>1849</v>
      </c>
      <c r="I1866" s="97" t="s">
        <v>54</v>
      </c>
      <c r="J1866" s="59" t="str">
        <f t="shared" si="228"/>
        <v>Long</v>
      </c>
      <c r="L1866" s="74">
        <f t="shared" si="232"/>
        <v>1</v>
      </c>
      <c r="M1866" s="75">
        <f t="shared" si="224"/>
        <v>0</v>
      </c>
      <c r="N1866" s="76" t="str">
        <f t="shared" si="229"/>
        <v/>
      </c>
      <c r="O1866" s="75"/>
      <c r="P1866" s="77">
        <f t="shared" si="225"/>
        <v>1</v>
      </c>
      <c r="Q1866" s="78" t="str">
        <f t="shared" si="230"/>
        <v>Stay Long</v>
      </c>
      <c r="R1866" s="81">
        <f t="shared" si="226"/>
        <v>3902.5</v>
      </c>
      <c r="S1866" s="82">
        <f t="shared" si="231"/>
        <v>-7248.4599999999919</v>
      </c>
      <c r="T1866" s="50"/>
    </row>
    <row r="1867" spans="2:20" x14ac:dyDescent="0.25">
      <c r="B1867" s="11">
        <f>'Market Data'!B1854</f>
        <v>20070404</v>
      </c>
      <c r="C1867" s="2">
        <f>'Market Data'!C1854</f>
        <v>7891.5</v>
      </c>
      <c r="D1867" s="2">
        <f>'Market Data'!D1854</f>
        <v>7901.5</v>
      </c>
      <c r="E1867" s="2">
        <f>'Market Data'!E1854</f>
        <v>7854</v>
      </c>
      <c r="F1867" s="12">
        <f>'Market Data'!F1854</f>
        <v>7894</v>
      </c>
      <c r="H1867" s="58">
        <f t="shared" si="227"/>
        <v>1850</v>
      </c>
      <c r="I1867" s="97" t="s">
        <v>54</v>
      </c>
      <c r="J1867" s="59" t="str">
        <f t="shared" si="228"/>
        <v>Long</v>
      </c>
      <c r="L1867" s="74">
        <f t="shared" si="232"/>
        <v>1</v>
      </c>
      <c r="M1867" s="75">
        <f t="shared" si="224"/>
        <v>0</v>
      </c>
      <c r="N1867" s="76" t="str">
        <f t="shared" si="229"/>
        <v/>
      </c>
      <c r="O1867" s="75"/>
      <c r="P1867" s="77">
        <f t="shared" si="225"/>
        <v>1</v>
      </c>
      <c r="Q1867" s="78" t="str">
        <f t="shared" si="230"/>
        <v>Stay Long</v>
      </c>
      <c r="R1867" s="81">
        <f t="shared" si="226"/>
        <v>1050</v>
      </c>
      <c r="S1867" s="82">
        <f t="shared" si="231"/>
        <v>-6198.4599999999919</v>
      </c>
      <c r="T1867" s="50"/>
    </row>
    <row r="1868" spans="2:20" x14ac:dyDescent="0.25">
      <c r="B1868" s="11">
        <f>'Market Data'!B1855</f>
        <v>20070405</v>
      </c>
      <c r="C1868" s="2">
        <f>'Market Data'!C1855</f>
        <v>7889.5</v>
      </c>
      <c r="D1868" s="2">
        <f>'Market Data'!D1855</f>
        <v>7931</v>
      </c>
      <c r="E1868" s="2">
        <f>'Market Data'!E1855</f>
        <v>7879.5</v>
      </c>
      <c r="F1868" s="12">
        <f>'Market Data'!F1855</f>
        <v>7928.5</v>
      </c>
      <c r="H1868" s="58">
        <f t="shared" si="227"/>
        <v>1851</v>
      </c>
      <c r="I1868" s="97" t="s">
        <v>54</v>
      </c>
      <c r="J1868" s="59" t="str">
        <f t="shared" si="228"/>
        <v>Long</v>
      </c>
      <c r="L1868" s="74">
        <f t="shared" si="232"/>
        <v>1</v>
      </c>
      <c r="M1868" s="75">
        <f t="shared" si="224"/>
        <v>0</v>
      </c>
      <c r="N1868" s="76" t="str">
        <f t="shared" si="229"/>
        <v/>
      </c>
      <c r="O1868" s="75"/>
      <c r="P1868" s="77">
        <f t="shared" si="225"/>
        <v>1</v>
      </c>
      <c r="Q1868" s="78" t="str">
        <f t="shared" si="230"/>
        <v>Stay Long</v>
      </c>
      <c r="R1868" s="81">
        <f t="shared" si="226"/>
        <v>1207.5</v>
      </c>
      <c r="S1868" s="82">
        <f t="shared" si="231"/>
        <v>-4990.9599999999919</v>
      </c>
      <c r="T1868" s="50"/>
    </row>
    <row r="1869" spans="2:20" x14ac:dyDescent="0.25">
      <c r="B1869" s="11">
        <f>'Market Data'!B1856</f>
        <v>20070410</v>
      </c>
      <c r="C1869" s="2">
        <f>'Market Data'!C1856</f>
        <v>7925.5</v>
      </c>
      <c r="D1869" s="2">
        <f>'Market Data'!D1856</f>
        <v>7984.5</v>
      </c>
      <c r="E1869" s="2">
        <f>'Market Data'!E1856</f>
        <v>7923</v>
      </c>
      <c r="F1869" s="12">
        <f>'Market Data'!F1856</f>
        <v>7976</v>
      </c>
      <c r="H1869" s="58">
        <f t="shared" si="227"/>
        <v>1852</v>
      </c>
      <c r="I1869" s="97" t="s">
        <v>54</v>
      </c>
      <c r="J1869" s="59" t="str">
        <f t="shared" si="228"/>
        <v>Long</v>
      </c>
      <c r="L1869" s="74">
        <f t="shared" si="232"/>
        <v>1</v>
      </c>
      <c r="M1869" s="75">
        <f t="shared" si="224"/>
        <v>0</v>
      </c>
      <c r="N1869" s="76" t="str">
        <f t="shared" si="229"/>
        <v/>
      </c>
      <c r="O1869" s="75"/>
      <c r="P1869" s="77">
        <f t="shared" si="225"/>
        <v>1</v>
      </c>
      <c r="Q1869" s="78" t="str">
        <f t="shared" si="230"/>
        <v>Stay Long</v>
      </c>
      <c r="R1869" s="81">
        <f t="shared" si="226"/>
        <v>1662.5</v>
      </c>
      <c r="S1869" s="82">
        <f t="shared" si="231"/>
        <v>-3328.4599999999919</v>
      </c>
      <c r="T1869" s="50"/>
    </row>
    <row r="1870" spans="2:20" x14ac:dyDescent="0.25">
      <c r="B1870" s="11">
        <f>'Market Data'!B1857</f>
        <v>20070411</v>
      </c>
      <c r="C1870" s="2">
        <f>'Market Data'!C1857</f>
        <v>7976.5</v>
      </c>
      <c r="D1870" s="2">
        <f>'Market Data'!D1857</f>
        <v>8013</v>
      </c>
      <c r="E1870" s="2">
        <f>'Market Data'!E1857</f>
        <v>7952.5</v>
      </c>
      <c r="F1870" s="12">
        <f>'Market Data'!F1857</f>
        <v>7969</v>
      </c>
      <c r="H1870" s="58">
        <f t="shared" si="227"/>
        <v>1853</v>
      </c>
      <c r="I1870" s="97" t="s">
        <v>54</v>
      </c>
      <c r="J1870" s="59" t="str">
        <f t="shared" si="228"/>
        <v>Long</v>
      </c>
      <c r="L1870" s="74">
        <f t="shared" si="232"/>
        <v>1</v>
      </c>
      <c r="M1870" s="75">
        <f t="shared" si="224"/>
        <v>0</v>
      </c>
      <c r="N1870" s="76" t="str">
        <f t="shared" si="229"/>
        <v/>
      </c>
      <c r="O1870" s="75"/>
      <c r="P1870" s="77">
        <f t="shared" si="225"/>
        <v>1</v>
      </c>
      <c r="Q1870" s="78" t="str">
        <f t="shared" si="230"/>
        <v>Stay Long</v>
      </c>
      <c r="R1870" s="81">
        <f t="shared" si="226"/>
        <v>-245</v>
      </c>
      <c r="S1870" s="82">
        <f t="shared" si="231"/>
        <v>-3573.4599999999919</v>
      </c>
      <c r="T1870" s="50"/>
    </row>
    <row r="1871" spans="2:20" x14ac:dyDescent="0.25">
      <c r="B1871" s="11">
        <f>'Market Data'!B1858</f>
        <v>20070412</v>
      </c>
      <c r="C1871" s="2">
        <f>'Market Data'!C1858</f>
        <v>7961.5</v>
      </c>
      <c r="D1871" s="2">
        <f>'Market Data'!D1858</f>
        <v>7975</v>
      </c>
      <c r="E1871" s="2">
        <f>'Market Data'!E1858</f>
        <v>7896.5</v>
      </c>
      <c r="F1871" s="12">
        <f>'Market Data'!F1858</f>
        <v>7975</v>
      </c>
      <c r="H1871" s="58">
        <f t="shared" si="227"/>
        <v>1854</v>
      </c>
      <c r="I1871" s="97" t="s">
        <v>54</v>
      </c>
      <c r="J1871" s="59" t="str">
        <f t="shared" si="228"/>
        <v>Long</v>
      </c>
      <c r="L1871" s="74">
        <f t="shared" si="232"/>
        <v>1</v>
      </c>
      <c r="M1871" s="75">
        <f t="shared" si="224"/>
        <v>0</v>
      </c>
      <c r="N1871" s="76" t="str">
        <f t="shared" si="229"/>
        <v/>
      </c>
      <c r="O1871" s="75"/>
      <c r="P1871" s="77">
        <f t="shared" si="225"/>
        <v>1</v>
      </c>
      <c r="Q1871" s="78" t="str">
        <f t="shared" si="230"/>
        <v>Stay Long</v>
      </c>
      <c r="R1871" s="81">
        <f t="shared" si="226"/>
        <v>210</v>
      </c>
      <c r="S1871" s="82">
        <f t="shared" si="231"/>
        <v>-3363.4599999999919</v>
      </c>
      <c r="T1871" s="50"/>
    </row>
    <row r="1872" spans="2:20" x14ac:dyDescent="0.25">
      <c r="B1872" s="11">
        <f>'Market Data'!B1859</f>
        <v>20070413</v>
      </c>
      <c r="C1872" s="2">
        <f>'Market Data'!C1859</f>
        <v>7971</v>
      </c>
      <c r="D1872" s="2">
        <f>'Market Data'!D1859</f>
        <v>8027</v>
      </c>
      <c r="E1872" s="2">
        <f>'Market Data'!E1859</f>
        <v>7962</v>
      </c>
      <c r="F1872" s="12">
        <f>'Market Data'!F1859</f>
        <v>8021.5</v>
      </c>
      <c r="H1872" s="58">
        <f t="shared" si="227"/>
        <v>1855</v>
      </c>
      <c r="I1872" s="97" t="s">
        <v>54</v>
      </c>
      <c r="J1872" s="59" t="str">
        <f t="shared" si="228"/>
        <v>Long</v>
      </c>
      <c r="L1872" s="74">
        <f t="shared" si="232"/>
        <v>1</v>
      </c>
      <c r="M1872" s="75">
        <f t="shared" ref="M1872:M1935" si="233">$L1872-P1872</f>
        <v>0</v>
      </c>
      <c r="N1872" s="76" t="str">
        <f t="shared" si="229"/>
        <v/>
      </c>
      <c r="O1872" s="75"/>
      <c r="P1872" s="77">
        <f t="shared" si="225"/>
        <v>1</v>
      </c>
      <c r="Q1872" s="78" t="str">
        <f t="shared" si="230"/>
        <v>Stay Long</v>
      </c>
      <c r="R1872" s="81">
        <f t="shared" si="226"/>
        <v>1627.5</v>
      </c>
      <c r="S1872" s="82">
        <f t="shared" si="231"/>
        <v>-1735.9599999999919</v>
      </c>
      <c r="T1872" s="50"/>
    </row>
    <row r="1873" spans="2:20" x14ac:dyDescent="0.25">
      <c r="B1873" s="11">
        <f>'Market Data'!B1860</f>
        <v>20070416</v>
      </c>
      <c r="C1873" s="2">
        <f>'Market Data'!C1860</f>
        <v>8048.5</v>
      </c>
      <c r="D1873" s="2">
        <f>'Market Data'!D1860</f>
        <v>8160.5</v>
      </c>
      <c r="E1873" s="2">
        <f>'Market Data'!E1860</f>
        <v>8041.5</v>
      </c>
      <c r="F1873" s="12">
        <f>'Market Data'!F1860</f>
        <v>8145.5</v>
      </c>
      <c r="H1873" s="58">
        <f t="shared" si="227"/>
        <v>1856</v>
      </c>
      <c r="I1873" s="97" t="s">
        <v>54</v>
      </c>
      <c r="J1873" s="59" t="str">
        <f t="shared" si="228"/>
        <v>Long</v>
      </c>
      <c r="L1873" s="74">
        <f t="shared" si="232"/>
        <v>1</v>
      </c>
      <c r="M1873" s="75">
        <f t="shared" si="233"/>
        <v>0</v>
      </c>
      <c r="N1873" s="76" t="str">
        <f t="shared" si="229"/>
        <v/>
      </c>
      <c r="O1873" s="75"/>
      <c r="P1873" s="77">
        <f t="shared" ref="P1873:P1936" si="234">IF($N1872="Fill",$L1872,$P1872)</f>
        <v>1</v>
      </c>
      <c r="Q1873" s="78" t="str">
        <f t="shared" si="230"/>
        <v>Stay Long</v>
      </c>
      <c r="R1873" s="81">
        <f t="shared" ref="R1873:R1936" si="235">IF(OR($P1872&amp;$L1872="01",$P1872&amp;$L1872="0-1"),(($F1873-$C1873)*$R$3*$L1872)-(ABS($M1872)*$R$4),IF(OR($P1872&amp;$L1872="10",$P1872&amp;$L1872="-10"),(($C1873-$F1872)*$R$3*$P1872)-(ABS($M1872)*$R$4),IF(OR($P1872&amp;$L1872="1-1",$P1872&amp;$L1872="-11"),(($C1873-$F1872)*$R$3*$P1872)-(ABS($M1872)*$R$4)+(($F1873-$C1873)*$R$3*$P1873),IF(OR($P1872&amp;$L1872="11",$P1872&amp;$L1872="-1-1"),(($F1873-$F1872)*$R$3*$P1873),0))))</f>
        <v>4340</v>
      </c>
      <c r="S1873" s="82">
        <f t="shared" si="231"/>
        <v>2604.0400000000081</v>
      </c>
      <c r="T1873" s="50"/>
    </row>
    <row r="1874" spans="2:20" x14ac:dyDescent="0.25">
      <c r="B1874" s="11">
        <f>'Market Data'!B1861</f>
        <v>20070417</v>
      </c>
      <c r="C1874" s="2">
        <f>'Market Data'!C1861</f>
        <v>8132.5</v>
      </c>
      <c r="D1874" s="2">
        <f>'Market Data'!D1861</f>
        <v>8177</v>
      </c>
      <c r="E1874" s="2">
        <f>'Market Data'!E1861</f>
        <v>8100.5</v>
      </c>
      <c r="F1874" s="12">
        <f>'Market Data'!F1861</f>
        <v>8150</v>
      </c>
      <c r="H1874" s="58">
        <f t="shared" ref="H1874:H1937" si="236">ROW()-ROW(H$17)</f>
        <v>1857</v>
      </c>
      <c r="I1874" s="97" t="s">
        <v>54</v>
      </c>
      <c r="J1874" s="59" t="str">
        <f t="shared" ref="J1874:J1937" si="237">$I$4</f>
        <v>Long</v>
      </c>
      <c r="L1874" s="74">
        <f t="shared" si="232"/>
        <v>1</v>
      </c>
      <c r="M1874" s="75">
        <f t="shared" si="233"/>
        <v>0</v>
      </c>
      <c r="N1874" s="76" t="str">
        <f t="shared" ref="N1874:N1937" si="238">IF(NOT($M1874=0),"Fill","")</f>
        <v/>
      </c>
      <c r="O1874" s="75"/>
      <c r="P1874" s="77">
        <f t="shared" si="234"/>
        <v>1</v>
      </c>
      <c r="Q1874" s="78" t="str">
        <f t="shared" ref="Q1874:Q1937" si="239">IF($P1873&amp;$L1873="00","Stay Flat",IF($P1873&amp;$L1873="01","Go Long",IF($P1873&amp;$L1873="0-1","Go Short",IF($P1873&amp;$L1873="-10","Exit Short",IF($P1873&amp;$L1873="-1-1","Stay Short",IF($P1873&amp;$L1873="-11","Exit Short, Go Long",IF($P1873&amp;$L1873="10","Exit Long",IF($P1873&amp;$L1873="1-1","Exit Long, Go Short",IF($P1873&amp;$L1873="11","Stay Long","")))))))))</f>
        <v>Stay Long</v>
      </c>
      <c r="R1874" s="81">
        <f t="shared" si="235"/>
        <v>157.5</v>
      </c>
      <c r="S1874" s="82">
        <f t="shared" ref="S1874:S1937" si="240">S1873+R1874</f>
        <v>2761.5400000000081</v>
      </c>
      <c r="T1874" s="50"/>
    </row>
    <row r="1875" spans="2:20" x14ac:dyDescent="0.25">
      <c r="B1875" s="11">
        <f>'Market Data'!B1862</f>
        <v>20070418</v>
      </c>
      <c r="C1875" s="2">
        <f>'Market Data'!C1862</f>
        <v>8139.5</v>
      </c>
      <c r="D1875" s="2">
        <f>'Market Data'!D1862</f>
        <v>8147.5</v>
      </c>
      <c r="E1875" s="2">
        <f>'Market Data'!E1862</f>
        <v>8051.5</v>
      </c>
      <c r="F1875" s="12">
        <f>'Market Data'!F1862</f>
        <v>8082.5</v>
      </c>
      <c r="H1875" s="58">
        <f t="shared" si="236"/>
        <v>1858</v>
      </c>
      <c r="I1875" s="97" t="s">
        <v>54</v>
      </c>
      <c r="J1875" s="59" t="str">
        <f t="shared" si="237"/>
        <v>Long</v>
      </c>
      <c r="L1875" s="74">
        <f t="shared" ref="L1875:L1938" si="241">IF($J1875="Short",-1,IF($J1875="Long",1,0))</f>
        <v>1</v>
      </c>
      <c r="M1875" s="75">
        <f t="shared" si="233"/>
        <v>0</v>
      </c>
      <c r="N1875" s="76" t="str">
        <f t="shared" si="238"/>
        <v/>
      </c>
      <c r="O1875" s="75"/>
      <c r="P1875" s="77">
        <f t="shared" si="234"/>
        <v>1</v>
      </c>
      <c r="Q1875" s="78" t="str">
        <f t="shared" si="239"/>
        <v>Stay Long</v>
      </c>
      <c r="R1875" s="81">
        <f t="shared" si="235"/>
        <v>-2362.5</v>
      </c>
      <c r="S1875" s="82">
        <f t="shared" si="240"/>
        <v>399.04000000000815</v>
      </c>
      <c r="T1875" s="50"/>
    </row>
    <row r="1876" spans="2:20" x14ac:dyDescent="0.25">
      <c r="B1876" s="11">
        <f>'Market Data'!B1863</f>
        <v>20070419</v>
      </c>
      <c r="C1876" s="2">
        <f>'Market Data'!C1863</f>
        <v>8049.5</v>
      </c>
      <c r="D1876" s="2">
        <f>'Market Data'!D1863</f>
        <v>8081</v>
      </c>
      <c r="E1876" s="2">
        <f>'Market Data'!E1863</f>
        <v>7960</v>
      </c>
      <c r="F1876" s="12">
        <f>'Market Data'!F1863</f>
        <v>8077.5</v>
      </c>
      <c r="H1876" s="58">
        <f t="shared" si="236"/>
        <v>1859</v>
      </c>
      <c r="I1876" s="97" t="s">
        <v>54</v>
      </c>
      <c r="J1876" s="59" t="str">
        <f t="shared" si="237"/>
        <v>Long</v>
      </c>
      <c r="L1876" s="74">
        <f t="shared" si="241"/>
        <v>1</v>
      </c>
      <c r="M1876" s="75">
        <f t="shared" si="233"/>
        <v>0</v>
      </c>
      <c r="N1876" s="76" t="str">
        <f t="shared" si="238"/>
        <v/>
      </c>
      <c r="O1876" s="75"/>
      <c r="P1876" s="77">
        <f t="shared" si="234"/>
        <v>1</v>
      </c>
      <c r="Q1876" s="78" t="str">
        <f t="shared" si="239"/>
        <v>Stay Long</v>
      </c>
      <c r="R1876" s="81">
        <f t="shared" si="235"/>
        <v>-175</v>
      </c>
      <c r="S1876" s="82">
        <f t="shared" si="240"/>
        <v>224.04000000000815</v>
      </c>
      <c r="T1876" s="50"/>
    </row>
    <row r="1877" spans="2:20" x14ac:dyDescent="0.25">
      <c r="B1877" s="11">
        <f>'Market Data'!B1864</f>
        <v>20070420</v>
      </c>
      <c r="C1877" s="2">
        <f>'Market Data'!C1864</f>
        <v>8074.5</v>
      </c>
      <c r="D1877" s="2">
        <f>'Market Data'!D1864</f>
        <v>8177</v>
      </c>
      <c r="E1877" s="2">
        <f>'Market Data'!E1864</f>
        <v>8070.5</v>
      </c>
      <c r="F1877" s="12">
        <f>'Market Data'!F1864</f>
        <v>8129</v>
      </c>
      <c r="H1877" s="58">
        <f t="shared" si="236"/>
        <v>1860</v>
      </c>
      <c r="I1877" s="97" t="s">
        <v>54</v>
      </c>
      <c r="J1877" s="59" t="str">
        <f t="shared" si="237"/>
        <v>Long</v>
      </c>
      <c r="L1877" s="74">
        <f t="shared" si="241"/>
        <v>1</v>
      </c>
      <c r="M1877" s="75">
        <f t="shared" si="233"/>
        <v>0</v>
      </c>
      <c r="N1877" s="76" t="str">
        <f t="shared" si="238"/>
        <v/>
      </c>
      <c r="O1877" s="75"/>
      <c r="P1877" s="77">
        <f t="shared" si="234"/>
        <v>1</v>
      </c>
      <c r="Q1877" s="78" t="str">
        <f t="shared" si="239"/>
        <v>Stay Long</v>
      </c>
      <c r="R1877" s="81">
        <f t="shared" si="235"/>
        <v>1802.5</v>
      </c>
      <c r="S1877" s="82">
        <f t="shared" si="240"/>
        <v>2026.5400000000081</v>
      </c>
      <c r="T1877" s="50"/>
    </row>
    <row r="1878" spans="2:20" x14ac:dyDescent="0.25">
      <c r="B1878" s="11">
        <f>'Market Data'!B1865</f>
        <v>20070423</v>
      </c>
      <c r="C1878" s="2">
        <f>'Market Data'!C1865</f>
        <v>8152</v>
      </c>
      <c r="D1878" s="2">
        <f>'Market Data'!D1865</f>
        <v>8163.5</v>
      </c>
      <c r="E1878" s="2">
        <f>'Market Data'!E1865</f>
        <v>8109</v>
      </c>
      <c r="F1878" s="12">
        <f>'Market Data'!F1865</f>
        <v>8136</v>
      </c>
      <c r="H1878" s="58">
        <f t="shared" si="236"/>
        <v>1861</v>
      </c>
      <c r="I1878" s="97" t="s">
        <v>54</v>
      </c>
      <c r="J1878" s="59" t="str">
        <f t="shared" si="237"/>
        <v>Long</v>
      </c>
      <c r="L1878" s="74">
        <f t="shared" si="241"/>
        <v>1</v>
      </c>
      <c r="M1878" s="75">
        <f t="shared" si="233"/>
        <v>0</v>
      </c>
      <c r="N1878" s="76" t="str">
        <f t="shared" si="238"/>
        <v/>
      </c>
      <c r="O1878" s="75"/>
      <c r="P1878" s="77">
        <f t="shared" si="234"/>
        <v>1</v>
      </c>
      <c r="Q1878" s="78" t="str">
        <f t="shared" si="239"/>
        <v>Stay Long</v>
      </c>
      <c r="R1878" s="81">
        <f t="shared" si="235"/>
        <v>245</v>
      </c>
      <c r="S1878" s="82">
        <f t="shared" si="240"/>
        <v>2271.5400000000081</v>
      </c>
      <c r="T1878" s="50"/>
    </row>
    <row r="1879" spans="2:20" x14ac:dyDescent="0.25">
      <c r="B1879" s="11">
        <f>'Market Data'!B1866</f>
        <v>20070424</v>
      </c>
      <c r="C1879" s="2">
        <f>'Market Data'!C1866</f>
        <v>8130</v>
      </c>
      <c r="D1879" s="2">
        <f>'Market Data'!D1866</f>
        <v>8147</v>
      </c>
      <c r="E1879" s="2">
        <f>'Market Data'!E1866</f>
        <v>8026</v>
      </c>
      <c r="F1879" s="12">
        <f>'Market Data'!F1866</f>
        <v>8089.5</v>
      </c>
      <c r="H1879" s="58">
        <f t="shared" si="236"/>
        <v>1862</v>
      </c>
      <c r="I1879" s="97" t="s">
        <v>54</v>
      </c>
      <c r="J1879" s="59" t="str">
        <f t="shared" si="237"/>
        <v>Long</v>
      </c>
      <c r="L1879" s="74">
        <f t="shared" si="241"/>
        <v>1</v>
      </c>
      <c r="M1879" s="75">
        <f t="shared" si="233"/>
        <v>0</v>
      </c>
      <c r="N1879" s="76" t="str">
        <f t="shared" si="238"/>
        <v/>
      </c>
      <c r="O1879" s="75"/>
      <c r="P1879" s="77">
        <f t="shared" si="234"/>
        <v>1</v>
      </c>
      <c r="Q1879" s="78" t="str">
        <f t="shared" si="239"/>
        <v>Stay Long</v>
      </c>
      <c r="R1879" s="81">
        <f t="shared" si="235"/>
        <v>-1627.5</v>
      </c>
      <c r="S1879" s="82">
        <f t="shared" si="240"/>
        <v>644.04000000000815</v>
      </c>
      <c r="T1879" s="50"/>
    </row>
    <row r="1880" spans="2:20" x14ac:dyDescent="0.25">
      <c r="B1880" s="11">
        <f>'Market Data'!B1867</f>
        <v>20070425</v>
      </c>
      <c r="C1880" s="2">
        <f>'Market Data'!C1867</f>
        <v>8080.5</v>
      </c>
      <c r="D1880" s="2">
        <f>'Market Data'!D1867</f>
        <v>8171.5</v>
      </c>
      <c r="E1880" s="2">
        <f>'Market Data'!E1867</f>
        <v>8070.5</v>
      </c>
      <c r="F1880" s="12">
        <f>'Market Data'!F1867</f>
        <v>8151.5</v>
      </c>
      <c r="H1880" s="58">
        <f t="shared" si="236"/>
        <v>1863</v>
      </c>
      <c r="I1880" s="97" t="s">
        <v>54</v>
      </c>
      <c r="J1880" s="59" t="str">
        <f t="shared" si="237"/>
        <v>Long</v>
      </c>
      <c r="L1880" s="74">
        <f t="shared" si="241"/>
        <v>1</v>
      </c>
      <c r="M1880" s="75">
        <f t="shared" si="233"/>
        <v>0</v>
      </c>
      <c r="N1880" s="76" t="str">
        <f t="shared" si="238"/>
        <v/>
      </c>
      <c r="O1880" s="75"/>
      <c r="P1880" s="77">
        <f t="shared" si="234"/>
        <v>1</v>
      </c>
      <c r="Q1880" s="78" t="str">
        <f t="shared" si="239"/>
        <v>Stay Long</v>
      </c>
      <c r="R1880" s="81">
        <f t="shared" si="235"/>
        <v>2170</v>
      </c>
      <c r="S1880" s="82">
        <f t="shared" si="240"/>
        <v>2814.0400000000081</v>
      </c>
      <c r="T1880" s="50"/>
    </row>
    <row r="1881" spans="2:20" x14ac:dyDescent="0.25">
      <c r="B1881" s="11">
        <f>'Market Data'!B1868</f>
        <v>20070426</v>
      </c>
      <c r="C1881" s="2">
        <f>'Market Data'!C1868</f>
        <v>8198.5</v>
      </c>
      <c r="D1881" s="2">
        <f>'Market Data'!D1868</f>
        <v>8221</v>
      </c>
      <c r="E1881" s="2">
        <f>'Market Data'!E1868</f>
        <v>8163</v>
      </c>
      <c r="F1881" s="12">
        <f>'Market Data'!F1868</f>
        <v>8193.5</v>
      </c>
      <c r="H1881" s="58">
        <f t="shared" si="236"/>
        <v>1864</v>
      </c>
      <c r="I1881" s="97" t="s">
        <v>54</v>
      </c>
      <c r="J1881" s="59" t="str">
        <f t="shared" si="237"/>
        <v>Long</v>
      </c>
      <c r="L1881" s="74">
        <f t="shared" si="241"/>
        <v>1</v>
      </c>
      <c r="M1881" s="75">
        <f t="shared" si="233"/>
        <v>0</v>
      </c>
      <c r="N1881" s="76" t="str">
        <f t="shared" si="238"/>
        <v/>
      </c>
      <c r="O1881" s="75"/>
      <c r="P1881" s="77">
        <f t="shared" si="234"/>
        <v>1</v>
      </c>
      <c r="Q1881" s="78" t="str">
        <f t="shared" si="239"/>
        <v>Stay Long</v>
      </c>
      <c r="R1881" s="81">
        <f t="shared" si="235"/>
        <v>1470</v>
      </c>
      <c r="S1881" s="82">
        <f t="shared" si="240"/>
        <v>4284.0400000000081</v>
      </c>
      <c r="T1881" s="50"/>
    </row>
    <row r="1882" spans="2:20" x14ac:dyDescent="0.25">
      <c r="B1882" s="11">
        <f>'Market Data'!B1869</f>
        <v>20070427</v>
      </c>
      <c r="C1882" s="2">
        <f>'Market Data'!C1869</f>
        <v>8194.5</v>
      </c>
      <c r="D1882" s="2">
        <f>'Market Data'!D1869</f>
        <v>8210.5</v>
      </c>
      <c r="E1882" s="2">
        <f>'Market Data'!E1869</f>
        <v>8137</v>
      </c>
      <c r="F1882" s="12">
        <f>'Market Data'!F1869</f>
        <v>8199.5</v>
      </c>
      <c r="H1882" s="58">
        <f t="shared" si="236"/>
        <v>1865</v>
      </c>
      <c r="I1882" s="97" t="s">
        <v>54</v>
      </c>
      <c r="J1882" s="59" t="str">
        <f t="shared" si="237"/>
        <v>Long</v>
      </c>
      <c r="L1882" s="74">
        <f t="shared" si="241"/>
        <v>1</v>
      </c>
      <c r="M1882" s="75">
        <f t="shared" si="233"/>
        <v>0</v>
      </c>
      <c r="N1882" s="76" t="str">
        <f t="shared" si="238"/>
        <v/>
      </c>
      <c r="O1882" s="75"/>
      <c r="P1882" s="77">
        <f t="shared" si="234"/>
        <v>1</v>
      </c>
      <c r="Q1882" s="78" t="str">
        <f t="shared" si="239"/>
        <v>Stay Long</v>
      </c>
      <c r="R1882" s="81">
        <f t="shared" si="235"/>
        <v>210</v>
      </c>
      <c r="S1882" s="82">
        <f t="shared" si="240"/>
        <v>4494.0400000000081</v>
      </c>
      <c r="T1882" s="50"/>
    </row>
    <row r="1883" spans="2:20" x14ac:dyDescent="0.25">
      <c r="B1883" s="11">
        <f>'Market Data'!B1870</f>
        <v>20070430</v>
      </c>
      <c r="C1883" s="2">
        <f>'Market Data'!C1870</f>
        <v>8185</v>
      </c>
      <c r="D1883" s="2">
        <f>'Market Data'!D1870</f>
        <v>8238.5</v>
      </c>
      <c r="E1883" s="2">
        <f>'Market Data'!E1870</f>
        <v>8159.5</v>
      </c>
      <c r="F1883" s="12">
        <f>'Market Data'!F1870</f>
        <v>8220.5</v>
      </c>
      <c r="H1883" s="58">
        <f t="shared" si="236"/>
        <v>1866</v>
      </c>
      <c r="I1883" s="97" t="s">
        <v>54</v>
      </c>
      <c r="J1883" s="59" t="str">
        <f t="shared" si="237"/>
        <v>Long</v>
      </c>
      <c r="L1883" s="74">
        <f t="shared" si="241"/>
        <v>1</v>
      </c>
      <c r="M1883" s="75">
        <f t="shared" si="233"/>
        <v>0</v>
      </c>
      <c r="N1883" s="76" t="str">
        <f t="shared" si="238"/>
        <v/>
      </c>
      <c r="O1883" s="75"/>
      <c r="P1883" s="77">
        <f t="shared" si="234"/>
        <v>1</v>
      </c>
      <c r="Q1883" s="78" t="str">
        <f t="shared" si="239"/>
        <v>Stay Long</v>
      </c>
      <c r="R1883" s="81">
        <f t="shared" si="235"/>
        <v>735</v>
      </c>
      <c r="S1883" s="82">
        <f t="shared" si="240"/>
        <v>5229.0400000000081</v>
      </c>
      <c r="T1883" s="50"/>
    </row>
    <row r="1884" spans="2:20" x14ac:dyDescent="0.25">
      <c r="B1884" s="11">
        <f>'Market Data'!B1871</f>
        <v>20070502</v>
      </c>
      <c r="C1884" s="2">
        <f>'Market Data'!C1871</f>
        <v>8210.5</v>
      </c>
      <c r="D1884" s="2">
        <f>'Market Data'!D1871</f>
        <v>8267</v>
      </c>
      <c r="E1884" s="2">
        <f>'Market Data'!E1871</f>
        <v>8210.5</v>
      </c>
      <c r="F1884" s="12">
        <f>'Market Data'!F1871</f>
        <v>8264</v>
      </c>
      <c r="H1884" s="58">
        <f t="shared" si="236"/>
        <v>1867</v>
      </c>
      <c r="I1884" s="97" t="s">
        <v>54</v>
      </c>
      <c r="J1884" s="59" t="str">
        <f t="shared" si="237"/>
        <v>Long</v>
      </c>
      <c r="L1884" s="74">
        <f t="shared" si="241"/>
        <v>1</v>
      </c>
      <c r="M1884" s="75">
        <f t="shared" si="233"/>
        <v>0</v>
      </c>
      <c r="N1884" s="76" t="str">
        <f t="shared" si="238"/>
        <v/>
      </c>
      <c r="O1884" s="75"/>
      <c r="P1884" s="77">
        <f t="shared" si="234"/>
        <v>1</v>
      </c>
      <c r="Q1884" s="78" t="str">
        <f t="shared" si="239"/>
        <v>Stay Long</v>
      </c>
      <c r="R1884" s="81">
        <f t="shared" si="235"/>
        <v>1522.5</v>
      </c>
      <c r="S1884" s="82">
        <f t="shared" si="240"/>
        <v>6751.5400000000081</v>
      </c>
      <c r="T1884" s="50"/>
    </row>
    <row r="1885" spans="2:20" x14ac:dyDescent="0.25">
      <c r="B1885" s="11">
        <f>'Market Data'!B1872</f>
        <v>20070503</v>
      </c>
      <c r="C1885" s="2">
        <f>'Market Data'!C1872</f>
        <v>8262.5</v>
      </c>
      <c r="D1885" s="2">
        <f>'Market Data'!D1872</f>
        <v>8285</v>
      </c>
      <c r="E1885" s="2">
        <f>'Market Data'!E1872</f>
        <v>8221</v>
      </c>
      <c r="F1885" s="12">
        <f>'Market Data'!F1872</f>
        <v>8265</v>
      </c>
      <c r="H1885" s="58">
        <f t="shared" si="236"/>
        <v>1868</v>
      </c>
      <c r="I1885" s="97" t="s">
        <v>54</v>
      </c>
      <c r="J1885" s="59" t="str">
        <f t="shared" si="237"/>
        <v>Long</v>
      </c>
      <c r="L1885" s="74">
        <f t="shared" si="241"/>
        <v>1</v>
      </c>
      <c r="M1885" s="75">
        <f t="shared" si="233"/>
        <v>0</v>
      </c>
      <c r="N1885" s="76" t="str">
        <f t="shared" si="238"/>
        <v/>
      </c>
      <c r="O1885" s="75"/>
      <c r="P1885" s="77">
        <f t="shared" si="234"/>
        <v>1</v>
      </c>
      <c r="Q1885" s="78" t="str">
        <f t="shared" si="239"/>
        <v>Stay Long</v>
      </c>
      <c r="R1885" s="81">
        <f t="shared" si="235"/>
        <v>35</v>
      </c>
      <c r="S1885" s="82">
        <f t="shared" si="240"/>
        <v>6786.5400000000081</v>
      </c>
      <c r="T1885" s="50"/>
    </row>
    <row r="1886" spans="2:20" x14ac:dyDescent="0.25">
      <c r="B1886" s="11">
        <f>'Market Data'!B1873</f>
        <v>20070504</v>
      </c>
      <c r="C1886" s="2">
        <f>'Market Data'!C1873</f>
        <v>8279</v>
      </c>
      <c r="D1886" s="2">
        <f>'Market Data'!D1873</f>
        <v>8323</v>
      </c>
      <c r="E1886" s="2">
        <f>'Market Data'!E1873</f>
        <v>8261</v>
      </c>
      <c r="F1886" s="12">
        <f>'Market Data'!F1873</f>
        <v>8312</v>
      </c>
      <c r="H1886" s="58">
        <f t="shared" si="236"/>
        <v>1869</v>
      </c>
      <c r="I1886" s="97" t="s">
        <v>54</v>
      </c>
      <c r="J1886" s="59" t="str">
        <f t="shared" si="237"/>
        <v>Long</v>
      </c>
      <c r="L1886" s="74">
        <f t="shared" si="241"/>
        <v>1</v>
      </c>
      <c r="M1886" s="75">
        <f t="shared" si="233"/>
        <v>0</v>
      </c>
      <c r="N1886" s="76" t="str">
        <f t="shared" si="238"/>
        <v/>
      </c>
      <c r="O1886" s="75"/>
      <c r="P1886" s="77">
        <f t="shared" si="234"/>
        <v>1</v>
      </c>
      <c r="Q1886" s="78" t="str">
        <f t="shared" si="239"/>
        <v>Stay Long</v>
      </c>
      <c r="R1886" s="81">
        <f t="shared" si="235"/>
        <v>1645</v>
      </c>
      <c r="S1886" s="82">
        <f t="shared" si="240"/>
        <v>8431.5400000000081</v>
      </c>
      <c r="T1886" s="50"/>
    </row>
    <row r="1887" spans="2:20" x14ac:dyDescent="0.25">
      <c r="B1887" s="11">
        <f>'Market Data'!B1874</f>
        <v>20070507</v>
      </c>
      <c r="C1887" s="2">
        <f>'Market Data'!C1874</f>
        <v>8337.5</v>
      </c>
      <c r="D1887" s="2">
        <f>'Market Data'!D1874</f>
        <v>8341.5</v>
      </c>
      <c r="E1887" s="2">
        <f>'Market Data'!E1874</f>
        <v>8303</v>
      </c>
      <c r="F1887" s="12">
        <f>'Market Data'!F1874</f>
        <v>8320</v>
      </c>
      <c r="H1887" s="58">
        <f t="shared" si="236"/>
        <v>1870</v>
      </c>
      <c r="I1887" s="97" t="s">
        <v>54</v>
      </c>
      <c r="J1887" s="59" t="str">
        <f t="shared" si="237"/>
        <v>Long</v>
      </c>
      <c r="L1887" s="74">
        <f t="shared" si="241"/>
        <v>1</v>
      </c>
      <c r="M1887" s="75">
        <f t="shared" si="233"/>
        <v>0</v>
      </c>
      <c r="N1887" s="76" t="str">
        <f t="shared" si="238"/>
        <v/>
      </c>
      <c r="O1887" s="75"/>
      <c r="P1887" s="77">
        <f t="shared" si="234"/>
        <v>1</v>
      </c>
      <c r="Q1887" s="78" t="str">
        <f t="shared" si="239"/>
        <v>Stay Long</v>
      </c>
      <c r="R1887" s="81">
        <f t="shared" si="235"/>
        <v>280</v>
      </c>
      <c r="S1887" s="82">
        <f t="shared" si="240"/>
        <v>8711.5400000000081</v>
      </c>
      <c r="T1887" s="50"/>
    </row>
    <row r="1888" spans="2:20" x14ac:dyDescent="0.25">
      <c r="B1888" s="11">
        <f>'Market Data'!B1875</f>
        <v>20070508</v>
      </c>
      <c r="C1888" s="2">
        <f>'Market Data'!C1875</f>
        <v>8304</v>
      </c>
      <c r="D1888" s="2">
        <f>'Market Data'!D1875</f>
        <v>8315</v>
      </c>
      <c r="E1888" s="2">
        <f>'Market Data'!E1875</f>
        <v>8208</v>
      </c>
      <c r="F1888" s="12">
        <f>'Market Data'!F1875</f>
        <v>8257.5</v>
      </c>
      <c r="H1888" s="58">
        <f t="shared" si="236"/>
        <v>1871</v>
      </c>
      <c r="I1888" s="97" t="s">
        <v>54</v>
      </c>
      <c r="J1888" s="59" t="str">
        <f t="shared" si="237"/>
        <v>Long</v>
      </c>
      <c r="L1888" s="74">
        <f t="shared" si="241"/>
        <v>1</v>
      </c>
      <c r="M1888" s="75">
        <f t="shared" si="233"/>
        <v>0</v>
      </c>
      <c r="N1888" s="76" t="str">
        <f t="shared" si="238"/>
        <v/>
      </c>
      <c r="O1888" s="75"/>
      <c r="P1888" s="77">
        <f t="shared" si="234"/>
        <v>1</v>
      </c>
      <c r="Q1888" s="78" t="str">
        <f t="shared" si="239"/>
        <v>Stay Long</v>
      </c>
      <c r="R1888" s="81">
        <f t="shared" si="235"/>
        <v>-2187.5</v>
      </c>
      <c r="S1888" s="82">
        <f t="shared" si="240"/>
        <v>6524.0400000000081</v>
      </c>
      <c r="T1888" s="50"/>
    </row>
    <row r="1889" spans="2:20" x14ac:dyDescent="0.25">
      <c r="B1889" s="11">
        <f>'Market Data'!B1876</f>
        <v>20070509</v>
      </c>
      <c r="C1889" s="2">
        <f>'Market Data'!C1876</f>
        <v>8281</v>
      </c>
      <c r="D1889" s="2">
        <f>'Market Data'!D1876</f>
        <v>8285.5</v>
      </c>
      <c r="E1889" s="2">
        <f>'Market Data'!E1876</f>
        <v>8221.5</v>
      </c>
      <c r="F1889" s="12">
        <f>'Market Data'!F1876</f>
        <v>8276.5</v>
      </c>
      <c r="H1889" s="58">
        <f t="shared" si="236"/>
        <v>1872</v>
      </c>
      <c r="I1889" s="97" t="s">
        <v>54</v>
      </c>
      <c r="J1889" s="59" t="str">
        <f t="shared" si="237"/>
        <v>Long</v>
      </c>
      <c r="L1889" s="74">
        <f t="shared" si="241"/>
        <v>1</v>
      </c>
      <c r="M1889" s="75">
        <f t="shared" si="233"/>
        <v>0</v>
      </c>
      <c r="N1889" s="76" t="str">
        <f t="shared" si="238"/>
        <v/>
      </c>
      <c r="O1889" s="75"/>
      <c r="P1889" s="77">
        <f t="shared" si="234"/>
        <v>1</v>
      </c>
      <c r="Q1889" s="78" t="str">
        <f t="shared" si="239"/>
        <v>Stay Long</v>
      </c>
      <c r="R1889" s="81">
        <f t="shared" si="235"/>
        <v>665</v>
      </c>
      <c r="S1889" s="82">
        <f t="shared" si="240"/>
        <v>7189.0400000000081</v>
      </c>
      <c r="T1889" s="50"/>
    </row>
    <row r="1890" spans="2:20" x14ac:dyDescent="0.25">
      <c r="B1890" s="11">
        <f>'Market Data'!B1877</f>
        <v>20070510</v>
      </c>
      <c r="C1890" s="2">
        <f>'Market Data'!C1877</f>
        <v>8293.5</v>
      </c>
      <c r="D1890" s="2">
        <f>'Market Data'!D1877</f>
        <v>8294</v>
      </c>
      <c r="E1890" s="2">
        <f>'Market Data'!E1877</f>
        <v>8151.5</v>
      </c>
      <c r="F1890" s="12">
        <f>'Market Data'!F1877</f>
        <v>8165.5</v>
      </c>
      <c r="H1890" s="58">
        <f t="shared" si="236"/>
        <v>1873</v>
      </c>
      <c r="I1890" s="97" t="s">
        <v>54</v>
      </c>
      <c r="J1890" s="59" t="str">
        <f t="shared" si="237"/>
        <v>Long</v>
      </c>
      <c r="L1890" s="74">
        <f t="shared" si="241"/>
        <v>1</v>
      </c>
      <c r="M1890" s="75">
        <f t="shared" si="233"/>
        <v>0</v>
      </c>
      <c r="N1890" s="76" t="str">
        <f t="shared" si="238"/>
        <v/>
      </c>
      <c r="O1890" s="75"/>
      <c r="P1890" s="77">
        <f t="shared" si="234"/>
        <v>1</v>
      </c>
      <c r="Q1890" s="78" t="str">
        <f t="shared" si="239"/>
        <v>Stay Long</v>
      </c>
      <c r="R1890" s="81">
        <f t="shared" si="235"/>
        <v>-3885</v>
      </c>
      <c r="S1890" s="82">
        <f t="shared" si="240"/>
        <v>3304.0400000000081</v>
      </c>
      <c r="T1890" s="50"/>
    </row>
    <row r="1891" spans="2:20" x14ac:dyDescent="0.25">
      <c r="B1891" s="11">
        <f>'Market Data'!B1878</f>
        <v>20070511</v>
      </c>
      <c r="C1891" s="2">
        <f>'Market Data'!C1878</f>
        <v>8156</v>
      </c>
      <c r="D1891" s="2">
        <f>'Market Data'!D1878</f>
        <v>8280</v>
      </c>
      <c r="E1891" s="2">
        <f>'Market Data'!E1878</f>
        <v>8096.5</v>
      </c>
      <c r="F1891" s="12">
        <f>'Market Data'!F1878</f>
        <v>8271</v>
      </c>
      <c r="H1891" s="58">
        <f t="shared" si="236"/>
        <v>1874</v>
      </c>
      <c r="I1891" s="97" t="s">
        <v>54</v>
      </c>
      <c r="J1891" s="59" t="str">
        <f t="shared" si="237"/>
        <v>Long</v>
      </c>
      <c r="L1891" s="74">
        <f t="shared" si="241"/>
        <v>1</v>
      </c>
      <c r="M1891" s="75">
        <f t="shared" si="233"/>
        <v>0</v>
      </c>
      <c r="N1891" s="76" t="str">
        <f t="shared" si="238"/>
        <v/>
      </c>
      <c r="O1891" s="75"/>
      <c r="P1891" s="77">
        <f t="shared" si="234"/>
        <v>1</v>
      </c>
      <c r="Q1891" s="78" t="str">
        <f t="shared" si="239"/>
        <v>Stay Long</v>
      </c>
      <c r="R1891" s="81">
        <f t="shared" si="235"/>
        <v>3692.5</v>
      </c>
      <c r="S1891" s="82">
        <f t="shared" si="240"/>
        <v>6996.5400000000081</v>
      </c>
      <c r="T1891" s="50"/>
    </row>
    <row r="1892" spans="2:20" x14ac:dyDescent="0.25">
      <c r="B1892" s="11">
        <f>'Market Data'!B1879</f>
        <v>20070514</v>
      </c>
      <c r="C1892" s="2">
        <f>'Market Data'!C1879</f>
        <v>8297.5</v>
      </c>
      <c r="D1892" s="2">
        <f>'Market Data'!D1879</f>
        <v>8320.5</v>
      </c>
      <c r="E1892" s="2">
        <f>'Market Data'!E1879</f>
        <v>8234.5</v>
      </c>
      <c r="F1892" s="12">
        <f>'Market Data'!F1879</f>
        <v>8260.5</v>
      </c>
      <c r="H1892" s="58">
        <f t="shared" si="236"/>
        <v>1875</v>
      </c>
      <c r="I1892" s="97" t="s">
        <v>54</v>
      </c>
      <c r="J1892" s="59" t="str">
        <f t="shared" si="237"/>
        <v>Long</v>
      </c>
      <c r="L1892" s="74">
        <f t="shared" si="241"/>
        <v>1</v>
      </c>
      <c r="M1892" s="75">
        <f t="shared" si="233"/>
        <v>0</v>
      </c>
      <c r="N1892" s="76" t="str">
        <f t="shared" si="238"/>
        <v/>
      </c>
      <c r="O1892" s="75"/>
      <c r="P1892" s="77">
        <f t="shared" si="234"/>
        <v>1</v>
      </c>
      <c r="Q1892" s="78" t="str">
        <f t="shared" si="239"/>
        <v>Stay Long</v>
      </c>
      <c r="R1892" s="81">
        <f t="shared" si="235"/>
        <v>-367.5</v>
      </c>
      <c r="S1892" s="82">
        <f t="shared" si="240"/>
        <v>6629.0400000000081</v>
      </c>
      <c r="T1892" s="50"/>
    </row>
    <row r="1893" spans="2:20" x14ac:dyDescent="0.25">
      <c r="B1893" s="11">
        <f>'Market Data'!B1880</f>
        <v>20070515</v>
      </c>
      <c r="C1893" s="2">
        <f>'Market Data'!C1880</f>
        <v>8213.5</v>
      </c>
      <c r="D1893" s="2">
        <f>'Market Data'!D1880</f>
        <v>8312.5</v>
      </c>
      <c r="E1893" s="2">
        <f>'Market Data'!E1880</f>
        <v>8206</v>
      </c>
      <c r="F1893" s="12">
        <f>'Market Data'!F1880</f>
        <v>8292.5</v>
      </c>
      <c r="H1893" s="58">
        <f t="shared" si="236"/>
        <v>1876</v>
      </c>
      <c r="I1893" s="97" t="s">
        <v>54</v>
      </c>
      <c r="J1893" s="59" t="str">
        <f t="shared" si="237"/>
        <v>Long</v>
      </c>
      <c r="L1893" s="74">
        <f t="shared" si="241"/>
        <v>1</v>
      </c>
      <c r="M1893" s="75">
        <f t="shared" si="233"/>
        <v>0</v>
      </c>
      <c r="N1893" s="76" t="str">
        <f t="shared" si="238"/>
        <v/>
      </c>
      <c r="O1893" s="75"/>
      <c r="P1893" s="77">
        <f t="shared" si="234"/>
        <v>1</v>
      </c>
      <c r="Q1893" s="78" t="str">
        <f t="shared" si="239"/>
        <v>Stay Long</v>
      </c>
      <c r="R1893" s="81">
        <f t="shared" si="235"/>
        <v>1120</v>
      </c>
      <c r="S1893" s="82">
        <f t="shared" si="240"/>
        <v>7749.0400000000081</v>
      </c>
      <c r="T1893" s="50"/>
    </row>
    <row r="1894" spans="2:20" x14ac:dyDescent="0.25">
      <c r="B1894" s="11">
        <f>'Market Data'!B1881</f>
        <v>20070516</v>
      </c>
      <c r="C1894" s="2">
        <f>'Market Data'!C1881</f>
        <v>8262</v>
      </c>
      <c r="D1894" s="2">
        <f>'Market Data'!D1881</f>
        <v>8311</v>
      </c>
      <c r="E1894" s="2">
        <f>'Market Data'!E1881</f>
        <v>8247</v>
      </c>
      <c r="F1894" s="12">
        <f>'Market Data'!F1881</f>
        <v>8278.5</v>
      </c>
      <c r="H1894" s="58">
        <f t="shared" si="236"/>
        <v>1877</v>
      </c>
      <c r="I1894" s="97" t="s">
        <v>54</v>
      </c>
      <c r="J1894" s="59" t="str">
        <f t="shared" si="237"/>
        <v>Long</v>
      </c>
      <c r="L1894" s="74">
        <f t="shared" si="241"/>
        <v>1</v>
      </c>
      <c r="M1894" s="75">
        <f t="shared" si="233"/>
        <v>0</v>
      </c>
      <c r="N1894" s="76" t="str">
        <f t="shared" si="238"/>
        <v/>
      </c>
      <c r="O1894" s="75"/>
      <c r="P1894" s="77">
        <f t="shared" si="234"/>
        <v>1</v>
      </c>
      <c r="Q1894" s="78" t="str">
        <f t="shared" si="239"/>
        <v>Stay Long</v>
      </c>
      <c r="R1894" s="81">
        <f t="shared" si="235"/>
        <v>-490</v>
      </c>
      <c r="S1894" s="82">
        <f t="shared" si="240"/>
        <v>7259.0400000000081</v>
      </c>
      <c r="T1894" s="50"/>
    </row>
    <row r="1895" spans="2:20" x14ac:dyDescent="0.25">
      <c r="B1895" s="11">
        <f>'Market Data'!B1882</f>
        <v>20070517</v>
      </c>
      <c r="C1895" s="2">
        <f>'Market Data'!C1882</f>
        <v>8311.5</v>
      </c>
      <c r="D1895" s="2">
        <f>'Market Data'!D1882</f>
        <v>8322</v>
      </c>
      <c r="E1895" s="2">
        <f>'Market Data'!E1882</f>
        <v>8268.5</v>
      </c>
      <c r="F1895" s="12">
        <f>'Market Data'!F1882</f>
        <v>8279.5</v>
      </c>
      <c r="H1895" s="58">
        <f t="shared" si="236"/>
        <v>1878</v>
      </c>
      <c r="I1895" s="97" t="s">
        <v>54</v>
      </c>
      <c r="J1895" s="59" t="str">
        <f t="shared" si="237"/>
        <v>Long</v>
      </c>
      <c r="L1895" s="74">
        <f t="shared" si="241"/>
        <v>1</v>
      </c>
      <c r="M1895" s="75">
        <f t="shared" si="233"/>
        <v>0</v>
      </c>
      <c r="N1895" s="76" t="str">
        <f t="shared" si="238"/>
        <v/>
      </c>
      <c r="O1895" s="75"/>
      <c r="P1895" s="77">
        <f t="shared" si="234"/>
        <v>1</v>
      </c>
      <c r="Q1895" s="78" t="str">
        <f t="shared" si="239"/>
        <v>Stay Long</v>
      </c>
      <c r="R1895" s="81">
        <f t="shared" si="235"/>
        <v>35</v>
      </c>
      <c r="S1895" s="82">
        <f t="shared" si="240"/>
        <v>7294.0400000000081</v>
      </c>
      <c r="T1895" s="50"/>
    </row>
    <row r="1896" spans="2:20" x14ac:dyDescent="0.25">
      <c r="B1896" s="11">
        <f>'Market Data'!B1883</f>
        <v>20070518</v>
      </c>
      <c r="C1896" s="2">
        <f>'Market Data'!C1883</f>
        <v>8269.5</v>
      </c>
      <c r="D1896" s="2">
        <f>'Market Data'!D1883</f>
        <v>8403.5</v>
      </c>
      <c r="E1896" s="2">
        <f>'Market Data'!E1883</f>
        <v>8265.5</v>
      </c>
      <c r="F1896" s="12">
        <f>'Market Data'!F1883</f>
        <v>8400</v>
      </c>
      <c r="H1896" s="58">
        <f t="shared" si="236"/>
        <v>1879</v>
      </c>
      <c r="I1896" s="97" t="s">
        <v>54</v>
      </c>
      <c r="J1896" s="59" t="str">
        <f t="shared" si="237"/>
        <v>Long</v>
      </c>
      <c r="L1896" s="74">
        <f t="shared" si="241"/>
        <v>1</v>
      </c>
      <c r="M1896" s="75">
        <f t="shared" si="233"/>
        <v>0</v>
      </c>
      <c r="N1896" s="76" t="str">
        <f t="shared" si="238"/>
        <v/>
      </c>
      <c r="O1896" s="75"/>
      <c r="P1896" s="77">
        <f t="shared" si="234"/>
        <v>1</v>
      </c>
      <c r="Q1896" s="78" t="str">
        <f t="shared" si="239"/>
        <v>Stay Long</v>
      </c>
      <c r="R1896" s="81">
        <f t="shared" si="235"/>
        <v>4217.5</v>
      </c>
      <c r="S1896" s="82">
        <f t="shared" si="240"/>
        <v>11511.540000000008</v>
      </c>
      <c r="T1896" s="50"/>
    </row>
    <row r="1897" spans="2:20" x14ac:dyDescent="0.25">
      <c r="B1897" s="11">
        <f>'Market Data'!B1884</f>
        <v>20070521</v>
      </c>
      <c r="C1897" s="2">
        <f>'Market Data'!C1884</f>
        <v>8406</v>
      </c>
      <c r="D1897" s="2">
        <f>'Market Data'!D1884</f>
        <v>8428</v>
      </c>
      <c r="E1897" s="2">
        <f>'Market Data'!E1884</f>
        <v>8382</v>
      </c>
      <c r="F1897" s="12">
        <f>'Market Data'!F1884</f>
        <v>8412.5</v>
      </c>
      <c r="H1897" s="58">
        <f t="shared" si="236"/>
        <v>1880</v>
      </c>
      <c r="I1897" s="97" t="s">
        <v>54</v>
      </c>
      <c r="J1897" s="59" t="str">
        <f t="shared" si="237"/>
        <v>Long</v>
      </c>
      <c r="L1897" s="74">
        <f t="shared" si="241"/>
        <v>1</v>
      </c>
      <c r="M1897" s="75">
        <f t="shared" si="233"/>
        <v>0</v>
      </c>
      <c r="N1897" s="76" t="str">
        <f t="shared" si="238"/>
        <v/>
      </c>
      <c r="O1897" s="75"/>
      <c r="P1897" s="77">
        <f t="shared" si="234"/>
        <v>1</v>
      </c>
      <c r="Q1897" s="78" t="str">
        <f t="shared" si="239"/>
        <v>Stay Long</v>
      </c>
      <c r="R1897" s="81">
        <f t="shared" si="235"/>
        <v>437.5</v>
      </c>
      <c r="S1897" s="82">
        <f t="shared" si="240"/>
        <v>11949.040000000008</v>
      </c>
      <c r="T1897" s="50"/>
    </row>
    <row r="1898" spans="2:20" x14ac:dyDescent="0.25">
      <c r="B1898" s="11">
        <f>'Market Data'!B1885</f>
        <v>20070522</v>
      </c>
      <c r="C1898" s="2">
        <f>'Market Data'!C1885</f>
        <v>8399</v>
      </c>
      <c r="D1898" s="2">
        <f>'Market Data'!D1885</f>
        <v>8460.5</v>
      </c>
      <c r="E1898" s="2">
        <f>'Market Data'!E1885</f>
        <v>8390</v>
      </c>
      <c r="F1898" s="12">
        <f>'Market Data'!F1885</f>
        <v>8447.5</v>
      </c>
      <c r="H1898" s="58">
        <f t="shared" si="236"/>
        <v>1881</v>
      </c>
      <c r="I1898" s="97" t="s">
        <v>54</v>
      </c>
      <c r="J1898" s="59" t="str">
        <f t="shared" si="237"/>
        <v>Long</v>
      </c>
      <c r="L1898" s="74">
        <f t="shared" si="241"/>
        <v>1</v>
      </c>
      <c r="M1898" s="75">
        <f t="shared" si="233"/>
        <v>0</v>
      </c>
      <c r="N1898" s="76" t="str">
        <f t="shared" si="238"/>
        <v/>
      </c>
      <c r="O1898" s="75"/>
      <c r="P1898" s="77">
        <f t="shared" si="234"/>
        <v>1</v>
      </c>
      <c r="Q1898" s="78" t="str">
        <f t="shared" si="239"/>
        <v>Stay Long</v>
      </c>
      <c r="R1898" s="81">
        <f t="shared" si="235"/>
        <v>1225</v>
      </c>
      <c r="S1898" s="82">
        <f t="shared" si="240"/>
        <v>13174.040000000008</v>
      </c>
      <c r="T1898" s="50"/>
    </row>
    <row r="1899" spans="2:20" x14ac:dyDescent="0.25">
      <c r="B1899" s="11">
        <f>'Market Data'!B1886</f>
        <v>20070523</v>
      </c>
      <c r="C1899" s="2">
        <f>'Market Data'!C1886</f>
        <v>8436</v>
      </c>
      <c r="D1899" s="2">
        <f>'Market Data'!D1886</f>
        <v>8530</v>
      </c>
      <c r="E1899" s="2">
        <f>'Market Data'!E1886</f>
        <v>8436</v>
      </c>
      <c r="F1899" s="12">
        <f>'Market Data'!F1886</f>
        <v>8529.5</v>
      </c>
      <c r="H1899" s="58">
        <f t="shared" si="236"/>
        <v>1882</v>
      </c>
      <c r="I1899" s="97" t="s">
        <v>54</v>
      </c>
      <c r="J1899" s="59" t="str">
        <f t="shared" si="237"/>
        <v>Long</v>
      </c>
      <c r="L1899" s="74">
        <f t="shared" si="241"/>
        <v>1</v>
      </c>
      <c r="M1899" s="75">
        <f t="shared" si="233"/>
        <v>0</v>
      </c>
      <c r="N1899" s="76" t="str">
        <f t="shared" si="238"/>
        <v/>
      </c>
      <c r="O1899" s="75"/>
      <c r="P1899" s="77">
        <f t="shared" si="234"/>
        <v>1</v>
      </c>
      <c r="Q1899" s="78" t="str">
        <f t="shared" si="239"/>
        <v>Stay Long</v>
      </c>
      <c r="R1899" s="81">
        <f t="shared" si="235"/>
        <v>2870</v>
      </c>
      <c r="S1899" s="82">
        <f t="shared" si="240"/>
        <v>16044.040000000008</v>
      </c>
      <c r="T1899" s="50"/>
    </row>
    <row r="1900" spans="2:20" x14ac:dyDescent="0.25">
      <c r="B1900" s="11">
        <f>'Market Data'!B1887</f>
        <v>20070524</v>
      </c>
      <c r="C1900" s="2">
        <f>'Market Data'!C1887</f>
        <v>8491</v>
      </c>
      <c r="D1900" s="2">
        <f>'Market Data'!D1887</f>
        <v>8557</v>
      </c>
      <c r="E1900" s="2">
        <f>'Market Data'!E1887</f>
        <v>8451.5</v>
      </c>
      <c r="F1900" s="12">
        <f>'Market Data'!F1887</f>
        <v>8475.5</v>
      </c>
      <c r="H1900" s="58">
        <f t="shared" si="236"/>
        <v>1883</v>
      </c>
      <c r="I1900" s="97" t="s">
        <v>54</v>
      </c>
      <c r="J1900" s="59" t="str">
        <f t="shared" si="237"/>
        <v>Long</v>
      </c>
      <c r="L1900" s="74">
        <f t="shared" si="241"/>
        <v>1</v>
      </c>
      <c r="M1900" s="75">
        <f t="shared" si="233"/>
        <v>0</v>
      </c>
      <c r="N1900" s="76" t="str">
        <f t="shared" si="238"/>
        <v/>
      </c>
      <c r="O1900" s="75"/>
      <c r="P1900" s="77">
        <f t="shared" si="234"/>
        <v>1</v>
      </c>
      <c r="Q1900" s="78" t="str">
        <f t="shared" si="239"/>
        <v>Stay Long</v>
      </c>
      <c r="R1900" s="81">
        <f t="shared" si="235"/>
        <v>-1890</v>
      </c>
      <c r="S1900" s="82">
        <f t="shared" si="240"/>
        <v>14154.040000000008</v>
      </c>
      <c r="T1900" s="50"/>
    </row>
    <row r="1901" spans="2:20" x14ac:dyDescent="0.25">
      <c r="B1901" s="11">
        <f>'Market Data'!B1888</f>
        <v>20070525</v>
      </c>
      <c r="C1901" s="2">
        <f>'Market Data'!C1888</f>
        <v>8457.5</v>
      </c>
      <c r="D1901" s="2">
        <f>'Market Data'!D1888</f>
        <v>8527.5</v>
      </c>
      <c r="E1901" s="2">
        <f>'Market Data'!E1888</f>
        <v>8439</v>
      </c>
      <c r="F1901" s="12">
        <f>'Market Data'!F1888</f>
        <v>8519.5</v>
      </c>
      <c r="H1901" s="58">
        <f t="shared" si="236"/>
        <v>1884</v>
      </c>
      <c r="I1901" s="97" t="s">
        <v>54</v>
      </c>
      <c r="J1901" s="59" t="str">
        <f t="shared" si="237"/>
        <v>Long</v>
      </c>
      <c r="L1901" s="74">
        <f t="shared" si="241"/>
        <v>1</v>
      </c>
      <c r="M1901" s="75">
        <f t="shared" si="233"/>
        <v>0</v>
      </c>
      <c r="N1901" s="76" t="str">
        <f t="shared" si="238"/>
        <v/>
      </c>
      <c r="O1901" s="75"/>
      <c r="P1901" s="77">
        <f t="shared" si="234"/>
        <v>1</v>
      </c>
      <c r="Q1901" s="78" t="str">
        <f t="shared" si="239"/>
        <v>Stay Long</v>
      </c>
      <c r="R1901" s="81">
        <f t="shared" si="235"/>
        <v>1540</v>
      </c>
      <c r="S1901" s="82">
        <f t="shared" si="240"/>
        <v>15694.040000000008</v>
      </c>
      <c r="T1901" s="50"/>
    </row>
    <row r="1902" spans="2:20" x14ac:dyDescent="0.25">
      <c r="B1902" s="11">
        <f>'Market Data'!B1889</f>
        <v>20070529</v>
      </c>
      <c r="C1902" s="2">
        <f>'Market Data'!C1889</f>
        <v>8543.5</v>
      </c>
      <c r="D1902" s="2">
        <f>'Market Data'!D1889</f>
        <v>8567.5</v>
      </c>
      <c r="E1902" s="2">
        <f>'Market Data'!E1889</f>
        <v>8513.5</v>
      </c>
      <c r="F1902" s="12">
        <f>'Market Data'!F1889</f>
        <v>8549</v>
      </c>
      <c r="H1902" s="58">
        <f t="shared" si="236"/>
        <v>1885</v>
      </c>
      <c r="I1902" s="97" t="s">
        <v>54</v>
      </c>
      <c r="J1902" s="59" t="str">
        <f t="shared" si="237"/>
        <v>Long</v>
      </c>
      <c r="L1902" s="74">
        <f t="shared" si="241"/>
        <v>1</v>
      </c>
      <c r="M1902" s="75">
        <f t="shared" si="233"/>
        <v>0</v>
      </c>
      <c r="N1902" s="76" t="str">
        <f t="shared" si="238"/>
        <v/>
      </c>
      <c r="O1902" s="75"/>
      <c r="P1902" s="77">
        <f t="shared" si="234"/>
        <v>1</v>
      </c>
      <c r="Q1902" s="78" t="str">
        <f t="shared" si="239"/>
        <v>Stay Long</v>
      </c>
      <c r="R1902" s="81">
        <f t="shared" si="235"/>
        <v>1032.5</v>
      </c>
      <c r="S1902" s="82">
        <f t="shared" si="240"/>
        <v>16726.540000000008</v>
      </c>
      <c r="T1902" s="50"/>
    </row>
    <row r="1903" spans="2:20" x14ac:dyDescent="0.25">
      <c r="B1903" s="11">
        <f>'Market Data'!B1890</f>
        <v>20070530</v>
      </c>
      <c r="C1903" s="2">
        <f>'Market Data'!C1890</f>
        <v>8518.5</v>
      </c>
      <c r="D1903" s="2">
        <f>'Market Data'!D1890</f>
        <v>8567</v>
      </c>
      <c r="E1903" s="2">
        <f>'Market Data'!E1890</f>
        <v>8453</v>
      </c>
      <c r="F1903" s="12">
        <f>'Market Data'!F1890</f>
        <v>8554</v>
      </c>
      <c r="H1903" s="58">
        <f t="shared" si="236"/>
        <v>1886</v>
      </c>
      <c r="I1903" s="97" t="s">
        <v>54</v>
      </c>
      <c r="J1903" s="59" t="str">
        <f t="shared" si="237"/>
        <v>Long</v>
      </c>
      <c r="L1903" s="74">
        <f t="shared" si="241"/>
        <v>1</v>
      </c>
      <c r="M1903" s="75">
        <f t="shared" si="233"/>
        <v>0</v>
      </c>
      <c r="N1903" s="76" t="str">
        <f t="shared" si="238"/>
        <v/>
      </c>
      <c r="O1903" s="75"/>
      <c r="P1903" s="77">
        <f t="shared" si="234"/>
        <v>1</v>
      </c>
      <c r="Q1903" s="78" t="str">
        <f t="shared" si="239"/>
        <v>Stay Long</v>
      </c>
      <c r="R1903" s="81">
        <f t="shared" si="235"/>
        <v>175</v>
      </c>
      <c r="S1903" s="82">
        <f t="shared" si="240"/>
        <v>16901.540000000008</v>
      </c>
      <c r="T1903" s="50"/>
    </row>
    <row r="1904" spans="2:20" x14ac:dyDescent="0.25">
      <c r="B1904" s="11">
        <f>'Market Data'!B1891</f>
        <v>20070531</v>
      </c>
      <c r="C1904" s="2">
        <f>'Market Data'!C1891</f>
        <v>8610</v>
      </c>
      <c r="D1904" s="2">
        <f>'Market Data'!D1891</f>
        <v>8672</v>
      </c>
      <c r="E1904" s="2">
        <f>'Market Data'!E1891</f>
        <v>8606.5</v>
      </c>
      <c r="F1904" s="12">
        <f>'Market Data'!F1891</f>
        <v>8663</v>
      </c>
      <c r="H1904" s="58">
        <f t="shared" si="236"/>
        <v>1887</v>
      </c>
      <c r="I1904" s="97" t="s">
        <v>54</v>
      </c>
      <c r="J1904" s="59" t="str">
        <f t="shared" si="237"/>
        <v>Long</v>
      </c>
      <c r="L1904" s="74">
        <f t="shared" si="241"/>
        <v>1</v>
      </c>
      <c r="M1904" s="75">
        <f t="shared" si="233"/>
        <v>0</v>
      </c>
      <c r="N1904" s="76" t="str">
        <f t="shared" si="238"/>
        <v/>
      </c>
      <c r="O1904" s="75"/>
      <c r="P1904" s="77">
        <f t="shared" si="234"/>
        <v>1</v>
      </c>
      <c r="Q1904" s="78" t="str">
        <f t="shared" si="239"/>
        <v>Stay Long</v>
      </c>
      <c r="R1904" s="81">
        <f t="shared" si="235"/>
        <v>3815</v>
      </c>
      <c r="S1904" s="82">
        <f t="shared" si="240"/>
        <v>20716.540000000008</v>
      </c>
      <c r="T1904" s="50"/>
    </row>
    <row r="1905" spans="2:20" x14ac:dyDescent="0.25">
      <c r="B1905" s="11">
        <f>'Market Data'!B1892</f>
        <v>20070601</v>
      </c>
      <c r="C1905" s="2">
        <f>'Market Data'!C1892</f>
        <v>8669</v>
      </c>
      <c r="D1905" s="2">
        <f>'Market Data'!D1892</f>
        <v>8778.5</v>
      </c>
      <c r="E1905" s="2">
        <f>'Market Data'!E1892</f>
        <v>8662.5</v>
      </c>
      <c r="F1905" s="12">
        <f>'Market Data'!F1892</f>
        <v>8737</v>
      </c>
      <c r="H1905" s="58">
        <f t="shared" si="236"/>
        <v>1888</v>
      </c>
      <c r="I1905" s="97" t="s">
        <v>54</v>
      </c>
      <c r="J1905" s="59" t="str">
        <f t="shared" si="237"/>
        <v>Long</v>
      </c>
      <c r="L1905" s="74">
        <f t="shared" si="241"/>
        <v>1</v>
      </c>
      <c r="M1905" s="75">
        <f t="shared" si="233"/>
        <v>0</v>
      </c>
      <c r="N1905" s="76" t="str">
        <f t="shared" si="238"/>
        <v/>
      </c>
      <c r="O1905" s="75"/>
      <c r="P1905" s="77">
        <f t="shared" si="234"/>
        <v>1</v>
      </c>
      <c r="Q1905" s="78" t="str">
        <f t="shared" si="239"/>
        <v>Stay Long</v>
      </c>
      <c r="R1905" s="81">
        <f t="shared" si="235"/>
        <v>2590</v>
      </c>
      <c r="S1905" s="82">
        <f t="shared" si="240"/>
        <v>23306.540000000008</v>
      </c>
      <c r="T1905" s="50"/>
    </row>
    <row r="1906" spans="2:20" x14ac:dyDescent="0.25">
      <c r="B1906" s="11">
        <f>'Market Data'!B1893</f>
        <v>20070604</v>
      </c>
      <c r="C1906" s="2">
        <f>'Market Data'!C1893</f>
        <v>8738.5</v>
      </c>
      <c r="D1906" s="2">
        <f>'Market Data'!D1893</f>
        <v>8784.5</v>
      </c>
      <c r="E1906" s="2">
        <f>'Market Data'!E1893</f>
        <v>8709</v>
      </c>
      <c r="F1906" s="12">
        <f>'Market Data'!F1893</f>
        <v>8753.5</v>
      </c>
      <c r="H1906" s="58">
        <f t="shared" si="236"/>
        <v>1889</v>
      </c>
      <c r="I1906" s="97" t="s">
        <v>54</v>
      </c>
      <c r="J1906" s="59" t="str">
        <f t="shared" si="237"/>
        <v>Long</v>
      </c>
      <c r="L1906" s="74">
        <f t="shared" si="241"/>
        <v>1</v>
      </c>
      <c r="M1906" s="75">
        <f t="shared" si="233"/>
        <v>0</v>
      </c>
      <c r="N1906" s="76" t="str">
        <f t="shared" si="238"/>
        <v/>
      </c>
      <c r="O1906" s="75"/>
      <c r="P1906" s="77">
        <f t="shared" si="234"/>
        <v>1</v>
      </c>
      <c r="Q1906" s="78" t="str">
        <f t="shared" si="239"/>
        <v>Stay Long</v>
      </c>
      <c r="R1906" s="81">
        <f t="shared" si="235"/>
        <v>577.5</v>
      </c>
      <c r="S1906" s="82">
        <f t="shared" si="240"/>
        <v>23884.040000000008</v>
      </c>
      <c r="T1906" s="50"/>
    </row>
    <row r="1907" spans="2:20" x14ac:dyDescent="0.25">
      <c r="B1907" s="11">
        <f>'Market Data'!B1894</f>
        <v>20070605</v>
      </c>
      <c r="C1907" s="2">
        <f>'Market Data'!C1894</f>
        <v>8746</v>
      </c>
      <c r="D1907" s="2">
        <f>'Market Data'!D1894</f>
        <v>8776.5</v>
      </c>
      <c r="E1907" s="2">
        <f>'Market Data'!E1894</f>
        <v>8626.5</v>
      </c>
      <c r="F1907" s="12">
        <f>'Market Data'!F1894</f>
        <v>8650</v>
      </c>
      <c r="H1907" s="58">
        <f t="shared" si="236"/>
        <v>1890</v>
      </c>
      <c r="I1907" s="97" t="s">
        <v>54</v>
      </c>
      <c r="J1907" s="59" t="str">
        <f t="shared" si="237"/>
        <v>Long</v>
      </c>
      <c r="L1907" s="74">
        <f t="shared" si="241"/>
        <v>1</v>
      </c>
      <c r="M1907" s="75">
        <f t="shared" si="233"/>
        <v>0</v>
      </c>
      <c r="N1907" s="76" t="str">
        <f t="shared" si="238"/>
        <v/>
      </c>
      <c r="O1907" s="75"/>
      <c r="P1907" s="77">
        <f t="shared" si="234"/>
        <v>1</v>
      </c>
      <c r="Q1907" s="78" t="str">
        <f t="shared" si="239"/>
        <v>Stay Long</v>
      </c>
      <c r="R1907" s="81">
        <f t="shared" si="235"/>
        <v>-3622.5</v>
      </c>
      <c r="S1907" s="82">
        <f t="shared" si="240"/>
        <v>20261.540000000008</v>
      </c>
      <c r="T1907" s="50"/>
    </row>
    <row r="1908" spans="2:20" x14ac:dyDescent="0.25">
      <c r="B1908" s="11">
        <f>'Market Data'!B1895</f>
        <v>20070606</v>
      </c>
      <c r="C1908" s="2">
        <f>'Market Data'!C1895</f>
        <v>8695.5</v>
      </c>
      <c r="D1908" s="2">
        <f>'Market Data'!D1895</f>
        <v>8701.5</v>
      </c>
      <c r="E1908" s="2">
        <f>'Market Data'!E1895</f>
        <v>8475</v>
      </c>
      <c r="F1908" s="12">
        <f>'Market Data'!F1895</f>
        <v>8484</v>
      </c>
      <c r="H1908" s="58">
        <f t="shared" si="236"/>
        <v>1891</v>
      </c>
      <c r="I1908" s="97" t="s">
        <v>54</v>
      </c>
      <c r="J1908" s="59" t="str">
        <f t="shared" si="237"/>
        <v>Long</v>
      </c>
      <c r="L1908" s="74">
        <f t="shared" si="241"/>
        <v>1</v>
      </c>
      <c r="M1908" s="75">
        <f t="shared" si="233"/>
        <v>0</v>
      </c>
      <c r="N1908" s="76" t="str">
        <f t="shared" si="238"/>
        <v/>
      </c>
      <c r="O1908" s="75"/>
      <c r="P1908" s="77">
        <f t="shared" si="234"/>
        <v>1</v>
      </c>
      <c r="Q1908" s="78" t="str">
        <f t="shared" si="239"/>
        <v>Stay Long</v>
      </c>
      <c r="R1908" s="81">
        <f t="shared" si="235"/>
        <v>-5810</v>
      </c>
      <c r="S1908" s="82">
        <f t="shared" si="240"/>
        <v>14451.540000000008</v>
      </c>
      <c r="T1908" s="50"/>
    </row>
    <row r="1909" spans="2:20" x14ac:dyDescent="0.25">
      <c r="B1909" s="11">
        <f>'Market Data'!B1896</f>
        <v>20070607</v>
      </c>
      <c r="C1909" s="2">
        <f>'Market Data'!C1896</f>
        <v>8508.5</v>
      </c>
      <c r="D1909" s="2">
        <f>'Market Data'!D1896</f>
        <v>8554</v>
      </c>
      <c r="E1909" s="2">
        <f>'Market Data'!E1896</f>
        <v>8349</v>
      </c>
      <c r="F1909" s="12">
        <f>'Market Data'!F1896</f>
        <v>8372</v>
      </c>
      <c r="H1909" s="58">
        <f t="shared" si="236"/>
        <v>1892</v>
      </c>
      <c r="I1909" s="97" t="s">
        <v>54</v>
      </c>
      <c r="J1909" s="59" t="str">
        <f t="shared" si="237"/>
        <v>Long</v>
      </c>
      <c r="L1909" s="74">
        <f t="shared" si="241"/>
        <v>1</v>
      </c>
      <c r="M1909" s="75">
        <f t="shared" si="233"/>
        <v>0</v>
      </c>
      <c r="N1909" s="76" t="str">
        <f t="shared" si="238"/>
        <v/>
      </c>
      <c r="O1909" s="75"/>
      <c r="P1909" s="77">
        <f t="shared" si="234"/>
        <v>1</v>
      </c>
      <c r="Q1909" s="78" t="str">
        <f t="shared" si="239"/>
        <v>Stay Long</v>
      </c>
      <c r="R1909" s="81">
        <f t="shared" si="235"/>
        <v>-3920</v>
      </c>
      <c r="S1909" s="82">
        <f t="shared" si="240"/>
        <v>10531.540000000008</v>
      </c>
      <c r="T1909" s="50"/>
    </row>
    <row r="1910" spans="2:20" x14ac:dyDescent="0.25">
      <c r="B1910" s="11">
        <f>'Market Data'!B1897</f>
        <v>20070608</v>
      </c>
      <c r="C1910" s="2">
        <f>'Market Data'!C1897</f>
        <v>8341.5</v>
      </c>
      <c r="D1910" s="2">
        <f>'Market Data'!D1897</f>
        <v>8413</v>
      </c>
      <c r="E1910" s="2">
        <f>'Market Data'!E1897</f>
        <v>8265.5</v>
      </c>
      <c r="F1910" s="12">
        <f>'Market Data'!F1897</f>
        <v>8364.5</v>
      </c>
      <c r="H1910" s="58">
        <f t="shared" si="236"/>
        <v>1893</v>
      </c>
      <c r="I1910" s="97" t="s">
        <v>54</v>
      </c>
      <c r="J1910" s="59" t="str">
        <f t="shared" si="237"/>
        <v>Long</v>
      </c>
      <c r="L1910" s="74">
        <f t="shared" si="241"/>
        <v>1</v>
      </c>
      <c r="M1910" s="75">
        <f t="shared" si="233"/>
        <v>0</v>
      </c>
      <c r="N1910" s="76" t="str">
        <f t="shared" si="238"/>
        <v/>
      </c>
      <c r="O1910" s="75"/>
      <c r="P1910" s="77">
        <f t="shared" si="234"/>
        <v>1</v>
      </c>
      <c r="Q1910" s="78" t="str">
        <f t="shared" si="239"/>
        <v>Stay Long</v>
      </c>
      <c r="R1910" s="81">
        <f t="shared" si="235"/>
        <v>-262.5</v>
      </c>
      <c r="S1910" s="82">
        <f t="shared" si="240"/>
        <v>10269.040000000008</v>
      </c>
      <c r="T1910" s="50"/>
    </row>
    <row r="1911" spans="2:20" x14ac:dyDescent="0.25">
      <c r="B1911" s="11">
        <f>'Market Data'!B1898</f>
        <v>20070611</v>
      </c>
      <c r="C1911" s="2">
        <f>'Market Data'!C1898</f>
        <v>8431</v>
      </c>
      <c r="D1911" s="2">
        <f>'Market Data'!D1898</f>
        <v>8511.5</v>
      </c>
      <c r="E1911" s="2">
        <f>'Market Data'!E1898</f>
        <v>8395.5</v>
      </c>
      <c r="F1911" s="12">
        <f>'Market Data'!F1898</f>
        <v>8505</v>
      </c>
      <c r="H1911" s="58">
        <f t="shared" si="236"/>
        <v>1894</v>
      </c>
      <c r="I1911" s="97" t="s">
        <v>54</v>
      </c>
      <c r="J1911" s="59" t="str">
        <f t="shared" si="237"/>
        <v>Long</v>
      </c>
      <c r="L1911" s="74">
        <f t="shared" si="241"/>
        <v>1</v>
      </c>
      <c r="M1911" s="75">
        <f t="shared" si="233"/>
        <v>0</v>
      </c>
      <c r="N1911" s="76" t="str">
        <f t="shared" si="238"/>
        <v/>
      </c>
      <c r="O1911" s="75"/>
      <c r="P1911" s="77">
        <f t="shared" si="234"/>
        <v>1</v>
      </c>
      <c r="Q1911" s="78" t="str">
        <f t="shared" si="239"/>
        <v>Stay Long</v>
      </c>
      <c r="R1911" s="81">
        <f t="shared" si="235"/>
        <v>4917.5</v>
      </c>
      <c r="S1911" s="82">
        <f t="shared" si="240"/>
        <v>15186.540000000008</v>
      </c>
      <c r="T1911" s="50"/>
    </row>
    <row r="1912" spans="2:20" x14ac:dyDescent="0.25">
      <c r="B1912" s="11">
        <f>'Market Data'!B1899</f>
        <v>20070612</v>
      </c>
      <c r="C1912" s="2">
        <f>'Market Data'!C1899</f>
        <v>8453.5</v>
      </c>
      <c r="D1912" s="2">
        <f>'Market Data'!D1899</f>
        <v>8508</v>
      </c>
      <c r="E1912" s="2">
        <f>'Market Data'!E1899</f>
        <v>8392.5</v>
      </c>
      <c r="F1912" s="12">
        <f>'Market Data'!F1899</f>
        <v>8453</v>
      </c>
      <c r="H1912" s="58">
        <f t="shared" si="236"/>
        <v>1895</v>
      </c>
      <c r="I1912" s="97" t="s">
        <v>54</v>
      </c>
      <c r="J1912" s="59" t="str">
        <f t="shared" si="237"/>
        <v>Long</v>
      </c>
      <c r="L1912" s="74">
        <f t="shared" si="241"/>
        <v>1</v>
      </c>
      <c r="M1912" s="75">
        <f t="shared" si="233"/>
        <v>0</v>
      </c>
      <c r="N1912" s="76" t="str">
        <f t="shared" si="238"/>
        <v/>
      </c>
      <c r="O1912" s="75"/>
      <c r="P1912" s="77">
        <f t="shared" si="234"/>
        <v>1</v>
      </c>
      <c r="Q1912" s="78" t="str">
        <f t="shared" si="239"/>
        <v>Stay Long</v>
      </c>
      <c r="R1912" s="81">
        <f t="shared" si="235"/>
        <v>-1820</v>
      </c>
      <c r="S1912" s="82">
        <f t="shared" si="240"/>
        <v>13366.540000000008</v>
      </c>
      <c r="T1912" s="50"/>
    </row>
    <row r="1913" spans="2:20" x14ac:dyDescent="0.25">
      <c r="B1913" s="11">
        <f>'Market Data'!B1900</f>
        <v>20070613</v>
      </c>
      <c r="C1913" s="2">
        <f>'Market Data'!C1900</f>
        <v>8412.5</v>
      </c>
      <c r="D1913" s="2">
        <f>'Market Data'!D1900</f>
        <v>8468</v>
      </c>
      <c r="E1913" s="2">
        <f>'Market Data'!E1900</f>
        <v>8360</v>
      </c>
      <c r="F1913" s="12">
        <f>'Market Data'!F1900</f>
        <v>8437</v>
      </c>
      <c r="H1913" s="58">
        <f t="shared" si="236"/>
        <v>1896</v>
      </c>
      <c r="I1913" s="97" t="s">
        <v>54</v>
      </c>
      <c r="J1913" s="59" t="str">
        <f t="shared" si="237"/>
        <v>Long</v>
      </c>
      <c r="L1913" s="74">
        <f t="shared" si="241"/>
        <v>1</v>
      </c>
      <c r="M1913" s="75">
        <f t="shared" si="233"/>
        <v>0</v>
      </c>
      <c r="N1913" s="76" t="str">
        <f t="shared" si="238"/>
        <v/>
      </c>
      <c r="O1913" s="75"/>
      <c r="P1913" s="77">
        <f t="shared" si="234"/>
        <v>1</v>
      </c>
      <c r="Q1913" s="78" t="str">
        <f t="shared" si="239"/>
        <v>Stay Long</v>
      </c>
      <c r="R1913" s="81">
        <f t="shared" si="235"/>
        <v>-560</v>
      </c>
      <c r="S1913" s="82">
        <f t="shared" si="240"/>
        <v>12806.540000000008</v>
      </c>
      <c r="T1913" s="50"/>
    </row>
    <row r="1914" spans="2:20" x14ac:dyDescent="0.25">
      <c r="B1914" s="11">
        <f>'Market Data'!B1901</f>
        <v>20070614</v>
      </c>
      <c r="C1914" s="2">
        <f>'Market Data'!C1901</f>
        <v>8510</v>
      </c>
      <c r="D1914" s="2">
        <f>'Market Data'!D1901</f>
        <v>8628.5</v>
      </c>
      <c r="E1914" s="2">
        <f>'Market Data'!E1901</f>
        <v>8510</v>
      </c>
      <c r="F1914" s="12">
        <f>'Market Data'!F1901</f>
        <v>8622</v>
      </c>
      <c r="H1914" s="58">
        <f t="shared" si="236"/>
        <v>1897</v>
      </c>
      <c r="I1914" s="97" t="s">
        <v>54</v>
      </c>
      <c r="J1914" s="59" t="str">
        <f t="shared" si="237"/>
        <v>Long</v>
      </c>
      <c r="L1914" s="74">
        <f t="shared" si="241"/>
        <v>1</v>
      </c>
      <c r="M1914" s="75">
        <f t="shared" si="233"/>
        <v>0</v>
      </c>
      <c r="N1914" s="76" t="str">
        <f t="shared" si="238"/>
        <v/>
      </c>
      <c r="O1914" s="75"/>
      <c r="P1914" s="77">
        <f t="shared" si="234"/>
        <v>1</v>
      </c>
      <c r="Q1914" s="78" t="str">
        <f t="shared" si="239"/>
        <v>Stay Long</v>
      </c>
      <c r="R1914" s="81">
        <f t="shared" si="235"/>
        <v>6475</v>
      </c>
      <c r="S1914" s="82">
        <f t="shared" si="240"/>
        <v>19281.540000000008</v>
      </c>
      <c r="T1914" s="50"/>
    </row>
    <row r="1915" spans="2:20" x14ac:dyDescent="0.25">
      <c r="B1915" s="11">
        <f>'Market Data'!B1902</f>
        <v>20070615</v>
      </c>
      <c r="C1915" s="2">
        <f>'Market Data'!C1902</f>
        <v>8620.5</v>
      </c>
      <c r="D1915" s="2">
        <f>'Market Data'!D1902</f>
        <v>8801</v>
      </c>
      <c r="E1915" s="2">
        <f>'Market Data'!E1902</f>
        <v>8618</v>
      </c>
      <c r="F1915" s="12">
        <f>'Market Data'!F1902</f>
        <v>8783</v>
      </c>
      <c r="H1915" s="58">
        <f t="shared" si="236"/>
        <v>1898</v>
      </c>
      <c r="I1915" s="97" t="s">
        <v>54</v>
      </c>
      <c r="J1915" s="59" t="str">
        <f t="shared" si="237"/>
        <v>Long</v>
      </c>
      <c r="L1915" s="74">
        <f t="shared" si="241"/>
        <v>1</v>
      </c>
      <c r="M1915" s="75">
        <f t="shared" si="233"/>
        <v>0</v>
      </c>
      <c r="N1915" s="76" t="str">
        <f t="shared" si="238"/>
        <v/>
      </c>
      <c r="O1915" s="75"/>
      <c r="P1915" s="77">
        <f t="shared" si="234"/>
        <v>1</v>
      </c>
      <c r="Q1915" s="78" t="str">
        <f t="shared" si="239"/>
        <v>Stay Long</v>
      </c>
      <c r="R1915" s="81">
        <f t="shared" si="235"/>
        <v>5635</v>
      </c>
      <c r="S1915" s="82">
        <f t="shared" si="240"/>
        <v>24916.540000000008</v>
      </c>
      <c r="T1915" s="50"/>
    </row>
    <row r="1916" spans="2:20" x14ac:dyDescent="0.25">
      <c r="B1916" s="11">
        <f>'Market Data'!B1903</f>
        <v>20070618</v>
      </c>
      <c r="C1916" s="2">
        <f>'Market Data'!C1903</f>
        <v>8792.5</v>
      </c>
      <c r="D1916" s="2">
        <f>'Market Data'!D1903</f>
        <v>8860</v>
      </c>
      <c r="E1916" s="2">
        <f>'Market Data'!E1903</f>
        <v>8777.5</v>
      </c>
      <c r="F1916" s="12">
        <f>'Market Data'!F1903</f>
        <v>8802.5</v>
      </c>
      <c r="H1916" s="58">
        <f t="shared" si="236"/>
        <v>1899</v>
      </c>
      <c r="I1916" s="97" t="s">
        <v>54</v>
      </c>
      <c r="J1916" s="59" t="str">
        <f t="shared" si="237"/>
        <v>Long</v>
      </c>
      <c r="L1916" s="74">
        <f t="shared" si="241"/>
        <v>1</v>
      </c>
      <c r="M1916" s="75">
        <f t="shared" si="233"/>
        <v>0</v>
      </c>
      <c r="N1916" s="76" t="str">
        <f t="shared" si="238"/>
        <v/>
      </c>
      <c r="O1916" s="75"/>
      <c r="P1916" s="77">
        <f t="shared" si="234"/>
        <v>1</v>
      </c>
      <c r="Q1916" s="78" t="str">
        <f t="shared" si="239"/>
        <v>Stay Long</v>
      </c>
      <c r="R1916" s="81">
        <f t="shared" si="235"/>
        <v>682.5</v>
      </c>
      <c r="S1916" s="82">
        <f t="shared" si="240"/>
        <v>25599.040000000008</v>
      </c>
      <c r="T1916" s="50"/>
    </row>
    <row r="1917" spans="2:20" x14ac:dyDescent="0.25">
      <c r="B1917" s="11">
        <f>'Market Data'!B1904</f>
        <v>20070619</v>
      </c>
      <c r="C1917" s="2">
        <f>'Market Data'!C1904</f>
        <v>8804</v>
      </c>
      <c r="D1917" s="2">
        <f>'Market Data'!D1904</f>
        <v>8841.5</v>
      </c>
      <c r="E1917" s="2">
        <f>'Market Data'!E1904</f>
        <v>8776.5</v>
      </c>
      <c r="F1917" s="12">
        <f>'Market Data'!F1904</f>
        <v>8826</v>
      </c>
      <c r="H1917" s="58">
        <f t="shared" si="236"/>
        <v>1900</v>
      </c>
      <c r="I1917" s="97" t="s">
        <v>54</v>
      </c>
      <c r="J1917" s="59" t="str">
        <f t="shared" si="237"/>
        <v>Long</v>
      </c>
      <c r="L1917" s="74">
        <f t="shared" si="241"/>
        <v>1</v>
      </c>
      <c r="M1917" s="75">
        <f t="shared" si="233"/>
        <v>0</v>
      </c>
      <c r="N1917" s="76" t="str">
        <f t="shared" si="238"/>
        <v/>
      </c>
      <c r="O1917" s="75"/>
      <c r="P1917" s="77">
        <f t="shared" si="234"/>
        <v>1</v>
      </c>
      <c r="Q1917" s="78" t="str">
        <f t="shared" si="239"/>
        <v>Stay Long</v>
      </c>
      <c r="R1917" s="81">
        <f t="shared" si="235"/>
        <v>822.5</v>
      </c>
      <c r="S1917" s="82">
        <f t="shared" si="240"/>
        <v>26421.540000000008</v>
      </c>
      <c r="T1917" s="50"/>
    </row>
    <row r="1918" spans="2:20" x14ac:dyDescent="0.25">
      <c r="B1918" s="11">
        <f>'Market Data'!B1905</f>
        <v>20070620</v>
      </c>
      <c r="C1918" s="2">
        <f>'Market Data'!C1905</f>
        <v>8832.5</v>
      </c>
      <c r="D1918" s="2">
        <f>'Market Data'!D1905</f>
        <v>8897</v>
      </c>
      <c r="E1918" s="2">
        <f>'Market Data'!E1905</f>
        <v>8811.5</v>
      </c>
      <c r="F1918" s="12">
        <f>'Market Data'!F1905</f>
        <v>8850.5</v>
      </c>
      <c r="H1918" s="58">
        <f t="shared" si="236"/>
        <v>1901</v>
      </c>
      <c r="I1918" s="97" t="s">
        <v>54</v>
      </c>
      <c r="J1918" s="59" t="str">
        <f t="shared" si="237"/>
        <v>Long</v>
      </c>
      <c r="L1918" s="74">
        <f t="shared" si="241"/>
        <v>1</v>
      </c>
      <c r="M1918" s="75">
        <f t="shared" si="233"/>
        <v>0</v>
      </c>
      <c r="N1918" s="76" t="str">
        <f t="shared" si="238"/>
        <v/>
      </c>
      <c r="O1918" s="75"/>
      <c r="P1918" s="77">
        <f t="shared" si="234"/>
        <v>1</v>
      </c>
      <c r="Q1918" s="78" t="str">
        <f t="shared" si="239"/>
        <v>Stay Long</v>
      </c>
      <c r="R1918" s="81">
        <f t="shared" si="235"/>
        <v>857.5</v>
      </c>
      <c r="S1918" s="82">
        <f t="shared" si="240"/>
        <v>27279.040000000008</v>
      </c>
      <c r="T1918" s="50"/>
    </row>
    <row r="1919" spans="2:20" x14ac:dyDescent="0.25">
      <c r="B1919" s="11">
        <f>'Market Data'!B1906</f>
        <v>20070621</v>
      </c>
      <c r="C1919" s="2">
        <f>'Market Data'!C1906</f>
        <v>8794.5</v>
      </c>
      <c r="D1919" s="2">
        <f>'Market Data'!D1906</f>
        <v>8821</v>
      </c>
      <c r="E1919" s="2">
        <f>'Market Data'!E1906</f>
        <v>8665.5</v>
      </c>
      <c r="F1919" s="12">
        <f>'Market Data'!F1906</f>
        <v>8727.5</v>
      </c>
      <c r="H1919" s="58">
        <f t="shared" si="236"/>
        <v>1902</v>
      </c>
      <c r="I1919" s="97" t="s">
        <v>54</v>
      </c>
      <c r="J1919" s="59" t="str">
        <f t="shared" si="237"/>
        <v>Long</v>
      </c>
      <c r="L1919" s="74">
        <f t="shared" si="241"/>
        <v>1</v>
      </c>
      <c r="M1919" s="75">
        <f t="shared" si="233"/>
        <v>0</v>
      </c>
      <c r="N1919" s="76" t="str">
        <f t="shared" si="238"/>
        <v/>
      </c>
      <c r="O1919" s="75"/>
      <c r="P1919" s="77">
        <f t="shared" si="234"/>
        <v>1</v>
      </c>
      <c r="Q1919" s="78" t="str">
        <f t="shared" si="239"/>
        <v>Stay Long</v>
      </c>
      <c r="R1919" s="81">
        <f t="shared" si="235"/>
        <v>-4305</v>
      </c>
      <c r="S1919" s="82">
        <f t="shared" si="240"/>
        <v>22974.040000000008</v>
      </c>
      <c r="T1919" s="50"/>
    </row>
    <row r="1920" spans="2:20" x14ac:dyDescent="0.25">
      <c r="B1920" s="11">
        <f>'Market Data'!B1907</f>
        <v>20070622</v>
      </c>
      <c r="C1920" s="2">
        <f>'Market Data'!C1907</f>
        <v>8767</v>
      </c>
      <c r="D1920" s="2">
        <f>'Market Data'!D1907</f>
        <v>8775</v>
      </c>
      <c r="E1920" s="2">
        <f>'Market Data'!E1907</f>
        <v>8644</v>
      </c>
      <c r="F1920" s="12">
        <f>'Market Data'!F1907</f>
        <v>8656.5</v>
      </c>
      <c r="H1920" s="58">
        <f t="shared" si="236"/>
        <v>1903</v>
      </c>
      <c r="I1920" s="97" t="s">
        <v>54</v>
      </c>
      <c r="J1920" s="59" t="str">
        <f t="shared" si="237"/>
        <v>Long</v>
      </c>
      <c r="L1920" s="74">
        <f t="shared" si="241"/>
        <v>1</v>
      </c>
      <c r="M1920" s="75">
        <f t="shared" si="233"/>
        <v>0</v>
      </c>
      <c r="N1920" s="76" t="str">
        <f t="shared" si="238"/>
        <v/>
      </c>
      <c r="O1920" s="75"/>
      <c r="P1920" s="77">
        <f t="shared" si="234"/>
        <v>1</v>
      </c>
      <c r="Q1920" s="78" t="str">
        <f t="shared" si="239"/>
        <v>Stay Long</v>
      </c>
      <c r="R1920" s="81">
        <f t="shared" si="235"/>
        <v>-2485</v>
      </c>
      <c r="S1920" s="82">
        <f t="shared" si="240"/>
        <v>20489.040000000008</v>
      </c>
      <c r="T1920" s="50"/>
    </row>
    <row r="1921" spans="2:20" x14ac:dyDescent="0.25">
      <c r="B1921" s="11">
        <f>'Market Data'!B1908</f>
        <v>20070625</v>
      </c>
      <c r="C1921" s="2">
        <f>'Market Data'!C1908</f>
        <v>8673</v>
      </c>
      <c r="D1921" s="2">
        <f>'Market Data'!D1908</f>
        <v>8728</v>
      </c>
      <c r="E1921" s="2">
        <f>'Market Data'!E1908</f>
        <v>8586.5</v>
      </c>
      <c r="F1921" s="12">
        <f>'Market Data'!F1908</f>
        <v>8705.5</v>
      </c>
      <c r="H1921" s="58">
        <f t="shared" si="236"/>
        <v>1904</v>
      </c>
      <c r="I1921" s="97" t="s">
        <v>54</v>
      </c>
      <c r="J1921" s="59" t="str">
        <f t="shared" si="237"/>
        <v>Long</v>
      </c>
      <c r="L1921" s="74">
        <f t="shared" si="241"/>
        <v>1</v>
      </c>
      <c r="M1921" s="75">
        <f t="shared" si="233"/>
        <v>0</v>
      </c>
      <c r="N1921" s="76" t="str">
        <f t="shared" si="238"/>
        <v/>
      </c>
      <c r="O1921" s="75"/>
      <c r="P1921" s="77">
        <f t="shared" si="234"/>
        <v>1</v>
      </c>
      <c r="Q1921" s="78" t="str">
        <f t="shared" si="239"/>
        <v>Stay Long</v>
      </c>
      <c r="R1921" s="81">
        <f t="shared" si="235"/>
        <v>1715</v>
      </c>
      <c r="S1921" s="82">
        <f t="shared" si="240"/>
        <v>22204.040000000008</v>
      </c>
      <c r="T1921" s="50"/>
    </row>
    <row r="1922" spans="2:20" x14ac:dyDescent="0.25">
      <c r="B1922" s="11">
        <f>'Market Data'!B1909</f>
        <v>20070626</v>
      </c>
      <c r="C1922" s="2">
        <f>'Market Data'!C1909</f>
        <v>8630</v>
      </c>
      <c r="D1922" s="2">
        <f>'Market Data'!D1909</f>
        <v>8661</v>
      </c>
      <c r="E1922" s="2">
        <f>'Market Data'!E1909</f>
        <v>8574</v>
      </c>
      <c r="F1922" s="12">
        <f>'Market Data'!F1909</f>
        <v>8631.5</v>
      </c>
      <c r="H1922" s="58">
        <f t="shared" si="236"/>
        <v>1905</v>
      </c>
      <c r="I1922" s="97" t="s">
        <v>54</v>
      </c>
      <c r="J1922" s="59" t="str">
        <f t="shared" si="237"/>
        <v>Long</v>
      </c>
      <c r="L1922" s="74">
        <f t="shared" si="241"/>
        <v>1</v>
      </c>
      <c r="M1922" s="75">
        <f t="shared" si="233"/>
        <v>0</v>
      </c>
      <c r="N1922" s="76" t="str">
        <f t="shared" si="238"/>
        <v/>
      </c>
      <c r="O1922" s="75"/>
      <c r="P1922" s="77">
        <f t="shared" si="234"/>
        <v>1</v>
      </c>
      <c r="Q1922" s="78" t="str">
        <f t="shared" si="239"/>
        <v>Stay Long</v>
      </c>
      <c r="R1922" s="81">
        <f t="shared" si="235"/>
        <v>-2590</v>
      </c>
      <c r="S1922" s="82">
        <f t="shared" si="240"/>
        <v>19614.040000000008</v>
      </c>
      <c r="T1922" s="50"/>
    </row>
    <row r="1923" spans="2:20" x14ac:dyDescent="0.25">
      <c r="B1923" s="11">
        <f>'Market Data'!B1910</f>
        <v>20070627</v>
      </c>
      <c r="C1923" s="2">
        <f>'Market Data'!C1910</f>
        <v>8560</v>
      </c>
      <c r="D1923" s="2">
        <f>'Market Data'!D1910</f>
        <v>8579</v>
      </c>
      <c r="E1923" s="2">
        <f>'Market Data'!E1910</f>
        <v>8505.5</v>
      </c>
      <c r="F1923" s="12">
        <f>'Market Data'!F1910</f>
        <v>8557</v>
      </c>
      <c r="H1923" s="58">
        <f t="shared" si="236"/>
        <v>1906</v>
      </c>
      <c r="I1923" s="97" t="s">
        <v>54</v>
      </c>
      <c r="J1923" s="59" t="str">
        <f t="shared" si="237"/>
        <v>Long</v>
      </c>
      <c r="L1923" s="74">
        <f t="shared" si="241"/>
        <v>1</v>
      </c>
      <c r="M1923" s="75">
        <f t="shared" si="233"/>
        <v>0</v>
      </c>
      <c r="N1923" s="76" t="str">
        <f t="shared" si="238"/>
        <v/>
      </c>
      <c r="O1923" s="75"/>
      <c r="P1923" s="77">
        <f t="shared" si="234"/>
        <v>1</v>
      </c>
      <c r="Q1923" s="78" t="str">
        <f t="shared" si="239"/>
        <v>Stay Long</v>
      </c>
      <c r="R1923" s="81">
        <f t="shared" si="235"/>
        <v>-2607.5</v>
      </c>
      <c r="S1923" s="82">
        <f t="shared" si="240"/>
        <v>17006.540000000008</v>
      </c>
      <c r="T1923" s="50"/>
    </row>
    <row r="1924" spans="2:20" x14ac:dyDescent="0.25">
      <c r="B1924" s="11">
        <f>'Market Data'!B1911</f>
        <v>20070628</v>
      </c>
      <c r="C1924" s="2">
        <f>'Market Data'!C1911</f>
        <v>8649.5</v>
      </c>
      <c r="D1924" s="2">
        <f>'Market Data'!D1911</f>
        <v>8712</v>
      </c>
      <c r="E1924" s="2">
        <f>'Market Data'!E1911</f>
        <v>8622</v>
      </c>
      <c r="F1924" s="12">
        <f>'Market Data'!F1911</f>
        <v>8696.5</v>
      </c>
      <c r="H1924" s="58">
        <f t="shared" si="236"/>
        <v>1907</v>
      </c>
      <c r="I1924" s="97" t="s">
        <v>54</v>
      </c>
      <c r="J1924" s="59" t="str">
        <f t="shared" si="237"/>
        <v>Long</v>
      </c>
      <c r="L1924" s="74">
        <f t="shared" si="241"/>
        <v>1</v>
      </c>
      <c r="M1924" s="75">
        <f t="shared" si="233"/>
        <v>0</v>
      </c>
      <c r="N1924" s="76" t="str">
        <f t="shared" si="238"/>
        <v/>
      </c>
      <c r="O1924" s="75"/>
      <c r="P1924" s="77">
        <f t="shared" si="234"/>
        <v>1</v>
      </c>
      <c r="Q1924" s="78" t="str">
        <f t="shared" si="239"/>
        <v>Stay Long</v>
      </c>
      <c r="R1924" s="81">
        <f t="shared" si="235"/>
        <v>4882.5</v>
      </c>
      <c r="S1924" s="82">
        <f t="shared" si="240"/>
        <v>21889.040000000008</v>
      </c>
      <c r="T1924" s="50"/>
    </row>
    <row r="1925" spans="2:20" x14ac:dyDescent="0.25">
      <c r="B1925" s="11">
        <f>'Market Data'!B1912</f>
        <v>20070629</v>
      </c>
      <c r="C1925" s="2">
        <f>'Market Data'!C1912</f>
        <v>8707</v>
      </c>
      <c r="D1925" s="2">
        <f>'Market Data'!D1912</f>
        <v>8766.5</v>
      </c>
      <c r="E1925" s="2">
        <f>'Market Data'!E1912</f>
        <v>8656.5</v>
      </c>
      <c r="F1925" s="12">
        <f>'Market Data'!F1912</f>
        <v>8712.5</v>
      </c>
      <c r="H1925" s="58">
        <f t="shared" si="236"/>
        <v>1908</v>
      </c>
      <c r="I1925" s="97" t="s">
        <v>54</v>
      </c>
      <c r="J1925" s="59" t="str">
        <f t="shared" si="237"/>
        <v>Long</v>
      </c>
      <c r="L1925" s="74">
        <f t="shared" si="241"/>
        <v>1</v>
      </c>
      <c r="M1925" s="75">
        <f t="shared" si="233"/>
        <v>0</v>
      </c>
      <c r="N1925" s="76" t="str">
        <f t="shared" si="238"/>
        <v/>
      </c>
      <c r="O1925" s="75"/>
      <c r="P1925" s="77">
        <f t="shared" si="234"/>
        <v>1</v>
      </c>
      <c r="Q1925" s="78" t="str">
        <f t="shared" si="239"/>
        <v>Stay Long</v>
      </c>
      <c r="R1925" s="81">
        <f t="shared" si="235"/>
        <v>560</v>
      </c>
      <c r="S1925" s="82">
        <f t="shared" si="240"/>
        <v>22449.040000000008</v>
      </c>
      <c r="T1925" s="50"/>
    </row>
    <row r="1926" spans="2:20" x14ac:dyDescent="0.25">
      <c r="B1926" s="11">
        <f>'Market Data'!B1913</f>
        <v>20070702</v>
      </c>
      <c r="C1926" s="2">
        <f>'Market Data'!C1913</f>
        <v>8718</v>
      </c>
      <c r="D1926" s="2">
        <f>'Market Data'!D1913</f>
        <v>8735</v>
      </c>
      <c r="E1926" s="2">
        <f>'Market Data'!E1913</f>
        <v>8665</v>
      </c>
      <c r="F1926" s="12">
        <f>'Market Data'!F1913</f>
        <v>8689</v>
      </c>
      <c r="H1926" s="58">
        <f t="shared" si="236"/>
        <v>1909</v>
      </c>
      <c r="I1926" s="97" t="s">
        <v>54</v>
      </c>
      <c r="J1926" s="59" t="str">
        <f t="shared" si="237"/>
        <v>Long</v>
      </c>
      <c r="L1926" s="74">
        <f t="shared" si="241"/>
        <v>1</v>
      </c>
      <c r="M1926" s="75">
        <f t="shared" si="233"/>
        <v>0</v>
      </c>
      <c r="N1926" s="76" t="str">
        <f t="shared" si="238"/>
        <v/>
      </c>
      <c r="O1926" s="75"/>
      <c r="P1926" s="77">
        <f t="shared" si="234"/>
        <v>1</v>
      </c>
      <c r="Q1926" s="78" t="str">
        <f t="shared" si="239"/>
        <v>Stay Long</v>
      </c>
      <c r="R1926" s="81">
        <f t="shared" si="235"/>
        <v>-822.5</v>
      </c>
      <c r="S1926" s="82">
        <f t="shared" si="240"/>
        <v>21626.540000000008</v>
      </c>
      <c r="T1926" s="50"/>
    </row>
    <row r="1927" spans="2:20" x14ac:dyDescent="0.25">
      <c r="B1927" s="11">
        <f>'Market Data'!B1914</f>
        <v>20070703</v>
      </c>
      <c r="C1927" s="2">
        <f>'Market Data'!C1914</f>
        <v>8741.5</v>
      </c>
      <c r="D1927" s="2">
        <f>'Market Data'!D1914</f>
        <v>8818.5</v>
      </c>
      <c r="E1927" s="2">
        <f>'Market Data'!E1914</f>
        <v>8741.5</v>
      </c>
      <c r="F1927" s="12">
        <f>'Market Data'!F1914</f>
        <v>8804</v>
      </c>
      <c r="H1927" s="58">
        <f t="shared" si="236"/>
        <v>1910</v>
      </c>
      <c r="I1927" s="97" t="s">
        <v>54</v>
      </c>
      <c r="J1927" s="59" t="str">
        <f t="shared" si="237"/>
        <v>Long</v>
      </c>
      <c r="L1927" s="74">
        <f t="shared" si="241"/>
        <v>1</v>
      </c>
      <c r="M1927" s="75">
        <f t="shared" si="233"/>
        <v>0</v>
      </c>
      <c r="N1927" s="76" t="str">
        <f t="shared" si="238"/>
        <v/>
      </c>
      <c r="O1927" s="75"/>
      <c r="P1927" s="77">
        <f t="shared" si="234"/>
        <v>1</v>
      </c>
      <c r="Q1927" s="78" t="str">
        <f t="shared" si="239"/>
        <v>Stay Long</v>
      </c>
      <c r="R1927" s="81">
        <f t="shared" si="235"/>
        <v>4025</v>
      </c>
      <c r="S1927" s="82">
        <f t="shared" si="240"/>
        <v>25651.540000000008</v>
      </c>
      <c r="T1927" s="50"/>
    </row>
    <row r="1928" spans="2:20" x14ac:dyDescent="0.25">
      <c r="B1928" s="11">
        <f>'Market Data'!B1915</f>
        <v>20070704</v>
      </c>
      <c r="C1928" s="2">
        <f>'Market Data'!C1915</f>
        <v>8791</v>
      </c>
      <c r="D1928" s="2">
        <f>'Market Data'!D1915</f>
        <v>8840.5</v>
      </c>
      <c r="E1928" s="2">
        <f>'Market Data'!E1915</f>
        <v>8790</v>
      </c>
      <c r="F1928" s="12">
        <f>'Market Data'!F1915</f>
        <v>8827</v>
      </c>
      <c r="H1928" s="58">
        <f t="shared" si="236"/>
        <v>1911</v>
      </c>
      <c r="I1928" s="97" t="s">
        <v>54</v>
      </c>
      <c r="J1928" s="59" t="str">
        <f t="shared" si="237"/>
        <v>Long</v>
      </c>
      <c r="L1928" s="74">
        <f t="shared" si="241"/>
        <v>1</v>
      </c>
      <c r="M1928" s="75">
        <f t="shared" si="233"/>
        <v>0</v>
      </c>
      <c r="N1928" s="76" t="str">
        <f t="shared" si="238"/>
        <v/>
      </c>
      <c r="O1928" s="75"/>
      <c r="P1928" s="77">
        <f t="shared" si="234"/>
        <v>1</v>
      </c>
      <c r="Q1928" s="78" t="str">
        <f t="shared" si="239"/>
        <v>Stay Long</v>
      </c>
      <c r="R1928" s="81">
        <f t="shared" si="235"/>
        <v>805</v>
      </c>
      <c r="S1928" s="82">
        <f t="shared" si="240"/>
        <v>26456.540000000008</v>
      </c>
      <c r="T1928" s="50"/>
    </row>
    <row r="1929" spans="2:20" x14ac:dyDescent="0.25">
      <c r="B1929" s="11">
        <f>'Market Data'!B1916</f>
        <v>20070705</v>
      </c>
      <c r="C1929" s="2">
        <f>'Market Data'!C1916</f>
        <v>8836</v>
      </c>
      <c r="D1929" s="2">
        <f>'Market Data'!D1916</f>
        <v>8868.5</v>
      </c>
      <c r="E1929" s="2">
        <f>'Market Data'!E1916</f>
        <v>8693.5</v>
      </c>
      <c r="F1929" s="12">
        <f>'Market Data'!F1916</f>
        <v>8705</v>
      </c>
      <c r="H1929" s="58">
        <f t="shared" si="236"/>
        <v>1912</v>
      </c>
      <c r="I1929" s="97" t="s">
        <v>54</v>
      </c>
      <c r="J1929" s="59" t="str">
        <f t="shared" si="237"/>
        <v>Long</v>
      </c>
      <c r="L1929" s="74">
        <f t="shared" si="241"/>
        <v>1</v>
      </c>
      <c r="M1929" s="75">
        <f t="shared" si="233"/>
        <v>0</v>
      </c>
      <c r="N1929" s="76" t="str">
        <f t="shared" si="238"/>
        <v/>
      </c>
      <c r="O1929" s="75"/>
      <c r="P1929" s="77">
        <f t="shared" si="234"/>
        <v>1</v>
      </c>
      <c r="Q1929" s="78" t="str">
        <f t="shared" si="239"/>
        <v>Stay Long</v>
      </c>
      <c r="R1929" s="81">
        <f t="shared" si="235"/>
        <v>-4270</v>
      </c>
      <c r="S1929" s="82">
        <f t="shared" si="240"/>
        <v>22186.540000000008</v>
      </c>
      <c r="T1929" s="50"/>
    </row>
    <row r="1930" spans="2:20" x14ac:dyDescent="0.25">
      <c r="B1930" s="11">
        <f>'Market Data'!B1917</f>
        <v>20070706</v>
      </c>
      <c r="C1930" s="2">
        <f>'Market Data'!C1917</f>
        <v>8722</v>
      </c>
      <c r="D1930" s="2">
        <f>'Market Data'!D1917</f>
        <v>8798.5</v>
      </c>
      <c r="E1930" s="2">
        <f>'Market Data'!E1917</f>
        <v>8692</v>
      </c>
      <c r="F1930" s="12">
        <f>'Market Data'!F1917</f>
        <v>8773</v>
      </c>
      <c r="H1930" s="58">
        <f t="shared" si="236"/>
        <v>1913</v>
      </c>
      <c r="I1930" s="97" t="s">
        <v>54</v>
      </c>
      <c r="J1930" s="59" t="str">
        <f t="shared" si="237"/>
        <v>Long</v>
      </c>
      <c r="L1930" s="74">
        <f t="shared" si="241"/>
        <v>1</v>
      </c>
      <c r="M1930" s="75">
        <f t="shared" si="233"/>
        <v>0</v>
      </c>
      <c r="N1930" s="76" t="str">
        <f t="shared" si="238"/>
        <v/>
      </c>
      <c r="O1930" s="75"/>
      <c r="P1930" s="77">
        <f t="shared" si="234"/>
        <v>1</v>
      </c>
      <c r="Q1930" s="78" t="str">
        <f t="shared" si="239"/>
        <v>Stay Long</v>
      </c>
      <c r="R1930" s="81">
        <f t="shared" si="235"/>
        <v>2380</v>
      </c>
      <c r="S1930" s="82">
        <f t="shared" si="240"/>
        <v>24566.540000000008</v>
      </c>
      <c r="T1930" s="50"/>
    </row>
    <row r="1931" spans="2:20" x14ac:dyDescent="0.25">
      <c r="B1931" s="11">
        <f>'Market Data'!B1918</f>
        <v>20070709</v>
      </c>
      <c r="C1931" s="2">
        <f>'Market Data'!C1918</f>
        <v>8830</v>
      </c>
      <c r="D1931" s="2">
        <f>'Market Data'!D1918</f>
        <v>8866</v>
      </c>
      <c r="E1931" s="2">
        <f>'Market Data'!E1918</f>
        <v>8804.5</v>
      </c>
      <c r="F1931" s="12">
        <f>'Market Data'!F1918</f>
        <v>8837.5</v>
      </c>
      <c r="H1931" s="58">
        <f t="shared" si="236"/>
        <v>1914</v>
      </c>
      <c r="I1931" s="97" t="s">
        <v>54</v>
      </c>
      <c r="J1931" s="59" t="str">
        <f t="shared" si="237"/>
        <v>Long</v>
      </c>
      <c r="L1931" s="74">
        <f t="shared" si="241"/>
        <v>1</v>
      </c>
      <c r="M1931" s="75">
        <f t="shared" si="233"/>
        <v>0</v>
      </c>
      <c r="N1931" s="76" t="str">
        <f t="shared" si="238"/>
        <v/>
      </c>
      <c r="O1931" s="75"/>
      <c r="P1931" s="77">
        <f t="shared" si="234"/>
        <v>1</v>
      </c>
      <c r="Q1931" s="78" t="str">
        <f t="shared" si="239"/>
        <v>Stay Long</v>
      </c>
      <c r="R1931" s="81">
        <f t="shared" si="235"/>
        <v>2257.5</v>
      </c>
      <c r="S1931" s="82">
        <f t="shared" si="240"/>
        <v>26824.040000000008</v>
      </c>
      <c r="T1931" s="50"/>
    </row>
    <row r="1932" spans="2:20" x14ac:dyDescent="0.25">
      <c r="B1932" s="11">
        <f>'Market Data'!B1919</f>
        <v>20070710</v>
      </c>
      <c r="C1932" s="2">
        <f>'Market Data'!C1919</f>
        <v>8820</v>
      </c>
      <c r="D1932" s="2">
        <f>'Market Data'!D1919</f>
        <v>8855</v>
      </c>
      <c r="E1932" s="2">
        <f>'Market Data'!E1919</f>
        <v>8678</v>
      </c>
      <c r="F1932" s="12">
        <f>'Market Data'!F1919</f>
        <v>8714.5</v>
      </c>
      <c r="H1932" s="58">
        <f t="shared" si="236"/>
        <v>1915</v>
      </c>
      <c r="I1932" s="97" t="s">
        <v>54</v>
      </c>
      <c r="J1932" s="59" t="str">
        <f t="shared" si="237"/>
        <v>Long</v>
      </c>
      <c r="L1932" s="74">
        <f t="shared" si="241"/>
        <v>1</v>
      </c>
      <c r="M1932" s="75">
        <f t="shared" si="233"/>
        <v>0</v>
      </c>
      <c r="N1932" s="76" t="str">
        <f t="shared" si="238"/>
        <v/>
      </c>
      <c r="O1932" s="75"/>
      <c r="P1932" s="77">
        <f t="shared" si="234"/>
        <v>1</v>
      </c>
      <c r="Q1932" s="78" t="str">
        <f t="shared" si="239"/>
        <v>Stay Long</v>
      </c>
      <c r="R1932" s="81">
        <f t="shared" si="235"/>
        <v>-4305</v>
      </c>
      <c r="S1932" s="82">
        <f t="shared" si="240"/>
        <v>22519.040000000008</v>
      </c>
      <c r="T1932" s="50"/>
    </row>
    <row r="1933" spans="2:20" x14ac:dyDescent="0.25">
      <c r="B1933" s="11">
        <f>'Market Data'!B1920</f>
        <v>20070711</v>
      </c>
      <c r="C1933" s="2">
        <f>'Market Data'!C1920</f>
        <v>8604</v>
      </c>
      <c r="D1933" s="2">
        <f>'Market Data'!D1920</f>
        <v>8656.5</v>
      </c>
      <c r="E1933" s="2">
        <f>'Market Data'!E1920</f>
        <v>8543</v>
      </c>
      <c r="F1933" s="12">
        <f>'Market Data'!F1920</f>
        <v>8637</v>
      </c>
      <c r="H1933" s="58">
        <f t="shared" si="236"/>
        <v>1916</v>
      </c>
      <c r="I1933" s="97" t="s">
        <v>54</v>
      </c>
      <c r="J1933" s="59" t="str">
        <f t="shared" si="237"/>
        <v>Long</v>
      </c>
      <c r="L1933" s="74">
        <f t="shared" si="241"/>
        <v>1</v>
      </c>
      <c r="M1933" s="75">
        <f t="shared" si="233"/>
        <v>0</v>
      </c>
      <c r="N1933" s="76" t="str">
        <f t="shared" si="238"/>
        <v/>
      </c>
      <c r="O1933" s="75"/>
      <c r="P1933" s="77">
        <f t="shared" si="234"/>
        <v>1</v>
      </c>
      <c r="Q1933" s="78" t="str">
        <f t="shared" si="239"/>
        <v>Stay Long</v>
      </c>
      <c r="R1933" s="81">
        <f t="shared" si="235"/>
        <v>-2712.5</v>
      </c>
      <c r="S1933" s="82">
        <f t="shared" si="240"/>
        <v>19806.540000000008</v>
      </c>
      <c r="T1933" s="50"/>
    </row>
    <row r="1934" spans="2:20" x14ac:dyDescent="0.25">
      <c r="B1934" s="11">
        <f>'Market Data'!B1921</f>
        <v>20070712</v>
      </c>
      <c r="C1934" s="2">
        <f>'Market Data'!C1921</f>
        <v>8680</v>
      </c>
      <c r="D1934" s="2">
        <f>'Market Data'!D1921</f>
        <v>8806.5</v>
      </c>
      <c r="E1934" s="2">
        <f>'Market Data'!E1921</f>
        <v>8621.5</v>
      </c>
      <c r="F1934" s="12">
        <f>'Market Data'!F1921</f>
        <v>8799</v>
      </c>
      <c r="H1934" s="58">
        <f t="shared" si="236"/>
        <v>1917</v>
      </c>
      <c r="I1934" s="97" t="s">
        <v>54</v>
      </c>
      <c r="J1934" s="59" t="str">
        <f t="shared" si="237"/>
        <v>Long</v>
      </c>
      <c r="L1934" s="74">
        <f t="shared" si="241"/>
        <v>1</v>
      </c>
      <c r="M1934" s="75">
        <f t="shared" si="233"/>
        <v>0</v>
      </c>
      <c r="N1934" s="76" t="str">
        <f t="shared" si="238"/>
        <v/>
      </c>
      <c r="O1934" s="75"/>
      <c r="P1934" s="77">
        <f t="shared" si="234"/>
        <v>1</v>
      </c>
      <c r="Q1934" s="78" t="str">
        <f t="shared" si="239"/>
        <v>Stay Long</v>
      </c>
      <c r="R1934" s="81">
        <f t="shared" si="235"/>
        <v>5670</v>
      </c>
      <c r="S1934" s="82">
        <f t="shared" si="240"/>
        <v>25476.540000000008</v>
      </c>
      <c r="T1934" s="50"/>
    </row>
    <row r="1935" spans="2:20" x14ac:dyDescent="0.25">
      <c r="B1935" s="11">
        <f>'Market Data'!B1922</f>
        <v>20070713</v>
      </c>
      <c r="C1935" s="2">
        <f>'Market Data'!C1922</f>
        <v>8867.5</v>
      </c>
      <c r="D1935" s="2">
        <f>'Market Data'!D1922</f>
        <v>8895</v>
      </c>
      <c r="E1935" s="2">
        <f>'Market Data'!E1922</f>
        <v>8803.5</v>
      </c>
      <c r="F1935" s="12">
        <f>'Market Data'!F1922</f>
        <v>8830</v>
      </c>
      <c r="H1935" s="58">
        <f t="shared" si="236"/>
        <v>1918</v>
      </c>
      <c r="I1935" s="97" t="s">
        <v>54</v>
      </c>
      <c r="J1935" s="59" t="str">
        <f t="shared" si="237"/>
        <v>Long</v>
      </c>
      <c r="L1935" s="74">
        <f t="shared" si="241"/>
        <v>1</v>
      </c>
      <c r="M1935" s="75">
        <f t="shared" si="233"/>
        <v>0</v>
      </c>
      <c r="N1935" s="76" t="str">
        <f t="shared" si="238"/>
        <v/>
      </c>
      <c r="O1935" s="75"/>
      <c r="P1935" s="77">
        <f t="shared" si="234"/>
        <v>1</v>
      </c>
      <c r="Q1935" s="78" t="str">
        <f t="shared" si="239"/>
        <v>Stay Long</v>
      </c>
      <c r="R1935" s="81">
        <f t="shared" si="235"/>
        <v>1085</v>
      </c>
      <c r="S1935" s="82">
        <f t="shared" si="240"/>
        <v>26561.540000000008</v>
      </c>
      <c r="T1935" s="50"/>
    </row>
    <row r="1936" spans="2:20" x14ac:dyDescent="0.25">
      <c r="B1936" s="11">
        <f>'Market Data'!B1923</f>
        <v>20070716</v>
      </c>
      <c r="C1936" s="2">
        <f>'Market Data'!C1923</f>
        <v>8824.5</v>
      </c>
      <c r="D1936" s="2">
        <f>'Market Data'!D1923</f>
        <v>8871.5</v>
      </c>
      <c r="E1936" s="2">
        <f>'Market Data'!E1923</f>
        <v>8813</v>
      </c>
      <c r="F1936" s="12">
        <f>'Market Data'!F1923</f>
        <v>8842.5</v>
      </c>
      <c r="H1936" s="58">
        <f t="shared" si="236"/>
        <v>1919</v>
      </c>
      <c r="I1936" s="97" t="s">
        <v>54</v>
      </c>
      <c r="J1936" s="59" t="str">
        <f t="shared" si="237"/>
        <v>Long</v>
      </c>
      <c r="L1936" s="74">
        <f t="shared" si="241"/>
        <v>1</v>
      </c>
      <c r="M1936" s="75">
        <f t="shared" ref="M1936:M1999" si="242">$L1936-P1936</f>
        <v>0</v>
      </c>
      <c r="N1936" s="76" t="str">
        <f t="shared" si="238"/>
        <v/>
      </c>
      <c r="O1936" s="75"/>
      <c r="P1936" s="77">
        <f t="shared" si="234"/>
        <v>1</v>
      </c>
      <c r="Q1936" s="78" t="str">
        <f t="shared" si="239"/>
        <v>Stay Long</v>
      </c>
      <c r="R1936" s="81">
        <f t="shared" si="235"/>
        <v>437.5</v>
      </c>
      <c r="S1936" s="82">
        <f t="shared" si="240"/>
        <v>26999.040000000008</v>
      </c>
      <c r="T1936" s="50"/>
    </row>
    <row r="1937" spans="2:20" x14ac:dyDescent="0.25">
      <c r="B1937" s="11">
        <f>'Market Data'!B1924</f>
        <v>20070717</v>
      </c>
      <c r="C1937" s="2">
        <f>'Market Data'!C1924</f>
        <v>8826</v>
      </c>
      <c r="D1937" s="2">
        <f>'Market Data'!D1924</f>
        <v>8837.5</v>
      </c>
      <c r="E1937" s="2">
        <f>'Market Data'!E1924</f>
        <v>8732.5</v>
      </c>
      <c r="F1937" s="12">
        <f>'Market Data'!F1924</f>
        <v>8763.5</v>
      </c>
      <c r="H1937" s="58">
        <f t="shared" si="236"/>
        <v>1920</v>
      </c>
      <c r="I1937" s="97" t="s">
        <v>54</v>
      </c>
      <c r="J1937" s="59" t="str">
        <f t="shared" si="237"/>
        <v>Long</v>
      </c>
      <c r="L1937" s="74">
        <f t="shared" si="241"/>
        <v>1</v>
      </c>
      <c r="M1937" s="75">
        <f t="shared" si="242"/>
        <v>0</v>
      </c>
      <c r="N1937" s="76" t="str">
        <f t="shared" si="238"/>
        <v/>
      </c>
      <c r="O1937" s="75"/>
      <c r="P1937" s="77">
        <f t="shared" ref="P1937:P2000" si="243">IF($N1936="Fill",$L1936,$P1936)</f>
        <v>1</v>
      </c>
      <c r="Q1937" s="78" t="str">
        <f t="shared" si="239"/>
        <v>Stay Long</v>
      </c>
      <c r="R1937" s="81">
        <f t="shared" ref="R1937:R2000" si="244">IF(OR($P1936&amp;$L1936="01",$P1936&amp;$L1936="0-1"),(($F1937-$C1937)*$R$3*$L1936)-(ABS($M1936)*$R$4),IF(OR($P1936&amp;$L1936="10",$P1936&amp;$L1936="-10"),(($C1937-$F1936)*$R$3*$P1936)-(ABS($M1936)*$R$4),IF(OR($P1936&amp;$L1936="1-1",$P1936&amp;$L1936="-11"),(($C1937-$F1936)*$R$3*$P1936)-(ABS($M1936)*$R$4)+(($F1937-$C1937)*$R$3*$P1937),IF(OR($P1936&amp;$L1936="11",$P1936&amp;$L1936="-1-1"),(($F1937-$F1936)*$R$3*$P1937),0))))</f>
        <v>-2765</v>
      </c>
      <c r="S1937" s="82">
        <f t="shared" si="240"/>
        <v>24234.040000000008</v>
      </c>
      <c r="T1937" s="50"/>
    </row>
    <row r="1938" spans="2:20" x14ac:dyDescent="0.25">
      <c r="B1938" s="11">
        <f>'Market Data'!B1925</f>
        <v>20070718</v>
      </c>
      <c r="C1938" s="2">
        <f>'Market Data'!C1925</f>
        <v>8678</v>
      </c>
      <c r="D1938" s="2">
        <f>'Market Data'!D1925</f>
        <v>8697.5</v>
      </c>
      <c r="E1938" s="2">
        <f>'Market Data'!E1925</f>
        <v>8585</v>
      </c>
      <c r="F1938" s="12">
        <f>'Market Data'!F1925</f>
        <v>8615.5</v>
      </c>
      <c r="H1938" s="58">
        <f t="shared" ref="H1938:H2001" si="245">ROW()-ROW(H$17)</f>
        <v>1921</v>
      </c>
      <c r="I1938" s="97" t="s">
        <v>54</v>
      </c>
      <c r="J1938" s="59" t="str">
        <f t="shared" ref="J1938:J2001" si="246">$I$4</f>
        <v>Long</v>
      </c>
      <c r="L1938" s="74">
        <f t="shared" si="241"/>
        <v>1</v>
      </c>
      <c r="M1938" s="75">
        <f t="shared" si="242"/>
        <v>0</v>
      </c>
      <c r="N1938" s="76" t="str">
        <f t="shared" ref="N1938:N2001" si="247">IF(NOT($M1938=0),"Fill","")</f>
        <v/>
      </c>
      <c r="O1938" s="75"/>
      <c r="P1938" s="77">
        <f t="shared" si="243"/>
        <v>1</v>
      </c>
      <c r="Q1938" s="78" t="str">
        <f t="shared" ref="Q1938:Q2001" si="248">IF($P1937&amp;$L1937="00","Stay Flat",IF($P1937&amp;$L1937="01","Go Long",IF($P1937&amp;$L1937="0-1","Go Short",IF($P1937&amp;$L1937="-10","Exit Short",IF($P1937&amp;$L1937="-1-1","Stay Short",IF($P1937&amp;$L1937="-11","Exit Short, Go Long",IF($P1937&amp;$L1937="10","Exit Long",IF($P1937&amp;$L1937="1-1","Exit Long, Go Short",IF($P1937&amp;$L1937="11","Stay Long","")))))))))</f>
        <v>Stay Long</v>
      </c>
      <c r="R1938" s="81">
        <f t="shared" si="244"/>
        <v>-5180</v>
      </c>
      <c r="S1938" s="82">
        <f t="shared" ref="S1938:S2001" si="249">S1937+R1938</f>
        <v>19054.040000000008</v>
      </c>
      <c r="T1938" s="50"/>
    </row>
    <row r="1939" spans="2:20" x14ac:dyDescent="0.25">
      <c r="B1939" s="11">
        <f>'Market Data'!B1926</f>
        <v>20070719</v>
      </c>
      <c r="C1939" s="2">
        <f>'Market Data'!C1926</f>
        <v>8697</v>
      </c>
      <c r="D1939" s="2">
        <f>'Market Data'!D1926</f>
        <v>8744</v>
      </c>
      <c r="E1939" s="2">
        <f>'Market Data'!E1926</f>
        <v>8673</v>
      </c>
      <c r="F1939" s="12">
        <f>'Market Data'!F1926</f>
        <v>8726.5</v>
      </c>
      <c r="H1939" s="58">
        <f t="shared" si="245"/>
        <v>1922</v>
      </c>
      <c r="I1939" s="97" t="s">
        <v>54</v>
      </c>
      <c r="J1939" s="59" t="str">
        <f t="shared" si="246"/>
        <v>Long</v>
      </c>
      <c r="L1939" s="74">
        <f t="shared" ref="L1939:L2002" si="250">IF($J1939="Short",-1,IF($J1939="Long",1,0))</f>
        <v>1</v>
      </c>
      <c r="M1939" s="75">
        <f t="shared" si="242"/>
        <v>0</v>
      </c>
      <c r="N1939" s="76" t="str">
        <f t="shared" si="247"/>
        <v/>
      </c>
      <c r="O1939" s="75"/>
      <c r="P1939" s="77">
        <f t="shared" si="243"/>
        <v>1</v>
      </c>
      <c r="Q1939" s="78" t="str">
        <f t="shared" si="248"/>
        <v>Stay Long</v>
      </c>
      <c r="R1939" s="81">
        <f t="shared" si="244"/>
        <v>3885</v>
      </c>
      <c r="S1939" s="82">
        <f t="shared" si="249"/>
        <v>22939.040000000008</v>
      </c>
      <c r="T1939" s="50"/>
    </row>
    <row r="1940" spans="2:20" x14ac:dyDescent="0.25">
      <c r="B1940" s="11">
        <f>'Market Data'!B1927</f>
        <v>20070720</v>
      </c>
      <c r="C1940" s="2">
        <f>'Market Data'!C1927</f>
        <v>8698</v>
      </c>
      <c r="D1940" s="2">
        <f>'Market Data'!D1927</f>
        <v>8739.5</v>
      </c>
      <c r="E1940" s="2">
        <f>'Market Data'!E1927</f>
        <v>8557</v>
      </c>
      <c r="F1940" s="12">
        <f>'Market Data'!F1927</f>
        <v>8565.5</v>
      </c>
      <c r="H1940" s="58">
        <f t="shared" si="245"/>
        <v>1923</v>
      </c>
      <c r="I1940" s="97" t="s">
        <v>54</v>
      </c>
      <c r="J1940" s="59" t="str">
        <f t="shared" si="246"/>
        <v>Long</v>
      </c>
      <c r="L1940" s="74">
        <f t="shared" si="250"/>
        <v>1</v>
      </c>
      <c r="M1940" s="75">
        <f t="shared" si="242"/>
        <v>0</v>
      </c>
      <c r="N1940" s="76" t="str">
        <f t="shared" si="247"/>
        <v/>
      </c>
      <c r="O1940" s="75"/>
      <c r="P1940" s="77">
        <f t="shared" si="243"/>
        <v>1</v>
      </c>
      <c r="Q1940" s="78" t="str">
        <f t="shared" si="248"/>
        <v>Stay Long</v>
      </c>
      <c r="R1940" s="81">
        <f t="shared" si="244"/>
        <v>-5635</v>
      </c>
      <c r="S1940" s="82">
        <f t="shared" si="249"/>
        <v>17304.040000000008</v>
      </c>
      <c r="T1940" s="50"/>
    </row>
    <row r="1941" spans="2:20" x14ac:dyDescent="0.25">
      <c r="B1941" s="11">
        <f>'Market Data'!B1928</f>
        <v>20070723</v>
      </c>
      <c r="C1941" s="2">
        <f>'Market Data'!C1928</f>
        <v>8623</v>
      </c>
      <c r="D1941" s="2">
        <f>'Market Data'!D1928</f>
        <v>8679.5</v>
      </c>
      <c r="E1941" s="2">
        <f>'Market Data'!E1928</f>
        <v>8565.5</v>
      </c>
      <c r="F1941" s="12">
        <f>'Market Data'!F1928</f>
        <v>8665.5</v>
      </c>
      <c r="H1941" s="58">
        <f t="shared" si="245"/>
        <v>1924</v>
      </c>
      <c r="I1941" s="97" t="s">
        <v>54</v>
      </c>
      <c r="J1941" s="59" t="str">
        <f t="shared" si="246"/>
        <v>Long</v>
      </c>
      <c r="L1941" s="74">
        <f t="shared" si="250"/>
        <v>1</v>
      </c>
      <c r="M1941" s="75">
        <f t="shared" si="242"/>
        <v>0</v>
      </c>
      <c r="N1941" s="76" t="str">
        <f t="shared" si="247"/>
        <v/>
      </c>
      <c r="O1941" s="75"/>
      <c r="P1941" s="77">
        <f t="shared" si="243"/>
        <v>1</v>
      </c>
      <c r="Q1941" s="78" t="str">
        <f t="shared" si="248"/>
        <v>Stay Long</v>
      </c>
      <c r="R1941" s="81">
        <f t="shared" si="244"/>
        <v>3500</v>
      </c>
      <c r="S1941" s="82">
        <f t="shared" si="249"/>
        <v>20804.040000000008</v>
      </c>
      <c r="T1941" s="50"/>
    </row>
    <row r="1942" spans="2:20" x14ac:dyDescent="0.25">
      <c r="B1942" s="11">
        <f>'Market Data'!B1929</f>
        <v>20070724</v>
      </c>
      <c r="C1942" s="2">
        <f>'Market Data'!C1929</f>
        <v>8646</v>
      </c>
      <c r="D1942" s="2">
        <f>'Market Data'!D1929</f>
        <v>8666</v>
      </c>
      <c r="E1942" s="2">
        <f>'Market Data'!E1929</f>
        <v>8534</v>
      </c>
      <c r="F1942" s="12">
        <f>'Market Data'!F1929</f>
        <v>8567</v>
      </c>
      <c r="H1942" s="58">
        <f t="shared" si="245"/>
        <v>1925</v>
      </c>
      <c r="I1942" s="97" t="s">
        <v>54</v>
      </c>
      <c r="J1942" s="59" t="str">
        <f t="shared" si="246"/>
        <v>Long</v>
      </c>
      <c r="L1942" s="74">
        <f t="shared" si="250"/>
        <v>1</v>
      </c>
      <c r="M1942" s="75">
        <f t="shared" si="242"/>
        <v>0</v>
      </c>
      <c r="N1942" s="76" t="str">
        <f t="shared" si="247"/>
        <v/>
      </c>
      <c r="O1942" s="75"/>
      <c r="P1942" s="77">
        <f t="shared" si="243"/>
        <v>1</v>
      </c>
      <c r="Q1942" s="78" t="str">
        <f t="shared" si="248"/>
        <v>Stay Long</v>
      </c>
      <c r="R1942" s="81">
        <f t="shared" si="244"/>
        <v>-3447.5</v>
      </c>
      <c r="S1942" s="82">
        <f t="shared" si="249"/>
        <v>17356.540000000008</v>
      </c>
      <c r="T1942" s="50"/>
    </row>
    <row r="1943" spans="2:20" x14ac:dyDescent="0.25">
      <c r="B1943" s="11">
        <f>'Market Data'!B1930</f>
        <v>20070725</v>
      </c>
      <c r="C1943" s="2">
        <f>'Market Data'!C1930</f>
        <v>8472</v>
      </c>
      <c r="D1943" s="2">
        <f>'Market Data'!D1930</f>
        <v>8517</v>
      </c>
      <c r="E1943" s="2">
        <f>'Market Data'!E1930</f>
        <v>8390</v>
      </c>
      <c r="F1943" s="12">
        <f>'Market Data'!F1930</f>
        <v>8424</v>
      </c>
      <c r="H1943" s="58">
        <f t="shared" si="245"/>
        <v>1926</v>
      </c>
      <c r="I1943" s="97" t="s">
        <v>54</v>
      </c>
      <c r="J1943" s="59" t="str">
        <f t="shared" si="246"/>
        <v>Long</v>
      </c>
      <c r="L1943" s="74">
        <f t="shared" si="250"/>
        <v>1</v>
      </c>
      <c r="M1943" s="75">
        <f t="shared" si="242"/>
        <v>0</v>
      </c>
      <c r="N1943" s="76" t="str">
        <f t="shared" si="247"/>
        <v/>
      </c>
      <c r="O1943" s="75"/>
      <c r="P1943" s="77">
        <f t="shared" si="243"/>
        <v>1</v>
      </c>
      <c r="Q1943" s="78" t="str">
        <f t="shared" si="248"/>
        <v>Stay Long</v>
      </c>
      <c r="R1943" s="81">
        <f t="shared" si="244"/>
        <v>-5005</v>
      </c>
      <c r="S1943" s="82">
        <f t="shared" si="249"/>
        <v>12351.540000000008</v>
      </c>
      <c r="T1943" s="50"/>
    </row>
    <row r="1944" spans="2:20" x14ac:dyDescent="0.25">
      <c r="B1944" s="11">
        <f>'Market Data'!B1931</f>
        <v>20070726</v>
      </c>
      <c r="C1944" s="2">
        <f>'Market Data'!C1931</f>
        <v>8451</v>
      </c>
      <c r="D1944" s="2">
        <f>'Market Data'!D1931</f>
        <v>8477</v>
      </c>
      <c r="E1944" s="2">
        <f>'Market Data'!E1931</f>
        <v>8176</v>
      </c>
      <c r="F1944" s="12">
        <f>'Market Data'!F1931</f>
        <v>8209</v>
      </c>
      <c r="H1944" s="58">
        <f t="shared" si="245"/>
        <v>1927</v>
      </c>
      <c r="I1944" s="97" t="s">
        <v>54</v>
      </c>
      <c r="J1944" s="59" t="str">
        <f t="shared" si="246"/>
        <v>Long</v>
      </c>
      <c r="L1944" s="74">
        <f t="shared" si="250"/>
        <v>1</v>
      </c>
      <c r="M1944" s="75">
        <f t="shared" si="242"/>
        <v>0</v>
      </c>
      <c r="N1944" s="76" t="str">
        <f t="shared" si="247"/>
        <v/>
      </c>
      <c r="O1944" s="75"/>
      <c r="P1944" s="77">
        <f t="shared" si="243"/>
        <v>1</v>
      </c>
      <c r="Q1944" s="78" t="str">
        <f t="shared" si="248"/>
        <v>Stay Long</v>
      </c>
      <c r="R1944" s="81">
        <f t="shared" si="244"/>
        <v>-7525</v>
      </c>
      <c r="S1944" s="82">
        <f t="shared" si="249"/>
        <v>4826.5400000000081</v>
      </c>
      <c r="T1944" s="50"/>
    </row>
    <row r="1945" spans="2:20" x14ac:dyDescent="0.25">
      <c r="B1945" s="11">
        <f>'Market Data'!B1932</f>
        <v>20070727</v>
      </c>
      <c r="C1945" s="2">
        <f>'Market Data'!C1932</f>
        <v>8178</v>
      </c>
      <c r="D1945" s="2">
        <f>'Market Data'!D1932</f>
        <v>8259.5</v>
      </c>
      <c r="E1945" s="2">
        <f>'Market Data'!E1932</f>
        <v>8096.5</v>
      </c>
      <c r="F1945" s="12">
        <f>'Market Data'!F1932</f>
        <v>8162</v>
      </c>
      <c r="H1945" s="58">
        <f t="shared" si="245"/>
        <v>1928</v>
      </c>
      <c r="I1945" s="97" t="s">
        <v>54</v>
      </c>
      <c r="J1945" s="59" t="str">
        <f t="shared" si="246"/>
        <v>Long</v>
      </c>
      <c r="L1945" s="74">
        <f t="shared" si="250"/>
        <v>1</v>
      </c>
      <c r="M1945" s="75">
        <f t="shared" si="242"/>
        <v>0</v>
      </c>
      <c r="N1945" s="76" t="str">
        <f t="shared" si="247"/>
        <v/>
      </c>
      <c r="O1945" s="75"/>
      <c r="P1945" s="77">
        <f t="shared" si="243"/>
        <v>1</v>
      </c>
      <c r="Q1945" s="78" t="str">
        <f t="shared" si="248"/>
        <v>Stay Long</v>
      </c>
      <c r="R1945" s="81">
        <f t="shared" si="244"/>
        <v>-1645</v>
      </c>
      <c r="S1945" s="82">
        <f t="shared" si="249"/>
        <v>3181.5400000000081</v>
      </c>
      <c r="T1945" s="50"/>
    </row>
    <row r="1946" spans="2:20" x14ac:dyDescent="0.25">
      <c r="B1946" s="11">
        <f>'Market Data'!B1933</f>
        <v>20070730</v>
      </c>
      <c r="C1946" s="2">
        <f>'Market Data'!C1933</f>
        <v>8178.5</v>
      </c>
      <c r="D1946" s="2">
        <f>'Market Data'!D1933</f>
        <v>8238</v>
      </c>
      <c r="E1946" s="2">
        <f>'Market Data'!E1933</f>
        <v>8101</v>
      </c>
      <c r="F1946" s="12">
        <f>'Market Data'!F1933</f>
        <v>8226</v>
      </c>
      <c r="H1946" s="58">
        <f t="shared" si="245"/>
        <v>1929</v>
      </c>
      <c r="I1946" s="97" t="s">
        <v>54</v>
      </c>
      <c r="J1946" s="59" t="str">
        <f t="shared" si="246"/>
        <v>Long</v>
      </c>
      <c r="L1946" s="74">
        <f t="shared" si="250"/>
        <v>1</v>
      </c>
      <c r="M1946" s="75">
        <f t="shared" si="242"/>
        <v>0</v>
      </c>
      <c r="N1946" s="76" t="str">
        <f t="shared" si="247"/>
        <v/>
      </c>
      <c r="O1946" s="75"/>
      <c r="P1946" s="77">
        <f t="shared" si="243"/>
        <v>1</v>
      </c>
      <c r="Q1946" s="78" t="str">
        <f t="shared" si="248"/>
        <v>Stay Long</v>
      </c>
      <c r="R1946" s="81">
        <f t="shared" si="244"/>
        <v>2240</v>
      </c>
      <c r="S1946" s="82">
        <f t="shared" si="249"/>
        <v>5421.5400000000081</v>
      </c>
      <c r="T1946" s="50"/>
    </row>
    <row r="1947" spans="2:20" x14ac:dyDescent="0.25">
      <c r="B1947" s="11">
        <f>'Market Data'!B1934</f>
        <v>20070731</v>
      </c>
      <c r="C1947" s="2">
        <f>'Market Data'!C1934</f>
        <v>8246</v>
      </c>
      <c r="D1947" s="2">
        <f>'Market Data'!D1934</f>
        <v>8358</v>
      </c>
      <c r="E1947" s="2">
        <f>'Market Data'!E1934</f>
        <v>8243</v>
      </c>
      <c r="F1947" s="12">
        <f>'Market Data'!F1934</f>
        <v>8318</v>
      </c>
      <c r="H1947" s="58">
        <f t="shared" si="245"/>
        <v>1930</v>
      </c>
      <c r="I1947" s="97" t="s">
        <v>54</v>
      </c>
      <c r="J1947" s="59" t="str">
        <f t="shared" si="246"/>
        <v>Long</v>
      </c>
      <c r="L1947" s="74">
        <f t="shared" si="250"/>
        <v>1</v>
      </c>
      <c r="M1947" s="75">
        <f t="shared" si="242"/>
        <v>0</v>
      </c>
      <c r="N1947" s="76" t="str">
        <f t="shared" si="247"/>
        <v/>
      </c>
      <c r="O1947" s="75"/>
      <c r="P1947" s="77">
        <f t="shared" si="243"/>
        <v>1</v>
      </c>
      <c r="Q1947" s="78" t="str">
        <f t="shared" si="248"/>
        <v>Stay Long</v>
      </c>
      <c r="R1947" s="81">
        <f t="shared" si="244"/>
        <v>3220</v>
      </c>
      <c r="S1947" s="82">
        <f t="shared" si="249"/>
        <v>8641.5400000000081</v>
      </c>
      <c r="T1947" s="50"/>
    </row>
    <row r="1948" spans="2:20" x14ac:dyDescent="0.25">
      <c r="B1948" s="11">
        <f>'Market Data'!B1935</f>
        <v>20070801</v>
      </c>
      <c r="C1948" s="2">
        <f>'Market Data'!C1935</f>
        <v>8105.5</v>
      </c>
      <c r="D1948" s="2">
        <f>'Market Data'!D1935</f>
        <v>8273</v>
      </c>
      <c r="E1948" s="2">
        <f>'Market Data'!E1935</f>
        <v>8093</v>
      </c>
      <c r="F1948" s="12">
        <f>'Market Data'!F1935</f>
        <v>8234</v>
      </c>
      <c r="H1948" s="58">
        <f t="shared" si="245"/>
        <v>1931</v>
      </c>
      <c r="I1948" s="97" t="s">
        <v>54</v>
      </c>
      <c r="J1948" s="59" t="str">
        <f t="shared" si="246"/>
        <v>Long</v>
      </c>
      <c r="L1948" s="74">
        <f t="shared" si="250"/>
        <v>1</v>
      </c>
      <c r="M1948" s="75">
        <f t="shared" si="242"/>
        <v>0</v>
      </c>
      <c r="N1948" s="76" t="str">
        <f t="shared" si="247"/>
        <v/>
      </c>
      <c r="O1948" s="75"/>
      <c r="P1948" s="77">
        <f t="shared" si="243"/>
        <v>1</v>
      </c>
      <c r="Q1948" s="78" t="str">
        <f t="shared" si="248"/>
        <v>Stay Long</v>
      </c>
      <c r="R1948" s="81">
        <f t="shared" si="244"/>
        <v>-2940</v>
      </c>
      <c r="S1948" s="82">
        <f t="shared" si="249"/>
        <v>5701.5400000000081</v>
      </c>
      <c r="T1948" s="50"/>
    </row>
    <row r="1949" spans="2:20" x14ac:dyDescent="0.25">
      <c r="B1949" s="11">
        <f>'Market Data'!B1936</f>
        <v>20070802</v>
      </c>
      <c r="C1949" s="2">
        <f>'Market Data'!C1936</f>
        <v>8255.5</v>
      </c>
      <c r="D1949" s="2">
        <f>'Market Data'!D1936</f>
        <v>8290.5</v>
      </c>
      <c r="E1949" s="2">
        <f>'Market Data'!E1936</f>
        <v>8218.5</v>
      </c>
      <c r="F1949" s="12">
        <f>'Market Data'!F1936</f>
        <v>8251</v>
      </c>
      <c r="H1949" s="58">
        <f t="shared" si="245"/>
        <v>1932</v>
      </c>
      <c r="I1949" s="97" t="s">
        <v>54</v>
      </c>
      <c r="J1949" s="59" t="str">
        <f t="shared" si="246"/>
        <v>Long</v>
      </c>
      <c r="L1949" s="74">
        <f t="shared" si="250"/>
        <v>1</v>
      </c>
      <c r="M1949" s="75">
        <f t="shared" si="242"/>
        <v>0</v>
      </c>
      <c r="N1949" s="76" t="str">
        <f t="shared" si="247"/>
        <v/>
      </c>
      <c r="O1949" s="75"/>
      <c r="P1949" s="77">
        <f t="shared" si="243"/>
        <v>1</v>
      </c>
      <c r="Q1949" s="78" t="str">
        <f t="shared" si="248"/>
        <v>Stay Long</v>
      </c>
      <c r="R1949" s="81">
        <f t="shared" si="244"/>
        <v>595</v>
      </c>
      <c r="S1949" s="82">
        <f t="shared" si="249"/>
        <v>6296.5400000000081</v>
      </c>
      <c r="T1949" s="50"/>
    </row>
    <row r="1950" spans="2:20" x14ac:dyDescent="0.25">
      <c r="B1950" s="11">
        <f>'Market Data'!B1937</f>
        <v>20070803</v>
      </c>
      <c r="C1950" s="2">
        <f>'Market Data'!C1937</f>
        <v>8290</v>
      </c>
      <c r="D1950" s="2">
        <f>'Market Data'!D1937</f>
        <v>8290</v>
      </c>
      <c r="E1950" s="2">
        <f>'Market Data'!E1937</f>
        <v>8139</v>
      </c>
      <c r="F1950" s="12">
        <f>'Market Data'!F1937</f>
        <v>8150.5</v>
      </c>
      <c r="H1950" s="58">
        <f t="shared" si="245"/>
        <v>1933</v>
      </c>
      <c r="I1950" s="97" t="s">
        <v>54</v>
      </c>
      <c r="J1950" s="59" t="str">
        <f t="shared" si="246"/>
        <v>Long</v>
      </c>
      <c r="L1950" s="74">
        <f t="shared" si="250"/>
        <v>1</v>
      </c>
      <c r="M1950" s="75">
        <f t="shared" si="242"/>
        <v>0</v>
      </c>
      <c r="N1950" s="76" t="str">
        <f t="shared" si="247"/>
        <v/>
      </c>
      <c r="O1950" s="75"/>
      <c r="P1950" s="77">
        <f t="shared" si="243"/>
        <v>1</v>
      </c>
      <c r="Q1950" s="78" t="str">
        <f t="shared" si="248"/>
        <v>Stay Long</v>
      </c>
      <c r="R1950" s="81">
        <f t="shared" si="244"/>
        <v>-3517.5</v>
      </c>
      <c r="S1950" s="82">
        <f t="shared" si="249"/>
        <v>2779.0400000000081</v>
      </c>
      <c r="T1950" s="50"/>
    </row>
    <row r="1951" spans="2:20" x14ac:dyDescent="0.25">
      <c r="B1951" s="11">
        <f>'Market Data'!B1938</f>
        <v>20070806</v>
      </c>
      <c r="C1951" s="2">
        <f>'Market Data'!C1938</f>
        <v>8130</v>
      </c>
      <c r="D1951" s="2">
        <f>'Market Data'!D1938</f>
        <v>8218</v>
      </c>
      <c r="E1951" s="2">
        <f>'Market Data'!E1938</f>
        <v>8084</v>
      </c>
      <c r="F1951" s="12">
        <f>'Market Data'!F1938</f>
        <v>8205.5</v>
      </c>
      <c r="H1951" s="58">
        <f t="shared" si="245"/>
        <v>1934</v>
      </c>
      <c r="I1951" s="97" t="s">
        <v>54</v>
      </c>
      <c r="J1951" s="59" t="str">
        <f t="shared" si="246"/>
        <v>Long</v>
      </c>
      <c r="L1951" s="74">
        <f t="shared" si="250"/>
        <v>1</v>
      </c>
      <c r="M1951" s="75">
        <f t="shared" si="242"/>
        <v>0</v>
      </c>
      <c r="N1951" s="76" t="str">
        <f t="shared" si="247"/>
        <v/>
      </c>
      <c r="O1951" s="75"/>
      <c r="P1951" s="77">
        <f t="shared" si="243"/>
        <v>1</v>
      </c>
      <c r="Q1951" s="78" t="str">
        <f t="shared" si="248"/>
        <v>Stay Long</v>
      </c>
      <c r="R1951" s="81">
        <f t="shared" si="244"/>
        <v>1925</v>
      </c>
      <c r="S1951" s="82">
        <f t="shared" si="249"/>
        <v>4704.0400000000081</v>
      </c>
      <c r="T1951" s="50"/>
    </row>
    <row r="1952" spans="2:20" x14ac:dyDescent="0.25">
      <c r="B1952" s="11">
        <f>'Market Data'!B1939</f>
        <v>20070807</v>
      </c>
      <c r="C1952" s="2">
        <f>'Market Data'!C1939</f>
        <v>8230.5</v>
      </c>
      <c r="D1952" s="2">
        <f>'Market Data'!D1939</f>
        <v>8291.5</v>
      </c>
      <c r="E1952" s="2">
        <f>'Market Data'!E1939</f>
        <v>8181</v>
      </c>
      <c r="F1952" s="12">
        <f>'Market Data'!F1939</f>
        <v>8273.5</v>
      </c>
      <c r="H1952" s="58">
        <f t="shared" si="245"/>
        <v>1935</v>
      </c>
      <c r="I1952" s="97" t="s">
        <v>54</v>
      </c>
      <c r="J1952" s="59" t="str">
        <f t="shared" si="246"/>
        <v>Long</v>
      </c>
      <c r="L1952" s="74">
        <f t="shared" si="250"/>
        <v>1</v>
      </c>
      <c r="M1952" s="75">
        <f t="shared" si="242"/>
        <v>0</v>
      </c>
      <c r="N1952" s="76" t="str">
        <f t="shared" si="247"/>
        <v/>
      </c>
      <c r="O1952" s="75"/>
      <c r="P1952" s="77">
        <f t="shared" si="243"/>
        <v>1</v>
      </c>
      <c r="Q1952" s="78" t="str">
        <f t="shared" si="248"/>
        <v>Stay Long</v>
      </c>
      <c r="R1952" s="81">
        <f t="shared" si="244"/>
        <v>2380</v>
      </c>
      <c r="S1952" s="82">
        <f t="shared" si="249"/>
        <v>7084.0400000000081</v>
      </c>
      <c r="T1952" s="50"/>
    </row>
    <row r="1953" spans="2:20" x14ac:dyDescent="0.25">
      <c r="B1953" s="11">
        <f>'Market Data'!B1940</f>
        <v>20070808</v>
      </c>
      <c r="C1953" s="2">
        <f>'Market Data'!C1940</f>
        <v>8298.5</v>
      </c>
      <c r="D1953" s="2">
        <f>'Market Data'!D1940</f>
        <v>8331.5</v>
      </c>
      <c r="E1953" s="2">
        <f>'Market Data'!E1940</f>
        <v>8251.5</v>
      </c>
      <c r="F1953" s="12">
        <f>'Market Data'!F1940</f>
        <v>8302.5</v>
      </c>
      <c r="H1953" s="58">
        <f t="shared" si="245"/>
        <v>1936</v>
      </c>
      <c r="I1953" s="97" t="s">
        <v>54</v>
      </c>
      <c r="J1953" s="59" t="str">
        <f t="shared" si="246"/>
        <v>Long</v>
      </c>
      <c r="L1953" s="74">
        <f t="shared" si="250"/>
        <v>1</v>
      </c>
      <c r="M1953" s="75">
        <f t="shared" si="242"/>
        <v>0</v>
      </c>
      <c r="N1953" s="76" t="str">
        <f t="shared" si="247"/>
        <v/>
      </c>
      <c r="O1953" s="75"/>
      <c r="P1953" s="77">
        <f t="shared" si="243"/>
        <v>1</v>
      </c>
      <c r="Q1953" s="78" t="str">
        <f t="shared" si="248"/>
        <v>Stay Long</v>
      </c>
      <c r="R1953" s="81">
        <f t="shared" si="244"/>
        <v>1015</v>
      </c>
      <c r="S1953" s="82">
        <f t="shared" si="249"/>
        <v>8099.0400000000081</v>
      </c>
      <c r="T1953" s="50"/>
    </row>
    <row r="1954" spans="2:20" x14ac:dyDescent="0.25">
      <c r="B1954" s="11">
        <f>'Market Data'!B1941</f>
        <v>20070809</v>
      </c>
      <c r="C1954" s="2">
        <f>'Market Data'!C1941</f>
        <v>8318</v>
      </c>
      <c r="D1954" s="2">
        <f>'Market Data'!D1941</f>
        <v>8318</v>
      </c>
      <c r="E1954" s="2">
        <f>'Market Data'!E1941</f>
        <v>8143</v>
      </c>
      <c r="F1954" s="12">
        <f>'Market Data'!F1941</f>
        <v>8160</v>
      </c>
      <c r="H1954" s="58">
        <f t="shared" si="245"/>
        <v>1937</v>
      </c>
      <c r="I1954" s="97" t="s">
        <v>54</v>
      </c>
      <c r="J1954" s="59" t="str">
        <f t="shared" si="246"/>
        <v>Long</v>
      </c>
      <c r="L1954" s="74">
        <f t="shared" si="250"/>
        <v>1</v>
      </c>
      <c r="M1954" s="75">
        <f t="shared" si="242"/>
        <v>0</v>
      </c>
      <c r="N1954" s="76" t="str">
        <f t="shared" si="247"/>
        <v/>
      </c>
      <c r="O1954" s="75"/>
      <c r="P1954" s="77">
        <f t="shared" si="243"/>
        <v>1</v>
      </c>
      <c r="Q1954" s="78" t="str">
        <f t="shared" si="248"/>
        <v>Stay Long</v>
      </c>
      <c r="R1954" s="81">
        <f t="shared" si="244"/>
        <v>-4987.5</v>
      </c>
      <c r="S1954" s="82">
        <f t="shared" si="249"/>
        <v>3111.5400000000081</v>
      </c>
      <c r="T1954" s="50"/>
    </row>
    <row r="1955" spans="2:20" x14ac:dyDescent="0.25">
      <c r="B1955" s="11">
        <f>'Market Data'!B1942</f>
        <v>20070810</v>
      </c>
      <c r="C1955" s="2">
        <f>'Market Data'!C1942</f>
        <v>8066</v>
      </c>
      <c r="D1955" s="2">
        <f>'Market Data'!D1942</f>
        <v>8158.5</v>
      </c>
      <c r="E1955" s="2">
        <f>'Market Data'!E1942</f>
        <v>8012.5</v>
      </c>
      <c r="F1955" s="12">
        <f>'Market Data'!F1942</f>
        <v>8119</v>
      </c>
      <c r="H1955" s="58">
        <f t="shared" si="245"/>
        <v>1938</v>
      </c>
      <c r="I1955" s="97" t="s">
        <v>54</v>
      </c>
      <c r="J1955" s="59" t="str">
        <f t="shared" si="246"/>
        <v>Long</v>
      </c>
      <c r="L1955" s="74">
        <f t="shared" si="250"/>
        <v>1</v>
      </c>
      <c r="M1955" s="75">
        <f t="shared" si="242"/>
        <v>0</v>
      </c>
      <c r="N1955" s="76" t="str">
        <f t="shared" si="247"/>
        <v/>
      </c>
      <c r="O1955" s="75"/>
      <c r="P1955" s="77">
        <f t="shared" si="243"/>
        <v>1</v>
      </c>
      <c r="Q1955" s="78" t="str">
        <f t="shared" si="248"/>
        <v>Stay Long</v>
      </c>
      <c r="R1955" s="81">
        <f t="shared" si="244"/>
        <v>-1435</v>
      </c>
      <c r="S1955" s="82">
        <f t="shared" si="249"/>
        <v>1676.5400000000081</v>
      </c>
      <c r="T1955" s="50"/>
    </row>
    <row r="1956" spans="2:20" x14ac:dyDescent="0.25">
      <c r="B1956" s="11">
        <f>'Market Data'!B1943</f>
        <v>20070813</v>
      </c>
      <c r="C1956" s="2">
        <f>'Market Data'!C1943</f>
        <v>8177</v>
      </c>
      <c r="D1956" s="2">
        <f>'Market Data'!D1943</f>
        <v>8194</v>
      </c>
      <c r="E1956" s="2">
        <f>'Market Data'!E1943</f>
        <v>8103.5</v>
      </c>
      <c r="F1956" s="12">
        <f>'Market Data'!F1943</f>
        <v>8171</v>
      </c>
      <c r="H1956" s="58">
        <f t="shared" si="245"/>
        <v>1939</v>
      </c>
      <c r="I1956" s="97" t="s">
        <v>54</v>
      </c>
      <c r="J1956" s="59" t="str">
        <f t="shared" si="246"/>
        <v>Long</v>
      </c>
      <c r="L1956" s="74">
        <f t="shared" si="250"/>
        <v>1</v>
      </c>
      <c r="M1956" s="75">
        <f t="shared" si="242"/>
        <v>0</v>
      </c>
      <c r="N1956" s="76" t="str">
        <f t="shared" si="247"/>
        <v/>
      </c>
      <c r="O1956" s="75"/>
      <c r="P1956" s="77">
        <f t="shared" si="243"/>
        <v>1</v>
      </c>
      <c r="Q1956" s="78" t="str">
        <f t="shared" si="248"/>
        <v>Stay Long</v>
      </c>
      <c r="R1956" s="81">
        <f t="shared" si="244"/>
        <v>1820</v>
      </c>
      <c r="S1956" s="82">
        <f t="shared" si="249"/>
        <v>3496.5400000000081</v>
      </c>
      <c r="T1956" s="50"/>
    </row>
    <row r="1957" spans="2:20" x14ac:dyDescent="0.25">
      <c r="B1957" s="11">
        <f>'Market Data'!B1944</f>
        <v>20070814</v>
      </c>
      <c r="C1957" s="2">
        <f>'Market Data'!C1944</f>
        <v>8120</v>
      </c>
      <c r="D1957" s="2">
        <f>'Market Data'!D1944</f>
        <v>8206</v>
      </c>
      <c r="E1957" s="2">
        <f>'Market Data'!E1944</f>
        <v>8095</v>
      </c>
      <c r="F1957" s="12">
        <f>'Market Data'!F1944</f>
        <v>8170.5</v>
      </c>
      <c r="H1957" s="58">
        <f t="shared" si="245"/>
        <v>1940</v>
      </c>
      <c r="I1957" s="97" t="s">
        <v>54</v>
      </c>
      <c r="J1957" s="59" t="str">
        <f t="shared" si="246"/>
        <v>Long</v>
      </c>
      <c r="L1957" s="74">
        <f t="shared" si="250"/>
        <v>1</v>
      </c>
      <c r="M1957" s="75">
        <f t="shared" si="242"/>
        <v>0</v>
      </c>
      <c r="N1957" s="76" t="str">
        <f t="shared" si="247"/>
        <v/>
      </c>
      <c r="O1957" s="75"/>
      <c r="P1957" s="77">
        <f t="shared" si="243"/>
        <v>1</v>
      </c>
      <c r="Q1957" s="78" t="str">
        <f t="shared" si="248"/>
        <v>Stay Long</v>
      </c>
      <c r="R1957" s="81">
        <f t="shared" si="244"/>
        <v>-17.5</v>
      </c>
      <c r="S1957" s="82">
        <f t="shared" si="249"/>
        <v>3479.0400000000081</v>
      </c>
      <c r="T1957" s="50"/>
    </row>
    <row r="1958" spans="2:20" x14ac:dyDescent="0.25">
      <c r="B1958" s="11">
        <f>'Market Data'!B1945</f>
        <v>20070815</v>
      </c>
      <c r="C1958" s="2">
        <f>'Market Data'!C1945</f>
        <v>8077</v>
      </c>
      <c r="D1958" s="2">
        <f>'Market Data'!D1945</f>
        <v>8187.5</v>
      </c>
      <c r="E1958" s="2">
        <f>'Market Data'!E1945</f>
        <v>8057</v>
      </c>
      <c r="F1958" s="12">
        <f>'Market Data'!F1945</f>
        <v>8152</v>
      </c>
      <c r="H1958" s="58">
        <f t="shared" si="245"/>
        <v>1941</v>
      </c>
      <c r="I1958" s="97" t="s">
        <v>54</v>
      </c>
      <c r="J1958" s="59" t="str">
        <f t="shared" si="246"/>
        <v>Long</v>
      </c>
      <c r="L1958" s="74">
        <f t="shared" si="250"/>
        <v>1</v>
      </c>
      <c r="M1958" s="75">
        <f t="shared" si="242"/>
        <v>0</v>
      </c>
      <c r="N1958" s="76" t="str">
        <f t="shared" si="247"/>
        <v/>
      </c>
      <c r="O1958" s="75"/>
      <c r="P1958" s="77">
        <f t="shared" si="243"/>
        <v>1</v>
      </c>
      <c r="Q1958" s="78" t="str">
        <f t="shared" si="248"/>
        <v>Stay Long</v>
      </c>
      <c r="R1958" s="81">
        <f t="shared" si="244"/>
        <v>-647.5</v>
      </c>
      <c r="S1958" s="82">
        <f t="shared" si="249"/>
        <v>2831.5400000000081</v>
      </c>
      <c r="T1958" s="50"/>
    </row>
    <row r="1959" spans="2:20" x14ac:dyDescent="0.25">
      <c r="B1959" s="11">
        <f>'Market Data'!B1946</f>
        <v>20070816</v>
      </c>
      <c r="C1959" s="2">
        <f>'Market Data'!C1946</f>
        <v>7995</v>
      </c>
      <c r="D1959" s="2">
        <f>'Market Data'!D1946</f>
        <v>8061.5</v>
      </c>
      <c r="E1959" s="2">
        <f>'Market Data'!E1946</f>
        <v>7900.5</v>
      </c>
      <c r="F1959" s="12">
        <f>'Market Data'!F1946</f>
        <v>7906.5</v>
      </c>
      <c r="H1959" s="58">
        <f t="shared" si="245"/>
        <v>1942</v>
      </c>
      <c r="I1959" s="97" t="s">
        <v>54</v>
      </c>
      <c r="J1959" s="59" t="str">
        <f t="shared" si="246"/>
        <v>Long</v>
      </c>
      <c r="L1959" s="74">
        <f t="shared" si="250"/>
        <v>1</v>
      </c>
      <c r="M1959" s="75">
        <f t="shared" si="242"/>
        <v>0</v>
      </c>
      <c r="N1959" s="76" t="str">
        <f t="shared" si="247"/>
        <v/>
      </c>
      <c r="O1959" s="75"/>
      <c r="P1959" s="77">
        <f t="shared" si="243"/>
        <v>1</v>
      </c>
      <c r="Q1959" s="78" t="str">
        <f t="shared" si="248"/>
        <v>Stay Long</v>
      </c>
      <c r="R1959" s="81">
        <f t="shared" si="244"/>
        <v>-8592.5</v>
      </c>
      <c r="S1959" s="82">
        <f t="shared" si="249"/>
        <v>-5760.9599999999919</v>
      </c>
      <c r="T1959" s="50"/>
    </row>
    <row r="1960" spans="2:20" x14ac:dyDescent="0.25">
      <c r="B1960" s="11">
        <f>'Market Data'!B1947</f>
        <v>20070817</v>
      </c>
      <c r="C1960" s="2">
        <f>'Market Data'!C1947</f>
        <v>7975</v>
      </c>
      <c r="D1960" s="2">
        <f>'Market Data'!D1947</f>
        <v>8206.5</v>
      </c>
      <c r="E1960" s="2">
        <f>'Market Data'!E1947</f>
        <v>7903</v>
      </c>
      <c r="F1960" s="12">
        <f>'Market Data'!F1947</f>
        <v>8091</v>
      </c>
      <c r="H1960" s="58">
        <f t="shared" si="245"/>
        <v>1943</v>
      </c>
      <c r="I1960" s="97" t="s">
        <v>54</v>
      </c>
      <c r="J1960" s="59" t="str">
        <f t="shared" si="246"/>
        <v>Long</v>
      </c>
      <c r="L1960" s="74">
        <f t="shared" si="250"/>
        <v>1</v>
      </c>
      <c r="M1960" s="75">
        <f t="shared" si="242"/>
        <v>0</v>
      </c>
      <c r="N1960" s="76" t="str">
        <f t="shared" si="247"/>
        <v/>
      </c>
      <c r="O1960" s="75"/>
      <c r="P1960" s="77">
        <f t="shared" si="243"/>
        <v>1</v>
      </c>
      <c r="Q1960" s="78" t="str">
        <f t="shared" si="248"/>
        <v>Stay Long</v>
      </c>
      <c r="R1960" s="81">
        <f t="shared" si="244"/>
        <v>6457.5</v>
      </c>
      <c r="S1960" s="82">
        <f t="shared" si="249"/>
        <v>696.54000000000815</v>
      </c>
      <c r="T1960" s="50"/>
    </row>
    <row r="1961" spans="2:20" x14ac:dyDescent="0.25">
      <c r="B1961" s="11">
        <f>'Market Data'!B1948</f>
        <v>20070820</v>
      </c>
      <c r="C1961" s="2">
        <f>'Market Data'!C1948</f>
        <v>8133</v>
      </c>
      <c r="D1961" s="2">
        <f>'Market Data'!D1948</f>
        <v>8159.5</v>
      </c>
      <c r="E1961" s="2">
        <f>'Market Data'!E1948</f>
        <v>8091</v>
      </c>
      <c r="F1961" s="12">
        <f>'Market Data'!F1948</f>
        <v>8110</v>
      </c>
      <c r="H1961" s="58">
        <f t="shared" si="245"/>
        <v>1944</v>
      </c>
      <c r="I1961" s="97" t="s">
        <v>54</v>
      </c>
      <c r="J1961" s="59" t="str">
        <f t="shared" si="246"/>
        <v>Long</v>
      </c>
      <c r="L1961" s="74">
        <f t="shared" si="250"/>
        <v>1</v>
      </c>
      <c r="M1961" s="75">
        <f t="shared" si="242"/>
        <v>0</v>
      </c>
      <c r="N1961" s="76" t="str">
        <f t="shared" si="247"/>
        <v/>
      </c>
      <c r="O1961" s="75"/>
      <c r="P1961" s="77">
        <f t="shared" si="243"/>
        <v>1</v>
      </c>
      <c r="Q1961" s="78" t="str">
        <f t="shared" si="248"/>
        <v>Stay Long</v>
      </c>
      <c r="R1961" s="81">
        <f t="shared" si="244"/>
        <v>665</v>
      </c>
      <c r="S1961" s="82">
        <f t="shared" si="249"/>
        <v>1361.5400000000081</v>
      </c>
      <c r="T1961" s="50"/>
    </row>
    <row r="1962" spans="2:20" x14ac:dyDescent="0.25">
      <c r="B1962" s="11">
        <f>'Market Data'!B1949</f>
        <v>20070821</v>
      </c>
      <c r="C1962" s="2">
        <f>'Market Data'!C1949</f>
        <v>8158</v>
      </c>
      <c r="D1962" s="2">
        <f>'Market Data'!D1949</f>
        <v>8180</v>
      </c>
      <c r="E1962" s="2">
        <f>'Market Data'!E1949</f>
        <v>8055</v>
      </c>
      <c r="F1962" s="12">
        <f>'Market Data'!F1949</f>
        <v>8119.5</v>
      </c>
      <c r="H1962" s="58">
        <f t="shared" si="245"/>
        <v>1945</v>
      </c>
      <c r="I1962" s="97" t="s">
        <v>54</v>
      </c>
      <c r="J1962" s="59" t="str">
        <f t="shared" si="246"/>
        <v>Long</v>
      </c>
      <c r="L1962" s="74">
        <f t="shared" si="250"/>
        <v>1</v>
      </c>
      <c r="M1962" s="75">
        <f t="shared" si="242"/>
        <v>0</v>
      </c>
      <c r="N1962" s="76" t="str">
        <f t="shared" si="247"/>
        <v/>
      </c>
      <c r="O1962" s="75"/>
      <c r="P1962" s="77">
        <f t="shared" si="243"/>
        <v>1</v>
      </c>
      <c r="Q1962" s="78" t="str">
        <f t="shared" si="248"/>
        <v>Stay Long</v>
      </c>
      <c r="R1962" s="81">
        <f t="shared" si="244"/>
        <v>332.5</v>
      </c>
      <c r="S1962" s="82">
        <f t="shared" si="249"/>
        <v>1694.0400000000081</v>
      </c>
      <c r="T1962" s="50"/>
    </row>
    <row r="1963" spans="2:20" x14ac:dyDescent="0.25">
      <c r="B1963" s="11">
        <f>'Market Data'!B1950</f>
        <v>20070822</v>
      </c>
      <c r="C1963" s="2">
        <f>'Market Data'!C1950</f>
        <v>8123.5</v>
      </c>
      <c r="D1963" s="2">
        <f>'Market Data'!D1950</f>
        <v>8229.5</v>
      </c>
      <c r="E1963" s="2">
        <f>'Market Data'!E1950</f>
        <v>8120</v>
      </c>
      <c r="F1963" s="12">
        <f>'Market Data'!F1950</f>
        <v>8177.5</v>
      </c>
      <c r="H1963" s="58">
        <f t="shared" si="245"/>
        <v>1946</v>
      </c>
      <c r="I1963" s="97" t="s">
        <v>54</v>
      </c>
      <c r="J1963" s="59" t="str">
        <f t="shared" si="246"/>
        <v>Long</v>
      </c>
      <c r="L1963" s="74">
        <f t="shared" si="250"/>
        <v>1</v>
      </c>
      <c r="M1963" s="75">
        <f t="shared" si="242"/>
        <v>0</v>
      </c>
      <c r="N1963" s="76" t="str">
        <f t="shared" si="247"/>
        <v/>
      </c>
      <c r="O1963" s="75"/>
      <c r="P1963" s="77">
        <f t="shared" si="243"/>
        <v>1</v>
      </c>
      <c r="Q1963" s="78" t="str">
        <f t="shared" si="248"/>
        <v>Stay Long</v>
      </c>
      <c r="R1963" s="81">
        <f t="shared" si="244"/>
        <v>2030</v>
      </c>
      <c r="S1963" s="82">
        <f t="shared" si="249"/>
        <v>3724.0400000000081</v>
      </c>
      <c r="T1963" s="50"/>
    </row>
    <row r="1964" spans="2:20" x14ac:dyDescent="0.25">
      <c r="B1964" s="11">
        <f>'Market Data'!B1951</f>
        <v>20070823</v>
      </c>
      <c r="C1964" s="2">
        <f>'Market Data'!C1951</f>
        <v>8292</v>
      </c>
      <c r="D1964" s="2">
        <f>'Market Data'!D1951</f>
        <v>8303</v>
      </c>
      <c r="E1964" s="2">
        <f>'Market Data'!E1951</f>
        <v>8169</v>
      </c>
      <c r="F1964" s="12">
        <f>'Market Data'!F1951</f>
        <v>8178</v>
      </c>
      <c r="H1964" s="58">
        <f t="shared" si="245"/>
        <v>1947</v>
      </c>
      <c r="I1964" s="97" t="s">
        <v>54</v>
      </c>
      <c r="J1964" s="59" t="str">
        <f t="shared" si="246"/>
        <v>Long</v>
      </c>
      <c r="L1964" s="74">
        <f t="shared" si="250"/>
        <v>1</v>
      </c>
      <c r="M1964" s="75">
        <f t="shared" si="242"/>
        <v>0</v>
      </c>
      <c r="N1964" s="76" t="str">
        <f t="shared" si="247"/>
        <v/>
      </c>
      <c r="O1964" s="75"/>
      <c r="P1964" s="77">
        <f t="shared" si="243"/>
        <v>1</v>
      </c>
      <c r="Q1964" s="78" t="str">
        <f t="shared" si="248"/>
        <v>Stay Long</v>
      </c>
      <c r="R1964" s="81">
        <f t="shared" si="244"/>
        <v>17.5</v>
      </c>
      <c r="S1964" s="82">
        <f t="shared" si="249"/>
        <v>3741.5400000000081</v>
      </c>
      <c r="T1964" s="50"/>
    </row>
    <row r="1965" spans="2:20" x14ac:dyDescent="0.25">
      <c r="B1965" s="11">
        <f>'Market Data'!B1952</f>
        <v>20070824</v>
      </c>
      <c r="C1965" s="2">
        <f>'Market Data'!C1952</f>
        <v>8195.5</v>
      </c>
      <c r="D1965" s="2">
        <f>'Market Data'!D1952</f>
        <v>8240</v>
      </c>
      <c r="E1965" s="2">
        <f>'Market Data'!E1952</f>
        <v>8163.5</v>
      </c>
      <c r="F1965" s="12">
        <f>'Market Data'!F1952</f>
        <v>8230.5</v>
      </c>
      <c r="H1965" s="58">
        <f t="shared" si="245"/>
        <v>1948</v>
      </c>
      <c r="I1965" s="97" t="s">
        <v>54</v>
      </c>
      <c r="J1965" s="59" t="str">
        <f t="shared" si="246"/>
        <v>Long</v>
      </c>
      <c r="L1965" s="74">
        <f t="shared" si="250"/>
        <v>1</v>
      </c>
      <c r="M1965" s="75">
        <f t="shared" si="242"/>
        <v>0</v>
      </c>
      <c r="N1965" s="76" t="str">
        <f t="shared" si="247"/>
        <v/>
      </c>
      <c r="O1965" s="75"/>
      <c r="P1965" s="77">
        <f t="shared" si="243"/>
        <v>1</v>
      </c>
      <c r="Q1965" s="78" t="str">
        <f t="shared" si="248"/>
        <v>Stay Long</v>
      </c>
      <c r="R1965" s="81">
        <f t="shared" si="244"/>
        <v>1837.5</v>
      </c>
      <c r="S1965" s="82">
        <f t="shared" si="249"/>
        <v>5579.0400000000081</v>
      </c>
      <c r="T1965" s="50"/>
    </row>
    <row r="1966" spans="2:20" x14ac:dyDescent="0.25">
      <c r="B1966" s="11">
        <f>'Market Data'!B1953</f>
        <v>20070827</v>
      </c>
      <c r="C1966" s="2">
        <f>'Market Data'!C1953</f>
        <v>8248.5</v>
      </c>
      <c r="D1966" s="2">
        <f>'Market Data'!D1953</f>
        <v>8252</v>
      </c>
      <c r="E1966" s="2">
        <f>'Market Data'!E1953</f>
        <v>8172</v>
      </c>
      <c r="F1966" s="12">
        <f>'Market Data'!F1953</f>
        <v>8184</v>
      </c>
      <c r="H1966" s="58">
        <f t="shared" si="245"/>
        <v>1949</v>
      </c>
      <c r="I1966" s="97" t="s">
        <v>54</v>
      </c>
      <c r="J1966" s="59" t="str">
        <f t="shared" si="246"/>
        <v>Long</v>
      </c>
      <c r="L1966" s="74">
        <f t="shared" si="250"/>
        <v>1</v>
      </c>
      <c r="M1966" s="75">
        <f t="shared" si="242"/>
        <v>0</v>
      </c>
      <c r="N1966" s="76" t="str">
        <f t="shared" si="247"/>
        <v/>
      </c>
      <c r="O1966" s="75"/>
      <c r="P1966" s="77">
        <f t="shared" si="243"/>
        <v>1</v>
      </c>
      <c r="Q1966" s="78" t="str">
        <f t="shared" si="248"/>
        <v>Stay Long</v>
      </c>
      <c r="R1966" s="81">
        <f t="shared" si="244"/>
        <v>-1627.5</v>
      </c>
      <c r="S1966" s="82">
        <f t="shared" si="249"/>
        <v>3951.5400000000081</v>
      </c>
      <c r="T1966" s="50"/>
    </row>
    <row r="1967" spans="2:20" x14ac:dyDescent="0.25">
      <c r="B1967" s="11">
        <f>'Market Data'!B1954</f>
        <v>20070828</v>
      </c>
      <c r="C1967" s="2">
        <f>'Market Data'!C1954</f>
        <v>8160</v>
      </c>
      <c r="D1967" s="2">
        <f>'Market Data'!D1954</f>
        <v>8180</v>
      </c>
      <c r="E1967" s="2">
        <f>'Market Data'!E1954</f>
        <v>8115.5</v>
      </c>
      <c r="F1967" s="12">
        <f>'Market Data'!F1954</f>
        <v>8145.5</v>
      </c>
      <c r="H1967" s="58">
        <f t="shared" si="245"/>
        <v>1950</v>
      </c>
      <c r="I1967" s="97" t="s">
        <v>54</v>
      </c>
      <c r="J1967" s="59" t="str">
        <f t="shared" si="246"/>
        <v>Long</v>
      </c>
      <c r="L1967" s="74">
        <f t="shared" si="250"/>
        <v>1</v>
      </c>
      <c r="M1967" s="75">
        <f t="shared" si="242"/>
        <v>0</v>
      </c>
      <c r="N1967" s="76" t="str">
        <f t="shared" si="247"/>
        <v/>
      </c>
      <c r="O1967" s="75"/>
      <c r="P1967" s="77">
        <f t="shared" si="243"/>
        <v>1</v>
      </c>
      <c r="Q1967" s="78" t="str">
        <f t="shared" si="248"/>
        <v>Stay Long</v>
      </c>
      <c r="R1967" s="81">
        <f t="shared" si="244"/>
        <v>-1347.5</v>
      </c>
      <c r="S1967" s="82">
        <f t="shared" si="249"/>
        <v>2604.0400000000081</v>
      </c>
      <c r="T1967" s="50"/>
    </row>
    <row r="1968" spans="2:20" x14ac:dyDescent="0.25">
      <c r="B1968" s="11">
        <f>'Market Data'!B1955</f>
        <v>20070829</v>
      </c>
      <c r="C1968" s="2">
        <f>'Market Data'!C1955</f>
        <v>8070</v>
      </c>
      <c r="D1968" s="2">
        <f>'Market Data'!D1955</f>
        <v>8162.5</v>
      </c>
      <c r="E1968" s="2">
        <f>'Market Data'!E1955</f>
        <v>8053.5</v>
      </c>
      <c r="F1968" s="12">
        <f>'Market Data'!F1955</f>
        <v>8137</v>
      </c>
      <c r="H1968" s="58">
        <f t="shared" si="245"/>
        <v>1951</v>
      </c>
      <c r="I1968" s="97" t="s">
        <v>54</v>
      </c>
      <c r="J1968" s="59" t="str">
        <f t="shared" si="246"/>
        <v>Long</v>
      </c>
      <c r="L1968" s="74">
        <f t="shared" si="250"/>
        <v>1</v>
      </c>
      <c r="M1968" s="75">
        <f t="shared" si="242"/>
        <v>0</v>
      </c>
      <c r="N1968" s="76" t="str">
        <f t="shared" si="247"/>
        <v/>
      </c>
      <c r="O1968" s="75"/>
      <c r="P1968" s="77">
        <f t="shared" si="243"/>
        <v>1</v>
      </c>
      <c r="Q1968" s="78" t="str">
        <f t="shared" si="248"/>
        <v>Stay Long</v>
      </c>
      <c r="R1968" s="81">
        <f t="shared" si="244"/>
        <v>-297.5</v>
      </c>
      <c r="S1968" s="82">
        <f t="shared" si="249"/>
        <v>2306.5400000000081</v>
      </c>
      <c r="T1968" s="50"/>
    </row>
    <row r="1969" spans="2:20" x14ac:dyDescent="0.25">
      <c r="B1969" s="11">
        <f>'Market Data'!B1956</f>
        <v>20070830</v>
      </c>
      <c r="C1969" s="2">
        <f>'Market Data'!C1956</f>
        <v>8192.5</v>
      </c>
      <c r="D1969" s="2">
        <f>'Market Data'!D1956</f>
        <v>8240</v>
      </c>
      <c r="E1969" s="2">
        <f>'Market Data'!E1956</f>
        <v>8115.5</v>
      </c>
      <c r="F1969" s="12">
        <f>'Market Data'!F1956</f>
        <v>8224</v>
      </c>
      <c r="H1969" s="58">
        <f t="shared" si="245"/>
        <v>1952</v>
      </c>
      <c r="I1969" s="97" t="s">
        <v>54</v>
      </c>
      <c r="J1969" s="59" t="str">
        <f t="shared" si="246"/>
        <v>Long</v>
      </c>
      <c r="L1969" s="74">
        <f t="shared" si="250"/>
        <v>1</v>
      </c>
      <c r="M1969" s="75">
        <f t="shared" si="242"/>
        <v>0</v>
      </c>
      <c r="N1969" s="76" t="str">
        <f t="shared" si="247"/>
        <v/>
      </c>
      <c r="O1969" s="75"/>
      <c r="P1969" s="77">
        <f t="shared" si="243"/>
        <v>1</v>
      </c>
      <c r="Q1969" s="78" t="str">
        <f t="shared" si="248"/>
        <v>Stay Long</v>
      </c>
      <c r="R1969" s="81">
        <f t="shared" si="244"/>
        <v>3045</v>
      </c>
      <c r="S1969" s="82">
        <f t="shared" si="249"/>
        <v>5351.5400000000081</v>
      </c>
      <c r="T1969" s="50"/>
    </row>
    <row r="1970" spans="2:20" x14ac:dyDescent="0.25">
      <c r="B1970" s="11">
        <f>'Market Data'!B1957</f>
        <v>20070831</v>
      </c>
      <c r="C1970" s="2">
        <f>'Market Data'!C1957</f>
        <v>8279</v>
      </c>
      <c r="D1970" s="2">
        <f>'Market Data'!D1957</f>
        <v>8386.5</v>
      </c>
      <c r="E1970" s="2">
        <f>'Market Data'!E1957</f>
        <v>8235.5</v>
      </c>
      <c r="F1970" s="12">
        <f>'Market Data'!F1957</f>
        <v>8380.5</v>
      </c>
      <c r="H1970" s="58">
        <f t="shared" si="245"/>
        <v>1953</v>
      </c>
      <c r="I1970" s="97" t="s">
        <v>54</v>
      </c>
      <c r="J1970" s="59" t="str">
        <f t="shared" si="246"/>
        <v>Long</v>
      </c>
      <c r="L1970" s="74">
        <f t="shared" si="250"/>
        <v>1</v>
      </c>
      <c r="M1970" s="75">
        <f t="shared" si="242"/>
        <v>0</v>
      </c>
      <c r="N1970" s="76" t="str">
        <f t="shared" si="247"/>
        <v/>
      </c>
      <c r="O1970" s="75"/>
      <c r="P1970" s="77">
        <f t="shared" si="243"/>
        <v>1</v>
      </c>
      <c r="Q1970" s="78" t="str">
        <f t="shared" si="248"/>
        <v>Stay Long</v>
      </c>
      <c r="R1970" s="81">
        <f t="shared" si="244"/>
        <v>5477.5</v>
      </c>
      <c r="S1970" s="82">
        <f t="shared" si="249"/>
        <v>10829.040000000008</v>
      </c>
      <c r="T1970" s="50"/>
    </row>
    <row r="1971" spans="2:20" x14ac:dyDescent="0.25">
      <c r="B1971" s="11">
        <f>'Market Data'!B1958</f>
        <v>20070903</v>
      </c>
      <c r="C1971" s="2">
        <f>'Market Data'!C1958</f>
        <v>8359.5</v>
      </c>
      <c r="D1971" s="2">
        <f>'Market Data'!D1958</f>
        <v>8377</v>
      </c>
      <c r="E1971" s="2">
        <f>'Market Data'!E1958</f>
        <v>8327.5</v>
      </c>
      <c r="F1971" s="12">
        <f>'Market Data'!F1958</f>
        <v>8344.5</v>
      </c>
      <c r="H1971" s="58">
        <f t="shared" si="245"/>
        <v>1954</v>
      </c>
      <c r="I1971" s="97" t="s">
        <v>54</v>
      </c>
      <c r="J1971" s="59" t="str">
        <f t="shared" si="246"/>
        <v>Long</v>
      </c>
      <c r="L1971" s="74">
        <f t="shared" si="250"/>
        <v>1</v>
      </c>
      <c r="M1971" s="75">
        <f t="shared" si="242"/>
        <v>0</v>
      </c>
      <c r="N1971" s="76" t="str">
        <f t="shared" si="247"/>
        <v/>
      </c>
      <c r="O1971" s="75"/>
      <c r="P1971" s="77">
        <f t="shared" si="243"/>
        <v>1</v>
      </c>
      <c r="Q1971" s="78" t="str">
        <f t="shared" si="248"/>
        <v>Stay Long</v>
      </c>
      <c r="R1971" s="81">
        <f t="shared" si="244"/>
        <v>-1260</v>
      </c>
      <c r="S1971" s="82">
        <f t="shared" si="249"/>
        <v>9569.0400000000081</v>
      </c>
      <c r="T1971" s="50"/>
    </row>
    <row r="1972" spans="2:20" x14ac:dyDescent="0.25">
      <c r="B1972" s="11">
        <f>'Market Data'!B1959</f>
        <v>20070904</v>
      </c>
      <c r="C1972" s="2">
        <f>'Market Data'!C1959</f>
        <v>8331.5</v>
      </c>
      <c r="D1972" s="2">
        <f>'Market Data'!D1959</f>
        <v>8426</v>
      </c>
      <c r="E1972" s="2">
        <f>'Market Data'!E1959</f>
        <v>8293</v>
      </c>
      <c r="F1972" s="12">
        <f>'Market Data'!F1959</f>
        <v>8411</v>
      </c>
      <c r="H1972" s="58">
        <f t="shared" si="245"/>
        <v>1955</v>
      </c>
      <c r="I1972" s="97" t="s">
        <v>54</v>
      </c>
      <c r="J1972" s="59" t="str">
        <f t="shared" si="246"/>
        <v>Long</v>
      </c>
      <c r="L1972" s="74">
        <f t="shared" si="250"/>
        <v>1</v>
      </c>
      <c r="M1972" s="75">
        <f t="shared" si="242"/>
        <v>0</v>
      </c>
      <c r="N1972" s="76" t="str">
        <f t="shared" si="247"/>
        <v/>
      </c>
      <c r="O1972" s="75"/>
      <c r="P1972" s="77">
        <f t="shared" si="243"/>
        <v>1</v>
      </c>
      <c r="Q1972" s="78" t="str">
        <f t="shared" si="248"/>
        <v>Stay Long</v>
      </c>
      <c r="R1972" s="81">
        <f t="shared" si="244"/>
        <v>2327.5</v>
      </c>
      <c r="S1972" s="82">
        <f t="shared" si="249"/>
        <v>11896.540000000008</v>
      </c>
      <c r="T1972" s="50"/>
    </row>
    <row r="1973" spans="2:20" x14ac:dyDescent="0.25">
      <c r="B1973" s="11">
        <f>'Market Data'!B1960</f>
        <v>20070905</v>
      </c>
      <c r="C1973" s="2">
        <f>'Market Data'!C1960</f>
        <v>8377.5</v>
      </c>
      <c r="D1973" s="2">
        <f>'Market Data'!D1960</f>
        <v>8414.5</v>
      </c>
      <c r="E1973" s="2">
        <f>'Market Data'!E1960</f>
        <v>8273.5</v>
      </c>
      <c r="F1973" s="12">
        <f>'Market Data'!F1960</f>
        <v>8313</v>
      </c>
      <c r="H1973" s="58">
        <f t="shared" si="245"/>
        <v>1956</v>
      </c>
      <c r="I1973" s="97" t="s">
        <v>54</v>
      </c>
      <c r="J1973" s="59" t="str">
        <f t="shared" si="246"/>
        <v>Long</v>
      </c>
      <c r="L1973" s="74">
        <f t="shared" si="250"/>
        <v>1</v>
      </c>
      <c r="M1973" s="75">
        <f t="shared" si="242"/>
        <v>0</v>
      </c>
      <c r="N1973" s="76" t="str">
        <f t="shared" si="247"/>
        <v/>
      </c>
      <c r="O1973" s="75"/>
      <c r="P1973" s="77">
        <f t="shared" si="243"/>
        <v>1</v>
      </c>
      <c r="Q1973" s="78" t="str">
        <f t="shared" si="248"/>
        <v>Stay Long</v>
      </c>
      <c r="R1973" s="81">
        <f t="shared" si="244"/>
        <v>-3430</v>
      </c>
      <c r="S1973" s="82">
        <f t="shared" si="249"/>
        <v>8466.5400000000081</v>
      </c>
      <c r="T1973" s="50"/>
    </row>
    <row r="1974" spans="2:20" x14ac:dyDescent="0.25">
      <c r="B1974" s="11">
        <f>'Market Data'!B1961</f>
        <v>20070906</v>
      </c>
      <c r="C1974" s="2">
        <f>'Market Data'!C1961</f>
        <v>8325</v>
      </c>
      <c r="D1974" s="2">
        <f>'Market Data'!D1961</f>
        <v>8347</v>
      </c>
      <c r="E1974" s="2">
        <f>'Market Data'!E1961</f>
        <v>8201</v>
      </c>
      <c r="F1974" s="12">
        <f>'Market Data'!F1961</f>
        <v>8335</v>
      </c>
      <c r="H1974" s="58">
        <f t="shared" si="245"/>
        <v>1957</v>
      </c>
      <c r="I1974" s="97" t="s">
        <v>54</v>
      </c>
      <c r="J1974" s="59" t="str">
        <f t="shared" si="246"/>
        <v>Long</v>
      </c>
      <c r="L1974" s="74">
        <f t="shared" si="250"/>
        <v>1</v>
      </c>
      <c r="M1974" s="75">
        <f t="shared" si="242"/>
        <v>0</v>
      </c>
      <c r="N1974" s="76" t="str">
        <f t="shared" si="247"/>
        <v/>
      </c>
      <c r="O1974" s="75"/>
      <c r="P1974" s="77">
        <f t="shared" si="243"/>
        <v>1</v>
      </c>
      <c r="Q1974" s="78" t="str">
        <f t="shared" si="248"/>
        <v>Stay Long</v>
      </c>
      <c r="R1974" s="81">
        <f t="shared" si="244"/>
        <v>770</v>
      </c>
      <c r="S1974" s="82">
        <f t="shared" si="249"/>
        <v>9236.5400000000081</v>
      </c>
      <c r="T1974" s="50"/>
    </row>
    <row r="1975" spans="2:20" x14ac:dyDescent="0.25">
      <c r="B1975" s="11">
        <f>'Market Data'!B1962</f>
        <v>20070907</v>
      </c>
      <c r="C1975" s="2">
        <f>'Market Data'!C1962</f>
        <v>8286</v>
      </c>
      <c r="D1975" s="2">
        <f>'Market Data'!D1962</f>
        <v>8321.5</v>
      </c>
      <c r="E1975" s="2">
        <f>'Market Data'!E1962</f>
        <v>8111</v>
      </c>
      <c r="F1975" s="12">
        <f>'Market Data'!F1962</f>
        <v>8154</v>
      </c>
      <c r="H1975" s="58">
        <f t="shared" si="245"/>
        <v>1958</v>
      </c>
      <c r="I1975" s="97" t="s">
        <v>54</v>
      </c>
      <c r="J1975" s="59" t="str">
        <f t="shared" si="246"/>
        <v>Long</v>
      </c>
      <c r="L1975" s="74">
        <f t="shared" si="250"/>
        <v>1</v>
      </c>
      <c r="M1975" s="75">
        <f t="shared" si="242"/>
        <v>0</v>
      </c>
      <c r="N1975" s="76" t="str">
        <f t="shared" si="247"/>
        <v/>
      </c>
      <c r="O1975" s="75"/>
      <c r="P1975" s="77">
        <f t="shared" si="243"/>
        <v>1</v>
      </c>
      <c r="Q1975" s="78" t="str">
        <f t="shared" si="248"/>
        <v>Stay Long</v>
      </c>
      <c r="R1975" s="81">
        <f t="shared" si="244"/>
        <v>-6335</v>
      </c>
      <c r="S1975" s="82">
        <f t="shared" si="249"/>
        <v>2901.5400000000081</v>
      </c>
      <c r="T1975" s="50"/>
    </row>
    <row r="1976" spans="2:20" x14ac:dyDescent="0.25">
      <c r="B1976" s="11">
        <f>'Market Data'!B1963</f>
        <v>20070910</v>
      </c>
      <c r="C1976" s="2">
        <f>'Market Data'!C1963</f>
        <v>8109.5</v>
      </c>
      <c r="D1976" s="2">
        <f>'Market Data'!D1963</f>
        <v>8158.5</v>
      </c>
      <c r="E1976" s="2">
        <f>'Market Data'!E1963</f>
        <v>8056</v>
      </c>
      <c r="F1976" s="12">
        <f>'Market Data'!F1963</f>
        <v>8078</v>
      </c>
      <c r="H1976" s="58">
        <f t="shared" si="245"/>
        <v>1959</v>
      </c>
      <c r="I1976" s="97" t="s">
        <v>54</v>
      </c>
      <c r="J1976" s="59" t="str">
        <f t="shared" si="246"/>
        <v>Long</v>
      </c>
      <c r="L1976" s="74">
        <f t="shared" si="250"/>
        <v>1</v>
      </c>
      <c r="M1976" s="75">
        <f t="shared" si="242"/>
        <v>0</v>
      </c>
      <c r="N1976" s="76" t="str">
        <f t="shared" si="247"/>
        <v/>
      </c>
      <c r="O1976" s="75"/>
      <c r="P1976" s="77">
        <f t="shared" si="243"/>
        <v>1</v>
      </c>
      <c r="Q1976" s="78" t="str">
        <f t="shared" si="248"/>
        <v>Stay Long</v>
      </c>
      <c r="R1976" s="81">
        <f t="shared" si="244"/>
        <v>-2660</v>
      </c>
      <c r="S1976" s="82">
        <f t="shared" si="249"/>
        <v>241.54000000000815</v>
      </c>
      <c r="T1976" s="50"/>
    </row>
    <row r="1977" spans="2:20" x14ac:dyDescent="0.25">
      <c r="B1977" s="11">
        <f>'Market Data'!B1964</f>
        <v>20070911</v>
      </c>
      <c r="C1977" s="2">
        <f>'Market Data'!C1964</f>
        <v>8140</v>
      </c>
      <c r="D1977" s="2">
        <f>'Market Data'!D1964</f>
        <v>8171.5</v>
      </c>
      <c r="E1977" s="2">
        <f>'Market Data'!E1964</f>
        <v>8105</v>
      </c>
      <c r="F1977" s="12">
        <f>'Market Data'!F1964</f>
        <v>8154</v>
      </c>
      <c r="H1977" s="58">
        <f t="shared" si="245"/>
        <v>1960</v>
      </c>
      <c r="I1977" s="97" t="s">
        <v>54</v>
      </c>
      <c r="J1977" s="59" t="str">
        <f t="shared" si="246"/>
        <v>Long</v>
      </c>
      <c r="L1977" s="74">
        <f t="shared" si="250"/>
        <v>1</v>
      </c>
      <c r="M1977" s="75">
        <f t="shared" si="242"/>
        <v>0</v>
      </c>
      <c r="N1977" s="76" t="str">
        <f t="shared" si="247"/>
        <v/>
      </c>
      <c r="O1977" s="75"/>
      <c r="P1977" s="77">
        <f t="shared" si="243"/>
        <v>1</v>
      </c>
      <c r="Q1977" s="78" t="str">
        <f t="shared" si="248"/>
        <v>Stay Long</v>
      </c>
      <c r="R1977" s="81">
        <f t="shared" si="244"/>
        <v>2660</v>
      </c>
      <c r="S1977" s="82">
        <f t="shared" si="249"/>
        <v>2901.5400000000081</v>
      </c>
      <c r="T1977" s="50"/>
    </row>
    <row r="1978" spans="2:20" x14ac:dyDescent="0.25">
      <c r="B1978" s="11">
        <f>'Market Data'!B1965</f>
        <v>20070912</v>
      </c>
      <c r="C1978" s="2">
        <f>'Market Data'!C1965</f>
        <v>8141</v>
      </c>
      <c r="D1978" s="2">
        <f>'Market Data'!D1965</f>
        <v>8168.5</v>
      </c>
      <c r="E1978" s="2">
        <f>'Market Data'!E1965</f>
        <v>8111.5</v>
      </c>
      <c r="F1978" s="12">
        <f>'Market Data'!F1965</f>
        <v>8149</v>
      </c>
      <c r="H1978" s="58">
        <f t="shared" si="245"/>
        <v>1961</v>
      </c>
      <c r="I1978" s="97" t="s">
        <v>54</v>
      </c>
      <c r="J1978" s="59" t="str">
        <f t="shared" si="246"/>
        <v>Long</v>
      </c>
      <c r="L1978" s="74">
        <f t="shared" si="250"/>
        <v>1</v>
      </c>
      <c r="M1978" s="75">
        <f t="shared" si="242"/>
        <v>0</v>
      </c>
      <c r="N1978" s="76" t="str">
        <f t="shared" si="247"/>
        <v/>
      </c>
      <c r="O1978" s="75"/>
      <c r="P1978" s="77">
        <f t="shared" si="243"/>
        <v>1</v>
      </c>
      <c r="Q1978" s="78" t="str">
        <f t="shared" si="248"/>
        <v>Stay Long</v>
      </c>
      <c r="R1978" s="81">
        <f t="shared" si="244"/>
        <v>-175</v>
      </c>
      <c r="S1978" s="82">
        <f t="shared" si="249"/>
        <v>2726.5400000000081</v>
      </c>
      <c r="T1978" s="50"/>
    </row>
    <row r="1979" spans="2:20" x14ac:dyDescent="0.25">
      <c r="B1979" s="11">
        <f>'Market Data'!B1966</f>
        <v>20070913</v>
      </c>
      <c r="C1979" s="2">
        <f>'Market Data'!C1966</f>
        <v>8141</v>
      </c>
      <c r="D1979" s="2">
        <f>'Market Data'!D1966</f>
        <v>8232.5</v>
      </c>
      <c r="E1979" s="2">
        <f>'Market Data'!E1966</f>
        <v>8116.5</v>
      </c>
      <c r="F1979" s="12">
        <f>'Market Data'!F1966</f>
        <v>8217.5</v>
      </c>
      <c r="H1979" s="58">
        <f t="shared" si="245"/>
        <v>1962</v>
      </c>
      <c r="I1979" s="97" t="s">
        <v>54</v>
      </c>
      <c r="J1979" s="59" t="str">
        <f t="shared" si="246"/>
        <v>Long</v>
      </c>
      <c r="L1979" s="74">
        <f t="shared" si="250"/>
        <v>1</v>
      </c>
      <c r="M1979" s="75">
        <f t="shared" si="242"/>
        <v>0</v>
      </c>
      <c r="N1979" s="76" t="str">
        <f t="shared" si="247"/>
        <v/>
      </c>
      <c r="O1979" s="75"/>
      <c r="P1979" s="77">
        <f t="shared" si="243"/>
        <v>1</v>
      </c>
      <c r="Q1979" s="78" t="str">
        <f t="shared" si="248"/>
        <v>Stay Long</v>
      </c>
      <c r="R1979" s="81">
        <f t="shared" si="244"/>
        <v>2397.5</v>
      </c>
      <c r="S1979" s="82">
        <f t="shared" si="249"/>
        <v>5124.0400000000081</v>
      </c>
      <c r="T1979" s="50"/>
    </row>
    <row r="1980" spans="2:20" x14ac:dyDescent="0.25">
      <c r="B1980" s="11">
        <f>'Market Data'!B1967</f>
        <v>20070914</v>
      </c>
      <c r="C1980" s="2">
        <f>'Market Data'!C1967</f>
        <v>8195.5</v>
      </c>
      <c r="D1980" s="2">
        <f>'Market Data'!D1967</f>
        <v>8208</v>
      </c>
      <c r="E1980" s="2">
        <f>'Market Data'!E1967</f>
        <v>8130</v>
      </c>
      <c r="F1980" s="12">
        <f>'Market Data'!F1967</f>
        <v>8182.5</v>
      </c>
      <c r="H1980" s="58">
        <f t="shared" si="245"/>
        <v>1963</v>
      </c>
      <c r="I1980" s="97" t="s">
        <v>54</v>
      </c>
      <c r="J1980" s="59" t="str">
        <f t="shared" si="246"/>
        <v>Long</v>
      </c>
      <c r="L1980" s="74">
        <f t="shared" si="250"/>
        <v>1</v>
      </c>
      <c r="M1980" s="75">
        <f t="shared" si="242"/>
        <v>0</v>
      </c>
      <c r="N1980" s="76" t="str">
        <f t="shared" si="247"/>
        <v/>
      </c>
      <c r="O1980" s="75"/>
      <c r="P1980" s="77">
        <f t="shared" si="243"/>
        <v>1</v>
      </c>
      <c r="Q1980" s="78" t="str">
        <f t="shared" si="248"/>
        <v>Stay Long</v>
      </c>
      <c r="R1980" s="81">
        <f t="shared" si="244"/>
        <v>-1225</v>
      </c>
      <c r="S1980" s="82">
        <f t="shared" si="249"/>
        <v>3899.0400000000081</v>
      </c>
      <c r="T1980" s="50"/>
    </row>
    <row r="1981" spans="2:20" x14ac:dyDescent="0.25">
      <c r="B1981" s="11">
        <f>'Market Data'!B1968</f>
        <v>20070917</v>
      </c>
      <c r="C1981" s="2">
        <f>'Market Data'!C1968</f>
        <v>8176.5</v>
      </c>
      <c r="D1981" s="2">
        <f>'Market Data'!D1968</f>
        <v>8217</v>
      </c>
      <c r="E1981" s="2">
        <f>'Market Data'!E1968</f>
        <v>8118.5</v>
      </c>
      <c r="F1981" s="12">
        <f>'Market Data'!F1968</f>
        <v>8170.5</v>
      </c>
      <c r="H1981" s="58">
        <f t="shared" si="245"/>
        <v>1964</v>
      </c>
      <c r="I1981" s="97" t="s">
        <v>54</v>
      </c>
      <c r="J1981" s="59" t="str">
        <f t="shared" si="246"/>
        <v>Long</v>
      </c>
      <c r="L1981" s="74">
        <f t="shared" si="250"/>
        <v>1</v>
      </c>
      <c r="M1981" s="75">
        <f t="shared" si="242"/>
        <v>0</v>
      </c>
      <c r="N1981" s="76" t="str">
        <f t="shared" si="247"/>
        <v/>
      </c>
      <c r="O1981" s="75"/>
      <c r="P1981" s="77">
        <f t="shared" si="243"/>
        <v>1</v>
      </c>
      <c r="Q1981" s="78" t="str">
        <f t="shared" si="248"/>
        <v>Stay Long</v>
      </c>
      <c r="R1981" s="81">
        <f t="shared" si="244"/>
        <v>-420</v>
      </c>
      <c r="S1981" s="82">
        <f t="shared" si="249"/>
        <v>3479.0400000000081</v>
      </c>
      <c r="T1981" s="50"/>
    </row>
    <row r="1982" spans="2:20" x14ac:dyDescent="0.25">
      <c r="B1982" s="11">
        <f>'Market Data'!B1969</f>
        <v>20070918</v>
      </c>
      <c r="C1982" s="2">
        <f>'Market Data'!C1969</f>
        <v>8145</v>
      </c>
      <c r="D1982" s="2">
        <f>'Market Data'!D1969</f>
        <v>8273.5</v>
      </c>
      <c r="E1982" s="2">
        <f>'Market Data'!E1969</f>
        <v>8125.5</v>
      </c>
      <c r="F1982" s="12">
        <f>'Market Data'!F1969</f>
        <v>8257.5</v>
      </c>
      <c r="H1982" s="58">
        <f t="shared" si="245"/>
        <v>1965</v>
      </c>
      <c r="I1982" s="97" t="s">
        <v>54</v>
      </c>
      <c r="J1982" s="59" t="str">
        <f t="shared" si="246"/>
        <v>Long</v>
      </c>
      <c r="L1982" s="74">
        <f t="shared" si="250"/>
        <v>1</v>
      </c>
      <c r="M1982" s="75">
        <f t="shared" si="242"/>
        <v>0</v>
      </c>
      <c r="N1982" s="76" t="str">
        <f t="shared" si="247"/>
        <v/>
      </c>
      <c r="O1982" s="75"/>
      <c r="P1982" s="77">
        <f t="shared" si="243"/>
        <v>1</v>
      </c>
      <c r="Q1982" s="78" t="str">
        <f t="shared" si="248"/>
        <v>Stay Long</v>
      </c>
      <c r="R1982" s="81">
        <f t="shared" si="244"/>
        <v>3045</v>
      </c>
      <c r="S1982" s="82">
        <f t="shared" si="249"/>
        <v>6524.0400000000081</v>
      </c>
      <c r="T1982" s="50"/>
    </row>
    <row r="1983" spans="2:20" x14ac:dyDescent="0.25">
      <c r="B1983" s="11">
        <f>'Market Data'!B1970</f>
        <v>20070919</v>
      </c>
      <c r="C1983" s="2">
        <f>'Market Data'!C1970</f>
        <v>8390</v>
      </c>
      <c r="D1983" s="2">
        <f>'Market Data'!D1970</f>
        <v>8456</v>
      </c>
      <c r="E1983" s="2">
        <f>'Market Data'!E1970</f>
        <v>8381</v>
      </c>
      <c r="F1983" s="12">
        <f>'Market Data'!F1970</f>
        <v>8414.5</v>
      </c>
      <c r="H1983" s="58">
        <f t="shared" si="245"/>
        <v>1966</v>
      </c>
      <c r="I1983" s="97" t="s">
        <v>54</v>
      </c>
      <c r="J1983" s="59" t="str">
        <f t="shared" si="246"/>
        <v>Long</v>
      </c>
      <c r="L1983" s="74">
        <f t="shared" si="250"/>
        <v>1</v>
      </c>
      <c r="M1983" s="75">
        <f t="shared" si="242"/>
        <v>0</v>
      </c>
      <c r="N1983" s="76" t="str">
        <f t="shared" si="247"/>
        <v/>
      </c>
      <c r="O1983" s="75"/>
      <c r="P1983" s="77">
        <f t="shared" si="243"/>
        <v>1</v>
      </c>
      <c r="Q1983" s="78" t="str">
        <f t="shared" si="248"/>
        <v>Stay Long</v>
      </c>
      <c r="R1983" s="81">
        <f t="shared" si="244"/>
        <v>5495</v>
      </c>
      <c r="S1983" s="82">
        <f t="shared" si="249"/>
        <v>12019.040000000008</v>
      </c>
      <c r="T1983" s="50"/>
    </row>
    <row r="1984" spans="2:20" x14ac:dyDescent="0.25">
      <c r="B1984" s="11">
        <f>'Market Data'!B1971</f>
        <v>20070920</v>
      </c>
      <c r="C1984" s="2">
        <f>'Market Data'!C1971</f>
        <v>8402</v>
      </c>
      <c r="D1984" s="2">
        <f>'Market Data'!D1971</f>
        <v>8433</v>
      </c>
      <c r="E1984" s="2">
        <f>'Market Data'!E1971</f>
        <v>8377</v>
      </c>
      <c r="F1984" s="12">
        <f>'Market Data'!F1971</f>
        <v>8411.5</v>
      </c>
      <c r="H1984" s="58">
        <f t="shared" si="245"/>
        <v>1967</v>
      </c>
      <c r="I1984" s="97" t="s">
        <v>54</v>
      </c>
      <c r="J1984" s="59" t="str">
        <f t="shared" si="246"/>
        <v>Long</v>
      </c>
      <c r="L1984" s="74">
        <f t="shared" si="250"/>
        <v>1</v>
      </c>
      <c r="M1984" s="75">
        <f t="shared" si="242"/>
        <v>0</v>
      </c>
      <c r="N1984" s="76" t="str">
        <f t="shared" si="247"/>
        <v/>
      </c>
      <c r="O1984" s="75"/>
      <c r="P1984" s="77">
        <f t="shared" si="243"/>
        <v>1</v>
      </c>
      <c r="Q1984" s="78" t="str">
        <f t="shared" si="248"/>
        <v>Stay Long</v>
      </c>
      <c r="R1984" s="81">
        <f t="shared" si="244"/>
        <v>-105</v>
      </c>
      <c r="S1984" s="82">
        <f t="shared" si="249"/>
        <v>11914.040000000008</v>
      </c>
      <c r="T1984" s="50"/>
    </row>
    <row r="1985" spans="2:20" x14ac:dyDescent="0.25">
      <c r="B1985" s="11">
        <f>'Market Data'!B1972</f>
        <v>20070921</v>
      </c>
      <c r="C1985" s="2">
        <f>'Market Data'!C1972</f>
        <v>8389.5</v>
      </c>
      <c r="D1985" s="2">
        <f>'Market Data'!D1972</f>
        <v>8489</v>
      </c>
      <c r="E1985" s="2">
        <f>'Market Data'!E1972</f>
        <v>8386.5</v>
      </c>
      <c r="F1985" s="12">
        <f>'Market Data'!F1972</f>
        <v>8475.5</v>
      </c>
      <c r="H1985" s="58">
        <f t="shared" si="245"/>
        <v>1968</v>
      </c>
      <c r="I1985" s="97" t="s">
        <v>54</v>
      </c>
      <c r="J1985" s="59" t="str">
        <f t="shared" si="246"/>
        <v>Long</v>
      </c>
      <c r="L1985" s="74">
        <f t="shared" si="250"/>
        <v>1</v>
      </c>
      <c r="M1985" s="75">
        <f t="shared" si="242"/>
        <v>0</v>
      </c>
      <c r="N1985" s="76" t="str">
        <f t="shared" si="247"/>
        <v/>
      </c>
      <c r="O1985" s="75"/>
      <c r="P1985" s="77">
        <f t="shared" si="243"/>
        <v>1</v>
      </c>
      <c r="Q1985" s="78" t="str">
        <f t="shared" si="248"/>
        <v>Stay Long</v>
      </c>
      <c r="R1985" s="81">
        <f t="shared" si="244"/>
        <v>2240</v>
      </c>
      <c r="S1985" s="82">
        <f t="shared" si="249"/>
        <v>14154.040000000008</v>
      </c>
      <c r="T1985" s="50"/>
    </row>
    <row r="1986" spans="2:20" x14ac:dyDescent="0.25">
      <c r="B1986" s="11">
        <f>'Market Data'!B1973</f>
        <v>20070924</v>
      </c>
      <c r="C1986" s="2">
        <f>'Market Data'!C1973</f>
        <v>8468.5</v>
      </c>
      <c r="D1986" s="2">
        <f>'Market Data'!D1973</f>
        <v>8476</v>
      </c>
      <c r="E1986" s="2">
        <f>'Market Data'!E1973</f>
        <v>8438.5</v>
      </c>
      <c r="F1986" s="12">
        <f>'Market Data'!F1973</f>
        <v>8459</v>
      </c>
      <c r="H1986" s="58">
        <f t="shared" si="245"/>
        <v>1969</v>
      </c>
      <c r="I1986" s="97" t="s">
        <v>54</v>
      </c>
      <c r="J1986" s="59" t="str">
        <f t="shared" si="246"/>
        <v>Long</v>
      </c>
      <c r="L1986" s="74">
        <f t="shared" si="250"/>
        <v>1</v>
      </c>
      <c r="M1986" s="75">
        <f t="shared" si="242"/>
        <v>0</v>
      </c>
      <c r="N1986" s="76" t="str">
        <f t="shared" si="247"/>
        <v/>
      </c>
      <c r="O1986" s="75"/>
      <c r="P1986" s="77">
        <f t="shared" si="243"/>
        <v>1</v>
      </c>
      <c r="Q1986" s="78" t="str">
        <f t="shared" si="248"/>
        <v>Stay Long</v>
      </c>
      <c r="R1986" s="81">
        <f t="shared" si="244"/>
        <v>-577.5</v>
      </c>
      <c r="S1986" s="82">
        <f t="shared" si="249"/>
        <v>13576.540000000008</v>
      </c>
      <c r="T1986" s="50"/>
    </row>
    <row r="1987" spans="2:20" x14ac:dyDescent="0.25">
      <c r="B1987" s="11">
        <f>'Market Data'!B1974</f>
        <v>20070925</v>
      </c>
      <c r="C1987" s="2">
        <f>'Market Data'!C1974</f>
        <v>8429</v>
      </c>
      <c r="D1987" s="2">
        <f>'Market Data'!D1974</f>
        <v>8466.5</v>
      </c>
      <c r="E1987" s="2">
        <f>'Market Data'!E1974</f>
        <v>8395</v>
      </c>
      <c r="F1987" s="12">
        <f>'Market Data'!F1974</f>
        <v>8448.5</v>
      </c>
      <c r="H1987" s="58">
        <f t="shared" si="245"/>
        <v>1970</v>
      </c>
      <c r="I1987" s="97" t="s">
        <v>54</v>
      </c>
      <c r="J1987" s="59" t="str">
        <f t="shared" si="246"/>
        <v>Long</v>
      </c>
      <c r="L1987" s="74">
        <f t="shared" si="250"/>
        <v>1</v>
      </c>
      <c r="M1987" s="75">
        <f t="shared" si="242"/>
        <v>0</v>
      </c>
      <c r="N1987" s="76" t="str">
        <f t="shared" si="247"/>
        <v/>
      </c>
      <c r="O1987" s="75"/>
      <c r="P1987" s="77">
        <f t="shared" si="243"/>
        <v>1</v>
      </c>
      <c r="Q1987" s="78" t="str">
        <f t="shared" si="248"/>
        <v>Stay Long</v>
      </c>
      <c r="R1987" s="81">
        <f t="shared" si="244"/>
        <v>-367.5</v>
      </c>
      <c r="S1987" s="82">
        <f t="shared" si="249"/>
        <v>13209.040000000008</v>
      </c>
      <c r="T1987" s="50"/>
    </row>
    <row r="1988" spans="2:20" x14ac:dyDescent="0.25">
      <c r="B1988" s="11">
        <f>'Market Data'!B1975</f>
        <v>20070926</v>
      </c>
      <c r="C1988" s="2">
        <f>'Market Data'!C1975</f>
        <v>8483</v>
      </c>
      <c r="D1988" s="2">
        <f>'Market Data'!D1975</f>
        <v>8499.5</v>
      </c>
      <c r="E1988" s="2">
        <f>'Market Data'!E1975</f>
        <v>8464</v>
      </c>
      <c r="F1988" s="12">
        <f>'Market Data'!F1975</f>
        <v>8475.5</v>
      </c>
      <c r="H1988" s="58">
        <f t="shared" si="245"/>
        <v>1971</v>
      </c>
      <c r="I1988" s="97" t="s">
        <v>54</v>
      </c>
      <c r="J1988" s="59" t="str">
        <f t="shared" si="246"/>
        <v>Long</v>
      </c>
      <c r="L1988" s="74">
        <f t="shared" si="250"/>
        <v>1</v>
      </c>
      <c r="M1988" s="75">
        <f t="shared" si="242"/>
        <v>0</v>
      </c>
      <c r="N1988" s="76" t="str">
        <f t="shared" si="247"/>
        <v/>
      </c>
      <c r="O1988" s="75"/>
      <c r="P1988" s="77">
        <f t="shared" si="243"/>
        <v>1</v>
      </c>
      <c r="Q1988" s="78" t="str">
        <f t="shared" si="248"/>
        <v>Stay Long</v>
      </c>
      <c r="R1988" s="81">
        <f t="shared" si="244"/>
        <v>945</v>
      </c>
      <c r="S1988" s="82">
        <f t="shared" si="249"/>
        <v>14154.040000000008</v>
      </c>
      <c r="T1988" s="50"/>
    </row>
    <row r="1989" spans="2:20" x14ac:dyDescent="0.25">
      <c r="B1989" s="11">
        <f>'Market Data'!B1976</f>
        <v>20070927</v>
      </c>
      <c r="C1989" s="2">
        <f>'Market Data'!C1976</f>
        <v>8524</v>
      </c>
      <c r="D1989" s="2">
        <f>'Market Data'!D1976</f>
        <v>8558</v>
      </c>
      <c r="E1989" s="2">
        <f>'Market Data'!E1976</f>
        <v>8510.5</v>
      </c>
      <c r="F1989" s="12">
        <f>'Market Data'!F1976</f>
        <v>8532.5</v>
      </c>
      <c r="H1989" s="58">
        <f t="shared" si="245"/>
        <v>1972</v>
      </c>
      <c r="I1989" s="97" t="s">
        <v>54</v>
      </c>
      <c r="J1989" s="59" t="str">
        <f t="shared" si="246"/>
        <v>Long</v>
      </c>
      <c r="L1989" s="74">
        <f t="shared" si="250"/>
        <v>1</v>
      </c>
      <c r="M1989" s="75">
        <f t="shared" si="242"/>
        <v>0</v>
      </c>
      <c r="N1989" s="76" t="str">
        <f t="shared" si="247"/>
        <v/>
      </c>
      <c r="O1989" s="75"/>
      <c r="P1989" s="77">
        <f t="shared" si="243"/>
        <v>1</v>
      </c>
      <c r="Q1989" s="78" t="str">
        <f t="shared" si="248"/>
        <v>Stay Long</v>
      </c>
      <c r="R1989" s="81">
        <f t="shared" si="244"/>
        <v>1995</v>
      </c>
      <c r="S1989" s="82">
        <f t="shared" si="249"/>
        <v>16149.040000000008</v>
      </c>
      <c r="T1989" s="50"/>
    </row>
    <row r="1990" spans="2:20" x14ac:dyDescent="0.25">
      <c r="B1990" s="11">
        <f>'Market Data'!B1977</f>
        <v>20070928</v>
      </c>
      <c r="C1990" s="2">
        <f>'Market Data'!C1977</f>
        <v>8548.5</v>
      </c>
      <c r="D1990" s="2">
        <f>'Market Data'!D1977</f>
        <v>8557.5</v>
      </c>
      <c r="E1990" s="2">
        <f>'Market Data'!E1977</f>
        <v>8429</v>
      </c>
      <c r="F1990" s="12">
        <f>'Market Data'!F1977</f>
        <v>8539</v>
      </c>
      <c r="H1990" s="58">
        <f t="shared" si="245"/>
        <v>1973</v>
      </c>
      <c r="I1990" s="97" t="s">
        <v>54</v>
      </c>
      <c r="J1990" s="59" t="str">
        <f t="shared" si="246"/>
        <v>Long</v>
      </c>
      <c r="L1990" s="74">
        <f t="shared" si="250"/>
        <v>1</v>
      </c>
      <c r="M1990" s="75">
        <f t="shared" si="242"/>
        <v>0</v>
      </c>
      <c r="N1990" s="76" t="str">
        <f t="shared" si="247"/>
        <v/>
      </c>
      <c r="O1990" s="75"/>
      <c r="P1990" s="77">
        <f t="shared" si="243"/>
        <v>1</v>
      </c>
      <c r="Q1990" s="78" t="str">
        <f t="shared" si="248"/>
        <v>Stay Long</v>
      </c>
      <c r="R1990" s="81">
        <f t="shared" si="244"/>
        <v>227.5</v>
      </c>
      <c r="S1990" s="82">
        <f t="shared" si="249"/>
        <v>16376.540000000008</v>
      </c>
      <c r="T1990" s="50"/>
    </row>
    <row r="1991" spans="2:20" x14ac:dyDescent="0.25">
      <c r="B1991" s="11">
        <f>'Market Data'!B1978</f>
        <v>20071001</v>
      </c>
      <c r="C1991" s="2">
        <f>'Market Data'!C1978</f>
        <v>8521.5</v>
      </c>
      <c r="D1991" s="2">
        <f>'Market Data'!D1978</f>
        <v>8619.5</v>
      </c>
      <c r="E1991" s="2">
        <f>'Market Data'!E1978</f>
        <v>8506</v>
      </c>
      <c r="F1991" s="12">
        <f>'Market Data'!F1978</f>
        <v>8613</v>
      </c>
      <c r="H1991" s="58">
        <f t="shared" si="245"/>
        <v>1974</v>
      </c>
      <c r="I1991" s="97" t="s">
        <v>54</v>
      </c>
      <c r="J1991" s="59" t="str">
        <f t="shared" si="246"/>
        <v>Long</v>
      </c>
      <c r="L1991" s="74">
        <f t="shared" si="250"/>
        <v>1</v>
      </c>
      <c r="M1991" s="75">
        <f t="shared" si="242"/>
        <v>0</v>
      </c>
      <c r="N1991" s="76" t="str">
        <f t="shared" si="247"/>
        <v/>
      </c>
      <c r="O1991" s="75"/>
      <c r="P1991" s="77">
        <f t="shared" si="243"/>
        <v>1</v>
      </c>
      <c r="Q1991" s="78" t="str">
        <f t="shared" si="248"/>
        <v>Stay Long</v>
      </c>
      <c r="R1991" s="81">
        <f t="shared" si="244"/>
        <v>2590</v>
      </c>
      <c r="S1991" s="82">
        <f t="shared" si="249"/>
        <v>18966.540000000008</v>
      </c>
      <c r="T1991" s="50"/>
    </row>
    <row r="1992" spans="2:20" x14ac:dyDescent="0.25">
      <c r="B1992" s="11">
        <f>'Market Data'!B1979</f>
        <v>20071002</v>
      </c>
      <c r="C1992" s="2">
        <f>'Market Data'!C1979</f>
        <v>8619</v>
      </c>
      <c r="D1992" s="2">
        <f>'Market Data'!D1979</f>
        <v>8643</v>
      </c>
      <c r="E1992" s="2">
        <f>'Market Data'!E1979</f>
        <v>8595.5</v>
      </c>
      <c r="F1992" s="12">
        <f>'Market Data'!F1979</f>
        <v>8614.5</v>
      </c>
      <c r="H1992" s="58">
        <f t="shared" si="245"/>
        <v>1975</v>
      </c>
      <c r="I1992" s="97" t="s">
        <v>54</v>
      </c>
      <c r="J1992" s="59" t="str">
        <f t="shared" si="246"/>
        <v>Long</v>
      </c>
      <c r="L1992" s="74">
        <f t="shared" si="250"/>
        <v>1</v>
      </c>
      <c r="M1992" s="75">
        <f t="shared" si="242"/>
        <v>0</v>
      </c>
      <c r="N1992" s="76" t="str">
        <f t="shared" si="247"/>
        <v/>
      </c>
      <c r="O1992" s="75"/>
      <c r="P1992" s="77">
        <f t="shared" si="243"/>
        <v>1</v>
      </c>
      <c r="Q1992" s="78" t="str">
        <f t="shared" si="248"/>
        <v>Stay Long</v>
      </c>
      <c r="R1992" s="81">
        <f t="shared" si="244"/>
        <v>52.5</v>
      </c>
      <c r="S1992" s="82">
        <f t="shared" si="249"/>
        <v>19019.040000000008</v>
      </c>
      <c r="T1992" s="50"/>
    </row>
    <row r="1993" spans="2:20" x14ac:dyDescent="0.25">
      <c r="B1993" s="11">
        <f>'Market Data'!B1980</f>
        <v>20071003</v>
      </c>
      <c r="C1993" s="2">
        <f>'Market Data'!C1980</f>
        <v>8636</v>
      </c>
      <c r="D1993" s="2">
        <f>'Market Data'!D1980</f>
        <v>8641</v>
      </c>
      <c r="E1993" s="2">
        <f>'Market Data'!E1980</f>
        <v>8598</v>
      </c>
      <c r="F1993" s="12">
        <f>'Market Data'!F1980</f>
        <v>8626.5</v>
      </c>
      <c r="H1993" s="58">
        <f t="shared" si="245"/>
        <v>1976</v>
      </c>
      <c r="I1993" s="97" t="s">
        <v>54</v>
      </c>
      <c r="J1993" s="59" t="str">
        <f t="shared" si="246"/>
        <v>Long</v>
      </c>
      <c r="L1993" s="74">
        <f t="shared" si="250"/>
        <v>1</v>
      </c>
      <c r="M1993" s="75">
        <f t="shared" si="242"/>
        <v>0</v>
      </c>
      <c r="N1993" s="76" t="str">
        <f t="shared" si="247"/>
        <v/>
      </c>
      <c r="O1993" s="75"/>
      <c r="P1993" s="77">
        <f t="shared" si="243"/>
        <v>1</v>
      </c>
      <c r="Q1993" s="78" t="str">
        <f t="shared" si="248"/>
        <v>Stay Long</v>
      </c>
      <c r="R1993" s="81">
        <f t="shared" si="244"/>
        <v>420</v>
      </c>
      <c r="S1993" s="82">
        <f t="shared" si="249"/>
        <v>19439.040000000008</v>
      </c>
      <c r="T1993" s="50"/>
    </row>
    <row r="1994" spans="2:20" x14ac:dyDescent="0.25">
      <c r="B1994" s="11">
        <f>'Market Data'!B1981</f>
        <v>20071004</v>
      </c>
      <c r="C1994" s="2">
        <f>'Market Data'!C1981</f>
        <v>8622</v>
      </c>
      <c r="D1994" s="2">
        <f>'Market Data'!D1981</f>
        <v>8633.5</v>
      </c>
      <c r="E1994" s="2">
        <f>'Market Data'!E1981</f>
        <v>8578</v>
      </c>
      <c r="F1994" s="12">
        <f>'Market Data'!F1981</f>
        <v>8615</v>
      </c>
      <c r="H1994" s="58">
        <f t="shared" si="245"/>
        <v>1977</v>
      </c>
      <c r="I1994" s="97" t="s">
        <v>54</v>
      </c>
      <c r="J1994" s="59" t="str">
        <f t="shared" si="246"/>
        <v>Long</v>
      </c>
      <c r="L1994" s="74">
        <f t="shared" si="250"/>
        <v>1</v>
      </c>
      <c r="M1994" s="75">
        <f t="shared" si="242"/>
        <v>0</v>
      </c>
      <c r="N1994" s="76" t="str">
        <f t="shared" si="247"/>
        <v/>
      </c>
      <c r="O1994" s="75"/>
      <c r="P1994" s="77">
        <f t="shared" si="243"/>
        <v>1</v>
      </c>
      <c r="Q1994" s="78" t="str">
        <f t="shared" si="248"/>
        <v>Stay Long</v>
      </c>
      <c r="R1994" s="81">
        <f t="shared" si="244"/>
        <v>-402.5</v>
      </c>
      <c r="S1994" s="82">
        <f t="shared" si="249"/>
        <v>19036.540000000008</v>
      </c>
      <c r="T1994" s="50"/>
    </row>
    <row r="1995" spans="2:20" x14ac:dyDescent="0.25">
      <c r="B1995" s="11">
        <f>'Market Data'!B1982</f>
        <v>20071005</v>
      </c>
      <c r="C1995" s="2">
        <f>'Market Data'!C1982</f>
        <v>8600</v>
      </c>
      <c r="D1995" s="2">
        <f>'Market Data'!D1982</f>
        <v>8680</v>
      </c>
      <c r="E1995" s="2">
        <f>'Market Data'!E1982</f>
        <v>8600</v>
      </c>
      <c r="F1995" s="12">
        <f>'Market Data'!F1982</f>
        <v>8666</v>
      </c>
      <c r="H1995" s="58">
        <f t="shared" si="245"/>
        <v>1978</v>
      </c>
      <c r="I1995" s="97" t="s">
        <v>54</v>
      </c>
      <c r="J1995" s="59" t="str">
        <f t="shared" si="246"/>
        <v>Long</v>
      </c>
      <c r="L1995" s="74">
        <f t="shared" si="250"/>
        <v>1</v>
      </c>
      <c r="M1995" s="75">
        <f t="shared" si="242"/>
        <v>0</v>
      </c>
      <c r="N1995" s="76" t="str">
        <f t="shared" si="247"/>
        <v/>
      </c>
      <c r="O1995" s="75"/>
      <c r="P1995" s="77">
        <f t="shared" si="243"/>
        <v>1</v>
      </c>
      <c r="Q1995" s="78" t="str">
        <f t="shared" si="248"/>
        <v>Stay Long</v>
      </c>
      <c r="R1995" s="81">
        <f t="shared" si="244"/>
        <v>1785</v>
      </c>
      <c r="S1995" s="82">
        <f t="shared" si="249"/>
        <v>20821.540000000008</v>
      </c>
      <c r="T1995" s="50"/>
    </row>
    <row r="1996" spans="2:20" x14ac:dyDescent="0.25">
      <c r="B1996" s="11">
        <f>'Market Data'!B1983</f>
        <v>20071008</v>
      </c>
      <c r="C1996" s="2">
        <f>'Market Data'!C1983</f>
        <v>8658</v>
      </c>
      <c r="D1996" s="2">
        <f>'Market Data'!D1983</f>
        <v>8675</v>
      </c>
      <c r="E1996" s="2">
        <f>'Market Data'!E1983</f>
        <v>8615.5</v>
      </c>
      <c r="F1996" s="12">
        <f>'Market Data'!F1983</f>
        <v>8636.5</v>
      </c>
      <c r="H1996" s="58">
        <f t="shared" si="245"/>
        <v>1979</v>
      </c>
      <c r="I1996" s="97" t="s">
        <v>54</v>
      </c>
      <c r="J1996" s="59" t="str">
        <f t="shared" si="246"/>
        <v>Long</v>
      </c>
      <c r="L1996" s="74">
        <f t="shared" si="250"/>
        <v>1</v>
      </c>
      <c r="M1996" s="75">
        <f t="shared" si="242"/>
        <v>0</v>
      </c>
      <c r="N1996" s="76" t="str">
        <f t="shared" si="247"/>
        <v/>
      </c>
      <c r="O1996" s="75"/>
      <c r="P1996" s="77">
        <f t="shared" si="243"/>
        <v>1</v>
      </c>
      <c r="Q1996" s="78" t="str">
        <f t="shared" si="248"/>
        <v>Stay Long</v>
      </c>
      <c r="R1996" s="81">
        <f t="shared" si="244"/>
        <v>-1032.5</v>
      </c>
      <c r="S1996" s="82">
        <f t="shared" si="249"/>
        <v>19789.040000000008</v>
      </c>
      <c r="T1996" s="50"/>
    </row>
    <row r="1997" spans="2:20" x14ac:dyDescent="0.25">
      <c r="B1997" s="11">
        <f>'Market Data'!B1984</f>
        <v>20071009</v>
      </c>
      <c r="C1997" s="2">
        <f>'Market Data'!C1984</f>
        <v>8658</v>
      </c>
      <c r="D1997" s="2">
        <f>'Market Data'!D1984</f>
        <v>8678</v>
      </c>
      <c r="E1997" s="2">
        <f>'Market Data'!E1984</f>
        <v>8617.5</v>
      </c>
      <c r="F1997" s="12">
        <f>'Market Data'!F1984</f>
        <v>8641</v>
      </c>
      <c r="H1997" s="58">
        <f t="shared" si="245"/>
        <v>1980</v>
      </c>
      <c r="I1997" s="97" t="s">
        <v>54</v>
      </c>
      <c r="J1997" s="59" t="str">
        <f t="shared" si="246"/>
        <v>Long</v>
      </c>
      <c r="L1997" s="74">
        <f t="shared" si="250"/>
        <v>1</v>
      </c>
      <c r="M1997" s="75">
        <f t="shared" si="242"/>
        <v>0</v>
      </c>
      <c r="N1997" s="76" t="str">
        <f t="shared" si="247"/>
        <v/>
      </c>
      <c r="O1997" s="75"/>
      <c r="P1997" s="77">
        <f t="shared" si="243"/>
        <v>1</v>
      </c>
      <c r="Q1997" s="78" t="str">
        <f t="shared" si="248"/>
        <v>Stay Long</v>
      </c>
      <c r="R1997" s="81">
        <f t="shared" si="244"/>
        <v>157.5</v>
      </c>
      <c r="S1997" s="82">
        <f t="shared" si="249"/>
        <v>19946.540000000008</v>
      </c>
      <c r="T1997" s="50"/>
    </row>
    <row r="1998" spans="2:20" x14ac:dyDescent="0.25">
      <c r="B1998" s="11">
        <f>'Market Data'!B1985</f>
        <v>20071010</v>
      </c>
      <c r="C1998" s="2">
        <f>'Market Data'!C1985</f>
        <v>8673</v>
      </c>
      <c r="D1998" s="2">
        <f>'Market Data'!D1985</f>
        <v>8676.5</v>
      </c>
      <c r="E1998" s="2">
        <f>'Market Data'!E1985</f>
        <v>8617</v>
      </c>
      <c r="F1998" s="12">
        <f>'Market Data'!F1985</f>
        <v>8635</v>
      </c>
      <c r="H1998" s="58">
        <f t="shared" si="245"/>
        <v>1981</v>
      </c>
      <c r="I1998" s="97" t="s">
        <v>54</v>
      </c>
      <c r="J1998" s="59" t="str">
        <f t="shared" si="246"/>
        <v>Long</v>
      </c>
      <c r="L1998" s="74">
        <f t="shared" si="250"/>
        <v>1</v>
      </c>
      <c r="M1998" s="75">
        <f t="shared" si="242"/>
        <v>0</v>
      </c>
      <c r="N1998" s="76" t="str">
        <f t="shared" si="247"/>
        <v/>
      </c>
      <c r="O1998" s="75"/>
      <c r="P1998" s="77">
        <f t="shared" si="243"/>
        <v>1</v>
      </c>
      <c r="Q1998" s="78" t="str">
        <f t="shared" si="248"/>
        <v>Stay Long</v>
      </c>
      <c r="R1998" s="81">
        <f t="shared" si="244"/>
        <v>-210</v>
      </c>
      <c r="S1998" s="82">
        <f t="shared" si="249"/>
        <v>19736.540000000008</v>
      </c>
      <c r="T1998" s="50"/>
    </row>
    <row r="1999" spans="2:20" x14ac:dyDescent="0.25">
      <c r="B1999" s="11">
        <f>'Market Data'!B1986</f>
        <v>20071011</v>
      </c>
      <c r="C1999" s="2">
        <f>'Market Data'!C1986</f>
        <v>8674</v>
      </c>
      <c r="D1999" s="2">
        <f>'Market Data'!D1986</f>
        <v>8724.5</v>
      </c>
      <c r="E1999" s="2">
        <f>'Market Data'!E1986</f>
        <v>8642</v>
      </c>
      <c r="F1999" s="12">
        <f>'Market Data'!F1986</f>
        <v>8701.5</v>
      </c>
      <c r="H1999" s="58">
        <f t="shared" si="245"/>
        <v>1982</v>
      </c>
      <c r="I1999" s="97" t="s">
        <v>54</v>
      </c>
      <c r="J1999" s="59" t="str">
        <f t="shared" si="246"/>
        <v>Long</v>
      </c>
      <c r="L1999" s="74">
        <f t="shared" si="250"/>
        <v>1</v>
      </c>
      <c r="M1999" s="75">
        <f t="shared" si="242"/>
        <v>0</v>
      </c>
      <c r="N1999" s="76" t="str">
        <f t="shared" si="247"/>
        <v/>
      </c>
      <c r="O1999" s="75"/>
      <c r="P1999" s="77">
        <f t="shared" si="243"/>
        <v>1</v>
      </c>
      <c r="Q1999" s="78" t="str">
        <f t="shared" si="248"/>
        <v>Stay Long</v>
      </c>
      <c r="R1999" s="81">
        <f t="shared" si="244"/>
        <v>2327.5</v>
      </c>
      <c r="S1999" s="82">
        <f t="shared" si="249"/>
        <v>22064.040000000008</v>
      </c>
      <c r="T1999" s="50"/>
    </row>
    <row r="2000" spans="2:20" x14ac:dyDescent="0.25">
      <c r="B2000" s="11">
        <f>'Market Data'!B1987</f>
        <v>20071012</v>
      </c>
      <c r="C2000" s="2">
        <f>'Market Data'!C1987</f>
        <v>8636</v>
      </c>
      <c r="D2000" s="2">
        <f>'Market Data'!D1987</f>
        <v>8714</v>
      </c>
      <c r="E2000" s="2">
        <f>'Market Data'!E1987</f>
        <v>8626.5</v>
      </c>
      <c r="F2000" s="12">
        <f>'Market Data'!F1987</f>
        <v>8689</v>
      </c>
      <c r="H2000" s="58">
        <f t="shared" si="245"/>
        <v>1983</v>
      </c>
      <c r="I2000" s="97" t="s">
        <v>54</v>
      </c>
      <c r="J2000" s="59" t="str">
        <f t="shared" si="246"/>
        <v>Long</v>
      </c>
      <c r="L2000" s="74">
        <f t="shared" si="250"/>
        <v>1</v>
      </c>
      <c r="M2000" s="75">
        <f t="shared" ref="M2000:M2063" si="251">$L2000-P2000</f>
        <v>0</v>
      </c>
      <c r="N2000" s="76" t="str">
        <f t="shared" si="247"/>
        <v/>
      </c>
      <c r="O2000" s="75"/>
      <c r="P2000" s="77">
        <f t="shared" si="243"/>
        <v>1</v>
      </c>
      <c r="Q2000" s="78" t="str">
        <f t="shared" si="248"/>
        <v>Stay Long</v>
      </c>
      <c r="R2000" s="81">
        <f t="shared" si="244"/>
        <v>-437.5</v>
      </c>
      <c r="S2000" s="82">
        <f t="shared" si="249"/>
        <v>21626.540000000008</v>
      </c>
      <c r="T2000" s="50"/>
    </row>
    <row r="2001" spans="2:20" x14ac:dyDescent="0.25">
      <c r="B2001" s="11">
        <f>'Market Data'!B1988</f>
        <v>20071015</v>
      </c>
      <c r="C2001" s="2">
        <f>'Market Data'!C1988</f>
        <v>8685</v>
      </c>
      <c r="D2001" s="2">
        <f>'Market Data'!D1988</f>
        <v>8696.5</v>
      </c>
      <c r="E2001" s="2">
        <f>'Market Data'!E1988</f>
        <v>8606</v>
      </c>
      <c r="F2001" s="12">
        <f>'Market Data'!F1988</f>
        <v>8627</v>
      </c>
      <c r="H2001" s="58">
        <f t="shared" si="245"/>
        <v>1984</v>
      </c>
      <c r="I2001" s="97" t="s">
        <v>54</v>
      </c>
      <c r="J2001" s="59" t="str">
        <f t="shared" si="246"/>
        <v>Long</v>
      </c>
      <c r="L2001" s="74">
        <f t="shared" si="250"/>
        <v>1</v>
      </c>
      <c r="M2001" s="75">
        <f t="shared" si="251"/>
        <v>0</v>
      </c>
      <c r="N2001" s="76" t="str">
        <f t="shared" si="247"/>
        <v/>
      </c>
      <c r="O2001" s="75"/>
      <c r="P2001" s="77">
        <f t="shared" ref="P2001:P2064" si="252">IF($N2000="Fill",$L2000,$P2000)</f>
        <v>1</v>
      </c>
      <c r="Q2001" s="78" t="str">
        <f t="shared" si="248"/>
        <v>Stay Long</v>
      </c>
      <c r="R2001" s="81">
        <f t="shared" ref="R2001:R2064" si="253">IF(OR($P2000&amp;$L2000="01",$P2000&amp;$L2000="0-1"),(($F2001-$C2001)*$R$3*$L2000)-(ABS($M2000)*$R$4),IF(OR($P2000&amp;$L2000="10",$P2000&amp;$L2000="-10"),(($C2001-$F2000)*$R$3*$P2000)-(ABS($M2000)*$R$4),IF(OR($P2000&amp;$L2000="1-1",$P2000&amp;$L2000="-11"),(($C2001-$F2000)*$R$3*$P2000)-(ABS($M2000)*$R$4)+(($F2001-$C2001)*$R$3*$P2001),IF(OR($P2000&amp;$L2000="11",$P2000&amp;$L2000="-1-1"),(($F2001-$F2000)*$R$3*$P2001),0))))</f>
        <v>-2170</v>
      </c>
      <c r="S2001" s="82">
        <f t="shared" si="249"/>
        <v>19456.540000000008</v>
      </c>
      <c r="T2001" s="50"/>
    </row>
    <row r="2002" spans="2:20" x14ac:dyDescent="0.25">
      <c r="B2002" s="11">
        <f>'Market Data'!B1989</f>
        <v>20071016</v>
      </c>
      <c r="C2002" s="2">
        <f>'Market Data'!C1989</f>
        <v>8629</v>
      </c>
      <c r="D2002" s="2">
        <f>'Market Data'!D1989</f>
        <v>8632</v>
      </c>
      <c r="E2002" s="2">
        <f>'Market Data'!E1989</f>
        <v>8581.5</v>
      </c>
      <c r="F2002" s="12">
        <f>'Market Data'!F1989</f>
        <v>8609.5</v>
      </c>
      <c r="H2002" s="58">
        <f t="shared" ref="H2002:H2065" si="254">ROW()-ROW(H$17)</f>
        <v>1985</v>
      </c>
      <c r="I2002" s="97" t="s">
        <v>54</v>
      </c>
      <c r="J2002" s="59" t="str">
        <f t="shared" ref="J2002:J2065" si="255">$I$4</f>
        <v>Long</v>
      </c>
      <c r="L2002" s="74">
        <f t="shared" si="250"/>
        <v>1</v>
      </c>
      <c r="M2002" s="75">
        <f t="shared" si="251"/>
        <v>0</v>
      </c>
      <c r="N2002" s="76" t="str">
        <f t="shared" ref="N2002:N2065" si="256">IF(NOT($M2002=0),"Fill","")</f>
        <v/>
      </c>
      <c r="O2002" s="75"/>
      <c r="P2002" s="77">
        <f t="shared" si="252"/>
        <v>1</v>
      </c>
      <c r="Q2002" s="78" t="str">
        <f t="shared" ref="Q2002:Q2065" si="257">IF($P2001&amp;$L2001="00","Stay Flat",IF($P2001&amp;$L2001="01","Go Long",IF($P2001&amp;$L2001="0-1","Go Short",IF($P2001&amp;$L2001="-10","Exit Short",IF($P2001&amp;$L2001="-1-1","Stay Short",IF($P2001&amp;$L2001="-11","Exit Short, Go Long",IF($P2001&amp;$L2001="10","Exit Long",IF($P2001&amp;$L2001="1-1","Exit Long, Go Short",IF($P2001&amp;$L2001="11","Stay Long","")))))))))</f>
        <v>Stay Long</v>
      </c>
      <c r="R2002" s="81">
        <f t="shared" si="253"/>
        <v>-612.5</v>
      </c>
      <c r="S2002" s="82">
        <f t="shared" ref="S2002:S2065" si="258">S2001+R2002</f>
        <v>18844.040000000008</v>
      </c>
      <c r="T2002" s="50"/>
    </row>
    <row r="2003" spans="2:20" x14ac:dyDescent="0.25">
      <c r="B2003" s="11">
        <f>'Market Data'!B1990</f>
        <v>20071017</v>
      </c>
      <c r="C2003" s="2">
        <f>'Market Data'!C1990</f>
        <v>8601</v>
      </c>
      <c r="D2003" s="2">
        <f>'Market Data'!D1990</f>
        <v>8673</v>
      </c>
      <c r="E2003" s="2">
        <f>'Market Data'!E1990</f>
        <v>8596</v>
      </c>
      <c r="F2003" s="12">
        <f>'Market Data'!F1990</f>
        <v>8623.5</v>
      </c>
      <c r="H2003" s="58">
        <f t="shared" si="254"/>
        <v>1986</v>
      </c>
      <c r="I2003" s="97" t="s">
        <v>54</v>
      </c>
      <c r="J2003" s="59" t="str">
        <f t="shared" si="255"/>
        <v>Long</v>
      </c>
      <c r="L2003" s="74">
        <f t="shared" ref="L2003:L2066" si="259">IF($J2003="Short",-1,IF($J2003="Long",1,0))</f>
        <v>1</v>
      </c>
      <c r="M2003" s="75">
        <f t="shared" si="251"/>
        <v>0</v>
      </c>
      <c r="N2003" s="76" t="str">
        <f t="shared" si="256"/>
        <v/>
      </c>
      <c r="O2003" s="75"/>
      <c r="P2003" s="77">
        <f t="shared" si="252"/>
        <v>1</v>
      </c>
      <c r="Q2003" s="78" t="str">
        <f t="shared" si="257"/>
        <v>Stay Long</v>
      </c>
      <c r="R2003" s="81">
        <f t="shared" si="253"/>
        <v>490</v>
      </c>
      <c r="S2003" s="82">
        <f t="shared" si="258"/>
        <v>19334.040000000008</v>
      </c>
      <c r="T2003" s="50"/>
    </row>
    <row r="2004" spans="2:20" x14ac:dyDescent="0.25">
      <c r="B2004" s="11">
        <f>'Market Data'!B1991</f>
        <v>20071018</v>
      </c>
      <c r="C2004" s="2">
        <f>'Market Data'!C1991</f>
        <v>8663.5</v>
      </c>
      <c r="D2004" s="2">
        <f>'Market Data'!D1991</f>
        <v>8670.5</v>
      </c>
      <c r="E2004" s="2">
        <f>'Market Data'!E1991</f>
        <v>8544</v>
      </c>
      <c r="F2004" s="12">
        <f>'Market Data'!F1991</f>
        <v>8580.5</v>
      </c>
      <c r="H2004" s="58">
        <f t="shared" si="254"/>
        <v>1987</v>
      </c>
      <c r="I2004" s="97" t="s">
        <v>54</v>
      </c>
      <c r="J2004" s="59" t="str">
        <f t="shared" si="255"/>
        <v>Long</v>
      </c>
      <c r="L2004" s="74">
        <f t="shared" si="259"/>
        <v>1</v>
      </c>
      <c r="M2004" s="75">
        <f t="shared" si="251"/>
        <v>0</v>
      </c>
      <c r="N2004" s="76" t="str">
        <f t="shared" si="256"/>
        <v/>
      </c>
      <c r="O2004" s="75"/>
      <c r="P2004" s="77">
        <f t="shared" si="252"/>
        <v>1</v>
      </c>
      <c r="Q2004" s="78" t="str">
        <f t="shared" si="257"/>
        <v>Stay Long</v>
      </c>
      <c r="R2004" s="81">
        <f t="shared" si="253"/>
        <v>-1505</v>
      </c>
      <c r="S2004" s="82">
        <f t="shared" si="258"/>
        <v>17829.040000000008</v>
      </c>
      <c r="T2004" s="50"/>
    </row>
    <row r="2005" spans="2:20" x14ac:dyDescent="0.25">
      <c r="B2005" s="11">
        <f>'Market Data'!B1992</f>
        <v>20071019</v>
      </c>
      <c r="C2005" s="2">
        <f>'Market Data'!C1992</f>
        <v>8551</v>
      </c>
      <c r="D2005" s="2">
        <f>'Market Data'!D1992</f>
        <v>8596</v>
      </c>
      <c r="E2005" s="2">
        <f>'Market Data'!E1992</f>
        <v>8516.5</v>
      </c>
      <c r="F2005" s="12">
        <f>'Market Data'!F1992</f>
        <v>8540</v>
      </c>
      <c r="H2005" s="58">
        <f t="shared" si="254"/>
        <v>1988</v>
      </c>
      <c r="I2005" s="97" t="s">
        <v>54</v>
      </c>
      <c r="J2005" s="59" t="str">
        <f t="shared" si="255"/>
        <v>Long</v>
      </c>
      <c r="L2005" s="74">
        <f t="shared" si="259"/>
        <v>1</v>
      </c>
      <c r="M2005" s="75">
        <f t="shared" si="251"/>
        <v>0</v>
      </c>
      <c r="N2005" s="76" t="str">
        <f t="shared" si="256"/>
        <v/>
      </c>
      <c r="O2005" s="75"/>
      <c r="P2005" s="77">
        <f t="shared" si="252"/>
        <v>1</v>
      </c>
      <c r="Q2005" s="78" t="str">
        <f t="shared" si="257"/>
        <v>Stay Long</v>
      </c>
      <c r="R2005" s="81">
        <f t="shared" si="253"/>
        <v>-1417.5</v>
      </c>
      <c r="S2005" s="82">
        <f t="shared" si="258"/>
        <v>16411.540000000008</v>
      </c>
      <c r="T2005" s="50"/>
    </row>
    <row r="2006" spans="2:20" x14ac:dyDescent="0.25">
      <c r="B2006" s="11">
        <f>'Market Data'!B1993</f>
        <v>20071022</v>
      </c>
      <c r="C2006" s="2">
        <f>'Market Data'!C1993</f>
        <v>8414.5</v>
      </c>
      <c r="D2006" s="2">
        <f>'Market Data'!D1993</f>
        <v>8483.5</v>
      </c>
      <c r="E2006" s="2">
        <f>'Market Data'!E1993</f>
        <v>8400.5</v>
      </c>
      <c r="F2006" s="12">
        <f>'Market Data'!F1993</f>
        <v>8440</v>
      </c>
      <c r="H2006" s="58">
        <f t="shared" si="254"/>
        <v>1989</v>
      </c>
      <c r="I2006" s="97" t="s">
        <v>54</v>
      </c>
      <c r="J2006" s="59" t="str">
        <f t="shared" si="255"/>
        <v>Long</v>
      </c>
      <c r="L2006" s="74">
        <f t="shared" si="259"/>
        <v>1</v>
      </c>
      <c r="M2006" s="75">
        <f t="shared" si="251"/>
        <v>0</v>
      </c>
      <c r="N2006" s="76" t="str">
        <f t="shared" si="256"/>
        <v/>
      </c>
      <c r="O2006" s="75"/>
      <c r="P2006" s="77">
        <f t="shared" si="252"/>
        <v>1</v>
      </c>
      <c r="Q2006" s="78" t="str">
        <f t="shared" si="257"/>
        <v>Stay Long</v>
      </c>
      <c r="R2006" s="81">
        <f t="shared" si="253"/>
        <v>-3500</v>
      </c>
      <c r="S2006" s="82">
        <f t="shared" si="258"/>
        <v>12911.540000000008</v>
      </c>
      <c r="T2006" s="50"/>
    </row>
    <row r="2007" spans="2:20" x14ac:dyDescent="0.25">
      <c r="B2007" s="11">
        <f>'Market Data'!B1994</f>
        <v>20071023</v>
      </c>
      <c r="C2007" s="2">
        <f>'Market Data'!C1994</f>
        <v>8498</v>
      </c>
      <c r="D2007" s="2">
        <f>'Market Data'!D1994</f>
        <v>8525.5</v>
      </c>
      <c r="E2007" s="2">
        <f>'Market Data'!E1994</f>
        <v>8470</v>
      </c>
      <c r="F2007" s="12">
        <f>'Market Data'!F1994</f>
        <v>8491</v>
      </c>
      <c r="H2007" s="58">
        <f t="shared" si="254"/>
        <v>1990</v>
      </c>
      <c r="I2007" s="97" t="s">
        <v>54</v>
      </c>
      <c r="J2007" s="59" t="str">
        <f t="shared" si="255"/>
        <v>Long</v>
      </c>
      <c r="L2007" s="74">
        <f t="shared" si="259"/>
        <v>1</v>
      </c>
      <c r="M2007" s="75">
        <f t="shared" si="251"/>
        <v>0</v>
      </c>
      <c r="N2007" s="76" t="str">
        <f t="shared" si="256"/>
        <v/>
      </c>
      <c r="O2007" s="75"/>
      <c r="P2007" s="77">
        <f t="shared" si="252"/>
        <v>1</v>
      </c>
      <c r="Q2007" s="78" t="str">
        <f t="shared" si="257"/>
        <v>Stay Long</v>
      </c>
      <c r="R2007" s="81">
        <f t="shared" si="253"/>
        <v>1785</v>
      </c>
      <c r="S2007" s="82">
        <f t="shared" si="258"/>
        <v>14696.540000000008</v>
      </c>
      <c r="T2007" s="50"/>
    </row>
    <row r="2008" spans="2:20" x14ac:dyDescent="0.25">
      <c r="B2008" s="11">
        <f>'Market Data'!B1995</f>
        <v>20071024</v>
      </c>
      <c r="C2008" s="2">
        <f>'Market Data'!C1995</f>
        <v>8492</v>
      </c>
      <c r="D2008" s="2">
        <f>'Market Data'!D1995</f>
        <v>8513.5</v>
      </c>
      <c r="E2008" s="2">
        <f>'Market Data'!E1995</f>
        <v>8454.5</v>
      </c>
      <c r="F2008" s="12">
        <f>'Market Data'!F1995</f>
        <v>8496</v>
      </c>
      <c r="H2008" s="58">
        <f t="shared" si="254"/>
        <v>1991</v>
      </c>
      <c r="I2008" s="97" t="s">
        <v>54</v>
      </c>
      <c r="J2008" s="59" t="str">
        <f t="shared" si="255"/>
        <v>Long</v>
      </c>
      <c r="L2008" s="74">
        <f t="shared" si="259"/>
        <v>1</v>
      </c>
      <c r="M2008" s="75">
        <f t="shared" si="251"/>
        <v>0</v>
      </c>
      <c r="N2008" s="76" t="str">
        <f t="shared" si="256"/>
        <v/>
      </c>
      <c r="O2008" s="75"/>
      <c r="P2008" s="77">
        <f t="shared" si="252"/>
        <v>1</v>
      </c>
      <c r="Q2008" s="78" t="str">
        <f t="shared" si="257"/>
        <v>Stay Long</v>
      </c>
      <c r="R2008" s="81">
        <f t="shared" si="253"/>
        <v>175</v>
      </c>
      <c r="S2008" s="82">
        <f t="shared" si="258"/>
        <v>14871.540000000008</v>
      </c>
      <c r="T2008" s="50"/>
    </row>
    <row r="2009" spans="2:20" x14ac:dyDescent="0.25">
      <c r="B2009" s="11">
        <f>'Market Data'!B1996</f>
        <v>20071025</v>
      </c>
      <c r="C2009" s="2">
        <f>'Market Data'!C1996</f>
        <v>8529</v>
      </c>
      <c r="D2009" s="2">
        <f>'Market Data'!D1996</f>
        <v>8613.5</v>
      </c>
      <c r="E2009" s="2">
        <f>'Market Data'!E1996</f>
        <v>8515.5</v>
      </c>
      <c r="F2009" s="12">
        <f>'Market Data'!F1996</f>
        <v>8551</v>
      </c>
      <c r="H2009" s="58">
        <f t="shared" si="254"/>
        <v>1992</v>
      </c>
      <c r="I2009" s="97" t="s">
        <v>54</v>
      </c>
      <c r="J2009" s="59" t="str">
        <f t="shared" si="255"/>
        <v>Long</v>
      </c>
      <c r="L2009" s="74">
        <f t="shared" si="259"/>
        <v>1</v>
      </c>
      <c r="M2009" s="75">
        <f t="shared" si="251"/>
        <v>0</v>
      </c>
      <c r="N2009" s="76" t="str">
        <f t="shared" si="256"/>
        <v/>
      </c>
      <c r="O2009" s="75"/>
      <c r="P2009" s="77">
        <f t="shared" si="252"/>
        <v>1</v>
      </c>
      <c r="Q2009" s="78" t="str">
        <f t="shared" si="257"/>
        <v>Stay Long</v>
      </c>
      <c r="R2009" s="81">
        <f t="shared" si="253"/>
        <v>1925</v>
      </c>
      <c r="S2009" s="82">
        <f t="shared" si="258"/>
        <v>16796.540000000008</v>
      </c>
      <c r="T2009" s="50"/>
    </row>
    <row r="2010" spans="2:20" x14ac:dyDescent="0.25">
      <c r="B2010" s="11">
        <f>'Market Data'!B1997</f>
        <v>20071026</v>
      </c>
      <c r="C2010" s="2">
        <f>'Market Data'!C1997</f>
        <v>8600.5</v>
      </c>
      <c r="D2010" s="2">
        <f>'Market Data'!D1997</f>
        <v>8615.5</v>
      </c>
      <c r="E2010" s="2">
        <f>'Market Data'!E1997</f>
        <v>8564</v>
      </c>
      <c r="F2010" s="12">
        <f>'Market Data'!F1997</f>
        <v>8591</v>
      </c>
      <c r="H2010" s="58">
        <f t="shared" si="254"/>
        <v>1993</v>
      </c>
      <c r="I2010" s="97" t="s">
        <v>54</v>
      </c>
      <c r="J2010" s="59" t="str">
        <f t="shared" si="255"/>
        <v>Long</v>
      </c>
      <c r="L2010" s="74">
        <f t="shared" si="259"/>
        <v>1</v>
      </c>
      <c r="M2010" s="75">
        <f t="shared" si="251"/>
        <v>0</v>
      </c>
      <c r="N2010" s="76" t="str">
        <f t="shared" si="256"/>
        <v/>
      </c>
      <c r="O2010" s="75"/>
      <c r="P2010" s="77">
        <f t="shared" si="252"/>
        <v>1</v>
      </c>
      <c r="Q2010" s="78" t="str">
        <f t="shared" si="257"/>
        <v>Stay Long</v>
      </c>
      <c r="R2010" s="81">
        <f t="shared" si="253"/>
        <v>1400</v>
      </c>
      <c r="S2010" s="82">
        <f t="shared" si="258"/>
        <v>18196.540000000008</v>
      </c>
      <c r="T2010" s="50"/>
    </row>
    <row r="2011" spans="2:20" x14ac:dyDescent="0.25">
      <c r="B2011" s="11">
        <f>'Market Data'!B1998</f>
        <v>20071029</v>
      </c>
      <c r="C2011" s="2">
        <f>'Market Data'!C1998</f>
        <v>8661</v>
      </c>
      <c r="D2011" s="2">
        <f>'Market Data'!D1998</f>
        <v>8666</v>
      </c>
      <c r="E2011" s="2">
        <f>'Market Data'!E1998</f>
        <v>8627</v>
      </c>
      <c r="F2011" s="12">
        <f>'Market Data'!F1998</f>
        <v>8653.5</v>
      </c>
      <c r="H2011" s="58">
        <f t="shared" si="254"/>
        <v>1994</v>
      </c>
      <c r="I2011" s="97" t="s">
        <v>54</v>
      </c>
      <c r="J2011" s="59" t="str">
        <f t="shared" si="255"/>
        <v>Long</v>
      </c>
      <c r="L2011" s="74">
        <f t="shared" si="259"/>
        <v>1</v>
      </c>
      <c r="M2011" s="75">
        <f t="shared" si="251"/>
        <v>0</v>
      </c>
      <c r="N2011" s="76" t="str">
        <f t="shared" si="256"/>
        <v/>
      </c>
      <c r="O2011" s="75"/>
      <c r="P2011" s="77">
        <f t="shared" si="252"/>
        <v>1</v>
      </c>
      <c r="Q2011" s="78" t="str">
        <f t="shared" si="257"/>
        <v>Stay Long</v>
      </c>
      <c r="R2011" s="81">
        <f t="shared" si="253"/>
        <v>2187.5</v>
      </c>
      <c r="S2011" s="82">
        <f t="shared" si="258"/>
        <v>20384.040000000008</v>
      </c>
      <c r="T2011" s="50"/>
    </row>
    <row r="2012" spans="2:20" x14ac:dyDescent="0.25">
      <c r="B2012" s="11">
        <f>'Market Data'!B1999</f>
        <v>20071030</v>
      </c>
      <c r="C2012" s="2">
        <f>'Market Data'!C1999</f>
        <v>8637</v>
      </c>
      <c r="D2012" s="2">
        <f>'Market Data'!D1999</f>
        <v>8643</v>
      </c>
      <c r="E2012" s="2">
        <f>'Market Data'!E1999</f>
        <v>8610.5</v>
      </c>
      <c r="F2012" s="12">
        <f>'Market Data'!F1999</f>
        <v>8631.5</v>
      </c>
      <c r="H2012" s="58">
        <f t="shared" si="254"/>
        <v>1995</v>
      </c>
      <c r="I2012" s="97" t="s">
        <v>54</v>
      </c>
      <c r="J2012" s="59" t="str">
        <f t="shared" si="255"/>
        <v>Long</v>
      </c>
      <c r="L2012" s="74">
        <f t="shared" si="259"/>
        <v>1</v>
      </c>
      <c r="M2012" s="75">
        <f t="shared" si="251"/>
        <v>0</v>
      </c>
      <c r="N2012" s="76" t="str">
        <f t="shared" si="256"/>
        <v/>
      </c>
      <c r="O2012" s="75"/>
      <c r="P2012" s="77">
        <f t="shared" si="252"/>
        <v>1</v>
      </c>
      <c r="Q2012" s="78" t="str">
        <f t="shared" si="257"/>
        <v>Stay Long</v>
      </c>
      <c r="R2012" s="81">
        <f t="shared" si="253"/>
        <v>-770</v>
      </c>
      <c r="S2012" s="82">
        <f t="shared" si="258"/>
        <v>19614.040000000008</v>
      </c>
      <c r="T2012" s="50"/>
    </row>
    <row r="2013" spans="2:20" x14ac:dyDescent="0.25">
      <c r="B2013" s="11">
        <f>'Market Data'!B2000</f>
        <v>20071031</v>
      </c>
      <c r="C2013" s="2">
        <f>'Market Data'!C2000</f>
        <v>8613</v>
      </c>
      <c r="D2013" s="2">
        <f>'Market Data'!D2000</f>
        <v>8670.5</v>
      </c>
      <c r="E2013" s="2">
        <f>'Market Data'!E2000</f>
        <v>8606.5</v>
      </c>
      <c r="F2013" s="12">
        <f>'Market Data'!F2000</f>
        <v>8656</v>
      </c>
      <c r="H2013" s="58">
        <f t="shared" si="254"/>
        <v>1996</v>
      </c>
      <c r="I2013" s="97" t="s">
        <v>54</v>
      </c>
      <c r="J2013" s="59" t="str">
        <f t="shared" si="255"/>
        <v>Long</v>
      </c>
      <c r="L2013" s="74">
        <f t="shared" si="259"/>
        <v>1</v>
      </c>
      <c r="M2013" s="75">
        <f t="shared" si="251"/>
        <v>0</v>
      </c>
      <c r="N2013" s="76" t="str">
        <f t="shared" si="256"/>
        <v/>
      </c>
      <c r="O2013" s="75"/>
      <c r="P2013" s="77">
        <f t="shared" si="252"/>
        <v>1</v>
      </c>
      <c r="Q2013" s="78" t="str">
        <f t="shared" si="257"/>
        <v>Stay Long</v>
      </c>
      <c r="R2013" s="81">
        <f t="shared" si="253"/>
        <v>857.5</v>
      </c>
      <c r="S2013" s="82">
        <f t="shared" si="258"/>
        <v>20471.540000000008</v>
      </c>
      <c r="T2013" s="50"/>
    </row>
    <row r="2014" spans="2:20" x14ac:dyDescent="0.25">
      <c r="B2014" s="11">
        <f>'Market Data'!B2001</f>
        <v>20071101</v>
      </c>
      <c r="C2014" s="2">
        <f>'Market Data'!C2001</f>
        <v>8661</v>
      </c>
      <c r="D2014" s="2">
        <f>'Market Data'!D2001</f>
        <v>8672.5</v>
      </c>
      <c r="E2014" s="2">
        <f>'Market Data'!E2001</f>
        <v>8491</v>
      </c>
      <c r="F2014" s="12">
        <f>'Market Data'!F2001</f>
        <v>8497.5</v>
      </c>
      <c r="H2014" s="58">
        <f t="shared" si="254"/>
        <v>1997</v>
      </c>
      <c r="I2014" s="97" t="s">
        <v>54</v>
      </c>
      <c r="J2014" s="59" t="str">
        <f t="shared" si="255"/>
        <v>Long</v>
      </c>
      <c r="L2014" s="74">
        <f t="shared" si="259"/>
        <v>1</v>
      </c>
      <c r="M2014" s="75">
        <f t="shared" si="251"/>
        <v>0</v>
      </c>
      <c r="N2014" s="76" t="str">
        <f t="shared" si="256"/>
        <v/>
      </c>
      <c r="O2014" s="75"/>
      <c r="P2014" s="77">
        <f t="shared" si="252"/>
        <v>1</v>
      </c>
      <c r="Q2014" s="78" t="str">
        <f t="shared" si="257"/>
        <v>Stay Long</v>
      </c>
      <c r="R2014" s="81">
        <f t="shared" si="253"/>
        <v>-5547.5</v>
      </c>
      <c r="S2014" s="82">
        <f t="shared" si="258"/>
        <v>14924.040000000008</v>
      </c>
      <c r="T2014" s="50"/>
    </row>
    <row r="2015" spans="2:20" x14ac:dyDescent="0.25">
      <c r="B2015" s="11">
        <f>'Market Data'!B2002</f>
        <v>20071102</v>
      </c>
      <c r="C2015" s="2">
        <f>'Market Data'!C2002</f>
        <v>8462.5</v>
      </c>
      <c r="D2015" s="2">
        <f>'Market Data'!D2002</f>
        <v>8507.5</v>
      </c>
      <c r="E2015" s="2">
        <f>'Market Data'!E2002</f>
        <v>8426.5</v>
      </c>
      <c r="F2015" s="12">
        <f>'Market Data'!F2002</f>
        <v>8492.5</v>
      </c>
      <c r="H2015" s="58">
        <f t="shared" si="254"/>
        <v>1998</v>
      </c>
      <c r="I2015" s="97" t="s">
        <v>54</v>
      </c>
      <c r="J2015" s="59" t="str">
        <f t="shared" si="255"/>
        <v>Long</v>
      </c>
      <c r="L2015" s="74">
        <f t="shared" si="259"/>
        <v>1</v>
      </c>
      <c r="M2015" s="75">
        <f t="shared" si="251"/>
        <v>0</v>
      </c>
      <c r="N2015" s="76" t="str">
        <f t="shared" si="256"/>
        <v/>
      </c>
      <c r="O2015" s="75"/>
      <c r="P2015" s="77">
        <f t="shared" si="252"/>
        <v>1</v>
      </c>
      <c r="Q2015" s="78" t="str">
        <f t="shared" si="257"/>
        <v>Stay Long</v>
      </c>
      <c r="R2015" s="81">
        <f t="shared" si="253"/>
        <v>-175</v>
      </c>
      <c r="S2015" s="82">
        <f t="shared" si="258"/>
        <v>14749.040000000008</v>
      </c>
      <c r="T2015" s="50"/>
    </row>
    <row r="2016" spans="2:20" x14ac:dyDescent="0.25">
      <c r="B2016" s="11">
        <f>'Market Data'!B2003</f>
        <v>20071105</v>
      </c>
      <c r="C2016" s="2">
        <f>'Market Data'!C2003</f>
        <v>8454</v>
      </c>
      <c r="D2016" s="2">
        <f>'Market Data'!D2003</f>
        <v>8465.5</v>
      </c>
      <c r="E2016" s="2">
        <f>'Market Data'!E2003</f>
        <v>8407.5</v>
      </c>
      <c r="F2016" s="12">
        <f>'Market Data'!F2003</f>
        <v>8438.5</v>
      </c>
      <c r="H2016" s="58">
        <f t="shared" si="254"/>
        <v>1999</v>
      </c>
      <c r="I2016" s="97" t="s">
        <v>54</v>
      </c>
      <c r="J2016" s="59" t="str">
        <f t="shared" si="255"/>
        <v>Long</v>
      </c>
      <c r="L2016" s="74">
        <f t="shared" si="259"/>
        <v>1</v>
      </c>
      <c r="M2016" s="75">
        <f t="shared" si="251"/>
        <v>0</v>
      </c>
      <c r="N2016" s="76" t="str">
        <f t="shared" si="256"/>
        <v/>
      </c>
      <c r="O2016" s="75"/>
      <c r="P2016" s="77">
        <f t="shared" si="252"/>
        <v>1</v>
      </c>
      <c r="Q2016" s="78" t="str">
        <f t="shared" si="257"/>
        <v>Stay Long</v>
      </c>
      <c r="R2016" s="81">
        <f t="shared" si="253"/>
        <v>-1890</v>
      </c>
      <c r="S2016" s="82">
        <f t="shared" si="258"/>
        <v>12859.040000000008</v>
      </c>
      <c r="T2016" s="50"/>
    </row>
    <row r="2017" spans="2:20" x14ac:dyDescent="0.25">
      <c r="B2017" s="11">
        <f>'Market Data'!B2004</f>
        <v>20071106</v>
      </c>
      <c r="C2017" s="2">
        <f>'Market Data'!C2004</f>
        <v>8483</v>
      </c>
      <c r="D2017" s="2">
        <f>'Market Data'!D2004</f>
        <v>8495.5</v>
      </c>
      <c r="E2017" s="2">
        <f>'Market Data'!E2004</f>
        <v>8458.5</v>
      </c>
      <c r="F2017" s="12">
        <f>'Market Data'!F2004</f>
        <v>8474</v>
      </c>
      <c r="H2017" s="58">
        <f t="shared" si="254"/>
        <v>2000</v>
      </c>
      <c r="I2017" s="97" t="s">
        <v>54</v>
      </c>
      <c r="J2017" s="59" t="str">
        <f t="shared" si="255"/>
        <v>Long</v>
      </c>
      <c r="L2017" s="74">
        <f t="shared" si="259"/>
        <v>1</v>
      </c>
      <c r="M2017" s="75">
        <f t="shared" si="251"/>
        <v>0</v>
      </c>
      <c r="N2017" s="76" t="str">
        <f t="shared" si="256"/>
        <v/>
      </c>
      <c r="O2017" s="75"/>
      <c r="P2017" s="77">
        <f t="shared" si="252"/>
        <v>1</v>
      </c>
      <c r="Q2017" s="78" t="str">
        <f t="shared" si="257"/>
        <v>Stay Long</v>
      </c>
      <c r="R2017" s="81">
        <f t="shared" si="253"/>
        <v>1242.5</v>
      </c>
      <c r="S2017" s="82">
        <f t="shared" si="258"/>
        <v>14101.540000000008</v>
      </c>
      <c r="T2017" s="50"/>
    </row>
    <row r="2018" spans="2:20" x14ac:dyDescent="0.25">
      <c r="B2018" s="11">
        <f>'Market Data'!B2005</f>
        <v>20071107</v>
      </c>
      <c r="C2018" s="2">
        <f>'Market Data'!C2005</f>
        <v>8461.5</v>
      </c>
      <c r="D2018" s="2">
        <f>'Market Data'!D2005</f>
        <v>8486</v>
      </c>
      <c r="E2018" s="2">
        <f>'Market Data'!E2005</f>
        <v>8371</v>
      </c>
      <c r="F2018" s="12">
        <f>'Market Data'!F2005</f>
        <v>8418.5</v>
      </c>
      <c r="H2018" s="58">
        <f t="shared" si="254"/>
        <v>2001</v>
      </c>
      <c r="I2018" s="97" t="s">
        <v>54</v>
      </c>
      <c r="J2018" s="59" t="str">
        <f t="shared" si="255"/>
        <v>Long</v>
      </c>
      <c r="L2018" s="74">
        <f t="shared" si="259"/>
        <v>1</v>
      </c>
      <c r="M2018" s="75">
        <f t="shared" si="251"/>
        <v>0</v>
      </c>
      <c r="N2018" s="76" t="str">
        <f t="shared" si="256"/>
        <v/>
      </c>
      <c r="O2018" s="75"/>
      <c r="P2018" s="77">
        <f t="shared" si="252"/>
        <v>1</v>
      </c>
      <c r="Q2018" s="78" t="str">
        <f t="shared" si="257"/>
        <v>Stay Long</v>
      </c>
      <c r="R2018" s="81">
        <f t="shared" si="253"/>
        <v>-1942.5</v>
      </c>
      <c r="S2018" s="82">
        <f t="shared" si="258"/>
        <v>12159.040000000008</v>
      </c>
      <c r="T2018" s="50"/>
    </row>
    <row r="2019" spans="2:20" x14ac:dyDescent="0.25">
      <c r="B2019" s="11">
        <f>'Market Data'!B2006</f>
        <v>20071108</v>
      </c>
      <c r="C2019" s="2">
        <f>'Market Data'!C2006</f>
        <v>8346</v>
      </c>
      <c r="D2019" s="2">
        <f>'Market Data'!D2006</f>
        <v>8477.5</v>
      </c>
      <c r="E2019" s="2">
        <f>'Market Data'!E2006</f>
        <v>8336</v>
      </c>
      <c r="F2019" s="12">
        <f>'Market Data'!F2006</f>
        <v>8439.5</v>
      </c>
      <c r="H2019" s="58">
        <f t="shared" si="254"/>
        <v>2002</v>
      </c>
      <c r="I2019" s="97" t="s">
        <v>54</v>
      </c>
      <c r="J2019" s="59" t="str">
        <f t="shared" si="255"/>
        <v>Long</v>
      </c>
      <c r="L2019" s="74">
        <f t="shared" si="259"/>
        <v>1</v>
      </c>
      <c r="M2019" s="75">
        <f t="shared" si="251"/>
        <v>0</v>
      </c>
      <c r="N2019" s="76" t="str">
        <f t="shared" si="256"/>
        <v/>
      </c>
      <c r="O2019" s="75"/>
      <c r="P2019" s="77">
        <f t="shared" si="252"/>
        <v>1</v>
      </c>
      <c r="Q2019" s="78" t="str">
        <f t="shared" si="257"/>
        <v>Stay Long</v>
      </c>
      <c r="R2019" s="81">
        <f t="shared" si="253"/>
        <v>735</v>
      </c>
      <c r="S2019" s="82">
        <f t="shared" si="258"/>
        <v>12894.040000000008</v>
      </c>
      <c r="T2019" s="50"/>
    </row>
    <row r="2020" spans="2:20" x14ac:dyDescent="0.25">
      <c r="B2020" s="11">
        <f>'Market Data'!B2007</f>
        <v>20071109</v>
      </c>
      <c r="C2020" s="2">
        <f>'Market Data'!C2007</f>
        <v>8497</v>
      </c>
      <c r="D2020" s="2">
        <f>'Market Data'!D2007</f>
        <v>8551.5</v>
      </c>
      <c r="E2020" s="2">
        <f>'Market Data'!E2007</f>
        <v>8423</v>
      </c>
      <c r="F2020" s="12">
        <f>'Market Data'!F2007</f>
        <v>8466.5</v>
      </c>
      <c r="H2020" s="58">
        <f t="shared" si="254"/>
        <v>2003</v>
      </c>
      <c r="I2020" s="97" t="s">
        <v>54</v>
      </c>
      <c r="J2020" s="59" t="str">
        <f t="shared" si="255"/>
        <v>Long</v>
      </c>
      <c r="L2020" s="74">
        <f t="shared" si="259"/>
        <v>1</v>
      </c>
      <c r="M2020" s="75">
        <f t="shared" si="251"/>
        <v>0</v>
      </c>
      <c r="N2020" s="76" t="str">
        <f t="shared" si="256"/>
        <v/>
      </c>
      <c r="O2020" s="75"/>
      <c r="P2020" s="77">
        <f t="shared" si="252"/>
        <v>1</v>
      </c>
      <c r="Q2020" s="78" t="str">
        <f t="shared" si="257"/>
        <v>Stay Long</v>
      </c>
      <c r="R2020" s="81">
        <f t="shared" si="253"/>
        <v>945</v>
      </c>
      <c r="S2020" s="82">
        <f t="shared" si="258"/>
        <v>13839.040000000008</v>
      </c>
      <c r="T2020" s="50"/>
    </row>
    <row r="2021" spans="2:20" x14ac:dyDescent="0.25">
      <c r="B2021" s="11">
        <f>'Market Data'!B2008</f>
        <v>20071112</v>
      </c>
      <c r="C2021" s="2">
        <f>'Market Data'!C2008</f>
        <v>8413</v>
      </c>
      <c r="D2021" s="2">
        <f>'Market Data'!D2008</f>
        <v>8461.5</v>
      </c>
      <c r="E2021" s="2">
        <f>'Market Data'!E2008</f>
        <v>8395</v>
      </c>
      <c r="F2021" s="12">
        <f>'Market Data'!F2008</f>
        <v>8441</v>
      </c>
      <c r="H2021" s="58">
        <f t="shared" si="254"/>
        <v>2004</v>
      </c>
      <c r="I2021" s="97" t="s">
        <v>54</v>
      </c>
      <c r="J2021" s="59" t="str">
        <f t="shared" si="255"/>
        <v>Long</v>
      </c>
      <c r="L2021" s="74">
        <f t="shared" si="259"/>
        <v>1</v>
      </c>
      <c r="M2021" s="75">
        <f t="shared" si="251"/>
        <v>0</v>
      </c>
      <c r="N2021" s="76" t="str">
        <f t="shared" si="256"/>
        <v/>
      </c>
      <c r="O2021" s="75"/>
      <c r="P2021" s="77">
        <f t="shared" si="252"/>
        <v>1</v>
      </c>
      <c r="Q2021" s="78" t="str">
        <f t="shared" si="257"/>
        <v>Stay Long</v>
      </c>
      <c r="R2021" s="81">
        <f t="shared" si="253"/>
        <v>-892.5</v>
      </c>
      <c r="S2021" s="82">
        <f t="shared" si="258"/>
        <v>12946.540000000008</v>
      </c>
      <c r="T2021" s="50"/>
    </row>
    <row r="2022" spans="2:20" x14ac:dyDescent="0.25">
      <c r="B2022" s="11">
        <f>'Market Data'!B2009</f>
        <v>20071113</v>
      </c>
      <c r="C2022" s="2">
        <f>'Market Data'!C2009</f>
        <v>8385.5</v>
      </c>
      <c r="D2022" s="2">
        <f>'Market Data'!D2009</f>
        <v>8422</v>
      </c>
      <c r="E2022" s="2">
        <f>'Market Data'!E2009</f>
        <v>8384</v>
      </c>
      <c r="F2022" s="12">
        <f>'Market Data'!F2009</f>
        <v>8399.5</v>
      </c>
      <c r="H2022" s="58">
        <f t="shared" si="254"/>
        <v>2005</v>
      </c>
      <c r="I2022" s="97" t="s">
        <v>54</v>
      </c>
      <c r="J2022" s="59" t="str">
        <f t="shared" si="255"/>
        <v>Long</v>
      </c>
      <c r="L2022" s="74">
        <f t="shared" si="259"/>
        <v>1</v>
      </c>
      <c r="M2022" s="75">
        <f t="shared" si="251"/>
        <v>0</v>
      </c>
      <c r="N2022" s="76" t="str">
        <f t="shared" si="256"/>
        <v/>
      </c>
      <c r="O2022" s="75"/>
      <c r="P2022" s="77">
        <f t="shared" si="252"/>
        <v>1</v>
      </c>
      <c r="Q2022" s="78" t="str">
        <f t="shared" si="257"/>
        <v>Stay Long</v>
      </c>
      <c r="R2022" s="81">
        <f t="shared" si="253"/>
        <v>-1452.5</v>
      </c>
      <c r="S2022" s="82">
        <f t="shared" si="258"/>
        <v>11494.040000000008</v>
      </c>
      <c r="T2022" s="50"/>
    </row>
    <row r="2023" spans="2:20" x14ac:dyDescent="0.25">
      <c r="B2023" s="11">
        <f>'Market Data'!B2010</f>
        <v>20071114</v>
      </c>
      <c r="C2023" s="2">
        <f>'Market Data'!C2010</f>
        <v>8488</v>
      </c>
      <c r="D2023" s="2">
        <f>'Market Data'!D2010</f>
        <v>8507.5</v>
      </c>
      <c r="E2023" s="2">
        <f>'Market Data'!E2010</f>
        <v>8392</v>
      </c>
      <c r="F2023" s="12">
        <f>'Market Data'!F2010</f>
        <v>8417</v>
      </c>
      <c r="H2023" s="58">
        <f t="shared" si="254"/>
        <v>2006</v>
      </c>
      <c r="I2023" s="97" t="s">
        <v>54</v>
      </c>
      <c r="J2023" s="59" t="str">
        <f t="shared" si="255"/>
        <v>Long</v>
      </c>
      <c r="L2023" s="74">
        <f t="shared" si="259"/>
        <v>1</v>
      </c>
      <c r="M2023" s="75">
        <f t="shared" si="251"/>
        <v>0</v>
      </c>
      <c r="N2023" s="76" t="str">
        <f t="shared" si="256"/>
        <v/>
      </c>
      <c r="O2023" s="75"/>
      <c r="P2023" s="77">
        <f t="shared" si="252"/>
        <v>1</v>
      </c>
      <c r="Q2023" s="78" t="str">
        <f t="shared" si="257"/>
        <v>Stay Long</v>
      </c>
      <c r="R2023" s="81">
        <f t="shared" si="253"/>
        <v>612.5</v>
      </c>
      <c r="S2023" s="82">
        <f t="shared" si="258"/>
        <v>12106.540000000008</v>
      </c>
      <c r="T2023" s="50"/>
    </row>
    <row r="2024" spans="2:20" x14ac:dyDescent="0.25">
      <c r="B2024" s="11">
        <f>'Market Data'!B2011</f>
        <v>20071115</v>
      </c>
      <c r="C2024" s="2">
        <f>'Market Data'!C2011</f>
        <v>8400</v>
      </c>
      <c r="D2024" s="2">
        <f>'Market Data'!D2011</f>
        <v>8431.5</v>
      </c>
      <c r="E2024" s="2">
        <f>'Market Data'!E2011</f>
        <v>8245</v>
      </c>
      <c r="F2024" s="12">
        <f>'Market Data'!F2011</f>
        <v>8255</v>
      </c>
      <c r="H2024" s="58">
        <f t="shared" si="254"/>
        <v>2007</v>
      </c>
      <c r="I2024" s="97" t="s">
        <v>54</v>
      </c>
      <c r="J2024" s="59" t="str">
        <f t="shared" si="255"/>
        <v>Long</v>
      </c>
      <c r="L2024" s="74">
        <f t="shared" si="259"/>
        <v>1</v>
      </c>
      <c r="M2024" s="75">
        <f t="shared" si="251"/>
        <v>0</v>
      </c>
      <c r="N2024" s="76" t="str">
        <f t="shared" si="256"/>
        <v/>
      </c>
      <c r="O2024" s="75"/>
      <c r="P2024" s="77">
        <f t="shared" si="252"/>
        <v>1</v>
      </c>
      <c r="Q2024" s="78" t="str">
        <f t="shared" si="257"/>
        <v>Stay Long</v>
      </c>
      <c r="R2024" s="81">
        <f t="shared" si="253"/>
        <v>-5670</v>
      </c>
      <c r="S2024" s="82">
        <f t="shared" si="258"/>
        <v>6436.5400000000081</v>
      </c>
      <c r="T2024" s="50"/>
    </row>
    <row r="2025" spans="2:20" x14ac:dyDescent="0.25">
      <c r="B2025" s="11">
        <f>'Market Data'!B2012</f>
        <v>20071116</v>
      </c>
      <c r="C2025" s="2">
        <f>'Market Data'!C2012</f>
        <v>8241.5</v>
      </c>
      <c r="D2025" s="2">
        <f>'Market Data'!D2012</f>
        <v>8283.5</v>
      </c>
      <c r="E2025" s="2">
        <f>'Market Data'!E2012</f>
        <v>8187.5</v>
      </c>
      <c r="F2025" s="12">
        <f>'Market Data'!F2012</f>
        <v>8252</v>
      </c>
      <c r="H2025" s="58">
        <f t="shared" si="254"/>
        <v>2008</v>
      </c>
      <c r="I2025" s="97" t="s">
        <v>54</v>
      </c>
      <c r="J2025" s="59" t="str">
        <f t="shared" si="255"/>
        <v>Long</v>
      </c>
      <c r="L2025" s="74">
        <f t="shared" si="259"/>
        <v>1</v>
      </c>
      <c r="M2025" s="75">
        <f t="shared" si="251"/>
        <v>0</v>
      </c>
      <c r="N2025" s="76" t="str">
        <f t="shared" si="256"/>
        <v/>
      </c>
      <c r="O2025" s="75"/>
      <c r="P2025" s="77">
        <f t="shared" si="252"/>
        <v>1</v>
      </c>
      <c r="Q2025" s="78" t="str">
        <f t="shared" si="257"/>
        <v>Stay Long</v>
      </c>
      <c r="R2025" s="81">
        <f t="shared" si="253"/>
        <v>-105</v>
      </c>
      <c r="S2025" s="82">
        <f t="shared" si="258"/>
        <v>6331.5400000000081</v>
      </c>
      <c r="T2025" s="50"/>
    </row>
    <row r="2026" spans="2:20" x14ac:dyDescent="0.25">
      <c r="B2026" s="11">
        <f>'Market Data'!B2013</f>
        <v>20071119</v>
      </c>
      <c r="C2026" s="2">
        <f>'Market Data'!C2013</f>
        <v>8245.5</v>
      </c>
      <c r="D2026" s="2">
        <f>'Market Data'!D2013</f>
        <v>8265</v>
      </c>
      <c r="E2026" s="2">
        <f>'Market Data'!E2013</f>
        <v>8124</v>
      </c>
      <c r="F2026" s="12">
        <f>'Market Data'!F2013</f>
        <v>8141.5</v>
      </c>
      <c r="H2026" s="58">
        <f t="shared" si="254"/>
        <v>2009</v>
      </c>
      <c r="I2026" s="97" t="s">
        <v>54</v>
      </c>
      <c r="J2026" s="59" t="str">
        <f t="shared" si="255"/>
        <v>Long</v>
      </c>
      <c r="L2026" s="74">
        <f t="shared" si="259"/>
        <v>1</v>
      </c>
      <c r="M2026" s="75">
        <f t="shared" si="251"/>
        <v>0</v>
      </c>
      <c r="N2026" s="76" t="str">
        <f t="shared" si="256"/>
        <v/>
      </c>
      <c r="O2026" s="75"/>
      <c r="P2026" s="77">
        <f t="shared" si="252"/>
        <v>1</v>
      </c>
      <c r="Q2026" s="78" t="str">
        <f t="shared" si="257"/>
        <v>Stay Long</v>
      </c>
      <c r="R2026" s="81">
        <f t="shared" si="253"/>
        <v>-3867.5</v>
      </c>
      <c r="S2026" s="82">
        <f t="shared" si="258"/>
        <v>2464.0400000000081</v>
      </c>
      <c r="T2026" s="50"/>
    </row>
    <row r="2027" spans="2:20" x14ac:dyDescent="0.25">
      <c r="B2027" s="11">
        <f>'Market Data'!B2014</f>
        <v>20071120</v>
      </c>
      <c r="C2027" s="2">
        <f>'Market Data'!C2014</f>
        <v>8180</v>
      </c>
      <c r="D2027" s="2">
        <f>'Market Data'!D2014</f>
        <v>8261.5</v>
      </c>
      <c r="E2027" s="2">
        <f>'Market Data'!E2014</f>
        <v>8150.5</v>
      </c>
      <c r="F2027" s="12">
        <f>'Market Data'!F2014</f>
        <v>8213.5</v>
      </c>
      <c r="H2027" s="58">
        <f t="shared" si="254"/>
        <v>2010</v>
      </c>
      <c r="I2027" s="97" t="s">
        <v>54</v>
      </c>
      <c r="J2027" s="59" t="str">
        <f t="shared" si="255"/>
        <v>Long</v>
      </c>
      <c r="L2027" s="74">
        <f t="shared" si="259"/>
        <v>1</v>
      </c>
      <c r="M2027" s="75">
        <f t="shared" si="251"/>
        <v>0</v>
      </c>
      <c r="N2027" s="76" t="str">
        <f t="shared" si="256"/>
        <v/>
      </c>
      <c r="O2027" s="75"/>
      <c r="P2027" s="77">
        <f t="shared" si="252"/>
        <v>1</v>
      </c>
      <c r="Q2027" s="78" t="str">
        <f t="shared" si="257"/>
        <v>Stay Long</v>
      </c>
      <c r="R2027" s="81">
        <f t="shared" si="253"/>
        <v>2520</v>
      </c>
      <c r="S2027" s="82">
        <f t="shared" si="258"/>
        <v>4984.0400000000081</v>
      </c>
      <c r="T2027" s="50"/>
    </row>
    <row r="2028" spans="2:20" x14ac:dyDescent="0.25">
      <c r="B2028" s="11">
        <f>'Market Data'!B2015</f>
        <v>20071121</v>
      </c>
      <c r="C2028" s="2">
        <f>'Market Data'!C2015</f>
        <v>8162.5</v>
      </c>
      <c r="D2028" s="2">
        <f>'Market Data'!D2015</f>
        <v>8188.5</v>
      </c>
      <c r="E2028" s="2">
        <f>'Market Data'!E2015</f>
        <v>8095</v>
      </c>
      <c r="F2028" s="12">
        <f>'Market Data'!F2015</f>
        <v>8185</v>
      </c>
      <c r="H2028" s="58">
        <f t="shared" si="254"/>
        <v>2011</v>
      </c>
      <c r="I2028" s="97" t="s">
        <v>54</v>
      </c>
      <c r="J2028" s="59" t="str">
        <f t="shared" si="255"/>
        <v>Long</v>
      </c>
      <c r="L2028" s="74">
        <f t="shared" si="259"/>
        <v>1</v>
      </c>
      <c r="M2028" s="75">
        <f t="shared" si="251"/>
        <v>0</v>
      </c>
      <c r="N2028" s="76" t="str">
        <f t="shared" si="256"/>
        <v/>
      </c>
      <c r="O2028" s="75"/>
      <c r="P2028" s="77">
        <f t="shared" si="252"/>
        <v>1</v>
      </c>
      <c r="Q2028" s="78" t="str">
        <f t="shared" si="257"/>
        <v>Stay Long</v>
      </c>
      <c r="R2028" s="81">
        <f t="shared" si="253"/>
        <v>-997.5</v>
      </c>
      <c r="S2028" s="82">
        <f t="shared" si="258"/>
        <v>3986.5400000000081</v>
      </c>
      <c r="T2028" s="50"/>
    </row>
    <row r="2029" spans="2:20" x14ac:dyDescent="0.25">
      <c r="B2029" s="11">
        <f>'Market Data'!B2016</f>
        <v>20071122</v>
      </c>
      <c r="C2029" s="2">
        <f>'Market Data'!C2016</f>
        <v>8145</v>
      </c>
      <c r="D2029" s="2">
        <f>'Market Data'!D2016</f>
        <v>8205</v>
      </c>
      <c r="E2029" s="2">
        <f>'Market Data'!E2016</f>
        <v>8107.5</v>
      </c>
      <c r="F2029" s="12">
        <f>'Market Data'!F2016</f>
        <v>8183</v>
      </c>
      <c r="H2029" s="58">
        <f t="shared" si="254"/>
        <v>2012</v>
      </c>
      <c r="I2029" s="97" t="s">
        <v>54</v>
      </c>
      <c r="J2029" s="59" t="str">
        <f t="shared" si="255"/>
        <v>Long</v>
      </c>
      <c r="L2029" s="74">
        <f t="shared" si="259"/>
        <v>1</v>
      </c>
      <c r="M2029" s="75">
        <f t="shared" si="251"/>
        <v>0</v>
      </c>
      <c r="N2029" s="76" t="str">
        <f t="shared" si="256"/>
        <v/>
      </c>
      <c r="O2029" s="75"/>
      <c r="P2029" s="77">
        <f t="shared" si="252"/>
        <v>1</v>
      </c>
      <c r="Q2029" s="78" t="str">
        <f t="shared" si="257"/>
        <v>Stay Long</v>
      </c>
      <c r="R2029" s="81">
        <f t="shared" si="253"/>
        <v>-70</v>
      </c>
      <c r="S2029" s="82">
        <f t="shared" si="258"/>
        <v>3916.5400000000081</v>
      </c>
      <c r="T2029" s="50"/>
    </row>
    <row r="2030" spans="2:20" x14ac:dyDescent="0.25">
      <c r="B2030" s="11">
        <f>'Market Data'!B2017</f>
        <v>20071123</v>
      </c>
      <c r="C2030" s="2">
        <f>'Market Data'!C2017</f>
        <v>8178</v>
      </c>
      <c r="D2030" s="2">
        <f>'Market Data'!D2017</f>
        <v>8250</v>
      </c>
      <c r="E2030" s="2">
        <f>'Market Data'!E2017</f>
        <v>8165</v>
      </c>
      <c r="F2030" s="12">
        <f>'Market Data'!F2017</f>
        <v>8238</v>
      </c>
      <c r="H2030" s="58">
        <f t="shared" si="254"/>
        <v>2013</v>
      </c>
      <c r="I2030" s="97" t="s">
        <v>54</v>
      </c>
      <c r="J2030" s="59" t="str">
        <f t="shared" si="255"/>
        <v>Long</v>
      </c>
      <c r="L2030" s="74">
        <f t="shared" si="259"/>
        <v>1</v>
      </c>
      <c r="M2030" s="75">
        <f t="shared" si="251"/>
        <v>0</v>
      </c>
      <c r="N2030" s="76" t="str">
        <f t="shared" si="256"/>
        <v/>
      </c>
      <c r="O2030" s="75"/>
      <c r="P2030" s="77">
        <f t="shared" si="252"/>
        <v>1</v>
      </c>
      <c r="Q2030" s="78" t="str">
        <f t="shared" si="257"/>
        <v>Stay Long</v>
      </c>
      <c r="R2030" s="81">
        <f t="shared" si="253"/>
        <v>1925</v>
      </c>
      <c r="S2030" s="82">
        <f t="shared" si="258"/>
        <v>5841.5400000000081</v>
      </c>
      <c r="T2030" s="50"/>
    </row>
    <row r="2031" spans="2:20" x14ac:dyDescent="0.25">
      <c r="B2031" s="11">
        <f>'Market Data'!B2018</f>
        <v>20071126</v>
      </c>
      <c r="C2031" s="2">
        <f>'Market Data'!C2018</f>
        <v>8287.5</v>
      </c>
      <c r="D2031" s="2">
        <f>'Market Data'!D2018</f>
        <v>8301</v>
      </c>
      <c r="E2031" s="2">
        <f>'Market Data'!E2018</f>
        <v>8177.5</v>
      </c>
      <c r="F2031" s="12">
        <f>'Market Data'!F2018</f>
        <v>8203</v>
      </c>
      <c r="H2031" s="58">
        <f t="shared" si="254"/>
        <v>2014</v>
      </c>
      <c r="I2031" s="97" t="s">
        <v>54</v>
      </c>
      <c r="J2031" s="59" t="str">
        <f t="shared" si="255"/>
        <v>Long</v>
      </c>
      <c r="L2031" s="74">
        <f t="shared" si="259"/>
        <v>1</v>
      </c>
      <c r="M2031" s="75">
        <f t="shared" si="251"/>
        <v>0</v>
      </c>
      <c r="N2031" s="76" t="str">
        <f t="shared" si="256"/>
        <v/>
      </c>
      <c r="O2031" s="75"/>
      <c r="P2031" s="77">
        <f t="shared" si="252"/>
        <v>1</v>
      </c>
      <c r="Q2031" s="78" t="str">
        <f t="shared" si="257"/>
        <v>Stay Long</v>
      </c>
      <c r="R2031" s="81">
        <f t="shared" si="253"/>
        <v>-1225</v>
      </c>
      <c r="S2031" s="82">
        <f t="shared" si="258"/>
        <v>4616.5400000000081</v>
      </c>
      <c r="T2031" s="50"/>
    </row>
    <row r="2032" spans="2:20" x14ac:dyDescent="0.25">
      <c r="B2032" s="11">
        <f>'Market Data'!B2019</f>
        <v>20071127</v>
      </c>
      <c r="C2032" s="2">
        <f>'Market Data'!C2019</f>
        <v>8128</v>
      </c>
      <c r="D2032" s="2">
        <f>'Market Data'!D2019</f>
        <v>8190.5</v>
      </c>
      <c r="E2032" s="2">
        <f>'Market Data'!E2019</f>
        <v>8061</v>
      </c>
      <c r="F2032" s="12">
        <f>'Market Data'!F2019</f>
        <v>8174.5</v>
      </c>
      <c r="H2032" s="58">
        <f t="shared" si="254"/>
        <v>2015</v>
      </c>
      <c r="I2032" s="97" t="s">
        <v>54</v>
      </c>
      <c r="J2032" s="59" t="str">
        <f t="shared" si="255"/>
        <v>Long</v>
      </c>
      <c r="L2032" s="74">
        <f t="shared" si="259"/>
        <v>1</v>
      </c>
      <c r="M2032" s="75">
        <f t="shared" si="251"/>
        <v>0</v>
      </c>
      <c r="N2032" s="76" t="str">
        <f t="shared" si="256"/>
        <v/>
      </c>
      <c r="O2032" s="75"/>
      <c r="P2032" s="77">
        <f t="shared" si="252"/>
        <v>1</v>
      </c>
      <c r="Q2032" s="78" t="str">
        <f t="shared" si="257"/>
        <v>Stay Long</v>
      </c>
      <c r="R2032" s="81">
        <f t="shared" si="253"/>
        <v>-997.5</v>
      </c>
      <c r="S2032" s="82">
        <f t="shared" si="258"/>
        <v>3619.0400000000081</v>
      </c>
      <c r="T2032" s="50"/>
    </row>
    <row r="2033" spans="2:20" x14ac:dyDescent="0.25">
      <c r="B2033" s="11">
        <f>'Market Data'!B2020</f>
        <v>20071128</v>
      </c>
      <c r="C2033" s="2">
        <f>'Market Data'!C2020</f>
        <v>8169</v>
      </c>
      <c r="D2033" s="2">
        <f>'Market Data'!D2020</f>
        <v>8377</v>
      </c>
      <c r="E2033" s="2">
        <f>'Market Data'!E2020</f>
        <v>8154.5</v>
      </c>
      <c r="F2033" s="12">
        <f>'Market Data'!F2020</f>
        <v>8365.5</v>
      </c>
      <c r="H2033" s="58">
        <f t="shared" si="254"/>
        <v>2016</v>
      </c>
      <c r="I2033" s="97" t="s">
        <v>54</v>
      </c>
      <c r="J2033" s="59" t="str">
        <f t="shared" si="255"/>
        <v>Long</v>
      </c>
      <c r="L2033" s="74">
        <f t="shared" si="259"/>
        <v>1</v>
      </c>
      <c r="M2033" s="75">
        <f t="shared" si="251"/>
        <v>0</v>
      </c>
      <c r="N2033" s="76" t="str">
        <f t="shared" si="256"/>
        <v/>
      </c>
      <c r="O2033" s="75"/>
      <c r="P2033" s="77">
        <f t="shared" si="252"/>
        <v>1</v>
      </c>
      <c r="Q2033" s="78" t="str">
        <f t="shared" si="257"/>
        <v>Stay Long</v>
      </c>
      <c r="R2033" s="81">
        <f t="shared" si="253"/>
        <v>6685</v>
      </c>
      <c r="S2033" s="82">
        <f t="shared" si="258"/>
        <v>10304.040000000008</v>
      </c>
      <c r="T2033" s="50"/>
    </row>
    <row r="2034" spans="2:20" x14ac:dyDescent="0.25">
      <c r="B2034" s="11">
        <f>'Market Data'!B2021</f>
        <v>20071129</v>
      </c>
      <c r="C2034" s="2">
        <f>'Market Data'!C2021</f>
        <v>8392.5</v>
      </c>
      <c r="D2034" s="2">
        <f>'Market Data'!D2021</f>
        <v>8412.5</v>
      </c>
      <c r="E2034" s="2">
        <f>'Market Data'!E2021</f>
        <v>8345</v>
      </c>
      <c r="F2034" s="12">
        <f>'Market Data'!F2021</f>
        <v>8385.5</v>
      </c>
      <c r="H2034" s="58">
        <f t="shared" si="254"/>
        <v>2017</v>
      </c>
      <c r="I2034" s="97" t="s">
        <v>54</v>
      </c>
      <c r="J2034" s="59" t="str">
        <f t="shared" si="255"/>
        <v>Long</v>
      </c>
      <c r="L2034" s="74">
        <f t="shared" si="259"/>
        <v>1</v>
      </c>
      <c r="M2034" s="75">
        <f t="shared" si="251"/>
        <v>0</v>
      </c>
      <c r="N2034" s="76" t="str">
        <f t="shared" si="256"/>
        <v/>
      </c>
      <c r="O2034" s="75"/>
      <c r="P2034" s="77">
        <f t="shared" si="252"/>
        <v>1</v>
      </c>
      <c r="Q2034" s="78" t="str">
        <f t="shared" si="257"/>
        <v>Stay Long</v>
      </c>
      <c r="R2034" s="81">
        <f t="shared" si="253"/>
        <v>700</v>
      </c>
      <c r="S2034" s="82">
        <f t="shared" si="258"/>
        <v>11004.040000000008</v>
      </c>
      <c r="T2034" s="50"/>
    </row>
    <row r="2035" spans="2:20" x14ac:dyDescent="0.25">
      <c r="B2035" s="11">
        <f>'Market Data'!B2022</f>
        <v>20071130</v>
      </c>
      <c r="C2035" s="2">
        <f>'Market Data'!C2022</f>
        <v>8408</v>
      </c>
      <c r="D2035" s="2">
        <f>'Market Data'!D2022</f>
        <v>8512.5</v>
      </c>
      <c r="E2035" s="2">
        <f>'Market Data'!E2022</f>
        <v>8395.5</v>
      </c>
      <c r="F2035" s="12">
        <f>'Market Data'!F2022</f>
        <v>8490.5</v>
      </c>
      <c r="H2035" s="58">
        <f t="shared" si="254"/>
        <v>2018</v>
      </c>
      <c r="I2035" s="97" t="s">
        <v>54</v>
      </c>
      <c r="J2035" s="59" t="str">
        <f t="shared" si="255"/>
        <v>Long</v>
      </c>
      <c r="L2035" s="74">
        <f t="shared" si="259"/>
        <v>1</v>
      </c>
      <c r="M2035" s="75">
        <f t="shared" si="251"/>
        <v>0</v>
      </c>
      <c r="N2035" s="76" t="str">
        <f t="shared" si="256"/>
        <v/>
      </c>
      <c r="O2035" s="75"/>
      <c r="P2035" s="77">
        <f t="shared" si="252"/>
        <v>1</v>
      </c>
      <c r="Q2035" s="78" t="str">
        <f t="shared" si="257"/>
        <v>Stay Long</v>
      </c>
      <c r="R2035" s="81">
        <f t="shared" si="253"/>
        <v>3675</v>
      </c>
      <c r="S2035" s="82">
        <f t="shared" si="258"/>
        <v>14679.040000000008</v>
      </c>
      <c r="T2035" s="50"/>
    </row>
    <row r="2036" spans="2:20" x14ac:dyDescent="0.25">
      <c r="B2036" s="11">
        <f>'Market Data'!B2023</f>
        <v>20071203</v>
      </c>
      <c r="C2036" s="2">
        <f>'Market Data'!C2023</f>
        <v>8460</v>
      </c>
      <c r="D2036" s="2">
        <f>'Market Data'!D2023</f>
        <v>8506</v>
      </c>
      <c r="E2036" s="2">
        <f>'Market Data'!E2023</f>
        <v>8439</v>
      </c>
      <c r="F2036" s="12">
        <f>'Market Data'!F2023</f>
        <v>8462</v>
      </c>
      <c r="H2036" s="58">
        <f t="shared" si="254"/>
        <v>2019</v>
      </c>
      <c r="I2036" s="97" t="s">
        <v>54</v>
      </c>
      <c r="J2036" s="59" t="str">
        <f t="shared" si="255"/>
        <v>Long</v>
      </c>
      <c r="L2036" s="74">
        <f t="shared" si="259"/>
        <v>1</v>
      </c>
      <c r="M2036" s="75">
        <f t="shared" si="251"/>
        <v>0</v>
      </c>
      <c r="N2036" s="76" t="str">
        <f t="shared" si="256"/>
        <v/>
      </c>
      <c r="O2036" s="75"/>
      <c r="P2036" s="77">
        <f t="shared" si="252"/>
        <v>1</v>
      </c>
      <c r="Q2036" s="78" t="str">
        <f t="shared" si="257"/>
        <v>Stay Long</v>
      </c>
      <c r="R2036" s="81">
        <f t="shared" si="253"/>
        <v>-997.5</v>
      </c>
      <c r="S2036" s="82">
        <f t="shared" si="258"/>
        <v>13681.540000000008</v>
      </c>
      <c r="T2036" s="50"/>
    </row>
    <row r="2037" spans="2:20" x14ac:dyDescent="0.25">
      <c r="B2037" s="11">
        <f>'Market Data'!B2024</f>
        <v>20071204</v>
      </c>
      <c r="C2037" s="2">
        <f>'Market Data'!C2024</f>
        <v>8438.5</v>
      </c>
      <c r="D2037" s="2">
        <f>'Market Data'!D2024</f>
        <v>8466</v>
      </c>
      <c r="E2037" s="2">
        <f>'Market Data'!E2024</f>
        <v>8400</v>
      </c>
      <c r="F2037" s="12">
        <f>'Market Data'!F2024</f>
        <v>8433</v>
      </c>
      <c r="H2037" s="58">
        <f t="shared" si="254"/>
        <v>2020</v>
      </c>
      <c r="I2037" s="97" t="s">
        <v>54</v>
      </c>
      <c r="J2037" s="59" t="str">
        <f t="shared" si="255"/>
        <v>Long</v>
      </c>
      <c r="L2037" s="74">
        <f t="shared" si="259"/>
        <v>1</v>
      </c>
      <c r="M2037" s="75">
        <f t="shared" si="251"/>
        <v>0</v>
      </c>
      <c r="N2037" s="76" t="str">
        <f t="shared" si="256"/>
        <v/>
      </c>
      <c r="O2037" s="75"/>
      <c r="P2037" s="77">
        <f t="shared" si="252"/>
        <v>1</v>
      </c>
      <c r="Q2037" s="78" t="str">
        <f t="shared" si="257"/>
        <v>Stay Long</v>
      </c>
      <c r="R2037" s="81">
        <f t="shared" si="253"/>
        <v>-1015</v>
      </c>
      <c r="S2037" s="82">
        <f t="shared" si="258"/>
        <v>12666.540000000008</v>
      </c>
      <c r="T2037" s="50"/>
    </row>
    <row r="2038" spans="2:20" x14ac:dyDescent="0.25">
      <c r="B2038" s="11">
        <f>'Market Data'!B2025</f>
        <v>20071205</v>
      </c>
      <c r="C2038" s="2">
        <f>'Market Data'!C2025</f>
        <v>8458</v>
      </c>
      <c r="D2038" s="2">
        <f>'Market Data'!D2025</f>
        <v>8564.5</v>
      </c>
      <c r="E2038" s="2">
        <f>'Market Data'!E2025</f>
        <v>8453.5</v>
      </c>
      <c r="F2038" s="12">
        <f>'Market Data'!F2025</f>
        <v>8554</v>
      </c>
      <c r="H2038" s="58">
        <f t="shared" si="254"/>
        <v>2021</v>
      </c>
      <c r="I2038" s="97" t="s">
        <v>54</v>
      </c>
      <c r="J2038" s="59" t="str">
        <f t="shared" si="255"/>
        <v>Long</v>
      </c>
      <c r="L2038" s="74">
        <f t="shared" si="259"/>
        <v>1</v>
      </c>
      <c r="M2038" s="75">
        <f t="shared" si="251"/>
        <v>0</v>
      </c>
      <c r="N2038" s="76" t="str">
        <f t="shared" si="256"/>
        <v/>
      </c>
      <c r="O2038" s="75"/>
      <c r="P2038" s="77">
        <f t="shared" si="252"/>
        <v>1</v>
      </c>
      <c r="Q2038" s="78" t="str">
        <f t="shared" si="257"/>
        <v>Stay Long</v>
      </c>
      <c r="R2038" s="81">
        <f t="shared" si="253"/>
        <v>4235</v>
      </c>
      <c r="S2038" s="82">
        <f t="shared" si="258"/>
        <v>16901.540000000008</v>
      </c>
      <c r="T2038" s="50"/>
    </row>
    <row r="2039" spans="2:20" x14ac:dyDescent="0.25">
      <c r="B2039" s="11">
        <f>'Market Data'!B2026</f>
        <v>20071206</v>
      </c>
      <c r="C2039" s="2">
        <f>'Market Data'!C2026</f>
        <v>8583.5</v>
      </c>
      <c r="D2039" s="2">
        <f>'Market Data'!D2026</f>
        <v>8622</v>
      </c>
      <c r="E2039" s="2">
        <f>'Market Data'!E2026</f>
        <v>8519.5</v>
      </c>
      <c r="F2039" s="12">
        <f>'Market Data'!F2026</f>
        <v>8558</v>
      </c>
      <c r="H2039" s="58">
        <f t="shared" si="254"/>
        <v>2022</v>
      </c>
      <c r="I2039" s="97" t="s">
        <v>54</v>
      </c>
      <c r="J2039" s="59" t="str">
        <f t="shared" si="255"/>
        <v>Long</v>
      </c>
      <c r="L2039" s="74">
        <f t="shared" si="259"/>
        <v>1</v>
      </c>
      <c r="M2039" s="75">
        <f t="shared" si="251"/>
        <v>0</v>
      </c>
      <c r="N2039" s="76" t="str">
        <f t="shared" si="256"/>
        <v/>
      </c>
      <c r="O2039" s="75"/>
      <c r="P2039" s="77">
        <f t="shared" si="252"/>
        <v>1</v>
      </c>
      <c r="Q2039" s="78" t="str">
        <f t="shared" si="257"/>
        <v>Stay Long</v>
      </c>
      <c r="R2039" s="81">
        <f t="shared" si="253"/>
        <v>140</v>
      </c>
      <c r="S2039" s="82">
        <f t="shared" si="258"/>
        <v>17041.540000000008</v>
      </c>
      <c r="T2039" s="50"/>
    </row>
    <row r="2040" spans="2:20" x14ac:dyDescent="0.25">
      <c r="B2040" s="11">
        <f>'Market Data'!B2027</f>
        <v>20071207</v>
      </c>
      <c r="C2040" s="2">
        <f>'Market Data'!C2027</f>
        <v>8598.5</v>
      </c>
      <c r="D2040" s="2">
        <f>'Market Data'!D2027</f>
        <v>8620</v>
      </c>
      <c r="E2040" s="2">
        <f>'Market Data'!E2027</f>
        <v>8565</v>
      </c>
      <c r="F2040" s="12">
        <f>'Market Data'!F2027</f>
        <v>8606</v>
      </c>
      <c r="H2040" s="58">
        <f t="shared" si="254"/>
        <v>2023</v>
      </c>
      <c r="I2040" s="97" t="s">
        <v>54</v>
      </c>
      <c r="J2040" s="59" t="str">
        <f t="shared" si="255"/>
        <v>Long</v>
      </c>
      <c r="L2040" s="74">
        <f t="shared" si="259"/>
        <v>1</v>
      </c>
      <c r="M2040" s="75">
        <f t="shared" si="251"/>
        <v>0</v>
      </c>
      <c r="N2040" s="76" t="str">
        <f t="shared" si="256"/>
        <v/>
      </c>
      <c r="O2040" s="75"/>
      <c r="P2040" s="77">
        <f t="shared" si="252"/>
        <v>1</v>
      </c>
      <c r="Q2040" s="78" t="str">
        <f t="shared" si="257"/>
        <v>Stay Long</v>
      </c>
      <c r="R2040" s="81">
        <f t="shared" si="253"/>
        <v>1680</v>
      </c>
      <c r="S2040" s="82">
        <f t="shared" si="258"/>
        <v>18721.540000000008</v>
      </c>
      <c r="T2040" s="50"/>
    </row>
    <row r="2041" spans="2:20" x14ac:dyDescent="0.25">
      <c r="B2041" s="11">
        <f>'Market Data'!B2028</f>
        <v>20071210</v>
      </c>
      <c r="C2041" s="2">
        <f>'Market Data'!C2028</f>
        <v>8579.5</v>
      </c>
      <c r="D2041" s="2">
        <f>'Market Data'!D2028</f>
        <v>8665.5</v>
      </c>
      <c r="E2041" s="2">
        <f>'Market Data'!E2028</f>
        <v>8555.5</v>
      </c>
      <c r="F2041" s="12">
        <f>'Market Data'!F2028</f>
        <v>8643</v>
      </c>
      <c r="H2041" s="58">
        <f t="shared" si="254"/>
        <v>2024</v>
      </c>
      <c r="I2041" s="97" t="s">
        <v>54</v>
      </c>
      <c r="J2041" s="59" t="str">
        <f t="shared" si="255"/>
        <v>Long</v>
      </c>
      <c r="L2041" s="74">
        <f t="shared" si="259"/>
        <v>1</v>
      </c>
      <c r="M2041" s="75">
        <f t="shared" si="251"/>
        <v>0</v>
      </c>
      <c r="N2041" s="76" t="str">
        <f t="shared" si="256"/>
        <v/>
      </c>
      <c r="O2041" s="75"/>
      <c r="P2041" s="77">
        <f t="shared" si="252"/>
        <v>1</v>
      </c>
      <c r="Q2041" s="78" t="str">
        <f t="shared" si="257"/>
        <v>Stay Long</v>
      </c>
      <c r="R2041" s="81">
        <f t="shared" si="253"/>
        <v>1295</v>
      </c>
      <c r="S2041" s="82">
        <f t="shared" si="258"/>
        <v>20016.540000000008</v>
      </c>
      <c r="T2041" s="50"/>
    </row>
    <row r="2042" spans="2:20" x14ac:dyDescent="0.25">
      <c r="B2042" s="11">
        <f>'Market Data'!B2029</f>
        <v>20071211</v>
      </c>
      <c r="C2042" s="2">
        <f>'Market Data'!C2029</f>
        <v>8657.5</v>
      </c>
      <c r="D2042" s="2">
        <f>'Market Data'!D2029</f>
        <v>8678.5</v>
      </c>
      <c r="E2042" s="2">
        <f>'Market Data'!E2029</f>
        <v>8591</v>
      </c>
      <c r="F2042" s="12">
        <f>'Market Data'!F2029</f>
        <v>8636.5</v>
      </c>
      <c r="H2042" s="58">
        <f t="shared" si="254"/>
        <v>2025</v>
      </c>
      <c r="I2042" s="97" t="s">
        <v>54</v>
      </c>
      <c r="J2042" s="59" t="str">
        <f t="shared" si="255"/>
        <v>Long</v>
      </c>
      <c r="L2042" s="74">
        <f t="shared" si="259"/>
        <v>1</v>
      </c>
      <c r="M2042" s="75">
        <f t="shared" si="251"/>
        <v>0</v>
      </c>
      <c r="N2042" s="76" t="str">
        <f t="shared" si="256"/>
        <v/>
      </c>
      <c r="O2042" s="75"/>
      <c r="P2042" s="77">
        <f t="shared" si="252"/>
        <v>1</v>
      </c>
      <c r="Q2042" s="78" t="str">
        <f t="shared" si="257"/>
        <v>Stay Long</v>
      </c>
      <c r="R2042" s="81">
        <f t="shared" si="253"/>
        <v>-227.5</v>
      </c>
      <c r="S2042" s="82">
        <f t="shared" si="258"/>
        <v>19789.040000000008</v>
      </c>
      <c r="T2042" s="50"/>
    </row>
    <row r="2043" spans="2:20" x14ac:dyDescent="0.25">
      <c r="B2043" s="11">
        <f>'Market Data'!B2030</f>
        <v>20071212</v>
      </c>
      <c r="C2043" s="2">
        <f>'Market Data'!C2030</f>
        <v>8544.5</v>
      </c>
      <c r="D2043" s="2">
        <f>'Market Data'!D2030</f>
        <v>8729</v>
      </c>
      <c r="E2043" s="2">
        <f>'Market Data'!E2030</f>
        <v>8531.5</v>
      </c>
      <c r="F2043" s="12">
        <f>'Market Data'!F2030</f>
        <v>8666</v>
      </c>
      <c r="H2043" s="58">
        <f t="shared" si="254"/>
        <v>2026</v>
      </c>
      <c r="I2043" s="97" t="s">
        <v>54</v>
      </c>
      <c r="J2043" s="59" t="str">
        <f t="shared" si="255"/>
        <v>Long</v>
      </c>
      <c r="L2043" s="74">
        <f t="shared" si="259"/>
        <v>1</v>
      </c>
      <c r="M2043" s="75">
        <f t="shared" si="251"/>
        <v>0</v>
      </c>
      <c r="N2043" s="76" t="str">
        <f t="shared" si="256"/>
        <v/>
      </c>
      <c r="O2043" s="75"/>
      <c r="P2043" s="77">
        <f t="shared" si="252"/>
        <v>1</v>
      </c>
      <c r="Q2043" s="78" t="str">
        <f t="shared" si="257"/>
        <v>Stay Long</v>
      </c>
      <c r="R2043" s="81">
        <f t="shared" si="253"/>
        <v>1032.5</v>
      </c>
      <c r="S2043" s="82">
        <f t="shared" si="258"/>
        <v>20821.540000000008</v>
      </c>
      <c r="T2043" s="50"/>
    </row>
    <row r="2044" spans="2:20" x14ac:dyDescent="0.25">
      <c r="B2044" s="11">
        <f>'Market Data'!B2031</f>
        <v>20071213</v>
      </c>
      <c r="C2044" s="2">
        <f>'Market Data'!C2031</f>
        <v>8627.5</v>
      </c>
      <c r="D2044" s="2">
        <f>'Market Data'!D2031</f>
        <v>8641</v>
      </c>
      <c r="E2044" s="2">
        <f>'Market Data'!E2031</f>
        <v>8522</v>
      </c>
      <c r="F2044" s="12">
        <f>'Market Data'!F2031</f>
        <v>8534</v>
      </c>
      <c r="H2044" s="58">
        <f t="shared" si="254"/>
        <v>2027</v>
      </c>
      <c r="I2044" s="97" t="s">
        <v>54</v>
      </c>
      <c r="J2044" s="59" t="str">
        <f t="shared" si="255"/>
        <v>Long</v>
      </c>
      <c r="L2044" s="74">
        <f t="shared" si="259"/>
        <v>1</v>
      </c>
      <c r="M2044" s="75">
        <f t="shared" si="251"/>
        <v>0</v>
      </c>
      <c r="N2044" s="76" t="str">
        <f t="shared" si="256"/>
        <v/>
      </c>
      <c r="O2044" s="75"/>
      <c r="P2044" s="77">
        <f t="shared" si="252"/>
        <v>1</v>
      </c>
      <c r="Q2044" s="78" t="str">
        <f t="shared" si="257"/>
        <v>Stay Long</v>
      </c>
      <c r="R2044" s="81">
        <f t="shared" si="253"/>
        <v>-4620</v>
      </c>
      <c r="S2044" s="82">
        <f t="shared" si="258"/>
        <v>16201.540000000008</v>
      </c>
      <c r="T2044" s="50"/>
    </row>
    <row r="2045" spans="2:20" x14ac:dyDescent="0.25">
      <c r="B2045" s="11">
        <f>'Market Data'!B2032</f>
        <v>20071214</v>
      </c>
      <c r="C2045" s="2">
        <f>'Market Data'!C2032</f>
        <v>8570.5</v>
      </c>
      <c r="D2045" s="2">
        <f>'Market Data'!D2032</f>
        <v>8590.5</v>
      </c>
      <c r="E2045" s="2">
        <f>'Market Data'!E2032</f>
        <v>8476.5</v>
      </c>
      <c r="F2045" s="12">
        <f>'Market Data'!F2032</f>
        <v>8538</v>
      </c>
      <c r="H2045" s="58">
        <f t="shared" si="254"/>
        <v>2028</v>
      </c>
      <c r="I2045" s="97" t="s">
        <v>54</v>
      </c>
      <c r="J2045" s="59" t="str">
        <f t="shared" si="255"/>
        <v>Long</v>
      </c>
      <c r="L2045" s="74">
        <f t="shared" si="259"/>
        <v>1</v>
      </c>
      <c r="M2045" s="75">
        <f t="shared" si="251"/>
        <v>0</v>
      </c>
      <c r="N2045" s="76" t="str">
        <f t="shared" si="256"/>
        <v/>
      </c>
      <c r="O2045" s="75"/>
      <c r="P2045" s="77">
        <f t="shared" si="252"/>
        <v>1</v>
      </c>
      <c r="Q2045" s="78" t="str">
        <f t="shared" si="257"/>
        <v>Stay Long</v>
      </c>
      <c r="R2045" s="81">
        <f t="shared" si="253"/>
        <v>140</v>
      </c>
      <c r="S2045" s="82">
        <f t="shared" si="258"/>
        <v>16341.540000000008</v>
      </c>
      <c r="T2045" s="50"/>
    </row>
    <row r="2046" spans="2:20" x14ac:dyDescent="0.25">
      <c r="B2046" s="11">
        <f>'Market Data'!B2033</f>
        <v>20071217</v>
      </c>
      <c r="C2046" s="2">
        <f>'Market Data'!C2033</f>
        <v>8465</v>
      </c>
      <c r="D2046" s="2">
        <f>'Market Data'!D2033</f>
        <v>8475</v>
      </c>
      <c r="E2046" s="2">
        <f>'Market Data'!E2033</f>
        <v>8399</v>
      </c>
      <c r="F2046" s="12">
        <f>'Market Data'!F2033</f>
        <v>8422</v>
      </c>
      <c r="H2046" s="58">
        <f t="shared" si="254"/>
        <v>2029</v>
      </c>
      <c r="I2046" s="97" t="s">
        <v>54</v>
      </c>
      <c r="J2046" s="59" t="str">
        <f t="shared" si="255"/>
        <v>Long</v>
      </c>
      <c r="L2046" s="74">
        <f t="shared" si="259"/>
        <v>1</v>
      </c>
      <c r="M2046" s="75">
        <f t="shared" si="251"/>
        <v>0</v>
      </c>
      <c r="N2046" s="76" t="str">
        <f t="shared" si="256"/>
        <v/>
      </c>
      <c r="O2046" s="75"/>
      <c r="P2046" s="77">
        <f t="shared" si="252"/>
        <v>1</v>
      </c>
      <c r="Q2046" s="78" t="str">
        <f t="shared" si="257"/>
        <v>Stay Long</v>
      </c>
      <c r="R2046" s="81">
        <f t="shared" si="253"/>
        <v>-4060</v>
      </c>
      <c r="S2046" s="82">
        <f t="shared" si="258"/>
        <v>12281.540000000008</v>
      </c>
      <c r="T2046" s="50"/>
    </row>
    <row r="2047" spans="2:20" x14ac:dyDescent="0.25">
      <c r="B2047" s="11">
        <f>'Market Data'!B2034</f>
        <v>20071218</v>
      </c>
      <c r="C2047" s="2">
        <f>'Market Data'!C2034</f>
        <v>8399.5</v>
      </c>
      <c r="D2047" s="2">
        <f>'Market Data'!D2034</f>
        <v>8548</v>
      </c>
      <c r="E2047" s="2">
        <f>'Market Data'!E2034</f>
        <v>8380</v>
      </c>
      <c r="F2047" s="12">
        <f>'Market Data'!F2034</f>
        <v>8411</v>
      </c>
      <c r="H2047" s="58">
        <f t="shared" si="254"/>
        <v>2030</v>
      </c>
      <c r="I2047" s="97" t="s">
        <v>54</v>
      </c>
      <c r="J2047" s="59" t="str">
        <f t="shared" si="255"/>
        <v>Long</v>
      </c>
      <c r="L2047" s="74">
        <f t="shared" si="259"/>
        <v>1</v>
      </c>
      <c r="M2047" s="75">
        <f t="shared" si="251"/>
        <v>0</v>
      </c>
      <c r="N2047" s="76" t="str">
        <f t="shared" si="256"/>
        <v/>
      </c>
      <c r="O2047" s="75"/>
      <c r="P2047" s="77">
        <f t="shared" si="252"/>
        <v>1</v>
      </c>
      <c r="Q2047" s="78" t="str">
        <f t="shared" si="257"/>
        <v>Stay Long</v>
      </c>
      <c r="R2047" s="81">
        <f t="shared" si="253"/>
        <v>-385</v>
      </c>
      <c r="S2047" s="82">
        <f t="shared" si="258"/>
        <v>11896.540000000008</v>
      </c>
      <c r="T2047" s="50"/>
    </row>
    <row r="2048" spans="2:20" x14ac:dyDescent="0.25">
      <c r="B2048" s="11">
        <f>'Market Data'!B2035</f>
        <v>20071219</v>
      </c>
      <c r="C2048" s="2">
        <f>'Market Data'!C2035</f>
        <v>8455.5</v>
      </c>
      <c r="D2048" s="2">
        <f>'Market Data'!D2035</f>
        <v>8477.5</v>
      </c>
      <c r="E2048" s="2">
        <f>'Market Data'!E2035</f>
        <v>8374.5</v>
      </c>
      <c r="F2048" s="12">
        <f>'Market Data'!F2035</f>
        <v>8436.5</v>
      </c>
      <c r="H2048" s="58">
        <f t="shared" si="254"/>
        <v>2031</v>
      </c>
      <c r="I2048" s="97" t="s">
        <v>54</v>
      </c>
      <c r="J2048" s="59" t="str">
        <f t="shared" si="255"/>
        <v>Long</v>
      </c>
      <c r="L2048" s="74">
        <f t="shared" si="259"/>
        <v>1</v>
      </c>
      <c r="M2048" s="75">
        <f t="shared" si="251"/>
        <v>0</v>
      </c>
      <c r="N2048" s="76" t="str">
        <f t="shared" si="256"/>
        <v/>
      </c>
      <c r="O2048" s="75"/>
      <c r="P2048" s="77">
        <f t="shared" si="252"/>
        <v>1</v>
      </c>
      <c r="Q2048" s="78" t="str">
        <f t="shared" si="257"/>
        <v>Stay Long</v>
      </c>
      <c r="R2048" s="81">
        <f t="shared" si="253"/>
        <v>892.5</v>
      </c>
      <c r="S2048" s="82">
        <f t="shared" si="258"/>
        <v>12789.040000000008</v>
      </c>
      <c r="T2048" s="50"/>
    </row>
    <row r="2049" spans="2:20" x14ac:dyDescent="0.25">
      <c r="B2049" s="11">
        <f>'Market Data'!B2036</f>
        <v>20071220</v>
      </c>
      <c r="C2049" s="2">
        <f>'Market Data'!C2036</f>
        <v>8433.5</v>
      </c>
      <c r="D2049" s="2">
        <f>'Market Data'!D2036</f>
        <v>8514.5</v>
      </c>
      <c r="E2049" s="2">
        <f>'Market Data'!E2036</f>
        <v>8431</v>
      </c>
      <c r="F2049" s="12">
        <f>'Market Data'!F2036</f>
        <v>8469.5</v>
      </c>
      <c r="H2049" s="58">
        <f t="shared" si="254"/>
        <v>2032</v>
      </c>
      <c r="I2049" s="97" t="s">
        <v>54</v>
      </c>
      <c r="J2049" s="59" t="str">
        <f t="shared" si="255"/>
        <v>Long</v>
      </c>
      <c r="L2049" s="74">
        <f t="shared" si="259"/>
        <v>1</v>
      </c>
      <c r="M2049" s="75">
        <f t="shared" si="251"/>
        <v>0</v>
      </c>
      <c r="N2049" s="76" t="str">
        <f t="shared" si="256"/>
        <v/>
      </c>
      <c r="O2049" s="75"/>
      <c r="P2049" s="77">
        <f t="shared" si="252"/>
        <v>1</v>
      </c>
      <c r="Q2049" s="78" t="str">
        <f t="shared" si="257"/>
        <v>Stay Long</v>
      </c>
      <c r="R2049" s="81">
        <f t="shared" si="253"/>
        <v>1155</v>
      </c>
      <c r="S2049" s="82">
        <f t="shared" si="258"/>
        <v>13944.040000000008</v>
      </c>
      <c r="T2049" s="50"/>
    </row>
    <row r="2050" spans="2:20" x14ac:dyDescent="0.25">
      <c r="B2050" s="11">
        <f>'Market Data'!B2037</f>
        <v>20071221</v>
      </c>
      <c r="C2050" s="2">
        <f>'Market Data'!C2037</f>
        <v>8526</v>
      </c>
      <c r="D2050" s="2">
        <f>'Market Data'!D2037</f>
        <v>8619.5</v>
      </c>
      <c r="E2050" s="2">
        <f>'Market Data'!E2037</f>
        <v>8521.5</v>
      </c>
      <c r="F2050" s="12">
        <f>'Market Data'!F2037</f>
        <v>8593.5</v>
      </c>
      <c r="H2050" s="58">
        <f t="shared" si="254"/>
        <v>2033</v>
      </c>
      <c r="I2050" s="97" t="s">
        <v>54</v>
      </c>
      <c r="J2050" s="59" t="str">
        <f t="shared" si="255"/>
        <v>Long</v>
      </c>
      <c r="L2050" s="74">
        <f t="shared" si="259"/>
        <v>1</v>
      </c>
      <c r="M2050" s="75">
        <f t="shared" si="251"/>
        <v>0</v>
      </c>
      <c r="N2050" s="76" t="str">
        <f t="shared" si="256"/>
        <v/>
      </c>
      <c r="O2050" s="75"/>
      <c r="P2050" s="77">
        <f t="shared" si="252"/>
        <v>1</v>
      </c>
      <c r="Q2050" s="78" t="str">
        <f t="shared" si="257"/>
        <v>Stay Long</v>
      </c>
      <c r="R2050" s="81">
        <f t="shared" si="253"/>
        <v>4340</v>
      </c>
      <c r="S2050" s="82">
        <f t="shared" si="258"/>
        <v>18284.040000000008</v>
      </c>
      <c r="T2050" s="50"/>
    </row>
    <row r="2051" spans="2:20" x14ac:dyDescent="0.25">
      <c r="B2051" s="11">
        <f>'Market Data'!B2038</f>
        <v>20071227</v>
      </c>
      <c r="C2051" s="2">
        <f>'Market Data'!C2038</f>
        <v>8666</v>
      </c>
      <c r="D2051" s="2">
        <f>'Market Data'!D2038</f>
        <v>8759.5</v>
      </c>
      <c r="E2051" s="2">
        <f>'Market Data'!E2038</f>
        <v>8563.5</v>
      </c>
      <c r="F2051" s="12">
        <f>'Market Data'!F2038</f>
        <v>8585.5</v>
      </c>
      <c r="H2051" s="58">
        <f t="shared" si="254"/>
        <v>2034</v>
      </c>
      <c r="I2051" s="97" t="s">
        <v>54</v>
      </c>
      <c r="J2051" s="59" t="str">
        <f t="shared" si="255"/>
        <v>Long</v>
      </c>
      <c r="L2051" s="74">
        <f t="shared" si="259"/>
        <v>1</v>
      </c>
      <c r="M2051" s="75">
        <f t="shared" si="251"/>
        <v>0</v>
      </c>
      <c r="N2051" s="76" t="str">
        <f t="shared" si="256"/>
        <v/>
      </c>
      <c r="O2051" s="75"/>
      <c r="P2051" s="77">
        <f t="shared" si="252"/>
        <v>1</v>
      </c>
      <c r="Q2051" s="78" t="str">
        <f t="shared" si="257"/>
        <v>Stay Long</v>
      </c>
      <c r="R2051" s="81">
        <f t="shared" si="253"/>
        <v>-280</v>
      </c>
      <c r="S2051" s="82">
        <f t="shared" si="258"/>
        <v>18004.040000000008</v>
      </c>
      <c r="T2051" s="50"/>
    </row>
    <row r="2052" spans="2:20" x14ac:dyDescent="0.25">
      <c r="B2052" s="11">
        <f>'Market Data'!B2039</f>
        <v>20071228</v>
      </c>
      <c r="C2052" s="2">
        <f>'Market Data'!C2039</f>
        <v>8601.5</v>
      </c>
      <c r="D2052" s="2">
        <f>'Market Data'!D2039</f>
        <v>8656.5</v>
      </c>
      <c r="E2052" s="2">
        <f>'Market Data'!E2039</f>
        <v>8579.5</v>
      </c>
      <c r="F2052" s="12">
        <f>'Market Data'!F2039</f>
        <v>8647</v>
      </c>
      <c r="H2052" s="58">
        <f t="shared" si="254"/>
        <v>2035</v>
      </c>
      <c r="I2052" s="97" t="s">
        <v>54</v>
      </c>
      <c r="J2052" s="59" t="str">
        <f t="shared" si="255"/>
        <v>Long</v>
      </c>
      <c r="L2052" s="74">
        <f t="shared" si="259"/>
        <v>1</v>
      </c>
      <c r="M2052" s="75">
        <f t="shared" si="251"/>
        <v>0</v>
      </c>
      <c r="N2052" s="76" t="str">
        <f t="shared" si="256"/>
        <v/>
      </c>
      <c r="O2052" s="75"/>
      <c r="P2052" s="77">
        <f t="shared" si="252"/>
        <v>1</v>
      </c>
      <c r="Q2052" s="78" t="str">
        <f t="shared" si="257"/>
        <v>Stay Long</v>
      </c>
      <c r="R2052" s="81">
        <f t="shared" si="253"/>
        <v>2152.5</v>
      </c>
      <c r="S2052" s="82">
        <f t="shared" si="258"/>
        <v>20156.540000000008</v>
      </c>
      <c r="T2052" s="50"/>
    </row>
    <row r="2053" spans="2:20" x14ac:dyDescent="0.25">
      <c r="B2053" s="11">
        <f>'Market Data'!B2040</f>
        <v>20080102</v>
      </c>
      <c r="C2053" s="2">
        <f>'Market Data'!C2040</f>
        <v>8612</v>
      </c>
      <c r="D2053" s="2">
        <f>'Market Data'!D2040</f>
        <v>8687</v>
      </c>
      <c r="E2053" s="2">
        <f>'Market Data'!E2040</f>
        <v>8479</v>
      </c>
      <c r="F2053" s="12">
        <f>'Market Data'!F2040</f>
        <v>8514.5</v>
      </c>
      <c r="H2053" s="58">
        <f t="shared" si="254"/>
        <v>2036</v>
      </c>
      <c r="I2053" s="97" t="s">
        <v>54</v>
      </c>
      <c r="J2053" s="59" t="str">
        <f t="shared" si="255"/>
        <v>Long</v>
      </c>
      <c r="L2053" s="74">
        <f t="shared" si="259"/>
        <v>1</v>
      </c>
      <c r="M2053" s="75">
        <f t="shared" si="251"/>
        <v>0</v>
      </c>
      <c r="N2053" s="76" t="str">
        <f t="shared" si="256"/>
        <v/>
      </c>
      <c r="O2053" s="75"/>
      <c r="P2053" s="77">
        <f t="shared" si="252"/>
        <v>1</v>
      </c>
      <c r="Q2053" s="78" t="str">
        <f t="shared" si="257"/>
        <v>Stay Long</v>
      </c>
      <c r="R2053" s="81">
        <f t="shared" si="253"/>
        <v>-4637.5</v>
      </c>
      <c r="S2053" s="82">
        <f t="shared" si="258"/>
        <v>15519.040000000008</v>
      </c>
      <c r="T2053" s="50"/>
    </row>
    <row r="2054" spans="2:20" x14ac:dyDescent="0.25">
      <c r="B2054" s="11">
        <f>'Market Data'!B2041</f>
        <v>20080103</v>
      </c>
      <c r="C2054" s="2">
        <f>'Market Data'!C2041</f>
        <v>8542</v>
      </c>
      <c r="D2054" s="2">
        <f>'Market Data'!D2041</f>
        <v>8551.5</v>
      </c>
      <c r="E2054" s="2">
        <f>'Market Data'!E2041</f>
        <v>8436.5</v>
      </c>
      <c r="F2054" s="12">
        <f>'Market Data'!F2041</f>
        <v>8498</v>
      </c>
      <c r="H2054" s="58">
        <f t="shared" si="254"/>
        <v>2037</v>
      </c>
      <c r="I2054" s="97" t="s">
        <v>54</v>
      </c>
      <c r="J2054" s="59" t="str">
        <f t="shared" si="255"/>
        <v>Long</v>
      </c>
      <c r="L2054" s="74">
        <f t="shared" si="259"/>
        <v>1</v>
      </c>
      <c r="M2054" s="75">
        <f t="shared" si="251"/>
        <v>0</v>
      </c>
      <c r="N2054" s="76" t="str">
        <f t="shared" si="256"/>
        <v/>
      </c>
      <c r="O2054" s="75"/>
      <c r="P2054" s="77">
        <f t="shared" si="252"/>
        <v>1</v>
      </c>
      <c r="Q2054" s="78" t="str">
        <f t="shared" si="257"/>
        <v>Stay Long</v>
      </c>
      <c r="R2054" s="81">
        <f t="shared" si="253"/>
        <v>-577.5</v>
      </c>
      <c r="S2054" s="82">
        <f t="shared" si="258"/>
        <v>14941.540000000008</v>
      </c>
      <c r="T2054" s="50"/>
    </row>
    <row r="2055" spans="2:20" x14ac:dyDescent="0.25">
      <c r="B2055" s="11">
        <f>'Market Data'!B2042</f>
        <v>20080104</v>
      </c>
      <c r="C2055" s="2">
        <f>'Market Data'!C2042</f>
        <v>8490.5</v>
      </c>
      <c r="D2055" s="2">
        <f>'Market Data'!D2042</f>
        <v>8494.5</v>
      </c>
      <c r="E2055" s="2">
        <f>'Market Data'!E2042</f>
        <v>8352.5</v>
      </c>
      <c r="F2055" s="12">
        <f>'Market Data'!F2042</f>
        <v>8385.5</v>
      </c>
      <c r="H2055" s="58">
        <f t="shared" si="254"/>
        <v>2038</v>
      </c>
      <c r="I2055" s="97" t="s">
        <v>54</v>
      </c>
      <c r="J2055" s="59" t="str">
        <f t="shared" si="255"/>
        <v>Long</v>
      </c>
      <c r="L2055" s="74">
        <f t="shared" si="259"/>
        <v>1</v>
      </c>
      <c r="M2055" s="75">
        <f t="shared" si="251"/>
        <v>0</v>
      </c>
      <c r="N2055" s="76" t="str">
        <f t="shared" si="256"/>
        <v/>
      </c>
      <c r="O2055" s="75"/>
      <c r="P2055" s="77">
        <f t="shared" si="252"/>
        <v>1</v>
      </c>
      <c r="Q2055" s="78" t="str">
        <f t="shared" si="257"/>
        <v>Stay Long</v>
      </c>
      <c r="R2055" s="81">
        <f t="shared" si="253"/>
        <v>-3937.5</v>
      </c>
      <c r="S2055" s="82">
        <f t="shared" si="258"/>
        <v>11004.040000000008</v>
      </c>
      <c r="T2055" s="50"/>
    </row>
    <row r="2056" spans="2:20" x14ac:dyDescent="0.25">
      <c r="B2056" s="11">
        <f>'Market Data'!B2043</f>
        <v>20080107</v>
      </c>
      <c r="C2056" s="2">
        <f>'Market Data'!C2043</f>
        <v>8346.5</v>
      </c>
      <c r="D2056" s="2">
        <f>'Market Data'!D2043</f>
        <v>8439.5</v>
      </c>
      <c r="E2056" s="2">
        <f>'Market Data'!E2043</f>
        <v>8341.5</v>
      </c>
      <c r="F2056" s="12">
        <f>'Market Data'!F2043</f>
        <v>8414</v>
      </c>
      <c r="H2056" s="58">
        <f t="shared" si="254"/>
        <v>2039</v>
      </c>
      <c r="I2056" s="97" t="s">
        <v>54</v>
      </c>
      <c r="J2056" s="59" t="str">
        <f t="shared" si="255"/>
        <v>Long</v>
      </c>
      <c r="L2056" s="74">
        <f t="shared" si="259"/>
        <v>1</v>
      </c>
      <c r="M2056" s="75">
        <f t="shared" si="251"/>
        <v>0</v>
      </c>
      <c r="N2056" s="76" t="str">
        <f t="shared" si="256"/>
        <v/>
      </c>
      <c r="O2056" s="75"/>
      <c r="P2056" s="77">
        <f t="shared" si="252"/>
        <v>1</v>
      </c>
      <c r="Q2056" s="78" t="str">
        <f t="shared" si="257"/>
        <v>Stay Long</v>
      </c>
      <c r="R2056" s="81">
        <f t="shared" si="253"/>
        <v>997.5</v>
      </c>
      <c r="S2056" s="82">
        <f t="shared" si="258"/>
        <v>12001.540000000008</v>
      </c>
      <c r="T2056" s="50"/>
    </row>
    <row r="2057" spans="2:20" x14ac:dyDescent="0.25">
      <c r="B2057" s="11">
        <f>'Market Data'!B2044</f>
        <v>20080108</v>
      </c>
      <c r="C2057" s="2">
        <f>'Market Data'!C2044</f>
        <v>8399</v>
      </c>
      <c r="D2057" s="2">
        <f>'Market Data'!D2044</f>
        <v>8502.5</v>
      </c>
      <c r="E2057" s="2">
        <f>'Market Data'!E2044</f>
        <v>8395.5</v>
      </c>
      <c r="F2057" s="12">
        <f>'Market Data'!F2044</f>
        <v>8430.5</v>
      </c>
      <c r="H2057" s="58">
        <f t="shared" si="254"/>
        <v>2040</v>
      </c>
      <c r="I2057" s="97" t="s">
        <v>54</v>
      </c>
      <c r="J2057" s="59" t="str">
        <f t="shared" si="255"/>
        <v>Long</v>
      </c>
      <c r="L2057" s="74">
        <f t="shared" si="259"/>
        <v>1</v>
      </c>
      <c r="M2057" s="75">
        <f t="shared" si="251"/>
        <v>0</v>
      </c>
      <c r="N2057" s="76" t="str">
        <f t="shared" si="256"/>
        <v/>
      </c>
      <c r="O2057" s="75"/>
      <c r="P2057" s="77">
        <f t="shared" si="252"/>
        <v>1</v>
      </c>
      <c r="Q2057" s="78" t="str">
        <f t="shared" si="257"/>
        <v>Stay Long</v>
      </c>
      <c r="R2057" s="81">
        <f t="shared" si="253"/>
        <v>577.5</v>
      </c>
      <c r="S2057" s="82">
        <f t="shared" si="258"/>
        <v>12579.040000000008</v>
      </c>
      <c r="T2057" s="50"/>
    </row>
    <row r="2058" spans="2:20" x14ac:dyDescent="0.25">
      <c r="B2058" s="11">
        <f>'Market Data'!B2045</f>
        <v>20080109</v>
      </c>
      <c r="C2058" s="2">
        <f>'Market Data'!C2045</f>
        <v>8375</v>
      </c>
      <c r="D2058" s="2">
        <f>'Market Data'!D2045</f>
        <v>8413</v>
      </c>
      <c r="E2058" s="2">
        <f>'Market Data'!E2045</f>
        <v>8336.5</v>
      </c>
      <c r="F2058" s="12">
        <f>'Market Data'!F2045</f>
        <v>8361</v>
      </c>
      <c r="H2058" s="58">
        <f t="shared" si="254"/>
        <v>2041</v>
      </c>
      <c r="I2058" s="97" t="s">
        <v>54</v>
      </c>
      <c r="J2058" s="59" t="str">
        <f t="shared" si="255"/>
        <v>Long</v>
      </c>
      <c r="L2058" s="74">
        <f t="shared" si="259"/>
        <v>1</v>
      </c>
      <c r="M2058" s="75">
        <f t="shared" si="251"/>
        <v>0</v>
      </c>
      <c r="N2058" s="76" t="str">
        <f t="shared" si="256"/>
        <v/>
      </c>
      <c r="O2058" s="75"/>
      <c r="P2058" s="77">
        <f t="shared" si="252"/>
        <v>1</v>
      </c>
      <c r="Q2058" s="78" t="str">
        <f t="shared" si="257"/>
        <v>Stay Long</v>
      </c>
      <c r="R2058" s="81">
        <f t="shared" si="253"/>
        <v>-2432.5</v>
      </c>
      <c r="S2058" s="82">
        <f t="shared" si="258"/>
        <v>10146.540000000008</v>
      </c>
      <c r="T2058" s="50"/>
    </row>
    <row r="2059" spans="2:20" x14ac:dyDescent="0.25">
      <c r="B2059" s="11">
        <f>'Market Data'!B2046</f>
        <v>20080110</v>
      </c>
      <c r="C2059" s="2">
        <f>'Market Data'!C2046</f>
        <v>8371.5</v>
      </c>
      <c r="D2059" s="2">
        <f>'Market Data'!D2046</f>
        <v>8406</v>
      </c>
      <c r="E2059" s="2">
        <f>'Market Data'!E2046</f>
        <v>8270.5</v>
      </c>
      <c r="F2059" s="12">
        <f>'Market Data'!F2046</f>
        <v>8338.5</v>
      </c>
      <c r="H2059" s="58">
        <f t="shared" si="254"/>
        <v>2042</v>
      </c>
      <c r="I2059" s="97" t="s">
        <v>54</v>
      </c>
      <c r="J2059" s="59" t="str">
        <f t="shared" si="255"/>
        <v>Long</v>
      </c>
      <c r="L2059" s="74">
        <f t="shared" si="259"/>
        <v>1</v>
      </c>
      <c r="M2059" s="75">
        <f t="shared" si="251"/>
        <v>0</v>
      </c>
      <c r="N2059" s="76" t="str">
        <f t="shared" si="256"/>
        <v/>
      </c>
      <c r="O2059" s="75"/>
      <c r="P2059" s="77">
        <f t="shared" si="252"/>
        <v>1</v>
      </c>
      <c r="Q2059" s="78" t="str">
        <f t="shared" si="257"/>
        <v>Stay Long</v>
      </c>
      <c r="R2059" s="81">
        <f t="shared" si="253"/>
        <v>-787.5</v>
      </c>
      <c r="S2059" s="82">
        <f t="shared" si="258"/>
        <v>9359.0400000000081</v>
      </c>
      <c r="T2059" s="50"/>
    </row>
    <row r="2060" spans="2:20" x14ac:dyDescent="0.25">
      <c r="B2060" s="11">
        <f>'Market Data'!B2047</f>
        <v>20080111</v>
      </c>
      <c r="C2060" s="2">
        <f>'Market Data'!C2047</f>
        <v>8276.5</v>
      </c>
      <c r="D2060" s="2">
        <f>'Market Data'!D2047</f>
        <v>8319</v>
      </c>
      <c r="E2060" s="2">
        <f>'Market Data'!E2047</f>
        <v>8249</v>
      </c>
      <c r="F2060" s="12">
        <f>'Market Data'!F2047</f>
        <v>8292</v>
      </c>
      <c r="H2060" s="58">
        <f t="shared" si="254"/>
        <v>2043</v>
      </c>
      <c r="I2060" s="97" t="s">
        <v>54</v>
      </c>
      <c r="J2060" s="59" t="str">
        <f t="shared" si="255"/>
        <v>Long</v>
      </c>
      <c r="L2060" s="74">
        <f t="shared" si="259"/>
        <v>1</v>
      </c>
      <c r="M2060" s="75">
        <f t="shared" si="251"/>
        <v>0</v>
      </c>
      <c r="N2060" s="76" t="str">
        <f t="shared" si="256"/>
        <v/>
      </c>
      <c r="O2060" s="75"/>
      <c r="P2060" s="77">
        <f t="shared" si="252"/>
        <v>1</v>
      </c>
      <c r="Q2060" s="78" t="str">
        <f t="shared" si="257"/>
        <v>Stay Long</v>
      </c>
      <c r="R2060" s="81">
        <f t="shared" si="253"/>
        <v>-1627.5</v>
      </c>
      <c r="S2060" s="82">
        <f t="shared" si="258"/>
        <v>7731.5400000000081</v>
      </c>
      <c r="T2060" s="50"/>
    </row>
    <row r="2061" spans="2:20" x14ac:dyDescent="0.25">
      <c r="B2061" s="11">
        <f>'Market Data'!B2048</f>
        <v>20080114</v>
      </c>
      <c r="C2061" s="2">
        <f>'Market Data'!C2048</f>
        <v>8274.5</v>
      </c>
      <c r="D2061" s="2">
        <f>'Market Data'!D2048</f>
        <v>8333</v>
      </c>
      <c r="E2061" s="2">
        <f>'Market Data'!E2048</f>
        <v>8252.5</v>
      </c>
      <c r="F2061" s="12">
        <f>'Market Data'!F2048</f>
        <v>8308</v>
      </c>
      <c r="H2061" s="58">
        <f t="shared" si="254"/>
        <v>2044</v>
      </c>
      <c r="I2061" s="97" t="s">
        <v>54</v>
      </c>
      <c r="J2061" s="59" t="str">
        <f t="shared" si="255"/>
        <v>Long</v>
      </c>
      <c r="L2061" s="74">
        <f t="shared" si="259"/>
        <v>1</v>
      </c>
      <c r="M2061" s="75">
        <f t="shared" si="251"/>
        <v>0</v>
      </c>
      <c r="N2061" s="76" t="str">
        <f t="shared" si="256"/>
        <v/>
      </c>
      <c r="O2061" s="75"/>
      <c r="P2061" s="77">
        <f t="shared" si="252"/>
        <v>1</v>
      </c>
      <c r="Q2061" s="78" t="str">
        <f t="shared" si="257"/>
        <v>Stay Long</v>
      </c>
      <c r="R2061" s="81">
        <f t="shared" si="253"/>
        <v>560</v>
      </c>
      <c r="S2061" s="82">
        <f t="shared" si="258"/>
        <v>8291.5400000000081</v>
      </c>
      <c r="T2061" s="50"/>
    </row>
    <row r="2062" spans="2:20" x14ac:dyDescent="0.25">
      <c r="B2062" s="11">
        <f>'Market Data'!B2049</f>
        <v>20080115</v>
      </c>
      <c r="C2062" s="2">
        <f>'Market Data'!C2049</f>
        <v>8266.5</v>
      </c>
      <c r="D2062" s="2">
        <f>'Market Data'!D2049</f>
        <v>8292.5</v>
      </c>
      <c r="E2062" s="2">
        <f>'Market Data'!E2049</f>
        <v>8124</v>
      </c>
      <c r="F2062" s="12">
        <f>'Market Data'!F2049</f>
        <v>8148.5</v>
      </c>
      <c r="H2062" s="58">
        <f t="shared" si="254"/>
        <v>2045</v>
      </c>
      <c r="I2062" s="97" t="s">
        <v>54</v>
      </c>
      <c r="J2062" s="59" t="str">
        <f t="shared" si="255"/>
        <v>Long</v>
      </c>
      <c r="L2062" s="74">
        <f t="shared" si="259"/>
        <v>1</v>
      </c>
      <c r="M2062" s="75">
        <f t="shared" si="251"/>
        <v>0</v>
      </c>
      <c r="N2062" s="76" t="str">
        <f t="shared" si="256"/>
        <v/>
      </c>
      <c r="O2062" s="75"/>
      <c r="P2062" s="77">
        <f t="shared" si="252"/>
        <v>1</v>
      </c>
      <c r="Q2062" s="78" t="str">
        <f t="shared" si="257"/>
        <v>Stay Long</v>
      </c>
      <c r="R2062" s="81">
        <f t="shared" si="253"/>
        <v>-5582.5</v>
      </c>
      <c r="S2062" s="82">
        <f t="shared" si="258"/>
        <v>2709.0400000000081</v>
      </c>
      <c r="T2062" s="50"/>
    </row>
    <row r="2063" spans="2:20" x14ac:dyDescent="0.25">
      <c r="B2063" s="11">
        <f>'Market Data'!B2050</f>
        <v>20080116</v>
      </c>
      <c r="C2063" s="2">
        <f>'Market Data'!C2050</f>
        <v>8075</v>
      </c>
      <c r="D2063" s="2">
        <f>'Market Data'!D2050</f>
        <v>8124.5</v>
      </c>
      <c r="E2063" s="2">
        <f>'Market Data'!E2050</f>
        <v>8017.5</v>
      </c>
      <c r="F2063" s="12">
        <f>'Market Data'!F2050</f>
        <v>8051.5</v>
      </c>
      <c r="H2063" s="58">
        <f t="shared" si="254"/>
        <v>2046</v>
      </c>
      <c r="I2063" s="97" t="s">
        <v>54</v>
      </c>
      <c r="J2063" s="59" t="str">
        <f t="shared" si="255"/>
        <v>Long</v>
      </c>
      <c r="L2063" s="74">
        <f t="shared" si="259"/>
        <v>1</v>
      </c>
      <c r="M2063" s="75">
        <f t="shared" si="251"/>
        <v>0</v>
      </c>
      <c r="N2063" s="76" t="str">
        <f t="shared" si="256"/>
        <v/>
      </c>
      <c r="O2063" s="75"/>
      <c r="P2063" s="77">
        <f t="shared" si="252"/>
        <v>1</v>
      </c>
      <c r="Q2063" s="78" t="str">
        <f t="shared" si="257"/>
        <v>Stay Long</v>
      </c>
      <c r="R2063" s="81">
        <f t="shared" si="253"/>
        <v>-3395</v>
      </c>
      <c r="S2063" s="82">
        <f t="shared" si="258"/>
        <v>-685.95999999999185</v>
      </c>
      <c r="T2063" s="50"/>
    </row>
    <row r="2064" spans="2:20" x14ac:dyDescent="0.25">
      <c r="B2064" s="11">
        <f>'Market Data'!B2051</f>
        <v>20080117</v>
      </c>
      <c r="C2064" s="2">
        <f>'Market Data'!C2051</f>
        <v>8066.5</v>
      </c>
      <c r="D2064" s="2">
        <f>'Market Data'!D2051</f>
        <v>8114.5</v>
      </c>
      <c r="E2064" s="2">
        <f>'Market Data'!E2051</f>
        <v>7944</v>
      </c>
      <c r="F2064" s="12">
        <f>'Market Data'!F2051</f>
        <v>7949</v>
      </c>
      <c r="H2064" s="58">
        <f t="shared" si="254"/>
        <v>2047</v>
      </c>
      <c r="I2064" s="97" t="s">
        <v>54</v>
      </c>
      <c r="J2064" s="59" t="str">
        <f t="shared" si="255"/>
        <v>Long</v>
      </c>
      <c r="L2064" s="74">
        <f t="shared" si="259"/>
        <v>1</v>
      </c>
      <c r="M2064" s="75">
        <f t="shared" ref="M2064:M2127" si="260">$L2064-P2064</f>
        <v>0</v>
      </c>
      <c r="N2064" s="76" t="str">
        <f t="shared" si="256"/>
        <v/>
      </c>
      <c r="O2064" s="75"/>
      <c r="P2064" s="77">
        <f t="shared" si="252"/>
        <v>1</v>
      </c>
      <c r="Q2064" s="78" t="str">
        <f t="shared" si="257"/>
        <v>Stay Long</v>
      </c>
      <c r="R2064" s="81">
        <f t="shared" si="253"/>
        <v>-3587.5</v>
      </c>
      <c r="S2064" s="82">
        <f t="shared" si="258"/>
        <v>-4273.4599999999919</v>
      </c>
      <c r="T2064" s="50"/>
    </row>
    <row r="2065" spans="2:20" x14ac:dyDescent="0.25">
      <c r="B2065" s="11">
        <f>'Market Data'!B2052</f>
        <v>20080118</v>
      </c>
      <c r="C2065" s="2">
        <f>'Market Data'!C2052</f>
        <v>7971.5</v>
      </c>
      <c r="D2065" s="2">
        <f>'Market Data'!D2052</f>
        <v>8068</v>
      </c>
      <c r="E2065" s="2">
        <f>'Market Data'!E2052</f>
        <v>7849</v>
      </c>
      <c r="F2065" s="12">
        <f>'Market Data'!F2052</f>
        <v>7893</v>
      </c>
      <c r="H2065" s="58">
        <f t="shared" si="254"/>
        <v>2048</v>
      </c>
      <c r="I2065" s="97" t="s">
        <v>54</v>
      </c>
      <c r="J2065" s="59" t="str">
        <f t="shared" si="255"/>
        <v>Long</v>
      </c>
      <c r="L2065" s="74">
        <f t="shared" si="259"/>
        <v>1</v>
      </c>
      <c r="M2065" s="75">
        <f t="shared" si="260"/>
        <v>0</v>
      </c>
      <c r="N2065" s="76" t="str">
        <f t="shared" si="256"/>
        <v/>
      </c>
      <c r="O2065" s="75"/>
      <c r="P2065" s="77">
        <f t="shared" ref="P2065:P2128" si="261">IF($N2064="Fill",$L2064,$P2064)</f>
        <v>1</v>
      </c>
      <c r="Q2065" s="78" t="str">
        <f t="shared" si="257"/>
        <v>Stay Long</v>
      </c>
      <c r="R2065" s="81">
        <f t="shared" ref="R2065:R2128" si="262">IF(OR($P2064&amp;$L2064="01",$P2064&amp;$L2064="0-1"),(($F2065-$C2065)*$R$3*$L2064)-(ABS($M2064)*$R$4),IF(OR($P2064&amp;$L2064="10",$P2064&amp;$L2064="-10"),(($C2065-$F2064)*$R$3*$P2064)-(ABS($M2064)*$R$4),IF(OR($P2064&amp;$L2064="1-1",$P2064&amp;$L2064="-11"),(($C2065-$F2064)*$R$3*$P2064)-(ABS($M2064)*$R$4)+(($F2065-$C2065)*$R$3*$P2065),IF(OR($P2064&amp;$L2064="11",$P2064&amp;$L2064="-1-1"),(($F2065-$F2064)*$R$3*$P2065),0))))</f>
        <v>-1960</v>
      </c>
      <c r="S2065" s="82">
        <f t="shared" si="258"/>
        <v>-6233.4599999999919</v>
      </c>
      <c r="T2065" s="50"/>
    </row>
    <row r="2066" spans="2:20" x14ac:dyDescent="0.25">
      <c r="B2066" s="11">
        <f>'Market Data'!B2053</f>
        <v>20080121</v>
      </c>
      <c r="C2066" s="2">
        <f>'Market Data'!C2053</f>
        <v>7826.5</v>
      </c>
      <c r="D2066" s="2">
        <f>'Market Data'!D2053</f>
        <v>7841</v>
      </c>
      <c r="E2066" s="2">
        <f>'Market Data'!E2053</f>
        <v>7319</v>
      </c>
      <c r="F2066" s="12">
        <f>'Market Data'!F2053</f>
        <v>7368.5</v>
      </c>
      <c r="H2066" s="58">
        <f t="shared" ref="H2066:H2129" si="263">ROW()-ROW(H$17)</f>
        <v>2049</v>
      </c>
      <c r="I2066" s="97" t="s">
        <v>54</v>
      </c>
      <c r="J2066" s="59" t="str">
        <f t="shared" ref="J2066:J2129" si="264">$I$4</f>
        <v>Long</v>
      </c>
      <c r="L2066" s="74">
        <f t="shared" si="259"/>
        <v>1</v>
      </c>
      <c r="M2066" s="75">
        <f t="shared" si="260"/>
        <v>0</v>
      </c>
      <c r="N2066" s="76" t="str">
        <f t="shared" ref="N2066:N2129" si="265">IF(NOT($M2066=0),"Fill","")</f>
        <v/>
      </c>
      <c r="O2066" s="75"/>
      <c r="P2066" s="77">
        <f t="shared" si="261"/>
        <v>1</v>
      </c>
      <c r="Q2066" s="78" t="str">
        <f t="shared" ref="Q2066:Q2129" si="266">IF($P2065&amp;$L2065="00","Stay Flat",IF($P2065&amp;$L2065="01","Go Long",IF($P2065&amp;$L2065="0-1","Go Short",IF($P2065&amp;$L2065="-10","Exit Short",IF($P2065&amp;$L2065="-1-1","Stay Short",IF($P2065&amp;$L2065="-11","Exit Short, Go Long",IF($P2065&amp;$L2065="10","Exit Long",IF($P2065&amp;$L2065="1-1","Exit Long, Go Short",IF($P2065&amp;$L2065="11","Stay Long","")))))))))</f>
        <v>Stay Long</v>
      </c>
      <c r="R2066" s="81">
        <f t="shared" si="262"/>
        <v>-18357.5</v>
      </c>
      <c r="S2066" s="82">
        <f t="shared" ref="S2066:S2129" si="267">S2065+R2066</f>
        <v>-24590.959999999992</v>
      </c>
      <c r="T2066" s="50"/>
    </row>
    <row r="2067" spans="2:20" x14ac:dyDescent="0.25">
      <c r="B2067" s="11">
        <f>'Market Data'!B2054</f>
        <v>20080122</v>
      </c>
      <c r="C2067" s="2">
        <f>'Market Data'!C2054</f>
        <v>7227</v>
      </c>
      <c r="D2067" s="2">
        <f>'Market Data'!D2054</f>
        <v>7440</v>
      </c>
      <c r="E2067" s="2">
        <f>'Market Data'!E2054</f>
        <v>6955</v>
      </c>
      <c r="F2067" s="12">
        <f>'Market Data'!F2054</f>
        <v>7358.5</v>
      </c>
      <c r="H2067" s="58">
        <f t="shared" si="263"/>
        <v>2050</v>
      </c>
      <c r="I2067" s="97" t="s">
        <v>54</v>
      </c>
      <c r="J2067" s="59" t="str">
        <f t="shared" si="264"/>
        <v>Long</v>
      </c>
      <c r="L2067" s="74">
        <f t="shared" ref="L2067:L2130" si="268">IF($J2067="Short",-1,IF($J2067="Long",1,0))</f>
        <v>1</v>
      </c>
      <c r="M2067" s="75">
        <f t="shared" si="260"/>
        <v>0</v>
      </c>
      <c r="N2067" s="76" t="str">
        <f t="shared" si="265"/>
        <v/>
      </c>
      <c r="O2067" s="75"/>
      <c r="P2067" s="77">
        <f t="shared" si="261"/>
        <v>1</v>
      </c>
      <c r="Q2067" s="78" t="str">
        <f t="shared" si="266"/>
        <v>Stay Long</v>
      </c>
      <c r="R2067" s="81">
        <f t="shared" si="262"/>
        <v>-350</v>
      </c>
      <c r="S2067" s="82">
        <f t="shared" si="267"/>
        <v>-24940.959999999992</v>
      </c>
      <c r="T2067" s="50"/>
    </row>
    <row r="2068" spans="2:20" x14ac:dyDescent="0.25">
      <c r="B2068" s="11">
        <f>'Market Data'!B2055</f>
        <v>20080123</v>
      </c>
      <c r="C2068" s="2">
        <f>'Market Data'!C2055</f>
        <v>7317.5</v>
      </c>
      <c r="D2068" s="2">
        <f>'Market Data'!D2055</f>
        <v>7440.5</v>
      </c>
      <c r="E2068" s="2">
        <f>'Market Data'!E2055</f>
        <v>6888.5</v>
      </c>
      <c r="F2068" s="12">
        <f>'Market Data'!F2055</f>
        <v>6906</v>
      </c>
      <c r="H2068" s="58">
        <f t="shared" si="263"/>
        <v>2051</v>
      </c>
      <c r="I2068" s="97" t="s">
        <v>54</v>
      </c>
      <c r="J2068" s="59" t="str">
        <f t="shared" si="264"/>
        <v>Long</v>
      </c>
      <c r="L2068" s="74">
        <f t="shared" si="268"/>
        <v>1</v>
      </c>
      <c r="M2068" s="75">
        <f t="shared" si="260"/>
        <v>0</v>
      </c>
      <c r="N2068" s="76" t="str">
        <f t="shared" si="265"/>
        <v/>
      </c>
      <c r="O2068" s="75"/>
      <c r="P2068" s="77">
        <f t="shared" si="261"/>
        <v>1</v>
      </c>
      <c r="Q2068" s="78" t="str">
        <f t="shared" si="266"/>
        <v>Stay Long</v>
      </c>
      <c r="R2068" s="81">
        <f t="shared" si="262"/>
        <v>-15837.5</v>
      </c>
      <c r="S2068" s="82">
        <f t="shared" si="267"/>
        <v>-40778.459999999992</v>
      </c>
      <c r="T2068" s="50"/>
    </row>
    <row r="2069" spans="2:20" x14ac:dyDescent="0.25">
      <c r="B2069" s="11">
        <f>'Market Data'!B2056</f>
        <v>20080124</v>
      </c>
      <c r="C2069" s="2">
        <f>'Market Data'!C2056</f>
        <v>7258</v>
      </c>
      <c r="D2069" s="2">
        <f>'Market Data'!D2056</f>
        <v>7406.5</v>
      </c>
      <c r="E2069" s="2">
        <f>'Market Data'!E2056</f>
        <v>7220</v>
      </c>
      <c r="F2069" s="12">
        <f>'Market Data'!F2056</f>
        <v>7346.5</v>
      </c>
      <c r="H2069" s="58">
        <f t="shared" si="263"/>
        <v>2052</v>
      </c>
      <c r="I2069" s="97" t="s">
        <v>54</v>
      </c>
      <c r="J2069" s="59" t="str">
        <f t="shared" si="264"/>
        <v>Long</v>
      </c>
      <c r="L2069" s="74">
        <f t="shared" si="268"/>
        <v>1</v>
      </c>
      <c r="M2069" s="75">
        <f t="shared" si="260"/>
        <v>0</v>
      </c>
      <c r="N2069" s="76" t="str">
        <f t="shared" si="265"/>
        <v/>
      </c>
      <c r="O2069" s="75"/>
      <c r="P2069" s="77">
        <f t="shared" si="261"/>
        <v>1</v>
      </c>
      <c r="Q2069" s="78" t="str">
        <f t="shared" si="266"/>
        <v>Stay Long</v>
      </c>
      <c r="R2069" s="81">
        <f t="shared" si="262"/>
        <v>15417.5</v>
      </c>
      <c r="S2069" s="82">
        <f t="shared" si="267"/>
        <v>-25360.959999999992</v>
      </c>
      <c r="T2069" s="50"/>
    </row>
    <row r="2070" spans="2:20" x14ac:dyDescent="0.25">
      <c r="B2070" s="11">
        <f>'Market Data'!B2057</f>
        <v>20080125</v>
      </c>
      <c r="C2070" s="2">
        <f>'Market Data'!C2057</f>
        <v>7461.5</v>
      </c>
      <c r="D2070" s="2">
        <f>'Market Data'!D2057</f>
        <v>7554</v>
      </c>
      <c r="E2070" s="2">
        <f>'Market Data'!E2057</f>
        <v>7331.5</v>
      </c>
      <c r="F2070" s="12">
        <f>'Market Data'!F2057</f>
        <v>7347.5</v>
      </c>
      <c r="H2070" s="58">
        <f t="shared" si="263"/>
        <v>2053</v>
      </c>
      <c r="I2070" s="97" t="s">
        <v>54</v>
      </c>
      <c r="J2070" s="59" t="str">
        <f t="shared" si="264"/>
        <v>Long</v>
      </c>
      <c r="L2070" s="74">
        <f t="shared" si="268"/>
        <v>1</v>
      </c>
      <c r="M2070" s="75">
        <f t="shared" si="260"/>
        <v>0</v>
      </c>
      <c r="N2070" s="76" t="str">
        <f t="shared" si="265"/>
        <v/>
      </c>
      <c r="O2070" s="75"/>
      <c r="P2070" s="77">
        <f t="shared" si="261"/>
        <v>1</v>
      </c>
      <c r="Q2070" s="78" t="str">
        <f t="shared" si="266"/>
        <v>Stay Long</v>
      </c>
      <c r="R2070" s="81">
        <f t="shared" si="262"/>
        <v>35</v>
      </c>
      <c r="S2070" s="82">
        <f t="shared" si="267"/>
        <v>-25325.959999999992</v>
      </c>
      <c r="T2070" s="50"/>
    </row>
    <row r="2071" spans="2:20" x14ac:dyDescent="0.25">
      <c r="B2071" s="11">
        <f>'Market Data'!B2058</f>
        <v>20080128</v>
      </c>
      <c r="C2071" s="2">
        <f>'Market Data'!C2058</f>
        <v>7121.5</v>
      </c>
      <c r="D2071" s="2">
        <f>'Market Data'!D2058</f>
        <v>7385</v>
      </c>
      <c r="E2071" s="2">
        <f>'Market Data'!E2058</f>
        <v>7114.5</v>
      </c>
      <c r="F2071" s="12">
        <f>'Market Data'!F2058</f>
        <v>7380</v>
      </c>
      <c r="H2071" s="58">
        <f t="shared" si="263"/>
        <v>2054</v>
      </c>
      <c r="I2071" s="97" t="s">
        <v>54</v>
      </c>
      <c r="J2071" s="59" t="str">
        <f t="shared" si="264"/>
        <v>Long</v>
      </c>
      <c r="L2071" s="74">
        <f t="shared" si="268"/>
        <v>1</v>
      </c>
      <c r="M2071" s="75">
        <f t="shared" si="260"/>
        <v>0</v>
      </c>
      <c r="N2071" s="76" t="str">
        <f t="shared" si="265"/>
        <v/>
      </c>
      <c r="O2071" s="75"/>
      <c r="P2071" s="77">
        <f t="shared" si="261"/>
        <v>1</v>
      </c>
      <c r="Q2071" s="78" t="str">
        <f t="shared" si="266"/>
        <v>Stay Long</v>
      </c>
      <c r="R2071" s="81">
        <f t="shared" si="262"/>
        <v>1137.5</v>
      </c>
      <c r="S2071" s="82">
        <f t="shared" si="267"/>
        <v>-24188.459999999992</v>
      </c>
      <c r="T2071" s="50"/>
    </row>
    <row r="2072" spans="2:20" x14ac:dyDescent="0.25">
      <c r="B2072" s="11">
        <f>'Market Data'!B2059</f>
        <v>20080129</v>
      </c>
      <c r="C2072" s="2">
        <f>'Market Data'!C2059</f>
        <v>7423.5</v>
      </c>
      <c r="D2072" s="2">
        <f>'Market Data'!D2059</f>
        <v>7479</v>
      </c>
      <c r="E2072" s="2">
        <f>'Market Data'!E2059</f>
        <v>7363.5</v>
      </c>
      <c r="F2072" s="12">
        <f>'Market Data'!F2059</f>
        <v>7418</v>
      </c>
      <c r="H2072" s="58">
        <f t="shared" si="263"/>
        <v>2055</v>
      </c>
      <c r="I2072" s="97" t="s">
        <v>54</v>
      </c>
      <c r="J2072" s="59" t="str">
        <f t="shared" si="264"/>
        <v>Long</v>
      </c>
      <c r="L2072" s="74">
        <f t="shared" si="268"/>
        <v>1</v>
      </c>
      <c r="M2072" s="75">
        <f t="shared" si="260"/>
        <v>0</v>
      </c>
      <c r="N2072" s="76" t="str">
        <f t="shared" si="265"/>
        <v/>
      </c>
      <c r="O2072" s="75"/>
      <c r="P2072" s="77">
        <f t="shared" si="261"/>
        <v>1</v>
      </c>
      <c r="Q2072" s="78" t="str">
        <f t="shared" si="266"/>
        <v>Stay Long</v>
      </c>
      <c r="R2072" s="81">
        <f t="shared" si="262"/>
        <v>1330</v>
      </c>
      <c r="S2072" s="82">
        <f t="shared" si="267"/>
        <v>-22858.459999999992</v>
      </c>
      <c r="T2072" s="50"/>
    </row>
    <row r="2073" spans="2:20" x14ac:dyDescent="0.25">
      <c r="B2073" s="11">
        <f>'Market Data'!B2060</f>
        <v>20080130</v>
      </c>
      <c r="C2073" s="2">
        <f>'Market Data'!C2060</f>
        <v>7407.5</v>
      </c>
      <c r="D2073" s="2">
        <f>'Market Data'!D2060</f>
        <v>7469</v>
      </c>
      <c r="E2073" s="2">
        <f>'Market Data'!E2060</f>
        <v>7368</v>
      </c>
      <c r="F2073" s="12">
        <f>'Market Data'!F2060</f>
        <v>7402.5</v>
      </c>
      <c r="H2073" s="58">
        <f t="shared" si="263"/>
        <v>2056</v>
      </c>
      <c r="I2073" s="97" t="s">
        <v>54</v>
      </c>
      <c r="J2073" s="59" t="str">
        <f t="shared" si="264"/>
        <v>Long</v>
      </c>
      <c r="L2073" s="74">
        <f t="shared" si="268"/>
        <v>1</v>
      </c>
      <c r="M2073" s="75">
        <f t="shared" si="260"/>
        <v>0</v>
      </c>
      <c r="N2073" s="76" t="str">
        <f t="shared" si="265"/>
        <v/>
      </c>
      <c r="O2073" s="75"/>
      <c r="P2073" s="77">
        <f t="shared" si="261"/>
        <v>1</v>
      </c>
      <c r="Q2073" s="78" t="str">
        <f t="shared" si="266"/>
        <v>Stay Long</v>
      </c>
      <c r="R2073" s="81">
        <f t="shared" si="262"/>
        <v>-542.5</v>
      </c>
      <c r="S2073" s="82">
        <f t="shared" si="267"/>
        <v>-23400.959999999992</v>
      </c>
      <c r="T2073" s="50"/>
    </row>
    <row r="2074" spans="2:20" x14ac:dyDescent="0.25">
      <c r="B2074" s="11">
        <f>'Market Data'!B2061</f>
        <v>20080131</v>
      </c>
      <c r="C2074" s="2">
        <f>'Market Data'!C2061</f>
        <v>7361.5</v>
      </c>
      <c r="D2074" s="2">
        <f>'Market Data'!D2061</f>
        <v>7458.5</v>
      </c>
      <c r="E2074" s="2">
        <f>'Market Data'!E2061</f>
        <v>7234</v>
      </c>
      <c r="F2074" s="12">
        <f>'Market Data'!F2061</f>
        <v>7409.5</v>
      </c>
      <c r="H2074" s="58">
        <f t="shared" si="263"/>
        <v>2057</v>
      </c>
      <c r="I2074" s="97" t="s">
        <v>54</v>
      </c>
      <c r="J2074" s="59" t="str">
        <f t="shared" si="264"/>
        <v>Long</v>
      </c>
      <c r="L2074" s="74">
        <f t="shared" si="268"/>
        <v>1</v>
      </c>
      <c r="M2074" s="75">
        <f t="shared" si="260"/>
        <v>0</v>
      </c>
      <c r="N2074" s="76" t="str">
        <f t="shared" si="265"/>
        <v/>
      </c>
      <c r="O2074" s="75"/>
      <c r="P2074" s="77">
        <f t="shared" si="261"/>
        <v>1</v>
      </c>
      <c r="Q2074" s="78" t="str">
        <f t="shared" si="266"/>
        <v>Stay Long</v>
      </c>
      <c r="R2074" s="81">
        <f t="shared" si="262"/>
        <v>245</v>
      </c>
      <c r="S2074" s="82">
        <f t="shared" si="267"/>
        <v>-23155.959999999992</v>
      </c>
      <c r="T2074" s="50"/>
    </row>
    <row r="2075" spans="2:20" x14ac:dyDescent="0.25">
      <c r="B2075" s="11">
        <f>'Market Data'!B2062</f>
        <v>20080201</v>
      </c>
      <c r="C2075" s="2">
        <f>'Market Data'!C2062</f>
        <v>7465.5</v>
      </c>
      <c r="D2075" s="2">
        <f>'Market Data'!D2062</f>
        <v>7582</v>
      </c>
      <c r="E2075" s="2">
        <f>'Market Data'!E2062</f>
        <v>7447.5</v>
      </c>
      <c r="F2075" s="12">
        <f>'Market Data'!F2062</f>
        <v>7492</v>
      </c>
      <c r="H2075" s="58">
        <f t="shared" si="263"/>
        <v>2058</v>
      </c>
      <c r="I2075" s="97" t="s">
        <v>54</v>
      </c>
      <c r="J2075" s="59" t="str">
        <f t="shared" si="264"/>
        <v>Long</v>
      </c>
      <c r="L2075" s="74">
        <f t="shared" si="268"/>
        <v>1</v>
      </c>
      <c r="M2075" s="75">
        <f t="shared" si="260"/>
        <v>0</v>
      </c>
      <c r="N2075" s="76" t="str">
        <f t="shared" si="265"/>
        <v/>
      </c>
      <c r="O2075" s="75"/>
      <c r="P2075" s="77">
        <f t="shared" si="261"/>
        <v>1</v>
      </c>
      <c r="Q2075" s="78" t="str">
        <f t="shared" si="266"/>
        <v>Stay Long</v>
      </c>
      <c r="R2075" s="81">
        <f t="shared" si="262"/>
        <v>2887.5</v>
      </c>
      <c r="S2075" s="82">
        <f t="shared" si="267"/>
        <v>-20268.459999999992</v>
      </c>
      <c r="T2075" s="50"/>
    </row>
    <row r="2076" spans="2:20" x14ac:dyDescent="0.25">
      <c r="B2076" s="11">
        <f>'Market Data'!B2063</f>
        <v>20080204</v>
      </c>
      <c r="C2076" s="2">
        <f>'Market Data'!C2063</f>
        <v>7568</v>
      </c>
      <c r="D2076" s="2">
        <f>'Market Data'!D2063</f>
        <v>7602.5</v>
      </c>
      <c r="E2076" s="2">
        <f>'Market Data'!E2063</f>
        <v>7516</v>
      </c>
      <c r="F2076" s="12">
        <f>'Market Data'!F2063</f>
        <v>7530</v>
      </c>
      <c r="H2076" s="58">
        <f t="shared" si="263"/>
        <v>2059</v>
      </c>
      <c r="I2076" s="97" t="s">
        <v>54</v>
      </c>
      <c r="J2076" s="59" t="str">
        <f t="shared" si="264"/>
        <v>Long</v>
      </c>
      <c r="L2076" s="74">
        <f t="shared" si="268"/>
        <v>1</v>
      </c>
      <c r="M2076" s="75">
        <f t="shared" si="260"/>
        <v>0</v>
      </c>
      <c r="N2076" s="76" t="str">
        <f t="shared" si="265"/>
        <v/>
      </c>
      <c r="O2076" s="75"/>
      <c r="P2076" s="77">
        <f t="shared" si="261"/>
        <v>1</v>
      </c>
      <c r="Q2076" s="78" t="str">
        <f t="shared" si="266"/>
        <v>Stay Long</v>
      </c>
      <c r="R2076" s="81">
        <f t="shared" si="262"/>
        <v>1330</v>
      </c>
      <c r="S2076" s="82">
        <f t="shared" si="267"/>
        <v>-18938.459999999992</v>
      </c>
      <c r="T2076" s="50"/>
    </row>
    <row r="2077" spans="2:20" x14ac:dyDescent="0.25">
      <c r="B2077" s="11">
        <f>'Market Data'!B2064</f>
        <v>20080205</v>
      </c>
      <c r="C2077" s="2">
        <f>'Market Data'!C2064</f>
        <v>7529</v>
      </c>
      <c r="D2077" s="2">
        <f>'Market Data'!D2064</f>
        <v>7537.5</v>
      </c>
      <c r="E2077" s="2">
        <f>'Market Data'!E2064</f>
        <v>7284</v>
      </c>
      <c r="F2077" s="12">
        <f>'Market Data'!F2064</f>
        <v>7311.5</v>
      </c>
      <c r="H2077" s="58">
        <f t="shared" si="263"/>
        <v>2060</v>
      </c>
      <c r="I2077" s="97" t="s">
        <v>54</v>
      </c>
      <c r="J2077" s="59" t="str">
        <f t="shared" si="264"/>
        <v>Long</v>
      </c>
      <c r="L2077" s="74">
        <f t="shared" si="268"/>
        <v>1</v>
      </c>
      <c r="M2077" s="75">
        <f t="shared" si="260"/>
        <v>0</v>
      </c>
      <c r="N2077" s="76" t="str">
        <f t="shared" si="265"/>
        <v/>
      </c>
      <c r="O2077" s="75"/>
      <c r="P2077" s="77">
        <f t="shared" si="261"/>
        <v>1</v>
      </c>
      <c r="Q2077" s="78" t="str">
        <f t="shared" si="266"/>
        <v>Stay Long</v>
      </c>
      <c r="R2077" s="81">
        <f t="shared" si="262"/>
        <v>-7647.5</v>
      </c>
      <c r="S2077" s="82">
        <f t="shared" si="267"/>
        <v>-26585.959999999992</v>
      </c>
      <c r="T2077" s="50"/>
    </row>
    <row r="2078" spans="2:20" x14ac:dyDescent="0.25">
      <c r="B2078" s="11">
        <f>'Market Data'!B2065</f>
        <v>20080206</v>
      </c>
      <c r="C2078" s="2">
        <f>'Market Data'!C2065</f>
        <v>7234.5</v>
      </c>
      <c r="D2078" s="2">
        <f>'Market Data'!D2065</f>
        <v>7403.5</v>
      </c>
      <c r="E2078" s="2">
        <f>'Market Data'!E2065</f>
        <v>7217.5</v>
      </c>
      <c r="F2078" s="12">
        <f>'Market Data'!F2065</f>
        <v>7369.5</v>
      </c>
      <c r="H2078" s="58">
        <f t="shared" si="263"/>
        <v>2061</v>
      </c>
      <c r="I2078" s="97" t="s">
        <v>54</v>
      </c>
      <c r="J2078" s="59" t="str">
        <f t="shared" si="264"/>
        <v>Long</v>
      </c>
      <c r="L2078" s="74">
        <f t="shared" si="268"/>
        <v>1</v>
      </c>
      <c r="M2078" s="75">
        <f t="shared" si="260"/>
        <v>0</v>
      </c>
      <c r="N2078" s="76" t="str">
        <f t="shared" si="265"/>
        <v/>
      </c>
      <c r="O2078" s="75"/>
      <c r="P2078" s="77">
        <f t="shared" si="261"/>
        <v>1</v>
      </c>
      <c r="Q2078" s="78" t="str">
        <f t="shared" si="266"/>
        <v>Stay Long</v>
      </c>
      <c r="R2078" s="81">
        <f t="shared" si="262"/>
        <v>2030</v>
      </c>
      <c r="S2078" s="82">
        <f t="shared" si="267"/>
        <v>-24555.959999999992</v>
      </c>
      <c r="T2078" s="50"/>
    </row>
    <row r="2079" spans="2:20" x14ac:dyDescent="0.25">
      <c r="B2079" s="11">
        <f>'Market Data'!B2066</f>
        <v>20080207</v>
      </c>
      <c r="C2079" s="2">
        <f>'Market Data'!C2066</f>
        <v>7310.5</v>
      </c>
      <c r="D2079" s="2">
        <f>'Market Data'!D2066</f>
        <v>7378</v>
      </c>
      <c r="E2079" s="2">
        <f>'Market Data'!E2066</f>
        <v>7192.5</v>
      </c>
      <c r="F2079" s="12">
        <f>'Market Data'!F2066</f>
        <v>7332</v>
      </c>
      <c r="H2079" s="58">
        <f t="shared" si="263"/>
        <v>2062</v>
      </c>
      <c r="I2079" s="97" t="s">
        <v>54</v>
      </c>
      <c r="J2079" s="59" t="str">
        <f t="shared" si="264"/>
        <v>Long</v>
      </c>
      <c r="L2079" s="74">
        <f t="shared" si="268"/>
        <v>1</v>
      </c>
      <c r="M2079" s="75">
        <f t="shared" si="260"/>
        <v>0</v>
      </c>
      <c r="N2079" s="76" t="str">
        <f t="shared" si="265"/>
        <v/>
      </c>
      <c r="O2079" s="75"/>
      <c r="P2079" s="77">
        <f t="shared" si="261"/>
        <v>1</v>
      </c>
      <c r="Q2079" s="78" t="str">
        <f t="shared" si="266"/>
        <v>Stay Long</v>
      </c>
      <c r="R2079" s="81">
        <f t="shared" si="262"/>
        <v>-1312.5</v>
      </c>
      <c r="S2079" s="82">
        <f t="shared" si="267"/>
        <v>-25868.459999999992</v>
      </c>
      <c r="T2079" s="50"/>
    </row>
    <row r="2080" spans="2:20" x14ac:dyDescent="0.25">
      <c r="B2080" s="11">
        <f>'Market Data'!B2067</f>
        <v>20080208</v>
      </c>
      <c r="C2080" s="2">
        <f>'Market Data'!C2067</f>
        <v>7336.5</v>
      </c>
      <c r="D2080" s="2">
        <f>'Market Data'!D2067</f>
        <v>7394.5</v>
      </c>
      <c r="E2080" s="2">
        <f>'Market Data'!E2067</f>
        <v>7242.5</v>
      </c>
      <c r="F2080" s="12">
        <f>'Market Data'!F2067</f>
        <v>7285</v>
      </c>
      <c r="H2080" s="58">
        <f t="shared" si="263"/>
        <v>2063</v>
      </c>
      <c r="I2080" s="97" t="s">
        <v>54</v>
      </c>
      <c r="J2080" s="59" t="str">
        <f t="shared" si="264"/>
        <v>Long</v>
      </c>
      <c r="L2080" s="74">
        <f t="shared" si="268"/>
        <v>1</v>
      </c>
      <c r="M2080" s="75">
        <f t="shared" si="260"/>
        <v>0</v>
      </c>
      <c r="N2080" s="76" t="str">
        <f t="shared" si="265"/>
        <v/>
      </c>
      <c r="O2080" s="75"/>
      <c r="P2080" s="77">
        <f t="shared" si="261"/>
        <v>1</v>
      </c>
      <c r="Q2080" s="78" t="str">
        <f t="shared" si="266"/>
        <v>Stay Long</v>
      </c>
      <c r="R2080" s="81">
        <f t="shared" si="262"/>
        <v>-1645</v>
      </c>
      <c r="S2080" s="82">
        <f t="shared" si="267"/>
        <v>-27513.459999999992</v>
      </c>
      <c r="T2080" s="50"/>
    </row>
    <row r="2081" spans="2:20" x14ac:dyDescent="0.25">
      <c r="B2081" s="11">
        <f>'Market Data'!B2068</f>
        <v>20080211</v>
      </c>
      <c r="C2081" s="2">
        <f>'Market Data'!C2068</f>
        <v>7265</v>
      </c>
      <c r="D2081" s="2">
        <f>'Market Data'!D2068</f>
        <v>7351</v>
      </c>
      <c r="E2081" s="2">
        <f>'Market Data'!E2068</f>
        <v>7224.5</v>
      </c>
      <c r="F2081" s="12">
        <f>'Market Data'!F2068</f>
        <v>7317</v>
      </c>
      <c r="H2081" s="58">
        <f t="shared" si="263"/>
        <v>2064</v>
      </c>
      <c r="I2081" s="97" t="s">
        <v>54</v>
      </c>
      <c r="J2081" s="59" t="str">
        <f t="shared" si="264"/>
        <v>Long</v>
      </c>
      <c r="L2081" s="74">
        <f t="shared" si="268"/>
        <v>1</v>
      </c>
      <c r="M2081" s="75">
        <f t="shared" si="260"/>
        <v>0</v>
      </c>
      <c r="N2081" s="76" t="str">
        <f t="shared" si="265"/>
        <v/>
      </c>
      <c r="O2081" s="75"/>
      <c r="P2081" s="77">
        <f t="shared" si="261"/>
        <v>1</v>
      </c>
      <c r="Q2081" s="78" t="str">
        <f t="shared" si="266"/>
        <v>Stay Long</v>
      </c>
      <c r="R2081" s="81">
        <f t="shared" si="262"/>
        <v>1120</v>
      </c>
      <c r="S2081" s="82">
        <f t="shared" si="267"/>
        <v>-26393.459999999992</v>
      </c>
      <c r="T2081" s="50"/>
    </row>
    <row r="2082" spans="2:20" x14ac:dyDescent="0.25">
      <c r="B2082" s="11">
        <f>'Market Data'!B2069</f>
        <v>20080212</v>
      </c>
      <c r="C2082" s="2">
        <f>'Market Data'!C2069</f>
        <v>7319.5</v>
      </c>
      <c r="D2082" s="2">
        <f>'Market Data'!D2069</f>
        <v>7519</v>
      </c>
      <c r="E2082" s="2">
        <f>'Market Data'!E2069</f>
        <v>7283</v>
      </c>
      <c r="F2082" s="12">
        <f>'Market Data'!F2069</f>
        <v>7472</v>
      </c>
      <c r="H2082" s="58">
        <f t="shared" si="263"/>
        <v>2065</v>
      </c>
      <c r="I2082" s="97" t="s">
        <v>54</v>
      </c>
      <c r="J2082" s="59" t="str">
        <f t="shared" si="264"/>
        <v>Long</v>
      </c>
      <c r="L2082" s="74">
        <f t="shared" si="268"/>
        <v>1</v>
      </c>
      <c r="M2082" s="75">
        <f t="shared" si="260"/>
        <v>0</v>
      </c>
      <c r="N2082" s="76" t="str">
        <f t="shared" si="265"/>
        <v/>
      </c>
      <c r="O2082" s="75"/>
      <c r="P2082" s="77">
        <f t="shared" si="261"/>
        <v>1</v>
      </c>
      <c r="Q2082" s="78" t="str">
        <f t="shared" si="266"/>
        <v>Stay Long</v>
      </c>
      <c r="R2082" s="81">
        <f t="shared" si="262"/>
        <v>5425</v>
      </c>
      <c r="S2082" s="82">
        <f t="shared" si="267"/>
        <v>-20968.459999999992</v>
      </c>
      <c r="T2082" s="50"/>
    </row>
    <row r="2083" spans="2:20" x14ac:dyDescent="0.25">
      <c r="B2083" s="11">
        <f>'Market Data'!B2070</f>
        <v>20080213</v>
      </c>
      <c r="C2083" s="2">
        <f>'Market Data'!C2070</f>
        <v>7435</v>
      </c>
      <c r="D2083" s="2">
        <f>'Market Data'!D2070</f>
        <v>7545.5</v>
      </c>
      <c r="E2083" s="2">
        <f>'Market Data'!E2070</f>
        <v>7404.5</v>
      </c>
      <c r="F2083" s="12">
        <f>'Market Data'!F2070</f>
        <v>7530</v>
      </c>
      <c r="H2083" s="58">
        <f t="shared" si="263"/>
        <v>2066</v>
      </c>
      <c r="I2083" s="97" t="s">
        <v>54</v>
      </c>
      <c r="J2083" s="59" t="str">
        <f t="shared" si="264"/>
        <v>Long</v>
      </c>
      <c r="L2083" s="74">
        <f t="shared" si="268"/>
        <v>1</v>
      </c>
      <c r="M2083" s="75">
        <f t="shared" si="260"/>
        <v>0</v>
      </c>
      <c r="N2083" s="76" t="str">
        <f t="shared" si="265"/>
        <v/>
      </c>
      <c r="O2083" s="75"/>
      <c r="P2083" s="77">
        <f t="shared" si="261"/>
        <v>1</v>
      </c>
      <c r="Q2083" s="78" t="str">
        <f t="shared" si="266"/>
        <v>Stay Long</v>
      </c>
      <c r="R2083" s="81">
        <f t="shared" si="262"/>
        <v>2030</v>
      </c>
      <c r="S2083" s="82">
        <f t="shared" si="267"/>
        <v>-18938.459999999992</v>
      </c>
      <c r="T2083" s="50"/>
    </row>
    <row r="2084" spans="2:20" x14ac:dyDescent="0.25">
      <c r="B2084" s="11">
        <f>'Market Data'!B2071</f>
        <v>20080214</v>
      </c>
      <c r="C2084" s="2">
        <f>'Market Data'!C2071</f>
        <v>7585</v>
      </c>
      <c r="D2084" s="2">
        <f>'Market Data'!D2071</f>
        <v>7596.5</v>
      </c>
      <c r="E2084" s="2">
        <f>'Market Data'!E2071</f>
        <v>7468.5</v>
      </c>
      <c r="F2084" s="12">
        <f>'Market Data'!F2071</f>
        <v>7481</v>
      </c>
      <c r="H2084" s="58">
        <f t="shared" si="263"/>
        <v>2067</v>
      </c>
      <c r="I2084" s="97" t="s">
        <v>54</v>
      </c>
      <c r="J2084" s="59" t="str">
        <f t="shared" si="264"/>
        <v>Long</v>
      </c>
      <c r="L2084" s="74">
        <f t="shared" si="268"/>
        <v>1</v>
      </c>
      <c r="M2084" s="75">
        <f t="shared" si="260"/>
        <v>0</v>
      </c>
      <c r="N2084" s="76" t="str">
        <f t="shared" si="265"/>
        <v/>
      </c>
      <c r="O2084" s="75"/>
      <c r="P2084" s="77">
        <f t="shared" si="261"/>
        <v>1</v>
      </c>
      <c r="Q2084" s="78" t="str">
        <f t="shared" si="266"/>
        <v>Stay Long</v>
      </c>
      <c r="R2084" s="81">
        <f t="shared" si="262"/>
        <v>-1715</v>
      </c>
      <c r="S2084" s="82">
        <f t="shared" si="267"/>
        <v>-20653.459999999992</v>
      </c>
      <c r="T2084" s="50"/>
    </row>
    <row r="2085" spans="2:20" x14ac:dyDescent="0.25">
      <c r="B2085" s="11">
        <f>'Market Data'!B2072</f>
        <v>20080215</v>
      </c>
      <c r="C2085" s="2">
        <f>'Market Data'!C2072</f>
        <v>7480.5</v>
      </c>
      <c r="D2085" s="2">
        <f>'Market Data'!D2072</f>
        <v>7548</v>
      </c>
      <c r="E2085" s="2">
        <f>'Market Data'!E2072</f>
        <v>7328</v>
      </c>
      <c r="F2085" s="12">
        <f>'Market Data'!F2072</f>
        <v>7383.5</v>
      </c>
      <c r="H2085" s="58">
        <f t="shared" si="263"/>
        <v>2068</v>
      </c>
      <c r="I2085" s="97" t="s">
        <v>54</v>
      </c>
      <c r="J2085" s="59" t="str">
        <f t="shared" si="264"/>
        <v>Long</v>
      </c>
      <c r="L2085" s="74">
        <f t="shared" si="268"/>
        <v>1</v>
      </c>
      <c r="M2085" s="75">
        <f t="shared" si="260"/>
        <v>0</v>
      </c>
      <c r="N2085" s="76" t="str">
        <f t="shared" si="265"/>
        <v/>
      </c>
      <c r="O2085" s="75"/>
      <c r="P2085" s="77">
        <f t="shared" si="261"/>
        <v>1</v>
      </c>
      <c r="Q2085" s="78" t="str">
        <f t="shared" si="266"/>
        <v>Stay Long</v>
      </c>
      <c r="R2085" s="81">
        <f t="shared" si="262"/>
        <v>-3412.5</v>
      </c>
      <c r="S2085" s="82">
        <f t="shared" si="267"/>
        <v>-24065.959999999992</v>
      </c>
      <c r="T2085" s="50"/>
    </row>
    <row r="2086" spans="2:20" x14ac:dyDescent="0.25">
      <c r="B2086" s="11">
        <f>'Market Data'!B2073</f>
        <v>20080218</v>
      </c>
      <c r="C2086" s="2">
        <f>'Market Data'!C2073</f>
        <v>7435.5</v>
      </c>
      <c r="D2086" s="2">
        <f>'Market Data'!D2073</f>
        <v>7532</v>
      </c>
      <c r="E2086" s="2">
        <f>'Market Data'!E2073</f>
        <v>7405.5</v>
      </c>
      <c r="F2086" s="12">
        <f>'Market Data'!F2073</f>
        <v>7514.5</v>
      </c>
      <c r="H2086" s="58">
        <f t="shared" si="263"/>
        <v>2069</v>
      </c>
      <c r="I2086" s="97" t="s">
        <v>54</v>
      </c>
      <c r="J2086" s="59" t="str">
        <f t="shared" si="264"/>
        <v>Long</v>
      </c>
      <c r="L2086" s="74">
        <f t="shared" si="268"/>
        <v>1</v>
      </c>
      <c r="M2086" s="75">
        <f t="shared" si="260"/>
        <v>0</v>
      </c>
      <c r="N2086" s="76" t="str">
        <f t="shared" si="265"/>
        <v/>
      </c>
      <c r="O2086" s="75"/>
      <c r="P2086" s="77">
        <f t="shared" si="261"/>
        <v>1</v>
      </c>
      <c r="Q2086" s="78" t="str">
        <f t="shared" si="266"/>
        <v>Stay Long</v>
      </c>
      <c r="R2086" s="81">
        <f t="shared" si="262"/>
        <v>4585</v>
      </c>
      <c r="S2086" s="82">
        <f t="shared" si="267"/>
        <v>-19480.959999999992</v>
      </c>
      <c r="T2086" s="50"/>
    </row>
    <row r="2087" spans="2:20" x14ac:dyDescent="0.25">
      <c r="B2087" s="11">
        <f>'Market Data'!B2074</f>
        <v>20080219</v>
      </c>
      <c r="C2087" s="2">
        <f>'Market Data'!C2074</f>
        <v>7484.5</v>
      </c>
      <c r="D2087" s="2">
        <f>'Market Data'!D2074</f>
        <v>7614.5</v>
      </c>
      <c r="E2087" s="2">
        <f>'Market Data'!E2074</f>
        <v>7421</v>
      </c>
      <c r="F2087" s="12">
        <f>'Market Data'!F2074</f>
        <v>7539</v>
      </c>
      <c r="H2087" s="58">
        <f t="shared" si="263"/>
        <v>2070</v>
      </c>
      <c r="I2087" s="97" t="s">
        <v>54</v>
      </c>
      <c r="J2087" s="59" t="str">
        <f t="shared" si="264"/>
        <v>Long</v>
      </c>
      <c r="L2087" s="74">
        <f t="shared" si="268"/>
        <v>1</v>
      </c>
      <c r="M2087" s="75">
        <f t="shared" si="260"/>
        <v>0</v>
      </c>
      <c r="N2087" s="76" t="str">
        <f t="shared" si="265"/>
        <v/>
      </c>
      <c r="O2087" s="75"/>
      <c r="P2087" s="77">
        <f t="shared" si="261"/>
        <v>1</v>
      </c>
      <c r="Q2087" s="78" t="str">
        <f t="shared" si="266"/>
        <v>Stay Long</v>
      </c>
      <c r="R2087" s="81">
        <f t="shared" si="262"/>
        <v>857.5</v>
      </c>
      <c r="S2087" s="82">
        <f t="shared" si="267"/>
        <v>-18623.459999999992</v>
      </c>
      <c r="T2087" s="50"/>
    </row>
    <row r="2088" spans="2:20" x14ac:dyDescent="0.25">
      <c r="B2088" s="11">
        <f>'Market Data'!B2075</f>
        <v>20080220</v>
      </c>
      <c r="C2088" s="2">
        <f>'Market Data'!C2075</f>
        <v>7466.5</v>
      </c>
      <c r="D2088" s="2">
        <f>'Market Data'!D2075</f>
        <v>7497.5</v>
      </c>
      <c r="E2088" s="2">
        <f>'Market Data'!E2075</f>
        <v>7379.5</v>
      </c>
      <c r="F2088" s="12">
        <f>'Market Data'!F2075</f>
        <v>7470</v>
      </c>
      <c r="H2088" s="58">
        <f t="shared" si="263"/>
        <v>2071</v>
      </c>
      <c r="I2088" s="97" t="s">
        <v>54</v>
      </c>
      <c r="J2088" s="59" t="str">
        <f t="shared" si="264"/>
        <v>Long</v>
      </c>
      <c r="L2088" s="74">
        <f t="shared" si="268"/>
        <v>1</v>
      </c>
      <c r="M2088" s="75">
        <f t="shared" si="260"/>
        <v>0</v>
      </c>
      <c r="N2088" s="76" t="str">
        <f t="shared" si="265"/>
        <v/>
      </c>
      <c r="O2088" s="75"/>
      <c r="P2088" s="77">
        <f t="shared" si="261"/>
        <v>1</v>
      </c>
      <c r="Q2088" s="78" t="str">
        <f t="shared" si="266"/>
        <v>Stay Long</v>
      </c>
      <c r="R2088" s="81">
        <f t="shared" si="262"/>
        <v>-2415</v>
      </c>
      <c r="S2088" s="82">
        <f t="shared" si="267"/>
        <v>-21038.459999999992</v>
      </c>
      <c r="T2088" s="50"/>
    </row>
    <row r="2089" spans="2:20" x14ac:dyDescent="0.25">
      <c r="B2089" s="11">
        <f>'Market Data'!B2076</f>
        <v>20080221</v>
      </c>
      <c r="C2089" s="2">
        <f>'Market Data'!C2076</f>
        <v>7524</v>
      </c>
      <c r="D2089" s="2">
        <f>'Market Data'!D2076</f>
        <v>7549</v>
      </c>
      <c r="E2089" s="2">
        <f>'Market Data'!E2076</f>
        <v>7403.5</v>
      </c>
      <c r="F2089" s="12">
        <f>'Market Data'!F2076</f>
        <v>7419</v>
      </c>
      <c r="H2089" s="58">
        <f t="shared" si="263"/>
        <v>2072</v>
      </c>
      <c r="I2089" s="97" t="s">
        <v>54</v>
      </c>
      <c r="J2089" s="59" t="str">
        <f t="shared" si="264"/>
        <v>Long</v>
      </c>
      <c r="L2089" s="74">
        <f t="shared" si="268"/>
        <v>1</v>
      </c>
      <c r="M2089" s="75">
        <f t="shared" si="260"/>
        <v>0</v>
      </c>
      <c r="N2089" s="76" t="str">
        <f t="shared" si="265"/>
        <v/>
      </c>
      <c r="O2089" s="75"/>
      <c r="P2089" s="77">
        <f t="shared" si="261"/>
        <v>1</v>
      </c>
      <c r="Q2089" s="78" t="str">
        <f t="shared" si="266"/>
        <v>Stay Long</v>
      </c>
      <c r="R2089" s="81">
        <f t="shared" si="262"/>
        <v>-1785</v>
      </c>
      <c r="S2089" s="82">
        <f t="shared" si="267"/>
        <v>-22823.459999999992</v>
      </c>
      <c r="T2089" s="50"/>
    </row>
    <row r="2090" spans="2:20" x14ac:dyDescent="0.25">
      <c r="B2090" s="11">
        <f>'Market Data'!B2077</f>
        <v>20080222</v>
      </c>
      <c r="C2090" s="2">
        <f>'Market Data'!C2077</f>
        <v>7395.5</v>
      </c>
      <c r="D2090" s="2">
        <f>'Market Data'!D2077</f>
        <v>7411</v>
      </c>
      <c r="E2090" s="2">
        <f>'Market Data'!E2077</f>
        <v>7288</v>
      </c>
      <c r="F2090" s="12">
        <f>'Market Data'!F2077</f>
        <v>7306.5</v>
      </c>
      <c r="H2090" s="58">
        <f t="shared" si="263"/>
        <v>2073</v>
      </c>
      <c r="I2090" s="97" t="s">
        <v>54</v>
      </c>
      <c r="J2090" s="59" t="str">
        <f t="shared" si="264"/>
        <v>Long</v>
      </c>
      <c r="L2090" s="74">
        <f t="shared" si="268"/>
        <v>1</v>
      </c>
      <c r="M2090" s="75">
        <f t="shared" si="260"/>
        <v>0</v>
      </c>
      <c r="N2090" s="76" t="str">
        <f t="shared" si="265"/>
        <v/>
      </c>
      <c r="O2090" s="75"/>
      <c r="P2090" s="77">
        <f t="shared" si="261"/>
        <v>1</v>
      </c>
      <c r="Q2090" s="78" t="str">
        <f t="shared" si="266"/>
        <v>Stay Long</v>
      </c>
      <c r="R2090" s="81">
        <f t="shared" si="262"/>
        <v>-3937.5</v>
      </c>
      <c r="S2090" s="82">
        <f t="shared" si="267"/>
        <v>-26760.959999999992</v>
      </c>
      <c r="T2090" s="50"/>
    </row>
    <row r="2091" spans="2:20" x14ac:dyDescent="0.25">
      <c r="B2091" s="11">
        <f>'Market Data'!B2078</f>
        <v>20080225</v>
      </c>
      <c r="C2091" s="2">
        <f>'Market Data'!C2078</f>
        <v>7412.5</v>
      </c>
      <c r="D2091" s="2">
        <f>'Market Data'!D2078</f>
        <v>7451.5</v>
      </c>
      <c r="E2091" s="2">
        <f>'Market Data'!E2078</f>
        <v>7352</v>
      </c>
      <c r="F2091" s="12">
        <f>'Market Data'!F2078</f>
        <v>7393</v>
      </c>
      <c r="H2091" s="58">
        <f t="shared" si="263"/>
        <v>2074</v>
      </c>
      <c r="I2091" s="97" t="s">
        <v>54</v>
      </c>
      <c r="J2091" s="59" t="str">
        <f t="shared" si="264"/>
        <v>Long</v>
      </c>
      <c r="L2091" s="74">
        <f t="shared" si="268"/>
        <v>1</v>
      </c>
      <c r="M2091" s="75">
        <f t="shared" si="260"/>
        <v>0</v>
      </c>
      <c r="N2091" s="76" t="str">
        <f t="shared" si="265"/>
        <v/>
      </c>
      <c r="O2091" s="75"/>
      <c r="P2091" s="77">
        <f t="shared" si="261"/>
        <v>1</v>
      </c>
      <c r="Q2091" s="78" t="str">
        <f t="shared" si="266"/>
        <v>Stay Long</v>
      </c>
      <c r="R2091" s="81">
        <f t="shared" si="262"/>
        <v>3027.5</v>
      </c>
      <c r="S2091" s="82">
        <f t="shared" si="267"/>
        <v>-23733.459999999992</v>
      </c>
      <c r="T2091" s="50"/>
    </row>
    <row r="2092" spans="2:20" x14ac:dyDescent="0.25">
      <c r="B2092" s="11">
        <f>'Market Data'!B2079</f>
        <v>20080226</v>
      </c>
      <c r="C2092" s="2">
        <f>'Market Data'!C2079</f>
        <v>7450.5</v>
      </c>
      <c r="D2092" s="2">
        <f>'Market Data'!D2079</f>
        <v>7555</v>
      </c>
      <c r="E2092" s="2">
        <f>'Market Data'!E2079</f>
        <v>7430.5</v>
      </c>
      <c r="F2092" s="12">
        <f>'Market Data'!F2079</f>
        <v>7539</v>
      </c>
      <c r="H2092" s="58">
        <f t="shared" si="263"/>
        <v>2075</v>
      </c>
      <c r="I2092" s="97" t="s">
        <v>54</v>
      </c>
      <c r="J2092" s="59" t="str">
        <f t="shared" si="264"/>
        <v>Long</v>
      </c>
      <c r="L2092" s="74">
        <f t="shared" si="268"/>
        <v>1</v>
      </c>
      <c r="M2092" s="75">
        <f t="shared" si="260"/>
        <v>0</v>
      </c>
      <c r="N2092" s="76" t="str">
        <f t="shared" si="265"/>
        <v/>
      </c>
      <c r="O2092" s="75"/>
      <c r="P2092" s="77">
        <f t="shared" si="261"/>
        <v>1</v>
      </c>
      <c r="Q2092" s="78" t="str">
        <f t="shared" si="266"/>
        <v>Stay Long</v>
      </c>
      <c r="R2092" s="81">
        <f t="shared" si="262"/>
        <v>5110</v>
      </c>
      <c r="S2092" s="82">
        <f t="shared" si="267"/>
        <v>-18623.459999999992</v>
      </c>
      <c r="T2092" s="50"/>
    </row>
    <row r="2093" spans="2:20" x14ac:dyDescent="0.25">
      <c r="B2093" s="11">
        <f>'Market Data'!B2080</f>
        <v>20080227</v>
      </c>
      <c r="C2093" s="2">
        <f>'Market Data'!C2080</f>
        <v>7519.5</v>
      </c>
      <c r="D2093" s="2">
        <f>'Market Data'!D2080</f>
        <v>7545</v>
      </c>
      <c r="E2093" s="2">
        <f>'Market Data'!E2080</f>
        <v>7404.5</v>
      </c>
      <c r="F2093" s="12">
        <f>'Market Data'!F2080</f>
        <v>7511</v>
      </c>
      <c r="H2093" s="58">
        <f t="shared" si="263"/>
        <v>2076</v>
      </c>
      <c r="I2093" s="97" t="s">
        <v>54</v>
      </c>
      <c r="J2093" s="59" t="str">
        <f t="shared" si="264"/>
        <v>Long</v>
      </c>
      <c r="L2093" s="74">
        <f t="shared" si="268"/>
        <v>1</v>
      </c>
      <c r="M2093" s="75">
        <f t="shared" si="260"/>
        <v>0</v>
      </c>
      <c r="N2093" s="76" t="str">
        <f t="shared" si="265"/>
        <v/>
      </c>
      <c r="O2093" s="75"/>
      <c r="P2093" s="77">
        <f t="shared" si="261"/>
        <v>1</v>
      </c>
      <c r="Q2093" s="78" t="str">
        <f t="shared" si="266"/>
        <v>Stay Long</v>
      </c>
      <c r="R2093" s="81">
        <f t="shared" si="262"/>
        <v>-980</v>
      </c>
      <c r="S2093" s="82">
        <f t="shared" si="267"/>
        <v>-19603.459999999992</v>
      </c>
      <c r="T2093" s="50"/>
    </row>
    <row r="2094" spans="2:20" x14ac:dyDescent="0.25">
      <c r="B2094" s="11">
        <f>'Market Data'!B2081</f>
        <v>20080228</v>
      </c>
      <c r="C2094" s="2">
        <f>'Market Data'!C2081</f>
        <v>7479</v>
      </c>
      <c r="D2094" s="2">
        <f>'Market Data'!D2081</f>
        <v>7521</v>
      </c>
      <c r="E2094" s="2">
        <f>'Market Data'!E2081</f>
        <v>7372.5</v>
      </c>
      <c r="F2094" s="12">
        <f>'Market Data'!F2081</f>
        <v>7392.5</v>
      </c>
      <c r="H2094" s="58">
        <f t="shared" si="263"/>
        <v>2077</v>
      </c>
      <c r="I2094" s="97" t="s">
        <v>54</v>
      </c>
      <c r="J2094" s="59" t="str">
        <f t="shared" si="264"/>
        <v>Long</v>
      </c>
      <c r="L2094" s="74">
        <f t="shared" si="268"/>
        <v>1</v>
      </c>
      <c r="M2094" s="75">
        <f t="shared" si="260"/>
        <v>0</v>
      </c>
      <c r="N2094" s="76" t="str">
        <f t="shared" si="265"/>
        <v/>
      </c>
      <c r="O2094" s="75"/>
      <c r="P2094" s="77">
        <f t="shared" si="261"/>
        <v>1</v>
      </c>
      <c r="Q2094" s="78" t="str">
        <f t="shared" si="266"/>
        <v>Stay Long</v>
      </c>
      <c r="R2094" s="81">
        <f t="shared" si="262"/>
        <v>-4147.5</v>
      </c>
      <c r="S2094" s="82">
        <f t="shared" si="267"/>
        <v>-23750.959999999992</v>
      </c>
      <c r="T2094" s="50"/>
    </row>
    <row r="2095" spans="2:20" x14ac:dyDescent="0.25">
      <c r="B2095" s="11">
        <f>'Market Data'!B2082</f>
        <v>20080229</v>
      </c>
      <c r="C2095" s="2">
        <f>'Market Data'!C2082</f>
        <v>7372.5</v>
      </c>
      <c r="D2095" s="2">
        <f>'Market Data'!D2082</f>
        <v>7389.5</v>
      </c>
      <c r="E2095" s="2">
        <f>'Market Data'!E2082</f>
        <v>7219.5</v>
      </c>
      <c r="F2095" s="12">
        <f>'Market Data'!F2082</f>
        <v>7268.5</v>
      </c>
      <c r="H2095" s="58">
        <f t="shared" si="263"/>
        <v>2078</v>
      </c>
      <c r="I2095" s="97" t="s">
        <v>54</v>
      </c>
      <c r="J2095" s="59" t="str">
        <f t="shared" si="264"/>
        <v>Long</v>
      </c>
      <c r="L2095" s="74">
        <f t="shared" si="268"/>
        <v>1</v>
      </c>
      <c r="M2095" s="75">
        <f t="shared" si="260"/>
        <v>0</v>
      </c>
      <c r="N2095" s="76" t="str">
        <f t="shared" si="265"/>
        <v/>
      </c>
      <c r="O2095" s="75"/>
      <c r="P2095" s="77">
        <f t="shared" si="261"/>
        <v>1</v>
      </c>
      <c r="Q2095" s="78" t="str">
        <f t="shared" si="266"/>
        <v>Stay Long</v>
      </c>
      <c r="R2095" s="81">
        <f t="shared" si="262"/>
        <v>-4340</v>
      </c>
      <c r="S2095" s="82">
        <f t="shared" si="267"/>
        <v>-28090.959999999992</v>
      </c>
      <c r="T2095" s="50"/>
    </row>
    <row r="2096" spans="2:20" x14ac:dyDescent="0.25">
      <c r="B2096" s="11">
        <f>'Market Data'!B2083</f>
        <v>20080303</v>
      </c>
      <c r="C2096" s="2">
        <f>'Market Data'!C2083</f>
        <v>7134.5</v>
      </c>
      <c r="D2096" s="2">
        <f>'Market Data'!D2083</f>
        <v>7246</v>
      </c>
      <c r="E2096" s="2">
        <f>'Market Data'!E2083</f>
        <v>7122.5</v>
      </c>
      <c r="F2096" s="12">
        <f>'Market Data'!F2083</f>
        <v>7225</v>
      </c>
      <c r="H2096" s="58">
        <f t="shared" si="263"/>
        <v>2079</v>
      </c>
      <c r="I2096" s="97" t="s">
        <v>54</v>
      </c>
      <c r="J2096" s="59" t="str">
        <f t="shared" si="264"/>
        <v>Long</v>
      </c>
      <c r="L2096" s="74">
        <f t="shared" si="268"/>
        <v>1</v>
      </c>
      <c r="M2096" s="75">
        <f t="shared" si="260"/>
        <v>0</v>
      </c>
      <c r="N2096" s="76" t="str">
        <f t="shared" si="265"/>
        <v/>
      </c>
      <c r="O2096" s="75"/>
      <c r="P2096" s="77">
        <f t="shared" si="261"/>
        <v>1</v>
      </c>
      <c r="Q2096" s="78" t="str">
        <f t="shared" si="266"/>
        <v>Stay Long</v>
      </c>
      <c r="R2096" s="81">
        <f t="shared" si="262"/>
        <v>-1522.5</v>
      </c>
      <c r="S2096" s="82">
        <f t="shared" si="267"/>
        <v>-29613.459999999992</v>
      </c>
      <c r="T2096" s="50"/>
    </row>
    <row r="2097" spans="2:20" x14ac:dyDescent="0.25">
      <c r="B2097" s="11">
        <f>'Market Data'!B2084</f>
        <v>20080304</v>
      </c>
      <c r="C2097" s="2">
        <f>'Market Data'!C2084</f>
        <v>7199</v>
      </c>
      <c r="D2097" s="2">
        <f>'Market Data'!D2084</f>
        <v>7241.5</v>
      </c>
      <c r="E2097" s="2">
        <f>'Market Data'!E2084</f>
        <v>7036.5</v>
      </c>
      <c r="F2097" s="12">
        <f>'Market Data'!F2084</f>
        <v>7055.5</v>
      </c>
      <c r="H2097" s="58">
        <f t="shared" si="263"/>
        <v>2080</v>
      </c>
      <c r="I2097" s="97" t="s">
        <v>54</v>
      </c>
      <c r="J2097" s="59" t="str">
        <f t="shared" si="264"/>
        <v>Long</v>
      </c>
      <c r="L2097" s="74">
        <f t="shared" si="268"/>
        <v>1</v>
      </c>
      <c r="M2097" s="75">
        <f t="shared" si="260"/>
        <v>0</v>
      </c>
      <c r="N2097" s="76" t="str">
        <f t="shared" si="265"/>
        <v/>
      </c>
      <c r="O2097" s="75"/>
      <c r="P2097" s="77">
        <f t="shared" si="261"/>
        <v>1</v>
      </c>
      <c r="Q2097" s="78" t="str">
        <f t="shared" si="266"/>
        <v>Stay Long</v>
      </c>
      <c r="R2097" s="81">
        <f t="shared" si="262"/>
        <v>-5932.5</v>
      </c>
      <c r="S2097" s="82">
        <f t="shared" si="267"/>
        <v>-35545.959999999992</v>
      </c>
      <c r="T2097" s="50"/>
    </row>
    <row r="2098" spans="2:20" x14ac:dyDescent="0.25">
      <c r="B2098" s="11">
        <f>'Market Data'!B2085</f>
        <v>20080305</v>
      </c>
      <c r="C2098" s="2">
        <f>'Market Data'!C2085</f>
        <v>7112.5</v>
      </c>
      <c r="D2098" s="2">
        <f>'Market Data'!D2085</f>
        <v>7220</v>
      </c>
      <c r="E2098" s="2">
        <f>'Market Data'!E2085</f>
        <v>7100.5</v>
      </c>
      <c r="F2098" s="12">
        <f>'Market Data'!F2085</f>
        <v>7189.5</v>
      </c>
      <c r="H2098" s="58">
        <f t="shared" si="263"/>
        <v>2081</v>
      </c>
      <c r="I2098" s="97" t="s">
        <v>54</v>
      </c>
      <c r="J2098" s="59" t="str">
        <f t="shared" si="264"/>
        <v>Long</v>
      </c>
      <c r="L2098" s="74">
        <f t="shared" si="268"/>
        <v>1</v>
      </c>
      <c r="M2098" s="75">
        <f t="shared" si="260"/>
        <v>0</v>
      </c>
      <c r="N2098" s="76" t="str">
        <f t="shared" si="265"/>
        <v/>
      </c>
      <c r="O2098" s="75"/>
      <c r="P2098" s="77">
        <f t="shared" si="261"/>
        <v>1</v>
      </c>
      <c r="Q2098" s="78" t="str">
        <f t="shared" si="266"/>
        <v>Stay Long</v>
      </c>
      <c r="R2098" s="81">
        <f t="shared" si="262"/>
        <v>4690</v>
      </c>
      <c r="S2098" s="82">
        <f t="shared" si="267"/>
        <v>-30855.959999999992</v>
      </c>
      <c r="T2098" s="50"/>
    </row>
    <row r="2099" spans="2:20" x14ac:dyDescent="0.25">
      <c r="B2099" s="11">
        <f>'Market Data'!B2086</f>
        <v>20080306</v>
      </c>
      <c r="C2099" s="2">
        <f>'Market Data'!C2086</f>
        <v>7206.5</v>
      </c>
      <c r="D2099" s="2">
        <f>'Market Data'!D2086</f>
        <v>7209.5</v>
      </c>
      <c r="E2099" s="2">
        <f>'Market Data'!E2086</f>
        <v>7087.5</v>
      </c>
      <c r="F2099" s="12">
        <f>'Market Data'!F2086</f>
        <v>7101.5</v>
      </c>
      <c r="H2099" s="58">
        <f t="shared" si="263"/>
        <v>2082</v>
      </c>
      <c r="I2099" s="97" t="s">
        <v>54</v>
      </c>
      <c r="J2099" s="59" t="str">
        <f t="shared" si="264"/>
        <v>Long</v>
      </c>
      <c r="L2099" s="74">
        <f t="shared" si="268"/>
        <v>1</v>
      </c>
      <c r="M2099" s="75">
        <f t="shared" si="260"/>
        <v>0</v>
      </c>
      <c r="N2099" s="76" t="str">
        <f t="shared" si="265"/>
        <v/>
      </c>
      <c r="O2099" s="75"/>
      <c r="P2099" s="77">
        <f t="shared" si="261"/>
        <v>1</v>
      </c>
      <c r="Q2099" s="78" t="str">
        <f t="shared" si="266"/>
        <v>Stay Long</v>
      </c>
      <c r="R2099" s="81">
        <f t="shared" si="262"/>
        <v>-3080</v>
      </c>
      <c r="S2099" s="82">
        <f t="shared" si="267"/>
        <v>-33935.959999999992</v>
      </c>
      <c r="T2099" s="50"/>
    </row>
    <row r="2100" spans="2:20" x14ac:dyDescent="0.25">
      <c r="B2100" s="11">
        <f>'Market Data'!B2087</f>
        <v>20080307</v>
      </c>
      <c r="C2100" s="2">
        <f>'Market Data'!C2087</f>
        <v>7046.5</v>
      </c>
      <c r="D2100" s="2">
        <f>'Market Data'!D2087</f>
        <v>7082.5</v>
      </c>
      <c r="E2100" s="2">
        <f>'Market Data'!E2087</f>
        <v>6966.5</v>
      </c>
      <c r="F2100" s="12">
        <f>'Market Data'!F2087</f>
        <v>7020.5</v>
      </c>
      <c r="H2100" s="58">
        <f t="shared" si="263"/>
        <v>2083</v>
      </c>
      <c r="I2100" s="97" t="s">
        <v>54</v>
      </c>
      <c r="J2100" s="59" t="str">
        <f t="shared" si="264"/>
        <v>Long</v>
      </c>
      <c r="L2100" s="74">
        <f t="shared" si="268"/>
        <v>1</v>
      </c>
      <c r="M2100" s="75">
        <f t="shared" si="260"/>
        <v>0</v>
      </c>
      <c r="N2100" s="76" t="str">
        <f t="shared" si="265"/>
        <v/>
      </c>
      <c r="O2100" s="75"/>
      <c r="P2100" s="77">
        <f t="shared" si="261"/>
        <v>1</v>
      </c>
      <c r="Q2100" s="78" t="str">
        <f t="shared" si="266"/>
        <v>Stay Long</v>
      </c>
      <c r="R2100" s="81">
        <f t="shared" si="262"/>
        <v>-2835</v>
      </c>
      <c r="S2100" s="82">
        <f t="shared" si="267"/>
        <v>-36770.959999999992</v>
      </c>
      <c r="T2100" s="50"/>
    </row>
    <row r="2101" spans="2:20" x14ac:dyDescent="0.25">
      <c r="B2101" s="11">
        <f>'Market Data'!B2088</f>
        <v>20080310</v>
      </c>
      <c r="C2101" s="2">
        <f>'Market Data'!C2088</f>
        <v>6961</v>
      </c>
      <c r="D2101" s="2">
        <f>'Market Data'!D2088</f>
        <v>7055.5</v>
      </c>
      <c r="E2101" s="2">
        <f>'Market Data'!E2088</f>
        <v>6930.5</v>
      </c>
      <c r="F2101" s="12">
        <f>'Market Data'!F2088</f>
        <v>6954.5</v>
      </c>
      <c r="H2101" s="58">
        <f t="shared" si="263"/>
        <v>2084</v>
      </c>
      <c r="I2101" s="97" t="s">
        <v>54</v>
      </c>
      <c r="J2101" s="59" t="str">
        <f t="shared" si="264"/>
        <v>Long</v>
      </c>
      <c r="L2101" s="74">
        <f t="shared" si="268"/>
        <v>1</v>
      </c>
      <c r="M2101" s="75">
        <f t="shared" si="260"/>
        <v>0</v>
      </c>
      <c r="N2101" s="76" t="str">
        <f t="shared" si="265"/>
        <v/>
      </c>
      <c r="O2101" s="75"/>
      <c r="P2101" s="77">
        <f t="shared" si="261"/>
        <v>1</v>
      </c>
      <c r="Q2101" s="78" t="str">
        <f t="shared" si="266"/>
        <v>Stay Long</v>
      </c>
      <c r="R2101" s="81">
        <f t="shared" si="262"/>
        <v>-2310</v>
      </c>
      <c r="S2101" s="82">
        <f t="shared" si="267"/>
        <v>-39080.959999999992</v>
      </c>
      <c r="T2101" s="50"/>
    </row>
    <row r="2102" spans="2:20" x14ac:dyDescent="0.25">
      <c r="B2102" s="11">
        <f>'Market Data'!B2089</f>
        <v>20080311</v>
      </c>
      <c r="C2102" s="2">
        <f>'Market Data'!C2089</f>
        <v>6973.5</v>
      </c>
      <c r="D2102" s="2">
        <f>'Market Data'!D2089</f>
        <v>7122.5</v>
      </c>
      <c r="E2102" s="2">
        <f>'Market Data'!E2089</f>
        <v>6947</v>
      </c>
      <c r="F2102" s="12">
        <f>'Market Data'!F2089</f>
        <v>7061.5</v>
      </c>
      <c r="H2102" s="58">
        <f t="shared" si="263"/>
        <v>2085</v>
      </c>
      <c r="I2102" s="97" t="s">
        <v>54</v>
      </c>
      <c r="J2102" s="59" t="str">
        <f t="shared" si="264"/>
        <v>Long</v>
      </c>
      <c r="L2102" s="74">
        <f t="shared" si="268"/>
        <v>1</v>
      </c>
      <c r="M2102" s="75">
        <f t="shared" si="260"/>
        <v>0</v>
      </c>
      <c r="N2102" s="76" t="str">
        <f t="shared" si="265"/>
        <v/>
      </c>
      <c r="O2102" s="75"/>
      <c r="P2102" s="77">
        <f t="shared" si="261"/>
        <v>1</v>
      </c>
      <c r="Q2102" s="78" t="str">
        <f t="shared" si="266"/>
        <v>Stay Long</v>
      </c>
      <c r="R2102" s="81">
        <f t="shared" si="262"/>
        <v>3745</v>
      </c>
      <c r="S2102" s="82">
        <f t="shared" si="267"/>
        <v>-35335.959999999992</v>
      </c>
      <c r="T2102" s="50"/>
    </row>
    <row r="2103" spans="2:20" x14ac:dyDescent="0.25">
      <c r="B2103" s="11">
        <f>'Market Data'!B2090</f>
        <v>20080312</v>
      </c>
      <c r="C2103" s="2">
        <f>'Market Data'!C2090</f>
        <v>7115.5</v>
      </c>
      <c r="D2103" s="2">
        <f>'Market Data'!D2090</f>
        <v>7182</v>
      </c>
      <c r="E2103" s="2">
        <f>'Market Data'!E2090</f>
        <v>7083</v>
      </c>
      <c r="F2103" s="12">
        <f>'Market Data'!F2090</f>
        <v>7092.5</v>
      </c>
      <c r="H2103" s="58">
        <f t="shared" si="263"/>
        <v>2086</v>
      </c>
      <c r="I2103" s="97" t="s">
        <v>54</v>
      </c>
      <c r="J2103" s="59" t="str">
        <f t="shared" si="264"/>
        <v>Long</v>
      </c>
      <c r="L2103" s="74">
        <f t="shared" si="268"/>
        <v>1</v>
      </c>
      <c r="M2103" s="75">
        <f t="shared" si="260"/>
        <v>0</v>
      </c>
      <c r="N2103" s="76" t="str">
        <f t="shared" si="265"/>
        <v/>
      </c>
      <c r="O2103" s="75"/>
      <c r="P2103" s="77">
        <f t="shared" si="261"/>
        <v>1</v>
      </c>
      <c r="Q2103" s="78" t="str">
        <f t="shared" si="266"/>
        <v>Stay Long</v>
      </c>
      <c r="R2103" s="81">
        <f t="shared" si="262"/>
        <v>1085</v>
      </c>
      <c r="S2103" s="82">
        <f t="shared" si="267"/>
        <v>-34250.959999999992</v>
      </c>
      <c r="T2103" s="50"/>
    </row>
    <row r="2104" spans="2:20" x14ac:dyDescent="0.25">
      <c r="B2104" s="11">
        <f>'Market Data'!B2091</f>
        <v>20080313</v>
      </c>
      <c r="C2104" s="2">
        <f>'Market Data'!C2091</f>
        <v>7018.5</v>
      </c>
      <c r="D2104" s="2">
        <f>'Market Data'!D2091</f>
        <v>7076</v>
      </c>
      <c r="E2104" s="2">
        <f>'Market Data'!E2091</f>
        <v>6910</v>
      </c>
      <c r="F2104" s="12">
        <f>'Market Data'!F2091</f>
        <v>7067</v>
      </c>
      <c r="H2104" s="58">
        <f t="shared" si="263"/>
        <v>2087</v>
      </c>
      <c r="I2104" s="97" t="s">
        <v>54</v>
      </c>
      <c r="J2104" s="59" t="str">
        <f t="shared" si="264"/>
        <v>Long</v>
      </c>
      <c r="L2104" s="74">
        <f t="shared" si="268"/>
        <v>1</v>
      </c>
      <c r="M2104" s="75">
        <f t="shared" si="260"/>
        <v>0</v>
      </c>
      <c r="N2104" s="76" t="str">
        <f t="shared" si="265"/>
        <v/>
      </c>
      <c r="O2104" s="75"/>
      <c r="P2104" s="77">
        <f t="shared" si="261"/>
        <v>1</v>
      </c>
      <c r="Q2104" s="78" t="str">
        <f t="shared" si="266"/>
        <v>Stay Long</v>
      </c>
      <c r="R2104" s="81">
        <f t="shared" si="262"/>
        <v>-892.5</v>
      </c>
      <c r="S2104" s="82">
        <f t="shared" si="267"/>
        <v>-35143.459999999992</v>
      </c>
      <c r="T2104" s="50"/>
    </row>
    <row r="2105" spans="2:20" x14ac:dyDescent="0.25">
      <c r="B2105" s="11">
        <f>'Market Data'!B2092</f>
        <v>20080314</v>
      </c>
      <c r="C2105" s="2">
        <f>'Market Data'!C2092</f>
        <v>7009.5</v>
      </c>
      <c r="D2105" s="2">
        <f>'Market Data'!D2092</f>
        <v>7136.5</v>
      </c>
      <c r="E2105" s="2">
        <f>'Market Data'!E2092</f>
        <v>6888</v>
      </c>
      <c r="F2105" s="12">
        <f>'Market Data'!F2092</f>
        <v>6910</v>
      </c>
      <c r="H2105" s="58">
        <f t="shared" si="263"/>
        <v>2088</v>
      </c>
      <c r="I2105" s="97" t="s">
        <v>54</v>
      </c>
      <c r="J2105" s="59" t="str">
        <f t="shared" si="264"/>
        <v>Long</v>
      </c>
      <c r="L2105" s="74">
        <f t="shared" si="268"/>
        <v>1</v>
      </c>
      <c r="M2105" s="75">
        <f t="shared" si="260"/>
        <v>0</v>
      </c>
      <c r="N2105" s="76" t="str">
        <f t="shared" si="265"/>
        <v/>
      </c>
      <c r="O2105" s="75"/>
      <c r="P2105" s="77">
        <f t="shared" si="261"/>
        <v>1</v>
      </c>
      <c r="Q2105" s="78" t="str">
        <f t="shared" si="266"/>
        <v>Stay Long</v>
      </c>
      <c r="R2105" s="81">
        <f t="shared" si="262"/>
        <v>-5495</v>
      </c>
      <c r="S2105" s="82">
        <f t="shared" si="267"/>
        <v>-40638.459999999992</v>
      </c>
      <c r="T2105" s="50"/>
    </row>
    <row r="2106" spans="2:20" x14ac:dyDescent="0.25">
      <c r="B2106" s="11">
        <f>'Market Data'!B2093</f>
        <v>20080317</v>
      </c>
      <c r="C2106" s="2">
        <f>'Market Data'!C2093</f>
        <v>6782</v>
      </c>
      <c r="D2106" s="2">
        <f>'Market Data'!D2093</f>
        <v>6824</v>
      </c>
      <c r="E2106" s="2">
        <f>'Market Data'!E2093</f>
        <v>6680.5</v>
      </c>
      <c r="F2106" s="12">
        <f>'Market Data'!F2093</f>
        <v>6725</v>
      </c>
      <c r="H2106" s="58">
        <f t="shared" si="263"/>
        <v>2089</v>
      </c>
      <c r="I2106" s="97" t="s">
        <v>54</v>
      </c>
      <c r="J2106" s="59" t="str">
        <f t="shared" si="264"/>
        <v>Long</v>
      </c>
      <c r="L2106" s="74">
        <f t="shared" si="268"/>
        <v>1</v>
      </c>
      <c r="M2106" s="75">
        <f t="shared" si="260"/>
        <v>0</v>
      </c>
      <c r="N2106" s="76" t="str">
        <f t="shared" si="265"/>
        <v/>
      </c>
      <c r="O2106" s="75"/>
      <c r="P2106" s="77">
        <f t="shared" si="261"/>
        <v>1</v>
      </c>
      <c r="Q2106" s="78" t="str">
        <f t="shared" si="266"/>
        <v>Stay Long</v>
      </c>
      <c r="R2106" s="81">
        <f t="shared" si="262"/>
        <v>-6475</v>
      </c>
      <c r="S2106" s="82">
        <f t="shared" si="267"/>
        <v>-47113.459999999992</v>
      </c>
      <c r="T2106" s="50"/>
    </row>
    <row r="2107" spans="2:20" x14ac:dyDescent="0.25">
      <c r="B2107" s="11">
        <f>'Market Data'!B2094</f>
        <v>20080318</v>
      </c>
      <c r="C2107" s="2">
        <f>'Market Data'!C2094</f>
        <v>6778.5</v>
      </c>
      <c r="D2107" s="2">
        <f>'Market Data'!D2094</f>
        <v>6930</v>
      </c>
      <c r="E2107" s="2">
        <f>'Market Data'!E2094</f>
        <v>6776.5</v>
      </c>
      <c r="F2107" s="12">
        <f>'Market Data'!F2094</f>
        <v>6923</v>
      </c>
      <c r="H2107" s="58">
        <f t="shared" si="263"/>
        <v>2090</v>
      </c>
      <c r="I2107" s="97" t="s">
        <v>54</v>
      </c>
      <c r="J2107" s="59" t="str">
        <f t="shared" si="264"/>
        <v>Long</v>
      </c>
      <c r="L2107" s="74">
        <f t="shared" si="268"/>
        <v>1</v>
      </c>
      <c r="M2107" s="75">
        <f t="shared" si="260"/>
        <v>0</v>
      </c>
      <c r="N2107" s="76" t="str">
        <f t="shared" si="265"/>
        <v/>
      </c>
      <c r="O2107" s="75"/>
      <c r="P2107" s="77">
        <f t="shared" si="261"/>
        <v>1</v>
      </c>
      <c r="Q2107" s="78" t="str">
        <f t="shared" si="266"/>
        <v>Stay Long</v>
      </c>
      <c r="R2107" s="81">
        <f t="shared" si="262"/>
        <v>6930</v>
      </c>
      <c r="S2107" s="82">
        <f t="shared" si="267"/>
        <v>-40183.459999999992</v>
      </c>
      <c r="T2107" s="50"/>
    </row>
    <row r="2108" spans="2:20" x14ac:dyDescent="0.25">
      <c r="B2108" s="11">
        <f>'Market Data'!B2095</f>
        <v>20080319</v>
      </c>
      <c r="C2108" s="2">
        <f>'Market Data'!C2095</f>
        <v>7004</v>
      </c>
      <c r="D2108" s="2">
        <f>'Market Data'!D2095</f>
        <v>7004</v>
      </c>
      <c r="E2108" s="2">
        <f>'Market Data'!E2095</f>
        <v>6818.5</v>
      </c>
      <c r="F2108" s="12">
        <f>'Market Data'!F2095</f>
        <v>6834.5</v>
      </c>
      <c r="H2108" s="58">
        <f t="shared" si="263"/>
        <v>2091</v>
      </c>
      <c r="I2108" s="97" t="s">
        <v>54</v>
      </c>
      <c r="J2108" s="59" t="str">
        <f t="shared" si="264"/>
        <v>Long</v>
      </c>
      <c r="L2108" s="74">
        <f t="shared" si="268"/>
        <v>1</v>
      </c>
      <c r="M2108" s="75">
        <f t="shared" si="260"/>
        <v>0</v>
      </c>
      <c r="N2108" s="76" t="str">
        <f t="shared" si="265"/>
        <v/>
      </c>
      <c r="O2108" s="75"/>
      <c r="P2108" s="77">
        <f t="shared" si="261"/>
        <v>1</v>
      </c>
      <c r="Q2108" s="78" t="str">
        <f t="shared" si="266"/>
        <v>Stay Long</v>
      </c>
      <c r="R2108" s="81">
        <f t="shared" si="262"/>
        <v>-3097.5</v>
      </c>
      <c r="S2108" s="82">
        <f t="shared" si="267"/>
        <v>-43280.959999999992</v>
      </c>
      <c r="T2108" s="50"/>
    </row>
    <row r="2109" spans="2:20" x14ac:dyDescent="0.25">
      <c r="B2109" s="11">
        <f>'Market Data'!B2096</f>
        <v>20080320</v>
      </c>
      <c r="C2109" s="2">
        <f>'Market Data'!C2096</f>
        <v>6817</v>
      </c>
      <c r="D2109" s="2">
        <f>'Market Data'!D2096</f>
        <v>6886</v>
      </c>
      <c r="E2109" s="2">
        <f>'Market Data'!E2096</f>
        <v>6778.5</v>
      </c>
      <c r="F2109" s="12">
        <f>'Market Data'!F2096</f>
        <v>6860.5</v>
      </c>
      <c r="H2109" s="58">
        <f t="shared" si="263"/>
        <v>2092</v>
      </c>
      <c r="I2109" s="97" t="s">
        <v>54</v>
      </c>
      <c r="J2109" s="59" t="str">
        <f t="shared" si="264"/>
        <v>Long</v>
      </c>
      <c r="L2109" s="74">
        <f t="shared" si="268"/>
        <v>1</v>
      </c>
      <c r="M2109" s="75">
        <f t="shared" si="260"/>
        <v>0</v>
      </c>
      <c r="N2109" s="76" t="str">
        <f t="shared" si="265"/>
        <v/>
      </c>
      <c r="O2109" s="75"/>
      <c r="P2109" s="77">
        <f t="shared" si="261"/>
        <v>1</v>
      </c>
      <c r="Q2109" s="78" t="str">
        <f t="shared" si="266"/>
        <v>Stay Long</v>
      </c>
      <c r="R2109" s="81">
        <f t="shared" si="262"/>
        <v>910</v>
      </c>
      <c r="S2109" s="82">
        <f t="shared" si="267"/>
        <v>-42370.959999999992</v>
      </c>
      <c r="T2109" s="50"/>
    </row>
    <row r="2110" spans="2:20" x14ac:dyDescent="0.25">
      <c r="B2110" s="11">
        <f>'Market Data'!B2097</f>
        <v>20080325</v>
      </c>
      <c r="C2110" s="2">
        <f>'Market Data'!C2097</f>
        <v>7039</v>
      </c>
      <c r="D2110" s="2">
        <f>'Market Data'!D2097</f>
        <v>7073</v>
      </c>
      <c r="E2110" s="2">
        <f>'Market Data'!E2097</f>
        <v>6990</v>
      </c>
      <c r="F2110" s="12">
        <f>'Market Data'!F2097</f>
        <v>7067.5</v>
      </c>
      <c r="H2110" s="58">
        <f t="shared" si="263"/>
        <v>2093</v>
      </c>
      <c r="I2110" s="97" t="s">
        <v>54</v>
      </c>
      <c r="J2110" s="59" t="str">
        <f t="shared" si="264"/>
        <v>Long</v>
      </c>
      <c r="L2110" s="74">
        <f t="shared" si="268"/>
        <v>1</v>
      </c>
      <c r="M2110" s="75">
        <f t="shared" si="260"/>
        <v>0</v>
      </c>
      <c r="N2110" s="76" t="str">
        <f t="shared" si="265"/>
        <v/>
      </c>
      <c r="O2110" s="75"/>
      <c r="P2110" s="77">
        <f t="shared" si="261"/>
        <v>1</v>
      </c>
      <c r="Q2110" s="78" t="str">
        <f t="shared" si="266"/>
        <v>Stay Long</v>
      </c>
      <c r="R2110" s="81">
        <f t="shared" si="262"/>
        <v>7245</v>
      </c>
      <c r="S2110" s="82">
        <f t="shared" si="267"/>
        <v>-35125.959999999992</v>
      </c>
      <c r="T2110" s="50"/>
    </row>
    <row r="2111" spans="2:20" x14ac:dyDescent="0.25">
      <c r="B2111" s="11">
        <f>'Market Data'!B2098</f>
        <v>20080326</v>
      </c>
      <c r="C2111" s="2">
        <f>'Market Data'!C2098</f>
        <v>7032.5</v>
      </c>
      <c r="D2111" s="2">
        <f>'Market Data'!D2098</f>
        <v>7049.5</v>
      </c>
      <c r="E2111" s="2">
        <f>'Market Data'!E2098</f>
        <v>6975.5</v>
      </c>
      <c r="F2111" s="12">
        <f>'Market Data'!F2098</f>
        <v>6985</v>
      </c>
      <c r="H2111" s="58">
        <f t="shared" si="263"/>
        <v>2094</v>
      </c>
      <c r="I2111" s="97" t="s">
        <v>54</v>
      </c>
      <c r="J2111" s="59" t="str">
        <f t="shared" si="264"/>
        <v>Long</v>
      </c>
      <c r="L2111" s="74">
        <f t="shared" si="268"/>
        <v>1</v>
      </c>
      <c r="M2111" s="75">
        <f t="shared" si="260"/>
        <v>0</v>
      </c>
      <c r="N2111" s="76" t="str">
        <f t="shared" si="265"/>
        <v/>
      </c>
      <c r="O2111" s="75"/>
      <c r="P2111" s="77">
        <f t="shared" si="261"/>
        <v>1</v>
      </c>
      <c r="Q2111" s="78" t="str">
        <f t="shared" si="266"/>
        <v>Stay Long</v>
      </c>
      <c r="R2111" s="81">
        <f t="shared" si="262"/>
        <v>-2887.5</v>
      </c>
      <c r="S2111" s="82">
        <f t="shared" si="267"/>
        <v>-38013.459999999992</v>
      </c>
      <c r="T2111" s="50"/>
    </row>
    <row r="2112" spans="2:20" x14ac:dyDescent="0.25">
      <c r="B2112" s="11">
        <f>'Market Data'!B2099</f>
        <v>20080327</v>
      </c>
      <c r="C2112" s="2">
        <f>'Market Data'!C2099</f>
        <v>6977</v>
      </c>
      <c r="D2112" s="2">
        <f>'Market Data'!D2099</f>
        <v>7120</v>
      </c>
      <c r="E2112" s="2">
        <f>'Market Data'!E2099</f>
        <v>6974</v>
      </c>
      <c r="F2112" s="12">
        <f>'Market Data'!F2099</f>
        <v>7054.5</v>
      </c>
      <c r="H2112" s="58">
        <f t="shared" si="263"/>
        <v>2095</v>
      </c>
      <c r="I2112" s="97" t="s">
        <v>54</v>
      </c>
      <c r="J2112" s="59" t="str">
        <f t="shared" si="264"/>
        <v>Long</v>
      </c>
      <c r="L2112" s="74">
        <f t="shared" si="268"/>
        <v>1</v>
      </c>
      <c r="M2112" s="75">
        <f t="shared" si="260"/>
        <v>0</v>
      </c>
      <c r="N2112" s="76" t="str">
        <f t="shared" si="265"/>
        <v/>
      </c>
      <c r="O2112" s="75"/>
      <c r="P2112" s="77">
        <f t="shared" si="261"/>
        <v>1</v>
      </c>
      <c r="Q2112" s="78" t="str">
        <f t="shared" si="266"/>
        <v>Stay Long</v>
      </c>
      <c r="R2112" s="81">
        <f t="shared" si="262"/>
        <v>2432.5</v>
      </c>
      <c r="S2112" s="82">
        <f t="shared" si="267"/>
        <v>-35580.959999999992</v>
      </c>
      <c r="T2112" s="50"/>
    </row>
    <row r="2113" spans="2:20" x14ac:dyDescent="0.25">
      <c r="B2113" s="11">
        <f>'Market Data'!B2100</f>
        <v>20080328</v>
      </c>
      <c r="C2113" s="2">
        <f>'Market Data'!C2100</f>
        <v>7092.5</v>
      </c>
      <c r="D2113" s="2">
        <f>'Market Data'!D2100</f>
        <v>7124</v>
      </c>
      <c r="E2113" s="2">
        <f>'Market Data'!E2100</f>
        <v>7042</v>
      </c>
      <c r="F2113" s="12">
        <f>'Market Data'!F2100</f>
        <v>7048</v>
      </c>
      <c r="H2113" s="58">
        <f t="shared" si="263"/>
        <v>2096</v>
      </c>
      <c r="I2113" s="97" t="s">
        <v>54</v>
      </c>
      <c r="J2113" s="59" t="str">
        <f t="shared" si="264"/>
        <v>Long</v>
      </c>
      <c r="L2113" s="74">
        <f t="shared" si="268"/>
        <v>1</v>
      </c>
      <c r="M2113" s="75">
        <f t="shared" si="260"/>
        <v>0</v>
      </c>
      <c r="N2113" s="76" t="str">
        <f t="shared" si="265"/>
        <v/>
      </c>
      <c r="O2113" s="75"/>
      <c r="P2113" s="77">
        <f t="shared" si="261"/>
        <v>1</v>
      </c>
      <c r="Q2113" s="78" t="str">
        <f t="shared" si="266"/>
        <v>Stay Long</v>
      </c>
      <c r="R2113" s="81">
        <f t="shared" si="262"/>
        <v>-227.5</v>
      </c>
      <c r="S2113" s="82">
        <f t="shared" si="267"/>
        <v>-35808.459999999992</v>
      </c>
      <c r="T2113" s="50"/>
    </row>
    <row r="2114" spans="2:20" x14ac:dyDescent="0.25">
      <c r="B2114" s="11">
        <f>'Market Data'!B2101</f>
        <v>20080331</v>
      </c>
      <c r="C2114" s="2">
        <f>'Market Data'!C2101</f>
        <v>7023</v>
      </c>
      <c r="D2114" s="2">
        <f>'Market Data'!D2101</f>
        <v>7066</v>
      </c>
      <c r="E2114" s="2">
        <f>'Market Data'!E2101</f>
        <v>6932</v>
      </c>
      <c r="F2114" s="12">
        <f>'Market Data'!F2101</f>
        <v>7064.5</v>
      </c>
      <c r="H2114" s="58">
        <f t="shared" si="263"/>
        <v>2097</v>
      </c>
      <c r="I2114" s="97" t="s">
        <v>54</v>
      </c>
      <c r="J2114" s="59" t="str">
        <f t="shared" si="264"/>
        <v>Long</v>
      </c>
      <c r="L2114" s="74">
        <f t="shared" si="268"/>
        <v>1</v>
      </c>
      <c r="M2114" s="75">
        <f t="shared" si="260"/>
        <v>0</v>
      </c>
      <c r="N2114" s="76" t="str">
        <f t="shared" si="265"/>
        <v/>
      </c>
      <c r="O2114" s="75"/>
      <c r="P2114" s="77">
        <f t="shared" si="261"/>
        <v>1</v>
      </c>
      <c r="Q2114" s="78" t="str">
        <f t="shared" si="266"/>
        <v>Stay Long</v>
      </c>
      <c r="R2114" s="81">
        <f t="shared" si="262"/>
        <v>577.5</v>
      </c>
      <c r="S2114" s="82">
        <f t="shared" si="267"/>
        <v>-35230.959999999992</v>
      </c>
      <c r="T2114" s="50"/>
    </row>
    <row r="2115" spans="2:20" x14ac:dyDescent="0.25">
      <c r="B2115" s="11">
        <f>'Market Data'!B2102</f>
        <v>20080401</v>
      </c>
      <c r="C2115" s="2">
        <f>'Market Data'!C2102</f>
        <v>7037</v>
      </c>
      <c r="D2115" s="2">
        <f>'Market Data'!D2102</f>
        <v>7251.5</v>
      </c>
      <c r="E2115" s="2">
        <f>'Market Data'!E2102</f>
        <v>6992.5</v>
      </c>
      <c r="F2115" s="12">
        <f>'Market Data'!F2102</f>
        <v>7248.5</v>
      </c>
      <c r="H2115" s="58">
        <f t="shared" si="263"/>
        <v>2098</v>
      </c>
      <c r="I2115" s="97" t="s">
        <v>54</v>
      </c>
      <c r="J2115" s="59" t="str">
        <f t="shared" si="264"/>
        <v>Long</v>
      </c>
      <c r="L2115" s="74">
        <f t="shared" si="268"/>
        <v>1</v>
      </c>
      <c r="M2115" s="75">
        <f t="shared" si="260"/>
        <v>0</v>
      </c>
      <c r="N2115" s="76" t="str">
        <f t="shared" si="265"/>
        <v/>
      </c>
      <c r="O2115" s="75"/>
      <c r="P2115" s="77">
        <f t="shared" si="261"/>
        <v>1</v>
      </c>
      <c r="Q2115" s="78" t="str">
        <f t="shared" si="266"/>
        <v>Stay Long</v>
      </c>
      <c r="R2115" s="81">
        <f t="shared" si="262"/>
        <v>6440</v>
      </c>
      <c r="S2115" s="82">
        <f t="shared" si="267"/>
        <v>-28790.959999999992</v>
      </c>
      <c r="T2115" s="50"/>
    </row>
    <row r="2116" spans="2:20" x14ac:dyDescent="0.25">
      <c r="B2116" s="11">
        <f>'Market Data'!B2103</f>
        <v>20080402</v>
      </c>
      <c r="C2116" s="2">
        <f>'Market Data'!C2103</f>
        <v>7290</v>
      </c>
      <c r="D2116" s="2">
        <f>'Market Data'!D2103</f>
        <v>7314.5</v>
      </c>
      <c r="E2116" s="2">
        <f>'Market Data'!E2103</f>
        <v>7231.5</v>
      </c>
      <c r="F2116" s="12">
        <f>'Market Data'!F2103</f>
        <v>7285.5</v>
      </c>
      <c r="H2116" s="58">
        <f t="shared" si="263"/>
        <v>2099</v>
      </c>
      <c r="I2116" s="97" t="s">
        <v>54</v>
      </c>
      <c r="J2116" s="59" t="str">
        <f t="shared" si="264"/>
        <v>Long</v>
      </c>
      <c r="L2116" s="74">
        <f t="shared" si="268"/>
        <v>1</v>
      </c>
      <c r="M2116" s="75">
        <f t="shared" si="260"/>
        <v>0</v>
      </c>
      <c r="N2116" s="76" t="str">
        <f t="shared" si="265"/>
        <v/>
      </c>
      <c r="O2116" s="75"/>
      <c r="P2116" s="77">
        <f t="shared" si="261"/>
        <v>1</v>
      </c>
      <c r="Q2116" s="78" t="str">
        <f t="shared" si="266"/>
        <v>Stay Long</v>
      </c>
      <c r="R2116" s="81">
        <f t="shared" si="262"/>
        <v>1295</v>
      </c>
      <c r="S2116" s="82">
        <f t="shared" si="267"/>
        <v>-27495.959999999992</v>
      </c>
      <c r="T2116" s="50"/>
    </row>
    <row r="2117" spans="2:20" x14ac:dyDescent="0.25">
      <c r="B2117" s="11">
        <f>'Market Data'!B2104</f>
        <v>20080403</v>
      </c>
      <c r="C2117" s="2">
        <f>'Market Data'!C2104</f>
        <v>7298.5</v>
      </c>
      <c r="D2117" s="2">
        <f>'Market Data'!D2104</f>
        <v>7306.5</v>
      </c>
      <c r="E2117" s="2">
        <f>'Market Data'!E2104</f>
        <v>7199</v>
      </c>
      <c r="F2117" s="12">
        <f>'Market Data'!F2104</f>
        <v>7263.5</v>
      </c>
      <c r="H2117" s="58">
        <f t="shared" si="263"/>
        <v>2100</v>
      </c>
      <c r="I2117" s="97" t="s">
        <v>54</v>
      </c>
      <c r="J2117" s="59" t="str">
        <f t="shared" si="264"/>
        <v>Long</v>
      </c>
      <c r="L2117" s="74">
        <f t="shared" si="268"/>
        <v>1</v>
      </c>
      <c r="M2117" s="75">
        <f t="shared" si="260"/>
        <v>0</v>
      </c>
      <c r="N2117" s="76" t="str">
        <f t="shared" si="265"/>
        <v/>
      </c>
      <c r="O2117" s="75"/>
      <c r="P2117" s="77">
        <f t="shared" si="261"/>
        <v>1</v>
      </c>
      <c r="Q2117" s="78" t="str">
        <f t="shared" si="266"/>
        <v>Stay Long</v>
      </c>
      <c r="R2117" s="81">
        <f t="shared" si="262"/>
        <v>-770</v>
      </c>
      <c r="S2117" s="82">
        <f t="shared" si="267"/>
        <v>-28265.959999999992</v>
      </c>
      <c r="T2117" s="50"/>
    </row>
    <row r="2118" spans="2:20" x14ac:dyDescent="0.25">
      <c r="B2118" s="11">
        <f>'Market Data'!B2105</f>
        <v>20080404</v>
      </c>
      <c r="C2118" s="2">
        <f>'Market Data'!C2105</f>
        <v>7275</v>
      </c>
      <c r="D2118" s="2">
        <f>'Market Data'!D2105</f>
        <v>7315</v>
      </c>
      <c r="E2118" s="2">
        <f>'Market Data'!E2105</f>
        <v>7192.5</v>
      </c>
      <c r="F2118" s="12">
        <f>'Market Data'!F2105</f>
        <v>7283</v>
      </c>
      <c r="H2118" s="58">
        <f t="shared" si="263"/>
        <v>2101</v>
      </c>
      <c r="I2118" s="97" t="s">
        <v>54</v>
      </c>
      <c r="J2118" s="59" t="str">
        <f t="shared" si="264"/>
        <v>Long</v>
      </c>
      <c r="L2118" s="74">
        <f t="shared" si="268"/>
        <v>1</v>
      </c>
      <c r="M2118" s="75">
        <f t="shared" si="260"/>
        <v>0</v>
      </c>
      <c r="N2118" s="76" t="str">
        <f t="shared" si="265"/>
        <v/>
      </c>
      <c r="O2118" s="75"/>
      <c r="P2118" s="77">
        <f t="shared" si="261"/>
        <v>1</v>
      </c>
      <c r="Q2118" s="78" t="str">
        <f t="shared" si="266"/>
        <v>Stay Long</v>
      </c>
      <c r="R2118" s="81">
        <f t="shared" si="262"/>
        <v>682.5</v>
      </c>
      <c r="S2118" s="82">
        <f t="shared" si="267"/>
        <v>-27583.459999999992</v>
      </c>
      <c r="T2118" s="50"/>
    </row>
    <row r="2119" spans="2:20" x14ac:dyDescent="0.25">
      <c r="B2119" s="11">
        <f>'Market Data'!B2106</f>
        <v>20080407</v>
      </c>
      <c r="C2119" s="2">
        <f>'Market Data'!C2106</f>
        <v>7290</v>
      </c>
      <c r="D2119" s="2">
        <f>'Market Data'!D2106</f>
        <v>7346.5</v>
      </c>
      <c r="E2119" s="2">
        <f>'Market Data'!E2106</f>
        <v>7287.5</v>
      </c>
      <c r="F2119" s="12">
        <f>'Market Data'!F2106</f>
        <v>7342</v>
      </c>
      <c r="H2119" s="58">
        <f t="shared" si="263"/>
        <v>2102</v>
      </c>
      <c r="I2119" s="97" t="s">
        <v>54</v>
      </c>
      <c r="J2119" s="59" t="str">
        <f t="shared" si="264"/>
        <v>Long</v>
      </c>
      <c r="L2119" s="74">
        <f t="shared" si="268"/>
        <v>1</v>
      </c>
      <c r="M2119" s="75">
        <f t="shared" si="260"/>
        <v>0</v>
      </c>
      <c r="N2119" s="76" t="str">
        <f t="shared" si="265"/>
        <v/>
      </c>
      <c r="O2119" s="75"/>
      <c r="P2119" s="77">
        <f t="shared" si="261"/>
        <v>1</v>
      </c>
      <c r="Q2119" s="78" t="str">
        <f t="shared" si="266"/>
        <v>Stay Long</v>
      </c>
      <c r="R2119" s="81">
        <f t="shared" si="262"/>
        <v>2065</v>
      </c>
      <c r="S2119" s="82">
        <f t="shared" si="267"/>
        <v>-25518.459999999992</v>
      </c>
      <c r="T2119" s="50"/>
    </row>
    <row r="2120" spans="2:20" x14ac:dyDescent="0.25">
      <c r="B2120" s="11">
        <f>'Market Data'!B2107</f>
        <v>20080408</v>
      </c>
      <c r="C2120" s="2">
        <f>'Market Data'!C2107</f>
        <v>7273</v>
      </c>
      <c r="D2120" s="2">
        <f>'Market Data'!D2107</f>
        <v>7287</v>
      </c>
      <c r="E2120" s="2">
        <f>'Market Data'!E2107</f>
        <v>7223.5</v>
      </c>
      <c r="F2120" s="12">
        <f>'Market Data'!F2107</f>
        <v>7259.5</v>
      </c>
      <c r="H2120" s="58">
        <f t="shared" si="263"/>
        <v>2103</v>
      </c>
      <c r="I2120" s="97" t="s">
        <v>54</v>
      </c>
      <c r="J2120" s="59" t="str">
        <f t="shared" si="264"/>
        <v>Long</v>
      </c>
      <c r="L2120" s="74">
        <f t="shared" si="268"/>
        <v>1</v>
      </c>
      <c r="M2120" s="75">
        <f t="shared" si="260"/>
        <v>0</v>
      </c>
      <c r="N2120" s="76" t="str">
        <f t="shared" si="265"/>
        <v/>
      </c>
      <c r="O2120" s="75"/>
      <c r="P2120" s="77">
        <f t="shared" si="261"/>
        <v>1</v>
      </c>
      <c r="Q2120" s="78" t="str">
        <f t="shared" si="266"/>
        <v>Stay Long</v>
      </c>
      <c r="R2120" s="81">
        <f t="shared" si="262"/>
        <v>-2887.5</v>
      </c>
      <c r="S2120" s="82">
        <f t="shared" si="267"/>
        <v>-28405.959999999992</v>
      </c>
      <c r="T2120" s="50"/>
    </row>
    <row r="2121" spans="2:20" x14ac:dyDescent="0.25">
      <c r="B2121" s="11">
        <f>'Market Data'!B2108</f>
        <v>20080409</v>
      </c>
      <c r="C2121" s="2">
        <f>'Market Data'!C2108</f>
        <v>7245.5</v>
      </c>
      <c r="D2121" s="2">
        <f>'Market Data'!D2108</f>
        <v>7288</v>
      </c>
      <c r="E2121" s="2">
        <f>'Market Data'!E2108</f>
        <v>7194.5</v>
      </c>
      <c r="F2121" s="12">
        <f>'Market Data'!F2108</f>
        <v>7195</v>
      </c>
      <c r="H2121" s="58">
        <f t="shared" si="263"/>
        <v>2104</v>
      </c>
      <c r="I2121" s="97" t="s">
        <v>54</v>
      </c>
      <c r="J2121" s="59" t="str">
        <f t="shared" si="264"/>
        <v>Long</v>
      </c>
      <c r="L2121" s="74">
        <f t="shared" si="268"/>
        <v>1</v>
      </c>
      <c r="M2121" s="75">
        <f t="shared" si="260"/>
        <v>0</v>
      </c>
      <c r="N2121" s="76" t="str">
        <f t="shared" si="265"/>
        <v/>
      </c>
      <c r="O2121" s="75"/>
      <c r="P2121" s="77">
        <f t="shared" si="261"/>
        <v>1</v>
      </c>
      <c r="Q2121" s="78" t="str">
        <f t="shared" si="266"/>
        <v>Stay Long</v>
      </c>
      <c r="R2121" s="81">
        <f t="shared" si="262"/>
        <v>-2257.5</v>
      </c>
      <c r="S2121" s="82">
        <f t="shared" si="267"/>
        <v>-30663.459999999992</v>
      </c>
      <c r="T2121" s="50"/>
    </row>
    <row r="2122" spans="2:20" x14ac:dyDescent="0.25">
      <c r="B2122" s="11">
        <f>'Market Data'!B2109</f>
        <v>20080410</v>
      </c>
      <c r="C2122" s="2">
        <f>'Market Data'!C2109</f>
        <v>7201.5</v>
      </c>
      <c r="D2122" s="2">
        <f>'Market Data'!D2109</f>
        <v>7223</v>
      </c>
      <c r="E2122" s="2">
        <f>'Market Data'!E2109</f>
        <v>7103.5</v>
      </c>
      <c r="F2122" s="12">
        <f>'Market Data'!F2109</f>
        <v>7204.5</v>
      </c>
      <c r="H2122" s="58">
        <f t="shared" si="263"/>
        <v>2105</v>
      </c>
      <c r="I2122" s="97" t="s">
        <v>54</v>
      </c>
      <c r="J2122" s="59" t="str">
        <f t="shared" si="264"/>
        <v>Long</v>
      </c>
      <c r="L2122" s="74">
        <f t="shared" si="268"/>
        <v>1</v>
      </c>
      <c r="M2122" s="75">
        <f t="shared" si="260"/>
        <v>0</v>
      </c>
      <c r="N2122" s="76" t="str">
        <f t="shared" si="265"/>
        <v/>
      </c>
      <c r="O2122" s="75"/>
      <c r="P2122" s="77">
        <f t="shared" si="261"/>
        <v>1</v>
      </c>
      <c r="Q2122" s="78" t="str">
        <f t="shared" si="266"/>
        <v>Stay Long</v>
      </c>
      <c r="R2122" s="81">
        <f t="shared" si="262"/>
        <v>332.5</v>
      </c>
      <c r="S2122" s="82">
        <f t="shared" si="267"/>
        <v>-30330.959999999992</v>
      </c>
      <c r="T2122" s="50"/>
    </row>
    <row r="2123" spans="2:20" x14ac:dyDescent="0.25">
      <c r="B2123" s="11">
        <f>'Market Data'!B2110</f>
        <v>20080411</v>
      </c>
      <c r="C2123" s="2">
        <f>'Market Data'!C2110</f>
        <v>7255</v>
      </c>
      <c r="D2123" s="2">
        <f>'Market Data'!D2110</f>
        <v>7267</v>
      </c>
      <c r="E2123" s="2">
        <f>'Market Data'!E2110</f>
        <v>7066</v>
      </c>
      <c r="F2123" s="12">
        <f>'Market Data'!F2110</f>
        <v>7091</v>
      </c>
      <c r="H2123" s="58">
        <f t="shared" si="263"/>
        <v>2106</v>
      </c>
      <c r="I2123" s="97" t="s">
        <v>54</v>
      </c>
      <c r="J2123" s="59" t="str">
        <f t="shared" si="264"/>
        <v>Long</v>
      </c>
      <c r="L2123" s="74">
        <f t="shared" si="268"/>
        <v>1</v>
      </c>
      <c r="M2123" s="75">
        <f t="shared" si="260"/>
        <v>0</v>
      </c>
      <c r="N2123" s="76" t="str">
        <f t="shared" si="265"/>
        <v/>
      </c>
      <c r="O2123" s="75"/>
      <c r="P2123" s="77">
        <f t="shared" si="261"/>
        <v>1</v>
      </c>
      <c r="Q2123" s="78" t="str">
        <f t="shared" si="266"/>
        <v>Stay Long</v>
      </c>
      <c r="R2123" s="81">
        <f t="shared" si="262"/>
        <v>-3972.5</v>
      </c>
      <c r="S2123" s="82">
        <f t="shared" si="267"/>
        <v>-34303.459999999992</v>
      </c>
      <c r="T2123" s="50"/>
    </row>
    <row r="2124" spans="2:20" x14ac:dyDescent="0.25">
      <c r="B2124" s="11">
        <f>'Market Data'!B2111</f>
        <v>20080414</v>
      </c>
      <c r="C2124" s="2">
        <f>'Market Data'!C2111</f>
        <v>7052.5</v>
      </c>
      <c r="D2124" s="2">
        <f>'Market Data'!D2111</f>
        <v>7085</v>
      </c>
      <c r="E2124" s="2">
        <f>'Market Data'!E2111</f>
        <v>7009.5</v>
      </c>
      <c r="F2124" s="12">
        <f>'Market Data'!F2111</f>
        <v>7083.5</v>
      </c>
      <c r="H2124" s="58">
        <f t="shared" si="263"/>
        <v>2107</v>
      </c>
      <c r="I2124" s="97" t="s">
        <v>54</v>
      </c>
      <c r="J2124" s="59" t="str">
        <f t="shared" si="264"/>
        <v>Long</v>
      </c>
      <c r="L2124" s="74">
        <f t="shared" si="268"/>
        <v>1</v>
      </c>
      <c r="M2124" s="75">
        <f t="shared" si="260"/>
        <v>0</v>
      </c>
      <c r="N2124" s="76" t="str">
        <f t="shared" si="265"/>
        <v/>
      </c>
      <c r="O2124" s="75"/>
      <c r="P2124" s="77">
        <f t="shared" si="261"/>
        <v>1</v>
      </c>
      <c r="Q2124" s="78" t="str">
        <f t="shared" si="266"/>
        <v>Stay Long</v>
      </c>
      <c r="R2124" s="81">
        <f t="shared" si="262"/>
        <v>-262.5</v>
      </c>
      <c r="S2124" s="82">
        <f t="shared" si="267"/>
        <v>-34565.959999999992</v>
      </c>
      <c r="T2124" s="50"/>
    </row>
    <row r="2125" spans="2:20" x14ac:dyDescent="0.25">
      <c r="B2125" s="11">
        <f>'Market Data'!B2112</f>
        <v>20080415</v>
      </c>
      <c r="C2125" s="2">
        <f>'Market Data'!C2112</f>
        <v>7088</v>
      </c>
      <c r="D2125" s="2">
        <f>'Market Data'!D2112</f>
        <v>7122</v>
      </c>
      <c r="E2125" s="2">
        <f>'Market Data'!E2112</f>
        <v>7016.5</v>
      </c>
      <c r="F2125" s="12">
        <f>'Market Data'!F2112</f>
        <v>7088.5</v>
      </c>
      <c r="H2125" s="58">
        <f t="shared" si="263"/>
        <v>2108</v>
      </c>
      <c r="I2125" s="97" t="s">
        <v>54</v>
      </c>
      <c r="J2125" s="59" t="str">
        <f t="shared" si="264"/>
        <v>Long</v>
      </c>
      <c r="L2125" s="74">
        <f t="shared" si="268"/>
        <v>1</v>
      </c>
      <c r="M2125" s="75">
        <f t="shared" si="260"/>
        <v>0</v>
      </c>
      <c r="N2125" s="76" t="str">
        <f t="shared" si="265"/>
        <v/>
      </c>
      <c r="O2125" s="75"/>
      <c r="P2125" s="77">
        <f t="shared" si="261"/>
        <v>1</v>
      </c>
      <c r="Q2125" s="78" t="str">
        <f t="shared" si="266"/>
        <v>Stay Long</v>
      </c>
      <c r="R2125" s="81">
        <f t="shared" si="262"/>
        <v>175</v>
      </c>
      <c r="S2125" s="82">
        <f t="shared" si="267"/>
        <v>-34390.959999999992</v>
      </c>
      <c r="T2125" s="50"/>
    </row>
    <row r="2126" spans="2:20" x14ac:dyDescent="0.25">
      <c r="B2126" s="11">
        <f>'Market Data'!B2113</f>
        <v>20080416</v>
      </c>
      <c r="C2126" s="2">
        <f>'Market Data'!C2113</f>
        <v>7139</v>
      </c>
      <c r="D2126" s="2">
        <f>'Market Data'!D2113</f>
        <v>7206.5</v>
      </c>
      <c r="E2126" s="2">
        <f>'Market Data'!E2113</f>
        <v>7092</v>
      </c>
      <c r="F2126" s="12">
        <f>'Market Data'!F2113</f>
        <v>7198</v>
      </c>
      <c r="H2126" s="58">
        <f t="shared" si="263"/>
        <v>2109</v>
      </c>
      <c r="I2126" s="97" t="s">
        <v>54</v>
      </c>
      <c r="J2126" s="59" t="str">
        <f t="shared" si="264"/>
        <v>Long</v>
      </c>
      <c r="L2126" s="74">
        <f t="shared" si="268"/>
        <v>1</v>
      </c>
      <c r="M2126" s="75">
        <f t="shared" si="260"/>
        <v>0</v>
      </c>
      <c r="N2126" s="76" t="str">
        <f t="shared" si="265"/>
        <v/>
      </c>
      <c r="O2126" s="75"/>
      <c r="P2126" s="77">
        <f t="shared" si="261"/>
        <v>1</v>
      </c>
      <c r="Q2126" s="78" t="str">
        <f t="shared" si="266"/>
        <v>Stay Long</v>
      </c>
      <c r="R2126" s="81">
        <f t="shared" si="262"/>
        <v>3832.5</v>
      </c>
      <c r="S2126" s="82">
        <f t="shared" si="267"/>
        <v>-30558.459999999992</v>
      </c>
      <c r="T2126" s="50"/>
    </row>
    <row r="2127" spans="2:20" x14ac:dyDescent="0.25">
      <c r="B2127" s="11">
        <f>'Market Data'!B2114</f>
        <v>20080417</v>
      </c>
      <c r="C2127" s="2">
        <f>'Market Data'!C2114</f>
        <v>7230.5</v>
      </c>
      <c r="D2127" s="2">
        <f>'Market Data'!D2114</f>
        <v>7236.5</v>
      </c>
      <c r="E2127" s="2">
        <f>'Market Data'!E2114</f>
        <v>7156</v>
      </c>
      <c r="F2127" s="12">
        <f>'Market Data'!F2114</f>
        <v>7188.5</v>
      </c>
      <c r="H2127" s="58">
        <f t="shared" si="263"/>
        <v>2110</v>
      </c>
      <c r="I2127" s="97" t="s">
        <v>54</v>
      </c>
      <c r="J2127" s="59" t="str">
        <f t="shared" si="264"/>
        <v>Long</v>
      </c>
      <c r="L2127" s="74">
        <f t="shared" si="268"/>
        <v>1</v>
      </c>
      <c r="M2127" s="75">
        <f t="shared" si="260"/>
        <v>0</v>
      </c>
      <c r="N2127" s="76" t="str">
        <f t="shared" si="265"/>
        <v/>
      </c>
      <c r="O2127" s="75"/>
      <c r="P2127" s="77">
        <f t="shared" si="261"/>
        <v>1</v>
      </c>
      <c r="Q2127" s="78" t="str">
        <f t="shared" si="266"/>
        <v>Stay Long</v>
      </c>
      <c r="R2127" s="81">
        <f t="shared" si="262"/>
        <v>-332.5</v>
      </c>
      <c r="S2127" s="82">
        <f t="shared" si="267"/>
        <v>-30890.959999999992</v>
      </c>
      <c r="T2127" s="50"/>
    </row>
    <row r="2128" spans="2:20" x14ac:dyDescent="0.25">
      <c r="B2128" s="11">
        <f>'Market Data'!B2115</f>
        <v>20080418</v>
      </c>
      <c r="C2128" s="2">
        <f>'Market Data'!C2115</f>
        <v>7222</v>
      </c>
      <c r="D2128" s="2">
        <f>'Market Data'!D2115</f>
        <v>7354.5</v>
      </c>
      <c r="E2128" s="2">
        <f>'Market Data'!E2115</f>
        <v>7202</v>
      </c>
      <c r="F2128" s="12">
        <f>'Market Data'!F2115</f>
        <v>7331.5</v>
      </c>
      <c r="H2128" s="58">
        <f t="shared" si="263"/>
        <v>2111</v>
      </c>
      <c r="I2128" s="97" t="s">
        <v>54</v>
      </c>
      <c r="J2128" s="59" t="str">
        <f t="shared" si="264"/>
        <v>Long</v>
      </c>
      <c r="L2128" s="74">
        <f t="shared" si="268"/>
        <v>1</v>
      </c>
      <c r="M2128" s="75">
        <f t="shared" ref="M2128:M2191" si="269">$L2128-P2128</f>
        <v>0</v>
      </c>
      <c r="N2128" s="76" t="str">
        <f t="shared" si="265"/>
        <v/>
      </c>
      <c r="O2128" s="75"/>
      <c r="P2128" s="77">
        <f t="shared" si="261"/>
        <v>1</v>
      </c>
      <c r="Q2128" s="78" t="str">
        <f t="shared" si="266"/>
        <v>Stay Long</v>
      </c>
      <c r="R2128" s="81">
        <f t="shared" si="262"/>
        <v>5005</v>
      </c>
      <c r="S2128" s="82">
        <f t="shared" si="267"/>
        <v>-25885.959999999992</v>
      </c>
      <c r="T2128" s="50"/>
    </row>
    <row r="2129" spans="2:20" x14ac:dyDescent="0.25">
      <c r="B2129" s="11">
        <f>'Market Data'!B2116</f>
        <v>20080421</v>
      </c>
      <c r="C2129" s="2">
        <f>'Market Data'!C2116</f>
        <v>7328</v>
      </c>
      <c r="D2129" s="2">
        <f>'Market Data'!D2116</f>
        <v>7340.5</v>
      </c>
      <c r="E2129" s="2">
        <f>'Market Data'!E2116</f>
        <v>7239</v>
      </c>
      <c r="F2129" s="12">
        <f>'Market Data'!F2116</f>
        <v>7287</v>
      </c>
      <c r="H2129" s="58">
        <f t="shared" si="263"/>
        <v>2112</v>
      </c>
      <c r="I2129" s="97" t="s">
        <v>54</v>
      </c>
      <c r="J2129" s="59" t="str">
        <f t="shared" si="264"/>
        <v>Long</v>
      </c>
      <c r="L2129" s="74">
        <f t="shared" si="268"/>
        <v>1</v>
      </c>
      <c r="M2129" s="75">
        <f t="shared" si="269"/>
        <v>0</v>
      </c>
      <c r="N2129" s="76" t="str">
        <f t="shared" si="265"/>
        <v/>
      </c>
      <c r="O2129" s="75"/>
      <c r="P2129" s="77">
        <f t="shared" ref="P2129:P2192" si="270">IF($N2128="Fill",$L2128,$P2128)</f>
        <v>1</v>
      </c>
      <c r="Q2129" s="78" t="str">
        <f t="shared" si="266"/>
        <v>Stay Long</v>
      </c>
      <c r="R2129" s="81">
        <f t="shared" ref="R2129:R2192" si="271">IF(OR($P2128&amp;$L2128="01",$P2128&amp;$L2128="0-1"),(($F2129-$C2129)*$R$3*$L2128)-(ABS($M2128)*$R$4),IF(OR($P2128&amp;$L2128="10",$P2128&amp;$L2128="-10"),(($C2129-$F2128)*$R$3*$P2128)-(ABS($M2128)*$R$4),IF(OR($P2128&amp;$L2128="1-1",$P2128&amp;$L2128="-11"),(($C2129-$F2128)*$R$3*$P2128)-(ABS($M2128)*$R$4)+(($F2129-$C2129)*$R$3*$P2129),IF(OR($P2128&amp;$L2128="11",$P2128&amp;$L2128="-1-1"),(($F2129-$F2128)*$R$3*$P2129),0))))</f>
        <v>-1557.5</v>
      </c>
      <c r="S2129" s="82">
        <f t="shared" si="267"/>
        <v>-27443.459999999992</v>
      </c>
      <c r="T2129" s="50"/>
    </row>
    <row r="2130" spans="2:20" x14ac:dyDescent="0.25">
      <c r="B2130" s="11">
        <f>'Market Data'!B2117</f>
        <v>20080422</v>
      </c>
      <c r="C2130" s="2">
        <f>'Market Data'!C2117</f>
        <v>7279.5</v>
      </c>
      <c r="D2130" s="2">
        <f>'Market Data'!D2117</f>
        <v>7308.5</v>
      </c>
      <c r="E2130" s="2">
        <f>'Market Data'!E2117</f>
        <v>7163</v>
      </c>
      <c r="F2130" s="12">
        <f>'Market Data'!F2117</f>
        <v>7165.5</v>
      </c>
      <c r="H2130" s="58">
        <f t="shared" ref="H2130:H2193" si="272">ROW()-ROW(H$17)</f>
        <v>2113</v>
      </c>
      <c r="I2130" s="97" t="s">
        <v>54</v>
      </c>
      <c r="J2130" s="59" t="str">
        <f t="shared" ref="J2130:J2193" si="273">$I$4</f>
        <v>Long</v>
      </c>
      <c r="L2130" s="74">
        <f t="shared" si="268"/>
        <v>1</v>
      </c>
      <c r="M2130" s="75">
        <f t="shared" si="269"/>
        <v>0</v>
      </c>
      <c r="N2130" s="76" t="str">
        <f t="shared" ref="N2130:N2193" si="274">IF(NOT($M2130=0),"Fill","")</f>
        <v/>
      </c>
      <c r="O2130" s="75"/>
      <c r="P2130" s="77">
        <f t="shared" si="270"/>
        <v>1</v>
      </c>
      <c r="Q2130" s="78" t="str">
        <f t="shared" ref="Q2130:Q2193" si="275">IF($P2129&amp;$L2129="00","Stay Flat",IF($P2129&amp;$L2129="01","Go Long",IF($P2129&amp;$L2129="0-1","Go Short",IF($P2129&amp;$L2129="-10","Exit Short",IF($P2129&amp;$L2129="-1-1","Stay Short",IF($P2129&amp;$L2129="-11","Exit Short, Go Long",IF($P2129&amp;$L2129="10","Exit Long",IF($P2129&amp;$L2129="1-1","Exit Long, Go Short",IF($P2129&amp;$L2129="11","Stay Long","")))))))))</f>
        <v>Stay Long</v>
      </c>
      <c r="R2130" s="81">
        <f t="shared" si="271"/>
        <v>-4252.5</v>
      </c>
      <c r="S2130" s="82">
        <f t="shared" ref="S2130:S2193" si="276">S2129+R2130</f>
        <v>-31695.959999999992</v>
      </c>
      <c r="T2130" s="50"/>
    </row>
    <row r="2131" spans="2:20" x14ac:dyDescent="0.25">
      <c r="B2131" s="11">
        <f>'Market Data'!B2118</f>
        <v>20080423</v>
      </c>
      <c r="C2131" s="2">
        <f>'Market Data'!C2118</f>
        <v>7207</v>
      </c>
      <c r="D2131" s="2">
        <f>'Market Data'!D2118</f>
        <v>7307</v>
      </c>
      <c r="E2131" s="2">
        <f>'Market Data'!E2118</f>
        <v>7143.5</v>
      </c>
      <c r="F2131" s="12">
        <f>'Market Data'!F2118</f>
        <v>7250</v>
      </c>
      <c r="H2131" s="58">
        <f t="shared" si="272"/>
        <v>2114</v>
      </c>
      <c r="I2131" s="97" t="s">
        <v>54</v>
      </c>
      <c r="J2131" s="59" t="str">
        <f t="shared" si="273"/>
        <v>Long</v>
      </c>
      <c r="L2131" s="74">
        <f t="shared" ref="L2131:L2194" si="277">IF($J2131="Short",-1,IF($J2131="Long",1,0))</f>
        <v>1</v>
      </c>
      <c r="M2131" s="75">
        <f t="shared" si="269"/>
        <v>0</v>
      </c>
      <c r="N2131" s="76" t="str">
        <f t="shared" si="274"/>
        <v/>
      </c>
      <c r="O2131" s="75"/>
      <c r="P2131" s="77">
        <f t="shared" si="270"/>
        <v>1</v>
      </c>
      <c r="Q2131" s="78" t="str">
        <f t="shared" si="275"/>
        <v>Stay Long</v>
      </c>
      <c r="R2131" s="81">
        <f t="shared" si="271"/>
        <v>2957.5</v>
      </c>
      <c r="S2131" s="82">
        <f t="shared" si="276"/>
        <v>-28738.459999999992</v>
      </c>
      <c r="T2131" s="50"/>
    </row>
    <row r="2132" spans="2:20" x14ac:dyDescent="0.25">
      <c r="B2132" s="11">
        <f>'Market Data'!B2119</f>
        <v>20080424</v>
      </c>
      <c r="C2132" s="2">
        <f>'Market Data'!C2119</f>
        <v>7252.5</v>
      </c>
      <c r="D2132" s="2">
        <f>'Market Data'!D2119</f>
        <v>7344</v>
      </c>
      <c r="E2132" s="2">
        <f>'Market Data'!E2119</f>
        <v>7200.5</v>
      </c>
      <c r="F2132" s="12">
        <f>'Market Data'!F2119</f>
        <v>7327</v>
      </c>
      <c r="H2132" s="58">
        <f t="shared" si="272"/>
        <v>2115</v>
      </c>
      <c r="I2132" s="97" t="s">
        <v>54</v>
      </c>
      <c r="J2132" s="59" t="str">
        <f t="shared" si="273"/>
        <v>Long</v>
      </c>
      <c r="L2132" s="74">
        <f t="shared" si="277"/>
        <v>1</v>
      </c>
      <c r="M2132" s="75">
        <f t="shared" si="269"/>
        <v>0</v>
      </c>
      <c r="N2132" s="76" t="str">
        <f t="shared" si="274"/>
        <v/>
      </c>
      <c r="O2132" s="75"/>
      <c r="P2132" s="77">
        <f t="shared" si="270"/>
        <v>1</v>
      </c>
      <c r="Q2132" s="78" t="str">
        <f t="shared" si="275"/>
        <v>Stay Long</v>
      </c>
      <c r="R2132" s="81">
        <f t="shared" si="271"/>
        <v>2695</v>
      </c>
      <c r="S2132" s="82">
        <f t="shared" si="276"/>
        <v>-26043.459999999992</v>
      </c>
      <c r="T2132" s="50"/>
    </row>
    <row r="2133" spans="2:20" x14ac:dyDescent="0.25">
      <c r="B2133" s="11">
        <f>'Market Data'!B2120</f>
        <v>20080425</v>
      </c>
      <c r="C2133" s="2">
        <f>'Market Data'!C2120</f>
        <v>7346</v>
      </c>
      <c r="D2133" s="2">
        <f>'Market Data'!D2120</f>
        <v>7432.5</v>
      </c>
      <c r="E2133" s="2">
        <f>'Market Data'!E2120</f>
        <v>7331</v>
      </c>
      <c r="F2133" s="12">
        <f>'Market Data'!F2120</f>
        <v>7391</v>
      </c>
      <c r="H2133" s="58">
        <f t="shared" si="272"/>
        <v>2116</v>
      </c>
      <c r="I2133" s="97" t="s">
        <v>54</v>
      </c>
      <c r="J2133" s="59" t="str">
        <f t="shared" si="273"/>
        <v>Long</v>
      </c>
      <c r="L2133" s="74">
        <f t="shared" si="277"/>
        <v>1</v>
      </c>
      <c r="M2133" s="75">
        <f t="shared" si="269"/>
        <v>0</v>
      </c>
      <c r="N2133" s="76" t="str">
        <f t="shared" si="274"/>
        <v/>
      </c>
      <c r="O2133" s="75"/>
      <c r="P2133" s="77">
        <f t="shared" si="270"/>
        <v>1</v>
      </c>
      <c r="Q2133" s="78" t="str">
        <f t="shared" si="275"/>
        <v>Stay Long</v>
      </c>
      <c r="R2133" s="81">
        <f t="shared" si="271"/>
        <v>2240</v>
      </c>
      <c r="S2133" s="82">
        <f t="shared" si="276"/>
        <v>-23803.459999999992</v>
      </c>
      <c r="T2133" s="50"/>
    </row>
    <row r="2134" spans="2:20" x14ac:dyDescent="0.25">
      <c r="B2134" s="11">
        <f>'Market Data'!B2121</f>
        <v>20080428</v>
      </c>
      <c r="C2134" s="2">
        <f>'Market Data'!C2121</f>
        <v>7410.5</v>
      </c>
      <c r="D2134" s="2">
        <f>'Market Data'!D2121</f>
        <v>7452</v>
      </c>
      <c r="E2134" s="2">
        <f>'Market Data'!E2121</f>
        <v>7392</v>
      </c>
      <c r="F2134" s="12">
        <f>'Market Data'!F2121</f>
        <v>7405.5</v>
      </c>
      <c r="H2134" s="58">
        <f t="shared" si="272"/>
        <v>2117</v>
      </c>
      <c r="I2134" s="97" t="s">
        <v>54</v>
      </c>
      <c r="J2134" s="59" t="str">
        <f t="shared" si="273"/>
        <v>Long</v>
      </c>
      <c r="L2134" s="74">
        <f t="shared" si="277"/>
        <v>1</v>
      </c>
      <c r="M2134" s="75">
        <f t="shared" si="269"/>
        <v>0</v>
      </c>
      <c r="N2134" s="76" t="str">
        <f t="shared" si="274"/>
        <v/>
      </c>
      <c r="O2134" s="75"/>
      <c r="P2134" s="77">
        <f t="shared" si="270"/>
        <v>1</v>
      </c>
      <c r="Q2134" s="78" t="str">
        <f t="shared" si="275"/>
        <v>Stay Long</v>
      </c>
      <c r="R2134" s="81">
        <f t="shared" si="271"/>
        <v>507.5</v>
      </c>
      <c r="S2134" s="82">
        <f t="shared" si="276"/>
        <v>-23295.959999999992</v>
      </c>
      <c r="T2134" s="50"/>
    </row>
    <row r="2135" spans="2:20" x14ac:dyDescent="0.25">
      <c r="B2135" s="11">
        <f>'Market Data'!B2122</f>
        <v>20080429</v>
      </c>
      <c r="C2135" s="2">
        <f>'Market Data'!C2122</f>
        <v>7418</v>
      </c>
      <c r="D2135" s="2">
        <f>'Market Data'!D2122</f>
        <v>7418</v>
      </c>
      <c r="E2135" s="2">
        <f>'Market Data'!E2122</f>
        <v>7339.5</v>
      </c>
      <c r="F2135" s="12">
        <f>'Market Data'!F2122</f>
        <v>7370</v>
      </c>
      <c r="H2135" s="58">
        <f t="shared" si="272"/>
        <v>2118</v>
      </c>
      <c r="I2135" s="97" t="s">
        <v>54</v>
      </c>
      <c r="J2135" s="59" t="str">
        <f t="shared" si="273"/>
        <v>Long</v>
      </c>
      <c r="L2135" s="74">
        <f t="shared" si="277"/>
        <v>1</v>
      </c>
      <c r="M2135" s="75">
        <f t="shared" si="269"/>
        <v>0</v>
      </c>
      <c r="N2135" s="76" t="str">
        <f t="shared" si="274"/>
        <v/>
      </c>
      <c r="O2135" s="75"/>
      <c r="P2135" s="77">
        <f t="shared" si="270"/>
        <v>1</v>
      </c>
      <c r="Q2135" s="78" t="str">
        <f t="shared" si="275"/>
        <v>Stay Long</v>
      </c>
      <c r="R2135" s="81">
        <f t="shared" si="271"/>
        <v>-1242.5</v>
      </c>
      <c r="S2135" s="82">
        <f t="shared" si="276"/>
        <v>-24538.459999999992</v>
      </c>
      <c r="T2135" s="50"/>
    </row>
    <row r="2136" spans="2:20" x14ac:dyDescent="0.25">
      <c r="B2136" s="11">
        <f>'Market Data'!B2123</f>
        <v>20080430</v>
      </c>
      <c r="C2136" s="2">
        <f>'Market Data'!C2123</f>
        <v>7376</v>
      </c>
      <c r="D2136" s="2">
        <f>'Market Data'!D2123</f>
        <v>7442.5</v>
      </c>
      <c r="E2136" s="2">
        <f>'Market Data'!E2123</f>
        <v>7332</v>
      </c>
      <c r="F2136" s="12">
        <f>'Market Data'!F2123</f>
        <v>7430.5</v>
      </c>
      <c r="H2136" s="58">
        <f t="shared" si="272"/>
        <v>2119</v>
      </c>
      <c r="I2136" s="97" t="s">
        <v>54</v>
      </c>
      <c r="J2136" s="59" t="str">
        <f t="shared" si="273"/>
        <v>Long</v>
      </c>
      <c r="L2136" s="74">
        <f t="shared" si="277"/>
        <v>1</v>
      </c>
      <c r="M2136" s="75">
        <f t="shared" si="269"/>
        <v>0</v>
      </c>
      <c r="N2136" s="76" t="str">
        <f t="shared" si="274"/>
        <v/>
      </c>
      <c r="O2136" s="75"/>
      <c r="P2136" s="77">
        <f t="shared" si="270"/>
        <v>1</v>
      </c>
      <c r="Q2136" s="78" t="str">
        <f t="shared" si="275"/>
        <v>Stay Long</v>
      </c>
      <c r="R2136" s="81">
        <f t="shared" si="271"/>
        <v>2117.5</v>
      </c>
      <c r="S2136" s="82">
        <f t="shared" si="276"/>
        <v>-22420.959999999992</v>
      </c>
      <c r="T2136" s="50"/>
    </row>
    <row r="2137" spans="2:20" x14ac:dyDescent="0.25">
      <c r="B2137" s="11">
        <f>'Market Data'!B2124</f>
        <v>20080502</v>
      </c>
      <c r="C2137" s="2">
        <f>'Market Data'!C2124</f>
        <v>7483</v>
      </c>
      <c r="D2137" s="2">
        <f>'Market Data'!D2124</f>
        <v>7572.5</v>
      </c>
      <c r="E2137" s="2">
        <f>'Market Data'!E2124</f>
        <v>7479.5</v>
      </c>
      <c r="F2137" s="12">
        <f>'Market Data'!F2124</f>
        <v>7511</v>
      </c>
      <c r="H2137" s="58">
        <f t="shared" si="272"/>
        <v>2120</v>
      </c>
      <c r="I2137" s="97" t="s">
        <v>54</v>
      </c>
      <c r="J2137" s="59" t="str">
        <f t="shared" si="273"/>
        <v>Long</v>
      </c>
      <c r="L2137" s="74">
        <f t="shared" si="277"/>
        <v>1</v>
      </c>
      <c r="M2137" s="75">
        <f t="shared" si="269"/>
        <v>0</v>
      </c>
      <c r="N2137" s="76" t="str">
        <f t="shared" si="274"/>
        <v/>
      </c>
      <c r="O2137" s="75"/>
      <c r="P2137" s="77">
        <f t="shared" si="270"/>
        <v>1</v>
      </c>
      <c r="Q2137" s="78" t="str">
        <f t="shared" si="275"/>
        <v>Stay Long</v>
      </c>
      <c r="R2137" s="81">
        <f t="shared" si="271"/>
        <v>2817.5</v>
      </c>
      <c r="S2137" s="82">
        <f t="shared" si="276"/>
        <v>-19603.459999999992</v>
      </c>
      <c r="T2137" s="50"/>
    </row>
    <row r="2138" spans="2:20" x14ac:dyDescent="0.25">
      <c r="B2138" s="11">
        <f>'Market Data'!B2125</f>
        <v>20080505</v>
      </c>
      <c r="C2138" s="2">
        <f>'Market Data'!C2125</f>
        <v>7495</v>
      </c>
      <c r="D2138" s="2">
        <f>'Market Data'!D2125</f>
        <v>7551</v>
      </c>
      <c r="E2138" s="2">
        <f>'Market Data'!E2125</f>
        <v>7489</v>
      </c>
      <c r="F2138" s="12">
        <f>'Market Data'!F2125</f>
        <v>7529</v>
      </c>
      <c r="H2138" s="58">
        <f t="shared" si="272"/>
        <v>2121</v>
      </c>
      <c r="I2138" s="97" t="s">
        <v>54</v>
      </c>
      <c r="J2138" s="59" t="str">
        <f t="shared" si="273"/>
        <v>Long</v>
      </c>
      <c r="L2138" s="74">
        <f t="shared" si="277"/>
        <v>1</v>
      </c>
      <c r="M2138" s="75">
        <f t="shared" si="269"/>
        <v>0</v>
      </c>
      <c r="N2138" s="76" t="str">
        <f t="shared" si="274"/>
        <v/>
      </c>
      <c r="O2138" s="75"/>
      <c r="P2138" s="77">
        <f t="shared" si="270"/>
        <v>1</v>
      </c>
      <c r="Q2138" s="78" t="str">
        <f t="shared" si="275"/>
        <v>Stay Long</v>
      </c>
      <c r="R2138" s="81">
        <f t="shared" si="271"/>
        <v>630</v>
      </c>
      <c r="S2138" s="82">
        <f t="shared" si="276"/>
        <v>-18973.459999999992</v>
      </c>
      <c r="T2138" s="50"/>
    </row>
    <row r="2139" spans="2:20" x14ac:dyDescent="0.25">
      <c r="B2139" s="11">
        <f>'Market Data'!B2126</f>
        <v>20080506</v>
      </c>
      <c r="C2139" s="2">
        <f>'Market Data'!C2126</f>
        <v>7535</v>
      </c>
      <c r="D2139" s="2">
        <f>'Market Data'!D2126</f>
        <v>7538.5</v>
      </c>
      <c r="E2139" s="2">
        <f>'Market Data'!E2126</f>
        <v>7444.5</v>
      </c>
      <c r="F2139" s="12">
        <f>'Market Data'!F2126</f>
        <v>7528</v>
      </c>
      <c r="H2139" s="58">
        <f t="shared" si="272"/>
        <v>2122</v>
      </c>
      <c r="I2139" s="97" t="s">
        <v>54</v>
      </c>
      <c r="J2139" s="59" t="str">
        <f t="shared" si="273"/>
        <v>Long</v>
      </c>
      <c r="L2139" s="74">
        <f t="shared" si="277"/>
        <v>1</v>
      </c>
      <c r="M2139" s="75">
        <f t="shared" si="269"/>
        <v>0</v>
      </c>
      <c r="N2139" s="76" t="str">
        <f t="shared" si="274"/>
        <v/>
      </c>
      <c r="O2139" s="75"/>
      <c r="P2139" s="77">
        <f t="shared" si="270"/>
        <v>1</v>
      </c>
      <c r="Q2139" s="78" t="str">
        <f t="shared" si="275"/>
        <v>Stay Long</v>
      </c>
      <c r="R2139" s="81">
        <f t="shared" si="271"/>
        <v>-35</v>
      </c>
      <c r="S2139" s="82">
        <f t="shared" si="276"/>
        <v>-19008.459999999992</v>
      </c>
      <c r="T2139" s="50"/>
    </row>
    <row r="2140" spans="2:20" x14ac:dyDescent="0.25">
      <c r="B2140" s="11">
        <f>'Market Data'!B2127</f>
        <v>20080507</v>
      </c>
      <c r="C2140" s="2">
        <f>'Market Data'!C2127</f>
        <v>7526</v>
      </c>
      <c r="D2140" s="2">
        <f>'Market Data'!D2127</f>
        <v>7585</v>
      </c>
      <c r="E2140" s="2">
        <f>'Market Data'!E2127</f>
        <v>7512</v>
      </c>
      <c r="F2140" s="12">
        <f>'Market Data'!F2127</f>
        <v>7545.5</v>
      </c>
      <c r="H2140" s="58">
        <f t="shared" si="272"/>
        <v>2123</v>
      </c>
      <c r="I2140" s="97" t="s">
        <v>54</v>
      </c>
      <c r="J2140" s="59" t="str">
        <f t="shared" si="273"/>
        <v>Long</v>
      </c>
      <c r="L2140" s="74">
        <f t="shared" si="277"/>
        <v>1</v>
      </c>
      <c r="M2140" s="75">
        <f t="shared" si="269"/>
        <v>0</v>
      </c>
      <c r="N2140" s="76" t="str">
        <f t="shared" si="274"/>
        <v/>
      </c>
      <c r="O2140" s="75"/>
      <c r="P2140" s="77">
        <f t="shared" si="270"/>
        <v>1</v>
      </c>
      <c r="Q2140" s="78" t="str">
        <f t="shared" si="275"/>
        <v>Stay Long</v>
      </c>
      <c r="R2140" s="81">
        <f t="shared" si="271"/>
        <v>612.5</v>
      </c>
      <c r="S2140" s="82">
        <f t="shared" si="276"/>
        <v>-18395.959999999992</v>
      </c>
      <c r="T2140" s="50"/>
    </row>
    <row r="2141" spans="2:20" x14ac:dyDescent="0.25">
      <c r="B2141" s="11">
        <f>'Market Data'!B2128</f>
        <v>20080508</v>
      </c>
      <c r="C2141" s="2">
        <f>'Market Data'!C2128</f>
        <v>7498.5</v>
      </c>
      <c r="D2141" s="2">
        <f>'Market Data'!D2128</f>
        <v>7551.5</v>
      </c>
      <c r="E2141" s="2">
        <f>'Market Data'!E2128</f>
        <v>7483.5</v>
      </c>
      <c r="F2141" s="12">
        <f>'Market Data'!F2128</f>
        <v>7537.5</v>
      </c>
      <c r="H2141" s="58">
        <f t="shared" si="272"/>
        <v>2124</v>
      </c>
      <c r="I2141" s="97" t="s">
        <v>54</v>
      </c>
      <c r="J2141" s="59" t="str">
        <f t="shared" si="273"/>
        <v>Long</v>
      </c>
      <c r="L2141" s="74">
        <f t="shared" si="277"/>
        <v>1</v>
      </c>
      <c r="M2141" s="75">
        <f t="shared" si="269"/>
        <v>0</v>
      </c>
      <c r="N2141" s="76" t="str">
        <f t="shared" si="274"/>
        <v/>
      </c>
      <c r="O2141" s="75"/>
      <c r="P2141" s="77">
        <f t="shared" si="270"/>
        <v>1</v>
      </c>
      <c r="Q2141" s="78" t="str">
        <f t="shared" si="275"/>
        <v>Stay Long</v>
      </c>
      <c r="R2141" s="81">
        <f t="shared" si="271"/>
        <v>-280</v>
      </c>
      <c r="S2141" s="82">
        <f t="shared" si="276"/>
        <v>-18675.959999999992</v>
      </c>
      <c r="T2141" s="50"/>
    </row>
    <row r="2142" spans="2:20" x14ac:dyDescent="0.25">
      <c r="B2142" s="11">
        <f>'Market Data'!B2129</f>
        <v>20080509</v>
      </c>
      <c r="C2142" s="2">
        <f>'Market Data'!C2129</f>
        <v>7497</v>
      </c>
      <c r="D2142" s="2">
        <f>'Market Data'!D2129</f>
        <v>7505</v>
      </c>
      <c r="E2142" s="2">
        <f>'Market Data'!E2129</f>
        <v>7433</v>
      </c>
      <c r="F2142" s="12">
        <f>'Market Data'!F2129</f>
        <v>7470</v>
      </c>
      <c r="H2142" s="58">
        <f t="shared" si="272"/>
        <v>2125</v>
      </c>
      <c r="I2142" s="97" t="s">
        <v>54</v>
      </c>
      <c r="J2142" s="59" t="str">
        <f t="shared" si="273"/>
        <v>Long</v>
      </c>
      <c r="L2142" s="74">
        <f t="shared" si="277"/>
        <v>1</v>
      </c>
      <c r="M2142" s="75">
        <f t="shared" si="269"/>
        <v>0</v>
      </c>
      <c r="N2142" s="76" t="str">
        <f t="shared" si="274"/>
        <v/>
      </c>
      <c r="O2142" s="75"/>
      <c r="P2142" s="77">
        <f t="shared" si="270"/>
        <v>1</v>
      </c>
      <c r="Q2142" s="78" t="str">
        <f t="shared" si="275"/>
        <v>Stay Long</v>
      </c>
      <c r="R2142" s="81">
        <f t="shared" si="271"/>
        <v>-2362.5</v>
      </c>
      <c r="S2142" s="82">
        <f t="shared" si="276"/>
        <v>-21038.459999999992</v>
      </c>
      <c r="T2142" s="50"/>
    </row>
    <row r="2143" spans="2:20" x14ac:dyDescent="0.25">
      <c r="B2143" s="11">
        <f>'Market Data'!B2130</f>
        <v>20080512</v>
      </c>
      <c r="C2143" s="2">
        <f>'Market Data'!C2130</f>
        <v>7497</v>
      </c>
      <c r="D2143" s="2">
        <f>'Market Data'!D2130</f>
        <v>7539</v>
      </c>
      <c r="E2143" s="2">
        <f>'Market Data'!E2130</f>
        <v>7479</v>
      </c>
      <c r="F2143" s="12">
        <f>'Market Data'!F2130</f>
        <v>7522</v>
      </c>
      <c r="H2143" s="58">
        <f t="shared" si="272"/>
        <v>2126</v>
      </c>
      <c r="I2143" s="97" t="s">
        <v>54</v>
      </c>
      <c r="J2143" s="59" t="str">
        <f t="shared" si="273"/>
        <v>Long</v>
      </c>
      <c r="L2143" s="74">
        <f t="shared" si="277"/>
        <v>1</v>
      </c>
      <c r="M2143" s="75">
        <f t="shared" si="269"/>
        <v>0</v>
      </c>
      <c r="N2143" s="76" t="str">
        <f t="shared" si="274"/>
        <v/>
      </c>
      <c r="O2143" s="75"/>
      <c r="P2143" s="77">
        <f t="shared" si="270"/>
        <v>1</v>
      </c>
      <c r="Q2143" s="78" t="str">
        <f t="shared" si="275"/>
        <v>Stay Long</v>
      </c>
      <c r="R2143" s="81">
        <f t="shared" si="271"/>
        <v>1820</v>
      </c>
      <c r="S2143" s="82">
        <f t="shared" si="276"/>
        <v>-19218.459999999992</v>
      </c>
      <c r="T2143" s="50"/>
    </row>
    <row r="2144" spans="2:20" x14ac:dyDescent="0.25">
      <c r="B2144" s="11">
        <f>'Market Data'!B2131</f>
        <v>20080513</v>
      </c>
      <c r="C2144" s="2">
        <f>'Market Data'!C2131</f>
        <v>7549</v>
      </c>
      <c r="D2144" s="2">
        <f>'Market Data'!D2131</f>
        <v>7554.5</v>
      </c>
      <c r="E2144" s="2">
        <f>'Market Data'!E2131</f>
        <v>7474.5</v>
      </c>
      <c r="F2144" s="12">
        <f>'Market Data'!F2131</f>
        <v>7533.5</v>
      </c>
      <c r="H2144" s="58">
        <f t="shared" si="272"/>
        <v>2127</v>
      </c>
      <c r="I2144" s="97" t="s">
        <v>54</v>
      </c>
      <c r="J2144" s="59" t="str">
        <f t="shared" si="273"/>
        <v>Long</v>
      </c>
      <c r="L2144" s="74">
        <f t="shared" si="277"/>
        <v>1</v>
      </c>
      <c r="M2144" s="75">
        <f t="shared" si="269"/>
        <v>0</v>
      </c>
      <c r="N2144" s="76" t="str">
        <f t="shared" si="274"/>
        <v/>
      </c>
      <c r="O2144" s="75"/>
      <c r="P2144" s="77">
        <f t="shared" si="270"/>
        <v>1</v>
      </c>
      <c r="Q2144" s="78" t="str">
        <f t="shared" si="275"/>
        <v>Stay Long</v>
      </c>
      <c r="R2144" s="81">
        <f t="shared" si="271"/>
        <v>402.5</v>
      </c>
      <c r="S2144" s="82">
        <f t="shared" si="276"/>
        <v>-18815.959999999992</v>
      </c>
      <c r="T2144" s="50"/>
    </row>
    <row r="2145" spans="2:20" x14ac:dyDescent="0.25">
      <c r="B2145" s="11">
        <f>'Market Data'!B2132</f>
        <v>20080514</v>
      </c>
      <c r="C2145" s="2">
        <f>'Market Data'!C2132</f>
        <v>7544</v>
      </c>
      <c r="D2145" s="2">
        <f>'Market Data'!D2132</f>
        <v>7573.5</v>
      </c>
      <c r="E2145" s="2">
        <f>'Market Data'!E2132</f>
        <v>7469.5</v>
      </c>
      <c r="F2145" s="12">
        <f>'Market Data'!F2132</f>
        <v>7556</v>
      </c>
      <c r="H2145" s="58">
        <f t="shared" si="272"/>
        <v>2128</v>
      </c>
      <c r="I2145" s="97" t="s">
        <v>54</v>
      </c>
      <c r="J2145" s="59" t="str">
        <f t="shared" si="273"/>
        <v>Long</v>
      </c>
      <c r="L2145" s="74">
        <f t="shared" si="277"/>
        <v>1</v>
      </c>
      <c r="M2145" s="75">
        <f t="shared" si="269"/>
        <v>0</v>
      </c>
      <c r="N2145" s="76" t="str">
        <f t="shared" si="274"/>
        <v/>
      </c>
      <c r="O2145" s="75"/>
      <c r="P2145" s="77">
        <f t="shared" si="270"/>
        <v>1</v>
      </c>
      <c r="Q2145" s="78" t="str">
        <f t="shared" si="275"/>
        <v>Stay Long</v>
      </c>
      <c r="R2145" s="81">
        <f t="shared" si="271"/>
        <v>787.5</v>
      </c>
      <c r="S2145" s="82">
        <f t="shared" si="276"/>
        <v>-18028.459999999992</v>
      </c>
      <c r="T2145" s="50"/>
    </row>
    <row r="2146" spans="2:20" x14ac:dyDescent="0.25">
      <c r="B2146" s="11">
        <f>'Market Data'!B2133</f>
        <v>20080515</v>
      </c>
      <c r="C2146" s="2">
        <f>'Market Data'!C2133</f>
        <v>7532</v>
      </c>
      <c r="D2146" s="2">
        <f>'Market Data'!D2133</f>
        <v>7591</v>
      </c>
      <c r="E2146" s="2">
        <f>'Market Data'!E2133</f>
        <v>7502</v>
      </c>
      <c r="F2146" s="12">
        <f>'Market Data'!F2133</f>
        <v>7571.5</v>
      </c>
      <c r="H2146" s="58">
        <f t="shared" si="272"/>
        <v>2129</v>
      </c>
      <c r="I2146" s="97" t="s">
        <v>54</v>
      </c>
      <c r="J2146" s="59" t="str">
        <f t="shared" si="273"/>
        <v>Long</v>
      </c>
      <c r="L2146" s="74">
        <f t="shared" si="277"/>
        <v>1</v>
      </c>
      <c r="M2146" s="75">
        <f t="shared" si="269"/>
        <v>0</v>
      </c>
      <c r="N2146" s="76" t="str">
        <f t="shared" si="274"/>
        <v/>
      </c>
      <c r="O2146" s="75"/>
      <c r="P2146" s="77">
        <f t="shared" si="270"/>
        <v>1</v>
      </c>
      <c r="Q2146" s="78" t="str">
        <f t="shared" si="275"/>
        <v>Stay Long</v>
      </c>
      <c r="R2146" s="81">
        <f t="shared" si="271"/>
        <v>542.5</v>
      </c>
      <c r="S2146" s="82">
        <f t="shared" si="276"/>
        <v>-17485.959999999992</v>
      </c>
      <c r="T2146" s="50"/>
    </row>
    <row r="2147" spans="2:20" x14ac:dyDescent="0.25">
      <c r="B2147" s="11">
        <f>'Market Data'!B2134</f>
        <v>20080516</v>
      </c>
      <c r="C2147" s="2">
        <f>'Market Data'!C2134</f>
        <v>7577</v>
      </c>
      <c r="D2147" s="2">
        <f>'Market Data'!D2134</f>
        <v>7679</v>
      </c>
      <c r="E2147" s="2">
        <f>'Market Data'!E2134</f>
        <v>7575</v>
      </c>
      <c r="F2147" s="12">
        <f>'Market Data'!F2134</f>
        <v>7634</v>
      </c>
      <c r="H2147" s="58">
        <f t="shared" si="272"/>
        <v>2130</v>
      </c>
      <c r="I2147" s="97" t="s">
        <v>54</v>
      </c>
      <c r="J2147" s="59" t="str">
        <f t="shared" si="273"/>
        <v>Long</v>
      </c>
      <c r="L2147" s="74">
        <f t="shared" si="277"/>
        <v>1</v>
      </c>
      <c r="M2147" s="75">
        <f t="shared" si="269"/>
        <v>0</v>
      </c>
      <c r="N2147" s="76" t="str">
        <f t="shared" si="274"/>
        <v/>
      </c>
      <c r="O2147" s="75"/>
      <c r="P2147" s="77">
        <f t="shared" si="270"/>
        <v>1</v>
      </c>
      <c r="Q2147" s="78" t="str">
        <f t="shared" si="275"/>
        <v>Stay Long</v>
      </c>
      <c r="R2147" s="81">
        <f t="shared" si="271"/>
        <v>2187.5</v>
      </c>
      <c r="S2147" s="82">
        <f t="shared" si="276"/>
        <v>-15298.459999999992</v>
      </c>
      <c r="T2147" s="50"/>
    </row>
    <row r="2148" spans="2:20" x14ac:dyDescent="0.25">
      <c r="B2148" s="11">
        <f>'Market Data'!B2135</f>
        <v>20080519</v>
      </c>
      <c r="C2148" s="2">
        <f>'Market Data'!C2135</f>
        <v>7660</v>
      </c>
      <c r="D2148" s="2">
        <f>'Market Data'!D2135</f>
        <v>7707</v>
      </c>
      <c r="E2148" s="2">
        <f>'Market Data'!E2135</f>
        <v>7630.5</v>
      </c>
      <c r="F2148" s="12">
        <f>'Market Data'!F2135</f>
        <v>7695</v>
      </c>
      <c r="H2148" s="58">
        <f t="shared" si="272"/>
        <v>2131</v>
      </c>
      <c r="I2148" s="97" t="s">
        <v>54</v>
      </c>
      <c r="J2148" s="59" t="str">
        <f t="shared" si="273"/>
        <v>Long</v>
      </c>
      <c r="L2148" s="74">
        <f t="shared" si="277"/>
        <v>1</v>
      </c>
      <c r="M2148" s="75">
        <f t="shared" si="269"/>
        <v>0</v>
      </c>
      <c r="N2148" s="76" t="str">
        <f t="shared" si="274"/>
        <v/>
      </c>
      <c r="O2148" s="75"/>
      <c r="P2148" s="77">
        <f t="shared" si="270"/>
        <v>1</v>
      </c>
      <c r="Q2148" s="78" t="str">
        <f t="shared" si="275"/>
        <v>Stay Long</v>
      </c>
      <c r="R2148" s="81">
        <f t="shared" si="271"/>
        <v>2135</v>
      </c>
      <c r="S2148" s="82">
        <f t="shared" si="276"/>
        <v>-13163.459999999992</v>
      </c>
      <c r="T2148" s="50"/>
    </row>
    <row r="2149" spans="2:20" x14ac:dyDescent="0.25">
      <c r="B2149" s="11">
        <f>'Market Data'!B2136</f>
        <v>20080520</v>
      </c>
      <c r="C2149" s="2">
        <f>'Market Data'!C2136</f>
        <v>7665</v>
      </c>
      <c r="D2149" s="2">
        <f>'Market Data'!D2136</f>
        <v>7665</v>
      </c>
      <c r="E2149" s="2">
        <f>'Market Data'!E2136</f>
        <v>7571.5</v>
      </c>
      <c r="F2149" s="12">
        <f>'Market Data'!F2136</f>
        <v>7577.5</v>
      </c>
      <c r="H2149" s="58">
        <f t="shared" si="272"/>
        <v>2132</v>
      </c>
      <c r="I2149" s="97" t="s">
        <v>54</v>
      </c>
      <c r="J2149" s="59" t="str">
        <f t="shared" si="273"/>
        <v>Long</v>
      </c>
      <c r="L2149" s="74">
        <f t="shared" si="277"/>
        <v>1</v>
      </c>
      <c r="M2149" s="75">
        <f t="shared" si="269"/>
        <v>0</v>
      </c>
      <c r="N2149" s="76" t="str">
        <f t="shared" si="274"/>
        <v/>
      </c>
      <c r="O2149" s="75"/>
      <c r="P2149" s="77">
        <f t="shared" si="270"/>
        <v>1</v>
      </c>
      <c r="Q2149" s="78" t="str">
        <f t="shared" si="275"/>
        <v>Stay Long</v>
      </c>
      <c r="R2149" s="81">
        <f t="shared" si="271"/>
        <v>-4112.5</v>
      </c>
      <c r="S2149" s="82">
        <f t="shared" si="276"/>
        <v>-17275.959999999992</v>
      </c>
      <c r="T2149" s="50"/>
    </row>
    <row r="2150" spans="2:20" x14ac:dyDescent="0.25">
      <c r="B2150" s="11">
        <f>'Market Data'!B2137</f>
        <v>20080521</v>
      </c>
      <c r="C2150" s="2">
        <f>'Market Data'!C2137</f>
        <v>7587</v>
      </c>
      <c r="D2150" s="2">
        <f>'Market Data'!D2137</f>
        <v>7616</v>
      </c>
      <c r="E2150" s="2">
        <f>'Market Data'!E2137</f>
        <v>7476</v>
      </c>
      <c r="F2150" s="12">
        <f>'Market Data'!F2137</f>
        <v>7512</v>
      </c>
      <c r="H2150" s="58">
        <f t="shared" si="272"/>
        <v>2133</v>
      </c>
      <c r="I2150" s="97" t="s">
        <v>54</v>
      </c>
      <c r="J2150" s="59" t="str">
        <f t="shared" si="273"/>
        <v>Long</v>
      </c>
      <c r="L2150" s="74">
        <f t="shared" si="277"/>
        <v>1</v>
      </c>
      <c r="M2150" s="75">
        <f t="shared" si="269"/>
        <v>0</v>
      </c>
      <c r="N2150" s="76" t="str">
        <f t="shared" si="274"/>
        <v/>
      </c>
      <c r="O2150" s="75"/>
      <c r="P2150" s="77">
        <f t="shared" si="270"/>
        <v>1</v>
      </c>
      <c r="Q2150" s="78" t="str">
        <f t="shared" si="275"/>
        <v>Stay Long</v>
      </c>
      <c r="R2150" s="81">
        <f t="shared" si="271"/>
        <v>-2292.5</v>
      </c>
      <c r="S2150" s="82">
        <f t="shared" si="276"/>
        <v>-19568.459999999992</v>
      </c>
      <c r="T2150" s="50"/>
    </row>
    <row r="2151" spans="2:20" x14ac:dyDescent="0.25">
      <c r="B2151" s="11">
        <f>'Market Data'!B2138</f>
        <v>20080522</v>
      </c>
      <c r="C2151" s="2">
        <f>'Market Data'!C2138</f>
        <v>7469</v>
      </c>
      <c r="D2151" s="2">
        <f>'Market Data'!D2138</f>
        <v>7553.5</v>
      </c>
      <c r="E2151" s="2">
        <f>'Market Data'!E2138</f>
        <v>7440</v>
      </c>
      <c r="F2151" s="12">
        <f>'Market Data'!F2138</f>
        <v>7529</v>
      </c>
      <c r="H2151" s="58">
        <f t="shared" si="272"/>
        <v>2134</v>
      </c>
      <c r="I2151" s="97" t="s">
        <v>54</v>
      </c>
      <c r="J2151" s="59" t="str">
        <f t="shared" si="273"/>
        <v>Long</v>
      </c>
      <c r="L2151" s="74">
        <f t="shared" si="277"/>
        <v>1</v>
      </c>
      <c r="M2151" s="75">
        <f t="shared" si="269"/>
        <v>0</v>
      </c>
      <c r="N2151" s="76" t="str">
        <f t="shared" si="274"/>
        <v/>
      </c>
      <c r="O2151" s="75"/>
      <c r="P2151" s="77">
        <f t="shared" si="270"/>
        <v>1</v>
      </c>
      <c r="Q2151" s="78" t="str">
        <f t="shared" si="275"/>
        <v>Stay Long</v>
      </c>
      <c r="R2151" s="81">
        <f t="shared" si="271"/>
        <v>595</v>
      </c>
      <c r="S2151" s="82">
        <f t="shared" si="276"/>
        <v>-18973.459999999992</v>
      </c>
      <c r="T2151" s="50"/>
    </row>
    <row r="2152" spans="2:20" x14ac:dyDescent="0.25">
      <c r="B2152" s="11">
        <f>'Market Data'!B2139</f>
        <v>20080523</v>
      </c>
      <c r="C2152" s="2">
        <f>'Market Data'!C2139</f>
        <v>7532</v>
      </c>
      <c r="D2152" s="2">
        <f>'Market Data'!D2139</f>
        <v>7538</v>
      </c>
      <c r="E2152" s="2">
        <f>'Market Data'!E2139</f>
        <v>7391.5</v>
      </c>
      <c r="F2152" s="12">
        <f>'Market Data'!F2139</f>
        <v>7393.5</v>
      </c>
      <c r="H2152" s="58">
        <f t="shared" si="272"/>
        <v>2135</v>
      </c>
      <c r="I2152" s="97" t="s">
        <v>54</v>
      </c>
      <c r="J2152" s="59" t="str">
        <f t="shared" si="273"/>
        <v>Long</v>
      </c>
      <c r="L2152" s="74">
        <f t="shared" si="277"/>
        <v>1</v>
      </c>
      <c r="M2152" s="75">
        <f t="shared" si="269"/>
        <v>0</v>
      </c>
      <c r="N2152" s="76" t="str">
        <f t="shared" si="274"/>
        <v/>
      </c>
      <c r="O2152" s="75"/>
      <c r="P2152" s="77">
        <f t="shared" si="270"/>
        <v>1</v>
      </c>
      <c r="Q2152" s="78" t="str">
        <f t="shared" si="275"/>
        <v>Stay Long</v>
      </c>
      <c r="R2152" s="81">
        <f t="shared" si="271"/>
        <v>-4742.5</v>
      </c>
      <c r="S2152" s="82">
        <f t="shared" si="276"/>
        <v>-23715.959999999992</v>
      </c>
      <c r="T2152" s="50"/>
    </row>
    <row r="2153" spans="2:20" x14ac:dyDescent="0.25">
      <c r="B2153" s="11">
        <f>'Market Data'!B2140</f>
        <v>20080526</v>
      </c>
      <c r="C2153" s="2">
        <f>'Market Data'!C2140</f>
        <v>7406</v>
      </c>
      <c r="D2153" s="2">
        <f>'Market Data'!D2140</f>
        <v>7425</v>
      </c>
      <c r="E2153" s="2">
        <f>'Market Data'!E2140</f>
        <v>7374</v>
      </c>
      <c r="F2153" s="12">
        <f>'Market Data'!F2140</f>
        <v>7415</v>
      </c>
      <c r="H2153" s="58">
        <f t="shared" si="272"/>
        <v>2136</v>
      </c>
      <c r="I2153" s="97" t="s">
        <v>54</v>
      </c>
      <c r="J2153" s="59" t="str">
        <f t="shared" si="273"/>
        <v>Long</v>
      </c>
      <c r="L2153" s="74">
        <f t="shared" si="277"/>
        <v>1</v>
      </c>
      <c r="M2153" s="75">
        <f t="shared" si="269"/>
        <v>0</v>
      </c>
      <c r="N2153" s="76" t="str">
        <f t="shared" si="274"/>
        <v/>
      </c>
      <c r="O2153" s="75"/>
      <c r="P2153" s="77">
        <f t="shared" si="270"/>
        <v>1</v>
      </c>
      <c r="Q2153" s="78" t="str">
        <f t="shared" si="275"/>
        <v>Stay Long</v>
      </c>
      <c r="R2153" s="81">
        <f t="shared" si="271"/>
        <v>752.5</v>
      </c>
      <c r="S2153" s="82">
        <f t="shared" si="276"/>
        <v>-22963.459999999992</v>
      </c>
      <c r="T2153" s="50"/>
    </row>
    <row r="2154" spans="2:20" x14ac:dyDescent="0.25">
      <c r="B2154" s="11">
        <f>'Market Data'!B2141</f>
        <v>20080527</v>
      </c>
      <c r="C2154" s="2">
        <f>'Market Data'!C2141</f>
        <v>7423.5</v>
      </c>
      <c r="D2154" s="2">
        <f>'Market Data'!D2141</f>
        <v>7465.5</v>
      </c>
      <c r="E2154" s="2">
        <f>'Market Data'!E2141</f>
        <v>7363.5</v>
      </c>
      <c r="F2154" s="12">
        <f>'Market Data'!F2141</f>
        <v>7420</v>
      </c>
      <c r="H2154" s="58">
        <f t="shared" si="272"/>
        <v>2137</v>
      </c>
      <c r="I2154" s="97" t="s">
        <v>54</v>
      </c>
      <c r="J2154" s="59" t="str">
        <f t="shared" si="273"/>
        <v>Long</v>
      </c>
      <c r="L2154" s="74">
        <f t="shared" si="277"/>
        <v>1</v>
      </c>
      <c r="M2154" s="75">
        <f t="shared" si="269"/>
        <v>0</v>
      </c>
      <c r="N2154" s="76" t="str">
        <f t="shared" si="274"/>
        <v/>
      </c>
      <c r="O2154" s="75"/>
      <c r="P2154" s="77">
        <f t="shared" si="270"/>
        <v>1</v>
      </c>
      <c r="Q2154" s="78" t="str">
        <f t="shared" si="275"/>
        <v>Stay Long</v>
      </c>
      <c r="R2154" s="81">
        <f t="shared" si="271"/>
        <v>175</v>
      </c>
      <c r="S2154" s="82">
        <f t="shared" si="276"/>
        <v>-22788.459999999992</v>
      </c>
      <c r="T2154" s="50"/>
    </row>
    <row r="2155" spans="2:20" x14ac:dyDescent="0.25">
      <c r="B2155" s="11">
        <f>'Market Data'!B2142</f>
        <v>20080528</v>
      </c>
      <c r="C2155" s="2">
        <f>'Market Data'!C2142</f>
        <v>7432</v>
      </c>
      <c r="D2155" s="2">
        <f>'Market Data'!D2142</f>
        <v>7542</v>
      </c>
      <c r="E2155" s="2">
        <f>'Market Data'!E2142</f>
        <v>7410</v>
      </c>
      <c r="F2155" s="12">
        <f>'Market Data'!F2142</f>
        <v>7492</v>
      </c>
      <c r="H2155" s="58">
        <f t="shared" si="272"/>
        <v>2138</v>
      </c>
      <c r="I2155" s="97" t="s">
        <v>54</v>
      </c>
      <c r="J2155" s="59" t="str">
        <f t="shared" si="273"/>
        <v>Long</v>
      </c>
      <c r="L2155" s="74">
        <f t="shared" si="277"/>
        <v>1</v>
      </c>
      <c r="M2155" s="75">
        <f t="shared" si="269"/>
        <v>0</v>
      </c>
      <c r="N2155" s="76" t="str">
        <f t="shared" si="274"/>
        <v/>
      </c>
      <c r="O2155" s="75"/>
      <c r="P2155" s="77">
        <f t="shared" si="270"/>
        <v>1</v>
      </c>
      <c r="Q2155" s="78" t="str">
        <f t="shared" si="275"/>
        <v>Stay Long</v>
      </c>
      <c r="R2155" s="81">
        <f t="shared" si="271"/>
        <v>2520</v>
      </c>
      <c r="S2155" s="82">
        <f t="shared" si="276"/>
        <v>-20268.459999999992</v>
      </c>
      <c r="T2155" s="50"/>
    </row>
    <row r="2156" spans="2:20" x14ac:dyDescent="0.25">
      <c r="B2156" s="11">
        <f>'Market Data'!B2143</f>
        <v>20080529</v>
      </c>
      <c r="C2156" s="2">
        <f>'Market Data'!C2143</f>
        <v>7521</v>
      </c>
      <c r="D2156" s="2">
        <f>'Market Data'!D2143</f>
        <v>7558.5</v>
      </c>
      <c r="E2156" s="2">
        <f>'Market Data'!E2143</f>
        <v>7458</v>
      </c>
      <c r="F2156" s="12">
        <f>'Market Data'!F2143</f>
        <v>7554</v>
      </c>
      <c r="H2156" s="58">
        <f t="shared" si="272"/>
        <v>2139</v>
      </c>
      <c r="I2156" s="97" t="s">
        <v>54</v>
      </c>
      <c r="J2156" s="59" t="str">
        <f t="shared" si="273"/>
        <v>Long</v>
      </c>
      <c r="L2156" s="74">
        <f t="shared" si="277"/>
        <v>1</v>
      </c>
      <c r="M2156" s="75">
        <f t="shared" si="269"/>
        <v>0</v>
      </c>
      <c r="N2156" s="76" t="str">
        <f t="shared" si="274"/>
        <v/>
      </c>
      <c r="O2156" s="75"/>
      <c r="P2156" s="77">
        <f t="shared" si="270"/>
        <v>1</v>
      </c>
      <c r="Q2156" s="78" t="str">
        <f t="shared" si="275"/>
        <v>Stay Long</v>
      </c>
      <c r="R2156" s="81">
        <f t="shared" si="271"/>
        <v>2170</v>
      </c>
      <c r="S2156" s="82">
        <f t="shared" si="276"/>
        <v>-18098.459999999992</v>
      </c>
      <c r="T2156" s="50"/>
    </row>
    <row r="2157" spans="2:20" x14ac:dyDescent="0.25">
      <c r="B2157" s="11">
        <f>'Market Data'!B2144</f>
        <v>20080530</v>
      </c>
      <c r="C2157" s="2">
        <f>'Market Data'!C2144</f>
        <v>7534</v>
      </c>
      <c r="D2157" s="2">
        <f>'Market Data'!D2144</f>
        <v>7579</v>
      </c>
      <c r="E2157" s="2">
        <f>'Market Data'!E2144</f>
        <v>7524</v>
      </c>
      <c r="F2157" s="12">
        <f>'Market Data'!F2144</f>
        <v>7546</v>
      </c>
      <c r="H2157" s="58">
        <f t="shared" si="272"/>
        <v>2140</v>
      </c>
      <c r="I2157" s="97" t="s">
        <v>54</v>
      </c>
      <c r="J2157" s="59" t="str">
        <f t="shared" si="273"/>
        <v>Long</v>
      </c>
      <c r="L2157" s="74">
        <f t="shared" si="277"/>
        <v>1</v>
      </c>
      <c r="M2157" s="75">
        <f t="shared" si="269"/>
        <v>0</v>
      </c>
      <c r="N2157" s="76" t="str">
        <f t="shared" si="274"/>
        <v/>
      </c>
      <c r="O2157" s="75"/>
      <c r="P2157" s="77">
        <f t="shared" si="270"/>
        <v>1</v>
      </c>
      <c r="Q2157" s="78" t="str">
        <f t="shared" si="275"/>
        <v>Stay Long</v>
      </c>
      <c r="R2157" s="81">
        <f t="shared" si="271"/>
        <v>-280</v>
      </c>
      <c r="S2157" s="82">
        <f t="shared" si="276"/>
        <v>-18378.459999999992</v>
      </c>
      <c r="T2157" s="50"/>
    </row>
    <row r="2158" spans="2:20" x14ac:dyDescent="0.25">
      <c r="B2158" s="11">
        <f>'Market Data'!B2145</f>
        <v>20080602</v>
      </c>
      <c r="C2158" s="2">
        <f>'Market Data'!C2145</f>
        <v>7556.5</v>
      </c>
      <c r="D2158" s="2">
        <f>'Market Data'!D2145</f>
        <v>7563</v>
      </c>
      <c r="E2158" s="2">
        <f>'Market Data'!E2145</f>
        <v>7407</v>
      </c>
      <c r="F2158" s="12">
        <f>'Market Data'!F2145</f>
        <v>7409.5</v>
      </c>
      <c r="H2158" s="58">
        <f t="shared" si="272"/>
        <v>2141</v>
      </c>
      <c r="I2158" s="97" t="s">
        <v>54</v>
      </c>
      <c r="J2158" s="59" t="str">
        <f t="shared" si="273"/>
        <v>Long</v>
      </c>
      <c r="L2158" s="74">
        <f t="shared" si="277"/>
        <v>1</v>
      </c>
      <c r="M2158" s="75">
        <f t="shared" si="269"/>
        <v>0</v>
      </c>
      <c r="N2158" s="76" t="str">
        <f t="shared" si="274"/>
        <v/>
      </c>
      <c r="O2158" s="75"/>
      <c r="P2158" s="77">
        <f t="shared" si="270"/>
        <v>1</v>
      </c>
      <c r="Q2158" s="78" t="str">
        <f t="shared" si="275"/>
        <v>Stay Long</v>
      </c>
      <c r="R2158" s="81">
        <f t="shared" si="271"/>
        <v>-4777.5</v>
      </c>
      <c r="S2158" s="82">
        <f t="shared" si="276"/>
        <v>-23155.959999999992</v>
      </c>
      <c r="T2158" s="50"/>
    </row>
    <row r="2159" spans="2:20" x14ac:dyDescent="0.25">
      <c r="B2159" s="11">
        <f>'Market Data'!B2146</f>
        <v>20080603</v>
      </c>
      <c r="C2159" s="2">
        <f>'Market Data'!C2146</f>
        <v>7419</v>
      </c>
      <c r="D2159" s="2">
        <f>'Market Data'!D2146</f>
        <v>7477.5</v>
      </c>
      <c r="E2159" s="2">
        <f>'Market Data'!E2146</f>
        <v>7413.5</v>
      </c>
      <c r="F2159" s="12">
        <f>'Market Data'!F2146</f>
        <v>7459</v>
      </c>
      <c r="H2159" s="58">
        <f t="shared" si="272"/>
        <v>2142</v>
      </c>
      <c r="I2159" s="97" t="s">
        <v>54</v>
      </c>
      <c r="J2159" s="59" t="str">
        <f t="shared" si="273"/>
        <v>Long</v>
      </c>
      <c r="L2159" s="74">
        <f t="shared" si="277"/>
        <v>1</v>
      </c>
      <c r="M2159" s="75">
        <f t="shared" si="269"/>
        <v>0</v>
      </c>
      <c r="N2159" s="76" t="str">
        <f t="shared" si="274"/>
        <v/>
      </c>
      <c r="O2159" s="75"/>
      <c r="P2159" s="77">
        <f t="shared" si="270"/>
        <v>1</v>
      </c>
      <c r="Q2159" s="78" t="str">
        <f t="shared" si="275"/>
        <v>Stay Long</v>
      </c>
      <c r="R2159" s="81">
        <f t="shared" si="271"/>
        <v>1732.5</v>
      </c>
      <c r="S2159" s="82">
        <f t="shared" si="276"/>
        <v>-21423.459999999992</v>
      </c>
      <c r="T2159" s="50"/>
    </row>
    <row r="2160" spans="2:20" x14ac:dyDescent="0.25">
      <c r="B2160" s="11">
        <f>'Market Data'!B2147</f>
        <v>20080604</v>
      </c>
      <c r="C2160" s="2">
        <f>'Market Data'!C2147</f>
        <v>7436</v>
      </c>
      <c r="D2160" s="2">
        <f>'Market Data'!D2147</f>
        <v>7443</v>
      </c>
      <c r="E2160" s="2">
        <f>'Market Data'!E2147</f>
        <v>7347</v>
      </c>
      <c r="F2160" s="12">
        <f>'Market Data'!F2147</f>
        <v>7399</v>
      </c>
      <c r="H2160" s="58">
        <f t="shared" si="272"/>
        <v>2143</v>
      </c>
      <c r="I2160" s="97" t="s">
        <v>54</v>
      </c>
      <c r="J2160" s="59" t="str">
        <f t="shared" si="273"/>
        <v>Long</v>
      </c>
      <c r="L2160" s="74">
        <f t="shared" si="277"/>
        <v>1</v>
      </c>
      <c r="M2160" s="75">
        <f t="shared" si="269"/>
        <v>0</v>
      </c>
      <c r="N2160" s="76" t="str">
        <f t="shared" si="274"/>
        <v/>
      </c>
      <c r="O2160" s="75"/>
      <c r="P2160" s="77">
        <f t="shared" si="270"/>
        <v>1</v>
      </c>
      <c r="Q2160" s="78" t="str">
        <f t="shared" si="275"/>
        <v>Stay Long</v>
      </c>
      <c r="R2160" s="81">
        <f t="shared" si="271"/>
        <v>-2100</v>
      </c>
      <c r="S2160" s="82">
        <f t="shared" si="276"/>
        <v>-23523.459999999992</v>
      </c>
      <c r="T2160" s="50"/>
    </row>
    <row r="2161" spans="2:20" x14ac:dyDescent="0.25">
      <c r="B2161" s="11">
        <f>'Market Data'!B2148</f>
        <v>20080605</v>
      </c>
      <c r="C2161" s="2">
        <f>'Market Data'!C2148</f>
        <v>7417</v>
      </c>
      <c r="D2161" s="2">
        <f>'Market Data'!D2148</f>
        <v>7458.5</v>
      </c>
      <c r="E2161" s="2">
        <f>'Market Data'!E2148</f>
        <v>7350.5</v>
      </c>
      <c r="F2161" s="12">
        <f>'Market Data'!F2148</f>
        <v>7402</v>
      </c>
      <c r="H2161" s="58">
        <f t="shared" si="272"/>
        <v>2144</v>
      </c>
      <c r="I2161" s="97" t="s">
        <v>54</v>
      </c>
      <c r="J2161" s="59" t="str">
        <f t="shared" si="273"/>
        <v>Long</v>
      </c>
      <c r="L2161" s="74">
        <f t="shared" si="277"/>
        <v>1</v>
      </c>
      <c r="M2161" s="75">
        <f t="shared" si="269"/>
        <v>0</v>
      </c>
      <c r="N2161" s="76" t="str">
        <f t="shared" si="274"/>
        <v/>
      </c>
      <c r="O2161" s="75"/>
      <c r="P2161" s="77">
        <f t="shared" si="270"/>
        <v>1</v>
      </c>
      <c r="Q2161" s="78" t="str">
        <f t="shared" si="275"/>
        <v>Stay Long</v>
      </c>
      <c r="R2161" s="81">
        <f t="shared" si="271"/>
        <v>105</v>
      </c>
      <c r="S2161" s="82">
        <f t="shared" si="276"/>
        <v>-23418.459999999992</v>
      </c>
      <c r="T2161" s="50"/>
    </row>
    <row r="2162" spans="2:20" x14ac:dyDescent="0.25">
      <c r="B2162" s="11">
        <f>'Market Data'!B2149</f>
        <v>20080606</v>
      </c>
      <c r="C2162" s="2">
        <f>'Market Data'!C2149</f>
        <v>7441.5</v>
      </c>
      <c r="D2162" s="2">
        <f>'Market Data'!D2149</f>
        <v>7451</v>
      </c>
      <c r="E2162" s="2">
        <f>'Market Data'!E2149</f>
        <v>7242</v>
      </c>
      <c r="F2162" s="12">
        <f>'Market Data'!F2149</f>
        <v>7255</v>
      </c>
      <c r="H2162" s="58">
        <f t="shared" si="272"/>
        <v>2145</v>
      </c>
      <c r="I2162" s="97" t="s">
        <v>54</v>
      </c>
      <c r="J2162" s="59" t="str">
        <f t="shared" si="273"/>
        <v>Long</v>
      </c>
      <c r="L2162" s="74">
        <f t="shared" si="277"/>
        <v>1</v>
      </c>
      <c r="M2162" s="75">
        <f t="shared" si="269"/>
        <v>0</v>
      </c>
      <c r="N2162" s="76" t="str">
        <f t="shared" si="274"/>
        <v/>
      </c>
      <c r="O2162" s="75"/>
      <c r="P2162" s="77">
        <f t="shared" si="270"/>
        <v>1</v>
      </c>
      <c r="Q2162" s="78" t="str">
        <f t="shared" si="275"/>
        <v>Stay Long</v>
      </c>
      <c r="R2162" s="81">
        <f t="shared" si="271"/>
        <v>-5145</v>
      </c>
      <c r="S2162" s="82">
        <f t="shared" si="276"/>
        <v>-28563.459999999992</v>
      </c>
      <c r="T2162" s="50"/>
    </row>
    <row r="2163" spans="2:20" x14ac:dyDescent="0.25">
      <c r="B2163" s="11">
        <f>'Market Data'!B2150</f>
        <v>20080609</v>
      </c>
      <c r="C2163" s="2">
        <f>'Market Data'!C2150</f>
        <v>7214.5</v>
      </c>
      <c r="D2163" s="2">
        <f>'Market Data'!D2150</f>
        <v>7288</v>
      </c>
      <c r="E2163" s="2">
        <f>'Market Data'!E2150</f>
        <v>7209.5</v>
      </c>
      <c r="F2163" s="12">
        <f>'Market Data'!F2150</f>
        <v>7263</v>
      </c>
      <c r="H2163" s="58">
        <f t="shared" si="272"/>
        <v>2146</v>
      </c>
      <c r="I2163" s="97" t="s">
        <v>54</v>
      </c>
      <c r="J2163" s="59" t="str">
        <f t="shared" si="273"/>
        <v>Long</v>
      </c>
      <c r="L2163" s="74">
        <f t="shared" si="277"/>
        <v>1</v>
      </c>
      <c r="M2163" s="75">
        <f t="shared" si="269"/>
        <v>0</v>
      </c>
      <c r="N2163" s="76" t="str">
        <f t="shared" si="274"/>
        <v/>
      </c>
      <c r="O2163" s="75"/>
      <c r="P2163" s="77">
        <f t="shared" si="270"/>
        <v>1</v>
      </c>
      <c r="Q2163" s="78" t="str">
        <f t="shared" si="275"/>
        <v>Stay Long</v>
      </c>
      <c r="R2163" s="81">
        <f t="shared" si="271"/>
        <v>280</v>
      </c>
      <c r="S2163" s="82">
        <f t="shared" si="276"/>
        <v>-28283.459999999992</v>
      </c>
      <c r="T2163" s="50"/>
    </row>
    <row r="2164" spans="2:20" x14ac:dyDescent="0.25">
      <c r="B2164" s="11">
        <f>'Market Data'!B2151</f>
        <v>20080610</v>
      </c>
      <c r="C2164" s="2">
        <f>'Market Data'!C2151</f>
        <v>7227</v>
      </c>
      <c r="D2164" s="2">
        <f>'Market Data'!D2151</f>
        <v>7246</v>
      </c>
      <c r="E2164" s="2">
        <f>'Market Data'!E2151</f>
        <v>7162</v>
      </c>
      <c r="F2164" s="12">
        <f>'Market Data'!F2151</f>
        <v>7234</v>
      </c>
      <c r="H2164" s="58">
        <f t="shared" si="272"/>
        <v>2147</v>
      </c>
      <c r="I2164" s="97" t="s">
        <v>54</v>
      </c>
      <c r="J2164" s="59" t="str">
        <f t="shared" si="273"/>
        <v>Long</v>
      </c>
      <c r="L2164" s="74">
        <f t="shared" si="277"/>
        <v>1</v>
      </c>
      <c r="M2164" s="75">
        <f t="shared" si="269"/>
        <v>0</v>
      </c>
      <c r="N2164" s="76" t="str">
        <f t="shared" si="274"/>
        <v/>
      </c>
      <c r="O2164" s="75"/>
      <c r="P2164" s="77">
        <f t="shared" si="270"/>
        <v>1</v>
      </c>
      <c r="Q2164" s="78" t="str">
        <f t="shared" si="275"/>
        <v>Stay Long</v>
      </c>
      <c r="R2164" s="81">
        <f t="shared" si="271"/>
        <v>-1015</v>
      </c>
      <c r="S2164" s="82">
        <f t="shared" si="276"/>
        <v>-29298.459999999992</v>
      </c>
      <c r="T2164" s="50"/>
    </row>
    <row r="2165" spans="2:20" x14ac:dyDescent="0.25">
      <c r="B2165" s="11">
        <f>'Market Data'!B2152</f>
        <v>20080611</v>
      </c>
      <c r="C2165" s="2">
        <f>'Market Data'!C2152</f>
        <v>7236.5</v>
      </c>
      <c r="D2165" s="2">
        <f>'Market Data'!D2152</f>
        <v>7259.5</v>
      </c>
      <c r="E2165" s="2">
        <f>'Market Data'!E2152</f>
        <v>7077</v>
      </c>
      <c r="F2165" s="12">
        <f>'Market Data'!F2152</f>
        <v>7096.5</v>
      </c>
      <c r="H2165" s="58">
        <f t="shared" si="272"/>
        <v>2148</v>
      </c>
      <c r="I2165" s="97" t="s">
        <v>54</v>
      </c>
      <c r="J2165" s="59" t="str">
        <f t="shared" si="273"/>
        <v>Long</v>
      </c>
      <c r="L2165" s="74">
        <f t="shared" si="277"/>
        <v>1</v>
      </c>
      <c r="M2165" s="75">
        <f t="shared" si="269"/>
        <v>0</v>
      </c>
      <c r="N2165" s="76" t="str">
        <f t="shared" si="274"/>
        <v/>
      </c>
      <c r="O2165" s="75"/>
      <c r="P2165" s="77">
        <f t="shared" si="270"/>
        <v>1</v>
      </c>
      <c r="Q2165" s="78" t="str">
        <f t="shared" si="275"/>
        <v>Stay Long</v>
      </c>
      <c r="R2165" s="81">
        <f t="shared" si="271"/>
        <v>-4812.5</v>
      </c>
      <c r="S2165" s="82">
        <f t="shared" si="276"/>
        <v>-34110.959999999992</v>
      </c>
      <c r="T2165" s="50"/>
    </row>
    <row r="2166" spans="2:20" x14ac:dyDescent="0.25">
      <c r="B2166" s="11">
        <f>'Market Data'!B2153</f>
        <v>20080612</v>
      </c>
      <c r="C2166" s="2">
        <f>'Market Data'!C2153</f>
        <v>7088.5</v>
      </c>
      <c r="D2166" s="2">
        <f>'Market Data'!D2153</f>
        <v>7177.5</v>
      </c>
      <c r="E2166" s="2">
        <f>'Market Data'!E2153</f>
        <v>7086</v>
      </c>
      <c r="F2166" s="12">
        <f>'Market Data'!F2153</f>
        <v>7150</v>
      </c>
      <c r="H2166" s="58">
        <f t="shared" si="272"/>
        <v>2149</v>
      </c>
      <c r="I2166" s="97" t="s">
        <v>54</v>
      </c>
      <c r="J2166" s="59" t="str">
        <f t="shared" si="273"/>
        <v>Long</v>
      </c>
      <c r="L2166" s="74">
        <f t="shared" si="277"/>
        <v>1</v>
      </c>
      <c r="M2166" s="75">
        <f t="shared" si="269"/>
        <v>0</v>
      </c>
      <c r="N2166" s="76" t="str">
        <f t="shared" si="274"/>
        <v/>
      </c>
      <c r="O2166" s="75"/>
      <c r="P2166" s="77">
        <f t="shared" si="270"/>
        <v>1</v>
      </c>
      <c r="Q2166" s="78" t="str">
        <f t="shared" si="275"/>
        <v>Stay Long</v>
      </c>
      <c r="R2166" s="81">
        <f t="shared" si="271"/>
        <v>1872.5</v>
      </c>
      <c r="S2166" s="82">
        <f t="shared" si="276"/>
        <v>-32238.459999999992</v>
      </c>
      <c r="T2166" s="50"/>
    </row>
    <row r="2167" spans="2:20" x14ac:dyDescent="0.25">
      <c r="B2167" s="11">
        <f>'Market Data'!B2154</f>
        <v>20080613</v>
      </c>
      <c r="C2167" s="2">
        <f>'Market Data'!C2154</f>
        <v>7147</v>
      </c>
      <c r="D2167" s="2">
        <f>'Market Data'!D2154</f>
        <v>7223</v>
      </c>
      <c r="E2167" s="2">
        <f>'Market Data'!E2154</f>
        <v>7090.5</v>
      </c>
      <c r="F2167" s="12">
        <f>'Market Data'!F2154</f>
        <v>7190</v>
      </c>
      <c r="H2167" s="58">
        <f t="shared" si="272"/>
        <v>2150</v>
      </c>
      <c r="I2167" s="97" t="s">
        <v>54</v>
      </c>
      <c r="J2167" s="59" t="str">
        <f t="shared" si="273"/>
        <v>Long</v>
      </c>
      <c r="L2167" s="74">
        <f t="shared" si="277"/>
        <v>1</v>
      </c>
      <c r="M2167" s="75">
        <f t="shared" si="269"/>
        <v>0</v>
      </c>
      <c r="N2167" s="76" t="str">
        <f t="shared" si="274"/>
        <v/>
      </c>
      <c r="O2167" s="75"/>
      <c r="P2167" s="77">
        <f t="shared" si="270"/>
        <v>1</v>
      </c>
      <c r="Q2167" s="78" t="str">
        <f t="shared" si="275"/>
        <v>Stay Long</v>
      </c>
      <c r="R2167" s="81">
        <f t="shared" si="271"/>
        <v>1400</v>
      </c>
      <c r="S2167" s="82">
        <f t="shared" si="276"/>
        <v>-30838.459999999992</v>
      </c>
      <c r="T2167" s="50"/>
    </row>
    <row r="2168" spans="2:20" x14ac:dyDescent="0.25">
      <c r="B2168" s="11">
        <f>'Market Data'!B2155</f>
        <v>20080616</v>
      </c>
      <c r="C2168" s="2">
        <f>'Market Data'!C2155</f>
        <v>7228.5</v>
      </c>
      <c r="D2168" s="2">
        <f>'Market Data'!D2155</f>
        <v>7254</v>
      </c>
      <c r="E2168" s="2">
        <f>'Market Data'!E2155</f>
        <v>7112.5</v>
      </c>
      <c r="F2168" s="12">
        <f>'Market Data'!F2155</f>
        <v>7182</v>
      </c>
      <c r="H2168" s="58">
        <f t="shared" si="272"/>
        <v>2151</v>
      </c>
      <c r="I2168" s="97" t="s">
        <v>54</v>
      </c>
      <c r="J2168" s="59" t="str">
        <f t="shared" si="273"/>
        <v>Long</v>
      </c>
      <c r="L2168" s="74">
        <f t="shared" si="277"/>
        <v>1</v>
      </c>
      <c r="M2168" s="75">
        <f t="shared" si="269"/>
        <v>0</v>
      </c>
      <c r="N2168" s="76" t="str">
        <f t="shared" si="274"/>
        <v/>
      </c>
      <c r="O2168" s="75"/>
      <c r="P2168" s="77">
        <f t="shared" si="270"/>
        <v>1</v>
      </c>
      <c r="Q2168" s="78" t="str">
        <f t="shared" si="275"/>
        <v>Stay Long</v>
      </c>
      <c r="R2168" s="81">
        <f t="shared" si="271"/>
        <v>-280</v>
      </c>
      <c r="S2168" s="82">
        <f t="shared" si="276"/>
        <v>-31118.459999999992</v>
      </c>
      <c r="T2168" s="50"/>
    </row>
    <row r="2169" spans="2:20" x14ac:dyDescent="0.25">
      <c r="B2169" s="11">
        <f>'Market Data'!B2156</f>
        <v>20080617</v>
      </c>
      <c r="C2169" s="2">
        <f>'Market Data'!C2156</f>
        <v>7180.5</v>
      </c>
      <c r="D2169" s="2">
        <f>'Market Data'!D2156</f>
        <v>7297.5</v>
      </c>
      <c r="E2169" s="2">
        <f>'Market Data'!E2156</f>
        <v>7180.5</v>
      </c>
      <c r="F2169" s="12">
        <f>'Market Data'!F2156</f>
        <v>7228</v>
      </c>
      <c r="H2169" s="58">
        <f t="shared" si="272"/>
        <v>2152</v>
      </c>
      <c r="I2169" s="97" t="s">
        <v>54</v>
      </c>
      <c r="J2169" s="59" t="str">
        <f t="shared" si="273"/>
        <v>Long</v>
      </c>
      <c r="L2169" s="74">
        <f t="shared" si="277"/>
        <v>1</v>
      </c>
      <c r="M2169" s="75">
        <f t="shared" si="269"/>
        <v>0</v>
      </c>
      <c r="N2169" s="76" t="str">
        <f t="shared" si="274"/>
        <v/>
      </c>
      <c r="O2169" s="75"/>
      <c r="P2169" s="77">
        <f t="shared" si="270"/>
        <v>1</v>
      </c>
      <c r="Q2169" s="78" t="str">
        <f t="shared" si="275"/>
        <v>Stay Long</v>
      </c>
      <c r="R2169" s="81">
        <f t="shared" si="271"/>
        <v>1610</v>
      </c>
      <c r="S2169" s="82">
        <f t="shared" si="276"/>
        <v>-29508.459999999992</v>
      </c>
      <c r="T2169" s="50"/>
    </row>
    <row r="2170" spans="2:20" x14ac:dyDescent="0.25">
      <c r="B2170" s="11">
        <f>'Market Data'!B2157</f>
        <v>20080618</v>
      </c>
      <c r="C2170" s="2">
        <f>'Market Data'!C2157</f>
        <v>7235</v>
      </c>
      <c r="D2170" s="2">
        <f>'Market Data'!D2157</f>
        <v>7239</v>
      </c>
      <c r="E2170" s="2">
        <f>'Market Data'!E2157</f>
        <v>7145</v>
      </c>
      <c r="F2170" s="12">
        <f>'Market Data'!F2157</f>
        <v>7170.5</v>
      </c>
      <c r="H2170" s="58">
        <f t="shared" si="272"/>
        <v>2153</v>
      </c>
      <c r="I2170" s="97" t="s">
        <v>54</v>
      </c>
      <c r="J2170" s="59" t="str">
        <f t="shared" si="273"/>
        <v>Long</v>
      </c>
      <c r="L2170" s="74">
        <f t="shared" si="277"/>
        <v>1</v>
      </c>
      <c r="M2170" s="75">
        <f t="shared" si="269"/>
        <v>0</v>
      </c>
      <c r="N2170" s="76" t="str">
        <f t="shared" si="274"/>
        <v/>
      </c>
      <c r="O2170" s="75"/>
      <c r="P2170" s="77">
        <f t="shared" si="270"/>
        <v>1</v>
      </c>
      <c r="Q2170" s="78" t="str">
        <f t="shared" si="275"/>
        <v>Stay Long</v>
      </c>
      <c r="R2170" s="81">
        <f t="shared" si="271"/>
        <v>-2012.5</v>
      </c>
      <c r="S2170" s="82">
        <f t="shared" si="276"/>
        <v>-31520.959999999992</v>
      </c>
      <c r="T2170" s="50"/>
    </row>
    <row r="2171" spans="2:20" x14ac:dyDescent="0.25">
      <c r="B2171" s="11">
        <f>'Market Data'!B2158</f>
        <v>20080619</v>
      </c>
      <c r="C2171" s="2">
        <f>'Market Data'!C2158</f>
        <v>7137.5</v>
      </c>
      <c r="D2171" s="2">
        <f>'Market Data'!D2158</f>
        <v>7202.5</v>
      </c>
      <c r="E2171" s="2">
        <f>'Market Data'!E2158</f>
        <v>7099</v>
      </c>
      <c r="F2171" s="12">
        <f>'Market Data'!F2158</f>
        <v>7178.5</v>
      </c>
      <c r="H2171" s="58">
        <f t="shared" si="272"/>
        <v>2154</v>
      </c>
      <c r="I2171" s="97" t="s">
        <v>54</v>
      </c>
      <c r="J2171" s="59" t="str">
        <f t="shared" si="273"/>
        <v>Long</v>
      </c>
      <c r="L2171" s="74">
        <f t="shared" si="277"/>
        <v>1</v>
      </c>
      <c r="M2171" s="75">
        <f t="shared" si="269"/>
        <v>0</v>
      </c>
      <c r="N2171" s="76" t="str">
        <f t="shared" si="274"/>
        <v/>
      </c>
      <c r="O2171" s="75"/>
      <c r="P2171" s="77">
        <f t="shared" si="270"/>
        <v>1</v>
      </c>
      <c r="Q2171" s="78" t="str">
        <f t="shared" si="275"/>
        <v>Stay Long</v>
      </c>
      <c r="R2171" s="81">
        <f t="shared" si="271"/>
        <v>280</v>
      </c>
      <c r="S2171" s="82">
        <f t="shared" si="276"/>
        <v>-31240.959999999992</v>
      </c>
      <c r="T2171" s="50"/>
    </row>
    <row r="2172" spans="2:20" x14ac:dyDescent="0.25">
      <c r="B2172" s="11">
        <f>'Market Data'!B2159</f>
        <v>20080620</v>
      </c>
      <c r="C2172" s="2">
        <f>'Market Data'!C2159</f>
        <v>7176.5</v>
      </c>
      <c r="D2172" s="2">
        <f>'Market Data'!D2159</f>
        <v>7203.5</v>
      </c>
      <c r="E2172" s="2">
        <f>'Market Data'!E2159</f>
        <v>6980.5</v>
      </c>
      <c r="F2172" s="12">
        <f>'Market Data'!F2159</f>
        <v>6996.5</v>
      </c>
      <c r="H2172" s="58">
        <f t="shared" si="272"/>
        <v>2155</v>
      </c>
      <c r="I2172" s="97" t="s">
        <v>54</v>
      </c>
      <c r="J2172" s="59" t="str">
        <f t="shared" si="273"/>
        <v>Long</v>
      </c>
      <c r="L2172" s="74">
        <f t="shared" si="277"/>
        <v>1</v>
      </c>
      <c r="M2172" s="75">
        <f t="shared" si="269"/>
        <v>0</v>
      </c>
      <c r="N2172" s="76" t="str">
        <f t="shared" si="274"/>
        <v/>
      </c>
      <c r="O2172" s="75"/>
      <c r="P2172" s="77">
        <f t="shared" si="270"/>
        <v>1</v>
      </c>
      <c r="Q2172" s="78" t="str">
        <f t="shared" si="275"/>
        <v>Stay Long</v>
      </c>
      <c r="R2172" s="81">
        <f t="shared" si="271"/>
        <v>-6370</v>
      </c>
      <c r="S2172" s="82">
        <f t="shared" si="276"/>
        <v>-37610.959999999992</v>
      </c>
      <c r="T2172" s="50"/>
    </row>
    <row r="2173" spans="2:20" x14ac:dyDescent="0.25">
      <c r="B2173" s="11">
        <f>'Market Data'!B2160</f>
        <v>20080623</v>
      </c>
      <c r="C2173" s="2">
        <f>'Market Data'!C2160</f>
        <v>7014.5</v>
      </c>
      <c r="D2173" s="2">
        <f>'Market Data'!D2160</f>
        <v>7063</v>
      </c>
      <c r="E2173" s="2">
        <f>'Market Data'!E2160</f>
        <v>7005.5</v>
      </c>
      <c r="F2173" s="12">
        <f>'Market Data'!F2160</f>
        <v>7028.5</v>
      </c>
      <c r="H2173" s="58">
        <f t="shared" si="272"/>
        <v>2156</v>
      </c>
      <c r="I2173" s="97" t="s">
        <v>54</v>
      </c>
      <c r="J2173" s="59" t="str">
        <f t="shared" si="273"/>
        <v>Long</v>
      </c>
      <c r="L2173" s="74">
        <f t="shared" si="277"/>
        <v>1</v>
      </c>
      <c r="M2173" s="75">
        <f t="shared" si="269"/>
        <v>0</v>
      </c>
      <c r="N2173" s="76" t="str">
        <f t="shared" si="274"/>
        <v/>
      </c>
      <c r="O2173" s="75"/>
      <c r="P2173" s="77">
        <f t="shared" si="270"/>
        <v>1</v>
      </c>
      <c r="Q2173" s="78" t="str">
        <f t="shared" si="275"/>
        <v>Stay Long</v>
      </c>
      <c r="R2173" s="81">
        <f t="shared" si="271"/>
        <v>1120</v>
      </c>
      <c r="S2173" s="82">
        <f t="shared" si="276"/>
        <v>-36490.959999999992</v>
      </c>
      <c r="T2173" s="50"/>
    </row>
    <row r="2174" spans="2:20" x14ac:dyDescent="0.25">
      <c r="B2174" s="11">
        <f>'Market Data'!B2161</f>
        <v>20080624</v>
      </c>
      <c r="C2174" s="2">
        <f>'Market Data'!C2161</f>
        <v>7030</v>
      </c>
      <c r="D2174" s="2">
        <f>'Market Data'!D2161</f>
        <v>7051.5</v>
      </c>
      <c r="E2174" s="2">
        <f>'Market Data'!E2161</f>
        <v>6873</v>
      </c>
      <c r="F2174" s="12">
        <f>'Market Data'!F2161</f>
        <v>6982.5</v>
      </c>
      <c r="H2174" s="58">
        <f t="shared" si="272"/>
        <v>2157</v>
      </c>
      <c r="I2174" s="97" t="s">
        <v>54</v>
      </c>
      <c r="J2174" s="59" t="str">
        <f t="shared" si="273"/>
        <v>Long</v>
      </c>
      <c r="L2174" s="74">
        <f t="shared" si="277"/>
        <v>1</v>
      </c>
      <c r="M2174" s="75">
        <f t="shared" si="269"/>
        <v>0</v>
      </c>
      <c r="N2174" s="76" t="str">
        <f t="shared" si="274"/>
        <v/>
      </c>
      <c r="O2174" s="75"/>
      <c r="P2174" s="77">
        <f t="shared" si="270"/>
        <v>1</v>
      </c>
      <c r="Q2174" s="78" t="str">
        <f t="shared" si="275"/>
        <v>Stay Long</v>
      </c>
      <c r="R2174" s="81">
        <f t="shared" si="271"/>
        <v>-1610</v>
      </c>
      <c r="S2174" s="82">
        <f t="shared" si="276"/>
        <v>-38100.959999999992</v>
      </c>
      <c r="T2174" s="50"/>
    </row>
    <row r="2175" spans="2:20" x14ac:dyDescent="0.25">
      <c r="B2175" s="11">
        <f>'Market Data'!B2162</f>
        <v>20080625</v>
      </c>
      <c r="C2175" s="2">
        <f>'Market Data'!C2162</f>
        <v>6966.5</v>
      </c>
      <c r="D2175" s="2">
        <f>'Market Data'!D2162</f>
        <v>7063.5</v>
      </c>
      <c r="E2175" s="2">
        <f>'Market Data'!E2162</f>
        <v>6964.5</v>
      </c>
      <c r="F2175" s="12">
        <f>'Market Data'!F2162</f>
        <v>7043.5</v>
      </c>
      <c r="H2175" s="58">
        <f t="shared" si="272"/>
        <v>2158</v>
      </c>
      <c r="I2175" s="97" t="s">
        <v>54</v>
      </c>
      <c r="J2175" s="59" t="str">
        <f t="shared" si="273"/>
        <v>Long</v>
      </c>
      <c r="L2175" s="74">
        <f t="shared" si="277"/>
        <v>1</v>
      </c>
      <c r="M2175" s="75">
        <f t="shared" si="269"/>
        <v>0</v>
      </c>
      <c r="N2175" s="76" t="str">
        <f t="shared" si="274"/>
        <v/>
      </c>
      <c r="O2175" s="75"/>
      <c r="P2175" s="77">
        <f t="shared" si="270"/>
        <v>1</v>
      </c>
      <c r="Q2175" s="78" t="str">
        <f t="shared" si="275"/>
        <v>Stay Long</v>
      </c>
      <c r="R2175" s="81">
        <f t="shared" si="271"/>
        <v>2135</v>
      </c>
      <c r="S2175" s="82">
        <f t="shared" si="276"/>
        <v>-35965.959999999992</v>
      </c>
      <c r="T2175" s="50"/>
    </row>
    <row r="2176" spans="2:20" x14ac:dyDescent="0.25">
      <c r="B2176" s="11">
        <f>'Market Data'!B2163</f>
        <v>20080626</v>
      </c>
      <c r="C2176" s="2">
        <f>'Market Data'!C2163</f>
        <v>7002.5</v>
      </c>
      <c r="D2176" s="2">
        <f>'Market Data'!D2163</f>
        <v>7010.5</v>
      </c>
      <c r="E2176" s="2">
        <f>'Market Data'!E2163</f>
        <v>6846.5</v>
      </c>
      <c r="F2176" s="12">
        <f>'Market Data'!F2163</f>
        <v>6865.5</v>
      </c>
      <c r="H2176" s="58">
        <f t="shared" si="272"/>
        <v>2159</v>
      </c>
      <c r="I2176" s="97" t="s">
        <v>54</v>
      </c>
      <c r="J2176" s="59" t="str">
        <f t="shared" si="273"/>
        <v>Long</v>
      </c>
      <c r="L2176" s="74">
        <f t="shared" si="277"/>
        <v>1</v>
      </c>
      <c r="M2176" s="75">
        <f t="shared" si="269"/>
        <v>0</v>
      </c>
      <c r="N2176" s="76" t="str">
        <f t="shared" si="274"/>
        <v/>
      </c>
      <c r="O2176" s="75"/>
      <c r="P2176" s="77">
        <f t="shared" si="270"/>
        <v>1</v>
      </c>
      <c r="Q2176" s="78" t="str">
        <f t="shared" si="275"/>
        <v>Stay Long</v>
      </c>
      <c r="R2176" s="81">
        <f t="shared" si="271"/>
        <v>-6230</v>
      </c>
      <c r="S2176" s="82">
        <f t="shared" si="276"/>
        <v>-42195.959999999992</v>
      </c>
      <c r="T2176" s="50"/>
    </row>
    <row r="2177" spans="2:20" x14ac:dyDescent="0.25">
      <c r="B2177" s="11">
        <f>'Market Data'!B2164</f>
        <v>20080627</v>
      </c>
      <c r="C2177" s="2">
        <f>'Market Data'!C2164</f>
        <v>6871.5</v>
      </c>
      <c r="D2177" s="2">
        <f>'Market Data'!D2164</f>
        <v>6894.5</v>
      </c>
      <c r="E2177" s="2">
        <f>'Market Data'!E2164</f>
        <v>6773</v>
      </c>
      <c r="F2177" s="12">
        <f>'Market Data'!F2164</f>
        <v>6841</v>
      </c>
      <c r="H2177" s="58">
        <f t="shared" si="272"/>
        <v>2160</v>
      </c>
      <c r="I2177" s="97" t="s">
        <v>54</v>
      </c>
      <c r="J2177" s="59" t="str">
        <f t="shared" si="273"/>
        <v>Long</v>
      </c>
      <c r="L2177" s="74">
        <f t="shared" si="277"/>
        <v>1</v>
      </c>
      <c r="M2177" s="75">
        <f t="shared" si="269"/>
        <v>0</v>
      </c>
      <c r="N2177" s="76" t="str">
        <f t="shared" si="274"/>
        <v/>
      </c>
      <c r="O2177" s="75"/>
      <c r="P2177" s="77">
        <f t="shared" si="270"/>
        <v>1</v>
      </c>
      <c r="Q2177" s="78" t="str">
        <f t="shared" si="275"/>
        <v>Stay Long</v>
      </c>
      <c r="R2177" s="81">
        <f t="shared" si="271"/>
        <v>-857.5</v>
      </c>
      <c r="S2177" s="82">
        <f t="shared" si="276"/>
        <v>-43053.459999999992</v>
      </c>
      <c r="T2177" s="50"/>
    </row>
    <row r="2178" spans="2:20" x14ac:dyDescent="0.25">
      <c r="B2178" s="11">
        <f>'Market Data'!B2165</f>
        <v>20080630</v>
      </c>
      <c r="C2178" s="2">
        <f>'Market Data'!C2165</f>
        <v>6837</v>
      </c>
      <c r="D2178" s="2">
        <f>'Market Data'!D2165</f>
        <v>6873.5</v>
      </c>
      <c r="E2178" s="2">
        <f>'Market Data'!E2165</f>
        <v>6733</v>
      </c>
      <c r="F2178" s="12">
        <f>'Market Data'!F2165</f>
        <v>6839</v>
      </c>
      <c r="H2178" s="58">
        <f t="shared" si="272"/>
        <v>2161</v>
      </c>
      <c r="I2178" s="97" t="s">
        <v>54</v>
      </c>
      <c r="J2178" s="59" t="str">
        <f t="shared" si="273"/>
        <v>Long</v>
      </c>
      <c r="L2178" s="74">
        <f t="shared" si="277"/>
        <v>1</v>
      </c>
      <c r="M2178" s="75">
        <f t="shared" si="269"/>
        <v>0</v>
      </c>
      <c r="N2178" s="76" t="str">
        <f t="shared" si="274"/>
        <v/>
      </c>
      <c r="O2178" s="75"/>
      <c r="P2178" s="77">
        <f t="shared" si="270"/>
        <v>1</v>
      </c>
      <c r="Q2178" s="78" t="str">
        <f t="shared" si="275"/>
        <v>Stay Long</v>
      </c>
      <c r="R2178" s="81">
        <f t="shared" si="271"/>
        <v>-70</v>
      </c>
      <c r="S2178" s="82">
        <f t="shared" si="276"/>
        <v>-43123.459999999992</v>
      </c>
      <c r="T2178" s="50"/>
    </row>
    <row r="2179" spans="2:20" x14ac:dyDescent="0.25">
      <c r="B2179" s="11">
        <f>'Market Data'!B2166</f>
        <v>20080701</v>
      </c>
      <c r="C2179" s="2">
        <f>'Market Data'!C2166</f>
        <v>6820</v>
      </c>
      <c r="D2179" s="2">
        <f>'Market Data'!D2166</f>
        <v>6830.5</v>
      </c>
      <c r="E2179" s="2">
        <f>'Market Data'!E2166</f>
        <v>6649.5</v>
      </c>
      <c r="F2179" s="12">
        <f>'Market Data'!F2166</f>
        <v>6675.5</v>
      </c>
      <c r="H2179" s="58">
        <f t="shared" si="272"/>
        <v>2162</v>
      </c>
      <c r="I2179" s="97" t="s">
        <v>54</v>
      </c>
      <c r="J2179" s="59" t="str">
        <f t="shared" si="273"/>
        <v>Long</v>
      </c>
      <c r="L2179" s="74">
        <f t="shared" si="277"/>
        <v>1</v>
      </c>
      <c r="M2179" s="75">
        <f t="shared" si="269"/>
        <v>0</v>
      </c>
      <c r="N2179" s="76" t="str">
        <f t="shared" si="274"/>
        <v/>
      </c>
      <c r="O2179" s="75"/>
      <c r="P2179" s="77">
        <f t="shared" si="270"/>
        <v>1</v>
      </c>
      <c r="Q2179" s="78" t="str">
        <f t="shared" si="275"/>
        <v>Stay Long</v>
      </c>
      <c r="R2179" s="81">
        <f t="shared" si="271"/>
        <v>-5722.5</v>
      </c>
      <c r="S2179" s="82">
        <f t="shared" si="276"/>
        <v>-48845.959999999992</v>
      </c>
      <c r="T2179" s="50"/>
    </row>
    <row r="2180" spans="2:20" x14ac:dyDescent="0.25">
      <c r="B2180" s="11">
        <f>'Market Data'!B2167</f>
        <v>20080702</v>
      </c>
      <c r="C2180" s="2">
        <f>'Market Data'!C2167</f>
        <v>6728.5</v>
      </c>
      <c r="D2180" s="2">
        <f>'Market Data'!D2167</f>
        <v>6822.5</v>
      </c>
      <c r="E2180" s="2">
        <f>'Market Data'!E2167</f>
        <v>6709</v>
      </c>
      <c r="F2180" s="12">
        <f>'Market Data'!F2167</f>
        <v>6726</v>
      </c>
      <c r="H2180" s="58">
        <f t="shared" si="272"/>
        <v>2163</v>
      </c>
      <c r="I2180" s="97" t="s">
        <v>54</v>
      </c>
      <c r="J2180" s="59" t="str">
        <f t="shared" si="273"/>
        <v>Long</v>
      </c>
      <c r="L2180" s="74">
        <f t="shared" si="277"/>
        <v>1</v>
      </c>
      <c r="M2180" s="75">
        <f t="shared" si="269"/>
        <v>0</v>
      </c>
      <c r="N2180" s="76" t="str">
        <f t="shared" si="274"/>
        <v/>
      </c>
      <c r="O2180" s="75"/>
      <c r="P2180" s="77">
        <f t="shared" si="270"/>
        <v>1</v>
      </c>
      <c r="Q2180" s="78" t="str">
        <f t="shared" si="275"/>
        <v>Stay Long</v>
      </c>
      <c r="R2180" s="81">
        <f t="shared" si="271"/>
        <v>1767.5</v>
      </c>
      <c r="S2180" s="82">
        <f t="shared" si="276"/>
        <v>-47078.459999999992</v>
      </c>
      <c r="T2180" s="50"/>
    </row>
    <row r="2181" spans="2:20" x14ac:dyDescent="0.25">
      <c r="B2181" s="11">
        <f>'Market Data'!B2168</f>
        <v>20080703</v>
      </c>
      <c r="C2181" s="2">
        <f>'Market Data'!C2168</f>
        <v>6699.5</v>
      </c>
      <c r="D2181" s="2">
        <f>'Market Data'!D2168</f>
        <v>6816</v>
      </c>
      <c r="E2181" s="2">
        <f>'Market Data'!E2168</f>
        <v>6621.5</v>
      </c>
      <c r="F2181" s="12">
        <f>'Market Data'!F2168</f>
        <v>6768.5</v>
      </c>
      <c r="H2181" s="58">
        <f t="shared" si="272"/>
        <v>2164</v>
      </c>
      <c r="I2181" s="97" t="s">
        <v>54</v>
      </c>
      <c r="J2181" s="59" t="str">
        <f t="shared" si="273"/>
        <v>Long</v>
      </c>
      <c r="L2181" s="74">
        <f t="shared" si="277"/>
        <v>1</v>
      </c>
      <c r="M2181" s="75">
        <f t="shared" si="269"/>
        <v>0</v>
      </c>
      <c r="N2181" s="76" t="str">
        <f t="shared" si="274"/>
        <v/>
      </c>
      <c r="O2181" s="75"/>
      <c r="P2181" s="77">
        <f t="shared" si="270"/>
        <v>1</v>
      </c>
      <c r="Q2181" s="78" t="str">
        <f t="shared" si="275"/>
        <v>Stay Long</v>
      </c>
      <c r="R2181" s="81">
        <f t="shared" si="271"/>
        <v>1487.5</v>
      </c>
      <c r="S2181" s="82">
        <f t="shared" si="276"/>
        <v>-45590.959999999992</v>
      </c>
      <c r="T2181" s="50"/>
    </row>
    <row r="2182" spans="2:20" x14ac:dyDescent="0.25">
      <c r="B2182" s="11">
        <f>'Market Data'!B2169</f>
        <v>20080704</v>
      </c>
      <c r="C2182" s="2">
        <f>'Market Data'!C2169</f>
        <v>6775</v>
      </c>
      <c r="D2182" s="2">
        <f>'Market Data'!D2169</f>
        <v>6805.5</v>
      </c>
      <c r="E2182" s="2">
        <f>'Market Data'!E2169</f>
        <v>6676</v>
      </c>
      <c r="F2182" s="12">
        <f>'Market Data'!F2169</f>
        <v>6689</v>
      </c>
      <c r="H2182" s="58">
        <f t="shared" si="272"/>
        <v>2165</v>
      </c>
      <c r="I2182" s="97" t="s">
        <v>54</v>
      </c>
      <c r="J2182" s="59" t="str">
        <f t="shared" si="273"/>
        <v>Long</v>
      </c>
      <c r="L2182" s="74">
        <f t="shared" si="277"/>
        <v>1</v>
      </c>
      <c r="M2182" s="75">
        <f t="shared" si="269"/>
        <v>0</v>
      </c>
      <c r="N2182" s="76" t="str">
        <f t="shared" si="274"/>
        <v/>
      </c>
      <c r="O2182" s="75"/>
      <c r="P2182" s="77">
        <f t="shared" si="270"/>
        <v>1</v>
      </c>
      <c r="Q2182" s="78" t="str">
        <f t="shared" si="275"/>
        <v>Stay Long</v>
      </c>
      <c r="R2182" s="81">
        <f t="shared" si="271"/>
        <v>-2782.5</v>
      </c>
      <c r="S2182" s="82">
        <f t="shared" si="276"/>
        <v>-48373.459999999992</v>
      </c>
      <c r="T2182" s="50"/>
    </row>
    <row r="2183" spans="2:20" x14ac:dyDescent="0.25">
      <c r="B2183" s="11">
        <f>'Market Data'!B2170</f>
        <v>20080707</v>
      </c>
      <c r="C2183" s="2">
        <f>'Market Data'!C2170</f>
        <v>6712.5</v>
      </c>
      <c r="D2183" s="2">
        <f>'Market Data'!D2170</f>
        <v>6841.5</v>
      </c>
      <c r="E2183" s="2">
        <f>'Market Data'!E2170</f>
        <v>6704.5</v>
      </c>
      <c r="F2183" s="12">
        <f>'Market Data'!F2170</f>
        <v>6722</v>
      </c>
      <c r="H2183" s="58">
        <f t="shared" si="272"/>
        <v>2166</v>
      </c>
      <c r="I2183" s="97" t="s">
        <v>54</v>
      </c>
      <c r="J2183" s="59" t="str">
        <f t="shared" si="273"/>
        <v>Long</v>
      </c>
      <c r="L2183" s="74">
        <f t="shared" si="277"/>
        <v>1</v>
      </c>
      <c r="M2183" s="75">
        <f t="shared" si="269"/>
        <v>0</v>
      </c>
      <c r="N2183" s="76" t="str">
        <f t="shared" si="274"/>
        <v/>
      </c>
      <c r="O2183" s="75"/>
      <c r="P2183" s="77">
        <f t="shared" si="270"/>
        <v>1</v>
      </c>
      <c r="Q2183" s="78" t="str">
        <f t="shared" si="275"/>
        <v>Stay Long</v>
      </c>
      <c r="R2183" s="81">
        <f t="shared" si="271"/>
        <v>1155</v>
      </c>
      <c r="S2183" s="82">
        <f t="shared" si="276"/>
        <v>-47218.459999999992</v>
      </c>
      <c r="T2183" s="50"/>
    </row>
    <row r="2184" spans="2:20" x14ac:dyDescent="0.25">
      <c r="B2184" s="11">
        <f>'Market Data'!B2171</f>
        <v>20080708</v>
      </c>
      <c r="C2184" s="2">
        <f>'Market Data'!C2171</f>
        <v>6683</v>
      </c>
      <c r="D2184" s="2">
        <f>'Market Data'!D2171</f>
        <v>6754</v>
      </c>
      <c r="E2184" s="2">
        <f>'Market Data'!E2171</f>
        <v>6643.5</v>
      </c>
      <c r="F2184" s="12">
        <f>'Market Data'!F2171</f>
        <v>6729</v>
      </c>
      <c r="H2184" s="58">
        <f t="shared" si="272"/>
        <v>2167</v>
      </c>
      <c r="I2184" s="97" t="s">
        <v>54</v>
      </c>
      <c r="J2184" s="59" t="str">
        <f t="shared" si="273"/>
        <v>Long</v>
      </c>
      <c r="L2184" s="74">
        <f t="shared" si="277"/>
        <v>1</v>
      </c>
      <c r="M2184" s="75">
        <f t="shared" si="269"/>
        <v>0</v>
      </c>
      <c r="N2184" s="76" t="str">
        <f t="shared" si="274"/>
        <v/>
      </c>
      <c r="O2184" s="75"/>
      <c r="P2184" s="77">
        <f t="shared" si="270"/>
        <v>1</v>
      </c>
      <c r="Q2184" s="78" t="str">
        <f t="shared" si="275"/>
        <v>Stay Long</v>
      </c>
      <c r="R2184" s="81">
        <f t="shared" si="271"/>
        <v>245</v>
      </c>
      <c r="S2184" s="82">
        <f t="shared" si="276"/>
        <v>-46973.459999999992</v>
      </c>
      <c r="T2184" s="50"/>
    </row>
    <row r="2185" spans="2:20" x14ac:dyDescent="0.25">
      <c r="B2185" s="11">
        <f>'Market Data'!B2172</f>
        <v>20080709</v>
      </c>
      <c r="C2185" s="2">
        <f>'Market Data'!C2172</f>
        <v>6793.5</v>
      </c>
      <c r="D2185" s="2">
        <f>'Market Data'!D2172</f>
        <v>6817.5</v>
      </c>
      <c r="E2185" s="2">
        <f>'Market Data'!E2172</f>
        <v>6760</v>
      </c>
      <c r="F2185" s="12">
        <f>'Market Data'!F2172</f>
        <v>6783.5</v>
      </c>
      <c r="H2185" s="58">
        <f t="shared" si="272"/>
        <v>2168</v>
      </c>
      <c r="I2185" s="97" t="s">
        <v>54</v>
      </c>
      <c r="J2185" s="59" t="str">
        <f t="shared" si="273"/>
        <v>Long</v>
      </c>
      <c r="L2185" s="74">
        <f t="shared" si="277"/>
        <v>1</v>
      </c>
      <c r="M2185" s="75">
        <f t="shared" si="269"/>
        <v>0</v>
      </c>
      <c r="N2185" s="76" t="str">
        <f t="shared" si="274"/>
        <v/>
      </c>
      <c r="O2185" s="75"/>
      <c r="P2185" s="77">
        <f t="shared" si="270"/>
        <v>1</v>
      </c>
      <c r="Q2185" s="78" t="str">
        <f t="shared" si="275"/>
        <v>Stay Long</v>
      </c>
      <c r="R2185" s="81">
        <f t="shared" si="271"/>
        <v>1907.5</v>
      </c>
      <c r="S2185" s="82">
        <f t="shared" si="276"/>
        <v>-45065.959999999992</v>
      </c>
      <c r="T2185" s="50"/>
    </row>
    <row r="2186" spans="2:20" x14ac:dyDescent="0.25">
      <c r="B2186" s="11">
        <f>'Market Data'!B2173</f>
        <v>20080710</v>
      </c>
      <c r="C2186" s="2">
        <f>'Market Data'!C2173</f>
        <v>6709.5</v>
      </c>
      <c r="D2186" s="2">
        <f>'Market Data'!D2173</f>
        <v>6807</v>
      </c>
      <c r="E2186" s="2">
        <f>'Market Data'!E2173</f>
        <v>6669.5</v>
      </c>
      <c r="F2186" s="12">
        <f>'Market Data'!F2173</f>
        <v>6722.5</v>
      </c>
      <c r="H2186" s="58">
        <f t="shared" si="272"/>
        <v>2169</v>
      </c>
      <c r="I2186" s="97" t="s">
        <v>54</v>
      </c>
      <c r="J2186" s="59" t="str">
        <f t="shared" si="273"/>
        <v>Long</v>
      </c>
      <c r="L2186" s="74">
        <f t="shared" si="277"/>
        <v>1</v>
      </c>
      <c r="M2186" s="75">
        <f t="shared" si="269"/>
        <v>0</v>
      </c>
      <c r="N2186" s="76" t="str">
        <f t="shared" si="274"/>
        <v/>
      </c>
      <c r="O2186" s="75"/>
      <c r="P2186" s="77">
        <f t="shared" si="270"/>
        <v>1</v>
      </c>
      <c r="Q2186" s="78" t="str">
        <f t="shared" si="275"/>
        <v>Stay Long</v>
      </c>
      <c r="R2186" s="81">
        <f t="shared" si="271"/>
        <v>-2135</v>
      </c>
      <c r="S2186" s="82">
        <f t="shared" si="276"/>
        <v>-47200.959999999992</v>
      </c>
      <c r="T2186" s="50"/>
    </row>
    <row r="2187" spans="2:20" x14ac:dyDescent="0.25">
      <c r="B2187" s="11">
        <f>'Market Data'!B2174</f>
        <v>20080711</v>
      </c>
      <c r="C2187" s="2">
        <f>'Market Data'!C2174</f>
        <v>6762.5</v>
      </c>
      <c r="D2187" s="2">
        <f>'Market Data'!D2174</f>
        <v>6768.5</v>
      </c>
      <c r="E2187" s="2">
        <f>'Market Data'!E2174</f>
        <v>6546</v>
      </c>
      <c r="F2187" s="12">
        <f>'Market Data'!F2174</f>
        <v>6554.5</v>
      </c>
      <c r="H2187" s="58">
        <f t="shared" si="272"/>
        <v>2170</v>
      </c>
      <c r="I2187" s="97" t="s">
        <v>54</v>
      </c>
      <c r="J2187" s="59" t="str">
        <f t="shared" si="273"/>
        <v>Long</v>
      </c>
      <c r="L2187" s="74">
        <f t="shared" si="277"/>
        <v>1</v>
      </c>
      <c r="M2187" s="75">
        <f t="shared" si="269"/>
        <v>0</v>
      </c>
      <c r="N2187" s="76" t="str">
        <f t="shared" si="274"/>
        <v/>
      </c>
      <c r="O2187" s="75"/>
      <c r="P2187" s="77">
        <f t="shared" si="270"/>
        <v>1</v>
      </c>
      <c r="Q2187" s="78" t="str">
        <f t="shared" si="275"/>
        <v>Stay Long</v>
      </c>
      <c r="R2187" s="81">
        <f t="shared" si="271"/>
        <v>-5880</v>
      </c>
      <c r="S2187" s="82">
        <f t="shared" si="276"/>
        <v>-53080.959999999992</v>
      </c>
      <c r="T2187" s="50"/>
    </row>
    <row r="2188" spans="2:20" x14ac:dyDescent="0.25">
      <c r="B2188" s="11">
        <f>'Market Data'!B2175</f>
        <v>20080714</v>
      </c>
      <c r="C2188" s="2">
        <f>'Market Data'!C2175</f>
        <v>6643.5</v>
      </c>
      <c r="D2188" s="2">
        <f>'Market Data'!D2175</f>
        <v>6670.5</v>
      </c>
      <c r="E2188" s="2">
        <f>'Market Data'!E2175</f>
        <v>6562</v>
      </c>
      <c r="F2188" s="12">
        <f>'Market Data'!F2175</f>
        <v>6575.5</v>
      </c>
      <c r="H2188" s="58">
        <f t="shared" si="272"/>
        <v>2171</v>
      </c>
      <c r="I2188" s="97" t="s">
        <v>54</v>
      </c>
      <c r="J2188" s="59" t="str">
        <f t="shared" si="273"/>
        <v>Long</v>
      </c>
      <c r="L2188" s="74">
        <f t="shared" si="277"/>
        <v>1</v>
      </c>
      <c r="M2188" s="75">
        <f t="shared" si="269"/>
        <v>0</v>
      </c>
      <c r="N2188" s="76" t="str">
        <f t="shared" si="274"/>
        <v/>
      </c>
      <c r="O2188" s="75"/>
      <c r="P2188" s="77">
        <f t="shared" si="270"/>
        <v>1</v>
      </c>
      <c r="Q2188" s="78" t="str">
        <f t="shared" si="275"/>
        <v>Stay Long</v>
      </c>
      <c r="R2188" s="81">
        <f t="shared" si="271"/>
        <v>735</v>
      </c>
      <c r="S2188" s="82">
        <f t="shared" si="276"/>
        <v>-52345.959999999992</v>
      </c>
      <c r="T2188" s="50"/>
    </row>
    <row r="2189" spans="2:20" x14ac:dyDescent="0.25">
      <c r="B2189" s="11">
        <f>'Market Data'!B2176</f>
        <v>20080715</v>
      </c>
      <c r="C2189" s="2">
        <f>'Market Data'!C2176</f>
        <v>6537</v>
      </c>
      <c r="D2189" s="2">
        <f>'Market Data'!D2176</f>
        <v>6553</v>
      </c>
      <c r="E2189" s="2">
        <f>'Market Data'!E2176</f>
        <v>6418.5</v>
      </c>
      <c r="F2189" s="12">
        <f>'Market Data'!F2176</f>
        <v>6551.5</v>
      </c>
      <c r="H2189" s="58">
        <f t="shared" si="272"/>
        <v>2172</v>
      </c>
      <c r="I2189" s="97" t="s">
        <v>54</v>
      </c>
      <c r="J2189" s="59" t="str">
        <f t="shared" si="273"/>
        <v>Long</v>
      </c>
      <c r="L2189" s="74">
        <f t="shared" si="277"/>
        <v>1</v>
      </c>
      <c r="M2189" s="75">
        <f t="shared" si="269"/>
        <v>0</v>
      </c>
      <c r="N2189" s="76" t="str">
        <f t="shared" si="274"/>
        <v/>
      </c>
      <c r="O2189" s="75"/>
      <c r="P2189" s="77">
        <f t="shared" si="270"/>
        <v>1</v>
      </c>
      <c r="Q2189" s="78" t="str">
        <f t="shared" si="275"/>
        <v>Stay Long</v>
      </c>
      <c r="R2189" s="81">
        <f t="shared" si="271"/>
        <v>-840</v>
      </c>
      <c r="S2189" s="82">
        <f t="shared" si="276"/>
        <v>-53185.959999999992</v>
      </c>
      <c r="T2189" s="50"/>
    </row>
    <row r="2190" spans="2:20" x14ac:dyDescent="0.25">
      <c r="B2190" s="11">
        <f>'Market Data'!B2177</f>
        <v>20080716</v>
      </c>
      <c r="C2190" s="2">
        <f>'Market Data'!C2177</f>
        <v>6529.5</v>
      </c>
      <c r="D2190" s="2">
        <f>'Market Data'!D2177</f>
        <v>6595</v>
      </c>
      <c r="E2190" s="2">
        <f>'Market Data'!E2177</f>
        <v>6406</v>
      </c>
      <c r="F2190" s="12">
        <f>'Market Data'!F2177</f>
        <v>6591.5</v>
      </c>
      <c r="H2190" s="58">
        <f t="shared" si="272"/>
        <v>2173</v>
      </c>
      <c r="I2190" s="97" t="s">
        <v>54</v>
      </c>
      <c r="J2190" s="59" t="str">
        <f t="shared" si="273"/>
        <v>Long</v>
      </c>
      <c r="L2190" s="74">
        <f t="shared" si="277"/>
        <v>1</v>
      </c>
      <c r="M2190" s="75">
        <f t="shared" si="269"/>
        <v>0</v>
      </c>
      <c r="N2190" s="76" t="str">
        <f t="shared" si="274"/>
        <v/>
      </c>
      <c r="O2190" s="75"/>
      <c r="P2190" s="77">
        <f t="shared" si="270"/>
        <v>1</v>
      </c>
      <c r="Q2190" s="78" t="str">
        <f t="shared" si="275"/>
        <v>Stay Long</v>
      </c>
      <c r="R2190" s="81">
        <f t="shared" si="271"/>
        <v>1400</v>
      </c>
      <c r="S2190" s="82">
        <f t="shared" si="276"/>
        <v>-51785.959999999992</v>
      </c>
      <c r="T2190" s="50"/>
    </row>
    <row r="2191" spans="2:20" x14ac:dyDescent="0.25">
      <c r="B2191" s="11">
        <f>'Market Data'!B2178</f>
        <v>20080717</v>
      </c>
      <c r="C2191" s="2">
        <f>'Market Data'!C2178</f>
        <v>6623</v>
      </c>
      <c r="D2191" s="2">
        <f>'Market Data'!D2178</f>
        <v>6730</v>
      </c>
      <c r="E2191" s="2">
        <f>'Market Data'!E2178</f>
        <v>6613</v>
      </c>
      <c r="F2191" s="12">
        <f>'Market Data'!F2178</f>
        <v>6689.5</v>
      </c>
      <c r="H2191" s="58">
        <f t="shared" si="272"/>
        <v>2174</v>
      </c>
      <c r="I2191" s="97" t="s">
        <v>54</v>
      </c>
      <c r="J2191" s="59" t="str">
        <f t="shared" si="273"/>
        <v>Long</v>
      </c>
      <c r="L2191" s="74">
        <f t="shared" si="277"/>
        <v>1</v>
      </c>
      <c r="M2191" s="75">
        <f t="shared" si="269"/>
        <v>0</v>
      </c>
      <c r="N2191" s="76" t="str">
        <f t="shared" si="274"/>
        <v/>
      </c>
      <c r="O2191" s="75"/>
      <c r="P2191" s="77">
        <f t="shared" si="270"/>
        <v>1</v>
      </c>
      <c r="Q2191" s="78" t="str">
        <f t="shared" si="275"/>
        <v>Stay Long</v>
      </c>
      <c r="R2191" s="81">
        <f t="shared" si="271"/>
        <v>3430</v>
      </c>
      <c r="S2191" s="82">
        <f t="shared" si="276"/>
        <v>-48355.959999999992</v>
      </c>
      <c r="T2191" s="50"/>
    </row>
    <row r="2192" spans="2:20" x14ac:dyDescent="0.25">
      <c r="B2192" s="11">
        <f>'Market Data'!B2179</f>
        <v>20080718</v>
      </c>
      <c r="C2192" s="2">
        <f>'Market Data'!C2179</f>
        <v>6672.5</v>
      </c>
      <c r="D2192" s="2">
        <f>'Market Data'!D2179</f>
        <v>6803</v>
      </c>
      <c r="E2192" s="2">
        <f>'Market Data'!E2179</f>
        <v>6645</v>
      </c>
      <c r="F2192" s="12">
        <f>'Market Data'!F2179</f>
        <v>6774.5</v>
      </c>
      <c r="H2192" s="58">
        <f t="shared" si="272"/>
        <v>2175</v>
      </c>
      <c r="I2192" s="97" t="s">
        <v>54</v>
      </c>
      <c r="J2192" s="59" t="str">
        <f t="shared" si="273"/>
        <v>Long</v>
      </c>
      <c r="L2192" s="74">
        <f t="shared" si="277"/>
        <v>1</v>
      </c>
      <c r="M2192" s="75">
        <f t="shared" ref="M2192:M2255" si="278">$L2192-P2192</f>
        <v>0</v>
      </c>
      <c r="N2192" s="76" t="str">
        <f t="shared" si="274"/>
        <v/>
      </c>
      <c r="O2192" s="75"/>
      <c r="P2192" s="77">
        <f t="shared" si="270"/>
        <v>1</v>
      </c>
      <c r="Q2192" s="78" t="str">
        <f t="shared" si="275"/>
        <v>Stay Long</v>
      </c>
      <c r="R2192" s="81">
        <f t="shared" si="271"/>
        <v>2975</v>
      </c>
      <c r="S2192" s="82">
        <f t="shared" si="276"/>
        <v>-45380.959999999992</v>
      </c>
      <c r="T2192" s="50"/>
    </row>
    <row r="2193" spans="2:20" x14ac:dyDescent="0.25">
      <c r="B2193" s="11">
        <f>'Market Data'!B2180</f>
        <v>20080721</v>
      </c>
      <c r="C2193" s="2">
        <f>'Market Data'!C2180</f>
        <v>6799.5</v>
      </c>
      <c r="D2193" s="2">
        <f>'Market Data'!D2180</f>
        <v>6898.5</v>
      </c>
      <c r="E2193" s="2">
        <f>'Market Data'!E2180</f>
        <v>6753</v>
      </c>
      <c r="F2193" s="12">
        <f>'Market Data'!F2180</f>
        <v>6818.5</v>
      </c>
      <c r="H2193" s="58">
        <f t="shared" si="272"/>
        <v>2176</v>
      </c>
      <c r="I2193" s="97" t="s">
        <v>54</v>
      </c>
      <c r="J2193" s="59" t="str">
        <f t="shared" si="273"/>
        <v>Long</v>
      </c>
      <c r="L2193" s="74">
        <f t="shared" si="277"/>
        <v>1</v>
      </c>
      <c r="M2193" s="75">
        <f t="shared" si="278"/>
        <v>0</v>
      </c>
      <c r="N2193" s="76" t="str">
        <f t="shared" si="274"/>
        <v/>
      </c>
      <c r="O2193" s="75"/>
      <c r="P2193" s="77">
        <f t="shared" ref="P2193:P2256" si="279">IF($N2192="Fill",$L2192,$P2192)</f>
        <v>1</v>
      </c>
      <c r="Q2193" s="78" t="str">
        <f t="shared" si="275"/>
        <v>Stay Long</v>
      </c>
      <c r="R2193" s="81">
        <f t="shared" ref="R2193:R2256" si="280">IF(OR($P2192&amp;$L2192="01",$P2192&amp;$L2192="0-1"),(($F2193-$C2193)*$R$3*$L2192)-(ABS($M2192)*$R$4),IF(OR($P2192&amp;$L2192="10",$P2192&amp;$L2192="-10"),(($C2193-$F2192)*$R$3*$P2192)-(ABS($M2192)*$R$4),IF(OR($P2192&amp;$L2192="1-1",$P2192&amp;$L2192="-11"),(($C2193-$F2192)*$R$3*$P2192)-(ABS($M2192)*$R$4)+(($F2193-$C2193)*$R$3*$P2193),IF(OR($P2192&amp;$L2192="11",$P2192&amp;$L2192="-1-1"),(($F2193-$F2192)*$R$3*$P2193),0))))</f>
        <v>1540</v>
      </c>
      <c r="S2193" s="82">
        <f t="shared" si="276"/>
        <v>-43840.959999999992</v>
      </c>
      <c r="T2193" s="50"/>
    </row>
    <row r="2194" spans="2:20" x14ac:dyDescent="0.25">
      <c r="B2194" s="11">
        <f>'Market Data'!B2181</f>
        <v>20080722</v>
      </c>
      <c r="C2194" s="2">
        <f>'Market Data'!C2181</f>
        <v>6804.5</v>
      </c>
      <c r="D2194" s="2">
        <f>'Market Data'!D2181</f>
        <v>6864</v>
      </c>
      <c r="E2194" s="2">
        <f>'Market Data'!E2181</f>
        <v>6730</v>
      </c>
      <c r="F2194" s="12">
        <f>'Market Data'!F2181</f>
        <v>6842</v>
      </c>
      <c r="H2194" s="58">
        <f t="shared" ref="H2194:H2257" si="281">ROW()-ROW(H$17)</f>
        <v>2177</v>
      </c>
      <c r="I2194" s="97" t="s">
        <v>54</v>
      </c>
      <c r="J2194" s="59" t="str">
        <f t="shared" ref="J2194:J2257" si="282">$I$4</f>
        <v>Long</v>
      </c>
      <c r="L2194" s="74">
        <f t="shared" si="277"/>
        <v>1</v>
      </c>
      <c r="M2194" s="75">
        <f t="shared" si="278"/>
        <v>0</v>
      </c>
      <c r="N2194" s="76" t="str">
        <f t="shared" ref="N2194:N2257" si="283">IF(NOT($M2194=0),"Fill","")</f>
        <v/>
      </c>
      <c r="O2194" s="75"/>
      <c r="P2194" s="77">
        <f t="shared" si="279"/>
        <v>1</v>
      </c>
      <c r="Q2194" s="78" t="str">
        <f t="shared" ref="Q2194:Q2257" si="284">IF($P2193&amp;$L2193="00","Stay Flat",IF($P2193&amp;$L2193="01","Go Long",IF($P2193&amp;$L2193="0-1","Go Short",IF($P2193&amp;$L2193="-10","Exit Short",IF($P2193&amp;$L2193="-1-1","Stay Short",IF($P2193&amp;$L2193="-11","Exit Short, Go Long",IF($P2193&amp;$L2193="10","Exit Long",IF($P2193&amp;$L2193="1-1","Exit Long, Go Short",IF($P2193&amp;$L2193="11","Stay Long","")))))))))</f>
        <v>Stay Long</v>
      </c>
      <c r="R2194" s="81">
        <f t="shared" si="280"/>
        <v>822.5</v>
      </c>
      <c r="S2194" s="82">
        <f t="shared" ref="S2194:S2257" si="285">S2193+R2194</f>
        <v>-43018.459999999992</v>
      </c>
      <c r="T2194" s="50"/>
    </row>
    <row r="2195" spans="2:20" x14ac:dyDescent="0.25">
      <c r="B2195" s="11">
        <f>'Market Data'!B2182</f>
        <v>20080723</v>
      </c>
      <c r="C2195" s="2">
        <f>'Market Data'!C2182</f>
        <v>6895</v>
      </c>
      <c r="D2195" s="2">
        <f>'Market Data'!D2182</f>
        <v>6973.5</v>
      </c>
      <c r="E2195" s="2">
        <f>'Market Data'!E2182</f>
        <v>6893</v>
      </c>
      <c r="F2195" s="12">
        <f>'Market Data'!F2182</f>
        <v>6926</v>
      </c>
      <c r="H2195" s="58">
        <f t="shared" si="281"/>
        <v>2178</v>
      </c>
      <c r="I2195" s="97" t="s">
        <v>54</v>
      </c>
      <c r="J2195" s="59" t="str">
        <f t="shared" si="282"/>
        <v>Long</v>
      </c>
      <c r="L2195" s="74">
        <f t="shared" ref="L2195:L2258" si="286">IF($J2195="Short",-1,IF($J2195="Long",1,0))</f>
        <v>1</v>
      </c>
      <c r="M2195" s="75">
        <f t="shared" si="278"/>
        <v>0</v>
      </c>
      <c r="N2195" s="76" t="str">
        <f t="shared" si="283"/>
        <v/>
      </c>
      <c r="O2195" s="75"/>
      <c r="P2195" s="77">
        <f t="shared" si="279"/>
        <v>1</v>
      </c>
      <c r="Q2195" s="78" t="str">
        <f t="shared" si="284"/>
        <v>Stay Long</v>
      </c>
      <c r="R2195" s="81">
        <f t="shared" si="280"/>
        <v>2940</v>
      </c>
      <c r="S2195" s="82">
        <f t="shared" si="285"/>
        <v>-40078.459999999992</v>
      </c>
      <c r="T2195" s="50"/>
    </row>
    <row r="2196" spans="2:20" x14ac:dyDescent="0.25">
      <c r="B2196" s="11">
        <f>'Market Data'!B2183</f>
        <v>20080724</v>
      </c>
      <c r="C2196" s="2">
        <f>'Market Data'!C2183</f>
        <v>6959.5</v>
      </c>
      <c r="D2196" s="2">
        <f>'Market Data'!D2183</f>
        <v>6981</v>
      </c>
      <c r="E2196" s="2">
        <f>'Market Data'!E2183</f>
        <v>6817</v>
      </c>
      <c r="F2196" s="12">
        <f>'Market Data'!F2183</f>
        <v>6830.5</v>
      </c>
      <c r="H2196" s="58">
        <f t="shared" si="281"/>
        <v>2179</v>
      </c>
      <c r="I2196" s="97" t="s">
        <v>54</v>
      </c>
      <c r="J2196" s="59" t="str">
        <f t="shared" si="282"/>
        <v>Long</v>
      </c>
      <c r="L2196" s="74">
        <f t="shared" si="286"/>
        <v>1</v>
      </c>
      <c r="M2196" s="75">
        <f t="shared" si="278"/>
        <v>0</v>
      </c>
      <c r="N2196" s="76" t="str">
        <f t="shared" si="283"/>
        <v/>
      </c>
      <c r="O2196" s="75"/>
      <c r="P2196" s="77">
        <f t="shared" si="279"/>
        <v>1</v>
      </c>
      <c r="Q2196" s="78" t="str">
        <f t="shared" si="284"/>
        <v>Stay Long</v>
      </c>
      <c r="R2196" s="81">
        <f t="shared" si="280"/>
        <v>-3342.5</v>
      </c>
      <c r="S2196" s="82">
        <f t="shared" si="285"/>
        <v>-43420.959999999992</v>
      </c>
      <c r="T2196" s="50"/>
    </row>
    <row r="2197" spans="2:20" x14ac:dyDescent="0.25">
      <c r="B2197" s="11">
        <f>'Market Data'!B2184</f>
        <v>20080725</v>
      </c>
      <c r="C2197" s="2">
        <f>'Market Data'!C2184</f>
        <v>6814.5</v>
      </c>
      <c r="D2197" s="2">
        <f>'Market Data'!D2184</f>
        <v>6891</v>
      </c>
      <c r="E2197" s="2">
        <f>'Market Data'!E2184</f>
        <v>6740</v>
      </c>
      <c r="F2197" s="12">
        <f>'Market Data'!F2184</f>
        <v>6841.5</v>
      </c>
      <c r="H2197" s="58">
        <f t="shared" si="281"/>
        <v>2180</v>
      </c>
      <c r="I2197" s="97" t="s">
        <v>54</v>
      </c>
      <c r="J2197" s="59" t="str">
        <f t="shared" si="282"/>
        <v>Long</v>
      </c>
      <c r="L2197" s="74">
        <f t="shared" si="286"/>
        <v>1</v>
      </c>
      <c r="M2197" s="75">
        <f t="shared" si="278"/>
        <v>0</v>
      </c>
      <c r="N2197" s="76" t="str">
        <f t="shared" si="283"/>
        <v/>
      </c>
      <c r="O2197" s="75"/>
      <c r="P2197" s="77">
        <f t="shared" si="279"/>
        <v>1</v>
      </c>
      <c r="Q2197" s="78" t="str">
        <f t="shared" si="284"/>
        <v>Stay Long</v>
      </c>
      <c r="R2197" s="81">
        <f t="shared" si="280"/>
        <v>385</v>
      </c>
      <c r="S2197" s="82">
        <f t="shared" si="285"/>
        <v>-43035.959999999992</v>
      </c>
      <c r="T2197" s="50"/>
    </row>
    <row r="2198" spans="2:20" x14ac:dyDescent="0.25">
      <c r="B2198" s="11">
        <f>'Market Data'!B2185</f>
        <v>20080728</v>
      </c>
      <c r="C2198" s="2">
        <f>'Market Data'!C2185</f>
        <v>6826.5</v>
      </c>
      <c r="D2198" s="2">
        <f>'Market Data'!D2185</f>
        <v>6837.5</v>
      </c>
      <c r="E2198" s="2">
        <f>'Market Data'!E2185</f>
        <v>6706</v>
      </c>
      <c r="F2198" s="12">
        <f>'Market Data'!F2185</f>
        <v>6712.5</v>
      </c>
      <c r="H2198" s="58">
        <f t="shared" si="281"/>
        <v>2181</v>
      </c>
      <c r="I2198" s="97" t="s">
        <v>54</v>
      </c>
      <c r="J2198" s="59" t="str">
        <f t="shared" si="282"/>
        <v>Long</v>
      </c>
      <c r="L2198" s="74">
        <f t="shared" si="286"/>
        <v>1</v>
      </c>
      <c r="M2198" s="75">
        <f t="shared" si="278"/>
        <v>0</v>
      </c>
      <c r="N2198" s="76" t="str">
        <f t="shared" si="283"/>
        <v/>
      </c>
      <c r="O2198" s="75"/>
      <c r="P2198" s="77">
        <f t="shared" si="279"/>
        <v>1</v>
      </c>
      <c r="Q2198" s="78" t="str">
        <f t="shared" si="284"/>
        <v>Stay Long</v>
      </c>
      <c r="R2198" s="81">
        <f t="shared" si="280"/>
        <v>-4515</v>
      </c>
      <c r="S2198" s="82">
        <f t="shared" si="285"/>
        <v>-47550.959999999992</v>
      </c>
      <c r="T2198" s="50"/>
    </row>
    <row r="2199" spans="2:20" x14ac:dyDescent="0.25">
      <c r="B2199" s="11">
        <f>'Market Data'!B2186</f>
        <v>20080729</v>
      </c>
      <c r="C2199" s="2">
        <f>'Market Data'!C2186</f>
        <v>6712.5</v>
      </c>
      <c r="D2199" s="2">
        <f>'Market Data'!D2186</f>
        <v>6832</v>
      </c>
      <c r="E2199" s="2">
        <f>'Market Data'!E2186</f>
        <v>6667.5</v>
      </c>
      <c r="F2199" s="12">
        <f>'Market Data'!F2186</f>
        <v>6818</v>
      </c>
      <c r="H2199" s="58">
        <f t="shared" si="281"/>
        <v>2182</v>
      </c>
      <c r="I2199" s="97" t="s">
        <v>54</v>
      </c>
      <c r="J2199" s="59" t="str">
        <f t="shared" si="282"/>
        <v>Long</v>
      </c>
      <c r="L2199" s="74">
        <f t="shared" si="286"/>
        <v>1</v>
      </c>
      <c r="M2199" s="75">
        <f t="shared" si="278"/>
        <v>0</v>
      </c>
      <c r="N2199" s="76" t="str">
        <f t="shared" si="283"/>
        <v/>
      </c>
      <c r="O2199" s="75"/>
      <c r="P2199" s="77">
        <f t="shared" si="279"/>
        <v>1</v>
      </c>
      <c r="Q2199" s="78" t="str">
        <f t="shared" si="284"/>
        <v>Stay Long</v>
      </c>
      <c r="R2199" s="81">
        <f t="shared" si="280"/>
        <v>3692.5</v>
      </c>
      <c r="S2199" s="82">
        <f t="shared" si="285"/>
        <v>-43858.459999999992</v>
      </c>
      <c r="T2199" s="50"/>
    </row>
    <row r="2200" spans="2:20" x14ac:dyDescent="0.25">
      <c r="B2200" s="11">
        <f>'Market Data'!B2187</f>
        <v>20080730</v>
      </c>
      <c r="C2200" s="2">
        <f>'Market Data'!C2187</f>
        <v>6856</v>
      </c>
      <c r="D2200" s="2">
        <f>'Market Data'!D2187</f>
        <v>6911</v>
      </c>
      <c r="E2200" s="2">
        <f>'Market Data'!E2187</f>
        <v>6826.5</v>
      </c>
      <c r="F2200" s="12">
        <f>'Market Data'!F2187</f>
        <v>6837</v>
      </c>
      <c r="H2200" s="58">
        <f t="shared" si="281"/>
        <v>2183</v>
      </c>
      <c r="I2200" s="97" t="s">
        <v>54</v>
      </c>
      <c r="J2200" s="59" t="str">
        <f t="shared" si="282"/>
        <v>Long</v>
      </c>
      <c r="L2200" s="74">
        <f t="shared" si="286"/>
        <v>1</v>
      </c>
      <c r="M2200" s="75">
        <f t="shared" si="278"/>
        <v>0</v>
      </c>
      <c r="N2200" s="76" t="str">
        <f t="shared" si="283"/>
        <v/>
      </c>
      <c r="O2200" s="75"/>
      <c r="P2200" s="77">
        <f t="shared" si="279"/>
        <v>1</v>
      </c>
      <c r="Q2200" s="78" t="str">
        <f t="shared" si="284"/>
        <v>Stay Long</v>
      </c>
      <c r="R2200" s="81">
        <f t="shared" si="280"/>
        <v>665</v>
      </c>
      <c r="S2200" s="82">
        <f t="shared" si="285"/>
        <v>-43193.459999999992</v>
      </c>
      <c r="T2200" s="50"/>
    </row>
    <row r="2201" spans="2:20" x14ac:dyDescent="0.25">
      <c r="B2201" s="11">
        <f>'Market Data'!B2188</f>
        <v>20080731</v>
      </c>
      <c r="C2201" s="2">
        <f>'Market Data'!C2188</f>
        <v>6887</v>
      </c>
      <c r="D2201" s="2">
        <f>'Market Data'!D2188</f>
        <v>6946</v>
      </c>
      <c r="E2201" s="2">
        <f>'Market Data'!E2188</f>
        <v>6828.5</v>
      </c>
      <c r="F2201" s="12">
        <f>'Market Data'!F2188</f>
        <v>6870.5</v>
      </c>
      <c r="H2201" s="58">
        <f t="shared" si="281"/>
        <v>2184</v>
      </c>
      <c r="I2201" s="97" t="s">
        <v>54</v>
      </c>
      <c r="J2201" s="59" t="str">
        <f t="shared" si="282"/>
        <v>Long</v>
      </c>
      <c r="L2201" s="74">
        <f t="shared" si="286"/>
        <v>1</v>
      </c>
      <c r="M2201" s="75">
        <f t="shared" si="278"/>
        <v>0</v>
      </c>
      <c r="N2201" s="76" t="str">
        <f t="shared" si="283"/>
        <v/>
      </c>
      <c r="O2201" s="75"/>
      <c r="P2201" s="77">
        <f t="shared" si="279"/>
        <v>1</v>
      </c>
      <c r="Q2201" s="78" t="str">
        <f t="shared" si="284"/>
        <v>Stay Long</v>
      </c>
      <c r="R2201" s="81">
        <f t="shared" si="280"/>
        <v>1172.5</v>
      </c>
      <c r="S2201" s="82">
        <f t="shared" si="285"/>
        <v>-42020.959999999992</v>
      </c>
      <c r="T2201" s="50"/>
    </row>
    <row r="2202" spans="2:20" x14ac:dyDescent="0.25">
      <c r="B2202" s="11">
        <f>'Market Data'!B2189</f>
        <v>20080801</v>
      </c>
      <c r="C2202" s="2">
        <f>'Market Data'!C2189</f>
        <v>6844.5</v>
      </c>
      <c r="D2202" s="2">
        <f>'Market Data'!D2189</f>
        <v>6893</v>
      </c>
      <c r="E2202" s="2">
        <f>'Market Data'!E2189</f>
        <v>6766.5</v>
      </c>
      <c r="F2202" s="12">
        <f>'Market Data'!F2189</f>
        <v>6773</v>
      </c>
      <c r="H2202" s="58">
        <f t="shared" si="281"/>
        <v>2185</v>
      </c>
      <c r="I2202" s="97" t="s">
        <v>54</v>
      </c>
      <c r="J2202" s="59" t="str">
        <f t="shared" si="282"/>
        <v>Long</v>
      </c>
      <c r="L2202" s="74">
        <f t="shared" si="286"/>
        <v>1</v>
      </c>
      <c r="M2202" s="75">
        <f t="shared" si="278"/>
        <v>0</v>
      </c>
      <c r="N2202" s="76" t="str">
        <f t="shared" si="283"/>
        <v/>
      </c>
      <c r="O2202" s="75"/>
      <c r="P2202" s="77">
        <f t="shared" si="279"/>
        <v>1</v>
      </c>
      <c r="Q2202" s="78" t="str">
        <f t="shared" si="284"/>
        <v>Stay Long</v>
      </c>
      <c r="R2202" s="81">
        <f t="shared" si="280"/>
        <v>-3412.5</v>
      </c>
      <c r="S2202" s="82">
        <f t="shared" si="285"/>
        <v>-45433.459999999992</v>
      </c>
      <c r="T2202" s="50"/>
    </row>
    <row r="2203" spans="2:20" x14ac:dyDescent="0.25">
      <c r="B2203" s="11">
        <f>'Market Data'!B2190</f>
        <v>20080804</v>
      </c>
      <c r="C2203" s="2">
        <f>'Market Data'!C2190</f>
        <v>6784.5</v>
      </c>
      <c r="D2203" s="2">
        <f>'Market Data'!D2190</f>
        <v>6802</v>
      </c>
      <c r="E2203" s="2">
        <f>'Market Data'!E2190</f>
        <v>6721</v>
      </c>
      <c r="F2203" s="12">
        <f>'Market Data'!F2190</f>
        <v>6759</v>
      </c>
      <c r="H2203" s="58">
        <f t="shared" si="281"/>
        <v>2186</v>
      </c>
      <c r="I2203" s="97" t="s">
        <v>54</v>
      </c>
      <c r="J2203" s="59" t="str">
        <f t="shared" si="282"/>
        <v>Long</v>
      </c>
      <c r="L2203" s="74">
        <f t="shared" si="286"/>
        <v>1</v>
      </c>
      <c r="M2203" s="75">
        <f t="shared" si="278"/>
        <v>0</v>
      </c>
      <c r="N2203" s="76" t="str">
        <f t="shared" si="283"/>
        <v/>
      </c>
      <c r="O2203" s="75"/>
      <c r="P2203" s="77">
        <f t="shared" si="279"/>
        <v>1</v>
      </c>
      <c r="Q2203" s="78" t="str">
        <f t="shared" si="284"/>
        <v>Stay Long</v>
      </c>
      <c r="R2203" s="81">
        <f t="shared" si="280"/>
        <v>-490</v>
      </c>
      <c r="S2203" s="82">
        <f t="shared" si="285"/>
        <v>-45923.459999999992</v>
      </c>
      <c r="T2203" s="50"/>
    </row>
    <row r="2204" spans="2:20" x14ac:dyDescent="0.25">
      <c r="B2204" s="11">
        <f>'Market Data'!B2191</f>
        <v>20080805</v>
      </c>
      <c r="C2204" s="2">
        <f>'Market Data'!C2191</f>
        <v>6758.5</v>
      </c>
      <c r="D2204" s="2">
        <f>'Market Data'!D2191</f>
        <v>6933</v>
      </c>
      <c r="E2204" s="2">
        <f>'Market Data'!E2191</f>
        <v>6741</v>
      </c>
      <c r="F2204" s="12">
        <f>'Market Data'!F2191</f>
        <v>6923.5</v>
      </c>
      <c r="H2204" s="58">
        <f t="shared" si="281"/>
        <v>2187</v>
      </c>
      <c r="I2204" s="97" t="s">
        <v>54</v>
      </c>
      <c r="J2204" s="59" t="str">
        <f t="shared" si="282"/>
        <v>Long</v>
      </c>
      <c r="L2204" s="74">
        <f t="shared" si="286"/>
        <v>1</v>
      </c>
      <c r="M2204" s="75">
        <f t="shared" si="278"/>
        <v>0</v>
      </c>
      <c r="N2204" s="76" t="str">
        <f t="shared" si="283"/>
        <v/>
      </c>
      <c r="O2204" s="75"/>
      <c r="P2204" s="77">
        <f t="shared" si="279"/>
        <v>1</v>
      </c>
      <c r="Q2204" s="78" t="str">
        <f t="shared" si="284"/>
        <v>Stay Long</v>
      </c>
      <c r="R2204" s="81">
        <f t="shared" si="280"/>
        <v>5757.5</v>
      </c>
      <c r="S2204" s="82">
        <f t="shared" si="285"/>
        <v>-40165.959999999992</v>
      </c>
      <c r="T2204" s="50"/>
    </row>
    <row r="2205" spans="2:20" x14ac:dyDescent="0.25">
      <c r="B2205" s="11">
        <f>'Market Data'!B2192</f>
        <v>20080806</v>
      </c>
      <c r="C2205" s="2">
        <f>'Market Data'!C2192</f>
        <v>6975</v>
      </c>
      <c r="D2205" s="2">
        <f>'Market Data'!D2192</f>
        <v>6984.5</v>
      </c>
      <c r="E2205" s="2">
        <f>'Market Data'!E2192</f>
        <v>6896</v>
      </c>
      <c r="F2205" s="12">
        <f>'Market Data'!F2192</f>
        <v>6966.5</v>
      </c>
      <c r="H2205" s="58">
        <f t="shared" si="281"/>
        <v>2188</v>
      </c>
      <c r="I2205" s="97" t="s">
        <v>54</v>
      </c>
      <c r="J2205" s="59" t="str">
        <f t="shared" si="282"/>
        <v>Long</v>
      </c>
      <c r="L2205" s="74">
        <f t="shared" si="286"/>
        <v>1</v>
      </c>
      <c r="M2205" s="75">
        <f t="shared" si="278"/>
        <v>0</v>
      </c>
      <c r="N2205" s="76" t="str">
        <f t="shared" si="283"/>
        <v/>
      </c>
      <c r="O2205" s="75"/>
      <c r="P2205" s="77">
        <f t="shared" si="279"/>
        <v>1</v>
      </c>
      <c r="Q2205" s="78" t="str">
        <f t="shared" si="284"/>
        <v>Stay Long</v>
      </c>
      <c r="R2205" s="81">
        <f t="shared" si="280"/>
        <v>1505</v>
      </c>
      <c r="S2205" s="82">
        <f t="shared" si="285"/>
        <v>-38660.959999999992</v>
      </c>
      <c r="T2205" s="50"/>
    </row>
    <row r="2206" spans="2:20" x14ac:dyDescent="0.25">
      <c r="B2206" s="11">
        <f>'Market Data'!B2193</f>
        <v>20080807</v>
      </c>
      <c r="C2206" s="2">
        <f>'Market Data'!C2193</f>
        <v>6949</v>
      </c>
      <c r="D2206" s="2">
        <f>'Market Data'!D2193</f>
        <v>7020.5</v>
      </c>
      <c r="E2206" s="2">
        <f>'Market Data'!E2193</f>
        <v>6921.5</v>
      </c>
      <c r="F2206" s="12">
        <f>'Market Data'!F2193</f>
        <v>6956</v>
      </c>
      <c r="H2206" s="58">
        <f t="shared" si="281"/>
        <v>2189</v>
      </c>
      <c r="I2206" s="97" t="s">
        <v>54</v>
      </c>
      <c r="J2206" s="59" t="str">
        <f t="shared" si="282"/>
        <v>Long</v>
      </c>
      <c r="L2206" s="74">
        <f t="shared" si="286"/>
        <v>1</v>
      </c>
      <c r="M2206" s="75">
        <f t="shared" si="278"/>
        <v>0</v>
      </c>
      <c r="N2206" s="76" t="str">
        <f t="shared" si="283"/>
        <v/>
      </c>
      <c r="O2206" s="75"/>
      <c r="P2206" s="77">
        <f t="shared" si="279"/>
        <v>1</v>
      </c>
      <c r="Q2206" s="78" t="str">
        <f t="shared" si="284"/>
        <v>Stay Long</v>
      </c>
      <c r="R2206" s="81">
        <f t="shared" si="280"/>
        <v>-367.5</v>
      </c>
      <c r="S2206" s="82">
        <f t="shared" si="285"/>
        <v>-39028.459999999992</v>
      </c>
      <c r="T2206" s="50"/>
    </row>
    <row r="2207" spans="2:20" x14ac:dyDescent="0.25">
      <c r="B2207" s="11">
        <f>'Market Data'!B2194</f>
        <v>20080808</v>
      </c>
      <c r="C2207" s="2">
        <f>'Market Data'!C2194</f>
        <v>6931</v>
      </c>
      <c r="D2207" s="2">
        <f>'Market Data'!D2194</f>
        <v>6985.5</v>
      </c>
      <c r="E2207" s="2">
        <f>'Market Data'!E2194</f>
        <v>6836.5</v>
      </c>
      <c r="F2207" s="12">
        <f>'Market Data'!F2194</f>
        <v>6966.5</v>
      </c>
      <c r="H2207" s="58">
        <f t="shared" si="281"/>
        <v>2190</v>
      </c>
      <c r="I2207" s="97" t="s">
        <v>54</v>
      </c>
      <c r="J2207" s="59" t="str">
        <f t="shared" si="282"/>
        <v>Long</v>
      </c>
      <c r="L2207" s="74">
        <f t="shared" si="286"/>
        <v>1</v>
      </c>
      <c r="M2207" s="75">
        <f t="shared" si="278"/>
        <v>0</v>
      </c>
      <c r="N2207" s="76" t="str">
        <f t="shared" si="283"/>
        <v/>
      </c>
      <c r="O2207" s="75"/>
      <c r="P2207" s="77">
        <f t="shared" si="279"/>
        <v>1</v>
      </c>
      <c r="Q2207" s="78" t="str">
        <f t="shared" si="284"/>
        <v>Stay Long</v>
      </c>
      <c r="R2207" s="81">
        <f t="shared" si="280"/>
        <v>367.5</v>
      </c>
      <c r="S2207" s="82">
        <f t="shared" si="285"/>
        <v>-38660.959999999992</v>
      </c>
      <c r="T2207" s="50"/>
    </row>
    <row r="2208" spans="2:20" x14ac:dyDescent="0.25">
      <c r="B2208" s="11">
        <f>'Market Data'!B2195</f>
        <v>20080811</v>
      </c>
      <c r="C2208" s="2">
        <f>'Market Data'!C2195</f>
        <v>6990</v>
      </c>
      <c r="D2208" s="2">
        <f>'Market Data'!D2195</f>
        <v>7024</v>
      </c>
      <c r="E2208" s="2">
        <f>'Market Data'!E2195</f>
        <v>6954.5</v>
      </c>
      <c r="F2208" s="12">
        <f>'Market Data'!F2195</f>
        <v>7011.5</v>
      </c>
      <c r="H2208" s="58">
        <f t="shared" si="281"/>
        <v>2191</v>
      </c>
      <c r="I2208" s="97" t="s">
        <v>54</v>
      </c>
      <c r="J2208" s="59" t="str">
        <f t="shared" si="282"/>
        <v>Long</v>
      </c>
      <c r="L2208" s="74">
        <f t="shared" si="286"/>
        <v>1</v>
      </c>
      <c r="M2208" s="75">
        <f t="shared" si="278"/>
        <v>0</v>
      </c>
      <c r="N2208" s="76" t="str">
        <f t="shared" si="283"/>
        <v/>
      </c>
      <c r="O2208" s="75"/>
      <c r="P2208" s="77">
        <f t="shared" si="279"/>
        <v>1</v>
      </c>
      <c r="Q2208" s="78" t="str">
        <f t="shared" si="284"/>
        <v>Stay Long</v>
      </c>
      <c r="R2208" s="81">
        <f t="shared" si="280"/>
        <v>1575</v>
      </c>
      <c r="S2208" s="82">
        <f t="shared" si="285"/>
        <v>-37085.959999999992</v>
      </c>
      <c r="T2208" s="50"/>
    </row>
    <row r="2209" spans="2:20" x14ac:dyDescent="0.25">
      <c r="B2209" s="11">
        <f>'Market Data'!B2196</f>
        <v>20080812</v>
      </c>
      <c r="C2209" s="2">
        <f>'Market Data'!C2196</f>
        <v>6982</v>
      </c>
      <c r="D2209" s="2">
        <f>'Market Data'!D2196</f>
        <v>7022</v>
      </c>
      <c r="E2209" s="2">
        <f>'Market Data'!E2196</f>
        <v>6938.5</v>
      </c>
      <c r="F2209" s="12">
        <f>'Market Data'!F2196</f>
        <v>6989</v>
      </c>
      <c r="H2209" s="58">
        <f t="shared" si="281"/>
        <v>2192</v>
      </c>
      <c r="I2209" s="97" t="s">
        <v>54</v>
      </c>
      <c r="J2209" s="59" t="str">
        <f t="shared" si="282"/>
        <v>Long</v>
      </c>
      <c r="L2209" s="74">
        <f t="shared" si="286"/>
        <v>1</v>
      </c>
      <c r="M2209" s="75">
        <f t="shared" si="278"/>
        <v>0</v>
      </c>
      <c r="N2209" s="76" t="str">
        <f t="shared" si="283"/>
        <v/>
      </c>
      <c r="O2209" s="75"/>
      <c r="P2209" s="77">
        <f t="shared" si="279"/>
        <v>1</v>
      </c>
      <c r="Q2209" s="78" t="str">
        <f t="shared" si="284"/>
        <v>Stay Long</v>
      </c>
      <c r="R2209" s="81">
        <f t="shared" si="280"/>
        <v>-787.5</v>
      </c>
      <c r="S2209" s="82">
        <f t="shared" si="285"/>
        <v>-37873.459999999992</v>
      </c>
      <c r="T2209" s="50"/>
    </row>
    <row r="2210" spans="2:20" x14ac:dyDescent="0.25">
      <c r="B2210" s="11">
        <f>'Market Data'!B2197</f>
        <v>20080813</v>
      </c>
      <c r="C2210" s="2">
        <f>'Market Data'!C2197</f>
        <v>6952.5</v>
      </c>
      <c r="D2210" s="2">
        <f>'Market Data'!D2197</f>
        <v>6954.5</v>
      </c>
      <c r="E2210" s="2">
        <f>'Market Data'!E2197</f>
        <v>6800.5</v>
      </c>
      <c r="F2210" s="12">
        <f>'Market Data'!F2197</f>
        <v>6817.5</v>
      </c>
      <c r="H2210" s="58">
        <f t="shared" si="281"/>
        <v>2193</v>
      </c>
      <c r="I2210" s="97" t="s">
        <v>54</v>
      </c>
      <c r="J2210" s="59" t="str">
        <f t="shared" si="282"/>
        <v>Long</v>
      </c>
      <c r="L2210" s="74">
        <f t="shared" si="286"/>
        <v>1</v>
      </c>
      <c r="M2210" s="75">
        <f t="shared" si="278"/>
        <v>0</v>
      </c>
      <c r="N2210" s="76" t="str">
        <f t="shared" si="283"/>
        <v/>
      </c>
      <c r="O2210" s="75"/>
      <c r="P2210" s="77">
        <f t="shared" si="279"/>
        <v>1</v>
      </c>
      <c r="Q2210" s="78" t="str">
        <f t="shared" si="284"/>
        <v>Stay Long</v>
      </c>
      <c r="R2210" s="81">
        <f t="shared" si="280"/>
        <v>-6002.5</v>
      </c>
      <c r="S2210" s="82">
        <f t="shared" si="285"/>
        <v>-43875.959999999992</v>
      </c>
      <c r="T2210" s="50"/>
    </row>
    <row r="2211" spans="2:20" x14ac:dyDescent="0.25">
      <c r="B2211" s="11">
        <f>'Market Data'!B2198</f>
        <v>20080814</v>
      </c>
      <c r="C2211" s="2">
        <f>'Market Data'!C2198</f>
        <v>6842</v>
      </c>
      <c r="D2211" s="2">
        <f>'Market Data'!D2198</f>
        <v>6874.5</v>
      </c>
      <c r="E2211" s="2">
        <f>'Market Data'!E2198</f>
        <v>6759.5</v>
      </c>
      <c r="F2211" s="12">
        <f>'Market Data'!F2198</f>
        <v>6862</v>
      </c>
      <c r="H2211" s="58">
        <f t="shared" si="281"/>
        <v>2194</v>
      </c>
      <c r="I2211" s="97" t="s">
        <v>54</v>
      </c>
      <c r="J2211" s="59" t="str">
        <f t="shared" si="282"/>
        <v>Long</v>
      </c>
      <c r="L2211" s="74">
        <f t="shared" si="286"/>
        <v>1</v>
      </c>
      <c r="M2211" s="75">
        <f t="shared" si="278"/>
        <v>0</v>
      </c>
      <c r="N2211" s="76" t="str">
        <f t="shared" si="283"/>
        <v/>
      </c>
      <c r="O2211" s="75"/>
      <c r="P2211" s="77">
        <f t="shared" si="279"/>
        <v>1</v>
      </c>
      <c r="Q2211" s="78" t="str">
        <f t="shared" si="284"/>
        <v>Stay Long</v>
      </c>
      <c r="R2211" s="81">
        <f t="shared" si="280"/>
        <v>1557.5</v>
      </c>
      <c r="S2211" s="82">
        <f t="shared" si="285"/>
        <v>-42318.459999999992</v>
      </c>
      <c r="T2211" s="50"/>
    </row>
    <row r="2212" spans="2:20" x14ac:dyDescent="0.25">
      <c r="B2212" s="11">
        <f>'Market Data'!B2199</f>
        <v>20080815</v>
      </c>
      <c r="C2212" s="2">
        <f>'Market Data'!C2199</f>
        <v>6854.5</v>
      </c>
      <c r="D2212" s="2">
        <f>'Market Data'!D2199</f>
        <v>6908</v>
      </c>
      <c r="E2212" s="2">
        <f>'Market Data'!E2199</f>
        <v>6781.5</v>
      </c>
      <c r="F2212" s="12">
        <f>'Market Data'!F2199</f>
        <v>6826.5</v>
      </c>
      <c r="H2212" s="58">
        <f t="shared" si="281"/>
        <v>2195</v>
      </c>
      <c r="I2212" s="97" t="s">
        <v>54</v>
      </c>
      <c r="J2212" s="59" t="str">
        <f t="shared" si="282"/>
        <v>Long</v>
      </c>
      <c r="L2212" s="74">
        <f t="shared" si="286"/>
        <v>1</v>
      </c>
      <c r="M2212" s="75">
        <f t="shared" si="278"/>
        <v>0</v>
      </c>
      <c r="N2212" s="76" t="str">
        <f t="shared" si="283"/>
        <v/>
      </c>
      <c r="O2212" s="75"/>
      <c r="P2212" s="77">
        <f t="shared" si="279"/>
        <v>1</v>
      </c>
      <c r="Q2212" s="78" t="str">
        <f t="shared" si="284"/>
        <v>Stay Long</v>
      </c>
      <c r="R2212" s="81">
        <f t="shared" si="280"/>
        <v>-1242.5</v>
      </c>
      <c r="S2212" s="82">
        <f t="shared" si="285"/>
        <v>-43560.959999999992</v>
      </c>
      <c r="T2212" s="50"/>
    </row>
    <row r="2213" spans="2:20" x14ac:dyDescent="0.25">
      <c r="B2213" s="11">
        <f>'Market Data'!B2200</f>
        <v>20080818</v>
      </c>
      <c r="C2213" s="2">
        <f>'Market Data'!C2200</f>
        <v>6828.5</v>
      </c>
      <c r="D2213" s="2">
        <f>'Market Data'!D2200</f>
        <v>6878.5</v>
      </c>
      <c r="E2213" s="2">
        <f>'Market Data'!E2200</f>
        <v>6762.5</v>
      </c>
      <c r="F2213" s="12">
        <f>'Market Data'!F2200</f>
        <v>6771.5</v>
      </c>
      <c r="H2213" s="58">
        <f t="shared" si="281"/>
        <v>2196</v>
      </c>
      <c r="I2213" s="97" t="s">
        <v>54</v>
      </c>
      <c r="J2213" s="59" t="str">
        <f t="shared" si="282"/>
        <v>Long</v>
      </c>
      <c r="L2213" s="74">
        <f t="shared" si="286"/>
        <v>1</v>
      </c>
      <c r="M2213" s="75">
        <f t="shared" si="278"/>
        <v>0</v>
      </c>
      <c r="N2213" s="76" t="str">
        <f t="shared" si="283"/>
        <v/>
      </c>
      <c r="O2213" s="75"/>
      <c r="P2213" s="77">
        <f t="shared" si="279"/>
        <v>1</v>
      </c>
      <c r="Q2213" s="78" t="str">
        <f t="shared" si="284"/>
        <v>Stay Long</v>
      </c>
      <c r="R2213" s="81">
        <f t="shared" si="280"/>
        <v>-1925</v>
      </c>
      <c r="S2213" s="82">
        <f t="shared" si="285"/>
        <v>-45485.959999999992</v>
      </c>
      <c r="T2213" s="50"/>
    </row>
    <row r="2214" spans="2:20" x14ac:dyDescent="0.25">
      <c r="B2214" s="11">
        <f>'Market Data'!B2201</f>
        <v>20080819</v>
      </c>
      <c r="C2214" s="2">
        <f>'Market Data'!C2201</f>
        <v>6764.5</v>
      </c>
      <c r="D2214" s="2">
        <f>'Market Data'!D2201</f>
        <v>6769.5</v>
      </c>
      <c r="E2214" s="2">
        <f>'Market Data'!E2201</f>
        <v>6640</v>
      </c>
      <c r="F2214" s="12">
        <f>'Market Data'!F2201</f>
        <v>6666.5</v>
      </c>
      <c r="H2214" s="58">
        <f t="shared" si="281"/>
        <v>2197</v>
      </c>
      <c r="I2214" s="97" t="s">
        <v>54</v>
      </c>
      <c r="J2214" s="59" t="str">
        <f t="shared" si="282"/>
        <v>Long</v>
      </c>
      <c r="L2214" s="74">
        <f t="shared" si="286"/>
        <v>1</v>
      </c>
      <c r="M2214" s="75">
        <f t="shared" si="278"/>
        <v>0</v>
      </c>
      <c r="N2214" s="76" t="str">
        <f t="shared" si="283"/>
        <v/>
      </c>
      <c r="O2214" s="75"/>
      <c r="P2214" s="77">
        <f t="shared" si="279"/>
        <v>1</v>
      </c>
      <c r="Q2214" s="78" t="str">
        <f t="shared" si="284"/>
        <v>Stay Long</v>
      </c>
      <c r="R2214" s="81">
        <f t="shared" si="280"/>
        <v>-3675</v>
      </c>
      <c r="S2214" s="82">
        <f t="shared" si="285"/>
        <v>-49160.959999999992</v>
      </c>
      <c r="T2214" s="50"/>
    </row>
    <row r="2215" spans="2:20" x14ac:dyDescent="0.25">
      <c r="B2215" s="11">
        <f>'Market Data'!B2202</f>
        <v>20080820</v>
      </c>
      <c r="C2215" s="2">
        <f>'Market Data'!C2202</f>
        <v>6684.5</v>
      </c>
      <c r="D2215" s="2">
        <f>'Market Data'!D2202</f>
        <v>6726.5</v>
      </c>
      <c r="E2215" s="2">
        <f>'Market Data'!E2202</f>
        <v>6648.5</v>
      </c>
      <c r="F2215" s="12">
        <f>'Market Data'!F2202</f>
        <v>6678.5</v>
      </c>
      <c r="H2215" s="58">
        <f t="shared" si="281"/>
        <v>2198</v>
      </c>
      <c r="I2215" s="97" t="s">
        <v>54</v>
      </c>
      <c r="J2215" s="59" t="str">
        <f t="shared" si="282"/>
        <v>Long</v>
      </c>
      <c r="L2215" s="74">
        <f t="shared" si="286"/>
        <v>1</v>
      </c>
      <c r="M2215" s="75">
        <f t="shared" si="278"/>
        <v>0</v>
      </c>
      <c r="N2215" s="76" t="str">
        <f t="shared" si="283"/>
        <v/>
      </c>
      <c r="O2215" s="75"/>
      <c r="P2215" s="77">
        <f t="shared" si="279"/>
        <v>1</v>
      </c>
      <c r="Q2215" s="78" t="str">
        <f t="shared" si="284"/>
        <v>Stay Long</v>
      </c>
      <c r="R2215" s="81">
        <f t="shared" si="280"/>
        <v>420</v>
      </c>
      <c r="S2215" s="82">
        <f t="shared" si="285"/>
        <v>-48740.959999999992</v>
      </c>
      <c r="T2215" s="50"/>
    </row>
    <row r="2216" spans="2:20" x14ac:dyDescent="0.25">
      <c r="B2216" s="11">
        <f>'Market Data'!B2203</f>
        <v>20080821</v>
      </c>
      <c r="C2216" s="2">
        <f>'Market Data'!C2203</f>
        <v>6664</v>
      </c>
      <c r="D2216" s="2">
        <f>'Market Data'!D2203</f>
        <v>6681.5</v>
      </c>
      <c r="E2216" s="2">
        <f>'Market Data'!E2203</f>
        <v>6602</v>
      </c>
      <c r="F2216" s="12">
        <f>'Market Data'!F2203</f>
        <v>6634</v>
      </c>
      <c r="H2216" s="58">
        <f t="shared" si="281"/>
        <v>2199</v>
      </c>
      <c r="I2216" s="97" t="s">
        <v>54</v>
      </c>
      <c r="J2216" s="59" t="str">
        <f t="shared" si="282"/>
        <v>Long</v>
      </c>
      <c r="L2216" s="74">
        <f t="shared" si="286"/>
        <v>1</v>
      </c>
      <c r="M2216" s="75">
        <f t="shared" si="278"/>
        <v>0</v>
      </c>
      <c r="N2216" s="76" t="str">
        <f t="shared" si="283"/>
        <v/>
      </c>
      <c r="O2216" s="75"/>
      <c r="P2216" s="77">
        <f t="shared" si="279"/>
        <v>1</v>
      </c>
      <c r="Q2216" s="78" t="str">
        <f t="shared" si="284"/>
        <v>Stay Long</v>
      </c>
      <c r="R2216" s="81">
        <f t="shared" si="280"/>
        <v>-1557.5</v>
      </c>
      <c r="S2216" s="82">
        <f t="shared" si="285"/>
        <v>-50298.459999999992</v>
      </c>
      <c r="T2216" s="50"/>
    </row>
    <row r="2217" spans="2:20" x14ac:dyDescent="0.25">
      <c r="B2217" s="11">
        <f>'Market Data'!B2204</f>
        <v>20080822</v>
      </c>
      <c r="C2217" s="2">
        <f>'Market Data'!C2204</f>
        <v>6629.5</v>
      </c>
      <c r="D2217" s="2">
        <f>'Market Data'!D2204</f>
        <v>6742</v>
      </c>
      <c r="E2217" s="2">
        <f>'Market Data'!E2204</f>
        <v>6612.5</v>
      </c>
      <c r="F2217" s="12">
        <f>'Market Data'!F2204</f>
        <v>6712</v>
      </c>
      <c r="H2217" s="58">
        <f t="shared" si="281"/>
        <v>2200</v>
      </c>
      <c r="I2217" s="97" t="s">
        <v>54</v>
      </c>
      <c r="J2217" s="59" t="str">
        <f t="shared" si="282"/>
        <v>Long</v>
      </c>
      <c r="L2217" s="74">
        <f t="shared" si="286"/>
        <v>1</v>
      </c>
      <c r="M2217" s="75">
        <f t="shared" si="278"/>
        <v>0</v>
      </c>
      <c r="N2217" s="76" t="str">
        <f t="shared" si="283"/>
        <v/>
      </c>
      <c r="O2217" s="75"/>
      <c r="P2217" s="77">
        <f t="shared" si="279"/>
        <v>1</v>
      </c>
      <c r="Q2217" s="78" t="str">
        <f t="shared" si="284"/>
        <v>Stay Long</v>
      </c>
      <c r="R2217" s="81">
        <f t="shared" si="280"/>
        <v>2730</v>
      </c>
      <c r="S2217" s="82">
        <f t="shared" si="285"/>
        <v>-47568.459999999992</v>
      </c>
      <c r="T2217" s="50"/>
    </row>
    <row r="2218" spans="2:20" x14ac:dyDescent="0.25">
      <c r="B2218" s="11">
        <f>'Market Data'!B2205</f>
        <v>20080825</v>
      </c>
      <c r="C2218" s="2">
        <f>'Market Data'!C2205</f>
        <v>6718.5</v>
      </c>
      <c r="D2218" s="2">
        <f>'Market Data'!D2205</f>
        <v>6746.5</v>
      </c>
      <c r="E2218" s="2">
        <f>'Market Data'!E2205</f>
        <v>6645.5</v>
      </c>
      <c r="F2218" s="12">
        <f>'Market Data'!F2205</f>
        <v>6653</v>
      </c>
      <c r="H2218" s="58">
        <f t="shared" si="281"/>
        <v>2201</v>
      </c>
      <c r="I2218" s="97" t="s">
        <v>54</v>
      </c>
      <c r="J2218" s="59" t="str">
        <f t="shared" si="282"/>
        <v>Long</v>
      </c>
      <c r="L2218" s="74">
        <f t="shared" si="286"/>
        <v>1</v>
      </c>
      <c r="M2218" s="75">
        <f t="shared" si="278"/>
        <v>0</v>
      </c>
      <c r="N2218" s="76" t="str">
        <f t="shared" si="283"/>
        <v/>
      </c>
      <c r="O2218" s="75"/>
      <c r="P2218" s="77">
        <f t="shared" si="279"/>
        <v>1</v>
      </c>
      <c r="Q2218" s="78" t="str">
        <f t="shared" si="284"/>
        <v>Stay Long</v>
      </c>
      <c r="R2218" s="81">
        <f t="shared" si="280"/>
        <v>-2065</v>
      </c>
      <c r="S2218" s="82">
        <f t="shared" si="285"/>
        <v>-49633.459999999992</v>
      </c>
      <c r="T2218" s="50"/>
    </row>
    <row r="2219" spans="2:20" x14ac:dyDescent="0.25">
      <c r="B2219" s="11">
        <f>'Market Data'!B2206</f>
        <v>20080826</v>
      </c>
      <c r="C2219" s="2">
        <f>'Market Data'!C2206</f>
        <v>6667</v>
      </c>
      <c r="D2219" s="2">
        <f>'Market Data'!D2206</f>
        <v>6755.5</v>
      </c>
      <c r="E2219" s="2">
        <f>'Market Data'!E2206</f>
        <v>6620</v>
      </c>
      <c r="F2219" s="12">
        <f>'Market Data'!F2206</f>
        <v>6723.5</v>
      </c>
      <c r="H2219" s="58">
        <f t="shared" si="281"/>
        <v>2202</v>
      </c>
      <c r="I2219" s="97" t="s">
        <v>54</v>
      </c>
      <c r="J2219" s="59" t="str">
        <f t="shared" si="282"/>
        <v>Long</v>
      </c>
      <c r="L2219" s="74">
        <f t="shared" si="286"/>
        <v>1</v>
      </c>
      <c r="M2219" s="75">
        <f t="shared" si="278"/>
        <v>0</v>
      </c>
      <c r="N2219" s="76" t="str">
        <f t="shared" si="283"/>
        <v/>
      </c>
      <c r="O2219" s="75"/>
      <c r="P2219" s="77">
        <f t="shared" si="279"/>
        <v>1</v>
      </c>
      <c r="Q2219" s="78" t="str">
        <f t="shared" si="284"/>
        <v>Stay Long</v>
      </c>
      <c r="R2219" s="81">
        <f t="shared" si="280"/>
        <v>2467.5</v>
      </c>
      <c r="S2219" s="82">
        <f t="shared" si="285"/>
        <v>-47165.959999999992</v>
      </c>
      <c r="T2219" s="50"/>
    </row>
    <row r="2220" spans="2:20" x14ac:dyDescent="0.25">
      <c r="B2220" s="11">
        <f>'Market Data'!B2207</f>
        <v>20080827</v>
      </c>
      <c r="C2220" s="2">
        <f>'Market Data'!C2207</f>
        <v>6722.5</v>
      </c>
      <c r="D2220" s="2">
        <f>'Market Data'!D2207</f>
        <v>6737</v>
      </c>
      <c r="E2220" s="2">
        <f>'Market Data'!E2207</f>
        <v>6631.5</v>
      </c>
      <c r="F2220" s="12">
        <f>'Market Data'!F2207</f>
        <v>6732</v>
      </c>
      <c r="H2220" s="58">
        <f t="shared" si="281"/>
        <v>2203</v>
      </c>
      <c r="I2220" s="97" t="s">
        <v>54</v>
      </c>
      <c r="J2220" s="59" t="str">
        <f t="shared" si="282"/>
        <v>Long</v>
      </c>
      <c r="L2220" s="74">
        <f t="shared" si="286"/>
        <v>1</v>
      </c>
      <c r="M2220" s="75">
        <f t="shared" si="278"/>
        <v>0</v>
      </c>
      <c r="N2220" s="76" t="str">
        <f t="shared" si="283"/>
        <v/>
      </c>
      <c r="O2220" s="75"/>
      <c r="P2220" s="77">
        <f t="shared" si="279"/>
        <v>1</v>
      </c>
      <c r="Q2220" s="78" t="str">
        <f t="shared" si="284"/>
        <v>Stay Long</v>
      </c>
      <c r="R2220" s="81">
        <f t="shared" si="280"/>
        <v>297.5</v>
      </c>
      <c r="S2220" s="82">
        <f t="shared" si="285"/>
        <v>-46868.459999999992</v>
      </c>
      <c r="T2220" s="50"/>
    </row>
    <row r="2221" spans="2:20" x14ac:dyDescent="0.25">
      <c r="B2221" s="11">
        <f>'Market Data'!B2208</f>
        <v>20080828</v>
      </c>
      <c r="C2221" s="2">
        <f>'Market Data'!C2208</f>
        <v>6694.5</v>
      </c>
      <c r="D2221" s="2">
        <f>'Market Data'!D2208</f>
        <v>6838</v>
      </c>
      <c r="E2221" s="2">
        <f>'Market Data'!E2208</f>
        <v>6641</v>
      </c>
      <c r="F2221" s="12">
        <f>'Market Data'!F2208</f>
        <v>6805.5</v>
      </c>
      <c r="H2221" s="58">
        <f t="shared" si="281"/>
        <v>2204</v>
      </c>
      <c r="I2221" s="97" t="s">
        <v>54</v>
      </c>
      <c r="J2221" s="59" t="str">
        <f t="shared" si="282"/>
        <v>Long</v>
      </c>
      <c r="L2221" s="74">
        <f t="shared" si="286"/>
        <v>1</v>
      </c>
      <c r="M2221" s="75">
        <f t="shared" si="278"/>
        <v>0</v>
      </c>
      <c r="N2221" s="76" t="str">
        <f t="shared" si="283"/>
        <v/>
      </c>
      <c r="O2221" s="75"/>
      <c r="P2221" s="77">
        <f t="shared" si="279"/>
        <v>1</v>
      </c>
      <c r="Q2221" s="78" t="str">
        <f t="shared" si="284"/>
        <v>Stay Long</v>
      </c>
      <c r="R2221" s="81">
        <f t="shared" si="280"/>
        <v>2572.5</v>
      </c>
      <c r="S2221" s="82">
        <f t="shared" si="285"/>
        <v>-44295.959999999992</v>
      </c>
      <c r="T2221" s="50"/>
    </row>
    <row r="2222" spans="2:20" x14ac:dyDescent="0.25">
      <c r="B2222" s="11">
        <f>'Market Data'!B2209</f>
        <v>20080829</v>
      </c>
      <c r="C2222" s="2">
        <f>'Market Data'!C2209</f>
        <v>6807</v>
      </c>
      <c r="D2222" s="2">
        <f>'Market Data'!D2209</f>
        <v>6835</v>
      </c>
      <c r="E2222" s="2">
        <f>'Market Data'!E2209</f>
        <v>6776</v>
      </c>
      <c r="F2222" s="12">
        <f>'Market Data'!F2209</f>
        <v>6798</v>
      </c>
      <c r="H2222" s="58">
        <f t="shared" si="281"/>
        <v>2205</v>
      </c>
      <c r="I2222" s="97" t="s">
        <v>54</v>
      </c>
      <c r="J2222" s="59" t="str">
        <f t="shared" si="282"/>
        <v>Long</v>
      </c>
      <c r="L2222" s="74">
        <f t="shared" si="286"/>
        <v>1</v>
      </c>
      <c r="M2222" s="75">
        <f t="shared" si="278"/>
        <v>0</v>
      </c>
      <c r="N2222" s="76" t="str">
        <f t="shared" si="283"/>
        <v/>
      </c>
      <c r="O2222" s="75"/>
      <c r="P2222" s="77">
        <f t="shared" si="279"/>
        <v>1</v>
      </c>
      <c r="Q2222" s="78" t="str">
        <f t="shared" si="284"/>
        <v>Stay Long</v>
      </c>
      <c r="R2222" s="81">
        <f t="shared" si="280"/>
        <v>-262.5</v>
      </c>
      <c r="S2222" s="82">
        <f t="shared" si="285"/>
        <v>-44558.459999999992</v>
      </c>
      <c r="T2222" s="50"/>
    </row>
    <row r="2223" spans="2:20" x14ac:dyDescent="0.25">
      <c r="B2223" s="11">
        <f>'Market Data'!B2210</f>
        <v>20080901</v>
      </c>
      <c r="C2223" s="2">
        <f>'Market Data'!C2210</f>
        <v>6761.5</v>
      </c>
      <c r="D2223" s="2">
        <f>'Market Data'!D2210</f>
        <v>6827</v>
      </c>
      <c r="E2223" s="2">
        <f>'Market Data'!E2210</f>
        <v>6713</v>
      </c>
      <c r="F2223" s="12">
        <f>'Market Data'!F2210</f>
        <v>6797.5</v>
      </c>
      <c r="H2223" s="58">
        <f t="shared" si="281"/>
        <v>2206</v>
      </c>
      <c r="I2223" s="97" t="s">
        <v>54</v>
      </c>
      <c r="J2223" s="59" t="str">
        <f t="shared" si="282"/>
        <v>Long</v>
      </c>
      <c r="L2223" s="74">
        <f t="shared" si="286"/>
        <v>1</v>
      </c>
      <c r="M2223" s="75">
        <f t="shared" si="278"/>
        <v>0</v>
      </c>
      <c r="N2223" s="76" t="str">
        <f t="shared" si="283"/>
        <v/>
      </c>
      <c r="O2223" s="75"/>
      <c r="P2223" s="77">
        <f t="shared" si="279"/>
        <v>1</v>
      </c>
      <c r="Q2223" s="78" t="str">
        <f t="shared" si="284"/>
        <v>Stay Long</v>
      </c>
      <c r="R2223" s="81">
        <f t="shared" si="280"/>
        <v>-17.5</v>
      </c>
      <c r="S2223" s="82">
        <f t="shared" si="285"/>
        <v>-44575.959999999992</v>
      </c>
      <c r="T2223" s="50"/>
    </row>
    <row r="2224" spans="2:20" x14ac:dyDescent="0.25">
      <c r="B2224" s="11">
        <f>'Market Data'!B2211</f>
        <v>20080902</v>
      </c>
      <c r="C2224" s="2">
        <f>'Market Data'!C2211</f>
        <v>6767</v>
      </c>
      <c r="D2224" s="2">
        <f>'Market Data'!D2211</f>
        <v>6930.5</v>
      </c>
      <c r="E2224" s="2">
        <f>'Market Data'!E2211</f>
        <v>6752</v>
      </c>
      <c r="F2224" s="12">
        <f>'Market Data'!F2211</f>
        <v>6858</v>
      </c>
      <c r="H2224" s="58">
        <f t="shared" si="281"/>
        <v>2207</v>
      </c>
      <c r="I2224" s="97" t="s">
        <v>54</v>
      </c>
      <c r="J2224" s="59" t="str">
        <f t="shared" si="282"/>
        <v>Long</v>
      </c>
      <c r="L2224" s="74">
        <f t="shared" si="286"/>
        <v>1</v>
      </c>
      <c r="M2224" s="75">
        <f t="shared" si="278"/>
        <v>0</v>
      </c>
      <c r="N2224" s="76" t="str">
        <f t="shared" si="283"/>
        <v/>
      </c>
      <c r="O2224" s="75"/>
      <c r="P2224" s="77">
        <f t="shared" si="279"/>
        <v>1</v>
      </c>
      <c r="Q2224" s="78" t="str">
        <f t="shared" si="284"/>
        <v>Stay Long</v>
      </c>
      <c r="R2224" s="81">
        <f t="shared" si="280"/>
        <v>2117.5</v>
      </c>
      <c r="S2224" s="82">
        <f t="shared" si="285"/>
        <v>-42458.459999999992</v>
      </c>
      <c r="T2224" s="50"/>
    </row>
    <row r="2225" spans="2:20" x14ac:dyDescent="0.25">
      <c r="B2225" s="11">
        <f>'Market Data'!B2212</f>
        <v>20080903</v>
      </c>
      <c r="C2225" s="2">
        <f>'Market Data'!C2212</f>
        <v>6832</v>
      </c>
      <c r="D2225" s="2">
        <f>'Market Data'!D2212</f>
        <v>6895</v>
      </c>
      <c r="E2225" s="2">
        <f>'Market Data'!E2212</f>
        <v>6812.5</v>
      </c>
      <c r="F2225" s="12">
        <f>'Market Data'!F2212</f>
        <v>6834.5</v>
      </c>
      <c r="H2225" s="58">
        <f t="shared" si="281"/>
        <v>2208</v>
      </c>
      <c r="I2225" s="97" t="s">
        <v>54</v>
      </c>
      <c r="J2225" s="59" t="str">
        <f t="shared" si="282"/>
        <v>Long</v>
      </c>
      <c r="L2225" s="74">
        <f t="shared" si="286"/>
        <v>1</v>
      </c>
      <c r="M2225" s="75">
        <f t="shared" si="278"/>
        <v>0</v>
      </c>
      <c r="N2225" s="76" t="str">
        <f t="shared" si="283"/>
        <v/>
      </c>
      <c r="O2225" s="75"/>
      <c r="P2225" s="77">
        <f t="shared" si="279"/>
        <v>1</v>
      </c>
      <c r="Q2225" s="78" t="str">
        <f t="shared" si="284"/>
        <v>Stay Long</v>
      </c>
      <c r="R2225" s="81">
        <f t="shared" si="280"/>
        <v>-822.5</v>
      </c>
      <c r="S2225" s="82">
        <f t="shared" si="285"/>
        <v>-43280.959999999992</v>
      </c>
      <c r="T2225" s="50"/>
    </row>
    <row r="2226" spans="2:20" x14ac:dyDescent="0.25">
      <c r="B2226" s="11">
        <f>'Market Data'!B2213</f>
        <v>20080904</v>
      </c>
      <c r="C2226" s="2">
        <f>'Market Data'!C2213</f>
        <v>6834.5</v>
      </c>
      <c r="D2226" s="2">
        <f>'Market Data'!D2213</f>
        <v>6853</v>
      </c>
      <c r="E2226" s="2">
        <f>'Market Data'!E2213</f>
        <v>6622.5</v>
      </c>
      <c r="F2226" s="12">
        <f>'Market Data'!F2213</f>
        <v>6633</v>
      </c>
      <c r="H2226" s="58">
        <f t="shared" si="281"/>
        <v>2209</v>
      </c>
      <c r="I2226" s="97" t="s">
        <v>54</v>
      </c>
      <c r="J2226" s="59" t="str">
        <f t="shared" si="282"/>
        <v>Long</v>
      </c>
      <c r="L2226" s="74">
        <f t="shared" si="286"/>
        <v>1</v>
      </c>
      <c r="M2226" s="75">
        <f t="shared" si="278"/>
        <v>0</v>
      </c>
      <c r="N2226" s="76" t="str">
        <f t="shared" si="283"/>
        <v/>
      </c>
      <c r="O2226" s="75"/>
      <c r="P2226" s="77">
        <f t="shared" si="279"/>
        <v>1</v>
      </c>
      <c r="Q2226" s="78" t="str">
        <f t="shared" si="284"/>
        <v>Stay Long</v>
      </c>
      <c r="R2226" s="81">
        <f t="shared" si="280"/>
        <v>-7052.5</v>
      </c>
      <c r="S2226" s="82">
        <f t="shared" si="285"/>
        <v>-50333.459999999992</v>
      </c>
      <c r="T2226" s="50"/>
    </row>
    <row r="2227" spans="2:20" x14ac:dyDescent="0.25">
      <c r="B2227" s="11">
        <f>'Market Data'!B2214</f>
        <v>20080905</v>
      </c>
      <c r="C2227" s="2">
        <f>'Market Data'!C2214</f>
        <v>6585.5</v>
      </c>
      <c r="D2227" s="2">
        <f>'Market Data'!D2214</f>
        <v>6623</v>
      </c>
      <c r="E2227" s="2">
        <f>'Market Data'!E2214</f>
        <v>6462.5</v>
      </c>
      <c r="F2227" s="12">
        <f>'Market Data'!F2214</f>
        <v>6538.5</v>
      </c>
      <c r="H2227" s="58">
        <f t="shared" si="281"/>
        <v>2210</v>
      </c>
      <c r="I2227" s="97" t="s">
        <v>54</v>
      </c>
      <c r="J2227" s="59" t="str">
        <f t="shared" si="282"/>
        <v>Long</v>
      </c>
      <c r="L2227" s="74">
        <f t="shared" si="286"/>
        <v>1</v>
      </c>
      <c r="M2227" s="75">
        <f t="shared" si="278"/>
        <v>0</v>
      </c>
      <c r="N2227" s="76" t="str">
        <f t="shared" si="283"/>
        <v/>
      </c>
      <c r="O2227" s="75"/>
      <c r="P2227" s="77">
        <f t="shared" si="279"/>
        <v>1</v>
      </c>
      <c r="Q2227" s="78" t="str">
        <f t="shared" si="284"/>
        <v>Stay Long</v>
      </c>
      <c r="R2227" s="81">
        <f t="shared" si="280"/>
        <v>-3307.5</v>
      </c>
      <c r="S2227" s="82">
        <f t="shared" si="285"/>
        <v>-53640.959999999992</v>
      </c>
      <c r="T2227" s="50"/>
    </row>
    <row r="2228" spans="2:20" x14ac:dyDescent="0.25">
      <c r="B2228" s="11">
        <f>'Market Data'!B2215</f>
        <v>20080908</v>
      </c>
      <c r="C2228" s="2">
        <f>'Market Data'!C2215</f>
        <v>6654.5</v>
      </c>
      <c r="D2228" s="2">
        <f>'Market Data'!D2215</f>
        <v>6727.5</v>
      </c>
      <c r="E2228" s="2">
        <f>'Market Data'!E2215</f>
        <v>6590</v>
      </c>
      <c r="F2228" s="12">
        <f>'Market Data'!F2215</f>
        <v>6638.5</v>
      </c>
      <c r="H2228" s="58">
        <f t="shared" si="281"/>
        <v>2211</v>
      </c>
      <c r="I2228" s="97" t="s">
        <v>54</v>
      </c>
      <c r="J2228" s="59" t="str">
        <f t="shared" si="282"/>
        <v>Long</v>
      </c>
      <c r="L2228" s="74">
        <f t="shared" si="286"/>
        <v>1</v>
      </c>
      <c r="M2228" s="75">
        <f t="shared" si="278"/>
        <v>0</v>
      </c>
      <c r="N2228" s="76" t="str">
        <f t="shared" si="283"/>
        <v/>
      </c>
      <c r="O2228" s="75"/>
      <c r="P2228" s="77">
        <f t="shared" si="279"/>
        <v>1</v>
      </c>
      <c r="Q2228" s="78" t="str">
        <f t="shared" si="284"/>
        <v>Stay Long</v>
      </c>
      <c r="R2228" s="81">
        <f t="shared" si="280"/>
        <v>3500</v>
      </c>
      <c r="S2228" s="82">
        <f t="shared" si="285"/>
        <v>-50140.959999999992</v>
      </c>
      <c r="T2228" s="50"/>
    </row>
    <row r="2229" spans="2:20" x14ac:dyDescent="0.25">
      <c r="B2229" s="11">
        <f>'Market Data'!B2216</f>
        <v>20080909</v>
      </c>
      <c r="C2229" s="2">
        <f>'Market Data'!C2216</f>
        <v>6620</v>
      </c>
      <c r="D2229" s="2">
        <f>'Market Data'!D2216</f>
        <v>6696.5</v>
      </c>
      <c r="E2229" s="2">
        <f>'Market Data'!E2216</f>
        <v>6565.5</v>
      </c>
      <c r="F2229" s="12">
        <f>'Market Data'!F2216</f>
        <v>6582</v>
      </c>
      <c r="H2229" s="58">
        <f t="shared" si="281"/>
        <v>2212</v>
      </c>
      <c r="I2229" s="97" t="s">
        <v>54</v>
      </c>
      <c r="J2229" s="59" t="str">
        <f t="shared" si="282"/>
        <v>Long</v>
      </c>
      <c r="L2229" s="74">
        <f t="shared" si="286"/>
        <v>1</v>
      </c>
      <c r="M2229" s="75">
        <f t="shared" si="278"/>
        <v>0</v>
      </c>
      <c r="N2229" s="76" t="str">
        <f t="shared" si="283"/>
        <v/>
      </c>
      <c r="O2229" s="75"/>
      <c r="P2229" s="77">
        <f t="shared" si="279"/>
        <v>1</v>
      </c>
      <c r="Q2229" s="78" t="str">
        <f t="shared" si="284"/>
        <v>Stay Long</v>
      </c>
      <c r="R2229" s="81">
        <f t="shared" si="280"/>
        <v>-1977.5</v>
      </c>
      <c r="S2229" s="82">
        <f t="shared" si="285"/>
        <v>-52118.459999999992</v>
      </c>
      <c r="T2229" s="50"/>
    </row>
    <row r="2230" spans="2:20" x14ac:dyDescent="0.25">
      <c r="B2230" s="11">
        <f>'Market Data'!B2217</f>
        <v>20080910</v>
      </c>
      <c r="C2230" s="2">
        <f>'Market Data'!C2217</f>
        <v>6567.5</v>
      </c>
      <c r="D2230" s="2">
        <f>'Market Data'!D2217</f>
        <v>6628</v>
      </c>
      <c r="E2230" s="2">
        <f>'Market Data'!E2217</f>
        <v>6526.5</v>
      </c>
      <c r="F2230" s="12">
        <f>'Market Data'!F2217</f>
        <v>6581</v>
      </c>
      <c r="H2230" s="58">
        <f t="shared" si="281"/>
        <v>2213</v>
      </c>
      <c r="I2230" s="97" t="s">
        <v>54</v>
      </c>
      <c r="J2230" s="59" t="str">
        <f t="shared" si="282"/>
        <v>Long</v>
      </c>
      <c r="L2230" s="74">
        <f t="shared" si="286"/>
        <v>1</v>
      </c>
      <c r="M2230" s="75">
        <f t="shared" si="278"/>
        <v>0</v>
      </c>
      <c r="N2230" s="76" t="str">
        <f t="shared" si="283"/>
        <v/>
      </c>
      <c r="O2230" s="75"/>
      <c r="P2230" s="77">
        <f t="shared" si="279"/>
        <v>1</v>
      </c>
      <c r="Q2230" s="78" t="str">
        <f t="shared" si="284"/>
        <v>Stay Long</v>
      </c>
      <c r="R2230" s="81">
        <f t="shared" si="280"/>
        <v>-35</v>
      </c>
      <c r="S2230" s="82">
        <f t="shared" si="285"/>
        <v>-52153.459999999992</v>
      </c>
      <c r="T2230" s="50"/>
    </row>
    <row r="2231" spans="2:20" x14ac:dyDescent="0.25">
      <c r="B2231" s="11">
        <f>'Market Data'!B2218</f>
        <v>20080911</v>
      </c>
      <c r="C2231" s="2">
        <f>'Market Data'!C2218</f>
        <v>6544</v>
      </c>
      <c r="D2231" s="2">
        <f>'Market Data'!D2218</f>
        <v>6572.5</v>
      </c>
      <c r="E2231" s="2">
        <f>'Market Data'!E2218</f>
        <v>6447</v>
      </c>
      <c r="F2231" s="12">
        <f>'Market Data'!F2218</f>
        <v>6543</v>
      </c>
      <c r="H2231" s="58">
        <f t="shared" si="281"/>
        <v>2214</v>
      </c>
      <c r="I2231" s="97" t="s">
        <v>54</v>
      </c>
      <c r="J2231" s="59" t="str">
        <f t="shared" si="282"/>
        <v>Long</v>
      </c>
      <c r="L2231" s="74">
        <f t="shared" si="286"/>
        <v>1</v>
      </c>
      <c r="M2231" s="75">
        <f t="shared" si="278"/>
        <v>0</v>
      </c>
      <c r="N2231" s="76" t="str">
        <f t="shared" si="283"/>
        <v/>
      </c>
      <c r="O2231" s="75"/>
      <c r="P2231" s="77">
        <f t="shared" si="279"/>
        <v>1</v>
      </c>
      <c r="Q2231" s="78" t="str">
        <f t="shared" si="284"/>
        <v>Stay Long</v>
      </c>
      <c r="R2231" s="81">
        <f t="shared" si="280"/>
        <v>-1330</v>
      </c>
      <c r="S2231" s="82">
        <f t="shared" si="285"/>
        <v>-53483.459999999992</v>
      </c>
      <c r="T2231" s="50"/>
    </row>
    <row r="2232" spans="2:20" x14ac:dyDescent="0.25">
      <c r="B2232" s="11">
        <f>'Market Data'!B2219</f>
        <v>20080912</v>
      </c>
      <c r="C2232" s="2">
        <f>'Market Data'!C2219</f>
        <v>6596.5</v>
      </c>
      <c r="D2232" s="2">
        <f>'Market Data'!D2219</f>
        <v>6622</v>
      </c>
      <c r="E2232" s="2">
        <f>'Market Data'!E2219</f>
        <v>6524</v>
      </c>
      <c r="F2232" s="12">
        <f>'Market Data'!F2219</f>
        <v>6566.5</v>
      </c>
      <c r="H2232" s="58">
        <f t="shared" si="281"/>
        <v>2215</v>
      </c>
      <c r="I2232" s="97" t="s">
        <v>54</v>
      </c>
      <c r="J2232" s="59" t="str">
        <f t="shared" si="282"/>
        <v>Long</v>
      </c>
      <c r="L2232" s="74">
        <f t="shared" si="286"/>
        <v>1</v>
      </c>
      <c r="M2232" s="75">
        <f t="shared" si="278"/>
        <v>0</v>
      </c>
      <c r="N2232" s="76" t="str">
        <f t="shared" si="283"/>
        <v/>
      </c>
      <c r="O2232" s="75"/>
      <c r="P2232" s="77">
        <f t="shared" si="279"/>
        <v>1</v>
      </c>
      <c r="Q2232" s="78" t="str">
        <f t="shared" si="284"/>
        <v>Stay Long</v>
      </c>
      <c r="R2232" s="81">
        <f t="shared" si="280"/>
        <v>822.5</v>
      </c>
      <c r="S2232" s="82">
        <f t="shared" si="285"/>
        <v>-52660.959999999992</v>
      </c>
      <c r="T2232" s="50"/>
    </row>
    <row r="2233" spans="2:20" x14ac:dyDescent="0.25">
      <c r="B2233" s="11">
        <f>'Market Data'!B2220</f>
        <v>20080915</v>
      </c>
      <c r="C2233" s="2">
        <f>'Market Data'!C2220</f>
        <v>6364.5</v>
      </c>
      <c r="D2233" s="2">
        <f>'Market Data'!D2220</f>
        <v>6448.5</v>
      </c>
      <c r="E2233" s="2">
        <f>'Market Data'!E2220</f>
        <v>6305</v>
      </c>
      <c r="F2233" s="12">
        <f>'Market Data'!F2220</f>
        <v>6417.5</v>
      </c>
      <c r="H2233" s="58">
        <f t="shared" si="281"/>
        <v>2216</v>
      </c>
      <c r="I2233" s="97" t="s">
        <v>54</v>
      </c>
      <c r="J2233" s="59" t="str">
        <f t="shared" si="282"/>
        <v>Long</v>
      </c>
      <c r="L2233" s="74">
        <f t="shared" si="286"/>
        <v>1</v>
      </c>
      <c r="M2233" s="75">
        <f t="shared" si="278"/>
        <v>0</v>
      </c>
      <c r="N2233" s="76" t="str">
        <f t="shared" si="283"/>
        <v/>
      </c>
      <c r="O2233" s="75"/>
      <c r="P2233" s="77">
        <f t="shared" si="279"/>
        <v>1</v>
      </c>
      <c r="Q2233" s="78" t="str">
        <f t="shared" si="284"/>
        <v>Stay Long</v>
      </c>
      <c r="R2233" s="81">
        <f t="shared" si="280"/>
        <v>-5215</v>
      </c>
      <c r="S2233" s="82">
        <f t="shared" si="285"/>
        <v>-57875.959999999992</v>
      </c>
      <c r="T2233" s="50"/>
    </row>
    <row r="2234" spans="2:20" x14ac:dyDescent="0.25">
      <c r="B2234" s="11">
        <f>'Market Data'!B2221</f>
        <v>20080916</v>
      </c>
      <c r="C2234" s="2">
        <f>'Market Data'!C2221</f>
        <v>6300.5</v>
      </c>
      <c r="D2234" s="2">
        <f>'Market Data'!D2221</f>
        <v>6390</v>
      </c>
      <c r="E2234" s="2">
        <f>'Market Data'!E2221</f>
        <v>6224.5</v>
      </c>
      <c r="F2234" s="12">
        <f>'Market Data'!F2221</f>
        <v>6346.5</v>
      </c>
      <c r="H2234" s="58">
        <f t="shared" si="281"/>
        <v>2217</v>
      </c>
      <c r="I2234" s="97" t="s">
        <v>54</v>
      </c>
      <c r="J2234" s="59" t="str">
        <f t="shared" si="282"/>
        <v>Long</v>
      </c>
      <c r="L2234" s="74">
        <f t="shared" si="286"/>
        <v>1</v>
      </c>
      <c r="M2234" s="75">
        <f t="shared" si="278"/>
        <v>0</v>
      </c>
      <c r="N2234" s="76" t="str">
        <f t="shared" si="283"/>
        <v/>
      </c>
      <c r="O2234" s="75"/>
      <c r="P2234" s="77">
        <f t="shared" si="279"/>
        <v>1</v>
      </c>
      <c r="Q2234" s="78" t="str">
        <f t="shared" si="284"/>
        <v>Stay Long</v>
      </c>
      <c r="R2234" s="81">
        <f t="shared" si="280"/>
        <v>-2485</v>
      </c>
      <c r="S2234" s="82">
        <f t="shared" si="285"/>
        <v>-60360.959999999992</v>
      </c>
      <c r="T2234" s="50"/>
    </row>
    <row r="2235" spans="2:20" x14ac:dyDescent="0.25">
      <c r="B2235" s="11">
        <f>'Market Data'!B2222</f>
        <v>20080917</v>
      </c>
      <c r="C2235" s="2">
        <f>'Market Data'!C2222</f>
        <v>6372</v>
      </c>
      <c r="D2235" s="2">
        <f>'Market Data'!D2222</f>
        <v>6411.5</v>
      </c>
      <c r="E2235" s="2">
        <f>'Market Data'!E2222</f>
        <v>6168</v>
      </c>
      <c r="F2235" s="12">
        <f>'Market Data'!F2222</f>
        <v>6208</v>
      </c>
      <c r="H2235" s="58">
        <f t="shared" si="281"/>
        <v>2218</v>
      </c>
      <c r="I2235" s="97" t="s">
        <v>54</v>
      </c>
      <c r="J2235" s="59" t="str">
        <f t="shared" si="282"/>
        <v>Long</v>
      </c>
      <c r="L2235" s="74">
        <f t="shared" si="286"/>
        <v>1</v>
      </c>
      <c r="M2235" s="75">
        <f t="shared" si="278"/>
        <v>0</v>
      </c>
      <c r="N2235" s="76" t="str">
        <f t="shared" si="283"/>
        <v/>
      </c>
      <c r="O2235" s="75"/>
      <c r="P2235" s="77">
        <f t="shared" si="279"/>
        <v>1</v>
      </c>
      <c r="Q2235" s="78" t="str">
        <f t="shared" si="284"/>
        <v>Stay Long</v>
      </c>
      <c r="R2235" s="81">
        <f t="shared" si="280"/>
        <v>-4847.5</v>
      </c>
      <c r="S2235" s="82">
        <f t="shared" si="285"/>
        <v>-65208.459999999992</v>
      </c>
      <c r="T2235" s="50"/>
    </row>
    <row r="2236" spans="2:20" x14ac:dyDescent="0.25">
      <c r="B2236" s="11">
        <f>'Market Data'!B2223</f>
        <v>20080918</v>
      </c>
      <c r="C2236" s="2">
        <f>'Market Data'!C2223</f>
        <v>6218</v>
      </c>
      <c r="D2236" s="2">
        <f>'Market Data'!D2223</f>
        <v>6330.5</v>
      </c>
      <c r="E2236" s="2">
        <f>'Market Data'!E2223</f>
        <v>6145</v>
      </c>
      <c r="F2236" s="12">
        <f>'Market Data'!F2223</f>
        <v>6145</v>
      </c>
      <c r="H2236" s="58">
        <f t="shared" si="281"/>
        <v>2219</v>
      </c>
      <c r="I2236" s="97" t="s">
        <v>54</v>
      </c>
      <c r="J2236" s="59" t="str">
        <f t="shared" si="282"/>
        <v>Long</v>
      </c>
      <c r="L2236" s="74">
        <f t="shared" si="286"/>
        <v>1</v>
      </c>
      <c r="M2236" s="75">
        <f t="shared" si="278"/>
        <v>0</v>
      </c>
      <c r="N2236" s="76" t="str">
        <f t="shared" si="283"/>
        <v/>
      </c>
      <c r="O2236" s="75"/>
      <c r="P2236" s="77">
        <f t="shared" si="279"/>
        <v>1</v>
      </c>
      <c r="Q2236" s="78" t="str">
        <f t="shared" si="284"/>
        <v>Stay Long</v>
      </c>
      <c r="R2236" s="81">
        <f t="shared" si="280"/>
        <v>-2205</v>
      </c>
      <c r="S2236" s="82">
        <f t="shared" si="285"/>
        <v>-67413.459999999992</v>
      </c>
      <c r="T2236" s="50"/>
    </row>
    <row r="2237" spans="2:20" x14ac:dyDescent="0.25">
      <c r="B2237" s="11">
        <f>'Market Data'!B2224</f>
        <v>20080919</v>
      </c>
      <c r="C2237" s="2">
        <f>'Market Data'!C2224</f>
        <v>6451.5</v>
      </c>
      <c r="D2237" s="2">
        <f>'Market Data'!D2224</f>
        <v>6585.5</v>
      </c>
      <c r="E2237" s="2">
        <f>'Market Data'!E2224</f>
        <v>6425</v>
      </c>
      <c r="F2237" s="12">
        <f>'Market Data'!F2224</f>
        <v>6572</v>
      </c>
      <c r="H2237" s="58">
        <f t="shared" si="281"/>
        <v>2220</v>
      </c>
      <c r="I2237" s="97" t="s">
        <v>54</v>
      </c>
      <c r="J2237" s="59" t="str">
        <f t="shared" si="282"/>
        <v>Long</v>
      </c>
      <c r="L2237" s="74">
        <f t="shared" si="286"/>
        <v>1</v>
      </c>
      <c r="M2237" s="75">
        <f t="shared" si="278"/>
        <v>0</v>
      </c>
      <c r="N2237" s="76" t="str">
        <f t="shared" si="283"/>
        <v/>
      </c>
      <c r="O2237" s="75"/>
      <c r="P2237" s="77">
        <f t="shared" si="279"/>
        <v>1</v>
      </c>
      <c r="Q2237" s="78" t="str">
        <f t="shared" si="284"/>
        <v>Stay Long</v>
      </c>
      <c r="R2237" s="81">
        <f t="shared" si="280"/>
        <v>14945</v>
      </c>
      <c r="S2237" s="82">
        <f t="shared" si="285"/>
        <v>-52468.459999999992</v>
      </c>
      <c r="T2237" s="50"/>
    </row>
    <row r="2238" spans="2:20" x14ac:dyDescent="0.25">
      <c r="B2238" s="11">
        <f>'Market Data'!B2225</f>
        <v>20080922</v>
      </c>
      <c r="C2238" s="2">
        <f>'Market Data'!C2225</f>
        <v>6552.5</v>
      </c>
      <c r="D2238" s="2">
        <f>'Market Data'!D2225</f>
        <v>6589</v>
      </c>
      <c r="E2238" s="2">
        <f>'Market Data'!E2225</f>
        <v>6419.5</v>
      </c>
      <c r="F2238" s="12">
        <f>'Market Data'!F2225</f>
        <v>6459.5</v>
      </c>
      <c r="H2238" s="58">
        <f t="shared" si="281"/>
        <v>2221</v>
      </c>
      <c r="I2238" s="97" t="s">
        <v>54</v>
      </c>
      <c r="J2238" s="59" t="str">
        <f t="shared" si="282"/>
        <v>Long</v>
      </c>
      <c r="L2238" s="74">
        <f t="shared" si="286"/>
        <v>1</v>
      </c>
      <c r="M2238" s="75">
        <f t="shared" si="278"/>
        <v>0</v>
      </c>
      <c r="N2238" s="76" t="str">
        <f t="shared" si="283"/>
        <v/>
      </c>
      <c r="O2238" s="75"/>
      <c r="P2238" s="77">
        <f t="shared" si="279"/>
        <v>1</v>
      </c>
      <c r="Q2238" s="78" t="str">
        <f t="shared" si="284"/>
        <v>Stay Long</v>
      </c>
      <c r="R2238" s="81">
        <f t="shared" si="280"/>
        <v>-3937.5</v>
      </c>
      <c r="S2238" s="82">
        <f t="shared" si="285"/>
        <v>-56405.959999999992</v>
      </c>
      <c r="T2238" s="50"/>
    </row>
    <row r="2239" spans="2:20" x14ac:dyDescent="0.25">
      <c r="B2239" s="11">
        <f>'Market Data'!B2226</f>
        <v>20080923</v>
      </c>
      <c r="C2239" s="2">
        <f>'Market Data'!C2226</f>
        <v>6430</v>
      </c>
      <c r="D2239" s="2">
        <f>'Market Data'!D2226</f>
        <v>6487</v>
      </c>
      <c r="E2239" s="2">
        <f>'Market Data'!E2226</f>
        <v>6388.5</v>
      </c>
      <c r="F2239" s="12">
        <f>'Market Data'!F2226</f>
        <v>6394.5</v>
      </c>
      <c r="H2239" s="58">
        <f t="shared" si="281"/>
        <v>2222</v>
      </c>
      <c r="I2239" s="97" t="s">
        <v>54</v>
      </c>
      <c r="J2239" s="59" t="str">
        <f t="shared" si="282"/>
        <v>Long</v>
      </c>
      <c r="L2239" s="74">
        <f t="shared" si="286"/>
        <v>1</v>
      </c>
      <c r="M2239" s="75">
        <f t="shared" si="278"/>
        <v>0</v>
      </c>
      <c r="N2239" s="76" t="str">
        <f t="shared" si="283"/>
        <v/>
      </c>
      <c r="O2239" s="75"/>
      <c r="P2239" s="77">
        <f t="shared" si="279"/>
        <v>1</v>
      </c>
      <c r="Q2239" s="78" t="str">
        <f t="shared" si="284"/>
        <v>Stay Long</v>
      </c>
      <c r="R2239" s="81">
        <f t="shared" si="280"/>
        <v>-2275</v>
      </c>
      <c r="S2239" s="82">
        <f t="shared" si="285"/>
        <v>-58680.959999999992</v>
      </c>
      <c r="T2239" s="50"/>
    </row>
    <row r="2240" spans="2:20" x14ac:dyDescent="0.25">
      <c r="B2240" s="11">
        <f>'Market Data'!B2227</f>
        <v>20080924</v>
      </c>
      <c r="C2240" s="2">
        <f>'Market Data'!C2227</f>
        <v>6428</v>
      </c>
      <c r="D2240" s="2">
        <f>'Market Data'!D2227</f>
        <v>6468</v>
      </c>
      <c r="E2240" s="2">
        <f>'Market Data'!E2227</f>
        <v>6372.5</v>
      </c>
      <c r="F2240" s="12">
        <f>'Market Data'!F2227</f>
        <v>6403.5</v>
      </c>
      <c r="H2240" s="58">
        <f t="shared" si="281"/>
        <v>2223</v>
      </c>
      <c r="I2240" s="97" t="s">
        <v>54</v>
      </c>
      <c r="J2240" s="59" t="str">
        <f t="shared" si="282"/>
        <v>Long</v>
      </c>
      <c r="L2240" s="74">
        <f t="shared" si="286"/>
        <v>1</v>
      </c>
      <c r="M2240" s="75">
        <f t="shared" si="278"/>
        <v>0</v>
      </c>
      <c r="N2240" s="76" t="str">
        <f t="shared" si="283"/>
        <v/>
      </c>
      <c r="O2240" s="75"/>
      <c r="P2240" s="77">
        <f t="shared" si="279"/>
        <v>1</v>
      </c>
      <c r="Q2240" s="78" t="str">
        <f t="shared" si="284"/>
        <v>Stay Long</v>
      </c>
      <c r="R2240" s="81">
        <f t="shared" si="280"/>
        <v>315</v>
      </c>
      <c r="S2240" s="82">
        <f t="shared" si="285"/>
        <v>-58365.959999999992</v>
      </c>
      <c r="T2240" s="50"/>
    </row>
    <row r="2241" spans="2:20" x14ac:dyDescent="0.25">
      <c r="B2241" s="11">
        <f>'Market Data'!B2228</f>
        <v>20080925</v>
      </c>
      <c r="C2241" s="2">
        <f>'Market Data'!C2228</f>
        <v>6416</v>
      </c>
      <c r="D2241" s="2">
        <f>'Market Data'!D2228</f>
        <v>6556</v>
      </c>
      <c r="E2241" s="2">
        <f>'Market Data'!E2228</f>
        <v>6404</v>
      </c>
      <c r="F2241" s="12">
        <f>'Market Data'!F2228</f>
        <v>6548</v>
      </c>
      <c r="H2241" s="58">
        <f t="shared" si="281"/>
        <v>2224</v>
      </c>
      <c r="I2241" s="97" t="s">
        <v>54</v>
      </c>
      <c r="J2241" s="59" t="str">
        <f t="shared" si="282"/>
        <v>Long</v>
      </c>
      <c r="L2241" s="74">
        <f t="shared" si="286"/>
        <v>1</v>
      </c>
      <c r="M2241" s="75">
        <f t="shared" si="278"/>
        <v>0</v>
      </c>
      <c r="N2241" s="76" t="str">
        <f t="shared" si="283"/>
        <v/>
      </c>
      <c r="O2241" s="75"/>
      <c r="P2241" s="77">
        <f t="shared" si="279"/>
        <v>1</v>
      </c>
      <c r="Q2241" s="78" t="str">
        <f t="shared" si="284"/>
        <v>Stay Long</v>
      </c>
      <c r="R2241" s="81">
        <f t="shared" si="280"/>
        <v>5057.5</v>
      </c>
      <c r="S2241" s="82">
        <f t="shared" si="285"/>
        <v>-53308.459999999992</v>
      </c>
      <c r="T2241" s="50"/>
    </row>
    <row r="2242" spans="2:20" x14ac:dyDescent="0.25">
      <c r="B2242" s="11">
        <f>'Market Data'!B2229</f>
        <v>20080926</v>
      </c>
      <c r="C2242" s="2">
        <f>'Market Data'!C2229</f>
        <v>6463</v>
      </c>
      <c r="D2242" s="2">
        <f>'Market Data'!D2229</f>
        <v>6480.5</v>
      </c>
      <c r="E2242" s="2">
        <f>'Market Data'!E2229</f>
        <v>6364</v>
      </c>
      <c r="F2242" s="12">
        <f>'Market Data'!F2229</f>
        <v>6441</v>
      </c>
      <c r="H2242" s="58">
        <f t="shared" si="281"/>
        <v>2225</v>
      </c>
      <c r="I2242" s="97" t="s">
        <v>54</v>
      </c>
      <c r="J2242" s="59" t="str">
        <f t="shared" si="282"/>
        <v>Long</v>
      </c>
      <c r="L2242" s="74">
        <f t="shared" si="286"/>
        <v>1</v>
      </c>
      <c r="M2242" s="75">
        <f t="shared" si="278"/>
        <v>0</v>
      </c>
      <c r="N2242" s="76" t="str">
        <f t="shared" si="283"/>
        <v/>
      </c>
      <c r="O2242" s="75"/>
      <c r="P2242" s="77">
        <f t="shared" si="279"/>
        <v>1</v>
      </c>
      <c r="Q2242" s="78" t="str">
        <f t="shared" si="284"/>
        <v>Stay Long</v>
      </c>
      <c r="R2242" s="81">
        <f t="shared" si="280"/>
        <v>-3745</v>
      </c>
      <c r="S2242" s="82">
        <f t="shared" si="285"/>
        <v>-57053.459999999992</v>
      </c>
      <c r="T2242" s="50"/>
    </row>
    <row r="2243" spans="2:20" x14ac:dyDescent="0.25">
      <c r="B2243" s="11">
        <f>'Market Data'!B2230</f>
        <v>20080929</v>
      </c>
      <c r="C2243" s="2">
        <f>'Market Data'!C2230</f>
        <v>6383</v>
      </c>
      <c r="D2243" s="2">
        <f>'Market Data'!D2230</f>
        <v>6399.5</v>
      </c>
      <c r="E2243" s="2">
        <f>'Market Data'!E2230</f>
        <v>6163</v>
      </c>
      <c r="F2243" s="12">
        <f>'Market Data'!F2230</f>
        <v>6193</v>
      </c>
      <c r="H2243" s="58">
        <f t="shared" si="281"/>
        <v>2226</v>
      </c>
      <c r="I2243" s="97" t="s">
        <v>54</v>
      </c>
      <c r="J2243" s="59" t="str">
        <f t="shared" si="282"/>
        <v>Long</v>
      </c>
      <c r="L2243" s="74">
        <f t="shared" si="286"/>
        <v>1</v>
      </c>
      <c r="M2243" s="75">
        <f t="shared" si="278"/>
        <v>0</v>
      </c>
      <c r="N2243" s="76" t="str">
        <f t="shared" si="283"/>
        <v/>
      </c>
      <c r="O2243" s="75"/>
      <c r="P2243" s="77">
        <f t="shared" si="279"/>
        <v>1</v>
      </c>
      <c r="Q2243" s="78" t="str">
        <f t="shared" si="284"/>
        <v>Stay Long</v>
      </c>
      <c r="R2243" s="81">
        <f t="shared" si="280"/>
        <v>-8680</v>
      </c>
      <c r="S2243" s="82">
        <f t="shared" si="285"/>
        <v>-65733.459999999992</v>
      </c>
      <c r="T2243" s="50"/>
    </row>
    <row r="2244" spans="2:20" x14ac:dyDescent="0.25">
      <c r="B2244" s="11">
        <f>'Market Data'!B2231</f>
        <v>20080930</v>
      </c>
      <c r="C2244" s="2">
        <f>'Market Data'!C2231</f>
        <v>5984.5</v>
      </c>
      <c r="D2244" s="2">
        <f>'Market Data'!D2231</f>
        <v>6247</v>
      </c>
      <c r="E2244" s="2">
        <f>'Market Data'!E2231</f>
        <v>5969.5</v>
      </c>
      <c r="F2244" s="12">
        <f>'Market Data'!F2231</f>
        <v>6239.5</v>
      </c>
      <c r="H2244" s="58">
        <f t="shared" si="281"/>
        <v>2227</v>
      </c>
      <c r="I2244" s="97" t="s">
        <v>54</v>
      </c>
      <c r="J2244" s="59" t="str">
        <f t="shared" si="282"/>
        <v>Long</v>
      </c>
      <c r="L2244" s="74">
        <f t="shared" si="286"/>
        <v>1</v>
      </c>
      <c r="M2244" s="75">
        <f t="shared" si="278"/>
        <v>0</v>
      </c>
      <c r="N2244" s="76" t="str">
        <f t="shared" si="283"/>
        <v/>
      </c>
      <c r="O2244" s="75"/>
      <c r="P2244" s="77">
        <f t="shared" si="279"/>
        <v>1</v>
      </c>
      <c r="Q2244" s="78" t="str">
        <f t="shared" si="284"/>
        <v>Stay Long</v>
      </c>
      <c r="R2244" s="81">
        <f t="shared" si="280"/>
        <v>1627.5</v>
      </c>
      <c r="S2244" s="82">
        <f t="shared" si="285"/>
        <v>-64105.959999999992</v>
      </c>
      <c r="T2244" s="50"/>
    </row>
    <row r="2245" spans="2:20" x14ac:dyDescent="0.25">
      <c r="B2245" s="11">
        <f>'Market Data'!B2232</f>
        <v>20081001</v>
      </c>
      <c r="C2245" s="2">
        <f>'Market Data'!C2232</f>
        <v>6240</v>
      </c>
      <c r="D2245" s="2">
        <f>'Market Data'!D2232</f>
        <v>6252.5</v>
      </c>
      <c r="E2245" s="2">
        <f>'Market Data'!E2232</f>
        <v>6113.5</v>
      </c>
      <c r="F2245" s="12">
        <f>'Market Data'!F2232</f>
        <v>6220.5</v>
      </c>
      <c r="H2245" s="58">
        <f t="shared" si="281"/>
        <v>2228</v>
      </c>
      <c r="I2245" s="97" t="s">
        <v>54</v>
      </c>
      <c r="J2245" s="59" t="str">
        <f t="shared" si="282"/>
        <v>Long</v>
      </c>
      <c r="L2245" s="74">
        <f t="shared" si="286"/>
        <v>1</v>
      </c>
      <c r="M2245" s="75">
        <f t="shared" si="278"/>
        <v>0</v>
      </c>
      <c r="N2245" s="76" t="str">
        <f t="shared" si="283"/>
        <v/>
      </c>
      <c r="O2245" s="75"/>
      <c r="P2245" s="77">
        <f t="shared" si="279"/>
        <v>1</v>
      </c>
      <c r="Q2245" s="78" t="str">
        <f t="shared" si="284"/>
        <v>Stay Long</v>
      </c>
      <c r="R2245" s="81">
        <f t="shared" si="280"/>
        <v>-665</v>
      </c>
      <c r="S2245" s="82">
        <f t="shared" si="285"/>
        <v>-64770.959999999992</v>
      </c>
      <c r="T2245" s="50"/>
    </row>
    <row r="2246" spans="2:20" x14ac:dyDescent="0.25">
      <c r="B2246" s="11">
        <f>'Market Data'!B2233</f>
        <v>20081002</v>
      </c>
      <c r="C2246" s="2">
        <f>'Market Data'!C2233</f>
        <v>6146.5</v>
      </c>
      <c r="D2246" s="2">
        <f>'Market Data'!D2233</f>
        <v>6243.5</v>
      </c>
      <c r="E2246" s="2">
        <f>'Market Data'!E2233</f>
        <v>5992</v>
      </c>
      <c r="F2246" s="12">
        <f>'Market Data'!F2233</f>
        <v>6024.5</v>
      </c>
      <c r="H2246" s="58">
        <f t="shared" si="281"/>
        <v>2229</v>
      </c>
      <c r="I2246" s="97" t="s">
        <v>54</v>
      </c>
      <c r="J2246" s="59" t="str">
        <f t="shared" si="282"/>
        <v>Long</v>
      </c>
      <c r="L2246" s="74">
        <f t="shared" si="286"/>
        <v>1</v>
      </c>
      <c r="M2246" s="75">
        <f t="shared" si="278"/>
        <v>0</v>
      </c>
      <c r="N2246" s="76" t="str">
        <f t="shared" si="283"/>
        <v/>
      </c>
      <c r="O2246" s="75"/>
      <c r="P2246" s="77">
        <f t="shared" si="279"/>
        <v>1</v>
      </c>
      <c r="Q2246" s="78" t="str">
        <f t="shared" si="284"/>
        <v>Stay Long</v>
      </c>
      <c r="R2246" s="81">
        <f t="shared" si="280"/>
        <v>-6860</v>
      </c>
      <c r="S2246" s="82">
        <f t="shared" si="285"/>
        <v>-71630.959999999992</v>
      </c>
      <c r="T2246" s="50"/>
    </row>
    <row r="2247" spans="2:20" x14ac:dyDescent="0.25">
      <c r="B2247" s="11">
        <f>'Market Data'!B2234</f>
        <v>20081003</v>
      </c>
      <c r="C2247" s="2">
        <f>'Market Data'!C2234</f>
        <v>6053</v>
      </c>
      <c r="D2247" s="2">
        <f>'Market Data'!D2234</f>
        <v>6196</v>
      </c>
      <c r="E2247" s="2">
        <f>'Market Data'!E2234</f>
        <v>5970.5</v>
      </c>
      <c r="F2247" s="12">
        <f>'Market Data'!F2234</f>
        <v>6182</v>
      </c>
      <c r="H2247" s="58">
        <f t="shared" si="281"/>
        <v>2230</v>
      </c>
      <c r="I2247" s="97" t="s">
        <v>54</v>
      </c>
      <c r="J2247" s="59" t="str">
        <f t="shared" si="282"/>
        <v>Long</v>
      </c>
      <c r="L2247" s="74">
        <f t="shared" si="286"/>
        <v>1</v>
      </c>
      <c r="M2247" s="75">
        <f t="shared" si="278"/>
        <v>0</v>
      </c>
      <c r="N2247" s="76" t="str">
        <f t="shared" si="283"/>
        <v/>
      </c>
      <c r="O2247" s="75"/>
      <c r="P2247" s="77">
        <f t="shared" si="279"/>
        <v>1</v>
      </c>
      <c r="Q2247" s="78" t="str">
        <f t="shared" si="284"/>
        <v>Stay Long</v>
      </c>
      <c r="R2247" s="81">
        <f t="shared" si="280"/>
        <v>5512.5</v>
      </c>
      <c r="S2247" s="82">
        <f t="shared" si="285"/>
        <v>-66118.459999999992</v>
      </c>
      <c r="T2247" s="50"/>
    </row>
    <row r="2248" spans="2:20" x14ac:dyDescent="0.25">
      <c r="B2248" s="11">
        <f>'Market Data'!B2235</f>
        <v>20081006</v>
      </c>
      <c r="C2248" s="2">
        <f>'Market Data'!C2235</f>
        <v>5915</v>
      </c>
      <c r="D2248" s="2">
        <f>'Market Data'!D2235</f>
        <v>5929.5</v>
      </c>
      <c r="E2248" s="2">
        <f>'Market Data'!E2235</f>
        <v>5661.5</v>
      </c>
      <c r="F2248" s="12">
        <f>'Market Data'!F2235</f>
        <v>5712.5</v>
      </c>
      <c r="H2248" s="58">
        <f t="shared" si="281"/>
        <v>2231</v>
      </c>
      <c r="I2248" s="97" t="s">
        <v>54</v>
      </c>
      <c r="J2248" s="59" t="str">
        <f t="shared" si="282"/>
        <v>Long</v>
      </c>
      <c r="L2248" s="74">
        <f t="shared" si="286"/>
        <v>1</v>
      </c>
      <c r="M2248" s="75">
        <f t="shared" si="278"/>
        <v>0</v>
      </c>
      <c r="N2248" s="76" t="str">
        <f t="shared" si="283"/>
        <v/>
      </c>
      <c r="O2248" s="75"/>
      <c r="P2248" s="77">
        <f t="shared" si="279"/>
        <v>1</v>
      </c>
      <c r="Q2248" s="78" t="str">
        <f t="shared" si="284"/>
        <v>Stay Long</v>
      </c>
      <c r="R2248" s="81">
        <f t="shared" si="280"/>
        <v>-16432.5</v>
      </c>
      <c r="S2248" s="82">
        <f t="shared" si="285"/>
        <v>-82550.959999999992</v>
      </c>
      <c r="T2248" s="50"/>
    </row>
    <row r="2249" spans="2:20" x14ac:dyDescent="0.25">
      <c r="B2249" s="11">
        <f>'Market Data'!B2236</f>
        <v>20081007</v>
      </c>
      <c r="C2249" s="2">
        <f>'Market Data'!C2236</f>
        <v>5819</v>
      </c>
      <c r="D2249" s="2">
        <f>'Market Data'!D2236</f>
        <v>5862.5</v>
      </c>
      <c r="E2249" s="2">
        <f>'Market Data'!E2236</f>
        <v>5623</v>
      </c>
      <c r="F2249" s="12">
        <f>'Market Data'!F2236</f>
        <v>5643</v>
      </c>
      <c r="H2249" s="58">
        <f t="shared" si="281"/>
        <v>2232</v>
      </c>
      <c r="I2249" s="97" t="s">
        <v>54</v>
      </c>
      <c r="J2249" s="59" t="str">
        <f t="shared" si="282"/>
        <v>Long</v>
      </c>
      <c r="L2249" s="74">
        <f t="shared" si="286"/>
        <v>1</v>
      </c>
      <c r="M2249" s="75">
        <f t="shared" si="278"/>
        <v>0</v>
      </c>
      <c r="N2249" s="76" t="str">
        <f t="shared" si="283"/>
        <v/>
      </c>
      <c r="O2249" s="75"/>
      <c r="P2249" s="77">
        <f t="shared" si="279"/>
        <v>1</v>
      </c>
      <c r="Q2249" s="78" t="str">
        <f t="shared" si="284"/>
        <v>Stay Long</v>
      </c>
      <c r="R2249" s="81">
        <f t="shared" si="280"/>
        <v>-2432.5</v>
      </c>
      <c r="S2249" s="82">
        <f t="shared" si="285"/>
        <v>-84983.459999999992</v>
      </c>
      <c r="T2249" s="50"/>
    </row>
    <row r="2250" spans="2:20" x14ac:dyDescent="0.25">
      <c r="B2250" s="11">
        <f>'Market Data'!B2237</f>
        <v>20081008</v>
      </c>
      <c r="C2250" s="2">
        <f>'Market Data'!C2237</f>
        <v>5483</v>
      </c>
      <c r="D2250" s="2">
        <f>'Market Data'!D2237</f>
        <v>5693</v>
      </c>
      <c r="E2250" s="2">
        <f>'Market Data'!E2237</f>
        <v>5220</v>
      </c>
      <c r="F2250" s="12">
        <f>'Market Data'!F2237</f>
        <v>5332</v>
      </c>
      <c r="H2250" s="58">
        <f t="shared" si="281"/>
        <v>2233</v>
      </c>
      <c r="I2250" s="97" t="s">
        <v>54</v>
      </c>
      <c r="J2250" s="59" t="str">
        <f t="shared" si="282"/>
        <v>Long</v>
      </c>
      <c r="L2250" s="74">
        <f t="shared" si="286"/>
        <v>1</v>
      </c>
      <c r="M2250" s="75">
        <f t="shared" si="278"/>
        <v>0</v>
      </c>
      <c r="N2250" s="76" t="str">
        <f t="shared" si="283"/>
        <v/>
      </c>
      <c r="O2250" s="75"/>
      <c r="P2250" s="77">
        <f t="shared" si="279"/>
        <v>1</v>
      </c>
      <c r="Q2250" s="78" t="str">
        <f t="shared" si="284"/>
        <v>Stay Long</v>
      </c>
      <c r="R2250" s="81">
        <f t="shared" si="280"/>
        <v>-10885</v>
      </c>
      <c r="S2250" s="82">
        <f t="shared" si="285"/>
        <v>-95868.459999999992</v>
      </c>
      <c r="T2250" s="50"/>
    </row>
    <row r="2251" spans="2:20" x14ac:dyDescent="0.25">
      <c r="B2251" s="11">
        <f>'Market Data'!B2238</f>
        <v>20081009</v>
      </c>
      <c r="C2251" s="2">
        <f>'Market Data'!C2238</f>
        <v>5365</v>
      </c>
      <c r="D2251" s="2">
        <f>'Market Data'!D2238</f>
        <v>5507</v>
      </c>
      <c r="E2251" s="2">
        <f>'Market Data'!E2238</f>
        <v>5163</v>
      </c>
      <c r="F2251" s="12">
        <f>'Market Data'!F2238</f>
        <v>5221.5</v>
      </c>
      <c r="H2251" s="58">
        <f t="shared" si="281"/>
        <v>2234</v>
      </c>
      <c r="I2251" s="97" t="s">
        <v>54</v>
      </c>
      <c r="J2251" s="59" t="str">
        <f t="shared" si="282"/>
        <v>Long</v>
      </c>
      <c r="L2251" s="74">
        <f t="shared" si="286"/>
        <v>1</v>
      </c>
      <c r="M2251" s="75">
        <f t="shared" si="278"/>
        <v>0</v>
      </c>
      <c r="N2251" s="76" t="str">
        <f t="shared" si="283"/>
        <v/>
      </c>
      <c r="O2251" s="75"/>
      <c r="P2251" s="77">
        <f t="shared" si="279"/>
        <v>1</v>
      </c>
      <c r="Q2251" s="78" t="str">
        <f t="shared" si="284"/>
        <v>Stay Long</v>
      </c>
      <c r="R2251" s="81">
        <f t="shared" si="280"/>
        <v>-3867.5</v>
      </c>
      <c r="S2251" s="82">
        <f t="shared" si="285"/>
        <v>-99735.959999999992</v>
      </c>
      <c r="T2251" s="50"/>
    </row>
    <row r="2252" spans="2:20" x14ac:dyDescent="0.25">
      <c r="B2252" s="11">
        <f>'Market Data'!B2239</f>
        <v>20081010</v>
      </c>
      <c r="C2252" s="2">
        <f>'Market Data'!C2239</f>
        <v>4917</v>
      </c>
      <c r="D2252" s="2">
        <f>'Market Data'!D2239</f>
        <v>5008</v>
      </c>
      <c r="E2252" s="2">
        <f>'Market Data'!E2239</f>
        <v>4641</v>
      </c>
      <c r="F2252" s="12">
        <f>'Market Data'!F2239</f>
        <v>4894</v>
      </c>
      <c r="H2252" s="58">
        <f t="shared" si="281"/>
        <v>2235</v>
      </c>
      <c r="I2252" s="97" t="s">
        <v>54</v>
      </c>
      <c r="J2252" s="59" t="str">
        <f t="shared" si="282"/>
        <v>Long</v>
      </c>
      <c r="L2252" s="74">
        <f t="shared" si="286"/>
        <v>1</v>
      </c>
      <c r="M2252" s="75">
        <f t="shared" si="278"/>
        <v>0</v>
      </c>
      <c r="N2252" s="76" t="str">
        <f t="shared" si="283"/>
        <v/>
      </c>
      <c r="O2252" s="75"/>
      <c r="P2252" s="77">
        <f t="shared" si="279"/>
        <v>1</v>
      </c>
      <c r="Q2252" s="78" t="str">
        <f t="shared" si="284"/>
        <v>Stay Long</v>
      </c>
      <c r="R2252" s="81">
        <f t="shared" si="280"/>
        <v>-11462.5</v>
      </c>
      <c r="S2252" s="82">
        <f t="shared" si="285"/>
        <v>-111198.45999999999</v>
      </c>
      <c r="T2252" s="50"/>
    </row>
    <row r="2253" spans="2:20" x14ac:dyDescent="0.25">
      <c r="B2253" s="11">
        <f>'Market Data'!B2240</f>
        <v>20081013</v>
      </c>
      <c r="C2253" s="2">
        <f>'Market Data'!C2240</f>
        <v>5130.5</v>
      </c>
      <c r="D2253" s="2">
        <f>'Market Data'!D2240</f>
        <v>5468</v>
      </c>
      <c r="E2253" s="2">
        <f>'Market Data'!E2240</f>
        <v>5082</v>
      </c>
      <c r="F2253" s="12">
        <f>'Market Data'!F2240</f>
        <v>5461</v>
      </c>
      <c r="H2253" s="58">
        <f t="shared" si="281"/>
        <v>2236</v>
      </c>
      <c r="I2253" s="97" t="s">
        <v>54</v>
      </c>
      <c r="J2253" s="59" t="str">
        <f t="shared" si="282"/>
        <v>Long</v>
      </c>
      <c r="L2253" s="74">
        <f t="shared" si="286"/>
        <v>1</v>
      </c>
      <c r="M2253" s="75">
        <f t="shared" si="278"/>
        <v>0</v>
      </c>
      <c r="N2253" s="76" t="str">
        <f t="shared" si="283"/>
        <v/>
      </c>
      <c r="O2253" s="75"/>
      <c r="P2253" s="77">
        <f t="shared" si="279"/>
        <v>1</v>
      </c>
      <c r="Q2253" s="78" t="str">
        <f t="shared" si="284"/>
        <v>Stay Long</v>
      </c>
      <c r="R2253" s="81">
        <f t="shared" si="280"/>
        <v>19845</v>
      </c>
      <c r="S2253" s="82">
        <f t="shared" si="285"/>
        <v>-91353.459999999992</v>
      </c>
      <c r="T2253" s="50"/>
    </row>
    <row r="2254" spans="2:20" x14ac:dyDescent="0.25">
      <c r="B2254" s="11">
        <f>'Market Data'!B2241</f>
        <v>20081014</v>
      </c>
      <c r="C2254" s="2">
        <f>'Market Data'!C2241</f>
        <v>5675</v>
      </c>
      <c r="D2254" s="2">
        <f>'Market Data'!D2241</f>
        <v>5727.5</v>
      </c>
      <c r="E2254" s="2">
        <f>'Market Data'!E2241</f>
        <v>5438.5</v>
      </c>
      <c r="F2254" s="12">
        <f>'Market Data'!F2241</f>
        <v>5554.5</v>
      </c>
      <c r="H2254" s="58">
        <f t="shared" si="281"/>
        <v>2237</v>
      </c>
      <c r="I2254" s="97" t="s">
        <v>54</v>
      </c>
      <c r="J2254" s="59" t="str">
        <f t="shared" si="282"/>
        <v>Long</v>
      </c>
      <c r="L2254" s="74">
        <f t="shared" si="286"/>
        <v>1</v>
      </c>
      <c r="M2254" s="75">
        <f t="shared" si="278"/>
        <v>0</v>
      </c>
      <c r="N2254" s="76" t="str">
        <f t="shared" si="283"/>
        <v/>
      </c>
      <c r="O2254" s="75"/>
      <c r="P2254" s="77">
        <f t="shared" si="279"/>
        <v>1</v>
      </c>
      <c r="Q2254" s="78" t="str">
        <f t="shared" si="284"/>
        <v>Stay Long</v>
      </c>
      <c r="R2254" s="81">
        <f t="shared" si="280"/>
        <v>3272.5</v>
      </c>
      <c r="S2254" s="82">
        <f t="shared" si="285"/>
        <v>-88080.959999999992</v>
      </c>
      <c r="T2254" s="50"/>
    </row>
    <row r="2255" spans="2:20" x14ac:dyDescent="0.25">
      <c r="B2255" s="11">
        <f>'Market Data'!B2242</f>
        <v>20081015</v>
      </c>
      <c r="C2255" s="2">
        <f>'Market Data'!C2242</f>
        <v>5534.5</v>
      </c>
      <c r="D2255" s="2">
        <f>'Market Data'!D2242</f>
        <v>5548</v>
      </c>
      <c r="E2255" s="2">
        <f>'Market Data'!E2242</f>
        <v>5126.5</v>
      </c>
      <c r="F2255" s="12">
        <f>'Market Data'!F2242</f>
        <v>5192</v>
      </c>
      <c r="H2255" s="58">
        <f t="shared" si="281"/>
        <v>2238</v>
      </c>
      <c r="I2255" s="97" t="s">
        <v>54</v>
      </c>
      <c r="J2255" s="59" t="str">
        <f t="shared" si="282"/>
        <v>Long</v>
      </c>
      <c r="L2255" s="74">
        <f t="shared" si="286"/>
        <v>1</v>
      </c>
      <c r="M2255" s="75">
        <f t="shared" si="278"/>
        <v>0</v>
      </c>
      <c r="N2255" s="76" t="str">
        <f t="shared" si="283"/>
        <v/>
      </c>
      <c r="O2255" s="75"/>
      <c r="P2255" s="77">
        <f t="shared" si="279"/>
        <v>1</v>
      </c>
      <c r="Q2255" s="78" t="str">
        <f t="shared" si="284"/>
        <v>Stay Long</v>
      </c>
      <c r="R2255" s="81">
        <f t="shared" si="280"/>
        <v>-12687.5</v>
      </c>
      <c r="S2255" s="82">
        <f t="shared" si="285"/>
        <v>-100768.45999999999</v>
      </c>
      <c r="T2255" s="50"/>
    </row>
    <row r="2256" spans="2:20" x14ac:dyDescent="0.25">
      <c r="B2256" s="11">
        <f>'Market Data'!B2243</f>
        <v>20081016</v>
      </c>
      <c r="C2256" s="2">
        <f>'Market Data'!C2243</f>
        <v>4863</v>
      </c>
      <c r="D2256" s="2">
        <f>'Market Data'!D2243</f>
        <v>5234</v>
      </c>
      <c r="E2256" s="2">
        <f>'Market Data'!E2243</f>
        <v>4854.5</v>
      </c>
      <c r="F2256" s="12">
        <f>'Market Data'!F2243</f>
        <v>5010</v>
      </c>
      <c r="H2256" s="58">
        <f t="shared" si="281"/>
        <v>2239</v>
      </c>
      <c r="I2256" s="97" t="s">
        <v>54</v>
      </c>
      <c r="J2256" s="59" t="str">
        <f t="shared" si="282"/>
        <v>Long</v>
      </c>
      <c r="L2256" s="74">
        <f t="shared" si="286"/>
        <v>1</v>
      </c>
      <c r="M2256" s="75">
        <f t="shared" ref="M2256:M2319" si="287">$L2256-P2256</f>
        <v>0</v>
      </c>
      <c r="N2256" s="76" t="str">
        <f t="shared" si="283"/>
        <v/>
      </c>
      <c r="O2256" s="75"/>
      <c r="P2256" s="77">
        <f t="shared" si="279"/>
        <v>1</v>
      </c>
      <c r="Q2256" s="78" t="str">
        <f t="shared" si="284"/>
        <v>Stay Long</v>
      </c>
      <c r="R2256" s="81">
        <f t="shared" si="280"/>
        <v>-6370</v>
      </c>
      <c r="S2256" s="82">
        <f t="shared" si="285"/>
        <v>-107138.45999999999</v>
      </c>
      <c r="T2256" s="50"/>
    </row>
    <row r="2257" spans="2:20" x14ac:dyDescent="0.25">
      <c r="B2257" s="11">
        <f>'Market Data'!B2244</f>
        <v>20081017</v>
      </c>
      <c r="C2257" s="2">
        <f>'Market Data'!C2244</f>
        <v>5228</v>
      </c>
      <c r="D2257" s="2">
        <f>'Market Data'!D2244</f>
        <v>5237</v>
      </c>
      <c r="E2257" s="2">
        <f>'Market Data'!E2244</f>
        <v>4918</v>
      </c>
      <c r="F2257" s="12">
        <f>'Market Data'!F2244</f>
        <v>5236.5</v>
      </c>
      <c r="H2257" s="58">
        <f t="shared" si="281"/>
        <v>2240</v>
      </c>
      <c r="I2257" s="97" t="s">
        <v>54</v>
      </c>
      <c r="J2257" s="59" t="str">
        <f t="shared" si="282"/>
        <v>Long</v>
      </c>
      <c r="L2257" s="74">
        <f t="shared" si="286"/>
        <v>1</v>
      </c>
      <c r="M2257" s="75">
        <f t="shared" si="287"/>
        <v>0</v>
      </c>
      <c r="N2257" s="76" t="str">
        <f t="shared" si="283"/>
        <v/>
      </c>
      <c r="O2257" s="75"/>
      <c r="P2257" s="77">
        <f t="shared" ref="P2257:P2320" si="288">IF($N2256="Fill",$L2256,$P2256)</f>
        <v>1</v>
      </c>
      <c r="Q2257" s="78" t="str">
        <f t="shared" si="284"/>
        <v>Stay Long</v>
      </c>
      <c r="R2257" s="81">
        <f t="shared" ref="R2257:R2320" si="289">IF(OR($P2256&amp;$L2256="01",$P2256&amp;$L2256="0-1"),(($F2257-$C2257)*$R$3*$L2256)-(ABS($M2256)*$R$4),IF(OR($P2256&amp;$L2256="10",$P2256&amp;$L2256="-10"),(($C2257-$F2256)*$R$3*$P2256)-(ABS($M2256)*$R$4),IF(OR($P2256&amp;$L2256="1-1",$P2256&amp;$L2256="-11"),(($C2257-$F2256)*$R$3*$P2256)-(ABS($M2256)*$R$4)+(($F2257-$C2257)*$R$3*$P2257),IF(OR($P2256&amp;$L2256="11",$P2256&amp;$L2256="-1-1"),(($F2257-$F2256)*$R$3*$P2257),0))))</f>
        <v>7927.5</v>
      </c>
      <c r="S2257" s="82">
        <f t="shared" si="285"/>
        <v>-99210.959999999992</v>
      </c>
      <c r="T2257" s="50"/>
    </row>
    <row r="2258" spans="2:20" x14ac:dyDescent="0.25">
      <c r="B2258" s="11">
        <f>'Market Data'!B2245</f>
        <v>20081020</v>
      </c>
      <c r="C2258" s="2">
        <f>'Market Data'!C2245</f>
        <v>5223</v>
      </c>
      <c r="D2258" s="2">
        <f>'Market Data'!D2245</f>
        <v>5287</v>
      </c>
      <c r="E2258" s="2">
        <f>'Market Data'!E2245</f>
        <v>5091</v>
      </c>
      <c r="F2258" s="12">
        <f>'Market Data'!F2245</f>
        <v>5206.5</v>
      </c>
      <c r="H2258" s="58">
        <f t="shared" ref="H2258:H2321" si="290">ROW()-ROW(H$17)</f>
        <v>2241</v>
      </c>
      <c r="I2258" s="97" t="s">
        <v>54</v>
      </c>
      <c r="J2258" s="59" t="str">
        <f t="shared" ref="J2258:J2321" si="291">$I$4</f>
        <v>Long</v>
      </c>
      <c r="L2258" s="74">
        <f t="shared" si="286"/>
        <v>1</v>
      </c>
      <c r="M2258" s="75">
        <f t="shared" si="287"/>
        <v>0</v>
      </c>
      <c r="N2258" s="76" t="str">
        <f t="shared" ref="N2258:N2321" si="292">IF(NOT($M2258=0),"Fill","")</f>
        <v/>
      </c>
      <c r="O2258" s="75"/>
      <c r="P2258" s="77">
        <f t="shared" si="288"/>
        <v>1</v>
      </c>
      <c r="Q2258" s="78" t="str">
        <f t="shared" ref="Q2258:Q2321" si="293">IF($P2257&amp;$L2257="00","Stay Flat",IF($P2257&amp;$L2257="01","Go Long",IF($P2257&amp;$L2257="0-1","Go Short",IF($P2257&amp;$L2257="-10","Exit Short",IF($P2257&amp;$L2257="-1-1","Stay Short",IF($P2257&amp;$L2257="-11","Exit Short, Go Long",IF($P2257&amp;$L2257="10","Exit Long",IF($P2257&amp;$L2257="1-1","Exit Long, Go Short",IF($P2257&amp;$L2257="11","Stay Long","")))))))))</f>
        <v>Stay Long</v>
      </c>
      <c r="R2258" s="81">
        <f t="shared" si="289"/>
        <v>-1050</v>
      </c>
      <c r="S2258" s="82">
        <f t="shared" ref="S2258:S2321" si="294">S2257+R2258</f>
        <v>-100260.95999999999</v>
      </c>
      <c r="T2258" s="50"/>
    </row>
    <row r="2259" spans="2:20" x14ac:dyDescent="0.25">
      <c r="B2259" s="11">
        <f>'Market Data'!B2246</f>
        <v>20081021</v>
      </c>
      <c r="C2259" s="2">
        <f>'Market Data'!C2246</f>
        <v>5260</v>
      </c>
      <c r="D2259" s="2">
        <f>'Market Data'!D2246</f>
        <v>5265.5</v>
      </c>
      <c r="E2259" s="2">
        <f>'Market Data'!E2246</f>
        <v>5007.5</v>
      </c>
      <c r="F2259" s="12">
        <f>'Market Data'!F2246</f>
        <v>5021.5</v>
      </c>
      <c r="H2259" s="58">
        <f t="shared" si="290"/>
        <v>2242</v>
      </c>
      <c r="I2259" s="97" t="s">
        <v>54</v>
      </c>
      <c r="J2259" s="59" t="str">
        <f t="shared" si="291"/>
        <v>Long</v>
      </c>
      <c r="L2259" s="74">
        <f t="shared" ref="L2259:L2322" si="295">IF($J2259="Short",-1,IF($J2259="Long",1,0))</f>
        <v>1</v>
      </c>
      <c r="M2259" s="75">
        <f t="shared" si="287"/>
        <v>0</v>
      </c>
      <c r="N2259" s="76" t="str">
        <f t="shared" si="292"/>
        <v/>
      </c>
      <c r="O2259" s="75"/>
      <c r="P2259" s="77">
        <f t="shared" si="288"/>
        <v>1</v>
      </c>
      <c r="Q2259" s="78" t="str">
        <f t="shared" si="293"/>
        <v>Stay Long</v>
      </c>
      <c r="R2259" s="81">
        <f t="shared" si="289"/>
        <v>-6475</v>
      </c>
      <c r="S2259" s="82">
        <f t="shared" si="294"/>
        <v>-106735.95999999999</v>
      </c>
      <c r="T2259" s="50"/>
    </row>
    <row r="2260" spans="2:20" x14ac:dyDescent="0.25">
      <c r="B2260" s="11">
        <f>'Market Data'!B2247</f>
        <v>20081022</v>
      </c>
      <c r="C2260" s="2">
        <f>'Market Data'!C2247</f>
        <v>5008</v>
      </c>
      <c r="D2260" s="2">
        <f>'Market Data'!D2247</f>
        <v>5043</v>
      </c>
      <c r="E2260" s="2">
        <f>'Market Data'!E2247</f>
        <v>4872</v>
      </c>
      <c r="F2260" s="12">
        <f>'Market Data'!F2247</f>
        <v>4899</v>
      </c>
      <c r="H2260" s="58">
        <f t="shared" si="290"/>
        <v>2243</v>
      </c>
      <c r="I2260" s="97" t="s">
        <v>54</v>
      </c>
      <c r="J2260" s="59" t="str">
        <f t="shared" si="291"/>
        <v>Long</v>
      </c>
      <c r="L2260" s="74">
        <f t="shared" si="295"/>
        <v>1</v>
      </c>
      <c r="M2260" s="75">
        <f t="shared" si="287"/>
        <v>0</v>
      </c>
      <c r="N2260" s="76" t="str">
        <f t="shared" si="292"/>
        <v/>
      </c>
      <c r="O2260" s="75"/>
      <c r="P2260" s="77">
        <f t="shared" si="288"/>
        <v>1</v>
      </c>
      <c r="Q2260" s="78" t="str">
        <f t="shared" si="293"/>
        <v>Stay Long</v>
      </c>
      <c r="R2260" s="81">
        <f t="shared" si="289"/>
        <v>-4287.5</v>
      </c>
      <c r="S2260" s="82">
        <f t="shared" si="294"/>
        <v>-111023.45999999999</v>
      </c>
      <c r="T2260" s="50"/>
    </row>
    <row r="2261" spans="2:20" x14ac:dyDescent="0.25">
      <c r="B2261" s="11">
        <f>'Market Data'!B2248</f>
        <v>20081023</v>
      </c>
      <c r="C2261" s="2">
        <f>'Market Data'!C2248</f>
        <v>4871.5</v>
      </c>
      <c r="D2261" s="2">
        <f>'Market Data'!D2248</f>
        <v>4920.5</v>
      </c>
      <c r="E2261" s="2">
        <f>'Market Data'!E2248</f>
        <v>4689.5</v>
      </c>
      <c r="F2261" s="12">
        <f>'Market Data'!F2248</f>
        <v>4736</v>
      </c>
      <c r="H2261" s="58">
        <f t="shared" si="290"/>
        <v>2244</v>
      </c>
      <c r="I2261" s="97" t="s">
        <v>54</v>
      </c>
      <c r="J2261" s="59" t="str">
        <f t="shared" si="291"/>
        <v>Long</v>
      </c>
      <c r="L2261" s="74">
        <f t="shared" si="295"/>
        <v>1</v>
      </c>
      <c r="M2261" s="75">
        <f t="shared" si="287"/>
        <v>0</v>
      </c>
      <c r="N2261" s="76" t="str">
        <f t="shared" si="292"/>
        <v/>
      </c>
      <c r="O2261" s="75"/>
      <c r="P2261" s="77">
        <f t="shared" si="288"/>
        <v>1</v>
      </c>
      <c r="Q2261" s="78" t="str">
        <f t="shared" si="293"/>
        <v>Stay Long</v>
      </c>
      <c r="R2261" s="81">
        <f t="shared" si="289"/>
        <v>-5705</v>
      </c>
      <c r="S2261" s="82">
        <f t="shared" si="294"/>
        <v>-116728.45999999999</v>
      </c>
      <c r="T2261" s="50"/>
    </row>
    <row r="2262" spans="2:20" x14ac:dyDescent="0.25">
      <c r="B2262" s="11">
        <f>'Market Data'!B2249</f>
        <v>20081024</v>
      </c>
      <c r="C2262" s="2">
        <f>'Market Data'!C2249</f>
        <v>4608</v>
      </c>
      <c r="D2262" s="2">
        <f>'Market Data'!D2249</f>
        <v>4706</v>
      </c>
      <c r="E2262" s="2">
        <f>'Market Data'!E2249</f>
        <v>4340.5</v>
      </c>
      <c r="F2262" s="12">
        <f>'Market Data'!F2249</f>
        <v>4610</v>
      </c>
      <c r="H2262" s="58">
        <f t="shared" si="290"/>
        <v>2245</v>
      </c>
      <c r="I2262" s="97" t="s">
        <v>54</v>
      </c>
      <c r="J2262" s="59" t="str">
        <f t="shared" si="291"/>
        <v>Long</v>
      </c>
      <c r="L2262" s="74">
        <f t="shared" si="295"/>
        <v>1</v>
      </c>
      <c r="M2262" s="75">
        <f t="shared" si="287"/>
        <v>0</v>
      </c>
      <c r="N2262" s="76" t="str">
        <f t="shared" si="292"/>
        <v/>
      </c>
      <c r="O2262" s="75"/>
      <c r="P2262" s="77">
        <f t="shared" si="288"/>
        <v>1</v>
      </c>
      <c r="Q2262" s="78" t="str">
        <f t="shared" si="293"/>
        <v>Stay Long</v>
      </c>
      <c r="R2262" s="81">
        <f t="shared" si="289"/>
        <v>-4410</v>
      </c>
      <c r="S2262" s="82">
        <f t="shared" si="294"/>
        <v>-121138.45999999999</v>
      </c>
      <c r="T2262" s="50"/>
    </row>
    <row r="2263" spans="2:20" x14ac:dyDescent="0.25">
      <c r="B2263" s="11">
        <f>'Market Data'!B2250</f>
        <v>20081027</v>
      </c>
      <c r="C2263" s="2">
        <f>'Market Data'!C2250</f>
        <v>4505.5</v>
      </c>
      <c r="D2263" s="2">
        <f>'Market Data'!D2250</f>
        <v>4811.5</v>
      </c>
      <c r="E2263" s="2">
        <f>'Market Data'!E2250</f>
        <v>4388</v>
      </c>
      <c r="F2263" s="12">
        <f>'Market Data'!F2250</f>
        <v>4671.5</v>
      </c>
      <c r="H2263" s="58">
        <f t="shared" si="290"/>
        <v>2246</v>
      </c>
      <c r="I2263" s="97" t="s">
        <v>54</v>
      </c>
      <c r="J2263" s="59" t="str">
        <f t="shared" si="291"/>
        <v>Long</v>
      </c>
      <c r="L2263" s="74">
        <f t="shared" si="295"/>
        <v>1</v>
      </c>
      <c r="M2263" s="75">
        <f t="shared" si="287"/>
        <v>0</v>
      </c>
      <c r="N2263" s="76" t="str">
        <f t="shared" si="292"/>
        <v/>
      </c>
      <c r="O2263" s="75"/>
      <c r="P2263" s="77">
        <f t="shared" si="288"/>
        <v>1</v>
      </c>
      <c r="Q2263" s="78" t="str">
        <f t="shared" si="293"/>
        <v>Stay Long</v>
      </c>
      <c r="R2263" s="81">
        <f t="shared" si="289"/>
        <v>2152.5</v>
      </c>
      <c r="S2263" s="82">
        <f t="shared" si="294"/>
        <v>-118985.95999999999</v>
      </c>
      <c r="T2263" s="50"/>
    </row>
    <row r="2264" spans="2:20" x14ac:dyDescent="0.25">
      <c r="B2264" s="11">
        <f>'Market Data'!B2251</f>
        <v>20081028</v>
      </c>
      <c r="C2264" s="2">
        <f>'Market Data'!C2251</f>
        <v>4768</v>
      </c>
      <c r="D2264" s="2">
        <f>'Market Data'!D2251</f>
        <v>5099</v>
      </c>
      <c r="E2264" s="2">
        <f>'Market Data'!E2251</f>
        <v>4723</v>
      </c>
      <c r="F2264" s="12">
        <f>'Market Data'!F2251</f>
        <v>5051.5</v>
      </c>
      <c r="H2264" s="58">
        <f t="shared" si="290"/>
        <v>2247</v>
      </c>
      <c r="I2264" s="97" t="s">
        <v>54</v>
      </c>
      <c r="J2264" s="59" t="str">
        <f t="shared" si="291"/>
        <v>Long</v>
      </c>
      <c r="L2264" s="74">
        <f t="shared" si="295"/>
        <v>1</v>
      </c>
      <c r="M2264" s="75">
        <f t="shared" si="287"/>
        <v>0</v>
      </c>
      <c r="N2264" s="76" t="str">
        <f t="shared" si="292"/>
        <v/>
      </c>
      <c r="O2264" s="75"/>
      <c r="P2264" s="77">
        <f t="shared" si="288"/>
        <v>1</v>
      </c>
      <c r="Q2264" s="78" t="str">
        <f t="shared" si="293"/>
        <v>Stay Long</v>
      </c>
      <c r="R2264" s="81">
        <f t="shared" si="289"/>
        <v>13300</v>
      </c>
      <c r="S2264" s="82">
        <f t="shared" si="294"/>
        <v>-105685.95999999999</v>
      </c>
      <c r="T2264" s="50"/>
    </row>
    <row r="2265" spans="2:20" x14ac:dyDescent="0.25">
      <c r="B2265" s="11">
        <f>'Market Data'!B2252</f>
        <v>20081029</v>
      </c>
      <c r="C2265" s="2">
        <f>'Market Data'!C2252</f>
        <v>5163</v>
      </c>
      <c r="D2265" s="2">
        <f>'Market Data'!D2252</f>
        <v>5203</v>
      </c>
      <c r="E2265" s="2">
        <f>'Market Data'!E2252</f>
        <v>4959.5</v>
      </c>
      <c r="F2265" s="12">
        <f>'Market Data'!F2252</f>
        <v>5145.5</v>
      </c>
      <c r="H2265" s="58">
        <f t="shared" si="290"/>
        <v>2248</v>
      </c>
      <c r="I2265" s="97" t="s">
        <v>54</v>
      </c>
      <c r="J2265" s="59" t="str">
        <f t="shared" si="291"/>
        <v>Long</v>
      </c>
      <c r="L2265" s="74">
        <f t="shared" si="295"/>
        <v>1</v>
      </c>
      <c r="M2265" s="75">
        <f t="shared" si="287"/>
        <v>0</v>
      </c>
      <c r="N2265" s="76" t="str">
        <f t="shared" si="292"/>
        <v/>
      </c>
      <c r="O2265" s="75"/>
      <c r="P2265" s="77">
        <f t="shared" si="288"/>
        <v>1</v>
      </c>
      <c r="Q2265" s="78" t="str">
        <f t="shared" si="293"/>
        <v>Stay Long</v>
      </c>
      <c r="R2265" s="81">
        <f t="shared" si="289"/>
        <v>3290</v>
      </c>
      <c r="S2265" s="82">
        <f t="shared" si="294"/>
        <v>-102395.95999999999</v>
      </c>
      <c r="T2265" s="50"/>
    </row>
    <row r="2266" spans="2:20" x14ac:dyDescent="0.25">
      <c r="B2266" s="11">
        <f>'Market Data'!B2253</f>
        <v>20081030</v>
      </c>
      <c r="C2266" s="2">
        <f>'Market Data'!C2253</f>
        <v>5225.5</v>
      </c>
      <c r="D2266" s="2">
        <f>'Market Data'!D2253</f>
        <v>5356.5</v>
      </c>
      <c r="E2266" s="2">
        <f>'Market Data'!E2253</f>
        <v>5138</v>
      </c>
      <c r="F2266" s="12">
        <f>'Market Data'!F2253</f>
        <v>5206.5</v>
      </c>
      <c r="H2266" s="58">
        <f t="shared" si="290"/>
        <v>2249</v>
      </c>
      <c r="I2266" s="97" t="s">
        <v>54</v>
      </c>
      <c r="J2266" s="59" t="str">
        <f t="shared" si="291"/>
        <v>Long</v>
      </c>
      <c r="L2266" s="74">
        <f t="shared" si="295"/>
        <v>1</v>
      </c>
      <c r="M2266" s="75">
        <f t="shared" si="287"/>
        <v>0</v>
      </c>
      <c r="N2266" s="76" t="str">
        <f t="shared" si="292"/>
        <v/>
      </c>
      <c r="O2266" s="75"/>
      <c r="P2266" s="77">
        <f t="shared" si="288"/>
        <v>1</v>
      </c>
      <c r="Q2266" s="78" t="str">
        <f t="shared" si="293"/>
        <v>Stay Long</v>
      </c>
      <c r="R2266" s="81">
        <f t="shared" si="289"/>
        <v>2135</v>
      </c>
      <c r="S2266" s="82">
        <f t="shared" si="294"/>
        <v>-100260.95999999999</v>
      </c>
      <c r="T2266" s="50"/>
    </row>
    <row r="2267" spans="2:20" x14ac:dyDescent="0.25">
      <c r="B2267" s="11">
        <f>'Market Data'!B2254</f>
        <v>20081031</v>
      </c>
      <c r="C2267" s="2">
        <f>'Market Data'!C2254</f>
        <v>5195</v>
      </c>
      <c r="D2267" s="2">
        <f>'Market Data'!D2254</f>
        <v>5414.5</v>
      </c>
      <c r="E2267" s="2">
        <f>'Market Data'!E2254</f>
        <v>5096.5</v>
      </c>
      <c r="F2267" s="12">
        <f>'Market Data'!F2254</f>
        <v>5400</v>
      </c>
      <c r="H2267" s="58">
        <f t="shared" si="290"/>
        <v>2250</v>
      </c>
      <c r="I2267" s="97" t="s">
        <v>54</v>
      </c>
      <c r="J2267" s="59" t="str">
        <f t="shared" si="291"/>
        <v>Long</v>
      </c>
      <c r="L2267" s="74">
        <f t="shared" si="295"/>
        <v>1</v>
      </c>
      <c r="M2267" s="75">
        <f t="shared" si="287"/>
        <v>0</v>
      </c>
      <c r="N2267" s="76" t="str">
        <f t="shared" si="292"/>
        <v/>
      </c>
      <c r="O2267" s="75"/>
      <c r="P2267" s="77">
        <f t="shared" si="288"/>
        <v>1</v>
      </c>
      <c r="Q2267" s="78" t="str">
        <f t="shared" si="293"/>
        <v>Stay Long</v>
      </c>
      <c r="R2267" s="81">
        <f t="shared" si="289"/>
        <v>6772.5</v>
      </c>
      <c r="S2267" s="82">
        <f t="shared" si="294"/>
        <v>-93488.459999999992</v>
      </c>
      <c r="T2267" s="50"/>
    </row>
    <row r="2268" spans="2:20" x14ac:dyDescent="0.25">
      <c r="B2268" s="11">
        <f>'Market Data'!B2255</f>
        <v>20081103</v>
      </c>
      <c r="C2268" s="2">
        <f>'Market Data'!C2255</f>
        <v>5403</v>
      </c>
      <c r="D2268" s="2">
        <f>'Market Data'!D2255</f>
        <v>5427</v>
      </c>
      <c r="E2268" s="2">
        <f>'Market Data'!E2255</f>
        <v>5295.5</v>
      </c>
      <c r="F2268" s="12">
        <f>'Market Data'!F2255</f>
        <v>5364.5</v>
      </c>
      <c r="H2268" s="58">
        <f t="shared" si="290"/>
        <v>2251</v>
      </c>
      <c r="I2268" s="97" t="s">
        <v>54</v>
      </c>
      <c r="J2268" s="59" t="str">
        <f t="shared" si="291"/>
        <v>Long</v>
      </c>
      <c r="L2268" s="74">
        <f t="shared" si="295"/>
        <v>1</v>
      </c>
      <c r="M2268" s="75">
        <f t="shared" si="287"/>
        <v>0</v>
      </c>
      <c r="N2268" s="76" t="str">
        <f t="shared" si="292"/>
        <v/>
      </c>
      <c r="O2268" s="75"/>
      <c r="P2268" s="77">
        <f t="shared" si="288"/>
        <v>1</v>
      </c>
      <c r="Q2268" s="78" t="str">
        <f t="shared" si="293"/>
        <v>Stay Long</v>
      </c>
      <c r="R2268" s="81">
        <f t="shared" si="289"/>
        <v>-1242.5</v>
      </c>
      <c r="S2268" s="82">
        <f t="shared" si="294"/>
        <v>-94730.959999999992</v>
      </c>
      <c r="T2268" s="50"/>
    </row>
    <row r="2269" spans="2:20" x14ac:dyDescent="0.25">
      <c r="B2269" s="11">
        <f>'Market Data'!B2256</f>
        <v>20081104</v>
      </c>
      <c r="C2269" s="2">
        <f>'Market Data'!C2256</f>
        <v>5361</v>
      </c>
      <c r="D2269" s="2">
        <f>'Market Data'!D2256</f>
        <v>5643.5</v>
      </c>
      <c r="E2269" s="2">
        <f>'Market Data'!E2256</f>
        <v>5321.5</v>
      </c>
      <c r="F2269" s="12">
        <f>'Market Data'!F2256</f>
        <v>5611</v>
      </c>
      <c r="H2269" s="58">
        <f t="shared" si="290"/>
        <v>2252</v>
      </c>
      <c r="I2269" s="97" t="s">
        <v>54</v>
      </c>
      <c r="J2269" s="59" t="str">
        <f t="shared" si="291"/>
        <v>Long</v>
      </c>
      <c r="L2269" s="74">
        <f t="shared" si="295"/>
        <v>1</v>
      </c>
      <c r="M2269" s="75">
        <f t="shared" si="287"/>
        <v>0</v>
      </c>
      <c r="N2269" s="76" t="str">
        <f t="shared" si="292"/>
        <v/>
      </c>
      <c r="O2269" s="75"/>
      <c r="P2269" s="77">
        <f t="shared" si="288"/>
        <v>1</v>
      </c>
      <c r="Q2269" s="78" t="str">
        <f t="shared" si="293"/>
        <v>Stay Long</v>
      </c>
      <c r="R2269" s="81">
        <f t="shared" si="289"/>
        <v>8627.5</v>
      </c>
      <c r="S2269" s="82">
        <f t="shared" si="294"/>
        <v>-86103.459999999992</v>
      </c>
      <c r="T2269" s="50"/>
    </row>
    <row r="2270" spans="2:20" x14ac:dyDescent="0.25">
      <c r="B2270" s="11">
        <f>'Market Data'!B2257</f>
        <v>20081105</v>
      </c>
      <c r="C2270" s="2">
        <f>'Market Data'!C2257</f>
        <v>5648</v>
      </c>
      <c r="D2270" s="2">
        <f>'Market Data'!D2257</f>
        <v>5652</v>
      </c>
      <c r="E2270" s="2">
        <f>'Market Data'!E2257</f>
        <v>5374</v>
      </c>
      <c r="F2270" s="12">
        <f>'Market Data'!F2257</f>
        <v>5393.5</v>
      </c>
      <c r="H2270" s="58">
        <f t="shared" si="290"/>
        <v>2253</v>
      </c>
      <c r="I2270" s="97" t="s">
        <v>54</v>
      </c>
      <c r="J2270" s="59" t="str">
        <f t="shared" si="291"/>
        <v>Long</v>
      </c>
      <c r="L2270" s="74">
        <f t="shared" si="295"/>
        <v>1</v>
      </c>
      <c r="M2270" s="75">
        <f t="shared" si="287"/>
        <v>0</v>
      </c>
      <c r="N2270" s="76" t="str">
        <f t="shared" si="292"/>
        <v/>
      </c>
      <c r="O2270" s="75"/>
      <c r="P2270" s="77">
        <f t="shared" si="288"/>
        <v>1</v>
      </c>
      <c r="Q2270" s="78" t="str">
        <f t="shared" si="293"/>
        <v>Stay Long</v>
      </c>
      <c r="R2270" s="81">
        <f t="shared" si="289"/>
        <v>-7612.5</v>
      </c>
      <c r="S2270" s="82">
        <f t="shared" si="294"/>
        <v>-93715.959999999992</v>
      </c>
      <c r="T2270" s="50"/>
    </row>
    <row r="2271" spans="2:20" x14ac:dyDescent="0.25">
      <c r="B2271" s="11">
        <f>'Market Data'!B2258</f>
        <v>20081106</v>
      </c>
      <c r="C2271" s="2">
        <f>'Market Data'!C2258</f>
        <v>5345</v>
      </c>
      <c r="D2271" s="2">
        <f>'Market Data'!D2258</f>
        <v>5402</v>
      </c>
      <c r="E2271" s="2">
        <f>'Market Data'!E2258</f>
        <v>5051</v>
      </c>
      <c r="F2271" s="12">
        <f>'Market Data'!F2258</f>
        <v>5084.5</v>
      </c>
      <c r="H2271" s="58">
        <f t="shared" si="290"/>
        <v>2254</v>
      </c>
      <c r="I2271" s="97" t="s">
        <v>54</v>
      </c>
      <c r="J2271" s="59" t="str">
        <f t="shared" si="291"/>
        <v>Long</v>
      </c>
      <c r="L2271" s="74">
        <f t="shared" si="295"/>
        <v>1</v>
      </c>
      <c r="M2271" s="75">
        <f t="shared" si="287"/>
        <v>0</v>
      </c>
      <c r="N2271" s="76" t="str">
        <f t="shared" si="292"/>
        <v/>
      </c>
      <c r="O2271" s="75"/>
      <c r="P2271" s="77">
        <f t="shared" si="288"/>
        <v>1</v>
      </c>
      <c r="Q2271" s="78" t="str">
        <f t="shared" si="293"/>
        <v>Stay Long</v>
      </c>
      <c r="R2271" s="81">
        <f t="shared" si="289"/>
        <v>-10815</v>
      </c>
      <c r="S2271" s="82">
        <f t="shared" si="294"/>
        <v>-104530.95999999999</v>
      </c>
      <c r="T2271" s="50"/>
    </row>
    <row r="2272" spans="2:20" x14ac:dyDescent="0.25">
      <c r="B2272" s="11">
        <f>'Market Data'!B2259</f>
        <v>20081107</v>
      </c>
      <c r="C2272" s="2">
        <f>'Market Data'!C2259</f>
        <v>5112</v>
      </c>
      <c r="D2272" s="2">
        <f>'Market Data'!D2259</f>
        <v>5345</v>
      </c>
      <c r="E2272" s="2">
        <f>'Market Data'!E2259</f>
        <v>5071.5</v>
      </c>
      <c r="F2272" s="12">
        <f>'Market Data'!F2259</f>
        <v>5288.5</v>
      </c>
      <c r="H2272" s="58">
        <f t="shared" si="290"/>
        <v>2255</v>
      </c>
      <c r="I2272" s="97" t="s">
        <v>54</v>
      </c>
      <c r="J2272" s="59" t="str">
        <f t="shared" si="291"/>
        <v>Long</v>
      </c>
      <c r="L2272" s="74">
        <f t="shared" si="295"/>
        <v>1</v>
      </c>
      <c r="M2272" s="75">
        <f t="shared" si="287"/>
        <v>0</v>
      </c>
      <c r="N2272" s="76" t="str">
        <f t="shared" si="292"/>
        <v/>
      </c>
      <c r="O2272" s="75"/>
      <c r="P2272" s="77">
        <f t="shared" si="288"/>
        <v>1</v>
      </c>
      <c r="Q2272" s="78" t="str">
        <f t="shared" si="293"/>
        <v>Stay Long</v>
      </c>
      <c r="R2272" s="81">
        <f t="shared" si="289"/>
        <v>7140</v>
      </c>
      <c r="S2272" s="82">
        <f t="shared" si="294"/>
        <v>-97390.959999999992</v>
      </c>
      <c r="T2272" s="50"/>
    </row>
    <row r="2273" spans="2:20" x14ac:dyDescent="0.25">
      <c r="B2273" s="11">
        <f>'Market Data'!B2260</f>
        <v>20081110</v>
      </c>
      <c r="C2273" s="2">
        <f>'Market Data'!C2260</f>
        <v>5397</v>
      </c>
      <c r="D2273" s="2">
        <f>'Market Data'!D2260</f>
        <v>5457</v>
      </c>
      <c r="E2273" s="2">
        <f>'Market Data'!E2260</f>
        <v>5219.5</v>
      </c>
      <c r="F2273" s="12">
        <f>'Market Data'!F2260</f>
        <v>5228.5</v>
      </c>
      <c r="H2273" s="58">
        <f t="shared" si="290"/>
        <v>2256</v>
      </c>
      <c r="I2273" s="97" t="s">
        <v>54</v>
      </c>
      <c r="J2273" s="59" t="str">
        <f t="shared" si="291"/>
        <v>Long</v>
      </c>
      <c r="L2273" s="74">
        <f t="shared" si="295"/>
        <v>1</v>
      </c>
      <c r="M2273" s="75">
        <f t="shared" si="287"/>
        <v>0</v>
      </c>
      <c r="N2273" s="76" t="str">
        <f t="shared" si="292"/>
        <v/>
      </c>
      <c r="O2273" s="75"/>
      <c r="P2273" s="77">
        <f t="shared" si="288"/>
        <v>1</v>
      </c>
      <c r="Q2273" s="78" t="str">
        <f t="shared" si="293"/>
        <v>Stay Long</v>
      </c>
      <c r="R2273" s="81">
        <f t="shared" si="289"/>
        <v>-2100</v>
      </c>
      <c r="S2273" s="82">
        <f t="shared" si="294"/>
        <v>-99490.959999999992</v>
      </c>
      <c r="T2273" s="50"/>
    </row>
    <row r="2274" spans="2:20" x14ac:dyDescent="0.25">
      <c r="B2274" s="11">
        <f>'Market Data'!B2261</f>
        <v>20081111</v>
      </c>
      <c r="C2274" s="2">
        <f>'Market Data'!C2261</f>
        <v>5259.5</v>
      </c>
      <c r="D2274" s="2">
        <f>'Market Data'!D2261</f>
        <v>5281</v>
      </c>
      <c r="E2274" s="2">
        <f>'Market Data'!E2261</f>
        <v>5041</v>
      </c>
      <c r="F2274" s="12">
        <f>'Market Data'!F2261</f>
        <v>5085.5</v>
      </c>
      <c r="H2274" s="58">
        <f t="shared" si="290"/>
        <v>2257</v>
      </c>
      <c r="I2274" s="97" t="s">
        <v>54</v>
      </c>
      <c r="J2274" s="59" t="str">
        <f t="shared" si="291"/>
        <v>Long</v>
      </c>
      <c r="L2274" s="74">
        <f t="shared" si="295"/>
        <v>1</v>
      </c>
      <c r="M2274" s="75">
        <f t="shared" si="287"/>
        <v>0</v>
      </c>
      <c r="N2274" s="76" t="str">
        <f t="shared" si="292"/>
        <v/>
      </c>
      <c r="O2274" s="75"/>
      <c r="P2274" s="77">
        <f t="shared" si="288"/>
        <v>1</v>
      </c>
      <c r="Q2274" s="78" t="str">
        <f t="shared" si="293"/>
        <v>Stay Long</v>
      </c>
      <c r="R2274" s="81">
        <f t="shared" si="289"/>
        <v>-5005</v>
      </c>
      <c r="S2274" s="82">
        <f t="shared" si="294"/>
        <v>-104495.95999999999</v>
      </c>
      <c r="T2274" s="50"/>
    </row>
    <row r="2275" spans="2:20" x14ac:dyDescent="0.25">
      <c r="B2275" s="11">
        <f>'Market Data'!B2262</f>
        <v>20081112</v>
      </c>
      <c r="C2275" s="2">
        <f>'Market Data'!C2262</f>
        <v>5188</v>
      </c>
      <c r="D2275" s="2">
        <f>'Market Data'!D2262</f>
        <v>5202</v>
      </c>
      <c r="E2275" s="2">
        <f>'Market Data'!E2262</f>
        <v>4870</v>
      </c>
      <c r="F2275" s="12">
        <f>'Market Data'!F2262</f>
        <v>4970</v>
      </c>
      <c r="H2275" s="58">
        <f t="shared" si="290"/>
        <v>2258</v>
      </c>
      <c r="I2275" s="97" t="s">
        <v>54</v>
      </c>
      <c r="J2275" s="59" t="str">
        <f t="shared" si="291"/>
        <v>Long</v>
      </c>
      <c r="L2275" s="74">
        <f t="shared" si="295"/>
        <v>1</v>
      </c>
      <c r="M2275" s="75">
        <f t="shared" si="287"/>
        <v>0</v>
      </c>
      <c r="N2275" s="76" t="str">
        <f t="shared" si="292"/>
        <v/>
      </c>
      <c r="O2275" s="75"/>
      <c r="P2275" s="77">
        <f t="shared" si="288"/>
        <v>1</v>
      </c>
      <c r="Q2275" s="78" t="str">
        <f t="shared" si="293"/>
        <v>Stay Long</v>
      </c>
      <c r="R2275" s="81">
        <f t="shared" si="289"/>
        <v>-4042.5</v>
      </c>
      <c r="S2275" s="82">
        <f t="shared" si="294"/>
        <v>-108538.45999999999</v>
      </c>
      <c r="T2275" s="50"/>
    </row>
    <row r="2276" spans="2:20" x14ac:dyDescent="0.25">
      <c r="B2276" s="11">
        <f>'Market Data'!B2263</f>
        <v>20081113</v>
      </c>
      <c r="C2276" s="2">
        <f>'Market Data'!C2263</f>
        <v>4928</v>
      </c>
      <c r="D2276" s="2">
        <f>'Market Data'!D2263</f>
        <v>5037.5</v>
      </c>
      <c r="E2276" s="2">
        <f>'Market Data'!E2263</f>
        <v>4820.5</v>
      </c>
      <c r="F2276" s="12">
        <f>'Market Data'!F2263</f>
        <v>4823</v>
      </c>
      <c r="H2276" s="58">
        <f t="shared" si="290"/>
        <v>2259</v>
      </c>
      <c r="I2276" s="97" t="s">
        <v>54</v>
      </c>
      <c r="J2276" s="59" t="str">
        <f t="shared" si="291"/>
        <v>Long</v>
      </c>
      <c r="L2276" s="74">
        <f t="shared" si="295"/>
        <v>1</v>
      </c>
      <c r="M2276" s="75">
        <f t="shared" si="287"/>
        <v>0</v>
      </c>
      <c r="N2276" s="76" t="str">
        <f t="shared" si="292"/>
        <v/>
      </c>
      <c r="O2276" s="75"/>
      <c r="P2276" s="77">
        <f t="shared" si="288"/>
        <v>1</v>
      </c>
      <c r="Q2276" s="78" t="str">
        <f t="shared" si="293"/>
        <v>Stay Long</v>
      </c>
      <c r="R2276" s="81">
        <f t="shared" si="289"/>
        <v>-5145</v>
      </c>
      <c r="S2276" s="82">
        <f t="shared" si="294"/>
        <v>-113683.45999999999</v>
      </c>
      <c r="T2276" s="50"/>
    </row>
    <row r="2277" spans="2:20" x14ac:dyDescent="0.25">
      <c r="B2277" s="11">
        <f>'Market Data'!B2264</f>
        <v>20081114</v>
      </c>
      <c r="C2277" s="2">
        <f>'Market Data'!C2264</f>
        <v>5149</v>
      </c>
      <c r="D2277" s="2">
        <f>'Market Data'!D2264</f>
        <v>5198</v>
      </c>
      <c r="E2277" s="2">
        <f>'Market Data'!E2264</f>
        <v>4966.5</v>
      </c>
      <c r="F2277" s="12">
        <f>'Market Data'!F2264</f>
        <v>5038</v>
      </c>
      <c r="H2277" s="58">
        <f t="shared" si="290"/>
        <v>2260</v>
      </c>
      <c r="I2277" s="97" t="s">
        <v>54</v>
      </c>
      <c r="J2277" s="59" t="str">
        <f t="shared" si="291"/>
        <v>Long</v>
      </c>
      <c r="L2277" s="74">
        <f t="shared" si="295"/>
        <v>1</v>
      </c>
      <c r="M2277" s="75">
        <f t="shared" si="287"/>
        <v>0</v>
      </c>
      <c r="N2277" s="76" t="str">
        <f t="shared" si="292"/>
        <v/>
      </c>
      <c r="O2277" s="75"/>
      <c r="P2277" s="77">
        <f t="shared" si="288"/>
        <v>1</v>
      </c>
      <c r="Q2277" s="78" t="str">
        <f t="shared" si="293"/>
        <v>Stay Long</v>
      </c>
      <c r="R2277" s="81">
        <f t="shared" si="289"/>
        <v>7525</v>
      </c>
      <c r="S2277" s="82">
        <f t="shared" si="294"/>
        <v>-106158.45999999999</v>
      </c>
      <c r="T2277" s="50"/>
    </row>
    <row r="2278" spans="2:20" x14ac:dyDescent="0.25">
      <c r="B2278" s="11">
        <f>'Market Data'!B2265</f>
        <v>20081117</v>
      </c>
      <c r="C2278" s="2">
        <f>'Market Data'!C2265</f>
        <v>5000.5</v>
      </c>
      <c r="D2278" s="2">
        <f>'Market Data'!D2265</f>
        <v>5055</v>
      </c>
      <c r="E2278" s="2">
        <f>'Market Data'!E2265</f>
        <v>4833</v>
      </c>
      <c r="F2278" s="12">
        <f>'Market Data'!F2265</f>
        <v>4967</v>
      </c>
      <c r="H2278" s="58">
        <f t="shared" si="290"/>
        <v>2261</v>
      </c>
      <c r="I2278" s="97" t="s">
        <v>54</v>
      </c>
      <c r="J2278" s="59" t="str">
        <f t="shared" si="291"/>
        <v>Long</v>
      </c>
      <c r="L2278" s="74">
        <f t="shared" si="295"/>
        <v>1</v>
      </c>
      <c r="M2278" s="75">
        <f t="shared" si="287"/>
        <v>0</v>
      </c>
      <c r="N2278" s="76" t="str">
        <f t="shared" si="292"/>
        <v/>
      </c>
      <c r="O2278" s="75"/>
      <c r="P2278" s="77">
        <f t="shared" si="288"/>
        <v>1</v>
      </c>
      <c r="Q2278" s="78" t="str">
        <f t="shared" si="293"/>
        <v>Stay Long</v>
      </c>
      <c r="R2278" s="81">
        <f t="shared" si="289"/>
        <v>-2485</v>
      </c>
      <c r="S2278" s="82">
        <f t="shared" si="294"/>
        <v>-108643.45999999999</v>
      </c>
      <c r="T2278" s="50"/>
    </row>
    <row r="2279" spans="2:20" x14ac:dyDescent="0.25">
      <c r="B2279" s="11">
        <f>'Market Data'!B2266</f>
        <v>20081118</v>
      </c>
      <c r="C2279" s="2">
        <f>'Market Data'!C2266</f>
        <v>4862</v>
      </c>
      <c r="D2279" s="2">
        <f>'Market Data'!D2266</f>
        <v>4942.5</v>
      </c>
      <c r="E2279" s="2">
        <f>'Market Data'!E2266</f>
        <v>4764</v>
      </c>
      <c r="F2279" s="12">
        <f>'Market Data'!F2266</f>
        <v>4876</v>
      </c>
      <c r="H2279" s="58">
        <f t="shared" si="290"/>
        <v>2262</v>
      </c>
      <c r="I2279" s="97" t="s">
        <v>54</v>
      </c>
      <c r="J2279" s="59" t="str">
        <f t="shared" si="291"/>
        <v>Long</v>
      </c>
      <c r="L2279" s="74">
        <f t="shared" si="295"/>
        <v>1</v>
      </c>
      <c r="M2279" s="75">
        <f t="shared" si="287"/>
        <v>0</v>
      </c>
      <c r="N2279" s="76" t="str">
        <f t="shared" si="292"/>
        <v/>
      </c>
      <c r="O2279" s="75"/>
      <c r="P2279" s="77">
        <f t="shared" si="288"/>
        <v>1</v>
      </c>
      <c r="Q2279" s="78" t="str">
        <f t="shared" si="293"/>
        <v>Stay Long</v>
      </c>
      <c r="R2279" s="81">
        <f t="shared" si="289"/>
        <v>-3185</v>
      </c>
      <c r="S2279" s="82">
        <f t="shared" si="294"/>
        <v>-111828.45999999999</v>
      </c>
      <c r="T2279" s="50"/>
    </row>
    <row r="2280" spans="2:20" x14ac:dyDescent="0.25">
      <c r="B2280" s="11">
        <f>'Market Data'!B2267</f>
        <v>20081119</v>
      </c>
      <c r="C2280" s="2">
        <f>'Market Data'!C2267</f>
        <v>4932.5</v>
      </c>
      <c r="D2280" s="2">
        <f>'Market Data'!D2267</f>
        <v>4946</v>
      </c>
      <c r="E2280" s="2">
        <f>'Market Data'!E2267</f>
        <v>4650</v>
      </c>
      <c r="F2280" s="12">
        <f>'Market Data'!F2267</f>
        <v>4686</v>
      </c>
      <c r="H2280" s="58">
        <f t="shared" si="290"/>
        <v>2263</v>
      </c>
      <c r="I2280" s="97" t="s">
        <v>54</v>
      </c>
      <c r="J2280" s="59" t="str">
        <f t="shared" si="291"/>
        <v>Long</v>
      </c>
      <c r="L2280" s="74">
        <f t="shared" si="295"/>
        <v>1</v>
      </c>
      <c r="M2280" s="75">
        <f t="shared" si="287"/>
        <v>0</v>
      </c>
      <c r="N2280" s="76" t="str">
        <f t="shared" si="292"/>
        <v/>
      </c>
      <c r="O2280" s="75"/>
      <c r="P2280" s="77">
        <f t="shared" si="288"/>
        <v>1</v>
      </c>
      <c r="Q2280" s="78" t="str">
        <f t="shared" si="293"/>
        <v>Stay Long</v>
      </c>
      <c r="R2280" s="81">
        <f t="shared" si="289"/>
        <v>-6650</v>
      </c>
      <c r="S2280" s="82">
        <f t="shared" si="294"/>
        <v>-118478.45999999999</v>
      </c>
      <c r="T2280" s="50"/>
    </row>
    <row r="2281" spans="2:20" x14ac:dyDescent="0.25">
      <c r="B2281" s="11">
        <f>'Market Data'!B2268</f>
        <v>20081120</v>
      </c>
      <c r="C2281" s="2">
        <f>'Market Data'!C2268</f>
        <v>4548</v>
      </c>
      <c r="D2281" s="2">
        <f>'Market Data'!D2268</f>
        <v>4653.5</v>
      </c>
      <c r="E2281" s="2">
        <f>'Market Data'!E2268</f>
        <v>4428.5</v>
      </c>
      <c r="F2281" s="12">
        <f>'Market Data'!F2268</f>
        <v>4603</v>
      </c>
      <c r="H2281" s="58">
        <f t="shared" si="290"/>
        <v>2264</v>
      </c>
      <c r="I2281" s="97" t="s">
        <v>54</v>
      </c>
      <c r="J2281" s="59" t="str">
        <f t="shared" si="291"/>
        <v>Long</v>
      </c>
      <c r="L2281" s="74">
        <f t="shared" si="295"/>
        <v>1</v>
      </c>
      <c r="M2281" s="75">
        <f t="shared" si="287"/>
        <v>0</v>
      </c>
      <c r="N2281" s="76" t="str">
        <f t="shared" si="292"/>
        <v/>
      </c>
      <c r="O2281" s="75"/>
      <c r="P2281" s="77">
        <f t="shared" si="288"/>
        <v>1</v>
      </c>
      <c r="Q2281" s="78" t="str">
        <f t="shared" si="293"/>
        <v>Stay Long</v>
      </c>
      <c r="R2281" s="81">
        <f t="shared" si="289"/>
        <v>-2905</v>
      </c>
      <c r="S2281" s="82">
        <f t="shared" si="294"/>
        <v>-121383.45999999999</v>
      </c>
      <c r="T2281" s="50"/>
    </row>
    <row r="2282" spans="2:20" x14ac:dyDescent="0.25">
      <c r="B2282" s="11">
        <f>'Market Data'!B2269</f>
        <v>20081121</v>
      </c>
      <c r="C2282" s="2">
        <f>'Market Data'!C2269</f>
        <v>4497</v>
      </c>
      <c r="D2282" s="2">
        <f>'Market Data'!D2269</f>
        <v>4615.5</v>
      </c>
      <c r="E2282" s="2">
        <f>'Market Data'!E2269</f>
        <v>4350</v>
      </c>
      <c r="F2282" s="12">
        <f>'Market Data'!F2269</f>
        <v>4435.5</v>
      </c>
      <c r="H2282" s="58">
        <f t="shared" si="290"/>
        <v>2265</v>
      </c>
      <c r="I2282" s="97" t="s">
        <v>54</v>
      </c>
      <c r="J2282" s="59" t="str">
        <f t="shared" si="291"/>
        <v>Long</v>
      </c>
      <c r="L2282" s="74">
        <f t="shared" si="295"/>
        <v>1</v>
      </c>
      <c r="M2282" s="75">
        <f t="shared" si="287"/>
        <v>0</v>
      </c>
      <c r="N2282" s="76" t="str">
        <f t="shared" si="292"/>
        <v/>
      </c>
      <c r="O2282" s="75"/>
      <c r="P2282" s="77">
        <f t="shared" si="288"/>
        <v>1</v>
      </c>
      <c r="Q2282" s="78" t="str">
        <f t="shared" si="293"/>
        <v>Stay Long</v>
      </c>
      <c r="R2282" s="81">
        <f t="shared" si="289"/>
        <v>-5862.5</v>
      </c>
      <c r="S2282" s="82">
        <f t="shared" si="294"/>
        <v>-127245.95999999999</v>
      </c>
      <c r="T2282" s="50"/>
    </row>
    <row r="2283" spans="2:20" x14ac:dyDescent="0.25">
      <c r="B2283" s="11">
        <f>'Market Data'!B2270</f>
        <v>20081124</v>
      </c>
      <c r="C2283" s="2">
        <f>'Market Data'!C2270</f>
        <v>4570</v>
      </c>
      <c r="D2283" s="2">
        <f>'Market Data'!D2270</f>
        <v>4897.5</v>
      </c>
      <c r="E2283" s="2">
        <f>'Market Data'!E2270</f>
        <v>4472.5</v>
      </c>
      <c r="F2283" s="12">
        <f>'Market Data'!F2270</f>
        <v>4859.5</v>
      </c>
      <c r="H2283" s="58">
        <f t="shared" si="290"/>
        <v>2266</v>
      </c>
      <c r="I2283" s="97" t="s">
        <v>54</v>
      </c>
      <c r="J2283" s="59" t="str">
        <f t="shared" si="291"/>
        <v>Long</v>
      </c>
      <c r="L2283" s="74">
        <f t="shared" si="295"/>
        <v>1</v>
      </c>
      <c r="M2283" s="75">
        <f t="shared" si="287"/>
        <v>0</v>
      </c>
      <c r="N2283" s="76" t="str">
        <f t="shared" si="292"/>
        <v/>
      </c>
      <c r="O2283" s="75"/>
      <c r="P2283" s="77">
        <f t="shared" si="288"/>
        <v>1</v>
      </c>
      <c r="Q2283" s="78" t="str">
        <f t="shared" si="293"/>
        <v>Stay Long</v>
      </c>
      <c r="R2283" s="81">
        <f t="shared" si="289"/>
        <v>14840</v>
      </c>
      <c r="S2283" s="82">
        <f t="shared" si="294"/>
        <v>-112405.95999999999</v>
      </c>
      <c r="T2283" s="50"/>
    </row>
    <row r="2284" spans="2:20" x14ac:dyDescent="0.25">
      <c r="B2284" s="11">
        <f>'Market Data'!B2271</f>
        <v>20081125</v>
      </c>
      <c r="C2284" s="2">
        <f>'Market Data'!C2271</f>
        <v>4887</v>
      </c>
      <c r="D2284" s="2">
        <f>'Market Data'!D2271</f>
        <v>5016</v>
      </c>
      <c r="E2284" s="2">
        <f>'Market Data'!E2271</f>
        <v>4774</v>
      </c>
      <c r="F2284" s="12">
        <f>'Market Data'!F2271</f>
        <v>4809.5</v>
      </c>
      <c r="H2284" s="58">
        <f t="shared" si="290"/>
        <v>2267</v>
      </c>
      <c r="I2284" s="97" t="s">
        <v>54</v>
      </c>
      <c r="J2284" s="59" t="str">
        <f t="shared" si="291"/>
        <v>Long</v>
      </c>
      <c r="L2284" s="74">
        <f t="shared" si="295"/>
        <v>1</v>
      </c>
      <c r="M2284" s="75">
        <f t="shared" si="287"/>
        <v>0</v>
      </c>
      <c r="N2284" s="76" t="str">
        <f t="shared" si="292"/>
        <v/>
      </c>
      <c r="O2284" s="75"/>
      <c r="P2284" s="77">
        <f t="shared" si="288"/>
        <v>1</v>
      </c>
      <c r="Q2284" s="78" t="str">
        <f t="shared" si="293"/>
        <v>Stay Long</v>
      </c>
      <c r="R2284" s="81">
        <f t="shared" si="289"/>
        <v>-1750</v>
      </c>
      <c r="S2284" s="82">
        <f t="shared" si="294"/>
        <v>-114155.95999999999</v>
      </c>
      <c r="T2284" s="50"/>
    </row>
    <row r="2285" spans="2:20" x14ac:dyDescent="0.25">
      <c r="B2285" s="11">
        <f>'Market Data'!B2272</f>
        <v>20081126</v>
      </c>
      <c r="C2285" s="2">
        <f>'Market Data'!C2272</f>
        <v>4842</v>
      </c>
      <c r="D2285" s="2">
        <f>'Market Data'!D2272</f>
        <v>4934</v>
      </c>
      <c r="E2285" s="2">
        <f>'Market Data'!E2272</f>
        <v>4735.5</v>
      </c>
      <c r="F2285" s="12">
        <f>'Market Data'!F2272</f>
        <v>4897.5</v>
      </c>
      <c r="H2285" s="58">
        <f t="shared" si="290"/>
        <v>2268</v>
      </c>
      <c r="I2285" s="97" t="s">
        <v>54</v>
      </c>
      <c r="J2285" s="59" t="str">
        <f t="shared" si="291"/>
        <v>Long</v>
      </c>
      <c r="L2285" s="74">
        <f t="shared" si="295"/>
        <v>1</v>
      </c>
      <c r="M2285" s="75">
        <f t="shared" si="287"/>
        <v>0</v>
      </c>
      <c r="N2285" s="76" t="str">
        <f t="shared" si="292"/>
        <v/>
      </c>
      <c r="O2285" s="75"/>
      <c r="P2285" s="77">
        <f t="shared" si="288"/>
        <v>1</v>
      </c>
      <c r="Q2285" s="78" t="str">
        <f t="shared" si="293"/>
        <v>Stay Long</v>
      </c>
      <c r="R2285" s="81">
        <f t="shared" si="289"/>
        <v>3080</v>
      </c>
      <c r="S2285" s="82">
        <f t="shared" si="294"/>
        <v>-111075.95999999999</v>
      </c>
      <c r="T2285" s="50"/>
    </row>
    <row r="2286" spans="2:20" x14ac:dyDescent="0.25">
      <c r="B2286" s="11">
        <f>'Market Data'!B2273</f>
        <v>20081127</v>
      </c>
      <c r="C2286" s="2">
        <f>'Market Data'!C2273</f>
        <v>4941</v>
      </c>
      <c r="D2286" s="2">
        <f>'Market Data'!D2273</f>
        <v>5001</v>
      </c>
      <c r="E2286" s="2">
        <f>'Market Data'!E2273</f>
        <v>4903</v>
      </c>
      <c r="F2286" s="12">
        <f>'Market Data'!F2273</f>
        <v>4973.5</v>
      </c>
      <c r="H2286" s="58">
        <f t="shared" si="290"/>
        <v>2269</v>
      </c>
      <c r="I2286" s="97" t="s">
        <v>54</v>
      </c>
      <c r="J2286" s="59" t="str">
        <f t="shared" si="291"/>
        <v>Long</v>
      </c>
      <c r="L2286" s="74">
        <f t="shared" si="295"/>
        <v>1</v>
      </c>
      <c r="M2286" s="75">
        <f t="shared" si="287"/>
        <v>0</v>
      </c>
      <c r="N2286" s="76" t="str">
        <f t="shared" si="292"/>
        <v/>
      </c>
      <c r="O2286" s="75"/>
      <c r="P2286" s="77">
        <f t="shared" si="288"/>
        <v>1</v>
      </c>
      <c r="Q2286" s="78" t="str">
        <f t="shared" si="293"/>
        <v>Stay Long</v>
      </c>
      <c r="R2286" s="81">
        <f t="shared" si="289"/>
        <v>2660</v>
      </c>
      <c r="S2286" s="82">
        <f t="shared" si="294"/>
        <v>-108415.95999999999</v>
      </c>
      <c r="T2286" s="50"/>
    </row>
    <row r="2287" spans="2:20" x14ac:dyDescent="0.25">
      <c r="B2287" s="11">
        <f>'Market Data'!B2274</f>
        <v>20081128</v>
      </c>
      <c r="C2287" s="2">
        <f>'Market Data'!C2274</f>
        <v>4978</v>
      </c>
      <c r="D2287" s="2">
        <f>'Market Data'!D2274</f>
        <v>5023</v>
      </c>
      <c r="E2287" s="2">
        <f>'Market Data'!E2274</f>
        <v>4880.5</v>
      </c>
      <c r="F2287" s="12">
        <f>'Market Data'!F2274</f>
        <v>4990.5</v>
      </c>
      <c r="H2287" s="58">
        <f t="shared" si="290"/>
        <v>2270</v>
      </c>
      <c r="I2287" s="97" t="s">
        <v>54</v>
      </c>
      <c r="J2287" s="59" t="str">
        <f t="shared" si="291"/>
        <v>Long</v>
      </c>
      <c r="L2287" s="74">
        <f t="shared" si="295"/>
        <v>1</v>
      </c>
      <c r="M2287" s="75">
        <f t="shared" si="287"/>
        <v>0</v>
      </c>
      <c r="N2287" s="76" t="str">
        <f t="shared" si="292"/>
        <v/>
      </c>
      <c r="O2287" s="75"/>
      <c r="P2287" s="77">
        <f t="shared" si="288"/>
        <v>1</v>
      </c>
      <c r="Q2287" s="78" t="str">
        <f t="shared" si="293"/>
        <v>Stay Long</v>
      </c>
      <c r="R2287" s="81">
        <f t="shared" si="289"/>
        <v>595</v>
      </c>
      <c r="S2287" s="82">
        <f t="shared" si="294"/>
        <v>-107820.95999999999</v>
      </c>
      <c r="T2287" s="50"/>
    </row>
    <row r="2288" spans="2:20" x14ac:dyDescent="0.25">
      <c r="B2288" s="11">
        <f>'Market Data'!B2275</f>
        <v>20081201</v>
      </c>
      <c r="C2288" s="2">
        <f>'Market Data'!C2275</f>
        <v>4956</v>
      </c>
      <c r="D2288" s="2">
        <f>'Market Data'!D2275</f>
        <v>4984.5</v>
      </c>
      <c r="E2288" s="2">
        <f>'Market Data'!E2275</f>
        <v>4680.5</v>
      </c>
      <c r="F2288" s="12">
        <f>'Market Data'!F2275</f>
        <v>4685.5</v>
      </c>
      <c r="H2288" s="58">
        <f t="shared" si="290"/>
        <v>2271</v>
      </c>
      <c r="I2288" s="97" t="s">
        <v>54</v>
      </c>
      <c r="J2288" s="59" t="str">
        <f t="shared" si="291"/>
        <v>Long</v>
      </c>
      <c r="L2288" s="74">
        <f t="shared" si="295"/>
        <v>1</v>
      </c>
      <c r="M2288" s="75">
        <f t="shared" si="287"/>
        <v>0</v>
      </c>
      <c r="N2288" s="76" t="str">
        <f t="shared" si="292"/>
        <v/>
      </c>
      <c r="O2288" s="75"/>
      <c r="P2288" s="77">
        <f t="shared" si="288"/>
        <v>1</v>
      </c>
      <c r="Q2288" s="78" t="str">
        <f t="shared" si="293"/>
        <v>Stay Long</v>
      </c>
      <c r="R2288" s="81">
        <f t="shared" si="289"/>
        <v>-10675</v>
      </c>
      <c r="S2288" s="82">
        <f t="shared" si="294"/>
        <v>-118495.95999999999</v>
      </c>
      <c r="T2288" s="50"/>
    </row>
    <row r="2289" spans="2:20" x14ac:dyDescent="0.25">
      <c r="B2289" s="11">
        <f>'Market Data'!B2276</f>
        <v>20081202</v>
      </c>
      <c r="C2289" s="2">
        <f>'Market Data'!C2276</f>
        <v>4656</v>
      </c>
      <c r="D2289" s="2">
        <f>'Market Data'!D2276</f>
        <v>4890</v>
      </c>
      <c r="E2289" s="2">
        <f>'Market Data'!E2276</f>
        <v>4616</v>
      </c>
      <c r="F2289" s="12">
        <f>'Market Data'!F2276</f>
        <v>4864</v>
      </c>
      <c r="H2289" s="58">
        <f t="shared" si="290"/>
        <v>2272</v>
      </c>
      <c r="I2289" s="97" t="s">
        <v>54</v>
      </c>
      <c r="J2289" s="59" t="str">
        <f t="shared" si="291"/>
        <v>Long</v>
      </c>
      <c r="L2289" s="74">
        <f t="shared" si="295"/>
        <v>1</v>
      </c>
      <c r="M2289" s="75">
        <f t="shared" si="287"/>
        <v>0</v>
      </c>
      <c r="N2289" s="76" t="str">
        <f t="shared" si="292"/>
        <v/>
      </c>
      <c r="O2289" s="75"/>
      <c r="P2289" s="77">
        <f t="shared" si="288"/>
        <v>1</v>
      </c>
      <c r="Q2289" s="78" t="str">
        <f t="shared" si="293"/>
        <v>Stay Long</v>
      </c>
      <c r="R2289" s="81">
        <f t="shared" si="289"/>
        <v>6247.5</v>
      </c>
      <c r="S2289" s="82">
        <f t="shared" si="294"/>
        <v>-112248.45999999999</v>
      </c>
      <c r="T2289" s="50"/>
    </row>
    <row r="2290" spans="2:20" x14ac:dyDescent="0.25">
      <c r="B2290" s="11">
        <f>'Market Data'!B2277</f>
        <v>20081203</v>
      </c>
      <c r="C2290" s="2">
        <f>'Market Data'!C2277</f>
        <v>4826</v>
      </c>
      <c r="D2290" s="2">
        <f>'Market Data'!D2277</f>
        <v>4932</v>
      </c>
      <c r="E2290" s="2">
        <f>'Market Data'!E2277</f>
        <v>4689.5</v>
      </c>
      <c r="F2290" s="12">
        <f>'Market Data'!F2277</f>
        <v>4889.5</v>
      </c>
      <c r="H2290" s="58">
        <f t="shared" si="290"/>
        <v>2273</v>
      </c>
      <c r="I2290" s="97" t="s">
        <v>54</v>
      </c>
      <c r="J2290" s="59" t="str">
        <f t="shared" si="291"/>
        <v>Long</v>
      </c>
      <c r="L2290" s="74">
        <f t="shared" si="295"/>
        <v>1</v>
      </c>
      <c r="M2290" s="75">
        <f t="shared" si="287"/>
        <v>0</v>
      </c>
      <c r="N2290" s="76" t="str">
        <f t="shared" si="292"/>
        <v/>
      </c>
      <c r="O2290" s="75"/>
      <c r="P2290" s="77">
        <f t="shared" si="288"/>
        <v>1</v>
      </c>
      <c r="Q2290" s="78" t="str">
        <f t="shared" si="293"/>
        <v>Stay Long</v>
      </c>
      <c r="R2290" s="81">
        <f t="shared" si="289"/>
        <v>892.5</v>
      </c>
      <c r="S2290" s="82">
        <f t="shared" si="294"/>
        <v>-111355.95999999999</v>
      </c>
      <c r="T2290" s="50"/>
    </row>
    <row r="2291" spans="2:20" x14ac:dyDescent="0.25">
      <c r="B2291" s="11">
        <f>'Market Data'!B2278</f>
        <v>20081204</v>
      </c>
      <c r="C2291" s="2">
        <f>'Market Data'!C2278</f>
        <v>4869.5</v>
      </c>
      <c r="D2291" s="2">
        <f>'Market Data'!D2278</f>
        <v>5048</v>
      </c>
      <c r="E2291" s="2">
        <f>'Market Data'!E2278</f>
        <v>4802</v>
      </c>
      <c r="F2291" s="12">
        <f>'Market Data'!F2278</f>
        <v>4852</v>
      </c>
      <c r="H2291" s="58">
        <f t="shared" si="290"/>
        <v>2274</v>
      </c>
      <c r="I2291" s="97" t="s">
        <v>54</v>
      </c>
      <c r="J2291" s="59" t="str">
        <f t="shared" si="291"/>
        <v>Long</v>
      </c>
      <c r="L2291" s="74">
        <f t="shared" si="295"/>
        <v>1</v>
      </c>
      <c r="M2291" s="75">
        <f t="shared" si="287"/>
        <v>0</v>
      </c>
      <c r="N2291" s="76" t="str">
        <f t="shared" si="292"/>
        <v/>
      </c>
      <c r="O2291" s="75"/>
      <c r="P2291" s="77">
        <f t="shared" si="288"/>
        <v>1</v>
      </c>
      <c r="Q2291" s="78" t="str">
        <f t="shared" si="293"/>
        <v>Stay Long</v>
      </c>
      <c r="R2291" s="81">
        <f t="shared" si="289"/>
        <v>-1312.5</v>
      </c>
      <c r="S2291" s="82">
        <f t="shared" si="294"/>
        <v>-112668.45999999999</v>
      </c>
      <c r="T2291" s="50"/>
    </row>
    <row r="2292" spans="2:20" x14ac:dyDescent="0.25">
      <c r="B2292" s="11">
        <f>'Market Data'!B2279</f>
        <v>20081205</v>
      </c>
      <c r="C2292" s="2">
        <f>'Market Data'!C2279</f>
        <v>4808</v>
      </c>
      <c r="D2292" s="2">
        <f>'Market Data'!D2279</f>
        <v>4843</v>
      </c>
      <c r="E2292" s="2">
        <f>'Market Data'!E2279</f>
        <v>4633.5</v>
      </c>
      <c r="F2292" s="12">
        <f>'Market Data'!F2279</f>
        <v>4704</v>
      </c>
      <c r="H2292" s="58">
        <f t="shared" si="290"/>
        <v>2275</v>
      </c>
      <c r="I2292" s="97" t="s">
        <v>54</v>
      </c>
      <c r="J2292" s="59" t="str">
        <f t="shared" si="291"/>
        <v>Long</v>
      </c>
      <c r="L2292" s="74">
        <f t="shared" si="295"/>
        <v>1</v>
      </c>
      <c r="M2292" s="75">
        <f t="shared" si="287"/>
        <v>0</v>
      </c>
      <c r="N2292" s="76" t="str">
        <f t="shared" si="292"/>
        <v/>
      </c>
      <c r="O2292" s="75"/>
      <c r="P2292" s="77">
        <f t="shared" si="288"/>
        <v>1</v>
      </c>
      <c r="Q2292" s="78" t="str">
        <f t="shared" si="293"/>
        <v>Stay Long</v>
      </c>
      <c r="R2292" s="81">
        <f t="shared" si="289"/>
        <v>-5180</v>
      </c>
      <c r="S2292" s="82">
        <f t="shared" si="294"/>
        <v>-117848.45999999999</v>
      </c>
      <c r="T2292" s="50"/>
    </row>
    <row r="2293" spans="2:20" x14ac:dyDescent="0.25">
      <c r="B2293" s="11">
        <f>'Market Data'!B2280</f>
        <v>20081208</v>
      </c>
      <c r="C2293" s="2">
        <f>'Market Data'!C2280</f>
        <v>4939</v>
      </c>
      <c r="D2293" s="2">
        <f>'Market Data'!D2280</f>
        <v>5087.5</v>
      </c>
      <c r="E2293" s="2">
        <f>'Market Data'!E2280</f>
        <v>4918.5</v>
      </c>
      <c r="F2293" s="12">
        <f>'Market Data'!F2280</f>
        <v>5006.5</v>
      </c>
      <c r="H2293" s="58">
        <f t="shared" si="290"/>
        <v>2276</v>
      </c>
      <c r="I2293" s="97" t="s">
        <v>54</v>
      </c>
      <c r="J2293" s="59" t="str">
        <f t="shared" si="291"/>
        <v>Long</v>
      </c>
      <c r="L2293" s="74">
        <f t="shared" si="295"/>
        <v>1</v>
      </c>
      <c r="M2293" s="75">
        <f t="shared" si="287"/>
        <v>0</v>
      </c>
      <c r="N2293" s="76" t="str">
        <f t="shared" si="292"/>
        <v/>
      </c>
      <c r="O2293" s="75"/>
      <c r="P2293" s="77">
        <f t="shared" si="288"/>
        <v>1</v>
      </c>
      <c r="Q2293" s="78" t="str">
        <f t="shared" si="293"/>
        <v>Stay Long</v>
      </c>
      <c r="R2293" s="81">
        <f t="shared" si="289"/>
        <v>10587.5</v>
      </c>
      <c r="S2293" s="82">
        <f t="shared" si="294"/>
        <v>-107260.95999999999</v>
      </c>
      <c r="T2293" s="50"/>
    </row>
    <row r="2294" spans="2:20" x14ac:dyDescent="0.25">
      <c r="B2294" s="11">
        <f>'Market Data'!B2281</f>
        <v>20081209</v>
      </c>
      <c r="C2294" s="2">
        <f>'Market Data'!C2281</f>
        <v>4995</v>
      </c>
      <c r="D2294" s="2">
        <f>'Market Data'!D2281</f>
        <v>5163.5</v>
      </c>
      <c r="E2294" s="2">
        <f>'Market Data'!E2281</f>
        <v>4934</v>
      </c>
      <c r="F2294" s="12">
        <f>'Market Data'!F2281</f>
        <v>5073</v>
      </c>
      <c r="H2294" s="58">
        <f t="shared" si="290"/>
        <v>2277</v>
      </c>
      <c r="I2294" s="97" t="s">
        <v>54</v>
      </c>
      <c r="J2294" s="59" t="str">
        <f t="shared" si="291"/>
        <v>Long</v>
      </c>
      <c r="L2294" s="74">
        <f t="shared" si="295"/>
        <v>1</v>
      </c>
      <c r="M2294" s="75">
        <f t="shared" si="287"/>
        <v>0</v>
      </c>
      <c r="N2294" s="76" t="str">
        <f t="shared" si="292"/>
        <v/>
      </c>
      <c r="O2294" s="75"/>
      <c r="P2294" s="77">
        <f t="shared" si="288"/>
        <v>1</v>
      </c>
      <c r="Q2294" s="78" t="str">
        <f t="shared" si="293"/>
        <v>Stay Long</v>
      </c>
      <c r="R2294" s="81">
        <f t="shared" si="289"/>
        <v>2327.5</v>
      </c>
      <c r="S2294" s="82">
        <f t="shared" si="294"/>
        <v>-104933.45999999999</v>
      </c>
      <c r="T2294" s="50"/>
    </row>
    <row r="2295" spans="2:20" x14ac:dyDescent="0.25">
      <c r="B2295" s="11">
        <f>'Market Data'!B2282</f>
        <v>20081210</v>
      </c>
      <c r="C2295" s="2">
        <f>'Market Data'!C2282</f>
        <v>5099.5</v>
      </c>
      <c r="D2295" s="2">
        <f>'Market Data'!D2282</f>
        <v>5156</v>
      </c>
      <c r="E2295" s="2">
        <f>'Market Data'!E2282</f>
        <v>5053.5</v>
      </c>
      <c r="F2295" s="12">
        <f>'Market Data'!F2282</f>
        <v>5119</v>
      </c>
      <c r="H2295" s="58">
        <f t="shared" si="290"/>
        <v>2278</v>
      </c>
      <c r="I2295" s="97" t="s">
        <v>54</v>
      </c>
      <c r="J2295" s="59" t="str">
        <f t="shared" si="291"/>
        <v>Long</v>
      </c>
      <c r="L2295" s="74">
        <f t="shared" si="295"/>
        <v>1</v>
      </c>
      <c r="M2295" s="75">
        <f t="shared" si="287"/>
        <v>0</v>
      </c>
      <c r="N2295" s="76" t="str">
        <f t="shared" si="292"/>
        <v/>
      </c>
      <c r="O2295" s="75"/>
      <c r="P2295" s="77">
        <f t="shared" si="288"/>
        <v>1</v>
      </c>
      <c r="Q2295" s="78" t="str">
        <f t="shared" si="293"/>
        <v>Stay Long</v>
      </c>
      <c r="R2295" s="81">
        <f t="shared" si="289"/>
        <v>1610</v>
      </c>
      <c r="S2295" s="82">
        <f t="shared" si="294"/>
        <v>-103323.45999999999</v>
      </c>
      <c r="T2295" s="50"/>
    </row>
    <row r="2296" spans="2:20" x14ac:dyDescent="0.25">
      <c r="B2296" s="11">
        <f>'Market Data'!B2283</f>
        <v>20081211</v>
      </c>
      <c r="C2296" s="2">
        <f>'Market Data'!C2283</f>
        <v>5101</v>
      </c>
      <c r="D2296" s="2">
        <f>'Market Data'!D2283</f>
        <v>5135</v>
      </c>
      <c r="E2296" s="2">
        <f>'Market Data'!E2283</f>
        <v>5023</v>
      </c>
      <c r="F2296" s="12">
        <f>'Market Data'!F2283</f>
        <v>5100.5</v>
      </c>
      <c r="H2296" s="58">
        <f t="shared" si="290"/>
        <v>2279</v>
      </c>
      <c r="I2296" s="97" t="s">
        <v>54</v>
      </c>
      <c r="J2296" s="59" t="str">
        <f t="shared" si="291"/>
        <v>Long</v>
      </c>
      <c r="L2296" s="74">
        <f t="shared" si="295"/>
        <v>1</v>
      </c>
      <c r="M2296" s="75">
        <f t="shared" si="287"/>
        <v>0</v>
      </c>
      <c r="N2296" s="76" t="str">
        <f t="shared" si="292"/>
        <v/>
      </c>
      <c r="O2296" s="75"/>
      <c r="P2296" s="77">
        <f t="shared" si="288"/>
        <v>1</v>
      </c>
      <c r="Q2296" s="78" t="str">
        <f t="shared" si="293"/>
        <v>Stay Long</v>
      </c>
      <c r="R2296" s="81">
        <f t="shared" si="289"/>
        <v>-647.5</v>
      </c>
      <c r="S2296" s="82">
        <f t="shared" si="294"/>
        <v>-103970.95999999999</v>
      </c>
      <c r="T2296" s="50"/>
    </row>
    <row r="2297" spans="2:20" x14ac:dyDescent="0.25">
      <c r="B2297" s="11">
        <f>'Market Data'!B2284</f>
        <v>20081212</v>
      </c>
      <c r="C2297" s="2">
        <f>'Market Data'!C2284</f>
        <v>4889</v>
      </c>
      <c r="D2297" s="2">
        <f>'Market Data'!D2284</f>
        <v>5048</v>
      </c>
      <c r="E2297" s="2">
        <f>'Market Data'!E2284</f>
        <v>4831</v>
      </c>
      <c r="F2297" s="12">
        <f>'Market Data'!F2284</f>
        <v>5041</v>
      </c>
      <c r="H2297" s="58">
        <f t="shared" si="290"/>
        <v>2280</v>
      </c>
      <c r="I2297" s="97" t="s">
        <v>54</v>
      </c>
      <c r="J2297" s="59" t="str">
        <f t="shared" si="291"/>
        <v>Long</v>
      </c>
      <c r="L2297" s="74">
        <f t="shared" si="295"/>
        <v>1</v>
      </c>
      <c r="M2297" s="75">
        <f t="shared" si="287"/>
        <v>0</v>
      </c>
      <c r="N2297" s="76" t="str">
        <f t="shared" si="292"/>
        <v/>
      </c>
      <c r="O2297" s="75"/>
      <c r="P2297" s="77">
        <f t="shared" si="288"/>
        <v>1</v>
      </c>
      <c r="Q2297" s="78" t="str">
        <f t="shared" si="293"/>
        <v>Stay Long</v>
      </c>
      <c r="R2297" s="81">
        <f t="shared" si="289"/>
        <v>-2082.5</v>
      </c>
      <c r="S2297" s="82">
        <f t="shared" si="294"/>
        <v>-106053.45999999999</v>
      </c>
      <c r="T2297" s="50"/>
    </row>
    <row r="2298" spans="2:20" x14ac:dyDescent="0.25">
      <c r="B2298" s="11">
        <f>'Market Data'!B2285</f>
        <v>20081215</v>
      </c>
      <c r="C2298" s="2">
        <f>'Market Data'!C2285</f>
        <v>5082</v>
      </c>
      <c r="D2298" s="2">
        <f>'Market Data'!D2285</f>
        <v>5107</v>
      </c>
      <c r="E2298" s="2">
        <f>'Market Data'!E2285</f>
        <v>4936.5</v>
      </c>
      <c r="F2298" s="12">
        <f>'Market Data'!F2285</f>
        <v>4981</v>
      </c>
      <c r="H2298" s="58">
        <f t="shared" si="290"/>
        <v>2281</v>
      </c>
      <c r="I2298" s="97" t="s">
        <v>54</v>
      </c>
      <c r="J2298" s="59" t="str">
        <f t="shared" si="291"/>
        <v>Long</v>
      </c>
      <c r="L2298" s="74">
        <f t="shared" si="295"/>
        <v>1</v>
      </c>
      <c r="M2298" s="75">
        <f t="shared" si="287"/>
        <v>0</v>
      </c>
      <c r="N2298" s="76" t="str">
        <f t="shared" si="292"/>
        <v/>
      </c>
      <c r="O2298" s="75"/>
      <c r="P2298" s="77">
        <f t="shared" si="288"/>
        <v>1</v>
      </c>
      <c r="Q2298" s="78" t="str">
        <f t="shared" si="293"/>
        <v>Stay Long</v>
      </c>
      <c r="R2298" s="81">
        <f t="shared" si="289"/>
        <v>-2100</v>
      </c>
      <c r="S2298" s="82">
        <f t="shared" si="294"/>
        <v>-108153.45999999999</v>
      </c>
      <c r="T2298" s="50"/>
    </row>
    <row r="2299" spans="2:20" x14ac:dyDescent="0.25">
      <c r="B2299" s="11">
        <f>'Market Data'!B2286</f>
        <v>20081216</v>
      </c>
      <c r="C2299" s="2">
        <f>'Market Data'!C2286</f>
        <v>4987.5</v>
      </c>
      <c r="D2299" s="2">
        <f>'Market Data'!D2286</f>
        <v>5074.5</v>
      </c>
      <c r="E2299" s="2">
        <f>'Market Data'!E2286</f>
        <v>4960.5</v>
      </c>
      <c r="F2299" s="12">
        <f>'Market Data'!F2286</f>
        <v>5040</v>
      </c>
      <c r="H2299" s="58">
        <f t="shared" si="290"/>
        <v>2282</v>
      </c>
      <c r="I2299" s="97" t="s">
        <v>54</v>
      </c>
      <c r="J2299" s="59" t="str">
        <f t="shared" si="291"/>
        <v>Long</v>
      </c>
      <c r="L2299" s="74">
        <f t="shared" si="295"/>
        <v>1</v>
      </c>
      <c r="M2299" s="75">
        <f t="shared" si="287"/>
        <v>0</v>
      </c>
      <c r="N2299" s="76" t="str">
        <f t="shared" si="292"/>
        <v/>
      </c>
      <c r="O2299" s="75"/>
      <c r="P2299" s="77">
        <f t="shared" si="288"/>
        <v>1</v>
      </c>
      <c r="Q2299" s="78" t="str">
        <f t="shared" si="293"/>
        <v>Stay Long</v>
      </c>
      <c r="R2299" s="81">
        <f t="shared" si="289"/>
        <v>2065</v>
      </c>
      <c r="S2299" s="82">
        <f t="shared" si="294"/>
        <v>-106088.45999999999</v>
      </c>
      <c r="T2299" s="50"/>
    </row>
    <row r="2300" spans="2:20" x14ac:dyDescent="0.25">
      <c r="B2300" s="11">
        <f>'Market Data'!B2287</f>
        <v>20081217</v>
      </c>
      <c r="C2300" s="2">
        <f>'Market Data'!C2287</f>
        <v>5127</v>
      </c>
      <c r="D2300" s="2">
        <f>'Market Data'!D2287</f>
        <v>5127</v>
      </c>
      <c r="E2300" s="2">
        <f>'Market Data'!E2287</f>
        <v>4956</v>
      </c>
      <c r="F2300" s="12">
        <f>'Market Data'!F2287</f>
        <v>5068</v>
      </c>
      <c r="H2300" s="58">
        <f t="shared" si="290"/>
        <v>2283</v>
      </c>
      <c r="I2300" s="97" t="s">
        <v>54</v>
      </c>
      <c r="J2300" s="59" t="str">
        <f t="shared" si="291"/>
        <v>Long</v>
      </c>
      <c r="L2300" s="74">
        <f t="shared" si="295"/>
        <v>1</v>
      </c>
      <c r="M2300" s="75">
        <f t="shared" si="287"/>
        <v>0</v>
      </c>
      <c r="N2300" s="76" t="str">
        <f t="shared" si="292"/>
        <v/>
      </c>
      <c r="O2300" s="75"/>
      <c r="P2300" s="77">
        <f t="shared" si="288"/>
        <v>1</v>
      </c>
      <c r="Q2300" s="78" t="str">
        <f t="shared" si="293"/>
        <v>Stay Long</v>
      </c>
      <c r="R2300" s="81">
        <f t="shared" si="289"/>
        <v>980</v>
      </c>
      <c r="S2300" s="82">
        <f t="shared" si="294"/>
        <v>-105108.45999999999</v>
      </c>
      <c r="T2300" s="50"/>
    </row>
    <row r="2301" spans="2:20" x14ac:dyDescent="0.25">
      <c r="B2301" s="11">
        <f>'Market Data'!B2288</f>
        <v>20081218</v>
      </c>
      <c r="C2301" s="2">
        <f>'Market Data'!C2288</f>
        <v>5050.5</v>
      </c>
      <c r="D2301" s="2">
        <f>'Market Data'!D2288</f>
        <v>5103.5</v>
      </c>
      <c r="E2301" s="2">
        <f>'Market Data'!E2288</f>
        <v>5027</v>
      </c>
      <c r="F2301" s="12">
        <f>'Market Data'!F2288</f>
        <v>5086</v>
      </c>
      <c r="H2301" s="58">
        <f t="shared" si="290"/>
        <v>2284</v>
      </c>
      <c r="I2301" s="97" t="s">
        <v>54</v>
      </c>
      <c r="J2301" s="59" t="str">
        <f t="shared" si="291"/>
        <v>Long</v>
      </c>
      <c r="L2301" s="74">
        <f t="shared" si="295"/>
        <v>1</v>
      </c>
      <c r="M2301" s="75">
        <f t="shared" si="287"/>
        <v>0</v>
      </c>
      <c r="N2301" s="76" t="str">
        <f t="shared" si="292"/>
        <v/>
      </c>
      <c r="O2301" s="75"/>
      <c r="P2301" s="77">
        <f t="shared" si="288"/>
        <v>1</v>
      </c>
      <c r="Q2301" s="78" t="str">
        <f t="shared" si="293"/>
        <v>Stay Long</v>
      </c>
      <c r="R2301" s="81">
        <f t="shared" si="289"/>
        <v>630</v>
      </c>
      <c r="S2301" s="82">
        <f t="shared" si="294"/>
        <v>-104478.45999999999</v>
      </c>
      <c r="T2301" s="50"/>
    </row>
    <row r="2302" spans="2:20" x14ac:dyDescent="0.25">
      <c r="B2302" s="11">
        <f>'Market Data'!B2289</f>
        <v>20081219</v>
      </c>
      <c r="C2302" s="2">
        <f>'Market Data'!C2289</f>
        <v>5020</v>
      </c>
      <c r="D2302" s="2">
        <f>'Market Data'!D2289</f>
        <v>5103.5</v>
      </c>
      <c r="E2302" s="2">
        <f>'Market Data'!E2289</f>
        <v>4959</v>
      </c>
      <c r="F2302" s="12">
        <f>'Market Data'!F2289</f>
        <v>4995</v>
      </c>
      <c r="H2302" s="58">
        <f t="shared" si="290"/>
        <v>2285</v>
      </c>
      <c r="I2302" s="97" t="s">
        <v>54</v>
      </c>
      <c r="J2302" s="59" t="str">
        <f t="shared" si="291"/>
        <v>Long</v>
      </c>
      <c r="L2302" s="74">
        <f t="shared" si="295"/>
        <v>1</v>
      </c>
      <c r="M2302" s="75">
        <f t="shared" si="287"/>
        <v>0</v>
      </c>
      <c r="N2302" s="76" t="str">
        <f t="shared" si="292"/>
        <v/>
      </c>
      <c r="O2302" s="75"/>
      <c r="P2302" s="77">
        <f t="shared" si="288"/>
        <v>1</v>
      </c>
      <c r="Q2302" s="78" t="str">
        <f t="shared" si="293"/>
        <v>Stay Long</v>
      </c>
      <c r="R2302" s="81">
        <f t="shared" si="289"/>
        <v>-3185</v>
      </c>
      <c r="S2302" s="82">
        <f t="shared" si="294"/>
        <v>-107663.45999999999</v>
      </c>
      <c r="T2302" s="50"/>
    </row>
    <row r="2303" spans="2:20" x14ac:dyDescent="0.25">
      <c r="B2303" s="11">
        <f>'Market Data'!B2290</f>
        <v>20081222</v>
      </c>
      <c r="C2303" s="2">
        <f>'Market Data'!C2290</f>
        <v>5001</v>
      </c>
      <c r="D2303" s="2">
        <f>'Market Data'!D2290</f>
        <v>5014.5</v>
      </c>
      <c r="E2303" s="2">
        <f>'Market Data'!E2290</f>
        <v>4885</v>
      </c>
      <c r="F2303" s="12">
        <f>'Market Data'!F2290</f>
        <v>4946.5</v>
      </c>
      <c r="H2303" s="58">
        <f t="shared" si="290"/>
        <v>2286</v>
      </c>
      <c r="I2303" s="97" t="s">
        <v>54</v>
      </c>
      <c r="J2303" s="59" t="str">
        <f t="shared" si="291"/>
        <v>Long</v>
      </c>
      <c r="L2303" s="74">
        <f t="shared" si="295"/>
        <v>1</v>
      </c>
      <c r="M2303" s="75">
        <f t="shared" si="287"/>
        <v>0</v>
      </c>
      <c r="N2303" s="76" t="str">
        <f t="shared" si="292"/>
        <v/>
      </c>
      <c r="O2303" s="75"/>
      <c r="P2303" s="77">
        <f t="shared" si="288"/>
        <v>1</v>
      </c>
      <c r="Q2303" s="78" t="str">
        <f t="shared" si="293"/>
        <v>Stay Long</v>
      </c>
      <c r="R2303" s="81">
        <f t="shared" si="289"/>
        <v>-1697.5</v>
      </c>
      <c r="S2303" s="82">
        <f t="shared" si="294"/>
        <v>-109360.95999999999</v>
      </c>
      <c r="T2303" s="50"/>
    </row>
    <row r="2304" spans="2:20" x14ac:dyDescent="0.25">
      <c r="B2304" s="11">
        <f>'Market Data'!B2291</f>
        <v>20081223</v>
      </c>
      <c r="C2304" s="2">
        <f>'Market Data'!C2291</f>
        <v>4931</v>
      </c>
      <c r="D2304" s="2">
        <f>'Market Data'!D2291</f>
        <v>5033.5</v>
      </c>
      <c r="E2304" s="2">
        <f>'Market Data'!E2291</f>
        <v>4915</v>
      </c>
      <c r="F2304" s="12">
        <f>'Market Data'!F2291</f>
        <v>4939</v>
      </c>
      <c r="H2304" s="58">
        <f t="shared" si="290"/>
        <v>2287</v>
      </c>
      <c r="I2304" s="97" t="s">
        <v>54</v>
      </c>
      <c r="J2304" s="59" t="str">
        <f t="shared" si="291"/>
        <v>Long</v>
      </c>
      <c r="L2304" s="74">
        <f t="shared" si="295"/>
        <v>1</v>
      </c>
      <c r="M2304" s="75">
        <f t="shared" si="287"/>
        <v>0</v>
      </c>
      <c r="N2304" s="76" t="str">
        <f t="shared" si="292"/>
        <v/>
      </c>
      <c r="O2304" s="75"/>
      <c r="P2304" s="77">
        <f t="shared" si="288"/>
        <v>1</v>
      </c>
      <c r="Q2304" s="78" t="str">
        <f t="shared" si="293"/>
        <v>Stay Long</v>
      </c>
      <c r="R2304" s="81">
        <f t="shared" si="289"/>
        <v>-262.5</v>
      </c>
      <c r="S2304" s="82">
        <f t="shared" si="294"/>
        <v>-109623.45999999999</v>
      </c>
      <c r="T2304" s="50"/>
    </row>
    <row r="2305" spans="2:20" x14ac:dyDescent="0.25">
      <c r="B2305" s="11">
        <f>'Market Data'!B2292</f>
        <v>20081229</v>
      </c>
      <c r="C2305" s="2">
        <f>'Market Data'!C2292</f>
        <v>4961</v>
      </c>
      <c r="D2305" s="2">
        <f>'Market Data'!D2292</f>
        <v>5045</v>
      </c>
      <c r="E2305" s="2">
        <f>'Market Data'!E2292</f>
        <v>4950</v>
      </c>
      <c r="F2305" s="12">
        <f>'Market Data'!F2292</f>
        <v>5007</v>
      </c>
      <c r="H2305" s="58">
        <f t="shared" si="290"/>
        <v>2288</v>
      </c>
      <c r="I2305" s="97" t="s">
        <v>54</v>
      </c>
      <c r="J2305" s="59" t="str">
        <f t="shared" si="291"/>
        <v>Long</v>
      </c>
      <c r="L2305" s="74">
        <f t="shared" si="295"/>
        <v>1</v>
      </c>
      <c r="M2305" s="75">
        <f t="shared" si="287"/>
        <v>0</v>
      </c>
      <c r="N2305" s="76" t="str">
        <f t="shared" si="292"/>
        <v/>
      </c>
      <c r="O2305" s="75"/>
      <c r="P2305" s="77">
        <f t="shared" si="288"/>
        <v>1</v>
      </c>
      <c r="Q2305" s="78" t="str">
        <f t="shared" si="293"/>
        <v>Stay Long</v>
      </c>
      <c r="R2305" s="81">
        <f t="shared" si="289"/>
        <v>2380</v>
      </c>
      <c r="S2305" s="82">
        <f t="shared" si="294"/>
        <v>-107243.45999999999</v>
      </c>
      <c r="T2305" s="50"/>
    </row>
    <row r="2306" spans="2:20" x14ac:dyDescent="0.25">
      <c r="B2306" s="11">
        <f>'Market Data'!B2293</f>
        <v>20081230</v>
      </c>
      <c r="C2306" s="2">
        <f>'Market Data'!C2293</f>
        <v>5051</v>
      </c>
      <c r="D2306" s="2">
        <f>'Market Data'!D2293</f>
        <v>5125.5</v>
      </c>
      <c r="E2306" s="2">
        <f>'Market Data'!E2293</f>
        <v>5049</v>
      </c>
      <c r="F2306" s="12">
        <f>'Market Data'!F2293</f>
        <v>5125.5</v>
      </c>
      <c r="H2306" s="58">
        <f t="shared" si="290"/>
        <v>2289</v>
      </c>
      <c r="I2306" s="97" t="s">
        <v>54</v>
      </c>
      <c r="J2306" s="59" t="str">
        <f t="shared" si="291"/>
        <v>Long</v>
      </c>
      <c r="L2306" s="74">
        <f t="shared" si="295"/>
        <v>1</v>
      </c>
      <c r="M2306" s="75">
        <f t="shared" si="287"/>
        <v>0</v>
      </c>
      <c r="N2306" s="76" t="str">
        <f t="shared" si="292"/>
        <v/>
      </c>
      <c r="O2306" s="75"/>
      <c r="P2306" s="77">
        <f t="shared" si="288"/>
        <v>1</v>
      </c>
      <c r="Q2306" s="78" t="str">
        <f t="shared" si="293"/>
        <v>Stay Long</v>
      </c>
      <c r="R2306" s="81">
        <f t="shared" si="289"/>
        <v>4147.5</v>
      </c>
      <c r="S2306" s="82">
        <f t="shared" si="294"/>
        <v>-103095.95999999999</v>
      </c>
      <c r="T2306" s="50"/>
    </row>
    <row r="2307" spans="2:20" x14ac:dyDescent="0.25">
      <c r="B2307" s="11">
        <f>'Market Data'!B2294</f>
        <v>20090102</v>
      </c>
      <c r="C2307" s="2">
        <f>'Market Data'!C2294</f>
        <v>5176</v>
      </c>
      <c r="D2307" s="2">
        <f>'Market Data'!D2294</f>
        <v>5307</v>
      </c>
      <c r="E2307" s="2">
        <f>'Market Data'!E2294</f>
        <v>5154</v>
      </c>
      <c r="F2307" s="12">
        <f>'Market Data'!F2294</f>
        <v>5294</v>
      </c>
      <c r="H2307" s="58">
        <f t="shared" si="290"/>
        <v>2290</v>
      </c>
      <c r="I2307" s="97" t="s">
        <v>54</v>
      </c>
      <c r="J2307" s="59" t="str">
        <f t="shared" si="291"/>
        <v>Long</v>
      </c>
      <c r="L2307" s="74">
        <f t="shared" si="295"/>
        <v>1</v>
      </c>
      <c r="M2307" s="75">
        <f t="shared" si="287"/>
        <v>0</v>
      </c>
      <c r="N2307" s="76" t="str">
        <f t="shared" si="292"/>
        <v/>
      </c>
      <c r="O2307" s="75"/>
      <c r="P2307" s="77">
        <f t="shared" si="288"/>
        <v>1</v>
      </c>
      <c r="Q2307" s="78" t="str">
        <f t="shared" si="293"/>
        <v>Stay Long</v>
      </c>
      <c r="R2307" s="81">
        <f t="shared" si="289"/>
        <v>5897.5</v>
      </c>
      <c r="S2307" s="82">
        <f t="shared" si="294"/>
        <v>-97198.459999999992</v>
      </c>
      <c r="T2307" s="50"/>
    </row>
    <row r="2308" spans="2:20" x14ac:dyDescent="0.25">
      <c r="B2308" s="11">
        <f>'Market Data'!B2295</f>
        <v>20090105</v>
      </c>
      <c r="C2308" s="2">
        <f>'Market Data'!C2295</f>
        <v>5323</v>
      </c>
      <c r="D2308" s="2">
        <f>'Market Data'!D2295</f>
        <v>5348</v>
      </c>
      <c r="E2308" s="2">
        <f>'Market Data'!E2295</f>
        <v>5257.5</v>
      </c>
      <c r="F2308" s="12">
        <f>'Market Data'!F2295</f>
        <v>5304.5</v>
      </c>
      <c r="H2308" s="58">
        <f t="shared" si="290"/>
        <v>2291</v>
      </c>
      <c r="I2308" s="97" t="s">
        <v>54</v>
      </c>
      <c r="J2308" s="59" t="str">
        <f t="shared" si="291"/>
        <v>Long</v>
      </c>
      <c r="L2308" s="74">
        <f t="shared" si="295"/>
        <v>1</v>
      </c>
      <c r="M2308" s="75">
        <f t="shared" si="287"/>
        <v>0</v>
      </c>
      <c r="N2308" s="76" t="str">
        <f t="shared" si="292"/>
        <v/>
      </c>
      <c r="O2308" s="75"/>
      <c r="P2308" s="77">
        <f t="shared" si="288"/>
        <v>1</v>
      </c>
      <c r="Q2308" s="78" t="str">
        <f t="shared" si="293"/>
        <v>Stay Long</v>
      </c>
      <c r="R2308" s="81">
        <f t="shared" si="289"/>
        <v>367.5</v>
      </c>
      <c r="S2308" s="82">
        <f t="shared" si="294"/>
        <v>-96830.959999999992</v>
      </c>
      <c r="T2308" s="50"/>
    </row>
    <row r="2309" spans="2:20" x14ac:dyDescent="0.25">
      <c r="B2309" s="11">
        <f>'Market Data'!B2296</f>
        <v>20090106</v>
      </c>
      <c r="C2309" s="2">
        <f>'Market Data'!C2296</f>
        <v>5313</v>
      </c>
      <c r="D2309" s="2">
        <f>'Market Data'!D2296</f>
        <v>5429.5</v>
      </c>
      <c r="E2309" s="2">
        <f>'Market Data'!E2296</f>
        <v>5269.5</v>
      </c>
      <c r="F2309" s="12">
        <f>'Market Data'!F2296</f>
        <v>5350</v>
      </c>
      <c r="H2309" s="58">
        <f t="shared" si="290"/>
        <v>2292</v>
      </c>
      <c r="I2309" s="97" t="s">
        <v>54</v>
      </c>
      <c r="J2309" s="59" t="str">
        <f t="shared" si="291"/>
        <v>Long</v>
      </c>
      <c r="L2309" s="74">
        <f t="shared" si="295"/>
        <v>1</v>
      </c>
      <c r="M2309" s="75">
        <f t="shared" si="287"/>
        <v>0</v>
      </c>
      <c r="N2309" s="76" t="str">
        <f t="shared" si="292"/>
        <v/>
      </c>
      <c r="O2309" s="75"/>
      <c r="P2309" s="77">
        <f t="shared" si="288"/>
        <v>1</v>
      </c>
      <c r="Q2309" s="78" t="str">
        <f t="shared" si="293"/>
        <v>Stay Long</v>
      </c>
      <c r="R2309" s="81">
        <f t="shared" si="289"/>
        <v>1592.5</v>
      </c>
      <c r="S2309" s="82">
        <f t="shared" si="294"/>
        <v>-95238.459999999992</v>
      </c>
      <c r="T2309" s="50"/>
    </row>
    <row r="2310" spans="2:20" x14ac:dyDescent="0.25">
      <c r="B2310" s="11">
        <f>'Market Data'!B2297</f>
        <v>20090107</v>
      </c>
      <c r="C2310" s="2">
        <f>'Market Data'!C2297</f>
        <v>5316</v>
      </c>
      <c r="D2310" s="2">
        <f>'Market Data'!D2297</f>
        <v>5325.5</v>
      </c>
      <c r="E2310" s="2">
        <f>'Market Data'!E2297</f>
        <v>5224.5</v>
      </c>
      <c r="F2310" s="12">
        <f>'Market Data'!F2297</f>
        <v>5243</v>
      </c>
      <c r="H2310" s="58">
        <f t="shared" si="290"/>
        <v>2293</v>
      </c>
      <c r="I2310" s="97" t="s">
        <v>54</v>
      </c>
      <c r="J2310" s="59" t="str">
        <f t="shared" si="291"/>
        <v>Long</v>
      </c>
      <c r="L2310" s="74">
        <f t="shared" si="295"/>
        <v>1</v>
      </c>
      <c r="M2310" s="75">
        <f t="shared" si="287"/>
        <v>0</v>
      </c>
      <c r="N2310" s="76" t="str">
        <f t="shared" si="292"/>
        <v/>
      </c>
      <c r="O2310" s="75"/>
      <c r="P2310" s="77">
        <f t="shared" si="288"/>
        <v>1</v>
      </c>
      <c r="Q2310" s="78" t="str">
        <f t="shared" si="293"/>
        <v>Stay Long</v>
      </c>
      <c r="R2310" s="81">
        <f t="shared" si="289"/>
        <v>-3745</v>
      </c>
      <c r="S2310" s="82">
        <f t="shared" si="294"/>
        <v>-98983.459999999992</v>
      </c>
      <c r="T2310" s="50"/>
    </row>
    <row r="2311" spans="2:20" x14ac:dyDescent="0.25">
      <c r="B2311" s="11">
        <f>'Market Data'!B2298</f>
        <v>20090108</v>
      </c>
      <c r="C2311" s="2">
        <f>'Market Data'!C2298</f>
        <v>5206</v>
      </c>
      <c r="D2311" s="2">
        <f>'Market Data'!D2298</f>
        <v>5226.5</v>
      </c>
      <c r="E2311" s="2">
        <f>'Market Data'!E2298</f>
        <v>5128.5</v>
      </c>
      <c r="F2311" s="12">
        <f>'Market Data'!F2298</f>
        <v>5201.5</v>
      </c>
      <c r="H2311" s="58">
        <f t="shared" si="290"/>
        <v>2294</v>
      </c>
      <c r="I2311" s="97" t="s">
        <v>54</v>
      </c>
      <c r="J2311" s="59" t="str">
        <f t="shared" si="291"/>
        <v>Long</v>
      </c>
      <c r="L2311" s="74">
        <f t="shared" si="295"/>
        <v>1</v>
      </c>
      <c r="M2311" s="75">
        <f t="shared" si="287"/>
        <v>0</v>
      </c>
      <c r="N2311" s="76" t="str">
        <f t="shared" si="292"/>
        <v/>
      </c>
      <c r="O2311" s="75"/>
      <c r="P2311" s="77">
        <f t="shared" si="288"/>
        <v>1</v>
      </c>
      <c r="Q2311" s="78" t="str">
        <f t="shared" si="293"/>
        <v>Stay Long</v>
      </c>
      <c r="R2311" s="81">
        <f t="shared" si="289"/>
        <v>-1452.5</v>
      </c>
      <c r="S2311" s="82">
        <f t="shared" si="294"/>
        <v>-100435.95999999999</v>
      </c>
      <c r="T2311" s="50"/>
    </row>
    <row r="2312" spans="2:20" x14ac:dyDescent="0.25">
      <c r="B2312" s="11">
        <f>'Market Data'!B2299</f>
        <v>20090109</v>
      </c>
      <c r="C2312" s="2">
        <f>'Market Data'!C2299</f>
        <v>5209</v>
      </c>
      <c r="D2312" s="2">
        <f>'Market Data'!D2299</f>
        <v>5244.5</v>
      </c>
      <c r="E2312" s="2">
        <f>'Market Data'!E2299</f>
        <v>5049.5</v>
      </c>
      <c r="F2312" s="12">
        <f>'Market Data'!F2299</f>
        <v>5087</v>
      </c>
      <c r="H2312" s="58">
        <f t="shared" si="290"/>
        <v>2295</v>
      </c>
      <c r="I2312" s="97" t="s">
        <v>54</v>
      </c>
      <c r="J2312" s="59" t="str">
        <f t="shared" si="291"/>
        <v>Long</v>
      </c>
      <c r="L2312" s="74">
        <f t="shared" si="295"/>
        <v>1</v>
      </c>
      <c r="M2312" s="75">
        <f t="shared" si="287"/>
        <v>0</v>
      </c>
      <c r="N2312" s="76" t="str">
        <f t="shared" si="292"/>
        <v/>
      </c>
      <c r="O2312" s="75"/>
      <c r="P2312" s="77">
        <f t="shared" si="288"/>
        <v>1</v>
      </c>
      <c r="Q2312" s="78" t="str">
        <f t="shared" si="293"/>
        <v>Stay Long</v>
      </c>
      <c r="R2312" s="81">
        <f t="shared" si="289"/>
        <v>-4007.5</v>
      </c>
      <c r="S2312" s="82">
        <f t="shared" si="294"/>
        <v>-104443.45999999999</v>
      </c>
      <c r="T2312" s="50"/>
    </row>
    <row r="2313" spans="2:20" x14ac:dyDescent="0.25">
      <c r="B2313" s="11">
        <f>'Market Data'!B2300</f>
        <v>20090112</v>
      </c>
      <c r="C2313" s="2">
        <f>'Market Data'!C2300</f>
        <v>5056</v>
      </c>
      <c r="D2313" s="2">
        <f>'Market Data'!D2300</f>
        <v>5100</v>
      </c>
      <c r="E2313" s="2">
        <f>'Market Data'!E2300</f>
        <v>5001</v>
      </c>
      <c r="F2313" s="12">
        <f>'Market Data'!F2300</f>
        <v>5010</v>
      </c>
      <c r="H2313" s="58">
        <f t="shared" si="290"/>
        <v>2296</v>
      </c>
      <c r="I2313" s="97" t="s">
        <v>54</v>
      </c>
      <c r="J2313" s="59" t="str">
        <f t="shared" si="291"/>
        <v>Long</v>
      </c>
      <c r="L2313" s="74">
        <f t="shared" si="295"/>
        <v>1</v>
      </c>
      <c r="M2313" s="75">
        <f t="shared" si="287"/>
        <v>0</v>
      </c>
      <c r="N2313" s="76" t="str">
        <f t="shared" si="292"/>
        <v/>
      </c>
      <c r="O2313" s="75"/>
      <c r="P2313" s="77">
        <f t="shared" si="288"/>
        <v>1</v>
      </c>
      <c r="Q2313" s="78" t="str">
        <f t="shared" si="293"/>
        <v>Stay Long</v>
      </c>
      <c r="R2313" s="81">
        <f t="shared" si="289"/>
        <v>-2695</v>
      </c>
      <c r="S2313" s="82">
        <f t="shared" si="294"/>
        <v>-107138.45999999999</v>
      </c>
      <c r="T2313" s="50"/>
    </row>
    <row r="2314" spans="2:20" x14ac:dyDescent="0.25">
      <c r="B2314" s="11">
        <f>'Market Data'!B2301</f>
        <v>20090113</v>
      </c>
      <c r="C2314" s="2">
        <f>'Market Data'!C2301</f>
        <v>4989</v>
      </c>
      <c r="D2314" s="2">
        <f>'Market Data'!D2301</f>
        <v>4989</v>
      </c>
      <c r="E2314" s="2">
        <f>'Market Data'!E2301</f>
        <v>4902</v>
      </c>
      <c r="F2314" s="12">
        <f>'Market Data'!F2301</f>
        <v>4939.5</v>
      </c>
      <c r="H2314" s="58">
        <f t="shared" si="290"/>
        <v>2297</v>
      </c>
      <c r="I2314" s="97" t="s">
        <v>54</v>
      </c>
      <c r="J2314" s="59" t="str">
        <f t="shared" si="291"/>
        <v>Long</v>
      </c>
      <c r="L2314" s="74">
        <f t="shared" si="295"/>
        <v>1</v>
      </c>
      <c r="M2314" s="75">
        <f t="shared" si="287"/>
        <v>0</v>
      </c>
      <c r="N2314" s="76" t="str">
        <f t="shared" si="292"/>
        <v/>
      </c>
      <c r="O2314" s="75"/>
      <c r="P2314" s="77">
        <f t="shared" si="288"/>
        <v>1</v>
      </c>
      <c r="Q2314" s="78" t="str">
        <f t="shared" si="293"/>
        <v>Stay Long</v>
      </c>
      <c r="R2314" s="81">
        <f t="shared" si="289"/>
        <v>-2467.5</v>
      </c>
      <c r="S2314" s="82">
        <f t="shared" si="294"/>
        <v>-109605.95999999999</v>
      </c>
      <c r="T2314" s="50"/>
    </row>
    <row r="2315" spans="2:20" x14ac:dyDescent="0.25">
      <c r="B2315" s="11">
        <f>'Market Data'!B2302</f>
        <v>20090114</v>
      </c>
      <c r="C2315" s="2">
        <f>'Market Data'!C2302</f>
        <v>4982</v>
      </c>
      <c r="D2315" s="2">
        <f>'Market Data'!D2302</f>
        <v>4986</v>
      </c>
      <c r="E2315" s="2">
        <f>'Market Data'!E2302</f>
        <v>4683.5</v>
      </c>
      <c r="F2315" s="12">
        <f>'Market Data'!F2302</f>
        <v>4727.5</v>
      </c>
      <c r="H2315" s="58">
        <f t="shared" si="290"/>
        <v>2298</v>
      </c>
      <c r="I2315" s="97" t="s">
        <v>54</v>
      </c>
      <c r="J2315" s="59" t="str">
        <f t="shared" si="291"/>
        <v>Long</v>
      </c>
      <c r="L2315" s="74">
        <f t="shared" si="295"/>
        <v>1</v>
      </c>
      <c r="M2315" s="75">
        <f t="shared" si="287"/>
        <v>0</v>
      </c>
      <c r="N2315" s="76" t="str">
        <f t="shared" si="292"/>
        <v/>
      </c>
      <c r="O2315" s="75"/>
      <c r="P2315" s="77">
        <f t="shared" si="288"/>
        <v>1</v>
      </c>
      <c r="Q2315" s="78" t="str">
        <f t="shared" si="293"/>
        <v>Stay Long</v>
      </c>
      <c r="R2315" s="81">
        <f t="shared" si="289"/>
        <v>-7420</v>
      </c>
      <c r="S2315" s="82">
        <f t="shared" si="294"/>
        <v>-117025.95999999999</v>
      </c>
      <c r="T2315" s="50"/>
    </row>
    <row r="2316" spans="2:20" x14ac:dyDescent="0.25">
      <c r="B2316" s="11">
        <f>'Market Data'!B2303</f>
        <v>20090115</v>
      </c>
      <c r="C2316" s="2">
        <f>'Market Data'!C2303</f>
        <v>4676</v>
      </c>
      <c r="D2316" s="2">
        <f>'Market Data'!D2303</f>
        <v>4758</v>
      </c>
      <c r="E2316" s="2">
        <f>'Market Data'!E2303</f>
        <v>4595</v>
      </c>
      <c r="F2316" s="12">
        <f>'Market Data'!F2303</f>
        <v>4618.5</v>
      </c>
      <c r="H2316" s="58">
        <f t="shared" si="290"/>
        <v>2299</v>
      </c>
      <c r="I2316" s="97" t="s">
        <v>54</v>
      </c>
      <c r="J2316" s="59" t="str">
        <f t="shared" si="291"/>
        <v>Long</v>
      </c>
      <c r="L2316" s="74">
        <f t="shared" si="295"/>
        <v>1</v>
      </c>
      <c r="M2316" s="75">
        <f t="shared" si="287"/>
        <v>0</v>
      </c>
      <c r="N2316" s="76" t="str">
        <f t="shared" si="292"/>
        <v/>
      </c>
      <c r="O2316" s="75"/>
      <c r="P2316" s="77">
        <f t="shared" si="288"/>
        <v>1</v>
      </c>
      <c r="Q2316" s="78" t="str">
        <f t="shared" si="293"/>
        <v>Stay Long</v>
      </c>
      <c r="R2316" s="81">
        <f t="shared" si="289"/>
        <v>-3815</v>
      </c>
      <c r="S2316" s="82">
        <f t="shared" si="294"/>
        <v>-120840.95999999999</v>
      </c>
      <c r="T2316" s="50"/>
    </row>
    <row r="2317" spans="2:20" x14ac:dyDescent="0.25">
      <c r="B2317" s="11">
        <f>'Market Data'!B2304</f>
        <v>20090116</v>
      </c>
      <c r="C2317" s="2">
        <f>'Market Data'!C2304</f>
        <v>4718</v>
      </c>
      <c r="D2317" s="2">
        <f>'Market Data'!D2304</f>
        <v>4779</v>
      </c>
      <c r="E2317" s="2">
        <f>'Market Data'!E2304</f>
        <v>4602</v>
      </c>
      <c r="F2317" s="12">
        <f>'Market Data'!F2304</f>
        <v>4635</v>
      </c>
      <c r="H2317" s="58">
        <f t="shared" si="290"/>
        <v>2300</v>
      </c>
      <c r="I2317" s="97" t="s">
        <v>54</v>
      </c>
      <c r="J2317" s="59" t="str">
        <f t="shared" si="291"/>
        <v>Long</v>
      </c>
      <c r="L2317" s="74">
        <f t="shared" si="295"/>
        <v>1</v>
      </c>
      <c r="M2317" s="75">
        <f t="shared" si="287"/>
        <v>0</v>
      </c>
      <c r="N2317" s="76" t="str">
        <f t="shared" si="292"/>
        <v/>
      </c>
      <c r="O2317" s="75"/>
      <c r="P2317" s="77">
        <f t="shared" si="288"/>
        <v>1</v>
      </c>
      <c r="Q2317" s="78" t="str">
        <f t="shared" si="293"/>
        <v>Stay Long</v>
      </c>
      <c r="R2317" s="81">
        <f t="shared" si="289"/>
        <v>577.5</v>
      </c>
      <c r="S2317" s="82">
        <f t="shared" si="294"/>
        <v>-120263.45999999999</v>
      </c>
      <c r="T2317" s="50"/>
    </row>
    <row r="2318" spans="2:20" x14ac:dyDescent="0.25">
      <c r="B2318" s="11">
        <f>'Market Data'!B2305</f>
        <v>20090119</v>
      </c>
      <c r="C2318" s="2">
        <f>'Market Data'!C2305</f>
        <v>4720.5</v>
      </c>
      <c r="D2318" s="2">
        <f>'Market Data'!D2305</f>
        <v>4757</v>
      </c>
      <c r="E2318" s="2">
        <f>'Market Data'!E2305</f>
        <v>4550</v>
      </c>
      <c r="F2318" s="12">
        <f>'Market Data'!F2305</f>
        <v>4605</v>
      </c>
      <c r="H2318" s="58">
        <f t="shared" si="290"/>
        <v>2301</v>
      </c>
      <c r="I2318" s="97" t="s">
        <v>54</v>
      </c>
      <c r="J2318" s="59" t="str">
        <f t="shared" si="291"/>
        <v>Long</v>
      </c>
      <c r="L2318" s="74">
        <f t="shared" si="295"/>
        <v>1</v>
      </c>
      <c r="M2318" s="75">
        <f t="shared" si="287"/>
        <v>0</v>
      </c>
      <c r="N2318" s="76" t="str">
        <f t="shared" si="292"/>
        <v/>
      </c>
      <c r="O2318" s="75"/>
      <c r="P2318" s="77">
        <f t="shared" si="288"/>
        <v>1</v>
      </c>
      <c r="Q2318" s="78" t="str">
        <f t="shared" si="293"/>
        <v>Stay Long</v>
      </c>
      <c r="R2318" s="81">
        <f t="shared" si="289"/>
        <v>-1050</v>
      </c>
      <c r="S2318" s="82">
        <f t="shared" si="294"/>
        <v>-121313.45999999999</v>
      </c>
      <c r="T2318" s="50"/>
    </row>
    <row r="2319" spans="2:20" x14ac:dyDescent="0.25">
      <c r="B2319" s="11">
        <f>'Market Data'!B2306</f>
        <v>20090120</v>
      </c>
      <c r="C2319" s="2">
        <f>'Market Data'!C2306</f>
        <v>4621</v>
      </c>
      <c r="D2319" s="2">
        <f>'Market Data'!D2306</f>
        <v>4684.5</v>
      </c>
      <c r="E2319" s="2">
        <f>'Market Data'!E2306</f>
        <v>4519</v>
      </c>
      <c r="F2319" s="12">
        <f>'Market Data'!F2306</f>
        <v>4542</v>
      </c>
      <c r="H2319" s="58">
        <f t="shared" si="290"/>
        <v>2302</v>
      </c>
      <c r="I2319" s="97" t="s">
        <v>54</v>
      </c>
      <c r="J2319" s="59" t="str">
        <f t="shared" si="291"/>
        <v>Long</v>
      </c>
      <c r="L2319" s="74">
        <f t="shared" si="295"/>
        <v>1</v>
      </c>
      <c r="M2319" s="75">
        <f t="shared" si="287"/>
        <v>0</v>
      </c>
      <c r="N2319" s="76" t="str">
        <f t="shared" si="292"/>
        <v/>
      </c>
      <c r="O2319" s="75"/>
      <c r="P2319" s="77">
        <f t="shared" si="288"/>
        <v>1</v>
      </c>
      <c r="Q2319" s="78" t="str">
        <f t="shared" si="293"/>
        <v>Stay Long</v>
      </c>
      <c r="R2319" s="81">
        <f t="shared" si="289"/>
        <v>-2205</v>
      </c>
      <c r="S2319" s="82">
        <f t="shared" si="294"/>
        <v>-123518.45999999999</v>
      </c>
      <c r="T2319" s="50"/>
    </row>
    <row r="2320" spans="2:20" x14ac:dyDescent="0.25">
      <c r="B2320" s="11">
        <f>'Market Data'!B2307</f>
        <v>20090121</v>
      </c>
      <c r="C2320" s="2">
        <f>'Market Data'!C2307</f>
        <v>4524.5</v>
      </c>
      <c r="D2320" s="2">
        <f>'Market Data'!D2307</f>
        <v>4616</v>
      </c>
      <c r="E2320" s="2">
        <f>'Market Data'!E2307</f>
        <v>4439.5</v>
      </c>
      <c r="F2320" s="12">
        <f>'Market Data'!F2307</f>
        <v>4583</v>
      </c>
      <c r="H2320" s="58">
        <f t="shared" si="290"/>
        <v>2303</v>
      </c>
      <c r="I2320" s="97" t="s">
        <v>54</v>
      </c>
      <c r="J2320" s="59" t="str">
        <f t="shared" si="291"/>
        <v>Long</v>
      </c>
      <c r="L2320" s="74">
        <f t="shared" si="295"/>
        <v>1</v>
      </c>
      <c r="M2320" s="75">
        <f t="shared" ref="M2320:M2383" si="296">$L2320-P2320</f>
        <v>0</v>
      </c>
      <c r="N2320" s="76" t="str">
        <f t="shared" si="292"/>
        <v/>
      </c>
      <c r="O2320" s="75"/>
      <c r="P2320" s="77">
        <f t="shared" si="288"/>
        <v>1</v>
      </c>
      <c r="Q2320" s="78" t="str">
        <f t="shared" si="293"/>
        <v>Stay Long</v>
      </c>
      <c r="R2320" s="81">
        <f t="shared" si="289"/>
        <v>1435</v>
      </c>
      <c r="S2320" s="82">
        <f t="shared" si="294"/>
        <v>-122083.45999999999</v>
      </c>
      <c r="T2320" s="50"/>
    </row>
    <row r="2321" spans="2:20" x14ac:dyDescent="0.25">
      <c r="B2321" s="11">
        <f>'Market Data'!B2308</f>
        <v>20090122</v>
      </c>
      <c r="C2321" s="2">
        <f>'Market Data'!C2308</f>
        <v>4641</v>
      </c>
      <c r="D2321" s="2">
        <f>'Market Data'!D2308</f>
        <v>4668.5</v>
      </c>
      <c r="E2321" s="2">
        <f>'Market Data'!E2308</f>
        <v>4485.5</v>
      </c>
      <c r="F2321" s="12">
        <f>'Market Data'!F2308</f>
        <v>4518</v>
      </c>
      <c r="H2321" s="58">
        <f t="shared" si="290"/>
        <v>2304</v>
      </c>
      <c r="I2321" s="97" t="s">
        <v>54</v>
      </c>
      <c r="J2321" s="59" t="str">
        <f t="shared" si="291"/>
        <v>Long</v>
      </c>
      <c r="L2321" s="74">
        <f t="shared" si="295"/>
        <v>1</v>
      </c>
      <c r="M2321" s="75">
        <f t="shared" si="296"/>
        <v>0</v>
      </c>
      <c r="N2321" s="76" t="str">
        <f t="shared" si="292"/>
        <v/>
      </c>
      <c r="O2321" s="75"/>
      <c r="P2321" s="77">
        <f t="shared" ref="P2321:P2384" si="297">IF($N2320="Fill",$L2320,$P2320)</f>
        <v>1</v>
      </c>
      <c r="Q2321" s="78" t="str">
        <f t="shared" si="293"/>
        <v>Stay Long</v>
      </c>
      <c r="R2321" s="81">
        <f t="shared" ref="R2321:R2384" si="298">IF(OR($P2320&amp;$L2320="01",$P2320&amp;$L2320="0-1"),(($F2321-$C2321)*$R$3*$L2320)-(ABS($M2320)*$R$4),IF(OR($P2320&amp;$L2320="10",$P2320&amp;$L2320="-10"),(($C2321-$F2320)*$R$3*$P2320)-(ABS($M2320)*$R$4),IF(OR($P2320&amp;$L2320="1-1",$P2320&amp;$L2320="-11"),(($C2321-$F2320)*$R$3*$P2320)-(ABS($M2320)*$R$4)+(($F2321-$C2321)*$R$3*$P2321),IF(OR($P2320&amp;$L2320="11",$P2320&amp;$L2320="-1-1"),(($F2321-$F2320)*$R$3*$P2321),0))))</f>
        <v>-2275</v>
      </c>
      <c r="S2321" s="82">
        <f t="shared" si="294"/>
        <v>-124358.45999999999</v>
      </c>
      <c r="T2321" s="50"/>
    </row>
    <row r="2322" spans="2:20" x14ac:dyDescent="0.25">
      <c r="B2322" s="11">
        <f>'Market Data'!B2309</f>
        <v>20090123</v>
      </c>
      <c r="C2322" s="2">
        <f>'Market Data'!C2309</f>
        <v>4526</v>
      </c>
      <c r="D2322" s="2">
        <f>'Market Data'!D2309</f>
        <v>4527.5</v>
      </c>
      <c r="E2322" s="2">
        <f>'Market Data'!E2309</f>
        <v>4366</v>
      </c>
      <c r="F2322" s="12">
        <f>'Market Data'!F2309</f>
        <v>4476</v>
      </c>
      <c r="H2322" s="58">
        <f t="shared" ref="H2322:H2385" si="299">ROW()-ROW(H$17)</f>
        <v>2305</v>
      </c>
      <c r="I2322" s="97" t="s">
        <v>54</v>
      </c>
      <c r="J2322" s="59" t="str">
        <f t="shared" ref="J2322:J2385" si="300">$I$4</f>
        <v>Long</v>
      </c>
      <c r="L2322" s="74">
        <f t="shared" si="295"/>
        <v>1</v>
      </c>
      <c r="M2322" s="75">
        <f t="shared" si="296"/>
        <v>0</v>
      </c>
      <c r="N2322" s="76" t="str">
        <f t="shared" ref="N2322:N2385" si="301">IF(NOT($M2322=0),"Fill","")</f>
        <v/>
      </c>
      <c r="O2322" s="75"/>
      <c r="P2322" s="77">
        <f t="shared" si="297"/>
        <v>1</v>
      </c>
      <c r="Q2322" s="78" t="str">
        <f t="shared" ref="Q2322:Q2385" si="302">IF($P2321&amp;$L2321="00","Stay Flat",IF($P2321&amp;$L2321="01","Go Long",IF($P2321&amp;$L2321="0-1","Go Short",IF($P2321&amp;$L2321="-10","Exit Short",IF($P2321&amp;$L2321="-1-1","Stay Short",IF($P2321&amp;$L2321="-11","Exit Short, Go Long",IF($P2321&amp;$L2321="10","Exit Long",IF($P2321&amp;$L2321="1-1","Exit Long, Go Short",IF($P2321&amp;$L2321="11","Stay Long","")))))))))</f>
        <v>Stay Long</v>
      </c>
      <c r="R2322" s="81">
        <f t="shared" si="298"/>
        <v>-1470</v>
      </c>
      <c r="S2322" s="82">
        <f t="shared" ref="S2322:S2385" si="303">S2321+R2322</f>
        <v>-125828.45999999999</v>
      </c>
      <c r="T2322" s="50"/>
    </row>
    <row r="2323" spans="2:20" x14ac:dyDescent="0.25">
      <c r="B2323" s="11">
        <f>'Market Data'!B2310</f>
        <v>20090126</v>
      </c>
      <c r="C2323" s="2">
        <f>'Market Data'!C2310</f>
        <v>4435.5</v>
      </c>
      <c r="D2323" s="2">
        <f>'Market Data'!D2310</f>
        <v>4674</v>
      </c>
      <c r="E2323" s="2">
        <f>'Market Data'!E2310</f>
        <v>4432.5</v>
      </c>
      <c r="F2323" s="12">
        <f>'Market Data'!F2310</f>
        <v>4617</v>
      </c>
      <c r="H2323" s="58">
        <f t="shared" si="299"/>
        <v>2306</v>
      </c>
      <c r="I2323" s="97" t="s">
        <v>54</v>
      </c>
      <c r="J2323" s="59" t="str">
        <f t="shared" si="300"/>
        <v>Long</v>
      </c>
      <c r="L2323" s="74">
        <f t="shared" ref="L2323:L2386" si="304">IF($J2323="Short",-1,IF($J2323="Long",1,0))</f>
        <v>1</v>
      </c>
      <c r="M2323" s="75">
        <f t="shared" si="296"/>
        <v>0</v>
      </c>
      <c r="N2323" s="76" t="str">
        <f t="shared" si="301"/>
        <v/>
      </c>
      <c r="O2323" s="75"/>
      <c r="P2323" s="77">
        <f t="shared" si="297"/>
        <v>1</v>
      </c>
      <c r="Q2323" s="78" t="str">
        <f t="shared" si="302"/>
        <v>Stay Long</v>
      </c>
      <c r="R2323" s="81">
        <f t="shared" si="298"/>
        <v>4935</v>
      </c>
      <c r="S2323" s="82">
        <f t="shared" si="303"/>
        <v>-120893.45999999999</v>
      </c>
      <c r="T2323" s="50"/>
    </row>
    <row r="2324" spans="2:20" x14ac:dyDescent="0.25">
      <c r="B2324" s="11">
        <f>'Market Data'!B2311</f>
        <v>20090127</v>
      </c>
      <c r="C2324" s="2">
        <f>'Market Data'!C2311</f>
        <v>4620.5</v>
      </c>
      <c r="D2324" s="2">
        <f>'Market Data'!D2311</f>
        <v>4664</v>
      </c>
      <c r="E2324" s="2">
        <f>'Market Data'!E2311</f>
        <v>4562.5</v>
      </c>
      <c r="F2324" s="12">
        <f>'Market Data'!F2311</f>
        <v>4637</v>
      </c>
      <c r="H2324" s="58">
        <f t="shared" si="299"/>
        <v>2307</v>
      </c>
      <c r="I2324" s="97" t="s">
        <v>54</v>
      </c>
      <c r="J2324" s="59" t="str">
        <f t="shared" si="300"/>
        <v>Long</v>
      </c>
      <c r="L2324" s="74">
        <f t="shared" si="304"/>
        <v>1</v>
      </c>
      <c r="M2324" s="75">
        <f t="shared" si="296"/>
        <v>0</v>
      </c>
      <c r="N2324" s="76" t="str">
        <f t="shared" si="301"/>
        <v/>
      </c>
      <c r="O2324" s="75"/>
      <c r="P2324" s="77">
        <f t="shared" si="297"/>
        <v>1</v>
      </c>
      <c r="Q2324" s="78" t="str">
        <f t="shared" si="302"/>
        <v>Stay Long</v>
      </c>
      <c r="R2324" s="81">
        <f t="shared" si="298"/>
        <v>700</v>
      </c>
      <c r="S2324" s="82">
        <f t="shared" si="303"/>
        <v>-120193.45999999999</v>
      </c>
      <c r="T2324" s="50"/>
    </row>
    <row r="2325" spans="2:20" x14ac:dyDescent="0.25">
      <c r="B2325" s="11">
        <f>'Market Data'!B2312</f>
        <v>20090128</v>
      </c>
      <c r="C2325" s="2">
        <f>'Market Data'!C2312</f>
        <v>4673.5</v>
      </c>
      <c r="D2325" s="2">
        <f>'Market Data'!D2312</f>
        <v>4833.5</v>
      </c>
      <c r="E2325" s="2">
        <f>'Market Data'!E2312</f>
        <v>4671</v>
      </c>
      <c r="F2325" s="12">
        <f>'Market Data'!F2312</f>
        <v>4811</v>
      </c>
      <c r="H2325" s="58">
        <f t="shared" si="299"/>
        <v>2308</v>
      </c>
      <c r="I2325" s="97" t="s">
        <v>54</v>
      </c>
      <c r="J2325" s="59" t="str">
        <f t="shared" si="300"/>
        <v>Long</v>
      </c>
      <c r="L2325" s="74">
        <f t="shared" si="304"/>
        <v>1</v>
      </c>
      <c r="M2325" s="75">
        <f t="shared" si="296"/>
        <v>0</v>
      </c>
      <c r="N2325" s="76" t="str">
        <f t="shared" si="301"/>
        <v/>
      </c>
      <c r="O2325" s="75"/>
      <c r="P2325" s="77">
        <f t="shared" si="297"/>
        <v>1</v>
      </c>
      <c r="Q2325" s="78" t="str">
        <f t="shared" si="302"/>
        <v>Stay Long</v>
      </c>
      <c r="R2325" s="81">
        <f t="shared" si="298"/>
        <v>6090</v>
      </c>
      <c r="S2325" s="82">
        <f t="shared" si="303"/>
        <v>-114103.45999999999</v>
      </c>
      <c r="T2325" s="50"/>
    </row>
    <row r="2326" spans="2:20" x14ac:dyDescent="0.25">
      <c r="B2326" s="11">
        <f>'Market Data'!B2313</f>
        <v>20090129</v>
      </c>
      <c r="C2326" s="2">
        <f>'Market Data'!C2313</f>
        <v>4821</v>
      </c>
      <c r="D2326" s="2">
        <f>'Market Data'!D2313</f>
        <v>4827.5</v>
      </c>
      <c r="E2326" s="2">
        <f>'Market Data'!E2313</f>
        <v>4682.5</v>
      </c>
      <c r="F2326" s="12">
        <f>'Market Data'!F2313</f>
        <v>4685</v>
      </c>
      <c r="H2326" s="58">
        <f t="shared" si="299"/>
        <v>2309</v>
      </c>
      <c r="I2326" s="97" t="s">
        <v>54</v>
      </c>
      <c r="J2326" s="59" t="str">
        <f t="shared" si="300"/>
        <v>Long</v>
      </c>
      <c r="L2326" s="74">
        <f t="shared" si="304"/>
        <v>1</v>
      </c>
      <c r="M2326" s="75">
        <f t="shared" si="296"/>
        <v>0</v>
      </c>
      <c r="N2326" s="76" t="str">
        <f t="shared" si="301"/>
        <v/>
      </c>
      <c r="O2326" s="75"/>
      <c r="P2326" s="77">
        <f t="shared" si="297"/>
        <v>1</v>
      </c>
      <c r="Q2326" s="78" t="str">
        <f t="shared" si="302"/>
        <v>Stay Long</v>
      </c>
      <c r="R2326" s="81">
        <f t="shared" si="298"/>
        <v>-4410</v>
      </c>
      <c r="S2326" s="82">
        <f t="shared" si="303"/>
        <v>-118513.45999999999</v>
      </c>
      <c r="T2326" s="50"/>
    </row>
    <row r="2327" spans="2:20" x14ac:dyDescent="0.25">
      <c r="B2327" s="11">
        <f>'Market Data'!B2314</f>
        <v>20090130</v>
      </c>
      <c r="C2327" s="2">
        <f>'Market Data'!C2314</f>
        <v>4716.5</v>
      </c>
      <c r="D2327" s="2">
        <f>'Market Data'!D2314</f>
        <v>4752</v>
      </c>
      <c r="E2327" s="2">
        <f>'Market Data'!E2314</f>
        <v>4608</v>
      </c>
      <c r="F2327" s="12">
        <f>'Market Data'!F2314</f>
        <v>4667.5</v>
      </c>
      <c r="H2327" s="58">
        <f t="shared" si="299"/>
        <v>2310</v>
      </c>
      <c r="I2327" s="97" t="s">
        <v>54</v>
      </c>
      <c r="J2327" s="59" t="str">
        <f t="shared" si="300"/>
        <v>Long</v>
      </c>
      <c r="L2327" s="74">
        <f t="shared" si="304"/>
        <v>1</v>
      </c>
      <c r="M2327" s="75">
        <f t="shared" si="296"/>
        <v>0</v>
      </c>
      <c r="N2327" s="76" t="str">
        <f t="shared" si="301"/>
        <v/>
      </c>
      <c r="O2327" s="75"/>
      <c r="P2327" s="77">
        <f t="shared" si="297"/>
        <v>1</v>
      </c>
      <c r="Q2327" s="78" t="str">
        <f t="shared" si="302"/>
        <v>Stay Long</v>
      </c>
      <c r="R2327" s="81">
        <f t="shared" si="298"/>
        <v>-612.5</v>
      </c>
      <c r="S2327" s="82">
        <f t="shared" si="303"/>
        <v>-119125.95999999999</v>
      </c>
      <c r="T2327" s="50"/>
    </row>
    <row r="2328" spans="2:20" x14ac:dyDescent="0.25">
      <c r="B2328" s="11">
        <f>'Market Data'!B2315</f>
        <v>20090202</v>
      </c>
      <c r="C2328" s="2">
        <f>'Market Data'!C2315</f>
        <v>4605.5</v>
      </c>
      <c r="D2328" s="2">
        <f>'Market Data'!D2315</f>
        <v>4606</v>
      </c>
      <c r="E2328" s="2">
        <f>'Market Data'!E2315</f>
        <v>4493.5</v>
      </c>
      <c r="F2328" s="12">
        <f>'Market Data'!F2315</f>
        <v>4595.5</v>
      </c>
      <c r="H2328" s="58">
        <f t="shared" si="299"/>
        <v>2311</v>
      </c>
      <c r="I2328" s="97" t="s">
        <v>54</v>
      </c>
      <c r="J2328" s="59" t="str">
        <f t="shared" si="300"/>
        <v>Long</v>
      </c>
      <c r="L2328" s="74">
        <f t="shared" si="304"/>
        <v>1</v>
      </c>
      <c r="M2328" s="75">
        <f t="shared" si="296"/>
        <v>0</v>
      </c>
      <c r="N2328" s="76" t="str">
        <f t="shared" si="301"/>
        <v/>
      </c>
      <c r="O2328" s="75"/>
      <c r="P2328" s="77">
        <f t="shared" si="297"/>
        <v>1</v>
      </c>
      <c r="Q2328" s="78" t="str">
        <f t="shared" si="302"/>
        <v>Stay Long</v>
      </c>
      <c r="R2328" s="81">
        <f t="shared" si="298"/>
        <v>-2520</v>
      </c>
      <c r="S2328" s="82">
        <f t="shared" si="303"/>
        <v>-121645.95999999999</v>
      </c>
      <c r="T2328" s="50"/>
    </row>
    <row r="2329" spans="2:20" x14ac:dyDescent="0.25">
      <c r="B2329" s="11">
        <f>'Market Data'!B2316</f>
        <v>20090203</v>
      </c>
      <c r="C2329" s="2">
        <f>'Market Data'!C2316</f>
        <v>4567</v>
      </c>
      <c r="D2329" s="2">
        <f>'Market Data'!D2316</f>
        <v>4685.5</v>
      </c>
      <c r="E2329" s="2">
        <f>'Market Data'!E2316</f>
        <v>4517.5</v>
      </c>
      <c r="F2329" s="12">
        <f>'Market Data'!F2316</f>
        <v>4654</v>
      </c>
      <c r="H2329" s="58">
        <f t="shared" si="299"/>
        <v>2312</v>
      </c>
      <c r="I2329" s="97" t="s">
        <v>54</v>
      </c>
      <c r="J2329" s="59" t="str">
        <f t="shared" si="300"/>
        <v>Long</v>
      </c>
      <c r="L2329" s="74">
        <f t="shared" si="304"/>
        <v>1</v>
      </c>
      <c r="M2329" s="75">
        <f t="shared" si="296"/>
        <v>0</v>
      </c>
      <c r="N2329" s="76" t="str">
        <f t="shared" si="301"/>
        <v/>
      </c>
      <c r="O2329" s="75"/>
      <c r="P2329" s="77">
        <f t="shared" si="297"/>
        <v>1</v>
      </c>
      <c r="Q2329" s="78" t="str">
        <f t="shared" si="302"/>
        <v>Stay Long</v>
      </c>
      <c r="R2329" s="81">
        <f t="shared" si="298"/>
        <v>2047.5</v>
      </c>
      <c r="S2329" s="82">
        <f t="shared" si="303"/>
        <v>-119598.45999999999</v>
      </c>
      <c r="T2329" s="50"/>
    </row>
    <row r="2330" spans="2:20" x14ac:dyDescent="0.25">
      <c r="B2330" s="11">
        <f>'Market Data'!B2317</f>
        <v>20090204</v>
      </c>
      <c r="C2330" s="2">
        <f>'Market Data'!C2317</f>
        <v>4692.5</v>
      </c>
      <c r="D2330" s="2">
        <f>'Market Data'!D2317</f>
        <v>4845</v>
      </c>
      <c r="E2330" s="2">
        <f>'Market Data'!E2317</f>
        <v>4670</v>
      </c>
      <c r="F2330" s="12">
        <f>'Market Data'!F2317</f>
        <v>4770</v>
      </c>
      <c r="H2330" s="58">
        <f t="shared" si="299"/>
        <v>2313</v>
      </c>
      <c r="I2330" s="97" t="s">
        <v>54</v>
      </c>
      <c r="J2330" s="59" t="str">
        <f t="shared" si="300"/>
        <v>Long</v>
      </c>
      <c r="L2330" s="74">
        <f t="shared" si="304"/>
        <v>1</v>
      </c>
      <c r="M2330" s="75">
        <f t="shared" si="296"/>
        <v>0</v>
      </c>
      <c r="N2330" s="76" t="str">
        <f t="shared" si="301"/>
        <v/>
      </c>
      <c r="O2330" s="75"/>
      <c r="P2330" s="77">
        <f t="shared" si="297"/>
        <v>1</v>
      </c>
      <c r="Q2330" s="78" t="str">
        <f t="shared" si="302"/>
        <v>Stay Long</v>
      </c>
      <c r="R2330" s="81">
        <f t="shared" si="298"/>
        <v>4060</v>
      </c>
      <c r="S2330" s="82">
        <f t="shared" si="303"/>
        <v>-115538.45999999999</v>
      </c>
      <c r="T2330" s="50"/>
    </row>
    <row r="2331" spans="2:20" x14ac:dyDescent="0.25">
      <c r="B2331" s="11">
        <f>'Market Data'!B2318</f>
        <v>20090205</v>
      </c>
      <c r="C2331" s="2">
        <f>'Market Data'!C2318</f>
        <v>4716</v>
      </c>
      <c r="D2331" s="2">
        <f>'Market Data'!D2318</f>
        <v>4863</v>
      </c>
      <c r="E2331" s="2">
        <f>'Market Data'!E2318</f>
        <v>4682.5</v>
      </c>
      <c r="F2331" s="12">
        <f>'Market Data'!F2318</f>
        <v>4845</v>
      </c>
      <c r="H2331" s="58">
        <f t="shared" si="299"/>
        <v>2314</v>
      </c>
      <c r="I2331" s="97" t="s">
        <v>54</v>
      </c>
      <c r="J2331" s="59" t="str">
        <f t="shared" si="300"/>
        <v>Long</v>
      </c>
      <c r="L2331" s="74">
        <f t="shared" si="304"/>
        <v>1</v>
      </c>
      <c r="M2331" s="75">
        <f t="shared" si="296"/>
        <v>0</v>
      </c>
      <c r="N2331" s="76" t="str">
        <f t="shared" si="301"/>
        <v/>
      </c>
      <c r="O2331" s="75"/>
      <c r="P2331" s="77">
        <f t="shared" si="297"/>
        <v>1</v>
      </c>
      <c r="Q2331" s="78" t="str">
        <f t="shared" si="302"/>
        <v>Stay Long</v>
      </c>
      <c r="R2331" s="81">
        <f t="shared" si="298"/>
        <v>2625</v>
      </c>
      <c r="S2331" s="82">
        <f t="shared" si="303"/>
        <v>-112913.45999999999</v>
      </c>
      <c r="T2331" s="50"/>
    </row>
    <row r="2332" spans="2:20" x14ac:dyDescent="0.25">
      <c r="B2332" s="11">
        <f>'Market Data'!B2319</f>
        <v>20090206</v>
      </c>
      <c r="C2332" s="2">
        <f>'Market Data'!C2319</f>
        <v>4813.5</v>
      </c>
      <c r="D2332" s="2">
        <f>'Market Data'!D2319</f>
        <v>4953</v>
      </c>
      <c r="E2332" s="2">
        <f>'Market Data'!E2319</f>
        <v>4801</v>
      </c>
      <c r="F2332" s="12">
        <f>'Market Data'!F2319</f>
        <v>4948</v>
      </c>
      <c r="H2332" s="58">
        <f t="shared" si="299"/>
        <v>2315</v>
      </c>
      <c r="I2332" s="97" t="s">
        <v>54</v>
      </c>
      <c r="J2332" s="59" t="str">
        <f t="shared" si="300"/>
        <v>Long</v>
      </c>
      <c r="L2332" s="74">
        <f t="shared" si="304"/>
        <v>1</v>
      </c>
      <c r="M2332" s="75">
        <f t="shared" si="296"/>
        <v>0</v>
      </c>
      <c r="N2332" s="76" t="str">
        <f t="shared" si="301"/>
        <v/>
      </c>
      <c r="O2332" s="75"/>
      <c r="P2332" s="77">
        <f t="shared" si="297"/>
        <v>1</v>
      </c>
      <c r="Q2332" s="78" t="str">
        <f t="shared" si="302"/>
        <v>Stay Long</v>
      </c>
      <c r="R2332" s="81">
        <f t="shared" si="298"/>
        <v>3605</v>
      </c>
      <c r="S2332" s="82">
        <f t="shared" si="303"/>
        <v>-109308.45999999999</v>
      </c>
      <c r="T2332" s="50"/>
    </row>
    <row r="2333" spans="2:20" x14ac:dyDescent="0.25">
      <c r="B2333" s="11">
        <f>'Market Data'!B2320</f>
        <v>20090209</v>
      </c>
      <c r="C2333" s="2">
        <f>'Market Data'!C2320</f>
        <v>4910.5</v>
      </c>
      <c r="D2333" s="2">
        <f>'Market Data'!D2320</f>
        <v>4985</v>
      </c>
      <c r="E2333" s="2">
        <f>'Market Data'!E2320</f>
        <v>4892</v>
      </c>
      <c r="F2333" s="12">
        <f>'Market Data'!F2320</f>
        <v>4970</v>
      </c>
      <c r="H2333" s="58">
        <f t="shared" si="299"/>
        <v>2316</v>
      </c>
      <c r="I2333" s="97" t="s">
        <v>54</v>
      </c>
      <c r="J2333" s="59" t="str">
        <f t="shared" si="300"/>
        <v>Long</v>
      </c>
      <c r="L2333" s="74">
        <f t="shared" si="304"/>
        <v>1</v>
      </c>
      <c r="M2333" s="75">
        <f t="shared" si="296"/>
        <v>0</v>
      </c>
      <c r="N2333" s="76" t="str">
        <f t="shared" si="301"/>
        <v/>
      </c>
      <c r="O2333" s="75"/>
      <c r="P2333" s="77">
        <f t="shared" si="297"/>
        <v>1</v>
      </c>
      <c r="Q2333" s="78" t="str">
        <f t="shared" si="302"/>
        <v>Stay Long</v>
      </c>
      <c r="R2333" s="81">
        <f t="shared" si="298"/>
        <v>770</v>
      </c>
      <c r="S2333" s="82">
        <f t="shared" si="303"/>
        <v>-108538.45999999999</v>
      </c>
      <c r="T2333" s="50"/>
    </row>
    <row r="2334" spans="2:20" x14ac:dyDescent="0.25">
      <c r="B2334" s="11">
        <f>'Market Data'!B2321</f>
        <v>20090210</v>
      </c>
      <c r="C2334" s="2">
        <f>'Market Data'!C2321</f>
        <v>4917</v>
      </c>
      <c r="D2334" s="2">
        <f>'Market Data'!D2321</f>
        <v>4944.5</v>
      </c>
      <c r="E2334" s="2">
        <f>'Market Data'!E2321</f>
        <v>4765.5</v>
      </c>
      <c r="F2334" s="12">
        <f>'Market Data'!F2321</f>
        <v>4785</v>
      </c>
      <c r="H2334" s="58">
        <f t="shared" si="299"/>
        <v>2317</v>
      </c>
      <c r="I2334" s="97" t="s">
        <v>54</v>
      </c>
      <c r="J2334" s="59" t="str">
        <f t="shared" si="300"/>
        <v>Long</v>
      </c>
      <c r="L2334" s="74">
        <f t="shared" si="304"/>
        <v>1</v>
      </c>
      <c r="M2334" s="75">
        <f t="shared" si="296"/>
        <v>0</v>
      </c>
      <c r="N2334" s="76" t="str">
        <f t="shared" si="301"/>
        <v/>
      </c>
      <c r="O2334" s="75"/>
      <c r="P2334" s="77">
        <f t="shared" si="297"/>
        <v>1</v>
      </c>
      <c r="Q2334" s="78" t="str">
        <f t="shared" si="302"/>
        <v>Stay Long</v>
      </c>
      <c r="R2334" s="81">
        <f t="shared" si="298"/>
        <v>-6475</v>
      </c>
      <c r="S2334" s="82">
        <f t="shared" si="303"/>
        <v>-115013.45999999999</v>
      </c>
      <c r="T2334" s="50"/>
    </row>
    <row r="2335" spans="2:20" x14ac:dyDescent="0.25">
      <c r="B2335" s="11">
        <f>'Market Data'!B2322</f>
        <v>20090211</v>
      </c>
      <c r="C2335" s="2">
        <f>'Market Data'!C2322</f>
        <v>4781</v>
      </c>
      <c r="D2335" s="2">
        <f>'Market Data'!D2322</f>
        <v>4839</v>
      </c>
      <c r="E2335" s="2">
        <f>'Market Data'!E2322</f>
        <v>4760</v>
      </c>
      <c r="F2335" s="12">
        <f>'Market Data'!F2322</f>
        <v>4812</v>
      </c>
      <c r="H2335" s="58">
        <f t="shared" si="299"/>
        <v>2318</v>
      </c>
      <c r="I2335" s="97" t="s">
        <v>54</v>
      </c>
      <c r="J2335" s="59" t="str">
        <f t="shared" si="300"/>
        <v>Long</v>
      </c>
      <c r="L2335" s="74">
        <f t="shared" si="304"/>
        <v>1</v>
      </c>
      <c r="M2335" s="75">
        <f t="shared" si="296"/>
        <v>0</v>
      </c>
      <c r="N2335" s="76" t="str">
        <f t="shared" si="301"/>
        <v/>
      </c>
      <c r="O2335" s="75"/>
      <c r="P2335" s="77">
        <f t="shared" si="297"/>
        <v>1</v>
      </c>
      <c r="Q2335" s="78" t="str">
        <f t="shared" si="302"/>
        <v>Stay Long</v>
      </c>
      <c r="R2335" s="81">
        <f t="shared" si="298"/>
        <v>945</v>
      </c>
      <c r="S2335" s="82">
        <f t="shared" si="303"/>
        <v>-114068.45999999999</v>
      </c>
      <c r="T2335" s="50"/>
    </row>
    <row r="2336" spans="2:20" x14ac:dyDescent="0.25">
      <c r="B2336" s="11">
        <f>'Market Data'!B2323</f>
        <v>20090212</v>
      </c>
      <c r="C2336" s="2">
        <f>'Market Data'!C2323</f>
        <v>4798</v>
      </c>
      <c r="D2336" s="2">
        <f>'Market Data'!D2323</f>
        <v>4817</v>
      </c>
      <c r="E2336" s="2">
        <f>'Market Data'!E2323</f>
        <v>4665</v>
      </c>
      <c r="F2336" s="12">
        <f>'Market Data'!F2323</f>
        <v>4709.5</v>
      </c>
      <c r="H2336" s="58">
        <f t="shared" si="299"/>
        <v>2319</v>
      </c>
      <c r="I2336" s="97" t="s">
        <v>54</v>
      </c>
      <c r="J2336" s="59" t="str">
        <f t="shared" si="300"/>
        <v>Long</v>
      </c>
      <c r="L2336" s="74">
        <f t="shared" si="304"/>
        <v>1</v>
      </c>
      <c r="M2336" s="75">
        <f t="shared" si="296"/>
        <v>0</v>
      </c>
      <c r="N2336" s="76" t="str">
        <f t="shared" si="301"/>
        <v/>
      </c>
      <c r="O2336" s="75"/>
      <c r="P2336" s="77">
        <f t="shared" si="297"/>
        <v>1</v>
      </c>
      <c r="Q2336" s="78" t="str">
        <f t="shared" si="302"/>
        <v>Stay Long</v>
      </c>
      <c r="R2336" s="81">
        <f t="shared" si="298"/>
        <v>-3587.5</v>
      </c>
      <c r="S2336" s="82">
        <f t="shared" si="303"/>
        <v>-117655.95999999999</v>
      </c>
      <c r="T2336" s="50"/>
    </row>
    <row r="2337" spans="2:20" x14ac:dyDescent="0.25">
      <c r="B2337" s="11">
        <f>'Market Data'!B2324</f>
        <v>20090213</v>
      </c>
      <c r="C2337" s="2">
        <f>'Market Data'!C2324</f>
        <v>4768</v>
      </c>
      <c r="D2337" s="2">
        <f>'Market Data'!D2324</f>
        <v>4804.5</v>
      </c>
      <c r="E2337" s="2">
        <f>'Market Data'!E2324</f>
        <v>4681.5</v>
      </c>
      <c r="F2337" s="12">
        <f>'Market Data'!F2324</f>
        <v>4688.5</v>
      </c>
      <c r="H2337" s="58">
        <f t="shared" si="299"/>
        <v>2320</v>
      </c>
      <c r="I2337" s="97" t="s">
        <v>54</v>
      </c>
      <c r="J2337" s="59" t="str">
        <f t="shared" si="300"/>
        <v>Long</v>
      </c>
      <c r="L2337" s="74">
        <f t="shared" si="304"/>
        <v>1</v>
      </c>
      <c r="M2337" s="75">
        <f t="shared" si="296"/>
        <v>0</v>
      </c>
      <c r="N2337" s="76" t="str">
        <f t="shared" si="301"/>
        <v/>
      </c>
      <c r="O2337" s="75"/>
      <c r="P2337" s="77">
        <f t="shared" si="297"/>
        <v>1</v>
      </c>
      <c r="Q2337" s="78" t="str">
        <f t="shared" si="302"/>
        <v>Stay Long</v>
      </c>
      <c r="R2337" s="81">
        <f t="shared" si="298"/>
        <v>-735</v>
      </c>
      <c r="S2337" s="82">
        <f t="shared" si="303"/>
        <v>-118390.95999999999</v>
      </c>
      <c r="T2337" s="50"/>
    </row>
    <row r="2338" spans="2:20" x14ac:dyDescent="0.25">
      <c r="B2338" s="11">
        <f>'Market Data'!B2325</f>
        <v>20090216</v>
      </c>
      <c r="C2338" s="2">
        <f>'Market Data'!C2325</f>
        <v>4662</v>
      </c>
      <c r="D2338" s="2">
        <f>'Market Data'!D2325</f>
        <v>4718</v>
      </c>
      <c r="E2338" s="2">
        <f>'Market Data'!E2325</f>
        <v>4644</v>
      </c>
      <c r="F2338" s="12">
        <f>'Market Data'!F2325</f>
        <v>4654.5</v>
      </c>
      <c r="H2338" s="58">
        <f t="shared" si="299"/>
        <v>2321</v>
      </c>
      <c r="I2338" s="97" t="s">
        <v>54</v>
      </c>
      <c r="J2338" s="59" t="str">
        <f t="shared" si="300"/>
        <v>Long</v>
      </c>
      <c r="L2338" s="74">
        <f t="shared" si="304"/>
        <v>1</v>
      </c>
      <c r="M2338" s="75">
        <f t="shared" si="296"/>
        <v>0</v>
      </c>
      <c r="N2338" s="76" t="str">
        <f t="shared" si="301"/>
        <v/>
      </c>
      <c r="O2338" s="75"/>
      <c r="P2338" s="77">
        <f t="shared" si="297"/>
        <v>1</v>
      </c>
      <c r="Q2338" s="78" t="str">
        <f t="shared" si="302"/>
        <v>Stay Long</v>
      </c>
      <c r="R2338" s="81">
        <f t="shared" si="298"/>
        <v>-1190</v>
      </c>
      <c r="S2338" s="82">
        <f t="shared" si="303"/>
        <v>-119580.95999999999</v>
      </c>
      <c r="T2338" s="50"/>
    </row>
    <row r="2339" spans="2:20" x14ac:dyDescent="0.25">
      <c r="B2339" s="11">
        <f>'Market Data'!B2326</f>
        <v>20090217</v>
      </c>
      <c r="C2339" s="2">
        <f>'Market Data'!C2326</f>
        <v>4630.5</v>
      </c>
      <c r="D2339" s="2">
        <f>'Market Data'!D2326</f>
        <v>4636.5</v>
      </c>
      <c r="E2339" s="2">
        <f>'Market Data'!E2326</f>
        <v>4489.5</v>
      </c>
      <c r="F2339" s="12">
        <f>'Market Data'!F2326</f>
        <v>4513</v>
      </c>
      <c r="H2339" s="58">
        <f t="shared" si="299"/>
        <v>2322</v>
      </c>
      <c r="I2339" s="97" t="s">
        <v>54</v>
      </c>
      <c r="J2339" s="59" t="str">
        <f t="shared" si="300"/>
        <v>Long</v>
      </c>
      <c r="L2339" s="74">
        <f t="shared" si="304"/>
        <v>1</v>
      </c>
      <c r="M2339" s="75">
        <f t="shared" si="296"/>
        <v>0</v>
      </c>
      <c r="N2339" s="76" t="str">
        <f t="shared" si="301"/>
        <v/>
      </c>
      <c r="O2339" s="75"/>
      <c r="P2339" s="77">
        <f t="shared" si="297"/>
        <v>1</v>
      </c>
      <c r="Q2339" s="78" t="str">
        <f t="shared" si="302"/>
        <v>Stay Long</v>
      </c>
      <c r="R2339" s="81">
        <f t="shared" si="298"/>
        <v>-4952.5</v>
      </c>
      <c r="S2339" s="82">
        <f t="shared" si="303"/>
        <v>-124533.45999999999</v>
      </c>
      <c r="T2339" s="50"/>
    </row>
    <row r="2340" spans="2:20" x14ac:dyDescent="0.25">
      <c r="B2340" s="11">
        <f>'Market Data'!B2327</f>
        <v>20090218</v>
      </c>
      <c r="C2340" s="2">
        <f>'Market Data'!C2327</f>
        <v>4513</v>
      </c>
      <c r="D2340" s="2">
        <f>'Market Data'!D2327</f>
        <v>4546.5</v>
      </c>
      <c r="E2340" s="2">
        <f>'Market Data'!E2327</f>
        <v>4416.5</v>
      </c>
      <c r="F2340" s="12">
        <f>'Market Data'!F2327</f>
        <v>4510</v>
      </c>
      <c r="H2340" s="58">
        <f t="shared" si="299"/>
        <v>2323</v>
      </c>
      <c r="I2340" s="97" t="s">
        <v>54</v>
      </c>
      <c r="J2340" s="59" t="str">
        <f t="shared" si="300"/>
        <v>Long</v>
      </c>
      <c r="L2340" s="74">
        <f t="shared" si="304"/>
        <v>1</v>
      </c>
      <c r="M2340" s="75">
        <f t="shared" si="296"/>
        <v>0</v>
      </c>
      <c r="N2340" s="76" t="str">
        <f t="shared" si="301"/>
        <v/>
      </c>
      <c r="O2340" s="75"/>
      <c r="P2340" s="77">
        <f t="shared" si="297"/>
        <v>1</v>
      </c>
      <c r="Q2340" s="78" t="str">
        <f t="shared" si="302"/>
        <v>Stay Long</v>
      </c>
      <c r="R2340" s="81">
        <f t="shared" si="298"/>
        <v>-105</v>
      </c>
      <c r="S2340" s="82">
        <f t="shared" si="303"/>
        <v>-124638.45999999999</v>
      </c>
      <c r="T2340" s="50"/>
    </row>
    <row r="2341" spans="2:20" x14ac:dyDescent="0.25">
      <c r="B2341" s="11">
        <f>'Market Data'!B2328</f>
        <v>20090219</v>
      </c>
      <c r="C2341" s="2">
        <f>'Market Data'!C2328</f>
        <v>4491</v>
      </c>
      <c r="D2341" s="2">
        <f>'Market Data'!D2328</f>
        <v>4570</v>
      </c>
      <c r="E2341" s="2">
        <f>'Market Data'!E2328</f>
        <v>4457.5</v>
      </c>
      <c r="F2341" s="12">
        <f>'Market Data'!F2328</f>
        <v>4479.5</v>
      </c>
      <c r="H2341" s="58">
        <f t="shared" si="299"/>
        <v>2324</v>
      </c>
      <c r="I2341" s="97" t="s">
        <v>54</v>
      </c>
      <c r="J2341" s="59" t="str">
        <f t="shared" si="300"/>
        <v>Long</v>
      </c>
      <c r="L2341" s="74">
        <f t="shared" si="304"/>
        <v>1</v>
      </c>
      <c r="M2341" s="75">
        <f t="shared" si="296"/>
        <v>0</v>
      </c>
      <c r="N2341" s="76" t="str">
        <f t="shared" si="301"/>
        <v/>
      </c>
      <c r="O2341" s="75"/>
      <c r="P2341" s="77">
        <f t="shared" si="297"/>
        <v>1</v>
      </c>
      <c r="Q2341" s="78" t="str">
        <f t="shared" si="302"/>
        <v>Stay Long</v>
      </c>
      <c r="R2341" s="81">
        <f t="shared" si="298"/>
        <v>-1067.5</v>
      </c>
      <c r="S2341" s="82">
        <f t="shared" si="303"/>
        <v>-125705.95999999999</v>
      </c>
      <c r="T2341" s="50"/>
    </row>
    <row r="2342" spans="2:20" x14ac:dyDescent="0.25">
      <c r="B2342" s="11">
        <f>'Market Data'!B2329</f>
        <v>20090220</v>
      </c>
      <c r="C2342" s="2">
        <f>'Market Data'!C2329</f>
        <v>4413.5</v>
      </c>
      <c r="D2342" s="2">
        <f>'Market Data'!D2329</f>
        <v>4434</v>
      </c>
      <c r="E2342" s="2">
        <f>'Market Data'!E2329</f>
        <v>4279</v>
      </c>
      <c r="F2342" s="12">
        <f>'Market Data'!F2329</f>
        <v>4300</v>
      </c>
      <c r="H2342" s="58">
        <f t="shared" si="299"/>
        <v>2325</v>
      </c>
      <c r="I2342" s="97" t="s">
        <v>54</v>
      </c>
      <c r="J2342" s="59" t="str">
        <f t="shared" si="300"/>
        <v>Long</v>
      </c>
      <c r="L2342" s="74">
        <f t="shared" si="304"/>
        <v>1</v>
      </c>
      <c r="M2342" s="75">
        <f t="shared" si="296"/>
        <v>0</v>
      </c>
      <c r="N2342" s="76" t="str">
        <f t="shared" si="301"/>
        <v/>
      </c>
      <c r="O2342" s="75"/>
      <c r="P2342" s="77">
        <f t="shared" si="297"/>
        <v>1</v>
      </c>
      <c r="Q2342" s="78" t="str">
        <f t="shared" si="302"/>
        <v>Stay Long</v>
      </c>
      <c r="R2342" s="81">
        <f t="shared" si="298"/>
        <v>-6282.5</v>
      </c>
      <c r="S2342" s="82">
        <f t="shared" si="303"/>
        <v>-131988.46</v>
      </c>
      <c r="T2342" s="50"/>
    </row>
    <row r="2343" spans="2:20" x14ac:dyDescent="0.25">
      <c r="B2343" s="11">
        <f>'Market Data'!B2330</f>
        <v>20090223</v>
      </c>
      <c r="C2343" s="2">
        <f>'Market Data'!C2330</f>
        <v>4345</v>
      </c>
      <c r="D2343" s="2">
        <f>'Market Data'!D2330</f>
        <v>4407.5</v>
      </c>
      <c r="E2343" s="2">
        <f>'Market Data'!E2330</f>
        <v>4176</v>
      </c>
      <c r="F2343" s="12">
        <f>'Market Data'!F2330</f>
        <v>4177</v>
      </c>
      <c r="H2343" s="58">
        <f t="shared" si="299"/>
        <v>2326</v>
      </c>
      <c r="I2343" s="97" t="s">
        <v>54</v>
      </c>
      <c r="J2343" s="59" t="str">
        <f t="shared" si="300"/>
        <v>Long</v>
      </c>
      <c r="L2343" s="74">
        <f t="shared" si="304"/>
        <v>1</v>
      </c>
      <c r="M2343" s="75">
        <f t="shared" si="296"/>
        <v>0</v>
      </c>
      <c r="N2343" s="76" t="str">
        <f t="shared" si="301"/>
        <v/>
      </c>
      <c r="O2343" s="75"/>
      <c r="P2343" s="77">
        <f t="shared" si="297"/>
        <v>1</v>
      </c>
      <c r="Q2343" s="78" t="str">
        <f t="shared" si="302"/>
        <v>Stay Long</v>
      </c>
      <c r="R2343" s="81">
        <f t="shared" si="298"/>
        <v>-4305</v>
      </c>
      <c r="S2343" s="82">
        <f t="shared" si="303"/>
        <v>-136293.46</v>
      </c>
      <c r="T2343" s="50"/>
    </row>
    <row r="2344" spans="2:20" x14ac:dyDescent="0.25">
      <c r="B2344" s="11">
        <f>'Market Data'!B2331</f>
        <v>20090224</v>
      </c>
      <c r="C2344" s="2">
        <f>'Market Data'!C2331</f>
        <v>4194</v>
      </c>
      <c r="D2344" s="2">
        <f>'Market Data'!D2331</f>
        <v>4226.5</v>
      </c>
      <c r="E2344" s="2">
        <f>'Market Data'!E2331</f>
        <v>4108.5</v>
      </c>
      <c r="F2344" s="12">
        <f>'Market Data'!F2331</f>
        <v>4192.5</v>
      </c>
      <c r="H2344" s="58">
        <f t="shared" si="299"/>
        <v>2327</v>
      </c>
      <c r="I2344" s="97" t="s">
        <v>54</v>
      </c>
      <c r="J2344" s="59" t="str">
        <f t="shared" si="300"/>
        <v>Long</v>
      </c>
      <c r="L2344" s="74">
        <f t="shared" si="304"/>
        <v>1</v>
      </c>
      <c r="M2344" s="75">
        <f t="shared" si="296"/>
        <v>0</v>
      </c>
      <c r="N2344" s="76" t="str">
        <f t="shared" si="301"/>
        <v/>
      </c>
      <c r="O2344" s="75"/>
      <c r="P2344" s="77">
        <f t="shared" si="297"/>
        <v>1</v>
      </c>
      <c r="Q2344" s="78" t="str">
        <f t="shared" si="302"/>
        <v>Stay Long</v>
      </c>
      <c r="R2344" s="81">
        <f t="shared" si="298"/>
        <v>542.5</v>
      </c>
      <c r="S2344" s="82">
        <f t="shared" si="303"/>
        <v>-135750.96</v>
      </c>
      <c r="T2344" s="50"/>
    </row>
    <row r="2345" spans="2:20" x14ac:dyDescent="0.25">
      <c r="B2345" s="11">
        <f>'Market Data'!B2332</f>
        <v>20090225</v>
      </c>
      <c r="C2345" s="2">
        <f>'Market Data'!C2332</f>
        <v>4220</v>
      </c>
      <c r="D2345" s="2">
        <f>'Market Data'!D2332</f>
        <v>4271</v>
      </c>
      <c r="E2345" s="2">
        <f>'Market Data'!E2332</f>
        <v>4081.5</v>
      </c>
      <c r="F2345" s="12">
        <f>'Market Data'!F2332</f>
        <v>4122</v>
      </c>
      <c r="H2345" s="58">
        <f t="shared" si="299"/>
        <v>2328</v>
      </c>
      <c r="I2345" s="97" t="s">
        <v>54</v>
      </c>
      <c r="J2345" s="59" t="str">
        <f t="shared" si="300"/>
        <v>Long</v>
      </c>
      <c r="L2345" s="74">
        <f t="shared" si="304"/>
        <v>1</v>
      </c>
      <c r="M2345" s="75">
        <f t="shared" si="296"/>
        <v>0</v>
      </c>
      <c r="N2345" s="76" t="str">
        <f t="shared" si="301"/>
        <v/>
      </c>
      <c r="O2345" s="75"/>
      <c r="P2345" s="77">
        <f t="shared" si="297"/>
        <v>1</v>
      </c>
      <c r="Q2345" s="78" t="str">
        <f t="shared" si="302"/>
        <v>Stay Long</v>
      </c>
      <c r="R2345" s="81">
        <f t="shared" si="298"/>
        <v>-2467.5</v>
      </c>
      <c r="S2345" s="82">
        <f t="shared" si="303"/>
        <v>-138218.46</v>
      </c>
      <c r="T2345" s="50"/>
    </row>
    <row r="2346" spans="2:20" x14ac:dyDescent="0.25">
      <c r="B2346" s="11">
        <f>'Market Data'!B2333</f>
        <v>20090226</v>
      </c>
      <c r="C2346" s="2">
        <f>'Market Data'!C2333</f>
        <v>4161.5</v>
      </c>
      <c r="D2346" s="2">
        <f>'Market Data'!D2333</f>
        <v>4283.5</v>
      </c>
      <c r="E2346" s="2">
        <f>'Market Data'!E2333</f>
        <v>4142</v>
      </c>
      <c r="F2346" s="12">
        <f>'Market Data'!F2333</f>
        <v>4206.5</v>
      </c>
      <c r="H2346" s="58">
        <f t="shared" si="299"/>
        <v>2329</v>
      </c>
      <c r="I2346" s="97" t="s">
        <v>54</v>
      </c>
      <c r="J2346" s="59" t="str">
        <f t="shared" si="300"/>
        <v>Long</v>
      </c>
      <c r="L2346" s="74">
        <f t="shared" si="304"/>
        <v>1</v>
      </c>
      <c r="M2346" s="75">
        <f t="shared" si="296"/>
        <v>0</v>
      </c>
      <c r="N2346" s="76" t="str">
        <f t="shared" si="301"/>
        <v/>
      </c>
      <c r="O2346" s="75"/>
      <c r="P2346" s="77">
        <f t="shared" si="297"/>
        <v>1</v>
      </c>
      <c r="Q2346" s="78" t="str">
        <f t="shared" si="302"/>
        <v>Stay Long</v>
      </c>
      <c r="R2346" s="81">
        <f t="shared" si="298"/>
        <v>2957.5</v>
      </c>
      <c r="S2346" s="82">
        <f t="shared" si="303"/>
        <v>-135260.96</v>
      </c>
      <c r="T2346" s="50"/>
    </row>
    <row r="2347" spans="2:20" x14ac:dyDescent="0.25">
      <c r="B2347" s="11">
        <f>'Market Data'!B2334</f>
        <v>20090227</v>
      </c>
      <c r="C2347" s="2">
        <f>'Market Data'!C2334</f>
        <v>4164.5</v>
      </c>
      <c r="D2347" s="2">
        <f>'Market Data'!D2334</f>
        <v>4195.5</v>
      </c>
      <c r="E2347" s="2">
        <f>'Market Data'!E2334</f>
        <v>4052.5</v>
      </c>
      <c r="F2347" s="12">
        <f>'Market Data'!F2334</f>
        <v>4163.5</v>
      </c>
      <c r="H2347" s="58">
        <f t="shared" si="299"/>
        <v>2330</v>
      </c>
      <c r="I2347" s="97" t="s">
        <v>54</v>
      </c>
      <c r="J2347" s="59" t="str">
        <f t="shared" si="300"/>
        <v>Long</v>
      </c>
      <c r="L2347" s="74">
        <f t="shared" si="304"/>
        <v>1</v>
      </c>
      <c r="M2347" s="75">
        <f t="shared" si="296"/>
        <v>0</v>
      </c>
      <c r="N2347" s="76" t="str">
        <f t="shared" si="301"/>
        <v/>
      </c>
      <c r="O2347" s="75"/>
      <c r="P2347" s="77">
        <f t="shared" si="297"/>
        <v>1</v>
      </c>
      <c r="Q2347" s="78" t="str">
        <f t="shared" si="302"/>
        <v>Stay Long</v>
      </c>
      <c r="R2347" s="81">
        <f t="shared" si="298"/>
        <v>-1505</v>
      </c>
      <c r="S2347" s="82">
        <f t="shared" si="303"/>
        <v>-136765.96</v>
      </c>
      <c r="T2347" s="50"/>
    </row>
    <row r="2348" spans="2:20" x14ac:dyDescent="0.25">
      <c r="B2348" s="11">
        <f>'Market Data'!B2335</f>
        <v>20090302</v>
      </c>
      <c r="C2348" s="2">
        <f>'Market Data'!C2335</f>
        <v>4064.5</v>
      </c>
      <c r="D2348" s="2">
        <f>'Market Data'!D2335</f>
        <v>4077.5</v>
      </c>
      <c r="E2348" s="2">
        <f>'Market Data'!E2335</f>
        <v>3970.5</v>
      </c>
      <c r="F2348" s="12">
        <f>'Market Data'!F2335</f>
        <v>3978</v>
      </c>
      <c r="H2348" s="58">
        <f t="shared" si="299"/>
        <v>2331</v>
      </c>
      <c r="I2348" s="97" t="s">
        <v>54</v>
      </c>
      <c r="J2348" s="59" t="str">
        <f t="shared" si="300"/>
        <v>Long</v>
      </c>
      <c r="L2348" s="74">
        <f t="shared" si="304"/>
        <v>1</v>
      </c>
      <c r="M2348" s="75">
        <f t="shared" si="296"/>
        <v>0</v>
      </c>
      <c r="N2348" s="76" t="str">
        <f t="shared" si="301"/>
        <v/>
      </c>
      <c r="O2348" s="75"/>
      <c r="P2348" s="77">
        <f t="shared" si="297"/>
        <v>1</v>
      </c>
      <c r="Q2348" s="78" t="str">
        <f t="shared" si="302"/>
        <v>Stay Long</v>
      </c>
      <c r="R2348" s="81">
        <f t="shared" si="298"/>
        <v>-6492.5</v>
      </c>
      <c r="S2348" s="82">
        <f t="shared" si="303"/>
        <v>-143258.46</v>
      </c>
      <c r="T2348" s="50"/>
    </row>
    <row r="2349" spans="2:20" x14ac:dyDescent="0.25">
      <c r="B2349" s="11">
        <f>'Market Data'!B2336</f>
        <v>20090303</v>
      </c>
      <c r="C2349" s="2">
        <f>'Market Data'!C2336</f>
        <v>4025</v>
      </c>
      <c r="D2349" s="2">
        <f>'Market Data'!D2336</f>
        <v>4050</v>
      </c>
      <c r="E2349" s="2">
        <f>'Market Data'!E2336</f>
        <v>3960</v>
      </c>
      <c r="F2349" s="12">
        <f>'Market Data'!F2336</f>
        <v>3997.5</v>
      </c>
      <c r="H2349" s="58">
        <f t="shared" si="299"/>
        <v>2332</v>
      </c>
      <c r="I2349" s="97" t="s">
        <v>54</v>
      </c>
      <c r="J2349" s="59" t="str">
        <f t="shared" si="300"/>
        <v>Long</v>
      </c>
      <c r="L2349" s="74">
        <f t="shared" si="304"/>
        <v>1</v>
      </c>
      <c r="M2349" s="75">
        <f t="shared" si="296"/>
        <v>0</v>
      </c>
      <c r="N2349" s="76" t="str">
        <f t="shared" si="301"/>
        <v/>
      </c>
      <c r="O2349" s="75"/>
      <c r="P2349" s="77">
        <f t="shared" si="297"/>
        <v>1</v>
      </c>
      <c r="Q2349" s="78" t="str">
        <f t="shared" si="302"/>
        <v>Stay Long</v>
      </c>
      <c r="R2349" s="81">
        <f t="shared" si="298"/>
        <v>682.5</v>
      </c>
      <c r="S2349" s="82">
        <f t="shared" si="303"/>
        <v>-142575.96</v>
      </c>
      <c r="T2349" s="50"/>
    </row>
    <row r="2350" spans="2:20" x14ac:dyDescent="0.25">
      <c r="B2350" s="11">
        <f>'Market Data'!B2337</f>
        <v>20090304</v>
      </c>
      <c r="C2350" s="2">
        <f>'Market Data'!C2337</f>
        <v>4021</v>
      </c>
      <c r="D2350" s="2">
        <f>'Market Data'!D2337</f>
        <v>4194</v>
      </c>
      <c r="E2350" s="2">
        <f>'Market Data'!E2337</f>
        <v>4016</v>
      </c>
      <c r="F2350" s="12">
        <f>'Market Data'!F2337</f>
        <v>4163.5</v>
      </c>
      <c r="H2350" s="58">
        <f t="shared" si="299"/>
        <v>2333</v>
      </c>
      <c r="I2350" s="97" t="s">
        <v>54</v>
      </c>
      <c r="J2350" s="59" t="str">
        <f t="shared" si="300"/>
        <v>Long</v>
      </c>
      <c r="L2350" s="74">
        <f t="shared" si="304"/>
        <v>1</v>
      </c>
      <c r="M2350" s="75">
        <f t="shared" si="296"/>
        <v>0</v>
      </c>
      <c r="N2350" s="76" t="str">
        <f t="shared" si="301"/>
        <v/>
      </c>
      <c r="O2350" s="75"/>
      <c r="P2350" s="77">
        <f t="shared" si="297"/>
        <v>1</v>
      </c>
      <c r="Q2350" s="78" t="str">
        <f t="shared" si="302"/>
        <v>Stay Long</v>
      </c>
      <c r="R2350" s="81">
        <f t="shared" si="298"/>
        <v>5810</v>
      </c>
      <c r="S2350" s="82">
        <f t="shared" si="303"/>
        <v>-136765.96</v>
      </c>
      <c r="T2350" s="50"/>
    </row>
    <row r="2351" spans="2:20" x14ac:dyDescent="0.25">
      <c r="B2351" s="11">
        <f>'Market Data'!B2338</f>
        <v>20090305</v>
      </c>
      <c r="C2351" s="2">
        <f>'Market Data'!C2338</f>
        <v>4124</v>
      </c>
      <c r="D2351" s="2">
        <f>'Market Data'!D2338</f>
        <v>4154.5</v>
      </c>
      <c r="E2351" s="2">
        <f>'Market Data'!E2338</f>
        <v>3959.5</v>
      </c>
      <c r="F2351" s="12">
        <f>'Market Data'!F2338</f>
        <v>3982</v>
      </c>
      <c r="H2351" s="58">
        <f t="shared" si="299"/>
        <v>2334</v>
      </c>
      <c r="I2351" s="97" t="s">
        <v>54</v>
      </c>
      <c r="J2351" s="59" t="str">
        <f t="shared" si="300"/>
        <v>Long</v>
      </c>
      <c r="L2351" s="74">
        <f t="shared" si="304"/>
        <v>1</v>
      </c>
      <c r="M2351" s="75">
        <f t="shared" si="296"/>
        <v>0</v>
      </c>
      <c r="N2351" s="76" t="str">
        <f t="shared" si="301"/>
        <v/>
      </c>
      <c r="O2351" s="75"/>
      <c r="P2351" s="77">
        <f t="shared" si="297"/>
        <v>1</v>
      </c>
      <c r="Q2351" s="78" t="str">
        <f t="shared" si="302"/>
        <v>Stay Long</v>
      </c>
      <c r="R2351" s="81">
        <f t="shared" si="298"/>
        <v>-6352.5</v>
      </c>
      <c r="S2351" s="82">
        <f t="shared" si="303"/>
        <v>-143118.46</v>
      </c>
      <c r="T2351" s="50"/>
    </row>
    <row r="2352" spans="2:20" x14ac:dyDescent="0.25">
      <c r="B2352" s="11">
        <f>'Market Data'!B2339</f>
        <v>20090306</v>
      </c>
      <c r="C2352" s="2">
        <f>'Market Data'!C2339</f>
        <v>4004.5</v>
      </c>
      <c r="D2352" s="2">
        <f>'Market Data'!D2339</f>
        <v>4063</v>
      </c>
      <c r="E2352" s="2">
        <f>'Market Data'!E2339</f>
        <v>3927</v>
      </c>
      <c r="F2352" s="12">
        <f>'Market Data'!F2339</f>
        <v>3945</v>
      </c>
      <c r="H2352" s="58">
        <f t="shared" si="299"/>
        <v>2335</v>
      </c>
      <c r="I2352" s="97" t="s">
        <v>54</v>
      </c>
      <c r="J2352" s="59" t="str">
        <f t="shared" si="300"/>
        <v>Long</v>
      </c>
      <c r="L2352" s="74">
        <f t="shared" si="304"/>
        <v>1</v>
      </c>
      <c r="M2352" s="75">
        <f t="shared" si="296"/>
        <v>0</v>
      </c>
      <c r="N2352" s="76" t="str">
        <f t="shared" si="301"/>
        <v/>
      </c>
      <c r="O2352" s="75"/>
      <c r="P2352" s="77">
        <f t="shared" si="297"/>
        <v>1</v>
      </c>
      <c r="Q2352" s="78" t="str">
        <f t="shared" si="302"/>
        <v>Stay Long</v>
      </c>
      <c r="R2352" s="81">
        <f t="shared" si="298"/>
        <v>-1295</v>
      </c>
      <c r="S2352" s="82">
        <f t="shared" si="303"/>
        <v>-144413.46</v>
      </c>
      <c r="T2352" s="50"/>
    </row>
    <row r="2353" spans="2:20" x14ac:dyDescent="0.25">
      <c r="B2353" s="11">
        <f>'Market Data'!B2340</f>
        <v>20090309</v>
      </c>
      <c r="C2353" s="2">
        <f>'Market Data'!C2340</f>
        <v>3965</v>
      </c>
      <c r="D2353" s="2">
        <f>'Market Data'!D2340</f>
        <v>4000</v>
      </c>
      <c r="E2353" s="2">
        <f>'Market Data'!E2340</f>
        <v>3879.5</v>
      </c>
      <c r="F2353" s="12">
        <f>'Market Data'!F2340</f>
        <v>3957</v>
      </c>
      <c r="H2353" s="58">
        <f t="shared" si="299"/>
        <v>2336</v>
      </c>
      <c r="I2353" s="97" t="s">
        <v>54</v>
      </c>
      <c r="J2353" s="59" t="str">
        <f t="shared" si="300"/>
        <v>Long</v>
      </c>
      <c r="L2353" s="74">
        <f t="shared" si="304"/>
        <v>1</v>
      </c>
      <c r="M2353" s="75">
        <f t="shared" si="296"/>
        <v>0</v>
      </c>
      <c r="N2353" s="76" t="str">
        <f t="shared" si="301"/>
        <v/>
      </c>
      <c r="O2353" s="75"/>
      <c r="P2353" s="77">
        <f t="shared" si="297"/>
        <v>1</v>
      </c>
      <c r="Q2353" s="78" t="str">
        <f t="shared" si="302"/>
        <v>Stay Long</v>
      </c>
      <c r="R2353" s="81">
        <f t="shared" si="298"/>
        <v>420</v>
      </c>
      <c r="S2353" s="82">
        <f t="shared" si="303"/>
        <v>-143993.46</v>
      </c>
      <c r="T2353" s="50"/>
    </row>
    <row r="2354" spans="2:20" x14ac:dyDescent="0.25">
      <c r="B2354" s="11">
        <f>'Market Data'!B2341</f>
        <v>20090310</v>
      </c>
      <c r="C2354" s="2">
        <f>'Market Data'!C2341</f>
        <v>3972.5</v>
      </c>
      <c r="D2354" s="2">
        <f>'Market Data'!D2341</f>
        <v>4199</v>
      </c>
      <c r="E2354" s="2">
        <f>'Market Data'!E2341</f>
        <v>3958</v>
      </c>
      <c r="F2354" s="12">
        <f>'Market Data'!F2341</f>
        <v>4161</v>
      </c>
      <c r="H2354" s="58">
        <f t="shared" si="299"/>
        <v>2337</v>
      </c>
      <c r="I2354" s="97" t="s">
        <v>54</v>
      </c>
      <c r="J2354" s="59" t="str">
        <f t="shared" si="300"/>
        <v>Long</v>
      </c>
      <c r="L2354" s="74">
        <f t="shared" si="304"/>
        <v>1</v>
      </c>
      <c r="M2354" s="75">
        <f t="shared" si="296"/>
        <v>0</v>
      </c>
      <c r="N2354" s="76" t="str">
        <f t="shared" si="301"/>
        <v/>
      </c>
      <c r="O2354" s="75"/>
      <c r="P2354" s="77">
        <f t="shared" si="297"/>
        <v>1</v>
      </c>
      <c r="Q2354" s="78" t="str">
        <f t="shared" si="302"/>
        <v>Stay Long</v>
      </c>
      <c r="R2354" s="81">
        <f t="shared" si="298"/>
        <v>7140</v>
      </c>
      <c r="S2354" s="82">
        <f t="shared" si="303"/>
        <v>-136853.46</v>
      </c>
      <c r="T2354" s="50"/>
    </row>
    <row r="2355" spans="2:20" x14ac:dyDescent="0.25">
      <c r="B2355" s="11">
        <f>'Market Data'!B2342</f>
        <v>20090311</v>
      </c>
      <c r="C2355" s="2">
        <f>'Market Data'!C2342</f>
        <v>4156.5</v>
      </c>
      <c r="D2355" s="2">
        <f>'Market Data'!D2342</f>
        <v>4286</v>
      </c>
      <c r="E2355" s="2">
        <f>'Market Data'!E2342</f>
        <v>4119</v>
      </c>
      <c r="F2355" s="12">
        <f>'Market Data'!F2342</f>
        <v>4203.5</v>
      </c>
      <c r="H2355" s="58">
        <f t="shared" si="299"/>
        <v>2338</v>
      </c>
      <c r="I2355" s="97" t="s">
        <v>54</v>
      </c>
      <c r="J2355" s="59" t="str">
        <f t="shared" si="300"/>
        <v>Long</v>
      </c>
      <c r="L2355" s="74">
        <f t="shared" si="304"/>
        <v>1</v>
      </c>
      <c r="M2355" s="75">
        <f t="shared" si="296"/>
        <v>0</v>
      </c>
      <c r="N2355" s="76" t="str">
        <f t="shared" si="301"/>
        <v/>
      </c>
      <c r="O2355" s="75"/>
      <c r="P2355" s="77">
        <f t="shared" si="297"/>
        <v>1</v>
      </c>
      <c r="Q2355" s="78" t="str">
        <f t="shared" si="302"/>
        <v>Stay Long</v>
      </c>
      <c r="R2355" s="81">
        <f t="shared" si="298"/>
        <v>1487.5</v>
      </c>
      <c r="S2355" s="82">
        <f t="shared" si="303"/>
        <v>-135365.96</v>
      </c>
      <c r="T2355" s="50"/>
    </row>
    <row r="2356" spans="2:20" x14ac:dyDescent="0.25">
      <c r="B2356" s="11">
        <f>'Market Data'!B2343</f>
        <v>20090312</v>
      </c>
      <c r="C2356" s="2">
        <f>'Market Data'!C2343</f>
        <v>4165.5</v>
      </c>
      <c r="D2356" s="2">
        <f>'Market Data'!D2343</f>
        <v>4273.5</v>
      </c>
      <c r="E2356" s="2">
        <f>'Market Data'!E2343</f>
        <v>4092</v>
      </c>
      <c r="F2356" s="12">
        <f>'Market Data'!F2343</f>
        <v>4264</v>
      </c>
      <c r="H2356" s="58">
        <f t="shared" si="299"/>
        <v>2339</v>
      </c>
      <c r="I2356" s="97" t="s">
        <v>54</v>
      </c>
      <c r="J2356" s="59" t="str">
        <f t="shared" si="300"/>
        <v>Long</v>
      </c>
      <c r="L2356" s="74">
        <f t="shared" si="304"/>
        <v>1</v>
      </c>
      <c r="M2356" s="75">
        <f t="shared" si="296"/>
        <v>0</v>
      </c>
      <c r="N2356" s="76" t="str">
        <f t="shared" si="301"/>
        <v/>
      </c>
      <c r="O2356" s="75"/>
      <c r="P2356" s="77">
        <f t="shared" si="297"/>
        <v>1</v>
      </c>
      <c r="Q2356" s="78" t="str">
        <f t="shared" si="302"/>
        <v>Stay Long</v>
      </c>
      <c r="R2356" s="81">
        <f t="shared" si="298"/>
        <v>2117.5</v>
      </c>
      <c r="S2356" s="82">
        <f t="shared" si="303"/>
        <v>-133248.46</v>
      </c>
      <c r="T2356" s="50"/>
    </row>
    <row r="2357" spans="2:20" x14ac:dyDescent="0.25">
      <c r="B2357" s="11">
        <f>'Market Data'!B2344</f>
        <v>20090313</v>
      </c>
      <c r="C2357" s="2">
        <f>'Market Data'!C2344</f>
        <v>4299.5</v>
      </c>
      <c r="D2357" s="2">
        <f>'Market Data'!D2344</f>
        <v>4345</v>
      </c>
      <c r="E2357" s="2">
        <f>'Market Data'!E2344</f>
        <v>4227.5</v>
      </c>
      <c r="F2357" s="12">
        <f>'Market Data'!F2344</f>
        <v>4274.5</v>
      </c>
      <c r="H2357" s="58">
        <f t="shared" si="299"/>
        <v>2340</v>
      </c>
      <c r="I2357" s="97" t="s">
        <v>54</v>
      </c>
      <c r="J2357" s="59" t="str">
        <f t="shared" si="300"/>
        <v>Long</v>
      </c>
      <c r="L2357" s="74">
        <f t="shared" si="304"/>
        <v>1</v>
      </c>
      <c r="M2357" s="75">
        <f t="shared" si="296"/>
        <v>0</v>
      </c>
      <c r="N2357" s="76" t="str">
        <f t="shared" si="301"/>
        <v/>
      </c>
      <c r="O2357" s="75"/>
      <c r="P2357" s="77">
        <f t="shared" si="297"/>
        <v>1</v>
      </c>
      <c r="Q2357" s="78" t="str">
        <f t="shared" si="302"/>
        <v>Stay Long</v>
      </c>
      <c r="R2357" s="81">
        <f t="shared" si="298"/>
        <v>367.5</v>
      </c>
      <c r="S2357" s="82">
        <f t="shared" si="303"/>
        <v>-132880.95999999999</v>
      </c>
      <c r="T2357" s="50"/>
    </row>
    <row r="2358" spans="2:20" x14ac:dyDescent="0.25">
      <c r="B2358" s="11">
        <f>'Market Data'!B2345</f>
        <v>20090316</v>
      </c>
      <c r="C2358" s="2">
        <f>'Market Data'!C2345</f>
        <v>4296</v>
      </c>
      <c r="D2358" s="2">
        <f>'Market Data'!D2345</f>
        <v>4364</v>
      </c>
      <c r="E2358" s="2">
        <f>'Market Data'!E2345</f>
        <v>4273.5</v>
      </c>
      <c r="F2358" s="12">
        <f>'Market Data'!F2345</f>
        <v>4342</v>
      </c>
      <c r="H2358" s="58">
        <f t="shared" si="299"/>
        <v>2341</v>
      </c>
      <c r="I2358" s="97" t="s">
        <v>54</v>
      </c>
      <c r="J2358" s="59" t="str">
        <f t="shared" si="300"/>
        <v>Long</v>
      </c>
      <c r="L2358" s="74">
        <f t="shared" si="304"/>
        <v>1</v>
      </c>
      <c r="M2358" s="75">
        <f t="shared" si="296"/>
        <v>0</v>
      </c>
      <c r="N2358" s="76" t="str">
        <f t="shared" si="301"/>
        <v/>
      </c>
      <c r="O2358" s="75"/>
      <c r="P2358" s="77">
        <f t="shared" si="297"/>
        <v>1</v>
      </c>
      <c r="Q2358" s="78" t="str">
        <f t="shared" si="302"/>
        <v>Stay Long</v>
      </c>
      <c r="R2358" s="81">
        <f t="shared" si="298"/>
        <v>2362.5</v>
      </c>
      <c r="S2358" s="82">
        <f t="shared" si="303"/>
        <v>-130518.45999999999</v>
      </c>
      <c r="T2358" s="50"/>
    </row>
    <row r="2359" spans="2:20" x14ac:dyDescent="0.25">
      <c r="B2359" s="11">
        <f>'Market Data'!B2346</f>
        <v>20090317</v>
      </c>
      <c r="C2359" s="2">
        <f>'Market Data'!C2346</f>
        <v>4329.5</v>
      </c>
      <c r="D2359" s="2">
        <f>'Market Data'!D2346</f>
        <v>4338</v>
      </c>
      <c r="E2359" s="2">
        <f>'Market Data'!E2346</f>
        <v>4238</v>
      </c>
      <c r="F2359" s="12">
        <f>'Market Data'!F2346</f>
        <v>4288.5</v>
      </c>
      <c r="H2359" s="58">
        <f t="shared" si="299"/>
        <v>2342</v>
      </c>
      <c r="I2359" s="97" t="s">
        <v>54</v>
      </c>
      <c r="J2359" s="59" t="str">
        <f t="shared" si="300"/>
        <v>Long</v>
      </c>
      <c r="L2359" s="74">
        <f t="shared" si="304"/>
        <v>1</v>
      </c>
      <c r="M2359" s="75">
        <f t="shared" si="296"/>
        <v>0</v>
      </c>
      <c r="N2359" s="76" t="str">
        <f t="shared" si="301"/>
        <v/>
      </c>
      <c r="O2359" s="75"/>
      <c r="P2359" s="77">
        <f t="shared" si="297"/>
        <v>1</v>
      </c>
      <c r="Q2359" s="78" t="str">
        <f t="shared" si="302"/>
        <v>Stay Long</v>
      </c>
      <c r="R2359" s="81">
        <f t="shared" si="298"/>
        <v>-1872.5</v>
      </c>
      <c r="S2359" s="82">
        <f t="shared" si="303"/>
        <v>-132390.96</v>
      </c>
      <c r="T2359" s="50"/>
    </row>
    <row r="2360" spans="2:20" x14ac:dyDescent="0.25">
      <c r="B2360" s="11">
        <f>'Market Data'!B2347</f>
        <v>20090318</v>
      </c>
      <c r="C2360" s="2">
        <f>'Market Data'!C2347</f>
        <v>4340</v>
      </c>
      <c r="D2360" s="2">
        <f>'Market Data'!D2347</f>
        <v>4359</v>
      </c>
      <c r="E2360" s="2">
        <f>'Market Data'!E2347</f>
        <v>4238</v>
      </c>
      <c r="F2360" s="12">
        <f>'Market Data'!F2347</f>
        <v>4293</v>
      </c>
      <c r="H2360" s="58">
        <f t="shared" si="299"/>
        <v>2343</v>
      </c>
      <c r="I2360" s="97" t="s">
        <v>54</v>
      </c>
      <c r="J2360" s="59" t="str">
        <f t="shared" si="300"/>
        <v>Long</v>
      </c>
      <c r="L2360" s="74">
        <f t="shared" si="304"/>
        <v>1</v>
      </c>
      <c r="M2360" s="75">
        <f t="shared" si="296"/>
        <v>0</v>
      </c>
      <c r="N2360" s="76" t="str">
        <f t="shared" si="301"/>
        <v/>
      </c>
      <c r="O2360" s="75"/>
      <c r="P2360" s="77">
        <f t="shared" si="297"/>
        <v>1</v>
      </c>
      <c r="Q2360" s="78" t="str">
        <f t="shared" si="302"/>
        <v>Stay Long</v>
      </c>
      <c r="R2360" s="81">
        <f t="shared" si="298"/>
        <v>157.5</v>
      </c>
      <c r="S2360" s="82">
        <f t="shared" si="303"/>
        <v>-132233.46</v>
      </c>
      <c r="T2360" s="50"/>
    </row>
    <row r="2361" spans="2:20" x14ac:dyDescent="0.25">
      <c r="B2361" s="11">
        <f>'Market Data'!B2348</f>
        <v>20090319</v>
      </c>
      <c r="C2361" s="2">
        <f>'Market Data'!C2348</f>
        <v>4331.5</v>
      </c>
      <c r="D2361" s="2">
        <f>'Market Data'!D2348</f>
        <v>4428</v>
      </c>
      <c r="E2361" s="2">
        <f>'Market Data'!E2348</f>
        <v>4294</v>
      </c>
      <c r="F2361" s="12">
        <f>'Market Data'!F2348</f>
        <v>4340</v>
      </c>
      <c r="H2361" s="58">
        <f t="shared" si="299"/>
        <v>2344</v>
      </c>
      <c r="I2361" s="97" t="s">
        <v>54</v>
      </c>
      <c r="J2361" s="59" t="str">
        <f t="shared" si="300"/>
        <v>Long</v>
      </c>
      <c r="L2361" s="74">
        <f t="shared" si="304"/>
        <v>1</v>
      </c>
      <c r="M2361" s="75">
        <f t="shared" si="296"/>
        <v>0</v>
      </c>
      <c r="N2361" s="76" t="str">
        <f t="shared" si="301"/>
        <v/>
      </c>
      <c r="O2361" s="75"/>
      <c r="P2361" s="77">
        <f t="shared" si="297"/>
        <v>1</v>
      </c>
      <c r="Q2361" s="78" t="str">
        <f t="shared" si="302"/>
        <v>Stay Long</v>
      </c>
      <c r="R2361" s="81">
        <f t="shared" si="298"/>
        <v>1645</v>
      </c>
      <c r="S2361" s="82">
        <f t="shared" si="303"/>
        <v>-130588.45999999999</v>
      </c>
      <c r="T2361" s="50"/>
    </row>
    <row r="2362" spans="2:20" x14ac:dyDescent="0.25">
      <c r="B2362" s="11">
        <f>'Market Data'!B2349</f>
        <v>20090320</v>
      </c>
      <c r="C2362" s="2">
        <f>'Market Data'!C2349</f>
        <v>4302.5</v>
      </c>
      <c r="D2362" s="2">
        <f>'Market Data'!D2349</f>
        <v>4380</v>
      </c>
      <c r="E2362" s="2">
        <f>'Market Data'!E2349</f>
        <v>4287.5</v>
      </c>
      <c r="F2362" s="12">
        <f>'Market Data'!F2349</f>
        <v>4302</v>
      </c>
      <c r="H2362" s="58">
        <f t="shared" si="299"/>
        <v>2345</v>
      </c>
      <c r="I2362" s="97" t="s">
        <v>54</v>
      </c>
      <c r="J2362" s="59" t="str">
        <f t="shared" si="300"/>
        <v>Long</v>
      </c>
      <c r="L2362" s="74">
        <f t="shared" si="304"/>
        <v>1</v>
      </c>
      <c r="M2362" s="75">
        <f t="shared" si="296"/>
        <v>0</v>
      </c>
      <c r="N2362" s="76" t="str">
        <f t="shared" si="301"/>
        <v/>
      </c>
      <c r="O2362" s="75"/>
      <c r="P2362" s="77">
        <f t="shared" si="297"/>
        <v>1</v>
      </c>
      <c r="Q2362" s="78" t="str">
        <f t="shared" si="302"/>
        <v>Stay Long</v>
      </c>
      <c r="R2362" s="81">
        <f t="shared" si="298"/>
        <v>-1330</v>
      </c>
      <c r="S2362" s="82">
        <f t="shared" si="303"/>
        <v>-131918.46</v>
      </c>
      <c r="T2362" s="50"/>
    </row>
    <row r="2363" spans="2:20" x14ac:dyDescent="0.25">
      <c r="B2363" s="11">
        <f>'Market Data'!B2350</f>
        <v>20090323</v>
      </c>
      <c r="C2363" s="2">
        <f>'Market Data'!C2350</f>
        <v>4402.5</v>
      </c>
      <c r="D2363" s="2">
        <f>'Market Data'!D2350</f>
        <v>4480.5</v>
      </c>
      <c r="E2363" s="2">
        <f>'Market Data'!E2350</f>
        <v>4392</v>
      </c>
      <c r="F2363" s="12">
        <f>'Market Data'!F2350</f>
        <v>4455.5</v>
      </c>
      <c r="H2363" s="58">
        <f t="shared" si="299"/>
        <v>2346</v>
      </c>
      <c r="I2363" s="97" t="s">
        <v>54</v>
      </c>
      <c r="J2363" s="59" t="str">
        <f t="shared" si="300"/>
        <v>Long</v>
      </c>
      <c r="L2363" s="74">
        <f t="shared" si="304"/>
        <v>1</v>
      </c>
      <c r="M2363" s="75">
        <f t="shared" si="296"/>
        <v>0</v>
      </c>
      <c r="N2363" s="76" t="str">
        <f t="shared" si="301"/>
        <v/>
      </c>
      <c r="O2363" s="75"/>
      <c r="P2363" s="77">
        <f t="shared" si="297"/>
        <v>1</v>
      </c>
      <c r="Q2363" s="78" t="str">
        <f t="shared" si="302"/>
        <v>Stay Long</v>
      </c>
      <c r="R2363" s="81">
        <f t="shared" si="298"/>
        <v>5372.5</v>
      </c>
      <c r="S2363" s="82">
        <f t="shared" si="303"/>
        <v>-126545.95999999999</v>
      </c>
      <c r="T2363" s="50"/>
    </row>
    <row r="2364" spans="2:20" x14ac:dyDescent="0.25">
      <c r="B2364" s="11">
        <f>'Market Data'!B2351</f>
        <v>20090324</v>
      </c>
      <c r="C2364" s="2">
        <f>'Market Data'!C2351</f>
        <v>4523.5</v>
      </c>
      <c r="D2364" s="2">
        <f>'Market Data'!D2351</f>
        <v>4545.5</v>
      </c>
      <c r="E2364" s="2">
        <f>'Market Data'!E2351</f>
        <v>4445.5</v>
      </c>
      <c r="F2364" s="12">
        <f>'Market Data'!F2351</f>
        <v>4498</v>
      </c>
      <c r="H2364" s="58">
        <f t="shared" si="299"/>
        <v>2347</v>
      </c>
      <c r="I2364" s="97" t="s">
        <v>54</v>
      </c>
      <c r="J2364" s="59" t="str">
        <f t="shared" si="300"/>
        <v>Long</v>
      </c>
      <c r="L2364" s="74">
        <f t="shared" si="304"/>
        <v>1</v>
      </c>
      <c r="M2364" s="75">
        <f t="shared" si="296"/>
        <v>0</v>
      </c>
      <c r="N2364" s="76" t="str">
        <f t="shared" si="301"/>
        <v/>
      </c>
      <c r="O2364" s="75"/>
      <c r="P2364" s="77">
        <f t="shared" si="297"/>
        <v>1</v>
      </c>
      <c r="Q2364" s="78" t="str">
        <f t="shared" si="302"/>
        <v>Stay Long</v>
      </c>
      <c r="R2364" s="81">
        <f t="shared" si="298"/>
        <v>1487.5</v>
      </c>
      <c r="S2364" s="82">
        <f t="shared" si="303"/>
        <v>-125058.45999999999</v>
      </c>
      <c r="T2364" s="50"/>
    </row>
    <row r="2365" spans="2:20" x14ac:dyDescent="0.25">
      <c r="B2365" s="11">
        <f>'Market Data'!B2352</f>
        <v>20090325</v>
      </c>
      <c r="C2365" s="2">
        <f>'Market Data'!C2352</f>
        <v>4475.5</v>
      </c>
      <c r="D2365" s="2">
        <f>'Market Data'!D2352</f>
        <v>4561.5</v>
      </c>
      <c r="E2365" s="2">
        <f>'Market Data'!E2352</f>
        <v>4435</v>
      </c>
      <c r="F2365" s="12">
        <f>'Market Data'!F2352</f>
        <v>4486</v>
      </c>
      <c r="H2365" s="58">
        <f t="shared" si="299"/>
        <v>2348</v>
      </c>
      <c r="I2365" s="97" t="s">
        <v>54</v>
      </c>
      <c r="J2365" s="59" t="str">
        <f t="shared" si="300"/>
        <v>Long</v>
      </c>
      <c r="L2365" s="74">
        <f t="shared" si="304"/>
        <v>1</v>
      </c>
      <c r="M2365" s="75">
        <f t="shared" si="296"/>
        <v>0</v>
      </c>
      <c r="N2365" s="76" t="str">
        <f t="shared" si="301"/>
        <v/>
      </c>
      <c r="O2365" s="75"/>
      <c r="P2365" s="77">
        <f t="shared" si="297"/>
        <v>1</v>
      </c>
      <c r="Q2365" s="78" t="str">
        <f t="shared" si="302"/>
        <v>Stay Long</v>
      </c>
      <c r="R2365" s="81">
        <f t="shared" si="298"/>
        <v>-420</v>
      </c>
      <c r="S2365" s="82">
        <f t="shared" si="303"/>
        <v>-125478.45999999999</v>
      </c>
      <c r="T2365" s="50"/>
    </row>
    <row r="2366" spans="2:20" x14ac:dyDescent="0.25">
      <c r="B2366" s="11">
        <f>'Market Data'!B2353</f>
        <v>20090326</v>
      </c>
      <c r="C2366" s="2">
        <f>'Market Data'!C2353</f>
        <v>4537.5</v>
      </c>
      <c r="D2366" s="2">
        <f>'Market Data'!D2353</f>
        <v>4593</v>
      </c>
      <c r="E2366" s="2">
        <f>'Market Data'!E2353</f>
        <v>4510</v>
      </c>
      <c r="F2366" s="12">
        <f>'Market Data'!F2353</f>
        <v>4573.5</v>
      </c>
      <c r="H2366" s="58">
        <f t="shared" si="299"/>
        <v>2349</v>
      </c>
      <c r="I2366" s="97" t="s">
        <v>54</v>
      </c>
      <c r="J2366" s="59" t="str">
        <f t="shared" si="300"/>
        <v>Long</v>
      </c>
      <c r="L2366" s="74">
        <f t="shared" si="304"/>
        <v>1</v>
      </c>
      <c r="M2366" s="75">
        <f t="shared" si="296"/>
        <v>0</v>
      </c>
      <c r="N2366" s="76" t="str">
        <f t="shared" si="301"/>
        <v/>
      </c>
      <c r="O2366" s="75"/>
      <c r="P2366" s="77">
        <f t="shared" si="297"/>
        <v>1</v>
      </c>
      <c r="Q2366" s="78" t="str">
        <f t="shared" si="302"/>
        <v>Stay Long</v>
      </c>
      <c r="R2366" s="81">
        <f t="shared" si="298"/>
        <v>3062.5</v>
      </c>
      <c r="S2366" s="82">
        <f t="shared" si="303"/>
        <v>-122415.95999999999</v>
      </c>
      <c r="T2366" s="50"/>
    </row>
    <row r="2367" spans="2:20" x14ac:dyDescent="0.25">
      <c r="B2367" s="11">
        <f>'Market Data'!B2354</f>
        <v>20090327</v>
      </c>
      <c r="C2367" s="2">
        <f>'Market Data'!C2354</f>
        <v>4551.5</v>
      </c>
      <c r="D2367" s="2">
        <f>'Market Data'!D2354</f>
        <v>4567.5</v>
      </c>
      <c r="E2367" s="2">
        <f>'Market Data'!E2354</f>
        <v>4450</v>
      </c>
      <c r="F2367" s="12">
        <f>'Market Data'!F2354</f>
        <v>4477.5</v>
      </c>
      <c r="H2367" s="58">
        <f t="shared" si="299"/>
        <v>2350</v>
      </c>
      <c r="I2367" s="97" t="s">
        <v>54</v>
      </c>
      <c r="J2367" s="59" t="str">
        <f t="shared" si="300"/>
        <v>Long</v>
      </c>
      <c r="L2367" s="74">
        <f t="shared" si="304"/>
        <v>1</v>
      </c>
      <c r="M2367" s="75">
        <f t="shared" si="296"/>
        <v>0</v>
      </c>
      <c r="N2367" s="76" t="str">
        <f t="shared" si="301"/>
        <v/>
      </c>
      <c r="O2367" s="75"/>
      <c r="P2367" s="77">
        <f t="shared" si="297"/>
        <v>1</v>
      </c>
      <c r="Q2367" s="78" t="str">
        <f t="shared" si="302"/>
        <v>Stay Long</v>
      </c>
      <c r="R2367" s="81">
        <f t="shared" si="298"/>
        <v>-3360</v>
      </c>
      <c r="S2367" s="82">
        <f t="shared" si="303"/>
        <v>-125775.95999999999</v>
      </c>
      <c r="T2367" s="50"/>
    </row>
    <row r="2368" spans="2:20" x14ac:dyDescent="0.25">
      <c r="B2368" s="11">
        <f>'Market Data'!B2355</f>
        <v>20090330</v>
      </c>
      <c r="C2368" s="2">
        <f>'Market Data'!C2355</f>
        <v>4452.5</v>
      </c>
      <c r="D2368" s="2">
        <f>'Market Data'!D2355</f>
        <v>4452.5</v>
      </c>
      <c r="E2368" s="2">
        <f>'Market Data'!E2355</f>
        <v>4264.5</v>
      </c>
      <c r="F2368" s="12">
        <f>'Market Data'!F2355</f>
        <v>4283.5</v>
      </c>
      <c r="H2368" s="58">
        <f t="shared" si="299"/>
        <v>2351</v>
      </c>
      <c r="I2368" s="97" t="s">
        <v>54</v>
      </c>
      <c r="J2368" s="59" t="str">
        <f t="shared" si="300"/>
        <v>Long</v>
      </c>
      <c r="L2368" s="74">
        <f t="shared" si="304"/>
        <v>1</v>
      </c>
      <c r="M2368" s="75">
        <f t="shared" si="296"/>
        <v>0</v>
      </c>
      <c r="N2368" s="76" t="str">
        <f t="shared" si="301"/>
        <v/>
      </c>
      <c r="O2368" s="75"/>
      <c r="P2368" s="77">
        <f t="shared" si="297"/>
        <v>1</v>
      </c>
      <c r="Q2368" s="78" t="str">
        <f t="shared" si="302"/>
        <v>Stay Long</v>
      </c>
      <c r="R2368" s="81">
        <f t="shared" si="298"/>
        <v>-6790</v>
      </c>
      <c r="S2368" s="82">
        <f t="shared" si="303"/>
        <v>-132565.96</v>
      </c>
      <c r="T2368" s="50"/>
    </row>
    <row r="2369" spans="2:20" x14ac:dyDescent="0.25">
      <c r="B2369" s="11">
        <f>'Market Data'!B2356</f>
        <v>20090331</v>
      </c>
      <c r="C2369" s="2">
        <f>'Market Data'!C2356</f>
        <v>4284</v>
      </c>
      <c r="D2369" s="2">
        <f>'Market Data'!D2356</f>
        <v>4389</v>
      </c>
      <c r="E2369" s="2">
        <f>'Market Data'!E2356</f>
        <v>4284</v>
      </c>
      <c r="F2369" s="12">
        <f>'Market Data'!F2356</f>
        <v>4379.5</v>
      </c>
      <c r="H2369" s="58">
        <f t="shared" si="299"/>
        <v>2352</v>
      </c>
      <c r="I2369" s="97" t="s">
        <v>54</v>
      </c>
      <c r="J2369" s="59" t="str">
        <f t="shared" si="300"/>
        <v>Long</v>
      </c>
      <c r="L2369" s="74">
        <f t="shared" si="304"/>
        <v>1</v>
      </c>
      <c r="M2369" s="75">
        <f t="shared" si="296"/>
        <v>0</v>
      </c>
      <c r="N2369" s="76" t="str">
        <f t="shared" si="301"/>
        <v/>
      </c>
      <c r="O2369" s="75"/>
      <c r="P2369" s="77">
        <f t="shared" si="297"/>
        <v>1</v>
      </c>
      <c r="Q2369" s="78" t="str">
        <f t="shared" si="302"/>
        <v>Stay Long</v>
      </c>
      <c r="R2369" s="81">
        <f t="shared" si="298"/>
        <v>3360</v>
      </c>
      <c r="S2369" s="82">
        <f t="shared" si="303"/>
        <v>-129205.95999999999</v>
      </c>
      <c r="T2369" s="50"/>
    </row>
    <row r="2370" spans="2:20" x14ac:dyDescent="0.25">
      <c r="B2370" s="11">
        <f>'Market Data'!B2357</f>
        <v>20090401</v>
      </c>
      <c r="C2370" s="2">
        <f>'Market Data'!C2357</f>
        <v>4341.5</v>
      </c>
      <c r="D2370" s="2">
        <f>'Market Data'!D2357</f>
        <v>4460.5</v>
      </c>
      <c r="E2370" s="2">
        <f>'Market Data'!E2357</f>
        <v>4288.5</v>
      </c>
      <c r="F2370" s="12">
        <f>'Market Data'!F2357</f>
        <v>4428</v>
      </c>
      <c r="H2370" s="58">
        <f t="shared" si="299"/>
        <v>2353</v>
      </c>
      <c r="I2370" s="97" t="s">
        <v>54</v>
      </c>
      <c r="J2370" s="59" t="str">
        <f t="shared" si="300"/>
        <v>Long</v>
      </c>
      <c r="L2370" s="74">
        <f t="shared" si="304"/>
        <v>1</v>
      </c>
      <c r="M2370" s="75">
        <f t="shared" si="296"/>
        <v>0</v>
      </c>
      <c r="N2370" s="76" t="str">
        <f t="shared" si="301"/>
        <v/>
      </c>
      <c r="O2370" s="75"/>
      <c r="P2370" s="77">
        <f t="shared" si="297"/>
        <v>1</v>
      </c>
      <c r="Q2370" s="78" t="str">
        <f t="shared" si="302"/>
        <v>Stay Long</v>
      </c>
      <c r="R2370" s="81">
        <f t="shared" si="298"/>
        <v>1697.5</v>
      </c>
      <c r="S2370" s="82">
        <f t="shared" si="303"/>
        <v>-127508.45999999999</v>
      </c>
      <c r="T2370" s="50"/>
    </row>
    <row r="2371" spans="2:20" x14ac:dyDescent="0.25">
      <c r="B2371" s="11">
        <f>'Market Data'!B2358</f>
        <v>20090402</v>
      </c>
      <c r="C2371" s="2">
        <f>'Market Data'!C2358</f>
        <v>4519.5</v>
      </c>
      <c r="D2371" s="2">
        <f>'Market Data'!D2358</f>
        <v>4696</v>
      </c>
      <c r="E2371" s="2">
        <f>'Market Data'!E2358</f>
        <v>4507.5</v>
      </c>
      <c r="F2371" s="12">
        <f>'Market Data'!F2358</f>
        <v>4673.5</v>
      </c>
      <c r="H2371" s="58">
        <f t="shared" si="299"/>
        <v>2354</v>
      </c>
      <c r="I2371" s="97" t="s">
        <v>54</v>
      </c>
      <c r="J2371" s="59" t="str">
        <f t="shared" si="300"/>
        <v>Long</v>
      </c>
      <c r="L2371" s="74">
        <f t="shared" si="304"/>
        <v>1</v>
      </c>
      <c r="M2371" s="75">
        <f t="shared" si="296"/>
        <v>0</v>
      </c>
      <c r="N2371" s="76" t="str">
        <f t="shared" si="301"/>
        <v/>
      </c>
      <c r="O2371" s="75"/>
      <c r="P2371" s="77">
        <f t="shared" si="297"/>
        <v>1</v>
      </c>
      <c r="Q2371" s="78" t="str">
        <f t="shared" si="302"/>
        <v>Stay Long</v>
      </c>
      <c r="R2371" s="81">
        <f t="shared" si="298"/>
        <v>8592.5</v>
      </c>
      <c r="S2371" s="82">
        <f t="shared" si="303"/>
        <v>-118915.95999999999</v>
      </c>
      <c r="T2371" s="50"/>
    </row>
    <row r="2372" spans="2:20" x14ac:dyDescent="0.25">
      <c r="B2372" s="11">
        <f>'Market Data'!B2359</f>
        <v>20090403</v>
      </c>
      <c r="C2372" s="2">
        <f>'Market Data'!C2359</f>
        <v>4659</v>
      </c>
      <c r="D2372" s="2">
        <f>'Market Data'!D2359</f>
        <v>4752.5</v>
      </c>
      <c r="E2372" s="2">
        <f>'Market Data'!E2359</f>
        <v>4626</v>
      </c>
      <c r="F2372" s="12">
        <f>'Market Data'!F2359</f>
        <v>4701</v>
      </c>
      <c r="H2372" s="58">
        <f t="shared" si="299"/>
        <v>2355</v>
      </c>
      <c r="I2372" s="97" t="s">
        <v>54</v>
      </c>
      <c r="J2372" s="59" t="str">
        <f t="shared" si="300"/>
        <v>Long</v>
      </c>
      <c r="L2372" s="74">
        <f t="shared" si="304"/>
        <v>1</v>
      </c>
      <c r="M2372" s="75">
        <f t="shared" si="296"/>
        <v>0</v>
      </c>
      <c r="N2372" s="76" t="str">
        <f t="shared" si="301"/>
        <v/>
      </c>
      <c r="O2372" s="75"/>
      <c r="P2372" s="77">
        <f t="shared" si="297"/>
        <v>1</v>
      </c>
      <c r="Q2372" s="78" t="str">
        <f t="shared" si="302"/>
        <v>Stay Long</v>
      </c>
      <c r="R2372" s="81">
        <f t="shared" si="298"/>
        <v>962.5</v>
      </c>
      <c r="S2372" s="82">
        <f t="shared" si="303"/>
        <v>-117953.45999999999</v>
      </c>
      <c r="T2372" s="50"/>
    </row>
    <row r="2373" spans="2:20" x14ac:dyDescent="0.25">
      <c r="B2373" s="11">
        <f>'Market Data'!B2360</f>
        <v>20090406</v>
      </c>
      <c r="C2373" s="2">
        <f>'Market Data'!C2360</f>
        <v>4741</v>
      </c>
      <c r="D2373" s="2">
        <f>'Market Data'!D2360</f>
        <v>4754</v>
      </c>
      <c r="E2373" s="2">
        <f>'Market Data'!E2360</f>
        <v>4596.5</v>
      </c>
      <c r="F2373" s="12">
        <f>'Market Data'!F2360</f>
        <v>4630.5</v>
      </c>
      <c r="H2373" s="58">
        <f t="shared" si="299"/>
        <v>2356</v>
      </c>
      <c r="I2373" s="97" t="s">
        <v>54</v>
      </c>
      <c r="J2373" s="59" t="str">
        <f t="shared" si="300"/>
        <v>Long</v>
      </c>
      <c r="L2373" s="74">
        <f t="shared" si="304"/>
        <v>1</v>
      </c>
      <c r="M2373" s="75">
        <f t="shared" si="296"/>
        <v>0</v>
      </c>
      <c r="N2373" s="76" t="str">
        <f t="shared" si="301"/>
        <v/>
      </c>
      <c r="O2373" s="75"/>
      <c r="P2373" s="77">
        <f t="shared" si="297"/>
        <v>1</v>
      </c>
      <c r="Q2373" s="78" t="str">
        <f t="shared" si="302"/>
        <v>Stay Long</v>
      </c>
      <c r="R2373" s="81">
        <f t="shared" si="298"/>
        <v>-2467.5</v>
      </c>
      <c r="S2373" s="82">
        <f t="shared" si="303"/>
        <v>-120420.95999999999</v>
      </c>
      <c r="T2373" s="50"/>
    </row>
    <row r="2374" spans="2:20" x14ac:dyDescent="0.25">
      <c r="B2374" s="11">
        <f>'Market Data'!B2361</f>
        <v>20090407</v>
      </c>
      <c r="C2374" s="2">
        <f>'Market Data'!C2361</f>
        <v>4674.5</v>
      </c>
      <c r="D2374" s="2">
        <f>'Market Data'!D2361</f>
        <v>4680.5</v>
      </c>
      <c r="E2374" s="2">
        <f>'Market Data'!E2361</f>
        <v>4567</v>
      </c>
      <c r="F2374" s="12">
        <f>'Market Data'!F2361</f>
        <v>4603</v>
      </c>
      <c r="H2374" s="58">
        <f t="shared" si="299"/>
        <v>2357</v>
      </c>
      <c r="I2374" s="97" t="s">
        <v>54</v>
      </c>
      <c r="J2374" s="59" t="str">
        <f t="shared" si="300"/>
        <v>Long</v>
      </c>
      <c r="L2374" s="74">
        <f t="shared" si="304"/>
        <v>1</v>
      </c>
      <c r="M2374" s="75">
        <f t="shared" si="296"/>
        <v>0</v>
      </c>
      <c r="N2374" s="76" t="str">
        <f t="shared" si="301"/>
        <v/>
      </c>
      <c r="O2374" s="75"/>
      <c r="P2374" s="77">
        <f t="shared" si="297"/>
        <v>1</v>
      </c>
      <c r="Q2374" s="78" t="str">
        <f t="shared" si="302"/>
        <v>Stay Long</v>
      </c>
      <c r="R2374" s="81">
        <f t="shared" si="298"/>
        <v>-962.5</v>
      </c>
      <c r="S2374" s="82">
        <f t="shared" si="303"/>
        <v>-121383.45999999999</v>
      </c>
      <c r="T2374" s="50"/>
    </row>
    <row r="2375" spans="2:20" x14ac:dyDescent="0.25">
      <c r="B2375" s="11">
        <f>'Market Data'!B2362</f>
        <v>20090408</v>
      </c>
      <c r="C2375" s="2">
        <f>'Market Data'!C2362</f>
        <v>4542.5</v>
      </c>
      <c r="D2375" s="2">
        <f>'Market Data'!D2362</f>
        <v>4682</v>
      </c>
      <c r="E2375" s="2">
        <f>'Market Data'!E2362</f>
        <v>4514.5</v>
      </c>
      <c r="F2375" s="12">
        <f>'Market Data'!F2362</f>
        <v>4676</v>
      </c>
      <c r="H2375" s="58">
        <f t="shared" si="299"/>
        <v>2358</v>
      </c>
      <c r="I2375" s="97" t="s">
        <v>54</v>
      </c>
      <c r="J2375" s="59" t="str">
        <f t="shared" si="300"/>
        <v>Long</v>
      </c>
      <c r="L2375" s="74">
        <f t="shared" si="304"/>
        <v>1</v>
      </c>
      <c r="M2375" s="75">
        <f t="shared" si="296"/>
        <v>0</v>
      </c>
      <c r="N2375" s="76" t="str">
        <f t="shared" si="301"/>
        <v/>
      </c>
      <c r="O2375" s="75"/>
      <c r="P2375" s="77">
        <f t="shared" si="297"/>
        <v>1</v>
      </c>
      <c r="Q2375" s="78" t="str">
        <f t="shared" si="302"/>
        <v>Stay Long</v>
      </c>
      <c r="R2375" s="81">
        <f t="shared" si="298"/>
        <v>2555</v>
      </c>
      <c r="S2375" s="82">
        <f t="shared" si="303"/>
        <v>-118828.45999999999</v>
      </c>
      <c r="T2375" s="50"/>
    </row>
    <row r="2376" spans="2:20" x14ac:dyDescent="0.25">
      <c r="B2376" s="11">
        <f>'Market Data'!B2363</f>
        <v>20090409</v>
      </c>
      <c r="C2376" s="2">
        <f>'Market Data'!C2363</f>
        <v>4699.5</v>
      </c>
      <c r="D2376" s="2">
        <f>'Market Data'!D2363</f>
        <v>4802.5</v>
      </c>
      <c r="E2376" s="2">
        <f>'Market Data'!E2363</f>
        <v>4668.5</v>
      </c>
      <c r="F2376" s="12">
        <f>'Market Data'!F2363</f>
        <v>4783</v>
      </c>
      <c r="H2376" s="58">
        <f t="shared" si="299"/>
        <v>2359</v>
      </c>
      <c r="I2376" s="97" t="s">
        <v>54</v>
      </c>
      <c r="J2376" s="59" t="str">
        <f t="shared" si="300"/>
        <v>Long</v>
      </c>
      <c r="L2376" s="74">
        <f t="shared" si="304"/>
        <v>1</v>
      </c>
      <c r="M2376" s="75">
        <f t="shared" si="296"/>
        <v>0</v>
      </c>
      <c r="N2376" s="76" t="str">
        <f t="shared" si="301"/>
        <v/>
      </c>
      <c r="O2376" s="75"/>
      <c r="P2376" s="77">
        <f t="shared" si="297"/>
        <v>1</v>
      </c>
      <c r="Q2376" s="78" t="str">
        <f t="shared" si="302"/>
        <v>Stay Long</v>
      </c>
      <c r="R2376" s="81">
        <f t="shared" si="298"/>
        <v>3745</v>
      </c>
      <c r="S2376" s="82">
        <f t="shared" si="303"/>
        <v>-115083.45999999999</v>
      </c>
      <c r="T2376" s="50"/>
    </row>
    <row r="2377" spans="2:20" x14ac:dyDescent="0.25">
      <c r="B2377" s="11">
        <f>'Market Data'!B2364</f>
        <v>20090414</v>
      </c>
      <c r="C2377" s="2">
        <f>'Market Data'!C2364</f>
        <v>4768.5</v>
      </c>
      <c r="D2377" s="2">
        <f>'Market Data'!D2364</f>
        <v>4875.5</v>
      </c>
      <c r="E2377" s="2">
        <f>'Market Data'!E2364</f>
        <v>4753.5</v>
      </c>
      <c r="F2377" s="12">
        <f>'Market Data'!F2364</f>
        <v>4813.5</v>
      </c>
      <c r="H2377" s="58">
        <f t="shared" si="299"/>
        <v>2360</v>
      </c>
      <c r="I2377" s="97" t="s">
        <v>54</v>
      </c>
      <c r="J2377" s="59" t="str">
        <f t="shared" si="300"/>
        <v>Long</v>
      </c>
      <c r="L2377" s="74">
        <f t="shared" si="304"/>
        <v>1</v>
      </c>
      <c r="M2377" s="75">
        <f t="shared" si="296"/>
        <v>0</v>
      </c>
      <c r="N2377" s="76" t="str">
        <f t="shared" si="301"/>
        <v/>
      </c>
      <c r="O2377" s="75"/>
      <c r="P2377" s="77">
        <f t="shared" si="297"/>
        <v>1</v>
      </c>
      <c r="Q2377" s="78" t="str">
        <f t="shared" si="302"/>
        <v>Stay Long</v>
      </c>
      <c r="R2377" s="81">
        <f t="shared" si="298"/>
        <v>1067.5</v>
      </c>
      <c r="S2377" s="82">
        <f t="shared" si="303"/>
        <v>-114015.95999999999</v>
      </c>
      <c r="T2377" s="50"/>
    </row>
    <row r="2378" spans="2:20" x14ac:dyDescent="0.25">
      <c r="B2378" s="11">
        <f>'Market Data'!B2365</f>
        <v>20090415</v>
      </c>
      <c r="C2378" s="2">
        <f>'Market Data'!C2365</f>
        <v>4790.5</v>
      </c>
      <c r="D2378" s="2">
        <f>'Market Data'!D2365</f>
        <v>4868.5</v>
      </c>
      <c r="E2378" s="2">
        <f>'Market Data'!E2365</f>
        <v>4777.5</v>
      </c>
      <c r="F2378" s="12">
        <f>'Market Data'!F2365</f>
        <v>4867</v>
      </c>
      <c r="H2378" s="58">
        <f t="shared" si="299"/>
        <v>2361</v>
      </c>
      <c r="I2378" s="97" t="s">
        <v>54</v>
      </c>
      <c r="J2378" s="59" t="str">
        <f t="shared" si="300"/>
        <v>Long</v>
      </c>
      <c r="L2378" s="74">
        <f t="shared" si="304"/>
        <v>1</v>
      </c>
      <c r="M2378" s="75">
        <f t="shared" si="296"/>
        <v>0</v>
      </c>
      <c r="N2378" s="76" t="str">
        <f t="shared" si="301"/>
        <v/>
      </c>
      <c r="O2378" s="75"/>
      <c r="P2378" s="77">
        <f t="shared" si="297"/>
        <v>1</v>
      </c>
      <c r="Q2378" s="78" t="str">
        <f t="shared" si="302"/>
        <v>Stay Long</v>
      </c>
      <c r="R2378" s="81">
        <f t="shared" si="298"/>
        <v>1872.5</v>
      </c>
      <c r="S2378" s="82">
        <f t="shared" si="303"/>
        <v>-112143.45999999999</v>
      </c>
      <c r="T2378" s="50"/>
    </row>
    <row r="2379" spans="2:20" x14ac:dyDescent="0.25">
      <c r="B2379" s="11">
        <f>'Market Data'!B2366</f>
        <v>20090416</v>
      </c>
      <c r="C2379" s="2">
        <f>'Market Data'!C2366</f>
        <v>4863.5</v>
      </c>
      <c r="D2379" s="2">
        <f>'Market Data'!D2366</f>
        <v>4935</v>
      </c>
      <c r="E2379" s="2">
        <f>'Market Data'!E2366</f>
        <v>4821</v>
      </c>
      <c r="F2379" s="12">
        <f>'Market Data'!F2366</f>
        <v>4904</v>
      </c>
      <c r="H2379" s="58">
        <f t="shared" si="299"/>
        <v>2362</v>
      </c>
      <c r="I2379" s="97" t="s">
        <v>54</v>
      </c>
      <c r="J2379" s="59" t="str">
        <f t="shared" si="300"/>
        <v>Long</v>
      </c>
      <c r="L2379" s="74">
        <f t="shared" si="304"/>
        <v>1</v>
      </c>
      <c r="M2379" s="75">
        <f t="shared" si="296"/>
        <v>0</v>
      </c>
      <c r="N2379" s="76" t="str">
        <f t="shared" si="301"/>
        <v/>
      </c>
      <c r="O2379" s="75"/>
      <c r="P2379" s="77">
        <f t="shared" si="297"/>
        <v>1</v>
      </c>
      <c r="Q2379" s="78" t="str">
        <f t="shared" si="302"/>
        <v>Stay Long</v>
      </c>
      <c r="R2379" s="81">
        <f t="shared" si="298"/>
        <v>1295</v>
      </c>
      <c r="S2379" s="82">
        <f t="shared" si="303"/>
        <v>-110848.45999999999</v>
      </c>
      <c r="T2379" s="50"/>
    </row>
    <row r="2380" spans="2:20" x14ac:dyDescent="0.25">
      <c r="B2380" s="11">
        <f>'Market Data'!B2367</f>
        <v>20090417</v>
      </c>
      <c r="C2380" s="2">
        <f>'Market Data'!C2367</f>
        <v>4902.5</v>
      </c>
      <c r="D2380" s="2">
        <f>'Market Data'!D2367</f>
        <v>4979.5</v>
      </c>
      <c r="E2380" s="2">
        <f>'Market Data'!E2367</f>
        <v>4880.5</v>
      </c>
      <c r="F2380" s="12">
        <f>'Market Data'!F2367</f>
        <v>4964</v>
      </c>
      <c r="H2380" s="58">
        <f t="shared" si="299"/>
        <v>2363</v>
      </c>
      <c r="I2380" s="97" t="s">
        <v>54</v>
      </c>
      <c r="J2380" s="59" t="str">
        <f t="shared" si="300"/>
        <v>Long</v>
      </c>
      <c r="L2380" s="74">
        <f t="shared" si="304"/>
        <v>1</v>
      </c>
      <c r="M2380" s="75">
        <f t="shared" si="296"/>
        <v>0</v>
      </c>
      <c r="N2380" s="76" t="str">
        <f t="shared" si="301"/>
        <v/>
      </c>
      <c r="O2380" s="75"/>
      <c r="P2380" s="77">
        <f t="shared" si="297"/>
        <v>1</v>
      </c>
      <c r="Q2380" s="78" t="str">
        <f t="shared" si="302"/>
        <v>Stay Long</v>
      </c>
      <c r="R2380" s="81">
        <f t="shared" si="298"/>
        <v>2100</v>
      </c>
      <c r="S2380" s="82">
        <f t="shared" si="303"/>
        <v>-108748.45999999999</v>
      </c>
      <c r="T2380" s="50"/>
    </row>
    <row r="2381" spans="2:20" x14ac:dyDescent="0.25">
      <c r="B2381" s="11">
        <f>'Market Data'!B2368</f>
        <v>20090420</v>
      </c>
      <c r="C2381" s="2">
        <f>'Market Data'!C2368</f>
        <v>4949.5</v>
      </c>
      <c r="D2381" s="2">
        <f>'Market Data'!D2368</f>
        <v>4956.5</v>
      </c>
      <c r="E2381" s="2">
        <f>'Market Data'!E2368</f>
        <v>4759.5</v>
      </c>
      <c r="F2381" s="12">
        <f>'Market Data'!F2368</f>
        <v>4787</v>
      </c>
      <c r="H2381" s="58">
        <f t="shared" si="299"/>
        <v>2364</v>
      </c>
      <c r="I2381" s="97" t="s">
        <v>54</v>
      </c>
      <c r="J2381" s="59" t="str">
        <f t="shared" si="300"/>
        <v>Long</v>
      </c>
      <c r="L2381" s="74">
        <f t="shared" si="304"/>
        <v>1</v>
      </c>
      <c r="M2381" s="75">
        <f t="shared" si="296"/>
        <v>0</v>
      </c>
      <c r="N2381" s="76" t="str">
        <f t="shared" si="301"/>
        <v/>
      </c>
      <c r="O2381" s="75"/>
      <c r="P2381" s="77">
        <f t="shared" si="297"/>
        <v>1</v>
      </c>
      <c r="Q2381" s="78" t="str">
        <f t="shared" si="302"/>
        <v>Stay Long</v>
      </c>
      <c r="R2381" s="81">
        <f t="shared" si="298"/>
        <v>-6195</v>
      </c>
      <c r="S2381" s="82">
        <f t="shared" si="303"/>
        <v>-114943.45999999999</v>
      </c>
      <c r="T2381" s="50"/>
    </row>
    <row r="2382" spans="2:20" x14ac:dyDescent="0.25">
      <c r="B2382" s="11">
        <f>'Market Data'!B2369</f>
        <v>20090421</v>
      </c>
      <c r="C2382" s="2">
        <f>'Market Data'!C2369</f>
        <v>4795.5</v>
      </c>
      <c r="D2382" s="2">
        <f>'Market Data'!D2369</f>
        <v>4834.5</v>
      </c>
      <c r="E2382" s="2">
        <f>'Market Data'!E2369</f>
        <v>4681.5</v>
      </c>
      <c r="F2382" s="12">
        <f>'Market Data'!F2369</f>
        <v>4823</v>
      </c>
      <c r="H2382" s="58">
        <f t="shared" si="299"/>
        <v>2365</v>
      </c>
      <c r="I2382" s="97" t="s">
        <v>54</v>
      </c>
      <c r="J2382" s="59" t="str">
        <f t="shared" si="300"/>
        <v>Long</v>
      </c>
      <c r="L2382" s="74">
        <f t="shared" si="304"/>
        <v>1</v>
      </c>
      <c r="M2382" s="75">
        <f t="shared" si="296"/>
        <v>0</v>
      </c>
      <c r="N2382" s="76" t="str">
        <f t="shared" si="301"/>
        <v/>
      </c>
      <c r="O2382" s="75"/>
      <c r="P2382" s="77">
        <f t="shared" si="297"/>
        <v>1</v>
      </c>
      <c r="Q2382" s="78" t="str">
        <f t="shared" si="302"/>
        <v>Stay Long</v>
      </c>
      <c r="R2382" s="81">
        <f t="shared" si="298"/>
        <v>1260</v>
      </c>
      <c r="S2382" s="82">
        <f t="shared" si="303"/>
        <v>-113683.45999999999</v>
      </c>
      <c r="T2382" s="50"/>
    </row>
    <row r="2383" spans="2:20" x14ac:dyDescent="0.25">
      <c r="B2383" s="11">
        <f>'Market Data'!B2370</f>
        <v>20090422</v>
      </c>
      <c r="C2383" s="2">
        <f>'Market Data'!C2370</f>
        <v>4809.5</v>
      </c>
      <c r="D2383" s="2">
        <f>'Market Data'!D2370</f>
        <v>4903</v>
      </c>
      <c r="E2383" s="2">
        <f>'Market Data'!E2370</f>
        <v>4746.5</v>
      </c>
      <c r="F2383" s="12">
        <f>'Market Data'!F2370</f>
        <v>4869</v>
      </c>
      <c r="H2383" s="58">
        <f t="shared" si="299"/>
        <v>2366</v>
      </c>
      <c r="I2383" s="97" t="s">
        <v>54</v>
      </c>
      <c r="J2383" s="59" t="str">
        <f t="shared" si="300"/>
        <v>Long</v>
      </c>
      <c r="L2383" s="74">
        <f t="shared" si="304"/>
        <v>1</v>
      </c>
      <c r="M2383" s="75">
        <f t="shared" si="296"/>
        <v>0</v>
      </c>
      <c r="N2383" s="76" t="str">
        <f t="shared" si="301"/>
        <v/>
      </c>
      <c r="O2383" s="75"/>
      <c r="P2383" s="77">
        <f t="shared" si="297"/>
        <v>1</v>
      </c>
      <c r="Q2383" s="78" t="str">
        <f t="shared" si="302"/>
        <v>Stay Long</v>
      </c>
      <c r="R2383" s="81">
        <f t="shared" si="298"/>
        <v>1610</v>
      </c>
      <c r="S2383" s="82">
        <f t="shared" si="303"/>
        <v>-112073.45999999999</v>
      </c>
      <c r="T2383" s="50"/>
    </row>
    <row r="2384" spans="2:20" x14ac:dyDescent="0.25">
      <c r="B2384" s="11">
        <f>'Market Data'!B2371</f>
        <v>20090423</v>
      </c>
      <c r="C2384" s="2">
        <f>'Market Data'!C2371</f>
        <v>4851.5</v>
      </c>
      <c r="D2384" s="2">
        <f>'Market Data'!D2371</f>
        <v>4899</v>
      </c>
      <c r="E2384" s="2">
        <f>'Market Data'!E2371</f>
        <v>4811</v>
      </c>
      <c r="F2384" s="12">
        <f>'Market Data'!F2371</f>
        <v>4839</v>
      </c>
      <c r="H2384" s="58">
        <f t="shared" si="299"/>
        <v>2367</v>
      </c>
      <c r="I2384" s="97" t="s">
        <v>54</v>
      </c>
      <c r="J2384" s="59" t="str">
        <f t="shared" si="300"/>
        <v>Long</v>
      </c>
      <c r="L2384" s="74">
        <f t="shared" si="304"/>
        <v>1</v>
      </c>
      <c r="M2384" s="75">
        <f t="shared" ref="M2384:M2447" si="305">$L2384-P2384</f>
        <v>0</v>
      </c>
      <c r="N2384" s="76" t="str">
        <f t="shared" si="301"/>
        <v/>
      </c>
      <c r="O2384" s="75"/>
      <c r="P2384" s="77">
        <f t="shared" si="297"/>
        <v>1</v>
      </c>
      <c r="Q2384" s="78" t="str">
        <f t="shared" si="302"/>
        <v>Stay Long</v>
      </c>
      <c r="R2384" s="81">
        <f t="shared" si="298"/>
        <v>-1050</v>
      </c>
      <c r="S2384" s="82">
        <f t="shared" si="303"/>
        <v>-113123.45999999999</v>
      </c>
      <c r="T2384" s="50"/>
    </row>
    <row r="2385" spans="2:20" x14ac:dyDescent="0.25">
      <c r="B2385" s="11">
        <f>'Market Data'!B2372</f>
        <v>20090424</v>
      </c>
      <c r="C2385" s="2">
        <f>'Market Data'!C2372</f>
        <v>4850.5</v>
      </c>
      <c r="D2385" s="2">
        <f>'Market Data'!D2372</f>
        <v>4971</v>
      </c>
      <c r="E2385" s="2">
        <f>'Market Data'!E2372</f>
        <v>4838.5</v>
      </c>
      <c r="F2385" s="12">
        <f>'Market Data'!F2372</f>
        <v>4962.5</v>
      </c>
      <c r="H2385" s="58">
        <f t="shared" si="299"/>
        <v>2368</v>
      </c>
      <c r="I2385" s="97" t="s">
        <v>54</v>
      </c>
      <c r="J2385" s="59" t="str">
        <f t="shared" si="300"/>
        <v>Long</v>
      </c>
      <c r="L2385" s="74">
        <f t="shared" si="304"/>
        <v>1</v>
      </c>
      <c r="M2385" s="75">
        <f t="shared" si="305"/>
        <v>0</v>
      </c>
      <c r="N2385" s="76" t="str">
        <f t="shared" si="301"/>
        <v/>
      </c>
      <c r="O2385" s="75"/>
      <c r="P2385" s="77">
        <f t="shared" ref="P2385:P2448" si="306">IF($N2384="Fill",$L2384,$P2384)</f>
        <v>1</v>
      </c>
      <c r="Q2385" s="78" t="str">
        <f t="shared" si="302"/>
        <v>Stay Long</v>
      </c>
      <c r="R2385" s="81">
        <f t="shared" ref="R2385:R2448" si="307">IF(OR($P2384&amp;$L2384="01",$P2384&amp;$L2384="0-1"),(($F2385-$C2385)*$R$3*$L2384)-(ABS($M2384)*$R$4),IF(OR($P2384&amp;$L2384="10",$P2384&amp;$L2384="-10"),(($C2385-$F2384)*$R$3*$P2384)-(ABS($M2384)*$R$4),IF(OR($P2384&amp;$L2384="1-1",$P2384&amp;$L2384="-11"),(($C2385-$F2384)*$R$3*$P2384)-(ABS($M2384)*$R$4)+(($F2385-$C2385)*$R$3*$P2385),IF(OR($P2384&amp;$L2384="11",$P2384&amp;$L2384="-1-1"),(($F2385-$F2384)*$R$3*$P2385),0))))</f>
        <v>4322.5</v>
      </c>
      <c r="S2385" s="82">
        <f t="shared" si="303"/>
        <v>-108800.95999999999</v>
      </c>
      <c r="T2385" s="50"/>
    </row>
    <row r="2386" spans="2:20" x14ac:dyDescent="0.25">
      <c r="B2386" s="11">
        <f>'Market Data'!B2373</f>
        <v>20090427</v>
      </c>
      <c r="C2386" s="2">
        <f>'Market Data'!C2373</f>
        <v>4920</v>
      </c>
      <c r="D2386" s="2">
        <f>'Market Data'!D2373</f>
        <v>5006</v>
      </c>
      <c r="E2386" s="2">
        <f>'Market Data'!E2373</f>
        <v>4861</v>
      </c>
      <c r="F2386" s="12">
        <f>'Market Data'!F2373</f>
        <v>4979.5</v>
      </c>
      <c r="H2386" s="58">
        <f t="shared" ref="H2386:H2449" si="308">ROW()-ROW(H$17)</f>
        <v>2369</v>
      </c>
      <c r="I2386" s="97" t="s">
        <v>54</v>
      </c>
      <c r="J2386" s="59" t="str">
        <f t="shared" ref="J2386:J2449" si="309">$I$4</f>
        <v>Long</v>
      </c>
      <c r="L2386" s="74">
        <f t="shared" si="304"/>
        <v>1</v>
      </c>
      <c r="M2386" s="75">
        <f t="shared" si="305"/>
        <v>0</v>
      </c>
      <c r="N2386" s="76" t="str">
        <f t="shared" ref="N2386:N2449" si="310">IF(NOT($M2386=0),"Fill","")</f>
        <v/>
      </c>
      <c r="O2386" s="75"/>
      <c r="P2386" s="77">
        <f t="shared" si="306"/>
        <v>1</v>
      </c>
      <c r="Q2386" s="78" t="str">
        <f t="shared" ref="Q2386:Q2449" si="311">IF($P2385&amp;$L2385="00","Stay Flat",IF($P2385&amp;$L2385="01","Go Long",IF($P2385&amp;$L2385="0-1","Go Short",IF($P2385&amp;$L2385="-10","Exit Short",IF($P2385&amp;$L2385="-1-1","Stay Short",IF($P2385&amp;$L2385="-11","Exit Short, Go Long",IF($P2385&amp;$L2385="10","Exit Long",IF($P2385&amp;$L2385="1-1","Exit Long, Go Short",IF($P2385&amp;$L2385="11","Stay Long","")))))))))</f>
        <v>Stay Long</v>
      </c>
      <c r="R2386" s="81">
        <f t="shared" si="307"/>
        <v>595</v>
      </c>
      <c r="S2386" s="82">
        <f t="shared" ref="S2386:S2449" si="312">S2385+R2386</f>
        <v>-108205.95999999999</v>
      </c>
      <c r="T2386" s="50"/>
    </row>
    <row r="2387" spans="2:20" x14ac:dyDescent="0.25">
      <c r="B2387" s="11">
        <f>'Market Data'!B2374</f>
        <v>20090428</v>
      </c>
      <c r="C2387" s="2">
        <f>'Market Data'!C2374</f>
        <v>4924.5</v>
      </c>
      <c r="D2387" s="2">
        <f>'Market Data'!D2374</f>
        <v>4937.5</v>
      </c>
      <c r="E2387" s="2">
        <f>'Market Data'!E2374</f>
        <v>4838</v>
      </c>
      <c r="F2387" s="12">
        <f>'Market Data'!F2374</f>
        <v>4910.5</v>
      </c>
      <c r="H2387" s="58">
        <f t="shared" si="308"/>
        <v>2370</v>
      </c>
      <c r="I2387" s="97" t="s">
        <v>54</v>
      </c>
      <c r="J2387" s="59" t="str">
        <f t="shared" si="309"/>
        <v>Long</v>
      </c>
      <c r="L2387" s="74">
        <f t="shared" ref="L2387:L2450" si="313">IF($J2387="Short",-1,IF($J2387="Long",1,0))</f>
        <v>1</v>
      </c>
      <c r="M2387" s="75">
        <f t="shared" si="305"/>
        <v>0</v>
      </c>
      <c r="N2387" s="76" t="str">
        <f t="shared" si="310"/>
        <v/>
      </c>
      <c r="O2387" s="75"/>
      <c r="P2387" s="77">
        <f t="shared" si="306"/>
        <v>1</v>
      </c>
      <c r="Q2387" s="78" t="str">
        <f t="shared" si="311"/>
        <v>Stay Long</v>
      </c>
      <c r="R2387" s="81">
        <f t="shared" si="307"/>
        <v>-2415</v>
      </c>
      <c r="S2387" s="82">
        <f t="shared" si="312"/>
        <v>-110620.95999999999</v>
      </c>
      <c r="T2387" s="50"/>
    </row>
    <row r="2388" spans="2:20" x14ac:dyDescent="0.25">
      <c r="B2388" s="11">
        <f>'Market Data'!B2375</f>
        <v>20090429</v>
      </c>
      <c r="C2388" s="2">
        <f>'Market Data'!C2375</f>
        <v>4922.5</v>
      </c>
      <c r="D2388" s="2">
        <f>'Market Data'!D2375</f>
        <v>5015.5</v>
      </c>
      <c r="E2388" s="2">
        <f>'Market Data'!E2375</f>
        <v>4910.5</v>
      </c>
      <c r="F2388" s="12">
        <f>'Market Data'!F2375</f>
        <v>4990</v>
      </c>
      <c r="H2388" s="58">
        <f t="shared" si="308"/>
        <v>2371</v>
      </c>
      <c r="I2388" s="97" t="s">
        <v>54</v>
      </c>
      <c r="J2388" s="59" t="str">
        <f t="shared" si="309"/>
        <v>Long</v>
      </c>
      <c r="L2388" s="74">
        <f t="shared" si="313"/>
        <v>1</v>
      </c>
      <c r="M2388" s="75">
        <f t="shared" si="305"/>
        <v>0</v>
      </c>
      <c r="N2388" s="76" t="str">
        <f t="shared" si="310"/>
        <v/>
      </c>
      <c r="O2388" s="75"/>
      <c r="P2388" s="77">
        <f t="shared" si="306"/>
        <v>1</v>
      </c>
      <c r="Q2388" s="78" t="str">
        <f t="shared" si="311"/>
        <v>Stay Long</v>
      </c>
      <c r="R2388" s="81">
        <f t="shared" si="307"/>
        <v>2782.5</v>
      </c>
      <c r="S2388" s="82">
        <f t="shared" si="312"/>
        <v>-107838.45999999999</v>
      </c>
      <c r="T2388" s="50"/>
    </row>
    <row r="2389" spans="2:20" x14ac:dyDescent="0.25">
      <c r="B2389" s="11">
        <f>'Market Data'!B2376</f>
        <v>20090430</v>
      </c>
      <c r="C2389" s="2">
        <f>'Market Data'!C2376</f>
        <v>5005</v>
      </c>
      <c r="D2389" s="2">
        <f>'Market Data'!D2376</f>
        <v>5130</v>
      </c>
      <c r="E2389" s="2">
        <f>'Market Data'!E2376</f>
        <v>4996</v>
      </c>
      <c r="F2389" s="12">
        <f>'Market Data'!F2376</f>
        <v>5035.5</v>
      </c>
      <c r="H2389" s="58">
        <f t="shared" si="308"/>
        <v>2372</v>
      </c>
      <c r="I2389" s="97" t="s">
        <v>54</v>
      </c>
      <c r="J2389" s="59" t="str">
        <f t="shared" si="309"/>
        <v>Long</v>
      </c>
      <c r="L2389" s="74">
        <f t="shared" si="313"/>
        <v>1</v>
      </c>
      <c r="M2389" s="75">
        <f t="shared" si="305"/>
        <v>0</v>
      </c>
      <c r="N2389" s="76" t="str">
        <f t="shared" si="310"/>
        <v/>
      </c>
      <c r="O2389" s="75"/>
      <c r="P2389" s="77">
        <f t="shared" si="306"/>
        <v>1</v>
      </c>
      <c r="Q2389" s="78" t="str">
        <f t="shared" si="311"/>
        <v>Stay Long</v>
      </c>
      <c r="R2389" s="81">
        <f t="shared" si="307"/>
        <v>1592.5</v>
      </c>
      <c r="S2389" s="82">
        <f t="shared" si="312"/>
        <v>-106245.95999999999</v>
      </c>
      <c r="T2389" s="50"/>
    </row>
    <row r="2390" spans="2:20" x14ac:dyDescent="0.25">
      <c r="B2390" s="11">
        <f>'Market Data'!B2377</f>
        <v>20090504</v>
      </c>
      <c r="C2390" s="2">
        <f>'Market Data'!C2377</f>
        <v>5103.5</v>
      </c>
      <c r="D2390" s="2">
        <f>'Market Data'!D2377</f>
        <v>5198.5</v>
      </c>
      <c r="E2390" s="2">
        <f>'Market Data'!E2377</f>
        <v>5092.5</v>
      </c>
      <c r="F2390" s="12">
        <f>'Market Data'!F2377</f>
        <v>5172.5</v>
      </c>
      <c r="H2390" s="58">
        <f t="shared" si="308"/>
        <v>2373</v>
      </c>
      <c r="I2390" s="97" t="s">
        <v>54</v>
      </c>
      <c r="J2390" s="59" t="str">
        <f t="shared" si="309"/>
        <v>Long</v>
      </c>
      <c r="L2390" s="74">
        <f t="shared" si="313"/>
        <v>1</v>
      </c>
      <c r="M2390" s="75">
        <f t="shared" si="305"/>
        <v>0</v>
      </c>
      <c r="N2390" s="76" t="str">
        <f t="shared" si="310"/>
        <v/>
      </c>
      <c r="O2390" s="75"/>
      <c r="P2390" s="77">
        <f t="shared" si="306"/>
        <v>1</v>
      </c>
      <c r="Q2390" s="78" t="str">
        <f t="shared" si="311"/>
        <v>Stay Long</v>
      </c>
      <c r="R2390" s="81">
        <f t="shared" si="307"/>
        <v>4795</v>
      </c>
      <c r="S2390" s="82">
        <f t="shared" si="312"/>
        <v>-101450.95999999999</v>
      </c>
      <c r="T2390" s="50"/>
    </row>
    <row r="2391" spans="2:20" x14ac:dyDescent="0.25">
      <c r="B2391" s="11">
        <f>'Market Data'!B2378</f>
        <v>20090505</v>
      </c>
      <c r="C2391" s="2">
        <f>'Market Data'!C2378</f>
        <v>5188.5</v>
      </c>
      <c r="D2391" s="2">
        <f>'Market Data'!D2378</f>
        <v>5218.5</v>
      </c>
      <c r="E2391" s="2">
        <f>'Market Data'!E2378</f>
        <v>5132.5</v>
      </c>
      <c r="F2391" s="12">
        <f>'Market Data'!F2378</f>
        <v>5146</v>
      </c>
      <c r="H2391" s="58">
        <f t="shared" si="308"/>
        <v>2374</v>
      </c>
      <c r="I2391" s="97" t="s">
        <v>54</v>
      </c>
      <c r="J2391" s="59" t="str">
        <f t="shared" si="309"/>
        <v>Long</v>
      </c>
      <c r="L2391" s="74">
        <f t="shared" si="313"/>
        <v>1</v>
      </c>
      <c r="M2391" s="75">
        <f t="shared" si="305"/>
        <v>0</v>
      </c>
      <c r="N2391" s="76" t="str">
        <f t="shared" si="310"/>
        <v/>
      </c>
      <c r="O2391" s="75"/>
      <c r="P2391" s="77">
        <f t="shared" si="306"/>
        <v>1</v>
      </c>
      <c r="Q2391" s="78" t="str">
        <f t="shared" si="311"/>
        <v>Stay Long</v>
      </c>
      <c r="R2391" s="81">
        <f t="shared" si="307"/>
        <v>-927.5</v>
      </c>
      <c r="S2391" s="82">
        <f t="shared" si="312"/>
        <v>-102378.45999999999</v>
      </c>
      <c r="T2391" s="50"/>
    </row>
    <row r="2392" spans="2:20" x14ac:dyDescent="0.25">
      <c r="B2392" s="11">
        <f>'Market Data'!B2379</f>
        <v>20090506</v>
      </c>
      <c r="C2392" s="2">
        <f>'Market Data'!C2379</f>
        <v>5129.5</v>
      </c>
      <c r="D2392" s="2">
        <f>'Market Data'!D2379</f>
        <v>5235.5</v>
      </c>
      <c r="E2392" s="2">
        <f>'Market Data'!E2379</f>
        <v>5113.5</v>
      </c>
      <c r="F2392" s="12">
        <f>'Market Data'!F2379</f>
        <v>5186</v>
      </c>
      <c r="H2392" s="58">
        <f t="shared" si="308"/>
        <v>2375</v>
      </c>
      <c r="I2392" s="97" t="s">
        <v>54</v>
      </c>
      <c r="J2392" s="59" t="str">
        <f t="shared" si="309"/>
        <v>Long</v>
      </c>
      <c r="L2392" s="74">
        <f t="shared" si="313"/>
        <v>1</v>
      </c>
      <c r="M2392" s="75">
        <f t="shared" si="305"/>
        <v>0</v>
      </c>
      <c r="N2392" s="76" t="str">
        <f t="shared" si="310"/>
        <v/>
      </c>
      <c r="O2392" s="75"/>
      <c r="P2392" s="77">
        <f t="shared" si="306"/>
        <v>1</v>
      </c>
      <c r="Q2392" s="78" t="str">
        <f t="shared" si="311"/>
        <v>Stay Long</v>
      </c>
      <c r="R2392" s="81">
        <f t="shared" si="307"/>
        <v>1400</v>
      </c>
      <c r="S2392" s="82">
        <f t="shared" si="312"/>
        <v>-100978.45999999999</v>
      </c>
      <c r="T2392" s="50"/>
    </row>
    <row r="2393" spans="2:20" x14ac:dyDescent="0.25">
      <c r="B2393" s="11">
        <f>'Market Data'!B2380</f>
        <v>20090507</v>
      </c>
      <c r="C2393" s="2">
        <f>'Market Data'!C2380</f>
        <v>5211</v>
      </c>
      <c r="D2393" s="2">
        <f>'Market Data'!D2380</f>
        <v>5267.5</v>
      </c>
      <c r="E2393" s="2">
        <f>'Market Data'!E2380</f>
        <v>5077</v>
      </c>
      <c r="F2393" s="12">
        <f>'Market Data'!F2380</f>
        <v>5113.5</v>
      </c>
      <c r="H2393" s="58">
        <f t="shared" si="308"/>
        <v>2376</v>
      </c>
      <c r="I2393" s="97" t="s">
        <v>54</v>
      </c>
      <c r="J2393" s="59" t="str">
        <f t="shared" si="309"/>
        <v>Long</v>
      </c>
      <c r="L2393" s="74">
        <f t="shared" si="313"/>
        <v>1</v>
      </c>
      <c r="M2393" s="75">
        <f t="shared" si="305"/>
        <v>0</v>
      </c>
      <c r="N2393" s="76" t="str">
        <f t="shared" si="310"/>
        <v/>
      </c>
      <c r="O2393" s="75"/>
      <c r="P2393" s="77">
        <f t="shared" si="306"/>
        <v>1</v>
      </c>
      <c r="Q2393" s="78" t="str">
        <f t="shared" si="311"/>
        <v>Stay Long</v>
      </c>
      <c r="R2393" s="81">
        <f t="shared" si="307"/>
        <v>-2537.5</v>
      </c>
      <c r="S2393" s="82">
        <f t="shared" si="312"/>
        <v>-103515.95999999999</v>
      </c>
      <c r="T2393" s="50"/>
    </row>
    <row r="2394" spans="2:20" x14ac:dyDescent="0.25">
      <c r="B2394" s="11">
        <f>'Market Data'!B2381</f>
        <v>20090508</v>
      </c>
      <c r="C2394" s="2">
        <f>'Market Data'!C2381</f>
        <v>5155.5</v>
      </c>
      <c r="D2394" s="2">
        <f>'Market Data'!D2381</f>
        <v>5254</v>
      </c>
      <c r="E2394" s="2">
        <f>'Market Data'!E2381</f>
        <v>5134.5</v>
      </c>
      <c r="F2394" s="12">
        <f>'Market Data'!F2381</f>
        <v>5234</v>
      </c>
      <c r="H2394" s="58">
        <f t="shared" si="308"/>
        <v>2377</v>
      </c>
      <c r="I2394" s="97" t="s">
        <v>54</v>
      </c>
      <c r="J2394" s="59" t="str">
        <f t="shared" si="309"/>
        <v>Long</v>
      </c>
      <c r="L2394" s="74">
        <f t="shared" si="313"/>
        <v>1</v>
      </c>
      <c r="M2394" s="75">
        <f t="shared" si="305"/>
        <v>0</v>
      </c>
      <c r="N2394" s="76" t="str">
        <f t="shared" si="310"/>
        <v/>
      </c>
      <c r="O2394" s="75"/>
      <c r="P2394" s="77">
        <f t="shared" si="306"/>
        <v>1</v>
      </c>
      <c r="Q2394" s="78" t="str">
        <f t="shared" si="311"/>
        <v>Stay Long</v>
      </c>
      <c r="R2394" s="81">
        <f t="shared" si="307"/>
        <v>4217.5</v>
      </c>
      <c r="S2394" s="82">
        <f t="shared" si="312"/>
        <v>-99298.459999999992</v>
      </c>
      <c r="T2394" s="50"/>
    </row>
    <row r="2395" spans="2:20" x14ac:dyDescent="0.25">
      <c r="B2395" s="11">
        <f>'Market Data'!B2382</f>
        <v>20090511</v>
      </c>
      <c r="C2395" s="2">
        <f>'Market Data'!C2382</f>
        <v>5205.5</v>
      </c>
      <c r="D2395" s="2">
        <f>'Market Data'!D2382</f>
        <v>5219.5</v>
      </c>
      <c r="E2395" s="2">
        <f>'Market Data'!E2382</f>
        <v>5117.5</v>
      </c>
      <c r="F2395" s="12">
        <f>'Market Data'!F2382</f>
        <v>5146</v>
      </c>
      <c r="H2395" s="58">
        <f t="shared" si="308"/>
        <v>2378</v>
      </c>
      <c r="I2395" s="97" t="s">
        <v>54</v>
      </c>
      <c r="J2395" s="59" t="str">
        <f t="shared" si="309"/>
        <v>Long</v>
      </c>
      <c r="L2395" s="74">
        <f t="shared" si="313"/>
        <v>1</v>
      </c>
      <c r="M2395" s="75">
        <f t="shared" si="305"/>
        <v>0</v>
      </c>
      <c r="N2395" s="76" t="str">
        <f t="shared" si="310"/>
        <v/>
      </c>
      <c r="O2395" s="75"/>
      <c r="P2395" s="77">
        <f t="shared" si="306"/>
        <v>1</v>
      </c>
      <c r="Q2395" s="78" t="str">
        <f t="shared" si="311"/>
        <v>Stay Long</v>
      </c>
      <c r="R2395" s="81">
        <f t="shared" si="307"/>
        <v>-3080</v>
      </c>
      <c r="S2395" s="82">
        <f t="shared" si="312"/>
        <v>-102378.45999999999</v>
      </c>
      <c r="T2395" s="50"/>
    </row>
    <row r="2396" spans="2:20" x14ac:dyDescent="0.25">
      <c r="B2396" s="11">
        <f>'Market Data'!B2383</f>
        <v>20090512</v>
      </c>
      <c r="C2396" s="2">
        <f>'Market Data'!C2383</f>
        <v>5122.5</v>
      </c>
      <c r="D2396" s="2">
        <f>'Market Data'!D2383</f>
        <v>5215.5</v>
      </c>
      <c r="E2396" s="2">
        <f>'Market Data'!E2383</f>
        <v>5104</v>
      </c>
      <c r="F2396" s="12">
        <f>'Market Data'!F2383</f>
        <v>5117.5</v>
      </c>
      <c r="H2396" s="58">
        <f t="shared" si="308"/>
        <v>2379</v>
      </c>
      <c r="I2396" s="97" t="s">
        <v>54</v>
      </c>
      <c r="J2396" s="59" t="str">
        <f t="shared" si="309"/>
        <v>Long</v>
      </c>
      <c r="L2396" s="74">
        <f t="shared" si="313"/>
        <v>1</v>
      </c>
      <c r="M2396" s="75">
        <f t="shared" si="305"/>
        <v>0</v>
      </c>
      <c r="N2396" s="76" t="str">
        <f t="shared" si="310"/>
        <v/>
      </c>
      <c r="O2396" s="75"/>
      <c r="P2396" s="77">
        <f t="shared" si="306"/>
        <v>1</v>
      </c>
      <c r="Q2396" s="78" t="str">
        <f t="shared" si="311"/>
        <v>Stay Long</v>
      </c>
      <c r="R2396" s="81">
        <f t="shared" si="307"/>
        <v>-997.5</v>
      </c>
      <c r="S2396" s="82">
        <f t="shared" si="312"/>
        <v>-103375.95999999999</v>
      </c>
      <c r="T2396" s="50"/>
    </row>
    <row r="2397" spans="2:20" x14ac:dyDescent="0.25">
      <c r="B2397" s="11">
        <f>'Market Data'!B2384</f>
        <v>20090513</v>
      </c>
      <c r="C2397" s="2">
        <f>'Market Data'!C2384</f>
        <v>5192</v>
      </c>
      <c r="D2397" s="2">
        <f>'Market Data'!D2384</f>
        <v>5196</v>
      </c>
      <c r="E2397" s="2">
        <f>'Market Data'!E2384</f>
        <v>4994</v>
      </c>
      <c r="F2397" s="12">
        <f>'Market Data'!F2384</f>
        <v>4999</v>
      </c>
      <c r="H2397" s="58">
        <f t="shared" si="308"/>
        <v>2380</v>
      </c>
      <c r="I2397" s="97" t="s">
        <v>54</v>
      </c>
      <c r="J2397" s="59" t="str">
        <f t="shared" si="309"/>
        <v>Long</v>
      </c>
      <c r="L2397" s="74">
        <f t="shared" si="313"/>
        <v>1</v>
      </c>
      <c r="M2397" s="75">
        <f t="shared" si="305"/>
        <v>0</v>
      </c>
      <c r="N2397" s="76" t="str">
        <f t="shared" si="310"/>
        <v/>
      </c>
      <c r="O2397" s="75"/>
      <c r="P2397" s="77">
        <f t="shared" si="306"/>
        <v>1</v>
      </c>
      <c r="Q2397" s="78" t="str">
        <f t="shared" si="311"/>
        <v>Stay Long</v>
      </c>
      <c r="R2397" s="81">
        <f t="shared" si="307"/>
        <v>-4147.5</v>
      </c>
      <c r="S2397" s="82">
        <f t="shared" si="312"/>
        <v>-107523.45999999999</v>
      </c>
      <c r="T2397" s="50"/>
    </row>
    <row r="2398" spans="2:20" x14ac:dyDescent="0.25">
      <c r="B2398" s="11">
        <f>'Market Data'!B2385</f>
        <v>20090514</v>
      </c>
      <c r="C2398" s="2">
        <f>'Market Data'!C2385</f>
        <v>5010.5</v>
      </c>
      <c r="D2398" s="2">
        <f>'Market Data'!D2385</f>
        <v>5054</v>
      </c>
      <c r="E2398" s="2">
        <f>'Market Data'!E2385</f>
        <v>4939</v>
      </c>
      <c r="F2398" s="12">
        <f>'Market Data'!F2385</f>
        <v>5047.5</v>
      </c>
      <c r="H2398" s="58">
        <f t="shared" si="308"/>
        <v>2381</v>
      </c>
      <c r="I2398" s="97" t="s">
        <v>54</v>
      </c>
      <c r="J2398" s="59" t="str">
        <f t="shared" si="309"/>
        <v>Long</v>
      </c>
      <c r="L2398" s="74">
        <f t="shared" si="313"/>
        <v>1</v>
      </c>
      <c r="M2398" s="75">
        <f t="shared" si="305"/>
        <v>0</v>
      </c>
      <c r="N2398" s="76" t="str">
        <f t="shared" si="310"/>
        <v/>
      </c>
      <c r="O2398" s="75"/>
      <c r="P2398" s="77">
        <f t="shared" si="306"/>
        <v>1</v>
      </c>
      <c r="Q2398" s="78" t="str">
        <f t="shared" si="311"/>
        <v>Stay Long</v>
      </c>
      <c r="R2398" s="81">
        <f t="shared" si="307"/>
        <v>1697.5</v>
      </c>
      <c r="S2398" s="82">
        <f t="shared" si="312"/>
        <v>-105825.95999999999</v>
      </c>
      <c r="T2398" s="50"/>
    </row>
    <row r="2399" spans="2:20" x14ac:dyDescent="0.25">
      <c r="B2399" s="11">
        <f>'Market Data'!B2386</f>
        <v>20090515</v>
      </c>
      <c r="C2399" s="2">
        <f>'Market Data'!C2386</f>
        <v>5033.5</v>
      </c>
      <c r="D2399" s="2">
        <f>'Market Data'!D2386</f>
        <v>5059.5</v>
      </c>
      <c r="E2399" s="2">
        <f>'Market Data'!E2386</f>
        <v>4967.5</v>
      </c>
      <c r="F2399" s="12">
        <f>'Market Data'!F2386</f>
        <v>4992</v>
      </c>
      <c r="H2399" s="58">
        <f t="shared" si="308"/>
        <v>2382</v>
      </c>
      <c r="I2399" s="97" t="s">
        <v>54</v>
      </c>
      <c r="J2399" s="59" t="str">
        <f t="shared" si="309"/>
        <v>Long</v>
      </c>
      <c r="L2399" s="74">
        <f t="shared" si="313"/>
        <v>1</v>
      </c>
      <c r="M2399" s="75">
        <f t="shared" si="305"/>
        <v>0</v>
      </c>
      <c r="N2399" s="76" t="str">
        <f t="shared" si="310"/>
        <v/>
      </c>
      <c r="O2399" s="75"/>
      <c r="P2399" s="77">
        <f t="shared" si="306"/>
        <v>1</v>
      </c>
      <c r="Q2399" s="78" t="str">
        <f t="shared" si="311"/>
        <v>Stay Long</v>
      </c>
      <c r="R2399" s="81">
        <f t="shared" si="307"/>
        <v>-1942.5</v>
      </c>
      <c r="S2399" s="82">
        <f t="shared" si="312"/>
        <v>-107768.45999999999</v>
      </c>
      <c r="T2399" s="50"/>
    </row>
    <row r="2400" spans="2:20" x14ac:dyDescent="0.25">
      <c r="B2400" s="11">
        <f>'Market Data'!B2387</f>
        <v>20090518</v>
      </c>
      <c r="C2400" s="2">
        <f>'Market Data'!C2387</f>
        <v>4957.5</v>
      </c>
      <c r="D2400" s="2">
        <f>'Market Data'!D2387</f>
        <v>5149.5</v>
      </c>
      <c r="E2400" s="2">
        <f>'Market Data'!E2387</f>
        <v>4941.5</v>
      </c>
      <c r="F2400" s="12">
        <f>'Market Data'!F2387</f>
        <v>5146.5</v>
      </c>
      <c r="H2400" s="58">
        <f t="shared" si="308"/>
        <v>2383</v>
      </c>
      <c r="I2400" s="97" t="s">
        <v>54</v>
      </c>
      <c r="J2400" s="59" t="str">
        <f t="shared" si="309"/>
        <v>Long</v>
      </c>
      <c r="L2400" s="74">
        <f t="shared" si="313"/>
        <v>1</v>
      </c>
      <c r="M2400" s="75">
        <f t="shared" si="305"/>
        <v>0</v>
      </c>
      <c r="N2400" s="76" t="str">
        <f t="shared" si="310"/>
        <v/>
      </c>
      <c r="O2400" s="75"/>
      <c r="P2400" s="77">
        <f t="shared" si="306"/>
        <v>1</v>
      </c>
      <c r="Q2400" s="78" t="str">
        <f t="shared" si="311"/>
        <v>Stay Long</v>
      </c>
      <c r="R2400" s="81">
        <f t="shared" si="307"/>
        <v>5407.5</v>
      </c>
      <c r="S2400" s="82">
        <f t="shared" si="312"/>
        <v>-102360.95999999999</v>
      </c>
      <c r="T2400" s="50"/>
    </row>
    <row r="2401" spans="2:20" x14ac:dyDescent="0.25">
      <c r="B2401" s="11">
        <f>'Market Data'!B2388</f>
        <v>20090519</v>
      </c>
      <c r="C2401" s="2">
        <f>'Market Data'!C2388</f>
        <v>5175</v>
      </c>
      <c r="D2401" s="2">
        <f>'Market Data'!D2388</f>
        <v>5297</v>
      </c>
      <c r="E2401" s="2">
        <f>'Market Data'!E2388</f>
        <v>5169.5</v>
      </c>
      <c r="F2401" s="12">
        <f>'Market Data'!F2388</f>
        <v>5235.5</v>
      </c>
      <c r="H2401" s="58">
        <f t="shared" si="308"/>
        <v>2384</v>
      </c>
      <c r="I2401" s="97" t="s">
        <v>54</v>
      </c>
      <c r="J2401" s="59" t="str">
        <f t="shared" si="309"/>
        <v>Long</v>
      </c>
      <c r="L2401" s="74">
        <f t="shared" si="313"/>
        <v>1</v>
      </c>
      <c r="M2401" s="75">
        <f t="shared" si="305"/>
        <v>0</v>
      </c>
      <c r="N2401" s="76" t="str">
        <f t="shared" si="310"/>
        <v/>
      </c>
      <c r="O2401" s="75"/>
      <c r="P2401" s="77">
        <f t="shared" si="306"/>
        <v>1</v>
      </c>
      <c r="Q2401" s="78" t="str">
        <f t="shared" si="311"/>
        <v>Stay Long</v>
      </c>
      <c r="R2401" s="81">
        <f t="shared" si="307"/>
        <v>3115</v>
      </c>
      <c r="S2401" s="82">
        <f t="shared" si="312"/>
        <v>-99245.959999999992</v>
      </c>
      <c r="T2401" s="50"/>
    </row>
    <row r="2402" spans="2:20" x14ac:dyDescent="0.25">
      <c r="B2402" s="11">
        <f>'Market Data'!B2389</f>
        <v>20090520</v>
      </c>
      <c r="C2402" s="2">
        <f>'Market Data'!C2389</f>
        <v>5236</v>
      </c>
      <c r="D2402" s="2">
        <f>'Market Data'!D2389</f>
        <v>5346</v>
      </c>
      <c r="E2402" s="2">
        <f>'Market Data'!E2389</f>
        <v>5221.5</v>
      </c>
      <c r="F2402" s="12">
        <f>'Market Data'!F2389</f>
        <v>5289.5</v>
      </c>
      <c r="H2402" s="58">
        <f t="shared" si="308"/>
        <v>2385</v>
      </c>
      <c r="I2402" s="97" t="s">
        <v>54</v>
      </c>
      <c r="J2402" s="59" t="str">
        <f t="shared" si="309"/>
        <v>Long</v>
      </c>
      <c r="L2402" s="74">
        <f t="shared" si="313"/>
        <v>1</v>
      </c>
      <c r="M2402" s="75">
        <f t="shared" si="305"/>
        <v>0</v>
      </c>
      <c r="N2402" s="76" t="str">
        <f t="shared" si="310"/>
        <v/>
      </c>
      <c r="O2402" s="75"/>
      <c r="P2402" s="77">
        <f t="shared" si="306"/>
        <v>1</v>
      </c>
      <c r="Q2402" s="78" t="str">
        <f t="shared" si="311"/>
        <v>Stay Long</v>
      </c>
      <c r="R2402" s="81">
        <f t="shared" si="307"/>
        <v>1890</v>
      </c>
      <c r="S2402" s="82">
        <f t="shared" si="312"/>
        <v>-97355.959999999992</v>
      </c>
      <c r="T2402" s="50"/>
    </row>
    <row r="2403" spans="2:20" x14ac:dyDescent="0.25">
      <c r="B2403" s="11">
        <f>'Market Data'!B2390</f>
        <v>20090521</v>
      </c>
      <c r="C2403" s="2">
        <f>'Market Data'!C2390</f>
        <v>5257.5</v>
      </c>
      <c r="D2403" s="2">
        <f>'Market Data'!D2390</f>
        <v>5274</v>
      </c>
      <c r="E2403" s="2">
        <f>'Market Data'!E2390</f>
        <v>5160.5</v>
      </c>
      <c r="F2403" s="12">
        <f>'Market Data'!F2390</f>
        <v>5194</v>
      </c>
      <c r="H2403" s="58">
        <f t="shared" si="308"/>
        <v>2386</v>
      </c>
      <c r="I2403" s="97" t="s">
        <v>54</v>
      </c>
      <c r="J2403" s="59" t="str">
        <f t="shared" si="309"/>
        <v>Long</v>
      </c>
      <c r="L2403" s="74">
        <f t="shared" si="313"/>
        <v>1</v>
      </c>
      <c r="M2403" s="75">
        <f t="shared" si="305"/>
        <v>0</v>
      </c>
      <c r="N2403" s="76" t="str">
        <f t="shared" si="310"/>
        <v/>
      </c>
      <c r="O2403" s="75"/>
      <c r="P2403" s="77">
        <f t="shared" si="306"/>
        <v>1</v>
      </c>
      <c r="Q2403" s="78" t="str">
        <f t="shared" si="311"/>
        <v>Stay Long</v>
      </c>
      <c r="R2403" s="81">
        <f t="shared" si="307"/>
        <v>-3342.5</v>
      </c>
      <c r="S2403" s="82">
        <f t="shared" si="312"/>
        <v>-100698.45999999999</v>
      </c>
      <c r="T2403" s="50"/>
    </row>
    <row r="2404" spans="2:20" x14ac:dyDescent="0.25">
      <c r="B2404" s="11">
        <f>'Market Data'!B2391</f>
        <v>20090522</v>
      </c>
      <c r="C2404" s="2">
        <f>'Market Data'!C2391</f>
        <v>5194</v>
      </c>
      <c r="D2404" s="2">
        <f>'Market Data'!D2391</f>
        <v>5249.5</v>
      </c>
      <c r="E2404" s="2">
        <f>'Market Data'!E2391</f>
        <v>5152.5</v>
      </c>
      <c r="F2404" s="12">
        <f>'Market Data'!F2391</f>
        <v>5197</v>
      </c>
      <c r="H2404" s="58">
        <f t="shared" si="308"/>
        <v>2387</v>
      </c>
      <c r="I2404" s="97" t="s">
        <v>54</v>
      </c>
      <c r="J2404" s="59" t="str">
        <f t="shared" si="309"/>
        <v>Long</v>
      </c>
      <c r="L2404" s="74">
        <f t="shared" si="313"/>
        <v>1</v>
      </c>
      <c r="M2404" s="75">
        <f t="shared" si="305"/>
        <v>0</v>
      </c>
      <c r="N2404" s="76" t="str">
        <f t="shared" si="310"/>
        <v/>
      </c>
      <c r="O2404" s="75"/>
      <c r="P2404" s="77">
        <f t="shared" si="306"/>
        <v>1</v>
      </c>
      <c r="Q2404" s="78" t="str">
        <f t="shared" si="311"/>
        <v>Stay Long</v>
      </c>
      <c r="R2404" s="81">
        <f t="shared" si="307"/>
        <v>105</v>
      </c>
      <c r="S2404" s="82">
        <f t="shared" si="312"/>
        <v>-100593.45999999999</v>
      </c>
      <c r="T2404" s="50"/>
    </row>
    <row r="2405" spans="2:20" x14ac:dyDescent="0.25">
      <c r="B2405" s="11">
        <f>'Market Data'!B2392</f>
        <v>20090525</v>
      </c>
      <c r="C2405" s="2">
        <f>'Market Data'!C2392</f>
        <v>5197</v>
      </c>
      <c r="D2405" s="2">
        <f>'Market Data'!D2392</f>
        <v>5225.5</v>
      </c>
      <c r="E2405" s="2">
        <f>'Market Data'!E2392</f>
        <v>5111.5</v>
      </c>
      <c r="F2405" s="12">
        <f>'Market Data'!F2392</f>
        <v>5200.5</v>
      </c>
      <c r="H2405" s="58">
        <f t="shared" si="308"/>
        <v>2388</v>
      </c>
      <c r="I2405" s="97" t="s">
        <v>54</v>
      </c>
      <c r="J2405" s="59" t="str">
        <f t="shared" si="309"/>
        <v>Long</v>
      </c>
      <c r="L2405" s="74">
        <f t="shared" si="313"/>
        <v>1</v>
      </c>
      <c r="M2405" s="75">
        <f t="shared" si="305"/>
        <v>0</v>
      </c>
      <c r="N2405" s="76" t="str">
        <f t="shared" si="310"/>
        <v/>
      </c>
      <c r="O2405" s="75"/>
      <c r="P2405" s="77">
        <f t="shared" si="306"/>
        <v>1</v>
      </c>
      <c r="Q2405" s="78" t="str">
        <f t="shared" si="311"/>
        <v>Stay Long</v>
      </c>
      <c r="R2405" s="81">
        <f t="shared" si="307"/>
        <v>122.5</v>
      </c>
      <c r="S2405" s="82">
        <f t="shared" si="312"/>
        <v>-100470.95999999999</v>
      </c>
      <c r="T2405" s="50"/>
    </row>
    <row r="2406" spans="2:20" x14ac:dyDescent="0.25">
      <c r="B2406" s="11">
        <f>'Market Data'!B2393</f>
        <v>20090526</v>
      </c>
      <c r="C2406" s="2">
        <f>'Market Data'!C2393</f>
        <v>5172.5</v>
      </c>
      <c r="D2406" s="2">
        <f>'Market Data'!D2393</f>
        <v>5286.5</v>
      </c>
      <c r="E2406" s="2">
        <f>'Market Data'!E2393</f>
        <v>5086.5</v>
      </c>
      <c r="F2406" s="12">
        <f>'Market Data'!F2393</f>
        <v>5281</v>
      </c>
      <c r="H2406" s="58">
        <f t="shared" si="308"/>
        <v>2389</v>
      </c>
      <c r="I2406" s="97" t="s">
        <v>54</v>
      </c>
      <c r="J2406" s="59" t="str">
        <f t="shared" si="309"/>
        <v>Long</v>
      </c>
      <c r="L2406" s="74">
        <f t="shared" si="313"/>
        <v>1</v>
      </c>
      <c r="M2406" s="75">
        <f t="shared" si="305"/>
        <v>0</v>
      </c>
      <c r="N2406" s="76" t="str">
        <f t="shared" si="310"/>
        <v/>
      </c>
      <c r="O2406" s="75"/>
      <c r="P2406" s="77">
        <f t="shared" si="306"/>
        <v>1</v>
      </c>
      <c r="Q2406" s="78" t="str">
        <f t="shared" si="311"/>
        <v>Stay Long</v>
      </c>
      <c r="R2406" s="81">
        <f t="shared" si="307"/>
        <v>2817.5</v>
      </c>
      <c r="S2406" s="82">
        <f t="shared" si="312"/>
        <v>-97653.459999999992</v>
      </c>
      <c r="T2406" s="50"/>
    </row>
    <row r="2407" spans="2:20" x14ac:dyDescent="0.25">
      <c r="B2407" s="11">
        <f>'Market Data'!B2394</f>
        <v>20090527</v>
      </c>
      <c r="C2407" s="2">
        <f>'Market Data'!C2394</f>
        <v>5270</v>
      </c>
      <c r="D2407" s="2">
        <f>'Market Data'!D2394</f>
        <v>5320</v>
      </c>
      <c r="E2407" s="2">
        <f>'Market Data'!E2394</f>
        <v>5246</v>
      </c>
      <c r="F2407" s="12">
        <f>'Market Data'!F2394</f>
        <v>5270.5</v>
      </c>
      <c r="H2407" s="58">
        <f t="shared" si="308"/>
        <v>2390</v>
      </c>
      <c r="I2407" s="97" t="s">
        <v>54</v>
      </c>
      <c r="J2407" s="59" t="str">
        <f t="shared" si="309"/>
        <v>Long</v>
      </c>
      <c r="L2407" s="74">
        <f t="shared" si="313"/>
        <v>1</v>
      </c>
      <c r="M2407" s="75">
        <f t="shared" si="305"/>
        <v>0</v>
      </c>
      <c r="N2407" s="76" t="str">
        <f t="shared" si="310"/>
        <v/>
      </c>
      <c r="O2407" s="75"/>
      <c r="P2407" s="77">
        <f t="shared" si="306"/>
        <v>1</v>
      </c>
      <c r="Q2407" s="78" t="str">
        <f t="shared" si="311"/>
        <v>Stay Long</v>
      </c>
      <c r="R2407" s="81">
        <f t="shared" si="307"/>
        <v>-367.5</v>
      </c>
      <c r="S2407" s="82">
        <f t="shared" si="312"/>
        <v>-98020.959999999992</v>
      </c>
      <c r="T2407" s="50"/>
    </row>
    <row r="2408" spans="2:20" x14ac:dyDescent="0.25">
      <c r="B2408" s="11">
        <f>'Market Data'!B2395</f>
        <v>20090528</v>
      </c>
      <c r="C2408" s="2">
        <f>'Market Data'!C2395</f>
        <v>5242.5</v>
      </c>
      <c r="D2408" s="2">
        <f>'Market Data'!D2395</f>
        <v>5273.5</v>
      </c>
      <c r="E2408" s="2">
        <f>'Market Data'!E2395</f>
        <v>5166.5</v>
      </c>
      <c r="F2408" s="12">
        <f>'Market Data'!F2395</f>
        <v>5206.5</v>
      </c>
      <c r="H2408" s="58">
        <f t="shared" si="308"/>
        <v>2391</v>
      </c>
      <c r="I2408" s="97" t="s">
        <v>54</v>
      </c>
      <c r="J2408" s="59" t="str">
        <f t="shared" si="309"/>
        <v>Long</v>
      </c>
      <c r="L2408" s="74">
        <f t="shared" si="313"/>
        <v>1</v>
      </c>
      <c r="M2408" s="75">
        <f t="shared" si="305"/>
        <v>0</v>
      </c>
      <c r="N2408" s="76" t="str">
        <f t="shared" si="310"/>
        <v/>
      </c>
      <c r="O2408" s="75"/>
      <c r="P2408" s="77">
        <f t="shared" si="306"/>
        <v>1</v>
      </c>
      <c r="Q2408" s="78" t="str">
        <f t="shared" si="311"/>
        <v>Stay Long</v>
      </c>
      <c r="R2408" s="81">
        <f t="shared" si="307"/>
        <v>-2240</v>
      </c>
      <c r="S2408" s="82">
        <f t="shared" si="312"/>
        <v>-100260.95999999999</v>
      </c>
      <c r="T2408" s="50"/>
    </row>
    <row r="2409" spans="2:20" x14ac:dyDescent="0.25">
      <c r="B2409" s="11">
        <f>'Market Data'!B2396</f>
        <v>20090529</v>
      </c>
      <c r="C2409" s="2">
        <f>'Market Data'!C2396</f>
        <v>5257.5</v>
      </c>
      <c r="D2409" s="2">
        <f>'Market Data'!D2396</f>
        <v>5294.5</v>
      </c>
      <c r="E2409" s="2">
        <f>'Market Data'!E2396</f>
        <v>5200.5</v>
      </c>
      <c r="F2409" s="12">
        <f>'Market Data'!F2396</f>
        <v>5221.5</v>
      </c>
      <c r="H2409" s="58">
        <f t="shared" si="308"/>
        <v>2392</v>
      </c>
      <c r="I2409" s="97" t="s">
        <v>54</v>
      </c>
      <c r="J2409" s="59" t="str">
        <f t="shared" si="309"/>
        <v>Long</v>
      </c>
      <c r="L2409" s="74">
        <f t="shared" si="313"/>
        <v>1</v>
      </c>
      <c r="M2409" s="75">
        <f t="shared" si="305"/>
        <v>0</v>
      </c>
      <c r="N2409" s="76" t="str">
        <f t="shared" si="310"/>
        <v/>
      </c>
      <c r="O2409" s="75"/>
      <c r="P2409" s="77">
        <f t="shared" si="306"/>
        <v>1</v>
      </c>
      <c r="Q2409" s="78" t="str">
        <f t="shared" si="311"/>
        <v>Stay Long</v>
      </c>
      <c r="R2409" s="81">
        <f t="shared" si="307"/>
        <v>525</v>
      </c>
      <c r="S2409" s="82">
        <f t="shared" si="312"/>
        <v>-99735.959999999992</v>
      </c>
      <c r="T2409" s="50"/>
    </row>
    <row r="2410" spans="2:20" x14ac:dyDescent="0.25">
      <c r="B2410" s="11">
        <f>'Market Data'!B2397</f>
        <v>20090601</v>
      </c>
      <c r="C2410" s="2">
        <f>'Market Data'!C2397</f>
        <v>5297</v>
      </c>
      <c r="D2410" s="2">
        <f>'Market Data'!D2397</f>
        <v>5440.5</v>
      </c>
      <c r="E2410" s="2">
        <f>'Market Data'!E2397</f>
        <v>5290.5</v>
      </c>
      <c r="F2410" s="12">
        <f>'Market Data'!F2397</f>
        <v>5415</v>
      </c>
      <c r="H2410" s="58">
        <f t="shared" si="308"/>
        <v>2393</v>
      </c>
      <c r="I2410" s="97" t="s">
        <v>54</v>
      </c>
      <c r="J2410" s="59" t="str">
        <f t="shared" si="309"/>
        <v>Long</v>
      </c>
      <c r="L2410" s="74">
        <f t="shared" si="313"/>
        <v>1</v>
      </c>
      <c r="M2410" s="75">
        <f t="shared" si="305"/>
        <v>0</v>
      </c>
      <c r="N2410" s="76" t="str">
        <f t="shared" si="310"/>
        <v/>
      </c>
      <c r="O2410" s="75"/>
      <c r="P2410" s="77">
        <f t="shared" si="306"/>
        <v>1</v>
      </c>
      <c r="Q2410" s="78" t="str">
        <f t="shared" si="311"/>
        <v>Stay Long</v>
      </c>
      <c r="R2410" s="81">
        <f t="shared" si="307"/>
        <v>6772.5</v>
      </c>
      <c r="S2410" s="82">
        <f t="shared" si="312"/>
        <v>-92963.459999999992</v>
      </c>
      <c r="T2410" s="50"/>
    </row>
    <row r="2411" spans="2:20" x14ac:dyDescent="0.25">
      <c r="B2411" s="11">
        <f>'Market Data'!B2398</f>
        <v>20090602</v>
      </c>
      <c r="C2411" s="2">
        <f>'Market Data'!C2398</f>
        <v>5392.5</v>
      </c>
      <c r="D2411" s="2">
        <f>'Market Data'!D2398</f>
        <v>5462</v>
      </c>
      <c r="E2411" s="2">
        <f>'Market Data'!E2398</f>
        <v>5383.5</v>
      </c>
      <c r="F2411" s="12">
        <f>'Market Data'!F2398</f>
        <v>5425.5</v>
      </c>
      <c r="H2411" s="58">
        <f t="shared" si="308"/>
        <v>2394</v>
      </c>
      <c r="I2411" s="97" t="s">
        <v>54</v>
      </c>
      <c r="J2411" s="59" t="str">
        <f t="shared" si="309"/>
        <v>Long</v>
      </c>
      <c r="L2411" s="74">
        <f t="shared" si="313"/>
        <v>1</v>
      </c>
      <c r="M2411" s="75">
        <f t="shared" si="305"/>
        <v>0</v>
      </c>
      <c r="N2411" s="76" t="str">
        <f t="shared" si="310"/>
        <v/>
      </c>
      <c r="O2411" s="75"/>
      <c r="P2411" s="77">
        <f t="shared" si="306"/>
        <v>1</v>
      </c>
      <c r="Q2411" s="78" t="str">
        <f t="shared" si="311"/>
        <v>Stay Long</v>
      </c>
      <c r="R2411" s="81">
        <f t="shared" si="307"/>
        <v>367.5</v>
      </c>
      <c r="S2411" s="82">
        <f t="shared" si="312"/>
        <v>-92595.959999999992</v>
      </c>
      <c r="T2411" s="50"/>
    </row>
    <row r="2412" spans="2:20" x14ac:dyDescent="0.25">
      <c r="B2412" s="11">
        <f>'Market Data'!B2399</f>
        <v>20090603</v>
      </c>
      <c r="C2412" s="2">
        <f>'Market Data'!C2399</f>
        <v>5430.5</v>
      </c>
      <c r="D2412" s="2">
        <f>'Market Data'!D2399</f>
        <v>5453.5</v>
      </c>
      <c r="E2412" s="2">
        <f>'Market Data'!E2399</f>
        <v>5321.5</v>
      </c>
      <c r="F2412" s="12">
        <f>'Market Data'!F2399</f>
        <v>5324</v>
      </c>
      <c r="H2412" s="58">
        <f t="shared" si="308"/>
        <v>2395</v>
      </c>
      <c r="I2412" s="97" t="s">
        <v>54</v>
      </c>
      <c r="J2412" s="59" t="str">
        <f t="shared" si="309"/>
        <v>Long</v>
      </c>
      <c r="L2412" s="74">
        <f t="shared" si="313"/>
        <v>1</v>
      </c>
      <c r="M2412" s="75">
        <f t="shared" si="305"/>
        <v>0</v>
      </c>
      <c r="N2412" s="76" t="str">
        <f t="shared" si="310"/>
        <v/>
      </c>
      <c r="O2412" s="75"/>
      <c r="P2412" s="77">
        <f t="shared" si="306"/>
        <v>1</v>
      </c>
      <c r="Q2412" s="78" t="str">
        <f t="shared" si="311"/>
        <v>Stay Long</v>
      </c>
      <c r="R2412" s="81">
        <f t="shared" si="307"/>
        <v>-3552.5</v>
      </c>
      <c r="S2412" s="82">
        <f t="shared" si="312"/>
        <v>-96148.459999999992</v>
      </c>
      <c r="T2412" s="50"/>
    </row>
    <row r="2413" spans="2:20" x14ac:dyDescent="0.25">
      <c r="B2413" s="11">
        <f>'Market Data'!B2400</f>
        <v>20090604</v>
      </c>
      <c r="C2413" s="2">
        <f>'Market Data'!C2400</f>
        <v>5337.5</v>
      </c>
      <c r="D2413" s="2">
        <f>'Market Data'!D2400</f>
        <v>5406</v>
      </c>
      <c r="E2413" s="2">
        <f>'Market Data'!E2400</f>
        <v>5327.5</v>
      </c>
      <c r="F2413" s="12">
        <f>'Market Data'!F2400</f>
        <v>5355.5</v>
      </c>
      <c r="H2413" s="58">
        <f t="shared" si="308"/>
        <v>2396</v>
      </c>
      <c r="I2413" s="97" t="s">
        <v>54</v>
      </c>
      <c r="J2413" s="59" t="str">
        <f t="shared" si="309"/>
        <v>Long</v>
      </c>
      <c r="L2413" s="74">
        <f t="shared" si="313"/>
        <v>1</v>
      </c>
      <c r="M2413" s="75">
        <f t="shared" si="305"/>
        <v>0</v>
      </c>
      <c r="N2413" s="76" t="str">
        <f t="shared" si="310"/>
        <v/>
      </c>
      <c r="O2413" s="75"/>
      <c r="P2413" s="77">
        <f t="shared" si="306"/>
        <v>1</v>
      </c>
      <c r="Q2413" s="78" t="str">
        <f t="shared" si="311"/>
        <v>Stay Long</v>
      </c>
      <c r="R2413" s="81">
        <f t="shared" si="307"/>
        <v>1102.5</v>
      </c>
      <c r="S2413" s="82">
        <f t="shared" si="312"/>
        <v>-95045.959999999992</v>
      </c>
      <c r="T2413" s="50"/>
    </row>
    <row r="2414" spans="2:20" x14ac:dyDescent="0.25">
      <c r="B2414" s="11">
        <f>'Market Data'!B2401</f>
        <v>20090605</v>
      </c>
      <c r="C2414" s="2">
        <f>'Market Data'!C2401</f>
        <v>5378.5</v>
      </c>
      <c r="D2414" s="2">
        <f>'Market Data'!D2401</f>
        <v>5447.5</v>
      </c>
      <c r="E2414" s="2">
        <f>'Market Data'!E2401</f>
        <v>5329</v>
      </c>
      <c r="F2414" s="12">
        <f>'Market Data'!F2401</f>
        <v>5365.5</v>
      </c>
      <c r="H2414" s="58">
        <f t="shared" si="308"/>
        <v>2397</v>
      </c>
      <c r="I2414" s="97" t="s">
        <v>54</v>
      </c>
      <c r="J2414" s="59" t="str">
        <f t="shared" si="309"/>
        <v>Long</v>
      </c>
      <c r="L2414" s="74">
        <f t="shared" si="313"/>
        <v>1</v>
      </c>
      <c r="M2414" s="75">
        <f t="shared" si="305"/>
        <v>0</v>
      </c>
      <c r="N2414" s="76" t="str">
        <f t="shared" si="310"/>
        <v/>
      </c>
      <c r="O2414" s="75"/>
      <c r="P2414" s="77">
        <f t="shared" si="306"/>
        <v>1</v>
      </c>
      <c r="Q2414" s="78" t="str">
        <f t="shared" si="311"/>
        <v>Stay Long</v>
      </c>
      <c r="R2414" s="81">
        <f t="shared" si="307"/>
        <v>350</v>
      </c>
      <c r="S2414" s="82">
        <f t="shared" si="312"/>
        <v>-94695.959999999992</v>
      </c>
      <c r="T2414" s="50"/>
    </row>
    <row r="2415" spans="2:20" x14ac:dyDescent="0.25">
      <c r="B2415" s="11">
        <f>'Market Data'!B2402</f>
        <v>20090608</v>
      </c>
      <c r="C2415" s="2">
        <f>'Market Data'!C2402</f>
        <v>5335.5</v>
      </c>
      <c r="D2415" s="2">
        <f>'Market Data'!D2402</f>
        <v>5343</v>
      </c>
      <c r="E2415" s="2">
        <f>'Market Data'!E2402</f>
        <v>5249</v>
      </c>
      <c r="F2415" s="12">
        <f>'Market Data'!F2402</f>
        <v>5287</v>
      </c>
      <c r="H2415" s="58">
        <f t="shared" si="308"/>
        <v>2398</v>
      </c>
      <c r="I2415" s="97" t="s">
        <v>54</v>
      </c>
      <c r="J2415" s="59" t="str">
        <f t="shared" si="309"/>
        <v>Long</v>
      </c>
      <c r="L2415" s="74">
        <f t="shared" si="313"/>
        <v>1</v>
      </c>
      <c r="M2415" s="75">
        <f t="shared" si="305"/>
        <v>0</v>
      </c>
      <c r="N2415" s="76" t="str">
        <f t="shared" si="310"/>
        <v/>
      </c>
      <c r="O2415" s="75"/>
      <c r="P2415" s="77">
        <f t="shared" si="306"/>
        <v>1</v>
      </c>
      <c r="Q2415" s="78" t="str">
        <f t="shared" si="311"/>
        <v>Stay Long</v>
      </c>
      <c r="R2415" s="81">
        <f t="shared" si="307"/>
        <v>-2747.5</v>
      </c>
      <c r="S2415" s="82">
        <f t="shared" si="312"/>
        <v>-97443.459999999992</v>
      </c>
      <c r="T2415" s="50"/>
    </row>
    <row r="2416" spans="2:20" x14ac:dyDescent="0.25">
      <c r="B2416" s="11">
        <f>'Market Data'!B2403</f>
        <v>20090609</v>
      </c>
      <c r="C2416" s="2">
        <f>'Market Data'!C2403</f>
        <v>5317.5</v>
      </c>
      <c r="D2416" s="2">
        <f>'Market Data'!D2403</f>
        <v>5350</v>
      </c>
      <c r="E2416" s="2">
        <f>'Market Data'!E2403</f>
        <v>5261.5</v>
      </c>
      <c r="F2416" s="12">
        <f>'Market Data'!F2403</f>
        <v>5298.5</v>
      </c>
      <c r="H2416" s="58">
        <f t="shared" si="308"/>
        <v>2399</v>
      </c>
      <c r="I2416" s="97" t="s">
        <v>54</v>
      </c>
      <c r="J2416" s="59" t="str">
        <f t="shared" si="309"/>
        <v>Long</v>
      </c>
      <c r="L2416" s="74">
        <f t="shared" si="313"/>
        <v>1</v>
      </c>
      <c r="M2416" s="75">
        <f t="shared" si="305"/>
        <v>0</v>
      </c>
      <c r="N2416" s="76" t="str">
        <f t="shared" si="310"/>
        <v/>
      </c>
      <c r="O2416" s="75"/>
      <c r="P2416" s="77">
        <f t="shared" si="306"/>
        <v>1</v>
      </c>
      <c r="Q2416" s="78" t="str">
        <f t="shared" si="311"/>
        <v>Stay Long</v>
      </c>
      <c r="R2416" s="81">
        <f t="shared" si="307"/>
        <v>402.5</v>
      </c>
      <c r="S2416" s="82">
        <f t="shared" si="312"/>
        <v>-97040.959999999992</v>
      </c>
      <c r="T2416" s="50"/>
    </row>
    <row r="2417" spans="2:20" x14ac:dyDescent="0.25">
      <c r="B2417" s="11">
        <f>'Market Data'!B2404</f>
        <v>20090610</v>
      </c>
      <c r="C2417" s="2">
        <f>'Market Data'!C2404</f>
        <v>5324</v>
      </c>
      <c r="D2417" s="2">
        <f>'Market Data'!D2404</f>
        <v>5418.5</v>
      </c>
      <c r="E2417" s="2">
        <f>'Market Data'!E2404</f>
        <v>5315.5</v>
      </c>
      <c r="F2417" s="12">
        <f>'Market Data'!F2404</f>
        <v>5334</v>
      </c>
      <c r="H2417" s="58">
        <f t="shared" si="308"/>
        <v>2400</v>
      </c>
      <c r="I2417" s="97" t="s">
        <v>54</v>
      </c>
      <c r="J2417" s="59" t="str">
        <f t="shared" si="309"/>
        <v>Long</v>
      </c>
      <c r="L2417" s="74">
        <f t="shared" si="313"/>
        <v>1</v>
      </c>
      <c r="M2417" s="75">
        <f t="shared" si="305"/>
        <v>0</v>
      </c>
      <c r="N2417" s="76" t="str">
        <f t="shared" si="310"/>
        <v/>
      </c>
      <c r="O2417" s="75"/>
      <c r="P2417" s="77">
        <f t="shared" si="306"/>
        <v>1</v>
      </c>
      <c r="Q2417" s="78" t="str">
        <f t="shared" si="311"/>
        <v>Stay Long</v>
      </c>
      <c r="R2417" s="81">
        <f t="shared" si="307"/>
        <v>1242.5</v>
      </c>
      <c r="S2417" s="82">
        <f t="shared" si="312"/>
        <v>-95798.459999999992</v>
      </c>
      <c r="T2417" s="50"/>
    </row>
    <row r="2418" spans="2:20" x14ac:dyDescent="0.25">
      <c r="B2418" s="11">
        <f>'Market Data'!B2405</f>
        <v>20090611</v>
      </c>
      <c r="C2418" s="2">
        <f>'Market Data'!C2405</f>
        <v>5344</v>
      </c>
      <c r="D2418" s="2">
        <f>'Market Data'!D2405</f>
        <v>5405</v>
      </c>
      <c r="E2418" s="2">
        <f>'Market Data'!E2405</f>
        <v>5321</v>
      </c>
      <c r="F2418" s="12">
        <f>'Market Data'!F2405</f>
        <v>5392</v>
      </c>
      <c r="H2418" s="58">
        <f t="shared" si="308"/>
        <v>2401</v>
      </c>
      <c r="I2418" s="97" t="s">
        <v>54</v>
      </c>
      <c r="J2418" s="59" t="str">
        <f t="shared" si="309"/>
        <v>Long</v>
      </c>
      <c r="L2418" s="74">
        <f t="shared" si="313"/>
        <v>1</v>
      </c>
      <c r="M2418" s="75">
        <f t="shared" si="305"/>
        <v>0</v>
      </c>
      <c r="N2418" s="76" t="str">
        <f t="shared" si="310"/>
        <v/>
      </c>
      <c r="O2418" s="75"/>
      <c r="P2418" s="77">
        <f t="shared" si="306"/>
        <v>1</v>
      </c>
      <c r="Q2418" s="78" t="str">
        <f t="shared" si="311"/>
        <v>Stay Long</v>
      </c>
      <c r="R2418" s="81">
        <f t="shared" si="307"/>
        <v>2030</v>
      </c>
      <c r="S2418" s="82">
        <f t="shared" si="312"/>
        <v>-93768.459999999992</v>
      </c>
      <c r="T2418" s="50"/>
    </row>
    <row r="2419" spans="2:20" x14ac:dyDescent="0.25">
      <c r="B2419" s="11">
        <f>'Market Data'!B2406</f>
        <v>20090612</v>
      </c>
      <c r="C2419" s="2">
        <f>'Market Data'!C2406</f>
        <v>5375</v>
      </c>
      <c r="D2419" s="2">
        <f>'Market Data'!D2406</f>
        <v>5390</v>
      </c>
      <c r="E2419" s="2">
        <f>'Market Data'!E2406</f>
        <v>5326.5</v>
      </c>
      <c r="F2419" s="12">
        <f>'Market Data'!F2406</f>
        <v>5349.5</v>
      </c>
      <c r="H2419" s="58">
        <f t="shared" si="308"/>
        <v>2402</v>
      </c>
      <c r="I2419" s="97" t="s">
        <v>54</v>
      </c>
      <c r="J2419" s="59" t="str">
        <f t="shared" si="309"/>
        <v>Long</v>
      </c>
      <c r="L2419" s="74">
        <f t="shared" si="313"/>
        <v>1</v>
      </c>
      <c r="M2419" s="75">
        <f t="shared" si="305"/>
        <v>0</v>
      </c>
      <c r="N2419" s="76" t="str">
        <f t="shared" si="310"/>
        <v/>
      </c>
      <c r="O2419" s="75"/>
      <c r="P2419" s="77">
        <f t="shared" si="306"/>
        <v>1</v>
      </c>
      <c r="Q2419" s="78" t="str">
        <f t="shared" si="311"/>
        <v>Stay Long</v>
      </c>
      <c r="R2419" s="81">
        <f t="shared" si="307"/>
        <v>-1487.5</v>
      </c>
      <c r="S2419" s="82">
        <f t="shared" si="312"/>
        <v>-95255.959999999992</v>
      </c>
      <c r="T2419" s="50"/>
    </row>
    <row r="2420" spans="2:20" x14ac:dyDescent="0.25">
      <c r="B2420" s="11">
        <f>'Market Data'!B2407</f>
        <v>20090615</v>
      </c>
      <c r="C2420" s="2">
        <f>'Market Data'!C2407</f>
        <v>5342.5</v>
      </c>
      <c r="D2420" s="2">
        <f>'Market Data'!D2407</f>
        <v>5342.5</v>
      </c>
      <c r="E2420" s="2">
        <f>'Market Data'!E2407</f>
        <v>5163.5</v>
      </c>
      <c r="F2420" s="12">
        <f>'Market Data'!F2407</f>
        <v>5176.5</v>
      </c>
      <c r="H2420" s="58">
        <f t="shared" si="308"/>
        <v>2403</v>
      </c>
      <c r="I2420" s="97" t="s">
        <v>54</v>
      </c>
      <c r="J2420" s="59" t="str">
        <f t="shared" si="309"/>
        <v>Long</v>
      </c>
      <c r="L2420" s="74">
        <f t="shared" si="313"/>
        <v>1</v>
      </c>
      <c r="M2420" s="75">
        <f t="shared" si="305"/>
        <v>0</v>
      </c>
      <c r="N2420" s="76" t="str">
        <f t="shared" si="310"/>
        <v/>
      </c>
      <c r="O2420" s="75"/>
      <c r="P2420" s="77">
        <f t="shared" si="306"/>
        <v>1</v>
      </c>
      <c r="Q2420" s="78" t="str">
        <f t="shared" si="311"/>
        <v>Stay Long</v>
      </c>
      <c r="R2420" s="81">
        <f t="shared" si="307"/>
        <v>-6055</v>
      </c>
      <c r="S2420" s="82">
        <f t="shared" si="312"/>
        <v>-101310.95999999999</v>
      </c>
      <c r="T2420" s="50"/>
    </row>
    <row r="2421" spans="2:20" x14ac:dyDescent="0.25">
      <c r="B2421" s="11">
        <f>'Market Data'!B2408</f>
        <v>20090616</v>
      </c>
      <c r="C2421" s="2">
        <f>'Market Data'!C2408</f>
        <v>5172.5</v>
      </c>
      <c r="D2421" s="2">
        <f>'Market Data'!D2408</f>
        <v>5217</v>
      </c>
      <c r="E2421" s="2">
        <f>'Market Data'!E2408</f>
        <v>5138.5</v>
      </c>
      <c r="F2421" s="12">
        <f>'Market Data'!F2408</f>
        <v>5142.5</v>
      </c>
      <c r="H2421" s="58">
        <f t="shared" si="308"/>
        <v>2404</v>
      </c>
      <c r="I2421" s="97" t="s">
        <v>54</v>
      </c>
      <c r="J2421" s="59" t="str">
        <f t="shared" si="309"/>
        <v>Long</v>
      </c>
      <c r="L2421" s="74">
        <f t="shared" si="313"/>
        <v>1</v>
      </c>
      <c r="M2421" s="75">
        <f t="shared" si="305"/>
        <v>0</v>
      </c>
      <c r="N2421" s="76" t="str">
        <f t="shared" si="310"/>
        <v/>
      </c>
      <c r="O2421" s="75"/>
      <c r="P2421" s="77">
        <f t="shared" si="306"/>
        <v>1</v>
      </c>
      <c r="Q2421" s="78" t="str">
        <f t="shared" si="311"/>
        <v>Stay Long</v>
      </c>
      <c r="R2421" s="81">
        <f t="shared" si="307"/>
        <v>-1190</v>
      </c>
      <c r="S2421" s="82">
        <f t="shared" si="312"/>
        <v>-102500.95999999999</v>
      </c>
      <c r="T2421" s="50"/>
    </row>
    <row r="2422" spans="2:20" x14ac:dyDescent="0.25">
      <c r="B2422" s="11">
        <f>'Market Data'!B2409</f>
        <v>20090617</v>
      </c>
      <c r="C2422" s="2">
        <f>'Market Data'!C2409</f>
        <v>5151.5</v>
      </c>
      <c r="D2422" s="2">
        <f>'Market Data'!D2409</f>
        <v>5170</v>
      </c>
      <c r="E2422" s="2">
        <f>'Market Data'!E2409</f>
        <v>5042.5</v>
      </c>
      <c r="F2422" s="12">
        <f>'Market Data'!F2409</f>
        <v>5093</v>
      </c>
      <c r="H2422" s="58">
        <f t="shared" si="308"/>
        <v>2405</v>
      </c>
      <c r="I2422" s="97" t="s">
        <v>54</v>
      </c>
      <c r="J2422" s="59" t="str">
        <f t="shared" si="309"/>
        <v>Long</v>
      </c>
      <c r="L2422" s="74">
        <f t="shared" si="313"/>
        <v>1</v>
      </c>
      <c r="M2422" s="75">
        <f t="shared" si="305"/>
        <v>0</v>
      </c>
      <c r="N2422" s="76" t="str">
        <f t="shared" si="310"/>
        <v/>
      </c>
      <c r="O2422" s="75"/>
      <c r="P2422" s="77">
        <f t="shared" si="306"/>
        <v>1</v>
      </c>
      <c r="Q2422" s="78" t="str">
        <f t="shared" si="311"/>
        <v>Stay Long</v>
      </c>
      <c r="R2422" s="81">
        <f t="shared" si="307"/>
        <v>-1732.5</v>
      </c>
      <c r="S2422" s="82">
        <f t="shared" si="312"/>
        <v>-104233.45999999999</v>
      </c>
      <c r="T2422" s="50"/>
    </row>
    <row r="2423" spans="2:20" x14ac:dyDescent="0.25">
      <c r="B2423" s="11">
        <f>'Market Data'!B2410</f>
        <v>20090618</v>
      </c>
      <c r="C2423" s="2">
        <f>'Market Data'!C2410</f>
        <v>5097</v>
      </c>
      <c r="D2423" s="2">
        <f>'Market Data'!D2410</f>
        <v>5140</v>
      </c>
      <c r="E2423" s="2">
        <f>'Market Data'!E2410</f>
        <v>5051</v>
      </c>
      <c r="F2423" s="12">
        <f>'Market Data'!F2410</f>
        <v>5127.5</v>
      </c>
      <c r="H2423" s="58">
        <f t="shared" si="308"/>
        <v>2406</v>
      </c>
      <c r="I2423" s="97" t="s">
        <v>54</v>
      </c>
      <c r="J2423" s="59" t="str">
        <f t="shared" si="309"/>
        <v>Long</v>
      </c>
      <c r="L2423" s="74">
        <f t="shared" si="313"/>
        <v>1</v>
      </c>
      <c r="M2423" s="75">
        <f t="shared" si="305"/>
        <v>0</v>
      </c>
      <c r="N2423" s="76" t="str">
        <f t="shared" si="310"/>
        <v/>
      </c>
      <c r="O2423" s="75"/>
      <c r="P2423" s="77">
        <f t="shared" si="306"/>
        <v>1</v>
      </c>
      <c r="Q2423" s="78" t="str">
        <f t="shared" si="311"/>
        <v>Stay Long</v>
      </c>
      <c r="R2423" s="81">
        <f t="shared" si="307"/>
        <v>1207.5</v>
      </c>
      <c r="S2423" s="82">
        <f t="shared" si="312"/>
        <v>-103025.95999999999</v>
      </c>
      <c r="T2423" s="50"/>
    </row>
    <row r="2424" spans="2:20" x14ac:dyDescent="0.25">
      <c r="B2424" s="11">
        <f>'Market Data'!B2411</f>
        <v>20090619</v>
      </c>
      <c r="C2424" s="2">
        <f>'Market Data'!C2411</f>
        <v>5118</v>
      </c>
      <c r="D2424" s="2">
        <f>'Market Data'!D2411</f>
        <v>5161</v>
      </c>
      <c r="E2424" s="2">
        <f>'Market Data'!E2411</f>
        <v>5097</v>
      </c>
      <c r="F2424" s="12">
        <f>'Market Data'!F2411</f>
        <v>5108.5</v>
      </c>
      <c r="H2424" s="58">
        <f t="shared" si="308"/>
        <v>2407</v>
      </c>
      <c r="I2424" s="97" t="s">
        <v>54</v>
      </c>
      <c r="J2424" s="59" t="str">
        <f t="shared" si="309"/>
        <v>Long</v>
      </c>
      <c r="L2424" s="74">
        <f t="shared" si="313"/>
        <v>1</v>
      </c>
      <c r="M2424" s="75">
        <f t="shared" si="305"/>
        <v>0</v>
      </c>
      <c r="N2424" s="76" t="str">
        <f t="shared" si="310"/>
        <v/>
      </c>
      <c r="O2424" s="75"/>
      <c r="P2424" s="77">
        <f t="shared" si="306"/>
        <v>1</v>
      </c>
      <c r="Q2424" s="78" t="str">
        <f t="shared" si="311"/>
        <v>Stay Long</v>
      </c>
      <c r="R2424" s="81">
        <f t="shared" si="307"/>
        <v>-665</v>
      </c>
      <c r="S2424" s="82">
        <f t="shared" si="312"/>
        <v>-103690.95999999999</v>
      </c>
      <c r="T2424" s="50"/>
    </row>
    <row r="2425" spans="2:20" x14ac:dyDescent="0.25">
      <c r="B2425" s="11">
        <f>'Market Data'!B2412</f>
        <v>20090622</v>
      </c>
      <c r="C2425" s="2">
        <f>'Market Data'!C2412</f>
        <v>5127</v>
      </c>
      <c r="D2425" s="2">
        <f>'Market Data'!D2412</f>
        <v>5144</v>
      </c>
      <c r="E2425" s="2">
        <f>'Market Data'!E2412</f>
        <v>4963</v>
      </c>
      <c r="F2425" s="12">
        <f>'Market Data'!F2412</f>
        <v>4975</v>
      </c>
      <c r="H2425" s="58">
        <f t="shared" si="308"/>
        <v>2408</v>
      </c>
      <c r="I2425" s="97" t="s">
        <v>54</v>
      </c>
      <c r="J2425" s="59" t="str">
        <f t="shared" si="309"/>
        <v>Long</v>
      </c>
      <c r="L2425" s="74">
        <f t="shared" si="313"/>
        <v>1</v>
      </c>
      <c r="M2425" s="75">
        <f t="shared" si="305"/>
        <v>0</v>
      </c>
      <c r="N2425" s="76" t="str">
        <f t="shared" si="310"/>
        <v/>
      </c>
      <c r="O2425" s="75"/>
      <c r="P2425" s="77">
        <f t="shared" si="306"/>
        <v>1</v>
      </c>
      <c r="Q2425" s="78" t="str">
        <f t="shared" si="311"/>
        <v>Stay Long</v>
      </c>
      <c r="R2425" s="81">
        <f t="shared" si="307"/>
        <v>-4672.5</v>
      </c>
      <c r="S2425" s="82">
        <f t="shared" si="312"/>
        <v>-108363.45999999999</v>
      </c>
      <c r="T2425" s="50"/>
    </row>
    <row r="2426" spans="2:20" x14ac:dyDescent="0.25">
      <c r="B2426" s="11">
        <f>'Market Data'!B2413</f>
        <v>20090623</v>
      </c>
      <c r="C2426" s="2">
        <f>'Market Data'!C2413</f>
        <v>4961</v>
      </c>
      <c r="D2426" s="2">
        <f>'Market Data'!D2413</f>
        <v>5034</v>
      </c>
      <c r="E2426" s="2">
        <f>'Market Data'!E2413</f>
        <v>4950</v>
      </c>
      <c r="F2426" s="12">
        <f>'Market Data'!F2413</f>
        <v>5003.5</v>
      </c>
      <c r="H2426" s="58">
        <f t="shared" si="308"/>
        <v>2409</v>
      </c>
      <c r="I2426" s="97" t="s">
        <v>54</v>
      </c>
      <c r="J2426" s="59" t="str">
        <f t="shared" si="309"/>
        <v>Long</v>
      </c>
      <c r="L2426" s="74">
        <f t="shared" si="313"/>
        <v>1</v>
      </c>
      <c r="M2426" s="75">
        <f t="shared" si="305"/>
        <v>0</v>
      </c>
      <c r="N2426" s="76" t="str">
        <f t="shared" si="310"/>
        <v/>
      </c>
      <c r="O2426" s="75"/>
      <c r="P2426" s="77">
        <f t="shared" si="306"/>
        <v>1</v>
      </c>
      <c r="Q2426" s="78" t="str">
        <f t="shared" si="311"/>
        <v>Stay Long</v>
      </c>
      <c r="R2426" s="81">
        <f t="shared" si="307"/>
        <v>997.5</v>
      </c>
      <c r="S2426" s="82">
        <f t="shared" si="312"/>
        <v>-107365.95999999999</v>
      </c>
      <c r="T2426" s="50"/>
    </row>
    <row r="2427" spans="2:20" x14ac:dyDescent="0.25">
      <c r="B2427" s="11">
        <f>'Market Data'!B2414</f>
        <v>20090624</v>
      </c>
      <c r="C2427" s="2">
        <f>'Market Data'!C2414</f>
        <v>5001</v>
      </c>
      <c r="D2427" s="2">
        <f>'Market Data'!D2414</f>
        <v>5121</v>
      </c>
      <c r="E2427" s="2">
        <f>'Market Data'!E2414</f>
        <v>4977</v>
      </c>
      <c r="F2427" s="12">
        <f>'Market Data'!F2414</f>
        <v>5099.5</v>
      </c>
      <c r="H2427" s="58">
        <f t="shared" si="308"/>
        <v>2410</v>
      </c>
      <c r="I2427" s="97" t="s">
        <v>54</v>
      </c>
      <c r="J2427" s="59" t="str">
        <f t="shared" si="309"/>
        <v>Long</v>
      </c>
      <c r="L2427" s="74">
        <f t="shared" si="313"/>
        <v>1</v>
      </c>
      <c r="M2427" s="75">
        <f t="shared" si="305"/>
        <v>0</v>
      </c>
      <c r="N2427" s="76" t="str">
        <f t="shared" si="310"/>
        <v/>
      </c>
      <c r="O2427" s="75"/>
      <c r="P2427" s="77">
        <f t="shared" si="306"/>
        <v>1</v>
      </c>
      <c r="Q2427" s="78" t="str">
        <f t="shared" si="311"/>
        <v>Stay Long</v>
      </c>
      <c r="R2427" s="81">
        <f t="shared" si="307"/>
        <v>3360</v>
      </c>
      <c r="S2427" s="82">
        <f t="shared" si="312"/>
        <v>-104005.95999999999</v>
      </c>
      <c r="T2427" s="50"/>
    </row>
    <row r="2428" spans="2:20" x14ac:dyDescent="0.25">
      <c r="B2428" s="11">
        <f>'Market Data'!B2415</f>
        <v>20090625</v>
      </c>
      <c r="C2428" s="2">
        <f>'Market Data'!C2415</f>
        <v>5113</v>
      </c>
      <c r="D2428" s="2">
        <f>'Market Data'!D2415</f>
        <v>5122</v>
      </c>
      <c r="E2428" s="2">
        <f>'Market Data'!E2415</f>
        <v>4998</v>
      </c>
      <c r="F2428" s="12">
        <f>'Market Data'!F2415</f>
        <v>5098</v>
      </c>
      <c r="H2428" s="58">
        <f t="shared" si="308"/>
        <v>2411</v>
      </c>
      <c r="I2428" s="97" t="s">
        <v>54</v>
      </c>
      <c r="J2428" s="59" t="str">
        <f t="shared" si="309"/>
        <v>Long</v>
      </c>
      <c r="L2428" s="74">
        <f t="shared" si="313"/>
        <v>1</v>
      </c>
      <c r="M2428" s="75">
        <f t="shared" si="305"/>
        <v>0</v>
      </c>
      <c r="N2428" s="76" t="str">
        <f t="shared" si="310"/>
        <v/>
      </c>
      <c r="O2428" s="75"/>
      <c r="P2428" s="77">
        <f t="shared" si="306"/>
        <v>1</v>
      </c>
      <c r="Q2428" s="78" t="str">
        <f t="shared" si="311"/>
        <v>Stay Long</v>
      </c>
      <c r="R2428" s="81">
        <f t="shared" si="307"/>
        <v>-52.5</v>
      </c>
      <c r="S2428" s="82">
        <f t="shared" si="312"/>
        <v>-104058.45999999999</v>
      </c>
      <c r="T2428" s="50"/>
    </row>
    <row r="2429" spans="2:20" x14ac:dyDescent="0.25">
      <c r="B2429" s="11">
        <f>'Market Data'!B2416</f>
        <v>20090626</v>
      </c>
      <c r="C2429" s="2">
        <f>'Market Data'!C2416</f>
        <v>5098</v>
      </c>
      <c r="D2429" s="2">
        <f>'Market Data'!D2416</f>
        <v>5146.5</v>
      </c>
      <c r="E2429" s="2">
        <f>'Market Data'!E2416</f>
        <v>5030.5</v>
      </c>
      <c r="F2429" s="12">
        <f>'Market Data'!F2416</f>
        <v>5067</v>
      </c>
      <c r="H2429" s="58">
        <f t="shared" si="308"/>
        <v>2412</v>
      </c>
      <c r="I2429" s="97" t="s">
        <v>54</v>
      </c>
      <c r="J2429" s="59" t="str">
        <f t="shared" si="309"/>
        <v>Long</v>
      </c>
      <c r="L2429" s="74">
        <f t="shared" si="313"/>
        <v>1</v>
      </c>
      <c r="M2429" s="75">
        <f t="shared" si="305"/>
        <v>0</v>
      </c>
      <c r="N2429" s="76" t="str">
        <f t="shared" si="310"/>
        <v/>
      </c>
      <c r="O2429" s="75"/>
      <c r="P2429" s="77">
        <f t="shared" si="306"/>
        <v>1</v>
      </c>
      <c r="Q2429" s="78" t="str">
        <f t="shared" si="311"/>
        <v>Stay Long</v>
      </c>
      <c r="R2429" s="81">
        <f t="shared" si="307"/>
        <v>-1085</v>
      </c>
      <c r="S2429" s="82">
        <f t="shared" si="312"/>
        <v>-105143.45999999999</v>
      </c>
      <c r="T2429" s="50"/>
    </row>
    <row r="2430" spans="2:20" x14ac:dyDescent="0.25">
      <c r="B2430" s="11">
        <f>'Market Data'!B2417</f>
        <v>20090629</v>
      </c>
      <c r="C2430" s="2">
        <f>'Market Data'!C2417</f>
        <v>5025</v>
      </c>
      <c r="D2430" s="2">
        <f>'Market Data'!D2417</f>
        <v>5182.5</v>
      </c>
      <c r="E2430" s="2">
        <f>'Market Data'!E2417</f>
        <v>5018</v>
      </c>
      <c r="F2430" s="12">
        <f>'Market Data'!F2417</f>
        <v>5156</v>
      </c>
      <c r="H2430" s="58">
        <f t="shared" si="308"/>
        <v>2413</v>
      </c>
      <c r="I2430" s="97" t="s">
        <v>54</v>
      </c>
      <c r="J2430" s="59" t="str">
        <f t="shared" si="309"/>
        <v>Long</v>
      </c>
      <c r="L2430" s="74">
        <f t="shared" si="313"/>
        <v>1</v>
      </c>
      <c r="M2430" s="75">
        <f t="shared" si="305"/>
        <v>0</v>
      </c>
      <c r="N2430" s="76" t="str">
        <f t="shared" si="310"/>
        <v/>
      </c>
      <c r="O2430" s="75"/>
      <c r="P2430" s="77">
        <f t="shared" si="306"/>
        <v>1</v>
      </c>
      <c r="Q2430" s="78" t="str">
        <f t="shared" si="311"/>
        <v>Stay Long</v>
      </c>
      <c r="R2430" s="81">
        <f t="shared" si="307"/>
        <v>3115</v>
      </c>
      <c r="S2430" s="82">
        <f t="shared" si="312"/>
        <v>-102028.45999999999</v>
      </c>
      <c r="T2430" s="50"/>
    </row>
    <row r="2431" spans="2:20" x14ac:dyDescent="0.25">
      <c r="B2431" s="11">
        <f>'Market Data'!B2418</f>
        <v>20090630</v>
      </c>
      <c r="C2431" s="2">
        <f>'Market Data'!C2418</f>
        <v>5161.5</v>
      </c>
      <c r="D2431" s="2">
        <f>'Market Data'!D2418</f>
        <v>5185</v>
      </c>
      <c r="E2431" s="2">
        <f>'Market Data'!E2418</f>
        <v>5067.5</v>
      </c>
      <c r="F2431" s="12">
        <f>'Market Data'!F2418</f>
        <v>5092.5</v>
      </c>
      <c r="H2431" s="58">
        <f t="shared" si="308"/>
        <v>2414</v>
      </c>
      <c r="I2431" s="97" t="s">
        <v>54</v>
      </c>
      <c r="J2431" s="59" t="str">
        <f t="shared" si="309"/>
        <v>Long</v>
      </c>
      <c r="L2431" s="74">
        <f t="shared" si="313"/>
        <v>1</v>
      </c>
      <c r="M2431" s="75">
        <f t="shared" si="305"/>
        <v>0</v>
      </c>
      <c r="N2431" s="76" t="str">
        <f t="shared" si="310"/>
        <v/>
      </c>
      <c r="O2431" s="75"/>
      <c r="P2431" s="77">
        <f t="shared" si="306"/>
        <v>1</v>
      </c>
      <c r="Q2431" s="78" t="str">
        <f t="shared" si="311"/>
        <v>Stay Long</v>
      </c>
      <c r="R2431" s="81">
        <f t="shared" si="307"/>
        <v>-2222.5</v>
      </c>
      <c r="S2431" s="82">
        <f t="shared" si="312"/>
        <v>-104250.95999999999</v>
      </c>
      <c r="T2431" s="50"/>
    </row>
    <row r="2432" spans="2:20" x14ac:dyDescent="0.25">
      <c r="B2432" s="11">
        <f>'Market Data'!B2419</f>
        <v>20090701</v>
      </c>
      <c r="C2432" s="2">
        <f>'Market Data'!C2419</f>
        <v>5096.5</v>
      </c>
      <c r="D2432" s="2">
        <f>'Market Data'!D2419</f>
        <v>5208.5</v>
      </c>
      <c r="E2432" s="2">
        <f>'Market Data'!E2419</f>
        <v>5084</v>
      </c>
      <c r="F2432" s="12">
        <f>'Market Data'!F2419</f>
        <v>5180</v>
      </c>
      <c r="H2432" s="58">
        <f t="shared" si="308"/>
        <v>2415</v>
      </c>
      <c r="I2432" s="97" t="s">
        <v>54</v>
      </c>
      <c r="J2432" s="59" t="str">
        <f t="shared" si="309"/>
        <v>Long</v>
      </c>
      <c r="L2432" s="74">
        <f t="shared" si="313"/>
        <v>1</v>
      </c>
      <c r="M2432" s="75">
        <f t="shared" si="305"/>
        <v>0</v>
      </c>
      <c r="N2432" s="76" t="str">
        <f t="shared" si="310"/>
        <v/>
      </c>
      <c r="O2432" s="75"/>
      <c r="P2432" s="77">
        <f t="shared" si="306"/>
        <v>1</v>
      </c>
      <c r="Q2432" s="78" t="str">
        <f t="shared" si="311"/>
        <v>Stay Long</v>
      </c>
      <c r="R2432" s="81">
        <f t="shared" si="307"/>
        <v>3062.5</v>
      </c>
      <c r="S2432" s="82">
        <f t="shared" si="312"/>
        <v>-101188.45999999999</v>
      </c>
      <c r="T2432" s="50"/>
    </row>
    <row r="2433" spans="2:20" x14ac:dyDescent="0.25">
      <c r="B2433" s="11">
        <f>'Market Data'!B2420</f>
        <v>20090702</v>
      </c>
      <c r="C2433" s="2">
        <f>'Market Data'!C2420</f>
        <v>5139</v>
      </c>
      <c r="D2433" s="2">
        <f>'Market Data'!D2420</f>
        <v>5158.5</v>
      </c>
      <c r="E2433" s="2">
        <f>'Market Data'!E2420</f>
        <v>4982</v>
      </c>
      <c r="F2433" s="12">
        <f>'Market Data'!F2420</f>
        <v>4999.5</v>
      </c>
      <c r="H2433" s="58">
        <f t="shared" si="308"/>
        <v>2416</v>
      </c>
      <c r="I2433" s="97" t="s">
        <v>54</v>
      </c>
      <c r="J2433" s="59" t="str">
        <f t="shared" si="309"/>
        <v>Long</v>
      </c>
      <c r="L2433" s="74">
        <f t="shared" si="313"/>
        <v>1</v>
      </c>
      <c r="M2433" s="75">
        <f t="shared" si="305"/>
        <v>0</v>
      </c>
      <c r="N2433" s="76" t="str">
        <f t="shared" si="310"/>
        <v/>
      </c>
      <c r="O2433" s="75"/>
      <c r="P2433" s="77">
        <f t="shared" si="306"/>
        <v>1</v>
      </c>
      <c r="Q2433" s="78" t="str">
        <f t="shared" si="311"/>
        <v>Stay Long</v>
      </c>
      <c r="R2433" s="81">
        <f t="shared" si="307"/>
        <v>-6317.5</v>
      </c>
      <c r="S2433" s="82">
        <f t="shared" si="312"/>
        <v>-107505.95999999999</v>
      </c>
      <c r="T2433" s="50"/>
    </row>
    <row r="2434" spans="2:20" x14ac:dyDescent="0.25">
      <c r="B2434" s="11">
        <f>'Market Data'!B2421</f>
        <v>20090703</v>
      </c>
      <c r="C2434" s="2">
        <f>'Market Data'!C2421</f>
        <v>5011.5</v>
      </c>
      <c r="D2434" s="2">
        <f>'Market Data'!D2421</f>
        <v>5028.5</v>
      </c>
      <c r="E2434" s="2">
        <f>'Market Data'!E2421</f>
        <v>4962.5</v>
      </c>
      <c r="F2434" s="12">
        <f>'Market Data'!F2421</f>
        <v>4984.5</v>
      </c>
      <c r="H2434" s="58">
        <f t="shared" si="308"/>
        <v>2417</v>
      </c>
      <c r="I2434" s="97" t="s">
        <v>54</v>
      </c>
      <c r="J2434" s="59" t="str">
        <f t="shared" si="309"/>
        <v>Long</v>
      </c>
      <c r="L2434" s="74">
        <f t="shared" si="313"/>
        <v>1</v>
      </c>
      <c r="M2434" s="75">
        <f t="shared" si="305"/>
        <v>0</v>
      </c>
      <c r="N2434" s="76" t="str">
        <f t="shared" si="310"/>
        <v/>
      </c>
      <c r="O2434" s="75"/>
      <c r="P2434" s="77">
        <f t="shared" si="306"/>
        <v>1</v>
      </c>
      <c r="Q2434" s="78" t="str">
        <f t="shared" si="311"/>
        <v>Stay Long</v>
      </c>
      <c r="R2434" s="81">
        <f t="shared" si="307"/>
        <v>-525</v>
      </c>
      <c r="S2434" s="82">
        <f t="shared" si="312"/>
        <v>-108030.95999999999</v>
      </c>
      <c r="T2434" s="50"/>
    </row>
    <row r="2435" spans="2:20" x14ac:dyDescent="0.25">
      <c r="B2435" s="11">
        <f>'Market Data'!B2422</f>
        <v>20090706</v>
      </c>
      <c r="C2435" s="2">
        <f>'Market Data'!C2422</f>
        <v>4945.5</v>
      </c>
      <c r="D2435" s="2">
        <f>'Market Data'!D2422</f>
        <v>4970.5</v>
      </c>
      <c r="E2435" s="2">
        <f>'Market Data'!E2422</f>
        <v>4886.5</v>
      </c>
      <c r="F2435" s="12">
        <f>'Market Data'!F2422</f>
        <v>4937.5</v>
      </c>
      <c r="H2435" s="58">
        <f t="shared" si="308"/>
        <v>2418</v>
      </c>
      <c r="I2435" s="97" t="s">
        <v>54</v>
      </c>
      <c r="J2435" s="59" t="str">
        <f t="shared" si="309"/>
        <v>Long</v>
      </c>
      <c r="L2435" s="74">
        <f t="shared" si="313"/>
        <v>1</v>
      </c>
      <c r="M2435" s="75">
        <f t="shared" si="305"/>
        <v>0</v>
      </c>
      <c r="N2435" s="76" t="str">
        <f t="shared" si="310"/>
        <v/>
      </c>
      <c r="O2435" s="75"/>
      <c r="P2435" s="77">
        <f t="shared" si="306"/>
        <v>1</v>
      </c>
      <c r="Q2435" s="78" t="str">
        <f t="shared" si="311"/>
        <v>Stay Long</v>
      </c>
      <c r="R2435" s="81">
        <f t="shared" si="307"/>
        <v>-1645</v>
      </c>
      <c r="S2435" s="82">
        <f t="shared" si="312"/>
        <v>-109675.95999999999</v>
      </c>
      <c r="T2435" s="50"/>
    </row>
    <row r="2436" spans="2:20" x14ac:dyDescent="0.25">
      <c r="B2436" s="11">
        <f>'Market Data'!B2423</f>
        <v>20090707</v>
      </c>
      <c r="C2436" s="2">
        <f>'Market Data'!C2423</f>
        <v>4946.5</v>
      </c>
      <c r="D2436" s="2">
        <f>'Market Data'!D2423</f>
        <v>4982.5</v>
      </c>
      <c r="E2436" s="2">
        <f>'Market Data'!E2423</f>
        <v>4861.5</v>
      </c>
      <c r="F2436" s="12">
        <f>'Market Data'!F2423</f>
        <v>4873</v>
      </c>
      <c r="H2436" s="58">
        <f t="shared" si="308"/>
        <v>2419</v>
      </c>
      <c r="I2436" s="97" t="s">
        <v>54</v>
      </c>
      <c r="J2436" s="59" t="str">
        <f t="shared" si="309"/>
        <v>Long</v>
      </c>
      <c r="L2436" s="74">
        <f t="shared" si="313"/>
        <v>1</v>
      </c>
      <c r="M2436" s="75">
        <f t="shared" si="305"/>
        <v>0</v>
      </c>
      <c r="N2436" s="76" t="str">
        <f t="shared" si="310"/>
        <v/>
      </c>
      <c r="O2436" s="75"/>
      <c r="P2436" s="77">
        <f t="shared" si="306"/>
        <v>1</v>
      </c>
      <c r="Q2436" s="78" t="str">
        <f t="shared" si="311"/>
        <v>Stay Long</v>
      </c>
      <c r="R2436" s="81">
        <f t="shared" si="307"/>
        <v>-2257.5</v>
      </c>
      <c r="S2436" s="82">
        <f t="shared" si="312"/>
        <v>-111933.45999999999</v>
      </c>
      <c r="T2436" s="50"/>
    </row>
    <row r="2437" spans="2:20" x14ac:dyDescent="0.25">
      <c r="B2437" s="11">
        <f>'Market Data'!B2424</f>
        <v>20090708</v>
      </c>
      <c r="C2437" s="2">
        <f>'Market Data'!C2424</f>
        <v>4852</v>
      </c>
      <c r="D2437" s="2">
        <f>'Market Data'!D2424</f>
        <v>4910</v>
      </c>
      <c r="E2437" s="2">
        <f>'Market Data'!E2424</f>
        <v>4830.5</v>
      </c>
      <c r="F2437" s="12">
        <f>'Market Data'!F2424</f>
        <v>4837</v>
      </c>
      <c r="H2437" s="58">
        <f t="shared" si="308"/>
        <v>2420</v>
      </c>
      <c r="I2437" s="97" t="s">
        <v>54</v>
      </c>
      <c r="J2437" s="59" t="str">
        <f t="shared" si="309"/>
        <v>Long</v>
      </c>
      <c r="L2437" s="74">
        <f t="shared" si="313"/>
        <v>1</v>
      </c>
      <c r="M2437" s="75">
        <f t="shared" si="305"/>
        <v>0</v>
      </c>
      <c r="N2437" s="76" t="str">
        <f t="shared" si="310"/>
        <v/>
      </c>
      <c r="O2437" s="75"/>
      <c r="P2437" s="77">
        <f t="shared" si="306"/>
        <v>1</v>
      </c>
      <c r="Q2437" s="78" t="str">
        <f t="shared" si="311"/>
        <v>Stay Long</v>
      </c>
      <c r="R2437" s="81">
        <f t="shared" si="307"/>
        <v>-1260</v>
      </c>
      <c r="S2437" s="82">
        <f t="shared" si="312"/>
        <v>-113193.45999999999</v>
      </c>
      <c r="T2437" s="50"/>
    </row>
    <row r="2438" spans="2:20" x14ac:dyDescent="0.25">
      <c r="B2438" s="11">
        <f>'Market Data'!B2425</f>
        <v>20090709</v>
      </c>
      <c r="C2438" s="2">
        <f>'Market Data'!C2425</f>
        <v>4867.5</v>
      </c>
      <c r="D2438" s="2">
        <f>'Market Data'!D2425</f>
        <v>4948.5</v>
      </c>
      <c r="E2438" s="2">
        <f>'Market Data'!E2425</f>
        <v>4865.5</v>
      </c>
      <c r="F2438" s="12">
        <f>'Market Data'!F2425</f>
        <v>4918.5</v>
      </c>
      <c r="H2438" s="58">
        <f t="shared" si="308"/>
        <v>2421</v>
      </c>
      <c r="I2438" s="97" t="s">
        <v>54</v>
      </c>
      <c r="J2438" s="59" t="str">
        <f t="shared" si="309"/>
        <v>Long</v>
      </c>
      <c r="L2438" s="74">
        <f t="shared" si="313"/>
        <v>1</v>
      </c>
      <c r="M2438" s="75">
        <f t="shared" si="305"/>
        <v>0</v>
      </c>
      <c r="N2438" s="76" t="str">
        <f t="shared" si="310"/>
        <v/>
      </c>
      <c r="O2438" s="75"/>
      <c r="P2438" s="77">
        <f t="shared" si="306"/>
        <v>1</v>
      </c>
      <c r="Q2438" s="78" t="str">
        <f t="shared" si="311"/>
        <v>Stay Long</v>
      </c>
      <c r="R2438" s="81">
        <f t="shared" si="307"/>
        <v>2852.5</v>
      </c>
      <c r="S2438" s="82">
        <f t="shared" si="312"/>
        <v>-110340.95999999999</v>
      </c>
      <c r="T2438" s="50"/>
    </row>
    <row r="2439" spans="2:20" x14ac:dyDescent="0.25">
      <c r="B2439" s="11">
        <f>'Market Data'!B2426</f>
        <v>20090710</v>
      </c>
      <c r="C2439" s="2">
        <f>'Market Data'!C2426</f>
        <v>4879</v>
      </c>
      <c r="D2439" s="2">
        <f>'Market Data'!D2426</f>
        <v>4923.5</v>
      </c>
      <c r="E2439" s="2">
        <f>'Market Data'!E2426</f>
        <v>4845</v>
      </c>
      <c r="F2439" s="12">
        <f>'Market Data'!F2426</f>
        <v>4865</v>
      </c>
      <c r="H2439" s="58">
        <f t="shared" si="308"/>
        <v>2422</v>
      </c>
      <c r="I2439" s="97" t="s">
        <v>54</v>
      </c>
      <c r="J2439" s="59" t="str">
        <f t="shared" si="309"/>
        <v>Long</v>
      </c>
      <c r="L2439" s="74">
        <f t="shared" si="313"/>
        <v>1</v>
      </c>
      <c r="M2439" s="75">
        <f t="shared" si="305"/>
        <v>0</v>
      </c>
      <c r="N2439" s="76" t="str">
        <f t="shared" si="310"/>
        <v/>
      </c>
      <c r="O2439" s="75"/>
      <c r="P2439" s="77">
        <f t="shared" si="306"/>
        <v>1</v>
      </c>
      <c r="Q2439" s="78" t="str">
        <f t="shared" si="311"/>
        <v>Stay Long</v>
      </c>
      <c r="R2439" s="81">
        <f t="shared" si="307"/>
        <v>-1872.5</v>
      </c>
      <c r="S2439" s="82">
        <f t="shared" si="312"/>
        <v>-112213.45999999999</v>
      </c>
      <c r="T2439" s="50"/>
    </row>
    <row r="2440" spans="2:20" x14ac:dyDescent="0.25">
      <c r="B2440" s="11">
        <f>'Market Data'!B2427</f>
        <v>20090713</v>
      </c>
      <c r="C2440" s="2">
        <f>'Market Data'!C2427</f>
        <v>4831</v>
      </c>
      <c r="D2440" s="2">
        <f>'Market Data'!D2427</f>
        <v>5024</v>
      </c>
      <c r="E2440" s="2">
        <f>'Market Data'!E2427</f>
        <v>4798</v>
      </c>
      <c r="F2440" s="12">
        <f>'Market Data'!F2427</f>
        <v>5008</v>
      </c>
      <c r="H2440" s="58">
        <f t="shared" si="308"/>
        <v>2423</v>
      </c>
      <c r="I2440" s="97" t="s">
        <v>54</v>
      </c>
      <c r="J2440" s="59" t="str">
        <f t="shared" si="309"/>
        <v>Long</v>
      </c>
      <c r="L2440" s="74">
        <f t="shared" si="313"/>
        <v>1</v>
      </c>
      <c r="M2440" s="75">
        <f t="shared" si="305"/>
        <v>0</v>
      </c>
      <c r="N2440" s="76" t="str">
        <f t="shared" si="310"/>
        <v/>
      </c>
      <c r="O2440" s="75"/>
      <c r="P2440" s="77">
        <f t="shared" si="306"/>
        <v>1</v>
      </c>
      <c r="Q2440" s="78" t="str">
        <f t="shared" si="311"/>
        <v>Stay Long</v>
      </c>
      <c r="R2440" s="81">
        <f t="shared" si="307"/>
        <v>5005</v>
      </c>
      <c r="S2440" s="82">
        <f t="shared" si="312"/>
        <v>-107208.45999999999</v>
      </c>
      <c r="T2440" s="50"/>
    </row>
    <row r="2441" spans="2:20" x14ac:dyDescent="0.25">
      <c r="B2441" s="11">
        <f>'Market Data'!B2428</f>
        <v>20090714</v>
      </c>
      <c r="C2441" s="2">
        <f>'Market Data'!C2428</f>
        <v>5014.5</v>
      </c>
      <c r="D2441" s="2">
        <f>'Market Data'!D2428</f>
        <v>5081.5</v>
      </c>
      <c r="E2441" s="2">
        <f>'Market Data'!E2428</f>
        <v>4981.5</v>
      </c>
      <c r="F2441" s="12">
        <f>'Market Data'!F2428</f>
        <v>5055.5</v>
      </c>
      <c r="H2441" s="58">
        <f t="shared" si="308"/>
        <v>2424</v>
      </c>
      <c r="I2441" s="97" t="s">
        <v>54</v>
      </c>
      <c r="J2441" s="59" t="str">
        <f t="shared" si="309"/>
        <v>Long</v>
      </c>
      <c r="L2441" s="74">
        <f t="shared" si="313"/>
        <v>1</v>
      </c>
      <c r="M2441" s="75">
        <f t="shared" si="305"/>
        <v>0</v>
      </c>
      <c r="N2441" s="76" t="str">
        <f t="shared" si="310"/>
        <v/>
      </c>
      <c r="O2441" s="75"/>
      <c r="P2441" s="77">
        <f t="shared" si="306"/>
        <v>1</v>
      </c>
      <c r="Q2441" s="78" t="str">
        <f t="shared" si="311"/>
        <v>Stay Long</v>
      </c>
      <c r="R2441" s="81">
        <f t="shared" si="307"/>
        <v>1662.5</v>
      </c>
      <c r="S2441" s="82">
        <f t="shared" si="312"/>
        <v>-105545.95999999999</v>
      </c>
      <c r="T2441" s="50"/>
    </row>
    <row r="2442" spans="2:20" x14ac:dyDescent="0.25">
      <c r="B2442" s="11">
        <f>'Market Data'!B2429</f>
        <v>20090715</v>
      </c>
      <c r="C2442" s="2">
        <f>'Market Data'!C2429</f>
        <v>5106</v>
      </c>
      <c r="D2442" s="2">
        <f>'Market Data'!D2429</f>
        <v>5210</v>
      </c>
      <c r="E2442" s="2">
        <f>'Market Data'!E2429</f>
        <v>5089.5</v>
      </c>
      <c r="F2442" s="12">
        <f>'Market Data'!F2429</f>
        <v>5193.5</v>
      </c>
      <c r="H2442" s="58">
        <f t="shared" si="308"/>
        <v>2425</v>
      </c>
      <c r="I2442" s="97" t="s">
        <v>54</v>
      </c>
      <c r="J2442" s="59" t="str">
        <f t="shared" si="309"/>
        <v>Long</v>
      </c>
      <c r="L2442" s="74">
        <f t="shared" si="313"/>
        <v>1</v>
      </c>
      <c r="M2442" s="75">
        <f t="shared" si="305"/>
        <v>0</v>
      </c>
      <c r="N2442" s="76" t="str">
        <f t="shared" si="310"/>
        <v/>
      </c>
      <c r="O2442" s="75"/>
      <c r="P2442" s="77">
        <f t="shared" si="306"/>
        <v>1</v>
      </c>
      <c r="Q2442" s="78" t="str">
        <f t="shared" si="311"/>
        <v>Stay Long</v>
      </c>
      <c r="R2442" s="81">
        <f t="shared" si="307"/>
        <v>4830</v>
      </c>
      <c r="S2442" s="82">
        <f t="shared" si="312"/>
        <v>-100715.95999999999</v>
      </c>
      <c r="T2442" s="50"/>
    </row>
    <row r="2443" spans="2:20" x14ac:dyDescent="0.25">
      <c r="B2443" s="11">
        <f>'Market Data'!B2430</f>
        <v>20090716</v>
      </c>
      <c r="C2443" s="2">
        <f>'Market Data'!C2430</f>
        <v>5198</v>
      </c>
      <c r="D2443" s="2">
        <f>'Market Data'!D2430</f>
        <v>5279</v>
      </c>
      <c r="E2443" s="2">
        <f>'Market Data'!E2430</f>
        <v>5180.5</v>
      </c>
      <c r="F2443" s="12">
        <f>'Market Data'!F2430</f>
        <v>5248.5</v>
      </c>
      <c r="H2443" s="58">
        <f t="shared" si="308"/>
        <v>2426</v>
      </c>
      <c r="I2443" s="97" t="s">
        <v>54</v>
      </c>
      <c r="J2443" s="59" t="str">
        <f t="shared" si="309"/>
        <v>Long</v>
      </c>
      <c r="L2443" s="74">
        <f t="shared" si="313"/>
        <v>1</v>
      </c>
      <c r="M2443" s="75">
        <f t="shared" si="305"/>
        <v>0</v>
      </c>
      <c r="N2443" s="76" t="str">
        <f t="shared" si="310"/>
        <v/>
      </c>
      <c r="O2443" s="75"/>
      <c r="P2443" s="77">
        <f t="shared" si="306"/>
        <v>1</v>
      </c>
      <c r="Q2443" s="78" t="str">
        <f t="shared" si="311"/>
        <v>Stay Long</v>
      </c>
      <c r="R2443" s="81">
        <f t="shared" si="307"/>
        <v>1925</v>
      </c>
      <c r="S2443" s="82">
        <f t="shared" si="312"/>
        <v>-98790.959999999992</v>
      </c>
      <c r="T2443" s="50"/>
    </row>
    <row r="2444" spans="2:20" x14ac:dyDescent="0.25">
      <c r="B2444" s="11">
        <f>'Market Data'!B2431</f>
        <v>20090717</v>
      </c>
      <c r="C2444" s="2">
        <f>'Market Data'!C2431</f>
        <v>5286.5</v>
      </c>
      <c r="D2444" s="2">
        <f>'Market Data'!D2431</f>
        <v>5300.5</v>
      </c>
      <c r="E2444" s="2">
        <f>'Market Data'!E2431</f>
        <v>5237</v>
      </c>
      <c r="F2444" s="12">
        <f>'Market Data'!F2431</f>
        <v>5269</v>
      </c>
      <c r="H2444" s="58">
        <f t="shared" si="308"/>
        <v>2427</v>
      </c>
      <c r="I2444" s="97" t="s">
        <v>54</v>
      </c>
      <c r="J2444" s="59" t="str">
        <f t="shared" si="309"/>
        <v>Long</v>
      </c>
      <c r="L2444" s="74">
        <f t="shared" si="313"/>
        <v>1</v>
      </c>
      <c r="M2444" s="75">
        <f t="shared" si="305"/>
        <v>0</v>
      </c>
      <c r="N2444" s="76" t="str">
        <f t="shared" si="310"/>
        <v/>
      </c>
      <c r="O2444" s="75"/>
      <c r="P2444" s="77">
        <f t="shared" si="306"/>
        <v>1</v>
      </c>
      <c r="Q2444" s="78" t="str">
        <f t="shared" si="311"/>
        <v>Stay Long</v>
      </c>
      <c r="R2444" s="81">
        <f t="shared" si="307"/>
        <v>717.5</v>
      </c>
      <c r="S2444" s="82">
        <f t="shared" si="312"/>
        <v>-98073.459999999992</v>
      </c>
      <c r="T2444" s="50"/>
    </row>
    <row r="2445" spans="2:20" x14ac:dyDescent="0.25">
      <c r="B2445" s="11">
        <f>'Market Data'!B2432</f>
        <v>20090720</v>
      </c>
      <c r="C2445" s="2">
        <f>'Market Data'!C2432</f>
        <v>5314</v>
      </c>
      <c r="D2445" s="2">
        <f>'Market Data'!D2432</f>
        <v>5340</v>
      </c>
      <c r="E2445" s="2">
        <f>'Market Data'!E2432</f>
        <v>5284</v>
      </c>
      <c r="F2445" s="12">
        <f>'Market Data'!F2432</f>
        <v>5318</v>
      </c>
      <c r="H2445" s="58">
        <f t="shared" si="308"/>
        <v>2428</v>
      </c>
      <c r="I2445" s="97" t="s">
        <v>54</v>
      </c>
      <c r="J2445" s="59" t="str">
        <f t="shared" si="309"/>
        <v>Long</v>
      </c>
      <c r="L2445" s="74">
        <f t="shared" si="313"/>
        <v>1</v>
      </c>
      <c r="M2445" s="75">
        <f t="shared" si="305"/>
        <v>0</v>
      </c>
      <c r="N2445" s="76" t="str">
        <f t="shared" si="310"/>
        <v/>
      </c>
      <c r="O2445" s="75"/>
      <c r="P2445" s="77">
        <f t="shared" si="306"/>
        <v>1</v>
      </c>
      <c r="Q2445" s="78" t="str">
        <f t="shared" si="311"/>
        <v>Stay Long</v>
      </c>
      <c r="R2445" s="81">
        <f t="shared" si="307"/>
        <v>1715</v>
      </c>
      <c r="S2445" s="82">
        <f t="shared" si="312"/>
        <v>-96358.459999999992</v>
      </c>
      <c r="T2445" s="50"/>
    </row>
    <row r="2446" spans="2:20" x14ac:dyDescent="0.25">
      <c r="B2446" s="11">
        <f>'Market Data'!B2433</f>
        <v>20090721</v>
      </c>
      <c r="C2446" s="2">
        <f>'Market Data'!C2433</f>
        <v>5342</v>
      </c>
      <c r="D2446" s="2">
        <f>'Market Data'!D2433</f>
        <v>5420</v>
      </c>
      <c r="E2446" s="2">
        <f>'Market Data'!E2433</f>
        <v>5306.5</v>
      </c>
      <c r="F2446" s="12">
        <f>'Market Data'!F2433</f>
        <v>5352.5</v>
      </c>
      <c r="H2446" s="58">
        <f t="shared" si="308"/>
        <v>2429</v>
      </c>
      <c r="I2446" s="97" t="s">
        <v>54</v>
      </c>
      <c r="J2446" s="59" t="str">
        <f t="shared" si="309"/>
        <v>Long</v>
      </c>
      <c r="L2446" s="74">
        <f t="shared" si="313"/>
        <v>1</v>
      </c>
      <c r="M2446" s="75">
        <f t="shared" si="305"/>
        <v>0</v>
      </c>
      <c r="N2446" s="76" t="str">
        <f t="shared" si="310"/>
        <v/>
      </c>
      <c r="O2446" s="75"/>
      <c r="P2446" s="77">
        <f t="shared" si="306"/>
        <v>1</v>
      </c>
      <c r="Q2446" s="78" t="str">
        <f t="shared" si="311"/>
        <v>Stay Long</v>
      </c>
      <c r="R2446" s="81">
        <f t="shared" si="307"/>
        <v>1207.5</v>
      </c>
      <c r="S2446" s="82">
        <f t="shared" si="312"/>
        <v>-95150.959999999992</v>
      </c>
      <c r="T2446" s="50"/>
    </row>
    <row r="2447" spans="2:20" x14ac:dyDescent="0.25">
      <c r="B2447" s="11">
        <f>'Market Data'!B2434</f>
        <v>20090722</v>
      </c>
      <c r="C2447" s="2">
        <f>'Market Data'!C2434</f>
        <v>5394</v>
      </c>
      <c r="D2447" s="2">
        <f>'Market Data'!D2434</f>
        <v>5419</v>
      </c>
      <c r="E2447" s="2">
        <f>'Market Data'!E2434</f>
        <v>5327.5</v>
      </c>
      <c r="F2447" s="12">
        <f>'Market Data'!F2434</f>
        <v>5409</v>
      </c>
      <c r="H2447" s="58">
        <f t="shared" si="308"/>
        <v>2430</v>
      </c>
      <c r="I2447" s="97" t="s">
        <v>54</v>
      </c>
      <c r="J2447" s="59" t="str">
        <f t="shared" si="309"/>
        <v>Long</v>
      </c>
      <c r="L2447" s="74">
        <f t="shared" si="313"/>
        <v>1</v>
      </c>
      <c r="M2447" s="75">
        <f t="shared" si="305"/>
        <v>0</v>
      </c>
      <c r="N2447" s="76" t="str">
        <f t="shared" si="310"/>
        <v/>
      </c>
      <c r="O2447" s="75"/>
      <c r="P2447" s="77">
        <f t="shared" si="306"/>
        <v>1</v>
      </c>
      <c r="Q2447" s="78" t="str">
        <f t="shared" si="311"/>
        <v>Stay Long</v>
      </c>
      <c r="R2447" s="81">
        <f t="shared" si="307"/>
        <v>1977.5</v>
      </c>
      <c r="S2447" s="82">
        <f t="shared" si="312"/>
        <v>-93173.459999999992</v>
      </c>
      <c r="T2447" s="50"/>
    </row>
    <row r="2448" spans="2:20" x14ac:dyDescent="0.25">
      <c r="B2448" s="11">
        <f>'Market Data'!B2435</f>
        <v>20090723</v>
      </c>
      <c r="C2448" s="2">
        <f>'Market Data'!C2435</f>
        <v>5414</v>
      </c>
      <c r="D2448" s="2">
        <f>'Market Data'!D2435</f>
        <v>5543</v>
      </c>
      <c r="E2448" s="2">
        <f>'Market Data'!E2435</f>
        <v>5379</v>
      </c>
      <c r="F2448" s="12">
        <f>'Market Data'!F2435</f>
        <v>5541</v>
      </c>
      <c r="H2448" s="58">
        <f t="shared" si="308"/>
        <v>2431</v>
      </c>
      <c r="I2448" s="97" t="s">
        <v>54</v>
      </c>
      <c r="J2448" s="59" t="str">
        <f t="shared" si="309"/>
        <v>Long</v>
      </c>
      <c r="L2448" s="74">
        <f t="shared" si="313"/>
        <v>1</v>
      </c>
      <c r="M2448" s="75">
        <f t="shared" ref="M2448:M2511" si="314">$L2448-P2448</f>
        <v>0</v>
      </c>
      <c r="N2448" s="76" t="str">
        <f t="shared" si="310"/>
        <v/>
      </c>
      <c r="O2448" s="75"/>
      <c r="P2448" s="77">
        <f t="shared" si="306"/>
        <v>1</v>
      </c>
      <c r="Q2448" s="78" t="str">
        <f t="shared" si="311"/>
        <v>Stay Long</v>
      </c>
      <c r="R2448" s="81">
        <f t="shared" si="307"/>
        <v>4620</v>
      </c>
      <c r="S2448" s="82">
        <f t="shared" si="312"/>
        <v>-88553.459999999992</v>
      </c>
      <c r="T2448" s="50"/>
    </row>
    <row r="2449" spans="2:20" x14ac:dyDescent="0.25">
      <c r="B2449" s="11">
        <f>'Market Data'!B2436</f>
        <v>20090724</v>
      </c>
      <c r="C2449" s="2">
        <f>'Market Data'!C2436</f>
        <v>5506</v>
      </c>
      <c r="D2449" s="2">
        <f>'Market Data'!D2436</f>
        <v>5584</v>
      </c>
      <c r="E2449" s="2">
        <f>'Market Data'!E2436</f>
        <v>5479</v>
      </c>
      <c r="F2449" s="12">
        <f>'Market Data'!F2436</f>
        <v>5511.5</v>
      </c>
      <c r="H2449" s="58">
        <f t="shared" si="308"/>
        <v>2432</v>
      </c>
      <c r="I2449" s="97" t="s">
        <v>54</v>
      </c>
      <c r="J2449" s="59" t="str">
        <f t="shared" si="309"/>
        <v>Long</v>
      </c>
      <c r="L2449" s="74">
        <f t="shared" si="313"/>
        <v>1</v>
      </c>
      <c r="M2449" s="75">
        <f t="shared" si="314"/>
        <v>0</v>
      </c>
      <c r="N2449" s="76" t="str">
        <f t="shared" si="310"/>
        <v/>
      </c>
      <c r="O2449" s="75"/>
      <c r="P2449" s="77">
        <f t="shared" ref="P2449:P2512" si="315">IF($N2448="Fill",$L2448,$P2448)</f>
        <v>1</v>
      </c>
      <c r="Q2449" s="78" t="str">
        <f t="shared" si="311"/>
        <v>Stay Long</v>
      </c>
      <c r="R2449" s="81">
        <f t="shared" ref="R2449:R2512" si="316">IF(OR($P2448&amp;$L2448="01",$P2448&amp;$L2448="0-1"),(($F2449-$C2449)*$R$3*$L2448)-(ABS($M2448)*$R$4),IF(OR($P2448&amp;$L2448="10",$P2448&amp;$L2448="-10"),(($C2449-$F2448)*$R$3*$P2448)-(ABS($M2448)*$R$4),IF(OR($P2448&amp;$L2448="1-1",$P2448&amp;$L2448="-11"),(($C2449-$F2448)*$R$3*$P2448)-(ABS($M2448)*$R$4)+(($F2449-$C2449)*$R$3*$P2449),IF(OR($P2448&amp;$L2448="11",$P2448&amp;$L2448="-1-1"),(($F2449-$F2448)*$R$3*$P2449),0))))</f>
        <v>-1032.5</v>
      </c>
      <c r="S2449" s="82">
        <f t="shared" si="312"/>
        <v>-89585.959999999992</v>
      </c>
      <c r="T2449" s="50"/>
    </row>
    <row r="2450" spans="2:20" x14ac:dyDescent="0.25">
      <c r="B2450" s="11">
        <f>'Market Data'!B2437</f>
        <v>20090727</v>
      </c>
      <c r="C2450" s="2">
        <f>'Market Data'!C2437</f>
        <v>5582</v>
      </c>
      <c r="D2450" s="2">
        <f>'Market Data'!D2437</f>
        <v>5602.5</v>
      </c>
      <c r="E2450" s="2">
        <f>'Market Data'!E2437</f>
        <v>5494.5</v>
      </c>
      <c r="F2450" s="12">
        <f>'Market Data'!F2437</f>
        <v>5527</v>
      </c>
      <c r="H2450" s="58">
        <f t="shared" ref="H2450:H2513" si="317">ROW()-ROW(H$17)</f>
        <v>2433</v>
      </c>
      <c r="I2450" s="97" t="s">
        <v>54</v>
      </c>
      <c r="J2450" s="59" t="str">
        <f t="shared" ref="J2450:J2513" si="318">$I$4</f>
        <v>Long</v>
      </c>
      <c r="L2450" s="74">
        <f t="shared" si="313"/>
        <v>1</v>
      </c>
      <c r="M2450" s="75">
        <f t="shared" si="314"/>
        <v>0</v>
      </c>
      <c r="N2450" s="76" t="str">
        <f t="shared" ref="N2450:N2513" si="319">IF(NOT($M2450=0),"Fill","")</f>
        <v/>
      </c>
      <c r="O2450" s="75"/>
      <c r="P2450" s="77">
        <f t="shared" si="315"/>
        <v>1</v>
      </c>
      <c r="Q2450" s="78" t="str">
        <f t="shared" ref="Q2450:Q2513" si="320">IF($P2449&amp;$L2449="00","Stay Flat",IF($P2449&amp;$L2449="01","Go Long",IF($P2449&amp;$L2449="0-1","Go Short",IF($P2449&amp;$L2449="-10","Exit Short",IF($P2449&amp;$L2449="-1-1","Stay Short",IF($P2449&amp;$L2449="-11","Exit Short, Go Long",IF($P2449&amp;$L2449="10","Exit Long",IF($P2449&amp;$L2449="1-1","Exit Long, Go Short",IF($P2449&amp;$L2449="11","Stay Long","")))))))))</f>
        <v>Stay Long</v>
      </c>
      <c r="R2450" s="81">
        <f t="shared" si="316"/>
        <v>542.5</v>
      </c>
      <c r="S2450" s="82">
        <f t="shared" ref="S2450:S2513" si="321">S2449+R2450</f>
        <v>-89043.459999999992</v>
      </c>
      <c r="T2450" s="50"/>
    </row>
    <row r="2451" spans="2:20" x14ac:dyDescent="0.25">
      <c r="B2451" s="11">
        <f>'Market Data'!B2438</f>
        <v>20090728</v>
      </c>
      <c r="C2451" s="2">
        <f>'Market Data'!C2438</f>
        <v>5562.5</v>
      </c>
      <c r="D2451" s="2">
        <f>'Market Data'!D2438</f>
        <v>5583</v>
      </c>
      <c r="E2451" s="2">
        <f>'Market Data'!E2438</f>
        <v>5442.5</v>
      </c>
      <c r="F2451" s="12">
        <f>'Market Data'!F2438</f>
        <v>5466</v>
      </c>
      <c r="H2451" s="58">
        <f t="shared" si="317"/>
        <v>2434</v>
      </c>
      <c r="I2451" s="97" t="s">
        <v>54</v>
      </c>
      <c r="J2451" s="59" t="str">
        <f t="shared" si="318"/>
        <v>Long</v>
      </c>
      <c r="L2451" s="74">
        <f t="shared" ref="L2451:L2514" si="322">IF($J2451="Short",-1,IF($J2451="Long",1,0))</f>
        <v>1</v>
      </c>
      <c r="M2451" s="75">
        <f t="shared" si="314"/>
        <v>0</v>
      </c>
      <c r="N2451" s="76" t="str">
        <f t="shared" si="319"/>
        <v/>
      </c>
      <c r="O2451" s="75"/>
      <c r="P2451" s="77">
        <f t="shared" si="315"/>
        <v>1</v>
      </c>
      <c r="Q2451" s="78" t="str">
        <f t="shared" si="320"/>
        <v>Stay Long</v>
      </c>
      <c r="R2451" s="81">
        <f t="shared" si="316"/>
        <v>-2135</v>
      </c>
      <c r="S2451" s="82">
        <f t="shared" si="321"/>
        <v>-91178.459999999992</v>
      </c>
      <c r="T2451" s="50"/>
    </row>
    <row r="2452" spans="2:20" x14ac:dyDescent="0.25">
      <c r="B2452" s="11">
        <f>'Market Data'!B2439</f>
        <v>20090729</v>
      </c>
      <c r="C2452" s="2">
        <f>'Market Data'!C2439</f>
        <v>5496</v>
      </c>
      <c r="D2452" s="2">
        <f>'Market Data'!D2439</f>
        <v>5590</v>
      </c>
      <c r="E2452" s="2">
        <f>'Market Data'!E2439</f>
        <v>5424.5</v>
      </c>
      <c r="F2452" s="12">
        <f>'Market Data'!F2439</f>
        <v>5565.5</v>
      </c>
      <c r="H2452" s="58">
        <f t="shared" si="317"/>
        <v>2435</v>
      </c>
      <c r="I2452" s="97" t="s">
        <v>54</v>
      </c>
      <c r="J2452" s="59" t="str">
        <f t="shared" si="318"/>
        <v>Long</v>
      </c>
      <c r="L2452" s="74">
        <f t="shared" si="322"/>
        <v>1</v>
      </c>
      <c r="M2452" s="75">
        <f t="shared" si="314"/>
        <v>0</v>
      </c>
      <c r="N2452" s="76" t="str">
        <f t="shared" si="319"/>
        <v/>
      </c>
      <c r="O2452" s="75"/>
      <c r="P2452" s="77">
        <f t="shared" si="315"/>
        <v>1</v>
      </c>
      <c r="Q2452" s="78" t="str">
        <f t="shared" si="320"/>
        <v>Stay Long</v>
      </c>
      <c r="R2452" s="81">
        <f t="shared" si="316"/>
        <v>3482.5</v>
      </c>
      <c r="S2452" s="82">
        <f t="shared" si="321"/>
        <v>-87695.959999999992</v>
      </c>
      <c r="T2452" s="50"/>
    </row>
    <row r="2453" spans="2:20" x14ac:dyDescent="0.25">
      <c r="B2453" s="11">
        <f>'Market Data'!B2440</f>
        <v>20090730</v>
      </c>
      <c r="C2453" s="2">
        <f>'Market Data'!C2440</f>
        <v>5585</v>
      </c>
      <c r="D2453" s="2">
        <f>'Market Data'!D2440</f>
        <v>5678</v>
      </c>
      <c r="E2453" s="2">
        <f>'Market Data'!E2440</f>
        <v>5532.5</v>
      </c>
      <c r="F2453" s="12">
        <f>'Market Data'!F2440</f>
        <v>5634.5</v>
      </c>
      <c r="H2453" s="58">
        <f t="shared" si="317"/>
        <v>2436</v>
      </c>
      <c r="I2453" s="97" t="s">
        <v>54</v>
      </c>
      <c r="J2453" s="59" t="str">
        <f t="shared" si="318"/>
        <v>Long</v>
      </c>
      <c r="L2453" s="74">
        <f t="shared" si="322"/>
        <v>1</v>
      </c>
      <c r="M2453" s="75">
        <f t="shared" si="314"/>
        <v>0</v>
      </c>
      <c r="N2453" s="76" t="str">
        <f t="shared" si="319"/>
        <v/>
      </c>
      <c r="O2453" s="75"/>
      <c r="P2453" s="77">
        <f t="shared" si="315"/>
        <v>1</v>
      </c>
      <c r="Q2453" s="78" t="str">
        <f t="shared" si="320"/>
        <v>Stay Long</v>
      </c>
      <c r="R2453" s="81">
        <f t="shared" si="316"/>
        <v>2415</v>
      </c>
      <c r="S2453" s="82">
        <f t="shared" si="321"/>
        <v>-85280.959999999992</v>
      </c>
      <c r="T2453" s="50"/>
    </row>
    <row r="2454" spans="2:20" x14ac:dyDescent="0.25">
      <c r="B2454" s="11">
        <f>'Market Data'!B2441</f>
        <v>20090731</v>
      </c>
      <c r="C2454" s="2">
        <f>'Market Data'!C2441</f>
        <v>5627</v>
      </c>
      <c r="D2454" s="2">
        <f>'Market Data'!D2441</f>
        <v>5666.5</v>
      </c>
      <c r="E2454" s="2">
        <f>'Market Data'!E2441</f>
        <v>5582.5</v>
      </c>
      <c r="F2454" s="12">
        <f>'Market Data'!F2441</f>
        <v>5608.5</v>
      </c>
      <c r="H2454" s="58">
        <f t="shared" si="317"/>
        <v>2437</v>
      </c>
      <c r="I2454" s="97" t="s">
        <v>54</v>
      </c>
      <c r="J2454" s="59" t="str">
        <f t="shared" si="318"/>
        <v>Long</v>
      </c>
      <c r="L2454" s="74">
        <f t="shared" si="322"/>
        <v>1</v>
      </c>
      <c r="M2454" s="75">
        <f t="shared" si="314"/>
        <v>0</v>
      </c>
      <c r="N2454" s="76" t="str">
        <f t="shared" si="319"/>
        <v/>
      </c>
      <c r="O2454" s="75"/>
      <c r="P2454" s="77">
        <f t="shared" si="315"/>
        <v>1</v>
      </c>
      <c r="Q2454" s="78" t="str">
        <f t="shared" si="320"/>
        <v>Stay Long</v>
      </c>
      <c r="R2454" s="81">
        <f t="shared" si="316"/>
        <v>-910</v>
      </c>
      <c r="S2454" s="82">
        <f t="shared" si="321"/>
        <v>-86190.959999999992</v>
      </c>
      <c r="T2454" s="50"/>
    </row>
    <row r="2455" spans="2:20" x14ac:dyDescent="0.25">
      <c r="B2455" s="11">
        <f>'Market Data'!B2442</f>
        <v>20090803</v>
      </c>
      <c r="C2455" s="2">
        <f>'Market Data'!C2442</f>
        <v>5639</v>
      </c>
      <c r="D2455" s="2">
        <f>'Market Data'!D2442</f>
        <v>5743.5</v>
      </c>
      <c r="E2455" s="2">
        <f>'Market Data'!E2442</f>
        <v>5585</v>
      </c>
      <c r="F2455" s="12">
        <f>'Market Data'!F2442</f>
        <v>5711.5</v>
      </c>
      <c r="H2455" s="58">
        <f t="shared" si="317"/>
        <v>2438</v>
      </c>
      <c r="I2455" s="97" t="s">
        <v>54</v>
      </c>
      <c r="J2455" s="59" t="str">
        <f t="shared" si="318"/>
        <v>Long</v>
      </c>
      <c r="L2455" s="74">
        <f t="shared" si="322"/>
        <v>1</v>
      </c>
      <c r="M2455" s="75">
        <f t="shared" si="314"/>
        <v>0</v>
      </c>
      <c r="N2455" s="76" t="str">
        <f t="shared" si="319"/>
        <v/>
      </c>
      <c r="O2455" s="75"/>
      <c r="P2455" s="77">
        <f t="shared" si="315"/>
        <v>1</v>
      </c>
      <c r="Q2455" s="78" t="str">
        <f t="shared" si="320"/>
        <v>Stay Long</v>
      </c>
      <c r="R2455" s="81">
        <f t="shared" si="316"/>
        <v>3605</v>
      </c>
      <c r="S2455" s="82">
        <f t="shared" si="321"/>
        <v>-82585.959999999992</v>
      </c>
      <c r="T2455" s="50"/>
    </row>
    <row r="2456" spans="2:20" x14ac:dyDescent="0.25">
      <c r="B2456" s="11">
        <f>'Market Data'!B2443</f>
        <v>20090804</v>
      </c>
      <c r="C2456" s="2">
        <f>'Market Data'!C2443</f>
        <v>5690</v>
      </c>
      <c r="D2456" s="2">
        <f>'Market Data'!D2443</f>
        <v>5713.5</v>
      </c>
      <c r="E2456" s="2">
        <f>'Market Data'!E2443</f>
        <v>5638.5</v>
      </c>
      <c r="F2456" s="12">
        <f>'Market Data'!F2443</f>
        <v>5711.5</v>
      </c>
      <c r="H2456" s="58">
        <f t="shared" si="317"/>
        <v>2439</v>
      </c>
      <c r="I2456" s="97" t="s">
        <v>54</v>
      </c>
      <c r="J2456" s="59" t="str">
        <f t="shared" si="318"/>
        <v>Long</v>
      </c>
      <c r="L2456" s="74">
        <f t="shared" si="322"/>
        <v>1</v>
      </c>
      <c r="M2456" s="75">
        <f t="shared" si="314"/>
        <v>0</v>
      </c>
      <c r="N2456" s="76" t="str">
        <f t="shared" si="319"/>
        <v/>
      </c>
      <c r="O2456" s="75"/>
      <c r="P2456" s="77">
        <f t="shared" si="315"/>
        <v>1</v>
      </c>
      <c r="Q2456" s="78" t="str">
        <f t="shared" si="320"/>
        <v>Stay Long</v>
      </c>
      <c r="R2456" s="81">
        <f t="shared" si="316"/>
        <v>0</v>
      </c>
      <c r="S2456" s="82">
        <f t="shared" si="321"/>
        <v>-82585.959999999992</v>
      </c>
      <c r="T2456" s="50"/>
    </row>
    <row r="2457" spans="2:20" x14ac:dyDescent="0.25">
      <c r="B2457" s="11">
        <f>'Market Data'!B2444</f>
        <v>20090805</v>
      </c>
      <c r="C2457" s="2">
        <f>'Market Data'!C2444</f>
        <v>5705</v>
      </c>
      <c r="D2457" s="2">
        <f>'Market Data'!D2444</f>
        <v>5733</v>
      </c>
      <c r="E2457" s="2">
        <f>'Market Data'!E2444</f>
        <v>5611</v>
      </c>
      <c r="F2457" s="12">
        <f>'Market Data'!F2444</f>
        <v>5632.5</v>
      </c>
      <c r="H2457" s="58">
        <f t="shared" si="317"/>
        <v>2440</v>
      </c>
      <c r="I2457" s="97" t="s">
        <v>54</v>
      </c>
      <c r="J2457" s="59" t="str">
        <f t="shared" si="318"/>
        <v>Long</v>
      </c>
      <c r="L2457" s="74">
        <f t="shared" si="322"/>
        <v>1</v>
      </c>
      <c r="M2457" s="75">
        <f t="shared" si="314"/>
        <v>0</v>
      </c>
      <c r="N2457" s="76" t="str">
        <f t="shared" si="319"/>
        <v/>
      </c>
      <c r="O2457" s="75"/>
      <c r="P2457" s="77">
        <f t="shared" si="315"/>
        <v>1</v>
      </c>
      <c r="Q2457" s="78" t="str">
        <f t="shared" si="320"/>
        <v>Stay Long</v>
      </c>
      <c r="R2457" s="81">
        <f t="shared" si="316"/>
        <v>-2765</v>
      </c>
      <c r="S2457" s="82">
        <f t="shared" si="321"/>
        <v>-85350.959999999992</v>
      </c>
      <c r="T2457" s="50"/>
    </row>
    <row r="2458" spans="2:20" x14ac:dyDescent="0.25">
      <c r="B2458" s="11">
        <f>'Market Data'!B2445</f>
        <v>20090806</v>
      </c>
      <c r="C2458" s="2">
        <f>'Market Data'!C2445</f>
        <v>5677</v>
      </c>
      <c r="D2458" s="2">
        <f>'Market Data'!D2445</f>
        <v>5704</v>
      </c>
      <c r="E2458" s="2">
        <f>'Market Data'!E2445</f>
        <v>5619</v>
      </c>
      <c r="F2458" s="12">
        <f>'Market Data'!F2445</f>
        <v>5635</v>
      </c>
      <c r="H2458" s="58">
        <f t="shared" si="317"/>
        <v>2441</v>
      </c>
      <c r="I2458" s="97" t="s">
        <v>54</v>
      </c>
      <c r="J2458" s="59" t="str">
        <f t="shared" si="318"/>
        <v>Long</v>
      </c>
      <c r="L2458" s="74">
        <f t="shared" si="322"/>
        <v>1</v>
      </c>
      <c r="M2458" s="75">
        <f t="shared" si="314"/>
        <v>0</v>
      </c>
      <c r="N2458" s="76" t="str">
        <f t="shared" si="319"/>
        <v/>
      </c>
      <c r="O2458" s="75"/>
      <c r="P2458" s="77">
        <f t="shared" si="315"/>
        <v>1</v>
      </c>
      <c r="Q2458" s="78" t="str">
        <f t="shared" si="320"/>
        <v>Stay Long</v>
      </c>
      <c r="R2458" s="81">
        <f t="shared" si="316"/>
        <v>87.5</v>
      </c>
      <c r="S2458" s="82">
        <f t="shared" si="321"/>
        <v>-85263.459999999992</v>
      </c>
      <c r="T2458" s="50"/>
    </row>
    <row r="2459" spans="2:20" x14ac:dyDescent="0.25">
      <c r="B2459" s="11">
        <f>'Market Data'!B2446</f>
        <v>20090807</v>
      </c>
      <c r="C2459" s="2">
        <f>'Market Data'!C2446</f>
        <v>5641</v>
      </c>
      <c r="D2459" s="2">
        <f>'Market Data'!D2446</f>
        <v>5760.5</v>
      </c>
      <c r="E2459" s="2">
        <f>'Market Data'!E2446</f>
        <v>5592.5</v>
      </c>
      <c r="F2459" s="12">
        <f>'Market Data'!F2446</f>
        <v>5740</v>
      </c>
      <c r="H2459" s="58">
        <f t="shared" si="317"/>
        <v>2442</v>
      </c>
      <c r="I2459" s="97" t="s">
        <v>54</v>
      </c>
      <c r="J2459" s="59" t="str">
        <f t="shared" si="318"/>
        <v>Long</v>
      </c>
      <c r="L2459" s="74">
        <f t="shared" si="322"/>
        <v>1</v>
      </c>
      <c r="M2459" s="75">
        <f t="shared" si="314"/>
        <v>0</v>
      </c>
      <c r="N2459" s="76" t="str">
        <f t="shared" si="319"/>
        <v/>
      </c>
      <c r="O2459" s="75"/>
      <c r="P2459" s="77">
        <f t="shared" si="315"/>
        <v>1</v>
      </c>
      <c r="Q2459" s="78" t="str">
        <f t="shared" si="320"/>
        <v>Stay Long</v>
      </c>
      <c r="R2459" s="81">
        <f t="shared" si="316"/>
        <v>3675</v>
      </c>
      <c r="S2459" s="82">
        <f t="shared" si="321"/>
        <v>-81588.459999999992</v>
      </c>
      <c r="T2459" s="50"/>
    </row>
    <row r="2460" spans="2:20" x14ac:dyDescent="0.25">
      <c r="B2460" s="11">
        <f>'Market Data'!B2447</f>
        <v>20090810</v>
      </c>
      <c r="C2460" s="2">
        <f>'Market Data'!C2447</f>
        <v>5707</v>
      </c>
      <c r="D2460" s="2">
        <f>'Market Data'!D2447</f>
        <v>5723</v>
      </c>
      <c r="E2460" s="2">
        <f>'Market Data'!E2447</f>
        <v>5668.5</v>
      </c>
      <c r="F2460" s="12">
        <f>'Market Data'!F2447</f>
        <v>5684</v>
      </c>
      <c r="H2460" s="58">
        <f t="shared" si="317"/>
        <v>2443</v>
      </c>
      <c r="I2460" s="97" t="s">
        <v>54</v>
      </c>
      <c r="J2460" s="59" t="str">
        <f t="shared" si="318"/>
        <v>Long</v>
      </c>
      <c r="L2460" s="74">
        <f t="shared" si="322"/>
        <v>1</v>
      </c>
      <c r="M2460" s="75">
        <f t="shared" si="314"/>
        <v>0</v>
      </c>
      <c r="N2460" s="76" t="str">
        <f t="shared" si="319"/>
        <v/>
      </c>
      <c r="O2460" s="75"/>
      <c r="P2460" s="77">
        <f t="shared" si="315"/>
        <v>1</v>
      </c>
      <c r="Q2460" s="78" t="str">
        <f t="shared" si="320"/>
        <v>Stay Long</v>
      </c>
      <c r="R2460" s="81">
        <f t="shared" si="316"/>
        <v>-1960</v>
      </c>
      <c r="S2460" s="82">
        <f t="shared" si="321"/>
        <v>-83548.459999999992</v>
      </c>
      <c r="T2460" s="50"/>
    </row>
    <row r="2461" spans="2:20" x14ac:dyDescent="0.25">
      <c r="B2461" s="11">
        <f>'Market Data'!B2448</f>
        <v>20090811</v>
      </c>
      <c r="C2461" s="2">
        <f>'Market Data'!C2448</f>
        <v>5712</v>
      </c>
      <c r="D2461" s="2">
        <f>'Market Data'!D2448</f>
        <v>5734</v>
      </c>
      <c r="E2461" s="2">
        <f>'Market Data'!E2448</f>
        <v>5549.5</v>
      </c>
      <c r="F2461" s="12">
        <f>'Market Data'!F2448</f>
        <v>5570</v>
      </c>
      <c r="H2461" s="58">
        <f t="shared" si="317"/>
        <v>2444</v>
      </c>
      <c r="I2461" s="97" t="s">
        <v>54</v>
      </c>
      <c r="J2461" s="59" t="str">
        <f t="shared" si="318"/>
        <v>Long</v>
      </c>
      <c r="L2461" s="74">
        <f t="shared" si="322"/>
        <v>1</v>
      </c>
      <c r="M2461" s="75">
        <f t="shared" si="314"/>
        <v>0</v>
      </c>
      <c r="N2461" s="76" t="str">
        <f t="shared" si="319"/>
        <v/>
      </c>
      <c r="O2461" s="75"/>
      <c r="P2461" s="77">
        <f t="shared" si="315"/>
        <v>1</v>
      </c>
      <c r="Q2461" s="78" t="str">
        <f t="shared" si="320"/>
        <v>Stay Long</v>
      </c>
      <c r="R2461" s="81">
        <f t="shared" si="316"/>
        <v>-3990</v>
      </c>
      <c r="S2461" s="82">
        <f t="shared" si="321"/>
        <v>-87538.459999999992</v>
      </c>
      <c r="T2461" s="50"/>
    </row>
    <row r="2462" spans="2:20" x14ac:dyDescent="0.25">
      <c r="B2462" s="11">
        <f>'Market Data'!B2449</f>
        <v>20090812</v>
      </c>
      <c r="C2462" s="2">
        <f>'Market Data'!C2449</f>
        <v>5591.5</v>
      </c>
      <c r="D2462" s="2">
        <f>'Market Data'!D2449</f>
        <v>5649</v>
      </c>
      <c r="E2462" s="2">
        <f>'Market Data'!E2449</f>
        <v>5531.5</v>
      </c>
      <c r="F2462" s="12">
        <f>'Market Data'!F2449</f>
        <v>5633</v>
      </c>
      <c r="H2462" s="58">
        <f t="shared" si="317"/>
        <v>2445</v>
      </c>
      <c r="I2462" s="97" t="s">
        <v>54</v>
      </c>
      <c r="J2462" s="59" t="str">
        <f t="shared" si="318"/>
        <v>Long</v>
      </c>
      <c r="L2462" s="74">
        <f t="shared" si="322"/>
        <v>1</v>
      </c>
      <c r="M2462" s="75">
        <f t="shared" si="314"/>
        <v>0</v>
      </c>
      <c r="N2462" s="76" t="str">
        <f t="shared" si="319"/>
        <v/>
      </c>
      <c r="O2462" s="75"/>
      <c r="P2462" s="77">
        <f t="shared" si="315"/>
        <v>1</v>
      </c>
      <c r="Q2462" s="78" t="str">
        <f t="shared" si="320"/>
        <v>Stay Long</v>
      </c>
      <c r="R2462" s="81">
        <f t="shared" si="316"/>
        <v>2205</v>
      </c>
      <c r="S2462" s="82">
        <f t="shared" si="321"/>
        <v>-85333.459999999992</v>
      </c>
      <c r="T2462" s="50"/>
    </row>
    <row r="2463" spans="2:20" x14ac:dyDescent="0.25">
      <c r="B2463" s="11">
        <f>'Market Data'!B2450</f>
        <v>20090813</v>
      </c>
      <c r="C2463" s="2">
        <f>'Market Data'!C2450</f>
        <v>5638</v>
      </c>
      <c r="D2463" s="2">
        <f>'Market Data'!D2450</f>
        <v>5734</v>
      </c>
      <c r="E2463" s="2">
        <f>'Market Data'!E2450</f>
        <v>5629</v>
      </c>
      <c r="F2463" s="12">
        <f>'Market Data'!F2450</f>
        <v>5683</v>
      </c>
      <c r="H2463" s="58">
        <f t="shared" si="317"/>
        <v>2446</v>
      </c>
      <c r="I2463" s="97" t="s">
        <v>54</v>
      </c>
      <c r="J2463" s="59" t="str">
        <f t="shared" si="318"/>
        <v>Long</v>
      </c>
      <c r="L2463" s="74">
        <f t="shared" si="322"/>
        <v>1</v>
      </c>
      <c r="M2463" s="75">
        <f t="shared" si="314"/>
        <v>0</v>
      </c>
      <c r="N2463" s="76" t="str">
        <f t="shared" si="319"/>
        <v/>
      </c>
      <c r="O2463" s="75"/>
      <c r="P2463" s="77">
        <f t="shared" si="315"/>
        <v>1</v>
      </c>
      <c r="Q2463" s="78" t="str">
        <f t="shared" si="320"/>
        <v>Stay Long</v>
      </c>
      <c r="R2463" s="81">
        <f t="shared" si="316"/>
        <v>1750</v>
      </c>
      <c r="S2463" s="82">
        <f t="shared" si="321"/>
        <v>-83583.459999999992</v>
      </c>
      <c r="T2463" s="50"/>
    </row>
    <row r="2464" spans="2:20" x14ac:dyDescent="0.25">
      <c r="B2464" s="11">
        <f>'Market Data'!B2451</f>
        <v>20090814</v>
      </c>
      <c r="C2464" s="2">
        <f>'Market Data'!C2451</f>
        <v>5677</v>
      </c>
      <c r="D2464" s="2">
        <f>'Market Data'!D2451</f>
        <v>5724.5</v>
      </c>
      <c r="E2464" s="2">
        <f>'Market Data'!E2451</f>
        <v>5569</v>
      </c>
      <c r="F2464" s="12">
        <f>'Market Data'!F2451</f>
        <v>5604</v>
      </c>
      <c r="H2464" s="58">
        <f t="shared" si="317"/>
        <v>2447</v>
      </c>
      <c r="I2464" s="97" t="s">
        <v>54</v>
      </c>
      <c r="J2464" s="59" t="str">
        <f t="shared" si="318"/>
        <v>Long</v>
      </c>
      <c r="L2464" s="74">
        <f t="shared" si="322"/>
        <v>1</v>
      </c>
      <c r="M2464" s="75">
        <f t="shared" si="314"/>
        <v>0</v>
      </c>
      <c r="N2464" s="76" t="str">
        <f t="shared" si="319"/>
        <v/>
      </c>
      <c r="O2464" s="75"/>
      <c r="P2464" s="77">
        <f t="shared" si="315"/>
        <v>1</v>
      </c>
      <c r="Q2464" s="78" t="str">
        <f t="shared" si="320"/>
        <v>Stay Long</v>
      </c>
      <c r="R2464" s="81">
        <f t="shared" si="316"/>
        <v>-2765</v>
      </c>
      <c r="S2464" s="82">
        <f t="shared" si="321"/>
        <v>-86348.459999999992</v>
      </c>
      <c r="T2464" s="50"/>
    </row>
    <row r="2465" spans="2:20" x14ac:dyDescent="0.25">
      <c r="B2465" s="11">
        <f>'Market Data'!B2452</f>
        <v>20090817</v>
      </c>
      <c r="C2465" s="2">
        <f>'Market Data'!C2452</f>
        <v>5586</v>
      </c>
      <c r="D2465" s="2">
        <f>'Market Data'!D2452</f>
        <v>5586</v>
      </c>
      <c r="E2465" s="2">
        <f>'Market Data'!E2452</f>
        <v>5454</v>
      </c>
      <c r="F2465" s="12">
        <f>'Market Data'!F2452</f>
        <v>5486</v>
      </c>
      <c r="H2465" s="58">
        <f t="shared" si="317"/>
        <v>2448</v>
      </c>
      <c r="I2465" s="97" t="s">
        <v>54</v>
      </c>
      <c r="J2465" s="59" t="str">
        <f t="shared" si="318"/>
        <v>Long</v>
      </c>
      <c r="L2465" s="74">
        <f t="shared" si="322"/>
        <v>1</v>
      </c>
      <c r="M2465" s="75">
        <f t="shared" si="314"/>
        <v>0</v>
      </c>
      <c r="N2465" s="76" t="str">
        <f t="shared" si="319"/>
        <v/>
      </c>
      <c r="O2465" s="75"/>
      <c r="P2465" s="77">
        <f t="shared" si="315"/>
        <v>1</v>
      </c>
      <c r="Q2465" s="78" t="str">
        <f t="shared" si="320"/>
        <v>Stay Long</v>
      </c>
      <c r="R2465" s="81">
        <f t="shared" si="316"/>
        <v>-4130</v>
      </c>
      <c r="S2465" s="82">
        <f t="shared" si="321"/>
        <v>-90478.459999999992</v>
      </c>
      <c r="T2465" s="50"/>
    </row>
    <row r="2466" spans="2:20" x14ac:dyDescent="0.25">
      <c r="B2466" s="11">
        <f>'Market Data'!B2453</f>
        <v>20090818</v>
      </c>
      <c r="C2466" s="2">
        <f>'Market Data'!C2453</f>
        <v>5512</v>
      </c>
      <c r="D2466" s="2">
        <f>'Market Data'!D2453</f>
        <v>5536</v>
      </c>
      <c r="E2466" s="2">
        <f>'Market Data'!E2453</f>
        <v>5475</v>
      </c>
      <c r="F2466" s="12">
        <f>'Market Data'!F2453</f>
        <v>5528</v>
      </c>
      <c r="H2466" s="58">
        <f t="shared" si="317"/>
        <v>2449</v>
      </c>
      <c r="I2466" s="97" t="s">
        <v>54</v>
      </c>
      <c r="J2466" s="59" t="str">
        <f t="shared" si="318"/>
        <v>Long</v>
      </c>
      <c r="L2466" s="74">
        <f t="shared" si="322"/>
        <v>1</v>
      </c>
      <c r="M2466" s="75">
        <f t="shared" si="314"/>
        <v>0</v>
      </c>
      <c r="N2466" s="76" t="str">
        <f t="shared" si="319"/>
        <v/>
      </c>
      <c r="O2466" s="75"/>
      <c r="P2466" s="77">
        <f t="shared" si="315"/>
        <v>1</v>
      </c>
      <c r="Q2466" s="78" t="str">
        <f t="shared" si="320"/>
        <v>Stay Long</v>
      </c>
      <c r="R2466" s="81">
        <f t="shared" si="316"/>
        <v>1470</v>
      </c>
      <c r="S2466" s="82">
        <f t="shared" si="321"/>
        <v>-89008.459999999992</v>
      </c>
      <c r="T2466" s="50"/>
    </row>
    <row r="2467" spans="2:20" x14ac:dyDescent="0.25">
      <c r="B2467" s="11">
        <f>'Market Data'!B2454</f>
        <v>20090819</v>
      </c>
      <c r="C2467" s="2">
        <f>'Market Data'!C2454</f>
        <v>5497</v>
      </c>
      <c r="D2467" s="2">
        <f>'Market Data'!D2454</f>
        <v>5556.5</v>
      </c>
      <c r="E2467" s="2">
        <f>'Market Data'!E2454</f>
        <v>5437</v>
      </c>
      <c r="F2467" s="12">
        <f>'Market Data'!F2454</f>
        <v>5551</v>
      </c>
      <c r="H2467" s="58">
        <f t="shared" si="317"/>
        <v>2450</v>
      </c>
      <c r="I2467" s="97" t="s">
        <v>54</v>
      </c>
      <c r="J2467" s="59" t="str">
        <f t="shared" si="318"/>
        <v>Long</v>
      </c>
      <c r="L2467" s="74">
        <f t="shared" si="322"/>
        <v>1</v>
      </c>
      <c r="M2467" s="75">
        <f t="shared" si="314"/>
        <v>0</v>
      </c>
      <c r="N2467" s="76" t="str">
        <f t="shared" si="319"/>
        <v/>
      </c>
      <c r="O2467" s="75"/>
      <c r="P2467" s="77">
        <f t="shared" si="315"/>
        <v>1</v>
      </c>
      <c r="Q2467" s="78" t="str">
        <f t="shared" si="320"/>
        <v>Stay Long</v>
      </c>
      <c r="R2467" s="81">
        <f t="shared" si="316"/>
        <v>805</v>
      </c>
      <c r="S2467" s="82">
        <f t="shared" si="321"/>
        <v>-88203.459999999992</v>
      </c>
      <c r="T2467" s="50"/>
    </row>
    <row r="2468" spans="2:20" x14ac:dyDescent="0.25">
      <c r="B2468" s="11">
        <f>'Market Data'!B2455</f>
        <v>20090820</v>
      </c>
      <c r="C2468" s="2">
        <f>'Market Data'!C2455</f>
        <v>5565</v>
      </c>
      <c r="D2468" s="2">
        <f>'Market Data'!D2455</f>
        <v>5604.5</v>
      </c>
      <c r="E2468" s="2">
        <f>'Market Data'!E2455</f>
        <v>5543</v>
      </c>
      <c r="F2468" s="12">
        <f>'Market Data'!F2455</f>
        <v>5590</v>
      </c>
      <c r="H2468" s="58">
        <f t="shared" si="317"/>
        <v>2451</v>
      </c>
      <c r="I2468" s="97" t="s">
        <v>54</v>
      </c>
      <c r="J2468" s="59" t="str">
        <f t="shared" si="318"/>
        <v>Long</v>
      </c>
      <c r="L2468" s="74">
        <f t="shared" si="322"/>
        <v>1</v>
      </c>
      <c r="M2468" s="75">
        <f t="shared" si="314"/>
        <v>0</v>
      </c>
      <c r="N2468" s="76" t="str">
        <f t="shared" si="319"/>
        <v/>
      </c>
      <c r="O2468" s="75"/>
      <c r="P2468" s="77">
        <f t="shared" si="315"/>
        <v>1</v>
      </c>
      <c r="Q2468" s="78" t="str">
        <f t="shared" si="320"/>
        <v>Stay Long</v>
      </c>
      <c r="R2468" s="81">
        <f t="shared" si="316"/>
        <v>1365</v>
      </c>
      <c r="S2468" s="82">
        <f t="shared" si="321"/>
        <v>-86838.459999999992</v>
      </c>
      <c r="T2468" s="50"/>
    </row>
    <row r="2469" spans="2:20" x14ac:dyDescent="0.25">
      <c r="B2469" s="11">
        <f>'Market Data'!B2456</f>
        <v>20090821</v>
      </c>
      <c r="C2469" s="2">
        <f>'Market Data'!C2456</f>
        <v>5566</v>
      </c>
      <c r="D2469" s="2">
        <f>'Market Data'!D2456</f>
        <v>5758.5</v>
      </c>
      <c r="E2469" s="2">
        <f>'Market Data'!E2456</f>
        <v>5559</v>
      </c>
      <c r="F2469" s="12">
        <f>'Market Data'!F2456</f>
        <v>5739</v>
      </c>
      <c r="H2469" s="58">
        <f t="shared" si="317"/>
        <v>2452</v>
      </c>
      <c r="I2469" s="97" t="s">
        <v>54</v>
      </c>
      <c r="J2469" s="59" t="str">
        <f t="shared" si="318"/>
        <v>Long</v>
      </c>
      <c r="L2469" s="74">
        <f t="shared" si="322"/>
        <v>1</v>
      </c>
      <c r="M2469" s="75">
        <f t="shared" si="314"/>
        <v>0</v>
      </c>
      <c r="N2469" s="76" t="str">
        <f t="shared" si="319"/>
        <v/>
      </c>
      <c r="O2469" s="75"/>
      <c r="P2469" s="77">
        <f t="shared" si="315"/>
        <v>1</v>
      </c>
      <c r="Q2469" s="78" t="str">
        <f t="shared" si="320"/>
        <v>Stay Long</v>
      </c>
      <c r="R2469" s="81">
        <f t="shared" si="316"/>
        <v>5215</v>
      </c>
      <c r="S2469" s="82">
        <f t="shared" si="321"/>
        <v>-81623.459999999992</v>
      </c>
      <c r="T2469" s="50"/>
    </row>
    <row r="2470" spans="2:20" x14ac:dyDescent="0.25">
      <c r="B2470" s="11">
        <f>'Market Data'!B2457</f>
        <v>20090824</v>
      </c>
      <c r="C2470" s="2">
        <f>'Market Data'!C2457</f>
        <v>5770</v>
      </c>
      <c r="D2470" s="2">
        <f>'Market Data'!D2457</f>
        <v>5811</v>
      </c>
      <c r="E2470" s="2">
        <f>'Market Data'!E2457</f>
        <v>5748</v>
      </c>
      <c r="F2470" s="12">
        <f>'Market Data'!F2457</f>
        <v>5778</v>
      </c>
      <c r="H2470" s="58">
        <f t="shared" si="317"/>
        <v>2453</v>
      </c>
      <c r="I2470" s="97" t="s">
        <v>54</v>
      </c>
      <c r="J2470" s="59" t="str">
        <f t="shared" si="318"/>
        <v>Long</v>
      </c>
      <c r="L2470" s="74">
        <f t="shared" si="322"/>
        <v>1</v>
      </c>
      <c r="M2470" s="75">
        <f t="shared" si="314"/>
        <v>0</v>
      </c>
      <c r="N2470" s="76" t="str">
        <f t="shared" si="319"/>
        <v/>
      </c>
      <c r="O2470" s="75"/>
      <c r="P2470" s="77">
        <f t="shared" si="315"/>
        <v>1</v>
      </c>
      <c r="Q2470" s="78" t="str">
        <f t="shared" si="320"/>
        <v>Stay Long</v>
      </c>
      <c r="R2470" s="81">
        <f t="shared" si="316"/>
        <v>1365</v>
      </c>
      <c r="S2470" s="82">
        <f t="shared" si="321"/>
        <v>-80258.459999999992</v>
      </c>
      <c r="T2470" s="50"/>
    </row>
    <row r="2471" spans="2:20" x14ac:dyDescent="0.25">
      <c r="B2471" s="11">
        <f>'Market Data'!B2458</f>
        <v>20090825</v>
      </c>
      <c r="C2471" s="2">
        <f>'Market Data'!C2458</f>
        <v>5746</v>
      </c>
      <c r="D2471" s="2">
        <f>'Market Data'!D2458</f>
        <v>5855.5</v>
      </c>
      <c r="E2471" s="2">
        <f>'Market Data'!E2458</f>
        <v>5737.5</v>
      </c>
      <c r="F2471" s="12">
        <f>'Market Data'!F2458</f>
        <v>5827.5</v>
      </c>
      <c r="H2471" s="58">
        <f t="shared" si="317"/>
        <v>2454</v>
      </c>
      <c r="I2471" s="97" t="s">
        <v>54</v>
      </c>
      <c r="J2471" s="59" t="str">
        <f t="shared" si="318"/>
        <v>Long</v>
      </c>
      <c r="L2471" s="74">
        <f t="shared" si="322"/>
        <v>1</v>
      </c>
      <c r="M2471" s="75">
        <f t="shared" si="314"/>
        <v>0</v>
      </c>
      <c r="N2471" s="76" t="str">
        <f t="shared" si="319"/>
        <v/>
      </c>
      <c r="O2471" s="75"/>
      <c r="P2471" s="77">
        <f t="shared" si="315"/>
        <v>1</v>
      </c>
      <c r="Q2471" s="78" t="str">
        <f t="shared" si="320"/>
        <v>Stay Long</v>
      </c>
      <c r="R2471" s="81">
        <f t="shared" si="316"/>
        <v>1732.5</v>
      </c>
      <c r="S2471" s="82">
        <f t="shared" si="321"/>
        <v>-78525.959999999992</v>
      </c>
      <c r="T2471" s="50"/>
    </row>
    <row r="2472" spans="2:20" x14ac:dyDescent="0.25">
      <c r="B2472" s="11">
        <f>'Market Data'!B2459</f>
        <v>20090826</v>
      </c>
      <c r="C2472" s="2">
        <f>'Market Data'!C2459</f>
        <v>5827</v>
      </c>
      <c r="D2472" s="2">
        <f>'Market Data'!D2459</f>
        <v>5851</v>
      </c>
      <c r="E2472" s="2">
        <f>'Market Data'!E2459</f>
        <v>5778</v>
      </c>
      <c r="F2472" s="12">
        <f>'Market Data'!F2459</f>
        <v>5806</v>
      </c>
      <c r="H2472" s="58">
        <f t="shared" si="317"/>
        <v>2455</v>
      </c>
      <c r="I2472" s="97" t="s">
        <v>54</v>
      </c>
      <c r="J2472" s="59" t="str">
        <f t="shared" si="318"/>
        <v>Long</v>
      </c>
      <c r="L2472" s="74">
        <f t="shared" si="322"/>
        <v>1</v>
      </c>
      <c r="M2472" s="75">
        <f t="shared" si="314"/>
        <v>0</v>
      </c>
      <c r="N2472" s="76" t="str">
        <f t="shared" si="319"/>
        <v/>
      </c>
      <c r="O2472" s="75"/>
      <c r="P2472" s="77">
        <f t="shared" si="315"/>
        <v>1</v>
      </c>
      <c r="Q2472" s="78" t="str">
        <f t="shared" si="320"/>
        <v>Stay Long</v>
      </c>
      <c r="R2472" s="81">
        <f t="shared" si="316"/>
        <v>-752.5</v>
      </c>
      <c r="S2472" s="82">
        <f t="shared" si="321"/>
        <v>-79278.459999999992</v>
      </c>
      <c r="T2472" s="50"/>
    </row>
    <row r="2473" spans="2:20" x14ac:dyDescent="0.25">
      <c r="B2473" s="11">
        <f>'Market Data'!B2460</f>
        <v>20090827</v>
      </c>
      <c r="C2473" s="2">
        <f>'Market Data'!C2460</f>
        <v>5791</v>
      </c>
      <c r="D2473" s="2">
        <f>'Market Data'!D2460</f>
        <v>5820.5</v>
      </c>
      <c r="E2473" s="2">
        <f>'Market Data'!E2460</f>
        <v>5709</v>
      </c>
      <c r="F2473" s="12">
        <f>'Market Data'!F2460</f>
        <v>5780.5</v>
      </c>
      <c r="H2473" s="58">
        <f t="shared" si="317"/>
        <v>2456</v>
      </c>
      <c r="I2473" s="97" t="s">
        <v>54</v>
      </c>
      <c r="J2473" s="59" t="str">
        <f t="shared" si="318"/>
        <v>Long</v>
      </c>
      <c r="L2473" s="74">
        <f t="shared" si="322"/>
        <v>1</v>
      </c>
      <c r="M2473" s="75">
        <f t="shared" si="314"/>
        <v>0</v>
      </c>
      <c r="N2473" s="76" t="str">
        <f t="shared" si="319"/>
        <v/>
      </c>
      <c r="O2473" s="75"/>
      <c r="P2473" s="77">
        <f t="shared" si="315"/>
        <v>1</v>
      </c>
      <c r="Q2473" s="78" t="str">
        <f t="shared" si="320"/>
        <v>Stay Long</v>
      </c>
      <c r="R2473" s="81">
        <f t="shared" si="316"/>
        <v>-892.5</v>
      </c>
      <c r="S2473" s="82">
        <f t="shared" si="321"/>
        <v>-80170.959999999992</v>
      </c>
      <c r="T2473" s="50"/>
    </row>
    <row r="2474" spans="2:20" x14ac:dyDescent="0.25">
      <c r="B2474" s="11">
        <f>'Market Data'!B2461</f>
        <v>20090828</v>
      </c>
      <c r="C2474" s="2">
        <f>'Market Data'!C2461</f>
        <v>5783.5</v>
      </c>
      <c r="D2474" s="2">
        <f>'Market Data'!D2461</f>
        <v>5853</v>
      </c>
      <c r="E2474" s="2">
        <f>'Market Data'!E2461</f>
        <v>5770</v>
      </c>
      <c r="F2474" s="12">
        <f>'Market Data'!F2461</f>
        <v>5777.5</v>
      </c>
      <c r="H2474" s="58">
        <f t="shared" si="317"/>
        <v>2457</v>
      </c>
      <c r="I2474" s="97" t="s">
        <v>54</v>
      </c>
      <c r="J2474" s="59" t="str">
        <f t="shared" si="318"/>
        <v>Long</v>
      </c>
      <c r="L2474" s="74">
        <f t="shared" si="322"/>
        <v>1</v>
      </c>
      <c r="M2474" s="75">
        <f t="shared" si="314"/>
        <v>0</v>
      </c>
      <c r="N2474" s="76" t="str">
        <f t="shared" si="319"/>
        <v/>
      </c>
      <c r="O2474" s="75"/>
      <c r="P2474" s="77">
        <f t="shared" si="315"/>
        <v>1</v>
      </c>
      <c r="Q2474" s="78" t="str">
        <f t="shared" si="320"/>
        <v>Stay Long</v>
      </c>
      <c r="R2474" s="81">
        <f t="shared" si="316"/>
        <v>-105</v>
      </c>
      <c r="S2474" s="82">
        <f t="shared" si="321"/>
        <v>-80275.959999999992</v>
      </c>
      <c r="T2474" s="50"/>
    </row>
    <row r="2475" spans="2:20" x14ac:dyDescent="0.25">
      <c r="B2475" s="11">
        <f>'Market Data'!B2462</f>
        <v>20090831</v>
      </c>
      <c r="C2475" s="2">
        <f>'Market Data'!C2462</f>
        <v>5757</v>
      </c>
      <c r="D2475" s="2">
        <f>'Market Data'!D2462</f>
        <v>5774</v>
      </c>
      <c r="E2475" s="2">
        <f>'Market Data'!E2462</f>
        <v>5714.5</v>
      </c>
      <c r="F2475" s="12">
        <f>'Market Data'!F2462</f>
        <v>5742.5</v>
      </c>
      <c r="H2475" s="58">
        <f t="shared" si="317"/>
        <v>2458</v>
      </c>
      <c r="I2475" s="97" t="s">
        <v>54</v>
      </c>
      <c r="J2475" s="59" t="str">
        <f t="shared" si="318"/>
        <v>Long</v>
      </c>
      <c r="L2475" s="74">
        <f t="shared" si="322"/>
        <v>1</v>
      </c>
      <c r="M2475" s="75">
        <f t="shared" si="314"/>
        <v>0</v>
      </c>
      <c r="N2475" s="76" t="str">
        <f t="shared" si="319"/>
        <v/>
      </c>
      <c r="O2475" s="75"/>
      <c r="P2475" s="77">
        <f t="shared" si="315"/>
        <v>1</v>
      </c>
      <c r="Q2475" s="78" t="str">
        <f t="shared" si="320"/>
        <v>Stay Long</v>
      </c>
      <c r="R2475" s="81">
        <f t="shared" si="316"/>
        <v>-1225</v>
      </c>
      <c r="S2475" s="82">
        <f t="shared" si="321"/>
        <v>-81500.959999999992</v>
      </c>
      <c r="T2475" s="50"/>
    </row>
    <row r="2476" spans="2:20" x14ac:dyDescent="0.25">
      <c r="B2476" s="11">
        <f>'Market Data'!B2463</f>
        <v>20090901</v>
      </c>
      <c r="C2476" s="2">
        <f>'Market Data'!C2463</f>
        <v>5781</v>
      </c>
      <c r="D2476" s="2">
        <f>'Market Data'!D2463</f>
        <v>5791</v>
      </c>
      <c r="E2476" s="2">
        <f>'Market Data'!E2463</f>
        <v>5582</v>
      </c>
      <c r="F2476" s="12">
        <f>'Market Data'!F2463</f>
        <v>5593</v>
      </c>
      <c r="H2476" s="58">
        <f t="shared" si="317"/>
        <v>2459</v>
      </c>
      <c r="I2476" s="97" t="s">
        <v>54</v>
      </c>
      <c r="J2476" s="59" t="str">
        <f t="shared" si="318"/>
        <v>Long</v>
      </c>
      <c r="L2476" s="74">
        <f t="shared" si="322"/>
        <v>1</v>
      </c>
      <c r="M2476" s="75">
        <f t="shared" si="314"/>
        <v>0</v>
      </c>
      <c r="N2476" s="76" t="str">
        <f t="shared" si="319"/>
        <v/>
      </c>
      <c r="O2476" s="75"/>
      <c r="P2476" s="77">
        <f t="shared" si="315"/>
        <v>1</v>
      </c>
      <c r="Q2476" s="78" t="str">
        <f t="shared" si="320"/>
        <v>Stay Long</v>
      </c>
      <c r="R2476" s="81">
        <f t="shared" si="316"/>
        <v>-5232.5</v>
      </c>
      <c r="S2476" s="82">
        <f t="shared" si="321"/>
        <v>-86733.459999999992</v>
      </c>
      <c r="T2476" s="50"/>
    </row>
    <row r="2477" spans="2:20" x14ac:dyDescent="0.25">
      <c r="B2477" s="11">
        <f>'Market Data'!B2464</f>
        <v>20090902</v>
      </c>
      <c r="C2477" s="2">
        <f>'Market Data'!C2464</f>
        <v>5606</v>
      </c>
      <c r="D2477" s="2">
        <f>'Market Data'!D2464</f>
        <v>5617.5</v>
      </c>
      <c r="E2477" s="2">
        <f>'Market Data'!E2464</f>
        <v>5540.5</v>
      </c>
      <c r="F2477" s="12">
        <f>'Market Data'!F2464</f>
        <v>5588.5</v>
      </c>
      <c r="H2477" s="58">
        <f t="shared" si="317"/>
        <v>2460</v>
      </c>
      <c r="I2477" s="97" t="s">
        <v>54</v>
      </c>
      <c r="J2477" s="59" t="str">
        <f t="shared" si="318"/>
        <v>Long</v>
      </c>
      <c r="L2477" s="74">
        <f t="shared" si="322"/>
        <v>1</v>
      </c>
      <c r="M2477" s="75">
        <f t="shared" si="314"/>
        <v>0</v>
      </c>
      <c r="N2477" s="76" t="str">
        <f t="shared" si="319"/>
        <v/>
      </c>
      <c r="O2477" s="75"/>
      <c r="P2477" s="77">
        <f t="shared" si="315"/>
        <v>1</v>
      </c>
      <c r="Q2477" s="78" t="str">
        <f t="shared" si="320"/>
        <v>Stay Long</v>
      </c>
      <c r="R2477" s="81">
        <f t="shared" si="316"/>
        <v>-157.5</v>
      </c>
      <c r="S2477" s="82">
        <f t="shared" si="321"/>
        <v>-86890.959999999992</v>
      </c>
      <c r="T2477" s="50"/>
    </row>
    <row r="2478" spans="2:20" x14ac:dyDescent="0.25">
      <c r="B2478" s="11">
        <f>'Market Data'!B2465</f>
        <v>20090903</v>
      </c>
      <c r="C2478" s="2">
        <f>'Market Data'!C2465</f>
        <v>5586</v>
      </c>
      <c r="D2478" s="2">
        <f>'Market Data'!D2465</f>
        <v>5644</v>
      </c>
      <c r="E2478" s="2">
        <f>'Market Data'!E2465</f>
        <v>5554</v>
      </c>
      <c r="F2478" s="12">
        <f>'Market Data'!F2465</f>
        <v>5585.5</v>
      </c>
      <c r="H2478" s="58">
        <f t="shared" si="317"/>
        <v>2461</v>
      </c>
      <c r="I2478" s="97" t="s">
        <v>54</v>
      </c>
      <c r="J2478" s="59" t="str">
        <f t="shared" si="318"/>
        <v>Long</v>
      </c>
      <c r="L2478" s="74">
        <f t="shared" si="322"/>
        <v>1</v>
      </c>
      <c r="M2478" s="75">
        <f t="shared" si="314"/>
        <v>0</v>
      </c>
      <c r="N2478" s="76" t="str">
        <f t="shared" si="319"/>
        <v/>
      </c>
      <c r="O2478" s="75"/>
      <c r="P2478" s="77">
        <f t="shared" si="315"/>
        <v>1</v>
      </c>
      <c r="Q2478" s="78" t="str">
        <f t="shared" si="320"/>
        <v>Stay Long</v>
      </c>
      <c r="R2478" s="81">
        <f t="shared" si="316"/>
        <v>-105</v>
      </c>
      <c r="S2478" s="82">
        <f t="shared" si="321"/>
        <v>-86995.959999999992</v>
      </c>
      <c r="T2478" s="50"/>
    </row>
    <row r="2479" spans="2:20" x14ac:dyDescent="0.25">
      <c r="B2479" s="11">
        <f>'Market Data'!B2466</f>
        <v>20090904</v>
      </c>
      <c r="C2479" s="2">
        <f>'Market Data'!C2466</f>
        <v>5600</v>
      </c>
      <c r="D2479" s="2">
        <f>'Market Data'!D2466</f>
        <v>5708</v>
      </c>
      <c r="E2479" s="2">
        <f>'Market Data'!E2466</f>
        <v>5598</v>
      </c>
      <c r="F2479" s="12">
        <f>'Market Data'!F2466</f>
        <v>5698.5</v>
      </c>
      <c r="H2479" s="58">
        <f t="shared" si="317"/>
        <v>2462</v>
      </c>
      <c r="I2479" s="97" t="s">
        <v>54</v>
      </c>
      <c r="J2479" s="59" t="str">
        <f t="shared" si="318"/>
        <v>Long</v>
      </c>
      <c r="L2479" s="74">
        <f t="shared" si="322"/>
        <v>1</v>
      </c>
      <c r="M2479" s="75">
        <f t="shared" si="314"/>
        <v>0</v>
      </c>
      <c r="N2479" s="76" t="str">
        <f t="shared" si="319"/>
        <v/>
      </c>
      <c r="O2479" s="75"/>
      <c r="P2479" s="77">
        <f t="shared" si="315"/>
        <v>1</v>
      </c>
      <c r="Q2479" s="78" t="str">
        <f t="shared" si="320"/>
        <v>Stay Long</v>
      </c>
      <c r="R2479" s="81">
        <f t="shared" si="316"/>
        <v>3955</v>
      </c>
      <c r="S2479" s="82">
        <f t="shared" si="321"/>
        <v>-83040.959999999992</v>
      </c>
      <c r="T2479" s="50"/>
    </row>
    <row r="2480" spans="2:20" x14ac:dyDescent="0.25">
      <c r="B2480" s="11">
        <f>'Market Data'!B2467</f>
        <v>20090907</v>
      </c>
      <c r="C2480" s="2">
        <f>'Market Data'!C2467</f>
        <v>5692</v>
      </c>
      <c r="D2480" s="2">
        <f>'Market Data'!D2467</f>
        <v>5755</v>
      </c>
      <c r="E2480" s="2">
        <f>'Market Data'!E2467</f>
        <v>5692</v>
      </c>
      <c r="F2480" s="12">
        <f>'Market Data'!F2467</f>
        <v>5732</v>
      </c>
      <c r="H2480" s="58">
        <f t="shared" si="317"/>
        <v>2463</v>
      </c>
      <c r="I2480" s="97" t="s">
        <v>54</v>
      </c>
      <c r="J2480" s="59" t="str">
        <f t="shared" si="318"/>
        <v>Long</v>
      </c>
      <c r="L2480" s="74">
        <f t="shared" si="322"/>
        <v>1</v>
      </c>
      <c r="M2480" s="75">
        <f t="shared" si="314"/>
        <v>0</v>
      </c>
      <c r="N2480" s="76" t="str">
        <f t="shared" si="319"/>
        <v/>
      </c>
      <c r="O2480" s="75"/>
      <c r="P2480" s="77">
        <f t="shared" si="315"/>
        <v>1</v>
      </c>
      <c r="Q2480" s="78" t="str">
        <f t="shared" si="320"/>
        <v>Stay Long</v>
      </c>
      <c r="R2480" s="81">
        <f t="shared" si="316"/>
        <v>1172.5</v>
      </c>
      <c r="S2480" s="82">
        <f t="shared" si="321"/>
        <v>-81868.459999999992</v>
      </c>
      <c r="T2480" s="50"/>
    </row>
    <row r="2481" spans="2:20" x14ac:dyDescent="0.25">
      <c r="B2481" s="11">
        <f>'Market Data'!B2468</f>
        <v>20090908</v>
      </c>
      <c r="C2481" s="2">
        <f>'Market Data'!C2468</f>
        <v>5750</v>
      </c>
      <c r="D2481" s="2">
        <f>'Market Data'!D2468</f>
        <v>5781</v>
      </c>
      <c r="E2481" s="2">
        <f>'Market Data'!E2468</f>
        <v>5731.5</v>
      </c>
      <c r="F2481" s="12">
        <f>'Market Data'!F2468</f>
        <v>5754.5</v>
      </c>
      <c r="H2481" s="58">
        <f t="shared" si="317"/>
        <v>2464</v>
      </c>
      <c r="I2481" s="97" t="s">
        <v>54</v>
      </c>
      <c r="J2481" s="59" t="str">
        <f t="shared" si="318"/>
        <v>Long</v>
      </c>
      <c r="L2481" s="74">
        <f t="shared" si="322"/>
        <v>1</v>
      </c>
      <c r="M2481" s="75">
        <f t="shared" si="314"/>
        <v>0</v>
      </c>
      <c r="N2481" s="76" t="str">
        <f t="shared" si="319"/>
        <v/>
      </c>
      <c r="O2481" s="75"/>
      <c r="P2481" s="77">
        <f t="shared" si="315"/>
        <v>1</v>
      </c>
      <c r="Q2481" s="78" t="str">
        <f t="shared" si="320"/>
        <v>Stay Long</v>
      </c>
      <c r="R2481" s="81">
        <f t="shared" si="316"/>
        <v>787.5</v>
      </c>
      <c r="S2481" s="82">
        <f t="shared" si="321"/>
        <v>-81080.959999999992</v>
      </c>
      <c r="T2481" s="50"/>
    </row>
    <row r="2482" spans="2:20" x14ac:dyDescent="0.25">
      <c r="B2482" s="11">
        <f>'Market Data'!B2469</f>
        <v>20090909</v>
      </c>
      <c r="C2482" s="2">
        <f>'Market Data'!C2469</f>
        <v>5739</v>
      </c>
      <c r="D2482" s="2">
        <f>'Market Data'!D2469</f>
        <v>5863</v>
      </c>
      <c r="E2482" s="2">
        <f>'Market Data'!E2469</f>
        <v>5726.5</v>
      </c>
      <c r="F2482" s="12">
        <f>'Market Data'!F2469</f>
        <v>5855</v>
      </c>
      <c r="H2482" s="58">
        <f t="shared" si="317"/>
        <v>2465</v>
      </c>
      <c r="I2482" s="97" t="s">
        <v>54</v>
      </c>
      <c r="J2482" s="59" t="str">
        <f t="shared" si="318"/>
        <v>Long</v>
      </c>
      <c r="L2482" s="74">
        <f t="shared" si="322"/>
        <v>1</v>
      </c>
      <c r="M2482" s="75">
        <f t="shared" si="314"/>
        <v>0</v>
      </c>
      <c r="N2482" s="76" t="str">
        <f t="shared" si="319"/>
        <v/>
      </c>
      <c r="O2482" s="75"/>
      <c r="P2482" s="77">
        <f t="shared" si="315"/>
        <v>1</v>
      </c>
      <c r="Q2482" s="78" t="str">
        <f t="shared" si="320"/>
        <v>Stay Long</v>
      </c>
      <c r="R2482" s="81">
        <f t="shared" si="316"/>
        <v>3517.5</v>
      </c>
      <c r="S2482" s="82">
        <f t="shared" si="321"/>
        <v>-77563.459999999992</v>
      </c>
      <c r="T2482" s="50"/>
    </row>
    <row r="2483" spans="2:20" x14ac:dyDescent="0.25">
      <c r="B2483" s="11">
        <f>'Market Data'!B2470</f>
        <v>20090910</v>
      </c>
      <c r="C2483" s="2">
        <f>'Market Data'!C2470</f>
        <v>5869.5</v>
      </c>
      <c r="D2483" s="2">
        <f>'Market Data'!D2470</f>
        <v>5906</v>
      </c>
      <c r="E2483" s="2">
        <f>'Market Data'!E2470</f>
        <v>5823</v>
      </c>
      <c r="F2483" s="12">
        <f>'Market Data'!F2470</f>
        <v>5881</v>
      </c>
      <c r="H2483" s="58">
        <f t="shared" si="317"/>
        <v>2466</v>
      </c>
      <c r="I2483" s="97" t="s">
        <v>54</v>
      </c>
      <c r="J2483" s="59" t="str">
        <f t="shared" si="318"/>
        <v>Long</v>
      </c>
      <c r="L2483" s="74">
        <f t="shared" si="322"/>
        <v>1</v>
      </c>
      <c r="M2483" s="75">
        <f t="shared" si="314"/>
        <v>0</v>
      </c>
      <c r="N2483" s="76" t="str">
        <f t="shared" si="319"/>
        <v/>
      </c>
      <c r="O2483" s="75"/>
      <c r="P2483" s="77">
        <f t="shared" si="315"/>
        <v>1</v>
      </c>
      <c r="Q2483" s="78" t="str">
        <f t="shared" si="320"/>
        <v>Stay Long</v>
      </c>
      <c r="R2483" s="81">
        <f t="shared" si="316"/>
        <v>910</v>
      </c>
      <c r="S2483" s="82">
        <f t="shared" si="321"/>
        <v>-76653.459999999992</v>
      </c>
      <c r="T2483" s="50"/>
    </row>
    <row r="2484" spans="2:20" x14ac:dyDescent="0.25">
      <c r="B2484" s="11">
        <f>'Market Data'!B2471</f>
        <v>20090911</v>
      </c>
      <c r="C2484" s="2">
        <f>'Market Data'!C2471</f>
        <v>5887</v>
      </c>
      <c r="D2484" s="2">
        <f>'Market Data'!D2471</f>
        <v>5930.5</v>
      </c>
      <c r="E2484" s="2">
        <f>'Market Data'!E2471</f>
        <v>5875.5</v>
      </c>
      <c r="F2484" s="12">
        <f>'Market Data'!F2471</f>
        <v>5887.5</v>
      </c>
      <c r="H2484" s="58">
        <f t="shared" si="317"/>
        <v>2467</v>
      </c>
      <c r="I2484" s="97" t="s">
        <v>54</v>
      </c>
      <c r="J2484" s="59" t="str">
        <f t="shared" si="318"/>
        <v>Long</v>
      </c>
      <c r="L2484" s="74">
        <f t="shared" si="322"/>
        <v>1</v>
      </c>
      <c r="M2484" s="75">
        <f t="shared" si="314"/>
        <v>0</v>
      </c>
      <c r="N2484" s="76" t="str">
        <f t="shared" si="319"/>
        <v/>
      </c>
      <c r="O2484" s="75"/>
      <c r="P2484" s="77">
        <f t="shared" si="315"/>
        <v>1</v>
      </c>
      <c r="Q2484" s="78" t="str">
        <f t="shared" si="320"/>
        <v>Stay Long</v>
      </c>
      <c r="R2484" s="81">
        <f t="shared" si="316"/>
        <v>227.5</v>
      </c>
      <c r="S2484" s="82">
        <f t="shared" si="321"/>
        <v>-76425.959999999992</v>
      </c>
      <c r="T2484" s="50"/>
    </row>
    <row r="2485" spans="2:20" x14ac:dyDescent="0.25">
      <c r="B2485" s="11">
        <f>'Market Data'!B2472</f>
        <v>20090914</v>
      </c>
      <c r="C2485" s="2">
        <f>'Market Data'!C2472</f>
        <v>5847</v>
      </c>
      <c r="D2485" s="2">
        <f>'Market Data'!D2472</f>
        <v>5901.5</v>
      </c>
      <c r="E2485" s="2">
        <f>'Market Data'!E2472</f>
        <v>5809</v>
      </c>
      <c r="F2485" s="12">
        <f>'Market Data'!F2472</f>
        <v>5892</v>
      </c>
      <c r="H2485" s="58">
        <f t="shared" si="317"/>
        <v>2468</v>
      </c>
      <c r="I2485" s="97" t="s">
        <v>54</v>
      </c>
      <c r="J2485" s="59" t="str">
        <f t="shared" si="318"/>
        <v>Long</v>
      </c>
      <c r="L2485" s="74">
        <f t="shared" si="322"/>
        <v>1</v>
      </c>
      <c r="M2485" s="75">
        <f t="shared" si="314"/>
        <v>0</v>
      </c>
      <c r="N2485" s="76" t="str">
        <f t="shared" si="319"/>
        <v/>
      </c>
      <c r="O2485" s="75"/>
      <c r="P2485" s="77">
        <f t="shared" si="315"/>
        <v>1</v>
      </c>
      <c r="Q2485" s="78" t="str">
        <f t="shared" si="320"/>
        <v>Stay Long</v>
      </c>
      <c r="R2485" s="81">
        <f t="shared" si="316"/>
        <v>157.5</v>
      </c>
      <c r="S2485" s="82">
        <f t="shared" si="321"/>
        <v>-76268.459999999992</v>
      </c>
      <c r="T2485" s="50"/>
    </row>
    <row r="2486" spans="2:20" x14ac:dyDescent="0.25">
      <c r="B2486" s="11">
        <f>'Market Data'!B2473</f>
        <v>20090915</v>
      </c>
      <c r="C2486" s="2">
        <f>'Market Data'!C2473</f>
        <v>5902.5</v>
      </c>
      <c r="D2486" s="2">
        <f>'Market Data'!D2473</f>
        <v>5927</v>
      </c>
      <c r="E2486" s="2">
        <f>'Market Data'!E2473</f>
        <v>5860</v>
      </c>
      <c r="F2486" s="12">
        <f>'Market Data'!F2473</f>
        <v>5913.5</v>
      </c>
      <c r="H2486" s="58">
        <f t="shared" si="317"/>
        <v>2469</v>
      </c>
      <c r="I2486" s="97" t="s">
        <v>54</v>
      </c>
      <c r="J2486" s="59" t="str">
        <f t="shared" si="318"/>
        <v>Long</v>
      </c>
      <c r="L2486" s="74">
        <f t="shared" si="322"/>
        <v>1</v>
      </c>
      <c r="M2486" s="75">
        <f t="shared" si="314"/>
        <v>0</v>
      </c>
      <c r="N2486" s="76" t="str">
        <f t="shared" si="319"/>
        <v/>
      </c>
      <c r="O2486" s="75"/>
      <c r="P2486" s="77">
        <f t="shared" si="315"/>
        <v>1</v>
      </c>
      <c r="Q2486" s="78" t="str">
        <f t="shared" si="320"/>
        <v>Stay Long</v>
      </c>
      <c r="R2486" s="81">
        <f t="shared" si="316"/>
        <v>752.5</v>
      </c>
      <c r="S2486" s="82">
        <f t="shared" si="321"/>
        <v>-75515.959999999992</v>
      </c>
      <c r="T2486" s="50"/>
    </row>
    <row r="2487" spans="2:20" x14ac:dyDescent="0.25">
      <c r="B2487" s="11">
        <f>'Market Data'!B2474</f>
        <v>20090916</v>
      </c>
      <c r="C2487" s="2">
        <f>'Market Data'!C2474</f>
        <v>5927</v>
      </c>
      <c r="D2487" s="2">
        <f>'Market Data'!D2474</f>
        <v>5998</v>
      </c>
      <c r="E2487" s="2">
        <f>'Market Data'!E2474</f>
        <v>5918.5</v>
      </c>
      <c r="F2487" s="12">
        <f>'Market Data'!F2474</f>
        <v>5988.5</v>
      </c>
      <c r="H2487" s="58">
        <f t="shared" si="317"/>
        <v>2470</v>
      </c>
      <c r="I2487" s="97" t="s">
        <v>54</v>
      </c>
      <c r="J2487" s="59" t="str">
        <f t="shared" si="318"/>
        <v>Long</v>
      </c>
      <c r="L2487" s="74">
        <f t="shared" si="322"/>
        <v>1</v>
      </c>
      <c r="M2487" s="75">
        <f t="shared" si="314"/>
        <v>0</v>
      </c>
      <c r="N2487" s="76" t="str">
        <f t="shared" si="319"/>
        <v/>
      </c>
      <c r="O2487" s="75"/>
      <c r="P2487" s="77">
        <f t="shared" si="315"/>
        <v>1</v>
      </c>
      <c r="Q2487" s="78" t="str">
        <f t="shared" si="320"/>
        <v>Stay Long</v>
      </c>
      <c r="R2487" s="81">
        <f t="shared" si="316"/>
        <v>2625</v>
      </c>
      <c r="S2487" s="82">
        <f t="shared" si="321"/>
        <v>-72890.959999999992</v>
      </c>
      <c r="T2487" s="50"/>
    </row>
    <row r="2488" spans="2:20" x14ac:dyDescent="0.25">
      <c r="B2488" s="11">
        <f>'Market Data'!B2475</f>
        <v>20090917</v>
      </c>
      <c r="C2488" s="2">
        <f>'Market Data'!C2475</f>
        <v>6018.5</v>
      </c>
      <c r="D2488" s="2">
        <f>'Market Data'!D2475</f>
        <v>6026.5</v>
      </c>
      <c r="E2488" s="2">
        <f>'Market Data'!E2475</f>
        <v>5974</v>
      </c>
      <c r="F2488" s="12">
        <f>'Market Data'!F2475</f>
        <v>5978</v>
      </c>
      <c r="H2488" s="58">
        <f t="shared" si="317"/>
        <v>2471</v>
      </c>
      <c r="I2488" s="97" t="s">
        <v>54</v>
      </c>
      <c r="J2488" s="59" t="str">
        <f t="shared" si="318"/>
        <v>Long</v>
      </c>
      <c r="L2488" s="74">
        <f t="shared" si="322"/>
        <v>1</v>
      </c>
      <c r="M2488" s="75">
        <f t="shared" si="314"/>
        <v>0</v>
      </c>
      <c r="N2488" s="76" t="str">
        <f t="shared" si="319"/>
        <v/>
      </c>
      <c r="O2488" s="75"/>
      <c r="P2488" s="77">
        <f t="shared" si="315"/>
        <v>1</v>
      </c>
      <c r="Q2488" s="78" t="str">
        <f t="shared" si="320"/>
        <v>Stay Long</v>
      </c>
      <c r="R2488" s="81">
        <f t="shared" si="316"/>
        <v>-367.5</v>
      </c>
      <c r="S2488" s="82">
        <f t="shared" si="321"/>
        <v>-73258.459999999992</v>
      </c>
      <c r="T2488" s="50"/>
    </row>
    <row r="2489" spans="2:20" x14ac:dyDescent="0.25">
      <c r="B2489" s="11">
        <f>'Market Data'!B2476</f>
        <v>20090918</v>
      </c>
      <c r="C2489" s="2">
        <f>'Market Data'!C2476</f>
        <v>5995</v>
      </c>
      <c r="D2489" s="2">
        <f>'Market Data'!D2476</f>
        <v>6040.5</v>
      </c>
      <c r="E2489" s="2">
        <f>'Market Data'!E2476</f>
        <v>5979.5</v>
      </c>
      <c r="F2489" s="12">
        <f>'Market Data'!F2476</f>
        <v>6000</v>
      </c>
      <c r="H2489" s="58">
        <f t="shared" si="317"/>
        <v>2472</v>
      </c>
      <c r="I2489" s="97" t="s">
        <v>54</v>
      </c>
      <c r="J2489" s="59" t="str">
        <f t="shared" si="318"/>
        <v>Long</v>
      </c>
      <c r="L2489" s="74">
        <f t="shared" si="322"/>
        <v>1</v>
      </c>
      <c r="M2489" s="75">
        <f t="shared" si="314"/>
        <v>0</v>
      </c>
      <c r="N2489" s="76" t="str">
        <f t="shared" si="319"/>
        <v/>
      </c>
      <c r="O2489" s="75"/>
      <c r="P2489" s="77">
        <f t="shared" si="315"/>
        <v>1</v>
      </c>
      <c r="Q2489" s="78" t="str">
        <f t="shared" si="320"/>
        <v>Stay Long</v>
      </c>
      <c r="R2489" s="81">
        <f t="shared" si="316"/>
        <v>770</v>
      </c>
      <c r="S2489" s="82">
        <f t="shared" si="321"/>
        <v>-72488.459999999992</v>
      </c>
      <c r="T2489" s="50"/>
    </row>
    <row r="2490" spans="2:20" x14ac:dyDescent="0.25">
      <c r="B2490" s="11">
        <f>'Market Data'!B2477</f>
        <v>20090921</v>
      </c>
      <c r="C2490" s="2">
        <f>'Market Data'!C2477</f>
        <v>5986</v>
      </c>
      <c r="D2490" s="2">
        <f>'Market Data'!D2477</f>
        <v>5989.5</v>
      </c>
      <c r="E2490" s="2">
        <f>'Market Data'!E2477</f>
        <v>5893.5</v>
      </c>
      <c r="F2490" s="12">
        <f>'Market Data'!F2477</f>
        <v>5945</v>
      </c>
      <c r="H2490" s="58">
        <f t="shared" si="317"/>
        <v>2473</v>
      </c>
      <c r="I2490" s="97" t="s">
        <v>54</v>
      </c>
      <c r="J2490" s="59" t="str">
        <f t="shared" si="318"/>
        <v>Long</v>
      </c>
      <c r="L2490" s="74">
        <f t="shared" si="322"/>
        <v>1</v>
      </c>
      <c r="M2490" s="75">
        <f t="shared" si="314"/>
        <v>0</v>
      </c>
      <c r="N2490" s="76" t="str">
        <f t="shared" si="319"/>
        <v/>
      </c>
      <c r="O2490" s="75"/>
      <c r="P2490" s="77">
        <f t="shared" si="315"/>
        <v>1</v>
      </c>
      <c r="Q2490" s="78" t="str">
        <f t="shared" si="320"/>
        <v>Stay Long</v>
      </c>
      <c r="R2490" s="81">
        <f t="shared" si="316"/>
        <v>-1925</v>
      </c>
      <c r="S2490" s="82">
        <f t="shared" si="321"/>
        <v>-74413.459999999992</v>
      </c>
      <c r="T2490" s="50"/>
    </row>
    <row r="2491" spans="2:20" x14ac:dyDescent="0.25">
      <c r="B2491" s="11">
        <f>'Market Data'!B2478</f>
        <v>20090922</v>
      </c>
      <c r="C2491" s="2">
        <f>'Market Data'!C2478</f>
        <v>5980.5</v>
      </c>
      <c r="D2491" s="2">
        <f>'Market Data'!D2478</f>
        <v>6030.5</v>
      </c>
      <c r="E2491" s="2">
        <f>'Market Data'!E2478</f>
        <v>5968.5</v>
      </c>
      <c r="F2491" s="12">
        <f>'Market Data'!F2478</f>
        <v>5992.5</v>
      </c>
      <c r="H2491" s="58">
        <f t="shared" si="317"/>
        <v>2474</v>
      </c>
      <c r="I2491" s="97" t="s">
        <v>54</v>
      </c>
      <c r="J2491" s="59" t="str">
        <f t="shared" si="318"/>
        <v>Long</v>
      </c>
      <c r="L2491" s="74">
        <f t="shared" si="322"/>
        <v>1</v>
      </c>
      <c r="M2491" s="75">
        <f t="shared" si="314"/>
        <v>0</v>
      </c>
      <c r="N2491" s="76" t="str">
        <f t="shared" si="319"/>
        <v/>
      </c>
      <c r="O2491" s="75"/>
      <c r="P2491" s="77">
        <f t="shared" si="315"/>
        <v>1</v>
      </c>
      <c r="Q2491" s="78" t="str">
        <f t="shared" si="320"/>
        <v>Stay Long</v>
      </c>
      <c r="R2491" s="81">
        <f t="shared" si="316"/>
        <v>1662.5</v>
      </c>
      <c r="S2491" s="82">
        <f t="shared" si="321"/>
        <v>-72750.959999999992</v>
      </c>
      <c r="T2491" s="50"/>
    </row>
    <row r="2492" spans="2:20" x14ac:dyDescent="0.25">
      <c r="B2492" s="11">
        <f>'Market Data'!B2479</f>
        <v>20090923</v>
      </c>
      <c r="C2492" s="2">
        <f>'Market Data'!C2479</f>
        <v>5988.5</v>
      </c>
      <c r="D2492" s="2">
        <f>'Market Data'!D2479</f>
        <v>6033</v>
      </c>
      <c r="E2492" s="2">
        <f>'Market Data'!E2479</f>
        <v>5948</v>
      </c>
      <c r="F2492" s="12">
        <f>'Market Data'!F2479</f>
        <v>5997.5</v>
      </c>
      <c r="H2492" s="58">
        <f t="shared" si="317"/>
        <v>2475</v>
      </c>
      <c r="I2492" s="97" t="s">
        <v>54</v>
      </c>
      <c r="J2492" s="59" t="str">
        <f t="shared" si="318"/>
        <v>Long</v>
      </c>
      <c r="L2492" s="74">
        <f t="shared" si="322"/>
        <v>1</v>
      </c>
      <c r="M2492" s="75">
        <f t="shared" si="314"/>
        <v>0</v>
      </c>
      <c r="N2492" s="76" t="str">
        <f t="shared" si="319"/>
        <v/>
      </c>
      <c r="O2492" s="75"/>
      <c r="P2492" s="77">
        <f t="shared" si="315"/>
        <v>1</v>
      </c>
      <c r="Q2492" s="78" t="str">
        <f t="shared" si="320"/>
        <v>Stay Long</v>
      </c>
      <c r="R2492" s="81">
        <f t="shared" si="316"/>
        <v>175</v>
      </c>
      <c r="S2492" s="82">
        <f t="shared" si="321"/>
        <v>-72575.959999999992</v>
      </c>
      <c r="T2492" s="50"/>
    </row>
    <row r="2493" spans="2:20" x14ac:dyDescent="0.25">
      <c r="B2493" s="11">
        <f>'Market Data'!B2480</f>
        <v>20090924</v>
      </c>
      <c r="C2493" s="2">
        <f>'Market Data'!C2480</f>
        <v>5955.5</v>
      </c>
      <c r="D2493" s="2">
        <f>'Market Data'!D2480</f>
        <v>6020.5</v>
      </c>
      <c r="E2493" s="2">
        <f>'Market Data'!E2480</f>
        <v>5862</v>
      </c>
      <c r="F2493" s="12">
        <f>'Market Data'!F2480</f>
        <v>5875</v>
      </c>
      <c r="H2493" s="58">
        <f t="shared" si="317"/>
        <v>2476</v>
      </c>
      <c r="I2493" s="97" t="s">
        <v>54</v>
      </c>
      <c r="J2493" s="59" t="str">
        <f t="shared" si="318"/>
        <v>Long</v>
      </c>
      <c r="L2493" s="74">
        <f t="shared" si="322"/>
        <v>1</v>
      </c>
      <c r="M2493" s="75">
        <f t="shared" si="314"/>
        <v>0</v>
      </c>
      <c r="N2493" s="76" t="str">
        <f t="shared" si="319"/>
        <v/>
      </c>
      <c r="O2493" s="75"/>
      <c r="P2493" s="77">
        <f t="shared" si="315"/>
        <v>1</v>
      </c>
      <c r="Q2493" s="78" t="str">
        <f t="shared" si="320"/>
        <v>Stay Long</v>
      </c>
      <c r="R2493" s="81">
        <f t="shared" si="316"/>
        <v>-4287.5</v>
      </c>
      <c r="S2493" s="82">
        <f t="shared" si="321"/>
        <v>-76863.459999999992</v>
      </c>
      <c r="T2493" s="50"/>
    </row>
    <row r="2494" spans="2:20" x14ac:dyDescent="0.25">
      <c r="B2494" s="11">
        <f>'Market Data'!B2481</f>
        <v>20090925</v>
      </c>
      <c r="C2494" s="2">
        <f>'Market Data'!C2481</f>
        <v>5899</v>
      </c>
      <c r="D2494" s="2">
        <f>'Market Data'!D2481</f>
        <v>5907</v>
      </c>
      <c r="E2494" s="2">
        <f>'Market Data'!E2481</f>
        <v>5836.5</v>
      </c>
      <c r="F2494" s="12">
        <f>'Market Data'!F2481</f>
        <v>5846.5</v>
      </c>
      <c r="H2494" s="58">
        <f t="shared" si="317"/>
        <v>2477</v>
      </c>
      <c r="I2494" s="97" t="s">
        <v>54</v>
      </c>
      <c r="J2494" s="59" t="str">
        <f t="shared" si="318"/>
        <v>Long</v>
      </c>
      <c r="L2494" s="74">
        <f t="shared" si="322"/>
        <v>1</v>
      </c>
      <c r="M2494" s="75">
        <f t="shared" si="314"/>
        <v>0</v>
      </c>
      <c r="N2494" s="76" t="str">
        <f t="shared" si="319"/>
        <v/>
      </c>
      <c r="O2494" s="75"/>
      <c r="P2494" s="77">
        <f t="shared" si="315"/>
        <v>1</v>
      </c>
      <c r="Q2494" s="78" t="str">
        <f t="shared" si="320"/>
        <v>Stay Long</v>
      </c>
      <c r="R2494" s="81">
        <f t="shared" si="316"/>
        <v>-997.5</v>
      </c>
      <c r="S2494" s="82">
        <f t="shared" si="321"/>
        <v>-77860.959999999992</v>
      </c>
      <c r="T2494" s="50"/>
    </row>
    <row r="2495" spans="2:20" x14ac:dyDescent="0.25">
      <c r="B2495" s="11">
        <f>'Market Data'!B2482</f>
        <v>20090928</v>
      </c>
      <c r="C2495" s="2">
        <f>'Market Data'!C2482</f>
        <v>5842.5</v>
      </c>
      <c r="D2495" s="2">
        <f>'Market Data'!D2482</f>
        <v>6020</v>
      </c>
      <c r="E2495" s="2">
        <f>'Market Data'!E2482</f>
        <v>5830.5</v>
      </c>
      <c r="F2495" s="12">
        <f>'Market Data'!F2482</f>
        <v>6010.5</v>
      </c>
      <c r="H2495" s="58">
        <f t="shared" si="317"/>
        <v>2478</v>
      </c>
      <c r="I2495" s="97" t="s">
        <v>54</v>
      </c>
      <c r="J2495" s="59" t="str">
        <f t="shared" si="318"/>
        <v>Long</v>
      </c>
      <c r="L2495" s="74">
        <f t="shared" si="322"/>
        <v>1</v>
      </c>
      <c r="M2495" s="75">
        <f t="shared" si="314"/>
        <v>0</v>
      </c>
      <c r="N2495" s="76" t="str">
        <f t="shared" si="319"/>
        <v/>
      </c>
      <c r="O2495" s="75"/>
      <c r="P2495" s="77">
        <f t="shared" si="315"/>
        <v>1</v>
      </c>
      <c r="Q2495" s="78" t="str">
        <f t="shared" si="320"/>
        <v>Stay Long</v>
      </c>
      <c r="R2495" s="81">
        <f t="shared" si="316"/>
        <v>5740</v>
      </c>
      <c r="S2495" s="82">
        <f t="shared" si="321"/>
        <v>-72120.959999999992</v>
      </c>
      <c r="T2495" s="50"/>
    </row>
    <row r="2496" spans="2:20" x14ac:dyDescent="0.25">
      <c r="B2496" s="11">
        <f>'Market Data'!B2483</f>
        <v>20090929</v>
      </c>
      <c r="C2496" s="2">
        <f>'Market Data'!C2483</f>
        <v>6010.5</v>
      </c>
      <c r="D2496" s="2">
        <f>'Market Data'!D2483</f>
        <v>6035.5</v>
      </c>
      <c r="E2496" s="2">
        <f>'Market Data'!E2483</f>
        <v>5967</v>
      </c>
      <c r="F2496" s="12">
        <f>'Market Data'!F2483</f>
        <v>5995</v>
      </c>
      <c r="H2496" s="58">
        <f t="shared" si="317"/>
        <v>2479</v>
      </c>
      <c r="I2496" s="97" t="s">
        <v>54</v>
      </c>
      <c r="J2496" s="59" t="str">
        <f t="shared" si="318"/>
        <v>Long</v>
      </c>
      <c r="L2496" s="74">
        <f t="shared" si="322"/>
        <v>1</v>
      </c>
      <c r="M2496" s="75">
        <f t="shared" si="314"/>
        <v>0</v>
      </c>
      <c r="N2496" s="76" t="str">
        <f t="shared" si="319"/>
        <v/>
      </c>
      <c r="O2496" s="75"/>
      <c r="P2496" s="77">
        <f t="shared" si="315"/>
        <v>1</v>
      </c>
      <c r="Q2496" s="78" t="str">
        <f t="shared" si="320"/>
        <v>Stay Long</v>
      </c>
      <c r="R2496" s="81">
        <f t="shared" si="316"/>
        <v>-542.5</v>
      </c>
      <c r="S2496" s="82">
        <f t="shared" si="321"/>
        <v>-72663.459999999992</v>
      </c>
      <c r="T2496" s="50"/>
    </row>
    <row r="2497" spans="2:20" x14ac:dyDescent="0.25">
      <c r="B2497" s="11">
        <f>'Market Data'!B2484</f>
        <v>20090930</v>
      </c>
      <c r="C2497" s="2">
        <f>'Market Data'!C2484</f>
        <v>5996</v>
      </c>
      <c r="D2497" s="2">
        <f>'Market Data'!D2484</f>
        <v>6023</v>
      </c>
      <c r="E2497" s="2">
        <f>'Market Data'!E2484</f>
        <v>5895.5</v>
      </c>
      <c r="F2497" s="12">
        <f>'Market Data'!F2484</f>
        <v>5981.5</v>
      </c>
      <c r="H2497" s="58">
        <f t="shared" si="317"/>
        <v>2480</v>
      </c>
      <c r="I2497" s="97" t="s">
        <v>54</v>
      </c>
      <c r="J2497" s="59" t="str">
        <f t="shared" si="318"/>
        <v>Long</v>
      </c>
      <c r="L2497" s="74">
        <f t="shared" si="322"/>
        <v>1</v>
      </c>
      <c r="M2497" s="75">
        <f t="shared" si="314"/>
        <v>0</v>
      </c>
      <c r="N2497" s="76" t="str">
        <f t="shared" si="319"/>
        <v/>
      </c>
      <c r="O2497" s="75"/>
      <c r="P2497" s="77">
        <f t="shared" si="315"/>
        <v>1</v>
      </c>
      <c r="Q2497" s="78" t="str">
        <f t="shared" si="320"/>
        <v>Stay Long</v>
      </c>
      <c r="R2497" s="81">
        <f t="shared" si="316"/>
        <v>-472.5</v>
      </c>
      <c r="S2497" s="82">
        <f t="shared" si="321"/>
        <v>-73135.959999999992</v>
      </c>
      <c r="T2497" s="50"/>
    </row>
    <row r="2498" spans="2:20" x14ac:dyDescent="0.25">
      <c r="B2498" s="11">
        <f>'Market Data'!B2485</f>
        <v>20091001</v>
      </c>
      <c r="C2498" s="2">
        <f>'Market Data'!C2485</f>
        <v>5955.5</v>
      </c>
      <c r="D2498" s="2">
        <f>'Market Data'!D2485</f>
        <v>6005.5</v>
      </c>
      <c r="E2498" s="2">
        <f>'Market Data'!E2485</f>
        <v>5828.5</v>
      </c>
      <c r="F2498" s="12">
        <f>'Market Data'!F2485</f>
        <v>5844</v>
      </c>
      <c r="H2498" s="58">
        <f t="shared" si="317"/>
        <v>2481</v>
      </c>
      <c r="I2498" s="97" t="s">
        <v>54</v>
      </c>
      <c r="J2498" s="59" t="str">
        <f t="shared" si="318"/>
        <v>Long</v>
      </c>
      <c r="L2498" s="74">
        <f t="shared" si="322"/>
        <v>1</v>
      </c>
      <c r="M2498" s="75">
        <f t="shared" si="314"/>
        <v>0</v>
      </c>
      <c r="N2498" s="76" t="str">
        <f t="shared" si="319"/>
        <v/>
      </c>
      <c r="O2498" s="75"/>
      <c r="P2498" s="77">
        <f t="shared" si="315"/>
        <v>1</v>
      </c>
      <c r="Q2498" s="78" t="str">
        <f t="shared" si="320"/>
        <v>Stay Long</v>
      </c>
      <c r="R2498" s="81">
        <f t="shared" si="316"/>
        <v>-4812.5</v>
      </c>
      <c r="S2498" s="82">
        <f t="shared" si="321"/>
        <v>-77948.459999999992</v>
      </c>
      <c r="T2498" s="50"/>
    </row>
    <row r="2499" spans="2:20" x14ac:dyDescent="0.25">
      <c r="B2499" s="11">
        <f>'Market Data'!B2486</f>
        <v>20091002</v>
      </c>
      <c r="C2499" s="2">
        <f>'Market Data'!C2486</f>
        <v>5798.5</v>
      </c>
      <c r="D2499" s="2">
        <f>'Market Data'!D2486</f>
        <v>5814.5</v>
      </c>
      <c r="E2499" s="2">
        <f>'Market Data'!E2486</f>
        <v>5720</v>
      </c>
      <c r="F2499" s="12">
        <f>'Market Data'!F2486</f>
        <v>5748.5</v>
      </c>
      <c r="H2499" s="58">
        <f t="shared" si="317"/>
        <v>2482</v>
      </c>
      <c r="I2499" s="97" t="s">
        <v>54</v>
      </c>
      <c r="J2499" s="59" t="str">
        <f t="shared" si="318"/>
        <v>Long</v>
      </c>
      <c r="L2499" s="74">
        <f t="shared" si="322"/>
        <v>1</v>
      </c>
      <c r="M2499" s="75">
        <f t="shared" si="314"/>
        <v>0</v>
      </c>
      <c r="N2499" s="76" t="str">
        <f t="shared" si="319"/>
        <v/>
      </c>
      <c r="O2499" s="75"/>
      <c r="P2499" s="77">
        <f t="shared" si="315"/>
        <v>1</v>
      </c>
      <c r="Q2499" s="78" t="str">
        <f t="shared" si="320"/>
        <v>Stay Long</v>
      </c>
      <c r="R2499" s="81">
        <f t="shared" si="316"/>
        <v>-3342.5</v>
      </c>
      <c r="S2499" s="82">
        <f t="shared" si="321"/>
        <v>-81290.959999999992</v>
      </c>
      <c r="T2499" s="50"/>
    </row>
    <row r="2500" spans="2:20" x14ac:dyDescent="0.25">
      <c r="B2500" s="11">
        <f>'Market Data'!B2487</f>
        <v>20091005</v>
      </c>
      <c r="C2500" s="2">
        <f>'Market Data'!C2487</f>
        <v>5747</v>
      </c>
      <c r="D2500" s="2">
        <f>'Market Data'!D2487</f>
        <v>5818.5</v>
      </c>
      <c r="E2500" s="2">
        <f>'Market Data'!E2487</f>
        <v>5718.5</v>
      </c>
      <c r="F2500" s="12">
        <f>'Market Data'!F2487</f>
        <v>5811.5</v>
      </c>
      <c r="H2500" s="58">
        <f t="shared" si="317"/>
        <v>2483</v>
      </c>
      <c r="I2500" s="97" t="s">
        <v>54</v>
      </c>
      <c r="J2500" s="59" t="str">
        <f t="shared" si="318"/>
        <v>Long</v>
      </c>
      <c r="L2500" s="74">
        <f t="shared" si="322"/>
        <v>1</v>
      </c>
      <c r="M2500" s="75">
        <f t="shared" si="314"/>
        <v>0</v>
      </c>
      <c r="N2500" s="76" t="str">
        <f t="shared" si="319"/>
        <v/>
      </c>
      <c r="O2500" s="75"/>
      <c r="P2500" s="77">
        <f t="shared" si="315"/>
        <v>1</v>
      </c>
      <c r="Q2500" s="78" t="str">
        <f t="shared" si="320"/>
        <v>Stay Long</v>
      </c>
      <c r="R2500" s="81">
        <f t="shared" si="316"/>
        <v>2205</v>
      </c>
      <c r="S2500" s="82">
        <f t="shared" si="321"/>
        <v>-79085.959999999992</v>
      </c>
      <c r="T2500" s="50"/>
    </row>
    <row r="2501" spans="2:20" x14ac:dyDescent="0.25">
      <c r="B2501" s="11">
        <f>'Market Data'!B2488</f>
        <v>20091006</v>
      </c>
      <c r="C2501" s="2">
        <f>'Market Data'!C2488</f>
        <v>5796.5</v>
      </c>
      <c r="D2501" s="2">
        <f>'Market Data'!D2488</f>
        <v>5941.5</v>
      </c>
      <c r="E2501" s="2">
        <f>'Market Data'!E2488</f>
        <v>5795.5</v>
      </c>
      <c r="F2501" s="12">
        <f>'Market Data'!F2488</f>
        <v>5922</v>
      </c>
      <c r="H2501" s="58">
        <f t="shared" si="317"/>
        <v>2484</v>
      </c>
      <c r="I2501" s="97" t="s">
        <v>54</v>
      </c>
      <c r="J2501" s="59" t="str">
        <f t="shared" si="318"/>
        <v>Long</v>
      </c>
      <c r="L2501" s="74">
        <f t="shared" si="322"/>
        <v>1</v>
      </c>
      <c r="M2501" s="75">
        <f t="shared" si="314"/>
        <v>0</v>
      </c>
      <c r="N2501" s="76" t="str">
        <f t="shared" si="319"/>
        <v/>
      </c>
      <c r="O2501" s="75"/>
      <c r="P2501" s="77">
        <f t="shared" si="315"/>
        <v>1</v>
      </c>
      <c r="Q2501" s="78" t="str">
        <f t="shared" si="320"/>
        <v>Stay Long</v>
      </c>
      <c r="R2501" s="81">
        <f t="shared" si="316"/>
        <v>3867.5</v>
      </c>
      <c r="S2501" s="82">
        <f t="shared" si="321"/>
        <v>-75218.459999999992</v>
      </c>
      <c r="T2501" s="50"/>
    </row>
    <row r="2502" spans="2:20" x14ac:dyDescent="0.25">
      <c r="B2502" s="11">
        <f>'Market Data'!B2489</f>
        <v>20091007</v>
      </c>
      <c r="C2502" s="2">
        <f>'Market Data'!C2489</f>
        <v>5916.5</v>
      </c>
      <c r="D2502" s="2">
        <f>'Market Data'!D2489</f>
        <v>5971.5</v>
      </c>
      <c r="E2502" s="2">
        <f>'Market Data'!E2489</f>
        <v>5904.5</v>
      </c>
      <c r="F2502" s="12">
        <f>'Market Data'!F2489</f>
        <v>5923.5</v>
      </c>
      <c r="H2502" s="58">
        <f t="shared" si="317"/>
        <v>2485</v>
      </c>
      <c r="I2502" s="97" t="s">
        <v>54</v>
      </c>
      <c r="J2502" s="59" t="str">
        <f t="shared" si="318"/>
        <v>Long</v>
      </c>
      <c r="L2502" s="74">
        <f t="shared" si="322"/>
        <v>1</v>
      </c>
      <c r="M2502" s="75">
        <f t="shared" si="314"/>
        <v>0</v>
      </c>
      <c r="N2502" s="76" t="str">
        <f t="shared" si="319"/>
        <v/>
      </c>
      <c r="O2502" s="75"/>
      <c r="P2502" s="77">
        <f t="shared" si="315"/>
        <v>1</v>
      </c>
      <c r="Q2502" s="78" t="str">
        <f t="shared" si="320"/>
        <v>Stay Long</v>
      </c>
      <c r="R2502" s="81">
        <f t="shared" si="316"/>
        <v>52.5</v>
      </c>
      <c r="S2502" s="82">
        <f t="shared" si="321"/>
        <v>-75165.959999999992</v>
      </c>
      <c r="T2502" s="50"/>
    </row>
    <row r="2503" spans="2:20" x14ac:dyDescent="0.25">
      <c r="B2503" s="11">
        <f>'Market Data'!B2490</f>
        <v>20091008</v>
      </c>
      <c r="C2503" s="2">
        <f>'Market Data'!C2490</f>
        <v>5997.5</v>
      </c>
      <c r="D2503" s="2">
        <f>'Market Data'!D2490</f>
        <v>6010</v>
      </c>
      <c r="E2503" s="2">
        <f>'Market Data'!E2490</f>
        <v>5944.5</v>
      </c>
      <c r="F2503" s="12">
        <f>'Market Data'!F2490</f>
        <v>5998</v>
      </c>
      <c r="H2503" s="58">
        <f t="shared" si="317"/>
        <v>2486</v>
      </c>
      <c r="I2503" s="97" t="s">
        <v>54</v>
      </c>
      <c r="J2503" s="59" t="str">
        <f t="shared" si="318"/>
        <v>Long</v>
      </c>
      <c r="L2503" s="74">
        <f t="shared" si="322"/>
        <v>1</v>
      </c>
      <c r="M2503" s="75">
        <f t="shared" si="314"/>
        <v>0</v>
      </c>
      <c r="N2503" s="76" t="str">
        <f t="shared" si="319"/>
        <v/>
      </c>
      <c r="O2503" s="75"/>
      <c r="P2503" s="77">
        <f t="shared" si="315"/>
        <v>1</v>
      </c>
      <c r="Q2503" s="78" t="str">
        <f t="shared" si="320"/>
        <v>Stay Long</v>
      </c>
      <c r="R2503" s="81">
        <f t="shared" si="316"/>
        <v>2607.5</v>
      </c>
      <c r="S2503" s="82">
        <f t="shared" si="321"/>
        <v>-72558.459999999992</v>
      </c>
      <c r="T2503" s="50"/>
    </row>
    <row r="2504" spans="2:20" x14ac:dyDescent="0.25">
      <c r="B2504" s="11">
        <f>'Market Data'!B2491</f>
        <v>20091009</v>
      </c>
      <c r="C2504" s="2">
        <f>'Market Data'!C2491</f>
        <v>5990.5</v>
      </c>
      <c r="D2504" s="2">
        <f>'Market Data'!D2491</f>
        <v>6027.5</v>
      </c>
      <c r="E2504" s="2">
        <f>'Market Data'!E2491</f>
        <v>5952.5</v>
      </c>
      <c r="F2504" s="12">
        <f>'Market Data'!F2491</f>
        <v>5987</v>
      </c>
      <c r="H2504" s="58">
        <f t="shared" si="317"/>
        <v>2487</v>
      </c>
      <c r="I2504" s="97" t="s">
        <v>54</v>
      </c>
      <c r="J2504" s="59" t="str">
        <f t="shared" si="318"/>
        <v>Long</v>
      </c>
      <c r="L2504" s="74">
        <f t="shared" si="322"/>
        <v>1</v>
      </c>
      <c r="M2504" s="75">
        <f t="shared" si="314"/>
        <v>0</v>
      </c>
      <c r="N2504" s="76" t="str">
        <f t="shared" si="319"/>
        <v/>
      </c>
      <c r="O2504" s="75"/>
      <c r="P2504" s="77">
        <f t="shared" si="315"/>
        <v>1</v>
      </c>
      <c r="Q2504" s="78" t="str">
        <f t="shared" si="320"/>
        <v>Stay Long</v>
      </c>
      <c r="R2504" s="81">
        <f t="shared" si="316"/>
        <v>-385</v>
      </c>
      <c r="S2504" s="82">
        <f t="shared" si="321"/>
        <v>-72943.459999999992</v>
      </c>
      <c r="T2504" s="50"/>
    </row>
    <row r="2505" spans="2:20" x14ac:dyDescent="0.25">
      <c r="B2505" s="11">
        <f>'Market Data'!B2492</f>
        <v>20091012</v>
      </c>
      <c r="C2505" s="2">
        <f>'Market Data'!C2492</f>
        <v>6009.5</v>
      </c>
      <c r="D2505" s="2">
        <f>'Market Data'!D2492</f>
        <v>6095</v>
      </c>
      <c r="E2505" s="2">
        <f>'Market Data'!E2492</f>
        <v>6009.5</v>
      </c>
      <c r="F2505" s="12">
        <f>'Market Data'!F2492</f>
        <v>6061.5</v>
      </c>
      <c r="H2505" s="58">
        <f t="shared" si="317"/>
        <v>2488</v>
      </c>
      <c r="I2505" s="97" t="s">
        <v>54</v>
      </c>
      <c r="J2505" s="59" t="str">
        <f t="shared" si="318"/>
        <v>Long</v>
      </c>
      <c r="L2505" s="74">
        <f t="shared" si="322"/>
        <v>1</v>
      </c>
      <c r="M2505" s="75">
        <f t="shared" si="314"/>
        <v>0</v>
      </c>
      <c r="N2505" s="76" t="str">
        <f t="shared" si="319"/>
        <v/>
      </c>
      <c r="O2505" s="75"/>
      <c r="P2505" s="77">
        <f t="shared" si="315"/>
        <v>1</v>
      </c>
      <c r="Q2505" s="78" t="str">
        <f t="shared" si="320"/>
        <v>Stay Long</v>
      </c>
      <c r="R2505" s="81">
        <f t="shared" si="316"/>
        <v>2607.5</v>
      </c>
      <c r="S2505" s="82">
        <f t="shared" si="321"/>
        <v>-70335.959999999992</v>
      </c>
      <c r="T2505" s="50"/>
    </row>
    <row r="2506" spans="2:20" x14ac:dyDescent="0.25">
      <c r="B2506" s="11">
        <f>'Market Data'!B2493</f>
        <v>20091013</v>
      </c>
      <c r="C2506" s="2">
        <f>'Market Data'!C2493</f>
        <v>6049.5</v>
      </c>
      <c r="D2506" s="2">
        <f>'Market Data'!D2493</f>
        <v>6068.5</v>
      </c>
      <c r="E2506" s="2">
        <f>'Market Data'!E2493</f>
        <v>5974</v>
      </c>
      <c r="F2506" s="12">
        <f>'Market Data'!F2493</f>
        <v>6010.5</v>
      </c>
      <c r="H2506" s="58">
        <f t="shared" si="317"/>
        <v>2489</v>
      </c>
      <c r="I2506" s="97" t="s">
        <v>54</v>
      </c>
      <c r="J2506" s="59" t="str">
        <f t="shared" si="318"/>
        <v>Long</v>
      </c>
      <c r="L2506" s="74">
        <f t="shared" si="322"/>
        <v>1</v>
      </c>
      <c r="M2506" s="75">
        <f t="shared" si="314"/>
        <v>0</v>
      </c>
      <c r="N2506" s="76" t="str">
        <f t="shared" si="319"/>
        <v/>
      </c>
      <c r="O2506" s="75"/>
      <c r="P2506" s="77">
        <f t="shared" si="315"/>
        <v>1</v>
      </c>
      <c r="Q2506" s="78" t="str">
        <f t="shared" si="320"/>
        <v>Stay Long</v>
      </c>
      <c r="R2506" s="81">
        <f t="shared" si="316"/>
        <v>-1785</v>
      </c>
      <c r="S2506" s="82">
        <f t="shared" si="321"/>
        <v>-72120.959999999992</v>
      </c>
      <c r="T2506" s="50"/>
    </row>
    <row r="2507" spans="2:20" x14ac:dyDescent="0.25">
      <c r="B2507" s="11">
        <f>'Market Data'!B2494</f>
        <v>20091014</v>
      </c>
      <c r="C2507" s="2">
        <f>'Market Data'!C2494</f>
        <v>6061.5</v>
      </c>
      <c r="D2507" s="2">
        <f>'Market Data'!D2494</f>
        <v>6143.5</v>
      </c>
      <c r="E2507" s="2">
        <f>'Market Data'!E2494</f>
        <v>6059.5</v>
      </c>
      <c r="F2507" s="12">
        <f>'Market Data'!F2494</f>
        <v>6126</v>
      </c>
      <c r="H2507" s="58">
        <f t="shared" si="317"/>
        <v>2490</v>
      </c>
      <c r="I2507" s="97" t="s">
        <v>54</v>
      </c>
      <c r="J2507" s="59" t="str">
        <f t="shared" si="318"/>
        <v>Long</v>
      </c>
      <c r="L2507" s="74">
        <f t="shared" si="322"/>
        <v>1</v>
      </c>
      <c r="M2507" s="75">
        <f t="shared" si="314"/>
        <v>0</v>
      </c>
      <c r="N2507" s="76" t="str">
        <f t="shared" si="319"/>
        <v/>
      </c>
      <c r="O2507" s="75"/>
      <c r="P2507" s="77">
        <f t="shared" si="315"/>
        <v>1</v>
      </c>
      <c r="Q2507" s="78" t="str">
        <f t="shared" si="320"/>
        <v>Stay Long</v>
      </c>
      <c r="R2507" s="81">
        <f t="shared" si="316"/>
        <v>4042.5</v>
      </c>
      <c r="S2507" s="82">
        <f t="shared" si="321"/>
        <v>-68078.459999999992</v>
      </c>
      <c r="T2507" s="50"/>
    </row>
    <row r="2508" spans="2:20" x14ac:dyDescent="0.25">
      <c r="B2508" s="11">
        <f>'Market Data'!B2495</f>
        <v>20091015</v>
      </c>
      <c r="C2508" s="2">
        <f>'Market Data'!C2495</f>
        <v>6138.5</v>
      </c>
      <c r="D2508" s="2">
        <f>'Market Data'!D2495</f>
        <v>6149.5</v>
      </c>
      <c r="E2508" s="2">
        <f>'Market Data'!E2495</f>
        <v>6085.5</v>
      </c>
      <c r="F2508" s="12">
        <f>'Market Data'!F2495</f>
        <v>6118</v>
      </c>
      <c r="H2508" s="58">
        <f t="shared" si="317"/>
        <v>2491</v>
      </c>
      <c r="I2508" s="97" t="s">
        <v>54</v>
      </c>
      <c r="J2508" s="59" t="str">
        <f t="shared" si="318"/>
        <v>Long</v>
      </c>
      <c r="L2508" s="74">
        <f t="shared" si="322"/>
        <v>1</v>
      </c>
      <c r="M2508" s="75">
        <f t="shared" si="314"/>
        <v>0</v>
      </c>
      <c r="N2508" s="76" t="str">
        <f t="shared" si="319"/>
        <v/>
      </c>
      <c r="O2508" s="75"/>
      <c r="P2508" s="77">
        <f t="shared" si="315"/>
        <v>1</v>
      </c>
      <c r="Q2508" s="78" t="str">
        <f t="shared" si="320"/>
        <v>Stay Long</v>
      </c>
      <c r="R2508" s="81">
        <f t="shared" si="316"/>
        <v>-280</v>
      </c>
      <c r="S2508" s="82">
        <f t="shared" si="321"/>
        <v>-68358.459999999992</v>
      </c>
      <c r="T2508" s="50"/>
    </row>
    <row r="2509" spans="2:20" x14ac:dyDescent="0.25">
      <c r="B2509" s="11">
        <f>'Market Data'!B2496</f>
        <v>20091016</v>
      </c>
      <c r="C2509" s="2">
        <f>'Market Data'!C2496</f>
        <v>6141.5</v>
      </c>
      <c r="D2509" s="2">
        <f>'Market Data'!D2496</f>
        <v>6166.5</v>
      </c>
      <c r="E2509" s="2">
        <f>'Market Data'!E2496</f>
        <v>6009</v>
      </c>
      <c r="F2509" s="12">
        <f>'Market Data'!F2496</f>
        <v>6033.5</v>
      </c>
      <c r="H2509" s="58">
        <f t="shared" si="317"/>
        <v>2492</v>
      </c>
      <c r="I2509" s="97" t="s">
        <v>54</v>
      </c>
      <c r="J2509" s="59" t="str">
        <f t="shared" si="318"/>
        <v>Long</v>
      </c>
      <c r="L2509" s="74">
        <f t="shared" si="322"/>
        <v>1</v>
      </c>
      <c r="M2509" s="75">
        <f t="shared" si="314"/>
        <v>0</v>
      </c>
      <c r="N2509" s="76" t="str">
        <f t="shared" si="319"/>
        <v/>
      </c>
      <c r="O2509" s="75"/>
      <c r="P2509" s="77">
        <f t="shared" si="315"/>
        <v>1</v>
      </c>
      <c r="Q2509" s="78" t="str">
        <f t="shared" si="320"/>
        <v>Stay Long</v>
      </c>
      <c r="R2509" s="81">
        <f t="shared" si="316"/>
        <v>-2957.5</v>
      </c>
      <c r="S2509" s="82">
        <f t="shared" si="321"/>
        <v>-71315.959999999992</v>
      </c>
      <c r="T2509" s="50"/>
    </row>
    <row r="2510" spans="2:20" x14ac:dyDescent="0.25">
      <c r="B2510" s="11">
        <f>'Market Data'!B2497</f>
        <v>20091019</v>
      </c>
      <c r="C2510" s="2">
        <f>'Market Data'!C2497</f>
        <v>6046</v>
      </c>
      <c r="D2510" s="2">
        <f>'Market Data'!D2497</f>
        <v>6137.5</v>
      </c>
      <c r="E2510" s="2">
        <f>'Market Data'!E2497</f>
        <v>6038.5</v>
      </c>
      <c r="F2510" s="12">
        <f>'Market Data'!F2497</f>
        <v>6120.5</v>
      </c>
      <c r="H2510" s="58">
        <f t="shared" si="317"/>
        <v>2493</v>
      </c>
      <c r="I2510" s="97" t="s">
        <v>54</v>
      </c>
      <c r="J2510" s="59" t="str">
        <f t="shared" si="318"/>
        <v>Long</v>
      </c>
      <c r="L2510" s="74">
        <f t="shared" si="322"/>
        <v>1</v>
      </c>
      <c r="M2510" s="75">
        <f t="shared" si="314"/>
        <v>0</v>
      </c>
      <c r="N2510" s="76" t="str">
        <f t="shared" si="319"/>
        <v/>
      </c>
      <c r="O2510" s="75"/>
      <c r="P2510" s="77">
        <f t="shared" si="315"/>
        <v>1</v>
      </c>
      <c r="Q2510" s="78" t="str">
        <f t="shared" si="320"/>
        <v>Stay Long</v>
      </c>
      <c r="R2510" s="81">
        <f t="shared" si="316"/>
        <v>3045</v>
      </c>
      <c r="S2510" s="82">
        <f t="shared" si="321"/>
        <v>-68270.959999999992</v>
      </c>
      <c r="T2510" s="50"/>
    </row>
    <row r="2511" spans="2:20" x14ac:dyDescent="0.25">
      <c r="B2511" s="11">
        <f>'Market Data'!B2498</f>
        <v>20091020</v>
      </c>
      <c r="C2511" s="2">
        <f>'Market Data'!C2498</f>
        <v>6134</v>
      </c>
      <c r="D2511" s="2">
        <f>'Market Data'!D2498</f>
        <v>6170.5</v>
      </c>
      <c r="E2511" s="2">
        <f>'Market Data'!E2498</f>
        <v>6062</v>
      </c>
      <c r="F2511" s="12">
        <f>'Market Data'!F2498</f>
        <v>6072.5</v>
      </c>
      <c r="H2511" s="58">
        <f t="shared" si="317"/>
        <v>2494</v>
      </c>
      <c r="I2511" s="97" t="s">
        <v>54</v>
      </c>
      <c r="J2511" s="59" t="str">
        <f t="shared" si="318"/>
        <v>Long</v>
      </c>
      <c r="L2511" s="74">
        <f t="shared" si="322"/>
        <v>1</v>
      </c>
      <c r="M2511" s="75">
        <f t="shared" si="314"/>
        <v>0</v>
      </c>
      <c r="N2511" s="76" t="str">
        <f t="shared" si="319"/>
        <v/>
      </c>
      <c r="O2511" s="75"/>
      <c r="P2511" s="77">
        <f t="shared" si="315"/>
        <v>1</v>
      </c>
      <c r="Q2511" s="78" t="str">
        <f t="shared" si="320"/>
        <v>Stay Long</v>
      </c>
      <c r="R2511" s="81">
        <f t="shared" si="316"/>
        <v>-1680</v>
      </c>
      <c r="S2511" s="82">
        <f t="shared" si="321"/>
        <v>-69950.959999999992</v>
      </c>
      <c r="T2511" s="50"/>
    </row>
    <row r="2512" spans="2:20" x14ac:dyDescent="0.25">
      <c r="B2512" s="11">
        <f>'Market Data'!B2499</f>
        <v>20091021</v>
      </c>
      <c r="C2512" s="2">
        <f>'Market Data'!C2499</f>
        <v>6104.5</v>
      </c>
      <c r="D2512" s="2">
        <f>'Market Data'!D2499</f>
        <v>6139</v>
      </c>
      <c r="E2512" s="2">
        <f>'Market Data'!E2499</f>
        <v>6016</v>
      </c>
      <c r="F2512" s="12">
        <f>'Market Data'!F2499</f>
        <v>6114.5</v>
      </c>
      <c r="H2512" s="58">
        <f t="shared" si="317"/>
        <v>2495</v>
      </c>
      <c r="I2512" s="97" t="s">
        <v>54</v>
      </c>
      <c r="J2512" s="59" t="str">
        <f t="shared" si="318"/>
        <v>Long</v>
      </c>
      <c r="L2512" s="74">
        <f t="shared" si="322"/>
        <v>1</v>
      </c>
      <c r="M2512" s="75">
        <f t="shared" ref="M2512:M2575" si="323">$L2512-P2512</f>
        <v>0</v>
      </c>
      <c r="N2512" s="76" t="str">
        <f t="shared" si="319"/>
        <v/>
      </c>
      <c r="O2512" s="75"/>
      <c r="P2512" s="77">
        <f t="shared" si="315"/>
        <v>1</v>
      </c>
      <c r="Q2512" s="78" t="str">
        <f t="shared" si="320"/>
        <v>Stay Long</v>
      </c>
      <c r="R2512" s="81">
        <f t="shared" si="316"/>
        <v>1470</v>
      </c>
      <c r="S2512" s="82">
        <f t="shared" si="321"/>
        <v>-68480.959999999992</v>
      </c>
      <c r="T2512" s="50"/>
    </row>
    <row r="2513" spans="2:20" x14ac:dyDescent="0.25">
      <c r="B2513" s="11">
        <f>'Market Data'!B2500</f>
        <v>20091022</v>
      </c>
      <c r="C2513" s="2">
        <f>'Market Data'!C2500</f>
        <v>6049</v>
      </c>
      <c r="D2513" s="2">
        <f>'Market Data'!D2500</f>
        <v>6059.5</v>
      </c>
      <c r="E2513" s="2">
        <f>'Market Data'!E2500</f>
        <v>5990.5</v>
      </c>
      <c r="F2513" s="12">
        <f>'Market Data'!F2500</f>
        <v>6052</v>
      </c>
      <c r="H2513" s="58">
        <f t="shared" si="317"/>
        <v>2496</v>
      </c>
      <c r="I2513" s="97" t="s">
        <v>54</v>
      </c>
      <c r="J2513" s="59" t="str">
        <f t="shared" si="318"/>
        <v>Long</v>
      </c>
      <c r="L2513" s="74">
        <f t="shared" si="322"/>
        <v>1</v>
      </c>
      <c r="M2513" s="75">
        <f t="shared" si="323"/>
        <v>0</v>
      </c>
      <c r="N2513" s="76" t="str">
        <f t="shared" si="319"/>
        <v/>
      </c>
      <c r="O2513" s="75"/>
      <c r="P2513" s="77">
        <f t="shared" ref="P2513:P2576" si="324">IF($N2512="Fill",$L2512,$P2512)</f>
        <v>1</v>
      </c>
      <c r="Q2513" s="78" t="str">
        <f t="shared" si="320"/>
        <v>Stay Long</v>
      </c>
      <c r="R2513" s="81">
        <f t="shared" ref="R2513:R2576" si="325">IF(OR($P2512&amp;$L2512="01",$P2512&amp;$L2512="0-1"),(($F2513-$C2513)*$R$3*$L2512)-(ABS($M2512)*$R$4),IF(OR($P2512&amp;$L2512="10",$P2512&amp;$L2512="-10"),(($C2513-$F2512)*$R$3*$P2512)-(ABS($M2512)*$R$4),IF(OR($P2512&amp;$L2512="1-1",$P2512&amp;$L2512="-11"),(($C2513-$F2512)*$R$3*$P2512)-(ABS($M2512)*$R$4)+(($F2513-$C2513)*$R$3*$P2513),IF(OR($P2512&amp;$L2512="11",$P2512&amp;$L2512="-1-1"),(($F2513-$F2512)*$R$3*$P2513),0))))</f>
        <v>-2187.5</v>
      </c>
      <c r="S2513" s="82">
        <f t="shared" si="321"/>
        <v>-70668.459999999992</v>
      </c>
      <c r="T2513" s="50"/>
    </row>
    <row r="2514" spans="2:20" x14ac:dyDescent="0.25">
      <c r="B2514" s="11">
        <f>'Market Data'!B2501</f>
        <v>20091023</v>
      </c>
      <c r="C2514" s="2">
        <f>'Market Data'!C2501</f>
        <v>6108.5</v>
      </c>
      <c r="D2514" s="2">
        <f>'Market Data'!D2501</f>
        <v>6128.5</v>
      </c>
      <c r="E2514" s="2">
        <f>'Market Data'!E2501</f>
        <v>6009.5</v>
      </c>
      <c r="F2514" s="12">
        <f>'Market Data'!F2501</f>
        <v>6036.5</v>
      </c>
      <c r="H2514" s="58">
        <f t="shared" ref="H2514:H2577" si="326">ROW()-ROW(H$17)</f>
        <v>2497</v>
      </c>
      <c r="I2514" s="97" t="s">
        <v>54</v>
      </c>
      <c r="J2514" s="59" t="str">
        <f t="shared" ref="J2514:J2577" si="327">$I$4</f>
        <v>Long</v>
      </c>
      <c r="L2514" s="74">
        <f t="shared" si="322"/>
        <v>1</v>
      </c>
      <c r="M2514" s="75">
        <f t="shared" si="323"/>
        <v>0</v>
      </c>
      <c r="N2514" s="76" t="str">
        <f t="shared" ref="N2514:N2577" si="328">IF(NOT($M2514=0),"Fill","")</f>
        <v/>
      </c>
      <c r="O2514" s="75"/>
      <c r="P2514" s="77">
        <f t="shared" si="324"/>
        <v>1</v>
      </c>
      <c r="Q2514" s="78" t="str">
        <f t="shared" ref="Q2514:Q2577" si="329">IF($P2513&amp;$L2513="00","Stay Flat",IF($P2513&amp;$L2513="01","Go Long",IF($P2513&amp;$L2513="0-1","Go Short",IF($P2513&amp;$L2513="-10","Exit Short",IF($P2513&amp;$L2513="-1-1","Stay Short",IF($P2513&amp;$L2513="-11","Exit Short, Go Long",IF($P2513&amp;$L2513="10","Exit Long",IF($P2513&amp;$L2513="1-1","Exit Long, Go Short",IF($P2513&amp;$L2513="11","Stay Long","")))))))))</f>
        <v>Stay Long</v>
      </c>
      <c r="R2514" s="81">
        <f t="shared" si="325"/>
        <v>-542.5</v>
      </c>
      <c r="S2514" s="82">
        <f t="shared" ref="S2514:S2577" si="330">S2513+R2514</f>
        <v>-71210.959999999992</v>
      </c>
      <c r="T2514" s="50"/>
    </row>
    <row r="2515" spans="2:20" x14ac:dyDescent="0.25">
      <c r="B2515" s="11">
        <f>'Market Data'!B2502</f>
        <v>20091026</v>
      </c>
      <c r="C2515" s="2">
        <f>'Market Data'!C2502</f>
        <v>6051.5</v>
      </c>
      <c r="D2515" s="2">
        <f>'Market Data'!D2502</f>
        <v>6080.5</v>
      </c>
      <c r="E2515" s="2">
        <f>'Market Data'!E2502</f>
        <v>5902</v>
      </c>
      <c r="F2515" s="12">
        <f>'Market Data'!F2502</f>
        <v>5927</v>
      </c>
      <c r="H2515" s="58">
        <f t="shared" si="326"/>
        <v>2498</v>
      </c>
      <c r="I2515" s="97" t="s">
        <v>54</v>
      </c>
      <c r="J2515" s="59" t="str">
        <f t="shared" si="327"/>
        <v>Long</v>
      </c>
      <c r="L2515" s="74">
        <f t="shared" ref="L2515:L2578" si="331">IF($J2515="Short",-1,IF($J2515="Long",1,0))</f>
        <v>1</v>
      </c>
      <c r="M2515" s="75">
        <f t="shared" si="323"/>
        <v>0</v>
      </c>
      <c r="N2515" s="76" t="str">
        <f t="shared" si="328"/>
        <v/>
      </c>
      <c r="O2515" s="75"/>
      <c r="P2515" s="77">
        <f t="shared" si="324"/>
        <v>1</v>
      </c>
      <c r="Q2515" s="78" t="str">
        <f t="shared" si="329"/>
        <v>Stay Long</v>
      </c>
      <c r="R2515" s="81">
        <f t="shared" si="325"/>
        <v>-3832.5</v>
      </c>
      <c r="S2515" s="82">
        <f t="shared" si="330"/>
        <v>-75043.459999999992</v>
      </c>
      <c r="T2515" s="50"/>
    </row>
    <row r="2516" spans="2:20" x14ac:dyDescent="0.25">
      <c r="B2516" s="11">
        <f>'Market Data'!B2503</f>
        <v>20091027</v>
      </c>
      <c r="C2516" s="2">
        <f>'Market Data'!C2503</f>
        <v>5932.5</v>
      </c>
      <c r="D2516" s="2">
        <f>'Market Data'!D2503</f>
        <v>5953.5</v>
      </c>
      <c r="E2516" s="2">
        <f>'Market Data'!E2503</f>
        <v>5877</v>
      </c>
      <c r="F2516" s="12">
        <f>'Market Data'!F2503</f>
        <v>5898.5</v>
      </c>
      <c r="H2516" s="58">
        <f t="shared" si="326"/>
        <v>2499</v>
      </c>
      <c r="I2516" s="97" t="s">
        <v>54</v>
      </c>
      <c r="J2516" s="59" t="str">
        <f t="shared" si="327"/>
        <v>Long</v>
      </c>
      <c r="L2516" s="74">
        <f t="shared" si="331"/>
        <v>1</v>
      </c>
      <c r="M2516" s="75">
        <f t="shared" si="323"/>
        <v>0</v>
      </c>
      <c r="N2516" s="76" t="str">
        <f t="shared" si="328"/>
        <v/>
      </c>
      <c r="O2516" s="75"/>
      <c r="P2516" s="77">
        <f t="shared" si="324"/>
        <v>1</v>
      </c>
      <c r="Q2516" s="78" t="str">
        <f t="shared" si="329"/>
        <v>Stay Long</v>
      </c>
      <c r="R2516" s="81">
        <f t="shared" si="325"/>
        <v>-997.5</v>
      </c>
      <c r="S2516" s="82">
        <f t="shared" si="330"/>
        <v>-76040.959999999992</v>
      </c>
      <c r="T2516" s="50"/>
    </row>
    <row r="2517" spans="2:20" x14ac:dyDescent="0.25">
      <c r="B2517" s="11">
        <f>'Market Data'!B2504</f>
        <v>20091028</v>
      </c>
      <c r="C2517" s="2">
        <f>'Market Data'!C2504</f>
        <v>5897.5</v>
      </c>
      <c r="D2517" s="2">
        <f>'Market Data'!D2504</f>
        <v>5908.5</v>
      </c>
      <c r="E2517" s="2">
        <f>'Market Data'!E2504</f>
        <v>5751</v>
      </c>
      <c r="F2517" s="12">
        <f>'Market Data'!F2504</f>
        <v>5774</v>
      </c>
      <c r="H2517" s="58">
        <f t="shared" si="326"/>
        <v>2500</v>
      </c>
      <c r="I2517" s="97" t="s">
        <v>54</v>
      </c>
      <c r="J2517" s="59" t="str">
        <f t="shared" si="327"/>
        <v>Long</v>
      </c>
      <c r="L2517" s="74">
        <f t="shared" si="331"/>
        <v>1</v>
      </c>
      <c r="M2517" s="75">
        <f t="shared" si="323"/>
        <v>0</v>
      </c>
      <c r="N2517" s="76" t="str">
        <f t="shared" si="328"/>
        <v/>
      </c>
      <c r="O2517" s="75"/>
      <c r="P2517" s="77">
        <f t="shared" si="324"/>
        <v>1</v>
      </c>
      <c r="Q2517" s="78" t="str">
        <f t="shared" si="329"/>
        <v>Stay Long</v>
      </c>
      <c r="R2517" s="81">
        <f t="shared" si="325"/>
        <v>-4357.5</v>
      </c>
      <c r="S2517" s="82">
        <f t="shared" si="330"/>
        <v>-80398.459999999992</v>
      </c>
      <c r="T2517" s="50"/>
    </row>
    <row r="2518" spans="2:20" x14ac:dyDescent="0.25">
      <c r="B2518" s="11">
        <f>'Market Data'!B2505</f>
        <v>20091029</v>
      </c>
      <c r="C2518" s="2">
        <f>'Market Data'!C2505</f>
        <v>5742.5</v>
      </c>
      <c r="D2518" s="2">
        <f>'Market Data'!D2505</f>
        <v>5884.5</v>
      </c>
      <c r="E2518" s="2">
        <f>'Market Data'!E2505</f>
        <v>5739.5</v>
      </c>
      <c r="F2518" s="12">
        <f>'Market Data'!F2505</f>
        <v>5878</v>
      </c>
      <c r="H2518" s="58">
        <f t="shared" si="326"/>
        <v>2501</v>
      </c>
      <c r="I2518" s="97" t="s">
        <v>54</v>
      </c>
      <c r="J2518" s="59" t="str">
        <f t="shared" si="327"/>
        <v>Long</v>
      </c>
      <c r="L2518" s="74">
        <f t="shared" si="331"/>
        <v>1</v>
      </c>
      <c r="M2518" s="75">
        <f t="shared" si="323"/>
        <v>0</v>
      </c>
      <c r="N2518" s="76" t="str">
        <f t="shared" si="328"/>
        <v/>
      </c>
      <c r="O2518" s="75"/>
      <c r="P2518" s="77">
        <f t="shared" si="324"/>
        <v>1</v>
      </c>
      <c r="Q2518" s="78" t="str">
        <f t="shared" si="329"/>
        <v>Stay Long</v>
      </c>
      <c r="R2518" s="81">
        <f t="shared" si="325"/>
        <v>3640</v>
      </c>
      <c r="S2518" s="82">
        <f t="shared" si="330"/>
        <v>-76758.459999999992</v>
      </c>
      <c r="T2518" s="50"/>
    </row>
    <row r="2519" spans="2:20" x14ac:dyDescent="0.25">
      <c r="B2519" s="11">
        <f>'Market Data'!B2506</f>
        <v>20091030</v>
      </c>
      <c r="C2519" s="2">
        <f>'Market Data'!C2506</f>
        <v>5876</v>
      </c>
      <c r="D2519" s="2">
        <f>'Market Data'!D2506</f>
        <v>5880</v>
      </c>
      <c r="E2519" s="2">
        <f>'Market Data'!E2506</f>
        <v>5659</v>
      </c>
      <c r="F2519" s="12">
        <f>'Market Data'!F2506</f>
        <v>5675.5</v>
      </c>
      <c r="H2519" s="58">
        <f t="shared" si="326"/>
        <v>2502</v>
      </c>
      <c r="I2519" s="97" t="s">
        <v>54</v>
      </c>
      <c r="J2519" s="59" t="str">
        <f t="shared" si="327"/>
        <v>Long</v>
      </c>
      <c r="L2519" s="74">
        <f t="shared" si="331"/>
        <v>1</v>
      </c>
      <c r="M2519" s="75">
        <f t="shared" si="323"/>
        <v>0</v>
      </c>
      <c r="N2519" s="76" t="str">
        <f t="shared" si="328"/>
        <v/>
      </c>
      <c r="O2519" s="75"/>
      <c r="P2519" s="77">
        <f t="shared" si="324"/>
        <v>1</v>
      </c>
      <c r="Q2519" s="78" t="str">
        <f t="shared" si="329"/>
        <v>Stay Long</v>
      </c>
      <c r="R2519" s="81">
        <f t="shared" si="325"/>
        <v>-7087.5</v>
      </c>
      <c r="S2519" s="82">
        <f t="shared" si="330"/>
        <v>-83845.959999999992</v>
      </c>
      <c r="T2519" s="50"/>
    </row>
    <row r="2520" spans="2:20" x14ac:dyDescent="0.25">
      <c r="B2520" s="11">
        <f>'Market Data'!B2507</f>
        <v>20091102</v>
      </c>
      <c r="C2520" s="2">
        <f>'Market Data'!C2507</f>
        <v>5689.5</v>
      </c>
      <c r="D2520" s="2">
        <f>'Market Data'!D2507</f>
        <v>5752.5</v>
      </c>
      <c r="E2520" s="2">
        <f>'Market Data'!E2507</f>
        <v>5616.5</v>
      </c>
      <c r="F2520" s="12">
        <f>'Market Data'!F2507</f>
        <v>5616.5</v>
      </c>
      <c r="H2520" s="58">
        <f t="shared" si="326"/>
        <v>2503</v>
      </c>
      <c r="I2520" s="97" t="s">
        <v>54</v>
      </c>
      <c r="J2520" s="59" t="str">
        <f t="shared" si="327"/>
        <v>Long</v>
      </c>
      <c r="L2520" s="74">
        <f t="shared" si="331"/>
        <v>1</v>
      </c>
      <c r="M2520" s="75">
        <f t="shared" si="323"/>
        <v>0</v>
      </c>
      <c r="N2520" s="76" t="str">
        <f t="shared" si="328"/>
        <v/>
      </c>
      <c r="O2520" s="75"/>
      <c r="P2520" s="77">
        <f t="shared" si="324"/>
        <v>1</v>
      </c>
      <c r="Q2520" s="78" t="str">
        <f t="shared" si="329"/>
        <v>Stay Long</v>
      </c>
      <c r="R2520" s="81">
        <f t="shared" si="325"/>
        <v>-2065</v>
      </c>
      <c r="S2520" s="82">
        <f t="shared" si="330"/>
        <v>-85910.959999999992</v>
      </c>
      <c r="T2520" s="50"/>
    </row>
    <row r="2521" spans="2:20" x14ac:dyDescent="0.25">
      <c r="B2521" s="11">
        <f>'Market Data'!B2508</f>
        <v>20091103</v>
      </c>
      <c r="C2521" s="2">
        <f>'Market Data'!C2508</f>
        <v>5664</v>
      </c>
      <c r="D2521" s="2">
        <f>'Market Data'!D2508</f>
        <v>5674.5</v>
      </c>
      <c r="E2521" s="2">
        <f>'Market Data'!E2508</f>
        <v>5592.5</v>
      </c>
      <c r="F2521" s="12">
        <f>'Market Data'!F2508</f>
        <v>5647</v>
      </c>
      <c r="H2521" s="58">
        <f t="shared" si="326"/>
        <v>2504</v>
      </c>
      <c r="I2521" s="97" t="s">
        <v>54</v>
      </c>
      <c r="J2521" s="59" t="str">
        <f t="shared" si="327"/>
        <v>Long</v>
      </c>
      <c r="L2521" s="74">
        <f t="shared" si="331"/>
        <v>1</v>
      </c>
      <c r="M2521" s="75">
        <f t="shared" si="323"/>
        <v>0</v>
      </c>
      <c r="N2521" s="76" t="str">
        <f t="shared" si="328"/>
        <v/>
      </c>
      <c r="O2521" s="75"/>
      <c r="P2521" s="77">
        <f t="shared" si="324"/>
        <v>1</v>
      </c>
      <c r="Q2521" s="78" t="str">
        <f t="shared" si="329"/>
        <v>Stay Long</v>
      </c>
      <c r="R2521" s="81">
        <f t="shared" si="325"/>
        <v>1067.5</v>
      </c>
      <c r="S2521" s="82">
        <f t="shared" si="330"/>
        <v>-84843.459999999992</v>
      </c>
      <c r="T2521" s="50"/>
    </row>
    <row r="2522" spans="2:20" x14ac:dyDescent="0.25">
      <c r="B2522" s="11">
        <f>'Market Data'!B2509</f>
        <v>20091104</v>
      </c>
      <c r="C2522" s="2">
        <f>'Market Data'!C2509</f>
        <v>5661.5</v>
      </c>
      <c r="D2522" s="2">
        <f>'Market Data'!D2509</f>
        <v>5751</v>
      </c>
      <c r="E2522" s="2">
        <f>'Market Data'!E2509</f>
        <v>5659</v>
      </c>
      <c r="F2522" s="12">
        <f>'Market Data'!F2509</f>
        <v>5711.5</v>
      </c>
      <c r="H2522" s="58">
        <f t="shared" si="326"/>
        <v>2505</v>
      </c>
      <c r="I2522" s="97" t="s">
        <v>54</v>
      </c>
      <c r="J2522" s="59" t="str">
        <f t="shared" si="327"/>
        <v>Long</v>
      </c>
      <c r="L2522" s="74">
        <f t="shared" si="331"/>
        <v>1</v>
      </c>
      <c r="M2522" s="75">
        <f t="shared" si="323"/>
        <v>0</v>
      </c>
      <c r="N2522" s="76" t="str">
        <f t="shared" si="328"/>
        <v/>
      </c>
      <c r="O2522" s="75"/>
      <c r="P2522" s="77">
        <f t="shared" si="324"/>
        <v>1</v>
      </c>
      <c r="Q2522" s="78" t="str">
        <f t="shared" si="329"/>
        <v>Stay Long</v>
      </c>
      <c r="R2522" s="81">
        <f t="shared" si="325"/>
        <v>2257.5</v>
      </c>
      <c r="S2522" s="82">
        <f t="shared" si="330"/>
        <v>-82585.959999999992</v>
      </c>
      <c r="T2522" s="50"/>
    </row>
    <row r="2523" spans="2:20" x14ac:dyDescent="0.25">
      <c r="B2523" s="11">
        <f>'Market Data'!B2510</f>
        <v>20091105</v>
      </c>
      <c r="C2523" s="2">
        <f>'Market Data'!C2510</f>
        <v>5659.5</v>
      </c>
      <c r="D2523" s="2">
        <f>'Market Data'!D2510</f>
        <v>5793</v>
      </c>
      <c r="E2523" s="2">
        <f>'Market Data'!E2510</f>
        <v>5634.5</v>
      </c>
      <c r="F2523" s="12">
        <f>'Market Data'!F2510</f>
        <v>5759</v>
      </c>
      <c r="H2523" s="58">
        <f t="shared" si="326"/>
        <v>2506</v>
      </c>
      <c r="I2523" s="97" t="s">
        <v>54</v>
      </c>
      <c r="J2523" s="59" t="str">
        <f t="shared" si="327"/>
        <v>Long</v>
      </c>
      <c r="L2523" s="74">
        <f t="shared" si="331"/>
        <v>1</v>
      </c>
      <c r="M2523" s="75">
        <f t="shared" si="323"/>
        <v>0</v>
      </c>
      <c r="N2523" s="76" t="str">
        <f t="shared" si="328"/>
        <v/>
      </c>
      <c r="O2523" s="75"/>
      <c r="P2523" s="77">
        <f t="shared" si="324"/>
        <v>1</v>
      </c>
      <c r="Q2523" s="78" t="str">
        <f t="shared" si="329"/>
        <v>Stay Long</v>
      </c>
      <c r="R2523" s="81">
        <f t="shared" si="325"/>
        <v>1662.5</v>
      </c>
      <c r="S2523" s="82">
        <f t="shared" si="330"/>
        <v>-80923.459999999992</v>
      </c>
      <c r="T2523" s="50"/>
    </row>
    <row r="2524" spans="2:20" x14ac:dyDescent="0.25">
      <c r="B2524" s="11">
        <f>'Market Data'!B2511</f>
        <v>20091106</v>
      </c>
      <c r="C2524" s="2">
        <f>'Market Data'!C2511</f>
        <v>5756.5</v>
      </c>
      <c r="D2524" s="2">
        <f>'Market Data'!D2511</f>
        <v>5809.5</v>
      </c>
      <c r="E2524" s="2">
        <f>'Market Data'!E2511</f>
        <v>5687.5</v>
      </c>
      <c r="F2524" s="12">
        <f>'Market Data'!F2511</f>
        <v>5774</v>
      </c>
      <c r="H2524" s="58">
        <f t="shared" si="326"/>
        <v>2507</v>
      </c>
      <c r="I2524" s="97" t="s">
        <v>54</v>
      </c>
      <c r="J2524" s="59" t="str">
        <f t="shared" si="327"/>
        <v>Long</v>
      </c>
      <c r="L2524" s="74">
        <f t="shared" si="331"/>
        <v>1</v>
      </c>
      <c r="M2524" s="75">
        <f t="shared" si="323"/>
        <v>0</v>
      </c>
      <c r="N2524" s="76" t="str">
        <f t="shared" si="328"/>
        <v/>
      </c>
      <c r="O2524" s="75"/>
      <c r="P2524" s="77">
        <f t="shared" si="324"/>
        <v>1</v>
      </c>
      <c r="Q2524" s="78" t="str">
        <f t="shared" si="329"/>
        <v>Stay Long</v>
      </c>
      <c r="R2524" s="81">
        <f t="shared" si="325"/>
        <v>525</v>
      </c>
      <c r="S2524" s="82">
        <f t="shared" si="330"/>
        <v>-80398.459999999992</v>
      </c>
      <c r="T2524" s="50"/>
    </row>
    <row r="2525" spans="2:20" x14ac:dyDescent="0.25">
      <c r="B2525" s="11">
        <f>'Market Data'!B2512</f>
        <v>20091109</v>
      </c>
      <c r="C2525" s="2">
        <f>'Market Data'!C2512</f>
        <v>5805</v>
      </c>
      <c r="D2525" s="2">
        <f>'Market Data'!D2512</f>
        <v>5919.5</v>
      </c>
      <c r="E2525" s="2">
        <f>'Market Data'!E2512</f>
        <v>5805</v>
      </c>
      <c r="F2525" s="12">
        <f>'Market Data'!F2512</f>
        <v>5916</v>
      </c>
      <c r="H2525" s="58">
        <f t="shared" si="326"/>
        <v>2508</v>
      </c>
      <c r="I2525" s="97" t="s">
        <v>54</v>
      </c>
      <c r="J2525" s="59" t="str">
        <f t="shared" si="327"/>
        <v>Long</v>
      </c>
      <c r="L2525" s="74">
        <f t="shared" si="331"/>
        <v>1</v>
      </c>
      <c r="M2525" s="75">
        <f t="shared" si="323"/>
        <v>0</v>
      </c>
      <c r="N2525" s="76" t="str">
        <f t="shared" si="328"/>
        <v/>
      </c>
      <c r="O2525" s="75"/>
      <c r="P2525" s="77">
        <f t="shared" si="324"/>
        <v>1</v>
      </c>
      <c r="Q2525" s="78" t="str">
        <f t="shared" si="329"/>
        <v>Stay Long</v>
      </c>
      <c r="R2525" s="81">
        <f t="shared" si="325"/>
        <v>4970</v>
      </c>
      <c r="S2525" s="82">
        <f t="shared" si="330"/>
        <v>-75428.459999999992</v>
      </c>
      <c r="T2525" s="50"/>
    </row>
    <row r="2526" spans="2:20" x14ac:dyDescent="0.25">
      <c r="B2526" s="11">
        <f>'Market Data'!B2513</f>
        <v>20091110</v>
      </c>
      <c r="C2526" s="2">
        <f>'Market Data'!C2513</f>
        <v>5911.5</v>
      </c>
      <c r="D2526" s="2">
        <f>'Market Data'!D2513</f>
        <v>5930.5</v>
      </c>
      <c r="E2526" s="2">
        <f>'Market Data'!E2513</f>
        <v>5873.5</v>
      </c>
      <c r="F2526" s="12">
        <f>'Market Data'!F2513</f>
        <v>5885.5</v>
      </c>
      <c r="H2526" s="58">
        <f t="shared" si="326"/>
        <v>2509</v>
      </c>
      <c r="I2526" s="97" t="s">
        <v>54</v>
      </c>
      <c r="J2526" s="59" t="str">
        <f t="shared" si="327"/>
        <v>Long</v>
      </c>
      <c r="L2526" s="74">
        <f t="shared" si="331"/>
        <v>1</v>
      </c>
      <c r="M2526" s="75">
        <f t="shared" si="323"/>
        <v>0</v>
      </c>
      <c r="N2526" s="76" t="str">
        <f t="shared" si="328"/>
        <v/>
      </c>
      <c r="O2526" s="75"/>
      <c r="P2526" s="77">
        <f t="shared" si="324"/>
        <v>1</v>
      </c>
      <c r="Q2526" s="78" t="str">
        <f t="shared" si="329"/>
        <v>Stay Long</v>
      </c>
      <c r="R2526" s="81">
        <f t="shared" si="325"/>
        <v>-1067.5</v>
      </c>
      <c r="S2526" s="82">
        <f t="shared" si="330"/>
        <v>-76495.959999999992</v>
      </c>
      <c r="T2526" s="50"/>
    </row>
    <row r="2527" spans="2:20" x14ac:dyDescent="0.25">
      <c r="B2527" s="11">
        <f>'Market Data'!B2514</f>
        <v>20091111</v>
      </c>
      <c r="C2527" s="2">
        <f>'Market Data'!C2514</f>
        <v>5933.5</v>
      </c>
      <c r="D2527" s="2">
        <f>'Market Data'!D2514</f>
        <v>5985</v>
      </c>
      <c r="E2527" s="2">
        <f>'Market Data'!E2514</f>
        <v>5922.5</v>
      </c>
      <c r="F2527" s="12">
        <f>'Market Data'!F2514</f>
        <v>5950</v>
      </c>
      <c r="H2527" s="58">
        <f t="shared" si="326"/>
        <v>2510</v>
      </c>
      <c r="I2527" s="97" t="s">
        <v>54</v>
      </c>
      <c r="J2527" s="59" t="str">
        <f t="shared" si="327"/>
        <v>Long</v>
      </c>
      <c r="L2527" s="74">
        <f t="shared" si="331"/>
        <v>1</v>
      </c>
      <c r="M2527" s="75">
        <f t="shared" si="323"/>
        <v>0</v>
      </c>
      <c r="N2527" s="76" t="str">
        <f t="shared" si="328"/>
        <v/>
      </c>
      <c r="O2527" s="75"/>
      <c r="P2527" s="77">
        <f t="shared" si="324"/>
        <v>1</v>
      </c>
      <c r="Q2527" s="78" t="str">
        <f t="shared" si="329"/>
        <v>Stay Long</v>
      </c>
      <c r="R2527" s="81">
        <f t="shared" si="325"/>
        <v>2257.5</v>
      </c>
      <c r="S2527" s="82">
        <f t="shared" si="330"/>
        <v>-74238.459999999992</v>
      </c>
      <c r="T2527" s="50"/>
    </row>
    <row r="2528" spans="2:20" x14ac:dyDescent="0.25">
      <c r="B2528" s="11">
        <f>'Market Data'!B2515</f>
        <v>20091112</v>
      </c>
      <c r="C2528" s="2">
        <f>'Market Data'!C2515</f>
        <v>5931</v>
      </c>
      <c r="D2528" s="2">
        <f>'Market Data'!D2515</f>
        <v>6007</v>
      </c>
      <c r="E2528" s="2">
        <f>'Market Data'!E2515</f>
        <v>5912</v>
      </c>
      <c r="F2528" s="12">
        <f>'Market Data'!F2515</f>
        <v>5948</v>
      </c>
      <c r="H2528" s="58">
        <f t="shared" si="326"/>
        <v>2511</v>
      </c>
      <c r="I2528" s="97" t="s">
        <v>54</v>
      </c>
      <c r="J2528" s="59" t="str">
        <f t="shared" si="327"/>
        <v>Long</v>
      </c>
      <c r="L2528" s="74">
        <f t="shared" si="331"/>
        <v>1</v>
      </c>
      <c r="M2528" s="75">
        <f t="shared" si="323"/>
        <v>0</v>
      </c>
      <c r="N2528" s="76" t="str">
        <f t="shared" si="328"/>
        <v/>
      </c>
      <c r="O2528" s="75"/>
      <c r="P2528" s="77">
        <f t="shared" si="324"/>
        <v>1</v>
      </c>
      <c r="Q2528" s="78" t="str">
        <f t="shared" si="329"/>
        <v>Stay Long</v>
      </c>
      <c r="R2528" s="81">
        <f t="shared" si="325"/>
        <v>-70</v>
      </c>
      <c r="S2528" s="82">
        <f t="shared" si="330"/>
        <v>-74308.459999999992</v>
      </c>
      <c r="T2528" s="50"/>
    </row>
    <row r="2529" spans="2:20" x14ac:dyDescent="0.25">
      <c r="B2529" s="11">
        <f>'Market Data'!B2516</f>
        <v>20091113</v>
      </c>
      <c r="C2529" s="2">
        <f>'Market Data'!C2516</f>
        <v>5948</v>
      </c>
      <c r="D2529" s="2">
        <f>'Market Data'!D2516</f>
        <v>5981</v>
      </c>
      <c r="E2529" s="2">
        <f>'Market Data'!E2516</f>
        <v>5893</v>
      </c>
      <c r="F2529" s="12">
        <f>'Market Data'!F2516</f>
        <v>5973.5</v>
      </c>
      <c r="H2529" s="58">
        <f t="shared" si="326"/>
        <v>2512</v>
      </c>
      <c r="I2529" s="97" t="s">
        <v>54</v>
      </c>
      <c r="J2529" s="59" t="str">
        <f t="shared" si="327"/>
        <v>Long</v>
      </c>
      <c r="L2529" s="74">
        <f t="shared" si="331"/>
        <v>1</v>
      </c>
      <c r="M2529" s="75">
        <f t="shared" si="323"/>
        <v>0</v>
      </c>
      <c r="N2529" s="76" t="str">
        <f t="shared" si="328"/>
        <v/>
      </c>
      <c r="O2529" s="75"/>
      <c r="P2529" s="77">
        <f t="shared" si="324"/>
        <v>1</v>
      </c>
      <c r="Q2529" s="78" t="str">
        <f t="shared" si="329"/>
        <v>Stay Long</v>
      </c>
      <c r="R2529" s="81">
        <f t="shared" si="325"/>
        <v>892.5</v>
      </c>
      <c r="S2529" s="82">
        <f t="shared" si="330"/>
        <v>-73415.959999999992</v>
      </c>
      <c r="T2529" s="50"/>
    </row>
    <row r="2530" spans="2:20" x14ac:dyDescent="0.25">
      <c r="B2530" s="11">
        <f>'Market Data'!B2517</f>
        <v>20091116</v>
      </c>
      <c r="C2530" s="2">
        <f>'Market Data'!C2517</f>
        <v>6011.5</v>
      </c>
      <c r="D2530" s="2">
        <f>'Market Data'!D2517</f>
        <v>6093</v>
      </c>
      <c r="E2530" s="2">
        <f>'Market Data'!E2517</f>
        <v>6008</v>
      </c>
      <c r="F2530" s="12">
        <f>'Market Data'!F2517</f>
        <v>6078.5</v>
      </c>
      <c r="H2530" s="58">
        <f t="shared" si="326"/>
        <v>2513</v>
      </c>
      <c r="I2530" s="97" t="s">
        <v>54</v>
      </c>
      <c r="J2530" s="59" t="str">
        <f t="shared" si="327"/>
        <v>Long</v>
      </c>
      <c r="L2530" s="74">
        <f t="shared" si="331"/>
        <v>1</v>
      </c>
      <c r="M2530" s="75">
        <f t="shared" si="323"/>
        <v>0</v>
      </c>
      <c r="N2530" s="76" t="str">
        <f t="shared" si="328"/>
        <v/>
      </c>
      <c r="O2530" s="75"/>
      <c r="P2530" s="77">
        <f t="shared" si="324"/>
        <v>1</v>
      </c>
      <c r="Q2530" s="78" t="str">
        <f t="shared" si="329"/>
        <v>Stay Long</v>
      </c>
      <c r="R2530" s="81">
        <f t="shared" si="325"/>
        <v>3675</v>
      </c>
      <c r="S2530" s="82">
        <f t="shared" si="330"/>
        <v>-69740.959999999992</v>
      </c>
      <c r="T2530" s="50"/>
    </row>
    <row r="2531" spans="2:20" x14ac:dyDescent="0.25">
      <c r="B2531" s="11">
        <f>'Market Data'!B2518</f>
        <v>20091117</v>
      </c>
      <c r="C2531" s="2">
        <f>'Market Data'!C2518</f>
        <v>6063.5</v>
      </c>
      <c r="D2531" s="2">
        <f>'Market Data'!D2518</f>
        <v>6084</v>
      </c>
      <c r="E2531" s="2">
        <f>'Market Data'!E2518</f>
        <v>6039.5</v>
      </c>
      <c r="F2531" s="12">
        <f>'Market Data'!F2518</f>
        <v>6073</v>
      </c>
      <c r="H2531" s="58">
        <f t="shared" si="326"/>
        <v>2514</v>
      </c>
      <c r="I2531" s="97" t="s">
        <v>54</v>
      </c>
      <c r="J2531" s="59" t="str">
        <f t="shared" si="327"/>
        <v>Long</v>
      </c>
      <c r="L2531" s="74">
        <f t="shared" si="331"/>
        <v>1</v>
      </c>
      <c r="M2531" s="75">
        <f t="shared" si="323"/>
        <v>0</v>
      </c>
      <c r="N2531" s="76" t="str">
        <f t="shared" si="328"/>
        <v/>
      </c>
      <c r="O2531" s="75"/>
      <c r="P2531" s="77">
        <f t="shared" si="324"/>
        <v>1</v>
      </c>
      <c r="Q2531" s="78" t="str">
        <f t="shared" si="329"/>
        <v>Stay Long</v>
      </c>
      <c r="R2531" s="81">
        <f t="shared" si="325"/>
        <v>-192.5</v>
      </c>
      <c r="S2531" s="82">
        <f t="shared" si="330"/>
        <v>-69933.459999999992</v>
      </c>
      <c r="T2531" s="50"/>
    </row>
    <row r="2532" spans="2:20" x14ac:dyDescent="0.25">
      <c r="B2532" s="11">
        <f>'Market Data'!B2519</f>
        <v>20091118</v>
      </c>
      <c r="C2532" s="2">
        <f>'Market Data'!C2519</f>
        <v>6086</v>
      </c>
      <c r="D2532" s="2">
        <f>'Market Data'!D2519</f>
        <v>6124</v>
      </c>
      <c r="E2532" s="2">
        <f>'Market Data'!E2519</f>
        <v>6048.5</v>
      </c>
      <c r="F2532" s="12">
        <f>'Market Data'!F2519</f>
        <v>6066</v>
      </c>
      <c r="H2532" s="58">
        <f t="shared" si="326"/>
        <v>2515</v>
      </c>
      <c r="I2532" s="97" t="s">
        <v>54</v>
      </c>
      <c r="J2532" s="59" t="str">
        <f t="shared" si="327"/>
        <v>Long</v>
      </c>
      <c r="L2532" s="74">
        <f t="shared" si="331"/>
        <v>1</v>
      </c>
      <c r="M2532" s="75">
        <f t="shared" si="323"/>
        <v>0</v>
      </c>
      <c r="N2532" s="76" t="str">
        <f t="shared" si="328"/>
        <v/>
      </c>
      <c r="O2532" s="75"/>
      <c r="P2532" s="77">
        <f t="shared" si="324"/>
        <v>1</v>
      </c>
      <c r="Q2532" s="78" t="str">
        <f t="shared" si="329"/>
        <v>Stay Long</v>
      </c>
      <c r="R2532" s="81">
        <f t="shared" si="325"/>
        <v>-245</v>
      </c>
      <c r="S2532" s="82">
        <f t="shared" si="330"/>
        <v>-70178.459999999992</v>
      </c>
      <c r="T2532" s="50"/>
    </row>
    <row r="2533" spans="2:20" x14ac:dyDescent="0.25">
      <c r="B2533" s="11">
        <f>'Market Data'!B2520</f>
        <v>20091119</v>
      </c>
      <c r="C2533" s="2">
        <f>'Market Data'!C2520</f>
        <v>6076.5</v>
      </c>
      <c r="D2533" s="2">
        <f>'Market Data'!D2520</f>
        <v>6076.5</v>
      </c>
      <c r="E2533" s="2">
        <f>'Market Data'!E2520</f>
        <v>5966.5</v>
      </c>
      <c r="F2533" s="12">
        <f>'Market Data'!F2520</f>
        <v>5991</v>
      </c>
      <c r="H2533" s="58">
        <f t="shared" si="326"/>
        <v>2516</v>
      </c>
      <c r="I2533" s="97" t="s">
        <v>54</v>
      </c>
      <c r="J2533" s="59" t="str">
        <f t="shared" si="327"/>
        <v>Long</v>
      </c>
      <c r="L2533" s="74">
        <f t="shared" si="331"/>
        <v>1</v>
      </c>
      <c r="M2533" s="75">
        <f t="shared" si="323"/>
        <v>0</v>
      </c>
      <c r="N2533" s="76" t="str">
        <f t="shared" si="328"/>
        <v/>
      </c>
      <c r="O2533" s="75"/>
      <c r="P2533" s="77">
        <f t="shared" si="324"/>
        <v>1</v>
      </c>
      <c r="Q2533" s="78" t="str">
        <f t="shared" si="329"/>
        <v>Stay Long</v>
      </c>
      <c r="R2533" s="81">
        <f t="shared" si="325"/>
        <v>-2625</v>
      </c>
      <c r="S2533" s="82">
        <f t="shared" si="330"/>
        <v>-72803.459999999992</v>
      </c>
      <c r="T2533" s="50"/>
    </row>
    <row r="2534" spans="2:20" x14ac:dyDescent="0.25">
      <c r="B2534" s="11">
        <f>'Market Data'!B2521</f>
        <v>20091120</v>
      </c>
      <c r="C2534" s="2">
        <f>'Market Data'!C2521</f>
        <v>6012.5</v>
      </c>
      <c r="D2534" s="2">
        <f>'Market Data'!D2521</f>
        <v>6026.5</v>
      </c>
      <c r="E2534" s="2">
        <f>'Market Data'!E2521</f>
        <v>5914</v>
      </c>
      <c r="F2534" s="12">
        <f>'Market Data'!F2521</f>
        <v>5950</v>
      </c>
      <c r="H2534" s="58">
        <f t="shared" si="326"/>
        <v>2517</v>
      </c>
      <c r="I2534" s="97" t="s">
        <v>54</v>
      </c>
      <c r="J2534" s="59" t="str">
        <f t="shared" si="327"/>
        <v>Long</v>
      </c>
      <c r="L2534" s="74">
        <f t="shared" si="331"/>
        <v>1</v>
      </c>
      <c r="M2534" s="75">
        <f t="shared" si="323"/>
        <v>0</v>
      </c>
      <c r="N2534" s="76" t="str">
        <f t="shared" si="328"/>
        <v/>
      </c>
      <c r="O2534" s="75"/>
      <c r="P2534" s="77">
        <f t="shared" si="324"/>
        <v>1</v>
      </c>
      <c r="Q2534" s="78" t="str">
        <f t="shared" si="329"/>
        <v>Stay Long</v>
      </c>
      <c r="R2534" s="81">
        <f t="shared" si="325"/>
        <v>-1435</v>
      </c>
      <c r="S2534" s="82">
        <f t="shared" si="330"/>
        <v>-74238.459999999992</v>
      </c>
      <c r="T2534" s="50"/>
    </row>
    <row r="2535" spans="2:20" x14ac:dyDescent="0.25">
      <c r="B2535" s="11">
        <f>'Market Data'!B2522</f>
        <v>20091123</v>
      </c>
      <c r="C2535" s="2">
        <f>'Market Data'!C2522</f>
        <v>5987.5</v>
      </c>
      <c r="D2535" s="2">
        <f>'Market Data'!D2522</f>
        <v>6103.5</v>
      </c>
      <c r="E2535" s="2">
        <f>'Market Data'!E2522</f>
        <v>5987.5</v>
      </c>
      <c r="F2535" s="12">
        <f>'Market Data'!F2522</f>
        <v>6065.5</v>
      </c>
      <c r="H2535" s="58">
        <f t="shared" si="326"/>
        <v>2518</v>
      </c>
      <c r="I2535" s="97" t="s">
        <v>54</v>
      </c>
      <c r="J2535" s="59" t="str">
        <f t="shared" si="327"/>
        <v>Long</v>
      </c>
      <c r="L2535" s="74">
        <f t="shared" si="331"/>
        <v>1</v>
      </c>
      <c r="M2535" s="75">
        <f t="shared" si="323"/>
        <v>0</v>
      </c>
      <c r="N2535" s="76" t="str">
        <f t="shared" si="328"/>
        <v/>
      </c>
      <c r="O2535" s="75"/>
      <c r="P2535" s="77">
        <f t="shared" si="324"/>
        <v>1</v>
      </c>
      <c r="Q2535" s="78" t="str">
        <f t="shared" si="329"/>
        <v>Stay Long</v>
      </c>
      <c r="R2535" s="81">
        <f t="shared" si="325"/>
        <v>4042.5</v>
      </c>
      <c r="S2535" s="82">
        <f t="shared" si="330"/>
        <v>-70195.959999999992</v>
      </c>
      <c r="T2535" s="50"/>
    </row>
    <row r="2536" spans="2:20" x14ac:dyDescent="0.25">
      <c r="B2536" s="11">
        <f>'Market Data'!B2523</f>
        <v>20091124</v>
      </c>
      <c r="C2536" s="2">
        <f>'Market Data'!C2523</f>
        <v>6035.5</v>
      </c>
      <c r="D2536" s="2">
        <f>'Market Data'!D2523</f>
        <v>6095.5</v>
      </c>
      <c r="E2536" s="2">
        <f>'Market Data'!E2523</f>
        <v>6024</v>
      </c>
      <c r="F2536" s="12">
        <f>'Market Data'!F2523</f>
        <v>6049</v>
      </c>
      <c r="H2536" s="58">
        <f t="shared" si="326"/>
        <v>2519</v>
      </c>
      <c r="I2536" s="97" t="s">
        <v>54</v>
      </c>
      <c r="J2536" s="59" t="str">
        <f t="shared" si="327"/>
        <v>Long</v>
      </c>
      <c r="L2536" s="74">
        <f t="shared" si="331"/>
        <v>1</v>
      </c>
      <c r="M2536" s="75">
        <f t="shared" si="323"/>
        <v>0</v>
      </c>
      <c r="N2536" s="76" t="str">
        <f t="shared" si="328"/>
        <v/>
      </c>
      <c r="O2536" s="75"/>
      <c r="P2536" s="77">
        <f t="shared" si="324"/>
        <v>1</v>
      </c>
      <c r="Q2536" s="78" t="str">
        <f t="shared" si="329"/>
        <v>Stay Long</v>
      </c>
      <c r="R2536" s="81">
        <f t="shared" si="325"/>
        <v>-577.5</v>
      </c>
      <c r="S2536" s="82">
        <f t="shared" si="330"/>
        <v>-70773.459999999992</v>
      </c>
      <c r="T2536" s="50"/>
    </row>
    <row r="2537" spans="2:20" x14ac:dyDescent="0.25">
      <c r="B2537" s="11">
        <f>'Market Data'!B2524</f>
        <v>20091125</v>
      </c>
      <c r="C2537" s="2">
        <f>'Market Data'!C2524</f>
        <v>6106.5</v>
      </c>
      <c r="D2537" s="2">
        <f>'Market Data'!D2524</f>
        <v>6112.5</v>
      </c>
      <c r="E2537" s="2">
        <f>'Market Data'!E2524</f>
        <v>6031</v>
      </c>
      <c r="F2537" s="12">
        <f>'Market Data'!F2524</f>
        <v>6072.5</v>
      </c>
      <c r="H2537" s="58">
        <f t="shared" si="326"/>
        <v>2520</v>
      </c>
      <c r="I2537" s="97" t="s">
        <v>54</v>
      </c>
      <c r="J2537" s="59" t="str">
        <f t="shared" si="327"/>
        <v>Long</v>
      </c>
      <c r="L2537" s="74">
        <f t="shared" si="331"/>
        <v>1</v>
      </c>
      <c r="M2537" s="75">
        <f t="shared" si="323"/>
        <v>0</v>
      </c>
      <c r="N2537" s="76" t="str">
        <f t="shared" si="328"/>
        <v/>
      </c>
      <c r="O2537" s="75"/>
      <c r="P2537" s="77">
        <f t="shared" si="324"/>
        <v>1</v>
      </c>
      <c r="Q2537" s="78" t="str">
        <f t="shared" si="329"/>
        <v>Stay Long</v>
      </c>
      <c r="R2537" s="81">
        <f t="shared" si="325"/>
        <v>822.5</v>
      </c>
      <c r="S2537" s="82">
        <f t="shared" si="330"/>
        <v>-69950.959999999992</v>
      </c>
      <c r="T2537" s="50"/>
    </row>
    <row r="2538" spans="2:20" x14ac:dyDescent="0.25">
      <c r="B2538" s="11">
        <f>'Market Data'!B2525</f>
        <v>20091126</v>
      </c>
      <c r="C2538" s="2">
        <f>'Market Data'!C2525</f>
        <v>6051.5</v>
      </c>
      <c r="D2538" s="2">
        <f>'Market Data'!D2525</f>
        <v>6055</v>
      </c>
      <c r="E2538" s="2">
        <f>'Market Data'!E2525</f>
        <v>5872.5</v>
      </c>
      <c r="F2538" s="12">
        <f>'Market Data'!F2525</f>
        <v>5899</v>
      </c>
      <c r="H2538" s="58">
        <f t="shared" si="326"/>
        <v>2521</v>
      </c>
      <c r="I2538" s="97" t="s">
        <v>54</v>
      </c>
      <c r="J2538" s="59" t="str">
        <f t="shared" si="327"/>
        <v>Long</v>
      </c>
      <c r="L2538" s="74">
        <f t="shared" si="331"/>
        <v>1</v>
      </c>
      <c r="M2538" s="75">
        <f t="shared" si="323"/>
        <v>0</v>
      </c>
      <c r="N2538" s="76" t="str">
        <f t="shared" si="328"/>
        <v/>
      </c>
      <c r="O2538" s="75"/>
      <c r="P2538" s="77">
        <f t="shared" si="324"/>
        <v>1</v>
      </c>
      <c r="Q2538" s="78" t="str">
        <f t="shared" si="329"/>
        <v>Stay Long</v>
      </c>
      <c r="R2538" s="81">
        <f t="shared" si="325"/>
        <v>-6072.5</v>
      </c>
      <c r="S2538" s="82">
        <f t="shared" si="330"/>
        <v>-76023.459999999992</v>
      </c>
      <c r="T2538" s="50"/>
    </row>
    <row r="2539" spans="2:20" x14ac:dyDescent="0.25">
      <c r="B2539" s="11">
        <f>'Market Data'!B2526</f>
        <v>20091127</v>
      </c>
      <c r="C2539" s="2">
        <f>'Market Data'!C2526</f>
        <v>5837.5</v>
      </c>
      <c r="D2539" s="2">
        <f>'Market Data'!D2526</f>
        <v>5999</v>
      </c>
      <c r="E2539" s="2">
        <f>'Market Data'!E2526</f>
        <v>5786</v>
      </c>
      <c r="F2539" s="12">
        <f>'Market Data'!F2526</f>
        <v>5949.5</v>
      </c>
      <c r="H2539" s="58">
        <f t="shared" si="326"/>
        <v>2522</v>
      </c>
      <c r="I2539" s="97" t="s">
        <v>54</v>
      </c>
      <c r="J2539" s="59" t="str">
        <f t="shared" si="327"/>
        <v>Long</v>
      </c>
      <c r="L2539" s="74">
        <f t="shared" si="331"/>
        <v>1</v>
      </c>
      <c r="M2539" s="75">
        <f t="shared" si="323"/>
        <v>0</v>
      </c>
      <c r="N2539" s="76" t="str">
        <f t="shared" si="328"/>
        <v/>
      </c>
      <c r="O2539" s="75"/>
      <c r="P2539" s="77">
        <f t="shared" si="324"/>
        <v>1</v>
      </c>
      <c r="Q2539" s="78" t="str">
        <f t="shared" si="329"/>
        <v>Stay Long</v>
      </c>
      <c r="R2539" s="81">
        <f t="shared" si="325"/>
        <v>1767.5</v>
      </c>
      <c r="S2539" s="82">
        <f t="shared" si="330"/>
        <v>-74255.959999999992</v>
      </c>
      <c r="T2539" s="50"/>
    </row>
    <row r="2540" spans="2:20" x14ac:dyDescent="0.25">
      <c r="B2540" s="11">
        <f>'Market Data'!B2527</f>
        <v>20091130</v>
      </c>
      <c r="C2540" s="2">
        <f>'Market Data'!C2527</f>
        <v>5970.5</v>
      </c>
      <c r="D2540" s="2">
        <f>'Market Data'!D2527</f>
        <v>6000</v>
      </c>
      <c r="E2540" s="2">
        <f>'Market Data'!E2527</f>
        <v>5884.5</v>
      </c>
      <c r="F2540" s="12">
        <f>'Market Data'!F2527</f>
        <v>5899.5</v>
      </c>
      <c r="H2540" s="58">
        <f t="shared" si="326"/>
        <v>2523</v>
      </c>
      <c r="I2540" s="97" t="s">
        <v>54</v>
      </c>
      <c r="J2540" s="59" t="str">
        <f t="shared" si="327"/>
        <v>Long</v>
      </c>
      <c r="L2540" s="74">
        <f t="shared" si="331"/>
        <v>1</v>
      </c>
      <c r="M2540" s="75">
        <f t="shared" si="323"/>
        <v>0</v>
      </c>
      <c r="N2540" s="76" t="str">
        <f t="shared" si="328"/>
        <v/>
      </c>
      <c r="O2540" s="75"/>
      <c r="P2540" s="77">
        <f t="shared" si="324"/>
        <v>1</v>
      </c>
      <c r="Q2540" s="78" t="str">
        <f t="shared" si="329"/>
        <v>Stay Long</v>
      </c>
      <c r="R2540" s="81">
        <f t="shared" si="325"/>
        <v>-1750</v>
      </c>
      <c r="S2540" s="82">
        <f t="shared" si="330"/>
        <v>-76005.959999999992</v>
      </c>
      <c r="T2540" s="50"/>
    </row>
    <row r="2541" spans="2:20" x14ac:dyDescent="0.25">
      <c r="B2541" s="11">
        <f>'Market Data'!B2528</f>
        <v>20091201</v>
      </c>
      <c r="C2541" s="2">
        <f>'Market Data'!C2528</f>
        <v>5951.5</v>
      </c>
      <c r="D2541" s="2">
        <f>'Market Data'!D2528</f>
        <v>6063</v>
      </c>
      <c r="E2541" s="2">
        <f>'Market Data'!E2528</f>
        <v>5949.5</v>
      </c>
      <c r="F2541" s="12">
        <f>'Market Data'!F2528</f>
        <v>6051.5</v>
      </c>
      <c r="H2541" s="58">
        <f t="shared" si="326"/>
        <v>2524</v>
      </c>
      <c r="I2541" s="97" t="s">
        <v>54</v>
      </c>
      <c r="J2541" s="59" t="str">
        <f t="shared" si="327"/>
        <v>Long</v>
      </c>
      <c r="L2541" s="74">
        <f t="shared" si="331"/>
        <v>1</v>
      </c>
      <c r="M2541" s="75">
        <f t="shared" si="323"/>
        <v>0</v>
      </c>
      <c r="N2541" s="76" t="str">
        <f t="shared" si="328"/>
        <v/>
      </c>
      <c r="O2541" s="75"/>
      <c r="P2541" s="77">
        <f t="shared" si="324"/>
        <v>1</v>
      </c>
      <c r="Q2541" s="78" t="str">
        <f t="shared" si="329"/>
        <v>Stay Long</v>
      </c>
      <c r="R2541" s="81">
        <f t="shared" si="325"/>
        <v>5320</v>
      </c>
      <c r="S2541" s="82">
        <f t="shared" si="330"/>
        <v>-70685.959999999992</v>
      </c>
      <c r="T2541" s="50"/>
    </row>
    <row r="2542" spans="2:20" x14ac:dyDescent="0.25">
      <c r="B2542" s="11">
        <f>'Market Data'!B2529</f>
        <v>20091202</v>
      </c>
      <c r="C2542" s="2">
        <f>'Market Data'!C2529</f>
        <v>6051.5</v>
      </c>
      <c r="D2542" s="2">
        <f>'Market Data'!D2529</f>
        <v>6092.5</v>
      </c>
      <c r="E2542" s="2">
        <f>'Market Data'!E2529</f>
        <v>6030</v>
      </c>
      <c r="F2542" s="12">
        <f>'Market Data'!F2529</f>
        <v>6053</v>
      </c>
      <c r="H2542" s="58">
        <f t="shared" si="326"/>
        <v>2525</v>
      </c>
      <c r="I2542" s="97" t="s">
        <v>54</v>
      </c>
      <c r="J2542" s="59" t="str">
        <f t="shared" si="327"/>
        <v>Long</v>
      </c>
      <c r="L2542" s="74">
        <f t="shared" si="331"/>
        <v>1</v>
      </c>
      <c r="M2542" s="75">
        <f t="shared" si="323"/>
        <v>0</v>
      </c>
      <c r="N2542" s="76" t="str">
        <f t="shared" si="328"/>
        <v/>
      </c>
      <c r="O2542" s="75"/>
      <c r="P2542" s="77">
        <f t="shared" si="324"/>
        <v>1</v>
      </c>
      <c r="Q2542" s="78" t="str">
        <f t="shared" si="329"/>
        <v>Stay Long</v>
      </c>
      <c r="R2542" s="81">
        <f t="shared" si="325"/>
        <v>52.5</v>
      </c>
      <c r="S2542" s="82">
        <f t="shared" si="330"/>
        <v>-70633.459999999992</v>
      </c>
      <c r="T2542" s="50"/>
    </row>
    <row r="2543" spans="2:20" x14ac:dyDescent="0.25">
      <c r="B2543" s="11">
        <f>'Market Data'!B2530</f>
        <v>20091203</v>
      </c>
      <c r="C2543" s="2">
        <f>'Market Data'!C2530</f>
        <v>6106.5</v>
      </c>
      <c r="D2543" s="2">
        <f>'Market Data'!D2530</f>
        <v>6133</v>
      </c>
      <c r="E2543" s="2">
        <f>'Market Data'!E2530</f>
        <v>6033.5</v>
      </c>
      <c r="F2543" s="12">
        <f>'Market Data'!F2530</f>
        <v>6054.5</v>
      </c>
      <c r="H2543" s="58">
        <f t="shared" si="326"/>
        <v>2526</v>
      </c>
      <c r="I2543" s="97" t="s">
        <v>54</v>
      </c>
      <c r="J2543" s="59" t="str">
        <f t="shared" si="327"/>
        <v>Long</v>
      </c>
      <c r="L2543" s="74">
        <f t="shared" si="331"/>
        <v>1</v>
      </c>
      <c r="M2543" s="75">
        <f t="shared" si="323"/>
        <v>0</v>
      </c>
      <c r="N2543" s="76" t="str">
        <f t="shared" si="328"/>
        <v/>
      </c>
      <c r="O2543" s="75"/>
      <c r="P2543" s="77">
        <f t="shared" si="324"/>
        <v>1</v>
      </c>
      <c r="Q2543" s="78" t="str">
        <f t="shared" si="329"/>
        <v>Stay Long</v>
      </c>
      <c r="R2543" s="81">
        <f t="shared" si="325"/>
        <v>52.5</v>
      </c>
      <c r="S2543" s="82">
        <f t="shared" si="330"/>
        <v>-70580.959999999992</v>
      </c>
      <c r="T2543" s="50"/>
    </row>
    <row r="2544" spans="2:20" x14ac:dyDescent="0.25">
      <c r="B2544" s="11">
        <f>'Market Data'!B2531</f>
        <v>20091204</v>
      </c>
      <c r="C2544" s="2">
        <f>'Market Data'!C2531</f>
        <v>6020.5</v>
      </c>
      <c r="D2544" s="2">
        <f>'Market Data'!D2531</f>
        <v>6138.5</v>
      </c>
      <c r="E2544" s="2">
        <f>'Market Data'!E2531</f>
        <v>6001</v>
      </c>
      <c r="F2544" s="12">
        <f>'Market Data'!F2531</f>
        <v>6075.5</v>
      </c>
      <c r="H2544" s="58">
        <f t="shared" si="326"/>
        <v>2527</v>
      </c>
      <c r="I2544" s="97" t="s">
        <v>54</v>
      </c>
      <c r="J2544" s="59" t="str">
        <f t="shared" si="327"/>
        <v>Long</v>
      </c>
      <c r="L2544" s="74">
        <f t="shared" si="331"/>
        <v>1</v>
      </c>
      <c r="M2544" s="75">
        <f t="shared" si="323"/>
        <v>0</v>
      </c>
      <c r="N2544" s="76" t="str">
        <f t="shared" si="328"/>
        <v/>
      </c>
      <c r="O2544" s="75"/>
      <c r="P2544" s="77">
        <f t="shared" si="324"/>
        <v>1</v>
      </c>
      <c r="Q2544" s="78" t="str">
        <f t="shared" si="329"/>
        <v>Stay Long</v>
      </c>
      <c r="R2544" s="81">
        <f t="shared" si="325"/>
        <v>735</v>
      </c>
      <c r="S2544" s="82">
        <f t="shared" si="330"/>
        <v>-69845.959999999992</v>
      </c>
      <c r="T2544" s="50"/>
    </row>
    <row r="2545" spans="2:20" x14ac:dyDescent="0.25">
      <c r="B2545" s="11">
        <f>'Market Data'!B2532</f>
        <v>20091207</v>
      </c>
      <c r="C2545" s="2">
        <f>'Market Data'!C2532</f>
        <v>6072.5</v>
      </c>
      <c r="D2545" s="2">
        <f>'Market Data'!D2532</f>
        <v>6091</v>
      </c>
      <c r="E2545" s="2">
        <f>'Market Data'!E2532</f>
        <v>6020.5</v>
      </c>
      <c r="F2545" s="12">
        <f>'Market Data'!F2532</f>
        <v>6072.5</v>
      </c>
      <c r="H2545" s="58">
        <f t="shared" si="326"/>
        <v>2528</v>
      </c>
      <c r="I2545" s="97" t="s">
        <v>54</v>
      </c>
      <c r="J2545" s="59" t="str">
        <f t="shared" si="327"/>
        <v>Long</v>
      </c>
      <c r="L2545" s="74">
        <f t="shared" si="331"/>
        <v>1</v>
      </c>
      <c r="M2545" s="75">
        <f t="shared" si="323"/>
        <v>0</v>
      </c>
      <c r="N2545" s="76" t="str">
        <f t="shared" si="328"/>
        <v/>
      </c>
      <c r="O2545" s="75"/>
      <c r="P2545" s="77">
        <f t="shared" si="324"/>
        <v>1</v>
      </c>
      <c r="Q2545" s="78" t="str">
        <f t="shared" si="329"/>
        <v>Stay Long</v>
      </c>
      <c r="R2545" s="81">
        <f t="shared" si="325"/>
        <v>-105</v>
      </c>
      <c r="S2545" s="82">
        <f t="shared" si="330"/>
        <v>-69950.959999999992</v>
      </c>
      <c r="T2545" s="50"/>
    </row>
    <row r="2546" spans="2:20" x14ac:dyDescent="0.25">
      <c r="B2546" s="11">
        <f>'Market Data'!B2533</f>
        <v>20091208</v>
      </c>
      <c r="C2546" s="2">
        <f>'Market Data'!C2533</f>
        <v>6071.5</v>
      </c>
      <c r="D2546" s="2">
        <f>'Market Data'!D2533</f>
        <v>6088.5</v>
      </c>
      <c r="E2546" s="2">
        <f>'Market Data'!E2533</f>
        <v>5934.5</v>
      </c>
      <c r="F2546" s="12">
        <f>'Market Data'!F2533</f>
        <v>5955.5</v>
      </c>
      <c r="H2546" s="58">
        <f t="shared" si="326"/>
        <v>2529</v>
      </c>
      <c r="I2546" s="97" t="s">
        <v>54</v>
      </c>
      <c r="J2546" s="59" t="str">
        <f t="shared" si="327"/>
        <v>Long</v>
      </c>
      <c r="L2546" s="74">
        <f t="shared" si="331"/>
        <v>1</v>
      </c>
      <c r="M2546" s="75">
        <f t="shared" si="323"/>
        <v>0</v>
      </c>
      <c r="N2546" s="76" t="str">
        <f t="shared" si="328"/>
        <v/>
      </c>
      <c r="O2546" s="75"/>
      <c r="P2546" s="77">
        <f t="shared" si="324"/>
        <v>1</v>
      </c>
      <c r="Q2546" s="78" t="str">
        <f t="shared" si="329"/>
        <v>Stay Long</v>
      </c>
      <c r="R2546" s="81">
        <f t="shared" si="325"/>
        <v>-4095</v>
      </c>
      <c r="S2546" s="82">
        <f t="shared" si="330"/>
        <v>-74045.959999999992</v>
      </c>
      <c r="T2546" s="50"/>
    </row>
    <row r="2547" spans="2:20" x14ac:dyDescent="0.25">
      <c r="B2547" s="11">
        <f>'Market Data'!B2534</f>
        <v>20091209</v>
      </c>
      <c r="C2547" s="2">
        <f>'Market Data'!C2534</f>
        <v>5946.5</v>
      </c>
      <c r="D2547" s="2">
        <f>'Market Data'!D2534</f>
        <v>5996</v>
      </c>
      <c r="E2547" s="2">
        <f>'Market Data'!E2534</f>
        <v>5881</v>
      </c>
      <c r="F2547" s="12">
        <f>'Market Data'!F2534</f>
        <v>5920</v>
      </c>
      <c r="H2547" s="58">
        <f t="shared" si="326"/>
        <v>2530</v>
      </c>
      <c r="I2547" s="97" t="s">
        <v>54</v>
      </c>
      <c r="J2547" s="59" t="str">
        <f t="shared" si="327"/>
        <v>Long</v>
      </c>
      <c r="L2547" s="74">
        <f t="shared" si="331"/>
        <v>1</v>
      </c>
      <c r="M2547" s="75">
        <f t="shared" si="323"/>
        <v>0</v>
      </c>
      <c r="N2547" s="76" t="str">
        <f t="shared" si="328"/>
        <v/>
      </c>
      <c r="O2547" s="75"/>
      <c r="P2547" s="77">
        <f t="shared" si="324"/>
        <v>1</v>
      </c>
      <c r="Q2547" s="78" t="str">
        <f t="shared" si="329"/>
        <v>Stay Long</v>
      </c>
      <c r="R2547" s="81">
        <f t="shared" si="325"/>
        <v>-1242.5</v>
      </c>
      <c r="S2547" s="82">
        <f t="shared" si="330"/>
        <v>-75288.459999999992</v>
      </c>
      <c r="T2547" s="50"/>
    </row>
    <row r="2548" spans="2:20" x14ac:dyDescent="0.25">
      <c r="B2548" s="11">
        <f>'Market Data'!B2535</f>
        <v>20091210</v>
      </c>
      <c r="C2548" s="2">
        <f>'Market Data'!C2535</f>
        <v>5924.5</v>
      </c>
      <c r="D2548" s="2">
        <f>'Market Data'!D2535</f>
        <v>6020</v>
      </c>
      <c r="E2548" s="2">
        <f>'Market Data'!E2535</f>
        <v>5913.5</v>
      </c>
      <c r="F2548" s="12">
        <f>'Market Data'!F2535</f>
        <v>5984.5</v>
      </c>
      <c r="H2548" s="58">
        <f t="shared" si="326"/>
        <v>2531</v>
      </c>
      <c r="I2548" s="97" t="s">
        <v>54</v>
      </c>
      <c r="J2548" s="59" t="str">
        <f t="shared" si="327"/>
        <v>Long</v>
      </c>
      <c r="L2548" s="74">
        <f t="shared" si="331"/>
        <v>1</v>
      </c>
      <c r="M2548" s="75">
        <f t="shared" si="323"/>
        <v>0</v>
      </c>
      <c r="N2548" s="76" t="str">
        <f t="shared" si="328"/>
        <v/>
      </c>
      <c r="O2548" s="75"/>
      <c r="P2548" s="77">
        <f t="shared" si="324"/>
        <v>1</v>
      </c>
      <c r="Q2548" s="78" t="str">
        <f t="shared" si="329"/>
        <v>Stay Long</v>
      </c>
      <c r="R2548" s="81">
        <f t="shared" si="325"/>
        <v>2257.5</v>
      </c>
      <c r="S2548" s="82">
        <f t="shared" si="330"/>
        <v>-73030.959999999992</v>
      </c>
      <c r="T2548" s="50"/>
    </row>
    <row r="2549" spans="2:20" x14ac:dyDescent="0.25">
      <c r="B2549" s="11">
        <f>'Market Data'!B2536</f>
        <v>20091211</v>
      </c>
      <c r="C2549" s="2">
        <f>'Market Data'!C2536</f>
        <v>5996.5</v>
      </c>
      <c r="D2549" s="2">
        <f>'Market Data'!D2536</f>
        <v>6075</v>
      </c>
      <c r="E2549" s="2">
        <f>'Market Data'!E2536</f>
        <v>5994.5</v>
      </c>
      <c r="F2549" s="12">
        <f>'Market Data'!F2536</f>
        <v>6041</v>
      </c>
      <c r="H2549" s="58">
        <f t="shared" si="326"/>
        <v>2532</v>
      </c>
      <c r="I2549" s="97" t="s">
        <v>54</v>
      </c>
      <c r="J2549" s="59" t="str">
        <f t="shared" si="327"/>
        <v>Long</v>
      </c>
      <c r="L2549" s="74">
        <f t="shared" si="331"/>
        <v>1</v>
      </c>
      <c r="M2549" s="75">
        <f t="shared" si="323"/>
        <v>0</v>
      </c>
      <c r="N2549" s="76" t="str">
        <f t="shared" si="328"/>
        <v/>
      </c>
      <c r="O2549" s="75"/>
      <c r="P2549" s="77">
        <f t="shared" si="324"/>
        <v>1</v>
      </c>
      <c r="Q2549" s="78" t="str">
        <f t="shared" si="329"/>
        <v>Stay Long</v>
      </c>
      <c r="R2549" s="81">
        <f t="shared" si="325"/>
        <v>1977.5</v>
      </c>
      <c r="S2549" s="82">
        <f t="shared" si="330"/>
        <v>-71053.459999999992</v>
      </c>
      <c r="T2549" s="50"/>
    </row>
    <row r="2550" spans="2:20" x14ac:dyDescent="0.25">
      <c r="B2550" s="11">
        <f>'Market Data'!B2537</f>
        <v>20091214</v>
      </c>
      <c r="C2550" s="2">
        <f>'Market Data'!C2537</f>
        <v>6100.5</v>
      </c>
      <c r="D2550" s="2">
        <f>'Market Data'!D2537</f>
        <v>6117.5</v>
      </c>
      <c r="E2550" s="2">
        <f>'Market Data'!E2537</f>
        <v>6055</v>
      </c>
      <c r="F2550" s="12">
        <f>'Market Data'!F2537</f>
        <v>6083</v>
      </c>
      <c r="H2550" s="58">
        <f t="shared" si="326"/>
        <v>2533</v>
      </c>
      <c r="I2550" s="97" t="s">
        <v>54</v>
      </c>
      <c r="J2550" s="59" t="str">
        <f t="shared" si="327"/>
        <v>Long</v>
      </c>
      <c r="L2550" s="74">
        <f t="shared" si="331"/>
        <v>1</v>
      </c>
      <c r="M2550" s="75">
        <f t="shared" si="323"/>
        <v>0</v>
      </c>
      <c r="N2550" s="76" t="str">
        <f t="shared" si="328"/>
        <v/>
      </c>
      <c r="O2550" s="75"/>
      <c r="P2550" s="77">
        <f t="shared" si="324"/>
        <v>1</v>
      </c>
      <c r="Q2550" s="78" t="str">
        <f t="shared" si="329"/>
        <v>Stay Long</v>
      </c>
      <c r="R2550" s="81">
        <f t="shared" si="325"/>
        <v>1470</v>
      </c>
      <c r="S2550" s="82">
        <f t="shared" si="330"/>
        <v>-69583.459999999992</v>
      </c>
      <c r="T2550" s="50"/>
    </row>
    <row r="2551" spans="2:20" x14ac:dyDescent="0.25">
      <c r="B2551" s="11">
        <f>'Market Data'!B2538</f>
        <v>20091215</v>
      </c>
      <c r="C2551" s="2">
        <f>'Market Data'!C2538</f>
        <v>6104.5</v>
      </c>
      <c r="D2551" s="2">
        <f>'Market Data'!D2538</f>
        <v>6107</v>
      </c>
      <c r="E2551" s="2">
        <f>'Market Data'!E2538</f>
        <v>6028</v>
      </c>
      <c r="F2551" s="12">
        <f>'Market Data'!F2538</f>
        <v>6088</v>
      </c>
      <c r="H2551" s="58">
        <f t="shared" si="326"/>
        <v>2534</v>
      </c>
      <c r="I2551" s="97" t="s">
        <v>54</v>
      </c>
      <c r="J2551" s="59" t="str">
        <f t="shared" si="327"/>
        <v>Long</v>
      </c>
      <c r="L2551" s="74">
        <f t="shared" si="331"/>
        <v>1</v>
      </c>
      <c r="M2551" s="75">
        <f t="shared" si="323"/>
        <v>0</v>
      </c>
      <c r="N2551" s="76" t="str">
        <f t="shared" si="328"/>
        <v/>
      </c>
      <c r="O2551" s="75"/>
      <c r="P2551" s="77">
        <f t="shared" si="324"/>
        <v>1</v>
      </c>
      <c r="Q2551" s="78" t="str">
        <f t="shared" si="329"/>
        <v>Stay Long</v>
      </c>
      <c r="R2551" s="81">
        <f t="shared" si="325"/>
        <v>175</v>
      </c>
      <c r="S2551" s="82">
        <f t="shared" si="330"/>
        <v>-69408.459999999992</v>
      </c>
      <c r="T2551" s="50"/>
    </row>
    <row r="2552" spans="2:20" x14ac:dyDescent="0.25">
      <c r="B2552" s="11">
        <f>'Market Data'!B2539</f>
        <v>20091216</v>
      </c>
      <c r="C2552" s="2">
        <f>'Market Data'!C2539</f>
        <v>6089</v>
      </c>
      <c r="D2552" s="2">
        <f>'Market Data'!D2539</f>
        <v>6183.5</v>
      </c>
      <c r="E2552" s="2">
        <f>'Market Data'!E2539</f>
        <v>6080.5</v>
      </c>
      <c r="F2552" s="12">
        <f>'Market Data'!F2539</f>
        <v>6174.5</v>
      </c>
      <c r="H2552" s="58">
        <f t="shared" si="326"/>
        <v>2535</v>
      </c>
      <c r="I2552" s="97" t="s">
        <v>54</v>
      </c>
      <c r="J2552" s="59" t="str">
        <f t="shared" si="327"/>
        <v>Long</v>
      </c>
      <c r="L2552" s="74">
        <f t="shared" si="331"/>
        <v>1</v>
      </c>
      <c r="M2552" s="75">
        <f t="shared" si="323"/>
        <v>0</v>
      </c>
      <c r="N2552" s="76" t="str">
        <f t="shared" si="328"/>
        <v/>
      </c>
      <c r="O2552" s="75"/>
      <c r="P2552" s="77">
        <f t="shared" si="324"/>
        <v>1</v>
      </c>
      <c r="Q2552" s="78" t="str">
        <f t="shared" si="329"/>
        <v>Stay Long</v>
      </c>
      <c r="R2552" s="81">
        <f t="shared" si="325"/>
        <v>3027.5</v>
      </c>
      <c r="S2552" s="82">
        <f t="shared" si="330"/>
        <v>-66380.959999999992</v>
      </c>
      <c r="T2552" s="50"/>
    </row>
    <row r="2553" spans="2:20" x14ac:dyDescent="0.25">
      <c r="B2553" s="11">
        <f>'Market Data'!B2540</f>
        <v>20091217</v>
      </c>
      <c r="C2553" s="2">
        <f>'Market Data'!C2540</f>
        <v>6138.5</v>
      </c>
      <c r="D2553" s="2">
        <f>'Market Data'!D2540</f>
        <v>6168.5</v>
      </c>
      <c r="E2553" s="2">
        <f>'Market Data'!E2540</f>
        <v>6099</v>
      </c>
      <c r="F2553" s="12">
        <f>'Market Data'!F2540</f>
        <v>6106</v>
      </c>
      <c r="H2553" s="58">
        <f t="shared" si="326"/>
        <v>2536</v>
      </c>
      <c r="I2553" s="97" t="s">
        <v>54</v>
      </c>
      <c r="J2553" s="59" t="str">
        <f t="shared" si="327"/>
        <v>Long</v>
      </c>
      <c r="L2553" s="74">
        <f t="shared" si="331"/>
        <v>1</v>
      </c>
      <c r="M2553" s="75">
        <f t="shared" si="323"/>
        <v>0</v>
      </c>
      <c r="N2553" s="76" t="str">
        <f t="shared" si="328"/>
        <v/>
      </c>
      <c r="O2553" s="75"/>
      <c r="P2553" s="77">
        <f t="shared" si="324"/>
        <v>1</v>
      </c>
      <c r="Q2553" s="78" t="str">
        <f t="shared" si="329"/>
        <v>Stay Long</v>
      </c>
      <c r="R2553" s="81">
        <f t="shared" si="325"/>
        <v>-2397.5</v>
      </c>
      <c r="S2553" s="82">
        <f t="shared" si="330"/>
        <v>-68778.459999999992</v>
      </c>
      <c r="T2553" s="50"/>
    </row>
    <row r="2554" spans="2:20" x14ac:dyDescent="0.25">
      <c r="B2554" s="11">
        <f>'Market Data'!B2541</f>
        <v>20091218</v>
      </c>
      <c r="C2554" s="2">
        <f>'Market Data'!C2541</f>
        <v>6129.5</v>
      </c>
      <c r="D2554" s="2">
        <f>'Market Data'!D2541</f>
        <v>6177.5</v>
      </c>
      <c r="E2554" s="2">
        <f>'Market Data'!E2541</f>
        <v>6092.5</v>
      </c>
      <c r="F2554" s="12">
        <f>'Market Data'!F2541</f>
        <v>6114.5</v>
      </c>
      <c r="H2554" s="58">
        <f t="shared" si="326"/>
        <v>2537</v>
      </c>
      <c r="I2554" s="97" t="s">
        <v>54</v>
      </c>
      <c r="J2554" s="59" t="str">
        <f t="shared" si="327"/>
        <v>Long</v>
      </c>
      <c r="L2554" s="74">
        <f t="shared" si="331"/>
        <v>1</v>
      </c>
      <c r="M2554" s="75">
        <f t="shared" si="323"/>
        <v>0</v>
      </c>
      <c r="N2554" s="76" t="str">
        <f t="shared" si="328"/>
        <v/>
      </c>
      <c r="O2554" s="75"/>
      <c r="P2554" s="77">
        <f t="shared" si="324"/>
        <v>1</v>
      </c>
      <c r="Q2554" s="78" t="str">
        <f t="shared" si="329"/>
        <v>Stay Long</v>
      </c>
      <c r="R2554" s="81">
        <f t="shared" si="325"/>
        <v>297.5</v>
      </c>
      <c r="S2554" s="82">
        <f t="shared" si="330"/>
        <v>-68480.959999999992</v>
      </c>
      <c r="T2554" s="50"/>
    </row>
    <row r="2555" spans="2:20" x14ac:dyDescent="0.25">
      <c r="B2555" s="11">
        <f>'Market Data'!B2542</f>
        <v>20091221</v>
      </c>
      <c r="C2555" s="2">
        <f>'Market Data'!C2542</f>
        <v>6134.5</v>
      </c>
      <c r="D2555" s="2">
        <f>'Market Data'!D2542</f>
        <v>6216.5</v>
      </c>
      <c r="E2555" s="2">
        <f>'Market Data'!E2542</f>
        <v>6121</v>
      </c>
      <c r="F2555" s="12">
        <f>'Market Data'!F2542</f>
        <v>6206.5</v>
      </c>
      <c r="H2555" s="58">
        <f t="shared" si="326"/>
        <v>2538</v>
      </c>
      <c r="I2555" s="97" t="s">
        <v>54</v>
      </c>
      <c r="J2555" s="59" t="str">
        <f t="shared" si="327"/>
        <v>Long</v>
      </c>
      <c r="L2555" s="74">
        <f t="shared" si="331"/>
        <v>1</v>
      </c>
      <c r="M2555" s="75">
        <f t="shared" si="323"/>
        <v>0</v>
      </c>
      <c r="N2555" s="76" t="str">
        <f t="shared" si="328"/>
        <v/>
      </c>
      <c r="O2555" s="75"/>
      <c r="P2555" s="77">
        <f t="shared" si="324"/>
        <v>1</v>
      </c>
      <c r="Q2555" s="78" t="str">
        <f t="shared" si="329"/>
        <v>Stay Long</v>
      </c>
      <c r="R2555" s="81">
        <f t="shared" si="325"/>
        <v>3220</v>
      </c>
      <c r="S2555" s="82">
        <f t="shared" si="330"/>
        <v>-65260.959999999992</v>
      </c>
      <c r="T2555" s="50"/>
    </row>
    <row r="2556" spans="2:20" x14ac:dyDescent="0.25">
      <c r="B2556" s="11">
        <f>'Market Data'!B2543</f>
        <v>20091222</v>
      </c>
      <c r="C2556" s="2">
        <f>'Market Data'!C2543</f>
        <v>6210</v>
      </c>
      <c r="D2556" s="2">
        <f>'Market Data'!D2543</f>
        <v>6258.5</v>
      </c>
      <c r="E2556" s="2">
        <f>'Market Data'!E2543</f>
        <v>6203</v>
      </c>
      <c r="F2556" s="12">
        <f>'Market Data'!F2543</f>
        <v>6237</v>
      </c>
      <c r="H2556" s="58">
        <f t="shared" si="326"/>
        <v>2539</v>
      </c>
      <c r="I2556" s="97" t="s">
        <v>54</v>
      </c>
      <c r="J2556" s="59" t="str">
        <f t="shared" si="327"/>
        <v>Long</v>
      </c>
      <c r="L2556" s="74">
        <f t="shared" si="331"/>
        <v>1</v>
      </c>
      <c r="M2556" s="75">
        <f t="shared" si="323"/>
        <v>0</v>
      </c>
      <c r="N2556" s="76" t="str">
        <f t="shared" si="328"/>
        <v/>
      </c>
      <c r="O2556" s="75"/>
      <c r="P2556" s="77">
        <f t="shared" si="324"/>
        <v>1</v>
      </c>
      <c r="Q2556" s="78" t="str">
        <f t="shared" si="329"/>
        <v>Stay Long</v>
      </c>
      <c r="R2556" s="81">
        <f t="shared" si="325"/>
        <v>1067.5</v>
      </c>
      <c r="S2556" s="82">
        <f t="shared" si="330"/>
        <v>-64193.459999999992</v>
      </c>
      <c r="T2556" s="50"/>
    </row>
    <row r="2557" spans="2:20" x14ac:dyDescent="0.25">
      <c r="B2557" s="11">
        <f>'Market Data'!B2544</f>
        <v>20091223</v>
      </c>
      <c r="C2557" s="2">
        <f>'Market Data'!C2544</f>
        <v>6263.5</v>
      </c>
      <c r="D2557" s="2">
        <f>'Market Data'!D2544</f>
        <v>6267</v>
      </c>
      <c r="E2557" s="2">
        <f>'Market Data'!E2544</f>
        <v>6210.5</v>
      </c>
      <c r="F2557" s="12">
        <f>'Market Data'!F2544</f>
        <v>6236.5</v>
      </c>
      <c r="H2557" s="58">
        <f t="shared" si="326"/>
        <v>2540</v>
      </c>
      <c r="I2557" s="97" t="s">
        <v>54</v>
      </c>
      <c r="J2557" s="59" t="str">
        <f t="shared" si="327"/>
        <v>Long</v>
      </c>
      <c r="L2557" s="74">
        <f t="shared" si="331"/>
        <v>1</v>
      </c>
      <c r="M2557" s="75">
        <f t="shared" si="323"/>
        <v>0</v>
      </c>
      <c r="N2557" s="76" t="str">
        <f t="shared" si="328"/>
        <v/>
      </c>
      <c r="O2557" s="75"/>
      <c r="P2557" s="77">
        <f t="shared" si="324"/>
        <v>1</v>
      </c>
      <c r="Q2557" s="78" t="str">
        <f t="shared" si="329"/>
        <v>Stay Long</v>
      </c>
      <c r="R2557" s="81">
        <f t="shared" si="325"/>
        <v>-17.5</v>
      </c>
      <c r="S2557" s="82">
        <f t="shared" si="330"/>
        <v>-64210.959999999992</v>
      </c>
      <c r="T2557" s="50"/>
    </row>
    <row r="2558" spans="2:20" x14ac:dyDescent="0.25">
      <c r="B2558" s="11">
        <f>'Market Data'!B2545</f>
        <v>20091228</v>
      </c>
      <c r="C2558" s="2">
        <f>'Market Data'!C2545</f>
        <v>6303.5</v>
      </c>
      <c r="D2558" s="2">
        <f>'Market Data'!D2545</f>
        <v>6304.5</v>
      </c>
      <c r="E2558" s="2">
        <f>'Market Data'!E2545</f>
        <v>6256</v>
      </c>
      <c r="F2558" s="12">
        <f>'Market Data'!F2545</f>
        <v>6282.5</v>
      </c>
      <c r="H2558" s="58">
        <f t="shared" si="326"/>
        <v>2541</v>
      </c>
      <c r="I2558" s="97" t="s">
        <v>54</v>
      </c>
      <c r="J2558" s="59" t="str">
        <f t="shared" si="327"/>
        <v>Long</v>
      </c>
      <c r="L2558" s="74">
        <f t="shared" si="331"/>
        <v>1</v>
      </c>
      <c r="M2558" s="75">
        <f t="shared" si="323"/>
        <v>0</v>
      </c>
      <c r="N2558" s="76" t="str">
        <f t="shared" si="328"/>
        <v/>
      </c>
      <c r="O2558" s="75"/>
      <c r="P2558" s="77">
        <f t="shared" si="324"/>
        <v>1</v>
      </c>
      <c r="Q2558" s="78" t="str">
        <f t="shared" si="329"/>
        <v>Stay Long</v>
      </c>
      <c r="R2558" s="81">
        <f t="shared" si="325"/>
        <v>1610</v>
      </c>
      <c r="S2558" s="82">
        <f t="shared" si="330"/>
        <v>-62600.959999999992</v>
      </c>
      <c r="T2558" s="50"/>
    </row>
    <row r="2559" spans="2:20" x14ac:dyDescent="0.25">
      <c r="B2559" s="11">
        <f>'Market Data'!B2546</f>
        <v>20091229</v>
      </c>
      <c r="C2559" s="2">
        <f>'Market Data'!C2546</f>
        <v>6305.5</v>
      </c>
      <c r="D2559" s="2">
        <f>'Market Data'!D2546</f>
        <v>6308.5</v>
      </c>
      <c r="E2559" s="2">
        <f>'Market Data'!E2546</f>
        <v>6275.5</v>
      </c>
      <c r="F2559" s="12">
        <f>'Market Data'!F2546</f>
        <v>6290.5</v>
      </c>
      <c r="H2559" s="58">
        <f t="shared" si="326"/>
        <v>2542</v>
      </c>
      <c r="I2559" s="97" t="s">
        <v>54</v>
      </c>
      <c r="J2559" s="59" t="str">
        <f t="shared" si="327"/>
        <v>Long</v>
      </c>
      <c r="L2559" s="74">
        <f t="shared" si="331"/>
        <v>1</v>
      </c>
      <c r="M2559" s="75">
        <f t="shared" si="323"/>
        <v>0</v>
      </c>
      <c r="N2559" s="76" t="str">
        <f t="shared" si="328"/>
        <v/>
      </c>
      <c r="O2559" s="75"/>
      <c r="P2559" s="77">
        <f t="shared" si="324"/>
        <v>1</v>
      </c>
      <c r="Q2559" s="78" t="str">
        <f t="shared" si="329"/>
        <v>Stay Long</v>
      </c>
      <c r="R2559" s="81">
        <f t="shared" si="325"/>
        <v>280</v>
      </c>
      <c r="S2559" s="82">
        <f t="shared" si="330"/>
        <v>-62320.959999999992</v>
      </c>
      <c r="T2559" s="50"/>
    </row>
    <row r="2560" spans="2:20" x14ac:dyDescent="0.25">
      <c r="B2560" s="11">
        <f>'Market Data'!B2547</f>
        <v>20091230</v>
      </c>
      <c r="C2560" s="2">
        <f>'Market Data'!C2547</f>
        <v>6282.5</v>
      </c>
      <c r="D2560" s="2">
        <f>'Market Data'!D2547</f>
        <v>6286</v>
      </c>
      <c r="E2560" s="2">
        <f>'Market Data'!E2547</f>
        <v>6225</v>
      </c>
      <c r="F2560" s="12">
        <f>'Market Data'!F2547</f>
        <v>6228</v>
      </c>
      <c r="H2560" s="58">
        <f t="shared" si="326"/>
        <v>2543</v>
      </c>
      <c r="I2560" s="97" t="s">
        <v>54</v>
      </c>
      <c r="J2560" s="59" t="str">
        <f t="shared" si="327"/>
        <v>Long</v>
      </c>
      <c r="L2560" s="74">
        <f t="shared" si="331"/>
        <v>1</v>
      </c>
      <c r="M2560" s="75">
        <f t="shared" si="323"/>
        <v>0</v>
      </c>
      <c r="N2560" s="76" t="str">
        <f t="shared" si="328"/>
        <v/>
      </c>
      <c r="O2560" s="75"/>
      <c r="P2560" s="77">
        <f t="shared" si="324"/>
        <v>1</v>
      </c>
      <c r="Q2560" s="78" t="str">
        <f t="shared" si="329"/>
        <v>Stay Long</v>
      </c>
      <c r="R2560" s="81">
        <f t="shared" si="325"/>
        <v>-2187.5</v>
      </c>
      <c r="S2560" s="82">
        <f t="shared" si="330"/>
        <v>-64508.459999999992</v>
      </c>
      <c r="T2560" s="50"/>
    </row>
    <row r="2561" spans="2:20" x14ac:dyDescent="0.25">
      <c r="B2561" s="11">
        <f>'Market Data'!B2548</f>
        <v>20100104</v>
      </c>
      <c r="C2561" s="2">
        <f>'Market Data'!C2548</f>
        <v>6271.5</v>
      </c>
      <c r="D2561" s="2">
        <f>'Market Data'!D2548</f>
        <v>6331.5</v>
      </c>
      <c r="E2561" s="2">
        <f>'Market Data'!E2548</f>
        <v>6249</v>
      </c>
      <c r="F2561" s="12">
        <f>'Market Data'!F2548</f>
        <v>6323.5</v>
      </c>
      <c r="H2561" s="58">
        <f t="shared" si="326"/>
        <v>2544</v>
      </c>
      <c r="I2561" s="97" t="s">
        <v>54</v>
      </c>
      <c r="J2561" s="59" t="str">
        <f t="shared" si="327"/>
        <v>Long</v>
      </c>
      <c r="L2561" s="74">
        <f t="shared" si="331"/>
        <v>1</v>
      </c>
      <c r="M2561" s="75">
        <f t="shared" si="323"/>
        <v>0</v>
      </c>
      <c r="N2561" s="76" t="str">
        <f t="shared" si="328"/>
        <v/>
      </c>
      <c r="O2561" s="75"/>
      <c r="P2561" s="77">
        <f t="shared" si="324"/>
        <v>1</v>
      </c>
      <c r="Q2561" s="78" t="str">
        <f t="shared" si="329"/>
        <v>Stay Long</v>
      </c>
      <c r="R2561" s="81">
        <f t="shared" si="325"/>
        <v>3342.5</v>
      </c>
      <c r="S2561" s="82">
        <f t="shared" si="330"/>
        <v>-61165.959999999992</v>
      </c>
      <c r="T2561" s="50"/>
    </row>
    <row r="2562" spans="2:20" x14ac:dyDescent="0.25">
      <c r="B2562" s="11">
        <f>'Market Data'!B2549</f>
        <v>20100105</v>
      </c>
      <c r="C2562" s="2">
        <f>'Market Data'!C2549</f>
        <v>6300.5</v>
      </c>
      <c r="D2562" s="2">
        <f>'Market Data'!D2549</f>
        <v>6333</v>
      </c>
      <c r="E2562" s="2">
        <f>'Market Data'!E2549</f>
        <v>6285.5</v>
      </c>
      <c r="F2562" s="12">
        <f>'Market Data'!F2549</f>
        <v>6307</v>
      </c>
      <c r="H2562" s="58">
        <f t="shared" si="326"/>
        <v>2545</v>
      </c>
      <c r="I2562" s="97" t="s">
        <v>54</v>
      </c>
      <c r="J2562" s="59" t="str">
        <f t="shared" si="327"/>
        <v>Long</v>
      </c>
      <c r="L2562" s="74">
        <f t="shared" si="331"/>
        <v>1</v>
      </c>
      <c r="M2562" s="75">
        <f t="shared" si="323"/>
        <v>0</v>
      </c>
      <c r="N2562" s="76" t="str">
        <f t="shared" si="328"/>
        <v/>
      </c>
      <c r="O2562" s="75"/>
      <c r="P2562" s="77">
        <f t="shared" si="324"/>
        <v>1</v>
      </c>
      <c r="Q2562" s="78" t="str">
        <f t="shared" si="329"/>
        <v>Stay Long</v>
      </c>
      <c r="R2562" s="81">
        <f t="shared" si="325"/>
        <v>-577.5</v>
      </c>
      <c r="S2562" s="82">
        <f t="shared" si="330"/>
        <v>-61743.459999999992</v>
      </c>
      <c r="T2562" s="50"/>
    </row>
    <row r="2563" spans="2:20" x14ac:dyDescent="0.25">
      <c r="B2563" s="11">
        <f>'Market Data'!B2550</f>
        <v>20100106</v>
      </c>
      <c r="C2563" s="2">
        <f>'Market Data'!C2550</f>
        <v>6303.5</v>
      </c>
      <c r="D2563" s="2">
        <f>'Market Data'!D2550</f>
        <v>6322</v>
      </c>
      <c r="E2563" s="2">
        <f>'Market Data'!E2550</f>
        <v>6272.5</v>
      </c>
      <c r="F2563" s="12">
        <f>'Market Data'!F2550</f>
        <v>6306.5</v>
      </c>
      <c r="H2563" s="58">
        <f t="shared" si="326"/>
        <v>2546</v>
      </c>
      <c r="I2563" s="97" t="s">
        <v>54</v>
      </c>
      <c r="J2563" s="59" t="str">
        <f t="shared" si="327"/>
        <v>Long</v>
      </c>
      <c r="L2563" s="74">
        <f t="shared" si="331"/>
        <v>1</v>
      </c>
      <c r="M2563" s="75">
        <f t="shared" si="323"/>
        <v>0</v>
      </c>
      <c r="N2563" s="76" t="str">
        <f t="shared" si="328"/>
        <v/>
      </c>
      <c r="O2563" s="75"/>
      <c r="P2563" s="77">
        <f t="shared" si="324"/>
        <v>1</v>
      </c>
      <c r="Q2563" s="78" t="str">
        <f t="shared" si="329"/>
        <v>Stay Long</v>
      </c>
      <c r="R2563" s="81">
        <f t="shared" si="325"/>
        <v>-17.5</v>
      </c>
      <c r="S2563" s="82">
        <f t="shared" si="330"/>
        <v>-61760.959999999992</v>
      </c>
      <c r="T2563" s="50"/>
    </row>
    <row r="2564" spans="2:20" x14ac:dyDescent="0.25">
      <c r="B2564" s="11">
        <f>'Market Data'!B2551</f>
        <v>20100107</v>
      </c>
      <c r="C2564" s="2">
        <f>'Market Data'!C2551</f>
        <v>6296</v>
      </c>
      <c r="D2564" s="2">
        <f>'Market Data'!D2551</f>
        <v>6313</v>
      </c>
      <c r="E2564" s="2">
        <f>'Market Data'!E2551</f>
        <v>6234.5</v>
      </c>
      <c r="F2564" s="12">
        <f>'Market Data'!F2551</f>
        <v>6301.5</v>
      </c>
      <c r="H2564" s="58">
        <f t="shared" si="326"/>
        <v>2547</v>
      </c>
      <c r="I2564" s="97" t="s">
        <v>54</v>
      </c>
      <c r="J2564" s="59" t="str">
        <f t="shared" si="327"/>
        <v>Long</v>
      </c>
      <c r="L2564" s="74">
        <f t="shared" si="331"/>
        <v>1</v>
      </c>
      <c r="M2564" s="75">
        <f t="shared" si="323"/>
        <v>0</v>
      </c>
      <c r="N2564" s="76" t="str">
        <f t="shared" si="328"/>
        <v/>
      </c>
      <c r="O2564" s="75"/>
      <c r="P2564" s="77">
        <f t="shared" si="324"/>
        <v>1</v>
      </c>
      <c r="Q2564" s="78" t="str">
        <f t="shared" si="329"/>
        <v>Stay Long</v>
      </c>
      <c r="R2564" s="81">
        <f t="shared" si="325"/>
        <v>-175</v>
      </c>
      <c r="S2564" s="82">
        <f t="shared" si="330"/>
        <v>-61935.959999999992</v>
      </c>
      <c r="T2564" s="50"/>
    </row>
    <row r="2565" spans="2:20" x14ac:dyDescent="0.25">
      <c r="B2565" s="11">
        <f>'Market Data'!B2552</f>
        <v>20100108</v>
      </c>
      <c r="C2565" s="2">
        <f>'Market Data'!C2552</f>
        <v>6328.5</v>
      </c>
      <c r="D2565" s="2">
        <f>'Market Data'!D2552</f>
        <v>6331.5</v>
      </c>
      <c r="E2565" s="2">
        <f>'Market Data'!E2552</f>
        <v>6244</v>
      </c>
      <c r="F2565" s="12">
        <f>'Market Data'!F2552</f>
        <v>6307.5</v>
      </c>
      <c r="H2565" s="58">
        <f t="shared" si="326"/>
        <v>2548</v>
      </c>
      <c r="I2565" s="97" t="s">
        <v>54</v>
      </c>
      <c r="J2565" s="59" t="str">
        <f t="shared" si="327"/>
        <v>Long</v>
      </c>
      <c r="L2565" s="74">
        <f t="shared" si="331"/>
        <v>1</v>
      </c>
      <c r="M2565" s="75">
        <f t="shared" si="323"/>
        <v>0</v>
      </c>
      <c r="N2565" s="76" t="str">
        <f t="shared" si="328"/>
        <v/>
      </c>
      <c r="O2565" s="75"/>
      <c r="P2565" s="77">
        <f t="shared" si="324"/>
        <v>1</v>
      </c>
      <c r="Q2565" s="78" t="str">
        <f t="shared" si="329"/>
        <v>Stay Long</v>
      </c>
      <c r="R2565" s="81">
        <f t="shared" si="325"/>
        <v>210</v>
      </c>
      <c r="S2565" s="82">
        <f t="shared" si="330"/>
        <v>-61725.959999999992</v>
      </c>
      <c r="T2565" s="50"/>
    </row>
    <row r="2566" spans="2:20" x14ac:dyDescent="0.25">
      <c r="B2566" s="11">
        <f>'Market Data'!B2553</f>
        <v>20100111</v>
      </c>
      <c r="C2566" s="2">
        <f>'Market Data'!C2553</f>
        <v>6353.5</v>
      </c>
      <c r="D2566" s="2">
        <f>'Market Data'!D2553</f>
        <v>6369</v>
      </c>
      <c r="E2566" s="2">
        <f>'Market Data'!E2553</f>
        <v>6304.5</v>
      </c>
      <c r="F2566" s="12">
        <f>'Market Data'!F2553</f>
        <v>6315</v>
      </c>
      <c r="H2566" s="58">
        <f t="shared" si="326"/>
        <v>2549</v>
      </c>
      <c r="I2566" s="97" t="s">
        <v>54</v>
      </c>
      <c r="J2566" s="59" t="str">
        <f t="shared" si="327"/>
        <v>Long</v>
      </c>
      <c r="L2566" s="74">
        <f t="shared" si="331"/>
        <v>1</v>
      </c>
      <c r="M2566" s="75">
        <f t="shared" si="323"/>
        <v>0</v>
      </c>
      <c r="N2566" s="76" t="str">
        <f t="shared" si="328"/>
        <v/>
      </c>
      <c r="O2566" s="75"/>
      <c r="P2566" s="77">
        <f t="shared" si="324"/>
        <v>1</v>
      </c>
      <c r="Q2566" s="78" t="str">
        <f t="shared" si="329"/>
        <v>Stay Long</v>
      </c>
      <c r="R2566" s="81">
        <f t="shared" si="325"/>
        <v>262.5</v>
      </c>
      <c r="S2566" s="82">
        <f t="shared" si="330"/>
        <v>-61463.459999999992</v>
      </c>
      <c r="T2566" s="50"/>
    </row>
    <row r="2567" spans="2:20" x14ac:dyDescent="0.25">
      <c r="B2567" s="11">
        <f>'Market Data'!B2554</f>
        <v>20100112</v>
      </c>
      <c r="C2567" s="2">
        <f>'Market Data'!C2554</f>
        <v>6324.5</v>
      </c>
      <c r="D2567" s="2">
        <f>'Market Data'!D2554</f>
        <v>6330</v>
      </c>
      <c r="E2567" s="2">
        <f>'Market Data'!E2554</f>
        <v>6191</v>
      </c>
      <c r="F2567" s="12">
        <f>'Market Data'!F2554</f>
        <v>6195.5</v>
      </c>
      <c r="H2567" s="58">
        <f t="shared" si="326"/>
        <v>2550</v>
      </c>
      <c r="I2567" s="97" t="s">
        <v>54</v>
      </c>
      <c r="J2567" s="59" t="str">
        <f t="shared" si="327"/>
        <v>Long</v>
      </c>
      <c r="L2567" s="74">
        <f t="shared" si="331"/>
        <v>1</v>
      </c>
      <c r="M2567" s="75">
        <f t="shared" si="323"/>
        <v>0</v>
      </c>
      <c r="N2567" s="76" t="str">
        <f t="shared" si="328"/>
        <v/>
      </c>
      <c r="O2567" s="75"/>
      <c r="P2567" s="77">
        <f t="shared" si="324"/>
        <v>1</v>
      </c>
      <c r="Q2567" s="78" t="str">
        <f t="shared" si="329"/>
        <v>Stay Long</v>
      </c>
      <c r="R2567" s="81">
        <f t="shared" si="325"/>
        <v>-4182.5</v>
      </c>
      <c r="S2567" s="82">
        <f t="shared" si="330"/>
        <v>-65645.959999999992</v>
      </c>
      <c r="T2567" s="50"/>
    </row>
    <row r="2568" spans="2:20" x14ac:dyDescent="0.25">
      <c r="B2568" s="11">
        <f>'Market Data'!B2555</f>
        <v>20100113</v>
      </c>
      <c r="C2568" s="2">
        <f>'Market Data'!C2555</f>
        <v>6214</v>
      </c>
      <c r="D2568" s="2">
        <f>'Market Data'!D2555</f>
        <v>6273.5</v>
      </c>
      <c r="E2568" s="2">
        <f>'Market Data'!E2555</f>
        <v>6199.5</v>
      </c>
      <c r="F2568" s="12">
        <f>'Market Data'!F2555</f>
        <v>6266</v>
      </c>
      <c r="H2568" s="58">
        <f t="shared" si="326"/>
        <v>2551</v>
      </c>
      <c r="I2568" s="97" t="s">
        <v>54</v>
      </c>
      <c r="J2568" s="59" t="str">
        <f t="shared" si="327"/>
        <v>Long</v>
      </c>
      <c r="L2568" s="74">
        <f t="shared" si="331"/>
        <v>1</v>
      </c>
      <c r="M2568" s="75">
        <f t="shared" si="323"/>
        <v>0</v>
      </c>
      <c r="N2568" s="76" t="str">
        <f t="shared" si="328"/>
        <v/>
      </c>
      <c r="O2568" s="75"/>
      <c r="P2568" s="77">
        <f t="shared" si="324"/>
        <v>1</v>
      </c>
      <c r="Q2568" s="78" t="str">
        <f t="shared" si="329"/>
        <v>Stay Long</v>
      </c>
      <c r="R2568" s="81">
        <f t="shared" si="325"/>
        <v>2467.5</v>
      </c>
      <c r="S2568" s="82">
        <f t="shared" si="330"/>
        <v>-63178.459999999992</v>
      </c>
      <c r="T2568" s="50"/>
    </row>
    <row r="2569" spans="2:20" x14ac:dyDescent="0.25">
      <c r="B2569" s="11">
        <f>'Market Data'!B2556</f>
        <v>20100114</v>
      </c>
      <c r="C2569" s="2">
        <f>'Market Data'!C2556</f>
        <v>6280</v>
      </c>
      <c r="D2569" s="2">
        <f>'Market Data'!D2556</f>
        <v>6285</v>
      </c>
      <c r="E2569" s="2">
        <f>'Market Data'!E2556</f>
        <v>6223.5</v>
      </c>
      <c r="F2569" s="12">
        <f>'Market Data'!F2556</f>
        <v>6266</v>
      </c>
      <c r="H2569" s="58">
        <f t="shared" si="326"/>
        <v>2552</v>
      </c>
      <c r="I2569" s="97" t="s">
        <v>54</v>
      </c>
      <c r="J2569" s="59" t="str">
        <f t="shared" si="327"/>
        <v>Long</v>
      </c>
      <c r="L2569" s="74">
        <f t="shared" si="331"/>
        <v>1</v>
      </c>
      <c r="M2569" s="75">
        <f t="shared" si="323"/>
        <v>0</v>
      </c>
      <c r="N2569" s="76" t="str">
        <f t="shared" si="328"/>
        <v/>
      </c>
      <c r="O2569" s="75"/>
      <c r="P2569" s="77">
        <f t="shared" si="324"/>
        <v>1</v>
      </c>
      <c r="Q2569" s="78" t="str">
        <f t="shared" si="329"/>
        <v>Stay Long</v>
      </c>
      <c r="R2569" s="81">
        <f t="shared" si="325"/>
        <v>0</v>
      </c>
      <c r="S2569" s="82">
        <f t="shared" si="330"/>
        <v>-63178.459999999992</v>
      </c>
      <c r="T2569" s="50"/>
    </row>
    <row r="2570" spans="2:20" x14ac:dyDescent="0.25">
      <c r="B2570" s="11">
        <f>'Market Data'!B2557</f>
        <v>20100115</v>
      </c>
      <c r="C2570" s="2">
        <f>'Market Data'!C2557</f>
        <v>6264</v>
      </c>
      <c r="D2570" s="2">
        <f>'Market Data'!D2557</f>
        <v>6301.5</v>
      </c>
      <c r="E2570" s="2">
        <f>'Market Data'!E2557</f>
        <v>6132.5</v>
      </c>
      <c r="F2570" s="12">
        <f>'Market Data'!F2557</f>
        <v>6140.5</v>
      </c>
      <c r="H2570" s="58">
        <f t="shared" si="326"/>
        <v>2553</v>
      </c>
      <c r="I2570" s="97" t="s">
        <v>54</v>
      </c>
      <c r="J2570" s="59" t="str">
        <f t="shared" si="327"/>
        <v>Long</v>
      </c>
      <c r="L2570" s="74">
        <f t="shared" si="331"/>
        <v>1</v>
      </c>
      <c r="M2570" s="75">
        <f t="shared" si="323"/>
        <v>0</v>
      </c>
      <c r="N2570" s="76" t="str">
        <f t="shared" si="328"/>
        <v/>
      </c>
      <c r="O2570" s="75"/>
      <c r="P2570" s="77">
        <f t="shared" si="324"/>
        <v>1</v>
      </c>
      <c r="Q2570" s="78" t="str">
        <f t="shared" si="329"/>
        <v>Stay Long</v>
      </c>
      <c r="R2570" s="81">
        <f t="shared" si="325"/>
        <v>-4392.5</v>
      </c>
      <c r="S2570" s="82">
        <f t="shared" si="330"/>
        <v>-67570.959999999992</v>
      </c>
      <c r="T2570" s="50"/>
    </row>
    <row r="2571" spans="2:20" x14ac:dyDescent="0.25">
      <c r="B2571" s="11">
        <f>'Market Data'!B2558</f>
        <v>20100118</v>
      </c>
      <c r="C2571" s="2">
        <f>'Market Data'!C2558</f>
        <v>6178.5</v>
      </c>
      <c r="D2571" s="2">
        <f>'Market Data'!D2558</f>
        <v>6196.5</v>
      </c>
      <c r="E2571" s="2">
        <f>'Market Data'!E2558</f>
        <v>6151</v>
      </c>
      <c r="F2571" s="12">
        <f>'Market Data'!F2558</f>
        <v>6189.5</v>
      </c>
      <c r="H2571" s="58">
        <f t="shared" si="326"/>
        <v>2554</v>
      </c>
      <c r="I2571" s="97" t="s">
        <v>54</v>
      </c>
      <c r="J2571" s="59" t="str">
        <f t="shared" si="327"/>
        <v>Long</v>
      </c>
      <c r="L2571" s="74">
        <f t="shared" si="331"/>
        <v>1</v>
      </c>
      <c r="M2571" s="75">
        <f t="shared" si="323"/>
        <v>0</v>
      </c>
      <c r="N2571" s="76" t="str">
        <f t="shared" si="328"/>
        <v/>
      </c>
      <c r="O2571" s="75"/>
      <c r="P2571" s="77">
        <f t="shared" si="324"/>
        <v>1</v>
      </c>
      <c r="Q2571" s="78" t="str">
        <f t="shared" si="329"/>
        <v>Stay Long</v>
      </c>
      <c r="R2571" s="81">
        <f t="shared" si="325"/>
        <v>1715</v>
      </c>
      <c r="S2571" s="82">
        <f t="shared" si="330"/>
        <v>-65855.959999999992</v>
      </c>
      <c r="T2571" s="50"/>
    </row>
    <row r="2572" spans="2:20" x14ac:dyDescent="0.25">
      <c r="B2572" s="11">
        <f>'Market Data'!B2559</f>
        <v>20100119</v>
      </c>
      <c r="C2572" s="2">
        <f>'Market Data'!C2559</f>
        <v>6173.5</v>
      </c>
      <c r="D2572" s="2">
        <f>'Market Data'!D2559</f>
        <v>6266.5</v>
      </c>
      <c r="E2572" s="2">
        <f>'Market Data'!E2559</f>
        <v>6120.5</v>
      </c>
      <c r="F2572" s="12">
        <f>'Market Data'!F2559</f>
        <v>6261</v>
      </c>
      <c r="H2572" s="58">
        <f t="shared" si="326"/>
        <v>2555</v>
      </c>
      <c r="I2572" s="97" t="s">
        <v>54</v>
      </c>
      <c r="J2572" s="59" t="str">
        <f t="shared" si="327"/>
        <v>Long</v>
      </c>
      <c r="L2572" s="74">
        <f t="shared" si="331"/>
        <v>1</v>
      </c>
      <c r="M2572" s="75">
        <f t="shared" si="323"/>
        <v>0</v>
      </c>
      <c r="N2572" s="76" t="str">
        <f t="shared" si="328"/>
        <v/>
      </c>
      <c r="O2572" s="75"/>
      <c r="P2572" s="77">
        <f t="shared" si="324"/>
        <v>1</v>
      </c>
      <c r="Q2572" s="78" t="str">
        <f t="shared" si="329"/>
        <v>Stay Long</v>
      </c>
      <c r="R2572" s="81">
        <f t="shared" si="325"/>
        <v>2502.5</v>
      </c>
      <c r="S2572" s="82">
        <f t="shared" si="330"/>
        <v>-63353.459999999992</v>
      </c>
      <c r="T2572" s="50"/>
    </row>
    <row r="2573" spans="2:20" x14ac:dyDescent="0.25">
      <c r="B2573" s="11">
        <f>'Market Data'!B2560</f>
        <v>20100120</v>
      </c>
      <c r="C2573" s="2">
        <f>'Market Data'!C2560</f>
        <v>6234.5</v>
      </c>
      <c r="D2573" s="2">
        <f>'Market Data'!D2560</f>
        <v>6246</v>
      </c>
      <c r="E2573" s="2">
        <f>'Market Data'!E2560</f>
        <v>6103</v>
      </c>
      <c r="F2573" s="12">
        <f>'Market Data'!F2560</f>
        <v>6129.5</v>
      </c>
      <c r="H2573" s="58">
        <f t="shared" si="326"/>
        <v>2556</v>
      </c>
      <c r="I2573" s="97" t="s">
        <v>54</v>
      </c>
      <c r="J2573" s="59" t="str">
        <f t="shared" si="327"/>
        <v>Long</v>
      </c>
      <c r="L2573" s="74">
        <f t="shared" si="331"/>
        <v>1</v>
      </c>
      <c r="M2573" s="75">
        <f t="shared" si="323"/>
        <v>0</v>
      </c>
      <c r="N2573" s="76" t="str">
        <f t="shared" si="328"/>
        <v/>
      </c>
      <c r="O2573" s="75"/>
      <c r="P2573" s="77">
        <f t="shared" si="324"/>
        <v>1</v>
      </c>
      <c r="Q2573" s="78" t="str">
        <f t="shared" si="329"/>
        <v>Stay Long</v>
      </c>
      <c r="R2573" s="81">
        <f t="shared" si="325"/>
        <v>-4602.5</v>
      </c>
      <c r="S2573" s="82">
        <f t="shared" si="330"/>
        <v>-67955.959999999992</v>
      </c>
      <c r="T2573" s="50"/>
    </row>
    <row r="2574" spans="2:20" x14ac:dyDescent="0.25">
      <c r="B2574" s="11">
        <f>'Market Data'!B2561</f>
        <v>20100121</v>
      </c>
      <c r="C2574" s="2">
        <f>'Market Data'!C2561</f>
        <v>6174.5</v>
      </c>
      <c r="D2574" s="2">
        <f>'Market Data'!D2561</f>
        <v>6182.5</v>
      </c>
      <c r="E2574" s="2">
        <f>'Market Data'!E2561</f>
        <v>5958</v>
      </c>
      <c r="F2574" s="12">
        <f>'Market Data'!F2561</f>
        <v>5986</v>
      </c>
      <c r="H2574" s="58">
        <f t="shared" si="326"/>
        <v>2557</v>
      </c>
      <c r="I2574" s="97" t="s">
        <v>54</v>
      </c>
      <c r="J2574" s="59" t="str">
        <f t="shared" si="327"/>
        <v>Long</v>
      </c>
      <c r="L2574" s="74">
        <f t="shared" si="331"/>
        <v>1</v>
      </c>
      <c r="M2574" s="75">
        <f t="shared" si="323"/>
        <v>0</v>
      </c>
      <c r="N2574" s="76" t="str">
        <f t="shared" si="328"/>
        <v/>
      </c>
      <c r="O2574" s="75"/>
      <c r="P2574" s="77">
        <f t="shared" si="324"/>
        <v>1</v>
      </c>
      <c r="Q2574" s="78" t="str">
        <f t="shared" si="329"/>
        <v>Stay Long</v>
      </c>
      <c r="R2574" s="81">
        <f t="shared" si="325"/>
        <v>-5022.5</v>
      </c>
      <c r="S2574" s="82">
        <f t="shared" si="330"/>
        <v>-72978.459999999992</v>
      </c>
      <c r="T2574" s="50"/>
    </row>
    <row r="2575" spans="2:20" x14ac:dyDescent="0.25">
      <c r="B2575" s="11">
        <f>'Market Data'!B2562</f>
        <v>20100122</v>
      </c>
      <c r="C2575" s="2">
        <f>'Market Data'!C2562</f>
        <v>5994.5</v>
      </c>
      <c r="D2575" s="2">
        <f>'Market Data'!D2562</f>
        <v>6013</v>
      </c>
      <c r="E2575" s="2">
        <f>'Market Data'!E2562</f>
        <v>5909.5</v>
      </c>
      <c r="F2575" s="12">
        <f>'Market Data'!F2562</f>
        <v>5929.5</v>
      </c>
      <c r="H2575" s="58">
        <f t="shared" si="326"/>
        <v>2558</v>
      </c>
      <c r="I2575" s="97" t="s">
        <v>54</v>
      </c>
      <c r="J2575" s="59" t="str">
        <f t="shared" si="327"/>
        <v>Long</v>
      </c>
      <c r="L2575" s="74">
        <f t="shared" si="331"/>
        <v>1</v>
      </c>
      <c r="M2575" s="75">
        <f t="shared" si="323"/>
        <v>0</v>
      </c>
      <c r="N2575" s="76" t="str">
        <f t="shared" si="328"/>
        <v/>
      </c>
      <c r="O2575" s="75"/>
      <c r="P2575" s="77">
        <f t="shared" si="324"/>
        <v>1</v>
      </c>
      <c r="Q2575" s="78" t="str">
        <f t="shared" si="329"/>
        <v>Stay Long</v>
      </c>
      <c r="R2575" s="81">
        <f t="shared" si="325"/>
        <v>-1977.5</v>
      </c>
      <c r="S2575" s="82">
        <f t="shared" si="330"/>
        <v>-74955.959999999992</v>
      </c>
      <c r="T2575" s="50"/>
    </row>
    <row r="2576" spans="2:20" x14ac:dyDescent="0.25">
      <c r="B2576" s="11">
        <f>'Market Data'!B2563</f>
        <v>20100125</v>
      </c>
      <c r="C2576" s="2">
        <f>'Market Data'!C2563</f>
        <v>5886.5</v>
      </c>
      <c r="D2576" s="2">
        <f>'Market Data'!D2563</f>
        <v>5965.5</v>
      </c>
      <c r="E2576" s="2">
        <f>'Market Data'!E2563</f>
        <v>5881</v>
      </c>
      <c r="F2576" s="12">
        <f>'Market Data'!F2563</f>
        <v>5912.5</v>
      </c>
      <c r="H2576" s="58">
        <f t="shared" si="326"/>
        <v>2559</v>
      </c>
      <c r="I2576" s="97" t="s">
        <v>54</v>
      </c>
      <c r="J2576" s="59" t="str">
        <f t="shared" si="327"/>
        <v>Long</v>
      </c>
      <c r="L2576" s="74">
        <f t="shared" si="331"/>
        <v>1</v>
      </c>
      <c r="M2576" s="75">
        <f t="shared" ref="M2576:M2639" si="332">$L2576-P2576</f>
        <v>0</v>
      </c>
      <c r="N2576" s="76" t="str">
        <f t="shared" si="328"/>
        <v/>
      </c>
      <c r="O2576" s="75"/>
      <c r="P2576" s="77">
        <f t="shared" si="324"/>
        <v>1</v>
      </c>
      <c r="Q2576" s="78" t="str">
        <f t="shared" si="329"/>
        <v>Stay Long</v>
      </c>
      <c r="R2576" s="81">
        <f t="shared" si="325"/>
        <v>-595</v>
      </c>
      <c r="S2576" s="82">
        <f t="shared" si="330"/>
        <v>-75550.959999999992</v>
      </c>
      <c r="T2576" s="50"/>
    </row>
    <row r="2577" spans="2:20" x14ac:dyDescent="0.25">
      <c r="B2577" s="11">
        <f>'Market Data'!B2564</f>
        <v>20100126</v>
      </c>
      <c r="C2577" s="2">
        <f>'Market Data'!C2564</f>
        <v>5825.5</v>
      </c>
      <c r="D2577" s="2">
        <f>'Market Data'!D2564</f>
        <v>5957.5</v>
      </c>
      <c r="E2577" s="2">
        <f>'Market Data'!E2564</f>
        <v>5818</v>
      </c>
      <c r="F2577" s="12">
        <f>'Market Data'!F2564</f>
        <v>5955.5</v>
      </c>
      <c r="H2577" s="58">
        <f t="shared" si="326"/>
        <v>2560</v>
      </c>
      <c r="I2577" s="97" t="s">
        <v>54</v>
      </c>
      <c r="J2577" s="59" t="str">
        <f t="shared" si="327"/>
        <v>Long</v>
      </c>
      <c r="L2577" s="74">
        <f t="shared" si="331"/>
        <v>1</v>
      </c>
      <c r="M2577" s="75">
        <f t="shared" si="332"/>
        <v>0</v>
      </c>
      <c r="N2577" s="76" t="str">
        <f t="shared" si="328"/>
        <v/>
      </c>
      <c r="O2577" s="75"/>
      <c r="P2577" s="77">
        <f t="shared" ref="P2577:P2640" si="333">IF($N2576="Fill",$L2576,$P2576)</f>
        <v>1</v>
      </c>
      <c r="Q2577" s="78" t="str">
        <f t="shared" si="329"/>
        <v>Stay Long</v>
      </c>
      <c r="R2577" s="81">
        <f t="shared" ref="R2577:R2640" si="334">IF(OR($P2576&amp;$L2576="01",$P2576&amp;$L2576="0-1"),(($F2577-$C2577)*$R$3*$L2576)-(ABS($M2576)*$R$4),IF(OR($P2576&amp;$L2576="10",$P2576&amp;$L2576="-10"),(($C2577-$F2576)*$R$3*$P2576)-(ABS($M2576)*$R$4),IF(OR($P2576&amp;$L2576="1-1",$P2576&amp;$L2576="-11"),(($C2577-$F2576)*$R$3*$P2576)-(ABS($M2576)*$R$4)+(($F2577-$C2577)*$R$3*$P2577),IF(OR($P2576&amp;$L2576="11",$P2576&amp;$L2576="-1-1"),(($F2577-$F2576)*$R$3*$P2577),0))))</f>
        <v>1505</v>
      </c>
      <c r="S2577" s="82">
        <f t="shared" si="330"/>
        <v>-74045.959999999992</v>
      </c>
      <c r="T2577" s="50"/>
    </row>
    <row r="2578" spans="2:20" x14ac:dyDescent="0.25">
      <c r="B2578" s="11">
        <f>'Market Data'!B2565</f>
        <v>20100127</v>
      </c>
      <c r="C2578" s="2">
        <f>'Market Data'!C2565</f>
        <v>5887</v>
      </c>
      <c r="D2578" s="2">
        <f>'Market Data'!D2565</f>
        <v>5943.5</v>
      </c>
      <c r="E2578" s="2">
        <f>'Market Data'!E2565</f>
        <v>5859</v>
      </c>
      <c r="F2578" s="12">
        <f>'Market Data'!F2565</f>
        <v>5905.5</v>
      </c>
      <c r="H2578" s="58">
        <f t="shared" ref="H2578:H2641" si="335">ROW()-ROW(H$17)</f>
        <v>2561</v>
      </c>
      <c r="I2578" s="97" t="s">
        <v>54</v>
      </c>
      <c r="J2578" s="59" t="str">
        <f t="shared" ref="J2578:J2641" si="336">$I$4</f>
        <v>Long</v>
      </c>
      <c r="L2578" s="74">
        <f t="shared" si="331"/>
        <v>1</v>
      </c>
      <c r="M2578" s="75">
        <f t="shared" si="332"/>
        <v>0</v>
      </c>
      <c r="N2578" s="76" t="str">
        <f t="shared" ref="N2578:N2641" si="337">IF(NOT($M2578=0),"Fill","")</f>
        <v/>
      </c>
      <c r="O2578" s="75"/>
      <c r="P2578" s="77">
        <f t="shared" si="333"/>
        <v>1</v>
      </c>
      <c r="Q2578" s="78" t="str">
        <f t="shared" ref="Q2578:Q2641" si="338">IF($P2577&amp;$L2577="00","Stay Flat",IF($P2577&amp;$L2577="01","Go Long",IF($P2577&amp;$L2577="0-1","Go Short",IF($P2577&amp;$L2577="-10","Exit Short",IF($P2577&amp;$L2577="-1-1","Stay Short",IF($P2577&amp;$L2577="-11","Exit Short, Go Long",IF($P2577&amp;$L2577="10","Exit Long",IF($P2577&amp;$L2577="1-1","Exit Long, Go Short",IF($P2577&amp;$L2577="11","Stay Long","")))))))))</f>
        <v>Stay Long</v>
      </c>
      <c r="R2578" s="81">
        <f t="shared" si="334"/>
        <v>-1750</v>
      </c>
      <c r="S2578" s="82">
        <f t="shared" ref="S2578:S2641" si="339">S2577+R2578</f>
        <v>-75795.959999999992</v>
      </c>
      <c r="T2578" s="50"/>
    </row>
    <row r="2579" spans="2:20" x14ac:dyDescent="0.25">
      <c r="B2579" s="11">
        <f>'Market Data'!B2566</f>
        <v>20100128</v>
      </c>
      <c r="C2579" s="2">
        <f>'Market Data'!C2566</f>
        <v>5976.5</v>
      </c>
      <c r="D2579" s="2">
        <f>'Market Data'!D2566</f>
        <v>5997.5</v>
      </c>
      <c r="E2579" s="2">
        <f>'Market Data'!E2566</f>
        <v>5804.5</v>
      </c>
      <c r="F2579" s="12">
        <f>'Market Data'!F2566</f>
        <v>5837.5</v>
      </c>
      <c r="H2579" s="58">
        <f t="shared" si="335"/>
        <v>2562</v>
      </c>
      <c r="I2579" s="97" t="s">
        <v>54</v>
      </c>
      <c r="J2579" s="59" t="str">
        <f t="shared" si="336"/>
        <v>Long</v>
      </c>
      <c r="L2579" s="74">
        <f t="shared" ref="L2579:L2642" si="340">IF($J2579="Short",-1,IF($J2579="Long",1,0))</f>
        <v>1</v>
      </c>
      <c r="M2579" s="75">
        <f t="shared" si="332"/>
        <v>0</v>
      </c>
      <c r="N2579" s="76" t="str">
        <f t="shared" si="337"/>
        <v/>
      </c>
      <c r="O2579" s="75"/>
      <c r="P2579" s="77">
        <f t="shared" si="333"/>
        <v>1</v>
      </c>
      <c r="Q2579" s="78" t="str">
        <f t="shared" si="338"/>
        <v>Stay Long</v>
      </c>
      <c r="R2579" s="81">
        <f t="shared" si="334"/>
        <v>-2380</v>
      </c>
      <c r="S2579" s="82">
        <f t="shared" si="339"/>
        <v>-78175.959999999992</v>
      </c>
      <c r="T2579" s="50"/>
    </row>
    <row r="2580" spans="2:20" x14ac:dyDescent="0.25">
      <c r="B2580" s="11">
        <f>'Market Data'!B2567</f>
        <v>20100129</v>
      </c>
      <c r="C2580" s="2">
        <f>'Market Data'!C2567</f>
        <v>5828.5</v>
      </c>
      <c r="D2580" s="2">
        <f>'Market Data'!D2567</f>
        <v>5928.5</v>
      </c>
      <c r="E2580" s="2">
        <f>'Market Data'!E2567</f>
        <v>5825</v>
      </c>
      <c r="F2580" s="12">
        <f>'Market Data'!F2567</f>
        <v>5882.5</v>
      </c>
      <c r="H2580" s="58">
        <f t="shared" si="335"/>
        <v>2563</v>
      </c>
      <c r="I2580" s="97" t="s">
        <v>54</v>
      </c>
      <c r="J2580" s="59" t="str">
        <f t="shared" si="336"/>
        <v>Long</v>
      </c>
      <c r="L2580" s="74">
        <f t="shared" si="340"/>
        <v>1</v>
      </c>
      <c r="M2580" s="75">
        <f t="shared" si="332"/>
        <v>0</v>
      </c>
      <c r="N2580" s="76" t="str">
        <f t="shared" si="337"/>
        <v/>
      </c>
      <c r="O2580" s="75"/>
      <c r="P2580" s="77">
        <f t="shared" si="333"/>
        <v>1</v>
      </c>
      <c r="Q2580" s="78" t="str">
        <f t="shared" si="338"/>
        <v>Stay Long</v>
      </c>
      <c r="R2580" s="81">
        <f t="shared" si="334"/>
        <v>1575</v>
      </c>
      <c r="S2580" s="82">
        <f t="shared" si="339"/>
        <v>-76600.959999999992</v>
      </c>
      <c r="T2580" s="50"/>
    </row>
    <row r="2581" spans="2:20" x14ac:dyDescent="0.25">
      <c r="B2581" s="11">
        <f>'Market Data'!B2568</f>
        <v>20100201</v>
      </c>
      <c r="C2581" s="2">
        <f>'Market Data'!C2568</f>
        <v>5833.5</v>
      </c>
      <c r="D2581" s="2">
        <f>'Market Data'!D2568</f>
        <v>5945.5</v>
      </c>
      <c r="E2581" s="2">
        <f>'Market Data'!E2568</f>
        <v>5833.5</v>
      </c>
      <c r="F2581" s="12">
        <f>'Market Data'!F2568</f>
        <v>5914.5</v>
      </c>
      <c r="H2581" s="58">
        <f t="shared" si="335"/>
        <v>2564</v>
      </c>
      <c r="I2581" s="97" t="s">
        <v>54</v>
      </c>
      <c r="J2581" s="59" t="str">
        <f t="shared" si="336"/>
        <v>Long</v>
      </c>
      <c r="L2581" s="74">
        <f t="shared" si="340"/>
        <v>1</v>
      </c>
      <c r="M2581" s="75">
        <f t="shared" si="332"/>
        <v>0</v>
      </c>
      <c r="N2581" s="76" t="str">
        <f t="shared" si="337"/>
        <v/>
      </c>
      <c r="O2581" s="75"/>
      <c r="P2581" s="77">
        <f t="shared" si="333"/>
        <v>1</v>
      </c>
      <c r="Q2581" s="78" t="str">
        <f t="shared" si="338"/>
        <v>Stay Long</v>
      </c>
      <c r="R2581" s="81">
        <f t="shared" si="334"/>
        <v>1120</v>
      </c>
      <c r="S2581" s="82">
        <f t="shared" si="339"/>
        <v>-75480.959999999992</v>
      </c>
      <c r="T2581" s="50"/>
    </row>
    <row r="2582" spans="2:20" x14ac:dyDescent="0.25">
      <c r="B2582" s="11">
        <f>'Market Data'!B2569</f>
        <v>20100202</v>
      </c>
      <c r="C2582" s="2">
        <f>'Market Data'!C2569</f>
        <v>5910.5</v>
      </c>
      <c r="D2582" s="2">
        <f>'Market Data'!D2569</f>
        <v>5993</v>
      </c>
      <c r="E2582" s="2">
        <f>'Market Data'!E2569</f>
        <v>5894</v>
      </c>
      <c r="F2582" s="12">
        <f>'Market Data'!F2569</f>
        <v>5985.5</v>
      </c>
      <c r="H2582" s="58">
        <f t="shared" si="335"/>
        <v>2565</v>
      </c>
      <c r="I2582" s="97" t="s">
        <v>54</v>
      </c>
      <c r="J2582" s="59" t="str">
        <f t="shared" si="336"/>
        <v>Long</v>
      </c>
      <c r="L2582" s="74">
        <f t="shared" si="340"/>
        <v>1</v>
      </c>
      <c r="M2582" s="75">
        <f t="shared" si="332"/>
        <v>0</v>
      </c>
      <c r="N2582" s="76" t="str">
        <f t="shared" si="337"/>
        <v/>
      </c>
      <c r="O2582" s="75"/>
      <c r="P2582" s="77">
        <f t="shared" si="333"/>
        <v>1</v>
      </c>
      <c r="Q2582" s="78" t="str">
        <f t="shared" si="338"/>
        <v>Stay Long</v>
      </c>
      <c r="R2582" s="81">
        <f t="shared" si="334"/>
        <v>2485</v>
      </c>
      <c r="S2582" s="82">
        <f t="shared" si="339"/>
        <v>-72995.959999999992</v>
      </c>
      <c r="T2582" s="50"/>
    </row>
    <row r="2583" spans="2:20" x14ac:dyDescent="0.25">
      <c r="B2583" s="11">
        <f>'Market Data'!B2570</f>
        <v>20100203</v>
      </c>
      <c r="C2583" s="2">
        <f>'Market Data'!C2570</f>
        <v>6008</v>
      </c>
      <c r="D2583" s="2">
        <f>'Market Data'!D2570</f>
        <v>6008.5</v>
      </c>
      <c r="E2583" s="2">
        <f>'Market Data'!E2570</f>
        <v>5925</v>
      </c>
      <c r="F2583" s="12">
        <f>'Market Data'!F2570</f>
        <v>5948</v>
      </c>
      <c r="H2583" s="58">
        <f t="shared" si="335"/>
        <v>2566</v>
      </c>
      <c r="I2583" s="97" t="s">
        <v>54</v>
      </c>
      <c r="J2583" s="59" t="str">
        <f t="shared" si="336"/>
        <v>Long</v>
      </c>
      <c r="L2583" s="74">
        <f t="shared" si="340"/>
        <v>1</v>
      </c>
      <c r="M2583" s="75">
        <f t="shared" si="332"/>
        <v>0</v>
      </c>
      <c r="N2583" s="76" t="str">
        <f t="shared" si="337"/>
        <v/>
      </c>
      <c r="O2583" s="75"/>
      <c r="P2583" s="77">
        <f t="shared" si="333"/>
        <v>1</v>
      </c>
      <c r="Q2583" s="78" t="str">
        <f t="shared" si="338"/>
        <v>Stay Long</v>
      </c>
      <c r="R2583" s="81">
        <f t="shared" si="334"/>
        <v>-1312.5</v>
      </c>
      <c r="S2583" s="82">
        <f t="shared" si="339"/>
        <v>-74308.459999999992</v>
      </c>
      <c r="T2583" s="50"/>
    </row>
    <row r="2584" spans="2:20" x14ac:dyDescent="0.25">
      <c r="B2584" s="11">
        <f>'Market Data'!B2571</f>
        <v>20100204</v>
      </c>
      <c r="C2584" s="2">
        <f>'Market Data'!C2571</f>
        <v>5963.5</v>
      </c>
      <c r="D2584" s="2">
        <f>'Market Data'!D2571</f>
        <v>5966.5</v>
      </c>
      <c r="E2584" s="2">
        <f>'Market Data'!E2571</f>
        <v>5782</v>
      </c>
      <c r="F2584" s="12">
        <f>'Market Data'!F2571</f>
        <v>5807</v>
      </c>
      <c r="H2584" s="58">
        <f t="shared" si="335"/>
        <v>2567</v>
      </c>
      <c r="I2584" s="97" t="s">
        <v>54</v>
      </c>
      <c r="J2584" s="59" t="str">
        <f t="shared" si="336"/>
        <v>Long</v>
      </c>
      <c r="L2584" s="74">
        <f t="shared" si="340"/>
        <v>1</v>
      </c>
      <c r="M2584" s="75">
        <f t="shared" si="332"/>
        <v>0</v>
      </c>
      <c r="N2584" s="76" t="str">
        <f t="shared" si="337"/>
        <v/>
      </c>
      <c r="O2584" s="75"/>
      <c r="P2584" s="77">
        <f t="shared" si="333"/>
        <v>1</v>
      </c>
      <c r="Q2584" s="78" t="str">
        <f t="shared" si="338"/>
        <v>Stay Long</v>
      </c>
      <c r="R2584" s="81">
        <f t="shared" si="334"/>
        <v>-4935</v>
      </c>
      <c r="S2584" s="82">
        <f t="shared" si="339"/>
        <v>-79243.459999999992</v>
      </c>
      <c r="T2584" s="50"/>
    </row>
    <row r="2585" spans="2:20" x14ac:dyDescent="0.25">
      <c r="B2585" s="11">
        <f>'Market Data'!B2572</f>
        <v>20100205</v>
      </c>
      <c r="C2585" s="2">
        <f>'Market Data'!C2572</f>
        <v>5804.5</v>
      </c>
      <c r="D2585" s="2">
        <f>'Market Data'!D2572</f>
        <v>5805.5</v>
      </c>
      <c r="E2585" s="2">
        <f>'Market Data'!E2572</f>
        <v>5688.5</v>
      </c>
      <c r="F2585" s="12">
        <f>'Market Data'!F2572</f>
        <v>5706</v>
      </c>
      <c r="H2585" s="58">
        <f t="shared" si="335"/>
        <v>2568</v>
      </c>
      <c r="I2585" s="97" t="s">
        <v>54</v>
      </c>
      <c r="J2585" s="59" t="str">
        <f t="shared" si="336"/>
        <v>Long</v>
      </c>
      <c r="L2585" s="74">
        <f t="shared" si="340"/>
        <v>1</v>
      </c>
      <c r="M2585" s="75">
        <f t="shared" si="332"/>
        <v>0</v>
      </c>
      <c r="N2585" s="76" t="str">
        <f t="shared" si="337"/>
        <v/>
      </c>
      <c r="O2585" s="75"/>
      <c r="P2585" s="77">
        <f t="shared" si="333"/>
        <v>1</v>
      </c>
      <c r="Q2585" s="78" t="str">
        <f t="shared" si="338"/>
        <v>Stay Long</v>
      </c>
      <c r="R2585" s="81">
        <f t="shared" si="334"/>
        <v>-3535</v>
      </c>
      <c r="S2585" s="82">
        <f t="shared" si="339"/>
        <v>-82778.459999999992</v>
      </c>
      <c r="T2585" s="50"/>
    </row>
    <row r="2586" spans="2:20" x14ac:dyDescent="0.25">
      <c r="B2586" s="11">
        <f>'Market Data'!B2573</f>
        <v>20100208</v>
      </c>
      <c r="C2586" s="2">
        <f>'Market Data'!C2573</f>
        <v>5712</v>
      </c>
      <c r="D2586" s="2">
        <f>'Market Data'!D2573</f>
        <v>5776.5</v>
      </c>
      <c r="E2586" s="2">
        <f>'Market Data'!E2573</f>
        <v>5705.5</v>
      </c>
      <c r="F2586" s="12">
        <f>'Market Data'!F2573</f>
        <v>5747</v>
      </c>
      <c r="H2586" s="58">
        <f t="shared" si="335"/>
        <v>2569</v>
      </c>
      <c r="I2586" s="97" t="s">
        <v>54</v>
      </c>
      <c r="J2586" s="59" t="str">
        <f t="shared" si="336"/>
        <v>Long</v>
      </c>
      <c r="L2586" s="74">
        <f t="shared" si="340"/>
        <v>1</v>
      </c>
      <c r="M2586" s="75">
        <f t="shared" si="332"/>
        <v>0</v>
      </c>
      <c r="N2586" s="76" t="str">
        <f t="shared" si="337"/>
        <v/>
      </c>
      <c r="O2586" s="75"/>
      <c r="P2586" s="77">
        <f t="shared" si="333"/>
        <v>1</v>
      </c>
      <c r="Q2586" s="78" t="str">
        <f t="shared" si="338"/>
        <v>Stay Long</v>
      </c>
      <c r="R2586" s="81">
        <f t="shared" si="334"/>
        <v>1435</v>
      </c>
      <c r="S2586" s="82">
        <f t="shared" si="339"/>
        <v>-81343.459999999992</v>
      </c>
      <c r="T2586" s="50"/>
    </row>
    <row r="2587" spans="2:20" x14ac:dyDescent="0.25">
      <c r="B2587" s="11">
        <f>'Market Data'!B2574</f>
        <v>20100209</v>
      </c>
      <c r="C2587" s="2">
        <f>'Market Data'!C2574</f>
        <v>5733.5</v>
      </c>
      <c r="D2587" s="2">
        <f>'Market Data'!D2574</f>
        <v>5840</v>
      </c>
      <c r="E2587" s="2">
        <f>'Market Data'!E2574</f>
        <v>5730.5</v>
      </c>
      <c r="F2587" s="12">
        <f>'Market Data'!F2574</f>
        <v>5817.5</v>
      </c>
      <c r="H2587" s="58">
        <f t="shared" si="335"/>
        <v>2570</v>
      </c>
      <c r="I2587" s="97" t="s">
        <v>54</v>
      </c>
      <c r="J2587" s="59" t="str">
        <f t="shared" si="336"/>
        <v>Long</v>
      </c>
      <c r="L2587" s="74">
        <f t="shared" si="340"/>
        <v>1</v>
      </c>
      <c r="M2587" s="75">
        <f t="shared" si="332"/>
        <v>0</v>
      </c>
      <c r="N2587" s="76" t="str">
        <f t="shared" si="337"/>
        <v/>
      </c>
      <c r="O2587" s="75"/>
      <c r="P2587" s="77">
        <f t="shared" si="333"/>
        <v>1</v>
      </c>
      <c r="Q2587" s="78" t="str">
        <f t="shared" si="338"/>
        <v>Stay Long</v>
      </c>
      <c r="R2587" s="81">
        <f t="shared" si="334"/>
        <v>2467.5</v>
      </c>
      <c r="S2587" s="82">
        <f t="shared" si="339"/>
        <v>-78875.959999999992</v>
      </c>
      <c r="T2587" s="50"/>
    </row>
    <row r="2588" spans="2:20" x14ac:dyDescent="0.25">
      <c r="B2588" s="11">
        <f>'Market Data'!B2575</f>
        <v>20100210</v>
      </c>
      <c r="C2588" s="2">
        <f>'Market Data'!C2575</f>
        <v>5803.5</v>
      </c>
      <c r="D2588" s="2">
        <f>'Market Data'!D2575</f>
        <v>5863.5</v>
      </c>
      <c r="E2588" s="2">
        <f>'Market Data'!E2575</f>
        <v>5774.5</v>
      </c>
      <c r="F2588" s="12">
        <f>'Market Data'!F2575</f>
        <v>5803.5</v>
      </c>
      <c r="H2588" s="58">
        <f t="shared" si="335"/>
        <v>2571</v>
      </c>
      <c r="I2588" s="97" t="s">
        <v>54</v>
      </c>
      <c r="J2588" s="59" t="str">
        <f t="shared" si="336"/>
        <v>Long</v>
      </c>
      <c r="L2588" s="74">
        <f t="shared" si="340"/>
        <v>1</v>
      </c>
      <c r="M2588" s="75">
        <f t="shared" si="332"/>
        <v>0</v>
      </c>
      <c r="N2588" s="76" t="str">
        <f t="shared" si="337"/>
        <v/>
      </c>
      <c r="O2588" s="75"/>
      <c r="P2588" s="77">
        <f t="shared" si="333"/>
        <v>1</v>
      </c>
      <c r="Q2588" s="78" t="str">
        <f t="shared" si="338"/>
        <v>Stay Long</v>
      </c>
      <c r="R2588" s="81">
        <f t="shared" si="334"/>
        <v>-490</v>
      </c>
      <c r="S2588" s="82">
        <f t="shared" si="339"/>
        <v>-79365.959999999992</v>
      </c>
      <c r="T2588" s="50"/>
    </row>
    <row r="2589" spans="2:20" x14ac:dyDescent="0.25">
      <c r="B2589" s="11">
        <f>'Market Data'!B2576</f>
        <v>20100211</v>
      </c>
      <c r="C2589" s="2">
        <f>'Market Data'!C2576</f>
        <v>5836.5</v>
      </c>
      <c r="D2589" s="2">
        <f>'Market Data'!D2576</f>
        <v>5852.5</v>
      </c>
      <c r="E2589" s="2">
        <f>'Market Data'!E2576</f>
        <v>5724</v>
      </c>
      <c r="F2589" s="12">
        <f>'Market Data'!F2576</f>
        <v>5805.5</v>
      </c>
      <c r="H2589" s="58">
        <f t="shared" si="335"/>
        <v>2572</v>
      </c>
      <c r="I2589" s="97" t="s">
        <v>54</v>
      </c>
      <c r="J2589" s="59" t="str">
        <f t="shared" si="336"/>
        <v>Long</v>
      </c>
      <c r="L2589" s="74">
        <f t="shared" si="340"/>
        <v>1</v>
      </c>
      <c r="M2589" s="75">
        <f t="shared" si="332"/>
        <v>0</v>
      </c>
      <c r="N2589" s="76" t="str">
        <f t="shared" si="337"/>
        <v/>
      </c>
      <c r="O2589" s="75"/>
      <c r="P2589" s="77">
        <f t="shared" si="333"/>
        <v>1</v>
      </c>
      <c r="Q2589" s="78" t="str">
        <f t="shared" si="338"/>
        <v>Stay Long</v>
      </c>
      <c r="R2589" s="81">
        <f t="shared" si="334"/>
        <v>70</v>
      </c>
      <c r="S2589" s="82">
        <f t="shared" si="339"/>
        <v>-79295.959999999992</v>
      </c>
      <c r="T2589" s="50"/>
    </row>
    <row r="2590" spans="2:20" x14ac:dyDescent="0.25">
      <c r="B2590" s="11">
        <f>'Market Data'!B2577</f>
        <v>20100212</v>
      </c>
      <c r="C2590" s="2">
        <f>'Market Data'!C2577</f>
        <v>5837.5</v>
      </c>
      <c r="D2590" s="2">
        <f>'Market Data'!D2577</f>
        <v>5838.5</v>
      </c>
      <c r="E2590" s="2">
        <f>'Market Data'!E2577</f>
        <v>5729</v>
      </c>
      <c r="F2590" s="12">
        <f>'Market Data'!F2577</f>
        <v>5784</v>
      </c>
      <c r="H2590" s="58">
        <f t="shared" si="335"/>
        <v>2573</v>
      </c>
      <c r="I2590" s="97" t="s">
        <v>54</v>
      </c>
      <c r="J2590" s="59" t="str">
        <f t="shared" si="336"/>
        <v>Long</v>
      </c>
      <c r="L2590" s="74">
        <f t="shared" si="340"/>
        <v>1</v>
      </c>
      <c r="M2590" s="75">
        <f t="shared" si="332"/>
        <v>0</v>
      </c>
      <c r="N2590" s="76" t="str">
        <f t="shared" si="337"/>
        <v/>
      </c>
      <c r="O2590" s="75"/>
      <c r="P2590" s="77">
        <f t="shared" si="333"/>
        <v>1</v>
      </c>
      <c r="Q2590" s="78" t="str">
        <f t="shared" si="338"/>
        <v>Stay Long</v>
      </c>
      <c r="R2590" s="81">
        <f t="shared" si="334"/>
        <v>-752.5</v>
      </c>
      <c r="S2590" s="82">
        <f t="shared" si="339"/>
        <v>-80048.459999999992</v>
      </c>
      <c r="T2590" s="50"/>
    </row>
    <row r="2591" spans="2:20" x14ac:dyDescent="0.25">
      <c r="B2591" s="11">
        <f>'Market Data'!B2578</f>
        <v>20100215</v>
      </c>
      <c r="C2591" s="2">
        <f>'Market Data'!C2578</f>
        <v>5793.5</v>
      </c>
      <c r="D2591" s="2">
        <f>'Market Data'!D2578</f>
        <v>5817.5</v>
      </c>
      <c r="E2591" s="2">
        <f>'Market Data'!E2578</f>
        <v>5770.5</v>
      </c>
      <c r="F2591" s="12">
        <f>'Market Data'!F2578</f>
        <v>5787.5</v>
      </c>
      <c r="H2591" s="58">
        <f t="shared" si="335"/>
        <v>2574</v>
      </c>
      <c r="I2591" s="97" t="s">
        <v>54</v>
      </c>
      <c r="J2591" s="59" t="str">
        <f t="shared" si="336"/>
        <v>Long</v>
      </c>
      <c r="L2591" s="74">
        <f t="shared" si="340"/>
        <v>1</v>
      </c>
      <c r="M2591" s="75">
        <f t="shared" si="332"/>
        <v>0</v>
      </c>
      <c r="N2591" s="76" t="str">
        <f t="shared" si="337"/>
        <v/>
      </c>
      <c r="O2591" s="75"/>
      <c r="P2591" s="77">
        <f t="shared" si="333"/>
        <v>1</v>
      </c>
      <c r="Q2591" s="78" t="str">
        <f t="shared" si="338"/>
        <v>Stay Long</v>
      </c>
      <c r="R2591" s="81">
        <f t="shared" si="334"/>
        <v>122.5</v>
      </c>
      <c r="S2591" s="82">
        <f t="shared" si="339"/>
        <v>-79925.959999999992</v>
      </c>
      <c r="T2591" s="50"/>
    </row>
    <row r="2592" spans="2:20" x14ac:dyDescent="0.25">
      <c r="B2592" s="11">
        <f>'Market Data'!B2579</f>
        <v>20100216</v>
      </c>
      <c r="C2592" s="2">
        <f>'Market Data'!C2579</f>
        <v>5800.5</v>
      </c>
      <c r="D2592" s="2">
        <f>'Market Data'!D2579</f>
        <v>5876.5</v>
      </c>
      <c r="E2592" s="2">
        <f>'Market Data'!E2579</f>
        <v>5765</v>
      </c>
      <c r="F2592" s="12">
        <f>'Market Data'!F2579</f>
        <v>5863</v>
      </c>
      <c r="H2592" s="58">
        <f t="shared" si="335"/>
        <v>2575</v>
      </c>
      <c r="I2592" s="97" t="s">
        <v>54</v>
      </c>
      <c r="J2592" s="59" t="str">
        <f t="shared" si="336"/>
        <v>Long</v>
      </c>
      <c r="L2592" s="74">
        <f t="shared" si="340"/>
        <v>1</v>
      </c>
      <c r="M2592" s="75">
        <f t="shared" si="332"/>
        <v>0</v>
      </c>
      <c r="N2592" s="76" t="str">
        <f t="shared" si="337"/>
        <v/>
      </c>
      <c r="O2592" s="75"/>
      <c r="P2592" s="77">
        <f t="shared" si="333"/>
        <v>1</v>
      </c>
      <c r="Q2592" s="78" t="str">
        <f t="shared" si="338"/>
        <v>Stay Long</v>
      </c>
      <c r="R2592" s="81">
        <f t="shared" si="334"/>
        <v>2642.5</v>
      </c>
      <c r="S2592" s="82">
        <f t="shared" si="339"/>
        <v>-77283.459999999992</v>
      </c>
      <c r="T2592" s="50"/>
    </row>
    <row r="2593" spans="2:20" x14ac:dyDescent="0.25">
      <c r="B2593" s="11">
        <f>'Market Data'!B2580</f>
        <v>20100217</v>
      </c>
      <c r="C2593" s="2">
        <f>'Market Data'!C2580</f>
        <v>5895</v>
      </c>
      <c r="D2593" s="2">
        <f>'Market Data'!D2580</f>
        <v>5952</v>
      </c>
      <c r="E2593" s="2">
        <f>'Market Data'!E2580</f>
        <v>5881.5</v>
      </c>
      <c r="F2593" s="12">
        <f>'Market Data'!F2580</f>
        <v>5924.5</v>
      </c>
      <c r="H2593" s="58">
        <f t="shared" si="335"/>
        <v>2576</v>
      </c>
      <c r="I2593" s="97" t="s">
        <v>54</v>
      </c>
      <c r="J2593" s="59" t="str">
        <f t="shared" si="336"/>
        <v>Long</v>
      </c>
      <c r="L2593" s="74">
        <f t="shared" si="340"/>
        <v>1</v>
      </c>
      <c r="M2593" s="75">
        <f t="shared" si="332"/>
        <v>0</v>
      </c>
      <c r="N2593" s="76" t="str">
        <f t="shared" si="337"/>
        <v/>
      </c>
      <c r="O2593" s="75"/>
      <c r="P2593" s="77">
        <f t="shared" si="333"/>
        <v>1</v>
      </c>
      <c r="Q2593" s="78" t="str">
        <f t="shared" si="338"/>
        <v>Stay Long</v>
      </c>
      <c r="R2593" s="81">
        <f t="shared" si="334"/>
        <v>2152.5</v>
      </c>
      <c r="S2593" s="82">
        <f t="shared" si="339"/>
        <v>-75130.959999999992</v>
      </c>
      <c r="T2593" s="50"/>
    </row>
    <row r="2594" spans="2:20" x14ac:dyDescent="0.25">
      <c r="B2594" s="11">
        <f>'Market Data'!B2581</f>
        <v>20100218</v>
      </c>
      <c r="C2594" s="2">
        <f>'Market Data'!C2581</f>
        <v>5922.5</v>
      </c>
      <c r="D2594" s="2">
        <f>'Market Data'!D2581</f>
        <v>5962</v>
      </c>
      <c r="E2594" s="2">
        <f>'Market Data'!E2581</f>
        <v>5894.5</v>
      </c>
      <c r="F2594" s="12">
        <f>'Market Data'!F2581</f>
        <v>5948</v>
      </c>
      <c r="H2594" s="58">
        <f t="shared" si="335"/>
        <v>2577</v>
      </c>
      <c r="I2594" s="97" t="s">
        <v>54</v>
      </c>
      <c r="J2594" s="59" t="str">
        <f t="shared" si="336"/>
        <v>Long</v>
      </c>
      <c r="L2594" s="74">
        <f t="shared" si="340"/>
        <v>1</v>
      </c>
      <c r="M2594" s="75">
        <f t="shared" si="332"/>
        <v>0</v>
      </c>
      <c r="N2594" s="76" t="str">
        <f t="shared" si="337"/>
        <v/>
      </c>
      <c r="O2594" s="75"/>
      <c r="P2594" s="77">
        <f t="shared" si="333"/>
        <v>1</v>
      </c>
      <c r="Q2594" s="78" t="str">
        <f t="shared" si="338"/>
        <v>Stay Long</v>
      </c>
      <c r="R2594" s="81">
        <f t="shared" si="334"/>
        <v>822.5</v>
      </c>
      <c r="S2594" s="82">
        <f t="shared" si="339"/>
        <v>-74308.459999999992</v>
      </c>
      <c r="T2594" s="50"/>
    </row>
    <row r="2595" spans="2:20" x14ac:dyDescent="0.25">
      <c r="B2595" s="11">
        <f>'Market Data'!B2582</f>
        <v>20100219</v>
      </c>
      <c r="C2595" s="2">
        <f>'Market Data'!C2582</f>
        <v>5908.5</v>
      </c>
      <c r="D2595" s="2">
        <f>'Market Data'!D2582</f>
        <v>6000.5</v>
      </c>
      <c r="E2595" s="2">
        <f>'Market Data'!E2582</f>
        <v>5895.5</v>
      </c>
      <c r="F2595" s="12">
        <f>'Market Data'!F2582</f>
        <v>5987.5</v>
      </c>
      <c r="H2595" s="58">
        <f t="shared" si="335"/>
        <v>2578</v>
      </c>
      <c r="I2595" s="97" t="s">
        <v>54</v>
      </c>
      <c r="J2595" s="59" t="str">
        <f t="shared" si="336"/>
        <v>Long</v>
      </c>
      <c r="L2595" s="74">
        <f t="shared" si="340"/>
        <v>1</v>
      </c>
      <c r="M2595" s="75">
        <f t="shared" si="332"/>
        <v>0</v>
      </c>
      <c r="N2595" s="76" t="str">
        <f t="shared" si="337"/>
        <v/>
      </c>
      <c r="O2595" s="75"/>
      <c r="P2595" s="77">
        <f t="shared" si="333"/>
        <v>1</v>
      </c>
      <c r="Q2595" s="78" t="str">
        <f t="shared" si="338"/>
        <v>Stay Long</v>
      </c>
      <c r="R2595" s="81">
        <f t="shared" si="334"/>
        <v>1382.5</v>
      </c>
      <c r="S2595" s="82">
        <f t="shared" si="339"/>
        <v>-72925.959999999992</v>
      </c>
      <c r="T2595" s="50"/>
    </row>
    <row r="2596" spans="2:20" x14ac:dyDescent="0.25">
      <c r="B2596" s="11">
        <f>'Market Data'!B2583</f>
        <v>20100222</v>
      </c>
      <c r="C2596" s="2">
        <f>'Market Data'!C2583</f>
        <v>5993.5</v>
      </c>
      <c r="D2596" s="2">
        <f>'Market Data'!D2583</f>
        <v>6026</v>
      </c>
      <c r="E2596" s="2">
        <f>'Market Data'!E2583</f>
        <v>5951.5</v>
      </c>
      <c r="F2596" s="12">
        <f>'Market Data'!F2583</f>
        <v>5963.5</v>
      </c>
      <c r="H2596" s="58">
        <f t="shared" si="335"/>
        <v>2579</v>
      </c>
      <c r="I2596" s="97" t="s">
        <v>54</v>
      </c>
      <c r="J2596" s="59" t="str">
        <f t="shared" si="336"/>
        <v>Long</v>
      </c>
      <c r="L2596" s="74">
        <f t="shared" si="340"/>
        <v>1</v>
      </c>
      <c r="M2596" s="75">
        <f t="shared" si="332"/>
        <v>0</v>
      </c>
      <c r="N2596" s="76" t="str">
        <f t="shared" si="337"/>
        <v/>
      </c>
      <c r="O2596" s="75"/>
      <c r="P2596" s="77">
        <f t="shared" si="333"/>
        <v>1</v>
      </c>
      <c r="Q2596" s="78" t="str">
        <f t="shared" si="338"/>
        <v>Stay Long</v>
      </c>
      <c r="R2596" s="81">
        <f t="shared" si="334"/>
        <v>-840</v>
      </c>
      <c r="S2596" s="82">
        <f t="shared" si="339"/>
        <v>-73765.959999999992</v>
      </c>
      <c r="T2596" s="50"/>
    </row>
    <row r="2597" spans="2:20" x14ac:dyDescent="0.25">
      <c r="B2597" s="11">
        <f>'Market Data'!B2584</f>
        <v>20100223</v>
      </c>
      <c r="C2597" s="2">
        <f>'Market Data'!C2584</f>
        <v>5973.5</v>
      </c>
      <c r="D2597" s="2">
        <f>'Market Data'!D2584</f>
        <v>6002.5</v>
      </c>
      <c r="E2597" s="2">
        <f>'Market Data'!E2584</f>
        <v>5852.5</v>
      </c>
      <c r="F2597" s="12">
        <f>'Market Data'!F2584</f>
        <v>5873.5</v>
      </c>
      <c r="H2597" s="58">
        <f t="shared" si="335"/>
        <v>2580</v>
      </c>
      <c r="I2597" s="97" t="s">
        <v>54</v>
      </c>
      <c r="J2597" s="59" t="str">
        <f t="shared" si="336"/>
        <v>Long</v>
      </c>
      <c r="L2597" s="74">
        <f t="shared" si="340"/>
        <v>1</v>
      </c>
      <c r="M2597" s="75">
        <f t="shared" si="332"/>
        <v>0</v>
      </c>
      <c r="N2597" s="76" t="str">
        <f t="shared" si="337"/>
        <v/>
      </c>
      <c r="O2597" s="75"/>
      <c r="P2597" s="77">
        <f t="shared" si="333"/>
        <v>1</v>
      </c>
      <c r="Q2597" s="78" t="str">
        <f t="shared" si="338"/>
        <v>Stay Long</v>
      </c>
      <c r="R2597" s="81">
        <f t="shared" si="334"/>
        <v>-3150</v>
      </c>
      <c r="S2597" s="82">
        <f t="shared" si="339"/>
        <v>-76915.959999999992</v>
      </c>
      <c r="T2597" s="50"/>
    </row>
    <row r="2598" spans="2:20" x14ac:dyDescent="0.25">
      <c r="B2598" s="11">
        <f>'Market Data'!B2585</f>
        <v>20100224</v>
      </c>
      <c r="C2598" s="2">
        <f>'Market Data'!C2585</f>
        <v>5903.5</v>
      </c>
      <c r="D2598" s="2">
        <f>'Market Data'!D2585</f>
        <v>5910.5</v>
      </c>
      <c r="E2598" s="2">
        <f>'Market Data'!E2585</f>
        <v>5840.5</v>
      </c>
      <c r="F2598" s="12">
        <f>'Market Data'!F2585</f>
        <v>5886.5</v>
      </c>
      <c r="H2598" s="58">
        <f t="shared" si="335"/>
        <v>2581</v>
      </c>
      <c r="I2598" s="97" t="s">
        <v>54</v>
      </c>
      <c r="J2598" s="59" t="str">
        <f t="shared" si="336"/>
        <v>Long</v>
      </c>
      <c r="L2598" s="74">
        <f t="shared" si="340"/>
        <v>1</v>
      </c>
      <c r="M2598" s="75">
        <f t="shared" si="332"/>
        <v>0</v>
      </c>
      <c r="N2598" s="76" t="str">
        <f t="shared" si="337"/>
        <v/>
      </c>
      <c r="O2598" s="75"/>
      <c r="P2598" s="77">
        <f t="shared" si="333"/>
        <v>1</v>
      </c>
      <c r="Q2598" s="78" t="str">
        <f t="shared" si="338"/>
        <v>Stay Long</v>
      </c>
      <c r="R2598" s="81">
        <f t="shared" si="334"/>
        <v>455</v>
      </c>
      <c r="S2598" s="82">
        <f t="shared" si="339"/>
        <v>-76460.959999999992</v>
      </c>
      <c r="T2598" s="50"/>
    </row>
    <row r="2599" spans="2:20" x14ac:dyDescent="0.25">
      <c r="B2599" s="11">
        <f>'Market Data'!B2586</f>
        <v>20100225</v>
      </c>
      <c r="C2599" s="2">
        <f>'Market Data'!C2586</f>
        <v>5865</v>
      </c>
      <c r="D2599" s="2">
        <f>'Market Data'!D2586</f>
        <v>5927</v>
      </c>
      <c r="E2599" s="2">
        <f>'Market Data'!E2586</f>
        <v>5787</v>
      </c>
      <c r="F2599" s="12">
        <f>'Market Data'!F2586</f>
        <v>5816</v>
      </c>
      <c r="H2599" s="58">
        <f t="shared" si="335"/>
        <v>2582</v>
      </c>
      <c r="I2599" s="97" t="s">
        <v>54</v>
      </c>
      <c r="J2599" s="59" t="str">
        <f t="shared" si="336"/>
        <v>Long</v>
      </c>
      <c r="L2599" s="74">
        <f t="shared" si="340"/>
        <v>1</v>
      </c>
      <c r="M2599" s="75">
        <f t="shared" si="332"/>
        <v>0</v>
      </c>
      <c r="N2599" s="76" t="str">
        <f t="shared" si="337"/>
        <v/>
      </c>
      <c r="O2599" s="75"/>
      <c r="P2599" s="77">
        <f t="shared" si="333"/>
        <v>1</v>
      </c>
      <c r="Q2599" s="78" t="str">
        <f t="shared" si="338"/>
        <v>Stay Long</v>
      </c>
      <c r="R2599" s="81">
        <f t="shared" si="334"/>
        <v>-2467.5</v>
      </c>
      <c r="S2599" s="82">
        <f t="shared" si="339"/>
        <v>-78928.459999999992</v>
      </c>
      <c r="T2599" s="50"/>
    </row>
    <row r="2600" spans="2:20" x14ac:dyDescent="0.25">
      <c r="B2600" s="11">
        <f>'Market Data'!B2587</f>
        <v>20100226</v>
      </c>
      <c r="C2600" s="2">
        <f>'Market Data'!C2587</f>
        <v>5865.5</v>
      </c>
      <c r="D2600" s="2">
        <f>'Market Data'!D2587</f>
        <v>5879</v>
      </c>
      <c r="E2600" s="2">
        <f>'Market Data'!E2587</f>
        <v>5799</v>
      </c>
      <c r="F2600" s="12">
        <f>'Market Data'!F2587</f>
        <v>5861.5</v>
      </c>
      <c r="H2600" s="58">
        <f t="shared" si="335"/>
        <v>2583</v>
      </c>
      <c r="I2600" s="97" t="s">
        <v>54</v>
      </c>
      <c r="J2600" s="59" t="str">
        <f t="shared" si="336"/>
        <v>Long</v>
      </c>
      <c r="L2600" s="74">
        <f t="shared" si="340"/>
        <v>1</v>
      </c>
      <c r="M2600" s="75">
        <f t="shared" si="332"/>
        <v>0</v>
      </c>
      <c r="N2600" s="76" t="str">
        <f t="shared" si="337"/>
        <v/>
      </c>
      <c r="O2600" s="75"/>
      <c r="P2600" s="77">
        <f t="shared" si="333"/>
        <v>1</v>
      </c>
      <c r="Q2600" s="78" t="str">
        <f t="shared" si="338"/>
        <v>Stay Long</v>
      </c>
      <c r="R2600" s="81">
        <f t="shared" si="334"/>
        <v>1592.5</v>
      </c>
      <c r="S2600" s="82">
        <f t="shared" si="339"/>
        <v>-77335.959999999992</v>
      </c>
      <c r="T2600" s="50"/>
    </row>
    <row r="2601" spans="2:20" x14ac:dyDescent="0.25">
      <c r="B2601" s="11">
        <f>'Market Data'!B2588</f>
        <v>20100301</v>
      </c>
      <c r="C2601" s="2">
        <f>'Market Data'!C2588</f>
        <v>5910.5</v>
      </c>
      <c r="D2601" s="2">
        <f>'Market Data'!D2588</f>
        <v>5988.5</v>
      </c>
      <c r="E2601" s="2">
        <f>'Market Data'!E2588</f>
        <v>5906</v>
      </c>
      <c r="F2601" s="12">
        <f>'Market Data'!F2588</f>
        <v>5980</v>
      </c>
      <c r="H2601" s="58">
        <f t="shared" si="335"/>
        <v>2584</v>
      </c>
      <c r="I2601" s="97" t="s">
        <v>54</v>
      </c>
      <c r="J2601" s="59" t="str">
        <f t="shared" si="336"/>
        <v>Long</v>
      </c>
      <c r="L2601" s="74">
        <f t="shared" si="340"/>
        <v>1</v>
      </c>
      <c r="M2601" s="75">
        <f t="shared" si="332"/>
        <v>0</v>
      </c>
      <c r="N2601" s="76" t="str">
        <f t="shared" si="337"/>
        <v/>
      </c>
      <c r="O2601" s="75"/>
      <c r="P2601" s="77">
        <f t="shared" si="333"/>
        <v>1</v>
      </c>
      <c r="Q2601" s="78" t="str">
        <f t="shared" si="338"/>
        <v>Stay Long</v>
      </c>
      <c r="R2601" s="81">
        <f t="shared" si="334"/>
        <v>4147.5</v>
      </c>
      <c r="S2601" s="82">
        <f t="shared" si="339"/>
        <v>-73188.459999999992</v>
      </c>
      <c r="T2601" s="50"/>
    </row>
    <row r="2602" spans="2:20" x14ac:dyDescent="0.25">
      <c r="B2602" s="11">
        <f>'Market Data'!B2589</f>
        <v>20100302</v>
      </c>
      <c r="C2602" s="2">
        <f>'Market Data'!C2589</f>
        <v>5993.5</v>
      </c>
      <c r="D2602" s="2">
        <f>'Market Data'!D2589</f>
        <v>6052</v>
      </c>
      <c r="E2602" s="2">
        <f>'Market Data'!E2589</f>
        <v>5979.5</v>
      </c>
      <c r="F2602" s="12">
        <f>'Market Data'!F2589</f>
        <v>6041.5</v>
      </c>
      <c r="H2602" s="58">
        <f t="shared" si="335"/>
        <v>2585</v>
      </c>
      <c r="I2602" s="97" t="s">
        <v>54</v>
      </c>
      <c r="J2602" s="59" t="str">
        <f t="shared" si="336"/>
        <v>Long</v>
      </c>
      <c r="L2602" s="74">
        <f t="shared" si="340"/>
        <v>1</v>
      </c>
      <c r="M2602" s="75">
        <f t="shared" si="332"/>
        <v>0</v>
      </c>
      <c r="N2602" s="76" t="str">
        <f t="shared" si="337"/>
        <v/>
      </c>
      <c r="O2602" s="75"/>
      <c r="P2602" s="77">
        <f t="shared" si="333"/>
        <v>1</v>
      </c>
      <c r="Q2602" s="78" t="str">
        <f t="shared" si="338"/>
        <v>Stay Long</v>
      </c>
      <c r="R2602" s="81">
        <f t="shared" si="334"/>
        <v>2152.5</v>
      </c>
      <c r="S2602" s="82">
        <f t="shared" si="339"/>
        <v>-71035.959999999992</v>
      </c>
      <c r="T2602" s="50"/>
    </row>
    <row r="2603" spans="2:20" x14ac:dyDescent="0.25">
      <c r="B2603" s="11">
        <f>'Market Data'!B2590</f>
        <v>20100303</v>
      </c>
      <c r="C2603" s="2">
        <f>'Market Data'!C2590</f>
        <v>6026.5</v>
      </c>
      <c r="D2603" s="2">
        <f>'Market Data'!D2590</f>
        <v>6100</v>
      </c>
      <c r="E2603" s="2">
        <f>'Market Data'!E2590</f>
        <v>6026.5</v>
      </c>
      <c r="F2603" s="12">
        <f>'Market Data'!F2590</f>
        <v>6073</v>
      </c>
      <c r="H2603" s="58">
        <f t="shared" si="335"/>
        <v>2586</v>
      </c>
      <c r="I2603" s="97" t="s">
        <v>54</v>
      </c>
      <c r="J2603" s="59" t="str">
        <f t="shared" si="336"/>
        <v>Long</v>
      </c>
      <c r="L2603" s="74">
        <f t="shared" si="340"/>
        <v>1</v>
      </c>
      <c r="M2603" s="75">
        <f t="shared" si="332"/>
        <v>0</v>
      </c>
      <c r="N2603" s="76" t="str">
        <f t="shared" si="337"/>
        <v/>
      </c>
      <c r="O2603" s="75"/>
      <c r="P2603" s="77">
        <f t="shared" si="333"/>
        <v>1</v>
      </c>
      <c r="Q2603" s="78" t="str">
        <f t="shared" si="338"/>
        <v>Stay Long</v>
      </c>
      <c r="R2603" s="81">
        <f t="shared" si="334"/>
        <v>1102.5</v>
      </c>
      <c r="S2603" s="82">
        <f t="shared" si="339"/>
        <v>-69933.459999999992</v>
      </c>
      <c r="T2603" s="50"/>
    </row>
    <row r="2604" spans="2:20" x14ac:dyDescent="0.25">
      <c r="B2604" s="11">
        <f>'Market Data'!B2591</f>
        <v>20100304</v>
      </c>
      <c r="C2604" s="2">
        <f>'Market Data'!C2591</f>
        <v>6043.5</v>
      </c>
      <c r="D2604" s="2">
        <f>'Market Data'!D2591</f>
        <v>6093.5</v>
      </c>
      <c r="E2604" s="2">
        <f>'Market Data'!E2591</f>
        <v>6033</v>
      </c>
      <c r="F2604" s="12">
        <f>'Market Data'!F2591</f>
        <v>6063.5</v>
      </c>
      <c r="H2604" s="58">
        <f t="shared" si="335"/>
        <v>2587</v>
      </c>
      <c r="I2604" s="97" t="s">
        <v>54</v>
      </c>
      <c r="J2604" s="59" t="str">
        <f t="shared" si="336"/>
        <v>Long</v>
      </c>
      <c r="L2604" s="74">
        <f t="shared" si="340"/>
        <v>1</v>
      </c>
      <c r="M2604" s="75">
        <f t="shared" si="332"/>
        <v>0</v>
      </c>
      <c r="N2604" s="76" t="str">
        <f t="shared" si="337"/>
        <v/>
      </c>
      <c r="O2604" s="75"/>
      <c r="P2604" s="77">
        <f t="shared" si="333"/>
        <v>1</v>
      </c>
      <c r="Q2604" s="78" t="str">
        <f t="shared" si="338"/>
        <v>Stay Long</v>
      </c>
      <c r="R2604" s="81">
        <f t="shared" si="334"/>
        <v>-332.5</v>
      </c>
      <c r="S2604" s="82">
        <f t="shared" si="339"/>
        <v>-70265.959999999992</v>
      </c>
      <c r="T2604" s="50"/>
    </row>
    <row r="2605" spans="2:20" x14ac:dyDescent="0.25">
      <c r="B2605" s="11">
        <f>'Market Data'!B2592</f>
        <v>20100305</v>
      </c>
      <c r="C2605" s="2">
        <f>'Market Data'!C2592</f>
        <v>6083.5</v>
      </c>
      <c r="D2605" s="2">
        <f>'Market Data'!D2592</f>
        <v>6150.5</v>
      </c>
      <c r="E2605" s="2">
        <f>'Market Data'!E2592</f>
        <v>6077</v>
      </c>
      <c r="F2605" s="12">
        <f>'Market Data'!F2592</f>
        <v>6143.5</v>
      </c>
      <c r="H2605" s="58">
        <f t="shared" si="335"/>
        <v>2588</v>
      </c>
      <c r="I2605" s="97" t="s">
        <v>54</v>
      </c>
      <c r="J2605" s="59" t="str">
        <f t="shared" si="336"/>
        <v>Long</v>
      </c>
      <c r="L2605" s="74">
        <f t="shared" si="340"/>
        <v>1</v>
      </c>
      <c r="M2605" s="75">
        <f t="shared" si="332"/>
        <v>0</v>
      </c>
      <c r="N2605" s="76" t="str">
        <f t="shared" si="337"/>
        <v/>
      </c>
      <c r="O2605" s="75"/>
      <c r="P2605" s="77">
        <f t="shared" si="333"/>
        <v>1</v>
      </c>
      <c r="Q2605" s="78" t="str">
        <f t="shared" si="338"/>
        <v>Stay Long</v>
      </c>
      <c r="R2605" s="81">
        <f t="shared" si="334"/>
        <v>2800</v>
      </c>
      <c r="S2605" s="82">
        <f t="shared" si="339"/>
        <v>-67465.959999999992</v>
      </c>
      <c r="T2605" s="50"/>
    </row>
    <row r="2606" spans="2:20" x14ac:dyDescent="0.25">
      <c r="B2606" s="11">
        <f>'Market Data'!B2593</f>
        <v>20100308</v>
      </c>
      <c r="C2606" s="2">
        <f>'Market Data'!C2593</f>
        <v>6178.5</v>
      </c>
      <c r="D2606" s="2">
        <f>'Market Data'!D2593</f>
        <v>6183</v>
      </c>
      <c r="E2606" s="2">
        <f>'Market Data'!E2593</f>
        <v>6135</v>
      </c>
      <c r="F2606" s="12">
        <f>'Market Data'!F2593</f>
        <v>6152</v>
      </c>
      <c r="H2606" s="58">
        <f t="shared" si="335"/>
        <v>2589</v>
      </c>
      <c r="I2606" s="97" t="s">
        <v>54</v>
      </c>
      <c r="J2606" s="59" t="str">
        <f t="shared" si="336"/>
        <v>Long</v>
      </c>
      <c r="L2606" s="74">
        <f t="shared" si="340"/>
        <v>1</v>
      </c>
      <c r="M2606" s="75">
        <f t="shared" si="332"/>
        <v>0</v>
      </c>
      <c r="N2606" s="76" t="str">
        <f t="shared" si="337"/>
        <v/>
      </c>
      <c r="O2606" s="75"/>
      <c r="P2606" s="77">
        <f t="shared" si="333"/>
        <v>1</v>
      </c>
      <c r="Q2606" s="78" t="str">
        <f t="shared" si="338"/>
        <v>Stay Long</v>
      </c>
      <c r="R2606" s="81">
        <f t="shared" si="334"/>
        <v>297.5</v>
      </c>
      <c r="S2606" s="82">
        <f t="shared" si="339"/>
        <v>-67168.459999999992</v>
      </c>
      <c r="T2606" s="50"/>
    </row>
    <row r="2607" spans="2:20" x14ac:dyDescent="0.25">
      <c r="B2607" s="11">
        <f>'Market Data'!B2594</f>
        <v>20100309</v>
      </c>
      <c r="C2607" s="2">
        <f>'Market Data'!C2594</f>
        <v>6144</v>
      </c>
      <c r="D2607" s="2">
        <f>'Market Data'!D2594</f>
        <v>6178</v>
      </c>
      <c r="E2607" s="2">
        <f>'Market Data'!E2594</f>
        <v>6107</v>
      </c>
      <c r="F2607" s="12">
        <f>'Market Data'!F2594</f>
        <v>6176</v>
      </c>
      <c r="H2607" s="58">
        <f t="shared" si="335"/>
        <v>2590</v>
      </c>
      <c r="I2607" s="97" t="s">
        <v>54</v>
      </c>
      <c r="J2607" s="59" t="str">
        <f t="shared" si="336"/>
        <v>Long</v>
      </c>
      <c r="L2607" s="74">
        <f t="shared" si="340"/>
        <v>1</v>
      </c>
      <c r="M2607" s="75">
        <f t="shared" si="332"/>
        <v>0</v>
      </c>
      <c r="N2607" s="76" t="str">
        <f t="shared" si="337"/>
        <v/>
      </c>
      <c r="O2607" s="75"/>
      <c r="P2607" s="77">
        <f t="shared" si="333"/>
        <v>1</v>
      </c>
      <c r="Q2607" s="78" t="str">
        <f t="shared" si="338"/>
        <v>Stay Long</v>
      </c>
      <c r="R2607" s="81">
        <f t="shared" si="334"/>
        <v>840</v>
      </c>
      <c r="S2607" s="82">
        <f t="shared" si="339"/>
        <v>-66328.459999999992</v>
      </c>
      <c r="T2607" s="50"/>
    </row>
    <row r="2608" spans="2:20" x14ac:dyDescent="0.25">
      <c r="B2608" s="11">
        <f>'Market Data'!B2595</f>
        <v>20100310</v>
      </c>
      <c r="C2608" s="2">
        <f>'Market Data'!C2595</f>
        <v>6164.5</v>
      </c>
      <c r="D2608" s="2">
        <f>'Market Data'!D2595</f>
        <v>6224.5</v>
      </c>
      <c r="E2608" s="2">
        <f>'Market Data'!E2595</f>
        <v>6142.5</v>
      </c>
      <c r="F2608" s="12">
        <f>'Market Data'!F2595</f>
        <v>6193</v>
      </c>
      <c r="H2608" s="58">
        <f t="shared" si="335"/>
        <v>2591</v>
      </c>
      <c r="I2608" s="97" t="s">
        <v>54</v>
      </c>
      <c r="J2608" s="59" t="str">
        <f t="shared" si="336"/>
        <v>Long</v>
      </c>
      <c r="L2608" s="74">
        <f t="shared" si="340"/>
        <v>1</v>
      </c>
      <c r="M2608" s="75">
        <f t="shared" si="332"/>
        <v>0</v>
      </c>
      <c r="N2608" s="76" t="str">
        <f t="shared" si="337"/>
        <v/>
      </c>
      <c r="O2608" s="75"/>
      <c r="P2608" s="77">
        <f t="shared" si="333"/>
        <v>1</v>
      </c>
      <c r="Q2608" s="78" t="str">
        <f t="shared" si="338"/>
        <v>Stay Long</v>
      </c>
      <c r="R2608" s="81">
        <f t="shared" si="334"/>
        <v>595</v>
      </c>
      <c r="S2608" s="82">
        <f t="shared" si="339"/>
        <v>-65733.459999999992</v>
      </c>
      <c r="T2608" s="50"/>
    </row>
    <row r="2609" spans="2:20" x14ac:dyDescent="0.25">
      <c r="B2609" s="11">
        <f>'Market Data'!B2596</f>
        <v>20100311</v>
      </c>
      <c r="C2609" s="2">
        <f>'Market Data'!C2596</f>
        <v>6188.5</v>
      </c>
      <c r="D2609" s="2">
        <f>'Market Data'!D2596</f>
        <v>6224</v>
      </c>
      <c r="E2609" s="2">
        <f>'Market Data'!E2596</f>
        <v>6175.5</v>
      </c>
      <c r="F2609" s="12">
        <f>'Market Data'!F2596</f>
        <v>6197.5</v>
      </c>
      <c r="H2609" s="58">
        <f t="shared" si="335"/>
        <v>2592</v>
      </c>
      <c r="I2609" s="97" t="s">
        <v>54</v>
      </c>
      <c r="J2609" s="59" t="str">
        <f t="shared" si="336"/>
        <v>Long</v>
      </c>
      <c r="L2609" s="74">
        <f t="shared" si="340"/>
        <v>1</v>
      </c>
      <c r="M2609" s="75">
        <f t="shared" si="332"/>
        <v>0</v>
      </c>
      <c r="N2609" s="76" t="str">
        <f t="shared" si="337"/>
        <v/>
      </c>
      <c r="O2609" s="75"/>
      <c r="P2609" s="77">
        <f t="shared" si="333"/>
        <v>1</v>
      </c>
      <c r="Q2609" s="78" t="str">
        <f t="shared" si="338"/>
        <v>Stay Long</v>
      </c>
      <c r="R2609" s="81">
        <f t="shared" si="334"/>
        <v>157.5</v>
      </c>
      <c r="S2609" s="82">
        <f t="shared" si="339"/>
        <v>-65575.959999999992</v>
      </c>
      <c r="T2609" s="50"/>
    </row>
    <row r="2610" spans="2:20" x14ac:dyDescent="0.25">
      <c r="B2610" s="11">
        <f>'Market Data'!B2597</f>
        <v>20100312</v>
      </c>
      <c r="C2610" s="2">
        <f>'Market Data'!C2597</f>
        <v>6214</v>
      </c>
      <c r="D2610" s="2">
        <f>'Market Data'!D2597</f>
        <v>6259.5</v>
      </c>
      <c r="E2610" s="2">
        <f>'Market Data'!E2597</f>
        <v>6202.5</v>
      </c>
      <c r="F2610" s="12">
        <f>'Market Data'!F2597</f>
        <v>6211</v>
      </c>
      <c r="H2610" s="58">
        <f t="shared" si="335"/>
        <v>2593</v>
      </c>
      <c r="I2610" s="97" t="s">
        <v>54</v>
      </c>
      <c r="J2610" s="59" t="str">
        <f t="shared" si="336"/>
        <v>Long</v>
      </c>
      <c r="L2610" s="74">
        <f t="shared" si="340"/>
        <v>1</v>
      </c>
      <c r="M2610" s="75">
        <f t="shared" si="332"/>
        <v>0</v>
      </c>
      <c r="N2610" s="76" t="str">
        <f t="shared" si="337"/>
        <v/>
      </c>
      <c r="O2610" s="75"/>
      <c r="P2610" s="77">
        <f t="shared" si="333"/>
        <v>1</v>
      </c>
      <c r="Q2610" s="78" t="str">
        <f t="shared" si="338"/>
        <v>Stay Long</v>
      </c>
      <c r="R2610" s="81">
        <f t="shared" si="334"/>
        <v>472.5</v>
      </c>
      <c r="S2610" s="82">
        <f t="shared" si="339"/>
        <v>-65103.459999999992</v>
      </c>
      <c r="T2610" s="50"/>
    </row>
    <row r="2611" spans="2:20" x14ac:dyDescent="0.25">
      <c r="B2611" s="11">
        <f>'Market Data'!B2598</f>
        <v>20100315</v>
      </c>
      <c r="C2611" s="2">
        <f>'Market Data'!C2598</f>
        <v>6207.5</v>
      </c>
      <c r="D2611" s="2">
        <f>'Market Data'!D2598</f>
        <v>6222.5</v>
      </c>
      <c r="E2611" s="2">
        <f>'Market Data'!E2598</f>
        <v>6166.5</v>
      </c>
      <c r="F2611" s="12">
        <f>'Market Data'!F2598</f>
        <v>6188</v>
      </c>
      <c r="H2611" s="58">
        <f t="shared" si="335"/>
        <v>2594</v>
      </c>
      <c r="I2611" s="97" t="s">
        <v>54</v>
      </c>
      <c r="J2611" s="59" t="str">
        <f t="shared" si="336"/>
        <v>Long</v>
      </c>
      <c r="L2611" s="74">
        <f t="shared" si="340"/>
        <v>1</v>
      </c>
      <c r="M2611" s="75">
        <f t="shared" si="332"/>
        <v>0</v>
      </c>
      <c r="N2611" s="76" t="str">
        <f t="shared" si="337"/>
        <v/>
      </c>
      <c r="O2611" s="75"/>
      <c r="P2611" s="77">
        <f t="shared" si="333"/>
        <v>1</v>
      </c>
      <c r="Q2611" s="78" t="str">
        <f t="shared" si="338"/>
        <v>Stay Long</v>
      </c>
      <c r="R2611" s="81">
        <f t="shared" si="334"/>
        <v>-805</v>
      </c>
      <c r="S2611" s="82">
        <f t="shared" si="339"/>
        <v>-65908.459999999992</v>
      </c>
      <c r="T2611" s="50"/>
    </row>
    <row r="2612" spans="2:20" x14ac:dyDescent="0.25">
      <c r="B2612" s="11">
        <f>'Market Data'!B2599</f>
        <v>20100316</v>
      </c>
      <c r="C2612" s="2">
        <f>'Market Data'!C2599</f>
        <v>6217</v>
      </c>
      <c r="D2612" s="2">
        <f>'Market Data'!D2599</f>
        <v>6260.5</v>
      </c>
      <c r="E2612" s="2">
        <f>'Market Data'!E2599</f>
        <v>6197.5</v>
      </c>
      <c r="F2612" s="12">
        <f>'Market Data'!F2599</f>
        <v>6229</v>
      </c>
      <c r="H2612" s="58">
        <f t="shared" si="335"/>
        <v>2595</v>
      </c>
      <c r="I2612" s="97" t="s">
        <v>54</v>
      </c>
      <c r="J2612" s="59" t="str">
        <f t="shared" si="336"/>
        <v>Long</v>
      </c>
      <c r="L2612" s="74">
        <f t="shared" si="340"/>
        <v>1</v>
      </c>
      <c r="M2612" s="75">
        <f t="shared" si="332"/>
        <v>0</v>
      </c>
      <c r="N2612" s="76" t="str">
        <f t="shared" si="337"/>
        <v/>
      </c>
      <c r="O2612" s="75"/>
      <c r="P2612" s="77">
        <f t="shared" si="333"/>
        <v>1</v>
      </c>
      <c r="Q2612" s="78" t="str">
        <f t="shared" si="338"/>
        <v>Stay Long</v>
      </c>
      <c r="R2612" s="81">
        <f t="shared" si="334"/>
        <v>1435</v>
      </c>
      <c r="S2612" s="82">
        <f t="shared" si="339"/>
        <v>-64473.459999999992</v>
      </c>
      <c r="T2612" s="50"/>
    </row>
    <row r="2613" spans="2:20" x14ac:dyDescent="0.25">
      <c r="B2613" s="11">
        <f>'Market Data'!B2600</f>
        <v>20100317</v>
      </c>
      <c r="C2613" s="2">
        <f>'Market Data'!C2600</f>
        <v>6267</v>
      </c>
      <c r="D2613" s="2">
        <f>'Market Data'!D2600</f>
        <v>6305.5</v>
      </c>
      <c r="E2613" s="2">
        <f>'Market Data'!E2600</f>
        <v>6259</v>
      </c>
      <c r="F2613" s="12">
        <f>'Market Data'!F2600</f>
        <v>6300.5</v>
      </c>
      <c r="H2613" s="58">
        <f t="shared" si="335"/>
        <v>2596</v>
      </c>
      <c r="I2613" s="97" t="s">
        <v>54</v>
      </c>
      <c r="J2613" s="59" t="str">
        <f t="shared" si="336"/>
        <v>Long</v>
      </c>
      <c r="L2613" s="74">
        <f t="shared" si="340"/>
        <v>1</v>
      </c>
      <c r="M2613" s="75">
        <f t="shared" si="332"/>
        <v>0</v>
      </c>
      <c r="N2613" s="76" t="str">
        <f t="shared" si="337"/>
        <v/>
      </c>
      <c r="O2613" s="75"/>
      <c r="P2613" s="77">
        <f t="shared" si="333"/>
        <v>1</v>
      </c>
      <c r="Q2613" s="78" t="str">
        <f t="shared" si="338"/>
        <v>Stay Long</v>
      </c>
      <c r="R2613" s="81">
        <f t="shared" si="334"/>
        <v>2502.5</v>
      </c>
      <c r="S2613" s="82">
        <f t="shared" si="339"/>
        <v>-61970.959999999992</v>
      </c>
      <c r="T2613" s="50"/>
    </row>
    <row r="2614" spans="2:20" x14ac:dyDescent="0.25">
      <c r="B2614" s="11">
        <f>'Market Data'!B2601</f>
        <v>20100318</v>
      </c>
      <c r="C2614" s="2">
        <f>'Market Data'!C2601</f>
        <v>6278.5</v>
      </c>
      <c r="D2614" s="2">
        <f>'Market Data'!D2601</f>
        <v>6309</v>
      </c>
      <c r="E2614" s="2">
        <f>'Market Data'!E2601</f>
        <v>6264</v>
      </c>
      <c r="F2614" s="12">
        <f>'Market Data'!F2601</f>
        <v>6292</v>
      </c>
      <c r="H2614" s="58">
        <f t="shared" si="335"/>
        <v>2597</v>
      </c>
      <c r="I2614" s="97" t="s">
        <v>54</v>
      </c>
      <c r="J2614" s="59" t="str">
        <f t="shared" si="336"/>
        <v>Long</v>
      </c>
      <c r="L2614" s="74">
        <f t="shared" si="340"/>
        <v>1</v>
      </c>
      <c r="M2614" s="75">
        <f t="shared" si="332"/>
        <v>0</v>
      </c>
      <c r="N2614" s="76" t="str">
        <f t="shared" si="337"/>
        <v/>
      </c>
      <c r="O2614" s="75"/>
      <c r="P2614" s="77">
        <f t="shared" si="333"/>
        <v>1</v>
      </c>
      <c r="Q2614" s="78" t="str">
        <f t="shared" si="338"/>
        <v>Stay Long</v>
      </c>
      <c r="R2614" s="81">
        <f t="shared" si="334"/>
        <v>-297.5</v>
      </c>
      <c r="S2614" s="82">
        <f t="shared" si="339"/>
        <v>-62268.459999999992</v>
      </c>
      <c r="T2614" s="50"/>
    </row>
    <row r="2615" spans="2:20" x14ac:dyDescent="0.25">
      <c r="B2615" s="11">
        <f>'Market Data'!B2602</f>
        <v>20100319</v>
      </c>
      <c r="C2615" s="2">
        <f>'Market Data'!C2602</f>
        <v>6306.5</v>
      </c>
      <c r="D2615" s="2">
        <f>'Market Data'!D2602</f>
        <v>6311.5</v>
      </c>
      <c r="E2615" s="2">
        <f>'Market Data'!E2602</f>
        <v>6222.5</v>
      </c>
      <c r="F2615" s="12">
        <f>'Market Data'!F2602</f>
        <v>6251.5</v>
      </c>
      <c r="H2615" s="58">
        <f t="shared" si="335"/>
        <v>2598</v>
      </c>
      <c r="I2615" s="97" t="s">
        <v>54</v>
      </c>
      <c r="J2615" s="59" t="str">
        <f t="shared" si="336"/>
        <v>Long</v>
      </c>
      <c r="L2615" s="74">
        <f t="shared" si="340"/>
        <v>1</v>
      </c>
      <c r="M2615" s="75">
        <f t="shared" si="332"/>
        <v>0</v>
      </c>
      <c r="N2615" s="76" t="str">
        <f t="shared" si="337"/>
        <v/>
      </c>
      <c r="O2615" s="75"/>
      <c r="P2615" s="77">
        <f t="shared" si="333"/>
        <v>1</v>
      </c>
      <c r="Q2615" s="78" t="str">
        <f t="shared" si="338"/>
        <v>Stay Long</v>
      </c>
      <c r="R2615" s="81">
        <f t="shared" si="334"/>
        <v>-1417.5</v>
      </c>
      <c r="S2615" s="82">
        <f t="shared" si="339"/>
        <v>-63685.959999999992</v>
      </c>
      <c r="T2615" s="50"/>
    </row>
    <row r="2616" spans="2:20" x14ac:dyDescent="0.25">
      <c r="B2616" s="11">
        <f>'Market Data'!B2603</f>
        <v>20100322</v>
      </c>
      <c r="C2616" s="2">
        <f>'Market Data'!C2603</f>
        <v>6228.5</v>
      </c>
      <c r="D2616" s="2">
        <f>'Market Data'!D2603</f>
        <v>6265.5</v>
      </c>
      <c r="E2616" s="2">
        <f>'Market Data'!E2603</f>
        <v>6178</v>
      </c>
      <c r="F2616" s="12">
        <f>'Market Data'!F2603</f>
        <v>6259.5</v>
      </c>
      <c r="H2616" s="58">
        <f t="shared" si="335"/>
        <v>2599</v>
      </c>
      <c r="I2616" s="97" t="s">
        <v>54</v>
      </c>
      <c r="J2616" s="59" t="str">
        <f t="shared" si="336"/>
        <v>Long</v>
      </c>
      <c r="L2616" s="74">
        <f t="shared" si="340"/>
        <v>1</v>
      </c>
      <c r="M2616" s="75">
        <f t="shared" si="332"/>
        <v>0</v>
      </c>
      <c r="N2616" s="76" t="str">
        <f t="shared" si="337"/>
        <v/>
      </c>
      <c r="O2616" s="75"/>
      <c r="P2616" s="77">
        <f t="shared" si="333"/>
        <v>1</v>
      </c>
      <c r="Q2616" s="78" t="str">
        <f t="shared" si="338"/>
        <v>Stay Long</v>
      </c>
      <c r="R2616" s="81">
        <f t="shared" si="334"/>
        <v>280</v>
      </c>
      <c r="S2616" s="82">
        <f t="shared" si="339"/>
        <v>-63405.959999999992</v>
      </c>
      <c r="T2616" s="50"/>
    </row>
    <row r="2617" spans="2:20" x14ac:dyDescent="0.25">
      <c r="B2617" s="11">
        <f>'Market Data'!B2604</f>
        <v>20100323</v>
      </c>
      <c r="C2617" s="2">
        <f>'Market Data'!C2604</f>
        <v>6256.5</v>
      </c>
      <c r="D2617" s="2">
        <f>'Market Data'!D2604</f>
        <v>6300</v>
      </c>
      <c r="E2617" s="2">
        <f>'Market Data'!E2604</f>
        <v>6249</v>
      </c>
      <c r="F2617" s="12">
        <f>'Market Data'!F2604</f>
        <v>6279.5</v>
      </c>
      <c r="H2617" s="58">
        <f t="shared" si="335"/>
        <v>2600</v>
      </c>
      <c r="I2617" s="97" t="s">
        <v>54</v>
      </c>
      <c r="J2617" s="59" t="str">
        <f t="shared" si="336"/>
        <v>Long</v>
      </c>
      <c r="L2617" s="74">
        <f t="shared" si="340"/>
        <v>1</v>
      </c>
      <c r="M2617" s="75">
        <f t="shared" si="332"/>
        <v>0</v>
      </c>
      <c r="N2617" s="76" t="str">
        <f t="shared" si="337"/>
        <v/>
      </c>
      <c r="O2617" s="75"/>
      <c r="P2617" s="77">
        <f t="shared" si="333"/>
        <v>1</v>
      </c>
      <c r="Q2617" s="78" t="str">
        <f t="shared" si="338"/>
        <v>Stay Long</v>
      </c>
      <c r="R2617" s="81">
        <f t="shared" si="334"/>
        <v>700</v>
      </c>
      <c r="S2617" s="82">
        <f t="shared" si="339"/>
        <v>-62705.959999999992</v>
      </c>
      <c r="T2617" s="50"/>
    </row>
    <row r="2618" spans="2:20" x14ac:dyDescent="0.25">
      <c r="B2618" s="11">
        <f>'Market Data'!B2605</f>
        <v>20100324</v>
      </c>
      <c r="C2618" s="2">
        <f>'Market Data'!C2605</f>
        <v>6299</v>
      </c>
      <c r="D2618" s="2">
        <f>'Market Data'!D2605</f>
        <v>6315.5</v>
      </c>
      <c r="E2618" s="2">
        <f>'Market Data'!E2605</f>
        <v>6231</v>
      </c>
      <c r="F2618" s="12">
        <f>'Market Data'!F2605</f>
        <v>6294</v>
      </c>
      <c r="H2618" s="58">
        <f t="shared" si="335"/>
        <v>2601</v>
      </c>
      <c r="I2618" s="97" t="s">
        <v>54</v>
      </c>
      <c r="J2618" s="59" t="str">
        <f t="shared" si="336"/>
        <v>Long</v>
      </c>
      <c r="L2618" s="74">
        <f t="shared" si="340"/>
        <v>1</v>
      </c>
      <c r="M2618" s="75">
        <f t="shared" si="332"/>
        <v>0</v>
      </c>
      <c r="N2618" s="76" t="str">
        <f t="shared" si="337"/>
        <v/>
      </c>
      <c r="O2618" s="75"/>
      <c r="P2618" s="77">
        <f t="shared" si="333"/>
        <v>1</v>
      </c>
      <c r="Q2618" s="78" t="str">
        <f t="shared" si="338"/>
        <v>Stay Long</v>
      </c>
      <c r="R2618" s="81">
        <f t="shared" si="334"/>
        <v>507.5</v>
      </c>
      <c r="S2618" s="82">
        <f t="shared" si="339"/>
        <v>-62198.459999999992</v>
      </c>
      <c r="T2618" s="50"/>
    </row>
    <row r="2619" spans="2:20" x14ac:dyDescent="0.25">
      <c r="B2619" s="11">
        <f>'Market Data'!B2606</f>
        <v>20100325</v>
      </c>
      <c r="C2619" s="2">
        <f>'Market Data'!C2606</f>
        <v>6313.5</v>
      </c>
      <c r="D2619" s="2">
        <f>'Market Data'!D2606</f>
        <v>6407.5</v>
      </c>
      <c r="E2619" s="2">
        <f>'Market Data'!E2606</f>
        <v>6305.5</v>
      </c>
      <c r="F2619" s="12">
        <f>'Market Data'!F2606</f>
        <v>6391.5</v>
      </c>
      <c r="H2619" s="58">
        <f t="shared" si="335"/>
        <v>2602</v>
      </c>
      <c r="I2619" s="97" t="s">
        <v>54</v>
      </c>
      <c r="J2619" s="59" t="str">
        <f t="shared" si="336"/>
        <v>Long</v>
      </c>
      <c r="L2619" s="74">
        <f t="shared" si="340"/>
        <v>1</v>
      </c>
      <c r="M2619" s="75">
        <f t="shared" si="332"/>
        <v>0</v>
      </c>
      <c r="N2619" s="76" t="str">
        <f t="shared" si="337"/>
        <v/>
      </c>
      <c r="O2619" s="75"/>
      <c r="P2619" s="77">
        <f t="shared" si="333"/>
        <v>1</v>
      </c>
      <c r="Q2619" s="78" t="str">
        <f t="shared" si="338"/>
        <v>Stay Long</v>
      </c>
      <c r="R2619" s="81">
        <f t="shared" si="334"/>
        <v>3412.5</v>
      </c>
      <c r="S2619" s="82">
        <f t="shared" si="339"/>
        <v>-58785.959999999992</v>
      </c>
      <c r="T2619" s="50"/>
    </row>
    <row r="2620" spans="2:20" x14ac:dyDescent="0.25">
      <c r="B2620" s="11">
        <f>'Market Data'!B2607</f>
        <v>20100326</v>
      </c>
      <c r="C2620" s="2">
        <f>'Market Data'!C2607</f>
        <v>6374.5</v>
      </c>
      <c r="D2620" s="2">
        <f>'Market Data'!D2607</f>
        <v>6404</v>
      </c>
      <c r="E2620" s="2">
        <f>'Market Data'!E2607</f>
        <v>6367</v>
      </c>
      <c r="F2620" s="12">
        <f>'Market Data'!F2607</f>
        <v>6383.5</v>
      </c>
      <c r="H2620" s="58">
        <f t="shared" si="335"/>
        <v>2603</v>
      </c>
      <c r="I2620" s="97" t="s">
        <v>54</v>
      </c>
      <c r="J2620" s="59" t="str">
        <f t="shared" si="336"/>
        <v>Long</v>
      </c>
      <c r="L2620" s="74">
        <f t="shared" si="340"/>
        <v>1</v>
      </c>
      <c r="M2620" s="75">
        <f t="shared" si="332"/>
        <v>0</v>
      </c>
      <c r="N2620" s="76" t="str">
        <f t="shared" si="337"/>
        <v/>
      </c>
      <c r="O2620" s="75"/>
      <c r="P2620" s="77">
        <f t="shared" si="333"/>
        <v>1</v>
      </c>
      <c r="Q2620" s="78" t="str">
        <f t="shared" si="338"/>
        <v>Stay Long</v>
      </c>
      <c r="R2620" s="81">
        <f t="shared" si="334"/>
        <v>-280</v>
      </c>
      <c r="S2620" s="82">
        <f t="shared" si="339"/>
        <v>-59065.959999999992</v>
      </c>
      <c r="T2620" s="50"/>
    </row>
    <row r="2621" spans="2:20" x14ac:dyDescent="0.25">
      <c r="B2621" s="11">
        <f>'Market Data'!B2608</f>
        <v>20100329</v>
      </c>
      <c r="C2621" s="2">
        <f>'Market Data'!C2608</f>
        <v>6406</v>
      </c>
      <c r="D2621" s="2">
        <f>'Market Data'!D2608</f>
        <v>6441</v>
      </c>
      <c r="E2621" s="2">
        <f>'Market Data'!E2608</f>
        <v>6395</v>
      </c>
      <c r="F2621" s="12">
        <f>'Market Data'!F2608</f>
        <v>6416.5</v>
      </c>
      <c r="H2621" s="58">
        <f t="shared" si="335"/>
        <v>2604</v>
      </c>
      <c r="I2621" s="97" t="s">
        <v>54</v>
      </c>
      <c r="J2621" s="59" t="str">
        <f t="shared" si="336"/>
        <v>Long</v>
      </c>
      <c r="L2621" s="74">
        <f t="shared" si="340"/>
        <v>1</v>
      </c>
      <c r="M2621" s="75">
        <f t="shared" si="332"/>
        <v>0</v>
      </c>
      <c r="N2621" s="76" t="str">
        <f t="shared" si="337"/>
        <v/>
      </c>
      <c r="O2621" s="75"/>
      <c r="P2621" s="77">
        <f t="shared" si="333"/>
        <v>1</v>
      </c>
      <c r="Q2621" s="78" t="str">
        <f t="shared" si="338"/>
        <v>Stay Long</v>
      </c>
      <c r="R2621" s="81">
        <f t="shared" si="334"/>
        <v>1155</v>
      </c>
      <c r="S2621" s="82">
        <f t="shared" si="339"/>
        <v>-57910.959999999992</v>
      </c>
      <c r="T2621" s="50"/>
    </row>
    <row r="2622" spans="2:20" x14ac:dyDescent="0.25">
      <c r="B2622" s="11">
        <f>'Market Data'!B2609</f>
        <v>20100330</v>
      </c>
      <c r="C2622" s="2">
        <f>'Market Data'!C2609</f>
        <v>6426</v>
      </c>
      <c r="D2622" s="2">
        <f>'Market Data'!D2609</f>
        <v>6474.5</v>
      </c>
      <c r="E2622" s="2">
        <f>'Market Data'!E2609</f>
        <v>6402.5</v>
      </c>
      <c r="F2622" s="12">
        <f>'Market Data'!F2609</f>
        <v>6422</v>
      </c>
      <c r="H2622" s="58">
        <f t="shared" si="335"/>
        <v>2605</v>
      </c>
      <c r="I2622" s="97" t="s">
        <v>54</v>
      </c>
      <c r="J2622" s="59" t="str">
        <f t="shared" si="336"/>
        <v>Long</v>
      </c>
      <c r="L2622" s="74">
        <f t="shared" si="340"/>
        <v>1</v>
      </c>
      <c r="M2622" s="75">
        <f t="shared" si="332"/>
        <v>0</v>
      </c>
      <c r="N2622" s="76" t="str">
        <f t="shared" si="337"/>
        <v/>
      </c>
      <c r="O2622" s="75"/>
      <c r="P2622" s="77">
        <f t="shared" si="333"/>
        <v>1</v>
      </c>
      <c r="Q2622" s="78" t="str">
        <f t="shared" si="338"/>
        <v>Stay Long</v>
      </c>
      <c r="R2622" s="81">
        <f t="shared" si="334"/>
        <v>192.5</v>
      </c>
      <c r="S2622" s="82">
        <f t="shared" si="339"/>
        <v>-57718.459999999992</v>
      </c>
      <c r="T2622" s="50"/>
    </row>
    <row r="2623" spans="2:20" x14ac:dyDescent="0.25">
      <c r="B2623" s="11">
        <f>'Market Data'!B2610</f>
        <v>20100331</v>
      </c>
      <c r="C2623" s="2">
        <f>'Market Data'!C2610</f>
        <v>6418.5</v>
      </c>
      <c r="D2623" s="2">
        <f>'Market Data'!D2610</f>
        <v>6434</v>
      </c>
      <c r="E2623" s="2">
        <f>'Market Data'!E2610</f>
        <v>6375.5</v>
      </c>
      <c r="F2623" s="12">
        <f>'Market Data'!F2610</f>
        <v>6427.5</v>
      </c>
      <c r="H2623" s="58">
        <f t="shared" si="335"/>
        <v>2606</v>
      </c>
      <c r="I2623" s="97" t="s">
        <v>54</v>
      </c>
      <c r="J2623" s="59" t="str">
        <f t="shared" si="336"/>
        <v>Long</v>
      </c>
      <c r="L2623" s="74">
        <f t="shared" si="340"/>
        <v>1</v>
      </c>
      <c r="M2623" s="75">
        <f t="shared" si="332"/>
        <v>0</v>
      </c>
      <c r="N2623" s="76" t="str">
        <f t="shared" si="337"/>
        <v/>
      </c>
      <c r="O2623" s="75"/>
      <c r="P2623" s="77">
        <f t="shared" si="333"/>
        <v>1</v>
      </c>
      <c r="Q2623" s="78" t="str">
        <f t="shared" si="338"/>
        <v>Stay Long</v>
      </c>
      <c r="R2623" s="81">
        <f t="shared" si="334"/>
        <v>192.5</v>
      </c>
      <c r="S2623" s="82">
        <f t="shared" si="339"/>
        <v>-57525.959999999992</v>
      </c>
      <c r="T2623" s="50"/>
    </row>
    <row r="2624" spans="2:20" x14ac:dyDescent="0.25">
      <c r="B2624" s="11">
        <f>'Market Data'!B2611</f>
        <v>20100401</v>
      </c>
      <c r="C2624" s="2">
        <f>'Market Data'!C2611</f>
        <v>6454.5</v>
      </c>
      <c r="D2624" s="2">
        <f>'Market Data'!D2611</f>
        <v>6509.5</v>
      </c>
      <c r="E2624" s="2">
        <f>'Market Data'!E2611</f>
        <v>6444</v>
      </c>
      <c r="F2624" s="12">
        <f>'Market Data'!F2611</f>
        <v>6500</v>
      </c>
      <c r="H2624" s="58">
        <f t="shared" si="335"/>
        <v>2607</v>
      </c>
      <c r="I2624" s="97" t="s">
        <v>54</v>
      </c>
      <c r="J2624" s="59" t="str">
        <f t="shared" si="336"/>
        <v>Long</v>
      </c>
      <c r="L2624" s="74">
        <f t="shared" si="340"/>
        <v>1</v>
      </c>
      <c r="M2624" s="75">
        <f t="shared" si="332"/>
        <v>0</v>
      </c>
      <c r="N2624" s="76" t="str">
        <f t="shared" si="337"/>
        <v/>
      </c>
      <c r="O2624" s="75"/>
      <c r="P2624" s="77">
        <f t="shared" si="333"/>
        <v>1</v>
      </c>
      <c r="Q2624" s="78" t="str">
        <f t="shared" si="338"/>
        <v>Stay Long</v>
      </c>
      <c r="R2624" s="81">
        <f t="shared" si="334"/>
        <v>2537.5</v>
      </c>
      <c r="S2624" s="82">
        <f t="shared" si="339"/>
        <v>-54988.459999999992</v>
      </c>
      <c r="T2624" s="50"/>
    </row>
    <row r="2625" spans="2:20" x14ac:dyDescent="0.25">
      <c r="B2625" s="11">
        <f>'Market Data'!B2612</f>
        <v>20100406</v>
      </c>
      <c r="C2625" s="2">
        <f>'Market Data'!C2612</f>
        <v>6520.5</v>
      </c>
      <c r="D2625" s="2">
        <f>'Market Data'!D2612</f>
        <v>6534</v>
      </c>
      <c r="E2625" s="2">
        <f>'Market Data'!E2612</f>
        <v>6481</v>
      </c>
      <c r="F2625" s="12">
        <f>'Market Data'!F2612</f>
        <v>6517.5</v>
      </c>
      <c r="H2625" s="58">
        <f t="shared" si="335"/>
        <v>2608</v>
      </c>
      <c r="I2625" s="97" t="s">
        <v>54</v>
      </c>
      <c r="J2625" s="59" t="str">
        <f t="shared" si="336"/>
        <v>Long</v>
      </c>
      <c r="L2625" s="74">
        <f t="shared" si="340"/>
        <v>1</v>
      </c>
      <c r="M2625" s="75">
        <f t="shared" si="332"/>
        <v>0</v>
      </c>
      <c r="N2625" s="76" t="str">
        <f t="shared" si="337"/>
        <v/>
      </c>
      <c r="O2625" s="75"/>
      <c r="P2625" s="77">
        <f t="shared" si="333"/>
        <v>1</v>
      </c>
      <c r="Q2625" s="78" t="str">
        <f t="shared" si="338"/>
        <v>Stay Long</v>
      </c>
      <c r="R2625" s="81">
        <f t="shared" si="334"/>
        <v>612.5</v>
      </c>
      <c r="S2625" s="82">
        <f t="shared" si="339"/>
        <v>-54375.959999999992</v>
      </c>
      <c r="T2625" s="50"/>
    </row>
    <row r="2626" spans="2:20" x14ac:dyDescent="0.25">
      <c r="B2626" s="11">
        <f>'Market Data'!B2613</f>
        <v>20100407</v>
      </c>
      <c r="C2626" s="2">
        <f>'Market Data'!C2613</f>
        <v>6524.5</v>
      </c>
      <c r="D2626" s="2">
        <f>'Market Data'!D2613</f>
        <v>6525</v>
      </c>
      <c r="E2626" s="2">
        <f>'Market Data'!E2613</f>
        <v>6475</v>
      </c>
      <c r="F2626" s="12">
        <f>'Market Data'!F2613</f>
        <v>6489.5</v>
      </c>
      <c r="H2626" s="58">
        <f t="shared" si="335"/>
        <v>2609</v>
      </c>
      <c r="I2626" s="97" t="s">
        <v>54</v>
      </c>
      <c r="J2626" s="59" t="str">
        <f t="shared" si="336"/>
        <v>Long</v>
      </c>
      <c r="L2626" s="74">
        <f t="shared" si="340"/>
        <v>1</v>
      </c>
      <c r="M2626" s="75">
        <f t="shared" si="332"/>
        <v>0</v>
      </c>
      <c r="N2626" s="76" t="str">
        <f t="shared" si="337"/>
        <v/>
      </c>
      <c r="O2626" s="75"/>
      <c r="P2626" s="77">
        <f t="shared" si="333"/>
        <v>1</v>
      </c>
      <c r="Q2626" s="78" t="str">
        <f t="shared" si="338"/>
        <v>Stay Long</v>
      </c>
      <c r="R2626" s="81">
        <f t="shared" si="334"/>
        <v>-980</v>
      </c>
      <c r="S2626" s="82">
        <f t="shared" si="339"/>
        <v>-55355.959999999992</v>
      </c>
      <c r="T2626" s="50"/>
    </row>
    <row r="2627" spans="2:20" x14ac:dyDescent="0.25">
      <c r="B2627" s="11">
        <f>'Market Data'!B2614</f>
        <v>20100408</v>
      </c>
      <c r="C2627" s="2">
        <f>'Market Data'!C2614</f>
        <v>6470.5</v>
      </c>
      <c r="D2627" s="2">
        <f>'Market Data'!D2614</f>
        <v>6474.5</v>
      </c>
      <c r="E2627" s="2">
        <f>'Market Data'!E2614</f>
        <v>6403.5</v>
      </c>
      <c r="F2627" s="12">
        <f>'Market Data'!F2614</f>
        <v>6467.5</v>
      </c>
      <c r="H2627" s="58">
        <f t="shared" si="335"/>
        <v>2610</v>
      </c>
      <c r="I2627" s="97" t="s">
        <v>54</v>
      </c>
      <c r="J2627" s="59" t="str">
        <f t="shared" si="336"/>
        <v>Long</v>
      </c>
      <c r="L2627" s="74">
        <f t="shared" si="340"/>
        <v>1</v>
      </c>
      <c r="M2627" s="75">
        <f t="shared" si="332"/>
        <v>0</v>
      </c>
      <c r="N2627" s="76" t="str">
        <f t="shared" si="337"/>
        <v/>
      </c>
      <c r="O2627" s="75"/>
      <c r="P2627" s="77">
        <f t="shared" si="333"/>
        <v>1</v>
      </c>
      <c r="Q2627" s="78" t="str">
        <f t="shared" si="338"/>
        <v>Stay Long</v>
      </c>
      <c r="R2627" s="81">
        <f t="shared" si="334"/>
        <v>-770</v>
      </c>
      <c r="S2627" s="82">
        <f t="shared" si="339"/>
        <v>-56125.959999999992</v>
      </c>
      <c r="T2627" s="50"/>
    </row>
    <row r="2628" spans="2:20" x14ac:dyDescent="0.25">
      <c r="B2628" s="11">
        <f>'Market Data'!B2615</f>
        <v>20100409</v>
      </c>
      <c r="C2628" s="2">
        <f>'Market Data'!C2615</f>
        <v>6473</v>
      </c>
      <c r="D2628" s="2">
        <f>'Market Data'!D2615</f>
        <v>6522</v>
      </c>
      <c r="E2628" s="2">
        <f>'Market Data'!E2615</f>
        <v>6473</v>
      </c>
      <c r="F2628" s="12">
        <f>'Market Data'!F2615</f>
        <v>6507.5</v>
      </c>
      <c r="H2628" s="58">
        <f t="shared" si="335"/>
        <v>2611</v>
      </c>
      <c r="I2628" s="97" t="s">
        <v>54</v>
      </c>
      <c r="J2628" s="59" t="str">
        <f t="shared" si="336"/>
        <v>Long</v>
      </c>
      <c r="L2628" s="74">
        <f t="shared" si="340"/>
        <v>1</v>
      </c>
      <c r="M2628" s="75">
        <f t="shared" si="332"/>
        <v>0</v>
      </c>
      <c r="N2628" s="76" t="str">
        <f t="shared" si="337"/>
        <v/>
      </c>
      <c r="O2628" s="75"/>
      <c r="P2628" s="77">
        <f t="shared" si="333"/>
        <v>1</v>
      </c>
      <c r="Q2628" s="78" t="str">
        <f t="shared" si="338"/>
        <v>Stay Long</v>
      </c>
      <c r="R2628" s="81">
        <f t="shared" si="334"/>
        <v>1400</v>
      </c>
      <c r="S2628" s="82">
        <f t="shared" si="339"/>
        <v>-54725.959999999992</v>
      </c>
      <c r="T2628" s="50"/>
    </row>
    <row r="2629" spans="2:20" x14ac:dyDescent="0.25">
      <c r="B2629" s="11">
        <f>'Market Data'!B2616</f>
        <v>20100412</v>
      </c>
      <c r="C2629" s="2">
        <f>'Market Data'!C2616</f>
        <v>6551.5</v>
      </c>
      <c r="D2629" s="2">
        <f>'Market Data'!D2616</f>
        <v>6563.5</v>
      </c>
      <c r="E2629" s="2">
        <f>'Market Data'!E2616</f>
        <v>6489.5</v>
      </c>
      <c r="F2629" s="12">
        <f>'Market Data'!F2616</f>
        <v>6523</v>
      </c>
      <c r="H2629" s="58">
        <f t="shared" si="335"/>
        <v>2612</v>
      </c>
      <c r="I2629" s="97" t="s">
        <v>54</v>
      </c>
      <c r="J2629" s="59" t="str">
        <f t="shared" si="336"/>
        <v>Long</v>
      </c>
      <c r="L2629" s="74">
        <f t="shared" si="340"/>
        <v>1</v>
      </c>
      <c r="M2629" s="75">
        <f t="shared" si="332"/>
        <v>0</v>
      </c>
      <c r="N2629" s="76" t="str">
        <f t="shared" si="337"/>
        <v/>
      </c>
      <c r="O2629" s="75"/>
      <c r="P2629" s="77">
        <f t="shared" si="333"/>
        <v>1</v>
      </c>
      <c r="Q2629" s="78" t="str">
        <f t="shared" si="338"/>
        <v>Stay Long</v>
      </c>
      <c r="R2629" s="81">
        <f t="shared" si="334"/>
        <v>542.5</v>
      </c>
      <c r="S2629" s="82">
        <f t="shared" si="339"/>
        <v>-54183.459999999992</v>
      </c>
      <c r="T2629" s="50"/>
    </row>
    <row r="2630" spans="2:20" x14ac:dyDescent="0.25">
      <c r="B2630" s="11">
        <f>'Market Data'!B2617</f>
        <v>20100413</v>
      </c>
      <c r="C2630" s="2">
        <f>'Market Data'!C2617</f>
        <v>6500.5</v>
      </c>
      <c r="D2630" s="2">
        <f>'Market Data'!D2617</f>
        <v>6520</v>
      </c>
      <c r="E2630" s="2">
        <f>'Market Data'!E2617</f>
        <v>6465.5</v>
      </c>
      <c r="F2630" s="12">
        <f>'Market Data'!F2617</f>
        <v>6503</v>
      </c>
      <c r="H2630" s="58">
        <f t="shared" si="335"/>
        <v>2613</v>
      </c>
      <c r="I2630" s="97" t="s">
        <v>54</v>
      </c>
      <c r="J2630" s="59" t="str">
        <f t="shared" si="336"/>
        <v>Long</v>
      </c>
      <c r="L2630" s="74">
        <f t="shared" si="340"/>
        <v>1</v>
      </c>
      <c r="M2630" s="75">
        <f t="shared" si="332"/>
        <v>0</v>
      </c>
      <c r="N2630" s="76" t="str">
        <f t="shared" si="337"/>
        <v/>
      </c>
      <c r="O2630" s="75"/>
      <c r="P2630" s="77">
        <f t="shared" si="333"/>
        <v>1</v>
      </c>
      <c r="Q2630" s="78" t="str">
        <f t="shared" si="338"/>
        <v>Stay Long</v>
      </c>
      <c r="R2630" s="81">
        <f t="shared" si="334"/>
        <v>-700</v>
      </c>
      <c r="S2630" s="82">
        <f t="shared" si="339"/>
        <v>-54883.459999999992</v>
      </c>
      <c r="T2630" s="50"/>
    </row>
    <row r="2631" spans="2:20" x14ac:dyDescent="0.25">
      <c r="B2631" s="11">
        <f>'Market Data'!B2618</f>
        <v>20100414</v>
      </c>
      <c r="C2631" s="2">
        <f>'Market Data'!C2618</f>
        <v>6532.5</v>
      </c>
      <c r="D2631" s="2">
        <f>'Market Data'!D2618</f>
        <v>6573.5</v>
      </c>
      <c r="E2631" s="2">
        <f>'Market Data'!E2618</f>
        <v>6517</v>
      </c>
      <c r="F2631" s="12">
        <f>'Market Data'!F2618</f>
        <v>6546</v>
      </c>
      <c r="H2631" s="58">
        <f t="shared" si="335"/>
        <v>2614</v>
      </c>
      <c r="I2631" s="97" t="s">
        <v>54</v>
      </c>
      <c r="J2631" s="59" t="str">
        <f t="shared" si="336"/>
        <v>Long</v>
      </c>
      <c r="L2631" s="74">
        <f t="shared" si="340"/>
        <v>1</v>
      </c>
      <c r="M2631" s="75">
        <f t="shared" si="332"/>
        <v>0</v>
      </c>
      <c r="N2631" s="76" t="str">
        <f t="shared" si="337"/>
        <v/>
      </c>
      <c r="O2631" s="75"/>
      <c r="P2631" s="77">
        <f t="shared" si="333"/>
        <v>1</v>
      </c>
      <c r="Q2631" s="78" t="str">
        <f t="shared" si="338"/>
        <v>Stay Long</v>
      </c>
      <c r="R2631" s="81">
        <f t="shared" si="334"/>
        <v>1505</v>
      </c>
      <c r="S2631" s="82">
        <f t="shared" si="339"/>
        <v>-53378.459999999992</v>
      </c>
      <c r="T2631" s="50"/>
    </row>
    <row r="2632" spans="2:20" x14ac:dyDescent="0.25">
      <c r="B2632" s="11">
        <f>'Market Data'!B2619</f>
        <v>20100415</v>
      </c>
      <c r="C2632" s="2">
        <f>'Market Data'!C2619</f>
        <v>6551.5</v>
      </c>
      <c r="D2632" s="2">
        <f>'Market Data'!D2619</f>
        <v>6577</v>
      </c>
      <c r="E2632" s="2">
        <f>'Market Data'!E2619</f>
        <v>6516.5</v>
      </c>
      <c r="F2632" s="12">
        <f>'Market Data'!F2619</f>
        <v>6559.5</v>
      </c>
      <c r="H2632" s="58">
        <f t="shared" si="335"/>
        <v>2615</v>
      </c>
      <c r="I2632" s="97" t="s">
        <v>54</v>
      </c>
      <c r="J2632" s="59" t="str">
        <f t="shared" si="336"/>
        <v>Long</v>
      </c>
      <c r="L2632" s="74">
        <f t="shared" si="340"/>
        <v>1</v>
      </c>
      <c r="M2632" s="75">
        <f t="shared" si="332"/>
        <v>0</v>
      </c>
      <c r="N2632" s="76" t="str">
        <f t="shared" si="337"/>
        <v/>
      </c>
      <c r="O2632" s="75"/>
      <c r="P2632" s="77">
        <f t="shared" si="333"/>
        <v>1</v>
      </c>
      <c r="Q2632" s="78" t="str">
        <f t="shared" si="338"/>
        <v>Stay Long</v>
      </c>
      <c r="R2632" s="81">
        <f t="shared" si="334"/>
        <v>472.5</v>
      </c>
      <c r="S2632" s="82">
        <f t="shared" si="339"/>
        <v>-52905.959999999992</v>
      </c>
      <c r="T2632" s="50"/>
    </row>
    <row r="2633" spans="2:20" x14ac:dyDescent="0.25">
      <c r="B2633" s="11">
        <f>'Market Data'!B2620</f>
        <v>20100416</v>
      </c>
      <c r="C2633" s="2">
        <f>'Market Data'!C2620</f>
        <v>6525.5</v>
      </c>
      <c r="D2633" s="2">
        <f>'Market Data'!D2620</f>
        <v>6570.5</v>
      </c>
      <c r="E2633" s="2">
        <f>'Market Data'!E2620</f>
        <v>6428.5</v>
      </c>
      <c r="F2633" s="12">
        <f>'Market Data'!F2620</f>
        <v>6455</v>
      </c>
      <c r="H2633" s="58">
        <f t="shared" si="335"/>
        <v>2616</v>
      </c>
      <c r="I2633" s="97" t="s">
        <v>54</v>
      </c>
      <c r="J2633" s="59" t="str">
        <f t="shared" si="336"/>
        <v>Long</v>
      </c>
      <c r="L2633" s="74">
        <f t="shared" si="340"/>
        <v>1</v>
      </c>
      <c r="M2633" s="75">
        <f t="shared" si="332"/>
        <v>0</v>
      </c>
      <c r="N2633" s="76" t="str">
        <f t="shared" si="337"/>
        <v/>
      </c>
      <c r="O2633" s="75"/>
      <c r="P2633" s="77">
        <f t="shared" si="333"/>
        <v>1</v>
      </c>
      <c r="Q2633" s="78" t="str">
        <f t="shared" si="338"/>
        <v>Stay Long</v>
      </c>
      <c r="R2633" s="81">
        <f t="shared" si="334"/>
        <v>-3657.5</v>
      </c>
      <c r="S2633" s="82">
        <f t="shared" si="339"/>
        <v>-56563.459999999992</v>
      </c>
      <c r="T2633" s="50"/>
    </row>
    <row r="2634" spans="2:20" x14ac:dyDescent="0.25">
      <c r="B2634" s="11">
        <f>'Market Data'!B2621</f>
        <v>20100419</v>
      </c>
      <c r="C2634" s="2">
        <f>'Market Data'!C2621</f>
        <v>6425.5</v>
      </c>
      <c r="D2634" s="2">
        <f>'Market Data'!D2621</f>
        <v>6457</v>
      </c>
      <c r="E2634" s="2">
        <f>'Market Data'!E2621</f>
        <v>6400</v>
      </c>
      <c r="F2634" s="12">
        <f>'Market Data'!F2621</f>
        <v>6423.5</v>
      </c>
      <c r="H2634" s="58">
        <f t="shared" si="335"/>
        <v>2617</v>
      </c>
      <c r="I2634" s="97" t="s">
        <v>54</v>
      </c>
      <c r="J2634" s="59" t="str">
        <f t="shared" si="336"/>
        <v>Long</v>
      </c>
      <c r="L2634" s="74">
        <f t="shared" si="340"/>
        <v>1</v>
      </c>
      <c r="M2634" s="75">
        <f t="shared" si="332"/>
        <v>0</v>
      </c>
      <c r="N2634" s="76" t="str">
        <f t="shared" si="337"/>
        <v/>
      </c>
      <c r="O2634" s="75"/>
      <c r="P2634" s="77">
        <f t="shared" si="333"/>
        <v>1</v>
      </c>
      <c r="Q2634" s="78" t="str">
        <f t="shared" si="338"/>
        <v>Stay Long</v>
      </c>
      <c r="R2634" s="81">
        <f t="shared" si="334"/>
        <v>-1102.5</v>
      </c>
      <c r="S2634" s="82">
        <f t="shared" si="339"/>
        <v>-57665.959999999992</v>
      </c>
      <c r="T2634" s="50"/>
    </row>
    <row r="2635" spans="2:20" x14ac:dyDescent="0.25">
      <c r="B2635" s="11">
        <f>'Market Data'!B2622</f>
        <v>20100420</v>
      </c>
      <c r="C2635" s="2">
        <f>'Market Data'!C2622</f>
        <v>6454.5</v>
      </c>
      <c r="D2635" s="2">
        <f>'Market Data'!D2622</f>
        <v>6534.5</v>
      </c>
      <c r="E2635" s="2">
        <f>'Market Data'!E2622</f>
        <v>6438.5</v>
      </c>
      <c r="F2635" s="12">
        <f>'Market Data'!F2622</f>
        <v>6526.5</v>
      </c>
      <c r="H2635" s="58">
        <f t="shared" si="335"/>
        <v>2618</v>
      </c>
      <c r="I2635" s="97" t="s">
        <v>54</v>
      </c>
      <c r="J2635" s="59" t="str">
        <f t="shared" si="336"/>
        <v>Long</v>
      </c>
      <c r="L2635" s="74">
        <f t="shared" si="340"/>
        <v>1</v>
      </c>
      <c r="M2635" s="75">
        <f t="shared" si="332"/>
        <v>0</v>
      </c>
      <c r="N2635" s="76" t="str">
        <f t="shared" si="337"/>
        <v/>
      </c>
      <c r="O2635" s="75"/>
      <c r="P2635" s="77">
        <f t="shared" si="333"/>
        <v>1</v>
      </c>
      <c r="Q2635" s="78" t="str">
        <f t="shared" si="338"/>
        <v>Stay Long</v>
      </c>
      <c r="R2635" s="81">
        <f t="shared" si="334"/>
        <v>3605</v>
      </c>
      <c r="S2635" s="82">
        <f t="shared" si="339"/>
        <v>-54060.959999999992</v>
      </c>
      <c r="T2635" s="50"/>
    </row>
    <row r="2636" spans="2:20" x14ac:dyDescent="0.25">
      <c r="B2636" s="11">
        <f>'Market Data'!B2623</f>
        <v>20100421</v>
      </c>
      <c r="C2636" s="2">
        <f>'Market Data'!C2623</f>
        <v>6549</v>
      </c>
      <c r="D2636" s="2">
        <f>'Market Data'!D2623</f>
        <v>6554</v>
      </c>
      <c r="E2636" s="2">
        <f>'Market Data'!E2623</f>
        <v>6486</v>
      </c>
      <c r="F2636" s="12">
        <f>'Market Data'!F2623</f>
        <v>6512</v>
      </c>
      <c r="H2636" s="58">
        <f t="shared" si="335"/>
        <v>2619</v>
      </c>
      <c r="I2636" s="97" t="s">
        <v>54</v>
      </c>
      <c r="J2636" s="59" t="str">
        <f t="shared" si="336"/>
        <v>Long</v>
      </c>
      <c r="L2636" s="74">
        <f t="shared" si="340"/>
        <v>1</v>
      </c>
      <c r="M2636" s="75">
        <f t="shared" si="332"/>
        <v>0</v>
      </c>
      <c r="N2636" s="76" t="str">
        <f t="shared" si="337"/>
        <v/>
      </c>
      <c r="O2636" s="75"/>
      <c r="P2636" s="77">
        <f t="shared" si="333"/>
        <v>1</v>
      </c>
      <c r="Q2636" s="78" t="str">
        <f t="shared" si="338"/>
        <v>Stay Long</v>
      </c>
      <c r="R2636" s="81">
        <f t="shared" si="334"/>
        <v>-507.5</v>
      </c>
      <c r="S2636" s="82">
        <f t="shared" si="339"/>
        <v>-54568.459999999992</v>
      </c>
      <c r="T2636" s="50"/>
    </row>
    <row r="2637" spans="2:20" x14ac:dyDescent="0.25">
      <c r="B2637" s="11">
        <f>'Market Data'!B2624</f>
        <v>20100422</v>
      </c>
      <c r="C2637" s="2">
        <f>'Market Data'!C2624</f>
        <v>6494.5</v>
      </c>
      <c r="D2637" s="2">
        <f>'Market Data'!D2624</f>
        <v>6553.5</v>
      </c>
      <c r="E2637" s="2">
        <f>'Market Data'!E2624</f>
        <v>6406</v>
      </c>
      <c r="F2637" s="12">
        <f>'Market Data'!F2624</f>
        <v>6446</v>
      </c>
      <c r="H2637" s="58">
        <f t="shared" si="335"/>
        <v>2620</v>
      </c>
      <c r="I2637" s="97" t="s">
        <v>54</v>
      </c>
      <c r="J2637" s="59" t="str">
        <f t="shared" si="336"/>
        <v>Long</v>
      </c>
      <c r="L2637" s="74">
        <f t="shared" si="340"/>
        <v>1</v>
      </c>
      <c r="M2637" s="75">
        <f t="shared" si="332"/>
        <v>0</v>
      </c>
      <c r="N2637" s="76" t="str">
        <f t="shared" si="337"/>
        <v/>
      </c>
      <c r="O2637" s="75"/>
      <c r="P2637" s="77">
        <f t="shared" si="333"/>
        <v>1</v>
      </c>
      <c r="Q2637" s="78" t="str">
        <f t="shared" si="338"/>
        <v>Stay Long</v>
      </c>
      <c r="R2637" s="81">
        <f t="shared" si="334"/>
        <v>-2310</v>
      </c>
      <c r="S2637" s="82">
        <f t="shared" si="339"/>
        <v>-56878.459999999992</v>
      </c>
      <c r="T2637" s="50"/>
    </row>
    <row r="2638" spans="2:20" x14ac:dyDescent="0.25">
      <c r="B2638" s="11">
        <f>'Market Data'!B2625</f>
        <v>20100423</v>
      </c>
      <c r="C2638" s="2">
        <f>'Market Data'!C2625</f>
        <v>6469.5</v>
      </c>
      <c r="D2638" s="2">
        <f>'Market Data'!D2625</f>
        <v>6554.5</v>
      </c>
      <c r="E2638" s="2">
        <f>'Market Data'!E2625</f>
        <v>6435</v>
      </c>
      <c r="F2638" s="12">
        <f>'Market Data'!F2625</f>
        <v>6540</v>
      </c>
      <c r="H2638" s="58">
        <f t="shared" si="335"/>
        <v>2621</v>
      </c>
      <c r="I2638" s="97" t="s">
        <v>54</v>
      </c>
      <c r="J2638" s="59" t="str">
        <f t="shared" si="336"/>
        <v>Long</v>
      </c>
      <c r="L2638" s="74">
        <f t="shared" si="340"/>
        <v>1</v>
      </c>
      <c r="M2638" s="75">
        <f t="shared" si="332"/>
        <v>0</v>
      </c>
      <c r="N2638" s="76" t="str">
        <f t="shared" si="337"/>
        <v/>
      </c>
      <c r="O2638" s="75"/>
      <c r="P2638" s="77">
        <f t="shared" si="333"/>
        <v>1</v>
      </c>
      <c r="Q2638" s="78" t="str">
        <f t="shared" si="338"/>
        <v>Stay Long</v>
      </c>
      <c r="R2638" s="81">
        <f t="shared" si="334"/>
        <v>3290</v>
      </c>
      <c r="S2638" s="82">
        <f t="shared" si="339"/>
        <v>-53588.459999999992</v>
      </c>
      <c r="T2638" s="50"/>
    </row>
    <row r="2639" spans="2:20" x14ac:dyDescent="0.25">
      <c r="B2639" s="11">
        <f>'Market Data'!B2626</f>
        <v>20100426</v>
      </c>
      <c r="C2639" s="2">
        <f>'Market Data'!C2626</f>
        <v>6549</v>
      </c>
      <c r="D2639" s="2">
        <f>'Market Data'!D2626</f>
        <v>6607.5</v>
      </c>
      <c r="E2639" s="2">
        <f>'Market Data'!E2626</f>
        <v>6548.5</v>
      </c>
      <c r="F2639" s="12">
        <f>'Market Data'!F2626</f>
        <v>6599.5</v>
      </c>
      <c r="H2639" s="58">
        <f t="shared" si="335"/>
        <v>2622</v>
      </c>
      <c r="I2639" s="97" t="s">
        <v>54</v>
      </c>
      <c r="J2639" s="59" t="str">
        <f t="shared" si="336"/>
        <v>Long</v>
      </c>
      <c r="L2639" s="74">
        <f t="shared" si="340"/>
        <v>1</v>
      </c>
      <c r="M2639" s="75">
        <f t="shared" si="332"/>
        <v>0</v>
      </c>
      <c r="N2639" s="76" t="str">
        <f t="shared" si="337"/>
        <v/>
      </c>
      <c r="O2639" s="75"/>
      <c r="P2639" s="77">
        <f t="shared" si="333"/>
        <v>1</v>
      </c>
      <c r="Q2639" s="78" t="str">
        <f t="shared" si="338"/>
        <v>Stay Long</v>
      </c>
      <c r="R2639" s="81">
        <f t="shared" si="334"/>
        <v>2082.5</v>
      </c>
      <c r="S2639" s="82">
        <f t="shared" si="339"/>
        <v>-51505.959999999992</v>
      </c>
      <c r="T2639" s="50"/>
    </row>
    <row r="2640" spans="2:20" x14ac:dyDescent="0.25">
      <c r="B2640" s="11">
        <f>'Market Data'!B2627</f>
        <v>20100427</v>
      </c>
      <c r="C2640" s="2">
        <f>'Market Data'!C2627</f>
        <v>6590</v>
      </c>
      <c r="D2640" s="2">
        <f>'Market Data'!D2627</f>
        <v>6599.5</v>
      </c>
      <c r="E2640" s="2">
        <f>'Market Data'!E2627</f>
        <v>6387</v>
      </c>
      <c r="F2640" s="12">
        <f>'Market Data'!F2627</f>
        <v>6425</v>
      </c>
      <c r="H2640" s="58">
        <f t="shared" si="335"/>
        <v>2623</v>
      </c>
      <c r="I2640" s="97" t="s">
        <v>54</v>
      </c>
      <c r="J2640" s="59" t="str">
        <f t="shared" si="336"/>
        <v>Long</v>
      </c>
      <c r="L2640" s="74">
        <f t="shared" si="340"/>
        <v>1</v>
      </c>
      <c r="M2640" s="75">
        <f t="shared" ref="M2640:M2703" si="341">$L2640-P2640</f>
        <v>0</v>
      </c>
      <c r="N2640" s="76" t="str">
        <f t="shared" si="337"/>
        <v/>
      </c>
      <c r="O2640" s="75"/>
      <c r="P2640" s="77">
        <f t="shared" si="333"/>
        <v>1</v>
      </c>
      <c r="Q2640" s="78" t="str">
        <f t="shared" si="338"/>
        <v>Stay Long</v>
      </c>
      <c r="R2640" s="81">
        <f t="shared" si="334"/>
        <v>-6107.5</v>
      </c>
      <c r="S2640" s="82">
        <f t="shared" si="339"/>
        <v>-57613.459999999992</v>
      </c>
      <c r="T2640" s="50"/>
    </row>
    <row r="2641" spans="2:20" x14ac:dyDescent="0.25">
      <c r="B2641" s="11">
        <f>'Market Data'!B2628</f>
        <v>20100428</v>
      </c>
      <c r="C2641" s="2">
        <f>'Market Data'!C2628</f>
        <v>6409.5</v>
      </c>
      <c r="D2641" s="2">
        <f>'Market Data'!D2628</f>
        <v>6429.5</v>
      </c>
      <c r="E2641" s="2">
        <f>'Market Data'!E2628</f>
        <v>6293</v>
      </c>
      <c r="F2641" s="12">
        <f>'Market Data'!F2628</f>
        <v>6349.5</v>
      </c>
      <c r="H2641" s="58">
        <f t="shared" si="335"/>
        <v>2624</v>
      </c>
      <c r="I2641" s="97" t="s">
        <v>54</v>
      </c>
      <c r="J2641" s="59" t="str">
        <f t="shared" si="336"/>
        <v>Long</v>
      </c>
      <c r="L2641" s="74">
        <f t="shared" si="340"/>
        <v>1</v>
      </c>
      <c r="M2641" s="75">
        <f t="shared" si="341"/>
        <v>0</v>
      </c>
      <c r="N2641" s="76" t="str">
        <f t="shared" si="337"/>
        <v/>
      </c>
      <c r="O2641" s="75"/>
      <c r="P2641" s="77">
        <f t="shared" ref="P2641:P2704" si="342">IF($N2640="Fill",$L2640,$P2640)</f>
        <v>1</v>
      </c>
      <c r="Q2641" s="78" t="str">
        <f t="shared" si="338"/>
        <v>Stay Long</v>
      </c>
      <c r="R2641" s="81">
        <f t="shared" ref="R2641:R2704" si="343">IF(OR($P2640&amp;$L2640="01",$P2640&amp;$L2640="0-1"),(($F2641-$C2641)*$R$3*$L2640)-(ABS($M2640)*$R$4),IF(OR($P2640&amp;$L2640="10",$P2640&amp;$L2640="-10"),(($C2641-$F2640)*$R$3*$P2640)-(ABS($M2640)*$R$4),IF(OR($P2640&amp;$L2640="1-1",$P2640&amp;$L2640="-11"),(($C2641-$F2640)*$R$3*$P2640)-(ABS($M2640)*$R$4)+(($F2641-$C2641)*$R$3*$P2641),IF(OR($P2640&amp;$L2640="11",$P2640&amp;$L2640="-1-1"),(($F2641-$F2640)*$R$3*$P2641),0))))</f>
        <v>-2642.5</v>
      </c>
      <c r="S2641" s="82">
        <f t="shared" si="339"/>
        <v>-60255.959999999992</v>
      </c>
      <c r="T2641" s="50"/>
    </row>
    <row r="2642" spans="2:20" x14ac:dyDescent="0.25">
      <c r="B2642" s="11">
        <f>'Market Data'!B2629</f>
        <v>20100429</v>
      </c>
      <c r="C2642" s="2">
        <f>'Market Data'!C2629</f>
        <v>6344.5</v>
      </c>
      <c r="D2642" s="2">
        <f>'Market Data'!D2629</f>
        <v>6432</v>
      </c>
      <c r="E2642" s="2">
        <f>'Market Data'!E2629</f>
        <v>6342.5</v>
      </c>
      <c r="F2642" s="12">
        <f>'Market Data'!F2629</f>
        <v>6421</v>
      </c>
      <c r="H2642" s="58">
        <f t="shared" ref="H2642:H2705" si="344">ROW()-ROW(H$17)</f>
        <v>2625</v>
      </c>
      <c r="I2642" s="97" t="s">
        <v>54</v>
      </c>
      <c r="J2642" s="59" t="str">
        <f t="shared" ref="J2642:J2705" si="345">$I$4</f>
        <v>Long</v>
      </c>
      <c r="L2642" s="74">
        <f t="shared" si="340"/>
        <v>1</v>
      </c>
      <c r="M2642" s="75">
        <f t="shared" si="341"/>
        <v>0</v>
      </c>
      <c r="N2642" s="76" t="str">
        <f t="shared" ref="N2642:N2705" si="346">IF(NOT($M2642=0),"Fill","")</f>
        <v/>
      </c>
      <c r="O2642" s="75"/>
      <c r="P2642" s="77">
        <f t="shared" si="342"/>
        <v>1</v>
      </c>
      <c r="Q2642" s="78" t="str">
        <f t="shared" ref="Q2642:Q2705" si="347">IF($P2641&amp;$L2641="00","Stay Flat",IF($P2641&amp;$L2641="01","Go Long",IF($P2641&amp;$L2641="0-1","Go Short",IF($P2641&amp;$L2641="-10","Exit Short",IF($P2641&amp;$L2641="-1-1","Stay Short",IF($P2641&amp;$L2641="-11","Exit Short, Go Long",IF($P2641&amp;$L2641="10","Exit Long",IF($P2641&amp;$L2641="1-1","Exit Long, Go Short",IF($P2641&amp;$L2641="11","Stay Long","")))))))))</f>
        <v>Stay Long</v>
      </c>
      <c r="R2642" s="81">
        <f t="shared" si="343"/>
        <v>2502.5</v>
      </c>
      <c r="S2642" s="82">
        <f t="shared" ref="S2642:S2705" si="348">S2641+R2642</f>
        <v>-57753.459999999992</v>
      </c>
      <c r="T2642" s="50"/>
    </row>
    <row r="2643" spans="2:20" x14ac:dyDescent="0.25">
      <c r="B2643" s="11">
        <f>'Market Data'!B2630</f>
        <v>20100430</v>
      </c>
      <c r="C2643" s="2">
        <f>'Market Data'!C2630</f>
        <v>6405.5</v>
      </c>
      <c r="D2643" s="2">
        <f>'Market Data'!D2630</f>
        <v>6478.5</v>
      </c>
      <c r="E2643" s="2">
        <f>'Market Data'!E2630</f>
        <v>6349.5</v>
      </c>
      <c r="F2643" s="12">
        <f>'Market Data'!F2630</f>
        <v>6369.5</v>
      </c>
      <c r="H2643" s="58">
        <f t="shared" si="344"/>
        <v>2626</v>
      </c>
      <c r="I2643" s="97" t="s">
        <v>54</v>
      </c>
      <c r="J2643" s="59" t="str">
        <f t="shared" si="345"/>
        <v>Long</v>
      </c>
      <c r="L2643" s="74">
        <f t="shared" ref="L2643:L2706" si="349">IF($J2643="Short",-1,IF($J2643="Long",1,0))</f>
        <v>1</v>
      </c>
      <c r="M2643" s="75">
        <f t="shared" si="341"/>
        <v>0</v>
      </c>
      <c r="N2643" s="76" t="str">
        <f t="shared" si="346"/>
        <v/>
      </c>
      <c r="O2643" s="75"/>
      <c r="P2643" s="77">
        <f t="shared" si="342"/>
        <v>1</v>
      </c>
      <c r="Q2643" s="78" t="str">
        <f t="shared" si="347"/>
        <v>Stay Long</v>
      </c>
      <c r="R2643" s="81">
        <f t="shared" si="343"/>
        <v>-1802.5</v>
      </c>
      <c r="S2643" s="82">
        <f t="shared" si="348"/>
        <v>-59555.959999999992</v>
      </c>
      <c r="T2643" s="50"/>
    </row>
    <row r="2644" spans="2:20" x14ac:dyDescent="0.25">
      <c r="B2644" s="11">
        <f>'Market Data'!B2631</f>
        <v>20100503</v>
      </c>
      <c r="C2644" s="2">
        <f>'Market Data'!C2631</f>
        <v>6373</v>
      </c>
      <c r="D2644" s="2">
        <f>'Market Data'!D2631</f>
        <v>6466.5</v>
      </c>
      <c r="E2644" s="2">
        <f>'Market Data'!E2631</f>
        <v>6354</v>
      </c>
      <c r="F2644" s="12">
        <f>'Market Data'!F2631</f>
        <v>6466.5</v>
      </c>
      <c r="H2644" s="58">
        <f t="shared" si="344"/>
        <v>2627</v>
      </c>
      <c r="I2644" s="97" t="s">
        <v>54</v>
      </c>
      <c r="J2644" s="59" t="str">
        <f t="shared" si="345"/>
        <v>Long</v>
      </c>
      <c r="L2644" s="74">
        <f t="shared" si="349"/>
        <v>1</v>
      </c>
      <c r="M2644" s="75">
        <f t="shared" si="341"/>
        <v>0</v>
      </c>
      <c r="N2644" s="76" t="str">
        <f t="shared" si="346"/>
        <v/>
      </c>
      <c r="O2644" s="75"/>
      <c r="P2644" s="77">
        <f t="shared" si="342"/>
        <v>1</v>
      </c>
      <c r="Q2644" s="78" t="str">
        <f t="shared" si="347"/>
        <v>Stay Long</v>
      </c>
      <c r="R2644" s="81">
        <f t="shared" si="343"/>
        <v>3395</v>
      </c>
      <c r="S2644" s="82">
        <f t="shared" si="348"/>
        <v>-56160.959999999992</v>
      </c>
      <c r="T2644" s="50"/>
    </row>
    <row r="2645" spans="2:20" x14ac:dyDescent="0.25">
      <c r="B2645" s="11">
        <f>'Market Data'!B2632</f>
        <v>20100504</v>
      </c>
      <c r="C2645" s="2">
        <f>'Market Data'!C2632</f>
        <v>6442.5</v>
      </c>
      <c r="D2645" s="2">
        <f>'Market Data'!D2632</f>
        <v>6466.5</v>
      </c>
      <c r="E2645" s="2">
        <f>'Market Data'!E2632</f>
        <v>6258</v>
      </c>
      <c r="F2645" s="12">
        <f>'Market Data'!F2632</f>
        <v>6282.5</v>
      </c>
      <c r="H2645" s="58">
        <f t="shared" si="344"/>
        <v>2628</v>
      </c>
      <c r="I2645" s="97" t="s">
        <v>54</v>
      </c>
      <c r="J2645" s="59" t="str">
        <f t="shared" si="345"/>
        <v>Long</v>
      </c>
      <c r="L2645" s="74">
        <f t="shared" si="349"/>
        <v>1</v>
      </c>
      <c r="M2645" s="75">
        <f t="shared" si="341"/>
        <v>0</v>
      </c>
      <c r="N2645" s="76" t="str">
        <f t="shared" si="346"/>
        <v/>
      </c>
      <c r="O2645" s="75"/>
      <c r="P2645" s="77">
        <f t="shared" si="342"/>
        <v>1</v>
      </c>
      <c r="Q2645" s="78" t="str">
        <f t="shared" si="347"/>
        <v>Stay Long</v>
      </c>
      <c r="R2645" s="81">
        <f t="shared" si="343"/>
        <v>-6440</v>
      </c>
      <c r="S2645" s="82">
        <f t="shared" si="348"/>
        <v>-62600.959999999992</v>
      </c>
      <c r="T2645" s="50"/>
    </row>
    <row r="2646" spans="2:20" x14ac:dyDescent="0.25">
      <c r="B2646" s="11">
        <f>'Market Data'!B2633</f>
        <v>20100505</v>
      </c>
      <c r="C2646" s="2">
        <f>'Market Data'!C2633</f>
        <v>6284</v>
      </c>
      <c r="D2646" s="2">
        <f>'Market Data'!D2633</f>
        <v>6299.5</v>
      </c>
      <c r="E2646" s="2">
        <f>'Market Data'!E2633</f>
        <v>6201.5</v>
      </c>
      <c r="F2646" s="12">
        <f>'Market Data'!F2633</f>
        <v>6245.5</v>
      </c>
      <c r="H2646" s="58">
        <f t="shared" si="344"/>
        <v>2629</v>
      </c>
      <c r="I2646" s="97" t="s">
        <v>54</v>
      </c>
      <c r="J2646" s="59" t="str">
        <f t="shared" si="345"/>
        <v>Long</v>
      </c>
      <c r="L2646" s="74">
        <f t="shared" si="349"/>
        <v>1</v>
      </c>
      <c r="M2646" s="75">
        <f t="shared" si="341"/>
        <v>0</v>
      </c>
      <c r="N2646" s="76" t="str">
        <f t="shared" si="346"/>
        <v/>
      </c>
      <c r="O2646" s="75"/>
      <c r="P2646" s="77">
        <f t="shared" si="342"/>
        <v>1</v>
      </c>
      <c r="Q2646" s="78" t="str">
        <f t="shared" si="347"/>
        <v>Stay Long</v>
      </c>
      <c r="R2646" s="81">
        <f t="shared" si="343"/>
        <v>-1295</v>
      </c>
      <c r="S2646" s="82">
        <f t="shared" si="348"/>
        <v>-63895.959999999992</v>
      </c>
      <c r="T2646" s="50"/>
    </row>
    <row r="2647" spans="2:20" x14ac:dyDescent="0.25">
      <c r="B2647" s="11">
        <f>'Market Data'!B2634</f>
        <v>20100506</v>
      </c>
      <c r="C2647" s="2">
        <f>'Market Data'!C2634</f>
        <v>6223.5</v>
      </c>
      <c r="D2647" s="2">
        <f>'Market Data'!D2634</f>
        <v>6278.5</v>
      </c>
      <c r="E2647" s="2">
        <f>'Market Data'!E2634</f>
        <v>6155</v>
      </c>
      <c r="F2647" s="12">
        <f>'Market Data'!F2634</f>
        <v>6194</v>
      </c>
      <c r="H2647" s="58">
        <f t="shared" si="344"/>
        <v>2630</v>
      </c>
      <c r="I2647" s="97" t="s">
        <v>54</v>
      </c>
      <c r="J2647" s="59" t="str">
        <f t="shared" si="345"/>
        <v>Long</v>
      </c>
      <c r="L2647" s="74">
        <f t="shared" si="349"/>
        <v>1</v>
      </c>
      <c r="M2647" s="75">
        <f t="shared" si="341"/>
        <v>0</v>
      </c>
      <c r="N2647" s="76" t="str">
        <f t="shared" si="346"/>
        <v/>
      </c>
      <c r="O2647" s="75"/>
      <c r="P2647" s="77">
        <f t="shared" si="342"/>
        <v>1</v>
      </c>
      <c r="Q2647" s="78" t="str">
        <f t="shared" si="347"/>
        <v>Stay Long</v>
      </c>
      <c r="R2647" s="81">
        <f t="shared" si="343"/>
        <v>-1802.5</v>
      </c>
      <c r="S2647" s="82">
        <f t="shared" si="348"/>
        <v>-65698.459999999992</v>
      </c>
      <c r="T2647" s="50"/>
    </row>
    <row r="2648" spans="2:20" x14ac:dyDescent="0.25">
      <c r="B2648" s="11">
        <f>'Market Data'!B2635</f>
        <v>20100507</v>
      </c>
      <c r="C2648" s="2">
        <f>'Market Data'!C2635</f>
        <v>6009.5</v>
      </c>
      <c r="D2648" s="2">
        <f>'Market Data'!D2635</f>
        <v>6169</v>
      </c>
      <c r="E2648" s="2">
        <f>'Market Data'!E2635</f>
        <v>5919.5</v>
      </c>
      <c r="F2648" s="12">
        <f>'Market Data'!F2635</f>
        <v>5988</v>
      </c>
      <c r="H2648" s="58">
        <f t="shared" si="344"/>
        <v>2631</v>
      </c>
      <c r="I2648" s="97" t="s">
        <v>54</v>
      </c>
      <c r="J2648" s="59" t="str">
        <f t="shared" si="345"/>
        <v>Long</v>
      </c>
      <c r="L2648" s="74">
        <f t="shared" si="349"/>
        <v>1</v>
      </c>
      <c r="M2648" s="75">
        <f t="shared" si="341"/>
        <v>0</v>
      </c>
      <c r="N2648" s="76" t="str">
        <f t="shared" si="346"/>
        <v/>
      </c>
      <c r="O2648" s="75"/>
      <c r="P2648" s="77">
        <f t="shared" si="342"/>
        <v>1</v>
      </c>
      <c r="Q2648" s="78" t="str">
        <f t="shared" si="347"/>
        <v>Stay Long</v>
      </c>
      <c r="R2648" s="81">
        <f t="shared" si="343"/>
        <v>-7210</v>
      </c>
      <c r="S2648" s="82">
        <f t="shared" si="348"/>
        <v>-72908.459999999992</v>
      </c>
      <c r="T2648" s="50"/>
    </row>
    <row r="2649" spans="2:20" x14ac:dyDescent="0.25">
      <c r="B2649" s="11">
        <f>'Market Data'!B2636</f>
        <v>20100510</v>
      </c>
      <c r="C2649" s="2">
        <f>'Market Data'!C2636</f>
        <v>6112.5</v>
      </c>
      <c r="D2649" s="2">
        <f>'Market Data'!D2636</f>
        <v>6280.5</v>
      </c>
      <c r="E2649" s="2">
        <f>'Market Data'!E2636</f>
        <v>6110.5</v>
      </c>
      <c r="F2649" s="12">
        <f>'Market Data'!F2636</f>
        <v>6251.5</v>
      </c>
      <c r="H2649" s="58">
        <f t="shared" si="344"/>
        <v>2632</v>
      </c>
      <c r="I2649" s="97" t="s">
        <v>54</v>
      </c>
      <c r="J2649" s="59" t="str">
        <f t="shared" si="345"/>
        <v>Long</v>
      </c>
      <c r="L2649" s="74">
        <f t="shared" si="349"/>
        <v>1</v>
      </c>
      <c r="M2649" s="75">
        <f t="shared" si="341"/>
        <v>0</v>
      </c>
      <c r="N2649" s="76" t="str">
        <f t="shared" si="346"/>
        <v/>
      </c>
      <c r="O2649" s="75"/>
      <c r="P2649" s="77">
        <f t="shared" si="342"/>
        <v>1</v>
      </c>
      <c r="Q2649" s="78" t="str">
        <f t="shared" si="347"/>
        <v>Stay Long</v>
      </c>
      <c r="R2649" s="81">
        <f t="shared" si="343"/>
        <v>9222.5</v>
      </c>
      <c r="S2649" s="82">
        <f t="shared" si="348"/>
        <v>-63685.959999999992</v>
      </c>
      <c r="T2649" s="50"/>
    </row>
    <row r="2650" spans="2:20" x14ac:dyDescent="0.25">
      <c r="B2650" s="11">
        <f>'Market Data'!B2637</f>
        <v>20100511</v>
      </c>
      <c r="C2650" s="2">
        <f>'Market Data'!C2637</f>
        <v>6203.5</v>
      </c>
      <c r="D2650" s="2">
        <f>'Market Data'!D2637</f>
        <v>6339.5</v>
      </c>
      <c r="E2650" s="2">
        <f>'Market Data'!E2637</f>
        <v>6172.5</v>
      </c>
      <c r="F2650" s="12">
        <f>'Market Data'!F2637</f>
        <v>6335.5</v>
      </c>
      <c r="H2650" s="58">
        <f t="shared" si="344"/>
        <v>2633</v>
      </c>
      <c r="I2650" s="97" t="s">
        <v>54</v>
      </c>
      <c r="J2650" s="59" t="str">
        <f t="shared" si="345"/>
        <v>Long</v>
      </c>
      <c r="L2650" s="74">
        <f t="shared" si="349"/>
        <v>1</v>
      </c>
      <c r="M2650" s="75">
        <f t="shared" si="341"/>
        <v>0</v>
      </c>
      <c r="N2650" s="76" t="str">
        <f t="shared" si="346"/>
        <v/>
      </c>
      <c r="O2650" s="75"/>
      <c r="P2650" s="77">
        <f t="shared" si="342"/>
        <v>1</v>
      </c>
      <c r="Q2650" s="78" t="str">
        <f t="shared" si="347"/>
        <v>Stay Long</v>
      </c>
      <c r="R2650" s="81">
        <f t="shared" si="343"/>
        <v>2940</v>
      </c>
      <c r="S2650" s="82">
        <f t="shared" si="348"/>
        <v>-60745.959999999992</v>
      </c>
      <c r="T2650" s="50"/>
    </row>
    <row r="2651" spans="2:20" x14ac:dyDescent="0.25">
      <c r="B2651" s="11">
        <f>'Market Data'!B2638</f>
        <v>20100512</v>
      </c>
      <c r="C2651" s="2">
        <f>'Market Data'!C2638</f>
        <v>6285.5</v>
      </c>
      <c r="D2651" s="2">
        <f>'Market Data'!D2638</f>
        <v>6480.5</v>
      </c>
      <c r="E2651" s="2">
        <f>'Market Data'!E2638</f>
        <v>6267</v>
      </c>
      <c r="F2651" s="12">
        <f>'Market Data'!F2638</f>
        <v>6465</v>
      </c>
      <c r="H2651" s="58">
        <f t="shared" si="344"/>
        <v>2634</v>
      </c>
      <c r="I2651" s="97" t="s">
        <v>54</v>
      </c>
      <c r="J2651" s="59" t="str">
        <f t="shared" si="345"/>
        <v>Long</v>
      </c>
      <c r="L2651" s="74">
        <f t="shared" si="349"/>
        <v>1</v>
      </c>
      <c r="M2651" s="75">
        <f t="shared" si="341"/>
        <v>0</v>
      </c>
      <c r="N2651" s="76" t="str">
        <f t="shared" si="346"/>
        <v/>
      </c>
      <c r="O2651" s="75"/>
      <c r="P2651" s="77">
        <f t="shared" si="342"/>
        <v>1</v>
      </c>
      <c r="Q2651" s="78" t="str">
        <f t="shared" si="347"/>
        <v>Stay Long</v>
      </c>
      <c r="R2651" s="81">
        <f t="shared" si="343"/>
        <v>4532.5</v>
      </c>
      <c r="S2651" s="82">
        <f t="shared" si="348"/>
        <v>-56213.459999999992</v>
      </c>
      <c r="T2651" s="50"/>
    </row>
    <row r="2652" spans="2:20" x14ac:dyDescent="0.25">
      <c r="B2652" s="11">
        <f>'Market Data'!B2639</f>
        <v>20100513</v>
      </c>
      <c r="C2652" s="2">
        <f>'Market Data'!C2639</f>
        <v>6485.5</v>
      </c>
      <c r="D2652" s="2">
        <f>'Market Data'!D2639</f>
        <v>6540.5</v>
      </c>
      <c r="E2652" s="2">
        <f>'Market Data'!E2639</f>
        <v>6460.5</v>
      </c>
      <c r="F2652" s="12">
        <f>'Market Data'!F2639</f>
        <v>6514.5</v>
      </c>
      <c r="H2652" s="58">
        <f t="shared" si="344"/>
        <v>2635</v>
      </c>
      <c r="I2652" s="97" t="s">
        <v>54</v>
      </c>
      <c r="J2652" s="59" t="str">
        <f t="shared" si="345"/>
        <v>Long</v>
      </c>
      <c r="L2652" s="74">
        <f t="shared" si="349"/>
        <v>1</v>
      </c>
      <c r="M2652" s="75">
        <f t="shared" si="341"/>
        <v>0</v>
      </c>
      <c r="N2652" s="76" t="str">
        <f t="shared" si="346"/>
        <v/>
      </c>
      <c r="O2652" s="75"/>
      <c r="P2652" s="77">
        <f t="shared" si="342"/>
        <v>1</v>
      </c>
      <c r="Q2652" s="78" t="str">
        <f t="shared" si="347"/>
        <v>Stay Long</v>
      </c>
      <c r="R2652" s="81">
        <f t="shared" si="343"/>
        <v>1732.5</v>
      </c>
      <c r="S2652" s="82">
        <f t="shared" si="348"/>
        <v>-54480.959999999992</v>
      </c>
      <c r="T2652" s="50"/>
    </row>
    <row r="2653" spans="2:20" x14ac:dyDescent="0.25">
      <c r="B2653" s="11">
        <f>'Market Data'!B2640</f>
        <v>20100514</v>
      </c>
      <c r="C2653" s="2">
        <f>'Market Data'!C2640</f>
        <v>6498.5</v>
      </c>
      <c r="D2653" s="2">
        <f>'Market Data'!D2640</f>
        <v>6500</v>
      </c>
      <c r="E2653" s="2">
        <f>'Market Data'!E2640</f>
        <v>6277</v>
      </c>
      <c r="F2653" s="12">
        <f>'Market Data'!F2640</f>
        <v>6348</v>
      </c>
      <c r="H2653" s="58">
        <f t="shared" si="344"/>
        <v>2636</v>
      </c>
      <c r="I2653" s="97" t="s">
        <v>54</v>
      </c>
      <c r="J2653" s="59" t="str">
        <f t="shared" si="345"/>
        <v>Long</v>
      </c>
      <c r="L2653" s="74">
        <f t="shared" si="349"/>
        <v>1</v>
      </c>
      <c r="M2653" s="75">
        <f t="shared" si="341"/>
        <v>0</v>
      </c>
      <c r="N2653" s="76" t="str">
        <f t="shared" si="346"/>
        <v/>
      </c>
      <c r="O2653" s="75"/>
      <c r="P2653" s="77">
        <f t="shared" si="342"/>
        <v>1</v>
      </c>
      <c r="Q2653" s="78" t="str">
        <f t="shared" si="347"/>
        <v>Stay Long</v>
      </c>
      <c r="R2653" s="81">
        <f t="shared" si="343"/>
        <v>-5827.5</v>
      </c>
      <c r="S2653" s="82">
        <f t="shared" si="348"/>
        <v>-60308.459999999992</v>
      </c>
      <c r="T2653" s="50"/>
    </row>
    <row r="2654" spans="2:20" x14ac:dyDescent="0.25">
      <c r="B2654" s="11">
        <f>'Market Data'!B2641</f>
        <v>20100517</v>
      </c>
      <c r="C2654" s="2">
        <f>'Market Data'!C2641</f>
        <v>6258</v>
      </c>
      <c r="D2654" s="2">
        <f>'Market Data'!D2641</f>
        <v>6416.5</v>
      </c>
      <c r="E2654" s="2">
        <f>'Market Data'!E2641</f>
        <v>6242.5</v>
      </c>
      <c r="F2654" s="12">
        <f>'Market Data'!F2641</f>
        <v>6297</v>
      </c>
      <c r="H2654" s="58">
        <f t="shared" si="344"/>
        <v>2637</v>
      </c>
      <c r="I2654" s="97" t="s">
        <v>54</v>
      </c>
      <c r="J2654" s="59" t="str">
        <f t="shared" si="345"/>
        <v>Long</v>
      </c>
      <c r="L2654" s="74">
        <f t="shared" si="349"/>
        <v>1</v>
      </c>
      <c r="M2654" s="75">
        <f t="shared" si="341"/>
        <v>0</v>
      </c>
      <c r="N2654" s="76" t="str">
        <f t="shared" si="346"/>
        <v/>
      </c>
      <c r="O2654" s="75"/>
      <c r="P2654" s="77">
        <f t="shared" si="342"/>
        <v>1</v>
      </c>
      <c r="Q2654" s="78" t="str">
        <f t="shared" si="347"/>
        <v>Stay Long</v>
      </c>
      <c r="R2654" s="81">
        <f t="shared" si="343"/>
        <v>-1785</v>
      </c>
      <c r="S2654" s="82">
        <f t="shared" si="348"/>
        <v>-62093.459999999992</v>
      </c>
      <c r="T2654" s="50"/>
    </row>
    <row r="2655" spans="2:20" x14ac:dyDescent="0.25">
      <c r="B2655" s="11">
        <f>'Market Data'!B2642</f>
        <v>20100518</v>
      </c>
      <c r="C2655" s="2">
        <f>'Market Data'!C2642</f>
        <v>6375.5</v>
      </c>
      <c r="D2655" s="2">
        <f>'Market Data'!D2642</f>
        <v>6447.5</v>
      </c>
      <c r="E2655" s="2">
        <f>'Market Data'!E2642</f>
        <v>6373.5</v>
      </c>
      <c r="F2655" s="12">
        <f>'Market Data'!F2642</f>
        <v>6423.5</v>
      </c>
      <c r="H2655" s="58">
        <f t="shared" si="344"/>
        <v>2638</v>
      </c>
      <c r="I2655" s="97" t="s">
        <v>54</v>
      </c>
      <c r="J2655" s="59" t="str">
        <f t="shared" si="345"/>
        <v>Long</v>
      </c>
      <c r="L2655" s="74">
        <f t="shared" si="349"/>
        <v>1</v>
      </c>
      <c r="M2655" s="75">
        <f t="shared" si="341"/>
        <v>0</v>
      </c>
      <c r="N2655" s="76" t="str">
        <f t="shared" si="346"/>
        <v/>
      </c>
      <c r="O2655" s="75"/>
      <c r="P2655" s="77">
        <f t="shared" si="342"/>
        <v>1</v>
      </c>
      <c r="Q2655" s="78" t="str">
        <f t="shared" si="347"/>
        <v>Stay Long</v>
      </c>
      <c r="R2655" s="81">
        <f t="shared" si="343"/>
        <v>4427.5</v>
      </c>
      <c r="S2655" s="82">
        <f t="shared" si="348"/>
        <v>-57665.959999999992</v>
      </c>
      <c r="T2655" s="50"/>
    </row>
    <row r="2656" spans="2:20" x14ac:dyDescent="0.25">
      <c r="B2656" s="11">
        <f>'Market Data'!B2643</f>
        <v>20100519</v>
      </c>
      <c r="C2656" s="2">
        <f>'Market Data'!C2643</f>
        <v>6343.5</v>
      </c>
      <c r="D2656" s="2">
        <f>'Market Data'!D2643</f>
        <v>6388.5</v>
      </c>
      <c r="E2656" s="2">
        <f>'Market Data'!E2643</f>
        <v>6220.5</v>
      </c>
      <c r="F2656" s="12">
        <f>'Market Data'!F2643</f>
        <v>6276.5</v>
      </c>
      <c r="H2656" s="58">
        <f t="shared" si="344"/>
        <v>2639</v>
      </c>
      <c r="I2656" s="97" t="s">
        <v>54</v>
      </c>
      <c r="J2656" s="59" t="str">
        <f t="shared" si="345"/>
        <v>Long</v>
      </c>
      <c r="L2656" s="74">
        <f t="shared" si="349"/>
        <v>1</v>
      </c>
      <c r="M2656" s="75">
        <f t="shared" si="341"/>
        <v>0</v>
      </c>
      <c r="N2656" s="76" t="str">
        <f t="shared" si="346"/>
        <v/>
      </c>
      <c r="O2656" s="75"/>
      <c r="P2656" s="77">
        <f t="shared" si="342"/>
        <v>1</v>
      </c>
      <c r="Q2656" s="78" t="str">
        <f t="shared" si="347"/>
        <v>Stay Long</v>
      </c>
      <c r="R2656" s="81">
        <f t="shared" si="343"/>
        <v>-5145</v>
      </c>
      <c r="S2656" s="82">
        <f t="shared" si="348"/>
        <v>-62810.959999999992</v>
      </c>
      <c r="T2656" s="50"/>
    </row>
    <row r="2657" spans="2:20" x14ac:dyDescent="0.25">
      <c r="B2657" s="11">
        <f>'Market Data'!B2644</f>
        <v>20100520</v>
      </c>
      <c r="C2657" s="2">
        <f>'Market Data'!C2644</f>
        <v>6259.5</v>
      </c>
      <c r="D2657" s="2">
        <f>'Market Data'!D2644</f>
        <v>6308</v>
      </c>
      <c r="E2657" s="2">
        <f>'Market Data'!E2644</f>
        <v>6042.5</v>
      </c>
      <c r="F2657" s="12">
        <f>'Market Data'!F2644</f>
        <v>6069.5</v>
      </c>
      <c r="H2657" s="58">
        <f t="shared" si="344"/>
        <v>2640</v>
      </c>
      <c r="I2657" s="97" t="s">
        <v>54</v>
      </c>
      <c r="J2657" s="59" t="str">
        <f t="shared" si="345"/>
        <v>Long</v>
      </c>
      <c r="L2657" s="74">
        <f t="shared" si="349"/>
        <v>1</v>
      </c>
      <c r="M2657" s="75">
        <f t="shared" si="341"/>
        <v>0</v>
      </c>
      <c r="N2657" s="76" t="str">
        <f t="shared" si="346"/>
        <v/>
      </c>
      <c r="O2657" s="75"/>
      <c r="P2657" s="77">
        <f t="shared" si="342"/>
        <v>1</v>
      </c>
      <c r="Q2657" s="78" t="str">
        <f t="shared" si="347"/>
        <v>Stay Long</v>
      </c>
      <c r="R2657" s="81">
        <f t="shared" si="343"/>
        <v>-7245</v>
      </c>
      <c r="S2657" s="82">
        <f t="shared" si="348"/>
        <v>-70055.959999999992</v>
      </c>
      <c r="T2657" s="50"/>
    </row>
    <row r="2658" spans="2:20" x14ac:dyDescent="0.25">
      <c r="B2658" s="11">
        <f>'Market Data'!B2645</f>
        <v>20100521</v>
      </c>
      <c r="C2658" s="2">
        <f>'Market Data'!C2645</f>
        <v>6091.5</v>
      </c>
      <c r="D2658" s="2">
        <f>'Market Data'!D2645</f>
        <v>6133.5</v>
      </c>
      <c r="E2658" s="2">
        <f>'Market Data'!E2645</f>
        <v>5948.5</v>
      </c>
      <c r="F2658" s="12">
        <f>'Market Data'!F2645</f>
        <v>6080.5</v>
      </c>
      <c r="H2658" s="58">
        <f t="shared" si="344"/>
        <v>2641</v>
      </c>
      <c r="I2658" s="97" t="s">
        <v>54</v>
      </c>
      <c r="J2658" s="59" t="str">
        <f t="shared" si="345"/>
        <v>Long</v>
      </c>
      <c r="L2658" s="74">
        <f t="shared" si="349"/>
        <v>1</v>
      </c>
      <c r="M2658" s="75">
        <f t="shared" si="341"/>
        <v>0</v>
      </c>
      <c r="N2658" s="76" t="str">
        <f t="shared" si="346"/>
        <v/>
      </c>
      <c r="O2658" s="75"/>
      <c r="P2658" s="77">
        <f t="shared" si="342"/>
        <v>1</v>
      </c>
      <c r="Q2658" s="78" t="str">
        <f t="shared" si="347"/>
        <v>Stay Long</v>
      </c>
      <c r="R2658" s="81">
        <f t="shared" si="343"/>
        <v>385</v>
      </c>
      <c r="S2658" s="82">
        <f t="shared" si="348"/>
        <v>-69670.959999999992</v>
      </c>
      <c r="T2658" s="50"/>
    </row>
    <row r="2659" spans="2:20" x14ac:dyDescent="0.25">
      <c r="B2659" s="11">
        <f>'Market Data'!B2646</f>
        <v>20100524</v>
      </c>
      <c r="C2659" s="2">
        <f>'Market Data'!C2646</f>
        <v>6079</v>
      </c>
      <c r="D2659" s="2">
        <f>'Market Data'!D2646</f>
        <v>6133</v>
      </c>
      <c r="E2659" s="2">
        <f>'Market Data'!E2646</f>
        <v>5994</v>
      </c>
      <c r="F2659" s="12">
        <f>'Market Data'!F2646</f>
        <v>6082</v>
      </c>
      <c r="H2659" s="58">
        <f t="shared" si="344"/>
        <v>2642</v>
      </c>
      <c r="I2659" s="97" t="s">
        <v>54</v>
      </c>
      <c r="J2659" s="59" t="str">
        <f t="shared" si="345"/>
        <v>Long</v>
      </c>
      <c r="L2659" s="74">
        <f t="shared" si="349"/>
        <v>1</v>
      </c>
      <c r="M2659" s="75">
        <f t="shared" si="341"/>
        <v>0</v>
      </c>
      <c r="N2659" s="76" t="str">
        <f t="shared" si="346"/>
        <v/>
      </c>
      <c r="O2659" s="75"/>
      <c r="P2659" s="77">
        <f t="shared" si="342"/>
        <v>1</v>
      </c>
      <c r="Q2659" s="78" t="str">
        <f t="shared" si="347"/>
        <v>Stay Long</v>
      </c>
      <c r="R2659" s="81">
        <f t="shared" si="343"/>
        <v>52.5</v>
      </c>
      <c r="S2659" s="82">
        <f t="shared" si="348"/>
        <v>-69618.459999999992</v>
      </c>
      <c r="T2659" s="50"/>
    </row>
    <row r="2660" spans="2:20" x14ac:dyDescent="0.25">
      <c r="B2660" s="11">
        <f>'Market Data'!B2647</f>
        <v>20100525</v>
      </c>
      <c r="C2660" s="2">
        <f>'Market Data'!C2647</f>
        <v>5919</v>
      </c>
      <c r="D2660" s="2">
        <f>'Market Data'!D2647</f>
        <v>5963</v>
      </c>
      <c r="E2660" s="2">
        <f>'Market Data'!E2647</f>
        <v>5868.5</v>
      </c>
      <c r="F2660" s="12">
        <f>'Market Data'!F2647</f>
        <v>5945</v>
      </c>
      <c r="H2660" s="58">
        <f t="shared" si="344"/>
        <v>2643</v>
      </c>
      <c r="I2660" s="97" t="s">
        <v>54</v>
      </c>
      <c r="J2660" s="59" t="str">
        <f t="shared" si="345"/>
        <v>Long</v>
      </c>
      <c r="L2660" s="74">
        <f t="shared" si="349"/>
        <v>1</v>
      </c>
      <c r="M2660" s="75">
        <f t="shared" si="341"/>
        <v>0</v>
      </c>
      <c r="N2660" s="76" t="str">
        <f t="shared" si="346"/>
        <v/>
      </c>
      <c r="O2660" s="75"/>
      <c r="P2660" s="77">
        <f t="shared" si="342"/>
        <v>1</v>
      </c>
      <c r="Q2660" s="78" t="str">
        <f t="shared" si="347"/>
        <v>Stay Long</v>
      </c>
      <c r="R2660" s="81">
        <f t="shared" si="343"/>
        <v>-4795</v>
      </c>
      <c r="S2660" s="82">
        <f t="shared" si="348"/>
        <v>-74413.459999999992</v>
      </c>
      <c r="T2660" s="50"/>
    </row>
    <row r="2661" spans="2:20" x14ac:dyDescent="0.25">
      <c r="B2661" s="11">
        <f>'Market Data'!B2648</f>
        <v>20100526</v>
      </c>
      <c r="C2661" s="2">
        <f>'Market Data'!C2648</f>
        <v>5982.5</v>
      </c>
      <c r="D2661" s="2">
        <f>'Market Data'!D2648</f>
        <v>6090.5</v>
      </c>
      <c r="E2661" s="2">
        <f>'Market Data'!E2648</f>
        <v>5980</v>
      </c>
      <c r="F2661" s="12">
        <f>'Market Data'!F2648</f>
        <v>6030</v>
      </c>
      <c r="H2661" s="58">
        <f t="shared" si="344"/>
        <v>2644</v>
      </c>
      <c r="I2661" s="97" t="s">
        <v>54</v>
      </c>
      <c r="J2661" s="59" t="str">
        <f t="shared" si="345"/>
        <v>Long</v>
      </c>
      <c r="L2661" s="74">
        <f t="shared" si="349"/>
        <v>1</v>
      </c>
      <c r="M2661" s="75">
        <f t="shared" si="341"/>
        <v>0</v>
      </c>
      <c r="N2661" s="76" t="str">
        <f t="shared" si="346"/>
        <v/>
      </c>
      <c r="O2661" s="75"/>
      <c r="P2661" s="77">
        <f t="shared" si="342"/>
        <v>1</v>
      </c>
      <c r="Q2661" s="78" t="str">
        <f t="shared" si="347"/>
        <v>Stay Long</v>
      </c>
      <c r="R2661" s="81">
        <f t="shared" si="343"/>
        <v>2975</v>
      </c>
      <c r="S2661" s="82">
        <f t="shared" si="348"/>
        <v>-71438.459999999992</v>
      </c>
      <c r="T2661" s="50"/>
    </row>
    <row r="2662" spans="2:20" x14ac:dyDescent="0.25">
      <c r="B2662" s="11">
        <f>'Market Data'!B2649</f>
        <v>20100527</v>
      </c>
      <c r="C2662" s="2">
        <f>'Market Data'!C2649</f>
        <v>6013</v>
      </c>
      <c r="D2662" s="2">
        <f>'Market Data'!D2649</f>
        <v>6217.5</v>
      </c>
      <c r="E2662" s="2">
        <f>'Market Data'!E2649</f>
        <v>6012.5</v>
      </c>
      <c r="F2662" s="12">
        <f>'Market Data'!F2649</f>
        <v>6190.5</v>
      </c>
      <c r="H2662" s="58">
        <f t="shared" si="344"/>
        <v>2645</v>
      </c>
      <c r="I2662" s="97" t="s">
        <v>54</v>
      </c>
      <c r="J2662" s="59" t="str">
        <f t="shared" si="345"/>
        <v>Long</v>
      </c>
      <c r="L2662" s="74">
        <f t="shared" si="349"/>
        <v>1</v>
      </c>
      <c r="M2662" s="75">
        <f t="shared" si="341"/>
        <v>0</v>
      </c>
      <c r="N2662" s="76" t="str">
        <f t="shared" si="346"/>
        <v/>
      </c>
      <c r="O2662" s="75"/>
      <c r="P2662" s="77">
        <f t="shared" si="342"/>
        <v>1</v>
      </c>
      <c r="Q2662" s="78" t="str">
        <f t="shared" si="347"/>
        <v>Stay Long</v>
      </c>
      <c r="R2662" s="81">
        <f t="shared" si="343"/>
        <v>5617.5</v>
      </c>
      <c r="S2662" s="82">
        <f t="shared" si="348"/>
        <v>-65820.959999999992</v>
      </c>
      <c r="T2662" s="50"/>
    </row>
    <row r="2663" spans="2:20" x14ac:dyDescent="0.25">
      <c r="B2663" s="11">
        <f>'Market Data'!B2650</f>
        <v>20100528</v>
      </c>
      <c r="C2663" s="2">
        <f>'Market Data'!C2650</f>
        <v>6209.5</v>
      </c>
      <c r="D2663" s="2">
        <f>'Market Data'!D2650</f>
        <v>6242.5</v>
      </c>
      <c r="E2663" s="2">
        <f>'Market Data'!E2650</f>
        <v>6151</v>
      </c>
      <c r="F2663" s="12">
        <f>'Market Data'!F2650</f>
        <v>6182.5</v>
      </c>
      <c r="H2663" s="58">
        <f t="shared" si="344"/>
        <v>2646</v>
      </c>
      <c r="I2663" s="97" t="s">
        <v>54</v>
      </c>
      <c r="J2663" s="59" t="str">
        <f t="shared" si="345"/>
        <v>Long</v>
      </c>
      <c r="L2663" s="74">
        <f t="shared" si="349"/>
        <v>1</v>
      </c>
      <c r="M2663" s="75">
        <f t="shared" si="341"/>
        <v>0</v>
      </c>
      <c r="N2663" s="76" t="str">
        <f t="shared" si="346"/>
        <v/>
      </c>
      <c r="O2663" s="75"/>
      <c r="P2663" s="77">
        <f t="shared" si="342"/>
        <v>1</v>
      </c>
      <c r="Q2663" s="78" t="str">
        <f t="shared" si="347"/>
        <v>Stay Long</v>
      </c>
      <c r="R2663" s="81">
        <f t="shared" si="343"/>
        <v>-280</v>
      </c>
      <c r="S2663" s="82">
        <f t="shared" si="348"/>
        <v>-66100.959999999992</v>
      </c>
      <c r="T2663" s="50"/>
    </row>
    <row r="2664" spans="2:20" x14ac:dyDescent="0.25">
      <c r="B2664" s="11">
        <f>'Market Data'!B2651</f>
        <v>20100531</v>
      </c>
      <c r="C2664" s="2">
        <f>'Market Data'!C2651</f>
        <v>6228</v>
      </c>
      <c r="D2664" s="2">
        <f>'Market Data'!D2651</f>
        <v>6256.5</v>
      </c>
      <c r="E2664" s="2">
        <f>'Market Data'!E2651</f>
        <v>6192</v>
      </c>
      <c r="F2664" s="12">
        <f>'Market Data'!F2651</f>
        <v>6223.5</v>
      </c>
      <c r="H2664" s="58">
        <f t="shared" si="344"/>
        <v>2647</v>
      </c>
      <c r="I2664" s="97" t="s">
        <v>54</v>
      </c>
      <c r="J2664" s="59" t="str">
        <f t="shared" si="345"/>
        <v>Long</v>
      </c>
      <c r="L2664" s="74">
        <f t="shared" si="349"/>
        <v>1</v>
      </c>
      <c r="M2664" s="75">
        <f t="shared" si="341"/>
        <v>0</v>
      </c>
      <c r="N2664" s="76" t="str">
        <f t="shared" si="346"/>
        <v/>
      </c>
      <c r="O2664" s="75"/>
      <c r="P2664" s="77">
        <f t="shared" si="342"/>
        <v>1</v>
      </c>
      <c r="Q2664" s="78" t="str">
        <f t="shared" si="347"/>
        <v>Stay Long</v>
      </c>
      <c r="R2664" s="81">
        <f t="shared" si="343"/>
        <v>1435</v>
      </c>
      <c r="S2664" s="82">
        <f t="shared" si="348"/>
        <v>-64665.959999999992</v>
      </c>
      <c r="T2664" s="50"/>
    </row>
    <row r="2665" spans="2:20" x14ac:dyDescent="0.25">
      <c r="B2665" s="11">
        <f>'Market Data'!B2652</f>
        <v>20100601</v>
      </c>
      <c r="C2665" s="2">
        <f>'Market Data'!C2652</f>
        <v>6194.5</v>
      </c>
      <c r="D2665" s="2">
        <f>'Market Data'!D2652</f>
        <v>6273.5</v>
      </c>
      <c r="E2665" s="2">
        <f>'Market Data'!E2652</f>
        <v>6092.5</v>
      </c>
      <c r="F2665" s="12">
        <f>'Market Data'!F2652</f>
        <v>6220</v>
      </c>
      <c r="H2665" s="58">
        <f t="shared" si="344"/>
        <v>2648</v>
      </c>
      <c r="I2665" s="97" t="s">
        <v>54</v>
      </c>
      <c r="J2665" s="59" t="str">
        <f t="shared" si="345"/>
        <v>Long</v>
      </c>
      <c r="L2665" s="74">
        <f t="shared" si="349"/>
        <v>1</v>
      </c>
      <c r="M2665" s="75">
        <f t="shared" si="341"/>
        <v>0</v>
      </c>
      <c r="N2665" s="76" t="str">
        <f t="shared" si="346"/>
        <v/>
      </c>
      <c r="O2665" s="75"/>
      <c r="P2665" s="77">
        <f t="shared" si="342"/>
        <v>1</v>
      </c>
      <c r="Q2665" s="78" t="str">
        <f t="shared" si="347"/>
        <v>Stay Long</v>
      </c>
      <c r="R2665" s="81">
        <f t="shared" si="343"/>
        <v>-122.5</v>
      </c>
      <c r="S2665" s="82">
        <f t="shared" si="348"/>
        <v>-64788.459999999992</v>
      </c>
      <c r="T2665" s="50"/>
    </row>
    <row r="2666" spans="2:20" x14ac:dyDescent="0.25">
      <c r="B2666" s="11">
        <f>'Market Data'!B2653</f>
        <v>20100602</v>
      </c>
      <c r="C2666" s="2">
        <f>'Market Data'!C2653</f>
        <v>6181.5</v>
      </c>
      <c r="D2666" s="2">
        <f>'Market Data'!D2653</f>
        <v>6259.5</v>
      </c>
      <c r="E2666" s="2">
        <f>'Market Data'!E2653</f>
        <v>6128.5</v>
      </c>
      <c r="F2666" s="12">
        <f>'Market Data'!F2653</f>
        <v>6250</v>
      </c>
      <c r="H2666" s="58">
        <f t="shared" si="344"/>
        <v>2649</v>
      </c>
      <c r="I2666" s="97" t="s">
        <v>54</v>
      </c>
      <c r="J2666" s="59" t="str">
        <f t="shared" si="345"/>
        <v>Long</v>
      </c>
      <c r="L2666" s="74">
        <f t="shared" si="349"/>
        <v>1</v>
      </c>
      <c r="M2666" s="75">
        <f t="shared" si="341"/>
        <v>0</v>
      </c>
      <c r="N2666" s="76" t="str">
        <f t="shared" si="346"/>
        <v/>
      </c>
      <c r="O2666" s="75"/>
      <c r="P2666" s="77">
        <f t="shared" si="342"/>
        <v>1</v>
      </c>
      <c r="Q2666" s="78" t="str">
        <f t="shared" si="347"/>
        <v>Stay Long</v>
      </c>
      <c r="R2666" s="81">
        <f t="shared" si="343"/>
        <v>1050</v>
      </c>
      <c r="S2666" s="82">
        <f t="shared" si="348"/>
        <v>-63738.459999999992</v>
      </c>
      <c r="T2666" s="50"/>
    </row>
    <row r="2667" spans="2:20" x14ac:dyDescent="0.25">
      <c r="B2667" s="11">
        <f>'Market Data'!B2654</f>
        <v>20100603</v>
      </c>
      <c r="C2667" s="2">
        <f>'Market Data'!C2654</f>
        <v>6330.5</v>
      </c>
      <c r="D2667" s="2">
        <f>'Market Data'!D2654</f>
        <v>6365</v>
      </c>
      <c r="E2667" s="2">
        <f>'Market Data'!E2654</f>
        <v>6289</v>
      </c>
      <c r="F2667" s="12">
        <f>'Market Data'!F2654</f>
        <v>6304</v>
      </c>
      <c r="H2667" s="58">
        <f t="shared" si="344"/>
        <v>2650</v>
      </c>
      <c r="I2667" s="97" t="s">
        <v>54</v>
      </c>
      <c r="J2667" s="59" t="str">
        <f t="shared" si="345"/>
        <v>Long</v>
      </c>
      <c r="L2667" s="74">
        <f t="shared" si="349"/>
        <v>1</v>
      </c>
      <c r="M2667" s="75">
        <f t="shared" si="341"/>
        <v>0</v>
      </c>
      <c r="N2667" s="76" t="str">
        <f t="shared" si="346"/>
        <v/>
      </c>
      <c r="O2667" s="75"/>
      <c r="P2667" s="77">
        <f t="shared" si="342"/>
        <v>1</v>
      </c>
      <c r="Q2667" s="78" t="str">
        <f t="shared" si="347"/>
        <v>Stay Long</v>
      </c>
      <c r="R2667" s="81">
        <f t="shared" si="343"/>
        <v>1890</v>
      </c>
      <c r="S2667" s="82">
        <f t="shared" si="348"/>
        <v>-61848.459999999992</v>
      </c>
      <c r="T2667" s="50"/>
    </row>
    <row r="2668" spans="2:20" x14ac:dyDescent="0.25">
      <c r="B2668" s="11">
        <f>'Market Data'!B2655</f>
        <v>20100604</v>
      </c>
      <c r="C2668" s="2">
        <f>'Market Data'!C2655</f>
        <v>6316</v>
      </c>
      <c r="D2668" s="2">
        <f>'Market Data'!D2655</f>
        <v>6376</v>
      </c>
      <c r="E2668" s="2">
        <f>'Market Data'!E2655</f>
        <v>6173.5</v>
      </c>
      <c r="F2668" s="12">
        <f>'Market Data'!F2655</f>
        <v>6201</v>
      </c>
      <c r="H2668" s="58">
        <f t="shared" si="344"/>
        <v>2651</v>
      </c>
      <c r="I2668" s="97" t="s">
        <v>54</v>
      </c>
      <c r="J2668" s="59" t="str">
        <f t="shared" si="345"/>
        <v>Long</v>
      </c>
      <c r="L2668" s="74">
        <f t="shared" si="349"/>
        <v>1</v>
      </c>
      <c r="M2668" s="75">
        <f t="shared" si="341"/>
        <v>0</v>
      </c>
      <c r="N2668" s="76" t="str">
        <f t="shared" si="346"/>
        <v/>
      </c>
      <c r="O2668" s="75"/>
      <c r="P2668" s="77">
        <f t="shared" si="342"/>
        <v>1</v>
      </c>
      <c r="Q2668" s="78" t="str">
        <f t="shared" si="347"/>
        <v>Stay Long</v>
      </c>
      <c r="R2668" s="81">
        <f t="shared" si="343"/>
        <v>-3605</v>
      </c>
      <c r="S2668" s="82">
        <f t="shared" si="348"/>
        <v>-65453.459999999992</v>
      </c>
      <c r="T2668" s="50"/>
    </row>
    <row r="2669" spans="2:20" x14ac:dyDescent="0.25">
      <c r="B2669" s="11">
        <f>'Market Data'!B2656</f>
        <v>20100607</v>
      </c>
      <c r="C2669" s="2">
        <f>'Market Data'!C2656</f>
        <v>6122</v>
      </c>
      <c r="D2669" s="2">
        <f>'Market Data'!D2656</f>
        <v>6216.5</v>
      </c>
      <c r="E2669" s="2">
        <f>'Market Data'!E2656</f>
        <v>6091.5</v>
      </c>
      <c r="F2669" s="12">
        <f>'Market Data'!F2656</f>
        <v>6180</v>
      </c>
      <c r="H2669" s="58">
        <f t="shared" si="344"/>
        <v>2652</v>
      </c>
      <c r="I2669" s="97" t="s">
        <v>54</v>
      </c>
      <c r="J2669" s="59" t="str">
        <f t="shared" si="345"/>
        <v>Long</v>
      </c>
      <c r="L2669" s="74">
        <f t="shared" si="349"/>
        <v>1</v>
      </c>
      <c r="M2669" s="75">
        <f t="shared" si="341"/>
        <v>0</v>
      </c>
      <c r="N2669" s="76" t="str">
        <f t="shared" si="346"/>
        <v/>
      </c>
      <c r="O2669" s="75"/>
      <c r="P2669" s="77">
        <f t="shared" si="342"/>
        <v>1</v>
      </c>
      <c r="Q2669" s="78" t="str">
        <f t="shared" si="347"/>
        <v>Stay Long</v>
      </c>
      <c r="R2669" s="81">
        <f t="shared" si="343"/>
        <v>-735</v>
      </c>
      <c r="S2669" s="82">
        <f t="shared" si="348"/>
        <v>-66188.459999999992</v>
      </c>
      <c r="T2669" s="50"/>
    </row>
    <row r="2670" spans="2:20" x14ac:dyDescent="0.25">
      <c r="B2670" s="11">
        <f>'Market Data'!B2657</f>
        <v>20100608</v>
      </c>
      <c r="C2670" s="2">
        <f>'Market Data'!C2657</f>
        <v>6159</v>
      </c>
      <c r="D2670" s="2">
        <f>'Market Data'!D2657</f>
        <v>6192.5</v>
      </c>
      <c r="E2670" s="2">
        <f>'Market Data'!E2657</f>
        <v>6059</v>
      </c>
      <c r="F2670" s="12">
        <f>'Market Data'!F2657</f>
        <v>6138</v>
      </c>
      <c r="H2670" s="58">
        <f t="shared" si="344"/>
        <v>2653</v>
      </c>
      <c r="I2670" s="97" t="s">
        <v>54</v>
      </c>
      <c r="J2670" s="59" t="str">
        <f t="shared" si="345"/>
        <v>Long</v>
      </c>
      <c r="L2670" s="74">
        <f t="shared" si="349"/>
        <v>1</v>
      </c>
      <c r="M2670" s="75">
        <f t="shared" si="341"/>
        <v>0</v>
      </c>
      <c r="N2670" s="76" t="str">
        <f t="shared" si="346"/>
        <v/>
      </c>
      <c r="O2670" s="75"/>
      <c r="P2670" s="77">
        <f t="shared" si="342"/>
        <v>1</v>
      </c>
      <c r="Q2670" s="78" t="str">
        <f t="shared" si="347"/>
        <v>Stay Long</v>
      </c>
      <c r="R2670" s="81">
        <f t="shared" si="343"/>
        <v>-1470</v>
      </c>
      <c r="S2670" s="82">
        <f t="shared" si="348"/>
        <v>-67658.459999999992</v>
      </c>
      <c r="T2670" s="50"/>
    </row>
    <row r="2671" spans="2:20" x14ac:dyDescent="0.25">
      <c r="B2671" s="11">
        <f>'Market Data'!B2658</f>
        <v>20100609</v>
      </c>
      <c r="C2671" s="2">
        <f>'Market Data'!C2658</f>
        <v>6149.5</v>
      </c>
      <c r="D2671" s="2">
        <f>'Market Data'!D2658</f>
        <v>6255.5</v>
      </c>
      <c r="E2671" s="2">
        <f>'Market Data'!E2658</f>
        <v>6093.5</v>
      </c>
      <c r="F2671" s="12">
        <f>'Market Data'!F2658</f>
        <v>6229</v>
      </c>
      <c r="H2671" s="58">
        <f t="shared" si="344"/>
        <v>2654</v>
      </c>
      <c r="I2671" s="97" t="s">
        <v>54</v>
      </c>
      <c r="J2671" s="59" t="str">
        <f t="shared" si="345"/>
        <v>Long</v>
      </c>
      <c r="L2671" s="74">
        <f t="shared" si="349"/>
        <v>1</v>
      </c>
      <c r="M2671" s="75">
        <f t="shared" si="341"/>
        <v>0</v>
      </c>
      <c r="N2671" s="76" t="str">
        <f t="shared" si="346"/>
        <v/>
      </c>
      <c r="O2671" s="75"/>
      <c r="P2671" s="77">
        <f t="shared" si="342"/>
        <v>1</v>
      </c>
      <c r="Q2671" s="78" t="str">
        <f t="shared" si="347"/>
        <v>Stay Long</v>
      </c>
      <c r="R2671" s="81">
        <f t="shared" si="343"/>
        <v>3185</v>
      </c>
      <c r="S2671" s="82">
        <f t="shared" si="348"/>
        <v>-64473.459999999992</v>
      </c>
      <c r="T2671" s="50"/>
    </row>
    <row r="2672" spans="2:20" x14ac:dyDescent="0.25">
      <c r="B2672" s="11">
        <f>'Market Data'!B2659</f>
        <v>20100610</v>
      </c>
      <c r="C2672" s="2">
        <f>'Market Data'!C2659</f>
        <v>6211.5</v>
      </c>
      <c r="D2672" s="2">
        <f>'Market Data'!D2659</f>
        <v>6350.5</v>
      </c>
      <c r="E2672" s="2">
        <f>'Market Data'!E2659</f>
        <v>6184.5</v>
      </c>
      <c r="F2672" s="12">
        <f>'Market Data'!F2659</f>
        <v>6291.5</v>
      </c>
      <c r="H2672" s="58">
        <f t="shared" si="344"/>
        <v>2655</v>
      </c>
      <c r="I2672" s="97" t="s">
        <v>54</v>
      </c>
      <c r="J2672" s="59" t="str">
        <f t="shared" si="345"/>
        <v>Long</v>
      </c>
      <c r="L2672" s="74">
        <f t="shared" si="349"/>
        <v>1</v>
      </c>
      <c r="M2672" s="75">
        <f t="shared" si="341"/>
        <v>0</v>
      </c>
      <c r="N2672" s="76" t="str">
        <f t="shared" si="346"/>
        <v/>
      </c>
      <c r="O2672" s="75"/>
      <c r="P2672" s="77">
        <f t="shared" si="342"/>
        <v>1</v>
      </c>
      <c r="Q2672" s="78" t="str">
        <f t="shared" si="347"/>
        <v>Stay Long</v>
      </c>
      <c r="R2672" s="81">
        <f t="shared" si="343"/>
        <v>2187.5</v>
      </c>
      <c r="S2672" s="82">
        <f t="shared" si="348"/>
        <v>-62285.959999999992</v>
      </c>
      <c r="T2672" s="50"/>
    </row>
    <row r="2673" spans="2:20" x14ac:dyDescent="0.25">
      <c r="B2673" s="11">
        <f>'Market Data'!B2660</f>
        <v>20100611</v>
      </c>
      <c r="C2673" s="2">
        <f>'Market Data'!C2660</f>
        <v>6329.5</v>
      </c>
      <c r="D2673" s="2">
        <f>'Market Data'!D2660</f>
        <v>6354.5</v>
      </c>
      <c r="E2673" s="2">
        <f>'Market Data'!E2660</f>
        <v>6243</v>
      </c>
      <c r="F2673" s="12">
        <f>'Market Data'!F2660</f>
        <v>6307.5</v>
      </c>
      <c r="H2673" s="58">
        <f t="shared" si="344"/>
        <v>2656</v>
      </c>
      <c r="I2673" s="97" t="s">
        <v>54</v>
      </c>
      <c r="J2673" s="59" t="str">
        <f t="shared" si="345"/>
        <v>Long</v>
      </c>
      <c r="L2673" s="74">
        <f t="shared" si="349"/>
        <v>1</v>
      </c>
      <c r="M2673" s="75">
        <f t="shared" si="341"/>
        <v>0</v>
      </c>
      <c r="N2673" s="76" t="str">
        <f t="shared" si="346"/>
        <v/>
      </c>
      <c r="O2673" s="75"/>
      <c r="P2673" s="77">
        <f t="shared" si="342"/>
        <v>1</v>
      </c>
      <c r="Q2673" s="78" t="str">
        <f t="shared" si="347"/>
        <v>Stay Long</v>
      </c>
      <c r="R2673" s="81">
        <f t="shared" si="343"/>
        <v>560</v>
      </c>
      <c r="S2673" s="82">
        <f t="shared" si="348"/>
        <v>-61725.959999999992</v>
      </c>
      <c r="T2673" s="50"/>
    </row>
    <row r="2674" spans="2:20" x14ac:dyDescent="0.25">
      <c r="B2674" s="11">
        <f>'Market Data'!B2661</f>
        <v>20100614</v>
      </c>
      <c r="C2674" s="2">
        <f>'Market Data'!C2661</f>
        <v>6365.5</v>
      </c>
      <c r="D2674" s="2">
        <f>'Market Data'!D2661</f>
        <v>6399</v>
      </c>
      <c r="E2674" s="2">
        <f>'Market Data'!E2661</f>
        <v>6353</v>
      </c>
      <c r="F2674" s="12">
        <f>'Market Data'!F2661</f>
        <v>6363</v>
      </c>
      <c r="H2674" s="58">
        <f t="shared" si="344"/>
        <v>2657</v>
      </c>
      <c r="I2674" s="97" t="s">
        <v>54</v>
      </c>
      <c r="J2674" s="59" t="str">
        <f t="shared" si="345"/>
        <v>Long</v>
      </c>
      <c r="L2674" s="74">
        <f t="shared" si="349"/>
        <v>1</v>
      </c>
      <c r="M2674" s="75">
        <f t="shared" si="341"/>
        <v>0</v>
      </c>
      <c r="N2674" s="76" t="str">
        <f t="shared" si="346"/>
        <v/>
      </c>
      <c r="O2674" s="75"/>
      <c r="P2674" s="77">
        <f t="shared" si="342"/>
        <v>1</v>
      </c>
      <c r="Q2674" s="78" t="str">
        <f t="shared" si="347"/>
        <v>Stay Long</v>
      </c>
      <c r="R2674" s="81">
        <f t="shared" si="343"/>
        <v>1942.5</v>
      </c>
      <c r="S2674" s="82">
        <f t="shared" si="348"/>
        <v>-59783.459999999992</v>
      </c>
      <c r="T2674" s="50"/>
    </row>
    <row r="2675" spans="2:20" x14ac:dyDescent="0.25">
      <c r="B2675" s="11">
        <f>'Market Data'!B2662</f>
        <v>20100615</v>
      </c>
      <c r="C2675" s="2">
        <f>'Market Data'!C2662</f>
        <v>6363.5</v>
      </c>
      <c r="D2675" s="2">
        <f>'Market Data'!D2662</f>
        <v>6455.5</v>
      </c>
      <c r="E2675" s="2">
        <f>'Market Data'!E2662</f>
        <v>6338.5</v>
      </c>
      <c r="F2675" s="12">
        <f>'Market Data'!F2662</f>
        <v>6446</v>
      </c>
      <c r="H2675" s="58">
        <f t="shared" si="344"/>
        <v>2658</v>
      </c>
      <c r="I2675" s="97" t="s">
        <v>54</v>
      </c>
      <c r="J2675" s="59" t="str">
        <f t="shared" si="345"/>
        <v>Long</v>
      </c>
      <c r="L2675" s="74">
        <f t="shared" si="349"/>
        <v>1</v>
      </c>
      <c r="M2675" s="75">
        <f t="shared" si="341"/>
        <v>0</v>
      </c>
      <c r="N2675" s="76" t="str">
        <f t="shared" si="346"/>
        <v/>
      </c>
      <c r="O2675" s="75"/>
      <c r="P2675" s="77">
        <f t="shared" si="342"/>
        <v>1</v>
      </c>
      <c r="Q2675" s="78" t="str">
        <f t="shared" si="347"/>
        <v>Stay Long</v>
      </c>
      <c r="R2675" s="81">
        <f t="shared" si="343"/>
        <v>2905</v>
      </c>
      <c r="S2675" s="82">
        <f t="shared" si="348"/>
        <v>-56878.459999999992</v>
      </c>
      <c r="T2675" s="50"/>
    </row>
    <row r="2676" spans="2:20" x14ac:dyDescent="0.25">
      <c r="B2676" s="11">
        <f>'Market Data'!B2663</f>
        <v>20100616</v>
      </c>
      <c r="C2676" s="2">
        <f>'Market Data'!C2663</f>
        <v>6460.5</v>
      </c>
      <c r="D2676" s="2">
        <f>'Market Data'!D2663</f>
        <v>6479</v>
      </c>
      <c r="E2676" s="2">
        <f>'Market Data'!E2663</f>
        <v>6403.5</v>
      </c>
      <c r="F2676" s="12">
        <f>'Market Data'!F2663</f>
        <v>6453.5</v>
      </c>
      <c r="H2676" s="58">
        <f t="shared" si="344"/>
        <v>2659</v>
      </c>
      <c r="I2676" s="97" t="s">
        <v>54</v>
      </c>
      <c r="J2676" s="59" t="str">
        <f t="shared" si="345"/>
        <v>Long</v>
      </c>
      <c r="L2676" s="74">
        <f t="shared" si="349"/>
        <v>1</v>
      </c>
      <c r="M2676" s="75">
        <f t="shared" si="341"/>
        <v>0</v>
      </c>
      <c r="N2676" s="76" t="str">
        <f t="shared" si="346"/>
        <v/>
      </c>
      <c r="O2676" s="75"/>
      <c r="P2676" s="77">
        <f t="shared" si="342"/>
        <v>1</v>
      </c>
      <c r="Q2676" s="78" t="str">
        <f t="shared" si="347"/>
        <v>Stay Long</v>
      </c>
      <c r="R2676" s="81">
        <f t="shared" si="343"/>
        <v>262.5</v>
      </c>
      <c r="S2676" s="82">
        <f t="shared" si="348"/>
        <v>-56615.959999999992</v>
      </c>
      <c r="T2676" s="50"/>
    </row>
    <row r="2677" spans="2:20" x14ac:dyDescent="0.25">
      <c r="B2677" s="11">
        <f>'Market Data'!B2664</f>
        <v>20100617</v>
      </c>
      <c r="C2677" s="2">
        <f>'Market Data'!C2664</f>
        <v>6446.5</v>
      </c>
      <c r="D2677" s="2">
        <f>'Market Data'!D2664</f>
        <v>6504.5</v>
      </c>
      <c r="E2677" s="2">
        <f>'Market Data'!E2664</f>
        <v>6427</v>
      </c>
      <c r="F2677" s="12">
        <f>'Market Data'!F2664</f>
        <v>6483.5</v>
      </c>
      <c r="H2677" s="58">
        <f t="shared" si="344"/>
        <v>2660</v>
      </c>
      <c r="I2677" s="97" t="s">
        <v>54</v>
      </c>
      <c r="J2677" s="59" t="str">
        <f t="shared" si="345"/>
        <v>Long</v>
      </c>
      <c r="L2677" s="74">
        <f t="shared" si="349"/>
        <v>1</v>
      </c>
      <c r="M2677" s="75">
        <f t="shared" si="341"/>
        <v>0</v>
      </c>
      <c r="N2677" s="76" t="str">
        <f t="shared" si="346"/>
        <v/>
      </c>
      <c r="O2677" s="75"/>
      <c r="P2677" s="77">
        <f t="shared" si="342"/>
        <v>1</v>
      </c>
      <c r="Q2677" s="78" t="str">
        <f t="shared" si="347"/>
        <v>Stay Long</v>
      </c>
      <c r="R2677" s="81">
        <f t="shared" si="343"/>
        <v>1050</v>
      </c>
      <c r="S2677" s="82">
        <f t="shared" si="348"/>
        <v>-55565.959999999992</v>
      </c>
      <c r="T2677" s="50"/>
    </row>
    <row r="2678" spans="2:20" x14ac:dyDescent="0.25">
      <c r="B2678" s="11">
        <f>'Market Data'!B2665</f>
        <v>20100618</v>
      </c>
      <c r="C2678" s="2">
        <f>'Market Data'!C2665</f>
        <v>6495.5</v>
      </c>
      <c r="D2678" s="2">
        <f>'Market Data'!D2665</f>
        <v>6519</v>
      </c>
      <c r="E2678" s="2">
        <f>'Market Data'!E2665</f>
        <v>6449</v>
      </c>
      <c r="F2678" s="12">
        <f>'Market Data'!F2665</f>
        <v>6469.5</v>
      </c>
      <c r="H2678" s="58">
        <f t="shared" si="344"/>
        <v>2661</v>
      </c>
      <c r="I2678" s="97" t="s">
        <v>54</v>
      </c>
      <c r="J2678" s="59" t="str">
        <f t="shared" si="345"/>
        <v>Long</v>
      </c>
      <c r="L2678" s="74">
        <f t="shared" si="349"/>
        <v>1</v>
      </c>
      <c r="M2678" s="75">
        <f t="shared" si="341"/>
        <v>0</v>
      </c>
      <c r="N2678" s="76" t="str">
        <f t="shared" si="346"/>
        <v/>
      </c>
      <c r="O2678" s="75"/>
      <c r="P2678" s="77">
        <f t="shared" si="342"/>
        <v>1</v>
      </c>
      <c r="Q2678" s="78" t="str">
        <f t="shared" si="347"/>
        <v>Stay Long</v>
      </c>
      <c r="R2678" s="81">
        <f t="shared" si="343"/>
        <v>-490</v>
      </c>
      <c r="S2678" s="82">
        <f t="shared" si="348"/>
        <v>-56055.959999999992</v>
      </c>
      <c r="T2678" s="50"/>
    </row>
    <row r="2679" spans="2:20" x14ac:dyDescent="0.25">
      <c r="B2679" s="11">
        <f>'Market Data'!B2666</f>
        <v>20100621</v>
      </c>
      <c r="C2679" s="2">
        <f>'Market Data'!C2666</f>
        <v>6559.5</v>
      </c>
      <c r="D2679" s="2">
        <f>'Market Data'!D2666</f>
        <v>6615</v>
      </c>
      <c r="E2679" s="2">
        <f>'Market Data'!E2666</f>
        <v>6523.5</v>
      </c>
      <c r="F2679" s="12">
        <f>'Market Data'!F2666</f>
        <v>6545</v>
      </c>
      <c r="H2679" s="58">
        <f t="shared" si="344"/>
        <v>2662</v>
      </c>
      <c r="I2679" s="97" t="s">
        <v>54</v>
      </c>
      <c r="J2679" s="59" t="str">
        <f t="shared" si="345"/>
        <v>Long</v>
      </c>
      <c r="L2679" s="74">
        <f t="shared" si="349"/>
        <v>1</v>
      </c>
      <c r="M2679" s="75">
        <f t="shared" si="341"/>
        <v>0</v>
      </c>
      <c r="N2679" s="76" t="str">
        <f t="shared" si="346"/>
        <v/>
      </c>
      <c r="O2679" s="75"/>
      <c r="P2679" s="77">
        <f t="shared" si="342"/>
        <v>1</v>
      </c>
      <c r="Q2679" s="78" t="str">
        <f t="shared" si="347"/>
        <v>Stay Long</v>
      </c>
      <c r="R2679" s="81">
        <f t="shared" si="343"/>
        <v>2642.5</v>
      </c>
      <c r="S2679" s="82">
        <f t="shared" si="348"/>
        <v>-53413.459999999992</v>
      </c>
      <c r="T2679" s="50"/>
    </row>
    <row r="2680" spans="2:20" x14ac:dyDescent="0.25">
      <c r="B2680" s="11">
        <f>'Market Data'!B2667</f>
        <v>20100622</v>
      </c>
      <c r="C2680" s="2">
        <f>'Market Data'!C2667</f>
        <v>6536.5</v>
      </c>
      <c r="D2680" s="2">
        <f>'Market Data'!D2667</f>
        <v>6558</v>
      </c>
      <c r="E2680" s="2">
        <f>'Market Data'!E2667</f>
        <v>6477</v>
      </c>
      <c r="F2680" s="12">
        <f>'Market Data'!F2667</f>
        <v>6526</v>
      </c>
      <c r="H2680" s="58">
        <f t="shared" si="344"/>
        <v>2663</v>
      </c>
      <c r="I2680" s="97" t="s">
        <v>54</v>
      </c>
      <c r="J2680" s="59" t="str">
        <f t="shared" si="345"/>
        <v>Long</v>
      </c>
      <c r="L2680" s="74">
        <f t="shared" si="349"/>
        <v>1</v>
      </c>
      <c r="M2680" s="75">
        <f t="shared" si="341"/>
        <v>0</v>
      </c>
      <c r="N2680" s="76" t="str">
        <f t="shared" si="346"/>
        <v/>
      </c>
      <c r="O2680" s="75"/>
      <c r="P2680" s="77">
        <f t="shared" si="342"/>
        <v>1</v>
      </c>
      <c r="Q2680" s="78" t="str">
        <f t="shared" si="347"/>
        <v>Stay Long</v>
      </c>
      <c r="R2680" s="81">
        <f t="shared" si="343"/>
        <v>-665</v>
      </c>
      <c r="S2680" s="82">
        <f t="shared" si="348"/>
        <v>-54078.459999999992</v>
      </c>
      <c r="T2680" s="50"/>
    </row>
    <row r="2681" spans="2:20" x14ac:dyDescent="0.25">
      <c r="B2681" s="11">
        <f>'Market Data'!B2668</f>
        <v>20100623</v>
      </c>
      <c r="C2681" s="2">
        <f>'Market Data'!C2668</f>
        <v>6487.5</v>
      </c>
      <c r="D2681" s="2">
        <f>'Market Data'!D2668</f>
        <v>6534.5</v>
      </c>
      <c r="E2681" s="2">
        <f>'Market Data'!E2668</f>
        <v>6439.5</v>
      </c>
      <c r="F2681" s="12">
        <f>'Market Data'!F2668</f>
        <v>6485.5</v>
      </c>
      <c r="H2681" s="58">
        <f t="shared" si="344"/>
        <v>2664</v>
      </c>
      <c r="I2681" s="97" t="s">
        <v>54</v>
      </c>
      <c r="J2681" s="59" t="str">
        <f t="shared" si="345"/>
        <v>Long</v>
      </c>
      <c r="L2681" s="74">
        <f t="shared" si="349"/>
        <v>1</v>
      </c>
      <c r="M2681" s="75">
        <f t="shared" si="341"/>
        <v>0</v>
      </c>
      <c r="N2681" s="76" t="str">
        <f t="shared" si="346"/>
        <v/>
      </c>
      <c r="O2681" s="75"/>
      <c r="P2681" s="77">
        <f t="shared" si="342"/>
        <v>1</v>
      </c>
      <c r="Q2681" s="78" t="str">
        <f t="shared" si="347"/>
        <v>Stay Long</v>
      </c>
      <c r="R2681" s="81">
        <f t="shared" si="343"/>
        <v>-1417.5</v>
      </c>
      <c r="S2681" s="82">
        <f t="shared" si="348"/>
        <v>-55495.959999999992</v>
      </c>
      <c r="T2681" s="50"/>
    </row>
    <row r="2682" spans="2:20" x14ac:dyDescent="0.25">
      <c r="B2682" s="11">
        <f>'Market Data'!B2669</f>
        <v>20100624</v>
      </c>
      <c r="C2682" s="2">
        <f>'Market Data'!C2669</f>
        <v>6490.5</v>
      </c>
      <c r="D2682" s="2">
        <f>'Market Data'!D2669</f>
        <v>6507.5</v>
      </c>
      <c r="E2682" s="2">
        <f>'Market Data'!E2669</f>
        <v>6357.5</v>
      </c>
      <c r="F2682" s="12">
        <f>'Market Data'!F2669</f>
        <v>6395</v>
      </c>
      <c r="H2682" s="58">
        <f t="shared" si="344"/>
        <v>2665</v>
      </c>
      <c r="I2682" s="97" t="s">
        <v>54</v>
      </c>
      <c r="J2682" s="59" t="str">
        <f t="shared" si="345"/>
        <v>Long</v>
      </c>
      <c r="L2682" s="74">
        <f t="shared" si="349"/>
        <v>1</v>
      </c>
      <c r="M2682" s="75">
        <f t="shared" si="341"/>
        <v>0</v>
      </c>
      <c r="N2682" s="76" t="str">
        <f t="shared" si="346"/>
        <v/>
      </c>
      <c r="O2682" s="75"/>
      <c r="P2682" s="77">
        <f t="shared" si="342"/>
        <v>1</v>
      </c>
      <c r="Q2682" s="78" t="str">
        <f t="shared" si="347"/>
        <v>Stay Long</v>
      </c>
      <c r="R2682" s="81">
        <f t="shared" si="343"/>
        <v>-3167.5</v>
      </c>
      <c r="S2682" s="82">
        <f t="shared" si="348"/>
        <v>-58663.459999999992</v>
      </c>
      <c r="T2682" s="50"/>
    </row>
    <row r="2683" spans="2:20" x14ac:dyDescent="0.25">
      <c r="B2683" s="11">
        <f>'Market Data'!B2670</f>
        <v>20100625</v>
      </c>
      <c r="C2683" s="2">
        <f>'Market Data'!C2670</f>
        <v>6397.5</v>
      </c>
      <c r="D2683" s="2">
        <f>'Market Data'!D2670</f>
        <v>6413</v>
      </c>
      <c r="E2683" s="2">
        <f>'Market Data'!E2670</f>
        <v>6301.5</v>
      </c>
      <c r="F2683" s="12">
        <f>'Market Data'!F2670</f>
        <v>6336.5</v>
      </c>
      <c r="H2683" s="58">
        <f t="shared" si="344"/>
        <v>2666</v>
      </c>
      <c r="I2683" s="97" t="s">
        <v>54</v>
      </c>
      <c r="J2683" s="59" t="str">
        <f t="shared" si="345"/>
        <v>Long</v>
      </c>
      <c r="L2683" s="74">
        <f t="shared" si="349"/>
        <v>1</v>
      </c>
      <c r="M2683" s="75">
        <f t="shared" si="341"/>
        <v>0</v>
      </c>
      <c r="N2683" s="76" t="str">
        <f t="shared" si="346"/>
        <v/>
      </c>
      <c r="O2683" s="75"/>
      <c r="P2683" s="77">
        <f t="shared" si="342"/>
        <v>1</v>
      </c>
      <c r="Q2683" s="78" t="str">
        <f t="shared" si="347"/>
        <v>Stay Long</v>
      </c>
      <c r="R2683" s="81">
        <f t="shared" si="343"/>
        <v>-2047.5</v>
      </c>
      <c r="S2683" s="82">
        <f t="shared" si="348"/>
        <v>-60710.959999999992</v>
      </c>
      <c r="T2683" s="50"/>
    </row>
    <row r="2684" spans="2:20" x14ac:dyDescent="0.25">
      <c r="B2684" s="11">
        <f>'Market Data'!B2671</f>
        <v>20100628</v>
      </c>
      <c r="C2684" s="2">
        <f>'Market Data'!C2671</f>
        <v>6355.5</v>
      </c>
      <c r="D2684" s="2">
        <f>'Market Data'!D2671</f>
        <v>6432.5</v>
      </c>
      <c r="E2684" s="2">
        <f>'Market Data'!E2671</f>
        <v>6320.5</v>
      </c>
      <c r="F2684" s="12">
        <f>'Market Data'!F2671</f>
        <v>6411</v>
      </c>
      <c r="H2684" s="58">
        <f t="shared" si="344"/>
        <v>2667</v>
      </c>
      <c r="I2684" s="97" t="s">
        <v>54</v>
      </c>
      <c r="J2684" s="59" t="str">
        <f t="shared" si="345"/>
        <v>Long</v>
      </c>
      <c r="L2684" s="74">
        <f t="shared" si="349"/>
        <v>1</v>
      </c>
      <c r="M2684" s="75">
        <f t="shared" si="341"/>
        <v>0</v>
      </c>
      <c r="N2684" s="76" t="str">
        <f t="shared" si="346"/>
        <v/>
      </c>
      <c r="O2684" s="75"/>
      <c r="P2684" s="77">
        <f t="shared" si="342"/>
        <v>1</v>
      </c>
      <c r="Q2684" s="78" t="str">
        <f t="shared" si="347"/>
        <v>Stay Long</v>
      </c>
      <c r="R2684" s="81">
        <f t="shared" si="343"/>
        <v>2607.5</v>
      </c>
      <c r="S2684" s="82">
        <f t="shared" si="348"/>
        <v>-58103.459999999992</v>
      </c>
      <c r="T2684" s="50"/>
    </row>
    <row r="2685" spans="2:20" x14ac:dyDescent="0.25">
      <c r="B2685" s="11">
        <f>'Market Data'!B2672</f>
        <v>20100629</v>
      </c>
      <c r="C2685" s="2">
        <f>'Market Data'!C2672</f>
        <v>6344.5</v>
      </c>
      <c r="D2685" s="2">
        <f>'Market Data'!D2672</f>
        <v>6344.5</v>
      </c>
      <c r="E2685" s="2">
        <f>'Market Data'!E2672</f>
        <v>6197.5</v>
      </c>
      <c r="F2685" s="12">
        <f>'Market Data'!F2672</f>
        <v>6226</v>
      </c>
      <c r="H2685" s="58">
        <f t="shared" si="344"/>
        <v>2668</v>
      </c>
      <c r="I2685" s="97" t="s">
        <v>54</v>
      </c>
      <c r="J2685" s="59" t="str">
        <f t="shared" si="345"/>
        <v>Long</v>
      </c>
      <c r="L2685" s="74">
        <f t="shared" si="349"/>
        <v>1</v>
      </c>
      <c r="M2685" s="75">
        <f t="shared" si="341"/>
        <v>0</v>
      </c>
      <c r="N2685" s="76" t="str">
        <f t="shared" si="346"/>
        <v/>
      </c>
      <c r="O2685" s="75"/>
      <c r="P2685" s="77">
        <f t="shared" si="342"/>
        <v>1</v>
      </c>
      <c r="Q2685" s="78" t="str">
        <f t="shared" si="347"/>
        <v>Stay Long</v>
      </c>
      <c r="R2685" s="81">
        <f t="shared" si="343"/>
        <v>-6475</v>
      </c>
      <c r="S2685" s="82">
        <f t="shared" si="348"/>
        <v>-64578.459999999992</v>
      </c>
      <c r="T2685" s="50"/>
    </row>
    <row r="2686" spans="2:20" x14ac:dyDescent="0.25">
      <c r="B2686" s="11">
        <f>'Market Data'!B2673</f>
        <v>20100630</v>
      </c>
      <c r="C2686" s="2">
        <f>'Market Data'!C2673</f>
        <v>6222.5</v>
      </c>
      <c r="D2686" s="2">
        <f>'Market Data'!D2673</f>
        <v>6264.5</v>
      </c>
      <c r="E2686" s="2">
        <f>'Market Data'!E2673</f>
        <v>6199.5</v>
      </c>
      <c r="F2686" s="12">
        <f>'Market Data'!F2673</f>
        <v>6222.5</v>
      </c>
      <c r="H2686" s="58">
        <f t="shared" si="344"/>
        <v>2669</v>
      </c>
      <c r="I2686" s="97" t="s">
        <v>54</v>
      </c>
      <c r="J2686" s="59" t="str">
        <f t="shared" si="345"/>
        <v>Long</v>
      </c>
      <c r="L2686" s="74">
        <f t="shared" si="349"/>
        <v>1</v>
      </c>
      <c r="M2686" s="75">
        <f t="shared" si="341"/>
        <v>0</v>
      </c>
      <c r="N2686" s="76" t="str">
        <f t="shared" si="346"/>
        <v/>
      </c>
      <c r="O2686" s="75"/>
      <c r="P2686" s="77">
        <f t="shared" si="342"/>
        <v>1</v>
      </c>
      <c r="Q2686" s="78" t="str">
        <f t="shared" si="347"/>
        <v>Stay Long</v>
      </c>
      <c r="R2686" s="81">
        <f t="shared" si="343"/>
        <v>-122.5</v>
      </c>
      <c r="S2686" s="82">
        <f t="shared" si="348"/>
        <v>-64700.959999999992</v>
      </c>
      <c r="T2686" s="50"/>
    </row>
    <row r="2687" spans="2:20" x14ac:dyDescent="0.25">
      <c r="B2687" s="11">
        <f>'Market Data'!B2674</f>
        <v>20100701</v>
      </c>
      <c r="C2687" s="2">
        <f>'Market Data'!C2674</f>
        <v>6138.5</v>
      </c>
      <c r="D2687" s="2">
        <f>'Market Data'!D2674</f>
        <v>6217.5</v>
      </c>
      <c r="E2687" s="2">
        <f>'Market Data'!E2674</f>
        <v>6088.5</v>
      </c>
      <c r="F2687" s="12">
        <f>'Market Data'!F2674</f>
        <v>6153.5</v>
      </c>
      <c r="H2687" s="58">
        <f t="shared" si="344"/>
        <v>2670</v>
      </c>
      <c r="I2687" s="97" t="s">
        <v>54</v>
      </c>
      <c r="J2687" s="59" t="str">
        <f t="shared" si="345"/>
        <v>Long</v>
      </c>
      <c r="L2687" s="74">
        <f t="shared" si="349"/>
        <v>1</v>
      </c>
      <c r="M2687" s="75">
        <f t="shared" si="341"/>
        <v>0</v>
      </c>
      <c r="N2687" s="76" t="str">
        <f t="shared" si="346"/>
        <v/>
      </c>
      <c r="O2687" s="75"/>
      <c r="P2687" s="77">
        <f t="shared" si="342"/>
        <v>1</v>
      </c>
      <c r="Q2687" s="78" t="str">
        <f t="shared" si="347"/>
        <v>Stay Long</v>
      </c>
      <c r="R2687" s="81">
        <f t="shared" si="343"/>
        <v>-2415</v>
      </c>
      <c r="S2687" s="82">
        <f t="shared" si="348"/>
        <v>-67115.959999999992</v>
      </c>
      <c r="T2687" s="50"/>
    </row>
    <row r="2688" spans="2:20" x14ac:dyDescent="0.25">
      <c r="B2688" s="11">
        <f>'Market Data'!B2675</f>
        <v>20100702</v>
      </c>
      <c r="C2688" s="2">
        <f>'Market Data'!C2675</f>
        <v>6146</v>
      </c>
      <c r="D2688" s="2">
        <f>'Market Data'!D2675</f>
        <v>6202.5</v>
      </c>
      <c r="E2688" s="2">
        <f>'Market Data'!E2675</f>
        <v>6070.5</v>
      </c>
      <c r="F2688" s="12">
        <f>'Market Data'!F2675</f>
        <v>6077.5</v>
      </c>
      <c r="H2688" s="58">
        <f t="shared" si="344"/>
        <v>2671</v>
      </c>
      <c r="I2688" s="97" t="s">
        <v>54</v>
      </c>
      <c r="J2688" s="59" t="str">
        <f t="shared" si="345"/>
        <v>Long</v>
      </c>
      <c r="L2688" s="74">
        <f t="shared" si="349"/>
        <v>1</v>
      </c>
      <c r="M2688" s="75">
        <f t="shared" si="341"/>
        <v>0</v>
      </c>
      <c r="N2688" s="76" t="str">
        <f t="shared" si="346"/>
        <v/>
      </c>
      <c r="O2688" s="75"/>
      <c r="P2688" s="77">
        <f t="shared" si="342"/>
        <v>1</v>
      </c>
      <c r="Q2688" s="78" t="str">
        <f t="shared" si="347"/>
        <v>Stay Long</v>
      </c>
      <c r="R2688" s="81">
        <f t="shared" si="343"/>
        <v>-2660</v>
      </c>
      <c r="S2688" s="82">
        <f t="shared" si="348"/>
        <v>-69775.959999999992</v>
      </c>
      <c r="T2688" s="50"/>
    </row>
    <row r="2689" spans="2:20" x14ac:dyDescent="0.25">
      <c r="B2689" s="11">
        <f>'Market Data'!B2676</f>
        <v>20100705</v>
      </c>
      <c r="C2689" s="2">
        <f>'Market Data'!C2676</f>
        <v>6089.5</v>
      </c>
      <c r="D2689" s="2">
        <f>'Market Data'!D2676</f>
        <v>6127.5</v>
      </c>
      <c r="E2689" s="2">
        <f>'Market Data'!E2676</f>
        <v>6069</v>
      </c>
      <c r="F2689" s="12">
        <f>'Market Data'!F2676</f>
        <v>6077</v>
      </c>
      <c r="H2689" s="58">
        <f t="shared" si="344"/>
        <v>2672</v>
      </c>
      <c r="I2689" s="97" t="s">
        <v>54</v>
      </c>
      <c r="J2689" s="59" t="str">
        <f t="shared" si="345"/>
        <v>Long</v>
      </c>
      <c r="L2689" s="74">
        <f t="shared" si="349"/>
        <v>1</v>
      </c>
      <c r="M2689" s="75">
        <f t="shared" si="341"/>
        <v>0</v>
      </c>
      <c r="N2689" s="76" t="str">
        <f t="shared" si="346"/>
        <v/>
      </c>
      <c r="O2689" s="75"/>
      <c r="P2689" s="77">
        <f t="shared" si="342"/>
        <v>1</v>
      </c>
      <c r="Q2689" s="78" t="str">
        <f t="shared" si="347"/>
        <v>Stay Long</v>
      </c>
      <c r="R2689" s="81">
        <f t="shared" si="343"/>
        <v>-17.5</v>
      </c>
      <c r="S2689" s="82">
        <f t="shared" si="348"/>
        <v>-69793.459999999992</v>
      </c>
      <c r="T2689" s="50"/>
    </row>
    <row r="2690" spans="2:20" x14ac:dyDescent="0.25">
      <c r="B2690" s="11">
        <f>'Market Data'!B2677</f>
        <v>20100706</v>
      </c>
      <c r="C2690" s="2">
        <f>'Market Data'!C2677</f>
        <v>6104</v>
      </c>
      <c r="D2690" s="2">
        <f>'Market Data'!D2677</f>
        <v>6258</v>
      </c>
      <c r="E2690" s="2">
        <f>'Market Data'!E2677</f>
        <v>6102</v>
      </c>
      <c r="F2690" s="12">
        <f>'Market Data'!F2677</f>
        <v>6174.5</v>
      </c>
      <c r="H2690" s="58">
        <f t="shared" si="344"/>
        <v>2673</v>
      </c>
      <c r="I2690" s="97" t="s">
        <v>54</v>
      </c>
      <c r="J2690" s="59" t="str">
        <f t="shared" si="345"/>
        <v>Long</v>
      </c>
      <c r="L2690" s="74">
        <f t="shared" si="349"/>
        <v>1</v>
      </c>
      <c r="M2690" s="75">
        <f t="shared" si="341"/>
        <v>0</v>
      </c>
      <c r="N2690" s="76" t="str">
        <f t="shared" si="346"/>
        <v/>
      </c>
      <c r="O2690" s="75"/>
      <c r="P2690" s="77">
        <f t="shared" si="342"/>
        <v>1</v>
      </c>
      <c r="Q2690" s="78" t="str">
        <f t="shared" si="347"/>
        <v>Stay Long</v>
      </c>
      <c r="R2690" s="81">
        <f t="shared" si="343"/>
        <v>3412.5</v>
      </c>
      <c r="S2690" s="82">
        <f t="shared" si="348"/>
        <v>-66380.959999999992</v>
      </c>
      <c r="T2690" s="50"/>
    </row>
    <row r="2691" spans="2:20" x14ac:dyDescent="0.25">
      <c r="B2691" s="11">
        <f>'Market Data'!B2678</f>
        <v>20100707</v>
      </c>
      <c r="C2691" s="2">
        <f>'Market Data'!C2678</f>
        <v>6158</v>
      </c>
      <c r="D2691" s="2">
        <f>'Market Data'!D2678</f>
        <v>6260</v>
      </c>
      <c r="E2691" s="2">
        <f>'Market Data'!E2678</f>
        <v>6108.5</v>
      </c>
      <c r="F2691" s="12">
        <f>'Market Data'!F2678</f>
        <v>6245</v>
      </c>
      <c r="H2691" s="58">
        <f t="shared" si="344"/>
        <v>2674</v>
      </c>
      <c r="I2691" s="97" t="s">
        <v>54</v>
      </c>
      <c r="J2691" s="59" t="str">
        <f t="shared" si="345"/>
        <v>Long</v>
      </c>
      <c r="L2691" s="74">
        <f t="shared" si="349"/>
        <v>1</v>
      </c>
      <c r="M2691" s="75">
        <f t="shared" si="341"/>
        <v>0</v>
      </c>
      <c r="N2691" s="76" t="str">
        <f t="shared" si="346"/>
        <v/>
      </c>
      <c r="O2691" s="75"/>
      <c r="P2691" s="77">
        <f t="shared" si="342"/>
        <v>1</v>
      </c>
      <c r="Q2691" s="78" t="str">
        <f t="shared" si="347"/>
        <v>Stay Long</v>
      </c>
      <c r="R2691" s="81">
        <f t="shared" si="343"/>
        <v>2467.5</v>
      </c>
      <c r="S2691" s="82">
        <f t="shared" si="348"/>
        <v>-63913.459999999992</v>
      </c>
      <c r="T2691" s="50"/>
    </row>
    <row r="2692" spans="2:20" x14ac:dyDescent="0.25">
      <c r="B2692" s="11">
        <f>'Market Data'!B2679</f>
        <v>20100708</v>
      </c>
      <c r="C2692" s="2">
        <f>'Market Data'!C2679</f>
        <v>6301.5</v>
      </c>
      <c r="D2692" s="2">
        <f>'Market Data'!D2679</f>
        <v>6318.5</v>
      </c>
      <c r="E2692" s="2">
        <f>'Market Data'!E2679</f>
        <v>6266</v>
      </c>
      <c r="F2692" s="12">
        <f>'Market Data'!F2679</f>
        <v>6297</v>
      </c>
      <c r="H2692" s="58">
        <f t="shared" si="344"/>
        <v>2675</v>
      </c>
      <c r="I2692" s="97" t="s">
        <v>54</v>
      </c>
      <c r="J2692" s="59" t="str">
        <f t="shared" si="345"/>
        <v>Long</v>
      </c>
      <c r="L2692" s="74">
        <f t="shared" si="349"/>
        <v>1</v>
      </c>
      <c r="M2692" s="75">
        <f t="shared" si="341"/>
        <v>0</v>
      </c>
      <c r="N2692" s="76" t="str">
        <f t="shared" si="346"/>
        <v/>
      </c>
      <c r="O2692" s="75"/>
      <c r="P2692" s="77">
        <f t="shared" si="342"/>
        <v>1</v>
      </c>
      <c r="Q2692" s="78" t="str">
        <f t="shared" si="347"/>
        <v>Stay Long</v>
      </c>
      <c r="R2692" s="81">
        <f t="shared" si="343"/>
        <v>1820</v>
      </c>
      <c r="S2692" s="82">
        <f t="shared" si="348"/>
        <v>-62093.459999999992</v>
      </c>
      <c r="T2692" s="50"/>
    </row>
    <row r="2693" spans="2:20" x14ac:dyDescent="0.25">
      <c r="B2693" s="11">
        <f>'Market Data'!B2680</f>
        <v>20100709</v>
      </c>
      <c r="C2693" s="2">
        <f>'Market Data'!C2680</f>
        <v>6335.5</v>
      </c>
      <c r="D2693" s="2">
        <f>'Market Data'!D2680</f>
        <v>6341</v>
      </c>
      <c r="E2693" s="2">
        <f>'Market Data'!E2680</f>
        <v>6299.5</v>
      </c>
      <c r="F2693" s="12">
        <f>'Market Data'!F2680</f>
        <v>6330</v>
      </c>
      <c r="H2693" s="58">
        <f t="shared" si="344"/>
        <v>2676</v>
      </c>
      <c r="I2693" s="97" t="s">
        <v>54</v>
      </c>
      <c r="J2693" s="59" t="str">
        <f t="shared" si="345"/>
        <v>Long</v>
      </c>
      <c r="L2693" s="74">
        <f t="shared" si="349"/>
        <v>1</v>
      </c>
      <c r="M2693" s="75">
        <f t="shared" si="341"/>
        <v>0</v>
      </c>
      <c r="N2693" s="76" t="str">
        <f t="shared" si="346"/>
        <v/>
      </c>
      <c r="O2693" s="75"/>
      <c r="P2693" s="77">
        <f t="shared" si="342"/>
        <v>1</v>
      </c>
      <c r="Q2693" s="78" t="str">
        <f t="shared" si="347"/>
        <v>Stay Long</v>
      </c>
      <c r="R2693" s="81">
        <f t="shared" si="343"/>
        <v>1155</v>
      </c>
      <c r="S2693" s="82">
        <f t="shared" si="348"/>
        <v>-60938.459999999992</v>
      </c>
      <c r="T2693" s="50"/>
    </row>
    <row r="2694" spans="2:20" x14ac:dyDescent="0.25">
      <c r="B2694" s="11">
        <f>'Market Data'!B2681</f>
        <v>20100712</v>
      </c>
      <c r="C2694" s="2">
        <f>'Market Data'!C2681</f>
        <v>6334.5</v>
      </c>
      <c r="D2694" s="2">
        <f>'Market Data'!D2681</f>
        <v>6382</v>
      </c>
      <c r="E2694" s="2">
        <f>'Market Data'!E2681</f>
        <v>6321.5</v>
      </c>
      <c r="F2694" s="12">
        <f>'Market Data'!F2681</f>
        <v>6340</v>
      </c>
      <c r="H2694" s="58">
        <f t="shared" si="344"/>
        <v>2677</v>
      </c>
      <c r="I2694" s="97" t="s">
        <v>54</v>
      </c>
      <c r="J2694" s="59" t="str">
        <f t="shared" si="345"/>
        <v>Long</v>
      </c>
      <c r="L2694" s="74">
        <f t="shared" si="349"/>
        <v>1</v>
      </c>
      <c r="M2694" s="75">
        <f t="shared" si="341"/>
        <v>0</v>
      </c>
      <c r="N2694" s="76" t="str">
        <f t="shared" si="346"/>
        <v/>
      </c>
      <c r="O2694" s="75"/>
      <c r="P2694" s="77">
        <f t="shared" si="342"/>
        <v>1</v>
      </c>
      <c r="Q2694" s="78" t="str">
        <f t="shared" si="347"/>
        <v>Stay Long</v>
      </c>
      <c r="R2694" s="81">
        <f t="shared" si="343"/>
        <v>350</v>
      </c>
      <c r="S2694" s="82">
        <f t="shared" si="348"/>
        <v>-60588.459999999992</v>
      </c>
      <c r="T2694" s="50"/>
    </row>
    <row r="2695" spans="2:20" x14ac:dyDescent="0.25">
      <c r="B2695" s="11">
        <f>'Market Data'!B2682</f>
        <v>20100713</v>
      </c>
      <c r="C2695" s="2">
        <f>'Market Data'!C2682</f>
        <v>6345.5</v>
      </c>
      <c r="D2695" s="2">
        <f>'Market Data'!D2682</f>
        <v>6463</v>
      </c>
      <c r="E2695" s="2">
        <f>'Market Data'!E2682</f>
        <v>6328.5</v>
      </c>
      <c r="F2695" s="12">
        <f>'Market Data'!F2682</f>
        <v>6441.5</v>
      </c>
      <c r="H2695" s="58">
        <f t="shared" si="344"/>
        <v>2678</v>
      </c>
      <c r="I2695" s="97" t="s">
        <v>54</v>
      </c>
      <c r="J2695" s="59" t="str">
        <f t="shared" si="345"/>
        <v>Long</v>
      </c>
      <c r="L2695" s="74">
        <f t="shared" si="349"/>
        <v>1</v>
      </c>
      <c r="M2695" s="75">
        <f t="shared" si="341"/>
        <v>0</v>
      </c>
      <c r="N2695" s="76" t="str">
        <f t="shared" si="346"/>
        <v/>
      </c>
      <c r="O2695" s="75"/>
      <c r="P2695" s="77">
        <f t="shared" si="342"/>
        <v>1</v>
      </c>
      <c r="Q2695" s="78" t="str">
        <f t="shared" si="347"/>
        <v>Stay Long</v>
      </c>
      <c r="R2695" s="81">
        <f t="shared" si="343"/>
        <v>3552.5</v>
      </c>
      <c r="S2695" s="82">
        <f t="shared" si="348"/>
        <v>-57035.959999999992</v>
      </c>
      <c r="T2695" s="50"/>
    </row>
    <row r="2696" spans="2:20" x14ac:dyDescent="0.25">
      <c r="B2696" s="11">
        <f>'Market Data'!B2683</f>
        <v>20100714</v>
      </c>
      <c r="C2696" s="2">
        <f>'Market Data'!C2683</f>
        <v>6495.5</v>
      </c>
      <c r="D2696" s="2">
        <f>'Market Data'!D2683</f>
        <v>6501.5</v>
      </c>
      <c r="E2696" s="2">
        <f>'Market Data'!E2683</f>
        <v>6421.5</v>
      </c>
      <c r="F2696" s="12">
        <f>'Market Data'!F2683</f>
        <v>6467</v>
      </c>
      <c r="H2696" s="58">
        <f t="shared" si="344"/>
        <v>2679</v>
      </c>
      <c r="I2696" s="97" t="s">
        <v>54</v>
      </c>
      <c r="J2696" s="59" t="str">
        <f t="shared" si="345"/>
        <v>Long</v>
      </c>
      <c r="L2696" s="74">
        <f t="shared" si="349"/>
        <v>1</v>
      </c>
      <c r="M2696" s="75">
        <f t="shared" si="341"/>
        <v>0</v>
      </c>
      <c r="N2696" s="76" t="str">
        <f t="shared" si="346"/>
        <v/>
      </c>
      <c r="O2696" s="75"/>
      <c r="P2696" s="77">
        <f t="shared" si="342"/>
        <v>1</v>
      </c>
      <c r="Q2696" s="78" t="str">
        <f t="shared" si="347"/>
        <v>Stay Long</v>
      </c>
      <c r="R2696" s="81">
        <f t="shared" si="343"/>
        <v>892.5</v>
      </c>
      <c r="S2696" s="82">
        <f t="shared" si="348"/>
        <v>-56143.459999999992</v>
      </c>
      <c r="T2696" s="50"/>
    </row>
    <row r="2697" spans="2:20" x14ac:dyDescent="0.25">
      <c r="B2697" s="11">
        <f>'Market Data'!B2684</f>
        <v>20100715</v>
      </c>
      <c r="C2697" s="2">
        <f>'Market Data'!C2684</f>
        <v>6473.5</v>
      </c>
      <c r="D2697" s="2">
        <f>'Market Data'!D2684</f>
        <v>6520</v>
      </c>
      <c r="E2697" s="2">
        <f>'Market Data'!E2684</f>
        <v>6387.5</v>
      </c>
      <c r="F2697" s="12">
        <f>'Market Data'!F2684</f>
        <v>6410.5</v>
      </c>
      <c r="H2697" s="58">
        <f t="shared" si="344"/>
        <v>2680</v>
      </c>
      <c r="I2697" s="97" t="s">
        <v>54</v>
      </c>
      <c r="J2697" s="59" t="str">
        <f t="shared" si="345"/>
        <v>Long</v>
      </c>
      <c r="L2697" s="74">
        <f t="shared" si="349"/>
        <v>1</v>
      </c>
      <c r="M2697" s="75">
        <f t="shared" si="341"/>
        <v>0</v>
      </c>
      <c r="N2697" s="76" t="str">
        <f t="shared" si="346"/>
        <v/>
      </c>
      <c r="O2697" s="75"/>
      <c r="P2697" s="77">
        <f t="shared" si="342"/>
        <v>1</v>
      </c>
      <c r="Q2697" s="78" t="str">
        <f t="shared" si="347"/>
        <v>Stay Long</v>
      </c>
      <c r="R2697" s="81">
        <f t="shared" si="343"/>
        <v>-1977.5</v>
      </c>
      <c r="S2697" s="82">
        <f t="shared" si="348"/>
        <v>-58120.959999999992</v>
      </c>
      <c r="T2697" s="50"/>
    </row>
    <row r="2698" spans="2:20" x14ac:dyDescent="0.25">
      <c r="B2698" s="11">
        <f>'Market Data'!B2685</f>
        <v>20100716</v>
      </c>
      <c r="C2698" s="2">
        <f>'Market Data'!C2685</f>
        <v>6411</v>
      </c>
      <c r="D2698" s="2">
        <f>'Market Data'!D2685</f>
        <v>6467.5</v>
      </c>
      <c r="E2698" s="2">
        <f>'Market Data'!E2685</f>
        <v>6275.5</v>
      </c>
      <c r="F2698" s="12">
        <f>'Market Data'!F2685</f>
        <v>6295.5</v>
      </c>
      <c r="H2698" s="58">
        <f t="shared" si="344"/>
        <v>2681</v>
      </c>
      <c r="I2698" s="97" t="s">
        <v>54</v>
      </c>
      <c r="J2698" s="59" t="str">
        <f t="shared" si="345"/>
        <v>Long</v>
      </c>
      <c r="L2698" s="74">
        <f t="shared" si="349"/>
        <v>1</v>
      </c>
      <c r="M2698" s="75">
        <f t="shared" si="341"/>
        <v>0</v>
      </c>
      <c r="N2698" s="76" t="str">
        <f t="shared" si="346"/>
        <v/>
      </c>
      <c r="O2698" s="75"/>
      <c r="P2698" s="77">
        <f t="shared" si="342"/>
        <v>1</v>
      </c>
      <c r="Q2698" s="78" t="str">
        <f t="shared" si="347"/>
        <v>Stay Long</v>
      </c>
      <c r="R2698" s="81">
        <f t="shared" si="343"/>
        <v>-4025</v>
      </c>
      <c r="S2698" s="82">
        <f t="shared" si="348"/>
        <v>-62145.959999999992</v>
      </c>
      <c r="T2698" s="50"/>
    </row>
    <row r="2699" spans="2:20" x14ac:dyDescent="0.25">
      <c r="B2699" s="11">
        <f>'Market Data'!B2686</f>
        <v>20100719</v>
      </c>
      <c r="C2699" s="2">
        <f>'Market Data'!C2686</f>
        <v>6306</v>
      </c>
      <c r="D2699" s="2">
        <f>'Market Data'!D2686</f>
        <v>6346.5</v>
      </c>
      <c r="E2699" s="2">
        <f>'Market Data'!E2686</f>
        <v>6254.5</v>
      </c>
      <c r="F2699" s="12">
        <f>'Market Data'!F2686</f>
        <v>6288</v>
      </c>
      <c r="H2699" s="58">
        <f t="shared" si="344"/>
        <v>2682</v>
      </c>
      <c r="I2699" s="97" t="s">
        <v>54</v>
      </c>
      <c r="J2699" s="59" t="str">
        <f t="shared" si="345"/>
        <v>Long</v>
      </c>
      <c r="L2699" s="74">
        <f t="shared" si="349"/>
        <v>1</v>
      </c>
      <c r="M2699" s="75">
        <f t="shared" si="341"/>
        <v>0</v>
      </c>
      <c r="N2699" s="76" t="str">
        <f t="shared" si="346"/>
        <v/>
      </c>
      <c r="O2699" s="75"/>
      <c r="P2699" s="77">
        <f t="shared" si="342"/>
        <v>1</v>
      </c>
      <c r="Q2699" s="78" t="str">
        <f t="shared" si="347"/>
        <v>Stay Long</v>
      </c>
      <c r="R2699" s="81">
        <f t="shared" si="343"/>
        <v>-262.5</v>
      </c>
      <c r="S2699" s="82">
        <f t="shared" si="348"/>
        <v>-62408.459999999992</v>
      </c>
      <c r="T2699" s="50"/>
    </row>
    <row r="2700" spans="2:20" x14ac:dyDescent="0.25">
      <c r="B2700" s="11">
        <f>'Market Data'!B2687</f>
        <v>20100720</v>
      </c>
      <c r="C2700" s="2">
        <f>'Market Data'!C2687</f>
        <v>6290</v>
      </c>
      <c r="D2700" s="2">
        <f>'Market Data'!D2687</f>
        <v>6310.5</v>
      </c>
      <c r="E2700" s="2">
        <f>'Market Data'!E2687</f>
        <v>6167</v>
      </c>
      <c r="F2700" s="12">
        <f>'Market Data'!F2687</f>
        <v>6225</v>
      </c>
      <c r="H2700" s="58">
        <f t="shared" si="344"/>
        <v>2683</v>
      </c>
      <c r="I2700" s="97" t="s">
        <v>54</v>
      </c>
      <c r="J2700" s="59" t="str">
        <f t="shared" si="345"/>
        <v>Long</v>
      </c>
      <c r="L2700" s="74">
        <f t="shared" si="349"/>
        <v>1</v>
      </c>
      <c r="M2700" s="75">
        <f t="shared" si="341"/>
        <v>0</v>
      </c>
      <c r="N2700" s="76" t="str">
        <f t="shared" si="346"/>
        <v/>
      </c>
      <c r="O2700" s="75"/>
      <c r="P2700" s="77">
        <f t="shared" si="342"/>
        <v>1</v>
      </c>
      <c r="Q2700" s="78" t="str">
        <f t="shared" si="347"/>
        <v>Stay Long</v>
      </c>
      <c r="R2700" s="81">
        <f t="shared" si="343"/>
        <v>-2205</v>
      </c>
      <c r="S2700" s="82">
        <f t="shared" si="348"/>
        <v>-64613.459999999992</v>
      </c>
      <c r="T2700" s="50"/>
    </row>
    <row r="2701" spans="2:20" x14ac:dyDescent="0.25">
      <c r="B2701" s="11">
        <f>'Market Data'!B2688</f>
        <v>20100721</v>
      </c>
      <c r="C2701" s="2">
        <f>'Market Data'!C2688</f>
        <v>6265</v>
      </c>
      <c r="D2701" s="2">
        <f>'Market Data'!D2688</f>
        <v>6323</v>
      </c>
      <c r="E2701" s="2">
        <f>'Market Data'!E2688</f>
        <v>6236.5</v>
      </c>
      <c r="F2701" s="12">
        <f>'Market Data'!F2688</f>
        <v>6264.5</v>
      </c>
      <c r="H2701" s="58">
        <f t="shared" si="344"/>
        <v>2684</v>
      </c>
      <c r="I2701" s="97" t="s">
        <v>54</v>
      </c>
      <c r="J2701" s="59" t="str">
        <f t="shared" si="345"/>
        <v>Long</v>
      </c>
      <c r="L2701" s="74">
        <f t="shared" si="349"/>
        <v>1</v>
      </c>
      <c r="M2701" s="75">
        <f t="shared" si="341"/>
        <v>0</v>
      </c>
      <c r="N2701" s="76" t="str">
        <f t="shared" si="346"/>
        <v/>
      </c>
      <c r="O2701" s="75"/>
      <c r="P2701" s="77">
        <f t="shared" si="342"/>
        <v>1</v>
      </c>
      <c r="Q2701" s="78" t="str">
        <f t="shared" si="347"/>
        <v>Stay Long</v>
      </c>
      <c r="R2701" s="81">
        <f t="shared" si="343"/>
        <v>1382.5</v>
      </c>
      <c r="S2701" s="82">
        <f t="shared" si="348"/>
        <v>-63230.959999999992</v>
      </c>
      <c r="T2701" s="50"/>
    </row>
    <row r="2702" spans="2:20" x14ac:dyDescent="0.25">
      <c r="B2702" s="11">
        <f>'Market Data'!B2689</f>
        <v>20100722</v>
      </c>
      <c r="C2702" s="2">
        <f>'Market Data'!C2689</f>
        <v>6225.5</v>
      </c>
      <c r="D2702" s="2">
        <f>'Market Data'!D2689</f>
        <v>6410</v>
      </c>
      <c r="E2702" s="2">
        <f>'Market Data'!E2689</f>
        <v>6210</v>
      </c>
      <c r="F2702" s="12">
        <f>'Market Data'!F2689</f>
        <v>6392.5</v>
      </c>
      <c r="H2702" s="58">
        <f t="shared" si="344"/>
        <v>2685</v>
      </c>
      <c r="I2702" s="97" t="s">
        <v>54</v>
      </c>
      <c r="J2702" s="59" t="str">
        <f t="shared" si="345"/>
        <v>Long</v>
      </c>
      <c r="L2702" s="74">
        <f t="shared" si="349"/>
        <v>1</v>
      </c>
      <c r="M2702" s="75">
        <f t="shared" si="341"/>
        <v>0</v>
      </c>
      <c r="N2702" s="76" t="str">
        <f t="shared" si="346"/>
        <v/>
      </c>
      <c r="O2702" s="75"/>
      <c r="P2702" s="77">
        <f t="shared" si="342"/>
        <v>1</v>
      </c>
      <c r="Q2702" s="78" t="str">
        <f t="shared" si="347"/>
        <v>Stay Long</v>
      </c>
      <c r="R2702" s="81">
        <f t="shared" si="343"/>
        <v>4480</v>
      </c>
      <c r="S2702" s="82">
        <f t="shared" si="348"/>
        <v>-58750.959999999992</v>
      </c>
      <c r="T2702" s="50"/>
    </row>
    <row r="2703" spans="2:20" x14ac:dyDescent="0.25">
      <c r="B2703" s="11">
        <f>'Market Data'!B2690</f>
        <v>20100723</v>
      </c>
      <c r="C2703" s="2">
        <f>'Market Data'!C2690</f>
        <v>6395.5</v>
      </c>
      <c r="D2703" s="2">
        <f>'Market Data'!D2690</f>
        <v>6455</v>
      </c>
      <c r="E2703" s="2">
        <f>'Market Data'!E2690</f>
        <v>6371.5</v>
      </c>
      <c r="F2703" s="12">
        <f>'Market Data'!F2690</f>
        <v>6423</v>
      </c>
      <c r="H2703" s="58">
        <f t="shared" si="344"/>
        <v>2686</v>
      </c>
      <c r="I2703" s="97" t="s">
        <v>54</v>
      </c>
      <c r="J2703" s="59" t="str">
        <f t="shared" si="345"/>
        <v>Long</v>
      </c>
      <c r="L2703" s="74">
        <f t="shared" si="349"/>
        <v>1</v>
      </c>
      <c r="M2703" s="75">
        <f t="shared" si="341"/>
        <v>0</v>
      </c>
      <c r="N2703" s="76" t="str">
        <f t="shared" si="346"/>
        <v/>
      </c>
      <c r="O2703" s="75"/>
      <c r="P2703" s="77">
        <f t="shared" si="342"/>
        <v>1</v>
      </c>
      <c r="Q2703" s="78" t="str">
        <f t="shared" si="347"/>
        <v>Stay Long</v>
      </c>
      <c r="R2703" s="81">
        <f t="shared" si="343"/>
        <v>1067.5</v>
      </c>
      <c r="S2703" s="82">
        <f t="shared" si="348"/>
        <v>-57683.459999999992</v>
      </c>
      <c r="T2703" s="50"/>
    </row>
    <row r="2704" spans="2:20" x14ac:dyDescent="0.25">
      <c r="B2704" s="11">
        <f>'Market Data'!B2691</f>
        <v>20100726</v>
      </c>
      <c r="C2704" s="2">
        <f>'Market Data'!C2691</f>
        <v>6468.5</v>
      </c>
      <c r="D2704" s="2">
        <f>'Market Data'!D2691</f>
        <v>6475.5</v>
      </c>
      <c r="E2704" s="2">
        <f>'Market Data'!E2691</f>
        <v>6391</v>
      </c>
      <c r="F2704" s="12">
        <f>'Market Data'!F2691</f>
        <v>6449</v>
      </c>
      <c r="H2704" s="58">
        <f t="shared" si="344"/>
        <v>2687</v>
      </c>
      <c r="I2704" s="97" t="s">
        <v>54</v>
      </c>
      <c r="J2704" s="59" t="str">
        <f t="shared" si="345"/>
        <v>Long</v>
      </c>
      <c r="L2704" s="74">
        <f t="shared" si="349"/>
        <v>1</v>
      </c>
      <c r="M2704" s="75">
        <f t="shared" ref="M2704:M2767" si="350">$L2704-P2704</f>
        <v>0</v>
      </c>
      <c r="N2704" s="76" t="str">
        <f t="shared" si="346"/>
        <v/>
      </c>
      <c r="O2704" s="75"/>
      <c r="P2704" s="77">
        <f t="shared" si="342"/>
        <v>1</v>
      </c>
      <c r="Q2704" s="78" t="str">
        <f t="shared" si="347"/>
        <v>Stay Long</v>
      </c>
      <c r="R2704" s="81">
        <f t="shared" si="343"/>
        <v>910</v>
      </c>
      <c r="S2704" s="82">
        <f t="shared" si="348"/>
        <v>-56773.459999999992</v>
      </c>
      <c r="T2704" s="50"/>
    </row>
    <row r="2705" spans="2:20" x14ac:dyDescent="0.25">
      <c r="B2705" s="11">
        <f>'Market Data'!B2692</f>
        <v>20100727</v>
      </c>
      <c r="C2705" s="2">
        <f>'Market Data'!C2692</f>
        <v>6457</v>
      </c>
      <c r="D2705" s="2">
        <f>'Market Data'!D2692</f>
        <v>6514.5</v>
      </c>
      <c r="E2705" s="2">
        <f>'Market Data'!E2692</f>
        <v>6443</v>
      </c>
      <c r="F2705" s="12">
        <f>'Market Data'!F2692</f>
        <v>6470</v>
      </c>
      <c r="H2705" s="58">
        <f t="shared" si="344"/>
        <v>2688</v>
      </c>
      <c r="I2705" s="97" t="s">
        <v>54</v>
      </c>
      <c r="J2705" s="59" t="str">
        <f t="shared" si="345"/>
        <v>Long</v>
      </c>
      <c r="L2705" s="74">
        <f t="shared" si="349"/>
        <v>1</v>
      </c>
      <c r="M2705" s="75">
        <f t="shared" si="350"/>
        <v>0</v>
      </c>
      <c r="N2705" s="76" t="str">
        <f t="shared" si="346"/>
        <v/>
      </c>
      <c r="O2705" s="75"/>
      <c r="P2705" s="77">
        <f t="shared" ref="P2705:P2768" si="351">IF($N2704="Fill",$L2704,$P2704)</f>
        <v>1</v>
      </c>
      <c r="Q2705" s="78" t="str">
        <f t="shared" si="347"/>
        <v>Stay Long</v>
      </c>
      <c r="R2705" s="81">
        <f t="shared" ref="R2705:R2768" si="352">IF(OR($P2704&amp;$L2704="01",$P2704&amp;$L2704="0-1"),(($F2705-$C2705)*$R$3*$L2704)-(ABS($M2704)*$R$4),IF(OR($P2704&amp;$L2704="10",$P2704&amp;$L2704="-10"),(($C2705-$F2704)*$R$3*$P2704)-(ABS($M2704)*$R$4),IF(OR($P2704&amp;$L2704="1-1",$P2704&amp;$L2704="-11"),(($C2705-$F2704)*$R$3*$P2704)-(ABS($M2704)*$R$4)+(($F2705-$C2705)*$R$3*$P2705),IF(OR($P2704&amp;$L2704="11",$P2704&amp;$L2704="-1-1"),(($F2705-$F2704)*$R$3*$P2705),0))))</f>
        <v>735</v>
      </c>
      <c r="S2705" s="82">
        <f t="shared" si="348"/>
        <v>-56038.459999999992</v>
      </c>
      <c r="T2705" s="50"/>
    </row>
    <row r="2706" spans="2:20" x14ac:dyDescent="0.25">
      <c r="B2706" s="11">
        <f>'Market Data'!B2693</f>
        <v>20100728</v>
      </c>
      <c r="C2706" s="2">
        <f>'Market Data'!C2693</f>
        <v>6500.5</v>
      </c>
      <c r="D2706" s="2">
        <f>'Market Data'!D2693</f>
        <v>6509.5</v>
      </c>
      <c r="E2706" s="2">
        <f>'Market Data'!E2693</f>
        <v>6407</v>
      </c>
      <c r="F2706" s="12">
        <f>'Market Data'!F2693</f>
        <v>6453.5</v>
      </c>
      <c r="H2706" s="58">
        <f t="shared" ref="H2706:H2769" si="353">ROW()-ROW(H$17)</f>
        <v>2689</v>
      </c>
      <c r="I2706" s="97" t="s">
        <v>54</v>
      </c>
      <c r="J2706" s="59" t="str">
        <f t="shared" ref="J2706:J2769" si="354">$I$4</f>
        <v>Long</v>
      </c>
      <c r="L2706" s="74">
        <f t="shared" si="349"/>
        <v>1</v>
      </c>
      <c r="M2706" s="75">
        <f t="shared" si="350"/>
        <v>0</v>
      </c>
      <c r="N2706" s="76" t="str">
        <f t="shared" ref="N2706:N2769" si="355">IF(NOT($M2706=0),"Fill","")</f>
        <v/>
      </c>
      <c r="O2706" s="75"/>
      <c r="P2706" s="77">
        <f t="shared" si="351"/>
        <v>1</v>
      </c>
      <c r="Q2706" s="78" t="str">
        <f t="shared" ref="Q2706:Q2769" si="356">IF($P2705&amp;$L2705="00","Stay Flat",IF($P2705&amp;$L2705="01","Go Long",IF($P2705&amp;$L2705="0-1","Go Short",IF($P2705&amp;$L2705="-10","Exit Short",IF($P2705&amp;$L2705="-1-1","Stay Short",IF($P2705&amp;$L2705="-11","Exit Short, Go Long",IF($P2705&amp;$L2705="10","Exit Long",IF($P2705&amp;$L2705="1-1","Exit Long, Go Short",IF($P2705&amp;$L2705="11","Stay Long","")))))))))</f>
        <v>Stay Long</v>
      </c>
      <c r="R2706" s="81">
        <f t="shared" si="352"/>
        <v>-577.5</v>
      </c>
      <c r="S2706" s="82">
        <f t="shared" ref="S2706:S2769" si="357">S2705+R2706</f>
        <v>-56615.959999999992</v>
      </c>
      <c r="T2706" s="50"/>
    </row>
    <row r="2707" spans="2:20" x14ac:dyDescent="0.25">
      <c r="B2707" s="11">
        <f>'Market Data'!B2694</f>
        <v>20100729</v>
      </c>
      <c r="C2707" s="2">
        <f>'Market Data'!C2694</f>
        <v>6445.5</v>
      </c>
      <c r="D2707" s="2">
        <f>'Market Data'!D2694</f>
        <v>6505</v>
      </c>
      <c r="E2707" s="2">
        <f>'Market Data'!E2694</f>
        <v>6347.5</v>
      </c>
      <c r="F2707" s="12">
        <f>'Market Data'!F2694</f>
        <v>6376.5</v>
      </c>
      <c r="H2707" s="58">
        <f t="shared" si="353"/>
        <v>2690</v>
      </c>
      <c r="I2707" s="97" t="s">
        <v>54</v>
      </c>
      <c r="J2707" s="59" t="str">
        <f t="shared" si="354"/>
        <v>Long</v>
      </c>
      <c r="L2707" s="74">
        <f t="shared" ref="L2707:L2770" si="358">IF($J2707="Short",-1,IF($J2707="Long",1,0))</f>
        <v>1</v>
      </c>
      <c r="M2707" s="75">
        <f t="shared" si="350"/>
        <v>0</v>
      </c>
      <c r="N2707" s="76" t="str">
        <f t="shared" si="355"/>
        <v/>
      </c>
      <c r="O2707" s="75"/>
      <c r="P2707" s="77">
        <f t="shared" si="351"/>
        <v>1</v>
      </c>
      <c r="Q2707" s="78" t="str">
        <f t="shared" si="356"/>
        <v>Stay Long</v>
      </c>
      <c r="R2707" s="81">
        <f t="shared" si="352"/>
        <v>-2695</v>
      </c>
      <c r="S2707" s="82">
        <f t="shared" si="357"/>
        <v>-59310.959999999992</v>
      </c>
      <c r="T2707" s="50"/>
    </row>
    <row r="2708" spans="2:20" x14ac:dyDescent="0.25">
      <c r="B2708" s="11">
        <f>'Market Data'!B2695</f>
        <v>20100730</v>
      </c>
      <c r="C2708" s="2">
        <f>'Market Data'!C2695</f>
        <v>6376</v>
      </c>
      <c r="D2708" s="2">
        <f>'Market Data'!D2695</f>
        <v>6445.5</v>
      </c>
      <c r="E2708" s="2">
        <f>'Market Data'!E2695</f>
        <v>6318.5</v>
      </c>
      <c r="F2708" s="12">
        <f>'Market Data'!F2695</f>
        <v>6411</v>
      </c>
      <c r="H2708" s="58">
        <f t="shared" si="353"/>
        <v>2691</v>
      </c>
      <c r="I2708" s="97" t="s">
        <v>54</v>
      </c>
      <c r="J2708" s="59" t="str">
        <f t="shared" si="354"/>
        <v>Long</v>
      </c>
      <c r="L2708" s="74">
        <f t="shared" si="358"/>
        <v>1</v>
      </c>
      <c r="M2708" s="75">
        <f t="shared" si="350"/>
        <v>0</v>
      </c>
      <c r="N2708" s="76" t="str">
        <f t="shared" si="355"/>
        <v/>
      </c>
      <c r="O2708" s="75"/>
      <c r="P2708" s="77">
        <f t="shared" si="351"/>
        <v>1</v>
      </c>
      <c r="Q2708" s="78" t="str">
        <f t="shared" si="356"/>
        <v>Stay Long</v>
      </c>
      <c r="R2708" s="81">
        <f t="shared" si="352"/>
        <v>1207.5</v>
      </c>
      <c r="S2708" s="82">
        <f t="shared" si="357"/>
        <v>-58103.459999999992</v>
      </c>
      <c r="T2708" s="50"/>
    </row>
    <row r="2709" spans="2:20" x14ac:dyDescent="0.25">
      <c r="B2709" s="11">
        <f>'Market Data'!B2696</f>
        <v>20100802</v>
      </c>
      <c r="C2709" s="2">
        <f>'Market Data'!C2696</f>
        <v>6441</v>
      </c>
      <c r="D2709" s="2">
        <f>'Market Data'!D2696</f>
        <v>6565</v>
      </c>
      <c r="E2709" s="2">
        <f>'Market Data'!E2696</f>
        <v>6441</v>
      </c>
      <c r="F2709" s="12">
        <f>'Market Data'!F2696</f>
        <v>6544</v>
      </c>
      <c r="H2709" s="58">
        <f t="shared" si="353"/>
        <v>2692</v>
      </c>
      <c r="I2709" s="97" t="s">
        <v>54</v>
      </c>
      <c r="J2709" s="59" t="str">
        <f t="shared" si="354"/>
        <v>Long</v>
      </c>
      <c r="L2709" s="74">
        <f t="shared" si="358"/>
        <v>1</v>
      </c>
      <c r="M2709" s="75">
        <f t="shared" si="350"/>
        <v>0</v>
      </c>
      <c r="N2709" s="76" t="str">
        <f t="shared" si="355"/>
        <v/>
      </c>
      <c r="O2709" s="75"/>
      <c r="P2709" s="77">
        <f t="shared" si="351"/>
        <v>1</v>
      </c>
      <c r="Q2709" s="78" t="str">
        <f t="shared" si="356"/>
        <v>Stay Long</v>
      </c>
      <c r="R2709" s="81">
        <f t="shared" si="352"/>
        <v>4655</v>
      </c>
      <c r="S2709" s="82">
        <f t="shared" si="357"/>
        <v>-53448.459999999992</v>
      </c>
      <c r="T2709" s="50"/>
    </row>
    <row r="2710" spans="2:20" x14ac:dyDescent="0.25">
      <c r="B2710" s="11">
        <f>'Market Data'!B2697</f>
        <v>20100803</v>
      </c>
      <c r="C2710" s="2">
        <f>'Market Data'!C2697</f>
        <v>6551</v>
      </c>
      <c r="D2710" s="2">
        <f>'Market Data'!D2697</f>
        <v>6573.5</v>
      </c>
      <c r="E2710" s="2">
        <f>'Market Data'!E2697</f>
        <v>6526</v>
      </c>
      <c r="F2710" s="12">
        <f>'Market Data'!F2697</f>
        <v>6559</v>
      </c>
      <c r="H2710" s="58">
        <f t="shared" si="353"/>
        <v>2693</v>
      </c>
      <c r="I2710" s="97" t="s">
        <v>54</v>
      </c>
      <c r="J2710" s="59" t="str">
        <f t="shared" si="354"/>
        <v>Long</v>
      </c>
      <c r="L2710" s="74">
        <f t="shared" si="358"/>
        <v>1</v>
      </c>
      <c r="M2710" s="75">
        <f t="shared" si="350"/>
        <v>0</v>
      </c>
      <c r="N2710" s="76" t="str">
        <f t="shared" si="355"/>
        <v/>
      </c>
      <c r="O2710" s="75"/>
      <c r="P2710" s="77">
        <f t="shared" si="351"/>
        <v>1</v>
      </c>
      <c r="Q2710" s="78" t="str">
        <f t="shared" si="356"/>
        <v>Stay Long</v>
      </c>
      <c r="R2710" s="81">
        <f t="shared" si="352"/>
        <v>525</v>
      </c>
      <c r="S2710" s="82">
        <f t="shared" si="357"/>
        <v>-52923.459999999992</v>
      </c>
      <c r="T2710" s="50"/>
    </row>
    <row r="2711" spans="2:20" x14ac:dyDescent="0.25">
      <c r="B2711" s="11">
        <f>'Market Data'!B2698</f>
        <v>20100804</v>
      </c>
      <c r="C2711" s="2">
        <f>'Market Data'!C2698</f>
        <v>6544.5</v>
      </c>
      <c r="D2711" s="2">
        <f>'Market Data'!D2698</f>
        <v>6622</v>
      </c>
      <c r="E2711" s="2">
        <f>'Market Data'!E2698</f>
        <v>6523</v>
      </c>
      <c r="F2711" s="12">
        <f>'Market Data'!F2698</f>
        <v>6598</v>
      </c>
      <c r="H2711" s="58">
        <f t="shared" si="353"/>
        <v>2694</v>
      </c>
      <c r="I2711" s="97" t="s">
        <v>54</v>
      </c>
      <c r="J2711" s="59" t="str">
        <f t="shared" si="354"/>
        <v>Long</v>
      </c>
      <c r="L2711" s="74">
        <f t="shared" si="358"/>
        <v>1</v>
      </c>
      <c r="M2711" s="75">
        <f t="shared" si="350"/>
        <v>0</v>
      </c>
      <c r="N2711" s="76" t="str">
        <f t="shared" si="355"/>
        <v/>
      </c>
      <c r="O2711" s="75"/>
      <c r="P2711" s="77">
        <f t="shared" si="351"/>
        <v>1</v>
      </c>
      <c r="Q2711" s="78" t="str">
        <f t="shared" si="356"/>
        <v>Stay Long</v>
      </c>
      <c r="R2711" s="81">
        <f t="shared" si="352"/>
        <v>1365</v>
      </c>
      <c r="S2711" s="82">
        <f t="shared" si="357"/>
        <v>-51558.459999999992</v>
      </c>
      <c r="T2711" s="50"/>
    </row>
    <row r="2712" spans="2:20" x14ac:dyDescent="0.25">
      <c r="B2712" s="11">
        <f>'Market Data'!B2699</f>
        <v>20100805</v>
      </c>
      <c r="C2712" s="2">
        <f>'Market Data'!C2699</f>
        <v>6603.5</v>
      </c>
      <c r="D2712" s="2">
        <f>'Market Data'!D2699</f>
        <v>6643</v>
      </c>
      <c r="E2712" s="2">
        <f>'Market Data'!E2699</f>
        <v>6579.5</v>
      </c>
      <c r="F2712" s="12">
        <f>'Market Data'!F2699</f>
        <v>6600</v>
      </c>
      <c r="H2712" s="58">
        <f t="shared" si="353"/>
        <v>2695</v>
      </c>
      <c r="I2712" s="97" t="s">
        <v>54</v>
      </c>
      <c r="J2712" s="59" t="str">
        <f t="shared" si="354"/>
        <v>Long</v>
      </c>
      <c r="L2712" s="74">
        <f t="shared" si="358"/>
        <v>1</v>
      </c>
      <c r="M2712" s="75">
        <f t="shared" si="350"/>
        <v>0</v>
      </c>
      <c r="N2712" s="76" t="str">
        <f t="shared" si="355"/>
        <v/>
      </c>
      <c r="O2712" s="75"/>
      <c r="P2712" s="77">
        <f t="shared" si="351"/>
        <v>1</v>
      </c>
      <c r="Q2712" s="78" t="str">
        <f t="shared" si="356"/>
        <v>Stay Long</v>
      </c>
      <c r="R2712" s="81">
        <f t="shared" si="352"/>
        <v>70</v>
      </c>
      <c r="S2712" s="82">
        <f t="shared" si="357"/>
        <v>-51488.459999999992</v>
      </c>
      <c r="T2712" s="50"/>
    </row>
    <row r="2713" spans="2:20" x14ac:dyDescent="0.25">
      <c r="B2713" s="11">
        <f>'Market Data'!B2700</f>
        <v>20100806</v>
      </c>
      <c r="C2713" s="2">
        <f>'Market Data'!C2700</f>
        <v>6616.5</v>
      </c>
      <c r="D2713" s="2">
        <f>'Market Data'!D2700</f>
        <v>6647</v>
      </c>
      <c r="E2713" s="2">
        <f>'Market Data'!E2700</f>
        <v>6503</v>
      </c>
      <c r="F2713" s="12">
        <f>'Market Data'!F2700</f>
        <v>6535</v>
      </c>
      <c r="H2713" s="58">
        <f t="shared" si="353"/>
        <v>2696</v>
      </c>
      <c r="I2713" s="97" t="s">
        <v>54</v>
      </c>
      <c r="J2713" s="59" t="str">
        <f t="shared" si="354"/>
        <v>Long</v>
      </c>
      <c r="L2713" s="74">
        <f t="shared" si="358"/>
        <v>1</v>
      </c>
      <c r="M2713" s="75">
        <f t="shared" si="350"/>
        <v>0</v>
      </c>
      <c r="N2713" s="76" t="str">
        <f t="shared" si="355"/>
        <v/>
      </c>
      <c r="O2713" s="75"/>
      <c r="P2713" s="77">
        <f t="shared" si="351"/>
        <v>1</v>
      </c>
      <c r="Q2713" s="78" t="str">
        <f t="shared" si="356"/>
        <v>Stay Long</v>
      </c>
      <c r="R2713" s="81">
        <f t="shared" si="352"/>
        <v>-2275</v>
      </c>
      <c r="S2713" s="82">
        <f t="shared" si="357"/>
        <v>-53763.459999999992</v>
      </c>
      <c r="T2713" s="50"/>
    </row>
    <row r="2714" spans="2:20" x14ac:dyDescent="0.25">
      <c r="B2714" s="11">
        <f>'Market Data'!B2701</f>
        <v>20100809</v>
      </c>
      <c r="C2714" s="2">
        <f>'Market Data'!C2701</f>
        <v>6585</v>
      </c>
      <c r="D2714" s="2">
        <f>'Market Data'!D2701</f>
        <v>6616</v>
      </c>
      <c r="E2714" s="2">
        <f>'Market Data'!E2701</f>
        <v>6576</v>
      </c>
      <c r="F2714" s="12">
        <f>'Market Data'!F2701</f>
        <v>6608</v>
      </c>
      <c r="H2714" s="58">
        <f t="shared" si="353"/>
        <v>2697</v>
      </c>
      <c r="I2714" s="97" t="s">
        <v>54</v>
      </c>
      <c r="J2714" s="59" t="str">
        <f t="shared" si="354"/>
        <v>Long</v>
      </c>
      <c r="L2714" s="74">
        <f t="shared" si="358"/>
        <v>1</v>
      </c>
      <c r="M2714" s="75">
        <f t="shared" si="350"/>
        <v>0</v>
      </c>
      <c r="N2714" s="76" t="str">
        <f t="shared" si="355"/>
        <v/>
      </c>
      <c r="O2714" s="75"/>
      <c r="P2714" s="77">
        <f t="shared" si="351"/>
        <v>1</v>
      </c>
      <c r="Q2714" s="78" t="str">
        <f t="shared" si="356"/>
        <v>Stay Long</v>
      </c>
      <c r="R2714" s="81">
        <f t="shared" si="352"/>
        <v>2555</v>
      </c>
      <c r="S2714" s="82">
        <f t="shared" si="357"/>
        <v>-51208.459999999992</v>
      </c>
      <c r="T2714" s="50"/>
    </row>
    <row r="2715" spans="2:20" x14ac:dyDescent="0.25">
      <c r="B2715" s="11">
        <f>'Market Data'!B2702</f>
        <v>20100810</v>
      </c>
      <c r="C2715" s="2">
        <f>'Market Data'!C2702</f>
        <v>6595.5</v>
      </c>
      <c r="D2715" s="2">
        <f>'Market Data'!D2702</f>
        <v>6597.5</v>
      </c>
      <c r="E2715" s="2">
        <f>'Market Data'!E2702</f>
        <v>6506</v>
      </c>
      <c r="F2715" s="12">
        <f>'Market Data'!F2702</f>
        <v>6547.5</v>
      </c>
      <c r="H2715" s="58">
        <f t="shared" si="353"/>
        <v>2698</v>
      </c>
      <c r="I2715" s="97" t="s">
        <v>54</v>
      </c>
      <c r="J2715" s="59" t="str">
        <f t="shared" si="354"/>
        <v>Long</v>
      </c>
      <c r="L2715" s="74">
        <f t="shared" si="358"/>
        <v>1</v>
      </c>
      <c r="M2715" s="75">
        <f t="shared" si="350"/>
        <v>0</v>
      </c>
      <c r="N2715" s="76" t="str">
        <f t="shared" si="355"/>
        <v/>
      </c>
      <c r="O2715" s="75"/>
      <c r="P2715" s="77">
        <f t="shared" si="351"/>
        <v>1</v>
      </c>
      <c r="Q2715" s="78" t="str">
        <f t="shared" si="356"/>
        <v>Stay Long</v>
      </c>
      <c r="R2715" s="81">
        <f t="shared" si="352"/>
        <v>-2117.5</v>
      </c>
      <c r="S2715" s="82">
        <f t="shared" si="357"/>
        <v>-53325.959999999992</v>
      </c>
      <c r="T2715" s="50"/>
    </row>
    <row r="2716" spans="2:20" x14ac:dyDescent="0.25">
      <c r="B2716" s="11">
        <f>'Market Data'!B2703</f>
        <v>20100811</v>
      </c>
      <c r="C2716" s="2">
        <f>'Market Data'!C2703</f>
        <v>6532.5</v>
      </c>
      <c r="D2716" s="2">
        <f>'Market Data'!D2703</f>
        <v>6532.5</v>
      </c>
      <c r="E2716" s="2">
        <f>'Market Data'!E2703</f>
        <v>6401</v>
      </c>
      <c r="F2716" s="12">
        <f>'Market Data'!F2703</f>
        <v>6410</v>
      </c>
      <c r="H2716" s="58">
        <f t="shared" si="353"/>
        <v>2699</v>
      </c>
      <c r="I2716" s="97" t="s">
        <v>54</v>
      </c>
      <c r="J2716" s="59" t="str">
        <f t="shared" si="354"/>
        <v>Long</v>
      </c>
      <c r="L2716" s="74">
        <f t="shared" si="358"/>
        <v>1</v>
      </c>
      <c r="M2716" s="75">
        <f t="shared" si="350"/>
        <v>0</v>
      </c>
      <c r="N2716" s="76" t="str">
        <f t="shared" si="355"/>
        <v/>
      </c>
      <c r="O2716" s="75"/>
      <c r="P2716" s="77">
        <f t="shared" si="351"/>
        <v>1</v>
      </c>
      <c r="Q2716" s="78" t="str">
        <f t="shared" si="356"/>
        <v>Stay Long</v>
      </c>
      <c r="R2716" s="81">
        <f t="shared" si="352"/>
        <v>-4812.5</v>
      </c>
      <c r="S2716" s="82">
        <f t="shared" si="357"/>
        <v>-58138.459999999992</v>
      </c>
      <c r="T2716" s="50"/>
    </row>
    <row r="2717" spans="2:20" x14ac:dyDescent="0.25">
      <c r="B2717" s="11">
        <f>'Market Data'!B2704</f>
        <v>20100812</v>
      </c>
      <c r="C2717" s="2">
        <f>'Market Data'!C2704</f>
        <v>6390</v>
      </c>
      <c r="D2717" s="2">
        <f>'Market Data'!D2704</f>
        <v>6406</v>
      </c>
      <c r="E2717" s="2">
        <f>'Market Data'!E2704</f>
        <v>6356</v>
      </c>
      <c r="F2717" s="12">
        <f>'Market Data'!F2704</f>
        <v>6393</v>
      </c>
      <c r="H2717" s="58">
        <f t="shared" si="353"/>
        <v>2700</v>
      </c>
      <c r="I2717" s="97" t="s">
        <v>54</v>
      </c>
      <c r="J2717" s="59" t="str">
        <f t="shared" si="354"/>
        <v>Long</v>
      </c>
      <c r="L2717" s="74">
        <f t="shared" si="358"/>
        <v>1</v>
      </c>
      <c r="M2717" s="75">
        <f t="shared" si="350"/>
        <v>0</v>
      </c>
      <c r="N2717" s="76" t="str">
        <f t="shared" si="355"/>
        <v/>
      </c>
      <c r="O2717" s="75"/>
      <c r="P2717" s="77">
        <f t="shared" si="351"/>
        <v>1</v>
      </c>
      <c r="Q2717" s="78" t="str">
        <f t="shared" si="356"/>
        <v>Stay Long</v>
      </c>
      <c r="R2717" s="81">
        <f t="shared" si="352"/>
        <v>-595</v>
      </c>
      <c r="S2717" s="82">
        <f t="shared" si="357"/>
        <v>-58733.459999999992</v>
      </c>
      <c r="T2717" s="50"/>
    </row>
    <row r="2718" spans="2:20" x14ac:dyDescent="0.25">
      <c r="B2718" s="11">
        <f>'Market Data'!B2705</f>
        <v>20100813</v>
      </c>
      <c r="C2718" s="2">
        <f>'Market Data'!C2705</f>
        <v>6415.5</v>
      </c>
      <c r="D2718" s="2">
        <f>'Market Data'!D2705</f>
        <v>6434</v>
      </c>
      <c r="E2718" s="2">
        <f>'Market Data'!E2705</f>
        <v>6326.5</v>
      </c>
      <c r="F2718" s="12">
        <f>'Market Data'!F2705</f>
        <v>6378.5</v>
      </c>
      <c r="H2718" s="58">
        <f t="shared" si="353"/>
        <v>2701</v>
      </c>
      <c r="I2718" s="97" t="s">
        <v>54</v>
      </c>
      <c r="J2718" s="59" t="str">
        <f t="shared" si="354"/>
        <v>Long</v>
      </c>
      <c r="L2718" s="74">
        <f t="shared" si="358"/>
        <v>1</v>
      </c>
      <c r="M2718" s="75">
        <f t="shared" si="350"/>
        <v>0</v>
      </c>
      <c r="N2718" s="76" t="str">
        <f t="shared" si="355"/>
        <v/>
      </c>
      <c r="O2718" s="75"/>
      <c r="P2718" s="77">
        <f t="shared" si="351"/>
        <v>1</v>
      </c>
      <c r="Q2718" s="78" t="str">
        <f t="shared" si="356"/>
        <v>Stay Long</v>
      </c>
      <c r="R2718" s="81">
        <f t="shared" si="352"/>
        <v>-507.5</v>
      </c>
      <c r="S2718" s="82">
        <f t="shared" si="357"/>
        <v>-59240.959999999992</v>
      </c>
      <c r="T2718" s="50"/>
    </row>
    <row r="2719" spans="2:20" x14ac:dyDescent="0.25">
      <c r="B2719" s="11">
        <f>'Market Data'!B2706</f>
        <v>20100816</v>
      </c>
      <c r="C2719" s="2">
        <f>'Market Data'!C2706</f>
        <v>6382.5</v>
      </c>
      <c r="D2719" s="2">
        <f>'Market Data'!D2706</f>
        <v>6414.5</v>
      </c>
      <c r="E2719" s="2">
        <f>'Market Data'!E2706</f>
        <v>6319</v>
      </c>
      <c r="F2719" s="12">
        <f>'Market Data'!F2706</f>
        <v>6376</v>
      </c>
      <c r="H2719" s="58">
        <f t="shared" si="353"/>
        <v>2702</v>
      </c>
      <c r="I2719" s="97" t="s">
        <v>54</v>
      </c>
      <c r="J2719" s="59" t="str">
        <f t="shared" si="354"/>
        <v>Long</v>
      </c>
      <c r="L2719" s="74">
        <f t="shared" si="358"/>
        <v>1</v>
      </c>
      <c r="M2719" s="75">
        <f t="shared" si="350"/>
        <v>0</v>
      </c>
      <c r="N2719" s="76" t="str">
        <f t="shared" si="355"/>
        <v/>
      </c>
      <c r="O2719" s="75"/>
      <c r="P2719" s="77">
        <f t="shared" si="351"/>
        <v>1</v>
      </c>
      <c r="Q2719" s="78" t="str">
        <f t="shared" si="356"/>
        <v>Stay Long</v>
      </c>
      <c r="R2719" s="81">
        <f t="shared" si="352"/>
        <v>-87.5</v>
      </c>
      <c r="S2719" s="82">
        <f t="shared" si="357"/>
        <v>-59328.459999999992</v>
      </c>
      <c r="T2719" s="50"/>
    </row>
    <row r="2720" spans="2:20" x14ac:dyDescent="0.25">
      <c r="B2720" s="11">
        <f>'Market Data'!B2707</f>
        <v>20100817</v>
      </c>
      <c r="C2720" s="2">
        <f>'Market Data'!C2707</f>
        <v>6398.5</v>
      </c>
      <c r="D2720" s="2">
        <f>'Market Data'!D2707</f>
        <v>6475</v>
      </c>
      <c r="E2720" s="2">
        <f>'Market Data'!E2707</f>
        <v>6381</v>
      </c>
      <c r="F2720" s="12">
        <f>'Market Data'!F2707</f>
        <v>6458</v>
      </c>
      <c r="H2720" s="58">
        <f t="shared" si="353"/>
        <v>2703</v>
      </c>
      <c r="I2720" s="97" t="s">
        <v>54</v>
      </c>
      <c r="J2720" s="59" t="str">
        <f t="shared" si="354"/>
        <v>Long</v>
      </c>
      <c r="L2720" s="74">
        <f t="shared" si="358"/>
        <v>1</v>
      </c>
      <c r="M2720" s="75">
        <f t="shared" si="350"/>
        <v>0</v>
      </c>
      <c r="N2720" s="76" t="str">
        <f t="shared" si="355"/>
        <v/>
      </c>
      <c r="O2720" s="75"/>
      <c r="P2720" s="77">
        <f t="shared" si="351"/>
        <v>1</v>
      </c>
      <c r="Q2720" s="78" t="str">
        <f t="shared" si="356"/>
        <v>Stay Long</v>
      </c>
      <c r="R2720" s="81">
        <f t="shared" si="352"/>
        <v>2870</v>
      </c>
      <c r="S2720" s="82">
        <f t="shared" si="357"/>
        <v>-56458.459999999992</v>
      </c>
      <c r="T2720" s="50"/>
    </row>
    <row r="2721" spans="2:20" x14ac:dyDescent="0.25">
      <c r="B2721" s="11">
        <f>'Market Data'!B2708</f>
        <v>20100818</v>
      </c>
      <c r="C2721" s="2">
        <f>'Market Data'!C2708</f>
        <v>6431</v>
      </c>
      <c r="D2721" s="2">
        <f>'Market Data'!D2708</f>
        <v>6475.5</v>
      </c>
      <c r="E2721" s="2">
        <f>'Market Data'!E2708</f>
        <v>6412.5</v>
      </c>
      <c r="F2721" s="12">
        <f>'Market Data'!F2708</f>
        <v>6459</v>
      </c>
      <c r="H2721" s="58">
        <f t="shared" si="353"/>
        <v>2704</v>
      </c>
      <c r="I2721" s="97" t="s">
        <v>54</v>
      </c>
      <c r="J2721" s="59" t="str">
        <f t="shared" si="354"/>
        <v>Long</v>
      </c>
      <c r="L2721" s="74">
        <f t="shared" si="358"/>
        <v>1</v>
      </c>
      <c r="M2721" s="75">
        <f t="shared" si="350"/>
        <v>0</v>
      </c>
      <c r="N2721" s="76" t="str">
        <f t="shared" si="355"/>
        <v/>
      </c>
      <c r="O2721" s="75"/>
      <c r="P2721" s="77">
        <f t="shared" si="351"/>
        <v>1</v>
      </c>
      <c r="Q2721" s="78" t="str">
        <f t="shared" si="356"/>
        <v>Stay Long</v>
      </c>
      <c r="R2721" s="81">
        <f t="shared" si="352"/>
        <v>35</v>
      </c>
      <c r="S2721" s="82">
        <f t="shared" si="357"/>
        <v>-56423.459999999992</v>
      </c>
      <c r="T2721" s="50"/>
    </row>
    <row r="2722" spans="2:20" x14ac:dyDescent="0.25">
      <c r="B2722" s="11">
        <f>'Market Data'!B2709</f>
        <v>20100819</v>
      </c>
      <c r="C2722" s="2">
        <f>'Market Data'!C2709</f>
        <v>6456</v>
      </c>
      <c r="D2722" s="2">
        <f>'Market Data'!D2709</f>
        <v>6489</v>
      </c>
      <c r="E2722" s="2">
        <f>'Market Data'!E2709</f>
        <v>6309</v>
      </c>
      <c r="F2722" s="12">
        <f>'Market Data'!F2709</f>
        <v>6328.5</v>
      </c>
      <c r="H2722" s="58">
        <f t="shared" si="353"/>
        <v>2705</v>
      </c>
      <c r="I2722" s="97" t="s">
        <v>54</v>
      </c>
      <c r="J2722" s="59" t="str">
        <f t="shared" si="354"/>
        <v>Long</v>
      </c>
      <c r="L2722" s="74">
        <f t="shared" si="358"/>
        <v>1</v>
      </c>
      <c r="M2722" s="75">
        <f t="shared" si="350"/>
        <v>0</v>
      </c>
      <c r="N2722" s="76" t="str">
        <f t="shared" si="355"/>
        <v/>
      </c>
      <c r="O2722" s="75"/>
      <c r="P2722" s="77">
        <f t="shared" si="351"/>
        <v>1</v>
      </c>
      <c r="Q2722" s="78" t="str">
        <f t="shared" si="356"/>
        <v>Stay Long</v>
      </c>
      <c r="R2722" s="81">
        <f t="shared" si="352"/>
        <v>-4567.5</v>
      </c>
      <c r="S2722" s="82">
        <f t="shared" si="357"/>
        <v>-60990.959999999992</v>
      </c>
      <c r="T2722" s="50"/>
    </row>
    <row r="2723" spans="2:20" x14ac:dyDescent="0.25">
      <c r="B2723" s="11">
        <f>'Market Data'!B2710</f>
        <v>20100820</v>
      </c>
      <c r="C2723" s="2">
        <f>'Market Data'!C2710</f>
        <v>6328.5</v>
      </c>
      <c r="D2723" s="2">
        <f>'Market Data'!D2710</f>
        <v>6355.5</v>
      </c>
      <c r="E2723" s="2">
        <f>'Market Data'!E2710</f>
        <v>6245.5</v>
      </c>
      <c r="F2723" s="12">
        <f>'Market Data'!F2710</f>
        <v>6253</v>
      </c>
      <c r="H2723" s="58">
        <f t="shared" si="353"/>
        <v>2706</v>
      </c>
      <c r="I2723" s="97" t="s">
        <v>54</v>
      </c>
      <c r="J2723" s="59" t="str">
        <f t="shared" si="354"/>
        <v>Long</v>
      </c>
      <c r="L2723" s="74">
        <f t="shared" si="358"/>
        <v>1</v>
      </c>
      <c r="M2723" s="75">
        <f t="shared" si="350"/>
        <v>0</v>
      </c>
      <c r="N2723" s="76" t="str">
        <f t="shared" si="355"/>
        <v/>
      </c>
      <c r="O2723" s="75"/>
      <c r="P2723" s="77">
        <f t="shared" si="351"/>
        <v>1</v>
      </c>
      <c r="Q2723" s="78" t="str">
        <f t="shared" si="356"/>
        <v>Stay Long</v>
      </c>
      <c r="R2723" s="81">
        <f t="shared" si="352"/>
        <v>-2642.5</v>
      </c>
      <c r="S2723" s="82">
        <f t="shared" si="357"/>
        <v>-63633.459999999992</v>
      </c>
      <c r="T2723" s="50"/>
    </row>
    <row r="2724" spans="2:20" x14ac:dyDescent="0.25">
      <c r="B2724" s="11">
        <f>'Market Data'!B2711</f>
        <v>20100823</v>
      </c>
      <c r="C2724" s="2">
        <f>'Market Data'!C2711</f>
        <v>6275.5</v>
      </c>
      <c r="D2724" s="2">
        <f>'Market Data'!D2711</f>
        <v>6312.5</v>
      </c>
      <c r="E2724" s="2">
        <f>'Market Data'!E2711</f>
        <v>6252</v>
      </c>
      <c r="F2724" s="12">
        <f>'Market Data'!F2711</f>
        <v>6269.5</v>
      </c>
      <c r="H2724" s="58">
        <f t="shared" si="353"/>
        <v>2707</v>
      </c>
      <c r="I2724" s="97" t="s">
        <v>54</v>
      </c>
      <c r="J2724" s="59" t="str">
        <f t="shared" si="354"/>
        <v>Long</v>
      </c>
      <c r="L2724" s="74">
        <f t="shared" si="358"/>
        <v>1</v>
      </c>
      <c r="M2724" s="75">
        <f t="shared" si="350"/>
        <v>0</v>
      </c>
      <c r="N2724" s="76" t="str">
        <f t="shared" si="355"/>
        <v/>
      </c>
      <c r="O2724" s="75"/>
      <c r="P2724" s="77">
        <f t="shared" si="351"/>
        <v>1</v>
      </c>
      <c r="Q2724" s="78" t="str">
        <f t="shared" si="356"/>
        <v>Stay Long</v>
      </c>
      <c r="R2724" s="81">
        <f t="shared" si="352"/>
        <v>577.5</v>
      </c>
      <c r="S2724" s="82">
        <f t="shared" si="357"/>
        <v>-63055.959999999992</v>
      </c>
      <c r="T2724" s="50"/>
    </row>
    <row r="2725" spans="2:20" x14ac:dyDescent="0.25">
      <c r="B2725" s="11">
        <f>'Market Data'!B2712</f>
        <v>20100824</v>
      </c>
      <c r="C2725" s="2">
        <f>'Market Data'!C2712</f>
        <v>6247</v>
      </c>
      <c r="D2725" s="2">
        <f>'Market Data'!D2712</f>
        <v>6247.5</v>
      </c>
      <c r="E2725" s="2">
        <f>'Market Data'!E2712</f>
        <v>6126</v>
      </c>
      <c r="F2725" s="12">
        <f>'Market Data'!F2712</f>
        <v>6186.5</v>
      </c>
      <c r="H2725" s="58">
        <f t="shared" si="353"/>
        <v>2708</v>
      </c>
      <c r="I2725" s="97" t="s">
        <v>54</v>
      </c>
      <c r="J2725" s="59" t="str">
        <f t="shared" si="354"/>
        <v>Long</v>
      </c>
      <c r="L2725" s="74">
        <f t="shared" si="358"/>
        <v>1</v>
      </c>
      <c r="M2725" s="75">
        <f t="shared" si="350"/>
        <v>0</v>
      </c>
      <c r="N2725" s="76" t="str">
        <f t="shared" si="355"/>
        <v/>
      </c>
      <c r="O2725" s="75"/>
      <c r="P2725" s="77">
        <f t="shared" si="351"/>
        <v>1</v>
      </c>
      <c r="Q2725" s="78" t="str">
        <f t="shared" si="356"/>
        <v>Stay Long</v>
      </c>
      <c r="R2725" s="81">
        <f t="shared" si="352"/>
        <v>-2905</v>
      </c>
      <c r="S2725" s="82">
        <f t="shared" si="357"/>
        <v>-65960.959999999992</v>
      </c>
      <c r="T2725" s="50"/>
    </row>
    <row r="2726" spans="2:20" x14ac:dyDescent="0.25">
      <c r="B2726" s="11">
        <f>'Market Data'!B2713</f>
        <v>20100825</v>
      </c>
      <c r="C2726" s="2">
        <f>'Market Data'!C2713</f>
        <v>6164.5</v>
      </c>
      <c r="D2726" s="2">
        <f>'Market Data'!D2713</f>
        <v>6213</v>
      </c>
      <c r="E2726" s="2">
        <f>'Market Data'!E2713</f>
        <v>6092</v>
      </c>
      <c r="F2726" s="12">
        <f>'Market Data'!F2713</f>
        <v>6145.5</v>
      </c>
      <c r="H2726" s="58">
        <f t="shared" si="353"/>
        <v>2709</v>
      </c>
      <c r="I2726" s="97" t="s">
        <v>54</v>
      </c>
      <c r="J2726" s="59" t="str">
        <f t="shared" si="354"/>
        <v>Long</v>
      </c>
      <c r="L2726" s="74">
        <f t="shared" si="358"/>
        <v>1</v>
      </c>
      <c r="M2726" s="75">
        <f t="shared" si="350"/>
        <v>0</v>
      </c>
      <c r="N2726" s="76" t="str">
        <f t="shared" si="355"/>
        <v/>
      </c>
      <c r="O2726" s="75"/>
      <c r="P2726" s="77">
        <f t="shared" si="351"/>
        <v>1</v>
      </c>
      <c r="Q2726" s="78" t="str">
        <f t="shared" si="356"/>
        <v>Stay Long</v>
      </c>
      <c r="R2726" s="81">
        <f t="shared" si="352"/>
        <v>-1435</v>
      </c>
      <c r="S2726" s="82">
        <f t="shared" si="357"/>
        <v>-67395.959999999992</v>
      </c>
      <c r="T2726" s="50"/>
    </row>
    <row r="2727" spans="2:20" x14ac:dyDescent="0.25">
      <c r="B2727" s="11">
        <f>'Market Data'!B2714</f>
        <v>20100826</v>
      </c>
      <c r="C2727" s="2">
        <f>'Market Data'!C2714</f>
        <v>6178.5</v>
      </c>
      <c r="D2727" s="2">
        <f>'Market Data'!D2714</f>
        <v>6207.5</v>
      </c>
      <c r="E2727" s="2">
        <f>'Market Data'!E2714</f>
        <v>6152</v>
      </c>
      <c r="F2727" s="12">
        <f>'Market Data'!F2714</f>
        <v>6166</v>
      </c>
      <c r="H2727" s="58">
        <f t="shared" si="353"/>
        <v>2710</v>
      </c>
      <c r="I2727" s="97" t="s">
        <v>54</v>
      </c>
      <c r="J2727" s="59" t="str">
        <f t="shared" si="354"/>
        <v>Long</v>
      </c>
      <c r="L2727" s="74">
        <f t="shared" si="358"/>
        <v>1</v>
      </c>
      <c r="M2727" s="75">
        <f t="shared" si="350"/>
        <v>0</v>
      </c>
      <c r="N2727" s="76" t="str">
        <f t="shared" si="355"/>
        <v/>
      </c>
      <c r="O2727" s="75"/>
      <c r="P2727" s="77">
        <f t="shared" si="351"/>
        <v>1</v>
      </c>
      <c r="Q2727" s="78" t="str">
        <f t="shared" si="356"/>
        <v>Stay Long</v>
      </c>
      <c r="R2727" s="81">
        <f t="shared" si="352"/>
        <v>717.5</v>
      </c>
      <c r="S2727" s="82">
        <f t="shared" si="357"/>
        <v>-66678.459999999992</v>
      </c>
      <c r="T2727" s="50"/>
    </row>
    <row r="2728" spans="2:20" x14ac:dyDescent="0.25">
      <c r="B2728" s="11">
        <f>'Market Data'!B2715</f>
        <v>20100827</v>
      </c>
      <c r="C2728" s="2">
        <f>'Market Data'!C2715</f>
        <v>6151</v>
      </c>
      <c r="D2728" s="2">
        <f>'Market Data'!D2715</f>
        <v>6220</v>
      </c>
      <c r="E2728" s="2">
        <f>'Market Data'!E2715</f>
        <v>6100.5</v>
      </c>
      <c r="F2728" s="12">
        <f>'Market Data'!F2715</f>
        <v>6197.5</v>
      </c>
      <c r="H2728" s="58">
        <f t="shared" si="353"/>
        <v>2711</v>
      </c>
      <c r="I2728" s="97" t="s">
        <v>54</v>
      </c>
      <c r="J2728" s="59" t="str">
        <f t="shared" si="354"/>
        <v>Long</v>
      </c>
      <c r="L2728" s="74">
        <f t="shared" si="358"/>
        <v>1</v>
      </c>
      <c r="M2728" s="75">
        <f t="shared" si="350"/>
        <v>0</v>
      </c>
      <c r="N2728" s="76" t="str">
        <f t="shared" si="355"/>
        <v/>
      </c>
      <c r="O2728" s="75"/>
      <c r="P2728" s="77">
        <f t="shared" si="351"/>
        <v>1</v>
      </c>
      <c r="Q2728" s="78" t="str">
        <f t="shared" si="356"/>
        <v>Stay Long</v>
      </c>
      <c r="R2728" s="81">
        <f t="shared" si="352"/>
        <v>1102.5</v>
      </c>
      <c r="S2728" s="82">
        <f t="shared" si="357"/>
        <v>-65575.959999999992</v>
      </c>
      <c r="T2728" s="50"/>
    </row>
    <row r="2729" spans="2:20" x14ac:dyDescent="0.25">
      <c r="B2729" s="11">
        <f>'Market Data'!B2716</f>
        <v>20100830</v>
      </c>
      <c r="C2729" s="2">
        <f>'Market Data'!C2716</f>
        <v>6232.5</v>
      </c>
      <c r="D2729" s="2">
        <f>'Market Data'!D2716</f>
        <v>6243</v>
      </c>
      <c r="E2729" s="2">
        <f>'Market Data'!E2716</f>
        <v>6145</v>
      </c>
      <c r="F2729" s="12">
        <f>'Market Data'!F2716</f>
        <v>6168.5</v>
      </c>
      <c r="H2729" s="58">
        <f t="shared" si="353"/>
        <v>2712</v>
      </c>
      <c r="I2729" s="97" t="s">
        <v>54</v>
      </c>
      <c r="J2729" s="59" t="str">
        <f t="shared" si="354"/>
        <v>Long</v>
      </c>
      <c r="L2729" s="74">
        <f t="shared" si="358"/>
        <v>1</v>
      </c>
      <c r="M2729" s="75">
        <f t="shared" si="350"/>
        <v>0</v>
      </c>
      <c r="N2729" s="76" t="str">
        <f t="shared" si="355"/>
        <v/>
      </c>
      <c r="O2729" s="75"/>
      <c r="P2729" s="77">
        <f t="shared" si="351"/>
        <v>1</v>
      </c>
      <c r="Q2729" s="78" t="str">
        <f t="shared" si="356"/>
        <v>Stay Long</v>
      </c>
      <c r="R2729" s="81">
        <f t="shared" si="352"/>
        <v>-1015</v>
      </c>
      <c r="S2729" s="82">
        <f t="shared" si="357"/>
        <v>-66590.959999999992</v>
      </c>
      <c r="T2729" s="50"/>
    </row>
    <row r="2730" spans="2:20" x14ac:dyDescent="0.25">
      <c r="B2730" s="11">
        <f>'Market Data'!B2717</f>
        <v>20100831</v>
      </c>
      <c r="C2730" s="2">
        <f>'Market Data'!C2717</f>
        <v>6106</v>
      </c>
      <c r="D2730" s="2">
        <f>'Market Data'!D2717</f>
        <v>6191.5</v>
      </c>
      <c r="E2730" s="2">
        <f>'Market Data'!E2717</f>
        <v>6071.5</v>
      </c>
      <c r="F2730" s="12">
        <f>'Market Data'!F2717</f>
        <v>6165</v>
      </c>
      <c r="H2730" s="58">
        <f t="shared" si="353"/>
        <v>2713</v>
      </c>
      <c r="I2730" s="97" t="s">
        <v>54</v>
      </c>
      <c r="J2730" s="59" t="str">
        <f t="shared" si="354"/>
        <v>Long</v>
      </c>
      <c r="L2730" s="74">
        <f t="shared" si="358"/>
        <v>1</v>
      </c>
      <c r="M2730" s="75">
        <f t="shared" si="350"/>
        <v>0</v>
      </c>
      <c r="N2730" s="76" t="str">
        <f t="shared" si="355"/>
        <v/>
      </c>
      <c r="O2730" s="75"/>
      <c r="P2730" s="77">
        <f t="shared" si="351"/>
        <v>1</v>
      </c>
      <c r="Q2730" s="78" t="str">
        <f t="shared" si="356"/>
        <v>Stay Long</v>
      </c>
      <c r="R2730" s="81">
        <f t="shared" si="352"/>
        <v>-122.5</v>
      </c>
      <c r="S2730" s="82">
        <f t="shared" si="357"/>
        <v>-66713.459999999992</v>
      </c>
      <c r="T2730" s="50"/>
    </row>
    <row r="2731" spans="2:20" x14ac:dyDescent="0.25">
      <c r="B2731" s="11">
        <f>'Market Data'!B2718</f>
        <v>20100901</v>
      </c>
      <c r="C2731" s="2">
        <f>'Market Data'!C2718</f>
        <v>6187.5</v>
      </c>
      <c r="D2731" s="2">
        <f>'Market Data'!D2718</f>
        <v>6344</v>
      </c>
      <c r="E2731" s="2">
        <f>'Market Data'!E2718</f>
        <v>6131.5</v>
      </c>
      <c r="F2731" s="12">
        <f>'Market Data'!F2718</f>
        <v>6324.5</v>
      </c>
      <c r="H2731" s="58">
        <f t="shared" si="353"/>
        <v>2714</v>
      </c>
      <c r="I2731" s="97" t="s">
        <v>54</v>
      </c>
      <c r="J2731" s="59" t="str">
        <f t="shared" si="354"/>
        <v>Long</v>
      </c>
      <c r="L2731" s="74">
        <f t="shared" si="358"/>
        <v>1</v>
      </c>
      <c r="M2731" s="75">
        <f t="shared" si="350"/>
        <v>0</v>
      </c>
      <c r="N2731" s="76" t="str">
        <f t="shared" si="355"/>
        <v/>
      </c>
      <c r="O2731" s="75"/>
      <c r="P2731" s="77">
        <f t="shared" si="351"/>
        <v>1</v>
      </c>
      <c r="Q2731" s="78" t="str">
        <f t="shared" si="356"/>
        <v>Stay Long</v>
      </c>
      <c r="R2731" s="81">
        <f t="shared" si="352"/>
        <v>5582.5</v>
      </c>
      <c r="S2731" s="82">
        <f t="shared" si="357"/>
        <v>-61130.959999999992</v>
      </c>
      <c r="T2731" s="50"/>
    </row>
    <row r="2732" spans="2:20" x14ac:dyDescent="0.25">
      <c r="B2732" s="11">
        <f>'Market Data'!B2719</f>
        <v>20100902</v>
      </c>
      <c r="C2732" s="2">
        <f>'Market Data'!C2719</f>
        <v>6312.5</v>
      </c>
      <c r="D2732" s="2">
        <f>'Market Data'!D2719</f>
        <v>6362</v>
      </c>
      <c r="E2732" s="2">
        <f>'Market Data'!E2719</f>
        <v>6308</v>
      </c>
      <c r="F2732" s="12">
        <f>'Market Data'!F2719</f>
        <v>6339</v>
      </c>
      <c r="H2732" s="58">
        <f t="shared" si="353"/>
        <v>2715</v>
      </c>
      <c r="I2732" s="97" t="s">
        <v>54</v>
      </c>
      <c r="J2732" s="59" t="str">
        <f t="shared" si="354"/>
        <v>Long</v>
      </c>
      <c r="L2732" s="74">
        <f t="shared" si="358"/>
        <v>1</v>
      </c>
      <c r="M2732" s="75">
        <f t="shared" si="350"/>
        <v>0</v>
      </c>
      <c r="N2732" s="76" t="str">
        <f t="shared" si="355"/>
        <v/>
      </c>
      <c r="O2732" s="75"/>
      <c r="P2732" s="77">
        <f t="shared" si="351"/>
        <v>1</v>
      </c>
      <c r="Q2732" s="78" t="str">
        <f t="shared" si="356"/>
        <v>Stay Long</v>
      </c>
      <c r="R2732" s="81">
        <f t="shared" si="352"/>
        <v>507.5</v>
      </c>
      <c r="S2732" s="82">
        <f t="shared" si="357"/>
        <v>-60623.459999999992</v>
      </c>
      <c r="T2732" s="50"/>
    </row>
    <row r="2733" spans="2:20" x14ac:dyDescent="0.25">
      <c r="B2733" s="11">
        <f>'Market Data'!B2720</f>
        <v>20100903</v>
      </c>
      <c r="C2733" s="2">
        <f>'Market Data'!C2720</f>
        <v>6352.5</v>
      </c>
      <c r="D2733" s="2">
        <f>'Market Data'!D2720</f>
        <v>6435</v>
      </c>
      <c r="E2733" s="2">
        <f>'Market Data'!E2720</f>
        <v>6343</v>
      </c>
      <c r="F2733" s="12">
        <f>'Market Data'!F2720</f>
        <v>6400</v>
      </c>
      <c r="H2733" s="58">
        <f t="shared" si="353"/>
        <v>2716</v>
      </c>
      <c r="I2733" s="97" t="s">
        <v>54</v>
      </c>
      <c r="J2733" s="59" t="str">
        <f t="shared" si="354"/>
        <v>Long</v>
      </c>
      <c r="L2733" s="74">
        <f t="shared" si="358"/>
        <v>1</v>
      </c>
      <c r="M2733" s="75">
        <f t="shared" si="350"/>
        <v>0</v>
      </c>
      <c r="N2733" s="76" t="str">
        <f t="shared" si="355"/>
        <v/>
      </c>
      <c r="O2733" s="75"/>
      <c r="P2733" s="77">
        <f t="shared" si="351"/>
        <v>1</v>
      </c>
      <c r="Q2733" s="78" t="str">
        <f t="shared" si="356"/>
        <v>Stay Long</v>
      </c>
      <c r="R2733" s="81">
        <f t="shared" si="352"/>
        <v>2135</v>
      </c>
      <c r="S2733" s="82">
        <f t="shared" si="357"/>
        <v>-58488.459999999992</v>
      </c>
      <c r="T2733" s="50"/>
    </row>
    <row r="2734" spans="2:20" x14ac:dyDescent="0.25">
      <c r="B2734" s="11">
        <f>'Market Data'!B2721</f>
        <v>20100906</v>
      </c>
      <c r="C2734" s="2">
        <f>'Market Data'!C2721</f>
        <v>6430.5</v>
      </c>
      <c r="D2734" s="2">
        <f>'Market Data'!D2721</f>
        <v>6431.5</v>
      </c>
      <c r="E2734" s="2">
        <f>'Market Data'!E2721</f>
        <v>6397.5</v>
      </c>
      <c r="F2734" s="12">
        <f>'Market Data'!F2721</f>
        <v>6409</v>
      </c>
      <c r="H2734" s="58">
        <f t="shared" si="353"/>
        <v>2717</v>
      </c>
      <c r="I2734" s="97" t="s">
        <v>54</v>
      </c>
      <c r="J2734" s="59" t="str">
        <f t="shared" si="354"/>
        <v>Long</v>
      </c>
      <c r="L2734" s="74">
        <f t="shared" si="358"/>
        <v>1</v>
      </c>
      <c r="M2734" s="75">
        <f t="shared" si="350"/>
        <v>0</v>
      </c>
      <c r="N2734" s="76" t="str">
        <f t="shared" si="355"/>
        <v/>
      </c>
      <c r="O2734" s="75"/>
      <c r="P2734" s="77">
        <f t="shared" si="351"/>
        <v>1</v>
      </c>
      <c r="Q2734" s="78" t="str">
        <f t="shared" si="356"/>
        <v>Stay Long</v>
      </c>
      <c r="R2734" s="81">
        <f t="shared" si="352"/>
        <v>315</v>
      </c>
      <c r="S2734" s="82">
        <f t="shared" si="357"/>
        <v>-58173.459999999992</v>
      </c>
      <c r="T2734" s="50"/>
    </row>
    <row r="2735" spans="2:20" x14ac:dyDescent="0.25">
      <c r="B2735" s="11">
        <f>'Market Data'!B2722</f>
        <v>20100907</v>
      </c>
      <c r="C2735" s="2">
        <f>'Market Data'!C2722</f>
        <v>6408</v>
      </c>
      <c r="D2735" s="2">
        <f>'Market Data'!D2722</f>
        <v>6408</v>
      </c>
      <c r="E2735" s="2">
        <f>'Market Data'!E2722</f>
        <v>6337.5</v>
      </c>
      <c r="F2735" s="12">
        <f>'Market Data'!F2722</f>
        <v>6366</v>
      </c>
      <c r="H2735" s="58">
        <f t="shared" si="353"/>
        <v>2718</v>
      </c>
      <c r="I2735" s="97" t="s">
        <v>54</v>
      </c>
      <c r="J2735" s="59" t="str">
        <f t="shared" si="354"/>
        <v>Long</v>
      </c>
      <c r="L2735" s="74">
        <f t="shared" si="358"/>
        <v>1</v>
      </c>
      <c r="M2735" s="75">
        <f t="shared" si="350"/>
        <v>0</v>
      </c>
      <c r="N2735" s="76" t="str">
        <f t="shared" si="355"/>
        <v/>
      </c>
      <c r="O2735" s="75"/>
      <c r="P2735" s="77">
        <f t="shared" si="351"/>
        <v>1</v>
      </c>
      <c r="Q2735" s="78" t="str">
        <f t="shared" si="356"/>
        <v>Stay Long</v>
      </c>
      <c r="R2735" s="81">
        <f t="shared" si="352"/>
        <v>-1505</v>
      </c>
      <c r="S2735" s="82">
        <f t="shared" si="357"/>
        <v>-59678.459999999992</v>
      </c>
      <c r="T2735" s="50"/>
    </row>
    <row r="2736" spans="2:20" x14ac:dyDescent="0.25">
      <c r="B2736" s="11">
        <f>'Market Data'!B2723</f>
        <v>20100908</v>
      </c>
      <c r="C2736" s="2">
        <f>'Market Data'!C2723</f>
        <v>6359.5</v>
      </c>
      <c r="D2736" s="2">
        <f>'Market Data'!D2723</f>
        <v>6437.5</v>
      </c>
      <c r="E2736" s="2">
        <f>'Market Data'!E2723</f>
        <v>6318.5</v>
      </c>
      <c r="F2736" s="12">
        <f>'Market Data'!F2723</f>
        <v>6426</v>
      </c>
      <c r="H2736" s="58">
        <f t="shared" si="353"/>
        <v>2719</v>
      </c>
      <c r="I2736" s="97" t="s">
        <v>54</v>
      </c>
      <c r="J2736" s="59" t="str">
        <f t="shared" si="354"/>
        <v>Long</v>
      </c>
      <c r="L2736" s="74">
        <f t="shared" si="358"/>
        <v>1</v>
      </c>
      <c r="M2736" s="75">
        <f t="shared" si="350"/>
        <v>0</v>
      </c>
      <c r="N2736" s="76" t="str">
        <f t="shared" si="355"/>
        <v/>
      </c>
      <c r="O2736" s="75"/>
      <c r="P2736" s="77">
        <f t="shared" si="351"/>
        <v>1</v>
      </c>
      <c r="Q2736" s="78" t="str">
        <f t="shared" si="356"/>
        <v>Stay Long</v>
      </c>
      <c r="R2736" s="81">
        <f t="shared" si="352"/>
        <v>2100</v>
      </c>
      <c r="S2736" s="82">
        <f t="shared" si="357"/>
        <v>-57578.459999999992</v>
      </c>
      <c r="T2736" s="50"/>
    </row>
    <row r="2737" spans="2:20" x14ac:dyDescent="0.25">
      <c r="B2737" s="11">
        <f>'Market Data'!B2724</f>
        <v>20100909</v>
      </c>
      <c r="C2737" s="2">
        <f>'Market Data'!C2724</f>
        <v>6399.5</v>
      </c>
      <c r="D2737" s="2">
        <f>'Market Data'!D2724</f>
        <v>6490</v>
      </c>
      <c r="E2737" s="2">
        <f>'Market Data'!E2724</f>
        <v>6388</v>
      </c>
      <c r="F2737" s="12">
        <f>'Market Data'!F2724</f>
        <v>6440</v>
      </c>
      <c r="H2737" s="58">
        <f t="shared" si="353"/>
        <v>2720</v>
      </c>
      <c r="I2737" s="97" t="s">
        <v>54</v>
      </c>
      <c r="J2737" s="59" t="str">
        <f t="shared" si="354"/>
        <v>Long</v>
      </c>
      <c r="L2737" s="74">
        <f t="shared" si="358"/>
        <v>1</v>
      </c>
      <c r="M2737" s="75">
        <f t="shared" si="350"/>
        <v>0</v>
      </c>
      <c r="N2737" s="76" t="str">
        <f t="shared" si="355"/>
        <v/>
      </c>
      <c r="O2737" s="75"/>
      <c r="P2737" s="77">
        <f t="shared" si="351"/>
        <v>1</v>
      </c>
      <c r="Q2737" s="78" t="str">
        <f t="shared" si="356"/>
        <v>Stay Long</v>
      </c>
      <c r="R2737" s="81">
        <f t="shared" si="352"/>
        <v>490</v>
      </c>
      <c r="S2737" s="82">
        <f t="shared" si="357"/>
        <v>-57088.459999999992</v>
      </c>
      <c r="T2737" s="50"/>
    </row>
    <row r="2738" spans="2:20" x14ac:dyDescent="0.25">
      <c r="B2738" s="11">
        <f>'Market Data'!B2725</f>
        <v>20100910</v>
      </c>
      <c r="C2738" s="2">
        <f>'Market Data'!C2725</f>
        <v>6457.5</v>
      </c>
      <c r="D2738" s="2">
        <f>'Market Data'!D2725</f>
        <v>6481.5</v>
      </c>
      <c r="E2738" s="2">
        <f>'Market Data'!E2725</f>
        <v>6439</v>
      </c>
      <c r="F2738" s="12">
        <f>'Market Data'!F2725</f>
        <v>6464.5</v>
      </c>
      <c r="H2738" s="58">
        <f t="shared" si="353"/>
        <v>2721</v>
      </c>
      <c r="I2738" s="97" t="s">
        <v>54</v>
      </c>
      <c r="J2738" s="59" t="str">
        <f t="shared" si="354"/>
        <v>Long</v>
      </c>
      <c r="L2738" s="74">
        <f t="shared" si="358"/>
        <v>1</v>
      </c>
      <c r="M2738" s="75">
        <f t="shared" si="350"/>
        <v>0</v>
      </c>
      <c r="N2738" s="76" t="str">
        <f t="shared" si="355"/>
        <v/>
      </c>
      <c r="O2738" s="75"/>
      <c r="P2738" s="77">
        <f t="shared" si="351"/>
        <v>1</v>
      </c>
      <c r="Q2738" s="78" t="str">
        <f t="shared" si="356"/>
        <v>Stay Long</v>
      </c>
      <c r="R2738" s="81">
        <f t="shared" si="352"/>
        <v>857.5</v>
      </c>
      <c r="S2738" s="82">
        <f t="shared" si="357"/>
        <v>-56230.959999999992</v>
      </c>
      <c r="T2738" s="50"/>
    </row>
    <row r="2739" spans="2:20" x14ac:dyDescent="0.25">
      <c r="B2739" s="11">
        <f>'Market Data'!B2726</f>
        <v>20100913</v>
      </c>
      <c r="C2739" s="2">
        <f>'Market Data'!C2726</f>
        <v>6524</v>
      </c>
      <c r="D2739" s="2">
        <f>'Market Data'!D2726</f>
        <v>6548.5</v>
      </c>
      <c r="E2739" s="2">
        <f>'Market Data'!E2726</f>
        <v>6487.5</v>
      </c>
      <c r="F2739" s="12">
        <f>'Market Data'!F2726</f>
        <v>6504</v>
      </c>
      <c r="H2739" s="58">
        <f t="shared" si="353"/>
        <v>2722</v>
      </c>
      <c r="I2739" s="97" t="s">
        <v>54</v>
      </c>
      <c r="J2739" s="59" t="str">
        <f t="shared" si="354"/>
        <v>Long</v>
      </c>
      <c r="L2739" s="74">
        <f t="shared" si="358"/>
        <v>1</v>
      </c>
      <c r="M2739" s="75">
        <f t="shared" si="350"/>
        <v>0</v>
      </c>
      <c r="N2739" s="76" t="str">
        <f t="shared" si="355"/>
        <v/>
      </c>
      <c r="O2739" s="75"/>
      <c r="P2739" s="77">
        <f t="shared" si="351"/>
        <v>1</v>
      </c>
      <c r="Q2739" s="78" t="str">
        <f t="shared" si="356"/>
        <v>Stay Long</v>
      </c>
      <c r="R2739" s="81">
        <f t="shared" si="352"/>
        <v>1382.5</v>
      </c>
      <c r="S2739" s="82">
        <f t="shared" si="357"/>
        <v>-54848.459999999992</v>
      </c>
      <c r="T2739" s="50"/>
    </row>
    <row r="2740" spans="2:20" x14ac:dyDescent="0.25">
      <c r="B2740" s="11">
        <f>'Market Data'!B2727</f>
        <v>20100914</v>
      </c>
      <c r="C2740" s="2">
        <f>'Market Data'!C2727</f>
        <v>6509</v>
      </c>
      <c r="D2740" s="2">
        <f>'Market Data'!D2727</f>
        <v>6545.5</v>
      </c>
      <c r="E2740" s="2">
        <f>'Market Data'!E2727</f>
        <v>6486.5</v>
      </c>
      <c r="F2740" s="12">
        <f>'Market Data'!F2727</f>
        <v>6528.5</v>
      </c>
      <c r="H2740" s="58">
        <f t="shared" si="353"/>
        <v>2723</v>
      </c>
      <c r="I2740" s="97" t="s">
        <v>54</v>
      </c>
      <c r="J2740" s="59" t="str">
        <f t="shared" si="354"/>
        <v>Long</v>
      </c>
      <c r="L2740" s="74">
        <f t="shared" si="358"/>
        <v>1</v>
      </c>
      <c r="M2740" s="75">
        <f t="shared" si="350"/>
        <v>0</v>
      </c>
      <c r="N2740" s="76" t="str">
        <f t="shared" si="355"/>
        <v/>
      </c>
      <c r="O2740" s="75"/>
      <c r="P2740" s="77">
        <f t="shared" si="351"/>
        <v>1</v>
      </c>
      <c r="Q2740" s="78" t="str">
        <f t="shared" si="356"/>
        <v>Stay Long</v>
      </c>
      <c r="R2740" s="81">
        <f t="shared" si="352"/>
        <v>857.5</v>
      </c>
      <c r="S2740" s="82">
        <f t="shared" si="357"/>
        <v>-53990.959999999992</v>
      </c>
      <c r="T2740" s="50"/>
    </row>
    <row r="2741" spans="2:20" x14ac:dyDescent="0.25">
      <c r="B2741" s="11">
        <f>'Market Data'!B2728</f>
        <v>20100915</v>
      </c>
      <c r="C2741" s="2">
        <f>'Market Data'!C2728</f>
        <v>6535</v>
      </c>
      <c r="D2741" s="2">
        <f>'Market Data'!D2728</f>
        <v>6543.5</v>
      </c>
      <c r="E2741" s="2">
        <f>'Market Data'!E2728</f>
        <v>6484</v>
      </c>
      <c r="F2741" s="12">
        <f>'Market Data'!F2728</f>
        <v>6523</v>
      </c>
      <c r="H2741" s="58">
        <f t="shared" si="353"/>
        <v>2724</v>
      </c>
      <c r="I2741" s="97" t="s">
        <v>54</v>
      </c>
      <c r="J2741" s="59" t="str">
        <f t="shared" si="354"/>
        <v>Long</v>
      </c>
      <c r="L2741" s="74">
        <f t="shared" si="358"/>
        <v>1</v>
      </c>
      <c r="M2741" s="75">
        <f t="shared" si="350"/>
        <v>0</v>
      </c>
      <c r="N2741" s="76" t="str">
        <f t="shared" si="355"/>
        <v/>
      </c>
      <c r="O2741" s="75"/>
      <c r="P2741" s="77">
        <f t="shared" si="351"/>
        <v>1</v>
      </c>
      <c r="Q2741" s="78" t="str">
        <f t="shared" si="356"/>
        <v>Stay Long</v>
      </c>
      <c r="R2741" s="81">
        <f t="shared" si="352"/>
        <v>-192.5</v>
      </c>
      <c r="S2741" s="82">
        <f t="shared" si="357"/>
        <v>-54183.459999999992</v>
      </c>
      <c r="T2741" s="50"/>
    </row>
    <row r="2742" spans="2:20" x14ac:dyDescent="0.25">
      <c r="B2742" s="11">
        <f>'Market Data'!B2729</f>
        <v>20100916</v>
      </c>
      <c r="C2742" s="2">
        <f>'Market Data'!C2729</f>
        <v>6512.5</v>
      </c>
      <c r="D2742" s="2">
        <f>'Market Data'!D2729</f>
        <v>6538.5</v>
      </c>
      <c r="E2742" s="2">
        <f>'Market Data'!E2729</f>
        <v>6488.5</v>
      </c>
      <c r="F2742" s="12">
        <f>'Market Data'!F2729</f>
        <v>6512.5</v>
      </c>
      <c r="H2742" s="58">
        <f t="shared" si="353"/>
        <v>2725</v>
      </c>
      <c r="I2742" s="97" t="s">
        <v>54</v>
      </c>
      <c r="J2742" s="59" t="str">
        <f t="shared" si="354"/>
        <v>Long</v>
      </c>
      <c r="L2742" s="74">
        <f t="shared" si="358"/>
        <v>1</v>
      </c>
      <c r="M2742" s="75">
        <f t="shared" si="350"/>
        <v>0</v>
      </c>
      <c r="N2742" s="76" t="str">
        <f t="shared" si="355"/>
        <v/>
      </c>
      <c r="O2742" s="75"/>
      <c r="P2742" s="77">
        <f t="shared" si="351"/>
        <v>1</v>
      </c>
      <c r="Q2742" s="78" t="str">
        <f t="shared" si="356"/>
        <v>Stay Long</v>
      </c>
      <c r="R2742" s="81">
        <f t="shared" si="352"/>
        <v>-367.5</v>
      </c>
      <c r="S2742" s="82">
        <f t="shared" si="357"/>
        <v>-54550.959999999992</v>
      </c>
      <c r="T2742" s="50"/>
    </row>
    <row r="2743" spans="2:20" x14ac:dyDescent="0.25">
      <c r="B2743" s="11">
        <f>'Market Data'!B2730</f>
        <v>20100917</v>
      </c>
      <c r="C2743" s="2">
        <f>'Market Data'!C2730</f>
        <v>6570.5</v>
      </c>
      <c r="D2743" s="2">
        <f>'Market Data'!D2730</f>
        <v>6585.5</v>
      </c>
      <c r="E2743" s="2">
        <f>'Market Data'!E2730</f>
        <v>6441</v>
      </c>
      <c r="F2743" s="12">
        <f>'Market Data'!F2730</f>
        <v>6457.5</v>
      </c>
      <c r="H2743" s="58">
        <f t="shared" si="353"/>
        <v>2726</v>
      </c>
      <c r="I2743" s="97" t="s">
        <v>54</v>
      </c>
      <c r="J2743" s="59" t="str">
        <f t="shared" si="354"/>
        <v>Long</v>
      </c>
      <c r="L2743" s="74">
        <f t="shared" si="358"/>
        <v>1</v>
      </c>
      <c r="M2743" s="75">
        <f t="shared" si="350"/>
        <v>0</v>
      </c>
      <c r="N2743" s="76" t="str">
        <f t="shared" si="355"/>
        <v/>
      </c>
      <c r="O2743" s="75"/>
      <c r="P2743" s="77">
        <f t="shared" si="351"/>
        <v>1</v>
      </c>
      <c r="Q2743" s="78" t="str">
        <f t="shared" si="356"/>
        <v>Stay Long</v>
      </c>
      <c r="R2743" s="81">
        <f t="shared" si="352"/>
        <v>-1925</v>
      </c>
      <c r="S2743" s="82">
        <f t="shared" si="357"/>
        <v>-56475.959999999992</v>
      </c>
      <c r="T2743" s="50"/>
    </row>
    <row r="2744" spans="2:20" x14ac:dyDescent="0.25">
      <c r="B2744" s="11">
        <f>'Market Data'!B2731</f>
        <v>20100920</v>
      </c>
      <c r="C2744" s="2">
        <f>'Market Data'!C2731</f>
        <v>6495.5</v>
      </c>
      <c r="D2744" s="2">
        <f>'Market Data'!D2731</f>
        <v>6558</v>
      </c>
      <c r="E2744" s="2">
        <f>'Market Data'!E2731</f>
        <v>6475</v>
      </c>
      <c r="F2744" s="12">
        <f>'Market Data'!F2731</f>
        <v>6544</v>
      </c>
      <c r="H2744" s="58">
        <f t="shared" si="353"/>
        <v>2727</v>
      </c>
      <c r="I2744" s="97" t="s">
        <v>54</v>
      </c>
      <c r="J2744" s="59" t="str">
        <f t="shared" si="354"/>
        <v>Long</v>
      </c>
      <c r="L2744" s="74">
        <f t="shared" si="358"/>
        <v>1</v>
      </c>
      <c r="M2744" s="75">
        <f t="shared" si="350"/>
        <v>0</v>
      </c>
      <c r="N2744" s="76" t="str">
        <f t="shared" si="355"/>
        <v/>
      </c>
      <c r="O2744" s="75"/>
      <c r="P2744" s="77">
        <f t="shared" si="351"/>
        <v>1</v>
      </c>
      <c r="Q2744" s="78" t="str">
        <f t="shared" si="356"/>
        <v>Stay Long</v>
      </c>
      <c r="R2744" s="81">
        <f t="shared" si="352"/>
        <v>3027.5</v>
      </c>
      <c r="S2744" s="82">
        <f t="shared" si="357"/>
        <v>-53448.459999999992</v>
      </c>
      <c r="T2744" s="50"/>
    </row>
    <row r="2745" spans="2:20" x14ac:dyDescent="0.25">
      <c r="B2745" s="11">
        <f>'Market Data'!B2732</f>
        <v>20100921</v>
      </c>
      <c r="C2745" s="2">
        <f>'Market Data'!C2732</f>
        <v>6551</v>
      </c>
      <c r="D2745" s="2">
        <f>'Market Data'!D2732</f>
        <v>6597</v>
      </c>
      <c r="E2745" s="2">
        <f>'Market Data'!E2732</f>
        <v>6528.5</v>
      </c>
      <c r="F2745" s="12">
        <f>'Market Data'!F2732</f>
        <v>6540</v>
      </c>
      <c r="H2745" s="58">
        <f t="shared" si="353"/>
        <v>2728</v>
      </c>
      <c r="I2745" s="97" t="s">
        <v>54</v>
      </c>
      <c r="J2745" s="59" t="str">
        <f t="shared" si="354"/>
        <v>Long</v>
      </c>
      <c r="L2745" s="74">
        <f t="shared" si="358"/>
        <v>1</v>
      </c>
      <c r="M2745" s="75">
        <f t="shared" si="350"/>
        <v>0</v>
      </c>
      <c r="N2745" s="76" t="str">
        <f t="shared" si="355"/>
        <v/>
      </c>
      <c r="O2745" s="75"/>
      <c r="P2745" s="77">
        <f t="shared" si="351"/>
        <v>1</v>
      </c>
      <c r="Q2745" s="78" t="str">
        <f t="shared" si="356"/>
        <v>Stay Long</v>
      </c>
      <c r="R2745" s="81">
        <f t="shared" si="352"/>
        <v>-140</v>
      </c>
      <c r="S2745" s="82">
        <f t="shared" si="357"/>
        <v>-53588.459999999992</v>
      </c>
      <c r="T2745" s="50"/>
    </row>
    <row r="2746" spans="2:20" x14ac:dyDescent="0.25">
      <c r="B2746" s="11">
        <f>'Market Data'!B2733</f>
        <v>20100922</v>
      </c>
      <c r="C2746" s="2">
        <f>'Market Data'!C2733</f>
        <v>6560.5</v>
      </c>
      <c r="D2746" s="2">
        <f>'Market Data'!D2733</f>
        <v>6561.5</v>
      </c>
      <c r="E2746" s="2">
        <f>'Market Data'!E2733</f>
        <v>6449</v>
      </c>
      <c r="F2746" s="12">
        <f>'Market Data'!F2733</f>
        <v>6475</v>
      </c>
      <c r="H2746" s="58">
        <f t="shared" si="353"/>
        <v>2729</v>
      </c>
      <c r="I2746" s="97" t="s">
        <v>54</v>
      </c>
      <c r="J2746" s="59" t="str">
        <f t="shared" si="354"/>
        <v>Long</v>
      </c>
      <c r="L2746" s="74">
        <f t="shared" si="358"/>
        <v>1</v>
      </c>
      <c r="M2746" s="75">
        <f t="shared" si="350"/>
        <v>0</v>
      </c>
      <c r="N2746" s="76" t="str">
        <f t="shared" si="355"/>
        <v/>
      </c>
      <c r="O2746" s="75"/>
      <c r="P2746" s="77">
        <f t="shared" si="351"/>
        <v>1</v>
      </c>
      <c r="Q2746" s="78" t="str">
        <f t="shared" si="356"/>
        <v>Stay Long</v>
      </c>
      <c r="R2746" s="81">
        <f t="shared" si="352"/>
        <v>-2275</v>
      </c>
      <c r="S2746" s="82">
        <f t="shared" si="357"/>
        <v>-55863.459999999992</v>
      </c>
      <c r="T2746" s="50"/>
    </row>
    <row r="2747" spans="2:20" x14ac:dyDescent="0.25">
      <c r="B2747" s="11">
        <f>'Market Data'!B2734</f>
        <v>20100923</v>
      </c>
      <c r="C2747" s="2">
        <f>'Market Data'!C2734</f>
        <v>6511</v>
      </c>
      <c r="D2747" s="2">
        <f>'Market Data'!D2734</f>
        <v>6521.5</v>
      </c>
      <c r="E2747" s="2">
        <f>'Market Data'!E2734</f>
        <v>6384</v>
      </c>
      <c r="F2747" s="12">
        <f>'Market Data'!F2734</f>
        <v>6439</v>
      </c>
      <c r="H2747" s="58">
        <f t="shared" si="353"/>
        <v>2730</v>
      </c>
      <c r="I2747" s="97" t="s">
        <v>54</v>
      </c>
      <c r="J2747" s="59" t="str">
        <f t="shared" si="354"/>
        <v>Long</v>
      </c>
      <c r="L2747" s="74">
        <f t="shared" si="358"/>
        <v>1</v>
      </c>
      <c r="M2747" s="75">
        <f t="shared" si="350"/>
        <v>0</v>
      </c>
      <c r="N2747" s="76" t="str">
        <f t="shared" si="355"/>
        <v/>
      </c>
      <c r="O2747" s="75"/>
      <c r="P2747" s="77">
        <f t="shared" si="351"/>
        <v>1</v>
      </c>
      <c r="Q2747" s="78" t="str">
        <f t="shared" si="356"/>
        <v>Stay Long</v>
      </c>
      <c r="R2747" s="81">
        <f t="shared" si="352"/>
        <v>-1260</v>
      </c>
      <c r="S2747" s="82">
        <f t="shared" si="357"/>
        <v>-57123.459999999992</v>
      </c>
      <c r="T2747" s="50"/>
    </row>
    <row r="2748" spans="2:20" x14ac:dyDescent="0.25">
      <c r="B2748" s="11">
        <f>'Market Data'!B2735</f>
        <v>20100924</v>
      </c>
      <c r="C2748" s="2">
        <f>'Market Data'!C2735</f>
        <v>6429.5</v>
      </c>
      <c r="D2748" s="2">
        <f>'Market Data'!D2735</f>
        <v>6568</v>
      </c>
      <c r="E2748" s="2">
        <f>'Market Data'!E2735</f>
        <v>6400</v>
      </c>
      <c r="F2748" s="12">
        <f>'Market Data'!F2735</f>
        <v>6552</v>
      </c>
      <c r="H2748" s="58">
        <f t="shared" si="353"/>
        <v>2731</v>
      </c>
      <c r="I2748" s="97" t="s">
        <v>54</v>
      </c>
      <c r="J2748" s="59" t="str">
        <f t="shared" si="354"/>
        <v>Long</v>
      </c>
      <c r="L2748" s="74">
        <f t="shared" si="358"/>
        <v>1</v>
      </c>
      <c r="M2748" s="75">
        <f t="shared" si="350"/>
        <v>0</v>
      </c>
      <c r="N2748" s="76" t="str">
        <f t="shared" si="355"/>
        <v/>
      </c>
      <c r="O2748" s="75"/>
      <c r="P2748" s="77">
        <f t="shared" si="351"/>
        <v>1</v>
      </c>
      <c r="Q2748" s="78" t="str">
        <f t="shared" si="356"/>
        <v>Stay Long</v>
      </c>
      <c r="R2748" s="81">
        <f t="shared" si="352"/>
        <v>3955</v>
      </c>
      <c r="S2748" s="82">
        <f t="shared" si="357"/>
        <v>-53168.459999999992</v>
      </c>
      <c r="T2748" s="50"/>
    </row>
    <row r="2749" spans="2:20" x14ac:dyDescent="0.25">
      <c r="B2749" s="11">
        <f>'Market Data'!B2736</f>
        <v>20100927</v>
      </c>
      <c r="C2749" s="2">
        <f>'Market Data'!C2736</f>
        <v>6580</v>
      </c>
      <c r="D2749" s="2">
        <f>'Market Data'!D2736</f>
        <v>6587.5</v>
      </c>
      <c r="E2749" s="2">
        <f>'Market Data'!E2736</f>
        <v>6528</v>
      </c>
      <c r="F2749" s="12">
        <f>'Market Data'!F2736</f>
        <v>6538.5</v>
      </c>
      <c r="H2749" s="58">
        <f t="shared" si="353"/>
        <v>2732</v>
      </c>
      <c r="I2749" s="97" t="s">
        <v>54</v>
      </c>
      <c r="J2749" s="59" t="str">
        <f t="shared" si="354"/>
        <v>Long</v>
      </c>
      <c r="L2749" s="74">
        <f t="shared" si="358"/>
        <v>1</v>
      </c>
      <c r="M2749" s="75">
        <f t="shared" si="350"/>
        <v>0</v>
      </c>
      <c r="N2749" s="76" t="str">
        <f t="shared" si="355"/>
        <v/>
      </c>
      <c r="O2749" s="75"/>
      <c r="P2749" s="77">
        <f t="shared" si="351"/>
        <v>1</v>
      </c>
      <c r="Q2749" s="78" t="str">
        <f t="shared" si="356"/>
        <v>Stay Long</v>
      </c>
      <c r="R2749" s="81">
        <f t="shared" si="352"/>
        <v>-472.5</v>
      </c>
      <c r="S2749" s="82">
        <f t="shared" si="357"/>
        <v>-53640.959999999992</v>
      </c>
      <c r="T2749" s="50"/>
    </row>
    <row r="2750" spans="2:20" x14ac:dyDescent="0.25">
      <c r="B2750" s="11">
        <f>'Market Data'!B2737</f>
        <v>20100928</v>
      </c>
      <c r="C2750" s="2">
        <f>'Market Data'!C2737</f>
        <v>6537.5</v>
      </c>
      <c r="D2750" s="2">
        <f>'Market Data'!D2737</f>
        <v>6569.5</v>
      </c>
      <c r="E2750" s="2">
        <f>'Market Data'!E2737</f>
        <v>6452.5</v>
      </c>
      <c r="F2750" s="12">
        <f>'Market Data'!F2737</f>
        <v>6531.5</v>
      </c>
      <c r="H2750" s="58">
        <f t="shared" si="353"/>
        <v>2733</v>
      </c>
      <c r="I2750" s="97" t="s">
        <v>54</v>
      </c>
      <c r="J2750" s="59" t="str">
        <f t="shared" si="354"/>
        <v>Long</v>
      </c>
      <c r="L2750" s="74">
        <f t="shared" si="358"/>
        <v>1</v>
      </c>
      <c r="M2750" s="75">
        <f t="shared" si="350"/>
        <v>0</v>
      </c>
      <c r="N2750" s="76" t="str">
        <f t="shared" si="355"/>
        <v/>
      </c>
      <c r="O2750" s="75"/>
      <c r="P2750" s="77">
        <f t="shared" si="351"/>
        <v>1</v>
      </c>
      <c r="Q2750" s="78" t="str">
        <f t="shared" si="356"/>
        <v>Stay Long</v>
      </c>
      <c r="R2750" s="81">
        <f t="shared" si="352"/>
        <v>-245</v>
      </c>
      <c r="S2750" s="82">
        <f t="shared" si="357"/>
        <v>-53885.959999999992</v>
      </c>
      <c r="T2750" s="50"/>
    </row>
    <row r="2751" spans="2:20" x14ac:dyDescent="0.25">
      <c r="B2751" s="11">
        <f>'Market Data'!B2738</f>
        <v>20100929</v>
      </c>
      <c r="C2751" s="2">
        <f>'Market Data'!C2738</f>
        <v>6533.5</v>
      </c>
      <c r="D2751" s="2">
        <f>'Market Data'!D2738</f>
        <v>6584</v>
      </c>
      <c r="E2751" s="2">
        <f>'Market Data'!E2738</f>
        <v>6477.5</v>
      </c>
      <c r="F2751" s="12">
        <f>'Market Data'!F2738</f>
        <v>6512.5</v>
      </c>
      <c r="H2751" s="58">
        <f t="shared" si="353"/>
        <v>2734</v>
      </c>
      <c r="I2751" s="97" t="s">
        <v>54</v>
      </c>
      <c r="J2751" s="59" t="str">
        <f t="shared" si="354"/>
        <v>Long</v>
      </c>
      <c r="L2751" s="74">
        <f t="shared" si="358"/>
        <v>1</v>
      </c>
      <c r="M2751" s="75">
        <f t="shared" si="350"/>
        <v>0</v>
      </c>
      <c r="N2751" s="76" t="str">
        <f t="shared" si="355"/>
        <v/>
      </c>
      <c r="O2751" s="75"/>
      <c r="P2751" s="77">
        <f t="shared" si="351"/>
        <v>1</v>
      </c>
      <c r="Q2751" s="78" t="str">
        <f t="shared" si="356"/>
        <v>Stay Long</v>
      </c>
      <c r="R2751" s="81">
        <f t="shared" si="352"/>
        <v>-665</v>
      </c>
      <c r="S2751" s="82">
        <f t="shared" si="357"/>
        <v>-54550.959999999992</v>
      </c>
      <c r="T2751" s="50"/>
    </row>
    <row r="2752" spans="2:20" x14ac:dyDescent="0.25">
      <c r="B2752" s="11">
        <f>'Market Data'!B2739</f>
        <v>20100930</v>
      </c>
      <c r="C2752" s="2">
        <f>'Market Data'!C2739</f>
        <v>6479</v>
      </c>
      <c r="D2752" s="2">
        <f>'Market Data'!D2739</f>
        <v>6595.5</v>
      </c>
      <c r="E2752" s="2">
        <f>'Market Data'!E2739</f>
        <v>6441</v>
      </c>
      <c r="F2752" s="12">
        <f>'Market Data'!F2739</f>
        <v>6491</v>
      </c>
      <c r="H2752" s="58">
        <f t="shared" si="353"/>
        <v>2735</v>
      </c>
      <c r="I2752" s="97" t="s">
        <v>54</v>
      </c>
      <c r="J2752" s="59" t="str">
        <f t="shared" si="354"/>
        <v>Long</v>
      </c>
      <c r="L2752" s="74">
        <f t="shared" si="358"/>
        <v>1</v>
      </c>
      <c r="M2752" s="75">
        <f t="shared" si="350"/>
        <v>0</v>
      </c>
      <c r="N2752" s="76" t="str">
        <f t="shared" si="355"/>
        <v/>
      </c>
      <c r="O2752" s="75"/>
      <c r="P2752" s="77">
        <f t="shared" si="351"/>
        <v>1</v>
      </c>
      <c r="Q2752" s="78" t="str">
        <f t="shared" si="356"/>
        <v>Stay Long</v>
      </c>
      <c r="R2752" s="81">
        <f t="shared" si="352"/>
        <v>-752.5</v>
      </c>
      <c r="S2752" s="82">
        <f t="shared" si="357"/>
        <v>-55303.459999999992</v>
      </c>
      <c r="T2752" s="50"/>
    </row>
    <row r="2753" spans="2:20" x14ac:dyDescent="0.25">
      <c r="B2753" s="11">
        <f>'Market Data'!B2740</f>
        <v>20101001</v>
      </c>
      <c r="C2753" s="2">
        <f>'Market Data'!C2740</f>
        <v>6497.5</v>
      </c>
      <c r="D2753" s="2">
        <f>'Market Data'!D2740</f>
        <v>6551.5</v>
      </c>
      <c r="E2753" s="2">
        <f>'Market Data'!E2740</f>
        <v>6442.5</v>
      </c>
      <c r="F2753" s="12">
        <f>'Market Data'!F2740</f>
        <v>6472</v>
      </c>
      <c r="H2753" s="58">
        <f t="shared" si="353"/>
        <v>2736</v>
      </c>
      <c r="I2753" s="97" t="s">
        <v>54</v>
      </c>
      <c r="J2753" s="59" t="str">
        <f t="shared" si="354"/>
        <v>Long</v>
      </c>
      <c r="L2753" s="74">
        <f t="shared" si="358"/>
        <v>1</v>
      </c>
      <c r="M2753" s="75">
        <f t="shared" si="350"/>
        <v>0</v>
      </c>
      <c r="N2753" s="76" t="str">
        <f t="shared" si="355"/>
        <v/>
      </c>
      <c r="O2753" s="75"/>
      <c r="P2753" s="77">
        <f t="shared" si="351"/>
        <v>1</v>
      </c>
      <c r="Q2753" s="78" t="str">
        <f t="shared" si="356"/>
        <v>Stay Long</v>
      </c>
      <c r="R2753" s="81">
        <f t="shared" si="352"/>
        <v>-665</v>
      </c>
      <c r="S2753" s="82">
        <f t="shared" si="357"/>
        <v>-55968.459999999992</v>
      </c>
      <c r="T2753" s="50"/>
    </row>
    <row r="2754" spans="2:20" x14ac:dyDescent="0.25">
      <c r="B2754" s="11">
        <f>'Market Data'!B2741</f>
        <v>20101004</v>
      </c>
      <c r="C2754" s="2">
        <f>'Market Data'!C2741</f>
        <v>6464.5</v>
      </c>
      <c r="D2754" s="2">
        <f>'Market Data'!D2741</f>
        <v>6481.5</v>
      </c>
      <c r="E2754" s="2">
        <f>'Market Data'!E2741</f>
        <v>6366</v>
      </c>
      <c r="F2754" s="12">
        <f>'Market Data'!F2741</f>
        <v>6381</v>
      </c>
      <c r="H2754" s="58">
        <f t="shared" si="353"/>
        <v>2737</v>
      </c>
      <c r="I2754" s="97" t="s">
        <v>54</v>
      </c>
      <c r="J2754" s="59" t="str">
        <f t="shared" si="354"/>
        <v>Long</v>
      </c>
      <c r="L2754" s="74">
        <f t="shared" si="358"/>
        <v>1</v>
      </c>
      <c r="M2754" s="75">
        <f t="shared" si="350"/>
        <v>0</v>
      </c>
      <c r="N2754" s="76" t="str">
        <f t="shared" si="355"/>
        <v/>
      </c>
      <c r="O2754" s="75"/>
      <c r="P2754" s="77">
        <f t="shared" si="351"/>
        <v>1</v>
      </c>
      <c r="Q2754" s="78" t="str">
        <f t="shared" si="356"/>
        <v>Stay Long</v>
      </c>
      <c r="R2754" s="81">
        <f t="shared" si="352"/>
        <v>-3185</v>
      </c>
      <c r="S2754" s="82">
        <f t="shared" si="357"/>
        <v>-59153.459999999992</v>
      </c>
      <c r="T2754" s="50"/>
    </row>
    <row r="2755" spans="2:20" x14ac:dyDescent="0.25">
      <c r="B2755" s="11">
        <f>'Market Data'!B2742</f>
        <v>20101005</v>
      </c>
      <c r="C2755" s="2">
        <f>'Market Data'!C2742</f>
        <v>6411.5</v>
      </c>
      <c r="D2755" s="2">
        <f>'Market Data'!D2742</f>
        <v>6491.5</v>
      </c>
      <c r="E2755" s="2">
        <f>'Market Data'!E2742</f>
        <v>6372.5</v>
      </c>
      <c r="F2755" s="12">
        <f>'Market Data'!F2742</f>
        <v>6486</v>
      </c>
      <c r="H2755" s="58">
        <f t="shared" si="353"/>
        <v>2738</v>
      </c>
      <c r="I2755" s="97" t="s">
        <v>54</v>
      </c>
      <c r="J2755" s="59" t="str">
        <f t="shared" si="354"/>
        <v>Long</v>
      </c>
      <c r="L2755" s="74">
        <f t="shared" si="358"/>
        <v>1</v>
      </c>
      <c r="M2755" s="75">
        <f t="shared" si="350"/>
        <v>0</v>
      </c>
      <c r="N2755" s="76" t="str">
        <f t="shared" si="355"/>
        <v/>
      </c>
      <c r="O2755" s="75"/>
      <c r="P2755" s="77">
        <f t="shared" si="351"/>
        <v>1</v>
      </c>
      <c r="Q2755" s="78" t="str">
        <f t="shared" si="356"/>
        <v>Stay Long</v>
      </c>
      <c r="R2755" s="81">
        <f t="shared" si="352"/>
        <v>3675</v>
      </c>
      <c r="S2755" s="82">
        <f t="shared" si="357"/>
        <v>-55478.459999999992</v>
      </c>
      <c r="T2755" s="50"/>
    </row>
    <row r="2756" spans="2:20" x14ac:dyDescent="0.25">
      <c r="B2756" s="11">
        <f>'Market Data'!B2743</f>
        <v>20101006</v>
      </c>
      <c r="C2756" s="2">
        <f>'Market Data'!C2743</f>
        <v>6501.5</v>
      </c>
      <c r="D2756" s="2">
        <f>'Market Data'!D2743</f>
        <v>6546.5</v>
      </c>
      <c r="E2756" s="2">
        <f>'Market Data'!E2743</f>
        <v>6497.5</v>
      </c>
      <c r="F2756" s="12">
        <f>'Market Data'!F2743</f>
        <v>6512</v>
      </c>
      <c r="H2756" s="58">
        <f t="shared" si="353"/>
        <v>2739</v>
      </c>
      <c r="I2756" s="97" t="s">
        <v>54</v>
      </c>
      <c r="J2756" s="59" t="str">
        <f t="shared" si="354"/>
        <v>Long</v>
      </c>
      <c r="L2756" s="74">
        <f t="shared" si="358"/>
        <v>1</v>
      </c>
      <c r="M2756" s="75">
        <f t="shared" si="350"/>
        <v>0</v>
      </c>
      <c r="N2756" s="76" t="str">
        <f t="shared" si="355"/>
        <v/>
      </c>
      <c r="O2756" s="75"/>
      <c r="P2756" s="77">
        <f t="shared" si="351"/>
        <v>1</v>
      </c>
      <c r="Q2756" s="78" t="str">
        <f t="shared" si="356"/>
        <v>Stay Long</v>
      </c>
      <c r="R2756" s="81">
        <f t="shared" si="352"/>
        <v>910</v>
      </c>
      <c r="S2756" s="82">
        <f t="shared" si="357"/>
        <v>-54568.459999999992</v>
      </c>
      <c r="T2756" s="50"/>
    </row>
    <row r="2757" spans="2:20" x14ac:dyDescent="0.25">
      <c r="B2757" s="11">
        <f>'Market Data'!B2744</f>
        <v>20101007</v>
      </c>
      <c r="C2757" s="2">
        <f>'Market Data'!C2744</f>
        <v>6508</v>
      </c>
      <c r="D2757" s="2">
        <f>'Market Data'!D2744</f>
        <v>6580</v>
      </c>
      <c r="E2757" s="2">
        <f>'Market Data'!E2744</f>
        <v>6490</v>
      </c>
      <c r="F2757" s="12">
        <f>'Market Data'!F2744</f>
        <v>6511.5</v>
      </c>
      <c r="H2757" s="58">
        <f t="shared" si="353"/>
        <v>2740</v>
      </c>
      <c r="I2757" s="97" t="s">
        <v>54</v>
      </c>
      <c r="J2757" s="59" t="str">
        <f t="shared" si="354"/>
        <v>Long</v>
      </c>
      <c r="L2757" s="74">
        <f t="shared" si="358"/>
        <v>1</v>
      </c>
      <c r="M2757" s="75">
        <f t="shared" si="350"/>
        <v>0</v>
      </c>
      <c r="N2757" s="76" t="str">
        <f t="shared" si="355"/>
        <v/>
      </c>
      <c r="O2757" s="75"/>
      <c r="P2757" s="77">
        <f t="shared" si="351"/>
        <v>1</v>
      </c>
      <c r="Q2757" s="78" t="str">
        <f t="shared" si="356"/>
        <v>Stay Long</v>
      </c>
      <c r="R2757" s="81">
        <f t="shared" si="352"/>
        <v>-17.5</v>
      </c>
      <c r="S2757" s="82">
        <f t="shared" si="357"/>
        <v>-54585.959999999992</v>
      </c>
      <c r="T2757" s="50"/>
    </row>
    <row r="2758" spans="2:20" x14ac:dyDescent="0.25">
      <c r="B2758" s="11">
        <f>'Market Data'!B2745</f>
        <v>20101008</v>
      </c>
      <c r="C2758" s="2">
        <f>'Market Data'!C2745</f>
        <v>6540.5</v>
      </c>
      <c r="D2758" s="2">
        <f>'Market Data'!D2745</f>
        <v>6555</v>
      </c>
      <c r="E2758" s="2">
        <f>'Market Data'!E2745</f>
        <v>6492.5</v>
      </c>
      <c r="F2758" s="12">
        <f>'Market Data'!F2745</f>
        <v>6549.5</v>
      </c>
      <c r="H2758" s="58">
        <f t="shared" si="353"/>
        <v>2741</v>
      </c>
      <c r="I2758" s="97" t="s">
        <v>54</v>
      </c>
      <c r="J2758" s="59" t="str">
        <f t="shared" si="354"/>
        <v>Long</v>
      </c>
      <c r="L2758" s="74">
        <f t="shared" si="358"/>
        <v>1</v>
      </c>
      <c r="M2758" s="75">
        <f t="shared" si="350"/>
        <v>0</v>
      </c>
      <c r="N2758" s="76" t="str">
        <f t="shared" si="355"/>
        <v/>
      </c>
      <c r="O2758" s="75"/>
      <c r="P2758" s="77">
        <f t="shared" si="351"/>
        <v>1</v>
      </c>
      <c r="Q2758" s="78" t="str">
        <f t="shared" si="356"/>
        <v>Stay Long</v>
      </c>
      <c r="R2758" s="81">
        <f t="shared" si="352"/>
        <v>1330</v>
      </c>
      <c r="S2758" s="82">
        <f t="shared" si="357"/>
        <v>-53255.959999999992</v>
      </c>
      <c r="T2758" s="50"/>
    </row>
    <row r="2759" spans="2:20" x14ac:dyDescent="0.25">
      <c r="B2759" s="11">
        <f>'Market Data'!B2746</f>
        <v>20101011</v>
      </c>
      <c r="C2759" s="2">
        <f>'Market Data'!C2746</f>
        <v>6552.5</v>
      </c>
      <c r="D2759" s="2">
        <f>'Market Data'!D2746</f>
        <v>6582.5</v>
      </c>
      <c r="E2759" s="2">
        <f>'Market Data'!E2746</f>
        <v>6542.5</v>
      </c>
      <c r="F2759" s="12">
        <f>'Market Data'!F2746</f>
        <v>6568</v>
      </c>
      <c r="H2759" s="58">
        <f t="shared" si="353"/>
        <v>2742</v>
      </c>
      <c r="I2759" s="97" t="s">
        <v>54</v>
      </c>
      <c r="J2759" s="59" t="str">
        <f t="shared" si="354"/>
        <v>Long</v>
      </c>
      <c r="L2759" s="74">
        <f t="shared" si="358"/>
        <v>1</v>
      </c>
      <c r="M2759" s="75">
        <f t="shared" si="350"/>
        <v>0</v>
      </c>
      <c r="N2759" s="76" t="str">
        <f t="shared" si="355"/>
        <v/>
      </c>
      <c r="O2759" s="75"/>
      <c r="P2759" s="77">
        <f t="shared" si="351"/>
        <v>1</v>
      </c>
      <c r="Q2759" s="78" t="str">
        <f t="shared" si="356"/>
        <v>Stay Long</v>
      </c>
      <c r="R2759" s="81">
        <f t="shared" si="352"/>
        <v>647.5</v>
      </c>
      <c r="S2759" s="82">
        <f t="shared" si="357"/>
        <v>-52608.459999999992</v>
      </c>
      <c r="T2759" s="50"/>
    </row>
    <row r="2760" spans="2:20" x14ac:dyDescent="0.25">
      <c r="B2760" s="11">
        <f>'Market Data'!B2747</f>
        <v>20101012</v>
      </c>
      <c r="C2760" s="2">
        <f>'Market Data'!C2747</f>
        <v>6525.5</v>
      </c>
      <c r="D2760" s="2">
        <f>'Market Data'!D2747</f>
        <v>6574</v>
      </c>
      <c r="E2760" s="2">
        <f>'Market Data'!E2747</f>
        <v>6477.5</v>
      </c>
      <c r="F2760" s="12">
        <f>'Market Data'!F2747</f>
        <v>6555</v>
      </c>
      <c r="H2760" s="58">
        <f t="shared" si="353"/>
        <v>2743</v>
      </c>
      <c r="I2760" s="97" t="s">
        <v>54</v>
      </c>
      <c r="J2760" s="59" t="str">
        <f t="shared" si="354"/>
        <v>Long</v>
      </c>
      <c r="L2760" s="74">
        <f t="shared" si="358"/>
        <v>1</v>
      </c>
      <c r="M2760" s="75">
        <f t="shared" si="350"/>
        <v>0</v>
      </c>
      <c r="N2760" s="76" t="str">
        <f t="shared" si="355"/>
        <v/>
      </c>
      <c r="O2760" s="75"/>
      <c r="P2760" s="77">
        <f t="shared" si="351"/>
        <v>1</v>
      </c>
      <c r="Q2760" s="78" t="str">
        <f t="shared" si="356"/>
        <v>Stay Long</v>
      </c>
      <c r="R2760" s="81">
        <f t="shared" si="352"/>
        <v>-455</v>
      </c>
      <c r="S2760" s="82">
        <f t="shared" si="357"/>
        <v>-53063.459999999992</v>
      </c>
      <c r="T2760" s="50"/>
    </row>
    <row r="2761" spans="2:20" x14ac:dyDescent="0.25">
      <c r="B2761" s="11">
        <f>'Market Data'!B2748</f>
        <v>20101013</v>
      </c>
      <c r="C2761" s="2">
        <f>'Market Data'!C2748</f>
        <v>6577</v>
      </c>
      <c r="D2761" s="2">
        <f>'Market Data'!D2748</f>
        <v>6714</v>
      </c>
      <c r="E2761" s="2">
        <f>'Market Data'!E2748</f>
        <v>6577</v>
      </c>
      <c r="F2761" s="12">
        <f>'Market Data'!F2748</f>
        <v>6696</v>
      </c>
      <c r="H2761" s="58">
        <f t="shared" si="353"/>
        <v>2744</v>
      </c>
      <c r="I2761" s="97" t="s">
        <v>54</v>
      </c>
      <c r="J2761" s="59" t="str">
        <f t="shared" si="354"/>
        <v>Long</v>
      </c>
      <c r="L2761" s="74">
        <f t="shared" si="358"/>
        <v>1</v>
      </c>
      <c r="M2761" s="75">
        <f t="shared" si="350"/>
        <v>0</v>
      </c>
      <c r="N2761" s="76" t="str">
        <f t="shared" si="355"/>
        <v/>
      </c>
      <c r="O2761" s="75"/>
      <c r="P2761" s="77">
        <f t="shared" si="351"/>
        <v>1</v>
      </c>
      <c r="Q2761" s="78" t="str">
        <f t="shared" si="356"/>
        <v>Stay Long</v>
      </c>
      <c r="R2761" s="81">
        <f t="shared" si="352"/>
        <v>4935</v>
      </c>
      <c r="S2761" s="82">
        <f t="shared" si="357"/>
        <v>-48128.459999999992</v>
      </c>
      <c r="T2761" s="50"/>
    </row>
    <row r="2762" spans="2:20" x14ac:dyDescent="0.25">
      <c r="B2762" s="11">
        <f>'Market Data'!B2749</f>
        <v>20101014</v>
      </c>
      <c r="C2762" s="2">
        <f>'Market Data'!C2749</f>
        <v>6707.5</v>
      </c>
      <c r="D2762" s="2">
        <f>'Market Data'!D2749</f>
        <v>6742</v>
      </c>
      <c r="E2762" s="2">
        <f>'Market Data'!E2749</f>
        <v>6700</v>
      </c>
      <c r="F2762" s="12">
        <f>'Market Data'!F2749</f>
        <v>6712.5</v>
      </c>
      <c r="H2762" s="58">
        <f t="shared" si="353"/>
        <v>2745</v>
      </c>
      <c r="I2762" s="97" t="s">
        <v>54</v>
      </c>
      <c r="J2762" s="59" t="str">
        <f t="shared" si="354"/>
        <v>Long</v>
      </c>
      <c r="L2762" s="74">
        <f t="shared" si="358"/>
        <v>1</v>
      </c>
      <c r="M2762" s="75">
        <f t="shared" si="350"/>
        <v>0</v>
      </c>
      <c r="N2762" s="76" t="str">
        <f t="shared" si="355"/>
        <v/>
      </c>
      <c r="O2762" s="75"/>
      <c r="P2762" s="77">
        <f t="shared" si="351"/>
        <v>1</v>
      </c>
      <c r="Q2762" s="78" t="str">
        <f t="shared" si="356"/>
        <v>Stay Long</v>
      </c>
      <c r="R2762" s="81">
        <f t="shared" si="352"/>
        <v>577.5</v>
      </c>
      <c r="S2762" s="82">
        <f t="shared" si="357"/>
        <v>-47550.959999999992</v>
      </c>
      <c r="T2762" s="50"/>
    </row>
    <row r="2763" spans="2:20" x14ac:dyDescent="0.25">
      <c r="B2763" s="11">
        <f>'Market Data'!B2750</f>
        <v>20101015</v>
      </c>
      <c r="C2763" s="2">
        <f>'Market Data'!C2750</f>
        <v>6733.5</v>
      </c>
      <c r="D2763" s="2">
        <f>'Market Data'!D2750</f>
        <v>6771</v>
      </c>
      <c r="E2763" s="2">
        <f>'Market Data'!E2750</f>
        <v>6694.5</v>
      </c>
      <c r="F2763" s="12">
        <f>'Market Data'!F2750</f>
        <v>6743.5</v>
      </c>
      <c r="H2763" s="58">
        <f t="shared" si="353"/>
        <v>2746</v>
      </c>
      <c r="I2763" s="97" t="s">
        <v>54</v>
      </c>
      <c r="J2763" s="59" t="str">
        <f t="shared" si="354"/>
        <v>Long</v>
      </c>
      <c r="L2763" s="74">
        <f t="shared" si="358"/>
        <v>1</v>
      </c>
      <c r="M2763" s="75">
        <f t="shared" si="350"/>
        <v>0</v>
      </c>
      <c r="N2763" s="76" t="str">
        <f t="shared" si="355"/>
        <v/>
      </c>
      <c r="O2763" s="75"/>
      <c r="P2763" s="77">
        <f t="shared" si="351"/>
        <v>1</v>
      </c>
      <c r="Q2763" s="78" t="str">
        <f t="shared" si="356"/>
        <v>Stay Long</v>
      </c>
      <c r="R2763" s="81">
        <f t="shared" si="352"/>
        <v>1085</v>
      </c>
      <c r="S2763" s="82">
        <f t="shared" si="357"/>
        <v>-46465.959999999992</v>
      </c>
      <c r="T2763" s="50"/>
    </row>
    <row r="2764" spans="2:20" x14ac:dyDescent="0.25">
      <c r="B2764" s="11">
        <f>'Market Data'!B2751</f>
        <v>20101018</v>
      </c>
      <c r="C2764" s="2">
        <f>'Market Data'!C2751</f>
        <v>6723.5</v>
      </c>
      <c r="D2764" s="2">
        <f>'Market Data'!D2751</f>
        <v>6792</v>
      </c>
      <c r="E2764" s="2">
        <f>'Market Data'!E2751</f>
        <v>6714.5</v>
      </c>
      <c r="F2764" s="12">
        <f>'Market Data'!F2751</f>
        <v>6774.5</v>
      </c>
      <c r="H2764" s="58">
        <f t="shared" si="353"/>
        <v>2747</v>
      </c>
      <c r="I2764" s="97" t="s">
        <v>54</v>
      </c>
      <c r="J2764" s="59" t="str">
        <f t="shared" si="354"/>
        <v>Long</v>
      </c>
      <c r="L2764" s="74">
        <f t="shared" si="358"/>
        <v>1</v>
      </c>
      <c r="M2764" s="75">
        <f t="shared" si="350"/>
        <v>0</v>
      </c>
      <c r="N2764" s="76" t="str">
        <f t="shared" si="355"/>
        <v/>
      </c>
      <c r="O2764" s="75"/>
      <c r="P2764" s="77">
        <f t="shared" si="351"/>
        <v>1</v>
      </c>
      <c r="Q2764" s="78" t="str">
        <f t="shared" si="356"/>
        <v>Stay Long</v>
      </c>
      <c r="R2764" s="81">
        <f t="shared" si="352"/>
        <v>1085</v>
      </c>
      <c r="S2764" s="82">
        <f t="shared" si="357"/>
        <v>-45380.959999999992</v>
      </c>
      <c r="T2764" s="50"/>
    </row>
    <row r="2765" spans="2:20" x14ac:dyDescent="0.25">
      <c r="B2765" s="11">
        <f>'Market Data'!B2752</f>
        <v>20101019</v>
      </c>
      <c r="C2765" s="2">
        <f>'Market Data'!C2752</f>
        <v>6764</v>
      </c>
      <c r="D2765" s="2">
        <f>'Market Data'!D2752</f>
        <v>6803.5</v>
      </c>
      <c r="E2765" s="2">
        <f>'Market Data'!E2752</f>
        <v>6728.5</v>
      </c>
      <c r="F2765" s="12">
        <f>'Market Data'!F2752</f>
        <v>6755</v>
      </c>
      <c r="H2765" s="58">
        <f t="shared" si="353"/>
        <v>2748</v>
      </c>
      <c r="I2765" s="97" t="s">
        <v>54</v>
      </c>
      <c r="J2765" s="59" t="str">
        <f t="shared" si="354"/>
        <v>Long</v>
      </c>
      <c r="L2765" s="74">
        <f t="shared" si="358"/>
        <v>1</v>
      </c>
      <c r="M2765" s="75">
        <f t="shared" si="350"/>
        <v>0</v>
      </c>
      <c r="N2765" s="76" t="str">
        <f t="shared" si="355"/>
        <v/>
      </c>
      <c r="O2765" s="75"/>
      <c r="P2765" s="77">
        <f t="shared" si="351"/>
        <v>1</v>
      </c>
      <c r="Q2765" s="78" t="str">
        <f t="shared" si="356"/>
        <v>Stay Long</v>
      </c>
      <c r="R2765" s="81">
        <f t="shared" si="352"/>
        <v>-682.5</v>
      </c>
      <c r="S2765" s="82">
        <f t="shared" si="357"/>
        <v>-46063.459999999992</v>
      </c>
      <c r="T2765" s="50"/>
    </row>
    <row r="2766" spans="2:20" x14ac:dyDescent="0.25">
      <c r="B2766" s="11">
        <f>'Market Data'!B2753</f>
        <v>20101020</v>
      </c>
      <c r="C2766" s="2">
        <f>'Market Data'!C2753</f>
        <v>6747</v>
      </c>
      <c r="D2766" s="2">
        <f>'Market Data'!D2753</f>
        <v>6791.5</v>
      </c>
      <c r="E2766" s="2">
        <f>'Market Data'!E2753</f>
        <v>6718.5</v>
      </c>
      <c r="F2766" s="12">
        <f>'Market Data'!F2753</f>
        <v>6784.5</v>
      </c>
      <c r="H2766" s="58">
        <f t="shared" si="353"/>
        <v>2749</v>
      </c>
      <c r="I2766" s="97" t="s">
        <v>54</v>
      </c>
      <c r="J2766" s="59" t="str">
        <f t="shared" si="354"/>
        <v>Long</v>
      </c>
      <c r="L2766" s="74">
        <f t="shared" si="358"/>
        <v>1</v>
      </c>
      <c r="M2766" s="75">
        <f t="shared" si="350"/>
        <v>0</v>
      </c>
      <c r="N2766" s="76" t="str">
        <f t="shared" si="355"/>
        <v/>
      </c>
      <c r="O2766" s="75"/>
      <c r="P2766" s="77">
        <f t="shared" si="351"/>
        <v>1</v>
      </c>
      <c r="Q2766" s="78" t="str">
        <f t="shared" si="356"/>
        <v>Stay Long</v>
      </c>
      <c r="R2766" s="81">
        <f t="shared" si="352"/>
        <v>1032.5</v>
      </c>
      <c r="S2766" s="82">
        <f t="shared" si="357"/>
        <v>-45030.959999999992</v>
      </c>
      <c r="T2766" s="50"/>
    </row>
    <row r="2767" spans="2:20" x14ac:dyDescent="0.25">
      <c r="B2767" s="11">
        <f>'Market Data'!B2754</f>
        <v>20101021</v>
      </c>
      <c r="C2767" s="2">
        <f>'Market Data'!C2754</f>
        <v>6772.5</v>
      </c>
      <c r="D2767" s="2">
        <f>'Market Data'!D2754</f>
        <v>6879</v>
      </c>
      <c r="E2767" s="2">
        <f>'Market Data'!E2754</f>
        <v>6761.5</v>
      </c>
      <c r="F2767" s="12">
        <f>'Market Data'!F2754</f>
        <v>6846.5</v>
      </c>
      <c r="H2767" s="58">
        <f t="shared" si="353"/>
        <v>2750</v>
      </c>
      <c r="I2767" s="97" t="s">
        <v>54</v>
      </c>
      <c r="J2767" s="59" t="str">
        <f t="shared" si="354"/>
        <v>Long</v>
      </c>
      <c r="L2767" s="74">
        <f t="shared" si="358"/>
        <v>1</v>
      </c>
      <c r="M2767" s="75">
        <f t="shared" si="350"/>
        <v>0</v>
      </c>
      <c r="N2767" s="76" t="str">
        <f t="shared" si="355"/>
        <v/>
      </c>
      <c r="O2767" s="75"/>
      <c r="P2767" s="77">
        <f t="shared" si="351"/>
        <v>1</v>
      </c>
      <c r="Q2767" s="78" t="str">
        <f t="shared" si="356"/>
        <v>Stay Long</v>
      </c>
      <c r="R2767" s="81">
        <f t="shared" si="352"/>
        <v>2170</v>
      </c>
      <c r="S2767" s="82">
        <f t="shared" si="357"/>
        <v>-42860.959999999992</v>
      </c>
      <c r="T2767" s="50"/>
    </row>
    <row r="2768" spans="2:20" x14ac:dyDescent="0.25">
      <c r="B2768" s="11">
        <f>'Market Data'!B2755</f>
        <v>20101022</v>
      </c>
      <c r="C2768" s="2">
        <f>'Market Data'!C2755</f>
        <v>6861.5</v>
      </c>
      <c r="D2768" s="2">
        <f>'Market Data'!D2755</f>
        <v>6880.5</v>
      </c>
      <c r="E2768" s="2">
        <f>'Market Data'!E2755</f>
        <v>6843</v>
      </c>
      <c r="F2768" s="12">
        <f>'Market Data'!F2755</f>
        <v>6870</v>
      </c>
      <c r="H2768" s="58">
        <f t="shared" si="353"/>
        <v>2751</v>
      </c>
      <c r="I2768" s="97" t="s">
        <v>54</v>
      </c>
      <c r="J2768" s="59" t="str">
        <f t="shared" si="354"/>
        <v>Long</v>
      </c>
      <c r="L2768" s="74">
        <f t="shared" si="358"/>
        <v>1</v>
      </c>
      <c r="M2768" s="75">
        <f t="shared" ref="M2768:M2831" si="359">$L2768-P2768</f>
        <v>0</v>
      </c>
      <c r="N2768" s="76" t="str">
        <f t="shared" si="355"/>
        <v/>
      </c>
      <c r="O2768" s="75"/>
      <c r="P2768" s="77">
        <f t="shared" si="351"/>
        <v>1</v>
      </c>
      <c r="Q2768" s="78" t="str">
        <f t="shared" si="356"/>
        <v>Stay Long</v>
      </c>
      <c r="R2768" s="81">
        <f t="shared" si="352"/>
        <v>822.5</v>
      </c>
      <c r="S2768" s="82">
        <f t="shared" si="357"/>
        <v>-42038.459999999992</v>
      </c>
      <c r="T2768" s="50"/>
    </row>
    <row r="2769" spans="2:20" x14ac:dyDescent="0.25">
      <c r="B2769" s="11">
        <f>'Market Data'!B2756</f>
        <v>20101025</v>
      </c>
      <c r="C2769" s="2">
        <f>'Market Data'!C2756</f>
        <v>6915</v>
      </c>
      <c r="D2769" s="2">
        <f>'Market Data'!D2756</f>
        <v>6931.5</v>
      </c>
      <c r="E2769" s="2">
        <f>'Market Data'!E2756</f>
        <v>6882.5</v>
      </c>
      <c r="F2769" s="12">
        <f>'Market Data'!F2756</f>
        <v>6891</v>
      </c>
      <c r="H2769" s="58">
        <f t="shared" si="353"/>
        <v>2752</v>
      </c>
      <c r="I2769" s="97" t="s">
        <v>54</v>
      </c>
      <c r="J2769" s="59" t="str">
        <f t="shared" si="354"/>
        <v>Long</v>
      </c>
      <c r="L2769" s="74">
        <f t="shared" si="358"/>
        <v>1</v>
      </c>
      <c r="M2769" s="75">
        <f t="shared" si="359"/>
        <v>0</v>
      </c>
      <c r="N2769" s="76" t="str">
        <f t="shared" si="355"/>
        <v/>
      </c>
      <c r="O2769" s="75"/>
      <c r="P2769" s="77">
        <f t="shared" ref="P2769:P2832" si="360">IF($N2768="Fill",$L2768,$P2768)</f>
        <v>1</v>
      </c>
      <c r="Q2769" s="78" t="str">
        <f t="shared" si="356"/>
        <v>Stay Long</v>
      </c>
      <c r="R2769" s="81">
        <f t="shared" ref="R2769:R2832" si="361">IF(OR($P2768&amp;$L2768="01",$P2768&amp;$L2768="0-1"),(($F2769-$C2769)*$R$3*$L2768)-(ABS($M2768)*$R$4),IF(OR($P2768&amp;$L2768="10",$P2768&amp;$L2768="-10"),(($C2769-$F2768)*$R$3*$P2768)-(ABS($M2768)*$R$4),IF(OR($P2768&amp;$L2768="1-1",$P2768&amp;$L2768="-11"),(($C2769-$F2768)*$R$3*$P2768)-(ABS($M2768)*$R$4)+(($F2769-$C2769)*$R$3*$P2769),IF(OR($P2768&amp;$L2768="11",$P2768&amp;$L2768="-1-1"),(($F2769-$F2768)*$R$3*$P2769),0))))</f>
        <v>735</v>
      </c>
      <c r="S2769" s="82">
        <f t="shared" si="357"/>
        <v>-41303.459999999992</v>
      </c>
      <c r="T2769" s="50"/>
    </row>
    <row r="2770" spans="2:20" x14ac:dyDescent="0.25">
      <c r="B2770" s="11">
        <f>'Market Data'!B2757</f>
        <v>20101026</v>
      </c>
      <c r="C2770" s="2">
        <f>'Market Data'!C2757</f>
        <v>6897</v>
      </c>
      <c r="D2770" s="2">
        <f>'Market Data'!D2757</f>
        <v>6903.5</v>
      </c>
      <c r="E2770" s="2">
        <f>'Market Data'!E2757</f>
        <v>6835.5</v>
      </c>
      <c r="F2770" s="12">
        <f>'Market Data'!F2757</f>
        <v>6875.5</v>
      </c>
      <c r="H2770" s="58">
        <f t="shared" ref="H2770:H2833" si="362">ROW()-ROW(H$17)</f>
        <v>2753</v>
      </c>
      <c r="I2770" s="97" t="s">
        <v>54</v>
      </c>
      <c r="J2770" s="59" t="str">
        <f t="shared" ref="J2770:J2833" si="363">$I$4</f>
        <v>Long</v>
      </c>
      <c r="L2770" s="74">
        <f t="shared" si="358"/>
        <v>1</v>
      </c>
      <c r="M2770" s="75">
        <f t="shared" si="359"/>
        <v>0</v>
      </c>
      <c r="N2770" s="76" t="str">
        <f t="shared" ref="N2770:N2833" si="364">IF(NOT($M2770=0),"Fill","")</f>
        <v/>
      </c>
      <c r="O2770" s="75"/>
      <c r="P2770" s="77">
        <f t="shared" si="360"/>
        <v>1</v>
      </c>
      <c r="Q2770" s="78" t="str">
        <f t="shared" ref="Q2770:Q2833" si="365">IF($P2769&amp;$L2769="00","Stay Flat",IF($P2769&amp;$L2769="01","Go Long",IF($P2769&amp;$L2769="0-1","Go Short",IF($P2769&amp;$L2769="-10","Exit Short",IF($P2769&amp;$L2769="-1-1","Stay Short",IF($P2769&amp;$L2769="-11","Exit Short, Go Long",IF($P2769&amp;$L2769="10","Exit Long",IF($P2769&amp;$L2769="1-1","Exit Long, Go Short",IF($P2769&amp;$L2769="11","Stay Long","")))))))))</f>
        <v>Stay Long</v>
      </c>
      <c r="R2770" s="81">
        <f t="shared" si="361"/>
        <v>-542.5</v>
      </c>
      <c r="S2770" s="82">
        <f t="shared" ref="S2770:S2833" si="366">S2769+R2770</f>
        <v>-41845.959999999992</v>
      </c>
      <c r="T2770" s="50"/>
    </row>
    <row r="2771" spans="2:20" x14ac:dyDescent="0.25">
      <c r="B2771" s="11">
        <f>'Market Data'!B2758</f>
        <v>20101027</v>
      </c>
      <c r="C2771" s="2">
        <f>'Market Data'!C2758</f>
        <v>6860.5</v>
      </c>
      <c r="D2771" s="2">
        <f>'Market Data'!D2758</f>
        <v>6886.5</v>
      </c>
      <c r="E2771" s="2">
        <f>'Market Data'!E2758</f>
        <v>6810</v>
      </c>
      <c r="F2771" s="12">
        <f>'Market Data'!F2758</f>
        <v>6824</v>
      </c>
      <c r="H2771" s="58">
        <f t="shared" si="362"/>
        <v>2754</v>
      </c>
      <c r="I2771" s="97" t="s">
        <v>54</v>
      </c>
      <c r="J2771" s="59" t="str">
        <f t="shared" si="363"/>
        <v>Long</v>
      </c>
      <c r="L2771" s="74">
        <f t="shared" ref="L2771:L2834" si="367">IF($J2771="Short",-1,IF($J2771="Long",1,0))</f>
        <v>1</v>
      </c>
      <c r="M2771" s="75">
        <f t="shared" si="359"/>
        <v>0</v>
      </c>
      <c r="N2771" s="76" t="str">
        <f t="shared" si="364"/>
        <v/>
      </c>
      <c r="O2771" s="75"/>
      <c r="P2771" s="77">
        <f t="shared" si="360"/>
        <v>1</v>
      </c>
      <c r="Q2771" s="78" t="str">
        <f t="shared" si="365"/>
        <v>Stay Long</v>
      </c>
      <c r="R2771" s="81">
        <f t="shared" si="361"/>
        <v>-1802.5</v>
      </c>
      <c r="S2771" s="82">
        <f t="shared" si="366"/>
        <v>-43648.459999999992</v>
      </c>
      <c r="T2771" s="50"/>
    </row>
    <row r="2772" spans="2:20" x14ac:dyDescent="0.25">
      <c r="B2772" s="11">
        <f>'Market Data'!B2759</f>
        <v>20101028</v>
      </c>
      <c r="C2772" s="2">
        <f>'Market Data'!C2759</f>
        <v>6858.5</v>
      </c>
      <c r="D2772" s="2">
        <f>'Market Data'!D2759</f>
        <v>6905</v>
      </c>
      <c r="E2772" s="2">
        <f>'Market Data'!E2759</f>
        <v>6832.5</v>
      </c>
      <c r="F2772" s="12">
        <f>'Market Data'!F2759</f>
        <v>6845.5</v>
      </c>
      <c r="H2772" s="58">
        <f t="shared" si="362"/>
        <v>2755</v>
      </c>
      <c r="I2772" s="97" t="s">
        <v>54</v>
      </c>
      <c r="J2772" s="59" t="str">
        <f t="shared" si="363"/>
        <v>Long</v>
      </c>
      <c r="L2772" s="74">
        <f t="shared" si="367"/>
        <v>1</v>
      </c>
      <c r="M2772" s="75">
        <f t="shared" si="359"/>
        <v>0</v>
      </c>
      <c r="N2772" s="76" t="str">
        <f t="shared" si="364"/>
        <v/>
      </c>
      <c r="O2772" s="75"/>
      <c r="P2772" s="77">
        <f t="shared" si="360"/>
        <v>1</v>
      </c>
      <c r="Q2772" s="78" t="str">
        <f t="shared" si="365"/>
        <v>Stay Long</v>
      </c>
      <c r="R2772" s="81">
        <f t="shared" si="361"/>
        <v>752.5</v>
      </c>
      <c r="S2772" s="82">
        <f t="shared" si="366"/>
        <v>-42895.959999999992</v>
      </c>
      <c r="T2772" s="50"/>
    </row>
    <row r="2773" spans="2:20" x14ac:dyDescent="0.25">
      <c r="B2773" s="11">
        <f>'Market Data'!B2760</f>
        <v>20101029</v>
      </c>
      <c r="C2773" s="2">
        <f>'Market Data'!C2760</f>
        <v>6831</v>
      </c>
      <c r="D2773" s="2">
        <f>'Market Data'!D2760</f>
        <v>6887.5</v>
      </c>
      <c r="E2773" s="2">
        <f>'Market Data'!E2760</f>
        <v>6825.5</v>
      </c>
      <c r="F2773" s="12">
        <f>'Market Data'!F2760</f>
        <v>6869</v>
      </c>
      <c r="H2773" s="58">
        <f t="shared" si="362"/>
        <v>2756</v>
      </c>
      <c r="I2773" s="97" t="s">
        <v>54</v>
      </c>
      <c r="J2773" s="59" t="str">
        <f t="shared" si="363"/>
        <v>Long</v>
      </c>
      <c r="L2773" s="74">
        <f t="shared" si="367"/>
        <v>1</v>
      </c>
      <c r="M2773" s="75">
        <f t="shared" si="359"/>
        <v>0</v>
      </c>
      <c r="N2773" s="76" t="str">
        <f t="shared" si="364"/>
        <v/>
      </c>
      <c r="O2773" s="75"/>
      <c r="P2773" s="77">
        <f t="shared" si="360"/>
        <v>1</v>
      </c>
      <c r="Q2773" s="78" t="str">
        <f t="shared" si="365"/>
        <v>Stay Long</v>
      </c>
      <c r="R2773" s="81">
        <f t="shared" si="361"/>
        <v>822.5</v>
      </c>
      <c r="S2773" s="82">
        <f t="shared" si="366"/>
        <v>-42073.459999999992</v>
      </c>
      <c r="T2773" s="50"/>
    </row>
    <row r="2774" spans="2:20" x14ac:dyDescent="0.25">
      <c r="B2774" s="11">
        <f>'Market Data'!B2761</f>
        <v>20101101</v>
      </c>
      <c r="C2774" s="2">
        <f>'Market Data'!C2761</f>
        <v>6914</v>
      </c>
      <c r="D2774" s="2">
        <f>'Market Data'!D2761</f>
        <v>6927.5</v>
      </c>
      <c r="E2774" s="2">
        <f>'Market Data'!E2761</f>
        <v>6841</v>
      </c>
      <c r="F2774" s="12">
        <f>'Market Data'!F2761</f>
        <v>6856</v>
      </c>
      <c r="H2774" s="58">
        <f t="shared" si="362"/>
        <v>2757</v>
      </c>
      <c r="I2774" s="97" t="s">
        <v>54</v>
      </c>
      <c r="J2774" s="59" t="str">
        <f t="shared" si="363"/>
        <v>Long</v>
      </c>
      <c r="L2774" s="74">
        <f t="shared" si="367"/>
        <v>1</v>
      </c>
      <c r="M2774" s="75">
        <f t="shared" si="359"/>
        <v>0</v>
      </c>
      <c r="N2774" s="76" t="str">
        <f t="shared" si="364"/>
        <v/>
      </c>
      <c r="O2774" s="75"/>
      <c r="P2774" s="77">
        <f t="shared" si="360"/>
        <v>1</v>
      </c>
      <c r="Q2774" s="78" t="str">
        <f t="shared" si="365"/>
        <v>Stay Long</v>
      </c>
      <c r="R2774" s="81">
        <f t="shared" si="361"/>
        <v>-455</v>
      </c>
      <c r="S2774" s="82">
        <f t="shared" si="366"/>
        <v>-42528.459999999992</v>
      </c>
      <c r="T2774" s="50"/>
    </row>
    <row r="2775" spans="2:20" x14ac:dyDescent="0.25">
      <c r="B2775" s="11">
        <f>'Market Data'!B2762</f>
        <v>20101102</v>
      </c>
      <c r="C2775" s="2">
        <f>'Market Data'!C2762</f>
        <v>6857</v>
      </c>
      <c r="D2775" s="2">
        <f>'Market Data'!D2762</f>
        <v>6926.5</v>
      </c>
      <c r="E2775" s="2">
        <f>'Market Data'!E2762</f>
        <v>6850.5</v>
      </c>
      <c r="F2775" s="12">
        <f>'Market Data'!F2762</f>
        <v>6920</v>
      </c>
      <c r="H2775" s="58">
        <f t="shared" si="362"/>
        <v>2758</v>
      </c>
      <c r="I2775" s="97" t="s">
        <v>54</v>
      </c>
      <c r="J2775" s="59" t="str">
        <f t="shared" si="363"/>
        <v>Long</v>
      </c>
      <c r="L2775" s="74">
        <f t="shared" si="367"/>
        <v>1</v>
      </c>
      <c r="M2775" s="75">
        <f t="shared" si="359"/>
        <v>0</v>
      </c>
      <c r="N2775" s="76" t="str">
        <f t="shared" si="364"/>
        <v/>
      </c>
      <c r="O2775" s="75"/>
      <c r="P2775" s="77">
        <f t="shared" si="360"/>
        <v>1</v>
      </c>
      <c r="Q2775" s="78" t="str">
        <f t="shared" si="365"/>
        <v>Stay Long</v>
      </c>
      <c r="R2775" s="81">
        <f t="shared" si="361"/>
        <v>2240</v>
      </c>
      <c r="S2775" s="82">
        <f t="shared" si="366"/>
        <v>-40288.459999999992</v>
      </c>
      <c r="T2775" s="50"/>
    </row>
    <row r="2776" spans="2:20" x14ac:dyDescent="0.25">
      <c r="B2776" s="11">
        <f>'Market Data'!B2763</f>
        <v>20101103</v>
      </c>
      <c r="C2776" s="2">
        <f>'Market Data'!C2763</f>
        <v>6921.5</v>
      </c>
      <c r="D2776" s="2">
        <f>'Market Data'!D2763</f>
        <v>6941</v>
      </c>
      <c r="E2776" s="2">
        <f>'Market Data'!E2763</f>
        <v>6859</v>
      </c>
      <c r="F2776" s="12">
        <f>'Market Data'!F2763</f>
        <v>6884</v>
      </c>
      <c r="H2776" s="58">
        <f t="shared" si="362"/>
        <v>2759</v>
      </c>
      <c r="I2776" s="97" t="s">
        <v>54</v>
      </c>
      <c r="J2776" s="59" t="str">
        <f t="shared" si="363"/>
        <v>Long</v>
      </c>
      <c r="L2776" s="74">
        <f t="shared" si="367"/>
        <v>1</v>
      </c>
      <c r="M2776" s="75">
        <f t="shared" si="359"/>
        <v>0</v>
      </c>
      <c r="N2776" s="76" t="str">
        <f t="shared" si="364"/>
        <v/>
      </c>
      <c r="O2776" s="75"/>
      <c r="P2776" s="77">
        <f t="shared" si="360"/>
        <v>1</v>
      </c>
      <c r="Q2776" s="78" t="str">
        <f t="shared" si="365"/>
        <v>Stay Long</v>
      </c>
      <c r="R2776" s="81">
        <f t="shared" si="361"/>
        <v>-1260</v>
      </c>
      <c r="S2776" s="82">
        <f t="shared" si="366"/>
        <v>-41548.459999999992</v>
      </c>
      <c r="T2776" s="50"/>
    </row>
    <row r="2777" spans="2:20" x14ac:dyDescent="0.25">
      <c r="B2777" s="11">
        <f>'Market Data'!B2764</f>
        <v>20101104</v>
      </c>
      <c r="C2777" s="2">
        <f>'Market Data'!C2764</f>
        <v>6918</v>
      </c>
      <c r="D2777" s="2">
        <f>'Market Data'!D2764</f>
        <v>7014</v>
      </c>
      <c r="E2777" s="2">
        <f>'Market Data'!E2764</f>
        <v>6912.5</v>
      </c>
      <c r="F2777" s="12">
        <f>'Market Data'!F2764</f>
        <v>6991.5</v>
      </c>
      <c r="H2777" s="58">
        <f t="shared" si="362"/>
        <v>2760</v>
      </c>
      <c r="I2777" s="97" t="s">
        <v>54</v>
      </c>
      <c r="J2777" s="59" t="str">
        <f t="shared" si="363"/>
        <v>Long</v>
      </c>
      <c r="L2777" s="74">
        <f t="shared" si="367"/>
        <v>1</v>
      </c>
      <c r="M2777" s="75">
        <f t="shared" si="359"/>
        <v>0</v>
      </c>
      <c r="N2777" s="76" t="str">
        <f t="shared" si="364"/>
        <v/>
      </c>
      <c r="O2777" s="75"/>
      <c r="P2777" s="77">
        <f t="shared" si="360"/>
        <v>1</v>
      </c>
      <c r="Q2777" s="78" t="str">
        <f t="shared" si="365"/>
        <v>Stay Long</v>
      </c>
      <c r="R2777" s="81">
        <f t="shared" si="361"/>
        <v>3762.5</v>
      </c>
      <c r="S2777" s="82">
        <f t="shared" si="366"/>
        <v>-37785.959999999992</v>
      </c>
      <c r="T2777" s="50"/>
    </row>
    <row r="2778" spans="2:20" x14ac:dyDescent="0.25">
      <c r="B2778" s="11">
        <f>'Market Data'!B2765</f>
        <v>20101105</v>
      </c>
      <c r="C2778" s="2">
        <f>'Market Data'!C2765</f>
        <v>6992.5</v>
      </c>
      <c r="D2778" s="2">
        <f>'Market Data'!D2765</f>
        <v>7033.5</v>
      </c>
      <c r="E2778" s="2">
        <f>'Market Data'!E2765</f>
        <v>6967.5</v>
      </c>
      <c r="F2778" s="12">
        <f>'Market Data'!F2765</f>
        <v>7015</v>
      </c>
      <c r="H2778" s="58">
        <f t="shared" si="362"/>
        <v>2761</v>
      </c>
      <c r="I2778" s="97" t="s">
        <v>54</v>
      </c>
      <c r="J2778" s="59" t="str">
        <f t="shared" si="363"/>
        <v>Long</v>
      </c>
      <c r="L2778" s="74">
        <f t="shared" si="367"/>
        <v>1</v>
      </c>
      <c r="M2778" s="75">
        <f t="shared" si="359"/>
        <v>0</v>
      </c>
      <c r="N2778" s="76" t="str">
        <f t="shared" si="364"/>
        <v/>
      </c>
      <c r="O2778" s="75"/>
      <c r="P2778" s="77">
        <f t="shared" si="360"/>
        <v>1</v>
      </c>
      <c r="Q2778" s="78" t="str">
        <f t="shared" si="365"/>
        <v>Stay Long</v>
      </c>
      <c r="R2778" s="81">
        <f t="shared" si="361"/>
        <v>822.5</v>
      </c>
      <c r="S2778" s="82">
        <f t="shared" si="366"/>
        <v>-36963.459999999992</v>
      </c>
      <c r="T2778" s="50"/>
    </row>
    <row r="2779" spans="2:20" x14ac:dyDescent="0.25">
      <c r="B2779" s="11">
        <f>'Market Data'!B2766</f>
        <v>20101108</v>
      </c>
      <c r="C2779" s="2">
        <f>'Market Data'!C2766</f>
        <v>7001</v>
      </c>
      <c r="D2779" s="2">
        <f>'Market Data'!D2766</f>
        <v>7017</v>
      </c>
      <c r="E2779" s="2">
        <f>'Market Data'!E2766</f>
        <v>6983</v>
      </c>
      <c r="F2779" s="12">
        <f>'Market Data'!F2766</f>
        <v>7012.5</v>
      </c>
      <c r="H2779" s="58">
        <f t="shared" si="362"/>
        <v>2762</v>
      </c>
      <c r="I2779" s="97" t="s">
        <v>54</v>
      </c>
      <c r="J2779" s="59" t="str">
        <f t="shared" si="363"/>
        <v>Long</v>
      </c>
      <c r="L2779" s="74">
        <f t="shared" si="367"/>
        <v>1</v>
      </c>
      <c r="M2779" s="75">
        <f t="shared" si="359"/>
        <v>0</v>
      </c>
      <c r="N2779" s="76" t="str">
        <f t="shared" si="364"/>
        <v/>
      </c>
      <c r="O2779" s="75"/>
      <c r="P2779" s="77">
        <f t="shared" si="360"/>
        <v>1</v>
      </c>
      <c r="Q2779" s="78" t="str">
        <f t="shared" si="365"/>
        <v>Stay Long</v>
      </c>
      <c r="R2779" s="81">
        <f t="shared" si="361"/>
        <v>-87.5</v>
      </c>
      <c r="S2779" s="82">
        <f t="shared" si="366"/>
        <v>-37050.959999999992</v>
      </c>
      <c r="T2779" s="50"/>
    </row>
    <row r="2780" spans="2:20" x14ac:dyDescent="0.25">
      <c r="B2780" s="11">
        <f>'Market Data'!B2767</f>
        <v>20101109</v>
      </c>
      <c r="C2780" s="2">
        <f>'Market Data'!C2767</f>
        <v>7001</v>
      </c>
      <c r="D2780" s="2">
        <f>'Market Data'!D2767</f>
        <v>7066</v>
      </c>
      <c r="E2780" s="2">
        <f>'Market Data'!E2767</f>
        <v>6988</v>
      </c>
      <c r="F2780" s="12">
        <f>'Market Data'!F2767</f>
        <v>7034.5</v>
      </c>
      <c r="H2780" s="58">
        <f t="shared" si="362"/>
        <v>2763</v>
      </c>
      <c r="I2780" s="97" t="s">
        <v>54</v>
      </c>
      <c r="J2780" s="59" t="str">
        <f t="shared" si="363"/>
        <v>Long</v>
      </c>
      <c r="L2780" s="74">
        <f t="shared" si="367"/>
        <v>1</v>
      </c>
      <c r="M2780" s="75">
        <f t="shared" si="359"/>
        <v>0</v>
      </c>
      <c r="N2780" s="76" t="str">
        <f t="shared" si="364"/>
        <v/>
      </c>
      <c r="O2780" s="75"/>
      <c r="P2780" s="77">
        <f t="shared" si="360"/>
        <v>1</v>
      </c>
      <c r="Q2780" s="78" t="str">
        <f t="shared" si="365"/>
        <v>Stay Long</v>
      </c>
      <c r="R2780" s="81">
        <f t="shared" si="361"/>
        <v>770</v>
      </c>
      <c r="S2780" s="82">
        <f t="shared" si="366"/>
        <v>-36280.959999999992</v>
      </c>
      <c r="T2780" s="50"/>
    </row>
    <row r="2781" spans="2:20" x14ac:dyDescent="0.25">
      <c r="B2781" s="11">
        <f>'Market Data'!B2768</f>
        <v>20101110</v>
      </c>
      <c r="C2781" s="2">
        <f>'Market Data'!C2768</f>
        <v>7023</v>
      </c>
      <c r="D2781" s="2">
        <f>'Market Data'!D2768</f>
        <v>7038.5</v>
      </c>
      <c r="E2781" s="2">
        <f>'Market Data'!E2768</f>
        <v>6937.5</v>
      </c>
      <c r="F2781" s="12">
        <f>'Market Data'!F2768</f>
        <v>6996</v>
      </c>
      <c r="H2781" s="58">
        <f t="shared" si="362"/>
        <v>2764</v>
      </c>
      <c r="I2781" s="97" t="s">
        <v>54</v>
      </c>
      <c r="J2781" s="59" t="str">
        <f t="shared" si="363"/>
        <v>Long</v>
      </c>
      <c r="L2781" s="74">
        <f t="shared" si="367"/>
        <v>1</v>
      </c>
      <c r="M2781" s="75">
        <f t="shared" si="359"/>
        <v>0</v>
      </c>
      <c r="N2781" s="76" t="str">
        <f t="shared" si="364"/>
        <v/>
      </c>
      <c r="O2781" s="75"/>
      <c r="P2781" s="77">
        <f t="shared" si="360"/>
        <v>1</v>
      </c>
      <c r="Q2781" s="78" t="str">
        <f t="shared" si="365"/>
        <v>Stay Long</v>
      </c>
      <c r="R2781" s="81">
        <f t="shared" si="361"/>
        <v>-1347.5</v>
      </c>
      <c r="S2781" s="82">
        <f t="shared" si="366"/>
        <v>-37628.459999999992</v>
      </c>
      <c r="T2781" s="50"/>
    </row>
    <row r="2782" spans="2:20" x14ac:dyDescent="0.25">
      <c r="B2782" s="11">
        <f>'Market Data'!B2769</f>
        <v>20101111</v>
      </c>
      <c r="C2782" s="2">
        <f>'Market Data'!C2769</f>
        <v>7004</v>
      </c>
      <c r="D2782" s="2">
        <f>'Market Data'!D2769</f>
        <v>7016</v>
      </c>
      <c r="E2782" s="2">
        <f>'Market Data'!E2769</f>
        <v>6955.5</v>
      </c>
      <c r="F2782" s="12">
        <f>'Market Data'!F2769</f>
        <v>6987</v>
      </c>
      <c r="H2782" s="58">
        <f t="shared" si="362"/>
        <v>2765</v>
      </c>
      <c r="I2782" s="97" t="s">
        <v>54</v>
      </c>
      <c r="J2782" s="59" t="str">
        <f t="shared" si="363"/>
        <v>Long</v>
      </c>
      <c r="L2782" s="74">
        <f t="shared" si="367"/>
        <v>1</v>
      </c>
      <c r="M2782" s="75">
        <f t="shared" si="359"/>
        <v>0</v>
      </c>
      <c r="N2782" s="76" t="str">
        <f t="shared" si="364"/>
        <v/>
      </c>
      <c r="O2782" s="75"/>
      <c r="P2782" s="77">
        <f t="shared" si="360"/>
        <v>1</v>
      </c>
      <c r="Q2782" s="78" t="str">
        <f t="shared" si="365"/>
        <v>Stay Long</v>
      </c>
      <c r="R2782" s="81">
        <f t="shared" si="361"/>
        <v>-315</v>
      </c>
      <c r="S2782" s="82">
        <f t="shared" si="366"/>
        <v>-37943.459999999992</v>
      </c>
      <c r="T2782" s="50"/>
    </row>
    <row r="2783" spans="2:20" x14ac:dyDescent="0.25">
      <c r="B2783" s="11">
        <f>'Market Data'!B2770</f>
        <v>20101112</v>
      </c>
      <c r="C2783" s="2">
        <f>'Market Data'!C2770</f>
        <v>6928.5</v>
      </c>
      <c r="D2783" s="2">
        <f>'Market Data'!D2770</f>
        <v>7015</v>
      </c>
      <c r="E2783" s="2">
        <f>'Market Data'!E2770</f>
        <v>6873</v>
      </c>
      <c r="F2783" s="12">
        <f>'Market Data'!F2770</f>
        <v>6962</v>
      </c>
      <c r="H2783" s="58">
        <f t="shared" si="362"/>
        <v>2766</v>
      </c>
      <c r="I2783" s="97" t="s">
        <v>54</v>
      </c>
      <c r="J2783" s="59" t="str">
        <f t="shared" si="363"/>
        <v>Long</v>
      </c>
      <c r="L2783" s="74">
        <f t="shared" si="367"/>
        <v>1</v>
      </c>
      <c r="M2783" s="75">
        <f t="shared" si="359"/>
        <v>0</v>
      </c>
      <c r="N2783" s="76" t="str">
        <f t="shared" si="364"/>
        <v/>
      </c>
      <c r="O2783" s="75"/>
      <c r="P2783" s="77">
        <f t="shared" si="360"/>
        <v>1</v>
      </c>
      <c r="Q2783" s="78" t="str">
        <f t="shared" si="365"/>
        <v>Stay Long</v>
      </c>
      <c r="R2783" s="81">
        <f t="shared" si="361"/>
        <v>-875</v>
      </c>
      <c r="S2783" s="82">
        <f t="shared" si="366"/>
        <v>-38818.459999999992</v>
      </c>
      <c r="T2783" s="50"/>
    </row>
    <row r="2784" spans="2:20" x14ac:dyDescent="0.25">
      <c r="B2784" s="11">
        <f>'Market Data'!B2771</f>
        <v>20101115</v>
      </c>
      <c r="C2784" s="2">
        <f>'Market Data'!C2771</f>
        <v>6957.5</v>
      </c>
      <c r="D2784" s="2">
        <f>'Market Data'!D2771</f>
        <v>7068</v>
      </c>
      <c r="E2784" s="2">
        <f>'Market Data'!E2771</f>
        <v>6932.5</v>
      </c>
      <c r="F2784" s="12">
        <f>'Market Data'!F2771</f>
        <v>7050</v>
      </c>
      <c r="H2784" s="58">
        <f t="shared" si="362"/>
        <v>2767</v>
      </c>
      <c r="I2784" s="97" t="s">
        <v>54</v>
      </c>
      <c r="J2784" s="59" t="str">
        <f t="shared" si="363"/>
        <v>Long</v>
      </c>
      <c r="L2784" s="74">
        <f t="shared" si="367"/>
        <v>1</v>
      </c>
      <c r="M2784" s="75">
        <f t="shared" si="359"/>
        <v>0</v>
      </c>
      <c r="N2784" s="76" t="str">
        <f t="shared" si="364"/>
        <v/>
      </c>
      <c r="O2784" s="75"/>
      <c r="P2784" s="77">
        <f t="shared" si="360"/>
        <v>1</v>
      </c>
      <c r="Q2784" s="78" t="str">
        <f t="shared" si="365"/>
        <v>Stay Long</v>
      </c>
      <c r="R2784" s="81">
        <f t="shared" si="361"/>
        <v>3080</v>
      </c>
      <c r="S2784" s="82">
        <f t="shared" si="366"/>
        <v>-35738.459999999992</v>
      </c>
      <c r="T2784" s="50"/>
    </row>
    <row r="2785" spans="2:20" x14ac:dyDescent="0.25">
      <c r="B2785" s="11">
        <f>'Market Data'!B2772</f>
        <v>20101116</v>
      </c>
      <c r="C2785" s="2">
        <f>'Market Data'!C2772</f>
        <v>7008.5</v>
      </c>
      <c r="D2785" s="2">
        <f>'Market Data'!D2772</f>
        <v>7024</v>
      </c>
      <c r="E2785" s="2">
        <f>'Market Data'!E2772</f>
        <v>6902</v>
      </c>
      <c r="F2785" s="12">
        <f>'Market Data'!F2772</f>
        <v>6922.5</v>
      </c>
      <c r="H2785" s="58">
        <f t="shared" si="362"/>
        <v>2768</v>
      </c>
      <c r="I2785" s="97" t="s">
        <v>54</v>
      </c>
      <c r="J2785" s="59" t="str">
        <f t="shared" si="363"/>
        <v>Long</v>
      </c>
      <c r="L2785" s="74">
        <f t="shared" si="367"/>
        <v>1</v>
      </c>
      <c r="M2785" s="75">
        <f t="shared" si="359"/>
        <v>0</v>
      </c>
      <c r="N2785" s="76" t="str">
        <f t="shared" si="364"/>
        <v/>
      </c>
      <c r="O2785" s="75"/>
      <c r="P2785" s="77">
        <f t="shared" si="360"/>
        <v>1</v>
      </c>
      <c r="Q2785" s="78" t="str">
        <f t="shared" si="365"/>
        <v>Stay Long</v>
      </c>
      <c r="R2785" s="81">
        <f t="shared" si="361"/>
        <v>-4462.5</v>
      </c>
      <c r="S2785" s="82">
        <f t="shared" si="366"/>
        <v>-40200.959999999992</v>
      </c>
      <c r="T2785" s="50"/>
    </row>
    <row r="2786" spans="2:20" x14ac:dyDescent="0.25">
      <c r="B2786" s="11">
        <f>'Market Data'!B2773</f>
        <v>20101117</v>
      </c>
      <c r="C2786" s="2">
        <f>'Market Data'!C2773</f>
        <v>6922.5</v>
      </c>
      <c r="D2786" s="2">
        <f>'Market Data'!D2773</f>
        <v>6961.5</v>
      </c>
      <c r="E2786" s="2">
        <f>'Market Data'!E2773</f>
        <v>6907.5</v>
      </c>
      <c r="F2786" s="12">
        <f>'Market Data'!F2773</f>
        <v>6953.5</v>
      </c>
      <c r="H2786" s="58">
        <f t="shared" si="362"/>
        <v>2769</v>
      </c>
      <c r="I2786" s="97" t="s">
        <v>54</v>
      </c>
      <c r="J2786" s="59" t="str">
        <f t="shared" si="363"/>
        <v>Long</v>
      </c>
      <c r="L2786" s="74">
        <f t="shared" si="367"/>
        <v>1</v>
      </c>
      <c r="M2786" s="75">
        <f t="shared" si="359"/>
        <v>0</v>
      </c>
      <c r="N2786" s="76" t="str">
        <f t="shared" si="364"/>
        <v/>
      </c>
      <c r="O2786" s="75"/>
      <c r="P2786" s="77">
        <f t="shared" si="360"/>
        <v>1</v>
      </c>
      <c r="Q2786" s="78" t="str">
        <f t="shared" si="365"/>
        <v>Stay Long</v>
      </c>
      <c r="R2786" s="81">
        <f t="shared" si="361"/>
        <v>1085</v>
      </c>
      <c r="S2786" s="82">
        <f t="shared" si="366"/>
        <v>-39115.959999999992</v>
      </c>
      <c r="T2786" s="50"/>
    </row>
    <row r="2787" spans="2:20" x14ac:dyDescent="0.25">
      <c r="B2787" s="11">
        <f>'Market Data'!B2774</f>
        <v>20101118</v>
      </c>
      <c r="C2787" s="2">
        <f>'Market Data'!C2774</f>
        <v>7008</v>
      </c>
      <c r="D2787" s="2">
        <f>'Market Data'!D2774</f>
        <v>7089</v>
      </c>
      <c r="E2787" s="2">
        <f>'Market Data'!E2774</f>
        <v>7007</v>
      </c>
      <c r="F2787" s="12">
        <f>'Market Data'!F2774</f>
        <v>7083</v>
      </c>
      <c r="H2787" s="58">
        <f t="shared" si="362"/>
        <v>2770</v>
      </c>
      <c r="I2787" s="97" t="s">
        <v>54</v>
      </c>
      <c r="J2787" s="59" t="str">
        <f t="shared" si="363"/>
        <v>Long</v>
      </c>
      <c r="L2787" s="74">
        <f t="shared" si="367"/>
        <v>1</v>
      </c>
      <c r="M2787" s="75">
        <f t="shared" si="359"/>
        <v>0</v>
      </c>
      <c r="N2787" s="76" t="str">
        <f t="shared" si="364"/>
        <v/>
      </c>
      <c r="O2787" s="75"/>
      <c r="P2787" s="77">
        <f t="shared" si="360"/>
        <v>1</v>
      </c>
      <c r="Q2787" s="78" t="str">
        <f t="shared" si="365"/>
        <v>Stay Long</v>
      </c>
      <c r="R2787" s="81">
        <f t="shared" si="361"/>
        <v>4532.5</v>
      </c>
      <c r="S2787" s="82">
        <f t="shared" si="366"/>
        <v>-34583.459999999992</v>
      </c>
      <c r="T2787" s="50"/>
    </row>
    <row r="2788" spans="2:20" x14ac:dyDescent="0.25">
      <c r="B2788" s="11">
        <f>'Market Data'!B2775</f>
        <v>20101119</v>
      </c>
      <c r="C2788" s="2">
        <f>'Market Data'!C2775</f>
        <v>7092.5</v>
      </c>
      <c r="D2788" s="2">
        <f>'Market Data'!D2775</f>
        <v>7108.5</v>
      </c>
      <c r="E2788" s="2">
        <f>'Market Data'!E2775</f>
        <v>7046</v>
      </c>
      <c r="F2788" s="12">
        <f>'Market Data'!F2775</f>
        <v>7099</v>
      </c>
      <c r="H2788" s="58">
        <f t="shared" si="362"/>
        <v>2771</v>
      </c>
      <c r="I2788" s="97" t="s">
        <v>54</v>
      </c>
      <c r="J2788" s="59" t="str">
        <f t="shared" si="363"/>
        <v>Long</v>
      </c>
      <c r="L2788" s="74">
        <f t="shared" si="367"/>
        <v>1</v>
      </c>
      <c r="M2788" s="75">
        <f t="shared" si="359"/>
        <v>0</v>
      </c>
      <c r="N2788" s="76" t="str">
        <f t="shared" si="364"/>
        <v/>
      </c>
      <c r="O2788" s="75"/>
      <c r="P2788" s="77">
        <f t="shared" si="360"/>
        <v>1</v>
      </c>
      <c r="Q2788" s="78" t="str">
        <f t="shared" si="365"/>
        <v>Stay Long</v>
      </c>
      <c r="R2788" s="81">
        <f t="shared" si="361"/>
        <v>560</v>
      </c>
      <c r="S2788" s="82">
        <f t="shared" si="366"/>
        <v>-34023.459999999992</v>
      </c>
      <c r="T2788" s="50"/>
    </row>
    <row r="2789" spans="2:20" x14ac:dyDescent="0.25">
      <c r="B2789" s="11">
        <f>'Market Data'!B2776</f>
        <v>20101122</v>
      </c>
      <c r="C2789" s="2">
        <f>'Market Data'!C2776</f>
        <v>7135</v>
      </c>
      <c r="D2789" s="2">
        <f>'Market Data'!D2776</f>
        <v>7155</v>
      </c>
      <c r="E2789" s="2">
        <f>'Market Data'!E2776</f>
        <v>7044.5</v>
      </c>
      <c r="F2789" s="12">
        <f>'Market Data'!F2776</f>
        <v>7057.5</v>
      </c>
      <c r="H2789" s="58">
        <f t="shared" si="362"/>
        <v>2772</v>
      </c>
      <c r="I2789" s="97" t="s">
        <v>54</v>
      </c>
      <c r="J2789" s="59" t="str">
        <f t="shared" si="363"/>
        <v>Long</v>
      </c>
      <c r="L2789" s="74">
        <f t="shared" si="367"/>
        <v>1</v>
      </c>
      <c r="M2789" s="75">
        <f t="shared" si="359"/>
        <v>0</v>
      </c>
      <c r="N2789" s="76" t="str">
        <f t="shared" si="364"/>
        <v/>
      </c>
      <c r="O2789" s="75"/>
      <c r="P2789" s="77">
        <f t="shared" si="360"/>
        <v>1</v>
      </c>
      <c r="Q2789" s="78" t="str">
        <f t="shared" si="365"/>
        <v>Stay Long</v>
      </c>
      <c r="R2789" s="81">
        <f t="shared" si="361"/>
        <v>-1452.5</v>
      </c>
      <c r="S2789" s="82">
        <f t="shared" si="366"/>
        <v>-35475.959999999992</v>
      </c>
      <c r="T2789" s="50"/>
    </row>
    <row r="2790" spans="2:20" x14ac:dyDescent="0.25">
      <c r="B2790" s="11">
        <f>'Market Data'!B2777</f>
        <v>20101123</v>
      </c>
      <c r="C2790" s="2">
        <f>'Market Data'!C2777</f>
        <v>7049.5</v>
      </c>
      <c r="D2790" s="2">
        <f>'Market Data'!D2777</f>
        <v>7080.5</v>
      </c>
      <c r="E2790" s="2">
        <f>'Market Data'!E2777</f>
        <v>6959</v>
      </c>
      <c r="F2790" s="12">
        <f>'Market Data'!F2777</f>
        <v>6989</v>
      </c>
      <c r="H2790" s="58">
        <f t="shared" si="362"/>
        <v>2773</v>
      </c>
      <c r="I2790" s="97" t="s">
        <v>54</v>
      </c>
      <c r="J2790" s="59" t="str">
        <f t="shared" si="363"/>
        <v>Long</v>
      </c>
      <c r="L2790" s="74">
        <f t="shared" si="367"/>
        <v>1</v>
      </c>
      <c r="M2790" s="75">
        <f t="shared" si="359"/>
        <v>0</v>
      </c>
      <c r="N2790" s="76" t="str">
        <f t="shared" si="364"/>
        <v/>
      </c>
      <c r="O2790" s="75"/>
      <c r="P2790" s="77">
        <f t="shared" si="360"/>
        <v>1</v>
      </c>
      <c r="Q2790" s="78" t="str">
        <f t="shared" si="365"/>
        <v>Stay Long</v>
      </c>
      <c r="R2790" s="81">
        <f t="shared" si="361"/>
        <v>-2397.5</v>
      </c>
      <c r="S2790" s="82">
        <f t="shared" si="366"/>
        <v>-37873.459999999992</v>
      </c>
      <c r="T2790" s="50"/>
    </row>
    <row r="2791" spans="2:20" x14ac:dyDescent="0.25">
      <c r="B2791" s="11">
        <f>'Market Data'!B2778</f>
        <v>20101124</v>
      </c>
      <c r="C2791" s="2">
        <f>'Market Data'!C2778</f>
        <v>6995</v>
      </c>
      <c r="D2791" s="2">
        <f>'Market Data'!D2778</f>
        <v>7090</v>
      </c>
      <c r="E2791" s="2">
        <f>'Market Data'!E2778</f>
        <v>6951</v>
      </c>
      <c r="F2791" s="12">
        <f>'Market Data'!F2778</f>
        <v>7085.5</v>
      </c>
      <c r="H2791" s="58">
        <f t="shared" si="362"/>
        <v>2774</v>
      </c>
      <c r="I2791" s="97" t="s">
        <v>54</v>
      </c>
      <c r="J2791" s="59" t="str">
        <f t="shared" si="363"/>
        <v>Long</v>
      </c>
      <c r="L2791" s="74">
        <f t="shared" si="367"/>
        <v>1</v>
      </c>
      <c r="M2791" s="75">
        <f t="shared" si="359"/>
        <v>0</v>
      </c>
      <c r="N2791" s="76" t="str">
        <f t="shared" si="364"/>
        <v/>
      </c>
      <c r="O2791" s="75"/>
      <c r="P2791" s="77">
        <f t="shared" si="360"/>
        <v>1</v>
      </c>
      <c r="Q2791" s="78" t="str">
        <f t="shared" si="365"/>
        <v>Stay Long</v>
      </c>
      <c r="R2791" s="81">
        <f t="shared" si="361"/>
        <v>3377.5</v>
      </c>
      <c r="S2791" s="82">
        <f t="shared" si="366"/>
        <v>-34495.959999999992</v>
      </c>
      <c r="T2791" s="50"/>
    </row>
    <row r="2792" spans="2:20" x14ac:dyDescent="0.25">
      <c r="B2792" s="11">
        <f>'Market Data'!B2779</f>
        <v>20101125</v>
      </c>
      <c r="C2792" s="2">
        <f>'Market Data'!C2779</f>
        <v>7081</v>
      </c>
      <c r="D2792" s="2">
        <f>'Market Data'!D2779</f>
        <v>7137</v>
      </c>
      <c r="E2792" s="2">
        <f>'Market Data'!E2779</f>
        <v>7072.5</v>
      </c>
      <c r="F2792" s="12">
        <f>'Market Data'!F2779</f>
        <v>7131</v>
      </c>
      <c r="H2792" s="58">
        <f t="shared" si="362"/>
        <v>2775</v>
      </c>
      <c r="I2792" s="97" t="s">
        <v>54</v>
      </c>
      <c r="J2792" s="59" t="str">
        <f t="shared" si="363"/>
        <v>Long</v>
      </c>
      <c r="L2792" s="74">
        <f t="shared" si="367"/>
        <v>1</v>
      </c>
      <c r="M2792" s="75">
        <f t="shared" si="359"/>
        <v>0</v>
      </c>
      <c r="N2792" s="76" t="str">
        <f t="shared" si="364"/>
        <v/>
      </c>
      <c r="O2792" s="75"/>
      <c r="P2792" s="77">
        <f t="shared" si="360"/>
        <v>1</v>
      </c>
      <c r="Q2792" s="78" t="str">
        <f t="shared" si="365"/>
        <v>Stay Long</v>
      </c>
      <c r="R2792" s="81">
        <f t="shared" si="361"/>
        <v>1592.5</v>
      </c>
      <c r="S2792" s="82">
        <f t="shared" si="366"/>
        <v>-32903.459999999992</v>
      </c>
      <c r="T2792" s="50"/>
    </row>
    <row r="2793" spans="2:20" x14ac:dyDescent="0.25">
      <c r="B2793" s="11">
        <f>'Market Data'!B2780</f>
        <v>20101126</v>
      </c>
      <c r="C2793" s="2">
        <f>'Market Data'!C2780</f>
        <v>7097.5</v>
      </c>
      <c r="D2793" s="2">
        <f>'Market Data'!D2780</f>
        <v>7122.5</v>
      </c>
      <c r="E2793" s="2">
        <f>'Market Data'!E2780</f>
        <v>7029</v>
      </c>
      <c r="F2793" s="12">
        <f>'Market Data'!F2780</f>
        <v>7095.5</v>
      </c>
      <c r="H2793" s="58">
        <f t="shared" si="362"/>
        <v>2776</v>
      </c>
      <c r="I2793" s="97" t="s">
        <v>54</v>
      </c>
      <c r="J2793" s="59" t="str">
        <f t="shared" si="363"/>
        <v>Long</v>
      </c>
      <c r="L2793" s="74">
        <f t="shared" si="367"/>
        <v>1</v>
      </c>
      <c r="M2793" s="75">
        <f t="shared" si="359"/>
        <v>0</v>
      </c>
      <c r="N2793" s="76" t="str">
        <f t="shared" si="364"/>
        <v/>
      </c>
      <c r="O2793" s="75"/>
      <c r="P2793" s="77">
        <f t="shared" si="360"/>
        <v>1</v>
      </c>
      <c r="Q2793" s="78" t="str">
        <f t="shared" si="365"/>
        <v>Stay Long</v>
      </c>
      <c r="R2793" s="81">
        <f t="shared" si="361"/>
        <v>-1242.5</v>
      </c>
      <c r="S2793" s="82">
        <f t="shared" si="366"/>
        <v>-34145.959999999992</v>
      </c>
      <c r="T2793" s="50"/>
    </row>
    <row r="2794" spans="2:20" x14ac:dyDescent="0.25">
      <c r="B2794" s="11">
        <f>'Market Data'!B2781</f>
        <v>20101129</v>
      </c>
      <c r="C2794" s="2">
        <f>'Market Data'!C2781</f>
        <v>7109</v>
      </c>
      <c r="D2794" s="2">
        <f>'Market Data'!D2781</f>
        <v>7158</v>
      </c>
      <c r="E2794" s="2">
        <f>'Market Data'!E2781</f>
        <v>6934.5</v>
      </c>
      <c r="F2794" s="12">
        <f>'Market Data'!F2781</f>
        <v>6962</v>
      </c>
      <c r="H2794" s="58">
        <f t="shared" si="362"/>
        <v>2777</v>
      </c>
      <c r="I2794" s="97" t="s">
        <v>54</v>
      </c>
      <c r="J2794" s="59" t="str">
        <f t="shared" si="363"/>
        <v>Long</v>
      </c>
      <c r="L2794" s="74">
        <f t="shared" si="367"/>
        <v>1</v>
      </c>
      <c r="M2794" s="75">
        <f t="shared" si="359"/>
        <v>0</v>
      </c>
      <c r="N2794" s="76" t="str">
        <f t="shared" si="364"/>
        <v/>
      </c>
      <c r="O2794" s="75"/>
      <c r="P2794" s="77">
        <f t="shared" si="360"/>
        <v>1</v>
      </c>
      <c r="Q2794" s="78" t="str">
        <f t="shared" si="365"/>
        <v>Stay Long</v>
      </c>
      <c r="R2794" s="81">
        <f t="shared" si="361"/>
        <v>-4672.5</v>
      </c>
      <c r="S2794" s="82">
        <f t="shared" si="366"/>
        <v>-38818.459999999992</v>
      </c>
      <c r="T2794" s="50"/>
    </row>
    <row r="2795" spans="2:20" x14ac:dyDescent="0.25">
      <c r="B2795" s="11">
        <f>'Market Data'!B2782</f>
        <v>20101130</v>
      </c>
      <c r="C2795" s="2">
        <f>'Market Data'!C2782</f>
        <v>6975.5</v>
      </c>
      <c r="D2795" s="2">
        <f>'Market Data'!D2782</f>
        <v>7014</v>
      </c>
      <c r="E2795" s="2">
        <f>'Market Data'!E2782</f>
        <v>6908</v>
      </c>
      <c r="F2795" s="12">
        <f>'Market Data'!F2782</f>
        <v>6962.5</v>
      </c>
      <c r="H2795" s="58">
        <f t="shared" si="362"/>
        <v>2778</v>
      </c>
      <c r="I2795" s="97" t="s">
        <v>54</v>
      </c>
      <c r="J2795" s="59" t="str">
        <f t="shared" si="363"/>
        <v>Long</v>
      </c>
      <c r="L2795" s="74">
        <f t="shared" si="367"/>
        <v>1</v>
      </c>
      <c r="M2795" s="75">
        <f t="shared" si="359"/>
        <v>0</v>
      </c>
      <c r="N2795" s="76" t="str">
        <f t="shared" si="364"/>
        <v/>
      </c>
      <c r="O2795" s="75"/>
      <c r="P2795" s="77">
        <f t="shared" si="360"/>
        <v>1</v>
      </c>
      <c r="Q2795" s="78" t="str">
        <f t="shared" si="365"/>
        <v>Stay Long</v>
      </c>
      <c r="R2795" s="81">
        <f t="shared" si="361"/>
        <v>17.5</v>
      </c>
      <c r="S2795" s="82">
        <f t="shared" si="366"/>
        <v>-38800.959999999992</v>
      </c>
      <c r="T2795" s="50"/>
    </row>
    <row r="2796" spans="2:20" x14ac:dyDescent="0.25">
      <c r="B2796" s="11">
        <f>'Market Data'!B2783</f>
        <v>20101201</v>
      </c>
      <c r="C2796" s="2">
        <f>'Market Data'!C2783</f>
        <v>6974.5</v>
      </c>
      <c r="D2796" s="2">
        <f>'Market Data'!D2783</f>
        <v>7137</v>
      </c>
      <c r="E2796" s="2">
        <f>'Market Data'!E2783</f>
        <v>6972.5</v>
      </c>
      <c r="F2796" s="12">
        <f>'Market Data'!F2783</f>
        <v>7129.5</v>
      </c>
      <c r="H2796" s="58">
        <f t="shared" si="362"/>
        <v>2779</v>
      </c>
      <c r="I2796" s="97" t="s">
        <v>54</v>
      </c>
      <c r="J2796" s="59" t="str">
        <f t="shared" si="363"/>
        <v>Long</v>
      </c>
      <c r="L2796" s="74">
        <f t="shared" si="367"/>
        <v>1</v>
      </c>
      <c r="M2796" s="75">
        <f t="shared" si="359"/>
        <v>0</v>
      </c>
      <c r="N2796" s="76" t="str">
        <f t="shared" si="364"/>
        <v/>
      </c>
      <c r="O2796" s="75"/>
      <c r="P2796" s="77">
        <f t="shared" si="360"/>
        <v>1</v>
      </c>
      <c r="Q2796" s="78" t="str">
        <f t="shared" si="365"/>
        <v>Stay Long</v>
      </c>
      <c r="R2796" s="81">
        <f t="shared" si="361"/>
        <v>5845</v>
      </c>
      <c r="S2796" s="82">
        <f t="shared" si="366"/>
        <v>-32955.959999999992</v>
      </c>
      <c r="T2796" s="50"/>
    </row>
    <row r="2797" spans="2:20" x14ac:dyDescent="0.25">
      <c r="B2797" s="11">
        <f>'Market Data'!B2784</f>
        <v>20101202</v>
      </c>
      <c r="C2797" s="2">
        <f>'Market Data'!C2784</f>
        <v>7123.5</v>
      </c>
      <c r="D2797" s="2">
        <f>'Market Data'!D2784</f>
        <v>7213.5</v>
      </c>
      <c r="E2797" s="2">
        <f>'Market Data'!E2784</f>
        <v>7090.5</v>
      </c>
      <c r="F2797" s="12">
        <f>'Market Data'!F2784</f>
        <v>7198</v>
      </c>
      <c r="H2797" s="58">
        <f t="shared" si="362"/>
        <v>2780</v>
      </c>
      <c r="I2797" s="97" t="s">
        <v>54</v>
      </c>
      <c r="J2797" s="59" t="str">
        <f t="shared" si="363"/>
        <v>Long</v>
      </c>
      <c r="L2797" s="74">
        <f t="shared" si="367"/>
        <v>1</v>
      </c>
      <c r="M2797" s="75">
        <f t="shared" si="359"/>
        <v>0</v>
      </c>
      <c r="N2797" s="76" t="str">
        <f t="shared" si="364"/>
        <v/>
      </c>
      <c r="O2797" s="75"/>
      <c r="P2797" s="77">
        <f t="shared" si="360"/>
        <v>1</v>
      </c>
      <c r="Q2797" s="78" t="str">
        <f t="shared" si="365"/>
        <v>Stay Long</v>
      </c>
      <c r="R2797" s="81">
        <f t="shared" si="361"/>
        <v>2397.5</v>
      </c>
      <c r="S2797" s="82">
        <f t="shared" si="366"/>
        <v>-30558.459999999992</v>
      </c>
      <c r="T2797" s="50"/>
    </row>
    <row r="2798" spans="2:20" x14ac:dyDescent="0.25">
      <c r="B2798" s="11">
        <f>'Market Data'!B2785</f>
        <v>20101203</v>
      </c>
      <c r="C2798" s="2">
        <f>'Market Data'!C2785</f>
        <v>7203.5</v>
      </c>
      <c r="D2798" s="2">
        <f>'Market Data'!D2785</f>
        <v>7227.5</v>
      </c>
      <c r="E2798" s="2">
        <f>'Market Data'!E2785</f>
        <v>7164</v>
      </c>
      <c r="F2798" s="12">
        <f>'Market Data'!F2785</f>
        <v>7197.5</v>
      </c>
      <c r="H2798" s="58">
        <f t="shared" si="362"/>
        <v>2781</v>
      </c>
      <c r="I2798" s="97" t="s">
        <v>54</v>
      </c>
      <c r="J2798" s="59" t="str">
        <f t="shared" si="363"/>
        <v>Long</v>
      </c>
      <c r="L2798" s="74">
        <f t="shared" si="367"/>
        <v>1</v>
      </c>
      <c r="M2798" s="75">
        <f t="shared" si="359"/>
        <v>0</v>
      </c>
      <c r="N2798" s="76" t="str">
        <f t="shared" si="364"/>
        <v/>
      </c>
      <c r="O2798" s="75"/>
      <c r="P2798" s="77">
        <f t="shared" si="360"/>
        <v>1</v>
      </c>
      <c r="Q2798" s="78" t="str">
        <f t="shared" si="365"/>
        <v>Stay Long</v>
      </c>
      <c r="R2798" s="81">
        <f t="shared" si="361"/>
        <v>-17.5</v>
      </c>
      <c r="S2798" s="82">
        <f t="shared" si="366"/>
        <v>-30575.959999999992</v>
      </c>
      <c r="T2798" s="50"/>
    </row>
    <row r="2799" spans="2:20" x14ac:dyDescent="0.25">
      <c r="B2799" s="11">
        <f>'Market Data'!B2786</f>
        <v>20101206</v>
      </c>
      <c r="C2799" s="2">
        <f>'Market Data'!C2786</f>
        <v>7216.5</v>
      </c>
      <c r="D2799" s="2">
        <f>'Market Data'!D2786</f>
        <v>7226.5</v>
      </c>
      <c r="E2799" s="2">
        <f>'Market Data'!E2786</f>
        <v>7175</v>
      </c>
      <c r="F2799" s="12">
        <f>'Market Data'!F2786</f>
        <v>7204.5</v>
      </c>
      <c r="H2799" s="58">
        <f t="shared" si="362"/>
        <v>2782</v>
      </c>
      <c r="I2799" s="97" t="s">
        <v>54</v>
      </c>
      <c r="J2799" s="59" t="str">
        <f t="shared" si="363"/>
        <v>Long</v>
      </c>
      <c r="L2799" s="74">
        <f t="shared" si="367"/>
        <v>1</v>
      </c>
      <c r="M2799" s="75">
        <f t="shared" si="359"/>
        <v>0</v>
      </c>
      <c r="N2799" s="76" t="str">
        <f t="shared" si="364"/>
        <v/>
      </c>
      <c r="O2799" s="75"/>
      <c r="P2799" s="77">
        <f t="shared" si="360"/>
        <v>1</v>
      </c>
      <c r="Q2799" s="78" t="str">
        <f t="shared" si="365"/>
        <v>Stay Long</v>
      </c>
      <c r="R2799" s="81">
        <f t="shared" si="361"/>
        <v>245</v>
      </c>
      <c r="S2799" s="82">
        <f t="shared" si="366"/>
        <v>-30330.959999999992</v>
      </c>
      <c r="T2799" s="50"/>
    </row>
    <row r="2800" spans="2:20" x14ac:dyDescent="0.25">
      <c r="B2800" s="11">
        <f>'Market Data'!B2787</f>
        <v>20101207</v>
      </c>
      <c r="C2800" s="2">
        <f>'Market Data'!C2787</f>
        <v>7222</v>
      </c>
      <c r="D2800" s="2">
        <f>'Market Data'!D2787</f>
        <v>7291</v>
      </c>
      <c r="E2800" s="2">
        <f>'Market Data'!E2787</f>
        <v>7210</v>
      </c>
      <c r="F2800" s="12">
        <f>'Market Data'!F2787</f>
        <v>7260</v>
      </c>
      <c r="H2800" s="58">
        <f t="shared" si="362"/>
        <v>2783</v>
      </c>
      <c r="I2800" s="97" t="s">
        <v>54</v>
      </c>
      <c r="J2800" s="59" t="str">
        <f t="shared" si="363"/>
        <v>Long</v>
      </c>
      <c r="L2800" s="74">
        <f t="shared" si="367"/>
        <v>1</v>
      </c>
      <c r="M2800" s="75">
        <f t="shared" si="359"/>
        <v>0</v>
      </c>
      <c r="N2800" s="76" t="str">
        <f t="shared" si="364"/>
        <v/>
      </c>
      <c r="O2800" s="75"/>
      <c r="P2800" s="77">
        <f t="shared" si="360"/>
        <v>1</v>
      </c>
      <c r="Q2800" s="78" t="str">
        <f t="shared" si="365"/>
        <v>Stay Long</v>
      </c>
      <c r="R2800" s="81">
        <f t="shared" si="361"/>
        <v>1942.5</v>
      </c>
      <c r="S2800" s="82">
        <f t="shared" si="366"/>
        <v>-28388.459999999992</v>
      </c>
      <c r="T2800" s="50"/>
    </row>
    <row r="2801" spans="2:20" x14ac:dyDescent="0.25">
      <c r="B2801" s="11">
        <f>'Market Data'!B2788</f>
        <v>20101208</v>
      </c>
      <c r="C2801" s="2">
        <f>'Market Data'!C2788</f>
        <v>7229</v>
      </c>
      <c r="D2801" s="2">
        <f>'Market Data'!D2788</f>
        <v>7262</v>
      </c>
      <c r="E2801" s="2">
        <f>'Market Data'!E2788</f>
        <v>7204.5</v>
      </c>
      <c r="F2801" s="12">
        <f>'Market Data'!F2788</f>
        <v>7223</v>
      </c>
      <c r="H2801" s="58">
        <f t="shared" si="362"/>
        <v>2784</v>
      </c>
      <c r="I2801" s="97" t="s">
        <v>54</v>
      </c>
      <c r="J2801" s="59" t="str">
        <f t="shared" si="363"/>
        <v>Long</v>
      </c>
      <c r="L2801" s="74">
        <f t="shared" si="367"/>
        <v>1</v>
      </c>
      <c r="M2801" s="75">
        <f t="shared" si="359"/>
        <v>0</v>
      </c>
      <c r="N2801" s="76" t="str">
        <f t="shared" si="364"/>
        <v/>
      </c>
      <c r="O2801" s="75"/>
      <c r="P2801" s="77">
        <f t="shared" si="360"/>
        <v>1</v>
      </c>
      <c r="Q2801" s="78" t="str">
        <f t="shared" si="365"/>
        <v>Stay Long</v>
      </c>
      <c r="R2801" s="81">
        <f t="shared" si="361"/>
        <v>-1295</v>
      </c>
      <c r="S2801" s="82">
        <f t="shared" si="366"/>
        <v>-29683.459999999992</v>
      </c>
      <c r="T2801" s="50"/>
    </row>
    <row r="2802" spans="2:20" x14ac:dyDescent="0.25">
      <c r="B2802" s="11">
        <f>'Market Data'!B2789</f>
        <v>20101209</v>
      </c>
      <c r="C2802" s="2">
        <f>'Market Data'!C2789</f>
        <v>7258</v>
      </c>
      <c r="D2802" s="2">
        <f>'Market Data'!D2789</f>
        <v>7276.5</v>
      </c>
      <c r="E2802" s="2">
        <f>'Market Data'!E2789</f>
        <v>7194</v>
      </c>
      <c r="F2802" s="12">
        <f>'Market Data'!F2789</f>
        <v>7214</v>
      </c>
      <c r="H2802" s="58">
        <f t="shared" si="362"/>
        <v>2785</v>
      </c>
      <c r="I2802" s="97" t="s">
        <v>54</v>
      </c>
      <c r="J2802" s="59" t="str">
        <f t="shared" si="363"/>
        <v>Long</v>
      </c>
      <c r="L2802" s="74">
        <f t="shared" si="367"/>
        <v>1</v>
      </c>
      <c r="M2802" s="75">
        <f t="shared" si="359"/>
        <v>0</v>
      </c>
      <c r="N2802" s="76" t="str">
        <f t="shared" si="364"/>
        <v/>
      </c>
      <c r="O2802" s="75"/>
      <c r="P2802" s="77">
        <f t="shared" si="360"/>
        <v>1</v>
      </c>
      <c r="Q2802" s="78" t="str">
        <f t="shared" si="365"/>
        <v>Stay Long</v>
      </c>
      <c r="R2802" s="81">
        <f t="shared" si="361"/>
        <v>-315</v>
      </c>
      <c r="S2802" s="82">
        <f t="shared" si="366"/>
        <v>-29998.459999999992</v>
      </c>
      <c r="T2802" s="50"/>
    </row>
    <row r="2803" spans="2:20" x14ac:dyDescent="0.25">
      <c r="B2803" s="11">
        <f>'Market Data'!B2790</f>
        <v>20101210</v>
      </c>
      <c r="C2803" s="2">
        <f>'Market Data'!C2790</f>
        <v>7252.5</v>
      </c>
      <c r="D2803" s="2">
        <f>'Market Data'!D2790</f>
        <v>7267.5</v>
      </c>
      <c r="E2803" s="2">
        <f>'Market Data'!E2790</f>
        <v>7221.5</v>
      </c>
      <c r="F2803" s="12">
        <f>'Market Data'!F2790</f>
        <v>7258.5</v>
      </c>
      <c r="H2803" s="58">
        <f t="shared" si="362"/>
        <v>2786</v>
      </c>
      <c r="I2803" s="97" t="s">
        <v>54</v>
      </c>
      <c r="J2803" s="59" t="str">
        <f t="shared" si="363"/>
        <v>Long</v>
      </c>
      <c r="L2803" s="74">
        <f t="shared" si="367"/>
        <v>1</v>
      </c>
      <c r="M2803" s="75">
        <f t="shared" si="359"/>
        <v>0</v>
      </c>
      <c r="N2803" s="76" t="str">
        <f t="shared" si="364"/>
        <v/>
      </c>
      <c r="O2803" s="75"/>
      <c r="P2803" s="77">
        <f t="shared" si="360"/>
        <v>1</v>
      </c>
      <c r="Q2803" s="78" t="str">
        <f t="shared" si="365"/>
        <v>Stay Long</v>
      </c>
      <c r="R2803" s="81">
        <f t="shared" si="361"/>
        <v>1557.5</v>
      </c>
      <c r="S2803" s="82">
        <f t="shared" si="366"/>
        <v>-28440.959999999992</v>
      </c>
      <c r="T2803" s="50"/>
    </row>
    <row r="2804" spans="2:20" x14ac:dyDescent="0.25">
      <c r="B2804" s="11">
        <f>'Market Data'!B2791</f>
        <v>20101213</v>
      </c>
      <c r="C2804" s="2">
        <f>'Market Data'!C2791</f>
        <v>7260.5</v>
      </c>
      <c r="D2804" s="2">
        <f>'Market Data'!D2791</f>
        <v>7293.5</v>
      </c>
      <c r="E2804" s="2">
        <f>'Market Data'!E2791</f>
        <v>7260.5</v>
      </c>
      <c r="F2804" s="12">
        <f>'Market Data'!F2791</f>
        <v>7278.5</v>
      </c>
      <c r="H2804" s="58">
        <f t="shared" si="362"/>
        <v>2787</v>
      </c>
      <c r="I2804" s="97" t="s">
        <v>54</v>
      </c>
      <c r="J2804" s="59" t="str">
        <f t="shared" si="363"/>
        <v>Long</v>
      </c>
      <c r="L2804" s="74">
        <f t="shared" si="367"/>
        <v>1</v>
      </c>
      <c r="M2804" s="75">
        <f t="shared" si="359"/>
        <v>0</v>
      </c>
      <c r="N2804" s="76" t="str">
        <f t="shared" si="364"/>
        <v/>
      </c>
      <c r="O2804" s="75"/>
      <c r="P2804" s="77">
        <f t="shared" si="360"/>
        <v>1</v>
      </c>
      <c r="Q2804" s="78" t="str">
        <f t="shared" si="365"/>
        <v>Stay Long</v>
      </c>
      <c r="R2804" s="81">
        <f t="shared" si="361"/>
        <v>700</v>
      </c>
      <c r="S2804" s="82">
        <f t="shared" si="366"/>
        <v>-27740.959999999992</v>
      </c>
      <c r="T2804" s="50"/>
    </row>
    <row r="2805" spans="2:20" x14ac:dyDescent="0.25">
      <c r="B2805" s="11">
        <f>'Market Data'!B2792</f>
        <v>20101214</v>
      </c>
      <c r="C2805" s="2">
        <f>'Market Data'!C2792</f>
        <v>7270</v>
      </c>
      <c r="D2805" s="2">
        <f>'Market Data'!D2792</f>
        <v>7285.5</v>
      </c>
      <c r="E2805" s="2">
        <f>'Market Data'!E2792</f>
        <v>7259.5</v>
      </c>
      <c r="F2805" s="12">
        <f>'Market Data'!F2792</f>
        <v>7280</v>
      </c>
      <c r="H2805" s="58">
        <f t="shared" si="362"/>
        <v>2788</v>
      </c>
      <c r="I2805" s="97" t="s">
        <v>54</v>
      </c>
      <c r="J2805" s="59" t="str">
        <f t="shared" si="363"/>
        <v>Long</v>
      </c>
      <c r="L2805" s="74">
        <f t="shared" si="367"/>
        <v>1</v>
      </c>
      <c r="M2805" s="75">
        <f t="shared" si="359"/>
        <v>0</v>
      </c>
      <c r="N2805" s="76" t="str">
        <f t="shared" si="364"/>
        <v/>
      </c>
      <c r="O2805" s="75"/>
      <c r="P2805" s="77">
        <f t="shared" si="360"/>
        <v>1</v>
      </c>
      <c r="Q2805" s="78" t="str">
        <f t="shared" si="365"/>
        <v>Stay Long</v>
      </c>
      <c r="R2805" s="81">
        <f t="shared" si="361"/>
        <v>52.5</v>
      </c>
      <c r="S2805" s="82">
        <f t="shared" si="366"/>
        <v>-27688.459999999992</v>
      </c>
      <c r="T2805" s="50"/>
    </row>
    <row r="2806" spans="2:20" x14ac:dyDescent="0.25">
      <c r="B2806" s="11">
        <f>'Market Data'!B2793</f>
        <v>20101215</v>
      </c>
      <c r="C2806" s="2">
        <f>'Market Data'!C2793</f>
        <v>7257.5</v>
      </c>
      <c r="D2806" s="2">
        <f>'Market Data'!D2793</f>
        <v>7279</v>
      </c>
      <c r="E2806" s="2">
        <f>'Market Data'!E2793</f>
        <v>7211.5</v>
      </c>
      <c r="F2806" s="12">
        <f>'Market Data'!F2793</f>
        <v>7260</v>
      </c>
      <c r="H2806" s="58">
        <f t="shared" si="362"/>
        <v>2789</v>
      </c>
      <c r="I2806" s="97" t="s">
        <v>54</v>
      </c>
      <c r="J2806" s="59" t="str">
        <f t="shared" si="363"/>
        <v>Long</v>
      </c>
      <c r="L2806" s="74">
        <f t="shared" si="367"/>
        <v>1</v>
      </c>
      <c r="M2806" s="75">
        <f t="shared" si="359"/>
        <v>0</v>
      </c>
      <c r="N2806" s="76" t="str">
        <f t="shared" si="364"/>
        <v/>
      </c>
      <c r="O2806" s="75"/>
      <c r="P2806" s="77">
        <f t="shared" si="360"/>
        <v>1</v>
      </c>
      <c r="Q2806" s="78" t="str">
        <f t="shared" si="365"/>
        <v>Stay Long</v>
      </c>
      <c r="R2806" s="81">
        <f t="shared" si="361"/>
        <v>-700</v>
      </c>
      <c r="S2806" s="82">
        <f t="shared" si="366"/>
        <v>-28388.459999999992</v>
      </c>
      <c r="T2806" s="50"/>
    </row>
    <row r="2807" spans="2:20" x14ac:dyDescent="0.25">
      <c r="B2807" s="11">
        <f>'Market Data'!B2794</f>
        <v>20101216</v>
      </c>
      <c r="C2807" s="2">
        <f>'Market Data'!C2794</f>
        <v>7265.5</v>
      </c>
      <c r="D2807" s="2">
        <f>'Market Data'!D2794</f>
        <v>7282.5</v>
      </c>
      <c r="E2807" s="2">
        <f>'Market Data'!E2794</f>
        <v>7238</v>
      </c>
      <c r="F2807" s="12">
        <f>'Market Data'!F2794</f>
        <v>7274.5</v>
      </c>
      <c r="H2807" s="58">
        <f t="shared" si="362"/>
        <v>2790</v>
      </c>
      <c r="I2807" s="97" t="s">
        <v>54</v>
      </c>
      <c r="J2807" s="59" t="str">
        <f t="shared" si="363"/>
        <v>Long</v>
      </c>
      <c r="L2807" s="74">
        <f t="shared" si="367"/>
        <v>1</v>
      </c>
      <c r="M2807" s="75">
        <f t="shared" si="359"/>
        <v>0</v>
      </c>
      <c r="N2807" s="76" t="str">
        <f t="shared" si="364"/>
        <v/>
      </c>
      <c r="O2807" s="75"/>
      <c r="P2807" s="77">
        <f t="shared" si="360"/>
        <v>1</v>
      </c>
      <c r="Q2807" s="78" t="str">
        <f t="shared" si="365"/>
        <v>Stay Long</v>
      </c>
      <c r="R2807" s="81">
        <f t="shared" si="361"/>
        <v>507.5</v>
      </c>
      <c r="S2807" s="82">
        <f t="shared" si="366"/>
        <v>-27880.959999999992</v>
      </c>
      <c r="T2807" s="50"/>
    </row>
    <row r="2808" spans="2:20" x14ac:dyDescent="0.25">
      <c r="B2808" s="11">
        <f>'Market Data'!B2795</f>
        <v>20101217</v>
      </c>
      <c r="C2808" s="2">
        <f>'Market Data'!C2795</f>
        <v>7283</v>
      </c>
      <c r="D2808" s="2">
        <f>'Market Data'!D2795</f>
        <v>7290.5</v>
      </c>
      <c r="E2808" s="2">
        <f>'Market Data'!E2795</f>
        <v>7226</v>
      </c>
      <c r="F2808" s="12">
        <f>'Market Data'!F2795</f>
        <v>7246.5</v>
      </c>
      <c r="H2808" s="58">
        <f t="shared" si="362"/>
        <v>2791</v>
      </c>
      <c r="I2808" s="97" t="s">
        <v>54</v>
      </c>
      <c r="J2808" s="59" t="str">
        <f t="shared" si="363"/>
        <v>Long</v>
      </c>
      <c r="L2808" s="74">
        <f t="shared" si="367"/>
        <v>1</v>
      </c>
      <c r="M2808" s="75">
        <f t="shared" si="359"/>
        <v>0</v>
      </c>
      <c r="N2808" s="76" t="str">
        <f t="shared" si="364"/>
        <v/>
      </c>
      <c r="O2808" s="75"/>
      <c r="P2808" s="77">
        <f t="shared" si="360"/>
        <v>1</v>
      </c>
      <c r="Q2808" s="78" t="str">
        <f t="shared" si="365"/>
        <v>Stay Long</v>
      </c>
      <c r="R2808" s="81">
        <f t="shared" si="361"/>
        <v>-980</v>
      </c>
      <c r="S2808" s="82">
        <f t="shared" si="366"/>
        <v>-28860.959999999992</v>
      </c>
      <c r="T2808" s="50"/>
    </row>
    <row r="2809" spans="2:20" x14ac:dyDescent="0.25">
      <c r="B2809" s="11">
        <f>'Market Data'!B2796</f>
        <v>20101220</v>
      </c>
      <c r="C2809" s="2">
        <f>'Market Data'!C2796</f>
        <v>7234</v>
      </c>
      <c r="D2809" s="2">
        <f>'Market Data'!D2796</f>
        <v>7315.5</v>
      </c>
      <c r="E2809" s="2">
        <f>'Market Data'!E2796</f>
        <v>7232</v>
      </c>
      <c r="F2809" s="12">
        <f>'Market Data'!F2796</f>
        <v>7284</v>
      </c>
      <c r="H2809" s="58">
        <f t="shared" si="362"/>
        <v>2792</v>
      </c>
      <c r="I2809" s="97" t="s">
        <v>54</v>
      </c>
      <c r="J2809" s="59" t="str">
        <f t="shared" si="363"/>
        <v>Long</v>
      </c>
      <c r="L2809" s="74">
        <f t="shared" si="367"/>
        <v>1</v>
      </c>
      <c r="M2809" s="75">
        <f t="shared" si="359"/>
        <v>0</v>
      </c>
      <c r="N2809" s="76" t="str">
        <f t="shared" si="364"/>
        <v/>
      </c>
      <c r="O2809" s="75"/>
      <c r="P2809" s="77">
        <f t="shared" si="360"/>
        <v>1</v>
      </c>
      <c r="Q2809" s="78" t="str">
        <f t="shared" si="365"/>
        <v>Stay Long</v>
      </c>
      <c r="R2809" s="81">
        <f t="shared" si="361"/>
        <v>1312.5</v>
      </c>
      <c r="S2809" s="82">
        <f t="shared" si="366"/>
        <v>-27548.459999999992</v>
      </c>
      <c r="T2809" s="50"/>
    </row>
    <row r="2810" spans="2:20" x14ac:dyDescent="0.25">
      <c r="B2810" s="11">
        <f>'Market Data'!B2797</f>
        <v>20101221</v>
      </c>
      <c r="C2810" s="2">
        <f>'Market Data'!C2797</f>
        <v>7294</v>
      </c>
      <c r="D2810" s="2">
        <f>'Market Data'!D2797</f>
        <v>7334.5</v>
      </c>
      <c r="E2810" s="2">
        <f>'Market Data'!E2797</f>
        <v>7288</v>
      </c>
      <c r="F2810" s="12">
        <f>'Market Data'!F2797</f>
        <v>7325</v>
      </c>
      <c r="H2810" s="58">
        <f t="shared" si="362"/>
        <v>2793</v>
      </c>
      <c r="I2810" s="97" t="s">
        <v>54</v>
      </c>
      <c r="J2810" s="59" t="str">
        <f t="shared" si="363"/>
        <v>Long</v>
      </c>
      <c r="L2810" s="74">
        <f t="shared" si="367"/>
        <v>1</v>
      </c>
      <c r="M2810" s="75">
        <f t="shared" si="359"/>
        <v>0</v>
      </c>
      <c r="N2810" s="76" t="str">
        <f t="shared" si="364"/>
        <v/>
      </c>
      <c r="O2810" s="75"/>
      <c r="P2810" s="77">
        <f t="shared" si="360"/>
        <v>1</v>
      </c>
      <c r="Q2810" s="78" t="str">
        <f t="shared" si="365"/>
        <v>Stay Long</v>
      </c>
      <c r="R2810" s="81">
        <f t="shared" si="361"/>
        <v>1435</v>
      </c>
      <c r="S2810" s="82">
        <f t="shared" si="366"/>
        <v>-26113.459999999992</v>
      </c>
      <c r="T2810" s="50"/>
    </row>
    <row r="2811" spans="2:20" x14ac:dyDescent="0.25">
      <c r="B2811" s="11">
        <f>'Market Data'!B2798</f>
        <v>20101222</v>
      </c>
      <c r="C2811" s="2">
        <f>'Market Data'!C2798</f>
        <v>7323</v>
      </c>
      <c r="D2811" s="2">
        <f>'Market Data'!D2798</f>
        <v>7331</v>
      </c>
      <c r="E2811" s="2">
        <f>'Market Data'!E2798</f>
        <v>7313</v>
      </c>
      <c r="F2811" s="12">
        <f>'Market Data'!F2798</f>
        <v>7322</v>
      </c>
      <c r="H2811" s="58">
        <f t="shared" si="362"/>
        <v>2794</v>
      </c>
      <c r="I2811" s="97" t="s">
        <v>54</v>
      </c>
      <c r="J2811" s="59" t="str">
        <f t="shared" si="363"/>
        <v>Long</v>
      </c>
      <c r="L2811" s="74">
        <f t="shared" si="367"/>
        <v>1</v>
      </c>
      <c r="M2811" s="75">
        <f t="shared" si="359"/>
        <v>0</v>
      </c>
      <c r="N2811" s="76" t="str">
        <f t="shared" si="364"/>
        <v/>
      </c>
      <c r="O2811" s="75"/>
      <c r="P2811" s="77">
        <f t="shared" si="360"/>
        <v>1</v>
      </c>
      <c r="Q2811" s="78" t="str">
        <f t="shared" si="365"/>
        <v>Stay Long</v>
      </c>
      <c r="R2811" s="81">
        <f t="shared" si="361"/>
        <v>-105</v>
      </c>
      <c r="S2811" s="82">
        <f t="shared" si="366"/>
        <v>-26218.459999999992</v>
      </c>
      <c r="T2811" s="50"/>
    </row>
    <row r="2812" spans="2:20" x14ac:dyDescent="0.25">
      <c r="B2812" s="11">
        <f>'Market Data'!B2799</f>
        <v>20101223</v>
      </c>
      <c r="C2812" s="2">
        <f>'Market Data'!C2799</f>
        <v>7329</v>
      </c>
      <c r="D2812" s="2">
        <f>'Market Data'!D2799</f>
        <v>7329.5</v>
      </c>
      <c r="E2812" s="2">
        <f>'Market Data'!E2799</f>
        <v>7286</v>
      </c>
      <c r="F2812" s="12">
        <f>'Market Data'!F2799</f>
        <v>7301.5</v>
      </c>
      <c r="H2812" s="58">
        <f t="shared" si="362"/>
        <v>2795</v>
      </c>
      <c r="I2812" s="97" t="s">
        <v>54</v>
      </c>
      <c r="J2812" s="59" t="str">
        <f t="shared" si="363"/>
        <v>Long</v>
      </c>
      <c r="L2812" s="74">
        <f t="shared" si="367"/>
        <v>1</v>
      </c>
      <c r="M2812" s="75">
        <f t="shared" si="359"/>
        <v>0</v>
      </c>
      <c r="N2812" s="76" t="str">
        <f t="shared" si="364"/>
        <v/>
      </c>
      <c r="O2812" s="75"/>
      <c r="P2812" s="77">
        <f t="shared" si="360"/>
        <v>1</v>
      </c>
      <c r="Q2812" s="78" t="str">
        <f t="shared" si="365"/>
        <v>Stay Long</v>
      </c>
      <c r="R2812" s="81">
        <f t="shared" si="361"/>
        <v>-717.5</v>
      </c>
      <c r="S2812" s="82">
        <f t="shared" si="366"/>
        <v>-26935.959999999992</v>
      </c>
      <c r="T2812" s="50"/>
    </row>
    <row r="2813" spans="2:20" x14ac:dyDescent="0.25">
      <c r="B2813" s="11">
        <f>'Market Data'!B2800</f>
        <v>20101227</v>
      </c>
      <c r="C2813" s="2">
        <f>'Market Data'!C2800</f>
        <v>7309.5</v>
      </c>
      <c r="D2813" s="2">
        <f>'Market Data'!D2800</f>
        <v>7312.5</v>
      </c>
      <c r="E2813" s="2">
        <f>'Market Data'!E2800</f>
        <v>7144</v>
      </c>
      <c r="F2813" s="12">
        <f>'Market Data'!F2800</f>
        <v>7218</v>
      </c>
      <c r="H2813" s="58">
        <f t="shared" si="362"/>
        <v>2796</v>
      </c>
      <c r="I2813" s="97" t="s">
        <v>54</v>
      </c>
      <c r="J2813" s="59" t="str">
        <f t="shared" si="363"/>
        <v>Long</v>
      </c>
      <c r="L2813" s="74">
        <f t="shared" si="367"/>
        <v>1</v>
      </c>
      <c r="M2813" s="75">
        <f t="shared" si="359"/>
        <v>0</v>
      </c>
      <c r="N2813" s="76" t="str">
        <f t="shared" si="364"/>
        <v/>
      </c>
      <c r="O2813" s="75"/>
      <c r="P2813" s="77">
        <f t="shared" si="360"/>
        <v>1</v>
      </c>
      <c r="Q2813" s="78" t="str">
        <f t="shared" si="365"/>
        <v>Stay Long</v>
      </c>
      <c r="R2813" s="81">
        <f t="shared" si="361"/>
        <v>-2922.5</v>
      </c>
      <c r="S2813" s="82">
        <f t="shared" si="366"/>
        <v>-29858.459999999992</v>
      </c>
      <c r="T2813" s="50"/>
    </row>
    <row r="2814" spans="2:20" x14ac:dyDescent="0.25">
      <c r="B2814" s="11">
        <f>'Market Data'!B2801</f>
        <v>20101228</v>
      </c>
      <c r="C2814" s="2">
        <f>'Market Data'!C2801</f>
        <v>7234.5</v>
      </c>
      <c r="D2814" s="2">
        <f>'Market Data'!D2801</f>
        <v>7239</v>
      </c>
      <c r="E2814" s="2">
        <f>'Market Data'!E2801</f>
        <v>7200</v>
      </c>
      <c r="F2814" s="12">
        <f>'Market Data'!F2801</f>
        <v>7217</v>
      </c>
      <c r="H2814" s="58">
        <f t="shared" si="362"/>
        <v>2797</v>
      </c>
      <c r="I2814" s="97" t="s">
        <v>54</v>
      </c>
      <c r="J2814" s="59" t="str">
        <f t="shared" si="363"/>
        <v>Long</v>
      </c>
      <c r="L2814" s="74">
        <f t="shared" si="367"/>
        <v>1</v>
      </c>
      <c r="M2814" s="75">
        <f t="shared" si="359"/>
        <v>0</v>
      </c>
      <c r="N2814" s="76" t="str">
        <f t="shared" si="364"/>
        <v/>
      </c>
      <c r="O2814" s="75"/>
      <c r="P2814" s="77">
        <f t="shared" si="360"/>
        <v>1</v>
      </c>
      <c r="Q2814" s="78" t="str">
        <f t="shared" si="365"/>
        <v>Stay Long</v>
      </c>
      <c r="R2814" s="81">
        <f t="shared" si="361"/>
        <v>-35</v>
      </c>
      <c r="S2814" s="82">
        <f t="shared" si="366"/>
        <v>-29893.459999999992</v>
      </c>
      <c r="T2814" s="50"/>
    </row>
    <row r="2815" spans="2:20" x14ac:dyDescent="0.25">
      <c r="B2815" s="11">
        <f>'Market Data'!B2802</f>
        <v>20101229</v>
      </c>
      <c r="C2815" s="2">
        <f>'Market Data'!C2802</f>
        <v>7235.5</v>
      </c>
      <c r="D2815" s="2">
        <f>'Market Data'!D2802</f>
        <v>7253</v>
      </c>
      <c r="E2815" s="2">
        <f>'Market Data'!E2802</f>
        <v>7225.5</v>
      </c>
      <c r="F2815" s="12">
        <f>'Market Data'!F2802</f>
        <v>7238</v>
      </c>
      <c r="H2815" s="58">
        <f t="shared" si="362"/>
        <v>2798</v>
      </c>
      <c r="I2815" s="97" t="s">
        <v>54</v>
      </c>
      <c r="J2815" s="59" t="str">
        <f t="shared" si="363"/>
        <v>Long</v>
      </c>
      <c r="L2815" s="74">
        <f t="shared" si="367"/>
        <v>1</v>
      </c>
      <c r="M2815" s="75">
        <f t="shared" si="359"/>
        <v>0</v>
      </c>
      <c r="N2815" s="76" t="str">
        <f t="shared" si="364"/>
        <v/>
      </c>
      <c r="O2815" s="75"/>
      <c r="P2815" s="77">
        <f t="shared" si="360"/>
        <v>1</v>
      </c>
      <c r="Q2815" s="78" t="str">
        <f t="shared" si="365"/>
        <v>Stay Long</v>
      </c>
      <c r="R2815" s="81">
        <f t="shared" si="361"/>
        <v>735</v>
      </c>
      <c r="S2815" s="82">
        <f t="shared" si="366"/>
        <v>-29158.459999999992</v>
      </c>
      <c r="T2815" s="50"/>
    </row>
    <row r="2816" spans="2:20" x14ac:dyDescent="0.25">
      <c r="B2816" s="11">
        <f>'Market Data'!B2803</f>
        <v>20101230</v>
      </c>
      <c r="C2816" s="2">
        <f>'Market Data'!C2803</f>
        <v>7239</v>
      </c>
      <c r="D2816" s="2">
        <f>'Market Data'!D2803</f>
        <v>7252</v>
      </c>
      <c r="E2816" s="2">
        <f>'Market Data'!E2803</f>
        <v>7139</v>
      </c>
      <c r="F2816" s="12">
        <f>'Market Data'!F2803</f>
        <v>7156</v>
      </c>
      <c r="H2816" s="58">
        <f t="shared" si="362"/>
        <v>2799</v>
      </c>
      <c r="I2816" s="97" t="s">
        <v>54</v>
      </c>
      <c r="J2816" s="59" t="str">
        <f t="shared" si="363"/>
        <v>Long</v>
      </c>
      <c r="L2816" s="74">
        <f t="shared" si="367"/>
        <v>1</v>
      </c>
      <c r="M2816" s="75">
        <f t="shared" si="359"/>
        <v>0</v>
      </c>
      <c r="N2816" s="76" t="str">
        <f t="shared" si="364"/>
        <v/>
      </c>
      <c r="O2816" s="75"/>
      <c r="P2816" s="77">
        <f t="shared" si="360"/>
        <v>1</v>
      </c>
      <c r="Q2816" s="78" t="str">
        <f t="shared" si="365"/>
        <v>Stay Long</v>
      </c>
      <c r="R2816" s="81">
        <f t="shared" si="361"/>
        <v>-2870</v>
      </c>
      <c r="S2816" s="82">
        <f t="shared" si="366"/>
        <v>-32028.459999999992</v>
      </c>
      <c r="T2816" s="50"/>
    </row>
    <row r="2817" spans="2:20" x14ac:dyDescent="0.25">
      <c r="B2817" s="11">
        <f>'Market Data'!B2804</f>
        <v>20110103</v>
      </c>
      <c r="C2817" s="2">
        <f>'Market Data'!C2804</f>
        <v>7230.5</v>
      </c>
      <c r="D2817" s="2">
        <f>'Market Data'!D2804</f>
        <v>7271.5</v>
      </c>
      <c r="E2817" s="2">
        <f>'Market Data'!E2804</f>
        <v>7206</v>
      </c>
      <c r="F2817" s="12">
        <f>'Market Data'!F2804</f>
        <v>7224.5</v>
      </c>
      <c r="H2817" s="58">
        <f t="shared" si="362"/>
        <v>2800</v>
      </c>
      <c r="I2817" s="97" t="s">
        <v>54</v>
      </c>
      <c r="J2817" s="59" t="str">
        <f t="shared" si="363"/>
        <v>Long</v>
      </c>
      <c r="L2817" s="74">
        <f t="shared" si="367"/>
        <v>1</v>
      </c>
      <c r="M2817" s="75">
        <f t="shared" si="359"/>
        <v>0</v>
      </c>
      <c r="N2817" s="76" t="str">
        <f t="shared" si="364"/>
        <v/>
      </c>
      <c r="O2817" s="75"/>
      <c r="P2817" s="77">
        <f t="shared" si="360"/>
        <v>1</v>
      </c>
      <c r="Q2817" s="78" t="str">
        <f t="shared" si="365"/>
        <v>Stay Long</v>
      </c>
      <c r="R2817" s="81">
        <f t="shared" si="361"/>
        <v>2397.5</v>
      </c>
      <c r="S2817" s="82">
        <f t="shared" si="366"/>
        <v>-29630.959999999992</v>
      </c>
      <c r="T2817" s="50"/>
    </row>
    <row r="2818" spans="2:20" x14ac:dyDescent="0.25">
      <c r="B2818" s="11">
        <f>'Market Data'!B2805</f>
        <v>20110104</v>
      </c>
      <c r="C2818" s="2">
        <f>'Market Data'!C2805</f>
        <v>7218.5</v>
      </c>
      <c r="D2818" s="2">
        <f>'Market Data'!D2805</f>
        <v>7267</v>
      </c>
      <c r="E2818" s="2">
        <f>'Market Data'!E2805</f>
        <v>7192</v>
      </c>
      <c r="F2818" s="12">
        <f>'Market Data'!F2805</f>
        <v>7203.5</v>
      </c>
      <c r="H2818" s="58">
        <f t="shared" si="362"/>
        <v>2801</v>
      </c>
      <c r="I2818" s="97" t="s">
        <v>54</v>
      </c>
      <c r="J2818" s="59" t="str">
        <f t="shared" si="363"/>
        <v>Long</v>
      </c>
      <c r="L2818" s="74">
        <f t="shared" si="367"/>
        <v>1</v>
      </c>
      <c r="M2818" s="75">
        <f t="shared" si="359"/>
        <v>0</v>
      </c>
      <c r="N2818" s="76" t="str">
        <f t="shared" si="364"/>
        <v/>
      </c>
      <c r="O2818" s="75"/>
      <c r="P2818" s="77">
        <f t="shared" si="360"/>
        <v>1</v>
      </c>
      <c r="Q2818" s="78" t="str">
        <f t="shared" si="365"/>
        <v>Stay Long</v>
      </c>
      <c r="R2818" s="81">
        <f t="shared" si="361"/>
        <v>-735</v>
      </c>
      <c r="S2818" s="82">
        <f t="shared" si="366"/>
        <v>-30365.959999999992</v>
      </c>
      <c r="T2818" s="50"/>
    </row>
    <row r="2819" spans="2:20" x14ac:dyDescent="0.25">
      <c r="B2819" s="11">
        <f>'Market Data'!B2806</f>
        <v>20110105</v>
      </c>
      <c r="C2819" s="2">
        <f>'Market Data'!C2806</f>
        <v>7189.5</v>
      </c>
      <c r="D2819" s="2">
        <f>'Market Data'!D2806</f>
        <v>7210</v>
      </c>
      <c r="E2819" s="2">
        <f>'Market Data'!E2806</f>
        <v>7081.5</v>
      </c>
      <c r="F2819" s="12">
        <f>'Market Data'!F2806</f>
        <v>7187.5</v>
      </c>
      <c r="H2819" s="58">
        <f t="shared" si="362"/>
        <v>2802</v>
      </c>
      <c r="I2819" s="97" t="s">
        <v>54</v>
      </c>
      <c r="J2819" s="59" t="str">
        <f t="shared" si="363"/>
        <v>Long</v>
      </c>
      <c r="L2819" s="74">
        <f t="shared" si="367"/>
        <v>1</v>
      </c>
      <c r="M2819" s="75">
        <f t="shared" si="359"/>
        <v>0</v>
      </c>
      <c r="N2819" s="76" t="str">
        <f t="shared" si="364"/>
        <v/>
      </c>
      <c r="O2819" s="75"/>
      <c r="P2819" s="77">
        <f t="shared" si="360"/>
        <v>1</v>
      </c>
      <c r="Q2819" s="78" t="str">
        <f t="shared" si="365"/>
        <v>Stay Long</v>
      </c>
      <c r="R2819" s="81">
        <f t="shared" si="361"/>
        <v>-560</v>
      </c>
      <c r="S2819" s="82">
        <f t="shared" si="366"/>
        <v>-30925.959999999992</v>
      </c>
      <c r="T2819" s="50"/>
    </row>
    <row r="2820" spans="2:20" x14ac:dyDescent="0.25">
      <c r="B2820" s="11">
        <f>'Market Data'!B2807</f>
        <v>20110106</v>
      </c>
      <c r="C2820" s="2">
        <f>'Market Data'!C2807</f>
        <v>7203</v>
      </c>
      <c r="D2820" s="2">
        <f>'Market Data'!D2807</f>
        <v>7300</v>
      </c>
      <c r="E2820" s="2">
        <f>'Market Data'!E2807</f>
        <v>7197</v>
      </c>
      <c r="F2820" s="12">
        <f>'Market Data'!F2807</f>
        <v>7230.5</v>
      </c>
      <c r="H2820" s="58">
        <f t="shared" si="362"/>
        <v>2803</v>
      </c>
      <c r="I2820" s="97" t="s">
        <v>54</v>
      </c>
      <c r="J2820" s="59" t="str">
        <f t="shared" si="363"/>
        <v>Long</v>
      </c>
      <c r="L2820" s="74">
        <f t="shared" si="367"/>
        <v>1</v>
      </c>
      <c r="M2820" s="75">
        <f t="shared" si="359"/>
        <v>0</v>
      </c>
      <c r="N2820" s="76" t="str">
        <f t="shared" si="364"/>
        <v/>
      </c>
      <c r="O2820" s="75"/>
      <c r="P2820" s="77">
        <f t="shared" si="360"/>
        <v>1</v>
      </c>
      <c r="Q2820" s="78" t="str">
        <f t="shared" si="365"/>
        <v>Stay Long</v>
      </c>
      <c r="R2820" s="81">
        <f t="shared" si="361"/>
        <v>1505</v>
      </c>
      <c r="S2820" s="82">
        <f t="shared" si="366"/>
        <v>-29420.959999999992</v>
      </c>
      <c r="T2820" s="50"/>
    </row>
    <row r="2821" spans="2:20" x14ac:dyDescent="0.25">
      <c r="B2821" s="11">
        <f>'Market Data'!B2808</f>
        <v>20110107</v>
      </c>
      <c r="C2821" s="2">
        <f>'Market Data'!C2808</f>
        <v>7232</v>
      </c>
      <c r="D2821" s="2">
        <f>'Market Data'!D2808</f>
        <v>7263.5</v>
      </c>
      <c r="E2821" s="2">
        <f>'Market Data'!E2808</f>
        <v>7175</v>
      </c>
      <c r="F2821" s="12">
        <f>'Market Data'!F2808</f>
        <v>7202.5</v>
      </c>
      <c r="H2821" s="58">
        <f t="shared" si="362"/>
        <v>2804</v>
      </c>
      <c r="I2821" s="97" t="s">
        <v>54</v>
      </c>
      <c r="J2821" s="59" t="str">
        <f t="shared" si="363"/>
        <v>Long</v>
      </c>
      <c r="L2821" s="74">
        <f t="shared" si="367"/>
        <v>1</v>
      </c>
      <c r="M2821" s="75">
        <f t="shared" si="359"/>
        <v>0</v>
      </c>
      <c r="N2821" s="76" t="str">
        <f t="shared" si="364"/>
        <v/>
      </c>
      <c r="O2821" s="75"/>
      <c r="P2821" s="77">
        <f t="shared" si="360"/>
        <v>1</v>
      </c>
      <c r="Q2821" s="78" t="str">
        <f t="shared" si="365"/>
        <v>Stay Long</v>
      </c>
      <c r="R2821" s="81">
        <f t="shared" si="361"/>
        <v>-980</v>
      </c>
      <c r="S2821" s="82">
        <f t="shared" si="366"/>
        <v>-30400.959999999992</v>
      </c>
      <c r="T2821" s="50"/>
    </row>
    <row r="2822" spans="2:20" x14ac:dyDescent="0.25">
      <c r="B2822" s="11">
        <f>'Market Data'!B2809</f>
        <v>20110110</v>
      </c>
      <c r="C2822" s="2">
        <f>'Market Data'!C2809</f>
        <v>7186</v>
      </c>
      <c r="D2822" s="2">
        <f>'Market Data'!D2809</f>
        <v>7193</v>
      </c>
      <c r="E2822" s="2">
        <f>'Market Data'!E2809</f>
        <v>7083.5</v>
      </c>
      <c r="F2822" s="12">
        <f>'Market Data'!F2809</f>
        <v>7121</v>
      </c>
      <c r="H2822" s="58">
        <f t="shared" si="362"/>
        <v>2805</v>
      </c>
      <c r="I2822" s="97" t="s">
        <v>54</v>
      </c>
      <c r="J2822" s="59" t="str">
        <f t="shared" si="363"/>
        <v>Long</v>
      </c>
      <c r="L2822" s="74">
        <f t="shared" si="367"/>
        <v>1</v>
      </c>
      <c r="M2822" s="75">
        <f t="shared" si="359"/>
        <v>0</v>
      </c>
      <c r="N2822" s="76" t="str">
        <f t="shared" si="364"/>
        <v/>
      </c>
      <c r="O2822" s="75"/>
      <c r="P2822" s="77">
        <f t="shared" si="360"/>
        <v>1</v>
      </c>
      <c r="Q2822" s="78" t="str">
        <f t="shared" si="365"/>
        <v>Stay Long</v>
      </c>
      <c r="R2822" s="81">
        <f t="shared" si="361"/>
        <v>-2852.5</v>
      </c>
      <c r="S2822" s="82">
        <f t="shared" si="366"/>
        <v>-33253.459999999992</v>
      </c>
      <c r="T2822" s="50"/>
    </row>
    <row r="2823" spans="2:20" x14ac:dyDescent="0.25">
      <c r="B2823" s="11">
        <f>'Market Data'!B2810</f>
        <v>20110111</v>
      </c>
      <c r="C2823" s="2">
        <f>'Market Data'!C2810</f>
        <v>7131.5</v>
      </c>
      <c r="D2823" s="2">
        <f>'Market Data'!D2810</f>
        <v>7200.5</v>
      </c>
      <c r="E2823" s="2">
        <f>'Market Data'!E2810</f>
        <v>7108</v>
      </c>
      <c r="F2823" s="12">
        <f>'Market Data'!F2810</f>
        <v>7194</v>
      </c>
      <c r="H2823" s="58">
        <f t="shared" si="362"/>
        <v>2806</v>
      </c>
      <c r="I2823" s="97" t="s">
        <v>54</v>
      </c>
      <c r="J2823" s="59" t="str">
        <f t="shared" si="363"/>
        <v>Long</v>
      </c>
      <c r="L2823" s="74">
        <f t="shared" si="367"/>
        <v>1</v>
      </c>
      <c r="M2823" s="75">
        <f t="shared" si="359"/>
        <v>0</v>
      </c>
      <c r="N2823" s="76" t="str">
        <f t="shared" si="364"/>
        <v/>
      </c>
      <c r="O2823" s="75"/>
      <c r="P2823" s="77">
        <f t="shared" si="360"/>
        <v>1</v>
      </c>
      <c r="Q2823" s="78" t="str">
        <f t="shared" si="365"/>
        <v>Stay Long</v>
      </c>
      <c r="R2823" s="81">
        <f t="shared" si="361"/>
        <v>2555</v>
      </c>
      <c r="S2823" s="82">
        <f t="shared" si="366"/>
        <v>-30698.459999999992</v>
      </c>
      <c r="T2823" s="50"/>
    </row>
    <row r="2824" spans="2:20" x14ac:dyDescent="0.25">
      <c r="B2824" s="11">
        <f>'Market Data'!B2811</f>
        <v>20110112</v>
      </c>
      <c r="C2824" s="2">
        <f>'Market Data'!C2811</f>
        <v>7193.5</v>
      </c>
      <c r="D2824" s="2">
        <f>'Market Data'!D2811</f>
        <v>7338</v>
      </c>
      <c r="E2824" s="2">
        <f>'Market Data'!E2811</f>
        <v>7193</v>
      </c>
      <c r="F2824" s="12">
        <f>'Market Data'!F2811</f>
        <v>7318.5</v>
      </c>
      <c r="H2824" s="58">
        <f t="shared" si="362"/>
        <v>2807</v>
      </c>
      <c r="I2824" s="97" t="s">
        <v>54</v>
      </c>
      <c r="J2824" s="59" t="str">
        <f t="shared" si="363"/>
        <v>Long</v>
      </c>
      <c r="L2824" s="74">
        <f t="shared" si="367"/>
        <v>1</v>
      </c>
      <c r="M2824" s="75">
        <f t="shared" si="359"/>
        <v>0</v>
      </c>
      <c r="N2824" s="76" t="str">
        <f t="shared" si="364"/>
        <v/>
      </c>
      <c r="O2824" s="75"/>
      <c r="P2824" s="77">
        <f t="shared" si="360"/>
        <v>1</v>
      </c>
      <c r="Q2824" s="78" t="str">
        <f t="shared" si="365"/>
        <v>Stay Long</v>
      </c>
      <c r="R2824" s="81">
        <f t="shared" si="361"/>
        <v>4357.5</v>
      </c>
      <c r="S2824" s="82">
        <f t="shared" si="366"/>
        <v>-26340.959999999992</v>
      </c>
      <c r="T2824" s="50"/>
    </row>
    <row r="2825" spans="2:20" x14ac:dyDescent="0.25">
      <c r="B2825" s="11">
        <f>'Market Data'!B2812</f>
        <v>20110113</v>
      </c>
      <c r="C2825" s="2">
        <f>'Market Data'!C2812</f>
        <v>7335.5</v>
      </c>
      <c r="D2825" s="2">
        <f>'Market Data'!D2812</f>
        <v>7339</v>
      </c>
      <c r="E2825" s="2">
        <f>'Market Data'!E2812</f>
        <v>7286.5</v>
      </c>
      <c r="F2825" s="12">
        <f>'Market Data'!F2812</f>
        <v>7317</v>
      </c>
      <c r="H2825" s="58">
        <f t="shared" si="362"/>
        <v>2808</v>
      </c>
      <c r="I2825" s="97" t="s">
        <v>54</v>
      </c>
      <c r="J2825" s="59" t="str">
        <f t="shared" si="363"/>
        <v>Long</v>
      </c>
      <c r="L2825" s="74">
        <f t="shared" si="367"/>
        <v>1</v>
      </c>
      <c r="M2825" s="75">
        <f t="shared" si="359"/>
        <v>0</v>
      </c>
      <c r="N2825" s="76" t="str">
        <f t="shared" si="364"/>
        <v/>
      </c>
      <c r="O2825" s="75"/>
      <c r="P2825" s="77">
        <f t="shared" si="360"/>
        <v>1</v>
      </c>
      <c r="Q2825" s="78" t="str">
        <f t="shared" si="365"/>
        <v>Stay Long</v>
      </c>
      <c r="R2825" s="81">
        <f t="shared" si="361"/>
        <v>-52.5</v>
      </c>
      <c r="S2825" s="82">
        <f t="shared" si="366"/>
        <v>-26393.459999999992</v>
      </c>
      <c r="T2825" s="50"/>
    </row>
    <row r="2826" spans="2:20" x14ac:dyDescent="0.25">
      <c r="B2826" s="11">
        <f>'Market Data'!B2813</f>
        <v>20110114</v>
      </c>
      <c r="C2826" s="2">
        <f>'Market Data'!C2813</f>
        <v>7302</v>
      </c>
      <c r="D2826" s="2">
        <f>'Market Data'!D2813</f>
        <v>7351.5</v>
      </c>
      <c r="E2826" s="2">
        <f>'Market Data'!E2813</f>
        <v>7264</v>
      </c>
      <c r="F2826" s="12">
        <f>'Market Data'!F2813</f>
        <v>7331</v>
      </c>
      <c r="H2826" s="58">
        <f t="shared" si="362"/>
        <v>2809</v>
      </c>
      <c r="I2826" s="97" t="s">
        <v>54</v>
      </c>
      <c r="J2826" s="59" t="str">
        <f t="shared" si="363"/>
        <v>Long</v>
      </c>
      <c r="L2826" s="74">
        <f t="shared" si="367"/>
        <v>1</v>
      </c>
      <c r="M2826" s="75">
        <f t="shared" si="359"/>
        <v>0</v>
      </c>
      <c r="N2826" s="76" t="str">
        <f t="shared" si="364"/>
        <v/>
      </c>
      <c r="O2826" s="75"/>
      <c r="P2826" s="77">
        <f t="shared" si="360"/>
        <v>1</v>
      </c>
      <c r="Q2826" s="78" t="str">
        <f t="shared" si="365"/>
        <v>Stay Long</v>
      </c>
      <c r="R2826" s="81">
        <f t="shared" si="361"/>
        <v>490</v>
      </c>
      <c r="S2826" s="82">
        <f t="shared" si="366"/>
        <v>-25903.459999999992</v>
      </c>
      <c r="T2826" s="50"/>
    </row>
    <row r="2827" spans="2:20" x14ac:dyDescent="0.25">
      <c r="B2827" s="11">
        <f>'Market Data'!B2814</f>
        <v>20110117</v>
      </c>
      <c r="C2827" s="2">
        <f>'Market Data'!C2814</f>
        <v>7328.5</v>
      </c>
      <c r="D2827" s="2">
        <f>'Market Data'!D2814</f>
        <v>7336</v>
      </c>
      <c r="E2827" s="2">
        <f>'Market Data'!E2814</f>
        <v>7304.5</v>
      </c>
      <c r="F2827" s="12">
        <f>'Market Data'!F2814</f>
        <v>7322.5</v>
      </c>
      <c r="H2827" s="58">
        <f t="shared" si="362"/>
        <v>2810</v>
      </c>
      <c r="I2827" s="97" t="s">
        <v>54</v>
      </c>
      <c r="J2827" s="59" t="str">
        <f t="shared" si="363"/>
        <v>Long</v>
      </c>
      <c r="L2827" s="74">
        <f t="shared" si="367"/>
        <v>1</v>
      </c>
      <c r="M2827" s="75">
        <f t="shared" si="359"/>
        <v>0</v>
      </c>
      <c r="N2827" s="76" t="str">
        <f t="shared" si="364"/>
        <v/>
      </c>
      <c r="O2827" s="75"/>
      <c r="P2827" s="77">
        <f t="shared" si="360"/>
        <v>1</v>
      </c>
      <c r="Q2827" s="78" t="str">
        <f t="shared" si="365"/>
        <v>Stay Long</v>
      </c>
      <c r="R2827" s="81">
        <f t="shared" si="361"/>
        <v>-297.5</v>
      </c>
      <c r="S2827" s="82">
        <f t="shared" si="366"/>
        <v>-26200.959999999992</v>
      </c>
      <c r="T2827" s="50"/>
    </row>
    <row r="2828" spans="2:20" x14ac:dyDescent="0.25">
      <c r="B2828" s="11">
        <f>'Market Data'!B2815</f>
        <v>20110118</v>
      </c>
      <c r="C2828" s="2">
        <f>'Market Data'!C2815</f>
        <v>7327</v>
      </c>
      <c r="D2828" s="2">
        <f>'Market Data'!D2815</f>
        <v>7406</v>
      </c>
      <c r="E2828" s="2">
        <f>'Market Data'!E2815</f>
        <v>7326</v>
      </c>
      <c r="F2828" s="12">
        <f>'Market Data'!F2815</f>
        <v>7390</v>
      </c>
      <c r="H2828" s="58">
        <f t="shared" si="362"/>
        <v>2811</v>
      </c>
      <c r="I2828" s="97" t="s">
        <v>54</v>
      </c>
      <c r="J2828" s="59" t="str">
        <f t="shared" si="363"/>
        <v>Long</v>
      </c>
      <c r="L2828" s="74">
        <f t="shared" si="367"/>
        <v>1</v>
      </c>
      <c r="M2828" s="75">
        <f t="shared" si="359"/>
        <v>0</v>
      </c>
      <c r="N2828" s="76" t="str">
        <f t="shared" si="364"/>
        <v/>
      </c>
      <c r="O2828" s="75"/>
      <c r="P2828" s="77">
        <f t="shared" si="360"/>
        <v>1</v>
      </c>
      <c r="Q2828" s="78" t="str">
        <f t="shared" si="365"/>
        <v>Stay Long</v>
      </c>
      <c r="R2828" s="81">
        <f t="shared" si="361"/>
        <v>2362.5</v>
      </c>
      <c r="S2828" s="82">
        <f t="shared" si="366"/>
        <v>-23838.459999999992</v>
      </c>
      <c r="T2828" s="50"/>
    </row>
    <row r="2829" spans="2:20" x14ac:dyDescent="0.25">
      <c r="B2829" s="11">
        <f>'Market Data'!B2816</f>
        <v>20110119</v>
      </c>
      <c r="C2829" s="2">
        <f>'Market Data'!C2816</f>
        <v>7422</v>
      </c>
      <c r="D2829" s="2">
        <f>'Market Data'!D2816</f>
        <v>7434</v>
      </c>
      <c r="E2829" s="2">
        <f>'Market Data'!E2816</f>
        <v>7314</v>
      </c>
      <c r="F2829" s="12">
        <f>'Market Data'!F2816</f>
        <v>7330.5</v>
      </c>
      <c r="H2829" s="58">
        <f t="shared" si="362"/>
        <v>2812</v>
      </c>
      <c r="I2829" s="97" t="s">
        <v>54</v>
      </c>
      <c r="J2829" s="59" t="str">
        <f t="shared" si="363"/>
        <v>Long</v>
      </c>
      <c r="L2829" s="74">
        <f t="shared" si="367"/>
        <v>1</v>
      </c>
      <c r="M2829" s="75">
        <f t="shared" si="359"/>
        <v>0</v>
      </c>
      <c r="N2829" s="76" t="str">
        <f t="shared" si="364"/>
        <v/>
      </c>
      <c r="O2829" s="75"/>
      <c r="P2829" s="77">
        <f t="shared" si="360"/>
        <v>1</v>
      </c>
      <c r="Q2829" s="78" t="str">
        <f t="shared" si="365"/>
        <v>Stay Long</v>
      </c>
      <c r="R2829" s="81">
        <f t="shared" si="361"/>
        <v>-2082.5</v>
      </c>
      <c r="S2829" s="82">
        <f t="shared" si="366"/>
        <v>-25920.959999999992</v>
      </c>
      <c r="T2829" s="50"/>
    </row>
    <row r="2830" spans="2:20" x14ac:dyDescent="0.25">
      <c r="B2830" s="11">
        <f>'Market Data'!B2817</f>
        <v>20110120</v>
      </c>
      <c r="C2830" s="2">
        <f>'Market Data'!C2817</f>
        <v>7321</v>
      </c>
      <c r="D2830" s="2">
        <f>'Market Data'!D2817</f>
        <v>7336</v>
      </c>
      <c r="E2830" s="2">
        <f>'Market Data'!E2817</f>
        <v>7256.5</v>
      </c>
      <c r="F2830" s="12">
        <f>'Market Data'!F2817</f>
        <v>7274.5</v>
      </c>
      <c r="H2830" s="58">
        <f t="shared" si="362"/>
        <v>2813</v>
      </c>
      <c r="I2830" s="97" t="s">
        <v>54</v>
      </c>
      <c r="J2830" s="59" t="str">
        <f t="shared" si="363"/>
        <v>Long</v>
      </c>
      <c r="L2830" s="74">
        <f t="shared" si="367"/>
        <v>1</v>
      </c>
      <c r="M2830" s="75">
        <f t="shared" si="359"/>
        <v>0</v>
      </c>
      <c r="N2830" s="76" t="str">
        <f t="shared" si="364"/>
        <v/>
      </c>
      <c r="O2830" s="75"/>
      <c r="P2830" s="77">
        <f t="shared" si="360"/>
        <v>1</v>
      </c>
      <c r="Q2830" s="78" t="str">
        <f t="shared" si="365"/>
        <v>Stay Long</v>
      </c>
      <c r="R2830" s="81">
        <f t="shared" si="361"/>
        <v>-1960</v>
      </c>
      <c r="S2830" s="82">
        <f t="shared" si="366"/>
        <v>-27880.959999999992</v>
      </c>
      <c r="T2830" s="50"/>
    </row>
    <row r="2831" spans="2:20" x14ac:dyDescent="0.25">
      <c r="B2831" s="11">
        <f>'Market Data'!B2818</f>
        <v>20110121</v>
      </c>
      <c r="C2831" s="2">
        <f>'Market Data'!C2818</f>
        <v>7292</v>
      </c>
      <c r="D2831" s="2">
        <f>'Market Data'!D2818</f>
        <v>7372.5</v>
      </c>
      <c r="E2831" s="2">
        <f>'Market Data'!E2818</f>
        <v>7274</v>
      </c>
      <c r="F2831" s="12">
        <f>'Market Data'!F2818</f>
        <v>7311</v>
      </c>
      <c r="H2831" s="58">
        <f t="shared" si="362"/>
        <v>2814</v>
      </c>
      <c r="I2831" s="97" t="s">
        <v>54</v>
      </c>
      <c r="J2831" s="59" t="str">
        <f t="shared" si="363"/>
        <v>Long</v>
      </c>
      <c r="L2831" s="74">
        <f t="shared" si="367"/>
        <v>1</v>
      </c>
      <c r="M2831" s="75">
        <f t="shared" si="359"/>
        <v>0</v>
      </c>
      <c r="N2831" s="76" t="str">
        <f t="shared" si="364"/>
        <v/>
      </c>
      <c r="O2831" s="75"/>
      <c r="P2831" s="77">
        <f t="shared" si="360"/>
        <v>1</v>
      </c>
      <c r="Q2831" s="78" t="str">
        <f t="shared" si="365"/>
        <v>Stay Long</v>
      </c>
      <c r="R2831" s="81">
        <f t="shared" si="361"/>
        <v>1277.5</v>
      </c>
      <c r="S2831" s="82">
        <f t="shared" si="366"/>
        <v>-26603.459999999992</v>
      </c>
      <c r="T2831" s="50"/>
    </row>
    <row r="2832" spans="2:20" x14ac:dyDescent="0.25">
      <c r="B2832" s="11">
        <f>'Market Data'!B2819</f>
        <v>20110124</v>
      </c>
      <c r="C2832" s="2">
        <f>'Market Data'!C2819</f>
        <v>7338.5</v>
      </c>
      <c r="D2832" s="2">
        <f>'Market Data'!D2819</f>
        <v>7345.5</v>
      </c>
      <c r="E2832" s="2">
        <f>'Market Data'!E2819</f>
        <v>7251.5</v>
      </c>
      <c r="F2832" s="12">
        <f>'Market Data'!F2819</f>
        <v>7317</v>
      </c>
      <c r="H2832" s="58">
        <f t="shared" si="362"/>
        <v>2815</v>
      </c>
      <c r="I2832" s="97" t="s">
        <v>54</v>
      </c>
      <c r="J2832" s="59" t="str">
        <f t="shared" si="363"/>
        <v>Long</v>
      </c>
      <c r="L2832" s="74">
        <f t="shared" si="367"/>
        <v>1</v>
      </c>
      <c r="M2832" s="75">
        <f t="shared" ref="M2832:M2895" si="368">$L2832-P2832</f>
        <v>0</v>
      </c>
      <c r="N2832" s="76" t="str">
        <f t="shared" si="364"/>
        <v/>
      </c>
      <c r="O2832" s="75"/>
      <c r="P2832" s="77">
        <f t="shared" si="360"/>
        <v>1</v>
      </c>
      <c r="Q2832" s="78" t="str">
        <f t="shared" si="365"/>
        <v>Stay Long</v>
      </c>
      <c r="R2832" s="81">
        <f t="shared" si="361"/>
        <v>210</v>
      </c>
      <c r="S2832" s="82">
        <f t="shared" si="366"/>
        <v>-26393.459999999992</v>
      </c>
      <c r="T2832" s="50"/>
    </row>
    <row r="2833" spans="2:20" x14ac:dyDescent="0.25">
      <c r="B2833" s="11">
        <f>'Market Data'!B2820</f>
        <v>20110125</v>
      </c>
      <c r="C2833" s="2">
        <f>'Market Data'!C2820</f>
        <v>7343</v>
      </c>
      <c r="D2833" s="2">
        <f>'Market Data'!D2820</f>
        <v>7354.5</v>
      </c>
      <c r="E2833" s="2">
        <f>'Market Data'!E2820</f>
        <v>7294.5</v>
      </c>
      <c r="F2833" s="12">
        <f>'Market Data'!F2820</f>
        <v>7304.5</v>
      </c>
      <c r="H2833" s="58">
        <f t="shared" si="362"/>
        <v>2816</v>
      </c>
      <c r="I2833" s="97" t="s">
        <v>54</v>
      </c>
      <c r="J2833" s="59" t="str">
        <f t="shared" si="363"/>
        <v>Long</v>
      </c>
      <c r="L2833" s="74">
        <f t="shared" si="367"/>
        <v>1</v>
      </c>
      <c r="M2833" s="75">
        <f t="shared" si="368"/>
        <v>0</v>
      </c>
      <c r="N2833" s="76" t="str">
        <f t="shared" si="364"/>
        <v/>
      </c>
      <c r="O2833" s="75"/>
      <c r="P2833" s="77">
        <f t="shared" ref="P2833:P2896" si="369">IF($N2832="Fill",$L2832,$P2832)</f>
        <v>1</v>
      </c>
      <c r="Q2833" s="78" t="str">
        <f t="shared" si="365"/>
        <v>Stay Long</v>
      </c>
      <c r="R2833" s="81">
        <f t="shared" ref="R2833:R2896" si="370">IF(OR($P2832&amp;$L2832="01",$P2832&amp;$L2832="0-1"),(($F2833-$C2833)*$R$3*$L2832)-(ABS($M2832)*$R$4),IF(OR($P2832&amp;$L2832="10",$P2832&amp;$L2832="-10"),(($C2833-$F2832)*$R$3*$P2832)-(ABS($M2832)*$R$4),IF(OR($P2832&amp;$L2832="1-1",$P2832&amp;$L2832="-11"),(($C2833-$F2832)*$R$3*$P2832)-(ABS($M2832)*$R$4)+(($F2833-$C2833)*$R$3*$P2833),IF(OR($P2832&amp;$L2832="11",$P2832&amp;$L2832="-1-1"),(($F2833-$F2832)*$R$3*$P2833),0))))</f>
        <v>-437.5</v>
      </c>
      <c r="S2833" s="82">
        <f t="shared" si="366"/>
        <v>-26830.959999999992</v>
      </c>
      <c r="T2833" s="50"/>
    </row>
    <row r="2834" spans="2:20" x14ac:dyDescent="0.25">
      <c r="B2834" s="11">
        <f>'Market Data'!B2821</f>
        <v>20110126</v>
      </c>
      <c r="C2834" s="2">
        <f>'Market Data'!C2821</f>
        <v>7343</v>
      </c>
      <c r="D2834" s="2">
        <f>'Market Data'!D2821</f>
        <v>7410.5</v>
      </c>
      <c r="E2834" s="2">
        <f>'Market Data'!E2821</f>
        <v>7335</v>
      </c>
      <c r="F2834" s="12">
        <f>'Market Data'!F2821</f>
        <v>7371.5</v>
      </c>
      <c r="H2834" s="58">
        <f t="shared" ref="H2834:H2897" si="371">ROW()-ROW(H$17)</f>
        <v>2817</v>
      </c>
      <c r="I2834" s="97" t="s">
        <v>54</v>
      </c>
      <c r="J2834" s="59" t="str">
        <f t="shared" ref="J2834:J2897" si="372">$I$4</f>
        <v>Long</v>
      </c>
      <c r="L2834" s="74">
        <f t="shared" si="367"/>
        <v>1</v>
      </c>
      <c r="M2834" s="75">
        <f t="shared" si="368"/>
        <v>0</v>
      </c>
      <c r="N2834" s="76" t="str">
        <f t="shared" ref="N2834:N2897" si="373">IF(NOT($M2834=0),"Fill","")</f>
        <v/>
      </c>
      <c r="O2834" s="75"/>
      <c r="P2834" s="77">
        <f t="shared" si="369"/>
        <v>1</v>
      </c>
      <c r="Q2834" s="78" t="str">
        <f t="shared" ref="Q2834:Q2897" si="374">IF($P2833&amp;$L2833="00","Stay Flat",IF($P2833&amp;$L2833="01","Go Long",IF($P2833&amp;$L2833="0-1","Go Short",IF($P2833&amp;$L2833="-10","Exit Short",IF($P2833&amp;$L2833="-1-1","Stay Short",IF($P2833&amp;$L2833="-11","Exit Short, Go Long",IF($P2833&amp;$L2833="10","Exit Long",IF($P2833&amp;$L2833="1-1","Exit Long, Go Short",IF($P2833&amp;$L2833="11","Stay Long","")))))))))</f>
        <v>Stay Long</v>
      </c>
      <c r="R2834" s="81">
        <f t="shared" si="370"/>
        <v>2345</v>
      </c>
      <c r="S2834" s="82">
        <f t="shared" ref="S2834:S2897" si="375">S2833+R2834</f>
        <v>-24485.959999999992</v>
      </c>
      <c r="T2834" s="50"/>
    </row>
    <row r="2835" spans="2:20" x14ac:dyDescent="0.25">
      <c r="B2835" s="11">
        <f>'Market Data'!B2822</f>
        <v>20110127</v>
      </c>
      <c r="C2835" s="2">
        <f>'Market Data'!C2822</f>
        <v>7391</v>
      </c>
      <c r="D2835" s="2">
        <f>'Market Data'!D2822</f>
        <v>7430</v>
      </c>
      <c r="E2835" s="2">
        <f>'Market Data'!E2822</f>
        <v>7363.5</v>
      </c>
      <c r="F2835" s="12">
        <f>'Market Data'!F2822</f>
        <v>7404</v>
      </c>
      <c r="H2835" s="58">
        <f t="shared" si="371"/>
        <v>2818</v>
      </c>
      <c r="I2835" s="97" t="s">
        <v>54</v>
      </c>
      <c r="J2835" s="59" t="str">
        <f t="shared" si="372"/>
        <v>Long</v>
      </c>
      <c r="L2835" s="74">
        <f t="shared" ref="L2835:L2898" si="376">IF($J2835="Short",-1,IF($J2835="Long",1,0))</f>
        <v>1</v>
      </c>
      <c r="M2835" s="75">
        <f t="shared" si="368"/>
        <v>0</v>
      </c>
      <c r="N2835" s="76" t="str">
        <f t="shared" si="373"/>
        <v/>
      </c>
      <c r="O2835" s="75"/>
      <c r="P2835" s="77">
        <f t="shared" si="369"/>
        <v>1</v>
      </c>
      <c r="Q2835" s="78" t="str">
        <f t="shared" si="374"/>
        <v>Stay Long</v>
      </c>
      <c r="R2835" s="81">
        <f t="shared" si="370"/>
        <v>1137.5</v>
      </c>
      <c r="S2835" s="82">
        <f t="shared" si="375"/>
        <v>-23348.459999999992</v>
      </c>
      <c r="T2835" s="50"/>
    </row>
    <row r="2836" spans="2:20" x14ac:dyDescent="0.25">
      <c r="B2836" s="11">
        <f>'Market Data'!B2823</f>
        <v>20110128</v>
      </c>
      <c r="C2836" s="2">
        <f>'Market Data'!C2823</f>
        <v>7403</v>
      </c>
      <c r="D2836" s="2">
        <f>'Market Data'!D2823</f>
        <v>7425.5</v>
      </c>
      <c r="E2836" s="2">
        <f>'Market Data'!E2823</f>
        <v>7321</v>
      </c>
      <c r="F2836" s="12">
        <f>'Market Data'!F2823</f>
        <v>7356</v>
      </c>
      <c r="H2836" s="58">
        <f t="shared" si="371"/>
        <v>2819</v>
      </c>
      <c r="I2836" s="97" t="s">
        <v>54</v>
      </c>
      <c r="J2836" s="59" t="str">
        <f t="shared" si="372"/>
        <v>Long</v>
      </c>
      <c r="L2836" s="74">
        <f t="shared" si="376"/>
        <v>1</v>
      </c>
      <c r="M2836" s="75">
        <f t="shared" si="368"/>
        <v>0</v>
      </c>
      <c r="N2836" s="76" t="str">
        <f t="shared" si="373"/>
        <v/>
      </c>
      <c r="O2836" s="75"/>
      <c r="P2836" s="77">
        <f t="shared" si="369"/>
        <v>1</v>
      </c>
      <c r="Q2836" s="78" t="str">
        <f t="shared" si="374"/>
        <v>Stay Long</v>
      </c>
      <c r="R2836" s="81">
        <f t="shared" si="370"/>
        <v>-1680</v>
      </c>
      <c r="S2836" s="82">
        <f t="shared" si="375"/>
        <v>-25028.459999999992</v>
      </c>
      <c r="T2836" s="50"/>
    </row>
    <row r="2837" spans="2:20" x14ac:dyDescent="0.25">
      <c r="B2837" s="11">
        <f>'Market Data'!B2824</f>
        <v>20110131</v>
      </c>
      <c r="C2837" s="2">
        <f>'Market Data'!C2824</f>
        <v>7341</v>
      </c>
      <c r="D2837" s="2">
        <f>'Market Data'!D2824</f>
        <v>7357</v>
      </c>
      <c r="E2837" s="2">
        <f>'Market Data'!E2824</f>
        <v>7282</v>
      </c>
      <c r="F2837" s="12">
        <f>'Market Data'!F2824</f>
        <v>7337</v>
      </c>
      <c r="H2837" s="58">
        <f t="shared" si="371"/>
        <v>2820</v>
      </c>
      <c r="I2837" s="97" t="s">
        <v>54</v>
      </c>
      <c r="J2837" s="59" t="str">
        <f t="shared" si="372"/>
        <v>Long</v>
      </c>
      <c r="L2837" s="74">
        <f t="shared" si="376"/>
        <v>1</v>
      </c>
      <c r="M2837" s="75">
        <f t="shared" si="368"/>
        <v>0</v>
      </c>
      <c r="N2837" s="76" t="str">
        <f t="shared" si="373"/>
        <v/>
      </c>
      <c r="O2837" s="75"/>
      <c r="P2837" s="77">
        <f t="shared" si="369"/>
        <v>1</v>
      </c>
      <c r="Q2837" s="78" t="str">
        <f t="shared" si="374"/>
        <v>Stay Long</v>
      </c>
      <c r="R2837" s="81">
        <f t="shared" si="370"/>
        <v>-665</v>
      </c>
      <c r="S2837" s="82">
        <f t="shared" si="375"/>
        <v>-25693.459999999992</v>
      </c>
      <c r="T2837" s="50"/>
    </row>
    <row r="2838" spans="2:20" x14ac:dyDescent="0.25">
      <c r="B2838" s="11">
        <f>'Market Data'!B2825</f>
        <v>20110201</v>
      </c>
      <c r="C2838" s="2">
        <f>'Market Data'!C2825</f>
        <v>7364</v>
      </c>
      <c r="D2838" s="2">
        <f>'Market Data'!D2825</f>
        <v>7446</v>
      </c>
      <c r="E2838" s="2">
        <f>'Market Data'!E2825</f>
        <v>7354</v>
      </c>
      <c r="F2838" s="12">
        <f>'Market Data'!F2825</f>
        <v>7426.5</v>
      </c>
      <c r="H2838" s="58">
        <f t="shared" si="371"/>
        <v>2821</v>
      </c>
      <c r="I2838" s="97" t="s">
        <v>54</v>
      </c>
      <c r="J2838" s="59" t="str">
        <f t="shared" si="372"/>
        <v>Long</v>
      </c>
      <c r="L2838" s="74">
        <f t="shared" si="376"/>
        <v>1</v>
      </c>
      <c r="M2838" s="75">
        <f t="shared" si="368"/>
        <v>0</v>
      </c>
      <c r="N2838" s="76" t="str">
        <f t="shared" si="373"/>
        <v/>
      </c>
      <c r="O2838" s="75"/>
      <c r="P2838" s="77">
        <f t="shared" si="369"/>
        <v>1</v>
      </c>
      <c r="Q2838" s="78" t="str">
        <f t="shared" si="374"/>
        <v>Stay Long</v>
      </c>
      <c r="R2838" s="81">
        <f t="shared" si="370"/>
        <v>3132.5</v>
      </c>
      <c r="S2838" s="82">
        <f t="shared" si="375"/>
        <v>-22560.959999999992</v>
      </c>
      <c r="T2838" s="50"/>
    </row>
    <row r="2839" spans="2:20" x14ac:dyDescent="0.25">
      <c r="B2839" s="11">
        <f>'Market Data'!B2826</f>
        <v>20110202</v>
      </c>
      <c r="C2839" s="2">
        <f>'Market Data'!C2826</f>
        <v>7440.5</v>
      </c>
      <c r="D2839" s="2">
        <f>'Market Data'!D2826</f>
        <v>7469</v>
      </c>
      <c r="E2839" s="2">
        <f>'Market Data'!E2826</f>
        <v>7407.5</v>
      </c>
      <c r="F2839" s="12">
        <f>'Market Data'!F2826</f>
        <v>7427</v>
      </c>
      <c r="H2839" s="58">
        <f t="shared" si="371"/>
        <v>2822</v>
      </c>
      <c r="I2839" s="97" t="s">
        <v>54</v>
      </c>
      <c r="J2839" s="59" t="str">
        <f t="shared" si="372"/>
        <v>Long</v>
      </c>
      <c r="L2839" s="74">
        <f t="shared" si="376"/>
        <v>1</v>
      </c>
      <c r="M2839" s="75">
        <f t="shared" si="368"/>
        <v>0</v>
      </c>
      <c r="N2839" s="76" t="str">
        <f t="shared" si="373"/>
        <v/>
      </c>
      <c r="O2839" s="75"/>
      <c r="P2839" s="77">
        <f t="shared" si="369"/>
        <v>1</v>
      </c>
      <c r="Q2839" s="78" t="str">
        <f t="shared" si="374"/>
        <v>Stay Long</v>
      </c>
      <c r="R2839" s="81">
        <f t="shared" si="370"/>
        <v>17.5</v>
      </c>
      <c r="S2839" s="82">
        <f t="shared" si="375"/>
        <v>-22543.459999999992</v>
      </c>
      <c r="T2839" s="50"/>
    </row>
    <row r="2840" spans="2:20" x14ac:dyDescent="0.25">
      <c r="B2840" s="11">
        <f>'Market Data'!B2827</f>
        <v>20110203</v>
      </c>
      <c r="C2840" s="2">
        <f>'Market Data'!C2827</f>
        <v>7417.5</v>
      </c>
      <c r="D2840" s="2">
        <f>'Market Data'!D2827</f>
        <v>7463.5</v>
      </c>
      <c r="E2840" s="2">
        <f>'Market Data'!E2827</f>
        <v>7393.5</v>
      </c>
      <c r="F2840" s="12">
        <f>'Market Data'!F2827</f>
        <v>7432</v>
      </c>
      <c r="H2840" s="58">
        <f t="shared" si="371"/>
        <v>2823</v>
      </c>
      <c r="I2840" s="97" t="s">
        <v>54</v>
      </c>
      <c r="J2840" s="59" t="str">
        <f t="shared" si="372"/>
        <v>Long</v>
      </c>
      <c r="L2840" s="74">
        <f t="shared" si="376"/>
        <v>1</v>
      </c>
      <c r="M2840" s="75">
        <f t="shared" si="368"/>
        <v>0</v>
      </c>
      <c r="N2840" s="76" t="str">
        <f t="shared" si="373"/>
        <v/>
      </c>
      <c r="O2840" s="75"/>
      <c r="P2840" s="77">
        <f t="shared" si="369"/>
        <v>1</v>
      </c>
      <c r="Q2840" s="78" t="str">
        <f t="shared" si="374"/>
        <v>Stay Long</v>
      </c>
      <c r="R2840" s="81">
        <f t="shared" si="370"/>
        <v>175</v>
      </c>
      <c r="S2840" s="82">
        <f t="shared" si="375"/>
        <v>-22368.459999999992</v>
      </c>
      <c r="T2840" s="50"/>
    </row>
    <row r="2841" spans="2:20" x14ac:dyDescent="0.25">
      <c r="B2841" s="11">
        <f>'Market Data'!B2828</f>
        <v>20110204</v>
      </c>
      <c r="C2841" s="2">
        <f>'Market Data'!C2828</f>
        <v>7453.5</v>
      </c>
      <c r="D2841" s="2">
        <f>'Market Data'!D2828</f>
        <v>7477</v>
      </c>
      <c r="E2841" s="2">
        <f>'Market Data'!E2828</f>
        <v>7433</v>
      </c>
      <c r="F2841" s="12">
        <f>'Market Data'!F2828</f>
        <v>7457.5</v>
      </c>
      <c r="H2841" s="58">
        <f t="shared" si="371"/>
        <v>2824</v>
      </c>
      <c r="I2841" s="97" t="s">
        <v>54</v>
      </c>
      <c r="J2841" s="59" t="str">
        <f t="shared" si="372"/>
        <v>Long</v>
      </c>
      <c r="L2841" s="74">
        <f t="shared" si="376"/>
        <v>1</v>
      </c>
      <c r="M2841" s="75">
        <f t="shared" si="368"/>
        <v>0</v>
      </c>
      <c r="N2841" s="76" t="str">
        <f t="shared" si="373"/>
        <v/>
      </c>
      <c r="O2841" s="75"/>
      <c r="P2841" s="77">
        <f t="shared" si="369"/>
        <v>1</v>
      </c>
      <c r="Q2841" s="78" t="str">
        <f t="shared" si="374"/>
        <v>Stay Long</v>
      </c>
      <c r="R2841" s="81">
        <f t="shared" si="370"/>
        <v>892.5</v>
      </c>
      <c r="S2841" s="82">
        <f t="shared" si="375"/>
        <v>-21475.959999999992</v>
      </c>
      <c r="T2841" s="50"/>
    </row>
    <row r="2842" spans="2:20" x14ac:dyDescent="0.25">
      <c r="B2842" s="11">
        <f>'Market Data'!B2829</f>
        <v>20110207</v>
      </c>
      <c r="C2842" s="2">
        <f>'Market Data'!C2829</f>
        <v>7477</v>
      </c>
      <c r="D2842" s="2">
        <f>'Market Data'!D2829</f>
        <v>7536</v>
      </c>
      <c r="E2842" s="2">
        <f>'Market Data'!E2829</f>
        <v>7459.5</v>
      </c>
      <c r="F2842" s="12">
        <f>'Market Data'!F2829</f>
        <v>7528</v>
      </c>
      <c r="H2842" s="58">
        <f t="shared" si="371"/>
        <v>2825</v>
      </c>
      <c r="I2842" s="97" t="s">
        <v>54</v>
      </c>
      <c r="J2842" s="59" t="str">
        <f t="shared" si="372"/>
        <v>Long</v>
      </c>
      <c r="L2842" s="74">
        <f t="shared" si="376"/>
        <v>1</v>
      </c>
      <c r="M2842" s="75">
        <f t="shared" si="368"/>
        <v>0</v>
      </c>
      <c r="N2842" s="76" t="str">
        <f t="shared" si="373"/>
        <v/>
      </c>
      <c r="O2842" s="75"/>
      <c r="P2842" s="77">
        <f t="shared" si="369"/>
        <v>1</v>
      </c>
      <c r="Q2842" s="78" t="str">
        <f t="shared" si="374"/>
        <v>Stay Long</v>
      </c>
      <c r="R2842" s="81">
        <f t="shared" si="370"/>
        <v>2467.5</v>
      </c>
      <c r="S2842" s="82">
        <f t="shared" si="375"/>
        <v>-19008.459999999992</v>
      </c>
      <c r="T2842" s="50"/>
    </row>
    <row r="2843" spans="2:20" x14ac:dyDescent="0.25">
      <c r="B2843" s="11">
        <f>'Market Data'!B2830</f>
        <v>20110208</v>
      </c>
      <c r="C2843" s="2">
        <f>'Market Data'!C2830</f>
        <v>7529</v>
      </c>
      <c r="D2843" s="2">
        <f>'Market Data'!D2830</f>
        <v>7582</v>
      </c>
      <c r="E2843" s="2">
        <f>'Market Data'!E2830</f>
        <v>7518.5</v>
      </c>
      <c r="F2843" s="12">
        <f>'Market Data'!F2830</f>
        <v>7559.5</v>
      </c>
      <c r="H2843" s="58">
        <f t="shared" si="371"/>
        <v>2826</v>
      </c>
      <c r="I2843" s="97" t="s">
        <v>54</v>
      </c>
      <c r="J2843" s="59" t="str">
        <f t="shared" si="372"/>
        <v>Long</v>
      </c>
      <c r="L2843" s="74">
        <f t="shared" si="376"/>
        <v>1</v>
      </c>
      <c r="M2843" s="75">
        <f t="shared" si="368"/>
        <v>0</v>
      </c>
      <c r="N2843" s="76" t="str">
        <f t="shared" si="373"/>
        <v/>
      </c>
      <c r="O2843" s="75"/>
      <c r="P2843" s="77">
        <f t="shared" si="369"/>
        <v>1</v>
      </c>
      <c r="Q2843" s="78" t="str">
        <f t="shared" si="374"/>
        <v>Stay Long</v>
      </c>
      <c r="R2843" s="81">
        <f t="shared" si="370"/>
        <v>1102.5</v>
      </c>
      <c r="S2843" s="82">
        <f t="shared" si="375"/>
        <v>-17905.959999999992</v>
      </c>
      <c r="T2843" s="50"/>
    </row>
    <row r="2844" spans="2:20" x14ac:dyDescent="0.25">
      <c r="B2844" s="11">
        <f>'Market Data'!B2831</f>
        <v>20110209</v>
      </c>
      <c r="C2844" s="2">
        <f>'Market Data'!C2831</f>
        <v>7565</v>
      </c>
      <c r="D2844" s="2">
        <f>'Market Data'!D2831</f>
        <v>7599</v>
      </c>
      <c r="E2844" s="2">
        <f>'Market Data'!E2831</f>
        <v>7559.5</v>
      </c>
      <c r="F2844" s="12">
        <f>'Market Data'!F2831</f>
        <v>7562</v>
      </c>
      <c r="H2844" s="58">
        <f t="shared" si="371"/>
        <v>2827</v>
      </c>
      <c r="I2844" s="97" t="s">
        <v>54</v>
      </c>
      <c r="J2844" s="59" t="str">
        <f t="shared" si="372"/>
        <v>Long</v>
      </c>
      <c r="L2844" s="74">
        <f t="shared" si="376"/>
        <v>1</v>
      </c>
      <c r="M2844" s="75">
        <f t="shared" si="368"/>
        <v>0</v>
      </c>
      <c r="N2844" s="76" t="str">
        <f t="shared" si="373"/>
        <v/>
      </c>
      <c r="O2844" s="75"/>
      <c r="P2844" s="77">
        <f t="shared" si="369"/>
        <v>1</v>
      </c>
      <c r="Q2844" s="78" t="str">
        <f t="shared" si="374"/>
        <v>Stay Long</v>
      </c>
      <c r="R2844" s="81">
        <f t="shared" si="370"/>
        <v>87.5</v>
      </c>
      <c r="S2844" s="82">
        <f t="shared" si="375"/>
        <v>-17818.459999999992</v>
      </c>
      <c r="T2844" s="50"/>
    </row>
    <row r="2845" spans="2:20" x14ac:dyDescent="0.25">
      <c r="B2845" s="11">
        <f>'Market Data'!B2832</f>
        <v>20110210</v>
      </c>
      <c r="C2845" s="2">
        <f>'Market Data'!C2832</f>
        <v>7577</v>
      </c>
      <c r="D2845" s="2">
        <f>'Market Data'!D2832</f>
        <v>7601</v>
      </c>
      <c r="E2845" s="2">
        <f>'Market Data'!E2832</f>
        <v>7516</v>
      </c>
      <c r="F2845" s="12">
        <f>'Market Data'!F2832</f>
        <v>7582</v>
      </c>
      <c r="H2845" s="58">
        <f t="shared" si="371"/>
        <v>2828</v>
      </c>
      <c r="I2845" s="97" t="s">
        <v>54</v>
      </c>
      <c r="J2845" s="59" t="str">
        <f t="shared" si="372"/>
        <v>Long</v>
      </c>
      <c r="L2845" s="74">
        <f t="shared" si="376"/>
        <v>1</v>
      </c>
      <c r="M2845" s="75">
        <f t="shared" si="368"/>
        <v>0</v>
      </c>
      <c r="N2845" s="76" t="str">
        <f t="shared" si="373"/>
        <v/>
      </c>
      <c r="O2845" s="75"/>
      <c r="P2845" s="77">
        <f t="shared" si="369"/>
        <v>1</v>
      </c>
      <c r="Q2845" s="78" t="str">
        <f t="shared" si="374"/>
        <v>Stay Long</v>
      </c>
      <c r="R2845" s="81">
        <f t="shared" si="370"/>
        <v>700</v>
      </c>
      <c r="S2845" s="82">
        <f t="shared" si="375"/>
        <v>-17118.459999999992</v>
      </c>
      <c r="T2845" s="50"/>
    </row>
    <row r="2846" spans="2:20" x14ac:dyDescent="0.25">
      <c r="B2846" s="11">
        <f>'Market Data'!B2833</f>
        <v>20110211</v>
      </c>
      <c r="C2846" s="2">
        <f>'Market Data'!C2833</f>
        <v>7561</v>
      </c>
      <c r="D2846" s="2">
        <f>'Market Data'!D2833</f>
        <v>7644.5</v>
      </c>
      <c r="E2846" s="2">
        <f>'Market Data'!E2833</f>
        <v>7528</v>
      </c>
      <c r="F2846" s="12">
        <f>'Market Data'!F2833</f>
        <v>7626</v>
      </c>
      <c r="H2846" s="58">
        <f t="shared" si="371"/>
        <v>2829</v>
      </c>
      <c r="I2846" s="97" t="s">
        <v>54</v>
      </c>
      <c r="J2846" s="59" t="str">
        <f t="shared" si="372"/>
        <v>Long</v>
      </c>
      <c r="L2846" s="74">
        <f t="shared" si="376"/>
        <v>1</v>
      </c>
      <c r="M2846" s="75">
        <f t="shared" si="368"/>
        <v>0</v>
      </c>
      <c r="N2846" s="76" t="str">
        <f t="shared" si="373"/>
        <v/>
      </c>
      <c r="O2846" s="75"/>
      <c r="P2846" s="77">
        <f t="shared" si="369"/>
        <v>1</v>
      </c>
      <c r="Q2846" s="78" t="str">
        <f t="shared" si="374"/>
        <v>Stay Long</v>
      </c>
      <c r="R2846" s="81">
        <f t="shared" si="370"/>
        <v>1540</v>
      </c>
      <c r="S2846" s="82">
        <f t="shared" si="375"/>
        <v>-15578.459999999992</v>
      </c>
      <c r="T2846" s="50"/>
    </row>
    <row r="2847" spans="2:20" x14ac:dyDescent="0.25">
      <c r="B2847" s="11">
        <f>'Market Data'!B2834</f>
        <v>20110214</v>
      </c>
      <c r="C2847" s="2">
        <f>'Market Data'!C2834</f>
        <v>7649.5</v>
      </c>
      <c r="D2847" s="2">
        <f>'Market Data'!D2834</f>
        <v>7670</v>
      </c>
      <c r="E2847" s="2">
        <f>'Market Data'!E2834</f>
        <v>7625.5</v>
      </c>
      <c r="F2847" s="12">
        <f>'Market Data'!F2834</f>
        <v>7640.5</v>
      </c>
      <c r="H2847" s="58">
        <f t="shared" si="371"/>
        <v>2830</v>
      </c>
      <c r="I2847" s="97" t="s">
        <v>54</v>
      </c>
      <c r="J2847" s="59" t="str">
        <f t="shared" si="372"/>
        <v>Long</v>
      </c>
      <c r="L2847" s="74">
        <f t="shared" si="376"/>
        <v>1</v>
      </c>
      <c r="M2847" s="75">
        <f t="shared" si="368"/>
        <v>0</v>
      </c>
      <c r="N2847" s="76" t="str">
        <f t="shared" si="373"/>
        <v/>
      </c>
      <c r="O2847" s="75"/>
      <c r="P2847" s="77">
        <f t="shared" si="369"/>
        <v>1</v>
      </c>
      <c r="Q2847" s="78" t="str">
        <f t="shared" si="374"/>
        <v>Stay Long</v>
      </c>
      <c r="R2847" s="81">
        <f t="shared" si="370"/>
        <v>507.5</v>
      </c>
      <c r="S2847" s="82">
        <f t="shared" si="375"/>
        <v>-15070.959999999992</v>
      </c>
      <c r="T2847" s="50"/>
    </row>
    <row r="2848" spans="2:20" x14ac:dyDescent="0.25">
      <c r="B2848" s="11">
        <f>'Market Data'!B2835</f>
        <v>20110215</v>
      </c>
      <c r="C2848" s="2">
        <f>'Market Data'!C2835</f>
        <v>7654</v>
      </c>
      <c r="D2848" s="2">
        <f>'Market Data'!D2835</f>
        <v>7668</v>
      </c>
      <c r="E2848" s="2">
        <f>'Market Data'!E2835</f>
        <v>7623</v>
      </c>
      <c r="F2848" s="12">
        <f>'Market Data'!F2835</f>
        <v>7647</v>
      </c>
      <c r="H2848" s="58">
        <f t="shared" si="371"/>
        <v>2831</v>
      </c>
      <c r="I2848" s="97" t="s">
        <v>54</v>
      </c>
      <c r="J2848" s="59" t="str">
        <f t="shared" si="372"/>
        <v>Long</v>
      </c>
      <c r="L2848" s="74">
        <f t="shared" si="376"/>
        <v>1</v>
      </c>
      <c r="M2848" s="75">
        <f t="shared" si="368"/>
        <v>0</v>
      </c>
      <c r="N2848" s="76" t="str">
        <f t="shared" si="373"/>
        <v/>
      </c>
      <c r="O2848" s="75"/>
      <c r="P2848" s="77">
        <f t="shared" si="369"/>
        <v>1</v>
      </c>
      <c r="Q2848" s="78" t="str">
        <f t="shared" si="374"/>
        <v>Stay Long</v>
      </c>
      <c r="R2848" s="81">
        <f t="shared" si="370"/>
        <v>227.5</v>
      </c>
      <c r="S2848" s="82">
        <f t="shared" si="375"/>
        <v>-14843.459999999992</v>
      </c>
      <c r="T2848" s="50"/>
    </row>
    <row r="2849" spans="2:20" x14ac:dyDescent="0.25">
      <c r="B2849" s="11">
        <f>'Market Data'!B2836</f>
        <v>20110216</v>
      </c>
      <c r="C2849" s="2">
        <f>'Market Data'!C2836</f>
        <v>7671</v>
      </c>
      <c r="D2849" s="2">
        <f>'Market Data'!D2836</f>
        <v>7684.5</v>
      </c>
      <c r="E2849" s="2">
        <f>'Market Data'!E2836</f>
        <v>7647</v>
      </c>
      <c r="F2849" s="12">
        <f>'Market Data'!F2836</f>
        <v>7669.5</v>
      </c>
      <c r="H2849" s="58">
        <f t="shared" si="371"/>
        <v>2832</v>
      </c>
      <c r="I2849" s="97" t="s">
        <v>54</v>
      </c>
      <c r="J2849" s="59" t="str">
        <f t="shared" si="372"/>
        <v>Long</v>
      </c>
      <c r="L2849" s="74">
        <f t="shared" si="376"/>
        <v>1</v>
      </c>
      <c r="M2849" s="75">
        <f t="shared" si="368"/>
        <v>0</v>
      </c>
      <c r="N2849" s="76" t="str">
        <f t="shared" si="373"/>
        <v/>
      </c>
      <c r="O2849" s="75"/>
      <c r="P2849" s="77">
        <f t="shared" si="369"/>
        <v>1</v>
      </c>
      <c r="Q2849" s="78" t="str">
        <f t="shared" si="374"/>
        <v>Stay Long</v>
      </c>
      <c r="R2849" s="81">
        <f t="shared" si="370"/>
        <v>787.5</v>
      </c>
      <c r="S2849" s="82">
        <f t="shared" si="375"/>
        <v>-14055.959999999992</v>
      </c>
      <c r="T2849" s="50"/>
    </row>
    <row r="2850" spans="2:20" x14ac:dyDescent="0.25">
      <c r="B2850" s="11">
        <f>'Market Data'!B2837</f>
        <v>20110217</v>
      </c>
      <c r="C2850" s="2">
        <f>'Market Data'!C2837</f>
        <v>7663</v>
      </c>
      <c r="D2850" s="2">
        <f>'Market Data'!D2837</f>
        <v>7680</v>
      </c>
      <c r="E2850" s="2">
        <f>'Market Data'!E2837</f>
        <v>7609</v>
      </c>
      <c r="F2850" s="12">
        <f>'Market Data'!F2837</f>
        <v>7644</v>
      </c>
      <c r="H2850" s="58">
        <f t="shared" si="371"/>
        <v>2833</v>
      </c>
      <c r="I2850" s="97" t="s">
        <v>54</v>
      </c>
      <c r="J2850" s="59" t="str">
        <f t="shared" si="372"/>
        <v>Long</v>
      </c>
      <c r="L2850" s="74">
        <f t="shared" si="376"/>
        <v>1</v>
      </c>
      <c r="M2850" s="75">
        <f t="shared" si="368"/>
        <v>0</v>
      </c>
      <c r="N2850" s="76" t="str">
        <f t="shared" si="373"/>
        <v/>
      </c>
      <c r="O2850" s="75"/>
      <c r="P2850" s="77">
        <f t="shared" si="369"/>
        <v>1</v>
      </c>
      <c r="Q2850" s="78" t="str">
        <f t="shared" si="374"/>
        <v>Stay Long</v>
      </c>
      <c r="R2850" s="81">
        <f t="shared" si="370"/>
        <v>-892.5</v>
      </c>
      <c r="S2850" s="82">
        <f t="shared" si="375"/>
        <v>-14948.459999999992</v>
      </c>
      <c r="T2850" s="50"/>
    </row>
    <row r="2851" spans="2:20" x14ac:dyDescent="0.25">
      <c r="B2851" s="11">
        <f>'Market Data'!B2838</f>
        <v>20110218</v>
      </c>
      <c r="C2851" s="2">
        <f>'Market Data'!C2838</f>
        <v>7660</v>
      </c>
      <c r="D2851" s="2">
        <f>'Market Data'!D2838</f>
        <v>7671.5</v>
      </c>
      <c r="E2851" s="2">
        <f>'Market Data'!E2838</f>
        <v>7624.5</v>
      </c>
      <c r="F2851" s="12">
        <f>'Market Data'!F2838</f>
        <v>7662</v>
      </c>
      <c r="H2851" s="58">
        <f t="shared" si="371"/>
        <v>2834</v>
      </c>
      <c r="I2851" s="97" t="s">
        <v>54</v>
      </c>
      <c r="J2851" s="59" t="str">
        <f t="shared" si="372"/>
        <v>Long</v>
      </c>
      <c r="L2851" s="74">
        <f t="shared" si="376"/>
        <v>1</v>
      </c>
      <c r="M2851" s="75">
        <f t="shared" si="368"/>
        <v>0</v>
      </c>
      <c r="N2851" s="76" t="str">
        <f t="shared" si="373"/>
        <v/>
      </c>
      <c r="O2851" s="75"/>
      <c r="P2851" s="77">
        <f t="shared" si="369"/>
        <v>1</v>
      </c>
      <c r="Q2851" s="78" t="str">
        <f t="shared" si="374"/>
        <v>Stay Long</v>
      </c>
      <c r="R2851" s="81">
        <f t="shared" si="370"/>
        <v>630</v>
      </c>
      <c r="S2851" s="82">
        <f t="shared" si="375"/>
        <v>-14318.459999999992</v>
      </c>
      <c r="T2851" s="50"/>
    </row>
    <row r="2852" spans="2:20" x14ac:dyDescent="0.25">
      <c r="B2852" s="11">
        <f>'Market Data'!B2839</f>
        <v>20110221</v>
      </c>
      <c r="C2852" s="2">
        <f>'Market Data'!C2839</f>
        <v>7659</v>
      </c>
      <c r="D2852" s="2">
        <f>'Market Data'!D2839</f>
        <v>7689</v>
      </c>
      <c r="E2852" s="2">
        <f>'Market Data'!E2839</f>
        <v>7556.5</v>
      </c>
      <c r="F2852" s="12">
        <f>'Market Data'!F2839</f>
        <v>7567.5</v>
      </c>
      <c r="H2852" s="58">
        <f t="shared" si="371"/>
        <v>2835</v>
      </c>
      <c r="I2852" s="97" t="s">
        <v>54</v>
      </c>
      <c r="J2852" s="59" t="str">
        <f t="shared" si="372"/>
        <v>Long</v>
      </c>
      <c r="L2852" s="74">
        <f t="shared" si="376"/>
        <v>1</v>
      </c>
      <c r="M2852" s="75">
        <f t="shared" si="368"/>
        <v>0</v>
      </c>
      <c r="N2852" s="76" t="str">
        <f t="shared" si="373"/>
        <v/>
      </c>
      <c r="O2852" s="75"/>
      <c r="P2852" s="77">
        <f t="shared" si="369"/>
        <v>1</v>
      </c>
      <c r="Q2852" s="78" t="str">
        <f t="shared" si="374"/>
        <v>Stay Long</v>
      </c>
      <c r="R2852" s="81">
        <f t="shared" si="370"/>
        <v>-3307.5</v>
      </c>
      <c r="S2852" s="82">
        <f t="shared" si="375"/>
        <v>-17625.959999999992</v>
      </c>
      <c r="T2852" s="50"/>
    </row>
    <row r="2853" spans="2:20" x14ac:dyDescent="0.25">
      <c r="B2853" s="11">
        <f>'Market Data'!B2840</f>
        <v>20110222</v>
      </c>
      <c r="C2853" s="2">
        <f>'Market Data'!C2840</f>
        <v>7551.5</v>
      </c>
      <c r="D2853" s="2">
        <f>'Market Data'!D2840</f>
        <v>7597.5</v>
      </c>
      <c r="E2853" s="2">
        <f>'Market Data'!E2840</f>
        <v>7493</v>
      </c>
      <c r="F2853" s="12">
        <f>'Market Data'!F2840</f>
        <v>7566.5</v>
      </c>
      <c r="H2853" s="58">
        <f t="shared" si="371"/>
        <v>2836</v>
      </c>
      <c r="I2853" s="97" t="s">
        <v>54</v>
      </c>
      <c r="J2853" s="59" t="str">
        <f t="shared" si="372"/>
        <v>Long</v>
      </c>
      <c r="L2853" s="74">
        <f t="shared" si="376"/>
        <v>1</v>
      </c>
      <c r="M2853" s="75">
        <f t="shared" si="368"/>
        <v>0</v>
      </c>
      <c r="N2853" s="76" t="str">
        <f t="shared" si="373"/>
        <v/>
      </c>
      <c r="O2853" s="75"/>
      <c r="P2853" s="77">
        <f t="shared" si="369"/>
        <v>1</v>
      </c>
      <c r="Q2853" s="78" t="str">
        <f t="shared" si="374"/>
        <v>Stay Long</v>
      </c>
      <c r="R2853" s="81">
        <f t="shared" si="370"/>
        <v>-35</v>
      </c>
      <c r="S2853" s="82">
        <f t="shared" si="375"/>
        <v>-17660.959999999992</v>
      </c>
      <c r="T2853" s="50"/>
    </row>
    <row r="2854" spans="2:20" x14ac:dyDescent="0.25">
      <c r="B2854" s="11">
        <f>'Market Data'!B2841</f>
        <v>20110223</v>
      </c>
      <c r="C2854" s="2">
        <f>'Market Data'!C2841</f>
        <v>7524</v>
      </c>
      <c r="D2854" s="2">
        <f>'Market Data'!D2841</f>
        <v>7557</v>
      </c>
      <c r="E2854" s="2">
        <f>'Market Data'!E2841</f>
        <v>7390</v>
      </c>
      <c r="F2854" s="12">
        <f>'Market Data'!F2841</f>
        <v>7449</v>
      </c>
      <c r="H2854" s="58">
        <f t="shared" si="371"/>
        <v>2837</v>
      </c>
      <c r="I2854" s="97" t="s">
        <v>54</v>
      </c>
      <c r="J2854" s="59" t="str">
        <f t="shared" si="372"/>
        <v>Long</v>
      </c>
      <c r="L2854" s="74">
        <f t="shared" si="376"/>
        <v>1</v>
      </c>
      <c r="M2854" s="75">
        <f t="shared" si="368"/>
        <v>0</v>
      </c>
      <c r="N2854" s="76" t="str">
        <f t="shared" si="373"/>
        <v/>
      </c>
      <c r="O2854" s="75"/>
      <c r="P2854" s="77">
        <f t="shared" si="369"/>
        <v>1</v>
      </c>
      <c r="Q2854" s="78" t="str">
        <f t="shared" si="374"/>
        <v>Stay Long</v>
      </c>
      <c r="R2854" s="81">
        <f t="shared" si="370"/>
        <v>-4112.5</v>
      </c>
      <c r="S2854" s="82">
        <f t="shared" si="375"/>
        <v>-21773.459999999992</v>
      </c>
      <c r="T2854" s="50"/>
    </row>
    <row r="2855" spans="2:20" x14ac:dyDescent="0.25">
      <c r="B2855" s="11">
        <f>'Market Data'!B2842</f>
        <v>20110224</v>
      </c>
      <c r="C2855" s="2">
        <f>'Market Data'!C2842</f>
        <v>7420</v>
      </c>
      <c r="D2855" s="2">
        <f>'Market Data'!D2842</f>
        <v>7423.5</v>
      </c>
      <c r="E2855" s="2">
        <f>'Market Data'!E2842</f>
        <v>7324.5</v>
      </c>
      <c r="F2855" s="12">
        <f>'Market Data'!F2842</f>
        <v>7376</v>
      </c>
      <c r="H2855" s="58">
        <f t="shared" si="371"/>
        <v>2838</v>
      </c>
      <c r="I2855" s="97" t="s">
        <v>54</v>
      </c>
      <c r="J2855" s="59" t="str">
        <f t="shared" si="372"/>
        <v>Long</v>
      </c>
      <c r="L2855" s="74">
        <f t="shared" si="376"/>
        <v>1</v>
      </c>
      <c r="M2855" s="75">
        <f t="shared" si="368"/>
        <v>0</v>
      </c>
      <c r="N2855" s="76" t="str">
        <f t="shared" si="373"/>
        <v/>
      </c>
      <c r="O2855" s="75"/>
      <c r="P2855" s="77">
        <f t="shared" si="369"/>
        <v>1</v>
      </c>
      <c r="Q2855" s="78" t="str">
        <f t="shared" si="374"/>
        <v>Stay Long</v>
      </c>
      <c r="R2855" s="81">
        <f t="shared" si="370"/>
        <v>-2555</v>
      </c>
      <c r="S2855" s="82">
        <f t="shared" si="375"/>
        <v>-24328.459999999992</v>
      </c>
      <c r="T2855" s="50"/>
    </row>
    <row r="2856" spans="2:20" x14ac:dyDescent="0.25">
      <c r="B2856" s="11">
        <f>'Market Data'!B2843</f>
        <v>20110225</v>
      </c>
      <c r="C2856" s="2">
        <f>'Market Data'!C2843</f>
        <v>7383</v>
      </c>
      <c r="D2856" s="2">
        <f>'Market Data'!D2843</f>
        <v>7444.5</v>
      </c>
      <c r="E2856" s="2">
        <f>'Market Data'!E2843</f>
        <v>7372.5</v>
      </c>
      <c r="F2856" s="12">
        <f>'Market Data'!F2843</f>
        <v>7426.5</v>
      </c>
      <c r="H2856" s="58">
        <f t="shared" si="371"/>
        <v>2839</v>
      </c>
      <c r="I2856" s="97" t="s">
        <v>54</v>
      </c>
      <c r="J2856" s="59" t="str">
        <f t="shared" si="372"/>
        <v>Long</v>
      </c>
      <c r="L2856" s="74">
        <f t="shared" si="376"/>
        <v>1</v>
      </c>
      <c r="M2856" s="75">
        <f t="shared" si="368"/>
        <v>0</v>
      </c>
      <c r="N2856" s="76" t="str">
        <f t="shared" si="373"/>
        <v/>
      </c>
      <c r="O2856" s="75"/>
      <c r="P2856" s="77">
        <f t="shared" si="369"/>
        <v>1</v>
      </c>
      <c r="Q2856" s="78" t="str">
        <f t="shared" si="374"/>
        <v>Stay Long</v>
      </c>
      <c r="R2856" s="81">
        <f t="shared" si="370"/>
        <v>1767.5</v>
      </c>
      <c r="S2856" s="82">
        <f t="shared" si="375"/>
        <v>-22560.959999999992</v>
      </c>
      <c r="T2856" s="50"/>
    </row>
    <row r="2857" spans="2:20" x14ac:dyDescent="0.25">
      <c r="B2857" s="11">
        <f>'Market Data'!B2844</f>
        <v>20110228</v>
      </c>
      <c r="C2857" s="2">
        <f>'Market Data'!C2844</f>
        <v>7420.5</v>
      </c>
      <c r="D2857" s="2">
        <f>'Market Data'!D2844</f>
        <v>7550.5</v>
      </c>
      <c r="E2857" s="2">
        <f>'Market Data'!E2844</f>
        <v>7392.5</v>
      </c>
      <c r="F2857" s="12">
        <f>'Market Data'!F2844</f>
        <v>7516.5</v>
      </c>
      <c r="H2857" s="58">
        <f t="shared" si="371"/>
        <v>2840</v>
      </c>
      <c r="I2857" s="97" t="s">
        <v>54</v>
      </c>
      <c r="J2857" s="59" t="str">
        <f t="shared" si="372"/>
        <v>Long</v>
      </c>
      <c r="L2857" s="74">
        <f t="shared" si="376"/>
        <v>1</v>
      </c>
      <c r="M2857" s="75">
        <f t="shared" si="368"/>
        <v>0</v>
      </c>
      <c r="N2857" s="76" t="str">
        <f t="shared" si="373"/>
        <v/>
      </c>
      <c r="O2857" s="75"/>
      <c r="P2857" s="77">
        <f t="shared" si="369"/>
        <v>1</v>
      </c>
      <c r="Q2857" s="78" t="str">
        <f t="shared" si="374"/>
        <v>Stay Long</v>
      </c>
      <c r="R2857" s="81">
        <f t="shared" si="370"/>
        <v>3150</v>
      </c>
      <c r="S2857" s="82">
        <f t="shared" si="375"/>
        <v>-19410.959999999992</v>
      </c>
      <c r="T2857" s="50"/>
    </row>
    <row r="2858" spans="2:20" x14ac:dyDescent="0.25">
      <c r="B2858" s="11">
        <f>'Market Data'!B2845</f>
        <v>20110301</v>
      </c>
      <c r="C2858" s="2">
        <f>'Market Data'!C2845</f>
        <v>7571</v>
      </c>
      <c r="D2858" s="2">
        <f>'Market Data'!D2845</f>
        <v>7601.5</v>
      </c>
      <c r="E2858" s="2">
        <f>'Market Data'!E2845</f>
        <v>7409.5</v>
      </c>
      <c r="F2858" s="12">
        <f>'Market Data'!F2845</f>
        <v>7465.5</v>
      </c>
      <c r="H2858" s="58">
        <f t="shared" si="371"/>
        <v>2841</v>
      </c>
      <c r="I2858" s="97" t="s">
        <v>54</v>
      </c>
      <c r="J2858" s="59" t="str">
        <f t="shared" si="372"/>
        <v>Long</v>
      </c>
      <c r="L2858" s="74">
        <f t="shared" si="376"/>
        <v>1</v>
      </c>
      <c r="M2858" s="75">
        <f t="shared" si="368"/>
        <v>0</v>
      </c>
      <c r="N2858" s="76" t="str">
        <f t="shared" si="373"/>
        <v/>
      </c>
      <c r="O2858" s="75"/>
      <c r="P2858" s="77">
        <f t="shared" si="369"/>
        <v>1</v>
      </c>
      <c r="Q2858" s="78" t="str">
        <f t="shared" si="374"/>
        <v>Stay Long</v>
      </c>
      <c r="R2858" s="81">
        <f t="shared" si="370"/>
        <v>-1785</v>
      </c>
      <c r="S2858" s="82">
        <f t="shared" si="375"/>
        <v>-21195.959999999992</v>
      </c>
      <c r="T2858" s="50"/>
    </row>
    <row r="2859" spans="2:20" x14ac:dyDescent="0.25">
      <c r="B2859" s="11">
        <f>'Market Data'!B2846</f>
        <v>20110302</v>
      </c>
      <c r="C2859" s="2">
        <f>'Market Data'!C2846</f>
        <v>7396.5</v>
      </c>
      <c r="D2859" s="2">
        <f>'Market Data'!D2846</f>
        <v>7448</v>
      </c>
      <c r="E2859" s="2">
        <f>'Market Data'!E2846</f>
        <v>7366.5</v>
      </c>
      <c r="F2859" s="12">
        <f>'Market Data'!F2846</f>
        <v>7432.5</v>
      </c>
      <c r="H2859" s="58">
        <f t="shared" si="371"/>
        <v>2842</v>
      </c>
      <c r="I2859" s="97" t="s">
        <v>54</v>
      </c>
      <c r="J2859" s="59" t="str">
        <f t="shared" si="372"/>
        <v>Long</v>
      </c>
      <c r="L2859" s="74">
        <f t="shared" si="376"/>
        <v>1</v>
      </c>
      <c r="M2859" s="75">
        <f t="shared" si="368"/>
        <v>0</v>
      </c>
      <c r="N2859" s="76" t="str">
        <f t="shared" si="373"/>
        <v/>
      </c>
      <c r="O2859" s="75"/>
      <c r="P2859" s="77">
        <f t="shared" si="369"/>
        <v>1</v>
      </c>
      <c r="Q2859" s="78" t="str">
        <f t="shared" si="374"/>
        <v>Stay Long</v>
      </c>
      <c r="R2859" s="81">
        <f t="shared" si="370"/>
        <v>-1155</v>
      </c>
      <c r="S2859" s="82">
        <f t="shared" si="375"/>
        <v>-22350.959999999992</v>
      </c>
      <c r="T2859" s="50"/>
    </row>
    <row r="2860" spans="2:20" x14ac:dyDescent="0.25">
      <c r="B2860" s="11">
        <f>'Market Data'!B2847</f>
        <v>20110303</v>
      </c>
      <c r="C2860" s="2">
        <f>'Market Data'!C2847</f>
        <v>7461</v>
      </c>
      <c r="D2860" s="2">
        <f>'Market Data'!D2847</f>
        <v>7538.5</v>
      </c>
      <c r="E2860" s="2">
        <f>'Market Data'!E2847</f>
        <v>7433</v>
      </c>
      <c r="F2860" s="12">
        <f>'Market Data'!F2847</f>
        <v>7463.5</v>
      </c>
      <c r="H2860" s="58">
        <f t="shared" si="371"/>
        <v>2843</v>
      </c>
      <c r="I2860" s="97" t="s">
        <v>54</v>
      </c>
      <c r="J2860" s="59" t="str">
        <f t="shared" si="372"/>
        <v>Long</v>
      </c>
      <c r="L2860" s="74">
        <f t="shared" si="376"/>
        <v>1</v>
      </c>
      <c r="M2860" s="75">
        <f t="shared" si="368"/>
        <v>0</v>
      </c>
      <c r="N2860" s="76" t="str">
        <f t="shared" si="373"/>
        <v/>
      </c>
      <c r="O2860" s="75"/>
      <c r="P2860" s="77">
        <f t="shared" si="369"/>
        <v>1</v>
      </c>
      <c r="Q2860" s="78" t="str">
        <f t="shared" si="374"/>
        <v>Stay Long</v>
      </c>
      <c r="R2860" s="81">
        <f t="shared" si="370"/>
        <v>1085</v>
      </c>
      <c r="S2860" s="82">
        <f t="shared" si="375"/>
        <v>-21265.959999999992</v>
      </c>
      <c r="T2860" s="50"/>
    </row>
    <row r="2861" spans="2:20" x14ac:dyDescent="0.25">
      <c r="B2861" s="11">
        <f>'Market Data'!B2848</f>
        <v>20110304</v>
      </c>
      <c r="C2861" s="2">
        <f>'Market Data'!C2848</f>
        <v>7507.5</v>
      </c>
      <c r="D2861" s="2">
        <f>'Market Data'!D2848</f>
        <v>7556</v>
      </c>
      <c r="E2861" s="2">
        <f>'Market Data'!E2848</f>
        <v>7371</v>
      </c>
      <c r="F2861" s="12">
        <f>'Market Data'!F2848</f>
        <v>7414</v>
      </c>
      <c r="H2861" s="58">
        <f t="shared" si="371"/>
        <v>2844</v>
      </c>
      <c r="I2861" s="97" t="s">
        <v>54</v>
      </c>
      <c r="J2861" s="59" t="str">
        <f t="shared" si="372"/>
        <v>Long</v>
      </c>
      <c r="L2861" s="74">
        <f t="shared" si="376"/>
        <v>1</v>
      </c>
      <c r="M2861" s="75">
        <f t="shared" si="368"/>
        <v>0</v>
      </c>
      <c r="N2861" s="76" t="str">
        <f t="shared" si="373"/>
        <v/>
      </c>
      <c r="O2861" s="75"/>
      <c r="P2861" s="77">
        <f t="shared" si="369"/>
        <v>1</v>
      </c>
      <c r="Q2861" s="78" t="str">
        <f t="shared" si="374"/>
        <v>Stay Long</v>
      </c>
      <c r="R2861" s="81">
        <f t="shared" si="370"/>
        <v>-1732.5</v>
      </c>
      <c r="S2861" s="82">
        <f t="shared" si="375"/>
        <v>-22998.459999999992</v>
      </c>
      <c r="T2861" s="50"/>
    </row>
    <row r="2862" spans="2:20" x14ac:dyDescent="0.25">
      <c r="B2862" s="11">
        <f>'Market Data'!B2849</f>
        <v>20110307</v>
      </c>
      <c r="C2862" s="2">
        <f>'Market Data'!C2849</f>
        <v>7387</v>
      </c>
      <c r="D2862" s="2">
        <f>'Market Data'!D2849</f>
        <v>7515</v>
      </c>
      <c r="E2862" s="2">
        <f>'Market Data'!E2849</f>
        <v>7365.5</v>
      </c>
      <c r="F2862" s="12">
        <f>'Market Data'!F2849</f>
        <v>7406</v>
      </c>
      <c r="H2862" s="58">
        <f t="shared" si="371"/>
        <v>2845</v>
      </c>
      <c r="I2862" s="97" t="s">
        <v>54</v>
      </c>
      <c r="J2862" s="59" t="str">
        <f t="shared" si="372"/>
        <v>Long</v>
      </c>
      <c r="L2862" s="74">
        <f t="shared" si="376"/>
        <v>1</v>
      </c>
      <c r="M2862" s="75">
        <f t="shared" si="368"/>
        <v>0</v>
      </c>
      <c r="N2862" s="76" t="str">
        <f t="shared" si="373"/>
        <v/>
      </c>
      <c r="O2862" s="75"/>
      <c r="P2862" s="77">
        <f t="shared" si="369"/>
        <v>1</v>
      </c>
      <c r="Q2862" s="78" t="str">
        <f t="shared" si="374"/>
        <v>Stay Long</v>
      </c>
      <c r="R2862" s="81">
        <f t="shared" si="370"/>
        <v>-280</v>
      </c>
      <c r="S2862" s="82">
        <f t="shared" si="375"/>
        <v>-23278.459999999992</v>
      </c>
      <c r="T2862" s="50"/>
    </row>
    <row r="2863" spans="2:20" x14ac:dyDescent="0.25">
      <c r="B2863" s="11">
        <f>'Market Data'!B2850</f>
        <v>20110308</v>
      </c>
      <c r="C2863" s="2">
        <f>'Market Data'!C2850</f>
        <v>7435</v>
      </c>
      <c r="D2863" s="2">
        <f>'Market Data'!D2850</f>
        <v>7467.5</v>
      </c>
      <c r="E2863" s="2">
        <f>'Market Data'!E2850</f>
        <v>7313</v>
      </c>
      <c r="F2863" s="12">
        <f>'Market Data'!F2850</f>
        <v>7405</v>
      </c>
      <c r="H2863" s="58">
        <f t="shared" si="371"/>
        <v>2846</v>
      </c>
      <c r="I2863" s="97" t="s">
        <v>54</v>
      </c>
      <c r="J2863" s="59" t="str">
        <f t="shared" si="372"/>
        <v>Long</v>
      </c>
      <c r="L2863" s="74">
        <f t="shared" si="376"/>
        <v>1</v>
      </c>
      <c r="M2863" s="75">
        <f t="shared" si="368"/>
        <v>0</v>
      </c>
      <c r="N2863" s="76" t="str">
        <f t="shared" si="373"/>
        <v/>
      </c>
      <c r="O2863" s="75"/>
      <c r="P2863" s="77">
        <f t="shared" si="369"/>
        <v>1</v>
      </c>
      <c r="Q2863" s="78" t="str">
        <f t="shared" si="374"/>
        <v>Stay Long</v>
      </c>
      <c r="R2863" s="81">
        <f t="shared" si="370"/>
        <v>-35</v>
      </c>
      <c r="S2863" s="82">
        <f t="shared" si="375"/>
        <v>-23313.459999999992</v>
      </c>
      <c r="T2863" s="50"/>
    </row>
    <row r="2864" spans="2:20" x14ac:dyDescent="0.25">
      <c r="B2864" s="11">
        <f>'Market Data'!B2851</f>
        <v>20110309</v>
      </c>
      <c r="C2864" s="2">
        <f>'Market Data'!C2851</f>
        <v>7391.5</v>
      </c>
      <c r="D2864" s="2">
        <f>'Market Data'!D2851</f>
        <v>7461</v>
      </c>
      <c r="E2864" s="2">
        <f>'Market Data'!E2851</f>
        <v>7350.5</v>
      </c>
      <c r="F2864" s="12">
        <f>'Market Data'!F2851</f>
        <v>7369</v>
      </c>
      <c r="H2864" s="58">
        <f t="shared" si="371"/>
        <v>2847</v>
      </c>
      <c r="I2864" s="97" t="s">
        <v>54</v>
      </c>
      <c r="J2864" s="59" t="str">
        <f t="shared" si="372"/>
        <v>Long</v>
      </c>
      <c r="L2864" s="74">
        <f t="shared" si="376"/>
        <v>1</v>
      </c>
      <c r="M2864" s="75">
        <f t="shared" si="368"/>
        <v>0</v>
      </c>
      <c r="N2864" s="76" t="str">
        <f t="shared" si="373"/>
        <v/>
      </c>
      <c r="O2864" s="75"/>
      <c r="P2864" s="77">
        <f t="shared" si="369"/>
        <v>1</v>
      </c>
      <c r="Q2864" s="78" t="str">
        <f t="shared" si="374"/>
        <v>Stay Long</v>
      </c>
      <c r="R2864" s="81">
        <f t="shared" si="370"/>
        <v>-1260</v>
      </c>
      <c r="S2864" s="82">
        <f t="shared" si="375"/>
        <v>-24573.459999999992</v>
      </c>
      <c r="T2864" s="50"/>
    </row>
    <row r="2865" spans="2:20" x14ac:dyDescent="0.25">
      <c r="B2865" s="11">
        <f>'Market Data'!B2852</f>
        <v>20110310</v>
      </c>
      <c r="C2865" s="2">
        <f>'Market Data'!C2852</f>
        <v>7328.5</v>
      </c>
      <c r="D2865" s="2">
        <f>'Market Data'!D2852</f>
        <v>7352.5</v>
      </c>
      <c r="E2865" s="2">
        <f>'Market Data'!E2852</f>
        <v>7264</v>
      </c>
      <c r="F2865" s="12">
        <f>'Market Data'!F2852</f>
        <v>7296</v>
      </c>
      <c r="H2865" s="58">
        <f t="shared" si="371"/>
        <v>2848</v>
      </c>
      <c r="I2865" s="97" t="s">
        <v>54</v>
      </c>
      <c r="J2865" s="59" t="str">
        <f t="shared" si="372"/>
        <v>Long</v>
      </c>
      <c r="L2865" s="74">
        <f t="shared" si="376"/>
        <v>1</v>
      </c>
      <c r="M2865" s="75">
        <f t="shared" si="368"/>
        <v>0</v>
      </c>
      <c r="N2865" s="76" t="str">
        <f t="shared" si="373"/>
        <v/>
      </c>
      <c r="O2865" s="75"/>
      <c r="P2865" s="77">
        <f t="shared" si="369"/>
        <v>1</v>
      </c>
      <c r="Q2865" s="78" t="str">
        <f t="shared" si="374"/>
        <v>Stay Long</v>
      </c>
      <c r="R2865" s="81">
        <f t="shared" si="370"/>
        <v>-2555</v>
      </c>
      <c r="S2865" s="82">
        <f t="shared" si="375"/>
        <v>-27128.459999999992</v>
      </c>
      <c r="T2865" s="50"/>
    </row>
    <row r="2866" spans="2:20" x14ac:dyDescent="0.25">
      <c r="B2866" s="11">
        <f>'Market Data'!B2853</f>
        <v>20110311</v>
      </c>
      <c r="C2866" s="2">
        <f>'Market Data'!C2853</f>
        <v>7232.5</v>
      </c>
      <c r="D2866" s="2">
        <f>'Market Data'!D2853</f>
        <v>7259</v>
      </c>
      <c r="E2866" s="2">
        <f>'Market Data'!E2853</f>
        <v>7208</v>
      </c>
      <c r="F2866" s="12">
        <f>'Market Data'!F2853</f>
        <v>7223.5</v>
      </c>
      <c r="H2866" s="58">
        <f t="shared" si="371"/>
        <v>2849</v>
      </c>
      <c r="I2866" s="97" t="s">
        <v>54</v>
      </c>
      <c r="J2866" s="59" t="str">
        <f t="shared" si="372"/>
        <v>Long</v>
      </c>
      <c r="L2866" s="74">
        <f t="shared" si="376"/>
        <v>1</v>
      </c>
      <c r="M2866" s="75">
        <f t="shared" si="368"/>
        <v>0</v>
      </c>
      <c r="N2866" s="76" t="str">
        <f t="shared" si="373"/>
        <v/>
      </c>
      <c r="O2866" s="75"/>
      <c r="P2866" s="77">
        <f t="shared" si="369"/>
        <v>1</v>
      </c>
      <c r="Q2866" s="78" t="str">
        <f t="shared" si="374"/>
        <v>Stay Long</v>
      </c>
      <c r="R2866" s="81">
        <f t="shared" si="370"/>
        <v>-2537.5</v>
      </c>
      <c r="S2866" s="82">
        <f t="shared" si="375"/>
        <v>-29665.959999999992</v>
      </c>
      <c r="T2866" s="50"/>
    </row>
    <row r="2867" spans="2:20" x14ac:dyDescent="0.25">
      <c r="B2867" s="11">
        <f>'Market Data'!B2854</f>
        <v>20110314</v>
      </c>
      <c r="C2867" s="2">
        <f>'Market Data'!C2854</f>
        <v>7176</v>
      </c>
      <c r="D2867" s="2">
        <f>'Market Data'!D2854</f>
        <v>7190</v>
      </c>
      <c r="E2867" s="2">
        <f>'Market Data'!E2854</f>
        <v>7089</v>
      </c>
      <c r="F2867" s="12">
        <f>'Market Data'!F2854</f>
        <v>7116</v>
      </c>
      <c r="H2867" s="58">
        <f t="shared" si="371"/>
        <v>2850</v>
      </c>
      <c r="I2867" s="97" t="s">
        <v>54</v>
      </c>
      <c r="J2867" s="59" t="str">
        <f t="shared" si="372"/>
        <v>Long</v>
      </c>
      <c r="L2867" s="74">
        <f t="shared" si="376"/>
        <v>1</v>
      </c>
      <c r="M2867" s="75">
        <f t="shared" si="368"/>
        <v>0</v>
      </c>
      <c r="N2867" s="76" t="str">
        <f t="shared" si="373"/>
        <v/>
      </c>
      <c r="O2867" s="75"/>
      <c r="P2867" s="77">
        <f t="shared" si="369"/>
        <v>1</v>
      </c>
      <c r="Q2867" s="78" t="str">
        <f t="shared" si="374"/>
        <v>Stay Long</v>
      </c>
      <c r="R2867" s="81">
        <f t="shared" si="370"/>
        <v>-3762.5</v>
      </c>
      <c r="S2867" s="82">
        <f t="shared" si="375"/>
        <v>-33428.459999999992</v>
      </c>
      <c r="T2867" s="50"/>
    </row>
    <row r="2868" spans="2:20" x14ac:dyDescent="0.25">
      <c r="B2868" s="11">
        <f>'Market Data'!B2855</f>
        <v>20110315</v>
      </c>
      <c r="C2868" s="2">
        <f>'Market Data'!C2855</f>
        <v>6902.5</v>
      </c>
      <c r="D2868" s="2">
        <f>'Market Data'!D2855</f>
        <v>6958.5</v>
      </c>
      <c r="E2868" s="2">
        <f>'Market Data'!E2855</f>
        <v>6724.5</v>
      </c>
      <c r="F2868" s="12">
        <f>'Market Data'!F2855</f>
        <v>6905</v>
      </c>
      <c r="H2868" s="58">
        <f t="shared" si="371"/>
        <v>2851</v>
      </c>
      <c r="I2868" s="97" t="s">
        <v>54</v>
      </c>
      <c r="J2868" s="59" t="str">
        <f t="shared" si="372"/>
        <v>Long</v>
      </c>
      <c r="L2868" s="74">
        <f t="shared" si="376"/>
        <v>1</v>
      </c>
      <c r="M2868" s="75">
        <f t="shared" si="368"/>
        <v>0</v>
      </c>
      <c r="N2868" s="76" t="str">
        <f t="shared" si="373"/>
        <v/>
      </c>
      <c r="O2868" s="75"/>
      <c r="P2868" s="77">
        <f t="shared" si="369"/>
        <v>1</v>
      </c>
      <c r="Q2868" s="78" t="str">
        <f t="shared" si="374"/>
        <v>Stay Long</v>
      </c>
      <c r="R2868" s="81">
        <f t="shared" si="370"/>
        <v>-7385</v>
      </c>
      <c r="S2868" s="82">
        <f t="shared" si="375"/>
        <v>-40813.459999999992</v>
      </c>
      <c r="T2868" s="50"/>
    </row>
    <row r="2869" spans="2:20" x14ac:dyDescent="0.25">
      <c r="B2869" s="11">
        <f>'Market Data'!B2856</f>
        <v>20110316</v>
      </c>
      <c r="C2869" s="2">
        <f>'Market Data'!C2856</f>
        <v>6863</v>
      </c>
      <c r="D2869" s="2">
        <f>'Market Data'!D2856</f>
        <v>6978</v>
      </c>
      <c r="E2869" s="2">
        <f>'Market Data'!E2856</f>
        <v>6654</v>
      </c>
      <c r="F2869" s="12">
        <f>'Market Data'!F2856</f>
        <v>6770.5</v>
      </c>
      <c r="H2869" s="58">
        <f t="shared" si="371"/>
        <v>2852</v>
      </c>
      <c r="I2869" s="97" t="s">
        <v>54</v>
      </c>
      <c r="J2869" s="59" t="str">
        <f t="shared" si="372"/>
        <v>Long</v>
      </c>
      <c r="L2869" s="74">
        <f t="shared" si="376"/>
        <v>1</v>
      </c>
      <c r="M2869" s="75">
        <f t="shared" si="368"/>
        <v>0</v>
      </c>
      <c r="N2869" s="76" t="str">
        <f t="shared" si="373"/>
        <v/>
      </c>
      <c r="O2869" s="75"/>
      <c r="P2869" s="77">
        <f t="shared" si="369"/>
        <v>1</v>
      </c>
      <c r="Q2869" s="78" t="str">
        <f t="shared" si="374"/>
        <v>Stay Long</v>
      </c>
      <c r="R2869" s="81">
        <f t="shared" si="370"/>
        <v>-4707.5</v>
      </c>
      <c r="S2869" s="82">
        <f t="shared" si="375"/>
        <v>-45520.959999999992</v>
      </c>
      <c r="T2869" s="50"/>
    </row>
    <row r="2870" spans="2:20" x14ac:dyDescent="0.25">
      <c r="B2870" s="11">
        <f>'Market Data'!B2857</f>
        <v>20110317</v>
      </c>
      <c r="C2870" s="2">
        <f>'Market Data'!C2857</f>
        <v>6766</v>
      </c>
      <c r="D2870" s="2">
        <f>'Market Data'!D2857</f>
        <v>6934</v>
      </c>
      <c r="E2870" s="2">
        <f>'Market Data'!E2857</f>
        <v>6756</v>
      </c>
      <c r="F2870" s="12">
        <f>'Market Data'!F2857</f>
        <v>6894</v>
      </c>
      <c r="H2870" s="58">
        <f t="shared" si="371"/>
        <v>2853</v>
      </c>
      <c r="I2870" s="97" t="s">
        <v>54</v>
      </c>
      <c r="J2870" s="59" t="str">
        <f t="shared" si="372"/>
        <v>Long</v>
      </c>
      <c r="L2870" s="74">
        <f t="shared" si="376"/>
        <v>1</v>
      </c>
      <c r="M2870" s="75">
        <f t="shared" si="368"/>
        <v>0</v>
      </c>
      <c r="N2870" s="76" t="str">
        <f t="shared" si="373"/>
        <v/>
      </c>
      <c r="O2870" s="75"/>
      <c r="P2870" s="77">
        <f t="shared" si="369"/>
        <v>1</v>
      </c>
      <c r="Q2870" s="78" t="str">
        <f t="shared" si="374"/>
        <v>Stay Long</v>
      </c>
      <c r="R2870" s="81">
        <f t="shared" si="370"/>
        <v>4322.5</v>
      </c>
      <c r="S2870" s="82">
        <f t="shared" si="375"/>
        <v>-41198.459999999992</v>
      </c>
      <c r="T2870" s="50"/>
    </row>
    <row r="2871" spans="2:20" x14ac:dyDescent="0.25">
      <c r="B2871" s="11">
        <f>'Market Data'!B2858</f>
        <v>20110318</v>
      </c>
      <c r="C2871" s="2">
        <f>'Market Data'!C2858</f>
        <v>6962</v>
      </c>
      <c r="D2871" s="2">
        <f>'Market Data'!D2858</f>
        <v>7002.5</v>
      </c>
      <c r="E2871" s="2">
        <f>'Market Data'!E2858</f>
        <v>6862</v>
      </c>
      <c r="F2871" s="12">
        <f>'Market Data'!F2858</f>
        <v>6912.5</v>
      </c>
      <c r="H2871" s="58">
        <f t="shared" si="371"/>
        <v>2854</v>
      </c>
      <c r="I2871" s="97" t="s">
        <v>54</v>
      </c>
      <c r="J2871" s="59" t="str">
        <f t="shared" si="372"/>
        <v>Long</v>
      </c>
      <c r="L2871" s="74">
        <f t="shared" si="376"/>
        <v>1</v>
      </c>
      <c r="M2871" s="75">
        <f t="shared" si="368"/>
        <v>0</v>
      </c>
      <c r="N2871" s="76" t="str">
        <f t="shared" si="373"/>
        <v/>
      </c>
      <c r="O2871" s="75"/>
      <c r="P2871" s="77">
        <f t="shared" si="369"/>
        <v>1</v>
      </c>
      <c r="Q2871" s="78" t="str">
        <f t="shared" si="374"/>
        <v>Stay Long</v>
      </c>
      <c r="R2871" s="81">
        <f t="shared" si="370"/>
        <v>647.5</v>
      </c>
      <c r="S2871" s="82">
        <f t="shared" si="375"/>
        <v>-40550.959999999992</v>
      </c>
      <c r="T2871" s="50"/>
    </row>
    <row r="2872" spans="2:20" x14ac:dyDescent="0.25">
      <c r="B2872" s="11">
        <f>'Market Data'!B2859</f>
        <v>20110321</v>
      </c>
      <c r="C2872" s="2">
        <f>'Market Data'!C2859</f>
        <v>6958</v>
      </c>
      <c r="D2872" s="2">
        <f>'Market Data'!D2859</f>
        <v>7067</v>
      </c>
      <c r="E2872" s="2">
        <f>'Market Data'!E2859</f>
        <v>6951</v>
      </c>
      <c r="F2872" s="12">
        <f>'Market Data'!F2859</f>
        <v>7046</v>
      </c>
      <c r="H2872" s="58">
        <f t="shared" si="371"/>
        <v>2855</v>
      </c>
      <c r="I2872" s="97" t="s">
        <v>54</v>
      </c>
      <c r="J2872" s="59" t="str">
        <f t="shared" si="372"/>
        <v>Long</v>
      </c>
      <c r="L2872" s="74">
        <f t="shared" si="376"/>
        <v>1</v>
      </c>
      <c r="M2872" s="75">
        <f t="shared" si="368"/>
        <v>0</v>
      </c>
      <c r="N2872" s="76" t="str">
        <f t="shared" si="373"/>
        <v/>
      </c>
      <c r="O2872" s="75"/>
      <c r="P2872" s="77">
        <f t="shared" si="369"/>
        <v>1</v>
      </c>
      <c r="Q2872" s="78" t="str">
        <f t="shared" si="374"/>
        <v>Stay Long</v>
      </c>
      <c r="R2872" s="81">
        <f t="shared" si="370"/>
        <v>4672.5</v>
      </c>
      <c r="S2872" s="82">
        <f t="shared" si="375"/>
        <v>-35878.459999999992</v>
      </c>
      <c r="T2872" s="50"/>
    </row>
    <row r="2873" spans="2:20" x14ac:dyDescent="0.25">
      <c r="B2873" s="11">
        <f>'Market Data'!B2860</f>
        <v>20110322</v>
      </c>
      <c r="C2873" s="2">
        <f>'Market Data'!C2860</f>
        <v>7059</v>
      </c>
      <c r="D2873" s="2">
        <f>'Market Data'!D2860</f>
        <v>7065.5</v>
      </c>
      <c r="E2873" s="2">
        <f>'Market Data'!E2860</f>
        <v>7003.5</v>
      </c>
      <c r="F2873" s="12">
        <f>'Market Data'!F2860</f>
        <v>7025.5</v>
      </c>
      <c r="H2873" s="58">
        <f t="shared" si="371"/>
        <v>2856</v>
      </c>
      <c r="I2873" s="97" t="s">
        <v>54</v>
      </c>
      <c r="J2873" s="59" t="str">
        <f t="shared" si="372"/>
        <v>Long</v>
      </c>
      <c r="L2873" s="74">
        <f t="shared" si="376"/>
        <v>1</v>
      </c>
      <c r="M2873" s="75">
        <f t="shared" si="368"/>
        <v>0</v>
      </c>
      <c r="N2873" s="76" t="str">
        <f t="shared" si="373"/>
        <v/>
      </c>
      <c r="O2873" s="75"/>
      <c r="P2873" s="77">
        <f t="shared" si="369"/>
        <v>1</v>
      </c>
      <c r="Q2873" s="78" t="str">
        <f t="shared" si="374"/>
        <v>Stay Long</v>
      </c>
      <c r="R2873" s="81">
        <f t="shared" si="370"/>
        <v>-717.5</v>
      </c>
      <c r="S2873" s="82">
        <f t="shared" si="375"/>
        <v>-36595.959999999992</v>
      </c>
      <c r="T2873" s="50"/>
    </row>
    <row r="2874" spans="2:20" x14ac:dyDescent="0.25">
      <c r="B2874" s="11">
        <f>'Market Data'!B2861</f>
        <v>20110323</v>
      </c>
      <c r="C2874" s="2">
        <f>'Market Data'!C2861</f>
        <v>7006</v>
      </c>
      <c r="D2874" s="2">
        <f>'Market Data'!D2861</f>
        <v>7058</v>
      </c>
      <c r="E2874" s="2">
        <f>'Market Data'!E2861</f>
        <v>6956.5</v>
      </c>
      <c r="F2874" s="12">
        <f>'Market Data'!F2861</f>
        <v>7040</v>
      </c>
      <c r="H2874" s="58">
        <f t="shared" si="371"/>
        <v>2857</v>
      </c>
      <c r="I2874" s="97" t="s">
        <v>54</v>
      </c>
      <c r="J2874" s="59" t="str">
        <f t="shared" si="372"/>
        <v>Long</v>
      </c>
      <c r="L2874" s="74">
        <f t="shared" si="376"/>
        <v>1</v>
      </c>
      <c r="M2874" s="75">
        <f t="shared" si="368"/>
        <v>0</v>
      </c>
      <c r="N2874" s="76" t="str">
        <f t="shared" si="373"/>
        <v/>
      </c>
      <c r="O2874" s="75"/>
      <c r="P2874" s="77">
        <f t="shared" si="369"/>
        <v>1</v>
      </c>
      <c r="Q2874" s="78" t="str">
        <f t="shared" si="374"/>
        <v>Stay Long</v>
      </c>
      <c r="R2874" s="81">
        <f t="shared" si="370"/>
        <v>507.5</v>
      </c>
      <c r="S2874" s="82">
        <f t="shared" si="375"/>
        <v>-36088.459999999992</v>
      </c>
      <c r="T2874" s="50"/>
    </row>
    <row r="2875" spans="2:20" x14ac:dyDescent="0.25">
      <c r="B2875" s="11">
        <f>'Market Data'!B2862</f>
        <v>20110324</v>
      </c>
      <c r="C2875" s="2">
        <f>'Market Data'!C2862</f>
        <v>7040</v>
      </c>
      <c r="D2875" s="2">
        <f>'Market Data'!D2862</f>
        <v>7198</v>
      </c>
      <c r="E2875" s="2">
        <f>'Market Data'!E2862</f>
        <v>7023.5</v>
      </c>
      <c r="F2875" s="12">
        <f>'Market Data'!F2862</f>
        <v>7177</v>
      </c>
      <c r="H2875" s="58">
        <f t="shared" si="371"/>
        <v>2858</v>
      </c>
      <c r="I2875" s="97" t="s">
        <v>54</v>
      </c>
      <c r="J2875" s="59" t="str">
        <f t="shared" si="372"/>
        <v>Long</v>
      </c>
      <c r="L2875" s="74">
        <f t="shared" si="376"/>
        <v>1</v>
      </c>
      <c r="M2875" s="75">
        <f t="shared" si="368"/>
        <v>0</v>
      </c>
      <c r="N2875" s="76" t="str">
        <f t="shared" si="373"/>
        <v/>
      </c>
      <c r="O2875" s="75"/>
      <c r="P2875" s="77">
        <f t="shared" si="369"/>
        <v>1</v>
      </c>
      <c r="Q2875" s="78" t="str">
        <f t="shared" si="374"/>
        <v>Stay Long</v>
      </c>
      <c r="R2875" s="81">
        <f t="shared" si="370"/>
        <v>4795</v>
      </c>
      <c r="S2875" s="82">
        <f t="shared" si="375"/>
        <v>-31293.459999999992</v>
      </c>
      <c r="T2875" s="50"/>
    </row>
    <row r="2876" spans="2:20" x14ac:dyDescent="0.25">
      <c r="B2876" s="11">
        <f>'Market Data'!B2863</f>
        <v>20110325</v>
      </c>
      <c r="C2876" s="2">
        <f>'Market Data'!C2863</f>
        <v>7214</v>
      </c>
      <c r="D2876" s="2">
        <f>'Market Data'!D2863</f>
        <v>7224</v>
      </c>
      <c r="E2876" s="2">
        <f>'Market Data'!E2863</f>
        <v>7158</v>
      </c>
      <c r="F2876" s="12">
        <f>'Market Data'!F2863</f>
        <v>7199.5</v>
      </c>
      <c r="H2876" s="58">
        <f t="shared" si="371"/>
        <v>2859</v>
      </c>
      <c r="I2876" s="97" t="s">
        <v>54</v>
      </c>
      <c r="J2876" s="59" t="str">
        <f t="shared" si="372"/>
        <v>Long</v>
      </c>
      <c r="L2876" s="74">
        <f t="shared" si="376"/>
        <v>1</v>
      </c>
      <c r="M2876" s="75">
        <f t="shared" si="368"/>
        <v>0</v>
      </c>
      <c r="N2876" s="76" t="str">
        <f t="shared" si="373"/>
        <v/>
      </c>
      <c r="O2876" s="75"/>
      <c r="P2876" s="77">
        <f t="shared" si="369"/>
        <v>1</v>
      </c>
      <c r="Q2876" s="78" t="str">
        <f t="shared" si="374"/>
        <v>Stay Long</v>
      </c>
      <c r="R2876" s="81">
        <f t="shared" si="370"/>
        <v>787.5</v>
      </c>
      <c r="S2876" s="82">
        <f t="shared" si="375"/>
        <v>-30505.959999999992</v>
      </c>
      <c r="T2876" s="50"/>
    </row>
    <row r="2877" spans="2:20" x14ac:dyDescent="0.25">
      <c r="B2877" s="11">
        <f>'Market Data'!B2864</f>
        <v>20110328</v>
      </c>
      <c r="C2877" s="2">
        <f>'Market Data'!C2864</f>
        <v>7181</v>
      </c>
      <c r="D2877" s="2">
        <f>'Market Data'!D2864</f>
        <v>7221.5</v>
      </c>
      <c r="E2877" s="2">
        <f>'Market Data'!E2864</f>
        <v>7153</v>
      </c>
      <c r="F2877" s="12">
        <f>'Market Data'!F2864</f>
        <v>7178.5</v>
      </c>
      <c r="H2877" s="58">
        <f t="shared" si="371"/>
        <v>2860</v>
      </c>
      <c r="I2877" s="97" t="s">
        <v>54</v>
      </c>
      <c r="J2877" s="59" t="str">
        <f t="shared" si="372"/>
        <v>Long</v>
      </c>
      <c r="L2877" s="74">
        <f t="shared" si="376"/>
        <v>1</v>
      </c>
      <c r="M2877" s="75">
        <f t="shared" si="368"/>
        <v>0</v>
      </c>
      <c r="N2877" s="76" t="str">
        <f t="shared" si="373"/>
        <v/>
      </c>
      <c r="O2877" s="75"/>
      <c r="P2877" s="77">
        <f t="shared" si="369"/>
        <v>1</v>
      </c>
      <c r="Q2877" s="78" t="str">
        <f t="shared" si="374"/>
        <v>Stay Long</v>
      </c>
      <c r="R2877" s="81">
        <f t="shared" si="370"/>
        <v>-735</v>
      </c>
      <c r="S2877" s="82">
        <f t="shared" si="375"/>
        <v>-31240.959999999992</v>
      </c>
      <c r="T2877" s="50"/>
    </row>
    <row r="2878" spans="2:20" x14ac:dyDescent="0.25">
      <c r="B2878" s="11">
        <f>'Market Data'!B2865</f>
        <v>20110329</v>
      </c>
      <c r="C2878" s="2">
        <f>'Market Data'!C2865</f>
        <v>7173</v>
      </c>
      <c r="D2878" s="2">
        <f>'Market Data'!D2865</f>
        <v>7198</v>
      </c>
      <c r="E2878" s="2">
        <f>'Market Data'!E2865</f>
        <v>7103</v>
      </c>
      <c r="F2878" s="12">
        <f>'Market Data'!F2865</f>
        <v>7177</v>
      </c>
      <c r="H2878" s="58">
        <f t="shared" si="371"/>
        <v>2861</v>
      </c>
      <c r="I2878" s="97" t="s">
        <v>54</v>
      </c>
      <c r="J2878" s="59" t="str">
        <f t="shared" si="372"/>
        <v>Long</v>
      </c>
      <c r="L2878" s="74">
        <f t="shared" si="376"/>
        <v>1</v>
      </c>
      <c r="M2878" s="75">
        <f t="shared" si="368"/>
        <v>0</v>
      </c>
      <c r="N2878" s="76" t="str">
        <f t="shared" si="373"/>
        <v/>
      </c>
      <c r="O2878" s="75"/>
      <c r="P2878" s="77">
        <f t="shared" si="369"/>
        <v>1</v>
      </c>
      <c r="Q2878" s="78" t="str">
        <f t="shared" si="374"/>
        <v>Stay Long</v>
      </c>
      <c r="R2878" s="81">
        <f t="shared" si="370"/>
        <v>-52.5</v>
      </c>
      <c r="S2878" s="82">
        <f t="shared" si="375"/>
        <v>-31293.459999999992</v>
      </c>
      <c r="T2878" s="50"/>
    </row>
    <row r="2879" spans="2:20" x14ac:dyDescent="0.25">
      <c r="B2879" s="11">
        <f>'Market Data'!B2866</f>
        <v>20110330</v>
      </c>
      <c r="C2879" s="2">
        <f>'Market Data'!C2866</f>
        <v>7235</v>
      </c>
      <c r="D2879" s="2">
        <f>'Market Data'!D2866</f>
        <v>7309</v>
      </c>
      <c r="E2879" s="2">
        <f>'Market Data'!E2866</f>
        <v>7233</v>
      </c>
      <c r="F2879" s="12">
        <f>'Market Data'!F2866</f>
        <v>7289.5</v>
      </c>
      <c r="H2879" s="58">
        <f t="shared" si="371"/>
        <v>2862</v>
      </c>
      <c r="I2879" s="97" t="s">
        <v>54</v>
      </c>
      <c r="J2879" s="59" t="str">
        <f t="shared" si="372"/>
        <v>Long</v>
      </c>
      <c r="L2879" s="74">
        <f t="shared" si="376"/>
        <v>1</v>
      </c>
      <c r="M2879" s="75">
        <f t="shared" si="368"/>
        <v>0</v>
      </c>
      <c r="N2879" s="76" t="str">
        <f t="shared" si="373"/>
        <v/>
      </c>
      <c r="O2879" s="75"/>
      <c r="P2879" s="77">
        <f t="shared" si="369"/>
        <v>1</v>
      </c>
      <c r="Q2879" s="78" t="str">
        <f t="shared" si="374"/>
        <v>Stay Long</v>
      </c>
      <c r="R2879" s="81">
        <f t="shared" si="370"/>
        <v>3937.5</v>
      </c>
      <c r="S2879" s="82">
        <f t="shared" si="375"/>
        <v>-27355.959999999992</v>
      </c>
      <c r="T2879" s="50"/>
    </row>
    <row r="2880" spans="2:20" x14ac:dyDescent="0.25">
      <c r="B2880" s="11">
        <f>'Market Data'!B2867</f>
        <v>20110331</v>
      </c>
      <c r="C2880" s="2">
        <f>'Market Data'!C2867</f>
        <v>7317</v>
      </c>
      <c r="D2880" s="2">
        <f>'Market Data'!D2867</f>
        <v>7318.5</v>
      </c>
      <c r="E2880" s="2">
        <f>'Market Data'!E2867</f>
        <v>7274</v>
      </c>
      <c r="F2880" s="12">
        <f>'Market Data'!F2867</f>
        <v>7296.5</v>
      </c>
      <c r="H2880" s="58">
        <f t="shared" si="371"/>
        <v>2863</v>
      </c>
      <c r="I2880" s="97" t="s">
        <v>54</v>
      </c>
      <c r="J2880" s="59" t="str">
        <f t="shared" si="372"/>
        <v>Long</v>
      </c>
      <c r="L2880" s="74">
        <f t="shared" si="376"/>
        <v>1</v>
      </c>
      <c r="M2880" s="75">
        <f t="shared" si="368"/>
        <v>0</v>
      </c>
      <c r="N2880" s="76" t="str">
        <f t="shared" si="373"/>
        <v/>
      </c>
      <c r="O2880" s="75"/>
      <c r="P2880" s="77">
        <f t="shared" si="369"/>
        <v>1</v>
      </c>
      <c r="Q2880" s="78" t="str">
        <f t="shared" si="374"/>
        <v>Stay Long</v>
      </c>
      <c r="R2880" s="81">
        <f t="shared" si="370"/>
        <v>245</v>
      </c>
      <c r="S2880" s="82">
        <f t="shared" si="375"/>
        <v>-27110.959999999992</v>
      </c>
      <c r="T2880" s="50"/>
    </row>
    <row r="2881" spans="2:20" x14ac:dyDescent="0.25">
      <c r="B2881" s="11">
        <f>'Market Data'!B2868</f>
        <v>20110401</v>
      </c>
      <c r="C2881" s="2">
        <f>'Market Data'!C2868</f>
        <v>7318</v>
      </c>
      <c r="D2881" s="2">
        <f>'Market Data'!D2868</f>
        <v>7431.5</v>
      </c>
      <c r="E2881" s="2">
        <f>'Market Data'!E2868</f>
        <v>7308.5</v>
      </c>
      <c r="F2881" s="12">
        <f>'Market Data'!F2868</f>
        <v>7416.5</v>
      </c>
      <c r="H2881" s="58">
        <f t="shared" si="371"/>
        <v>2864</v>
      </c>
      <c r="I2881" s="97" t="s">
        <v>54</v>
      </c>
      <c r="J2881" s="59" t="str">
        <f t="shared" si="372"/>
        <v>Long</v>
      </c>
      <c r="L2881" s="74">
        <f t="shared" si="376"/>
        <v>1</v>
      </c>
      <c r="M2881" s="75">
        <f t="shared" si="368"/>
        <v>0</v>
      </c>
      <c r="N2881" s="76" t="str">
        <f t="shared" si="373"/>
        <v/>
      </c>
      <c r="O2881" s="75"/>
      <c r="P2881" s="77">
        <f t="shared" si="369"/>
        <v>1</v>
      </c>
      <c r="Q2881" s="78" t="str">
        <f t="shared" si="374"/>
        <v>Stay Long</v>
      </c>
      <c r="R2881" s="81">
        <f t="shared" si="370"/>
        <v>4200</v>
      </c>
      <c r="S2881" s="82">
        <f t="shared" si="375"/>
        <v>-22910.959999999992</v>
      </c>
      <c r="T2881" s="50"/>
    </row>
    <row r="2882" spans="2:20" x14ac:dyDescent="0.25">
      <c r="B2882" s="11">
        <f>'Market Data'!B2869</f>
        <v>20110404</v>
      </c>
      <c r="C2882" s="2">
        <f>'Market Data'!C2869</f>
        <v>7413.5</v>
      </c>
      <c r="D2882" s="2">
        <f>'Market Data'!D2869</f>
        <v>7438</v>
      </c>
      <c r="E2882" s="2">
        <f>'Market Data'!E2869</f>
        <v>7400</v>
      </c>
      <c r="F2882" s="12">
        <f>'Market Data'!F2869</f>
        <v>7417.5</v>
      </c>
      <c r="H2882" s="58">
        <f t="shared" si="371"/>
        <v>2865</v>
      </c>
      <c r="I2882" s="97" t="s">
        <v>54</v>
      </c>
      <c r="J2882" s="59" t="str">
        <f t="shared" si="372"/>
        <v>Long</v>
      </c>
      <c r="L2882" s="74">
        <f t="shared" si="376"/>
        <v>1</v>
      </c>
      <c r="M2882" s="75">
        <f t="shared" si="368"/>
        <v>0</v>
      </c>
      <c r="N2882" s="76" t="str">
        <f t="shared" si="373"/>
        <v/>
      </c>
      <c r="O2882" s="75"/>
      <c r="P2882" s="77">
        <f t="shared" si="369"/>
        <v>1</v>
      </c>
      <c r="Q2882" s="78" t="str">
        <f t="shared" si="374"/>
        <v>Stay Long</v>
      </c>
      <c r="R2882" s="81">
        <f t="shared" si="370"/>
        <v>35</v>
      </c>
      <c r="S2882" s="82">
        <f t="shared" si="375"/>
        <v>-22875.959999999992</v>
      </c>
      <c r="T2882" s="50"/>
    </row>
    <row r="2883" spans="2:20" x14ac:dyDescent="0.25">
      <c r="B2883" s="11">
        <f>'Market Data'!B2870</f>
        <v>20110405</v>
      </c>
      <c r="C2883" s="2">
        <f>'Market Data'!C2870</f>
        <v>7431.5</v>
      </c>
      <c r="D2883" s="2">
        <f>'Market Data'!D2870</f>
        <v>7435</v>
      </c>
      <c r="E2883" s="2">
        <f>'Market Data'!E2870</f>
        <v>7366</v>
      </c>
      <c r="F2883" s="12">
        <f>'Market Data'!F2870</f>
        <v>7416.5</v>
      </c>
      <c r="H2883" s="58">
        <f t="shared" si="371"/>
        <v>2866</v>
      </c>
      <c r="I2883" s="97" t="s">
        <v>54</v>
      </c>
      <c r="J2883" s="59" t="str">
        <f t="shared" si="372"/>
        <v>Long</v>
      </c>
      <c r="L2883" s="74">
        <f t="shared" si="376"/>
        <v>1</v>
      </c>
      <c r="M2883" s="75">
        <f t="shared" si="368"/>
        <v>0</v>
      </c>
      <c r="N2883" s="76" t="str">
        <f t="shared" si="373"/>
        <v/>
      </c>
      <c r="O2883" s="75"/>
      <c r="P2883" s="77">
        <f t="shared" si="369"/>
        <v>1</v>
      </c>
      <c r="Q2883" s="78" t="str">
        <f t="shared" si="374"/>
        <v>Stay Long</v>
      </c>
      <c r="R2883" s="81">
        <f t="shared" si="370"/>
        <v>-35</v>
      </c>
      <c r="S2883" s="82">
        <f t="shared" si="375"/>
        <v>-22910.959999999992</v>
      </c>
      <c r="T2883" s="50"/>
    </row>
    <row r="2884" spans="2:20" x14ac:dyDescent="0.25">
      <c r="B2884" s="11">
        <f>'Market Data'!B2871</f>
        <v>20110406</v>
      </c>
      <c r="C2884" s="2">
        <f>'Market Data'!C2871</f>
        <v>7433.5</v>
      </c>
      <c r="D2884" s="2">
        <f>'Market Data'!D2871</f>
        <v>7480.5</v>
      </c>
      <c r="E2884" s="2">
        <f>'Market Data'!E2871</f>
        <v>7393.5</v>
      </c>
      <c r="F2884" s="12">
        <f>'Market Data'!F2871</f>
        <v>7454.5</v>
      </c>
      <c r="H2884" s="58">
        <f t="shared" si="371"/>
        <v>2867</v>
      </c>
      <c r="I2884" s="97" t="s">
        <v>54</v>
      </c>
      <c r="J2884" s="59" t="str">
        <f t="shared" si="372"/>
        <v>Long</v>
      </c>
      <c r="L2884" s="74">
        <f t="shared" si="376"/>
        <v>1</v>
      </c>
      <c r="M2884" s="75">
        <f t="shared" si="368"/>
        <v>0</v>
      </c>
      <c r="N2884" s="76" t="str">
        <f t="shared" si="373"/>
        <v/>
      </c>
      <c r="O2884" s="75"/>
      <c r="P2884" s="77">
        <f t="shared" si="369"/>
        <v>1</v>
      </c>
      <c r="Q2884" s="78" t="str">
        <f t="shared" si="374"/>
        <v>Stay Long</v>
      </c>
      <c r="R2884" s="81">
        <f t="shared" si="370"/>
        <v>1330</v>
      </c>
      <c r="S2884" s="82">
        <f t="shared" si="375"/>
        <v>-21580.959999999992</v>
      </c>
      <c r="T2884" s="50"/>
    </row>
    <row r="2885" spans="2:20" x14ac:dyDescent="0.25">
      <c r="B2885" s="11">
        <f>'Market Data'!B2872</f>
        <v>20110407</v>
      </c>
      <c r="C2885" s="2">
        <f>'Market Data'!C2872</f>
        <v>7442</v>
      </c>
      <c r="D2885" s="2">
        <f>'Market Data'!D2872</f>
        <v>7479</v>
      </c>
      <c r="E2885" s="2">
        <f>'Market Data'!E2872</f>
        <v>7410.5</v>
      </c>
      <c r="F2885" s="12">
        <f>'Market Data'!F2872</f>
        <v>7418.5</v>
      </c>
      <c r="H2885" s="58">
        <f t="shared" si="371"/>
        <v>2868</v>
      </c>
      <c r="I2885" s="97" t="s">
        <v>54</v>
      </c>
      <c r="J2885" s="59" t="str">
        <f t="shared" si="372"/>
        <v>Long</v>
      </c>
      <c r="L2885" s="74">
        <f t="shared" si="376"/>
        <v>1</v>
      </c>
      <c r="M2885" s="75">
        <f t="shared" si="368"/>
        <v>0</v>
      </c>
      <c r="N2885" s="76" t="str">
        <f t="shared" si="373"/>
        <v/>
      </c>
      <c r="O2885" s="75"/>
      <c r="P2885" s="77">
        <f t="shared" si="369"/>
        <v>1</v>
      </c>
      <c r="Q2885" s="78" t="str">
        <f t="shared" si="374"/>
        <v>Stay Long</v>
      </c>
      <c r="R2885" s="81">
        <f t="shared" si="370"/>
        <v>-1260</v>
      </c>
      <c r="S2885" s="82">
        <f t="shared" si="375"/>
        <v>-22840.959999999992</v>
      </c>
      <c r="T2885" s="50"/>
    </row>
    <row r="2886" spans="2:20" x14ac:dyDescent="0.25">
      <c r="B2886" s="11">
        <f>'Market Data'!B2873</f>
        <v>20110408</v>
      </c>
      <c r="C2886" s="2">
        <f>'Market Data'!C2873</f>
        <v>7459</v>
      </c>
      <c r="D2886" s="2">
        <f>'Market Data'!D2873</f>
        <v>7471</v>
      </c>
      <c r="E2886" s="2">
        <f>'Market Data'!E2873</f>
        <v>7407</v>
      </c>
      <c r="F2886" s="12">
        <f>'Market Data'!F2873</f>
        <v>7441</v>
      </c>
      <c r="H2886" s="58">
        <f t="shared" si="371"/>
        <v>2869</v>
      </c>
      <c r="I2886" s="97" t="s">
        <v>54</v>
      </c>
      <c r="J2886" s="59" t="str">
        <f t="shared" si="372"/>
        <v>Long</v>
      </c>
      <c r="L2886" s="74">
        <f t="shared" si="376"/>
        <v>1</v>
      </c>
      <c r="M2886" s="75">
        <f t="shared" si="368"/>
        <v>0</v>
      </c>
      <c r="N2886" s="76" t="str">
        <f t="shared" si="373"/>
        <v/>
      </c>
      <c r="O2886" s="75"/>
      <c r="P2886" s="77">
        <f t="shared" si="369"/>
        <v>1</v>
      </c>
      <c r="Q2886" s="78" t="str">
        <f t="shared" si="374"/>
        <v>Stay Long</v>
      </c>
      <c r="R2886" s="81">
        <f t="shared" si="370"/>
        <v>787.5</v>
      </c>
      <c r="S2886" s="82">
        <f t="shared" si="375"/>
        <v>-22053.459999999992</v>
      </c>
      <c r="T2886" s="50"/>
    </row>
    <row r="2887" spans="2:20" x14ac:dyDescent="0.25">
      <c r="B2887" s="11">
        <f>'Market Data'!B2874</f>
        <v>20110411</v>
      </c>
      <c r="C2887" s="2">
        <f>'Market Data'!C2874</f>
        <v>7442</v>
      </c>
      <c r="D2887" s="2">
        <f>'Market Data'!D2874</f>
        <v>7463</v>
      </c>
      <c r="E2887" s="2">
        <f>'Market Data'!E2874</f>
        <v>7391.5</v>
      </c>
      <c r="F2887" s="12">
        <f>'Market Data'!F2874</f>
        <v>7444.5</v>
      </c>
      <c r="H2887" s="58">
        <f t="shared" si="371"/>
        <v>2870</v>
      </c>
      <c r="I2887" s="97" t="s">
        <v>54</v>
      </c>
      <c r="J2887" s="59" t="str">
        <f t="shared" si="372"/>
        <v>Long</v>
      </c>
      <c r="L2887" s="74">
        <f t="shared" si="376"/>
        <v>1</v>
      </c>
      <c r="M2887" s="75">
        <f t="shared" si="368"/>
        <v>0</v>
      </c>
      <c r="N2887" s="76" t="str">
        <f t="shared" si="373"/>
        <v/>
      </c>
      <c r="O2887" s="75"/>
      <c r="P2887" s="77">
        <f t="shared" si="369"/>
        <v>1</v>
      </c>
      <c r="Q2887" s="78" t="str">
        <f t="shared" si="374"/>
        <v>Stay Long</v>
      </c>
      <c r="R2887" s="81">
        <f t="shared" si="370"/>
        <v>122.5</v>
      </c>
      <c r="S2887" s="82">
        <f t="shared" si="375"/>
        <v>-21930.959999999992</v>
      </c>
      <c r="T2887" s="50"/>
    </row>
    <row r="2888" spans="2:20" x14ac:dyDescent="0.25">
      <c r="B2888" s="11">
        <f>'Market Data'!B2875</f>
        <v>20110412</v>
      </c>
      <c r="C2888" s="2">
        <f>'Market Data'!C2875</f>
        <v>7393</v>
      </c>
      <c r="D2888" s="2">
        <f>'Market Data'!D2875</f>
        <v>7418.5</v>
      </c>
      <c r="E2888" s="2">
        <f>'Market Data'!E2875</f>
        <v>7327</v>
      </c>
      <c r="F2888" s="12">
        <f>'Market Data'!F2875</f>
        <v>7346</v>
      </c>
      <c r="H2888" s="58">
        <f t="shared" si="371"/>
        <v>2871</v>
      </c>
      <c r="I2888" s="97" t="s">
        <v>54</v>
      </c>
      <c r="J2888" s="59" t="str">
        <f t="shared" si="372"/>
        <v>Long</v>
      </c>
      <c r="L2888" s="74">
        <f t="shared" si="376"/>
        <v>1</v>
      </c>
      <c r="M2888" s="75">
        <f t="shared" si="368"/>
        <v>0</v>
      </c>
      <c r="N2888" s="76" t="str">
        <f t="shared" si="373"/>
        <v/>
      </c>
      <c r="O2888" s="75"/>
      <c r="P2888" s="77">
        <f t="shared" si="369"/>
        <v>1</v>
      </c>
      <c r="Q2888" s="78" t="str">
        <f t="shared" si="374"/>
        <v>Stay Long</v>
      </c>
      <c r="R2888" s="81">
        <f t="shared" si="370"/>
        <v>-3447.5</v>
      </c>
      <c r="S2888" s="82">
        <f t="shared" si="375"/>
        <v>-25378.459999999992</v>
      </c>
      <c r="T2888" s="50"/>
    </row>
    <row r="2889" spans="2:20" x14ac:dyDescent="0.25">
      <c r="B2889" s="11">
        <f>'Market Data'!B2876</f>
        <v>20110413</v>
      </c>
      <c r="C2889" s="2">
        <f>'Market Data'!C2876</f>
        <v>7370</v>
      </c>
      <c r="D2889" s="2">
        <f>'Market Data'!D2876</f>
        <v>7440.5</v>
      </c>
      <c r="E2889" s="2">
        <f>'Market Data'!E2876</f>
        <v>7361.5</v>
      </c>
      <c r="F2889" s="12">
        <f>'Market Data'!F2876</f>
        <v>7419.5</v>
      </c>
      <c r="H2889" s="58">
        <f t="shared" si="371"/>
        <v>2872</v>
      </c>
      <c r="I2889" s="97" t="s">
        <v>54</v>
      </c>
      <c r="J2889" s="59" t="str">
        <f t="shared" si="372"/>
        <v>Long</v>
      </c>
      <c r="L2889" s="74">
        <f t="shared" si="376"/>
        <v>1</v>
      </c>
      <c r="M2889" s="75">
        <f t="shared" si="368"/>
        <v>0</v>
      </c>
      <c r="N2889" s="76" t="str">
        <f t="shared" si="373"/>
        <v/>
      </c>
      <c r="O2889" s="75"/>
      <c r="P2889" s="77">
        <f t="shared" si="369"/>
        <v>1</v>
      </c>
      <c r="Q2889" s="78" t="str">
        <f t="shared" si="374"/>
        <v>Stay Long</v>
      </c>
      <c r="R2889" s="81">
        <f t="shared" si="370"/>
        <v>2572.5</v>
      </c>
      <c r="S2889" s="82">
        <f t="shared" si="375"/>
        <v>-22805.959999999992</v>
      </c>
      <c r="T2889" s="50"/>
    </row>
    <row r="2890" spans="2:20" x14ac:dyDescent="0.25">
      <c r="B2890" s="11">
        <f>'Market Data'!B2877</f>
        <v>20110414</v>
      </c>
      <c r="C2890" s="2">
        <f>'Market Data'!C2877</f>
        <v>7408</v>
      </c>
      <c r="D2890" s="2">
        <f>'Market Data'!D2877</f>
        <v>7423</v>
      </c>
      <c r="E2890" s="2">
        <f>'Market Data'!E2877</f>
        <v>7332</v>
      </c>
      <c r="F2890" s="12">
        <f>'Market Data'!F2877</f>
        <v>7386.5</v>
      </c>
      <c r="H2890" s="58">
        <f t="shared" si="371"/>
        <v>2873</v>
      </c>
      <c r="I2890" s="97" t="s">
        <v>54</v>
      </c>
      <c r="J2890" s="59" t="str">
        <f t="shared" si="372"/>
        <v>Long</v>
      </c>
      <c r="L2890" s="74">
        <f t="shared" si="376"/>
        <v>1</v>
      </c>
      <c r="M2890" s="75">
        <f t="shared" si="368"/>
        <v>0</v>
      </c>
      <c r="N2890" s="76" t="str">
        <f t="shared" si="373"/>
        <v/>
      </c>
      <c r="O2890" s="75"/>
      <c r="P2890" s="77">
        <f t="shared" si="369"/>
        <v>1</v>
      </c>
      <c r="Q2890" s="78" t="str">
        <f t="shared" si="374"/>
        <v>Stay Long</v>
      </c>
      <c r="R2890" s="81">
        <f t="shared" si="370"/>
        <v>-1155</v>
      </c>
      <c r="S2890" s="82">
        <f t="shared" si="375"/>
        <v>-23960.959999999992</v>
      </c>
      <c r="T2890" s="50"/>
    </row>
    <row r="2891" spans="2:20" x14ac:dyDescent="0.25">
      <c r="B2891" s="11">
        <f>'Market Data'!B2878</f>
        <v>20110415</v>
      </c>
      <c r="C2891" s="2">
        <f>'Market Data'!C2878</f>
        <v>7390</v>
      </c>
      <c r="D2891" s="2">
        <f>'Market Data'!D2878</f>
        <v>7430</v>
      </c>
      <c r="E2891" s="2">
        <f>'Market Data'!E2878</f>
        <v>7378.5</v>
      </c>
      <c r="F2891" s="12">
        <f>'Market Data'!F2878</f>
        <v>7410</v>
      </c>
      <c r="H2891" s="58">
        <f t="shared" si="371"/>
        <v>2874</v>
      </c>
      <c r="I2891" s="97" t="s">
        <v>54</v>
      </c>
      <c r="J2891" s="59" t="str">
        <f t="shared" si="372"/>
        <v>Long</v>
      </c>
      <c r="L2891" s="74">
        <f t="shared" si="376"/>
        <v>1</v>
      </c>
      <c r="M2891" s="75">
        <f t="shared" si="368"/>
        <v>0</v>
      </c>
      <c r="N2891" s="76" t="str">
        <f t="shared" si="373"/>
        <v/>
      </c>
      <c r="O2891" s="75"/>
      <c r="P2891" s="77">
        <f t="shared" si="369"/>
        <v>1</v>
      </c>
      <c r="Q2891" s="78" t="str">
        <f t="shared" si="374"/>
        <v>Stay Long</v>
      </c>
      <c r="R2891" s="81">
        <f t="shared" si="370"/>
        <v>822.5</v>
      </c>
      <c r="S2891" s="82">
        <f t="shared" si="375"/>
        <v>-23138.459999999992</v>
      </c>
      <c r="T2891" s="50"/>
    </row>
    <row r="2892" spans="2:20" x14ac:dyDescent="0.25">
      <c r="B2892" s="11">
        <f>'Market Data'!B2879</f>
        <v>20110418</v>
      </c>
      <c r="C2892" s="2">
        <f>'Market Data'!C2879</f>
        <v>7416</v>
      </c>
      <c r="D2892" s="2">
        <f>'Market Data'!D2879</f>
        <v>7419.5</v>
      </c>
      <c r="E2892" s="2">
        <f>'Market Data'!E2879</f>
        <v>7227</v>
      </c>
      <c r="F2892" s="12">
        <f>'Market Data'!F2879</f>
        <v>7264.5</v>
      </c>
      <c r="H2892" s="58">
        <f t="shared" si="371"/>
        <v>2875</v>
      </c>
      <c r="I2892" s="97" t="s">
        <v>54</v>
      </c>
      <c r="J2892" s="59" t="str">
        <f t="shared" si="372"/>
        <v>Long</v>
      </c>
      <c r="L2892" s="74">
        <f t="shared" si="376"/>
        <v>1</v>
      </c>
      <c r="M2892" s="75">
        <f t="shared" si="368"/>
        <v>0</v>
      </c>
      <c r="N2892" s="76" t="str">
        <f t="shared" si="373"/>
        <v/>
      </c>
      <c r="O2892" s="75"/>
      <c r="P2892" s="77">
        <f t="shared" si="369"/>
        <v>1</v>
      </c>
      <c r="Q2892" s="78" t="str">
        <f t="shared" si="374"/>
        <v>Stay Long</v>
      </c>
      <c r="R2892" s="81">
        <f t="shared" si="370"/>
        <v>-5092.5</v>
      </c>
      <c r="S2892" s="82">
        <f t="shared" si="375"/>
        <v>-28230.959999999992</v>
      </c>
      <c r="T2892" s="50"/>
    </row>
    <row r="2893" spans="2:20" x14ac:dyDescent="0.25">
      <c r="B2893" s="11">
        <f>'Market Data'!B2880</f>
        <v>20110419</v>
      </c>
      <c r="C2893" s="2">
        <f>'Market Data'!C2880</f>
        <v>7269</v>
      </c>
      <c r="D2893" s="2">
        <f>'Market Data'!D2880</f>
        <v>7316</v>
      </c>
      <c r="E2893" s="2">
        <f>'Market Data'!E2880</f>
        <v>7261.5</v>
      </c>
      <c r="F2893" s="12">
        <f>'Market Data'!F2880</f>
        <v>7267</v>
      </c>
      <c r="H2893" s="58">
        <f t="shared" si="371"/>
        <v>2876</v>
      </c>
      <c r="I2893" s="97" t="s">
        <v>54</v>
      </c>
      <c r="J2893" s="59" t="str">
        <f t="shared" si="372"/>
        <v>Long</v>
      </c>
      <c r="L2893" s="74">
        <f t="shared" si="376"/>
        <v>1</v>
      </c>
      <c r="M2893" s="75">
        <f t="shared" si="368"/>
        <v>0</v>
      </c>
      <c r="N2893" s="76" t="str">
        <f t="shared" si="373"/>
        <v/>
      </c>
      <c r="O2893" s="75"/>
      <c r="P2893" s="77">
        <f t="shared" si="369"/>
        <v>1</v>
      </c>
      <c r="Q2893" s="78" t="str">
        <f t="shared" si="374"/>
        <v>Stay Long</v>
      </c>
      <c r="R2893" s="81">
        <f t="shared" si="370"/>
        <v>87.5</v>
      </c>
      <c r="S2893" s="82">
        <f t="shared" si="375"/>
        <v>-28143.459999999992</v>
      </c>
      <c r="T2893" s="50"/>
    </row>
    <row r="2894" spans="2:20" x14ac:dyDescent="0.25">
      <c r="B2894" s="11">
        <f>'Market Data'!B2881</f>
        <v>20110420</v>
      </c>
      <c r="C2894" s="2">
        <f>'Market Data'!C2881</f>
        <v>7354</v>
      </c>
      <c r="D2894" s="2">
        <f>'Market Data'!D2881</f>
        <v>7499.5</v>
      </c>
      <c r="E2894" s="2">
        <f>'Market Data'!E2881</f>
        <v>7346</v>
      </c>
      <c r="F2894" s="12">
        <f>'Market Data'!F2881</f>
        <v>7475.5</v>
      </c>
      <c r="H2894" s="58">
        <f t="shared" si="371"/>
        <v>2877</v>
      </c>
      <c r="I2894" s="97" t="s">
        <v>54</v>
      </c>
      <c r="J2894" s="59" t="str">
        <f t="shared" si="372"/>
        <v>Long</v>
      </c>
      <c r="L2894" s="74">
        <f t="shared" si="376"/>
        <v>1</v>
      </c>
      <c r="M2894" s="75">
        <f t="shared" si="368"/>
        <v>0</v>
      </c>
      <c r="N2894" s="76" t="str">
        <f t="shared" si="373"/>
        <v/>
      </c>
      <c r="O2894" s="75"/>
      <c r="P2894" s="77">
        <f t="shared" si="369"/>
        <v>1</v>
      </c>
      <c r="Q2894" s="78" t="str">
        <f t="shared" si="374"/>
        <v>Stay Long</v>
      </c>
      <c r="R2894" s="81">
        <f t="shared" si="370"/>
        <v>7297.5</v>
      </c>
      <c r="S2894" s="82">
        <f t="shared" si="375"/>
        <v>-20845.959999999992</v>
      </c>
      <c r="T2894" s="50"/>
    </row>
    <row r="2895" spans="2:20" x14ac:dyDescent="0.25">
      <c r="B2895" s="11">
        <f>'Market Data'!B2882</f>
        <v>20110421</v>
      </c>
      <c r="C2895" s="2">
        <f>'Market Data'!C2882</f>
        <v>7523</v>
      </c>
      <c r="D2895" s="2">
        <f>'Market Data'!D2882</f>
        <v>7552.5</v>
      </c>
      <c r="E2895" s="2">
        <f>'Market Data'!E2882</f>
        <v>7511</v>
      </c>
      <c r="F2895" s="12">
        <f>'Market Data'!F2882</f>
        <v>7531</v>
      </c>
      <c r="H2895" s="58">
        <f t="shared" si="371"/>
        <v>2878</v>
      </c>
      <c r="I2895" s="97" t="s">
        <v>54</v>
      </c>
      <c r="J2895" s="59" t="str">
        <f t="shared" si="372"/>
        <v>Long</v>
      </c>
      <c r="L2895" s="74">
        <f t="shared" si="376"/>
        <v>1</v>
      </c>
      <c r="M2895" s="75">
        <f t="shared" si="368"/>
        <v>0</v>
      </c>
      <c r="N2895" s="76" t="str">
        <f t="shared" si="373"/>
        <v/>
      </c>
      <c r="O2895" s="75"/>
      <c r="P2895" s="77">
        <f t="shared" si="369"/>
        <v>1</v>
      </c>
      <c r="Q2895" s="78" t="str">
        <f t="shared" si="374"/>
        <v>Stay Long</v>
      </c>
      <c r="R2895" s="81">
        <f t="shared" si="370"/>
        <v>1942.5</v>
      </c>
      <c r="S2895" s="82">
        <f t="shared" si="375"/>
        <v>-18903.459999999992</v>
      </c>
      <c r="T2895" s="50"/>
    </row>
    <row r="2896" spans="2:20" x14ac:dyDescent="0.25">
      <c r="B2896" s="11">
        <f>'Market Data'!B2883</f>
        <v>20110426</v>
      </c>
      <c r="C2896" s="2">
        <f>'Market Data'!C2883</f>
        <v>7524.5</v>
      </c>
      <c r="D2896" s="2">
        <f>'Market Data'!D2883</f>
        <v>7611</v>
      </c>
      <c r="E2896" s="2">
        <f>'Market Data'!E2883</f>
        <v>7509.5</v>
      </c>
      <c r="F2896" s="12">
        <f>'Market Data'!F2883</f>
        <v>7590</v>
      </c>
      <c r="H2896" s="58">
        <f t="shared" si="371"/>
        <v>2879</v>
      </c>
      <c r="I2896" s="97" t="s">
        <v>54</v>
      </c>
      <c r="J2896" s="59" t="str">
        <f t="shared" si="372"/>
        <v>Long</v>
      </c>
      <c r="L2896" s="74">
        <f t="shared" si="376"/>
        <v>1</v>
      </c>
      <c r="M2896" s="75">
        <f t="shared" ref="M2896:M2959" si="377">$L2896-P2896</f>
        <v>0</v>
      </c>
      <c r="N2896" s="76" t="str">
        <f t="shared" si="373"/>
        <v/>
      </c>
      <c r="O2896" s="75"/>
      <c r="P2896" s="77">
        <f t="shared" si="369"/>
        <v>1</v>
      </c>
      <c r="Q2896" s="78" t="str">
        <f t="shared" si="374"/>
        <v>Stay Long</v>
      </c>
      <c r="R2896" s="81">
        <f t="shared" si="370"/>
        <v>2065</v>
      </c>
      <c r="S2896" s="82">
        <f t="shared" si="375"/>
        <v>-16838.459999999992</v>
      </c>
      <c r="T2896" s="50"/>
    </row>
    <row r="2897" spans="2:20" x14ac:dyDescent="0.25">
      <c r="B2897" s="11">
        <f>'Market Data'!B2884</f>
        <v>20110427</v>
      </c>
      <c r="C2897" s="2">
        <f>'Market Data'!C2884</f>
        <v>7603.5</v>
      </c>
      <c r="D2897" s="2">
        <f>'Market Data'!D2884</f>
        <v>7697</v>
      </c>
      <c r="E2897" s="2">
        <f>'Market Data'!E2884</f>
        <v>7591.5</v>
      </c>
      <c r="F2897" s="12">
        <f>'Market Data'!F2884</f>
        <v>7636</v>
      </c>
      <c r="H2897" s="58">
        <f t="shared" si="371"/>
        <v>2880</v>
      </c>
      <c r="I2897" s="97" t="s">
        <v>54</v>
      </c>
      <c r="J2897" s="59" t="str">
        <f t="shared" si="372"/>
        <v>Long</v>
      </c>
      <c r="L2897" s="74">
        <f t="shared" si="376"/>
        <v>1</v>
      </c>
      <c r="M2897" s="75">
        <f t="shared" si="377"/>
        <v>0</v>
      </c>
      <c r="N2897" s="76" t="str">
        <f t="shared" si="373"/>
        <v/>
      </c>
      <c r="O2897" s="75"/>
      <c r="P2897" s="77">
        <f t="shared" ref="P2897:P2960" si="378">IF($N2896="Fill",$L2896,$P2896)</f>
        <v>1</v>
      </c>
      <c r="Q2897" s="78" t="str">
        <f t="shared" si="374"/>
        <v>Stay Long</v>
      </c>
      <c r="R2897" s="81">
        <f t="shared" ref="R2897:R2960" si="379">IF(OR($P2896&amp;$L2896="01",$P2896&amp;$L2896="0-1"),(($F2897-$C2897)*$R$3*$L2896)-(ABS($M2896)*$R$4),IF(OR($P2896&amp;$L2896="10",$P2896&amp;$L2896="-10"),(($C2897-$F2896)*$R$3*$P2896)-(ABS($M2896)*$R$4),IF(OR($P2896&amp;$L2896="1-1",$P2896&amp;$L2896="-11"),(($C2897-$F2896)*$R$3*$P2896)-(ABS($M2896)*$R$4)+(($F2897-$C2897)*$R$3*$P2897),IF(OR($P2896&amp;$L2896="11",$P2896&amp;$L2896="-1-1"),(($F2897-$F2896)*$R$3*$P2897),0))))</f>
        <v>1610</v>
      </c>
      <c r="S2897" s="82">
        <f t="shared" si="375"/>
        <v>-15228.459999999992</v>
      </c>
      <c r="T2897" s="50"/>
    </row>
    <row r="2898" spans="2:20" x14ac:dyDescent="0.25">
      <c r="B2898" s="11">
        <f>'Market Data'!B2885</f>
        <v>20110428</v>
      </c>
      <c r="C2898" s="2">
        <f>'Market Data'!C2885</f>
        <v>7702.5</v>
      </c>
      <c r="D2898" s="2">
        <f>'Market Data'!D2885</f>
        <v>7734</v>
      </c>
      <c r="E2898" s="2">
        <f>'Market Data'!E2885</f>
        <v>7660.5</v>
      </c>
      <c r="F2898" s="12">
        <f>'Market Data'!F2885</f>
        <v>7712.5</v>
      </c>
      <c r="H2898" s="58">
        <f t="shared" ref="H2898:H2961" si="380">ROW()-ROW(H$17)</f>
        <v>2881</v>
      </c>
      <c r="I2898" s="97" t="s">
        <v>54</v>
      </c>
      <c r="J2898" s="59" t="str">
        <f t="shared" ref="J2898:J2961" si="381">$I$4</f>
        <v>Long</v>
      </c>
      <c r="L2898" s="74">
        <f t="shared" si="376"/>
        <v>1</v>
      </c>
      <c r="M2898" s="75">
        <f t="shared" si="377"/>
        <v>0</v>
      </c>
      <c r="N2898" s="76" t="str">
        <f t="shared" ref="N2898:N2961" si="382">IF(NOT($M2898=0),"Fill","")</f>
        <v/>
      </c>
      <c r="O2898" s="75"/>
      <c r="P2898" s="77">
        <f t="shared" si="378"/>
        <v>1</v>
      </c>
      <c r="Q2898" s="78" t="str">
        <f t="shared" ref="Q2898:Q2961" si="383">IF($P2897&amp;$L2897="00","Stay Flat",IF($P2897&amp;$L2897="01","Go Long",IF($P2897&amp;$L2897="0-1","Go Short",IF($P2897&amp;$L2897="-10","Exit Short",IF($P2897&amp;$L2897="-1-1","Stay Short",IF($P2897&amp;$L2897="-11","Exit Short, Go Long",IF($P2897&amp;$L2897="10","Exit Long",IF($P2897&amp;$L2897="1-1","Exit Long, Go Short",IF($P2897&amp;$L2897="11","Stay Long","")))))))))</f>
        <v>Stay Long</v>
      </c>
      <c r="R2898" s="81">
        <f t="shared" si="379"/>
        <v>2677.5</v>
      </c>
      <c r="S2898" s="82">
        <f t="shared" ref="S2898:S2961" si="384">S2897+R2898</f>
        <v>-12550.959999999992</v>
      </c>
      <c r="T2898" s="50"/>
    </row>
    <row r="2899" spans="2:20" x14ac:dyDescent="0.25">
      <c r="B2899" s="11">
        <f>'Market Data'!B2886</f>
        <v>20110429</v>
      </c>
      <c r="C2899" s="2">
        <f>'Market Data'!C2886</f>
        <v>7713.5</v>
      </c>
      <c r="D2899" s="2">
        <f>'Market Data'!D2886</f>
        <v>7766.5</v>
      </c>
      <c r="E2899" s="2">
        <f>'Market Data'!E2886</f>
        <v>7702</v>
      </c>
      <c r="F2899" s="12">
        <f>'Market Data'!F2886</f>
        <v>7747.5</v>
      </c>
      <c r="H2899" s="58">
        <f t="shared" si="380"/>
        <v>2882</v>
      </c>
      <c r="I2899" s="97" t="s">
        <v>54</v>
      </c>
      <c r="J2899" s="59" t="str">
        <f t="shared" si="381"/>
        <v>Long</v>
      </c>
      <c r="L2899" s="74">
        <f t="shared" ref="L2899:L2962" si="385">IF($J2899="Short",-1,IF($J2899="Long",1,0))</f>
        <v>1</v>
      </c>
      <c r="M2899" s="75">
        <f t="shared" si="377"/>
        <v>0</v>
      </c>
      <c r="N2899" s="76" t="str">
        <f t="shared" si="382"/>
        <v/>
      </c>
      <c r="O2899" s="75"/>
      <c r="P2899" s="77">
        <f t="shared" si="378"/>
        <v>1</v>
      </c>
      <c r="Q2899" s="78" t="str">
        <f t="shared" si="383"/>
        <v>Stay Long</v>
      </c>
      <c r="R2899" s="81">
        <f t="shared" si="379"/>
        <v>1225</v>
      </c>
      <c r="S2899" s="82">
        <f t="shared" si="384"/>
        <v>-11325.959999999992</v>
      </c>
      <c r="T2899" s="50"/>
    </row>
    <row r="2900" spans="2:20" x14ac:dyDescent="0.25">
      <c r="B2900" s="11">
        <f>'Market Data'!B2887</f>
        <v>20110502</v>
      </c>
      <c r="C2900" s="2">
        <f>'Market Data'!C2887</f>
        <v>7817.5</v>
      </c>
      <c r="D2900" s="2">
        <f>'Market Data'!D2887</f>
        <v>7842</v>
      </c>
      <c r="E2900" s="2">
        <f>'Market Data'!E2887</f>
        <v>7736</v>
      </c>
      <c r="F2900" s="12">
        <f>'Market Data'!F2887</f>
        <v>7773</v>
      </c>
      <c r="H2900" s="58">
        <f t="shared" si="380"/>
        <v>2883</v>
      </c>
      <c r="I2900" s="97" t="s">
        <v>54</v>
      </c>
      <c r="J2900" s="59" t="str">
        <f t="shared" si="381"/>
        <v>Long</v>
      </c>
      <c r="L2900" s="74">
        <f t="shared" si="385"/>
        <v>1</v>
      </c>
      <c r="M2900" s="75">
        <f t="shared" si="377"/>
        <v>0</v>
      </c>
      <c r="N2900" s="76" t="str">
        <f t="shared" si="382"/>
        <v/>
      </c>
      <c r="O2900" s="75"/>
      <c r="P2900" s="77">
        <f t="shared" si="378"/>
        <v>1</v>
      </c>
      <c r="Q2900" s="78" t="str">
        <f t="shared" si="383"/>
        <v>Stay Long</v>
      </c>
      <c r="R2900" s="81">
        <f t="shared" si="379"/>
        <v>892.5</v>
      </c>
      <c r="S2900" s="82">
        <f t="shared" si="384"/>
        <v>-10433.459999999992</v>
      </c>
      <c r="T2900" s="50"/>
    </row>
    <row r="2901" spans="2:20" x14ac:dyDescent="0.25">
      <c r="B2901" s="11">
        <f>'Market Data'!B2888</f>
        <v>20110503</v>
      </c>
      <c r="C2901" s="2">
        <f>'Market Data'!C2888</f>
        <v>7743</v>
      </c>
      <c r="D2901" s="2">
        <f>'Market Data'!D2888</f>
        <v>7763.5</v>
      </c>
      <c r="E2901" s="2">
        <f>'Market Data'!E2888</f>
        <v>7687.5</v>
      </c>
      <c r="F2901" s="12">
        <f>'Market Data'!F2888</f>
        <v>7738</v>
      </c>
      <c r="H2901" s="58">
        <f t="shared" si="380"/>
        <v>2884</v>
      </c>
      <c r="I2901" s="97" t="s">
        <v>54</v>
      </c>
      <c r="J2901" s="59" t="str">
        <f t="shared" si="381"/>
        <v>Long</v>
      </c>
      <c r="L2901" s="74">
        <f t="shared" si="385"/>
        <v>1</v>
      </c>
      <c r="M2901" s="75">
        <f t="shared" si="377"/>
        <v>0</v>
      </c>
      <c r="N2901" s="76" t="str">
        <f t="shared" si="382"/>
        <v/>
      </c>
      <c r="O2901" s="75"/>
      <c r="P2901" s="77">
        <f t="shared" si="378"/>
        <v>1</v>
      </c>
      <c r="Q2901" s="78" t="str">
        <f t="shared" si="383"/>
        <v>Stay Long</v>
      </c>
      <c r="R2901" s="81">
        <f t="shared" si="379"/>
        <v>-1225</v>
      </c>
      <c r="S2901" s="82">
        <f t="shared" si="384"/>
        <v>-11658.459999999992</v>
      </c>
      <c r="T2901" s="50"/>
    </row>
    <row r="2902" spans="2:20" x14ac:dyDescent="0.25">
      <c r="B2902" s="11">
        <f>'Market Data'!B2889</f>
        <v>20110504</v>
      </c>
      <c r="C2902" s="2">
        <f>'Market Data'!C2889</f>
        <v>7697</v>
      </c>
      <c r="D2902" s="2">
        <f>'Market Data'!D2889</f>
        <v>7779.5</v>
      </c>
      <c r="E2902" s="2">
        <f>'Market Data'!E2889</f>
        <v>7596.5</v>
      </c>
      <c r="F2902" s="12">
        <f>'Market Data'!F2889</f>
        <v>7612</v>
      </c>
      <c r="H2902" s="58">
        <f t="shared" si="380"/>
        <v>2885</v>
      </c>
      <c r="I2902" s="97" t="s">
        <v>54</v>
      </c>
      <c r="J2902" s="59" t="str">
        <f t="shared" si="381"/>
        <v>Long</v>
      </c>
      <c r="L2902" s="74">
        <f t="shared" si="385"/>
        <v>1</v>
      </c>
      <c r="M2902" s="75">
        <f t="shared" si="377"/>
        <v>0</v>
      </c>
      <c r="N2902" s="76" t="str">
        <f t="shared" si="382"/>
        <v/>
      </c>
      <c r="O2902" s="75"/>
      <c r="P2902" s="77">
        <f t="shared" si="378"/>
        <v>1</v>
      </c>
      <c r="Q2902" s="78" t="str">
        <f t="shared" si="383"/>
        <v>Stay Long</v>
      </c>
      <c r="R2902" s="81">
        <f t="shared" si="379"/>
        <v>-4410</v>
      </c>
      <c r="S2902" s="82">
        <f t="shared" si="384"/>
        <v>-16068.459999999992</v>
      </c>
      <c r="T2902" s="50"/>
    </row>
    <row r="2903" spans="2:20" x14ac:dyDescent="0.25">
      <c r="B2903" s="11">
        <f>'Market Data'!B2890</f>
        <v>20110505</v>
      </c>
      <c r="C2903" s="2">
        <f>'Market Data'!C2890</f>
        <v>7646.5</v>
      </c>
      <c r="D2903" s="2">
        <f>'Market Data'!D2890</f>
        <v>7661.5</v>
      </c>
      <c r="E2903" s="2">
        <f>'Market Data'!E2890</f>
        <v>7527</v>
      </c>
      <c r="F2903" s="12">
        <f>'Market Data'!F2890</f>
        <v>7604.5</v>
      </c>
      <c r="H2903" s="58">
        <f t="shared" si="380"/>
        <v>2886</v>
      </c>
      <c r="I2903" s="97" t="s">
        <v>54</v>
      </c>
      <c r="J2903" s="59" t="str">
        <f t="shared" si="381"/>
        <v>Long</v>
      </c>
      <c r="L2903" s="74">
        <f t="shared" si="385"/>
        <v>1</v>
      </c>
      <c r="M2903" s="75">
        <f t="shared" si="377"/>
        <v>0</v>
      </c>
      <c r="N2903" s="76" t="str">
        <f t="shared" si="382"/>
        <v/>
      </c>
      <c r="O2903" s="75"/>
      <c r="P2903" s="77">
        <f t="shared" si="378"/>
        <v>1</v>
      </c>
      <c r="Q2903" s="78" t="str">
        <f t="shared" si="383"/>
        <v>Stay Long</v>
      </c>
      <c r="R2903" s="81">
        <f t="shared" si="379"/>
        <v>-262.5</v>
      </c>
      <c r="S2903" s="82">
        <f t="shared" si="384"/>
        <v>-16330.959999999992</v>
      </c>
      <c r="T2903" s="50"/>
    </row>
    <row r="2904" spans="2:20" x14ac:dyDescent="0.25">
      <c r="B2904" s="11">
        <f>'Market Data'!B2891</f>
        <v>20110506</v>
      </c>
      <c r="C2904" s="2">
        <f>'Market Data'!C2891</f>
        <v>7605.5</v>
      </c>
      <c r="D2904" s="2">
        <f>'Market Data'!D2891</f>
        <v>7737</v>
      </c>
      <c r="E2904" s="2">
        <f>'Market Data'!E2891</f>
        <v>7596</v>
      </c>
      <c r="F2904" s="12">
        <f>'Market Data'!F2891</f>
        <v>7722.5</v>
      </c>
      <c r="H2904" s="58">
        <f t="shared" si="380"/>
        <v>2887</v>
      </c>
      <c r="I2904" s="97" t="s">
        <v>54</v>
      </c>
      <c r="J2904" s="59" t="str">
        <f t="shared" si="381"/>
        <v>Long</v>
      </c>
      <c r="L2904" s="74">
        <f t="shared" si="385"/>
        <v>1</v>
      </c>
      <c r="M2904" s="75">
        <f t="shared" si="377"/>
        <v>0</v>
      </c>
      <c r="N2904" s="76" t="str">
        <f t="shared" si="382"/>
        <v/>
      </c>
      <c r="O2904" s="75"/>
      <c r="P2904" s="77">
        <f t="shared" si="378"/>
        <v>1</v>
      </c>
      <c r="Q2904" s="78" t="str">
        <f t="shared" si="383"/>
        <v>Stay Long</v>
      </c>
      <c r="R2904" s="81">
        <f t="shared" si="379"/>
        <v>4130</v>
      </c>
      <c r="S2904" s="82">
        <f t="shared" si="384"/>
        <v>-12200.959999999992</v>
      </c>
      <c r="T2904" s="50"/>
    </row>
    <row r="2905" spans="2:20" x14ac:dyDescent="0.25">
      <c r="B2905" s="11">
        <f>'Market Data'!B2892</f>
        <v>20110509</v>
      </c>
      <c r="C2905" s="2">
        <f>'Market Data'!C2892</f>
        <v>7670.5</v>
      </c>
      <c r="D2905" s="2">
        <f>'Market Data'!D2892</f>
        <v>7720</v>
      </c>
      <c r="E2905" s="2">
        <f>'Market Data'!E2892</f>
        <v>7608.5</v>
      </c>
      <c r="F2905" s="12">
        <f>'Market Data'!F2892</f>
        <v>7644.5</v>
      </c>
      <c r="H2905" s="58">
        <f t="shared" si="380"/>
        <v>2888</v>
      </c>
      <c r="I2905" s="97" t="s">
        <v>54</v>
      </c>
      <c r="J2905" s="59" t="str">
        <f t="shared" si="381"/>
        <v>Long</v>
      </c>
      <c r="L2905" s="74">
        <f t="shared" si="385"/>
        <v>1</v>
      </c>
      <c r="M2905" s="75">
        <f t="shared" si="377"/>
        <v>0</v>
      </c>
      <c r="N2905" s="76" t="str">
        <f t="shared" si="382"/>
        <v/>
      </c>
      <c r="O2905" s="75"/>
      <c r="P2905" s="77">
        <f t="shared" si="378"/>
        <v>1</v>
      </c>
      <c r="Q2905" s="78" t="str">
        <f t="shared" si="383"/>
        <v>Stay Long</v>
      </c>
      <c r="R2905" s="81">
        <f t="shared" si="379"/>
        <v>-2730</v>
      </c>
      <c r="S2905" s="82">
        <f t="shared" si="384"/>
        <v>-14930.959999999992</v>
      </c>
      <c r="T2905" s="50"/>
    </row>
    <row r="2906" spans="2:20" x14ac:dyDescent="0.25">
      <c r="B2906" s="11">
        <f>'Market Data'!B2893</f>
        <v>20110510</v>
      </c>
      <c r="C2906" s="2">
        <f>'Market Data'!C2893</f>
        <v>7647.5</v>
      </c>
      <c r="D2906" s="2">
        <f>'Market Data'!D2893</f>
        <v>7765</v>
      </c>
      <c r="E2906" s="2">
        <f>'Market Data'!E2893</f>
        <v>7644</v>
      </c>
      <c r="F2906" s="12">
        <f>'Market Data'!F2893</f>
        <v>7725</v>
      </c>
      <c r="H2906" s="58">
        <f t="shared" si="380"/>
        <v>2889</v>
      </c>
      <c r="I2906" s="97" t="s">
        <v>54</v>
      </c>
      <c r="J2906" s="59" t="str">
        <f t="shared" si="381"/>
        <v>Long</v>
      </c>
      <c r="L2906" s="74">
        <f t="shared" si="385"/>
        <v>1</v>
      </c>
      <c r="M2906" s="75">
        <f t="shared" si="377"/>
        <v>0</v>
      </c>
      <c r="N2906" s="76" t="str">
        <f t="shared" si="382"/>
        <v/>
      </c>
      <c r="O2906" s="75"/>
      <c r="P2906" s="77">
        <f t="shared" si="378"/>
        <v>1</v>
      </c>
      <c r="Q2906" s="78" t="str">
        <f t="shared" si="383"/>
        <v>Stay Long</v>
      </c>
      <c r="R2906" s="81">
        <f t="shared" si="379"/>
        <v>2817.5</v>
      </c>
      <c r="S2906" s="82">
        <f t="shared" si="384"/>
        <v>-12113.459999999992</v>
      </c>
      <c r="T2906" s="50"/>
    </row>
    <row r="2907" spans="2:20" x14ac:dyDescent="0.25">
      <c r="B2907" s="11">
        <f>'Market Data'!B2894</f>
        <v>20110511</v>
      </c>
      <c r="C2907" s="2">
        <f>'Market Data'!C2894</f>
        <v>7753</v>
      </c>
      <c r="D2907" s="2">
        <f>'Market Data'!D2894</f>
        <v>7797.5</v>
      </c>
      <c r="E2907" s="2">
        <f>'Market Data'!E2894</f>
        <v>7668</v>
      </c>
      <c r="F2907" s="12">
        <f>'Market Data'!F2894</f>
        <v>7731.5</v>
      </c>
      <c r="H2907" s="58">
        <f t="shared" si="380"/>
        <v>2890</v>
      </c>
      <c r="I2907" s="97" t="s">
        <v>54</v>
      </c>
      <c r="J2907" s="59" t="str">
        <f t="shared" si="381"/>
        <v>Long</v>
      </c>
      <c r="L2907" s="74">
        <f t="shared" si="385"/>
        <v>1</v>
      </c>
      <c r="M2907" s="75">
        <f t="shared" si="377"/>
        <v>0</v>
      </c>
      <c r="N2907" s="76" t="str">
        <f t="shared" si="382"/>
        <v/>
      </c>
      <c r="O2907" s="75"/>
      <c r="P2907" s="77">
        <f t="shared" si="378"/>
        <v>1</v>
      </c>
      <c r="Q2907" s="78" t="str">
        <f t="shared" si="383"/>
        <v>Stay Long</v>
      </c>
      <c r="R2907" s="81">
        <f t="shared" si="379"/>
        <v>227.5</v>
      </c>
      <c r="S2907" s="82">
        <f t="shared" si="384"/>
        <v>-11885.959999999992</v>
      </c>
      <c r="T2907" s="50"/>
    </row>
    <row r="2908" spans="2:20" x14ac:dyDescent="0.25">
      <c r="B2908" s="11">
        <f>'Market Data'!B2895</f>
        <v>20110512</v>
      </c>
      <c r="C2908" s="2">
        <f>'Market Data'!C2895</f>
        <v>7672</v>
      </c>
      <c r="D2908" s="2">
        <f>'Market Data'!D2895</f>
        <v>7722.5</v>
      </c>
      <c r="E2908" s="2">
        <f>'Market Data'!E2895</f>
        <v>7584</v>
      </c>
      <c r="F2908" s="12">
        <f>'Market Data'!F2895</f>
        <v>7670.5</v>
      </c>
      <c r="H2908" s="58">
        <f t="shared" si="380"/>
        <v>2891</v>
      </c>
      <c r="I2908" s="97" t="s">
        <v>54</v>
      </c>
      <c r="J2908" s="59" t="str">
        <f t="shared" si="381"/>
        <v>Long</v>
      </c>
      <c r="L2908" s="74">
        <f t="shared" si="385"/>
        <v>1</v>
      </c>
      <c r="M2908" s="75">
        <f t="shared" si="377"/>
        <v>0</v>
      </c>
      <c r="N2908" s="76" t="str">
        <f t="shared" si="382"/>
        <v/>
      </c>
      <c r="O2908" s="75"/>
      <c r="P2908" s="77">
        <f t="shared" si="378"/>
        <v>1</v>
      </c>
      <c r="Q2908" s="78" t="str">
        <f t="shared" si="383"/>
        <v>Stay Long</v>
      </c>
      <c r="R2908" s="81">
        <f t="shared" si="379"/>
        <v>-2135</v>
      </c>
      <c r="S2908" s="82">
        <f t="shared" si="384"/>
        <v>-14020.959999999992</v>
      </c>
      <c r="T2908" s="50"/>
    </row>
    <row r="2909" spans="2:20" x14ac:dyDescent="0.25">
      <c r="B2909" s="11">
        <f>'Market Data'!B2896</f>
        <v>20110513</v>
      </c>
      <c r="C2909" s="2">
        <f>'Market Data'!C2896</f>
        <v>7717.5</v>
      </c>
      <c r="D2909" s="2">
        <f>'Market Data'!D2896</f>
        <v>7737.5</v>
      </c>
      <c r="E2909" s="2">
        <f>'Market Data'!E2896</f>
        <v>7574.5</v>
      </c>
      <c r="F2909" s="12">
        <f>'Market Data'!F2896</f>
        <v>7628.5</v>
      </c>
      <c r="H2909" s="58">
        <f t="shared" si="380"/>
        <v>2892</v>
      </c>
      <c r="I2909" s="97" t="s">
        <v>54</v>
      </c>
      <c r="J2909" s="59" t="str">
        <f t="shared" si="381"/>
        <v>Long</v>
      </c>
      <c r="L2909" s="74">
        <f t="shared" si="385"/>
        <v>1</v>
      </c>
      <c r="M2909" s="75">
        <f t="shared" si="377"/>
        <v>0</v>
      </c>
      <c r="N2909" s="76" t="str">
        <f t="shared" si="382"/>
        <v/>
      </c>
      <c r="O2909" s="75"/>
      <c r="P2909" s="77">
        <f t="shared" si="378"/>
        <v>1</v>
      </c>
      <c r="Q2909" s="78" t="str">
        <f t="shared" si="383"/>
        <v>Stay Long</v>
      </c>
      <c r="R2909" s="81">
        <f t="shared" si="379"/>
        <v>-1470</v>
      </c>
      <c r="S2909" s="82">
        <f t="shared" si="384"/>
        <v>-15490.959999999992</v>
      </c>
      <c r="T2909" s="50"/>
    </row>
    <row r="2910" spans="2:20" x14ac:dyDescent="0.25">
      <c r="B2910" s="11">
        <f>'Market Data'!B2897</f>
        <v>20110516</v>
      </c>
      <c r="C2910" s="2">
        <f>'Market Data'!C2897</f>
        <v>7566</v>
      </c>
      <c r="D2910" s="2">
        <f>'Market Data'!D2897</f>
        <v>7629.5</v>
      </c>
      <c r="E2910" s="2">
        <f>'Market Data'!E2897</f>
        <v>7510.5</v>
      </c>
      <c r="F2910" s="12">
        <f>'Market Data'!F2897</f>
        <v>7607.5</v>
      </c>
      <c r="H2910" s="58">
        <f t="shared" si="380"/>
        <v>2893</v>
      </c>
      <c r="I2910" s="97" t="s">
        <v>54</v>
      </c>
      <c r="J2910" s="59" t="str">
        <f t="shared" si="381"/>
        <v>Long</v>
      </c>
      <c r="L2910" s="74">
        <f t="shared" si="385"/>
        <v>1</v>
      </c>
      <c r="M2910" s="75">
        <f t="shared" si="377"/>
        <v>0</v>
      </c>
      <c r="N2910" s="76" t="str">
        <f t="shared" si="382"/>
        <v/>
      </c>
      <c r="O2910" s="75"/>
      <c r="P2910" s="77">
        <f t="shared" si="378"/>
        <v>1</v>
      </c>
      <c r="Q2910" s="78" t="str">
        <f t="shared" si="383"/>
        <v>Stay Long</v>
      </c>
      <c r="R2910" s="81">
        <f t="shared" si="379"/>
        <v>-735</v>
      </c>
      <c r="S2910" s="82">
        <f t="shared" si="384"/>
        <v>-16225.959999999992</v>
      </c>
      <c r="T2910" s="50"/>
    </row>
    <row r="2911" spans="2:20" x14ac:dyDescent="0.25">
      <c r="B2911" s="11">
        <f>'Market Data'!B2898</f>
        <v>20110517</v>
      </c>
      <c r="C2911" s="2">
        <f>'Market Data'!C2898</f>
        <v>7560</v>
      </c>
      <c r="D2911" s="2">
        <f>'Market Data'!D2898</f>
        <v>7595.5</v>
      </c>
      <c r="E2911" s="2">
        <f>'Market Data'!E2898</f>
        <v>7469.5</v>
      </c>
      <c r="F2911" s="12">
        <f>'Market Data'!F2898</f>
        <v>7498.5</v>
      </c>
      <c r="H2911" s="58">
        <f t="shared" si="380"/>
        <v>2894</v>
      </c>
      <c r="I2911" s="97" t="s">
        <v>54</v>
      </c>
      <c r="J2911" s="59" t="str">
        <f t="shared" si="381"/>
        <v>Long</v>
      </c>
      <c r="L2911" s="74">
        <f t="shared" si="385"/>
        <v>1</v>
      </c>
      <c r="M2911" s="75">
        <f t="shared" si="377"/>
        <v>0</v>
      </c>
      <c r="N2911" s="76" t="str">
        <f t="shared" si="382"/>
        <v/>
      </c>
      <c r="O2911" s="75"/>
      <c r="P2911" s="77">
        <f t="shared" si="378"/>
        <v>1</v>
      </c>
      <c r="Q2911" s="78" t="str">
        <f t="shared" si="383"/>
        <v>Stay Long</v>
      </c>
      <c r="R2911" s="81">
        <f t="shared" si="379"/>
        <v>-3815</v>
      </c>
      <c r="S2911" s="82">
        <f t="shared" si="384"/>
        <v>-20040.959999999992</v>
      </c>
      <c r="T2911" s="50"/>
    </row>
    <row r="2912" spans="2:20" x14ac:dyDescent="0.25">
      <c r="B2912" s="11">
        <f>'Market Data'!B2899</f>
        <v>20110518</v>
      </c>
      <c r="C2912" s="2">
        <f>'Market Data'!C2899</f>
        <v>7548</v>
      </c>
      <c r="D2912" s="2">
        <f>'Market Data'!D2899</f>
        <v>7568</v>
      </c>
      <c r="E2912" s="2">
        <f>'Market Data'!E2899</f>
        <v>7486</v>
      </c>
      <c r="F2912" s="12">
        <f>'Market Data'!F2899</f>
        <v>7531</v>
      </c>
      <c r="H2912" s="58">
        <f t="shared" si="380"/>
        <v>2895</v>
      </c>
      <c r="I2912" s="97" t="s">
        <v>54</v>
      </c>
      <c r="J2912" s="59" t="str">
        <f t="shared" si="381"/>
        <v>Long</v>
      </c>
      <c r="L2912" s="74">
        <f t="shared" si="385"/>
        <v>1</v>
      </c>
      <c r="M2912" s="75">
        <f t="shared" si="377"/>
        <v>0</v>
      </c>
      <c r="N2912" s="76" t="str">
        <f t="shared" si="382"/>
        <v/>
      </c>
      <c r="O2912" s="75"/>
      <c r="P2912" s="77">
        <f t="shared" si="378"/>
        <v>1</v>
      </c>
      <c r="Q2912" s="78" t="str">
        <f t="shared" si="383"/>
        <v>Stay Long</v>
      </c>
      <c r="R2912" s="81">
        <f t="shared" si="379"/>
        <v>1137.5</v>
      </c>
      <c r="S2912" s="82">
        <f t="shared" si="384"/>
        <v>-18903.459999999992</v>
      </c>
      <c r="T2912" s="50"/>
    </row>
    <row r="2913" spans="2:20" x14ac:dyDescent="0.25">
      <c r="B2913" s="11">
        <f>'Market Data'!B2900</f>
        <v>20110519</v>
      </c>
      <c r="C2913" s="2">
        <f>'Market Data'!C2900</f>
        <v>7563</v>
      </c>
      <c r="D2913" s="2">
        <f>'Market Data'!D2900</f>
        <v>7647</v>
      </c>
      <c r="E2913" s="2">
        <f>'Market Data'!E2900</f>
        <v>7539</v>
      </c>
      <c r="F2913" s="12">
        <f>'Market Data'!F2900</f>
        <v>7571.5</v>
      </c>
      <c r="H2913" s="58">
        <f t="shared" si="380"/>
        <v>2896</v>
      </c>
      <c r="I2913" s="97" t="s">
        <v>54</v>
      </c>
      <c r="J2913" s="59" t="str">
        <f t="shared" si="381"/>
        <v>Long</v>
      </c>
      <c r="L2913" s="74">
        <f t="shared" si="385"/>
        <v>1</v>
      </c>
      <c r="M2913" s="75">
        <f t="shared" si="377"/>
        <v>0</v>
      </c>
      <c r="N2913" s="76" t="str">
        <f t="shared" si="382"/>
        <v/>
      </c>
      <c r="O2913" s="75"/>
      <c r="P2913" s="77">
        <f t="shared" si="378"/>
        <v>1</v>
      </c>
      <c r="Q2913" s="78" t="str">
        <f t="shared" si="383"/>
        <v>Stay Long</v>
      </c>
      <c r="R2913" s="81">
        <f t="shared" si="379"/>
        <v>1417.5</v>
      </c>
      <c r="S2913" s="82">
        <f t="shared" si="384"/>
        <v>-17485.959999999992</v>
      </c>
      <c r="T2913" s="50"/>
    </row>
    <row r="2914" spans="2:20" x14ac:dyDescent="0.25">
      <c r="B2914" s="11">
        <f>'Market Data'!B2901</f>
        <v>20110520</v>
      </c>
      <c r="C2914" s="2">
        <f>'Market Data'!C2901</f>
        <v>7602</v>
      </c>
      <c r="D2914" s="2">
        <f>'Market Data'!D2901</f>
        <v>7635.5</v>
      </c>
      <c r="E2914" s="2">
        <f>'Market Data'!E2901</f>
        <v>7450.5</v>
      </c>
      <c r="F2914" s="12">
        <f>'Market Data'!F2901</f>
        <v>7489.5</v>
      </c>
      <c r="H2914" s="58">
        <f t="shared" si="380"/>
        <v>2897</v>
      </c>
      <c r="I2914" s="97" t="s">
        <v>54</v>
      </c>
      <c r="J2914" s="59" t="str">
        <f t="shared" si="381"/>
        <v>Long</v>
      </c>
      <c r="L2914" s="74">
        <f t="shared" si="385"/>
        <v>1</v>
      </c>
      <c r="M2914" s="75">
        <f t="shared" si="377"/>
        <v>0</v>
      </c>
      <c r="N2914" s="76" t="str">
        <f t="shared" si="382"/>
        <v/>
      </c>
      <c r="O2914" s="75"/>
      <c r="P2914" s="77">
        <f t="shared" si="378"/>
        <v>1</v>
      </c>
      <c r="Q2914" s="78" t="str">
        <f t="shared" si="383"/>
        <v>Stay Long</v>
      </c>
      <c r="R2914" s="81">
        <f t="shared" si="379"/>
        <v>-2870</v>
      </c>
      <c r="S2914" s="82">
        <f t="shared" si="384"/>
        <v>-20355.959999999992</v>
      </c>
      <c r="T2914" s="50"/>
    </row>
    <row r="2915" spans="2:20" x14ac:dyDescent="0.25">
      <c r="B2915" s="11">
        <f>'Market Data'!B2902</f>
        <v>20110523</v>
      </c>
      <c r="C2915" s="2">
        <f>'Market Data'!C2902</f>
        <v>7418</v>
      </c>
      <c r="D2915" s="2">
        <f>'Market Data'!D2902</f>
        <v>7420</v>
      </c>
      <c r="E2915" s="2">
        <f>'Market Data'!E2902</f>
        <v>7325</v>
      </c>
      <c r="F2915" s="12">
        <f>'Market Data'!F2902</f>
        <v>7357</v>
      </c>
      <c r="H2915" s="58">
        <f t="shared" si="380"/>
        <v>2898</v>
      </c>
      <c r="I2915" s="97" t="s">
        <v>54</v>
      </c>
      <c r="J2915" s="59" t="str">
        <f t="shared" si="381"/>
        <v>Long</v>
      </c>
      <c r="L2915" s="74">
        <f t="shared" si="385"/>
        <v>1</v>
      </c>
      <c r="M2915" s="75">
        <f t="shared" si="377"/>
        <v>0</v>
      </c>
      <c r="N2915" s="76" t="str">
        <f t="shared" si="382"/>
        <v/>
      </c>
      <c r="O2915" s="75"/>
      <c r="P2915" s="77">
        <f t="shared" si="378"/>
        <v>1</v>
      </c>
      <c r="Q2915" s="78" t="str">
        <f t="shared" si="383"/>
        <v>Stay Long</v>
      </c>
      <c r="R2915" s="81">
        <f t="shared" si="379"/>
        <v>-4637.5</v>
      </c>
      <c r="S2915" s="82">
        <f t="shared" si="384"/>
        <v>-24993.459999999992</v>
      </c>
      <c r="T2915" s="50"/>
    </row>
    <row r="2916" spans="2:20" x14ac:dyDescent="0.25">
      <c r="B2916" s="11">
        <f>'Market Data'!B2903</f>
        <v>20110524</v>
      </c>
      <c r="C2916" s="2">
        <f>'Market Data'!C2903</f>
        <v>7348</v>
      </c>
      <c r="D2916" s="2">
        <f>'Market Data'!D2903</f>
        <v>7427</v>
      </c>
      <c r="E2916" s="2">
        <f>'Market Data'!E2903</f>
        <v>7339</v>
      </c>
      <c r="F2916" s="12">
        <f>'Market Data'!F2903</f>
        <v>7368</v>
      </c>
      <c r="H2916" s="58">
        <f t="shared" si="380"/>
        <v>2899</v>
      </c>
      <c r="I2916" s="97" t="s">
        <v>54</v>
      </c>
      <c r="J2916" s="59" t="str">
        <f t="shared" si="381"/>
        <v>Long</v>
      </c>
      <c r="L2916" s="74">
        <f t="shared" si="385"/>
        <v>1</v>
      </c>
      <c r="M2916" s="75">
        <f t="shared" si="377"/>
        <v>0</v>
      </c>
      <c r="N2916" s="76" t="str">
        <f t="shared" si="382"/>
        <v/>
      </c>
      <c r="O2916" s="75"/>
      <c r="P2916" s="77">
        <f t="shared" si="378"/>
        <v>1</v>
      </c>
      <c r="Q2916" s="78" t="str">
        <f t="shared" si="383"/>
        <v>Stay Long</v>
      </c>
      <c r="R2916" s="81">
        <f t="shared" si="379"/>
        <v>385</v>
      </c>
      <c r="S2916" s="82">
        <f t="shared" si="384"/>
        <v>-24608.459999999992</v>
      </c>
      <c r="T2916" s="50"/>
    </row>
    <row r="2917" spans="2:20" x14ac:dyDescent="0.25">
      <c r="B2917" s="11">
        <f>'Market Data'!B2904</f>
        <v>20110525</v>
      </c>
      <c r="C2917" s="2">
        <f>'Market Data'!C2904</f>
        <v>7296</v>
      </c>
      <c r="D2917" s="2">
        <f>'Market Data'!D2904</f>
        <v>7425.5</v>
      </c>
      <c r="E2917" s="2">
        <f>'Market Data'!E2904</f>
        <v>7285.5</v>
      </c>
      <c r="F2917" s="12">
        <f>'Market Data'!F2904</f>
        <v>7398.5</v>
      </c>
      <c r="H2917" s="58">
        <f t="shared" si="380"/>
        <v>2900</v>
      </c>
      <c r="I2917" s="97" t="s">
        <v>54</v>
      </c>
      <c r="J2917" s="59" t="str">
        <f t="shared" si="381"/>
        <v>Long</v>
      </c>
      <c r="L2917" s="74">
        <f t="shared" si="385"/>
        <v>1</v>
      </c>
      <c r="M2917" s="75">
        <f t="shared" si="377"/>
        <v>0</v>
      </c>
      <c r="N2917" s="76" t="str">
        <f t="shared" si="382"/>
        <v/>
      </c>
      <c r="O2917" s="75"/>
      <c r="P2917" s="77">
        <f t="shared" si="378"/>
        <v>1</v>
      </c>
      <c r="Q2917" s="78" t="str">
        <f t="shared" si="383"/>
        <v>Stay Long</v>
      </c>
      <c r="R2917" s="81">
        <f t="shared" si="379"/>
        <v>1067.5</v>
      </c>
      <c r="S2917" s="82">
        <f t="shared" si="384"/>
        <v>-23540.959999999992</v>
      </c>
      <c r="T2917" s="50"/>
    </row>
    <row r="2918" spans="2:20" x14ac:dyDescent="0.25">
      <c r="B2918" s="11">
        <f>'Market Data'!B2905</f>
        <v>20110526</v>
      </c>
      <c r="C2918" s="2">
        <f>'Market Data'!C2905</f>
        <v>7418.5</v>
      </c>
      <c r="D2918" s="2">
        <f>'Market Data'!D2905</f>
        <v>7439.5</v>
      </c>
      <c r="E2918" s="2">
        <f>'Market Data'!E2905</f>
        <v>7309</v>
      </c>
      <c r="F2918" s="12">
        <f>'Market Data'!F2905</f>
        <v>7336.5</v>
      </c>
      <c r="H2918" s="58">
        <f t="shared" si="380"/>
        <v>2901</v>
      </c>
      <c r="I2918" s="97" t="s">
        <v>54</v>
      </c>
      <c r="J2918" s="59" t="str">
        <f t="shared" si="381"/>
        <v>Long</v>
      </c>
      <c r="L2918" s="74">
        <f t="shared" si="385"/>
        <v>1</v>
      </c>
      <c r="M2918" s="75">
        <f t="shared" si="377"/>
        <v>0</v>
      </c>
      <c r="N2918" s="76" t="str">
        <f t="shared" si="382"/>
        <v/>
      </c>
      <c r="O2918" s="75"/>
      <c r="P2918" s="77">
        <f t="shared" si="378"/>
        <v>1</v>
      </c>
      <c r="Q2918" s="78" t="str">
        <f t="shared" si="383"/>
        <v>Stay Long</v>
      </c>
      <c r="R2918" s="81">
        <f t="shared" si="379"/>
        <v>-2170</v>
      </c>
      <c r="S2918" s="82">
        <f t="shared" si="384"/>
        <v>-25710.959999999992</v>
      </c>
      <c r="T2918" s="50"/>
    </row>
    <row r="2919" spans="2:20" x14ac:dyDescent="0.25">
      <c r="B2919" s="11">
        <f>'Market Data'!B2906</f>
        <v>20110527</v>
      </c>
      <c r="C2919" s="2">
        <f>'Market Data'!C2906</f>
        <v>7408</v>
      </c>
      <c r="D2919" s="2">
        <f>'Market Data'!D2906</f>
        <v>7429</v>
      </c>
      <c r="E2919" s="2">
        <f>'Market Data'!E2906</f>
        <v>7335.5</v>
      </c>
      <c r="F2919" s="12">
        <f>'Market Data'!F2906</f>
        <v>7387</v>
      </c>
      <c r="H2919" s="58">
        <f t="shared" si="380"/>
        <v>2902</v>
      </c>
      <c r="I2919" s="97" t="s">
        <v>54</v>
      </c>
      <c r="J2919" s="59" t="str">
        <f t="shared" si="381"/>
        <v>Long</v>
      </c>
      <c r="L2919" s="74">
        <f t="shared" si="385"/>
        <v>1</v>
      </c>
      <c r="M2919" s="75">
        <f t="shared" si="377"/>
        <v>0</v>
      </c>
      <c r="N2919" s="76" t="str">
        <f t="shared" si="382"/>
        <v/>
      </c>
      <c r="O2919" s="75"/>
      <c r="P2919" s="77">
        <f t="shared" si="378"/>
        <v>1</v>
      </c>
      <c r="Q2919" s="78" t="str">
        <f t="shared" si="383"/>
        <v>Stay Long</v>
      </c>
      <c r="R2919" s="81">
        <f t="shared" si="379"/>
        <v>1767.5</v>
      </c>
      <c r="S2919" s="82">
        <f t="shared" si="384"/>
        <v>-23943.459999999992</v>
      </c>
      <c r="T2919" s="50"/>
    </row>
    <row r="2920" spans="2:20" x14ac:dyDescent="0.25">
      <c r="B2920" s="11">
        <f>'Market Data'!B2907</f>
        <v>20110530</v>
      </c>
      <c r="C2920" s="2">
        <f>'Market Data'!C2907</f>
        <v>7371.5</v>
      </c>
      <c r="D2920" s="2">
        <f>'Market Data'!D2907</f>
        <v>7427</v>
      </c>
      <c r="E2920" s="2">
        <f>'Market Data'!E2907</f>
        <v>7361</v>
      </c>
      <c r="F2920" s="12">
        <f>'Market Data'!F2907</f>
        <v>7385</v>
      </c>
      <c r="H2920" s="58">
        <f t="shared" si="380"/>
        <v>2903</v>
      </c>
      <c r="I2920" s="97" t="s">
        <v>54</v>
      </c>
      <c r="J2920" s="59" t="str">
        <f t="shared" si="381"/>
        <v>Long</v>
      </c>
      <c r="L2920" s="74">
        <f t="shared" si="385"/>
        <v>1</v>
      </c>
      <c r="M2920" s="75">
        <f t="shared" si="377"/>
        <v>0</v>
      </c>
      <c r="N2920" s="76" t="str">
        <f t="shared" si="382"/>
        <v/>
      </c>
      <c r="O2920" s="75"/>
      <c r="P2920" s="77">
        <f t="shared" si="378"/>
        <v>1</v>
      </c>
      <c r="Q2920" s="78" t="str">
        <f t="shared" si="383"/>
        <v>Stay Long</v>
      </c>
      <c r="R2920" s="81">
        <f t="shared" si="379"/>
        <v>-70</v>
      </c>
      <c r="S2920" s="82">
        <f t="shared" si="384"/>
        <v>-24013.459999999992</v>
      </c>
      <c r="T2920" s="50"/>
    </row>
    <row r="2921" spans="2:20" x14ac:dyDescent="0.25">
      <c r="B2921" s="11">
        <f>'Market Data'!B2908</f>
        <v>20110531</v>
      </c>
      <c r="C2921" s="2">
        <f>'Market Data'!C2908</f>
        <v>7449.5</v>
      </c>
      <c r="D2921" s="2">
        <f>'Market Data'!D2908</f>
        <v>7555.5</v>
      </c>
      <c r="E2921" s="2">
        <f>'Market Data'!E2908</f>
        <v>7440</v>
      </c>
      <c r="F2921" s="12">
        <f>'Market Data'!F2908</f>
        <v>7514</v>
      </c>
      <c r="H2921" s="58">
        <f t="shared" si="380"/>
        <v>2904</v>
      </c>
      <c r="I2921" s="97" t="s">
        <v>54</v>
      </c>
      <c r="J2921" s="59" t="str">
        <f t="shared" si="381"/>
        <v>Long</v>
      </c>
      <c r="L2921" s="74">
        <f t="shared" si="385"/>
        <v>1</v>
      </c>
      <c r="M2921" s="75">
        <f t="shared" si="377"/>
        <v>0</v>
      </c>
      <c r="N2921" s="76" t="str">
        <f t="shared" si="382"/>
        <v/>
      </c>
      <c r="O2921" s="75"/>
      <c r="P2921" s="77">
        <f t="shared" si="378"/>
        <v>1</v>
      </c>
      <c r="Q2921" s="78" t="str">
        <f t="shared" si="383"/>
        <v>Stay Long</v>
      </c>
      <c r="R2921" s="81">
        <f t="shared" si="379"/>
        <v>4515</v>
      </c>
      <c r="S2921" s="82">
        <f t="shared" si="384"/>
        <v>-19498.459999999992</v>
      </c>
      <c r="T2921" s="50"/>
    </row>
    <row r="2922" spans="2:20" x14ac:dyDescent="0.25">
      <c r="B2922" s="11">
        <f>'Market Data'!B2909</f>
        <v>20110601</v>
      </c>
      <c r="C2922" s="2">
        <f>'Market Data'!C2909</f>
        <v>7563</v>
      </c>
      <c r="D2922" s="2">
        <f>'Market Data'!D2909</f>
        <v>7565.5</v>
      </c>
      <c r="E2922" s="2">
        <f>'Market Data'!E2909</f>
        <v>7349</v>
      </c>
      <c r="F2922" s="12">
        <f>'Market Data'!F2909</f>
        <v>7444.5</v>
      </c>
      <c r="H2922" s="58">
        <f t="shared" si="380"/>
        <v>2905</v>
      </c>
      <c r="I2922" s="97" t="s">
        <v>54</v>
      </c>
      <c r="J2922" s="59" t="str">
        <f t="shared" si="381"/>
        <v>Long</v>
      </c>
      <c r="L2922" s="74">
        <f t="shared" si="385"/>
        <v>1</v>
      </c>
      <c r="M2922" s="75">
        <f t="shared" si="377"/>
        <v>0</v>
      </c>
      <c r="N2922" s="76" t="str">
        <f t="shared" si="382"/>
        <v/>
      </c>
      <c r="O2922" s="75"/>
      <c r="P2922" s="77">
        <f t="shared" si="378"/>
        <v>1</v>
      </c>
      <c r="Q2922" s="78" t="str">
        <f t="shared" si="383"/>
        <v>Stay Long</v>
      </c>
      <c r="R2922" s="81">
        <f t="shared" si="379"/>
        <v>-2432.5</v>
      </c>
      <c r="S2922" s="82">
        <f t="shared" si="384"/>
        <v>-21930.959999999992</v>
      </c>
      <c r="T2922" s="50"/>
    </row>
    <row r="2923" spans="2:20" x14ac:dyDescent="0.25">
      <c r="B2923" s="11">
        <f>'Market Data'!B2910</f>
        <v>20110602</v>
      </c>
      <c r="C2923" s="2">
        <f>'Market Data'!C2910</f>
        <v>7363</v>
      </c>
      <c r="D2923" s="2">
        <f>'Market Data'!D2910</f>
        <v>7379</v>
      </c>
      <c r="E2923" s="2">
        <f>'Market Data'!E2910</f>
        <v>7287.5</v>
      </c>
      <c r="F2923" s="12">
        <f>'Market Data'!F2910</f>
        <v>7306</v>
      </c>
      <c r="H2923" s="58">
        <f t="shared" si="380"/>
        <v>2906</v>
      </c>
      <c r="I2923" s="97" t="s">
        <v>54</v>
      </c>
      <c r="J2923" s="59" t="str">
        <f t="shared" si="381"/>
        <v>Long</v>
      </c>
      <c r="L2923" s="74">
        <f t="shared" si="385"/>
        <v>1</v>
      </c>
      <c r="M2923" s="75">
        <f t="shared" si="377"/>
        <v>0</v>
      </c>
      <c r="N2923" s="76" t="str">
        <f t="shared" si="382"/>
        <v/>
      </c>
      <c r="O2923" s="75"/>
      <c r="P2923" s="77">
        <f t="shared" si="378"/>
        <v>1</v>
      </c>
      <c r="Q2923" s="78" t="str">
        <f t="shared" si="383"/>
        <v>Stay Long</v>
      </c>
      <c r="R2923" s="81">
        <f t="shared" si="379"/>
        <v>-4847.5</v>
      </c>
      <c r="S2923" s="82">
        <f t="shared" si="384"/>
        <v>-26778.459999999992</v>
      </c>
      <c r="T2923" s="50"/>
    </row>
    <row r="2924" spans="2:20" x14ac:dyDescent="0.25">
      <c r="B2924" s="11">
        <f>'Market Data'!B2911</f>
        <v>20110603</v>
      </c>
      <c r="C2924" s="2">
        <f>'Market Data'!C2911</f>
        <v>7318</v>
      </c>
      <c r="D2924" s="2">
        <f>'Market Data'!D2911</f>
        <v>7366.5</v>
      </c>
      <c r="E2924" s="2">
        <f>'Market Data'!E2911</f>
        <v>7241</v>
      </c>
      <c r="F2924" s="12">
        <f>'Market Data'!F2911</f>
        <v>7321</v>
      </c>
      <c r="H2924" s="58">
        <f t="shared" si="380"/>
        <v>2907</v>
      </c>
      <c r="I2924" s="97" t="s">
        <v>54</v>
      </c>
      <c r="J2924" s="59" t="str">
        <f t="shared" si="381"/>
        <v>Long</v>
      </c>
      <c r="L2924" s="74">
        <f t="shared" si="385"/>
        <v>1</v>
      </c>
      <c r="M2924" s="75">
        <f t="shared" si="377"/>
        <v>0</v>
      </c>
      <c r="N2924" s="76" t="str">
        <f t="shared" si="382"/>
        <v/>
      </c>
      <c r="O2924" s="75"/>
      <c r="P2924" s="77">
        <f t="shared" si="378"/>
        <v>1</v>
      </c>
      <c r="Q2924" s="78" t="str">
        <f t="shared" si="383"/>
        <v>Stay Long</v>
      </c>
      <c r="R2924" s="81">
        <f t="shared" si="379"/>
        <v>525</v>
      </c>
      <c r="S2924" s="82">
        <f t="shared" si="384"/>
        <v>-26253.459999999992</v>
      </c>
      <c r="T2924" s="50"/>
    </row>
    <row r="2925" spans="2:20" x14ac:dyDescent="0.25">
      <c r="B2925" s="11">
        <f>'Market Data'!B2912</f>
        <v>20110606</v>
      </c>
      <c r="C2925" s="2">
        <f>'Market Data'!C2912</f>
        <v>7318</v>
      </c>
      <c r="D2925" s="2">
        <f>'Market Data'!D2912</f>
        <v>7346.5</v>
      </c>
      <c r="E2925" s="2">
        <f>'Market Data'!E2912</f>
        <v>7260</v>
      </c>
      <c r="F2925" s="12">
        <f>'Market Data'!F2912</f>
        <v>7311.5</v>
      </c>
      <c r="H2925" s="58">
        <f t="shared" si="380"/>
        <v>2908</v>
      </c>
      <c r="I2925" s="97" t="s">
        <v>54</v>
      </c>
      <c r="J2925" s="59" t="str">
        <f t="shared" si="381"/>
        <v>Long</v>
      </c>
      <c r="L2925" s="74">
        <f t="shared" si="385"/>
        <v>1</v>
      </c>
      <c r="M2925" s="75">
        <f t="shared" si="377"/>
        <v>0</v>
      </c>
      <c r="N2925" s="76" t="str">
        <f t="shared" si="382"/>
        <v/>
      </c>
      <c r="O2925" s="75"/>
      <c r="P2925" s="77">
        <f t="shared" si="378"/>
        <v>1</v>
      </c>
      <c r="Q2925" s="78" t="str">
        <f t="shared" si="383"/>
        <v>Stay Long</v>
      </c>
      <c r="R2925" s="81">
        <f t="shared" si="379"/>
        <v>-332.5</v>
      </c>
      <c r="S2925" s="82">
        <f t="shared" si="384"/>
        <v>-26585.959999999992</v>
      </c>
      <c r="T2925" s="50"/>
    </row>
    <row r="2926" spans="2:20" x14ac:dyDescent="0.25">
      <c r="B2926" s="11">
        <f>'Market Data'!B2913</f>
        <v>20110607</v>
      </c>
      <c r="C2926" s="2">
        <f>'Market Data'!C2913</f>
        <v>7284</v>
      </c>
      <c r="D2926" s="2">
        <f>'Market Data'!D2913</f>
        <v>7370</v>
      </c>
      <c r="E2926" s="2">
        <f>'Market Data'!E2913</f>
        <v>7284</v>
      </c>
      <c r="F2926" s="12">
        <f>'Market Data'!F2913</f>
        <v>7328</v>
      </c>
      <c r="H2926" s="58">
        <f t="shared" si="380"/>
        <v>2909</v>
      </c>
      <c r="I2926" s="97" t="s">
        <v>54</v>
      </c>
      <c r="J2926" s="59" t="str">
        <f t="shared" si="381"/>
        <v>Long</v>
      </c>
      <c r="L2926" s="74">
        <f t="shared" si="385"/>
        <v>1</v>
      </c>
      <c r="M2926" s="75">
        <f t="shared" si="377"/>
        <v>0</v>
      </c>
      <c r="N2926" s="76" t="str">
        <f t="shared" si="382"/>
        <v/>
      </c>
      <c r="O2926" s="75"/>
      <c r="P2926" s="77">
        <f t="shared" si="378"/>
        <v>1</v>
      </c>
      <c r="Q2926" s="78" t="str">
        <f t="shared" si="383"/>
        <v>Stay Long</v>
      </c>
      <c r="R2926" s="81">
        <f t="shared" si="379"/>
        <v>577.5</v>
      </c>
      <c r="S2926" s="82">
        <f t="shared" si="384"/>
        <v>-26008.459999999992</v>
      </c>
      <c r="T2926" s="50"/>
    </row>
    <row r="2927" spans="2:20" x14ac:dyDescent="0.25">
      <c r="B2927" s="11">
        <f>'Market Data'!B2914</f>
        <v>20110608</v>
      </c>
      <c r="C2927" s="2">
        <f>'Market Data'!C2914</f>
        <v>7278</v>
      </c>
      <c r="D2927" s="2">
        <f>'Market Data'!D2914</f>
        <v>7310</v>
      </c>
      <c r="E2927" s="2">
        <f>'Market Data'!E2914</f>
        <v>7210.5</v>
      </c>
      <c r="F2927" s="12">
        <f>'Market Data'!F2914</f>
        <v>7275</v>
      </c>
      <c r="H2927" s="58">
        <f t="shared" si="380"/>
        <v>2910</v>
      </c>
      <c r="I2927" s="97" t="s">
        <v>54</v>
      </c>
      <c r="J2927" s="59" t="str">
        <f t="shared" si="381"/>
        <v>Long</v>
      </c>
      <c r="L2927" s="74">
        <f t="shared" si="385"/>
        <v>1</v>
      </c>
      <c r="M2927" s="75">
        <f t="shared" si="377"/>
        <v>0</v>
      </c>
      <c r="N2927" s="76" t="str">
        <f t="shared" si="382"/>
        <v/>
      </c>
      <c r="O2927" s="75"/>
      <c r="P2927" s="77">
        <f t="shared" si="378"/>
        <v>1</v>
      </c>
      <c r="Q2927" s="78" t="str">
        <f t="shared" si="383"/>
        <v>Stay Long</v>
      </c>
      <c r="R2927" s="81">
        <f t="shared" si="379"/>
        <v>-1855</v>
      </c>
      <c r="S2927" s="82">
        <f t="shared" si="384"/>
        <v>-27863.459999999992</v>
      </c>
      <c r="T2927" s="50"/>
    </row>
    <row r="2928" spans="2:20" x14ac:dyDescent="0.25">
      <c r="B2928" s="11">
        <f>'Market Data'!B2915</f>
        <v>20110609</v>
      </c>
      <c r="C2928" s="2">
        <f>'Market Data'!C2915</f>
        <v>7268</v>
      </c>
      <c r="D2928" s="2">
        <f>'Market Data'!D2915</f>
        <v>7410.5</v>
      </c>
      <c r="E2928" s="2">
        <f>'Market Data'!E2915</f>
        <v>7253.5</v>
      </c>
      <c r="F2928" s="12">
        <f>'Market Data'!F2915</f>
        <v>7374.5</v>
      </c>
      <c r="H2928" s="58">
        <f t="shared" si="380"/>
        <v>2911</v>
      </c>
      <c r="I2928" s="97" t="s">
        <v>54</v>
      </c>
      <c r="J2928" s="59" t="str">
        <f t="shared" si="381"/>
        <v>Long</v>
      </c>
      <c r="L2928" s="74">
        <f t="shared" si="385"/>
        <v>1</v>
      </c>
      <c r="M2928" s="75">
        <f t="shared" si="377"/>
        <v>0</v>
      </c>
      <c r="N2928" s="76" t="str">
        <f t="shared" si="382"/>
        <v/>
      </c>
      <c r="O2928" s="75"/>
      <c r="P2928" s="77">
        <f t="shared" si="378"/>
        <v>1</v>
      </c>
      <c r="Q2928" s="78" t="str">
        <f t="shared" si="383"/>
        <v>Stay Long</v>
      </c>
      <c r="R2928" s="81">
        <f t="shared" si="379"/>
        <v>3482.5</v>
      </c>
      <c r="S2928" s="82">
        <f t="shared" si="384"/>
        <v>-24380.959999999992</v>
      </c>
      <c r="T2928" s="50"/>
    </row>
    <row r="2929" spans="2:20" x14ac:dyDescent="0.25">
      <c r="B2929" s="11">
        <f>'Market Data'!B2916</f>
        <v>20110610</v>
      </c>
      <c r="C2929" s="2">
        <f>'Market Data'!C2916</f>
        <v>7365</v>
      </c>
      <c r="D2929" s="2">
        <f>'Market Data'!D2916</f>
        <v>7403</v>
      </c>
      <c r="E2929" s="2">
        <f>'Market Data'!E2916</f>
        <v>7264</v>
      </c>
      <c r="F2929" s="12">
        <f>'Market Data'!F2916</f>
        <v>7292</v>
      </c>
      <c r="H2929" s="58">
        <f t="shared" si="380"/>
        <v>2912</v>
      </c>
      <c r="I2929" s="97" t="s">
        <v>54</v>
      </c>
      <c r="J2929" s="59" t="str">
        <f t="shared" si="381"/>
        <v>Long</v>
      </c>
      <c r="L2929" s="74">
        <f t="shared" si="385"/>
        <v>1</v>
      </c>
      <c r="M2929" s="75">
        <f t="shared" si="377"/>
        <v>0</v>
      </c>
      <c r="N2929" s="76" t="str">
        <f t="shared" si="382"/>
        <v/>
      </c>
      <c r="O2929" s="75"/>
      <c r="P2929" s="77">
        <f t="shared" si="378"/>
        <v>1</v>
      </c>
      <c r="Q2929" s="78" t="str">
        <f t="shared" si="383"/>
        <v>Stay Long</v>
      </c>
      <c r="R2929" s="81">
        <f t="shared" si="379"/>
        <v>-2887.5</v>
      </c>
      <c r="S2929" s="82">
        <f t="shared" si="384"/>
        <v>-27268.459999999992</v>
      </c>
      <c r="T2929" s="50"/>
    </row>
    <row r="2930" spans="2:20" x14ac:dyDescent="0.25">
      <c r="B2930" s="11">
        <f>'Market Data'!B2917</f>
        <v>20110613</v>
      </c>
      <c r="C2930" s="2">
        <f>'Market Data'!C2917</f>
        <v>7284</v>
      </c>
      <c r="D2930" s="2">
        <f>'Market Data'!D2917</f>
        <v>7343.5</v>
      </c>
      <c r="E2930" s="2">
        <f>'Market Data'!E2917</f>
        <v>7260</v>
      </c>
      <c r="F2930" s="12">
        <f>'Market Data'!F2917</f>
        <v>7310.5</v>
      </c>
      <c r="H2930" s="58">
        <f t="shared" si="380"/>
        <v>2913</v>
      </c>
      <c r="I2930" s="97" t="s">
        <v>54</v>
      </c>
      <c r="J2930" s="59" t="str">
        <f t="shared" si="381"/>
        <v>Long</v>
      </c>
      <c r="L2930" s="74">
        <f t="shared" si="385"/>
        <v>1</v>
      </c>
      <c r="M2930" s="75">
        <f t="shared" si="377"/>
        <v>0</v>
      </c>
      <c r="N2930" s="76" t="str">
        <f t="shared" si="382"/>
        <v/>
      </c>
      <c r="O2930" s="75"/>
      <c r="P2930" s="77">
        <f t="shared" si="378"/>
        <v>1</v>
      </c>
      <c r="Q2930" s="78" t="str">
        <f t="shared" si="383"/>
        <v>Stay Long</v>
      </c>
      <c r="R2930" s="81">
        <f t="shared" si="379"/>
        <v>647.5</v>
      </c>
      <c r="S2930" s="82">
        <f t="shared" si="384"/>
        <v>-26620.959999999992</v>
      </c>
      <c r="T2930" s="50"/>
    </row>
    <row r="2931" spans="2:20" x14ac:dyDescent="0.25">
      <c r="B2931" s="11">
        <f>'Market Data'!B2918</f>
        <v>20110614</v>
      </c>
      <c r="C2931" s="2">
        <f>'Market Data'!C2918</f>
        <v>7349.5</v>
      </c>
      <c r="D2931" s="2">
        <f>'Market Data'!D2918</f>
        <v>7452</v>
      </c>
      <c r="E2931" s="2">
        <f>'Market Data'!E2918</f>
        <v>7344</v>
      </c>
      <c r="F2931" s="12">
        <f>'Market Data'!F2918</f>
        <v>7419</v>
      </c>
      <c r="H2931" s="58">
        <f t="shared" si="380"/>
        <v>2914</v>
      </c>
      <c r="I2931" s="97" t="s">
        <v>54</v>
      </c>
      <c r="J2931" s="59" t="str">
        <f t="shared" si="381"/>
        <v>Long</v>
      </c>
      <c r="L2931" s="74">
        <f t="shared" si="385"/>
        <v>1</v>
      </c>
      <c r="M2931" s="75">
        <f t="shared" si="377"/>
        <v>0</v>
      </c>
      <c r="N2931" s="76" t="str">
        <f t="shared" si="382"/>
        <v/>
      </c>
      <c r="O2931" s="75"/>
      <c r="P2931" s="77">
        <f t="shared" si="378"/>
        <v>1</v>
      </c>
      <c r="Q2931" s="78" t="str">
        <f t="shared" si="383"/>
        <v>Stay Long</v>
      </c>
      <c r="R2931" s="81">
        <f t="shared" si="379"/>
        <v>3797.5</v>
      </c>
      <c r="S2931" s="82">
        <f t="shared" si="384"/>
        <v>-22823.459999999992</v>
      </c>
      <c r="T2931" s="50"/>
    </row>
    <row r="2932" spans="2:20" x14ac:dyDescent="0.25">
      <c r="B2932" s="11">
        <f>'Market Data'!B2919</f>
        <v>20110615</v>
      </c>
      <c r="C2932" s="2">
        <f>'Market Data'!C2919</f>
        <v>7411</v>
      </c>
      <c r="D2932" s="2">
        <f>'Market Data'!D2919</f>
        <v>7421.5</v>
      </c>
      <c r="E2932" s="2">
        <f>'Market Data'!E2919</f>
        <v>7290</v>
      </c>
      <c r="F2932" s="12">
        <f>'Market Data'!F2919</f>
        <v>7338</v>
      </c>
      <c r="H2932" s="58">
        <f t="shared" si="380"/>
        <v>2915</v>
      </c>
      <c r="I2932" s="97" t="s">
        <v>54</v>
      </c>
      <c r="J2932" s="59" t="str">
        <f t="shared" si="381"/>
        <v>Long</v>
      </c>
      <c r="L2932" s="74">
        <f t="shared" si="385"/>
        <v>1</v>
      </c>
      <c r="M2932" s="75">
        <f t="shared" si="377"/>
        <v>0</v>
      </c>
      <c r="N2932" s="76" t="str">
        <f t="shared" si="382"/>
        <v/>
      </c>
      <c r="O2932" s="75"/>
      <c r="P2932" s="77">
        <f t="shared" si="378"/>
        <v>1</v>
      </c>
      <c r="Q2932" s="78" t="str">
        <f t="shared" si="383"/>
        <v>Stay Long</v>
      </c>
      <c r="R2932" s="81">
        <f t="shared" si="379"/>
        <v>-2835</v>
      </c>
      <c r="S2932" s="82">
        <f t="shared" si="384"/>
        <v>-25658.459999999992</v>
      </c>
      <c r="T2932" s="50"/>
    </row>
    <row r="2933" spans="2:20" x14ac:dyDescent="0.25">
      <c r="B2933" s="11">
        <f>'Market Data'!B2920</f>
        <v>20110616</v>
      </c>
      <c r="C2933" s="2">
        <f>'Market Data'!C2920</f>
        <v>7280.5</v>
      </c>
      <c r="D2933" s="2">
        <f>'Market Data'!D2920</f>
        <v>7336</v>
      </c>
      <c r="E2933" s="2">
        <f>'Market Data'!E2920</f>
        <v>7234.5</v>
      </c>
      <c r="F2933" s="12">
        <f>'Market Data'!F2920</f>
        <v>7325</v>
      </c>
      <c r="H2933" s="58">
        <f t="shared" si="380"/>
        <v>2916</v>
      </c>
      <c r="I2933" s="97" t="s">
        <v>54</v>
      </c>
      <c r="J2933" s="59" t="str">
        <f t="shared" si="381"/>
        <v>Long</v>
      </c>
      <c r="L2933" s="74">
        <f t="shared" si="385"/>
        <v>1</v>
      </c>
      <c r="M2933" s="75">
        <f t="shared" si="377"/>
        <v>0</v>
      </c>
      <c r="N2933" s="76" t="str">
        <f t="shared" si="382"/>
        <v/>
      </c>
      <c r="O2933" s="75"/>
      <c r="P2933" s="77">
        <f t="shared" si="378"/>
        <v>1</v>
      </c>
      <c r="Q2933" s="78" t="str">
        <f t="shared" si="383"/>
        <v>Stay Long</v>
      </c>
      <c r="R2933" s="81">
        <f t="shared" si="379"/>
        <v>-455</v>
      </c>
      <c r="S2933" s="82">
        <f t="shared" si="384"/>
        <v>-26113.459999999992</v>
      </c>
      <c r="T2933" s="50"/>
    </row>
    <row r="2934" spans="2:20" x14ac:dyDescent="0.25">
      <c r="B2934" s="11">
        <f>'Market Data'!B2921</f>
        <v>20110617</v>
      </c>
      <c r="C2934" s="2">
        <f>'Market Data'!C2921</f>
        <v>7294.5</v>
      </c>
      <c r="D2934" s="2">
        <f>'Market Data'!D2921</f>
        <v>7445</v>
      </c>
      <c r="E2934" s="2">
        <f>'Market Data'!E2921</f>
        <v>7254.5</v>
      </c>
      <c r="F2934" s="12">
        <f>'Market Data'!F2921</f>
        <v>7393.5</v>
      </c>
      <c r="H2934" s="58">
        <f t="shared" si="380"/>
        <v>2917</v>
      </c>
      <c r="I2934" s="97" t="s">
        <v>54</v>
      </c>
      <c r="J2934" s="59" t="str">
        <f t="shared" si="381"/>
        <v>Long</v>
      </c>
      <c r="L2934" s="74">
        <f t="shared" si="385"/>
        <v>1</v>
      </c>
      <c r="M2934" s="75">
        <f t="shared" si="377"/>
        <v>0</v>
      </c>
      <c r="N2934" s="76" t="str">
        <f t="shared" si="382"/>
        <v/>
      </c>
      <c r="O2934" s="75"/>
      <c r="P2934" s="77">
        <f t="shared" si="378"/>
        <v>1</v>
      </c>
      <c r="Q2934" s="78" t="str">
        <f t="shared" si="383"/>
        <v>Stay Long</v>
      </c>
      <c r="R2934" s="81">
        <f t="shared" si="379"/>
        <v>2397.5</v>
      </c>
      <c r="S2934" s="82">
        <f t="shared" si="384"/>
        <v>-23715.959999999992</v>
      </c>
      <c r="T2934" s="50"/>
    </row>
    <row r="2935" spans="2:20" x14ac:dyDescent="0.25">
      <c r="B2935" s="11">
        <f>'Market Data'!B2922</f>
        <v>20110620</v>
      </c>
      <c r="C2935" s="2">
        <f>'Market Data'!C2922</f>
        <v>7330</v>
      </c>
      <c r="D2935" s="2">
        <f>'Market Data'!D2922</f>
        <v>7387</v>
      </c>
      <c r="E2935" s="2">
        <f>'Market Data'!E2922</f>
        <v>7278</v>
      </c>
      <c r="F2935" s="12">
        <f>'Market Data'!F2922</f>
        <v>7371.5</v>
      </c>
      <c r="H2935" s="58">
        <f t="shared" si="380"/>
        <v>2918</v>
      </c>
      <c r="I2935" s="97" t="s">
        <v>54</v>
      </c>
      <c r="J2935" s="59" t="str">
        <f t="shared" si="381"/>
        <v>Long</v>
      </c>
      <c r="L2935" s="74">
        <f t="shared" si="385"/>
        <v>1</v>
      </c>
      <c r="M2935" s="75">
        <f t="shared" si="377"/>
        <v>0</v>
      </c>
      <c r="N2935" s="76" t="str">
        <f t="shared" si="382"/>
        <v/>
      </c>
      <c r="O2935" s="75"/>
      <c r="P2935" s="77">
        <f t="shared" si="378"/>
        <v>1</v>
      </c>
      <c r="Q2935" s="78" t="str">
        <f t="shared" si="383"/>
        <v>Stay Long</v>
      </c>
      <c r="R2935" s="81">
        <f t="shared" si="379"/>
        <v>-770</v>
      </c>
      <c r="S2935" s="82">
        <f t="shared" si="384"/>
        <v>-24485.959999999992</v>
      </c>
      <c r="T2935" s="50"/>
    </row>
    <row r="2936" spans="2:20" x14ac:dyDescent="0.25">
      <c r="B2936" s="11">
        <f>'Market Data'!B2923</f>
        <v>20110621</v>
      </c>
      <c r="C2936" s="2">
        <f>'Market Data'!C2923</f>
        <v>7391</v>
      </c>
      <c r="D2936" s="2">
        <f>'Market Data'!D2923</f>
        <v>7531</v>
      </c>
      <c r="E2936" s="2">
        <f>'Market Data'!E2923</f>
        <v>7390.5</v>
      </c>
      <c r="F2936" s="12">
        <f>'Market Data'!F2923</f>
        <v>7497</v>
      </c>
      <c r="H2936" s="58">
        <f t="shared" si="380"/>
        <v>2919</v>
      </c>
      <c r="I2936" s="97" t="s">
        <v>54</v>
      </c>
      <c r="J2936" s="59" t="str">
        <f t="shared" si="381"/>
        <v>Long</v>
      </c>
      <c r="L2936" s="74">
        <f t="shared" si="385"/>
        <v>1</v>
      </c>
      <c r="M2936" s="75">
        <f t="shared" si="377"/>
        <v>0</v>
      </c>
      <c r="N2936" s="76" t="str">
        <f t="shared" si="382"/>
        <v/>
      </c>
      <c r="O2936" s="75"/>
      <c r="P2936" s="77">
        <f t="shared" si="378"/>
        <v>1</v>
      </c>
      <c r="Q2936" s="78" t="str">
        <f t="shared" si="383"/>
        <v>Stay Long</v>
      </c>
      <c r="R2936" s="81">
        <f t="shared" si="379"/>
        <v>4392.5</v>
      </c>
      <c r="S2936" s="82">
        <f t="shared" si="384"/>
        <v>-20093.459999999992</v>
      </c>
      <c r="T2936" s="50"/>
    </row>
    <row r="2937" spans="2:20" x14ac:dyDescent="0.25">
      <c r="B2937" s="11">
        <f>'Market Data'!B2924</f>
        <v>20110622</v>
      </c>
      <c r="C2937" s="2">
        <f>'Market Data'!C2924</f>
        <v>7500.5</v>
      </c>
      <c r="D2937" s="2">
        <f>'Market Data'!D2924</f>
        <v>7529</v>
      </c>
      <c r="E2937" s="2">
        <f>'Market Data'!E2924</f>
        <v>7468</v>
      </c>
      <c r="F2937" s="12">
        <f>'Market Data'!F2924</f>
        <v>7503.5</v>
      </c>
      <c r="H2937" s="58">
        <f t="shared" si="380"/>
        <v>2920</v>
      </c>
      <c r="I2937" s="97" t="s">
        <v>54</v>
      </c>
      <c r="J2937" s="59" t="str">
        <f t="shared" si="381"/>
        <v>Long</v>
      </c>
      <c r="L2937" s="74">
        <f t="shared" si="385"/>
        <v>1</v>
      </c>
      <c r="M2937" s="75">
        <f t="shared" si="377"/>
        <v>0</v>
      </c>
      <c r="N2937" s="76" t="str">
        <f t="shared" si="382"/>
        <v/>
      </c>
      <c r="O2937" s="75"/>
      <c r="P2937" s="77">
        <f t="shared" si="378"/>
        <v>1</v>
      </c>
      <c r="Q2937" s="78" t="str">
        <f t="shared" si="383"/>
        <v>Stay Long</v>
      </c>
      <c r="R2937" s="81">
        <f t="shared" si="379"/>
        <v>227.5</v>
      </c>
      <c r="S2937" s="82">
        <f t="shared" si="384"/>
        <v>-19865.959999999992</v>
      </c>
      <c r="T2937" s="50"/>
    </row>
    <row r="2938" spans="2:20" x14ac:dyDescent="0.25">
      <c r="B2938" s="11">
        <f>'Market Data'!B2925</f>
        <v>20110623</v>
      </c>
      <c r="C2938" s="2">
        <f>'Market Data'!C2925</f>
        <v>7453.5</v>
      </c>
      <c r="D2938" s="2">
        <f>'Market Data'!D2925</f>
        <v>7467.5</v>
      </c>
      <c r="E2938" s="2">
        <f>'Market Data'!E2925</f>
        <v>7335</v>
      </c>
      <c r="F2938" s="12">
        <f>'Market Data'!F2925</f>
        <v>7363</v>
      </c>
      <c r="H2938" s="58">
        <f t="shared" si="380"/>
        <v>2921</v>
      </c>
      <c r="I2938" s="97" t="s">
        <v>54</v>
      </c>
      <c r="J2938" s="59" t="str">
        <f t="shared" si="381"/>
        <v>Long</v>
      </c>
      <c r="L2938" s="74">
        <f t="shared" si="385"/>
        <v>1</v>
      </c>
      <c r="M2938" s="75">
        <f t="shared" si="377"/>
        <v>0</v>
      </c>
      <c r="N2938" s="76" t="str">
        <f t="shared" si="382"/>
        <v/>
      </c>
      <c r="O2938" s="75"/>
      <c r="P2938" s="77">
        <f t="shared" si="378"/>
        <v>1</v>
      </c>
      <c r="Q2938" s="78" t="str">
        <f t="shared" si="383"/>
        <v>Stay Long</v>
      </c>
      <c r="R2938" s="81">
        <f t="shared" si="379"/>
        <v>-4917.5</v>
      </c>
      <c r="S2938" s="82">
        <f t="shared" si="384"/>
        <v>-24783.459999999992</v>
      </c>
      <c r="T2938" s="50"/>
    </row>
    <row r="2939" spans="2:20" x14ac:dyDescent="0.25">
      <c r="B2939" s="11">
        <f>'Market Data'!B2926</f>
        <v>20110624</v>
      </c>
      <c r="C2939" s="2">
        <f>'Market Data'!C2926</f>
        <v>7451</v>
      </c>
      <c r="D2939" s="2">
        <f>'Market Data'!D2926</f>
        <v>7490</v>
      </c>
      <c r="E2939" s="2">
        <f>'Market Data'!E2926</f>
        <v>7313</v>
      </c>
      <c r="F2939" s="12">
        <f>'Market Data'!F2926</f>
        <v>7344</v>
      </c>
      <c r="H2939" s="58">
        <f t="shared" si="380"/>
        <v>2922</v>
      </c>
      <c r="I2939" s="97" t="s">
        <v>54</v>
      </c>
      <c r="J2939" s="59" t="str">
        <f t="shared" si="381"/>
        <v>Long</v>
      </c>
      <c r="L2939" s="74">
        <f t="shared" si="385"/>
        <v>1</v>
      </c>
      <c r="M2939" s="75">
        <f t="shared" si="377"/>
        <v>0</v>
      </c>
      <c r="N2939" s="76" t="str">
        <f t="shared" si="382"/>
        <v/>
      </c>
      <c r="O2939" s="75"/>
      <c r="P2939" s="77">
        <f t="shared" si="378"/>
        <v>1</v>
      </c>
      <c r="Q2939" s="78" t="str">
        <f t="shared" si="383"/>
        <v>Stay Long</v>
      </c>
      <c r="R2939" s="81">
        <f t="shared" si="379"/>
        <v>-665</v>
      </c>
      <c r="S2939" s="82">
        <f t="shared" si="384"/>
        <v>-25448.459999999992</v>
      </c>
      <c r="T2939" s="50"/>
    </row>
    <row r="2940" spans="2:20" x14ac:dyDescent="0.25">
      <c r="B2940" s="11">
        <f>'Market Data'!B2927</f>
        <v>20110627</v>
      </c>
      <c r="C2940" s="2">
        <f>'Market Data'!C2927</f>
        <v>7311</v>
      </c>
      <c r="D2940" s="2">
        <f>'Market Data'!D2927</f>
        <v>7363.5</v>
      </c>
      <c r="E2940" s="2">
        <f>'Market Data'!E2927</f>
        <v>7293.5</v>
      </c>
      <c r="F2940" s="12">
        <f>'Market Data'!F2927</f>
        <v>7323</v>
      </c>
      <c r="H2940" s="58">
        <f t="shared" si="380"/>
        <v>2923</v>
      </c>
      <c r="I2940" s="97" t="s">
        <v>54</v>
      </c>
      <c r="J2940" s="59" t="str">
        <f t="shared" si="381"/>
        <v>Long</v>
      </c>
      <c r="L2940" s="74">
        <f t="shared" si="385"/>
        <v>1</v>
      </c>
      <c r="M2940" s="75">
        <f t="shared" si="377"/>
        <v>0</v>
      </c>
      <c r="N2940" s="76" t="str">
        <f t="shared" si="382"/>
        <v/>
      </c>
      <c r="O2940" s="75"/>
      <c r="P2940" s="77">
        <f t="shared" si="378"/>
        <v>1</v>
      </c>
      <c r="Q2940" s="78" t="str">
        <f t="shared" si="383"/>
        <v>Stay Long</v>
      </c>
      <c r="R2940" s="81">
        <f t="shared" si="379"/>
        <v>-735</v>
      </c>
      <c r="S2940" s="82">
        <f t="shared" si="384"/>
        <v>-26183.459999999992</v>
      </c>
      <c r="T2940" s="50"/>
    </row>
    <row r="2941" spans="2:20" x14ac:dyDescent="0.25">
      <c r="B2941" s="11">
        <f>'Market Data'!B2928</f>
        <v>20110628</v>
      </c>
      <c r="C2941" s="2">
        <f>'Market Data'!C2928</f>
        <v>7341.5</v>
      </c>
      <c r="D2941" s="2">
        <f>'Market Data'!D2928</f>
        <v>7425.5</v>
      </c>
      <c r="E2941" s="2">
        <f>'Market Data'!E2928</f>
        <v>7290</v>
      </c>
      <c r="F2941" s="12">
        <f>'Market Data'!F2928</f>
        <v>7386.5</v>
      </c>
      <c r="H2941" s="58">
        <f t="shared" si="380"/>
        <v>2924</v>
      </c>
      <c r="I2941" s="97" t="s">
        <v>54</v>
      </c>
      <c r="J2941" s="59" t="str">
        <f t="shared" si="381"/>
        <v>Long</v>
      </c>
      <c r="L2941" s="74">
        <f t="shared" si="385"/>
        <v>1</v>
      </c>
      <c r="M2941" s="75">
        <f t="shared" si="377"/>
        <v>0</v>
      </c>
      <c r="N2941" s="76" t="str">
        <f t="shared" si="382"/>
        <v/>
      </c>
      <c r="O2941" s="75"/>
      <c r="P2941" s="77">
        <f t="shared" si="378"/>
        <v>1</v>
      </c>
      <c r="Q2941" s="78" t="str">
        <f t="shared" si="383"/>
        <v>Stay Long</v>
      </c>
      <c r="R2941" s="81">
        <f t="shared" si="379"/>
        <v>2222.5</v>
      </c>
      <c r="S2941" s="82">
        <f t="shared" si="384"/>
        <v>-23960.959999999992</v>
      </c>
      <c r="T2941" s="50"/>
    </row>
    <row r="2942" spans="2:20" x14ac:dyDescent="0.25">
      <c r="B2942" s="11">
        <f>'Market Data'!B2929</f>
        <v>20110629</v>
      </c>
      <c r="C2942" s="2">
        <f>'Market Data'!C2929</f>
        <v>7416</v>
      </c>
      <c r="D2942" s="2">
        <f>'Market Data'!D2929</f>
        <v>7537</v>
      </c>
      <c r="E2942" s="2">
        <f>'Market Data'!E2929</f>
        <v>7415.5</v>
      </c>
      <c r="F2942" s="12">
        <f>'Market Data'!F2929</f>
        <v>7514.5</v>
      </c>
      <c r="H2942" s="58">
        <f t="shared" si="380"/>
        <v>2925</v>
      </c>
      <c r="I2942" s="97" t="s">
        <v>54</v>
      </c>
      <c r="J2942" s="59" t="str">
        <f t="shared" si="381"/>
        <v>Long</v>
      </c>
      <c r="L2942" s="74">
        <f t="shared" si="385"/>
        <v>1</v>
      </c>
      <c r="M2942" s="75">
        <f t="shared" si="377"/>
        <v>0</v>
      </c>
      <c r="N2942" s="76" t="str">
        <f t="shared" si="382"/>
        <v/>
      </c>
      <c r="O2942" s="75"/>
      <c r="P2942" s="77">
        <f t="shared" si="378"/>
        <v>1</v>
      </c>
      <c r="Q2942" s="78" t="str">
        <f t="shared" si="383"/>
        <v>Stay Long</v>
      </c>
      <c r="R2942" s="81">
        <f t="shared" si="379"/>
        <v>4480</v>
      </c>
      <c r="S2942" s="82">
        <f t="shared" si="384"/>
        <v>-19480.959999999992</v>
      </c>
      <c r="T2942" s="50"/>
    </row>
    <row r="2943" spans="2:20" x14ac:dyDescent="0.25">
      <c r="B2943" s="11">
        <f>'Market Data'!B2930</f>
        <v>20110630</v>
      </c>
      <c r="C2943" s="2">
        <f>'Market Data'!C2930</f>
        <v>7536</v>
      </c>
      <c r="D2943" s="2">
        <f>'Market Data'!D2930</f>
        <v>7607.5</v>
      </c>
      <c r="E2943" s="2">
        <f>'Market Data'!E2930</f>
        <v>7501</v>
      </c>
      <c r="F2943" s="12">
        <f>'Market Data'!F2930</f>
        <v>7583.5</v>
      </c>
      <c r="H2943" s="58">
        <f t="shared" si="380"/>
        <v>2926</v>
      </c>
      <c r="I2943" s="97" t="s">
        <v>54</v>
      </c>
      <c r="J2943" s="59" t="str">
        <f t="shared" si="381"/>
        <v>Long</v>
      </c>
      <c r="L2943" s="74">
        <f t="shared" si="385"/>
        <v>1</v>
      </c>
      <c r="M2943" s="75">
        <f t="shared" si="377"/>
        <v>0</v>
      </c>
      <c r="N2943" s="76" t="str">
        <f t="shared" si="382"/>
        <v/>
      </c>
      <c r="O2943" s="75"/>
      <c r="P2943" s="77">
        <f t="shared" si="378"/>
        <v>1</v>
      </c>
      <c r="Q2943" s="78" t="str">
        <f t="shared" si="383"/>
        <v>Stay Long</v>
      </c>
      <c r="R2943" s="81">
        <f t="shared" si="379"/>
        <v>2415</v>
      </c>
      <c r="S2943" s="82">
        <f t="shared" si="384"/>
        <v>-17065.959999999992</v>
      </c>
      <c r="T2943" s="50"/>
    </row>
    <row r="2944" spans="2:20" x14ac:dyDescent="0.25">
      <c r="B2944" s="11">
        <f>'Market Data'!B2931</f>
        <v>20110701</v>
      </c>
      <c r="C2944" s="2">
        <f>'Market Data'!C2931</f>
        <v>7611.5</v>
      </c>
      <c r="D2944" s="2">
        <f>'Market Data'!D2931</f>
        <v>7669</v>
      </c>
      <c r="E2944" s="2">
        <f>'Market Data'!E2931</f>
        <v>7572</v>
      </c>
      <c r="F2944" s="12">
        <f>'Market Data'!F2931</f>
        <v>7627</v>
      </c>
      <c r="H2944" s="58">
        <f t="shared" si="380"/>
        <v>2927</v>
      </c>
      <c r="I2944" s="97" t="s">
        <v>54</v>
      </c>
      <c r="J2944" s="59" t="str">
        <f t="shared" si="381"/>
        <v>Long</v>
      </c>
      <c r="L2944" s="74">
        <f t="shared" si="385"/>
        <v>1</v>
      </c>
      <c r="M2944" s="75">
        <f t="shared" si="377"/>
        <v>0</v>
      </c>
      <c r="N2944" s="76" t="str">
        <f t="shared" si="382"/>
        <v/>
      </c>
      <c r="O2944" s="75"/>
      <c r="P2944" s="77">
        <f t="shared" si="378"/>
        <v>1</v>
      </c>
      <c r="Q2944" s="78" t="str">
        <f t="shared" si="383"/>
        <v>Stay Long</v>
      </c>
      <c r="R2944" s="81">
        <f t="shared" si="379"/>
        <v>1522.5</v>
      </c>
      <c r="S2944" s="82">
        <f t="shared" si="384"/>
        <v>-15543.459999999992</v>
      </c>
      <c r="T2944" s="50"/>
    </row>
    <row r="2945" spans="2:20" x14ac:dyDescent="0.25">
      <c r="B2945" s="11">
        <f>'Market Data'!B2932</f>
        <v>20110704</v>
      </c>
      <c r="C2945" s="2">
        <f>'Market Data'!C2932</f>
        <v>7641</v>
      </c>
      <c r="D2945" s="2">
        <f>'Market Data'!D2932</f>
        <v>7666</v>
      </c>
      <c r="E2945" s="2">
        <f>'Market Data'!E2932</f>
        <v>7630.5</v>
      </c>
      <c r="F2945" s="12">
        <f>'Market Data'!F2932</f>
        <v>7655</v>
      </c>
      <c r="H2945" s="58">
        <f t="shared" si="380"/>
        <v>2928</v>
      </c>
      <c r="I2945" s="97" t="s">
        <v>54</v>
      </c>
      <c r="J2945" s="59" t="str">
        <f t="shared" si="381"/>
        <v>Long</v>
      </c>
      <c r="L2945" s="74">
        <f t="shared" si="385"/>
        <v>1</v>
      </c>
      <c r="M2945" s="75">
        <f t="shared" si="377"/>
        <v>0</v>
      </c>
      <c r="N2945" s="76" t="str">
        <f t="shared" si="382"/>
        <v/>
      </c>
      <c r="O2945" s="75"/>
      <c r="P2945" s="77">
        <f t="shared" si="378"/>
        <v>1</v>
      </c>
      <c r="Q2945" s="78" t="str">
        <f t="shared" si="383"/>
        <v>Stay Long</v>
      </c>
      <c r="R2945" s="81">
        <f t="shared" si="379"/>
        <v>980</v>
      </c>
      <c r="S2945" s="82">
        <f t="shared" si="384"/>
        <v>-14563.459999999992</v>
      </c>
      <c r="T2945" s="50"/>
    </row>
    <row r="2946" spans="2:20" x14ac:dyDescent="0.25">
      <c r="B2946" s="11">
        <f>'Market Data'!B2933</f>
        <v>20110705</v>
      </c>
      <c r="C2946" s="2">
        <f>'Market Data'!C2933</f>
        <v>7658</v>
      </c>
      <c r="D2946" s="2">
        <f>'Market Data'!D2933</f>
        <v>7691</v>
      </c>
      <c r="E2946" s="2">
        <f>'Market Data'!E2933</f>
        <v>7637.5</v>
      </c>
      <c r="F2946" s="12">
        <f>'Market Data'!F2933</f>
        <v>7663</v>
      </c>
      <c r="H2946" s="58">
        <f t="shared" si="380"/>
        <v>2929</v>
      </c>
      <c r="I2946" s="97" t="s">
        <v>54</v>
      </c>
      <c r="J2946" s="59" t="str">
        <f t="shared" si="381"/>
        <v>Long</v>
      </c>
      <c r="L2946" s="74">
        <f t="shared" si="385"/>
        <v>1</v>
      </c>
      <c r="M2946" s="75">
        <f t="shared" si="377"/>
        <v>0</v>
      </c>
      <c r="N2946" s="76" t="str">
        <f t="shared" si="382"/>
        <v/>
      </c>
      <c r="O2946" s="75"/>
      <c r="P2946" s="77">
        <f t="shared" si="378"/>
        <v>1</v>
      </c>
      <c r="Q2946" s="78" t="str">
        <f t="shared" si="383"/>
        <v>Stay Long</v>
      </c>
      <c r="R2946" s="81">
        <f t="shared" si="379"/>
        <v>280</v>
      </c>
      <c r="S2946" s="82">
        <f t="shared" si="384"/>
        <v>-14283.459999999992</v>
      </c>
      <c r="T2946" s="50"/>
    </row>
    <row r="2947" spans="2:20" x14ac:dyDescent="0.25">
      <c r="B2947" s="11">
        <f>'Market Data'!B2934</f>
        <v>20110706</v>
      </c>
      <c r="C2947" s="2">
        <f>'Market Data'!C2934</f>
        <v>7682.5</v>
      </c>
      <c r="D2947" s="2">
        <f>'Market Data'!D2934</f>
        <v>7687</v>
      </c>
      <c r="E2947" s="2">
        <f>'Market Data'!E2934</f>
        <v>7611</v>
      </c>
      <c r="F2947" s="12">
        <f>'Market Data'!F2934</f>
        <v>7642.5</v>
      </c>
      <c r="H2947" s="58">
        <f t="shared" si="380"/>
        <v>2930</v>
      </c>
      <c r="I2947" s="97" t="s">
        <v>54</v>
      </c>
      <c r="J2947" s="59" t="str">
        <f t="shared" si="381"/>
        <v>Long</v>
      </c>
      <c r="L2947" s="74">
        <f t="shared" si="385"/>
        <v>1</v>
      </c>
      <c r="M2947" s="75">
        <f t="shared" si="377"/>
        <v>0</v>
      </c>
      <c r="N2947" s="76" t="str">
        <f t="shared" si="382"/>
        <v/>
      </c>
      <c r="O2947" s="75"/>
      <c r="P2947" s="77">
        <f t="shared" si="378"/>
        <v>1</v>
      </c>
      <c r="Q2947" s="78" t="str">
        <f t="shared" si="383"/>
        <v>Stay Long</v>
      </c>
      <c r="R2947" s="81">
        <f t="shared" si="379"/>
        <v>-717.5</v>
      </c>
      <c r="S2947" s="82">
        <f t="shared" si="384"/>
        <v>-15000.959999999992</v>
      </c>
      <c r="T2947" s="50"/>
    </row>
    <row r="2948" spans="2:20" x14ac:dyDescent="0.25">
      <c r="B2948" s="11">
        <f>'Market Data'!B2935</f>
        <v>20110707</v>
      </c>
      <c r="C2948" s="2">
        <f>'Market Data'!C2935</f>
        <v>7697</v>
      </c>
      <c r="D2948" s="2">
        <f>'Market Data'!D2935</f>
        <v>7732</v>
      </c>
      <c r="E2948" s="2">
        <f>'Market Data'!E2935</f>
        <v>7656</v>
      </c>
      <c r="F2948" s="12">
        <f>'Market Data'!F2935</f>
        <v>7690</v>
      </c>
      <c r="H2948" s="58">
        <f t="shared" si="380"/>
        <v>2931</v>
      </c>
      <c r="I2948" s="97" t="s">
        <v>54</v>
      </c>
      <c r="J2948" s="59" t="str">
        <f t="shared" si="381"/>
        <v>Long</v>
      </c>
      <c r="L2948" s="74">
        <f t="shared" si="385"/>
        <v>1</v>
      </c>
      <c r="M2948" s="75">
        <f t="shared" si="377"/>
        <v>0</v>
      </c>
      <c r="N2948" s="76" t="str">
        <f t="shared" si="382"/>
        <v/>
      </c>
      <c r="O2948" s="75"/>
      <c r="P2948" s="77">
        <f t="shared" si="378"/>
        <v>1</v>
      </c>
      <c r="Q2948" s="78" t="str">
        <f t="shared" si="383"/>
        <v>Stay Long</v>
      </c>
      <c r="R2948" s="81">
        <f t="shared" si="379"/>
        <v>1662.5</v>
      </c>
      <c r="S2948" s="82">
        <f t="shared" si="384"/>
        <v>-13338.459999999992</v>
      </c>
      <c r="T2948" s="50"/>
    </row>
    <row r="2949" spans="2:20" x14ac:dyDescent="0.25">
      <c r="B2949" s="11">
        <f>'Market Data'!B2936</f>
        <v>20110708</v>
      </c>
      <c r="C2949" s="2">
        <f>'Market Data'!C2936</f>
        <v>7716.5</v>
      </c>
      <c r="D2949" s="2">
        <f>'Market Data'!D2936</f>
        <v>7739</v>
      </c>
      <c r="E2949" s="2">
        <f>'Market Data'!E2936</f>
        <v>7603</v>
      </c>
      <c r="F2949" s="12">
        <f>'Market Data'!F2936</f>
        <v>7619</v>
      </c>
      <c r="H2949" s="58">
        <f t="shared" si="380"/>
        <v>2932</v>
      </c>
      <c r="I2949" s="97" t="s">
        <v>54</v>
      </c>
      <c r="J2949" s="59" t="str">
        <f t="shared" si="381"/>
        <v>Long</v>
      </c>
      <c r="L2949" s="74">
        <f t="shared" si="385"/>
        <v>1</v>
      </c>
      <c r="M2949" s="75">
        <f t="shared" si="377"/>
        <v>0</v>
      </c>
      <c r="N2949" s="76" t="str">
        <f t="shared" si="382"/>
        <v/>
      </c>
      <c r="O2949" s="75"/>
      <c r="P2949" s="77">
        <f t="shared" si="378"/>
        <v>1</v>
      </c>
      <c r="Q2949" s="78" t="str">
        <f t="shared" si="383"/>
        <v>Stay Long</v>
      </c>
      <c r="R2949" s="81">
        <f t="shared" si="379"/>
        <v>-2485</v>
      </c>
      <c r="S2949" s="82">
        <f t="shared" si="384"/>
        <v>-15823.459999999992</v>
      </c>
      <c r="T2949" s="50"/>
    </row>
    <row r="2950" spans="2:20" x14ac:dyDescent="0.25">
      <c r="B2950" s="11">
        <f>'Market Data'!B2937</f>
        <v>20110711</v>
      </c>
      <c r="C2950" s="2">
        <f>'Market Data'!C2937</f>
        <v>7602</v>
      </c>
      <c r="D2950" s="2">
        <f>'Market Data'!D2937</f>
        <v>7608.5</v>
      </c>
      <c r="E2950" s="2">
        <f>'Market Data'!E2937</f>
        <v>7401.5</v>
      </c>
      <c r="F2950" s="12">
        <f>'Market Data'!F2937</f>
        <v>7447</v>
      </c>
      <c r="H2950" s="58">
        <f t="shared" si="380"/>
        <v>2933</v>
      </c>
      <c r="I2950" s="97" t="s">
        <v>54</v>
      </c>
      <c r="J2950" s="59" t="str">
        <f t="shared" si="381"/>
        <v>Long</v>
      </c>
      <c r="L2950" s="74">
        <f t="shared" si="385"/>
        <v>1</v>
      </c>
      <c r="M2950" s="75">
        <f t="shared" si="377"/>
        <v>0</v>
      </c>
      <c r="N2950" s="76" t="str">
        <f t="shared" si="382"/>
        <v/>
      </c>
      <c r="O2950" s="75"/>
      <c r="P2950" s="77">
        <f t="shared" si="378"/>
        <v>1</v>
      </c>
      <c r="Q2950" s="78" t="str">
        <f t="shared" si="383"/>
        <v>Stay Long</v>
      </c>
      <c r="R2950" s="81">
        <f t="shared" si="379"/>
        <v>-6020</v>
      </c>
      <c r="S2950" s="82">
        <f t="shared" si="384"/>
        <v>-21843.459999999992</v>
      </c>
      <c r="T2950" s="50"/>
    </row>
    <row r="2951" spans="2:20" x14ac:dyDescent="0.25">
      <c r="B2951" s="11">
        <f>'Market Data'!B2938</f>
        <v>20110712</v>
      </c>
      <c r="C2951" s="2">
        <f>'Market Data'!C2938</f>
        <v>7355</v>
      </c>
      <c r="D2951" s="2">
        <f>'Market Data'!D2938</f>
        <v>7417</v>
      </c>
      <c r="E2951" s="2">
        <f>'Market Data'!E2938</f>
        <v>7206.5</v>
      </c>
      <c r="F2951" s="12">
        <f>'Market Data'!F2938</f>
        <v>7387</v>
      </c>
      <c r="H2951" s="58">
        <f t="shared" si="380"/>
        <v>2934</v>
      </c>
      <c r="I2951" s="97" t="s">
        <v>54</v>
      </c>
      <c r="J2951" s="59" t="str">
        <f t="shared" si="381"/>
        <v>Long</v>
      </c>
      <c r="L2951" s="74">
        <f t="shared" si="385"/>
        <v>1</v>
      </c>
      <c r="M2951" s="75">
        <f t="shared" si="377"/>
        <v>0</v>
      </c>
      <c r="N2951" s="76" t="str">
        <f t="shared" si="382"/>
        <v/>
      </c>
      <c r="O2951" s="75"/>
      <c r="P2951" s="77">
        <f t="shared" si="378"/>
        <v>1</v>
      </c>
      <c r="Q2951" s="78" t="str">
        <f t="shared" si="383"/>
        <v>Stay Long</v>
      </c>
      <c r="R2951" s="81">
        <f t="shared" si="379"/>
        <v>-2100</v>
      </c>
      <c r="S2951" s="82">
        <f t="shared" si="384"/>
        <v>-23943.459999999992</v>
      </c>
      <c r="T2951" s="50"/>
    </row>
    <row r="2952" spans="2:20" x14ac:dyDescent="0.25">
      <c r="B2952" s="11">
        <f>'Market Data'!B2939</f>
        <v>20110713</v>
      </c>
      <c r="C2952" s="2">
        <f>'Market Data'!C2939</f>
        <v>7372.5</v>
      </c>
      <c r="D2952" s="2">
        <f>'Market Data'!D2939</f>
        <v>7493.5</v>
      </c>
      <c r="E2952" s="2">
        <f>'Market Data'!E2939</f>
        <v>7359.5</v>
      </c>
      <c r="F2952" s="12">
        <f>'Market Data'!F2939</f>
        <v>7481</v>
      </c>
      <c r="H2952" s="58">
        <f t="shared" si="380"/>
        <v>2935</v>
      </c>
      <c r="I2952" s="97" t="s">
        <v>54</v>
      </c>
      <c r="J2952" s="59" t="str">
        <f t="shared" si="381"/>
        <v>Long</v>
      </c>
      <c r="L2952" s="74">
        <f t="shared" si="385"/>
        <v>1</v>
      </c>
      <c r="M2952" s="75">
        <f t="shared" si="377"/>
        <v>0</v>
      </c>
      <c r="N2952" s="76" t="str">
        <f t="shared" si="382"/>
        <v/>
      </c>
      <c r="O2952" s="75"/>
      <c r="P2952" s="77">
        <f t="shared" si="378"/>
        <v>1</v>
      </c>
      <c r="Q2952" s="78" t="str">
        <f t="shared" si="383"/>
        <v>Stay Long</v>
      </c>
      <c r="R2952" s="81">
        <f t="shared" si="379"/>
        <v>3290</v>
      </c>
      <c r="S2952" s="82">
        <f t="shared" si="384"/>
        <v>-20653.459999999992</v>
      </c>
      <c r="T2952" s="50"/>
    </row>
    <row r="2953" spans="2:20" x14ac:dyDescent="0.25">
      <c r="B2953" s="11">
        <f>'Market Data'!B2940</f>
        <v>20110714</v>
      </c>
      <c r="C2953" s="2">
        <f>'Market Data'!C2940</f>
        <v>7412</v>
      </c>
      <c r="D2953" s="2">
        <f>'Market Data'!D2940</f>
        <v>7482</v>
      </c>
      <c r="E2953" s="2">
        <f>'Market Data'!E2940</f>
        <v>7368</v>
      </c>
      <c r="F2953" s="12">
        <f>'Market Data'!F2940</f>
        <v>7436</v>
      </c>
      <c r="H2953" s="58">
        <f t="shared" si="380"/>
        <v>2936</v>
      </c>
      <c r="I2953" s="97" t="s">
        <v>54</v>
      </c>
      <c r="J2953" s="59" t="str">
        <f t="shared" si="381"/>
        <v>Long</v>
      </c>
      <c r="L2953" s="74">
        <f t="shared" si="385"/>
        <v>1</v>
      </c>
      <c r="M2953" s="75">
        <f t="shared" si="377"/>
        <v>0</v>
      </c>
      <c r="N2953" s="76" t="str">
        <f t="shared" si="382"/>
        <v/>
      </c>
      <c r="O2953" s="75"/>
      <c r="P2953" s="77">
        <f t="shared" si="378"/>
        <v>1</v>
      </c>
      <c r="Q2953" s="78" t="str">
        <f t="shared" si="383"/>
        <v>Stay Long</v>
      </c>
      <c r="R2953" s="81">
        <f t="shared" si="379"/>
        <v>-1575</v>
      </c>
      <c r="S2953" s="82">
        <f t="shared" si="384"/>
        <v>-22228.459999999992</v>
      </c>
      <c r="T2953" s="50"/>
    </row>
    <row r="2954" spans="2:20" x14ac:dyDescent="0.25">
      <c r="B2954" s="11">
        <f>'Market Data'!B2941</f>
        <v>20110715</v>
      </c>
      <c r="C2954" s="2">
        <f>'Market Data'!C2941</f>
        <v>7409</v>
      </c>
      <c r="D2954" s="2">
        <f>'Market Data'!D2941</f>
        <v>7466</v>
      </c>
      <c r="E2954" s="2">
        <f>'Market Data'!E2941</f>
        <v>7349</v>
      </c>
      <c r="F2954" s="12">
        <f>'Market Data'!F2941</f>
        <v>7442</v>
      </c>
      <c r="H2954" s="58">
        <f t="shared" si="380"/>
        <v>2937</v>
      </c>
      <c r="I2954" s="97" t="s">
        <v>54</v>
      </c>
      <c r="J2954" s="59" t="str">
        <f t="shared" si="381"/>
        <v>Long</v>
      </c>
      <c r="L2954" s="74">
        <f t="shared" si="385"/>
        <v>1</v>
      </c>
      <c r="M2954" s="75">
        <f t="shared" si="377"/>
        <v>0</v>
      </c>
      <c r="N2954" s="76" t="str">
        <f t="shared" si="382"/>
        <v/>
      </c>
      <c r="O2954" s="75"/>
      <c r="P2954" s="77">
        <f t="shared" si="378"/>
        <v>1</v>
      </c>
      <c r="Q2954" s="78" t="str">
        <f t="shared" si="383"/>
        <v>Stay Long</v>
      </c>
      <c r="R2954" s="81">
        <f t="shared" si="379"/>
        <v>210</v>
      </c>
      <c r="S2954" s="82">
        <f t="shared" si="384"/>
        <v>-22018.459999999992</v>
      </c>
      <c r="T2954" s="50"/>
    </row>
    <row r="2955" spans="2:20" x14ac:dyDescent="0.25">
      <c r="B2955" s="11">
        <f>'Market Data'!B2942</f>
        <v>20110718</v>
      </c>
      <c r="C2955" s="2">
        <f>'Market Data'!C2942</f>
        <v>7399.5</v>
      </c>
      <c r="D2955" s="2">
        <f>'Market Data'!D2942</f>
        <v>7404.5</v>
      </c>
      <c r="E2955" s="2">
        <f>'Market Data'!E2942</f>
        <v>7298.5</v>
      </c>
      <c r="F2955" s="12">
        <f>'Market Data'!F2942</f>
        <v>7335.5</v>
      </c>
      <c r="H2955" s="58">
        <f t="shared" si="380"/>
        <v>2938</v>
      </c>
      <c r="I2955" s="97" t="s">
        <v>54</v>
      </c>
      <c r="J2955" s="59" t="str">
        <f t="shared" si="381"/>
        <v>Long</v>
      </c>
      <c r="L2955" s="74">
        <f t="shared" si="385"/>
        <v>1</v>
      </c>
      <c r="M2955" s="75">
        <f t="shared" si="377"/>
        <v>0</v>
      </c>
      <c r="N2955" s="76" t="str">
        <f t="shared" si="382"/>
        <v/>
      </c>
      <c r="O2955" s="75"/>
      <c r="P2955" s="77">
        <f t="shared" si="378"/>
        <v>1</v>
      </c>
      <c r="Q2955" s="78" t="str">
        <f t="shared" si="383"/>
        <v>Stay Long</v>
      </c>
      <c r="R2955" s="81">
        <f t="shared" si="379"/>
        <v>-3727.5</v>
      </c>
      <c r="S2955" s="82">
        <f t="shared" si="384"/>
        <v>-25745.959999999992</v>
      </c>
      <c r="T2955" s="50"/>
    </row>
    <row r="2956" spans="2:20" x14ac:dyDescent="0.25">
      <c r="B2956" s="11">
        <f>'Market Data'!B2943</f>
        <v>20110719</v>
      </c>
      <c r="C2956" s="2">
        <f>'Market Data'!C2943</f>
        <v>7346</v>
      </c>
      <c r="D2956" s="2">
        <f>'Market Data'!D2943</f>
        <v>7448.5</v>
      </c>
      <c r="E2956" s="2">
        <f>'Market Data'!E2943</f>
        <v>7343</v>
      </c>
      <c r="F2956" s="12">
        <f>'Market Data'!F2943</f>
        <v>7400</v>
      </c>
      <c r="H2956" s="58">
        <f t="shared" si="380"/>
        <v>2939</v>
      </c>
      <c r="I2956" s="97" t="s">
        <v>54</v>
      </c>
      <c r="J2956" s="59" t="str">
        <f t="shared" si="381"/>
        <v>Long</v>
      </c>
      <c r="L2956" s="74">
        <f t="shared" si="385"/>
        <v>1</v>
      </c>
      <c r="M2956" s="75">
        <f t="shared" si="377"/>
        <v>0</v>
      </c>
      <c r="N2956" s="76" t="str">
        <f t="shared" si="382"/>
        <v/>
      </c>
      <c r="O2956" s="75"/>
      <c r="P2956" s="77">
        <f t="shared" si="378"/>
        <v>1</v>
      </c>
      <c r="Q2956" s="78" t="str">
        <f t="shared" si="383"/>
        <v>Stay Long</v>
      </c>
      <c r="R2956" s="81">
        <f t="shared" si="379"/>
        <v>2257.5</v>
      </c>
      <c r="S2956" s="82">
        <f t="shared" si="384"/>
        <v>-23488.459999999992</v>
      </c>
      <c r="T2956" s="50"/>
    </row>
    <row r="2957" spans="2:20" x14ac:dyDescent="0.25">
      <c r="B2957" s="11">
        <f>'Market Data'!B2944</f>
        <v>20110720</v>
      </c>
      <c r="C2957" s="2">
        <f>'Market Data'!C2944</f>
        <v>7447</v>
      </c>
      <c r="D2957" s="2">
        <f>'Market Data'!D2944</f>
        <v>7474</v>
      </c>
      <c r="E2957" s="2">
        <f>'Market Data'!E2944</f>
        <v>7374.5</v>
      </c>
      <c r="F2957" s="12">
        <f>'Market Data'!F2944</f>
        <v>7428.5</v>
      </c>
      <c r="H2957" s="58">
        <f t="shared" si="380"/>
        <v>2940</v>
      </c>
      <c r="I2957" s="97" t="s">
        <v>54</v>
      </c>
      <c r="J2957" s="59" t="str">
        <f t="shared" si="381"/>
        <v>Long</v>
      </c>
      <c r="L2957" s="74">
        <f t="shared" si="385"/>
        <v>1</v>
      </c>
      <c r="M2957" s="75">
        <f t="shared" si="377"/>
        <v>0</v>
      </c>
      <c r="N2957" s="76" t="str">
        <f t="shared" si="382"/>
        <v/>
      </c>
      <c r="O2957" s="75"/>
      <c r="P2957" s="77">
        <f t="shared" si="378"/>
        <v>1</v>
      </c>
      <c r="Q2957" s="78" t="str">
        <f t="shared" si="383"/>
        <v>Stay Long</v>
      </c>
      <c r="R2957" s="81">
        <f t="shared" si="379"/>
        <v>997.5</v>
      </c>
      <c r="S2957" s="82">
        <f t="shared" si="384"/>
        <v>-22490.959999999992</v>
      </c>
      <c r="T2957" s="50"/>
    </row>
    <row r="2958" spans="2:20" x14ac:dyDescent="0.25">
      <c r="B2958" s="11">
        <f>'Market Data'!B2945</f>
        <v>20110721</v>
      </c>
      <c r="C2958" s="2">
        <f>'Market Data'!C2945</f>
        <v>7452.5</v>
      </c>
      <c r="D2958" s="2">
        <f>'Market Data'!D2945</f>
        <v>7536.5</v>
      </c>
      <c r="E2958" s="2">
        <f>'Market Data'!E2945</f>
        <v>7348.5</v>
      </c>
      <c r="F2958" s="12">
        <f>'Market Data'!F2945</f>
        <v>7503.5</v>
      </c>
      <c r="H2958" s="58">
        <f t="shared" si="380"/>
        <v>2941</v>
      </c>
      <c r="I2958" s="97" t="s">
        <v>54</v>
      </c>
      <c r="J2958" s="59" t="str">
        <f t="shared" si="381"/>
        <v>Long</v>
      </c>
      <c r="L2958" s="74">
        <f t="shared" si="385"/>
        <v>1</v>
      </c>
      <c r="M2958" s="75">
        <f t="shared" si="377"/>
        <v>0</v>
      </c>
      <c r="N2958" s="76" t="str">
        <f t="shared" si="382"/>
        <v/>
      </c>
      <c r="O2958" s="75"/>
      <c r="P2958" s="77">
        <f t="shared" si="378"/>
        <v>1</v>
      </c>
      <c r="Q2958" s="78" t="str">
        <f t="shared" si="383"/>
        <v>Stay Long</v>
      </c>
      <c r="R2958" s="81">
        <f t="shared" si="379"/>
        <v>2625</v>
      </c>
      <c r="S2958" s="82">
        <f t="shared" si="384"/>
        <v>-19865.959999999992</v>
      </c>
      <c r="T2958" s="50"/>
    </row>
    <row r="2959" spans="2:20" x14ac:dyDescent="0.25">
      <c r="B2959" s="11">
        <f>'Market Data'!B2946</f>
        <v>20110722</v>
      </c>
      <c r="C2959" s="2">
        <f>'Market Data'!C2946</f>
        <v>7551</v>
      </c>
      <c r="D2959" s="2">
        <f>'Market Data'!D2946</f>
        <v>7565.5</v>
      </c>
      <c r="E2959" s="2">
        <f>'Market Data'!E2946</f>
        <v>7473.5</v>
      </c>
      <c r="F2959" s="12">
        <f>'Market Data'!F2946</f>
        <v>7528.5</v>
      </c>
      <c r="H2959" s="58">
        <f t="shared" si="380"/>
        <v>2942</v>
      </c>
      <c r="I2959" s="97" t="s">
        <v>54</v>
      </c>
      <c r="J2959" s="59" t="str">
        <f t="shared" si="381"/>
        <v>Long</v>
      </c>
      <c r="L2959" s="74">
        <f t="shared" si="385"/>
        <v>1</v>
      </c>
      <c r="M2959" s="75">
        <f t="shared" si="377"/>
        <v>0</v>
      </c>
      <c r="N2959" s="76" t="str">
        <f t="shared" si="382"/>
        <v/>
      </c>
      <c r="O2959" s="75"/>
      <c r="P2959" s="77">
        <f t="shared" si="378"/>
        <v>1</v>
      </c>
      <c r="Q2959" s="78" t="str">
        <f t="shared" si="383"/>
        <v>Stay Long</v>
      </c>
      <c r="R2959" s="81">
        <f t="shared" si="379"/>
        <v>875</v>
      </c>
      <c r="S2959" s="82">
        <f t="shared" si="384"/>
        <v>-18990.959999999992</v>
      </c>
      <c r="T2959" s="50"/>
    </row>
    <row r="2960" spans="2:20" x14ac:dyDescent="0.25">
      <c r="B2960" s="11">
        <f>'Market Data'!B2947</f>
        <v>20110725</v>
      </c>
      <c r="C2960" s="2">
        <f>'Market Data'!C2947</f>
        <v>7480</v>
      </c>
      <c r="D2960" s="2">
        <f>'Market Data'!D2947</f>
        <v>7576.5</v>
      </c>
      <c r="E2960" s="2">
        <f>'Market Data'!E2947</f>
        <v>7466.5</v>
      </c>
      <c r="F2960" s="12">
        <f>'Market Data'!F2947</f>
        <v>7562.5</v>
      </c>
      <c r="H2960" s="58">
        <f t="shared" si="380"/>
        <v>2943</v>
      </c>
      <c r="I2960" s="97" t="s">
        <v>54</v>
      </c>
      <c r="J2960" s="59" t="str">
        <f t="shared" si="381"/>
        <v>Long</v>
      </c>
      <c r="L2960" s="74">
        <f t="shared" si="385"/>
        <v>1</v>
      </c>
      <c r="M2960" s="75">
        <f t="shared" ref="M2960:M3023" si="386">$L2960-P2960</f>
        <v>0</v>
      </c>
      <c r="N2960" s="76" t="str">
        <f t="shared" si="382"/>
        <v/>
      </c>
      <c r="O2960" s="75"/>
      <c r="P2960" s="77">
        <f t="shared" si="378"/>
        <v>1</v>
      </c>
      <c r="Q2960" s="78" t="str">
        <f t="shared" si="383"/>
        <v>Stay Long</v>
      </c>
      <c r="R2960" s="81">
        <f t="shared" si="379"/>
        <v>1190</v>
      </c>
      <c r="S2960" s="82">
        <f t="shared" si="384"/>
        <v>-17800.959999999992</v>
      </c>
      <c r="T2960" s="50"/>
    </row>
    <row r="2961" spans="2:20" x14ac:dyDescent="0.25">
      <c r="B2961" s="11">
        <f>'Market Data'!B2948</f>
        <v>20110726</v>
      </c>
      <c r="C2961" s="2">
        <f>'Market Data'!C2948</f>
        <v>7563</v>
      </c>
      <c r="D2961" s="2">
        <f>'Market Data'!D2948</f>
        <v>7591</v>
      </c>
      <c r="E2961" s="2">
        <f>'Market Data'!E2948</f>
        <v>7509.5</v>
      </c>
      <c r="F2961" s="12">
        <f>'Market Data'!F2948</f>
        <v>7562.5</v>
      </c>
      <c r="H2961" s="58">
        <f t="shared" si="380"/>
        <v>2944</v>
      </c>
      <c r="I2961" s="97" t="s">
        <v>54</v>
      </c>
      <c r="J2961" s="59" t="str">
        <f t="shared" si="381"/>
        <v>Long</v>
      </c>
      <c r="L2961" s="74">
        <f t="shared" si="385"/>
        <v>1</v>
      </c>
      <c r="M2961" s="75">
        <f t="shared" si="386"/>
        <v>0</v>
      </c>
      <c r="N2961" s="76" t="str">
        <f t="shared" si="382"/>
        <v/>
      </c>
      <c r="O2961" s="75"/>
      <c r="P2961" s="77">
        <f t="shared" ref="P2961:P3024" si="387">IF($N2960="Fill",$L2960,$P2960)</f>
        <v>1</v>
      </c>
      <c r="Q2961" s="78" t="str">
        <f t="shared" si="383"/>
        <v>Stay Long</v>
      </c>
      <c r="R2961" s="81">
        <f t="shared" ref="R2961:R3024" si="388">IF(OR($P2960&amp;$L2960="01",$P2960&amp;$L2960="0-1"),(($F2961-$C2961)*$R$3*$L2960)-(ABS($M2960)*$R$4),IF(OR($P2960&amp;$L2960="10",$P2960&amp;$L2960="-10"),(($C2961-$F2960)*$R$3*$P2960)-(ABS($M2960)*$R$4),IF(OR($P2960&amp;$L2960="1-1",$P2960&amp;$L2960="-11"),(($C2961-$F2960)*$R$3*$P2960)-(ABS($M2960)*$R$4)+(($F2961-$C2961)*$R$3*$P2961),IF(OR($P2960&amp;$L2960="11",$P2960&amp;$L2960="-1-1"),(($F2961-$F2960)*$R$3*$P2961),0))))</f>
        <v>0</v>
      </c>
      <c r="S2961" s="82">
        <f t="shared" si="384"/>
        <v>-17800.959999999992</v>
      </c>
      <c r="T2961" s="50"/>
    </row>
    <row r="2962" spans="2:20" x14ac:dyDescent="0.25">
      <c r="B2962" s="11">
        <f>'Market Data'!B2949</f>
        <v>20110727</v>
      </c>
      <c r="C2962" s="2">
        <f>'Market Data'!C2949</f>
        <v>7538</v>
      </c>
      <c r="D2962" s="2">
        <f>'Market Data'!D2949</f>
        <v>7554</v>
      </c>
      <c r="E2962" s="2">
        <f>'Market Data'!E2949</f>
        <v>7424.5</v>
      </c>
      <c r="F2962" s="12">
        <f>'Market Data'!F2949</f>
        <v>7462</v>
      </c>
      <c r="H2962" s="58">
        <f t="shared" ref="H2962:H3025" si="389">ROW()-ROW(H$17)</f>
        <v>2945</v>
      </c>
      <c r="I2962" s="97" t="s">
        <v>54</v>
      </c>
      <c r="J2962" s="59" t="str">
        <f t="shared" ref="J2962:J3025" si="390">$I$4</f>
        <v>Long</v>
      </c>
      <c r="L2962" s="74">
        <f t="shared" si="385"/>
        <v>1</v>
      </c>
      <c r="M2962" s="75">
        <f t="shared" si="386"/>
        <v>0</v>
      </c>
      <c r="N2962" s="76" t="str">
        <f t="shared" ref="N2962:N3025" si="391">IF(NOT($M2962=0),"Fill","")</f>
        <v/>
      </c>
      <c r="O2962" s="75"/>
      <c r="P2962" s="77">
        <f t="shared" si="387"/>
        <v>1</v>
      </c>
      <c r="Q2962" s="78" t="str">
        <f t="shared" ref="Q2962:Q3025" si="392">IF($P2961&amp;$L2961="00","Stay Flat",IF($P2961&amp;$L2961="01","Go Long",IF($P2961&amp;$L2961="0-1","Go Short",IF($P2961&amp;$L2961="-10","Exit Short",IF($P2961&amp;$L2961="-1-1","Stay Short",IF($P2961&amp;$L2961="-11","Exit Short, Go Long",IF($P2961&amp;$L2961="10","Exit Long",IF($P2961&amp;$L2961="1-1","Exit Long, Go Short",IF($P2961&amp;$L2961="11","Stay Long","")))))))))</f>
        <v>Stay Long</v>
      </c>
      <c r="R2962" s="81">
        <f t="shared" si="388"/>
        <v>-3517.5</v>
      </c>
      <c r="S2962" s="82">
        <f t="shared" ref="S2962:S3025" si="393">S2961+R2962</f>
        <v>-21318.459999999992</v>
      </c>
      <c r="T2962" s="50"/>
    </row>
    <row r="2963" spans="2:20" x14ac:dyDescent="0.25">
      <c r="B2963" s="11">
        <f>'Market Data'!B2950</f>
        <v>20110728</v>
      </c>
      <c r="C2963" s="2">
        <f>'Market Data'!C2950</f>
        <v>7393</v>
      </c>
      <c r="D2963" s="2">
        <f>'Market Data'!D2950</f>
        <v>7413</v>
      </c>
      <c r="E2963" s="2">
        <f>'Market Data'!E2950</f>
        <v>7317.5</v>
      </c>
      <c r="F2963" s="12">
        <f>'Market Data'!F2950</f>
        <v>7403</v>
      </c>
      <c r="H2963" s="58">
        <f t="shared" si="389"/>
        <v>2946</v>
      </c>
      <c r="I2963" s="97" t="s">
        <v>54</v>
      </c>
      <c r="J2963" s="59" t="str">
        <f t="shared" si="390"/>
        <v>Long</v>
      </c>
      <c r="L2963" s="74">
        <f t="shared" ref="L2963:L3026" si="394">IF($J2963="Short",-1,IF($J2963="Long",1,0))</f>
        <v>1</v>
      </c>
      <c r="M2963" s="75">
        <f t="shared" si="386"/>
        <v>0</v>
      </c>
      <c r="N2963" s="76" t="str">
        <f t="shared" si="391"/>
        <v/>
      </c>
      <c r="O2963" s="75"/>
      <c r="P2963" s="77">
        <f t="shared" si="387"/>
        <v>1</v>
      </c>
      <c r="Q2963" s="78" t="str">
        <f t="shared" si="392"/>
        <v>Stay Long</v>
      </c>
      <c r="R2963" s="81">
        <f t="shared" si="388"/>
        <v>-2065</v>
      </c>
      <c r="S2963" s="82">
        <f t="shared" si="393"/>
        <v>-23383.459999999992</v>
      </c>
      <c r="T2963" s="50"/>
    </row>
    <row r="2964" spans="2:20" x14ac:dyDescent="0.25">
      <c r="B2964" s="11">
        <f>'Market Data'!B2951</f>
        <v>20110729</v>
      </c>
      <c r="C2964" s="2">
        <f>'Market Data'!C2951</f>
        <v>7282.5</v>
      </c>
      <c r="D2964" s="2">
        <f>'Market Data'!D2951</f>
        <v>7398.5</v>
      </c>
      <c r="E2964" s="2">
        <f>'Market Data'!E2951</f>
        <v>7270.5</v>
      </c>
      <c r="F2964" s="12">
        <f>'Market Data'!F2951</f>
        <v>7373</v>
      </c>
      <c r="H2964" s="58">
        <f t="shared" si="389"/>
        <v>2947</v>
      </c>
      <c r="I2964" s="97" t="s">
        <v>54</v>
      </c>
      <c r="J2964" s="59" t="str">
        <f t="shared" si="390"/>
        <v>Long</v>
      </c>
      <c r="L2964" s="74">
        <f t="shared" si="394"/>
        <v>1</v>
      </c>
      <c r="M2964" s="75">
        <f t="shared" si="386"/>
        <v>0</v>
      </c>
      <c r="N2964" s="76" t="str">
        <f t="shared" si="391"/>
        <v/>
      </c>
      <c r="O2964" s="75"/>
      <c r="P2964" s="77">
        <f t="shared" si="387"/>
        <v>1</v>
      </c>
      <c r="Q2964" s="78" t="str">
        <f t="shared" si="392"/>
        <v>Stay Long</v>
      </c>
      <c r="R2964" s="81">
        <f t="shared" si="388"/>
        <v>-1050</v>
      </c>
      <c r="S2964" s="82">
        <f t="shared" si="393"/>
        <v>-24433.459999999992</v>
      </c>
      <c r="T2964" s="50"/>
    </row>
    <row r="2965" spans="2:20" x14ac:dyDescent="0.25">
      <c r="B2965" s="11">
        <f>'Market Data'!B2952</f>
        <v>20110801</v>
      </c>
      <c r="C2965" s="2">
        <f>'Market Data'!C2952</f>
        <v>7452</v>
      </c>
      <c r="D2965" s="2">
        <f>'Market Data'!D2952</f>
        <v>7491</v>
      </c>
      <c r="E2965" s="2">
        <f>'Market Data'!E2952</f>
        <v>7052</v>
      </c>
      <c r="F2965" s="12">
        <f>'Market Data'!F2952</f>
        <v>7196.5</v>
      </c>
      <c r="H2965" s="58">
        <f t="shared" si="389"/>
        <v>2948</v>
      </c>
      <c r="I2965" s="97" t="s">
        <v>54</v>
      </c>
      <c r="J2965" s="59" t="str">
        <f t="shared" si="390"/>
        <v>Long</v>
      </c>
      <c r="L2965" s="74">
        <f t="shared" si="394"/>
        <v>1</v>
      </c>
      <c r="M2965" s="75">
        <f t="shared" si="386"/>
        <v>0</v>
      </c>
      <c r="N2965" s="76" t="str">
        <f t="shared" si="391"/>
        <v/>
      </c>
      <c r="O2965" s="75"/>
      <c r="P2965" s="77">
        <f t="shared" si="387"/>
        <v>1</v>
      </c>
      <c r="Q2965" s="78" t="str">
        <f t="shared" si="392"/>
        <v>Stay Long</v>
      </c>
      <c r="R2965" s="81">
        <f t="shared" si="388"/>
        <v>-6177.5</v>
      </c>
      <c r="S2965" s="82">
        <f t="shared" si="393"/>
        <v>-30610.959999999992</v>
      </c>
      <c r="T2965" s="50"/>
    </row>
    <row r="2966" spans="2:20" x14ac:dyDescent="0.25">
      <c r="B2966" s="11">
        <f>'Market Data'!B2953</f>
        <v>20110802</v>
      </c>
      <c r="C2966" s="2">
        <f>'Market Data'!C2953</f>
        <v>7149</v>
      </c>
      <c r="D2966" s="2">
        <f>'Market Data'!D2953</f>
        <v>7164.5</v>
      </c>
      <c r="E2966" s="2">
        <f>'Market Data'!E2953</f>
        <v>6906.5</v>
      </c>
      <c r="F2966" s="12">
        <f>'Market Data'!F2953</f>
        <v>7014.5</v>
      </c>
      <c r="H2966" s="58">
        <f t="shared" si="389"/>
        <v>2949</v>
      </c>
      <c r="I2966" s="97" t="s">
        <v>54</v>
      </c>
      <c r="J2966" s="59" t="str">
        <f t="shared" si="390"/>
        <v>Long</v>
      </c>
      <c r="L2966" s="74">
        <f t="shared" si="394"/>
        <v>1</v>
      </c>
      <c r="M2966" s="75">
        <f t="shared" si="386"/>
        <v>0</v>
      </c>
      <c r="N2966" s="76" t="str">
        <f t="shared" si="391"/>
        <v/>
      </c>
      <c r="O2966" s="75"/>
      <c r="P2966" s="77">
        <f t="shared" si="387"/>
        <v>1</v>
      </c>
      <c r="Q2966" s="78" t="str">
        <f t="shared" si="392"/>
        <v>Stay Long</v>
      </c>
      <c r="R2966" s="81">
        <f t="shared" si="388"/>
        <v>-6370</v>
      </c>
      <c r="S2966" s="82">
        <f t="shared" si="393"/>
        <v>-36980.959999999992</v>
      </c>
      <c r="T2966" s="50"/>
    </row>
    <row r="2967" spans="2:20" x14ac:dyDescent="0.25">
      <c r="B2967" s="11">
        <f>'Market Data'!B2954</f>
        <v>20110803</v>
      </c>
      <c r="C2967" s="2">
        <f>'Market Data'!C2954</f>
        <v>6904</v>
      </c>
      <c r="D2967" s="2">
        <f>'Market Data'!D2954</f>
        <v>6989.5</v>
      </c>
      <c r="E2967" s="2">
        <f>'Market Data'!E2954</f>
        <v>6743.5</v>
      </c>
      <c r="F2967" s="12">
        <f>'Market Data'!F2954</f>
        <v>6837</v>
      </c>
      <c r="H2967" s="58">
        <f t="shared" si="389"/>
        <v>2950</v>
      </c>
      <c r="I2967" s="97" t="s">
        <v>54</v>
      </c>
      <c r="J2967" s="59" t="str">
        <f t="shared" si="390"/>
        <v>Long</v>
      </c>
      <c r="L2967" s="74">
        <f t="shared" si="394"/>
        <v>1</v>
      </c>
      <c r="M2967" s="75">
        <f t="shared" si="386"/>
        <v>0</v>
      </c>
      <c r="N2967" s="76" t="str">
        <f t="shared" si="391"/>
        <v/>
      </c>
      <c r="O2967" s="75"/>
      <c r="P2967" s="77">
        <f t="shared" si="387"/>
        <v>1</v>
      </c>
      <c r="Q2967" s="78" t="str">
        <f t="shared" si="392"/>
        <v>Stay Long</v>
      </c>
      <c r="R2967" s="81">
        <f t="shared" si="388"/>
        <v>-6212.5</v>
      </c>
      <c r="S2967" s="82">
        <f t="shared" si="393"/>
        <v>-43193.459999999992</v>
      </c>
      <c r="T2967" s="50"/>
    </row>
    <row r="2968" spans="2:20" x14ac:dyDescent="0.25">
      <c r="B2968" s="11">
        <f>'Market Data'!B2955</f>
        <v>20110804</v>
      </c>
      <c r="C2968" s="2">
        <f>'Market Data'!C2955</f>
        <v>6892</v>
      </c>
      <c r="D2968" s="2">
        <f>'Market Data'!D2955</f>
        <v>6942.5</v>
      </c>
      <c r="E2968" s="2">
        <f>'Market Data'!E2955</f>
        <v>6449.5</v>
      </c>
      <c r="F2968" s="12">
        <f>'Market Data'!F2955</f>
        <v>6609</v>
      </c>
      <c r="H2968" s="58">
        <f t="shared" si="389"/>
        <v>2951</v>
      </c>
      <c r="I2968" s="97" t="s">
        <v>54</v>
      </c>
      <c r="J2968" s="59" t="str">
        <f t="shared" si="390"/>
        <v>Long</v>
      </c>
      <c r="L2968" s="74">
        <f t="shared" si="394"/>
        <v>1</v>
      </c>
      <c r="M2968" s="75">
        <f t="shared" si="386"/>
        <v>0</v>
      </c>
      <c r="N2968" s="76" t="str">
        <f t="shared" si="391"/>
        <v/>
      </c>
      <c r="O2968" s="75"/>
      <c r="P2968" s="77">
        <f t="shared" si="387"/>
        <v>1</v>
      </c>
      <c r="Q2968" s="78" t="str">
        <f t="shared" si="392"/>
        <v>Stay Long</v>
      </c>
      <c r="R2968" s="81">
        <f t="shared" si="388"/>
        <v>-7980</v>
      </c>
      <c r="S2968" s="82">
        <f t="shared" si="393"/>
        <v>-51173.459999999992</v>
      </c>
      <c r="T2968" s="50"/>
    </row>
    <row r="2969" spans="2:20" x14ac:dyDescent="0.25">
      <c r="B2969" s="11">
        <f>'Market Data'!B2956</f>
        <v>20110805</v>
      </c>
      <c r="C2969" s="2">
        <f>'Market Data'!C2956</f>
        <v>6453.5</v>
      </c>
      <c r="D2969" s="2">
        <f>'Market Data'!D2956</f>
        <v>6641.5</v>
      </c>
      <c r="E2969" s="2">
        <f>'Market Data'!E2956</f>
        <v>6317</v>
      </c>
      <c r="F2969" s="12">
        <f>'Market Data'!F2956</f>
        <v>6449.5</v>
      </c>
      <c r="H2969" s="58">
        <f t="shared" si="389"/>
        <v>2952</v>
      </c>
      <c r="I2969" s="97" t="s">
        <v>54</v>
      </c>
      <c r="J2969" s="59" t="str">
        <f t="shared" si="390"/>
        <v>Long</v>
      </c>
      <c r="L2969" s="74">
        <f t="shared" si="394"/>
        <v>1</v>
      </c>
      <c r="M2969" s="75">
        <f t="shared" si="386"/>
        <v>0</v>
      </c>
      <c r="N2969" s="76" t="str">
        <f t="shared" si="391"/>
        <v/>
      </c>
      <c r="O2969" s="75"/>
      <c r="P2969" s="77">
        <f t="shared" si="387"/>
        <v>1</v>
      </c>
      <c r="Q2969" s="78" t="str">
        <f t="shared" si="392"/>
        <v>Stay Long</v>
      </c>
      <c r="R2969" s="81">
        <f t="shared" si="388"/>
        <v>-5582.5</v>
      </c>
      <c r="S2969" s="82">
        <f t="shared" si="393"/>
        <v>-56755.959999999992</v>
      </c>
      <c r="T2969" s="50"/>
    </row>
    <row r="2970" spans="2:20" x14ac:dyDescent="0.25">
      <c r="B2970" s="11">
        <f>'Market Data'!B2957</f>
        <v>20110808</v>
      </c>
      <c r="C2970" s="2">
        <f>'Market Data'!C2957</f>
        <v>6273.5</v>
      </c>
      <c r="D2970" s="2">
        <f>'Market Data'!D2957</f>
        <v>6475.5</v>
      </c>
      <c r="E2970" s="2">
        <f>'Market Data'!E2957</f>
        <v>5909.5</v>
      </c>
      <c r="F2970" s="12">
        <f>'Market Data'!F2957</f>
        <v>6154.5</v>
      </c>
      <c r="H2970" s="58">
        <f t="shared" si="389"/>
        <v>2953</v>
      </c>
      <c r="I2970" s="97" t="s">
        <v>54</v>
      </c>
      <c r="J2970" s="59" t="str">
        <f t="shared" si="390"/>
        <v>Long</v>
      </c>
      <c r="L2970" s="74">
        <f t="shared" si="394"/>
        <v>1</v>
      </c>
      <c r="M2970" s="75">
        <f t="shared" si="386"/>
        <v>0</v>
      </c>
      <c r="N2970" s="76" t="str">
        <f t="shared" si="391"/>
        <v/>
      </c>
      <c r="O2970" s="75"/>
      <c r="P2970" s="77">
        <f t="shared" si="387"/>
        <v>1</v>
      </c>
      <c r="Q2970" s="78" t="str">
        <f t="shared" si="392"/>
        <v>Stay Long</v>
      </c>
      <c r="R2970" s="81">
        <f t="shared" si="388"/>
        <v>-10325</v>
      </c>
      <c r="S2970" s="82">
        <f t="shared" si="393"/>
        <v>-67080.959999999992</v>
      </c>
      <c r="T2970" s="50"/>
    </row>
    <row r="2971" spans="2:20" x14ac:dyDescent="0.25">
      <c r="B2971" s="11">
        <f>'Market Data'!B2958</f>
        <v>20110809</v>
      </c>
      <c r="C2971" s="2">
        <f>'Market Data'!C2958</f>
        <v>5940</v>
      </c>
      <c r="D2971" s="2">
        <f>'Market Data'!D2958</f>
        <v>6226.5</v>
      </c>
      <c r="E2971" s="2">
        <f>'Market Data'!E2958</f>
        <v>5689.5</v>
      </c>
      <c r="F2971" s="12">
        <f>'Market Data'!F2958</f>
        <v>6133</v>
      </c>
      <c r="H2971" s="58">
        <f t="shared" si="389"/>
        <v>2954</v>
      </c>
      <c r="I2971" s="97" t="s">
        <v>54</v>
      </c>
      <c r="J2971" s="59" t="str">
        <f t="shared" si="390"/>
        <v>Long</v>
      </c>
      <c r="L2971" s="74">
        <f t="shared" si="394"/>
        <v>1</v>
      </c>
      <c r="M2971" s="75">
        <f t="shared" si="386"/>
        <v>0</v>
      </c>
      <c r="N2971" s="76" t="str">
        <f t="shared" si="391"/>
        <v/>
      </c>
      <c r="O2971" s="75"/>
      <c r="P2971" s="77">
        <f t="shared" si="387"/>
        <v>1</v>
      </c>
      <c r="Q2971" s="78" t="str">
        <f t="shared" si="392"/>
        <v>Stay Long</v>
      </c>
      <c r="R2971" s="81">
        <f t="shared" si="388"/>
        <v>-752.5</v>
      </c>
      <c r="S2971" s="82">
        <f t="shared" si="393"/>
        <v>-67833.459999999992</v>
      </c>
      <c r="T2971" s="50"/>
    </row>
    <row r="2972" spans="2:20" x14ac:dyDescent="0.25">
      <c r="B2972" s="11">
        <f>'Market Data'!B2959</f>
        <v>20110810</v>
      </c>
      <c r="C2972" s="2">
        <f>'Market Data'!C2959</f>
        <v>6182</v>
      </c>
      <c r="D2972" s="2">
        <f>'Market Data'!D2959</f>
        <v>6313</v>
      </c>
      <c r="E2972" s="2">
        <f>'Market Data'!E2959</f>
        <v>5733</v>
      </c>
      <c r="F2972" s="12">
        <f>'Market Data'!F2959</f>
        <v>5801.5</v>
      </c>
      <c r="H2972" s="58">
        <f t="shared" si="389"/>
        <v>2955</v>
      </c>
      <c r="I2972" s="97" t="s">
        <v>54</v>
      </c>
      <c r="J2972" s="59" t="str">
        <f t="shared" si="390"/>
        <v>Long</v>
      </c>
      <c r="L2972" s="74">
        <f t="shared" si="394"/>
        <v>1</v>
      </c>
      <c r="M2972" s="75">
        <f t="shared" si="386"/>
        <v>0</v>
      </c>
      <c r="N2972" s="76" t="str">
        <f t="shared" si="391"/>
        <v/>
      </c>
      <c r="O2972" s="75"/>
      <c r="P2972" s="77">
        <f t="shared" si="387"/>
        <v>1</v>
      </c>
      <c r="Q2972" s="78" t="str">
        <f t="shared" si="392"/>
        <v>Stay Long</v>
      </c>
      <c r="R2972" s="81">
        <f t="shared" si="388"/>
        <v>-11602.5</v>
      </c>
      <c r="S2972" s="82">
        <f t="shared" si="393"/>
        <v>-79435.959999999992</v>
      </c>
      <c r="T2972" s="50"/>
    </row>
    <row r="2973" spans="2:20" x14ac:dyDescent="0.25">
      <c r="B2973" s="11">
        <f>'Market Data'!B2960</f>
        <v>20110811</v>
      </c>
      <c r="C2973" s="2">
        <f>'Market Data'!C2960</f>
        <v>5963</v>
      </c>
      <c r="D2973" s="2">
        <f>'Market Data'!D2960</f>
        <v>6143.5</v>
      </c>
      <c r="E2973" s="2">
        <f>'Market Data'!E2960</f>
        <v>5683.5</v>
      </c>
      <c r="F2973" s="12">
        <f>'Market Data'!F2960</f>
        <v>6004.5</v>
      </c>
      <c r="H2973" s="58">
        <f t="shared" si="389"/>
        <v>2956</v>
      </c>
      <c r="I2973" s="97" t="s">
        <v>54</v>
      </c>
      <c r="J2973" s="59" t="str">
        <f t="shared" si="390"/>
        <v>Long</v>
      </c>
      <c r="L2973" s="74">
        <f t="shared" si="394"/>
        <v>1</v>
      </c>
      <c r="M2973" s="75">
        <f t="shared" si="386"/>
        <v>0</v>
      </c>
      <c r="N2973" s="76" t="str">
        <f t="shared" si="391"/>
        <v/>
      </c>
      <c r="O2973" s="75"/>
      <c r="P2973" s="77">
        <f t="shared" si="387"/>
        <v>1</v>
      </c>
      <c r="Q2973" s="78" t="str">
        <f t="shared" si="392"/>
        <v>Stay Long</v>
      </c>
      <c r="R2973" s="81">
        <f t="shared" si="388"/>
        <v>7105</v>
      </c>
      <c r="S2973" s="82">
        <f t="shared" si="393"/>
        <v>-72330.959999999992</v>
      </c>
      <c r="T2973" s="50"/>
    </row>
    <row r="2974" spans="2:20" x14ac:dyDescent="0.25">
      <c r="B2974" s="11">
        <f>'Market Data'!B2961</f>
        <v>20110812</v>
      </c>
      <c r="C2974" s="2">
        <f>'Market Data'!C2961</f>
        <v>6010.5</v>
      </c>
      <c r="D2974" s="2">
        <f>'Market Data'!D2961</f>
        <v>6259.5</v>
      </c>
      <c r="E2974" s="2">
        <f>'Market Data'!E2961</f>
        <v>5872</v>
      </c>
      <c r="F2974" s="12">
        <f>'Market Data'!F2961</f>
        <v>6186.5</v>
      </c>
      <c r="H2974" s="58">
        <f t="shared" si="389"/>
        <v>2957</v>
      </c>
      <c r="I2974" s="97" t="s">
        <v>54</v>
      </c>
      <c r="J2974" s="59" t="str">
        <f t="shared" si="390"/>
        <v>Long</v>
      </c>
      <c r="L2974" s="74">
        <f t="shared" si="394"/>
        <v>1</v>
      </c>
      <c r="M2974" s="75">
        <f t="shared" si="386"/>
        <v>0</v>
      </c>
      <c r="N2974" s="76" t="str">
        <f t="shared" si="391"/>
        <v/>
      </c>
      <c r="O2974" s="75"/>
      <c r="P2974" s="77">
        <f t="shared" si="387"/>
        <v>1</v>
      </c>
      <c r="Q2974" s="78" t="str">
        <f t="shared" si="392"/>
        <v>Stay Long</v>
      </c>
      <c r="R2974" s="81">
        <f t="shared" si="388"/>
        <v>6370</v>
      </c>
      <c r="S2974" s="82">
        <f t="shared" si="393"/>
        <v>-65960.959999999992</v>
      </c>
      <c r="T2974" s="50"/>
    </row>
    <row r="2975" spans="2:20" x14ac:dyDescent="0.25">
      <c r="B2975" s="11">
        <f>'Market Data'!B2962</f>
        <v>20110815</v>
      </c>
      <c r="C2975" s="2">
        <f>'Market Data'!C2962</f>
        <v>6269</v>
      </c>
      <c r="D2975" s="2">
        <f>'Market Data'!D2962</f>
        <v>6304</v>
      </c>
      <c r="E2975" s="2">
        <f>'Market Data'!E2962</f>
        <v>6202.5</v>
      </c>
      <c r="F2975" s="12">
        <f>'Market Data'!F2962</f>
        <v>6218.5</v>
      </c>
      <c r="H2975" s="58">
        <f t="shared" si="389"/>
        <v>2958</v>
      </c>
      <c r="I2975" s="97" t="s">
        <v>54</v>
      </c>
      <c r="J2975" s="59" t="str">
        <f t="shared" si="390"/>
        <v>Long</v>
      </c>
      <c r="L2975" s="74">
        <f t="shared" si="394"/>
        <v>1</v>
      </c>
      <c r="M2975" s="75">
        <f t="shared" si="386"/>
        <v>0</v>
      </c>
      <c r="N2975" s="76" t="str">
        <f t="shared" si="391"/>
        <v/>
      </c>
      <c r="O2975" s="75"/>
      <c r="P2975" s="77">
        <f t="shared" si="387"/>
        <v>1</v>
      </c>
      <c r="Q2975" s="78" t="str">
        <f t="shared" si="392"/>
        <v>Stay Long</v>
      </c>
      <c r="R2975" s="81">
        <f t="shared" si="388"/>
        <v>1120</v>
      </c>
      <c r="S2975" s="82">
        <f t="shared" si="393"/>
        <v>-64840.959999999992</v>
      </c>
      <c r="T2975" s="50"/>
    </row>
    <row r="2976" spans="2:20" x14ac:dyDescent="0.25">
      <c r="B2976" s="11">
        <f>'Market Data'!B2963</f>
        <v>20110816</v>
      </c>
      <c r="C2976" s="2">
        <f>'Market Data'!C2963</f>
        <v>6229.5</v>
      </c>
      <c r="D2976" s="2">
        <f>'Market Data'!D2963</f>
        <v>6242</v>
      </c>
      <c r="E2976" s="2">
        <f>'Market Data'!E2963</f>
        <v>6043.5</v>
      </c>
      <c r="F2976" s="12">
        <f>'Market Data'!F2963</f>
        <v>6191</v>
      </c>
      <c r="H2976" s="58">
        <f t="shared" si="389"/>
        <v>2959</v>
      </c>
      <c r="I2976" s="97" t="s">
        <v>54</v>
      </c>
      <c r="J2976" s="59" t="str">
        <f t="shared" si="390"/>
        <v>Long</v>
      </c>
      <c r="L2976" s="74">
        <f t="shared" si="394"/>
        <v>1</v>
      </c>
      <c r="M2976" s="75">
        <f t="shared" si="386"/>
        <v>0</v>
      </c>
      <c r="N2976" s="76" t="str">
        <f t="shared" si="391"/>
        <v/>
      </c>
      <c r="O2976" s="75"/>
      <c r="P2976" s="77">
        <f t="shared" si="387"/>
        <v>1</v>
      </c>
      <c r="Q2976" s="78" t="str">
        <f t="shared" si="392"/>
        <v>Stay Long</v>
      </c>
      <c r="R2976" s="81">
        <f t="shared" si="388"/>
        <v>-962.5</v>
      </c>
      <c r="S2976" s="82">
        <f t="shared" si="393"/>
        <v>-65803.459999999992</v>
      </c>
      <c r="T2976" s="50"/>
    </row>
    <row r="2977" spans="2:20" x14ac:dyDescent="0.25">
      <c r="B2977" s="11">
        <f>'Market Data'!B2964</f>
        <v>20110817</v>
      </c>
      <c r="C2977" s="2">
        <f>'Market Data'!C2964</f>
        <v>6156</v>
      </c>
      <c r="D2977" s="2">
        <f>'Market Data'!D2964</f>
        <v>6215</v>
      </c>
      <c r="E2977" s="2">
        <f>'Market Data'!E2964</f>
        <v>6067</v>
      </c>
      <c r="F2977" s="12">
        <f>'Market Data'!F2964</f>
        <v>6148</v>
      </c>
      <c r="H2977" s="58">
        <f t="shared" si="389"/>
        <v>2960</v>
      </c>
      <c r="I2977" s="97" t="s">
        <v>54</v>
      </c>
      <c r="J2977" s="59" t="str">
        <f t="shared" si="390"/>
        <v>Long</v>
      </c>
      <c r="L2977" s="74">
        <f t="shared" si="394"/>
        <v>1</v>
      </c>
      <c r="M2977" s="75">
        <f t="shared" si="386"/>
        <v>0</v>
      </c>
      <c r="N2977" s="76" t="str">
        <f t="shared" si="391"/>
        <v/>
      </c>
      <c r="O2977" s="75"/>
      <c r="P2977" s="77">
        <f t="shared" si="387"/>
        <v>1</v>
      </c>
      <c r="Q2977" s="78" t="str">
        <f t="shared" si="392"/>
        <v>Stay Long</v>
      </c>
      <c r="R2977" s="81">
        <f t="shared" si="388"/>
        <v>-1505</v>
      </c>
      <c r="S2977" s="82">
        <f t="shared" si="393"/>
        <v>-67308.459999999992</v>
      </c>
      <c r="T2977" s="50"/>
    </row>
    <row r="2978" spans="2:20" x14ac:dyDescent="0.25">
      <c r="B2978" s="11">
        <f>'Market Data'!B2965</f>
        <v>20110818</v>
      </c>
      <c r="C2978" s="2">
        <f>'Market Data'!C2965</f>
        <v>6059</v>
      </c>
      <c r="D2978" s="2">
        <f>'Market Data'!D2965</f>
        <v>6090</v>
      </c>
      <c r="E2978" s="2">
        <f>'Market Data'!E2965</f>
        <v>5725.5</v>
      </c>
      <c r="F2978" s="12">
        <f>'Market Data'!F2965</f>
        <v>5788.5</v>
      </c>
      <c r="H2978" s="58">
        <f t="shared" si="389"/>
        <v>2961</v>
      </c>
      <c r="I2978" s="97" t="s">
        <v>54</v>
      </c>
      <c r="J2978" s="59" t="str">
        <f t="shared" si="390"/>
        <v>Long</v>
      </c>
      <c r="L2978" s="74">
        <f t="shared" si="394"/>
        <v>1</v>
      </c>
      <c r="M2978" s="75">
        <f t="shared" si="386"/>
        <v>0</v>
      </c>
      <c r="N2978" s="76" t="str">
        <f t="shared" si="391"/>
        <v/>
      </c>
      <c r="O2978" s="75"/>
      <c r="P2978" s="77">
        <f t="shared" si="387"/>
        <v>1</v>
      </c>
      <c r="Q2978" s="78" t="str">
        <f t="shared" si="392"/>
        <v>Stay Long</v>
      </c>
      <c r="R2978" s="81">
        <f t="shared" si="388"/>
        <v>-12582.5</v>
      </c>
      <c r="S2978" s="82">
        <f t="shared" si="393"/>
        <v>-79890.959999999992</v>
      </c>
      <c r="T2978" s="50"/>
    </row>
    <row r="2979" spans="2:20" x14ac:dyDescent="0.25">
      <c r="B2979" s="11">
        <f>'Market Data'!B2966</f>
        <v>20110819</v>
      </c>
      <c r="C2979" s="2">
        <f>'Market Data'!C2966</f>
        <v>5730</v>
      </c>
      <c r="D2979" s="2">
        <f>'Market Data'!D2966</f>
        <v>5790</v>
      </c>
      <c r="E2979" s="2">
        <f>'Market Data'!E2966</f>
        <v>5538</v>
      </c>
      <c r="F2979" s="12">
        <f>'Market Data'!F2966</f>
        <v>5691</v>
      </c>
      <c r="H2979" s="58">
        <f t="shared" si="389"/>
        <v>2962</v>
      </c>
      <c r="I2979" s="97" t="s">
        <v>54</v>
      </c>
      <c r="J2979" s="59" t="str">
        <f t="shared" si="390"/>
        <v>Long</v>
      </c>
      <c r="L2979" s="74">
        <f t="shared" si="394"/>
        <v>1</v>
      </c>
      <c r="M2979" s="75">
        <f t="shared" si="386"/>
        <v>0</v>
      </c>
      <c r="N2979" s="76" t="str">
        <f t="shared" si="391"/>
        <v/>
      </c>
      <c r="O2979" s="75"/>
      <c r="P2979" s="77">
        <f t="shared" si="387"/>
        <v>1</v>
      </c>
      <c r="Q2979" s="78" t="str">
        <f t="shared" si="392"/>
        <v>Stay Long</v>
      </c>
      <c r="R2979" s="81">
        <f t="shared" si="388"/>
        <v>-3412.5</v>
      </c>
      <c r="S2979" s="82">
        <f t="shared" si="393"/>
        <v>-83303.459999999992</v>
      </c>
      <c r="T2979" s="50"/>
    </row>
    <row r="2980" spans="2:20" x14ac:dyDescent="0.25">
      <c r="B2980" s="11">
        <f>'Market Data'!B2967</f>
        <v>20110822</v>
      </c>
      <c r="C2980" s="2">
        <f>'Market Data'!C2967</f>
        <v>5603</v>
      </c>
      <c r="D2980" s="2">
        <f>'Market Data'!D2967</f>
        <v>5787</v>
      </c>
      <c r="E2980" s="2">
        <f>'Market Data'!E2967</f>
        <v>5585</v>
      </c>
      <c r="F2980" s="12">
        <f>'Market Data'!F2967</f>
        <v>5667.5</v>
      </c>
      <c r="H2980" s="58">
        <f t="shared" si="389"/>
        <v>2963</v>
      </c>
      <c r="I2980" s="97" t="s">
        <v>54</v>
      </c>
      <c r="J2980" s="59" t="str">
        <f t="shared" si="390"/>
        <v>Long</v>
      </c>
      <c r="L2980" s="74">
        <f t="shared" si="394"/>
        <v>1</v>
      </c>
      <c r="M2980" s="75">
        <f t="shared" si="386"/>
        <v>0</v>
      </c>
      <c r="N2980" s="76" t="str">
        <f t="shared" si="391"/>
        <v/>
      </c>
      <c r="O2980" s="75"/>
      <c r="P2980" s="77">
        <f t="shared" si="387"/>
        <v>1</v>
      </c>
      <c r="Q2980" s="78" t="str">
        <f t="shared" si="392"/>
        <v>Stay Long</v>
      </c>
      <c r="R2980" s="81">
        <f t="shared" si="388"/>
        <v>-822.5</v>
      </c>
      <c r="S2980" s="82">
        <f t="shared" si="393"/>
        <v>-84125.959999999992</v>
      </c>
      <c r="T2980" s="50"/>
    </row>
    <row r="2981" spans="2:20" x14ac:dyDescent="0.25">
      <c r="B2981" s="11">
        <f>'Market Data'!B2968</f>
        <v>20110823</v>
      </c>
      <c r="C2981" s="2">
        <f>'Market Data'!C2968</f>
        <v>5714.5</v>
      </c>
      <c r="D2981" s="2">
        <f>'Market Data'!D2968</f>
        <v>5831</v>
      </c>
      <c r="E2981" s="2">
        <f>'Market Data'!E2968</f>
        <v>5645</v>
      </c>
      <c r="F2981" s="12">
        <f>'Market Data'!F2968</f>
        <v>5716</v>
      </c>
      <c r="H2981" s="58">
        <f t="shared" si="389"/>
        <v>2964</v>
      </c>
      <c r="I2981" s="97" t="s">
        <v>54</v>
      </c>
      <c r="J2981" s="59" t="str">
        <f t="shared" si="390"/>
        <v>Long</v>
      </c>
      <c r="L2981" s="74">
        <f t="shared" si="394"/>
        <v>1</v>
      </c>
      <c r="M2981" s="75">
        <f t="shared" si="386"/>
        <v>0</v>
      </c>
      <c r="N2981" s="76" t="str">
        <f t="shared" si="391"/>
        <v/>
      </c>
      <c r="O2981" s="75"/>
      <c r="P2981" s="77">
        <f t="shared" si="387"/>
        <v>1</v>
      </c>
      <c r="Q2981" s="78" t="str">
        <f t="shared" si="392"/>
        <v>Stay Long</v>
      </c>
      <c r="R2981" s="81">
        <f t="shared" si="388"/>
        <v>1697.5</v>
      </c>
      <c r="S2981" s="82">
        <f t="shared" si="393"/>
        <v>-82428.459999999992</v>
      </c>
      <c r="T2981" s="50"/>
    </row>
    <row r="2982" spans="2:20" x14ac:dyDescent="0.25">
      <c r="B2982" s="11">
        <f>'Market Data'!B2969</f>
        <v>20110824</v>
      </c>
      <c r="C2982" s="2">
        <f>'Market Data'!C2969</f>
        <v>5768</v>
      </c>
      <c r="D2982" s="2">
        <f>'Market Data'!D2969</f>
        <v>5939</v>
      </c>
      <c r="E2982" s="2">
        <f>'Market Data'!E2969</f>
        <v>5707.5</v>
      </c>
      <c r="F2982" s="12">
        <f>'Market Data'!F2969</f>
        <v>5864.5</v>
      </c>
      <c r="H2982" s="58">
        <f t="shared" si="389"/>
        <v>2965</v>
      </c>
      <c r="I2982" s="97" t="s">
        <v>54</v>
      </c>
      <c r="J2982" s="59" t="str">
        <f t="shared" si="390"/>
        <v>Long</v>
      </c>
      <c r="L2982" s="74">
        <f t="shared" si="394"/>
        <v>1</v>
      </c>
      <c r="M2982" s="75">
        <f t="shared" si="386"/>
        <v>0</v>
      </c>
      <c r="N2982" s="76" t="str">
        <f t="shared" si="391"/>
        <v/>
      </c>
      <c r="O2982" s="75"/>
      <c r="P2982" s="77">
        <f t="shared" si="387"/>
        <v>1</v>
      </c>
      <c r="Q2982" s="78" t="str">
        <f t="shared" si="392"/>
        <v>Stay Long</v>
      </c>
      <c r="R2982" s="81">
        <f t="shared" si="388"/>
        <v>5197.5</v>
      </c>
      <c r="S2982" s="82">
        <f t="shared" si="393"/>
        <v>-77230.959999999992</v>
      </c>
      <c r="T2982" s="50"/>
    </row>
    <row r="2983" spans="2:20" x14ac:dyDescent="0.25">
      <c r="B2983" s="11">
        <f>'Market Data'!B2970</f>
        <v>20110825</v>
      </c>
      <c r="C2983" s="2">
        <f>'Market Data'!C2970</f>
        <v>5881.5</v>
      </c>
      <c r="D2983" s="2">
        <f>'Market Data'!D2970</f>
        <v>5971.5</v>
      </c>
      <c r="E2983" s="2">
        <f>'Market Data'!E2970</f>
        <v>5611</v>
      </c>
      <c r="F2983" s="12">
        <f>'Market Data'!F2970</f>
        <v>5780.5</v>
      </c>
      <c r="H2983" s="58">
        <f t="shared" si="389"/>
        <v>2966</v>
      </c>
      <c r="I2983" s="97" t="s">
        <v>54</v>
      </c>
      <c r="J2983" s="59" t="str">
        <f t="shared" si="390"/>
        <v>Long</v>
      </c>
      <c r="L2983" s="74">
        <f t="shared" si="394"/>
        <v>1</v>
      </c>
      <c r="M2983" s="75">
        <f t="shared" si="386"/>
        <v>0</v>
      </c>
      <c r="N2983" s="76" t="str">
        <f t="shared" si="391"/>
        <v/>
      </c>
      <c r="O2983" s="75"/>
      <c r="P2983" s="77">
        <f t="shared" si="387"/>
        <v>1</v>
      </c>
      <c r="Q2983" s="78" t="str">
        <f t="shared" si="392"/>
        <v>Stay Long</v>
      </c>
      <c r="R2983" s="81">
        <f t="shared" si="388"/>
        <v>-2940</v>
      </c>
      <c r="S2983" s="82">
        <f t="shared" si="393"/>
        <v>-80170.959999999992</v>
      </c>
      <c r="T2983" s="50"/>
    </row>
    <row r="2984" spans="2:20" x14ac:dyDescent="0.25">
      <c r="B2984" s="11">
        <f>'Market Data'!B2971</f>
        <v>20110826</v>
      </c>
      <c r="C2984" s="2">
        <f>'Market Data'!C2971</f>
        <v>5774</v>
      </c>
      <c r="D2984" s="2">
        <f>'Market Data'!D2971</f>
        <v>5784</v>
      </c>
      <c r="E2984" s="2">
        <f>'Market Data'!E2971</f>
        <v>5597</v>
      </c>
      <c r="F2984" s="12">
        <f>'Market Data'!F2971</f>
        <v>5724.5</v>
      </c>
      <c r="H2984" s="58">
        <f t="shared" si="389"/>
        <v>2967</v>
      </c>
      <c r="I2984" s="97" t="s">
        <v>54</v>
      </c>
      <c r="J2984" s="59" t="str">
        <f t="shared" si="390"/>
        <v>Long</v>
      </c>
      <c r="L2984" s="74">
        <f t="shared" si="394"/>
        <v>1</v>
      </c>
      <c r="M2984" s="75">
        <f t="shared" si="386"/>
        <v>0</v>
      </c>
      <c r="N2984" s="76" t="str">
        <f t="shared" si="391"/>
        <v/>
      </c>
      <c r="O2984" s="75"/>
      <c r="P2984" s="77">
        <f t="shared" si="387"/>
        <v>1</v>
      </c>
      <c r="Q2984" s="78" t="str">
        <f t="shared" si="392"/>
        <v>Stay Long</v>
      </c>
      <c r="R2984" s="81">
        <f t="shared" si="388"/>
        <v>-1960</v>
      </c>
      <c r="S2984" s="82">
        <f t="shared" si="393"/>
        <v>-82130.959999999992</v>
      </c>
      <c r="T2984" s="50"/>
    </row>
    <row r="2985" spans="2:20" x14ac:dyDescent="0.25">
      <c r="B2985" s="11">
        <f>'Market Data'!B2972</f>
        <v>20110829</v>
      </c>
      <c r="C2985" s="2">
        <f>'Market Data'!C2972</f>
        <v>5829.5</v>
      </c>
      <c r="D2985" s="2">
        <f>'Market Data'!D2972</f>
        <v>5910.5</v>
      </c>
      <c r="E2985" s="2">
        <f>'Market Data'!E2972</f>
        <v>5780</v>
      </c>
      <c r="F2985" s="12">
        <f>'Market Data'!F2972</f>
        <v>5868.5</v>
      </c>
      <c r="H2985" s="58">
        <f t="shared" si="389"/>
        <v>2968</v>
      </c>
      <c r="I2985" s="97" t="s">
        <v>54</v>
      </c>
      <c r="J2985" s="59" t="str">
        <f t="shared" si="390"/>
        <v>Long</v>
      </c>
      <c r="L2985" s="74">
        <f t="shared" si="394"/>
        <v>1</v>
      </c>
      <c r="M2985" s="75">
        <f t="shared" si="386"/>
        <v>0</v>
      </c>
      <c r="N2985" s="76" t="str">
        <f t="shared" si="391"/>
        <v/>
      </c>
      <c r="O2985" s="75"/>
      <c r="P2985" s="77">
        <f t="shared" si="387"/>
        <v>1</v>
      </c>
      <c r="Q2985" s="78" t="str">
        <f t="shared" si="392"/>
        <v>Stay Long</v>
      </c>
      <c r="R2985" s="81">
        <f t="shared" si="388"/>
        <v>5040</v>
      </c>
      <c r="S2985" s="82">
        <f t="shared" si="393"/>
        <v>-77090.959999999992</v>
      </c>
      <c r="T2985" s="50"/>
    </row>
    <row r="2986" spans="2:20" x14ac:dyDescent="0.25">
      <c r="B2986" s="11">
        <f>'Market Data'!B2973</f>
        <v>20110830</v>
      </c>
      <c r="C2986" s="2">
        <f>'Market Data'!C2973</f>
        <v>5902.5</v>
      </c>
      <c r="D2986" s="2">
        <f>'Market Data'!D2973</f>
        <v>5923.5</v>
      </c>
      <c r="E2986" s="2">
        <f>'Market Data'!E2973</f>
        <v>5764</v>
      </c>
      <c r="F2986" s="12">
        <f>'Market Data'!F2973</f>
        <v>5838</v>
      </c>
      <c r="H2986" s="58">
        <f t="shared" si="389"/>
        <v>2969</v>
      </c>
      <c r="I2986" s="97" t="s">
        <v>54</v>
      </c>
      <c r="J2986" s="59" t="str">
        <f t="shared" si="390"/>
        <v>Long</v>
      </c>
      <c r="L2986" s="74">
        <f t="shared" si="394"/>
        <v>1</v>
      </c>
      <c r="M2986" s="75">
        <f t="shared" si="386"/>
        <v>0</v>
      </c>
      <c r="N2986" s="76" t="str">
        <f t="shared" si="391"/>
        <v/>
      </c>
      <c r="O2986" s="75"/>
      <c r="P2986" s="77">
        <f t="shared" si="387"/>
        <v>1</v>
      </c>
      <c r="Q2986" s="78" t="str">
        <f t="shared" si="392"/>
        <v>Stay Long</v>
      </c>
      <c r="R2986" s="81">
        <f t="shared" si="388"/>
        <v>-1067.5</v>
      </c>
      <c r="S2986" s="82">
        <f t="shared" si="393"/>
        <v>-78158.459999999992</v>
      </c>
      <c r="T2986" s="50"/>
    </row>
    <row r="2987" spans="2:20" x14ac:dyDescent="0.25">
      <c r="B2987" s="11">
        <f>'Market Data'!B2974</f>
        <v>20110831</v>
      </c>
      <c r="C2987" s="2">
        <f>'Market Data'!C2974</f>
        <v>5854</v>
      </c>
      <c r="D2987" s="2">
        <f>'Market Data'!D2974</f>
        <v>6064.5</v>
      </c>
      <c r="E2987" s="2">
        <f>'Market Data'!E2974</f>
        <v>5840.5</v>
      </c>
      <c r="F2987" s="12">
        <f>'Market Data'!F2974</f>
        <v>5984.5</v>
      </c>
      <c r="H2987" s="58">
        <f t="shared" si="389"/>
        <v>2970</v>
      </c>
      <c r="I2987" s="97" t="s">
        <v>54</v>
      </c>
      <c r="J2987" s="59" t="str">
        <f t="shared" si="390"/>
        <v>Long</v>
      </c>
      <c r="L2987" s="74">
        <f t="shared" si="394"/>
        <v>1</v>
      </c>
      <c r="M2987" s="75">
        <f t="shared" si="386"/>
        <v>0</v>
      </c>
      <c r="N2987" s="76" t="str">
        <f t="shared" si="391"/>
        <v/>
      </c>
      <c r="O2987" s="75"/>
      <c r="P2987" s="77">
        <f t="shared" si="387"/>
        <v>1</v>
      </c>
      <c r="Q2987" s="78" t="str">
        <f t="shared" si="392"/>
        <v>Stay Long</v>
      </c>
      <c r="R2987" s="81">
        <f t="shared" si="388"/>
        <v>5127.5</v>
      </c>
      <c r="S2987" s="82">
        <f t="shared" si="393"/>
        <v>-73030.959999999992</v>
      </c>
      <c r="T2987" s="50"/>
    </row>
    <row r="2988" spans="2:20" x14ac:dyDescent="0.25">
      <c r="B2988" s="11">
        <f>'Market Data'!B2975</f>
        <v>20110901</v>
      </c>
      <c r="C2988" s="2">
        <f>'Market Data'!C2975</f>
        <v>5969.5</v>
      </c>
      <c r="D2988" s="2">
        <f>'Market Data'!D2975</f>
        <v>5989.5</v>
      </c>
      <c r="E2988" s="2">
        <f>'Market Data'!E2975</f>
        <v>5830</v>
      </c>
      <c r="F2988" s="12">
        <f>'Market Data'!F2975</f>
        <v>5916</v>
      </c>
      <c r="H2988" s="58">
        <f t="shared" si="389"/>
        <v>2971</v>
      </c>
      <c r="I2988" s="97" t="s">
        <v>54</v>
      </c>
      <c r="J2988" s="59" t="str">
        <f t="shared" si="390"/>
        <v>Long</v>
      </c>
      <c r="L2988" s="74">
        <f t="shared" si="394"/>
        <v>1</v>
      </c>
      <c r="M2988" s="75">
        <f t="shared" si="386"/>
        <v>0</v>
      </c>
      <c r="N2988" s="76" t="str">
        <f t="shared" si="391"/>
        <v/>
      </c>
      <c r="O2988" s="75"/>
      <c r="P2988" s="77">
        <f t="shared" si="387"/>
        <v>1</v>
      </c>
      <c r="Q2988" s="78" t="str">
        <f t="shared" si="392"/>
        <v>Stay Long</v>
      </c>
      <c r="R2988" s="81">
        <f t="shared" si="388"/>
        <v>-2397.5</v>
      </c>
      <c r="S2988" s="82">
        <f t="shared" si="393"/>
        <v>-75428.459999999992</v>
      </c>
      <c r="T2988" s="50"/>
    </row>
    <row r="2989" spans="2:20" x14ac:dyDescent="0.25">
      <c r="B2989" s="11">
        <f>'Market Data'!B2976</f>
        <v>20110902</v>
      </c>
      <c r="C2989" s="2">
        <f>'Market Data'!C2976</f>
        <v>5830.5</v>
      </c>
      <c r="D2989" s="2">
        <f>'Market Data'!D2976</f>
        <v>5842</v>
      </c>
      <c r="E2989" s="2">
        <f>'Market Data'!E2976</f>
        <v>5685</v>
      </c>
      <c r="F2989" s="12">
        <f>'Market Data'!F2976</f>
        <v>5733.5</v>
      </c>
      <c r="H2989" s="58">
        <f t="shared" si="389"/>
        <v>2972</v>
      </c>
      <c r="I2989" s="97" t="s">
        <v>54</v>
      </c>
      <c r="J2989" s="59" t="str">
        <f t="shared" si="390"/>
        <v>Long</v>
      </c>
      <c r="L2989" s="74">
        <f t="shared" si="394"/>
        <v>1</v>
      </c>
      <c r="M2989" s="75">
        <f t="shared" si="386"/>
        <v>0</v>
      </c>
      <c r="N2989" s="76" t="str">
        <f t="shared" si="391"/>
        <v/>
      </c>
      <c r="O2989" s="75"/>
      <c r="P2989" s="77">
        <f t="shared" si="387"/>
        <v>1</v>
      </c>
      <c r="Q2989" s="78" t="str">
        <f t="shared" si="392"/>
        <v>Stay Long</v>
      </c>
      <c r="R2989" s="81">
        <f t="shared" si="388"/>
        <v>-6387.5</v>
      </c>
      <c r="S2989" s="82">
        <f t="shared" si="393"/>
        <v>-81815.959999999992</v>
      </c>
      <c r="T2989" s="50"/>
    </row>
    <row r="2990" spans="2:20" x14ac:dyDescent="0.25">
      <c r="B2990" s="11">
        <f>'Market Data'!B2977</f>
        <v>20110905</v>
      </c>
      <c r="C2990" s="2">
        <f>'Market Data'!C2977</f>
        <v>5657</v>
      </c>
      <c r="D2990" s="2">
        <f>'Market Data'!D2977</f>
        <v>5657</v>
      </c>
      <c r="E2990" s="2">
        <f>'Market Data'!E2977</f>
        <v>5398.5</v>
      </c>
      <c r="F2990" s="12">
        <f>'Market Data'!F2977</f>
        <v>5451.5</v>
      </c>
      <c r="H2990" s="58">
        <f t="shared" si="389"/>
        <v>2973</v>
      </c>
      <c r="I2990" s="97" t="s">
        <v>54</v>
      </c>
      <c r="J2990" s="59" t="str">
        <f t="shared" si="390"/>
        <v>Long</v>
      </c>
      <c r="L2990" s="74">
        <f t="shared" si="394"/>
        <v>1</v>
      </c>
      <c r="M2990" s="75">
        <f t="shared" si="386"/>
        <v>0</v>
      </c>
      <c r="N2990" s="76" t="str">
        <f t="shared" si="391"/>
        <v/>
      </c>
      <c r="O2990" s="75"/>
      <c r="P2990" s="77">
        <f t="shared" si="387"/>
        <v>1</v>
      </c>
      <c r="Q2990" s="78" t="str">
        <f t="shared" si="392"/>
        <v>Stay Long</v>
      </c>
      <c r="R2990" s="81">
        <f t="shared" si="388"/>
        <v>-9870</v>
      </c>
      <c r="S2990" s="82">
        <f t="shared" si="393"/>
        <v>-91685.959999999992</v>
      </c>
      <c r="T2990" s="50"/>
    </row>
    <row r="2991" spans="2:20" x14ac:dyDescent="0.25">
      <c r="B2991" s="11">
        <f>'Market Data'!B2978</f>
        <v>20110906</v>
      </c>
      <c r="C2991" s="2">
        <f>'Market Data'!C2978</f>
        <v>5394</v>
      </c>
      <c r="D2991" s="2">
        <f>'Market Data'!D2978</f>
        <v>5527</v>
      </c>
      <c r="E2991" s="2">
        <f>'Market Data'!E2978</f>
        <v>5344</v>
      </c>
      <c r="F2991" s="12">
        <f>'Market Data'!F2978</f>
        <v>5390</v>
      </c>
      <c r="H2991" s="58">
        <f t="shared" si="389"/>
        <v>2974</v>
      </c>
      <c r="I2991" s="97" t="s">
        <v>54</v>
      </c>
      <c r="J2991" s="59" t="str">
        <f t="shared" si="390"/>
        <v>Long</v>
      </c>
      <c r="L2991" s="74">
        <f t="shared" si="394"/>
        <v>1</v>
      </c>
      <c r="M2991" s="75">
        <f t="shared" si="386"/>
        <v>0</v>
      </c>
      <c r="N2991" s="76" t="str">
        <f t="shared" si="391"/>
        <v/>
      </c>
      <c r="O2991" s="75"/>
      <c r="P2991" s="77">
        <f t="shared" si="387"/>
        <v>1</v>
      </c>
      <c r="Q2991" s="78" t="str">
        <f t="shared" si="392"/>
        <v>Stay Long</v>
      </c>
      <c r="R2991" s="81">
        <f t="shared" si="388"/>
        <v>-2152.5</v>
      </c>
      <c r="S2991" s="82">
        <f t="shared" si="393"/>
        <v>-93838.459999999992</v>
      </c>
      <c r="T2991" s="50"/>
    </row>
    <row r="2992" spans="2:20" x14ac:dyDescent="0.25">
      <c r="B2992" s="11">
        <f>'Market Data'!B2979</f>
        <v>20110907</v>
      </c>
      <c r="C2992" s="2">
        <f>'Market Data'!C2979</f>
        <v>5507.5</v>
      </c>
      <c r="D2992" s="2">
        <f>'Market Data'!D2979</f>
        <v>5646</v>
      </c>
      <c r="E2992" s="2">
        <f>'Market Data'!E2979</f>
        <v>5469</v>
      </c>
      <c r="F2992" s="12">
        <f>'Market Data'!F2979</f>
        <v>5592.5</v>
      </c>
      <c r="H2992" s="58">
        <f t="shared" si="389"/>
        <v>2975</v>
      </c>
      <c r="I2992" s="97" t="s">
        <v>54</v>
      </c>
      <c r="J2992" s="59" t="str">
        <f t="shared" si="390"/>
        <v>Long</v>
      </c>
      <c r="L2992" s="74">
        <f t="shared" si="394"/>
        <v>1</v>
      </c>
      <c r="M2992" s="75">
        <f t="shared" si="386"/>
        <v>0</v>
      </c>
      <c r="N2992" s="76" t="str">
        <f t="shared" si="391"/>
        <v/>
      </c>
      <c r="O2992" s="75"/>
      <c r="P2992" s="77">
        <f t="shared" si="387"/>
        <v>1</v>
      </c>
      <c r="Q2992" s="78" t="str">
        <f t="shared" si="392"/>
        <v>Stay Long</v>
      </c>
      <c r="R2992" s="81">
        <f t="shared" si="388"/>
        <v>7087.5</v>
      </c>
      <c r="S2992" s="82">
        <f t="shared" si="393"/>
        <v>-86750.959999999992</v>
      </c>
      <c r="T2992" s="50"/>
    </row>
    <row r="2993" spans="2:20" x14ac:dyDescent="0.25">
      <c r="B2993" s="11">
        <f>'Market Data'!B2980</f>
        <v>20110908</v>
      </c>
      <c r="C2993" s="2">
        <f>'Market Data'!C2980</f>
        <v>5616.5</v>
      </c>
      <c r="D2993" s="2">
        <f>'Market Data'!D2980</f>
        <v>5666</v>
      </c>
      <c r="E2993" s="2">
        <f>'Market Data'!E2980</f>
        <v>5499.5</v>
      </c>
      <c r="F2993" s="12">
        <f>'Market Data'!F2980</f>
        <v>5598</v>
      </c>
      <c r="H2993" s="58">
        <f t="shared" si="389"/>
        <v>2976</v>
      </c>
      <c r="I2993" s="97" t="s">
        <v>54</v>
      </c>
      <c r="J2993" s="59" t="str">
        <f t="shared" si="390"/>
        <v>Long</v>
      </c>
      <c r="L2993" s="74">
        <f t="shared" si="394"/>
        <v>1</v>
      </c>
      <c r="M2993" s="75">
        <f t="shared" si="386"/>
        <v>0</v>
      </c>
      <c r="N2993" s="76" t="str">
        <f t="shared" si="391"/>
        <v/>
      </c>
      <c r="O2993" s="75"/>
      <c r="P2993" s="77">
        <f t="shared" si="387"/>
        <v>1</v>
      </c>
      <c r="Q2993" s="78" t="str">
        <f t="shared" si="392"/>
        <v>Stay Long</v>
      </c>
      <c r="R2993" s="81">
        <f t="shared" si="388"/>
        <v>192.5</v>
      </c>
      <c r="S2993" s="82">
        <f t="shared" si="393"/>
        <v>-86558.459999999992</v>
      </c>
      <c r="T2993" s="50"/>
    </row>
    <row r="2994" spans="2:20" x14ac:dyDescent="0.25">
      <c r="B2994" s="11">
        <f>'Market Data'!B2981</f>
        <v>20110909</v>
      </c>
      <c r="C2994" s="2">
        <f>'Market Data'!C2981</f>
        <v>5544</v>
      </c>
      <c r="D2994" s="2">
        <f>'Market Data'!D2981</f>
        <v>5594.5</v>
      </c>
      <c r="E2994" s="2">
        <f>'Market Data'!E2981</f>
        <v>5332.5</v>
      </c>
      <c r="F2994" s="12">
        <f>'Market Data'!F2981</f>
        <v>5377.5</v>
      </c>
      <c r="H2994" s="58">
        <f t="shared" si="389"/>
        <v>2977</v>
      </c>
      <c r="I2994" s="97" t="s">
        <v>54</v>
      </c>
      <c r="J2994" s="59" t="str">
        <f t="shared" si="390"/>
        <v>Long</v>
      </c>
      <c r="L2994" s="74">
        <f t="shared" si="394"/>
        <v>1</v>
      </c>
      <c r="M2994" s="75">
        <f t="shared" si="386"/>
        <v>0</v>
      </c>
      <c r="N2994" s="76" t="str">
        <f t="shared" si="391"/>
        <v/>
      </c>
      <c r="O2994" s="75"/>
      <c r="P2994" s="77">
        <f t="shared" si="387"/>
        <v>1</v>
      </c>
      <c r="Q2994" s="78" t="str">
        <f t="shared" si="392"/>
        <v>Stay Long</v>
      </c>
      <c r="R2994" s="81">
        <f t="shared" si="388"/>
        <v>-7717.5</v>
      </c>
      <c r="S2994" s="82">
        <f t="shared" si="393"/>
        <v>-94275.959999999992</v>
      </c>
      <c r="T2994" s="50"/>
    </row>
    <row r="2995" spans="2:20" x14ac:dyDescent="0.25">
      <c r="B2995" s="11">
        <f>'Market Data'!B2982</f>
        <v>20110912</v>
      </c>
      <c r="C2995" s="2">
        <f>'Market Data'!C2982</f>
        <v>5271</v>
      </c>
      <c r="D2995" s="2">
        <f>'Market Data'!D2982</f>
        <v>5341</v>
      </c>
      <c r="E2995" s="2">
        <f>'Market Data'!E2982</f>
        <v>5154</v>
      </c>
      <c r="F2995" s="12">
        <f>'Market Data'!F2982</f>
        <v>5272</v>
      </c>
      <c r="H2995" s="58">
        <f t="shared" si="389"/>
        <v>2978</v>
      </c>
      <c r="I2995" s="97" t="s">
        <v>54</v>
      </c>
      <c r="J2995" s="59" t="str">
        <f t="shared" si="390"/>
        <v>Long</v>
      </c>
      <c r="L2995" s="74">
        <f t="shared" si="394"/>
        <v>1</v>
      </c>
      <c r="M2995" s="75">
        <f t="shared" si="386"/>
        <v>0</v>
      </c>
      <c r="N2995" s="76" t="str">
        <f t="shared" si="391"/>
        <v/>
      </c>
      <c r="O2995" s="75"/>
      <c r="P2995" s="77">
        <f t="shared" si="387"/>
        <v>1</v>
      </c>
      <c r="Q2995" s="78" t="str">
        <f t="shared" si="392"/>
        <v>Stay Long</v>
      </c>
      <c r="R2995" s="81">
        <f t="shared" si="388"/>
        <v>-3692.5</v>
      </c>
      <c r="S2995" s="82">
        <f t="shared" si="393"/>
        <v>-97968.459999999992</v>
      </c>
      <c r="T2995" s="50"/>
    </row>
    <row r="2996" spans="2:20" x14ac:dyDescent="0.25">
      <c r="B2996" s="11">
        <f>'Market Data'!B2983</f>
        <v>20110913</v>
      </c>
      <c r="C2996" s="2">
        <f>'Market Data'!C2983</f>
        <v>5346.5</v>
      </c>
      <c r="D2996" s="2">
        <f>'Market Data'!D2983</f>
        <v>5416.5</v>
      </c>
      <c r="E2996" s="2">
        <f>'Market Data'!E2983</f>
        <v>5155</v>
      </c>
      <c r="F2996" s="12">
        <f>'Market Data'!F2983</f>
        <v>5339</v>
      </c>
      <c r="H2996" s="58">
        <f t="shared" si="389"/>
        <v>2979</v>
      </c>
      <c r="I2996" s="97" t="s">
        <v>54</v>
      </c>
      <c r="J2996" s="59" t="str">
        <f t="shared" si="390"/>
        <v>Long</v>
      </c>
      <c r="L2996" s="74">
        <f t="shared" si="394"/>
        <v>1</v>
      </c>
      <c r="M2996" s="75">
        <f t="shared" si="386"/>
        <v>0</v>
      </c>
      <c r="N2996" s="76" t="str">
        <f t="shared" si="391"/>
        <v/>
      </c>
      <c r="O2996" s="75"/>
      <c r="P2996" s="77">
        <f t="shared" si="387"/>
        <v>1</v>
      </c>
      <c r="Q2996" s="78" t="str">
        <f t="shared" si="392"/>
        <v>Stay Long</v>
      </c>
      <c r="R2996" s="81">
        <f t="shared" si="388"/>
        <v>2345</v>
      </c>
      <c r="S2996" s="82">
        <f t="shared" si="393"/>
        <v>-95623.459999999992</v>
      </c>
      <c r="T2996" s="50"/>
    </row>
    <row r="2997" spans="2:20" x14ac:dyDescent="0.25">
      <c r="B2997" s="11">
        <f>'Market Data'!B2984</f>
        <v>20110914</v>
      </c>
      <c r="C2997" s="2">
        <f>'Market Data'!C2984</f>
        <v>5285.5</v>
      </c>
      <c r="D2997" s="2">
        <f>'Market Data'!D2984</f>
        <v>5640.5</v>
      </c>
      <c r="E2997" s="2">
        <f>'Market Data'!E2984</f>
        <v>5262.5</v>
      </c>
      <c r="F2997" s="12">
        <f>'Market Data'!F2984</f>
        <v>5531</v>
      </c>
      <c r="H2997" s="58">
        <f t="shared" si="389"/>
        <v>2980</v>
      </c>
      <c r="I2997" s="97" t="s">
        <v>54</v>
      </c>
      <c r="J2997" s="59" t="str">
        <f t="shared" si="390"/>
        <v>Long</v>
      </c>
      <c r="L2997" s="74">
        <f t="shared" si="394"/>
        <v>1</v>
      </c>
      <c r="M2997" s="75">
        <f t="shared" si="386"/>
        <v>0</v>
      </c>
      <c r="N2997" s="76" t="str">
        <f t="shared" si="391"/>
        <v/>
      </c>
      <c r="O2997" s="75"/>
      <c r="P2997" s="77">
        <f t="shared" si="387"/>
        <v>1</v>
      </c>
      <c r="Q2997" s="78" t="str">
        <f t="shared" si="392"/>
        <v>Stay Long</v>
      </c>
      <c r="R2997" s="81">
        <f t="shared" si="388"/>
        <v>6720</v>
      </c>
      <c r="S2997" s="82">
        <f t="shared" si="393"/>
        <v>-88903.459999999992</v>
      </c>
      <c r="T2997" s="50"/>
    </row>
    <row r="2998" spans="2:20" x14ac:dyDescent="0.25">
      <c r="B2998" s="11">
        <f>'Market Data'!B2985</f>
        <v>20110915</v>
      </c>
      <c r="C2998" s="2">
        <f>'Market Data'!C2985</f>
        <v>5579.5</v>
      </c>
      <c r="D2998" s="2">
        <f>'Market Data'!D2985</f>
        <v>5771.5</v>
      </c>
      <c r="E2998" s="2">
        <f>'Market Data'!E2985</f>
        <v>5565.5</v>
      </c>
      <c r="F2998" s="12">
        <f>'Market Data'!F2985</f>
        <v>5692</v>
      </c>
      <c r="H2998" s="58">
        <f t="shared" si="389"/>
        <v>2981</v>
      </c>
      <c r="I2998" s="97" t="s">
        <v>54</v>
      </c>
      <c r="J2998" s="59" t="str">
        <f t="shared" si="390"/>
        <v>Long</v>
      </c>
      <c r="L2998" s="74">
        <f t="shared" si="394"/>
        <v>1</v>
      </c>
      <c r="M2998" s="75">
        <f t="shared" si="386"/>
        <v>0</v>
      </c>
      <c r="N2998" s="76" t="str">
        <f t="shared" si="391"/>
        <v/>
      </c>
      <c r="O2998" s="75"/>
      <c r="P2998" s="77">
        <f t="shared" si="387"/>
        <v>1</v>
      </c>
      <c r="Q2998" s="78" t="str">
        <f t="shared" si="392"/>
        <v>Stay Long</v>
      </c>
      <c r="R2998" s="81">
        <f t="shared" si="388"/>
        <v>5635</v>
      </c>
      <c r="S2998" s="82">
        <f t="shared" si="393"/>
        <v>-83268.459999999992</v>
      </c>
      <c r="T2998" s="50"/>
    </row>
    <row r="2999" spans="2:20" x14ac:dyDescent="0.25">
      <c r="B2999" s="11">
        <f>'Market Data'!B2986</f>
        <v>20110916</v>
      </c>
      <c r="C2999" s="2">
        <f>'Market Data'!C2986</f>
        <v>5761</v>
      </c>
      <c r="D2999" s="2">
        <f>'Market Data'!D2986</f>
        <v>5861.5</v>
      </c>
      <c r="E2999" s="2">
        <f>'Market Data'!E2986</f>
        <v>5714</v>
      </c>
      <c r="F2999" s="12">
        <f>'Market Data'!F2986</f>
        <v>5743</v>
      </c>
      <c r="H2999" s="58">
        <f t="shared" si="389"/>
        <v>2982</v>
      </c>
      <c r="I2999" s="97" t="s">
        <v>54</v>
      </c>
      <c r="J2999" s="59" t="str">
        <f t="shared" si="390"/>
        <v>Long</v>
      </c>
      <c r="L2999" s="74">
        <f t="shared" si="394"/>
        <v>1</v>
      </c>
      <c r="M2999" s="75">
        <f t="shared" si="386"/>
        <v>0</v>
      </c>
      <c r="N2999" s="76" t="str">
        <f t="shared" si="391"/>
        <v/>
      </c>
      <c r="O2999" s="75"/>
      <c r="P2999" s="77">
        <f t="shared" si="387"/>
        <v>1</v>
      </c>
      <c r="Q2999" s="78" t="str">
        <f t="shared" si="392"/>
        <v>Stay Long</v>
      </c>
      <c r="R2999" s="81">
        <f t="shared" si="388"/>
        <v>1785</v>
      </c>
      <c r="S2999" s="82">
        <f t="shared" si="393"/>
        <v>-81483.459999999992</v>
      </c>
      <c r="T2999" s="50"/>
    </row>
    <row r="3000" spans="2:20" x14ac:dyDescent="0.25">
      <c r="B3000" s="11">
        <f>'Market Data'!B2987</f>
        <v>20110919</v>
      </c>
      <c r="C3000" s="2">
        <f>'Market Data'!C2987</f>
        <v>5669.5</v>
      </c>
      <c r="D3000" s="2">
        <f>'Market Data'!D2987</f>
        <v>5689.5</v>
      </c>
      <c r="E3000" s="2">
        <f>'Market Data'!E2987</f>
        <v>5552.5</v>
      </c>
      <c r="F3000" s="12">
        <f>'Market Data'!F2987</f>
        <v>5627</v>
      </c>
      <c r="H3000" s="58">
        <f t="shared" si="389"/>
        <v>2983</v>
      </c>
      <c r="I3000" s="97" t="s">
        <v>54</v>
      </c>
      <c r="J3000" s="59" t="str">
        <f t="shared" si="390"/>
        <v>Long</v>
      </c>
      <c r="L3000" s="74">
        <f t="shared" si="394"/>
        <v>1</v>
      </c>
      <c r="M3000" s="75">
        <f t="shared" si="386"/>
        <v>0</v>
      </c>
      <c r="N3000" s="76" t="str">
        <f t="shared" si="391"/>
        <v/>
      </c>
      <c r="O3000" s="75"/>
      <c r="P3000" s="77">
        <f t="shared" si="387"/>
        <v>1</v>
      </c>
      <c r="Q3000" s="78" t="str">
        <f t="shared" si="392"/>
        <v>Stay Long</v>
      </c>
      <c r="R3000" s="81">
        <f t="shared" si="388"/>
        <v>-4060</v>
      </c>
      <c r="S3000" s="82">
        <f t="shared" si="393"/>
        <v>-85543.459999999992</v>
      </c>
      <c r="T3000" s="50"/>
    </row>
    <row r="3001" spans="2:20" x14ac:dyDescent="0.25">
      <c r="B3001" s="11">
        <f>'Market Data'!B2988</f>
        <v>20110920</v>
      </c>
      <c r="C3001" s="2">
        <f>'Market Data'!C2988</f>
        <v>5579</v>
      </c>
      <c r="D3001" s="2">
        <f>'Market Data'!D2988</f>
        <v>5771.5</v>
      </c>
      <c r="E3001" s="2">
        <f>'Market Data'!E2988</f>
        <v>5552.5</v>
      </c>
      <c r="F3001" s="12">
        <f>'Market Data'!F2988</f>
        <v>5759.5</v>
      </c>
      <c r="H3001" s="58">
        <f t="shared" si="389"/>
        <v>2984</v>
      </c>
      <c r="I3001" s="97" t="s">
        <v>54</v>
      </c>
      <c r="J3001" s="59" t="str">
        <f t="shared" si="390"/>
        <v>Long</v>
      </c>
      <c r="L3001" s="74">
        <f t="shared" si="394"/>
        <v>1</v>
      </c>
      <c r="M3001" s="75">
        <f t="shared" si="386"/>
        <v>0</v>
      </c>
      <c r="N3001" s="76" t="str">
        <f t="shared" si="391"/>
        <v/>
      </c>
      <c r="O3001" s="75"/>
      <c r="P3001" s="77">
        <f t="shared" si="387"/>
        <v>1</v>
      </c>
      <c r="Q3001" s="78" t="str">
        <f t="shared" si="392"/>
        <v>Stay Long</v>
      </c>
      <c r="R3001" s="81">
        <f t="shared" si="388"/>
        <v>4637.5</v>
      </c>
      <c r="S3001" s="82">
        <f t="shared" si="393"/>
        <v>-80905.959999999992</v>
      </c>
      <c r="T3001" s="50"/>
    </row>
    <row r="3002" spans="2:20" x14ac:dyDescent="0.25">
      <c r="B3002" s="11">
        <f>'Market Data'!B2989</f>
        <v>20110921</v>
      </c>
      <c r="C3002" s="2">
        <f>'Market Data'!C2989</f>
        <v>5717</v>
      </c>
      <c r="D3002" s="2">
        <f>'Market Data'!D2989</f>
        <v>5770.5</v>
      </c>
      <c r="E3002" s="2">
        <f>'Market Data'!E2989</f>
        <v>5528.5</v>
      </c>
      <c r="F3002" s="12">
        <f>'Market Data'!F2989</f>
        <v>5626</v>
      </c>
      <c r="H3002" s="58">
        <f t="shared" si="389"/>
        <v>2985</v>
      </c>
      <c r="I3002" s="97" t="s">
        <v>54</v>
      </c>
      <c r="J3002" s="59" t="str">
        <f t="shared" si="390"/>
        <v>Long</v>
      </c>
      <c r="L3002" s="74">
        <f t="shared" si="394"/>
        <v>1</v>
      </c>
      <c r="M3002" s="75">
        <f t="shared" si="386"/>
        <v>0</v>
      </c>
      <c r="N3002" s="76" t="str">
        <f t="shared" si="391"/>
        <v/>
      </c>
      <c r="O3002" s="75"/>
      <c r="P3002" s="77">
        <f t="shared" si="387"/>
        <v>1</v>
      </c>
      <c r="Q3002" s="78" t="str">
        <f t="shared" si="392"/>
        <v>Stay Long</v>
      </c>
      <c r="R3002" s="81">
        <f t="shared" si="388"/>
        <v>-4672.5</v>
      </c>
      <c r="S3002" s="82">
        <f t="shared" si="393"/>
        <v>-85578.459999999992</v>
      </c>
      <c r="T3002" s="50"/>
    </row>
    <row r="3003" spans="2:20" x14ac:dyDescent="0.25">
      <c r="B3003" s="11">
        <f>'Market Data'!B2990</f>
        <v>20110922</v>
      </c>
      <c r="C3003" s="2">
        <f>'Market Data'!C2990</f>
        <v>5470.5</v>
      </c>
      <c r="D3003" s="2">
        <f>'Market Data'!D2990</f>
        <v>5495</v>
      </c>
      <c r="E3003" s="2">
        <f>'Market Data'!E2990</f>
        <v>5290</v>
      </c>
      <c r="F3003" s="12">
        <f>'Market Data'!F2990</f>
        <v>5359</v>
      </c>
      <c r="H3003" s="58">
        <f t="shared" si="389"/>
        <v>2986</v>
      </c>
      <c r="I3003" s="97" t="s">
        <v>54</v>
      </c>
      <c r="J3003" s="59" t="str">
        <f t="shared" si="390"/>
        <v>Long</v>
      </c>
      <c r="L3003" s="74">
        <f t="shared" si="394"/>
        <v>1</v>
      </c>
      <c r="M3003" s="75">
        <f t="shared" si="386"/>
        <v>0</v>
      </c>
      <c r="N3003" s="76" t="str">
        <f t="shared" si="391"/>
        <v/>
      </c>
      <c r="O3003" s="75"/>
      <c r="P3003" s="77">
        <f t="shared" si="387"/>
        <v>1</v>
      </c>
      <c r="Q3003" s="78" t="str">
        <f t="shared" si="392"/>
        <v>Stay Long</v>
      </c>
      <c r="R3003" s="81">
        <f t="shared" si="388"/>
        <v>-9345</v>
      </c>
      <c r="S3003" s="82">
        <f t="shared" si="393"/>
        <v>-94923.459999999992</v>
      </c>
      <c r="T3003" s="50"/>
    </row>
    <row r="3004" spans="2:20" x14ac:dyDescent="0.25">
      <c r="B3004" s="11">
        <f>'Market Data'!B2991</f>
        <v>20110923</v>
      </c>
      <c r="C3004" s="2">
        <f>'Market Data'!C2991</f>
        <v>5375.5</v>
      </c>
      <c r="D3004" s="2">
        <f>'Market Data'!D2991</f>
        <v>5424.5</v>
      </c>
      <c r="E3004" s="2">
        <f>'Market Data'!E2991</f>
        <v>5162.5</v>
      </c>
      <c r="F3004" s="12">
        <f>'Market Data'!F2991</f>
        <v>5376.5</v>
      </c>
      <c r="H3004" s="58">
        <f t="shared" si="389"/>
        <v>2987</v>
      </c>
      <c r="I3004" s="97" t="s">
        <v>54</v>
      </c>
      <c r="J3004" s="59" t="str">
        <f t="shared" si="390"/>
        <v>Long</v>
      </c>
      <c r="L3004" s="74">
        <f t="shared" si="394"/>
        <v>1</v>
      </c>
      <c r="M3004" s="75">
        <f t="shared" si="386"/>
        <v>0</v>
      </c>
      <c r="N3004" s="76" t="str">
        <f t="shared" si="391"/>
        <v/>
      </c>
      <c r="O3004" s="75"/>
      <c r="P3004" s="77">
        <f t="shared" si="387"/>
        <v>1</v>
      </c>
      <c r="Q3004" s="78" t="str">
        <f t="shared" si="392"/>
        <v>Stay Long</v>
      </c>
      <c r="R3004" s="81">
        <f t="shared" si="388"/>
        <v>612.5</v>
      </c>
      <c r="S3004" s="82">
        <f t="shared" si="393"/>
        <v>-94310.959999999992</v>
      </c>
      <c r="T3004" s="50"/>
    </row>
    <row r="3005" spans="2:20" x14ac:dyDescent="0.25">
      <c r="B3005" s="11">
        <f>'Market Data'!B2992</f>
        <v>20110926</v>
      </c>
      <c r="C3005" s="2">
        <f>'Market Data'!C2992</f>
        <v>5340.5</v>
      </c>
      <c r="D3005" s="2">
        <f>'Market Data'!D2992</f>
        <v>5608</v>
      </c>
      <c r="E3005" s="2">
        <f>'Market Data'!E2992</f>
        <v>5267.5</v>
      </c>
      <c r="F3005" s="12">
        <f>'Market Data'!F2992</f>
        <v>5535.5</v>
      </c>
      <c r="H3005" s="58">
        <f t="shared" si="389"/>
        <v>2988</v>
      </c>
      <c r="I3005" s="97" t="s">
        <v>54</v>
      </c>
      <c r="J3005" s="59" t="str">
        <f t="shared" si="390"/>
        <v>Long</v>
      </c>
      <c r="L3005" s="74">
        <f t="shared" si="394"/>
        <v>1</v>
      </c>
      <c r="M3005" s="75">
        <f t="shared" si="386"/>
        <v>0</v>
      </c>
      <c r="N3005" s="76" t="str">
        <f t="shared" si="391"/>
        <v/>
      </c>
      <c r="O3005" s="75"/>
      <c r="P3005" s="77">
        <f t="shared" si="387"/>
        <v>1</v>
      </c>
      <c r="Q3005" s="78" t="str">
        <f t="shared" si="392"/>
        <v>Stay Long</v>
      </c>
      <c r="R3005" s="81">
        <f t="shared" si="388"/>
        <v>5565</v>
      </c>
      <c r="S3005" s="82">
        <f t="shared" si="393"/>
        <v>-88745.959999999992</v>
      </c>
      <c r="T3005" s="50"/>
    </row>
    <row r="3006" spans="2:20" x14ac:dyDescent="0.25">
      <c r="B3006" s="11">
        <f>'Market Data'!B2993</f>
        <v>20110927</v>
      </c>
      <c r="C3006" s="2">
        <f>'Market Data'!C2993</f>
        <v>5661</v>
      </c>
      <c r="D3006" s="2">
        <f>'Market Data'!D2993</f>
        <v>5866</v>
      </c>
      <c r="E3006" s="2">
        <f>'Market Data'!E2993</f>
        <v>5660.5</v>
      </c>
      <c r="F3006" s="12">
        <f>'Market Data'!F2993</f>
        <v>5804</v>
      </c>
      <c r="H3006" s="58">
        <f t="shared" si="389"/>
        <v>2989</v>
      </c>
      <c r="I3006" s="97" t="s">
        <v>54</v>
      </c>
      <c r="J3006" s="59" t="str">
        <f t="shared" si="390"/>
        <v>Long</v>
      </c>
      <c r="L3006" s="74">
        <f t="shared" si="394"/>
        <v>1</v>
      </c>
      <c r="M3006" s="75">
        <f t="shared" si="386"/>
        <v>0</v>
      </c>
      <c r="N3006" s="76" t="str">
        <f t="shared" si="391"/>
        <v/>
      </c>
      <c r="O3006" s="75"/>
      <c r="P3006" s="77">
        <f t="shared" si="387"/>
        <v>1</v>
      </c>
      <c r="Q3006" s="78" t="str">
        <f t="shared" si="392"/>
        <v>Stay Long</v>
      </c>
      <c r="R3006" s="81">
        <f t="shared" si="388"/>
        <v>9397.5</v>
      </c>
      <c r="S3006" s="82">
        <f t="shared" si="393"/>
        <v>-79348.459999999992</v>
      </c>
      <c r="T3006" s="50"/>
    </row>
    <row r="3007" spans="2:20" x14ac:dyDescent="0.25">
      <c r="B3007" s="11">
        <f>'Market Data'!B2994</f>
        <v>20110928</v>
      </c>
      <c r="C3007" s="2">
        <f>'Market Data'!C2994</f>
        <v>5743</v>
      </c>
      <c r="D3007" s="2">
        <f>'Market Data'!D2994</f>
        <v>5894</v>
      </c>
      <c r="E3007" s="2">
        <f>'Market Data'!E2994</f>
        <v>5678.5</v>
      </c>
      <c r="F3007" s="12">
        <f>'Market Data'!F2994</f>
        <v>5774</v>
      </c>
      <c r="H3007" s="58">
        <f t="shared" si="389"/>
        <v>2990</v>
      </c>
      <c r="I3007" s="97" t="s">
        <v>54</v>
      </c>
      <c r="J3007" s="59" t="str">
        <f t="shared" si="390"/>
        <v>Long</v>
      </c>
      <c r="L3007" s="74">
        <f t="shared" si="394"/>
        <v>1</v>
      </c>
      <c r="M3007" s="75">
        <f t="shared" si="386"/>
        <v>0</v>
      </c>
      <c r="N3007" s="76" t="str">
        <f t="shared" si="391"/>
        <v/>
      </c>
      <c r="O3007" s="75"/>
      <c r="P3007" s="77">
        <f t="shared" si="387"/>
        <v>1</v>
      </c>
      <c r="Q3007" s="78" t="str">
        <f t="shared" si="392"/>
        <v>Stay Long</v>
      </c>
      <c r="R3007" s="81">
        <f t="shared" si="388"/>
        <v>-1050</v>
      </c>
      <c r="S3007" s="82">
        <f t="shared" si="393"/>
        <v>-80398.459999999992</v>
      </c>
      <c r="T3007" s="50"/>
    </row>
    <row r="3008" spans="2:20" x14ac:dyDescent="0.25">
      <c r="B3008" s="11">
        <f>'Market Data'!B2995</f>
        <v>20110929</v>
      </c>
      <c r="C3008" s="2">
        <f>'Market Data'!C2995</f>
        <v>5743.5</v>
      </c>
      <c r="D3008" s="2">
        <f>'Market Data'!D2995</f>
        <v>5898</v>
      </c>
      <c r="E3008" s="2">
        <f>'Market Data'!E2995</f>
        <v>5723</v>
      </c>
      <c r="F3008" s="12">
        <f>'Market Data'!F2995</f>
        <v>5830</v>
      </c>
      <c r="H3008" s="58">
        <f t="shared" si="389"/>
        <v>2991</v>
      </c>
      <c r="I3008" s="97" t="s">
        <v>54</v>
      </c>
      <c r="J3008" s="59" t="str">
        <f t="shared" si="390"/>
        <v>Long</v>
      </c>
      <c r="L3008" s="74">
        <f t="shared" si="394"/>
        <v>1</v>
      </c>
      <c r="M3008" s="75">
        <f t="shared" si="386"/>
        <v>0</v>
      </c>
      <c r="N3008" s="76" t="str">
        <f t="shared" si="391"/>
        <v/>
      </c>
      <c r="O3008" s="75"/>
      <c r="P3008" s="77">
        <f t="shared" si="387"/>
        <v>1</v>
      </c>
      <c r="Q3008" s="78" t="str">
        <f t="shared" si="392"/>
        <v>Stay Long</v>
      </c>
      <c r="R3008" s="81">
        <f t="shared" si="388"/>
        <v>1960</v>
      </c>
      <c r="S3008" s="82">
        <f t="shared" si="393"/>
        <v>-78438.459999999992</v>
      </c>
      <c r="T3008" s="50"/>
    </row>
    <row r="3009" spans="2:20" x14ac:dyDescent="0.25">
      <c r="B3009" s="11">
        <f>'Market Data'!B2996</f>
        <v>20110930</v>
      </c>
      <c r="C3009" s="2">
        <f>'Market Data'!C2996</f>
        <v>5812.5</v>
      </c>
      <c r="D3009" s="2">
        <f>'Market Data'!D2996</f>
        <v>5820</v>
      </c>
      <c r="E3009" s="2">
        <f>'Market Data'!E2996</f>
        <v>5609.5</v>
      </c>
      <c r="F3009" s="12">
        <f>'Market Data'!F2996</f>
        <v>5653.5</v>
      </c>
      <c r="H3009" s="58">
        <f t="shared" si="389"/>
        <v>2992</v>
      </c>
      <c r="I3009" s="97" t="s">
        <v>54</v>
      </c>
      <c r="J3009" s="59" t="str">
        <f t="shared" si="390"/>
        <v>Long</v>
      </c>
      <c r="L3009" s="74">
        <f t="shared" si="394"/>
        <v>1</v>
      </c>
      <c r="M3009" s="75">
        <f t="shared" si="386"/>
        <v>0</v>
      </c>
      <c r="N3009" s="76" t="str">
        <f t="shared" si="391"/>
        <v/>
      </c>
      <c r="O3009" s="75"/>
      <c r="P3009" s="77">
        <f t="shared" si="387"/>
        <v>1</v>
      </c>
      <c r="Q3009" s="78" t="str">
        <f t="shared" si="392"/>
        <v>Stay Long</v>
      </c>
      <c r="R3009" s="81">
        <f t="shared" si="388"/>
        <v>-6177.5</v>
      </c>
      <c r="S3009" s="82">
        <f t="shared" si="393"/>
        <v>-84615.959999999992</v>
      </c>
      <c r="T3009" s="50"/>
    </row>
    <row r="3010" spans="2:20" x14ac:dyDescent="0.25">
      <c r="B3010" s="11">
        <f>'Market Data'!B2997</f>
        <v>20111003</v>
      </c>
      <c r="C3010" s="2">
        <f>'Market Data'!C2997</f>
        <v>5538.5</v>
      </c>
      <c r="D3010" s="2">
        <f>'Market Data'!D2997</f>
        <v>5631</v>
      </c>
      <c r="E3010" s="2">
        <f>'Market Data'!E2997</f>
        <v>5449.5</v>
      </c>
      <c r="F3010" s="12">
        <f>'Market Data'!F2997</f>
        <v>5576</v>
      </c>
      <c r="H3010" s="58">
        <f t="shared" si="389"/>
        <v>2993</v>
      </c>
      <c r="I3010" s="97" t="s">
        <v>54</v>
      </c>
      <c r="J3010" s="59" t="str">
        <f t="shared" si="390"/>
        <v>Long</v>
      </c>
      <c r="L3010" s="74">
        <f t="shared" si="394"/>
        <v>1</v>
      </c>
      <c r="M3010" s="75">
        <f t="shared" si="386"/>
        <v>0</v>
      </c>
      <c r="N3010" s="76" t="str">
        <f t="shared" si="391"/>
        <v/>
      </c>
      <c r="O3010" s="75"/>
      <c r="P3010" s="77">
        <f t="shared" si="387"/>
        <v>1</v>
      </c>
      <c r="Q3010" s="78" t="str">
        <f t="shared" si="392"/>
        <v>Stay Long</v>
      </c>
      <c r="R3010" s="81">
        <f t="shared" si="388"/>
        <v>-2712.5</v>
      </c>
      <c r="S3010" s="82">
        <f t="shared" si="393"/>
        <v>-87328.459999999992</v>
      </c>
      <c r="T3010" s="50"/>
    </row>
    <row r="3011" spans="2:20" x14ac:dyDescent="0.25">
      <c r="B3011" s="11">
        <f>'Market Data'!B2998</f>
        <v>20111004</v>
      </c>
      <c r="C3011" s="2">
        <f>'Market Data'!C2998</f>
        <v>5474</v>
      </c>
      <c r="D3011" s="2">
        <f>'Market Data'!D2998</f>
        <v>5526.5</v>
      </c>
      <c r="E3011" s="2">
        <f>'Market Data'!E2998</f>
        <v>5314.5</v>
      </c>
      <c r="F3011" s="12">
        <f>'Market Data'!F2998</f>
        <v>5415</v>
      </c>
      <c r="H3011" s="58">
        <f t="shared" si="389"/>
        <v>2994</v>
      </c>
      <c r="I3011" s="97" t="s">
        <v>54</v>
      </c>
      <c r="J3011" s="59" t="str">
        <f t="shared" si="390"/>
        <v>Long</v>
      </c>
      <c r="L3011" s="74">
        <f t="shared" si="394"/>
        <v>1</v>
      </c>
      <c r="M3011" s="75">
        <f t="shared" si="386"/>
        <v>0</v>
      </c>
      <c r="N3011" s="76" t="str">
        <f t="shared" si="391"/>
        <v/>
      </c>
      <c r="O3011" s="75"/>
      <c r="P3011" s="77">
        <f t="shared" si="387"/>
        <v>1</v>
      </c>
      <c r="Q3011" s="78" t="str">
        <f t="shared" si="392"/>
        <v>Stay Long</v>
      </c>
      <c r="R3011" s="81">
        <f t="shared" si="388"/>
        <v>-5635</v>
      </c>
      <c r="S3011" s="82">
        <f t="shared" si="393"/>
        <v>-92963.459999999992</v>
      </c>
      <c r="T3011" s="50"/>
    </row>
    <row r="3012" spans="2:20" x14ac:dyDescent="0.25">
      <c r="B3012" s="11">
        <f>'Market Data'!B2999</f>
        <v>20111005</v>
      </c>
      <c r="C3012" s="2">
        <f>'Market Data'!C2999</f>
        <v>5497.5</v>
      </c>
      <c r="D3012" s="2">
        <f>'Market Data'!D2999</f>
        <v>5707</v>
      </c>
      <c r="E3012" s="2">
        <f>'Market Data'!E2999</f>
        <v>5454.5</v>
      </c>
      <c r="F3012" s="12">
        <f>'Market Data'!F2999</f>
        <v>5654.5</v>
      </c>
      <c r="H3012" s="58">
        <f t="shared" si="389"/>
        <v>2995</v>
      </c>
      <c r="I3012" s="97" t="s">
        <v>54</v>
      </c>
      <c r="J3012" s="59" t="str">
        <f t="shared" si="390"/>
        <v>Long</v>
      </c>
      <c r="L3012" s="74">
        <f t="shared" si="394"/>
        <v>1</v>
      </c>
      <c r="M3012" s="75">
        <f t="shared" si="386"/>
        <v>0</v>
      </c>
      <c r="N3012" s="76" t="str">
        <f t="shared" si="391"/>
        <v/>
      </c>
      <c r="O3012" s="75"/>
      <c r="P3012" s="77">
        <f t="shared" si="387"/>
        <v>1</v>
      </c>
      <c r="Q3012" s="78" t="str">
        <f t="shared" si="392"/>
        <v>Stay Long</v>
      </c>
      <c r="R3012" s="81">
        <f t="shared" si="388"/>
        <v>8382.5</v>
      </c>
      <c r="S3012" s="82">
        <f t="shared" si="393"/>
        <v>-84580.959999999992</v>
      </c>
      <c r="T3012" s="50"/>
    </row>
    <row r="3013" spans="2:20" x14ac:dyDescent="0.25">
      <c r="B3013" s="11">
        <f>'Market Data'!B3000</f>
        <v>20111006</v>
      </c>
      <c r="C3013" s="2">
        <f>'Market Data'!C3000</f>
        <v>5675.5</v>
      </c>
      <c r="D3013" s="2">
        <f>'Market Data'!D3000</f>
        <v>5872</v>
      </c>
      <c r="E3013" s="2">
        <f>'Market Data'!E3000</f>
        <v>5646.5</v>
      </c>
      <c r="F3013" s="12">
        <f>'Market Data'!F3000</f>
        <v>5828</v>
      </c>
      <c r="H3013" s="58">
        <f t="shared" si="389"/>
        <v>2996</v>
      </c>
      <c r="I3013" s="97" t="s">
        <v>54</v>
      </c>
      <c r="J3013" s="59" t="str">
        <f t="shared" si="390"/>
        <v>Long</v>
      </c>
      <c r="L3013" s="74">
        <f t="shared" si="394"/>
        <v>1</v>
      </c>
      <c r="M3013" s="75">
        <f t="shared" si="386"/>
        <v>0</v>
      </c>
      <c r="N3013" s="76" t="str">
        <f t="shared" si="391"/>
        <v/>
      </c>
      <c r="O3013" s="75"/>
      <c r="P3013" s="77">
        <f t="shared" si="387"/>
        <v>1</v>
      </c>
      <c r="Q3013" s="78" t="str">
        <f t="shared" si="392"/>
        <v>Stay Long</v>
      </c>
      <c r="R3013" s="81">
        <f t="shared" si="388"/>
        <v>6072.5</v>
      </c>
      <c r="S3013" s="82">
        <f t="shared" si="393"/>
        <v>-78508.459999999992</v>
      </c>
      <c r="T3013" s="50"/>
    </row>
    <row r="3014" spans="2:20" x14ac:dyDescent="0.25">
      <c r="B3014" s="11">
        <f>'Market Data'!B3001</f>
        <v>20111007</v>
      </c>
      <c r="C3014" s="2">
        <f>'Market Data'!C3001</f>
        <v>5835.5</v>
      </c>
      <c r="D3014" s="2">
        <f>'Market Data'!D3001</f>
        <v>5941.5</v>
      </c>
      <c r="E3014" s="2">
        <f>'Market Data'!E3001</f>
        <v>5796</v>
      </c>
      <c r="F3014" s="12">
        <f>'Market Data'!F3001</f>
        <v>5864</v>
      </c>
      <c r="H3014" s="58">
        <f t="shared" si="389"/>
        <v>2997</v>
      </c>
      <c r="I3014" s="97" t="s">
        <v>54</v>
      </c>
      <c r="J3014" s="59" t="str">
        <f t="shared" si="390"/>
        <v>Long</v>
      </c>
      <c r="L3014" s="74">
        <f t="shared" si="394"/>
        <v>1</v>
      </c>
      <c r="M3014" s="75">
        <f t="shared" si="386"/>
        <v>0</v>
      </c>
      <c r="N3014" s="76" t="str">
        <f t="shared" si="391"/>
        <v/>
      </c>
      <c r="O3014" s="75"/>
      <c r="P3014" s="77">
        <f t="shared" si="387"/>
        <v>1</v>
      </c>
      <c r="Q3014" s="78" t="str">
        <f t="shared" si="392"/>
        <v>Stay Long</v>
      </c>
      <c r="R3014" s="81">
        <f t="shared" si="388"/>
        <v>1260</v>
      </c>
      <c r="S3014" s="82">
        <f t="shared" si="393"/>
        <v>-77248.459999999992</v>
      </c>
      <c r="T3014" s="50"/>
    </row>
    <row r="3015" spans="2:20" x14ac:dyDescent="0.25">
      <c r="B3015" s="11">
        <f>'Market Data'!B3002</f>
        <v>20111010</v>
      </c>
      <c r="C3015" s="2">
        <f>'Market Data'!C3002</f>
        <v>5926</v>
      </c>
      <c r="D3015" s="2">
        <f>'Market Data'!D3002</f>
        <v>6067</v>
      </c>
      <c r="E3015" s="2">
        <f>'Market Data'!E3002</f>
        <v>5843</v>
      </c>
      <c r="F3015" s="12">
        <f>'Market Data'!F3002</f>
        <v>6035.5</v>
      </c>
      <c r="H3015" s="58">
        <f t="shared" si="389"/>
        <v>2998</v>
      </c>
      <c r="I3015" s="97" t="s">
        <v>54</v>
      </c>
      <c r="J3015" s="59" t="str">
        <f t="shared" si="390"/>
        <v>Long</v>
      </c>
      <c r="L3015" s="74">
        <f t="shared" si="394"/>
        <v>1</v>
      </c>
      <c r="M3015" s="75">
        <f t="shared" si="386"/>
        <v>0</v>
      </c>
      <c r="N3015" s="76" t="str">
        <f t="shared" si="391"/>
        <v/>
      </c>
      <c r="O3015" s="75"/>
      <c r="P3015" s="77">
        <f t="shared" si="387"/>
        <v>1</v>
      </c>
      <c r="Q3015" s="78" t="str">
        <f t="shared" si="392"/>
        <v>Stay Long</v>
      </c>
      <c r="R3015" s="81">
        <f t="shared" si="388"/>
        <v>6002.5</v>
      </c>
      <c r="S3015" s="82">
        <f t="shared" si="393"/>
        <v>-71245.959999999992</v>
      </c>
      <c r="T3015" s="50"/>
    </row>
    <row r="3016" spans="2:20" x14ac:dyDescent="0.25">
      <c r="B3016" s="11">
        <f>'Market Data'!B3003</f>
        <v>20111011</v>
      </c>
      <c r="C3016" s="2">
        <f>'Market Data'!C3003</f>
        <v>6061</v>
      </c>
      <c r="D3016" s="2">
        <f>'Market Data'!D3003</f>
        <v>6076.5</v>
      </c>
      <c r="E3016" s="2">
        <f>'Market Data'!E3003</f>
        <v>5965.5</v>
      </c>
      <c r="F3016" s="12">
        <f>'Market Data'!F3003</f>
        <v>6044</v>
      </c>
      <c r="H3016" s="58">
        <f t="shared" si="389"/>
        <v>2999</v>
      </c>
      <c r="I3016" s="97" t="s">
        <v>54</v>
      </c>
      <c r="J3016" s="59" t="str">
        <f t="shared" si="390"/>
        <v>Long</v>
      </c>
      <c r="L3016" s="74">
        <f t="shared" si="394"/>
        <v>1</v>
      </c>
      <c r="M3016" s="75">
        <f t="shared" si="386"/>
        <v>0</v>
      </c>
      <c r="N3016" s="76" t="str">
        <f t="shared" si="391"/>
        <v/>
      </c>
      <c r="O3016" s="75"/>
      <c r="P3016" s="77">
        <f t="shared" si="387"/>
        <v>1</v>
      </c>
      <c r="Q3016" s="78" t="str">
        <f t="shared" si="392"/>
        <v>Stay Long</v>
      </c>
      <c r="R3016" s="81">
        <f t="shared" si="388"/>
        <v>297.5</v>
      </c>
      <c r="S3016" s="82">
        <f t="shared" si="393"/>
        <v>-70948.459999999992</v>
      </c>
      <c r="T3016" s="50"/>
    </row>
    <row r="3017" spans="2:20" x14ac:dyDescent="0.25">
      <c r="B3017" s="11">
        <f>'Market Data'!B3004</f>
        <v>20111012</v>
      </c>
      <c r="C3017" s="2">
        <f>'Market Data'!C3004</f>
        <v>6028</v>
      </c>
      <c r="D3017" s="2">
        <f>'Market Data'!D3004</f>
        <v>6221</v>
      </c>
      <c r="E3017" s="2">
        <f>'Market Data'!E3004</f>
        <v>5989.5</v>
      </c>
      <c r="F3017" s="12">
        <f>'Market Data'!F3004</f>
        <v>6177</v>
      </c>
      <c r="H3017" s="58">
        <f t="shared" si="389"/>
        <v>3000</v>
      </c>
      <c r="I3017" s="97" t="s">
        <v>54</v>
      </c>
      <c r="J3017" s="59" t="str">
        <f t="shared" si="390"/>
        <v>Long</v>
      </c>
      <c r="L3017" s="74">
        <f t="shared" si="394"/>
        <v>1</v>
      </c>
      <c r="M3017" s="75">
        <f t="shared" si="386"/>
        <v>0</v>
      </c>
      <c r="N3017" s="76" t="str">
        <f t="shared" si="391"/>
        <v/>
      </c>
      <c r="O3017" s="75"/>
      <c r="P3017" s="77">
        <f t="shared" si="387"/>
        <v>1</v>
      </c>
      <c r="Q3017" s="78" t="str">
        <f t="shared" si="392"/>
        <v>Stay Long</v>
      </c>
      <c r="R3017" s="81">
        <f t="shared" si="388"/>
        <v>4655</v>
      </c>
      <c r="S3017" s="82">
        <f t="shared" si="393"/>
        <v>-66293.459999999992</v>
      </c>
      <c r="T3017" s="50"/>
    </row>
    <row r="3018" spans="2:20" x14ac:dyDescent="0.25">
      <c r="B3018" s="11">
        <f>'Market Data'!B3005</f>
        <v>20111013</v>
      </c>
      <c r="C3018" s="2">
        <f>'Market Data'!C3005</f>
        <v>6162</v>
      </c>
      <c r="D3018" s="2">
        <f>'Market Data'!D3005</f>
        <v>6228.5</v>
      </c>
      <c r="E3018" s="2">
        <f>'Market Data'!E3005</f>
        <v>6067.5</v>
      </c>
      <c r="F3018" s="12">
        <f>'Market Data'!F3005</f>
        <v>6094</v>
      </c>
      <c r="H3018" s="58">
        <f t="shared" si="389"/>
        <v>3001</v>
      </c>
      <c r="I3018" s="97" t="s">
        <v>54</v>
      </c>
      <c r="J3018" s="59" t="str">
        <f t="shared" si="390"/>
        <v>Long</v>
      </c>
      <c r="L3018" s="74">
        <f t="shared" si="394"/>
        <v>1</v>
      </c>
      <c r="M3018" s="75">
        <f t="shared" si="386"/>
        <v>0</v>
      </c>
      <c r="N3018" s="76" t="str">
        <f t="shared" si="391"/>
        <v/>
      </c>
      <c r="O3018" s="75"/>
      <c r="P3018" s="77">
        <f t="shared" si="387"/>
        <v>1</v>
      </c>
      <c r="Q3018" s="78" t="str">
        <f t="shared" si="392"/>
        <v>Stay Long</v>
      </c>
      <c r="R3018" s="81">
        <f t="shared" si="388"/>
        <v>-2905</v>
      </c>
      <c r="S3018" s="82">
        <f t="shared" si="393"/>
        <v>-69198.459999999992</v>
      </c>
      <c r="T3018" s="50"/>
    </row>
    <row r="3019" spans="2:20" x14ac:dyDescent="0.25">
      <c r="B3019" s="11">
        <f>'Market Data'!B3006</f>
        <v>20111014</v>
      </c>
      <c r="C3019" s="2">
        <f>'Market Data'!C3006</f>
        <v>6141.5</v>
      </c>
      <c r="D3019" s="2">
        <f>'Market Data'!D3006</f>
        <v>6230.5</v>
      </c>
      <c r="E3019" s="2">
        <f>'Market Data'!E3006</f>
        <v>6077.5</v>
      </c>
      <c r="F3019" s="12">
        <f>'Market Data'!F3006</f>
        <v>6148</v>
      </c>
      <c r="H3019" s="58">
        <f t="shared" si="389"/>
        <v>3002</v>
      </c>
      <c r="I3019" s="97" t="s">
        <v>54</v>
      </c>
      <c r="J3019" s="59" t="str">
        <f t="shared" si="390"/>
        <v>Long</v>
      </c>
      <c r="L3019" s="74">
        <f t="shared" si="394"/>
        <v>1</v>
      </c>
      <c r="M3019" s="75">
        <f t="shared" si="386"/>
        <v>0</v>
      </c>
      <c r="N3019" s="76" t="str">
        <f t="shared" si="391"/>
        <v/>
      </c>
      <c r="O3019" s="75"/>
      <c r="P3019" s="77">
        <f t="shared" si="387"/>
        <v>1</v>
      </c>
      <c r="Q3019" s="78" t="str">
        <f t="shared" si="392"/>
        <v>Stay Long</v>
      </c>
      <c r="R3019" s="81">
        <f t="shared" si="388"/>
        <v>1890</v>
      </c>
      <c r="S3019" s="82">
        <f t="shared" si="393"/>
        <v>-67308.459999999992</v>
      </c>
      <c r="T3019" s="50"/>
    </row>
    <row r="3020" spans="2:20" x14ac:dyDescent="0.25">
      <c r="B3020" s="11">
        <f>'Market Data'!B3007</f>
        <v>20111017</v>
      </c>
      <c r="C3020" s="2">
        <f>'Market Data'!C3007</f>
        <v>6226</v>
      </c>
      <c r="D3020" s="2">
        <f>'Market Data'!D3007</f>
        <v>6273.5</v>
      </c>
      <c r="E3020" s="2">
        <f>'Market Data'!E3007</f>
        <v>6003.5</v>
      </c>
      <c r="F3020" s="12">
        <f>'Market Data'!F3007</f>
        <v>6051.5</v>
      </c>
      <c r="H3020" s="58">
        <f t="shared" si="389"/>
        <v>3003</v>
      </c>
      <c r="I3020" s="97" t="s">
        <v>54</v>
      </c>
      <c r="J3020" s="59" t="str">
        <f t="shared" si="390"/>
        <v>Long</v>
      </c>
      <c r="L3020" s="74">
        <f t="shared" si="394"/>
        <v>1</v>
      </c>
      <c r="M3020" s="75">
        <f t="shared" si="386"/>
        <v>0</v>
      </c>
      <c r="N3020" s="76" t="str">
        <f t="shared" si="391"/>
        <v/>
      </c>
      <c r="O3020" s="75"/>
      <c r="P3020" s="77">
        <f t="shared" si="387"/>
        <v>1</v>
      </c>
      <c r="Q3020" s="78" t="str">
        <f t="shared" si="392"/>
        <v>Stay Long</v>
      </c>
      <c r="R3020" s="81">
        <f t="shared" si="388"/>
        <v>-3377.5</v>
      </c>
      <c r="S3020" s="82">
        <f t="shared" si="393"/>
        <v>-70685.959999999992</v>
      </c>
      <c r="T3020" s="50"/>
    </row>
    <row r="3021" spans="2:20" x14ac:dyDescent="0.25">
      <c r="B3021" s="11">
        <f>'Market Data'!B3008</f>
        <v>20111018</v>
      </c>
      <c r="C3021" s="2">
        <f>'Market Data'!C3008</f>
        <v>5994.5</v>
      </c>
      <c r="D3021" s="2">
        <f>'Market Data'!D3008</f>
        <v>6180.5</v>
      </c>
      <c r="E3021" s="2">
        <f>'Market Data'!E3008</f>
        <v>5938.5</v>
      </c>
      <c r="F3021" s="12">
        <f>'Market Data'!F3008</f>
        <v>6055.5</v>
      </c>
      <c r="H3021" s="58">
        <f t="shared" si="389"/>
        <v>3004</v>
      </c>
      <c r="I3021" s="97" t="s">
        <v>54</v>
      </c>
      <c r="J3021" s="59" t="str">
        <f t="shared" si="390"/>
        <v>Long</v>
      </c>
      <c r="L3021" s="74">
        <f t="shared" si="394"/>
        <v>1</v>
      </c>
      <c r="M3021" s="75">
        <f t="shared" si="386"/>
        <v>0</v>
      </c>
      <c r="N3021" s="76" t="str">
        <f t="shared" si="391"/>
        <v/>
      </c>
      <c r="O3021" s="75"/>
      <c r="P3021" s="77">
        <f t="shared" si="387"/>
        <v>1</v>
      </c>
      <c r="Q3021" s="78" t="str">
        <f t="shared" si="392"/>
        <v>Stay Long</v>
      </c>
      <c r="R3021" s="81">
        <f t="shared" si="388"/>
        <v>140</v>
      </c>
      <c r="S3021" s="82">
        <f t="shared" si="393"/>
        <v>-70545.959999999992</v>
      </c>
      <c r="T3021" s="50"/>
    </row>
    <row r="3022" spans="2:20" x14ac:dyDescent="0.25">
      <c r="B3022" s="11">
        <f>'Market Data'!B3009</f>
        <v>20111019</v>
      </c>
      <c r="C3022" s="2">
        <f>'Market Data'!C3009</f>
        <v>6132.5</v>
      </c>
      <c r="D3022" s="2">
        <f>'Market Data'!D3009</f>
        <v>6171</v>
      </c>
      <c r="E3022" s="2">
        <f>'Market Data'!E3009</f>
        <v>6026.5</v>
      </c>
      <c r="F3022" s="12">
        <f>'Market Data'!F3009</f>
        <v>6101.5</v>
      </c>
      <c r="H3022" s="58">
        <f t="shared" si="389"/>
        <v>3005</v>
      </c>
      <c r="I3022" s="97" t="s">
        <v>54</v>
      </c>
      <c r="J3022" s="59" t="str">
        <f t="shared" si="390"/>
        <v>Long</v>
      </c>
      <c r="L3022" s="74">
        <f t="shared" si="394"/>
        <v>1</v>
      </c>
      <c r="M3022" s="75">
        <f t="shared" si="386"/>
        <v>0</v>
      </c>
      <c r="N3022" s="76" t="str">
        <f t="shared" si="391"/>
        <v/>
      </c>
      <c r="O3022" s="75"/>
      <c r="P3022" s="77">
        <f t="shared" si="387"/>
        <v>1</v>
      </c>
      <c r="Q3022" s="78" t="str">
        <f t="shared" si="392"/>
        <v>Stay Long</v>
      </c>
      <c r="R3022" s="81">
        <f t="shared" si="388"/>
        <v>1610</v>
      </c>
      <c r="S3022" s="82">
        <f t="shared" si="393"/>
        <v>-68935.959999999992</v>
      </c>
      <c r="T3022" s="50"/>
    </row>
    <row r="3023" spans="2:20" x14ac:dyDescent="0.25">
      <c r="B3023" s="11">
        <f>'Market Data'!B3010</f>
        <v>20111020</v>
      </c>
      <c r="C3023" s="2">
        <f>'Market Data'!C3010</f>
        <v>6007.5</v>
      </c>
      <c r="D3023" s="2">
        <f>'Market Data'!D3010</f>
        <v>6107.5</v>
      </c>
      <c r="E3023" s="2">
        <f>'Market Data'!E3010</f>
        <v>5936.5</v>
      </c>
      <c r="F3023" s="12">
        <f>'Market Data'!F3010</f>
        <v>5964.5</v>
      </c>
      <c r="H3023" s="58">
        <f t="shared" si="389"/>
        <v>3006</v>
      </c>
      <c r="I3023" s="97" t="s">
        <v>54</v>
      </c>
      <c r="J3023" s="59" t="str">
        <f t="shared" si="390"/>
        <v>Long</v>
      </c>
      <c r="L3023" s="74">
        <f t="shared" si="394"/>
        <v>1</v>
      </c>
      <c r="M3023" s="75">
        <f t="shared" si="386"/>
        <v>0</v>
      </c>
      <c r="N3023" s="76" t="str">
        <f t="shared" si="391"/>
        <v/>
      </c>
      <c r="O3023" s="75"/>
      <c r="P3023" s="77">
        <f t="shared" si="387"/>
        <v>1</v>
      </c>
      <c r="Q3023" s="78" t="str">
        <f t="shared" si="392"/>
        <v>Stay Long</v>
      </c>
      <c r="R3023" s="81">
        <f t="shared" si="388"/>
        <v>-4795</v>
      </c>
      <c r="S3023" s="82">
        <f t="shared" si="393"/>
        <v>-73730.959999999992</v>
      </c>
      <c r="T3023" s="50"/>
    </row>
    <row r="3024" spans="2:20" x14ac:dyDescent="0.25">
      <c r="B3024" s="11">
        <f>'Market Data'!B3011</f>
        <v>20111021</v>
      </c>
      <c r="C3024" s="2">
        <f>'Market Data'!C3011</f>
        <v>6010.5</v>
      </c>
      <c r="D3024" s="2">
        <f>'Market Data'!D3011</f>
        <v>6177.5</v>
      </c>
      <c r="E3024" s="2">
        <f>'Market Data'!E3011</f>
        <v>5958.5</v>
      </c>
      <c r="F3024" s="12">
        <f>'Market Data'!F3011</f>
        <v>6157</v>
      </c>
      <c r="H3024" s="58">
        <f t="shared" si="389"/>
        <v>3007</v>
      </c>
      <c r="I3024" s="97" t="s">
        <v>54</v>
      </c>
      <c r="J3024" s="59" t="str">
        <f t="shared" si="390"/>
        <v>Long</v>
      </c>
      <c r="L3024" s="74">
        <f t="shared" si="394"/>
        <v>1</v>
      </c>
      <c r="M3024" s="75">
        <f t="shared" ref="M3024:M3087" si="395">$L3024-P3024</f>
        <v>0</v>
      </c>
      <c r="N3024" s="76" t="str">
        <f t="shared" si="391"/>
        <v/>
      </c>
      <c r="O3024" s="75"/>
      <c r="P3024" s="77">
        <f t="shared" si="387"/>
        <v>1</v>
      </c>
      <c r="Q3024" s="78" t="str">
        <f t="shared" si="392"/>
        <v>Stay Long</v>
      </c>
      <c r="R3024" s="81">
        <f t="shared" si="388"/>
        <v>6737.5</v>
      </c>
      <c r="S3024" s="82">
        <f t="shared" si="393"/>
        <v>-66993.459999999992</v>
      </c>
      <c r="T3024" s="50"/>
    </row>
    <row r="3025" spans="2:20" x14ac:dyDescent="0.25">
      <c r="B3025" s="11">
        <f>'Market Data'!B3012</f>
        <v>20111024</v>
      </c>
      <c r="C3025" s="2">
        <f>'Market Data'!C3012</f>
        <v>6220.5</v>
      </c>
      <c r="D3025" s="2">
        <f>'Market Data'!D3012</f>
        <v>6260.5</v>
      </c>
      <c r="E3025" s="2">
        <f>'Market Data'!E3012</f>
        <v>6126.5</v>
      </c>
      <c r="F3025" s="12">
        <f>'Market Data'!F3012</f>
        <v>6248.5</v>
      </c>
      <c r="H3025" s="58">
        <f t="shared" si="389"/>
        <v>3008</v>
      </c>
      <c r="I3025" s="97" t="s">
        <v>54</v>
      </c>
      <c r="J3025" s="59" t="str">
        <f t="shared" si="390"/>
        <v>Long</v>
      </c>
      <c r="L3025" s="74">
        <f t="shared" si="394"/>
        <v>1</v>
      </c>
      <c r="M3025" s="75">
        <f t="shared" si="395"/>
        <v>0</v>
      </c>
      <c r="N3025" s="76" t="str">
        <f t="shared" si="391"/>
        <v/>
      </c>
      <c r="O3025" s="75"/>
      <c r="P3025" s="77">
        <f t="shared" ref="P3025:P3088" si="396">IF($N3024="Fill",$L3024,$P3024)</f>
        <v>1</v>
      </c>
      <c r="Q3025" s="78" t="str">
        <f t="shared" si="392"/>
        <v>Stay Long</v>
      </c>
      <c r="R3025" s="81">
        <f t="shared" ref="R3025:R3088" si="397">IF(OR($P3024&amp;$L3024="01",$P3024&amp;$L3024="0-1"),(($F3025-$C3025)*$R$3*$L3024)-(ABS($M3024)*$R$4),IF(OR($P3024&amp;$L3024="10",$P3024&amp;$L3024="-10"),(($C3025-$F3024)*$R$3*$P3024)-(ABS($M3024)*$R$4),IF(OR($P3024&amp;$L3024="1-1",$P3024&amp;$L3024="-11"),(($C3025-$F3024)*$R$3*$P3024)-(ABS($M3024)*$R$4)+(($F3025-$C3025)*$R$3*$P3025),IF(OR($P3024&amp;$L3024="11",$P3024&amp;$L3024="-1-1"),(($F3025-$F3024)*$R$3*$P3025),0))))</f>
        <v>3202.5</v>
      </c>
      <c r="S3025" s="82">
        <f t="shared" si="393"/>
        <v>-63790.959999999992</v>
      </c>
      <c r="T3025" s="50"/>
    </row>
    <row r="3026" spans="2:20" x14ac:dyDescent="0.25">
      <c r="B3026" s="11">
        <f>'Market Data'!B3013</f>
        <v>20111025</v>
      </c>
      <c r="C3026" s="2">
        <f>'Market Data'!C3013</f>
        <v>6201.5</v>
      </c>
      <c r="D3026" s="2">
        <f>'Market Data'!D3013</f>
        <v>6351.5</v>
      </c>
      <c r="E3026" s="2">
        <f>'Market Data'!E3013</f>
        <v>6148.5</v>
      </c>
      <c r="F3026" s="12">
        <f>'Market Data'!F3013</f>
        <v>6233.5</v>
      </c>
      <c r="H3026" s="58">
        <f t="shared" ref="H3026:H3089" si="398">ROW()-ROW(H$17)</f>
        <v>3009</v>
      </c>
      <c r="I3026" s="97" t="s">
        <v>54</v>
      </c>
      <c r="J3026" s="59" t="str">
        <f t="shared" ref="J3026:J3089" si="399">$I$4</f>
        <v>Long</v>
      </c>
      <c r="L3026" s="74">
        <f t="shared" si="394"/>
        <v>1</v>
      </c>
      <c r="M3026" s="75">
        <f t="shared" si="395"/>
        <v>0</v>
      </c>
      <c r="N3026" s="76" t="str">
        <f t="shared" ref="N3026:N3089" si="400">IF(NOT($M3026=0),"Fill","")</f>
        <v/>
      </c>
      <c r="O3026" s="75"/>
      <c r="P3026" s="77">
        <f t="shared" si="396"/>
        <v>1</v>
      </c>
      <c r="Q3026" s="78" t="str">
        <f t="shared" ref="Q3026:Q3089" si="401">IF($P3025&amp;$L3025="00","Stay Flat",IF($P3025&amp;$L3025="01","Go Long",IF($P3025&amp;$L3025="0-1","Go Short",IF($P3025&amp;$L3025="-10","Exit Short",IF($P3025&amp;$L3025="-1-1","Stay Short",IF($P3025&amp;$L3025="-11","Exit Short, Go Long",IF($P3025&amp;$L3025="10","Exit Long",IF($P3025&amp;$L3025="1-1","Exit Long, Go Short",IF($P3025&amp;$L3025="11","Stay Long","")))))))))</f>
        <v>Stay Long</v>
      </c>
      <c r="R3026" s="81">
        <f t="shared" si="397"/>
        <v>-525</v>
      </c>
      <c r="S3026" s="82">
        <f t="shared" ref="S3026:S3089" si="402">S3025+R3026</f>
        <v>-64315.959999999992</v>
      </c>
      <c r="T3026" s="50"/>
    </row>
    <row r="3027" spans="2:20" x14ac:dyDescent="0.25">
      <c r="B3027" s="11">
        <f>'Market Data'!B3014</f>
        <v>20111026</v>
      </c>
      <c r="C3027" s="2">
        <f>'Market Data'!C3014</f>
        <v>6222.5</v>
      </c>
      <c r="D3027" s="2">
        <f>'Market Data'!D3014</f>
        <v>6337.5</v>
      </c>
      <c r="E3027" s="2">
        <f>'Market Data'!E3014</f>
        <v>6140.5</v>
      </c>
      <c r="F3027" s="12">
        <f>'Market Data'!F3014</f>
        <v>6199</v>
      </c>
      <c r="H3027" s="58">
        <f t="shared" si="398"/>
        <v>3010</v>
      </c>
      <c r="I3027" s="97" t="s">
        <v>54</v>
      </c>
      <c r="J3027" s="59" t="str">
        <f t="shared" si="399"/>
        <v>Long</v>
      </c>
      <c r="L3027" s="74">
        <f t="shared" ref="L3027:L3090" si="403">IF($J3027="Short",-1,IF($J3027="Long",1,0))</f>
        <v>1</v>
      </c>
      <c r="M3027" s="75">
        <f t="shared" si="395"/>
        <v>0</v>
      </c>
      <c r="N3027" s="76" t="str">
        <f t="shared" si="400"/>
        <v/>
      </c>
      <c r="O3027" s="75"/>
      <c r="P3027" s="77">
        <f t="shared" si="396"/>
        <v>1</v>
      </c>
      <c r="Q3027" s="78" t="str">
        <f t="shared" si="401"/>
        <v>Stay Long</v>
      </c>
      <c r="R3027" s="81">
        <f t="shared" si="397"/>
        <v>-1207.5</v>
      </c>
      <c r="S3027" s="82">
        <f t="shared" si="402"/>
        <v>-65523.459999999992</v>
      </c>
      <c r="T3027" s="50"/>
    </row>
    <row r="3028" spans="2:20" x14ac:dyDescent="0.25">
      <c r="B3028" s="11">
        <f>'Market Data'!B3015</f>
        <v>20111027</v>
      </c>
      <c r="C3028" s="2">
        <f>'Market Data'!C3015</f>
        <v>6382.5</v>
      </c>
      <c r="D3028" s="2">
        <f>'Market Data'!D3015</f>
        <v>6624.5</v>
      </c>
      <c r="E3028" s="2">
        <f>'Market Data'!E3015</f>
        <v>6360</v>
      </c>
      <c r="F3028" s="12">
        <f>'Market Data'!F3015</f>
        <v>6513.5</v>
      </c>
      <c r="H3028" s="58">
        <f t="shared" si="398"/>
        <v>3011</v>
      </c>
      <c r="I3028" s="97" t="s">
        <v>54</v>
      </c>
      <c r="J3028" s="59" t="str">
        <f t="shared" si="399"/>
        <v>Long</v>
      </c>
      <c r="L3028" s="74">
        <f t="shared" si="403"/>
        <v>1</v>
      </c>
      <c r="M3028" s="75">
        <f t="shared" si="395"/>
        <v>0</v>
      </c>
      <c r="N3028" s="76" t="str">
        <f t="shared" si="400"/>
        <v/>
      </c>
      <c r="O3028" s="75"/>
      <c r="P3028" s="77">
        <f t="shared" si="396"/>
        <v>1</v>
      </c>
      <c r="Q3028" s="78" t="str">
        <f t="shared" si="401"/>
        <v>Stay Long</v>
      </c>
      <c r="R3028" s="81">
        <f t="shared" si="397"/>
        <v>11007.5</v>
      </c>
      <c r="S3028" s="82">
        <f t="shared" si="402"/>
        <v>-54515.959999999992</v>
      </c>
      <c r="T3028" s="50"/>
    </row>
    <row r="3029" spans="2:20" x14ac:dyDescent="0.25">
      <c r="B3029" s="11">
        <f>'Market Data'!B3016</f>
        <v>20111028</v>
      </c>
      <c r="C3029" s="2">
        <f>'Market Data'!C3016</f>
        <v>6584.5</v>
      </c>
      <c r="D3029" s="2">
        <f>'Market Data'!D3016</f>
        <v>6622.5</v>
      </c>
      <c r="E3029" s="2">
        <f>'Market Data'!E3016</f>
        <v>6496</v>
      </c>
      <c r="F3029" s="12">
        <f>'Market Data'!F3016</f>
        <v>6534</v>
      </c>
      <c r="H3029" s="58">
        <f t="shared" si="398"/>
        <v>3012</v>
      </c>
      <c r="I3029" s="97" t="s">
        <v>54</v>
      </c>
      <c r="J3029" s="59" t="str">
        <f t="shared" si="399"/>
        <v>Long</v>
      </c>
      <c r="L3029" s="74">
        <f t="shared" si="403"/>
        <v>1</v>
      </c>
      <c r="M3029" s="75">
        <f t="shared" si="395"/>
        <v>0</v>
      </c>
      <c r="N3029" s="76" t="str">
        <f t="shared" si="400"/>
        <v/>
      </c>
      <c r="O3029" s="75"/>
      <c r="P3029" s="77">
        <f t="shared" si="396"/>
        <v>1</v>
      </c>
      <c r="Q3029" s="78" t="str">
        <f t="shared" si="401"/>
        <v>Stay Long</v>
      </c>
      <c r="R3029" s="81">
        <f t="shared" si="397"/>
        <v>717.5</v>
      </c>
      <c r="S3029" s="82">
        <f t="shared" si="402"/>
        <v>-53798.459999999992</v>
      </c>
      <c r="T3029" s="50"/>
    </row>
    <row r="3030" spans="2:20" x14ac:dyDescent="0.25">
      <c r="B3030" s="11">
        <f>'Market Data'!B3017</f>
        <v>20111031</v>
      </c>
      <c r="C3030" s="2">
        <f>'Market Data'!C3017</f>
        <v>6482.5</v>
      </c>
      <c r="D3030" s="2">
        <f>'Market Data'!D3017</f>
        <v>6497</v>
      </c>
      <c r="E3030" s="2">
        <f>'Market Data'!E3017</f>
        <v>6280.5</v>
      </c>
      <c r="F3030" s="12">
        <f>'Market Data'!F3017</f>
        <v>6354.5</v>
      </c>
      <c r="H3030" s="58">
        <f t="shared" si="398"/>
        <v>3013</v>
      </c>
      <c r="I3030" s="97" t="s">
        <v>54</v>
      </c>
      <c r="J3030" s="59" t="str">
        <f t="shared" si="399"/>
        <v>Long</v>
      </c>
      <c r="L3030" s="74">
        <f t="shared" si="403"/>
        <v>1</v>
      </c>
      <c r="M3030" s="75">
        <f t="shared" si="395"/>
        <v>0</v>
      </c>
      <c r="N3030" s="76" t="str">
        <f t="shared" si="400"/>
        <v/>
      </c>
      <c r="O3030" s="75"/>
      <c r="P3030" s="77">
        <f t="shared" si="396"/>
        <v>1</v>
      </c>
      <c r="Q3030" s="78" t="str">
        <f t="shared" si="401"/>
        <v>Stay Long</v>
      </c>
      <c r="R3030" s="81">
        <f t="shared" si="397"/>
        <v>-6282.5</v>
      </c>
      <c r="S3030" s="82">
        <f t="shared" si="402"/>
        <v>-60080.959999999992</v>
      </c>
      <c r="T3030" s="50"/>
    </row>
    <row r="3031" spans="2:20" x14ac:dyDescent="0.25">
      <c r="B3031" s="11">
        <f>'Market Data'!B3018</f>
        <v>20111101</v>
      </c>
      <c r="C3031" s="2">
        <f>'Market Data'!C3018</f>
        <v>6227.5</v>
      </c>
      <c r="D3031" s="2">
        <f>'Market Data'!D3018</f>
        <v>6227.5</v>
      </c>
      <c r="E3031" s="2">
        <f>'Market Data'!E3018</f>
        <v>5950</v>
      </c>
      <c r="F3031" s="12">
        <f>'Market Data'!F3018</f>
        <v>6023</v>
      </c>
      <c r="H3031" s="58">
        <f t="shared" si="398"/>
        <v>3014</v>
      </c>
      <c r="I3031" s="97" t="s">
        <v>54</v>
      </c>
      <c r="J3031" s="59" t="str">
        <f t="shared" si="399"/>
        <v>Long</v>
      </c>
      <c r="L3031" s="74">
        <f t="shared" si="403"/>
        <v>1</v>
      </c>
      <c r="M3031" s="75">
        <f t="shared" si="395"/>
        <v>0</v>
      </c>
      <c r="N3031" s="76" t="str">
        <f t="shared" si="400"/>
        <v/>
      </c>
      <c r="O3031" s="75"/>
      <c r="P3031" s="77">
        <f t="shared" si="396"/>
        <v>1</v>
      </c>
      <c r="Q3031" s="78" t="str">
        <f t="shared" si="401"/>
        <v>Stay Long</v>
      </c>
      <c r="R3031" s="81">
        <f t="shared" si="397"/>
        <v>-11602.5</v>
      </c>
      <c r="S3031" s="82">
        <f t="shared" si="402"/>
        <v>-71683.459999999992</v>
      </c>
      <c r="T3031" s="50"/>
    </row>
    <row r="3032" spans="2:20" x14ac:dyDescent="0.25">
      <c r="B3032" s="11">
        <f>'Market Data'!B3019</f>
        <v>20111102</v>
      </c>
      <c r="C3032" s="2">
        <f>'Market Data'!C3019</f>
        <v>6123.5</v>
      </c>
      <c r="D3032" s="2">
        <f>'Market Data'!D3019</f>
        <v>6181.5</v>
      </c>
      <c r="E3032" s="2">
        <f>'Market Data'!E3019</f>
        <v>5998.5</v>
      </c>
      <c r="F3032" s="12">
        <f>'Market Data'!F3019</f>
        <v>6158</v>
      </c>
      <c r="H3032" s="58">
        <f t="shared" si="398"/>
        <v>3015</v>
      </c>
      <c r="I3032" s="97" t="s">
        <v>54</v>
      </c>
      <c r="J3032" s="59" t="str">
        <f t="shared" si="399"/>
        <v>Long</v>
      </c>
      <c r="L3032" s="74">
        <f t="shared" si="403"/>
        <v>1</v>
      </c>
      <c r="M3032" s="75">
        <f t="shared" si="395"/>
        <v>0</v>
      </c>
      <c r="N3032" s="76" t="str">
        <f t="shared" si="400"/>
        <v/>
      </c>
      <c r="O3032" s="75"/>
      <c r="P3032" s="77">
        <f t="shared" si="396"/>
        <v>1</v>
      </c>
      <c r="Q3032" s="78" t="str">
        <f t="shared" si="401"/>
        <v>Stay Long</v>
      </c>
      <c r="R3032" s="81">
        <f t="shared" si="397"/>
        <v>4725</v>
      </c>
      <c r="S3032" s="82">
        <f t="shared" si="402"/>
        <v>-66958.459999999992</v>
      </c>
      <c r="T3032" s="50"/>
    </row>
    <row r="3033" spans="2:20" x14ac:dyDescent="0.25">
      <c r="B3033" s="11">
        <f>'Market Data'!B3020</f>
        <v>20111103</v>
      </c>
      <c r="C3033" s="2">
        <f>'Market Data'!C3020</f>
        <v>5992.5</v>
      </c>
      <c r="D3033" s="2">
        <f>'Market Data'!D3020</f>
        <v>6384.5</v>
      </c>
      <c r="E3033" s="2">
        <f>'Market Data'!E3020</f>
        <v>5977</v>
      </c>
      <c r="F3033" s="12">
        <f>'Market Data'!F3020</f>
        <v>6340.5</v>
      </c>
      <c r="H3033" s="58">
        <f t="shared" si="398"/>
        <v>3016</v>
      </c>
      <c r="I3033" s="97" t="s">
        <v>54</v>
      </c>
      <c r="J3033" s="59" t="str">
        <f t="shared" si="399"/>
        <v>Long</v>
      </c>
      <c r="L3033" s="74">
        <f t="shared" si="403"/>
        <v>1</v>
      </c>
      <c r="M3033" s="75">
        <f t="shared" si="395"/>
        <v>0</v>
      </c>
      <c r="N3033" s="76" t="str">
        <f t="shared" si="400"/>
        <v/>
      </c>
      <c r="O3033" s="75"/>
      <c r="P3033" s="77">
        <f t="shared" si="396"/>
        <v>1</v>
      </c>
      <c r="Q3033" s="78" t="str">
        <f t="shared" si="401"/>
        <v>Stay Long</v>
      </c>
      <c r="R3033" s="81">
        <f t="shared" si="397"/>
        <v>6387.5</v>
      </c>
      <c r="S3033" s="82">
        <f t="shared" si="402"/>
        <v>-60570.959999999992</v>
      </c>
      <c r="T3033" s="50"/>
    </row>
    <row r="3034" spans="2:20" x14ac:dyDescent="0.25">
      <c r="B3034" s="11">
        <f>'Market Data'!B3021</f>
        <v>20111104</v>
      </c>
      <c r="C3034" s="2">
        <f>'Market Data'!C3021</f>
        <v>6362.5</v>
      </c>
      <c r="D3034" s="2">
        <f>'Market Data'!D3021</f>
        <v>6376.5</v>
      </c>
      <c r="E3034" s="2">
        <f>'Market Data'!E3021</f>
        <v>6114.5</v>
      </c>
      <c r="F3034" s="12">
        <f>'Market Data'!F3021</f>
        <v>6169</v>
      </c>
      <c r="H3034" s="58">
        <f t="shared" si="398"/>
        <v>3017</v>
      </c>
      <c r="I3034" s="97" t="s">
        <v>54</v>
      </c>
      <c r="J3034" s="59" t="str">
        <f t="shared" si="399"/>
        <v>Long</v>
      </c>
      <c r="L3034" s="74">
        <f t="shared" si="403"/>
        <v>1</v>
      </c>
      <c r="M3034" s="75">
        <f t="shared" si="395"/>
        <v>0</v>
      </c>
      <c r="N3034" s="76" t="str">
        <f t="shared" si="400"/>
        <v/>
      </c>
      <c r="O3034" s="75"/>
      <c r="P3034" s="77">
        <f t="shared" si="396"/>
        <v>1</v>
      </c>
      <c r="Q3034" s="78" t="str">
        <f t="shared" si="401"/>
        <v>Stay Long</v>
      </c>
      <c r="R3034" s="81">
        <f t="shared" si="397"/>
        <v>-6002.5</v>
      </c>
      <c r="S3034" s="82">
        <f t="shared" si="402"/>
        <v>-66573.459999999992</v>
      </c>
      <c r="T3034" s="50"/>
    </row>
    <row r="3035" spans="2:20" x14ac:dyDescent="0.25">
      <c r="B3035" s="11">
        <f>'Market Data'!B3022</f>
        <v>20111107</v>
      </c>
      <c r="C3035" s="2">
        <f>'Market Data'!C3022</f>
        <v>6186</v>
      </c>
      <c r="D3035" s="2">
        <f>'Market Data'!D3022</f>
        <v>6217</v>
      </c>
      <c r="E3035" s="2">
        <f>'Market Data'!E3022</f>
        <v>6020</v>
      </c>
      <c r="F3035" s="12">
        <f>'Market Data'!F3022</f>
        <v>6111</v>
      </c>
      <c r="H3035" s="58">
        <f t="shared" si="398"/>
        <v>3018</v>
      </c>
      <c r="I3035" s="97" t="s">
        <v>54</v>
      </c>
      <c r="J3035" s="59" t="str">
        <f t="shared" si="399"/>
        <v>Long</v>
      </c>
      <c r="L3035" s="74">
        <f t="shared" si="403"/>
        <v>1</v>
      </c>
      <c r="M3035" s="75">
        <f t="shared" si="395"/>
        <v>0</v>
      </c>
      <c r="N3035" s="76" t="str">
        <f t="shared" si="400"/>
        <v/>
      </c>
      <c r="O3035" s="75"/>
      <c r="P3035" s="77">
        <f t="shared" si="396"/>
        <v>1</v>
      </c>
      <c r="Q3035" s="78" t="str">
        <f t="shared" si="401"/>
        <v>Stay Long</v>
      </c>
      <c r="R3035" s="81">
        <f t="shared" si="397"/>
        <v>-2030</v>
      </c>
      <c r="S3035" s="82">
        <f t="shared" si="402"/>
        <v>-68603.459999999992</v>
      </c>
      <c r="T3035" s="50"/>
    </row>
    <row r="3036" spans="2:20" x14ac:dyDescent="0.25">
      <c r="B3036" s="11">
        <f>'Market Data'!B3023</f>
        <v>20111108</v>
      </c>
      <c r="C3036" s="2">
        <f>'Market Data'!C3023</f>
        <v>6137.5</v>
      </c>
      <c r="D3036" s="2">
        <f>'Market Data'!D3023</f>
        <v>6276</v>
      </c>
      <c r="E3036" s="2">
        <f>'Market Data'!E3023</f>
        <v>6120</v>
      </c>
      <c r="F3036" s="12">
        <f>'Market Data'!F3023</f>
        <v>6157</v>
      </c>
      <c r="H3036" s="58">
        <f t="shared" si="398"/>
        <v>3019</v>
      </c>
      <c r="I3036" s="97" t="s">
        <v>54</v>
      </c>
      <c r="J3036" s="59" t="str">
        <f t="shared" si="399"/>
        <v>Long</v>
      </c>
      <c r="L3036" s="74">
        <f t="shared" si="403"/>
        <v>1</v>
      </c>
      <c r="M3036" s="75">
        <f t="shared" si="395"/>
        <v>0</v>
      </c>
      <c r="N3036" s="76" t="str">
        <f t="shared" si="400"/>
        <v/>
      </c>
      <c r="O3036" s="75"/>
      <c r="P3036" s="77">
        <f t="shared" si="396"/>
        <v>1</v>
      </c>
      <c r="Q3036" s="78" t="str">
        <f t="shared" si="401"/>
        <v>Stay Long</v>
      </c>
      <c r="R3036" s="81">
        <f t="shared" si="397"/>
        <v>1610</v>
      </c>
      <c r="S3036" s="82">
        <f t="shared" si="402"/>
        <v>-66993.459999999992</v>
      </c>
      <c r="T3036" s="50"/>
    </row>
    <row r="3037" spans="2:20" x14ac:dyDescent="0.25">
      <c r="B3037" s="11">
        <f>'Market Data'!B3024</f>
        <v>20111109</v>
      </c>
      <c r="C3037" s="2">
        <f>'Market Data'!C3024</f>
        <v>6276.5</v>
      </c>
      <c r="D3037" s="2">
        <f>'Market Data'!D3024</f>
        <v>6284.5</v>
      </c>
      <c r="E3037" s="2">
        <f>'Market Data'!E3024</f>
        <v>5915.5</v>
      </c>
      <c r="F3037" s="12">
        <f>'Market Data'!F3024</f>
        <v>6021</v>
      </c>
      <c r="H3037" s="58">
        <f t="shared" si="398"/>
        <v>3020</v>
      </c>
      <c r="I3037" s="97" t="s">
        <v>54</v>
      </c>
      <c r="J3037" s="59" t="str">
        <f t="shared" si="399"/>
        <v>Long</v>
      </c>
      <c r="L3037" s="74">
        <f t="shared" si="403"/>
        <v>1</v>
      </c>
      <c r="M3037" s="75">
        <f t="shared" si="395"/>
        <v>0</v>
      </c>
      <c r="N3037" s="76" t="str">
        <f t="shared" si="400"/>
        <v/>
      </c>
      <c r="O3037" s="75"/>
      <c r="P3037" s="77">
        <f t="shared" si="396"/>
        <v>1</v>
      </c>
      <c r="Q3037" s="78" t="str">
        <f t="shared" si="401"/>
        <v>Stay Long</v>
      </c>
      <c r="R3037" s="81">
        <f t="shared" si="397"/>
        <v>-4760</v>
      </c>
      <c r="S3037" s="82">
        <f t="shared" si="402"/>
        <v>-71753.459999999992</v>
      </c>
      <c r="T3037" s="50"/>
    </row>
    <row r="3038" spans="2:20" x14ac:dyDescent="0.25">
      <c r="B3038" s="11">
        <f>'Market Data'!B3025</f>
        <v>20111110</v>
      </c>
      <c r="C3038" s="2">
        <f>'Market Data'!C3025</f>
        <v>5877.5</v>
      </c>
      <c r="D3038" s="2">
        <f>'Market Data'!D3025</f>
        <v>6122</v>
      </c>
      <c r="E3038" s="2">
        <f>'Market Data'!E3025</f>
        <v>5848.5</v>
      </c>
      <c r="F3038" s="12">
        <f>'Market Data'!F3025</f>
        <v>6053.5</v>
      </c>
      <c r="H3038" s="58">
        <f t="shared" si="398"/>
        <v>3021</v>
      </c>
      <c r="I3038" s="97" t="s">
        <v>54</v>
      </c>
      <c r="J3038" s="59" t="str">
        <f t="shared" si="399"/>
        <v>Long</v>
      </c>
      <c r="L3038" s="74">
        <f t="shared" si="403"/>
        <v>1</v>
      </c>
      <c r="M3038" s="75">
        <f t="shared" si="395"/>
        <v>0</v>
      </c>
      <c r="N3038" s="76" t="str">
        <f t="shared" si="400"/>
        <v/>
      </c>
      <c r="O3038" s="75"/>
      <c r="P3038" s="77">
        <f t="shared" si="396"/>
        <v>1</v>
      </c>
      <c r="Q3038" s="78" t="str">
        <f t="shared" si="401"/>
        <v>Stay Long</v>
      </c>
      <c r="R3038" s="81">
        <f t="shared" si="397"/>
        <v>1137.5</v>
      </c>
      <c r="S3038" s="82">
        <f t="shared" si="402"/>
        <v>-70615.959999999992</v>
      </c>
      <c r="T3038" s="50"/>
    </row>
    <row r="3039" spans="2:20" x14ac:dyDescent="0.25">
      <c r="B3039" s="11">
        <f>'Market Data'!B3026</f>
        <v>20111111</v>
      </c>
      <c r="C3039" s="2">
        <f>'Market Data'!C3026</f>
        <v>6104</v>
      </c>
      <c r="D3039" s="2">
        <f>'Market Data'!D3026</f>
        <v>6253</v>
      </c>
      <c r="E3039" s="2">
        <f>'Market Data'!E3026</f>
        <v>6039</v>
      </c>
      <c r="F3039" s="12">
        <f>'Market Data'!F3026</f>
        <v>6231</v>
      </c>
      <c r="H3039" s="58">
        <f t="shared" si="398"/>
        <v>3022</v>
      </c>
      <c r="I3039" s="97" t="s">
        <v>54</v>
      </c>
      <c r="J3039" s="59" t="str">
        <f t="shared" si="399"/>
        <v>Long</v>
      </c>
      <c r="L3039" s="74">
        <f t="shared" si="403"/>
        <v>1</v>
      </c>
      <c r="M3039" s="75">
        <f t="shared" si="395"/>
        <v>0</v>
      </c>
      <c r="N3039" s="76" t="str">
        <f t="shared" si="400"/>
        <v/>
      </c>
      <c r="O3039" s="75"/>
      <c r="P3039" s="77">
        <f t="shared" si="396"/>
        <v>1</v>
      </c>
      <c r="Q3039" s="78" t="str">
        <f t="shared" si="401"/>
        <v>Stay Long</v>
      </c>
      <c r="R3039" s="81">
        <f t="shared" si="397"/>
        <v>6212.5</v>
      </c>
      <c r="S3039" s="82">
        <f t="shared" si="402"/>
        <v>-64403.459999999992</v>
      </c>
      <c r="T3039" s="50"/>
    </row>
    <row r="3040" spans="2:20" x14ac:dyDescent="0.25">
      <c r="B3040" s="11">
        <f>'Market Data'!B3027</f>
        <v>20111114</v>
      </c>
      <c r="C3040" s="2">
        <f>'Market Data'!C3027</f>
        <v>6271.5</v>
      </c>
      <c r="D3040" s="2">
        <f>'Market Data'!D3027</f>
        <v>6317.5</v>
      </c>
      <c r="E3040" s="2">
        <f>'Market Data'!E3027</f>
        <v>6107</v>
      </c>
      <c r="F3040" s="12">
        <f>'Market Data'!F3027</f>
        <v>6183.5</v>
      </c>
      <c r="H3040" s="58">
        <f t="shared" si="398"/>
        <v>3023</v>
      </c>
      <c r="I3040" s="97" t="s">
        <v>54</v>
      </c>
      <c r="J3040" s="59" t="str">
        <f t="shared" si="399"/>
        <v>Long</v>
      </c>
      <c r="L3040" s="74">
        <f t="shared" si="403"/>
        <v>1</v>
      </c>
      <c r="M3040" s="75">
        <f t="shared" si="395"/>
        <v>0</v>
      </c>
      <c r="N3040" s="76" t="str">
        <f t="shared" si="400"/>
        <v/>
      </c>
      <c r="O3040" s="75"/>
      <c r="P3040" s="77">
        <f t="shared" si="396"/>
        <v>1</v>
      </c>
      <c r="Q3040" s="78" t="str">
        <f t="shared" si="401"/>
        <v>Stay Long</v>
      </c>
      <c r="R3040" s="81">
        <f t="shared" si="397"/>
        <v>-1662.5</v>
      </c>
      <c r="S3040" s="82">
        <f t="shared" si="402"/>
        <v>-66065.959999999992</v>
      </c>
      <c r="T3040" s="50"/>
    </row>
    <row r="3041" spans="2:20" x14ac:dyDescent="0.25">
      <c r="B3041" s="11">
        <f>'Market Data'!B3028</f>
        <v>20111115</v>
      </c>
      <c r="C3041" s="2">
        <f>'Market Data'!C3028</f>
        <v>6110.5</v>
      </c>
      <c r="D3041" s="2">
        <f>'Market Data'!D3028</f>
        <v>6200.5</v>
      </c>
      <c r="E3041" s="2">
        <f>'Market Data'!E3028</f>
        <v>6000</v>
      </c>
      <c r="F3041" s="12">
        <f>'Market Data'!F3028</f>
        <v>6132</v>
      </c>
      <c r="H3041" s="58">
        <f t="shared" si="398"/>
        <v>3024</v>
      </c>
      <c r="I3041" s="97" t="s">
        <v>54</v>
      </c>
      <c r="J3041" s="59" t="str">
        <f t="shared" si="399"/>
        <v>Long</v>
      </c>
      <c r="L3041" s="74">
        <f t="shared" si="403"/>
        <v>1</v>
      </c>
      <c r="M3041" s="75">
        <f t="shared" si="395"/>
        <v>0</v>
      </c>
      <c r="N3041" s="76" t="str">
        <f t="shared" si="400"/>
        <v/>
      </c>
      <c r="O3041" s="75"/>
      <c r="P3041" s="77">
        <f t="shared" si="396"/>
        <v>1</v>
      </c>
      <c r="Q3041" s="78" t="str">
        <f t="shared" si="401"/>
        <v>Stay Long</v>
      </c>
      <c r="R3041" s="81">
        <f t="shared" si="397"/>
        <v>-1802.5</v>
      </c>
      <c r="S3041" s="82">
        <f t="shared" si="402"/>
        <v>-67868.459999999992</v>
      </c>
      <c r="T3041" s="50"/>
    </row>
    <row r="3042" spans="2:20" x14ac:dyDescent="0.25">
      <c r="B3042" s="11">
        <f>'Market Data'!B3029</f>
        <v>20111116</v>
      </c>
      <c r="C3042" s="2">
        <f>'Market Data'!C3029</f>
        <v>6031.5</v>
      </c>
      <c r="D3042" s="2">
        <f>'Market Data'!D3029</f>
        <v>6218.5</v>
      </c>
      <c r="E3042" s="2">
        <f>'Market Data'!E3029</f>
        <v>6017.5</v>
      </c>
      <c r="F3042" s="12">
        <f>'Market Data'!F3029</f>
        <v>6108</v>
      </c>
      <c r="H3042" s="58">
        <f t="shared" si="398"/>
        <v>3025</v>
      </c>
      <c r="I3042" s="97" t="s">
        <v>54</v>
      </c>
      <c r="J3042" s="59" t="str">
        <f t="shared" si="399"/>
        <v>Long</v>
      </c>
      <c r="L3042" s="74">
        <f t="shared" si="403"/>
        <v>1</v>
      </c>
      <c r="M3042" s="75">
        <f t="shared" si="395"/>
        <v>0</v>
      </c>
      <c r="N3042" s="76" t="str">
        <f t="shared" si="400"/>
        <v/>
      </c>
      <c r="O3042" s="75"/>
      <c r="P3042" s="77">
        <f t="shared" si="396"/>
        <v>1</v>
      </c>
      <c r="Q3042" s="78" t="str">
        <f t="shared" si="401"/>
        <v>Stay Long</v>
      </c>
      <c r="R3042" s="81">
        <f t="shared" si="397"/>
        <v>-840</v>
      </c>
      <c r="S3042" s="82">
        <f t="shared" si="402"/>
        <v>-68708.459999999992</v>
      </c>
      <c r="T3042" s="50"/>
    </row>
    <row r="3043" spans="2:20" x14ac:dyDescent="0.25">
      <c r="B3043" s="11">
        <f>'Market Data'!B3030</f>
        <v>20111117</v>
      </c>
      <c r="C3043" s="2">
        <f>'Market Data'!C3030</f>
        <v>6052.5</v>
      </c>
      <c r="D3043" s="2">
        <f>'Market Data'!D3030</f>
        <v>6109.5</v>
      </c>
      <c r="E3043" s="2">
        <f>'Market Data'!E3030</f>
        <v>5942.5</v>
      </c>
      <c r="F3043" s="12">
        <f>'Market Data'!F3030</f>
        <v>6031.5</v>
      </c>
      <c r="H3043" s="58">
        <f t="shared" si="398"/>
        <v>3026</v>
      </c>
      <c r="I3043" s="97" t="s">
        <v>54</v>
      </c>
      <c r="J3043" s="59" t="str">
        <f t="shared" si="399"/>
        <v>Long</v>
      </c>
      <c r="L3043" s="74">
        <f t="shared" si="403"/>
        <v>1</v>
      </c>
      <c r="M3043" s="75">
        <f t="shared" si="395"/>
        <v>0</v>
      </c>
      <c r="N3043" s="76" t="str">
        <f t="shared" si="400"/>
        <v/>
      </c>
      <c r="O3043" s="75"/>
      <c r="P3043" s="77">
        <f t="shared" si="396"/>
        <v>1</v>
      </c>
      <c r="Q3043" s="78" t="str">
        <f t="shared" si="401"/>
        <v>Stay Long</v>
      </c>
      <c r="R3043" s="81">
        <f t="shared" si="397"/>
        <v>-2677.5</v>
      </c>
      <c r="S3043" s="82">
        <f t="shared" si="402"/>
        <v>-71385.959999999992</v>
      </c>
      <c r="T3043" s="50"/>
    </row>
    <row r="3044" spans="2:20" x14ac:dyDescent="0.25">
      <c r="B3044" s="11">
        <f>'Market Data'!B3031</f>
        <v>20111118</v>
      </c>
      <c r="C3044" s="2">
        <f>'Market Data'!C3031</f>
        <v>5940.5</v>
      </c>
      <c r="D3044" s="2">
        <f>'Market Data'!D3031</f>
        <v>6086.5</v>
      </c>
      <c r="E3044" s="2">
        <f>'Market Data'!E3031</f>
        <v>5937.5</v>
      </c>
      <c r="F3044" s="12">
        <f>'Market Data'!F3031</f>
        <v>6002.5</v>
      </c>
      <c r="H3044" s="58">
        <f t="shared" si="398"/>
        <v>3027</v>
      </c>
      <c r="I3044" s="97" t="s">
        <v>54</v>
      </c>
      <c r="J3044" s="59" t="str">
        <f t="shared" si="399"/>
        <v>Long</v>
      </c>
      <c r="L3044" s="74">
        <f t="shared" si="403"/>
        <v>1</v>
      </c>
      <c r="M3044" s="75">
        <f t="shared" si="395"/>
        <v>0</v>
      </c>
      <c r="N3044" s="76" t="str">
        <f t="shared" si="400"/>
        <v/>
      </c>
      <c r="O3044" s="75"/>
      <c r="P3044" s="77">
        <f t="shared" si="396"/>
        <v>1</v>
      </c>
      <c r="Q3044" s="78" t="str">
        <f t="shared" si="401"/>
        <v>Stay Long</v>
      </c>
      <c r="R3044" s="81">
        <f t="shared" si="397"/>
        <v>-1015</v>
      </c>
      <c r="S3044" s="82">
        <f t="shared" si="402"/>
        <v>-72400.959999999992</v>
      </c>
      <c r="T3044" s="50"/>
    </row>
    <row r="3045" spans="2:20" x14ac:dyDescent="0.25">
      <c r="B3045" s="11">
        <f>'Market Data'!B3032</f>
        <v>20111121</v>
      </c>
      <c r="C3045" s="2">
        <f>'Market Data'!C3032</f>
        <v>5932.5</v>
      </c>
      <c r="D3045" s="2">
        <f>'Market Data'!D3032</f>
        <v>5966</v>
      </c>
      <c r="E3045" s="2">
        <f>'Market Data'!E3032</f>
        <v>5772.5</v>
      </c>
      <c r="F3045" s="12">
        <f>'Market Data'!F3032</f>
        <v>5804.5</v>
      </c>
      <c r="H3045" s="58">
        <f t="shared" si="398"/>
        <v>3028</v>
      </c>
      <c r="I3045" s="97" t="s">
        <v>54</v>
      </c>
      <c r="J3045" s="59" t="str">
        <f t="shared" si="399"/>
        <v>Long</v>
      </c>
      <c r="L3045" s="74">
        <f t="shared" si="403"/>
        <v>1</v>
      </c>
      <c r="M3045" s="75">
        <f t="shared" si="395"/>
        <v>0</v>
      </c>
      <c r="N3045" s="76" t="str">
        <f t="shared" si="400"/>
        <v/>
      </c>
      <c r="O3045" s="75"/>
      <c r="P3045" s="77">
        <f t="shared" si="396"/>
        <v>1</v>
      </c>
      <c r="Q3045" s="78" t="str">
        <f t="shared" si="401"/>
        <v>Stay Long</v>
      </c>
      <c r="R3045" s="81">
        <f t="shared" si="397"/>
        <v>-6930</v>
      </c>
      <c r="S3045" s="82">
        <f t="shared" si="402"/>
        <v>-79330.959999999992</v>
      </c>
      <c r="T3045" s="50"/>
    </row>
    <row r="3046" spans="2:20" x14ac:dyDescent="0.25">
      <c r="B3046" s="11">
        <f>'Market Data'!B3033</f>
        <v>20111122</v>
      </c>
      <c r="C3046" s="2">
        <f>'Market Data'!C3033</f>
        <v>5839</v>
      </c>
      <c r="D3046" s="2">
        <f>'Market Data'!D3033</f>
        <v>5867.5</v>
      </c>
      <c r="E3046" s="2">
        <f>'Market Data'!E3033</f>
        <v>5718</v>
      </c>
      <c r="F3046" s="12">
        <f>'Market Data'!F3033</f>
        <v>5740</v>
      </c>
      <c r="H3046" s="58">
        <f t="shared" si="398"/>
        <v>3029</v>
      </c>
      <c r="I3046" s="97" t="s">
        <v>54</v>
      </c>
      <c r="J3046" s="59" t="str">
        <f t="shared" si="399"/>
        <v>Long</v>
      </c>
      <c r="L3046" s="74">
        <f t="shared" si="403"/>
        <v>1</v>
      </c>
      <c r="M3046" s="75">
        <f t="shared" si="395"/>
        <v>0</v>
      </c>
      <c r="N3046" s="76" t="str">
        <f t="shared" si="400"/>
        <v/>
      </c>
      <c r="O3046" s="75"/>
      <c r="P3046" s="77">
        <f t="shared" si="396"/>
        <v>1</v>
      </c>
      <c r="Q3046" s="78" t="str">
        <f t="shared" si="401"/>
        <v>Stay Long</v>
      </c>
      <c r="R3046" s="81">
        <f t="shared" si="397"/>
        <v>-2257.5</v>
      </c>
      <c r="S3046" s="82">
        <f t="shared" si="402"/>
        <v>-81588.459999999992</v>
      </c>
      <c r="T3046" s="50"/>
    </row>
    <row r="3047" spans="2:20" x14ac:dyDescent="0.25">
      <c r="B3047" s="11">
        <f>'Market Data'!B3034</f>
        <v>20111123</v>
      </c>
      <c r="C3047" s="2">
        <f>'Market Data'!C3034</f>
        <v>5666</v>
      </c>
      <c r="D3047" s="2">
        <f>'Market Data'!D3034</f>
        <v>5775</v>
      </c>
      <c r="E3047" s="2">
        <f>'Market Data'!E3034</f>
        <v>5635.5</v>
      </c>
      <c r="F3047" s="12">
        <f>'Market Data'!F3034</f>
        <v>5662</v>
      </c>
      <c r="H3047" s="58">
        <f t="shared" si="398"/>
        <v>3030</v>
      </c>
      <c r="I3047" s="97" t="s">
        <v>54</v>
      </c>
      <c r="J3047" s="59" t="str">
        <f t="shared" si="399"/>
        <v>Long</v>
      </c>
      <c r="L3047" s="74">
        <f t="shared" si="403"/>
        <v>1</v>
      </c>
      <c r="M3047" s="75">
        <f t="shared" si="395"/>
        <v>0</v>
      </c>
      <c r="N3047" s="76" t="str">
        <f t="shared" si="400"/>
        <v/>
      </c>
      <c r="O3047" s="75"/>
      <c r="P3047" s="77">
        <f t="shared" si="396"/>
        <v>1</v>
      </c>
      <c r="Q3047" s="78" t="str">
        <f t="shared" si="401"/>
        <v>Stay Long</v>
      </c>
      <c r="R3047" s="81">
        <f t="shared" si="397"/>
        <v>-2730</v>
      </c>
      <c r="S3047" s="82">
        <f t="shared" si="402"/>
        <v>-84318.459999999992</v>
      </c>
      <c r="T3047" s="50"/>
    </row>
    <row r="3048" spans="2:20" x14ac:dyDescent="0.25">
      <c r="B3048" s="11">
        <f>'Market Data'!B3035</f>
        <v>20111124</v>
      </c>
      <c r="C3048" s="2">
        <f>'Market Data'!C3035</f>
        <v>5676.5</v>
      </c>
      <c r="D3048" s="2">
        <f>'Market Data'!D3035</f>
        <v>5749.5</v>
      </c>
      <c r="E3048" s="2">
        <f>'Market Data'!E3035</f>
        <v>5583</v>
      </c>
      <c r="F3048" s="12">
        <f>'Market Data'!F3035</f>
        <v>5623.5</v>
      </c>
      <c r="H3048" s="58">
        <f t="shared" si="398"/>
        <v>3031</v>
      </c>
      <c r="I3048" s="97" t="s">
        <v>54</v>
      </c>
      <c r="J3048" s="59" t="str">
        <f t="shared" si="399"/>
        <v>Long</v>
      </c>
      <c r="L3048" s="74">
        <f t="shared" si="403"/>
        <v>1</v>
      </c>
      <c r="M3048" s="75">
        <f t="shared" si="395"/>
        <v>0</v>
      </c>
      <c r="N3048" s="76" t="str">
        <f t="shared" si="400"/>
        <v/>
      </c>
      <c r="O3048" s="75"/>
      <c r="P3048" s="77">
        <f t="shared" si="396"/>
        <v>1</v>
      </c>
      <c r="Q3048" s="78" t="str">
        <f t="shared" si="401"/>
        <v>Stay Long</v>
      </c>
      <c r="R3048" s="81">
        <f t="shared" si="397"/>
        <v>-1347.5</v>
      </c>
      <c r="S3048" s="82">
        <f t="shared" si="402"/>
        <v>-85665.959999999992</v>
      </c>
      <c r="T3048" s="50"/>
    </row>
    <row r="3049" spans="2:20" x14ac:dyDescent="0.25">
      <c r="B3049" s="11">
        <f>'Market Data'!B3036</f>
        <v>20111125</v>
      </c>
      <c r="C3049" s="2">
        <f>'Market Data'!C3036</f>
        <v>5617.5</v>
      </c>
      <c r="D3049" s="2">
        <f>'Market Data'!D3036</f>
        <v>5714.5</v>
      </c>
      <c r="E3049" s="2">
        <f>'Market Data'!E3036</f>
        <v>5548.5</v>
      </c>
      <c r="F3049" s="12">
        <f>'Market Data'!F3036</f>
        <v>5670.5</v>
      </c>
      <c r="H3049" s="58">
        <f t="shared" si="398"/>
        <v>3032</v>
      </c>
      <c r="I3049" s="97" t="s">
        <v>54</v>
      </c>
      <c r="J3049" s="59" t="str">
        <f t="shared" si="399"/>
        <v>Long</v>
      </c>
      <c r="L3049" s="74">
        <f t="shared" si="403"/>
        <v>1</v>
      </c>
      <c r="M3049" s="75">
        <f t="shared" si="395"/>
        <v>0</v>
      </c>
      <c r="N3049" s="76" t="str">
        <f t="shared" si="400"/>
        <v/>
      </c>
      <c r="O3049" s="75"/>
      <c r="P3049" s="77">
        <f t="shared" si="396"/>
        <v>1</v>
      </c>
      <c r="Q3049" s="78" t="str">
        <f t="shared" si="401"/>
        <v>Stay Long</v>
      </c>
      <c r="R3049" s="81">
        <f t="shared" si="397"/>
        <v>1645</v>
      </c>
      <c r="S3049" s="82">
        <f t="shared" si="402"/>
        <v>-84020.959999999992</v>
      </c>
      <c r="T3049" s="50"/>
    </row>
    <row r="3050" spans="2:20" x14ac:dyDescent="0.25">
      <c r="B3050" s="11">
        <f>'Market Data'!B3037</f>
        <v>20111128</v>
      </c>
      <c r="C3050" s="2">
        <f>'Market Data'!C3037</f>
        <v>5778</v>
      </c>
      <c r="D3050" s="2">
        <f>'Market Data'!D3037</f>
        <v>5940</v>
      </c>
      <c r="E3050" s="2">
        <f>'Market Data'!E3037</f>
        <v>5749.5</v>
      </c>
      <c r="F3050" s="12">
        <f>'Market Data'!F3037</f>
        <v>5921</v>
      </c>
      <c r="H3050" s="58">
        <f t="shared" si="398"/>
        <v>3033</v>
      </c>
      <c r="I3050" s="97" t="s">
        <v>54</v>
      </c>
      <c r="J3050" s="59" t="str">
        <f t="shared" si="399"/>
        <v>Long</v>
      </c>
      <c r="L3050" s="74">
        <f t="shared" si="403"/>
        <v>1</v>
      </c>
      <c r="M3050" s="75">
        <f t="shared" si="395"/>
        <v>0</v>
      </c>
      <c r="N3050" s="76" t="str">
        <f t="shared" si="400"/>
        <v/>
      </c>
      <c r="O3050" s="75"/>
      <c r="P3050" s="77">
        <f t="shared" si="396"/>
        <v>1</v>
      </c>
      <c r="Q3050" s="78" t="str">
        <f t="shared" si="401"/>
        <v>Stay Long</v>
      </c>
      <c r="R3050" s="81">
        <f t="shared" si="397"/>
        <v>8767.5</v>
      </c>
      <c r="S3050" s="82">
        <f t="shared" si="402"/>
        <v>-75253.459999999992</v>
      </c>
      <c r="T3050" s="50"/>
    </row>
    <row r="3051" spans="2:20" x14ac:dyDescent="0.25">
      <c r="B3051" s="11">
        <f>'Market Data'!B3038</f>
        <v>20111129</v>
      </c>
      <c r="C3051" s="2">
        <f>'Market Data'!C3038</f>
        <v>5939.5</v>
      </c>
      <c r="D3051" s="2">
        <f>'Market Data'!D3038</f>
        <v>6011.5</v>
      </c>
      <c r="E3051" s="2">
        <f>'Market Data'!E3038</f>
        <v>5874.5</v>
      </c>
      <c r="F3051" s="12">
        <f>'Market Data'!F3038</f>
        <v>5978.5</v>
      </c>
      <c r="H3051" s="58">
        <f t="shared" si="398"/>
        <v>3034</v>
      </c>
      <c r="I3051" s="97" t="s">
        <v>54</v>
      </c>
      <c r="J3051" s="59" t="str">
        <f t="shared" si="399"/>
        <v>Long</v>
      </c>
      <c r="L3051" s="74">
        <f t="shared" si="403"/>
        <v>1</v>
      </c>
      <c r="M3051" s="75">
        <f t="shared" si="395"/>
        <v>0</v>
      </c>
      <c r="N3051" s="76" t="str">
        <f t="shared" si="400"/>
        <v/>
      </c>
      <c r="O3051" s="75"/>
      <c r="P3051" s="77">
        <f t="shared" si="396"/>
        <v>1</v>
      </c>
      <c r="Q3051" s="78" t="str">
        <f t="shared" si="401"/>
        <v>Stay Long</v>
      </c>
      <c r="R3051" s="81">
        <f t="shared" si="397"/>
        <v>2012.5</v>
      </c>
      <c r="S3051" s="82">
        <f t="shared" si="402"/>
        <v>-73240.959999999992</v>
      </c>
      <c r="T3051" s="50"/>
    </row>
    <row r="3052" spans="2:20" x14ac:dyDescent="0.25">
      <c r="B3052" s="11">
        <f>'Market Data'!B3039</f>
        <v>20111130</v>
      </c>
      <c r="C3052" s="2">
        <f>'Market Data'!C3039</f>
        <v>5921.5</v>
      </c>
      <c r="D3052" s="2">
        <f>'Market Data'!D3039</f>
        <v>6317</v>
      </c>
      <c r="E3052" s="2">
        <f>'Market Data'!E3039</f>
        <v>5887</v>
      </c>
      <c r="F3052" s="12">
        <f>'Market Data'!F3039</f>
        <v>6265</v>
      </c>
      <c r="H3052" s="58">
        <f t="shared" si="398"/>
        <v>3035</v>
      </c>
      <c r="I3052" s="97" t="s">
        <v>54</v>
      </c>
      <c r="J3052" s="59" t="str">
        <f t="shared" si="399"/>
        <v>Long</v>
      </c>
      <c r="L3052" s="74">
        <f t="shared" si="403"/>
        <v>1</v>
      </c>
      <c r="M3052" s="75">
        <f t="shared" si="395"/>
        <v>0</v>
      </c>
      <c r="N3052" s="76" t="str">
        <f t="shared" si="400"/>
        <v/>
      </c>
      <c r="O3052" s="75"/>
      <c r="P3052" s="77">
        <f t="shared" si="396"/>
        <v>1</v>
      </c>
      <c r="Q3052" s="78" t="str">
        <f t="shared" si="401"/>
        <v>Stay Long</v>
      </c>
      <c r="R3052" s="81">
        <f t="shared" si="397"/>
        <v>10027.5</v>
      </c>
      <c r="S3052" s="82">
        <f t="shared" si="402"/>
        <v>-63213.459999999992</v>
      </c>
      <c r="T3052" s="50"/>
    </row>
    <row r="3053" spans="2:20" x14ac:dyDescent="0.25">
      <c r="B3053" s="11">
        <f>'Market Data'!B3040</f>
        <v>20111201</v>
      </c>
      <c r="C3053" s="2">
        <f>'Market Data'!C3040</f>
        <v>6301</v>
      </c>
      <c r="D3053" s="2">
        <f>'Market Data'!D3040</f>
        <v>6309</v>
      </c>
      <c r="E3053" s="2">
        <f>'Market Data'!E3040</f>
        <v>6200</v>
      </c>
      <c r="F3053" s="12">
        <f>'Market Data'!F3040</f>
        <v>6222.5</v>
      </c>
      <c r="H3053" s="58">
        <f t="shared" si="398"/>
        <v>3036</v>
      </c>
      <c r="I3053" s="97" t="s">
        <v>54</v>
      </c>
      <c r="J3053" s="59" t="str">
        <f t="shared" si="399"/>
        <v>Long</v>
      </c>
      <c r="L3053" s="74">
        <f t="shared" si="403"/>
        <v>1</v>
      </c>
      <c r="M3053" s="75">
        <f t="shared" si="395"/>
        <v>0</v>
      </c>
      <c r="N3053" s="76" t="str">
        <f t="shared" si="400"/>
        <v/>
      </c>
      <c r="O3053" s="75"/>
      <c r="P3053" s="77">
        <f t="shared" si="396"/>
        <v>1</v>
      </c>
      <c r="Q3053" s="78" t="str">
        <f t="shared" si="401"/>
        <v>Stay Long</v>
      </c>
      <c r="R3053" s="81">
        <f t="shared" si="397"/>
        <v>-1487.5</v>
      </c>
      <c r="S3053" s="82">
        <f t="shared" si="402"/>
        <v>-64700.959999999992</v>
      </c>
      <c r="T3053" s="50"/>
    </row>
    <row r="3054" spans="2:20" x14ac:dyDescent="0.25">
      <c r="B3054" s="11">
        <f>'Market Data'!B3041</f>
        <v>20111202</v>
      </c>
      <c r="C3054" s="2">
        <f>'Market Data'!C3041</f>
        <v>6272.5</v>
      </c>
      <c r="D3054" s="2">
        <f>'Market Data'!D3041</f>
        <v>6357.5</v>
      </c>
      <c r="E3054" s="2">
        <f>'Market Data'!E3041</f>
        <v>6229</v>
      </c>
      <c r="F3054" s="12">
        <f>'Market Data'!F3041</f>
        <v>6260.5</v>
      </c>
      <c r="H3054" s="58">
        <f t="shared" si="398"/>
        <v>3037</v>
      </c>
      <c r="I3054" s="97" t="s">
        <v>54</v>
      </c>
      <c r="J3054" s="59" t="str">
        <f t="shared" si="399"/>
        <v>Long</v>
      </c>
      <c r="L3054" s="74">
        <f t="shared" si="403"/>
        <v>1</v>
      </c>
      <c r="M3054" s="75">
        <f t="shared" si="395"/>
        <v>0</v>
      </c>
      <c r="N3054" s="76" t="str">
        <f t="shared" si="400"/>
        <v/>
      </c>
      <c r="O3054" s="75"/>
      <c r="P3054" s="77">
        <f t="shared" si="396"/>
        <v>1</v>
      </c>
      <c r="Q3054" s="78" t="str">
        <f t="shared" si="401"/>
        <v>Stay Long</v>
      </c>
      <c r="R3054" s="81">
        <f t="shared" si="397"/>
        <v>1330</v>
      </c>
      <c r="S3054" s="82">
        <f t="shared" si="402"/>
        <v>-63370.959999999992</v>
      </c>
      <c r="T3054" s="50"/>
    </row>
    <row r="3055" spans="2:20" x14ac:dyDescent="0.25">
      <c r="B3055" s="11">
        <f>'Market Data'!B3042</f>
        <v>20111205</v>
      </c>
      <c r="C3055" s="2">
        <f>'Market Data'!C3042</f>
        <v>6298</v>
      </c>
      <c r="D3055" s="2">
        <f>'Market Data'!D3042</f>
        <v>6357.5</v>
      </c>
      <c r="E3055" s="2">
        <f>'Market Data'!E3042</f>
        <v>6236</v>
      </c>
      <c r="F3055" s="12">
        <f>'Market Data'!F3042</f>
        <v>6297</v>
      </c>
      <c r="H3055" s="58">
        <f t="shared" si="398"/>
        <v>3038</v>
      </c>
      <c r="I3055" s="97" t="s">
        <v>54</v>
      </c>
      <c r="J3055" s="59" t="str">
        <f t="shared" si="399"/>
        <v>Long</v>
      </c>
      <c r="L3055" s="74">
        <f t="shared" si="403"/>
        <v>1</v>
      </c>
      <c r="M3055" s="75">
        <f t="shared" si="395"/>
        <v>0</v>
      </c>
      <c r="N3055" s="76" t="str">
        <f t="shared" si="400"/>
        <v/>
      </c>
      <c r="O3055" s="75"/>
      <c r="P3055" s="77">
        <f t="shared" si="396"/>
        <v>1</v>
      </c>
      <c r="Q3055" s="78" t="str">
        <f t="shared" si="401"/>
        <v>Stay Long</v>
      </c>
      <c r="R3055" s="81">
        <f t="shared" si="397"/>
        <v>1277.5</v>
      </c>
      <c r="S3055" s="82">
        <f t="shared" si="402"/>
        <v>-62093.459999999992</v>
      </c>
      <c r="T3055" s="50"/>
    </row>
    <row r="3056" spans="2:20" x14ac:dyDescent="0.25">
      <c r="B3056" s="11">
        <f>'Market Data'!B3043</f>
        <v>20111206</v>
      </c>
      <c r="C3056" s="2">
        <f>'Market Data'!C3043</f>
        <v>6231.5</v>
      </c>
      <c r="D3056" s="2">
        <f>'Market Data'!D3043</f>
        <v>6280.5</v>
      </c>
      <c r="E3056" s="2">
        <f>'Market Data'!E3043</f>
        <v>6189.5</v>
      </c>
      <c r="F3056" s="12">
        <f>'Market Data'!F3043</f>
        <v>6226</v>
      </c>
      <c r="H3056" s="58">
        <f t="shared" si="398"/>
        <v>3039</v>
      </c>
      <c r="I3056" s="97" t="s">
        <v>54</v>
      </c>
      <c r="J3056" s="59" t="str">
        <f t="shared" si="399"/>
        <v>Long</v>
      </c>
      <c r="L3056" s="74">
        <f t="shared" si="403"/>
        <v>1</v>
      </c>
      <c r="M3056" s="75">
        <f t="shared" si="395"/>
        <v>0</v>
      </c>
      <c r="N3056" s="76" t="str">
        <f t="shared" si="400"/>
        <v/>
      </c>
      <c r="O3056" s="75"/>
      <c r="P3056" s="77">
        <f t="shared" si="396"/>
        <v>1</v>
      </c>
      <c r="Q3056" s="78" t="str">
        <f t="shared" si="401"/>
        <v>Stay Long</v>
      </c>
      <c r="R3056" s="81">
        <f t="shared" si="397"/>
        <v>-2485</v>
      </c>
      <c r="S3056" s="82">
        <f t="shared" si="402"/>
        <v>-64578.459999999992</v>
      </c>
      <c r="T3056" s="50"/>
    </row>
    <row r="3057" spans="2:20" x14ac:dyDescent="0.25">
      <c r="B3057" s="11">
        <f>'Market Data'!B3044</f>
        <v>20111207</v>
      </c>
      <c r="C3057" s="2">
        <f>'Market Data'!C3044</f>
        <v>6280.5</v>
      </c>
      <c r="D3057" s="2">
        <f>'Market Data'!D3044</f>
        <v>6321</v>
      </c>
      <c r="E3057" s="2">
        <f>'Market Data'!E3044</f>
        <v>6102</v>
      </c>
      <c r="F3057" s="12">
        <f>'Market Data'!F3044</f>
        <v>6182</v>
      </c>
      <c r="H3057" s="58">
        <f t="shared" si="398"/>
        <v>3040</v>
      </c>
      <c r="I3057" s="97" t="s">
        <v>54</v>
      </c>
      <c r="J3057" s="59" t="str">
        <f t="shared" si="399"/>
        <v>Long</v>
      </c>
      <c r="L3057" s="74">
        <f t="shared" si="403"/>
        <v>1</v>
      </c>
      <c r="M3057" s="75">
        <f t="shared" si="395"/>
        <v>0</v>
      </c>
      <c r="N3057" s="76" t="str">
        <f t="shared" si="400"/>
        <v/>
      </c>
      <c r="O3057" s="75"/>
      <c r="P3057" s="77">
        <f t="shared" si="396"/>
        <v>1</v>
      </c>
      <c r="Q3057" s="78" t="str">
        <f t="shared" si="401"/>
        <v>Stay Long</v>
      </c>
      <c r="R3057" s="81">
        <f t="shared" si="397"/>
        <v>-1540</v>
      </c>
      <c r="S3057" s="82">
        <f t="shared" si="402"/>
        <v>-66118.459999999992</v>
      </c>
      <c r="T3057" s="50"/>
    </row>
    <row r="3058" spans="2:20" x14ac:dyDescent="0.25">
      <c r="B3058" s="11">
        <f>'Market Data'!B3045</f>
        <v>20111208</v>
      </c>
      <c r="C3058" s="2">
        <f>'Market Data'!C3045</f>
        <v>6252.5</v>
      </c>
      <c r="D3058" s="2">
        <f>'Market Data'!D3045</f>
        <v>6263</v>
      </c>
      <c r="E3058" s="2">
        <f>'Market Data'!E3045</f>
        <v>5998</v>
      </c>
      <c r="F3058" s="12">
        <f>'Market Data'!F3045</f>
        <v>6061.5</v>
      </c>
      <c r="H3058" s="58">
        <f t="shared" si="398"/>
        <v>3041</v>
      </c>
      <c r="I3058" s="97" t="s">
        <v>54</v>
      </c>
      <c r="J3058" s="59" t="str">
        <f t="shared" si="399"/>
        <v>Long</v>
      </c>
      <c r="L3058" s="74">
        <f t="shared" si="403"/>
        <v>1</v>
      </c>
      <c r="M3058" s="75">
        <f t="shared" si="395"/>
        <v>0</v>
      </c>
      <c r="N3058" s="76" t="str">
        <f t="shared" si="400"/>
        <v/>
      </c>
      <c r="O3058" s="75"/>
      <c r="P3058" s="77">
        <f t="shared" si="396"/>
        <v>1</v>
      </c>
      <c r="Q3058" s="78" t="str">
        <f t="shared" si="401"/>
        <v>Stay Long</v>
      </c>
      <c r="R3058" s="81">
        <f t="shared" si="397"/>
        <v>-4217.5</v>
      </c>
      <c r="S3058" s="82">
        <f t="shared" si="402"/>
        <v>-70335.959999999992</v>
      </c>
      <c r="T3058" s="50"/>
    </row>
    <row r="3059" spans="2:20" x14ac:dyDescent="0.25">
      <c r="B3059" s="11">
        <f>'Market Data'!B3046</f>
        <v>20111209</v>
      </c>
      <c r="C3059" s="2">
        <f>'Market Data'!C3046</f>
        <v>5980.5</v>
      </c>
      <c r="D3059" s="2">
        <f>'Market Data'!D3046</f>
        <v>6211.5</v>
      </c>
      <c r="E3059" s="2">
        <f>'Market Data'!E3046</f>
        <v>5952.5</v>
      </c>
      <c r="F3059" s="12">
        <f>'Market Data'!F3046</f>
        <v>6172.5</v>
      </c>
      <c r="H3059" s="58">
        <f t="shared" si="398"/>
        <v>3042</v>
      </c>
      <c r="I3059" s="97" t="s">
        <v>54</v>
      </c>
      <c r="J3059" s="59" t="str">
        <f t="shared" si="399"/>
        <v>Long</v>
      </c>
      <c r="L3059" s="74">
        <f t="shared" si="403"/>
        <v>1</v>
      </c>
      <c r="M3059" s="75">
        <f t="shared" si="395"/>
        <v>0</v>
      </c>
      <c r="N3059" s="76" t="str">
        <f t="shared" si="400"/>
        <v/>
      </c>
      <c r="O3059" s="75"/>
      <c r="P3059" s="77">
        <f t="shared" si="396"/>
        <v>1</v>
      </c>
      <c r="Q3059" s="78" t="str">
        <f t="shared" si="401"/>
        <v>Stay Long</v>
      </c>
      <c r="R3059" s="81">
        <f t="shared" si="397"/>
        <v>3885</v>
      </c>
      <c r="S3059" s="82">
        <f t="shared" si="402"/>
        <v>-66450.959999999992</v>
      </c>
      <c r="T3059" s="50"/>
    </row>
    <row r="3060" spans="2:20" x14ac:dyDescent="0.25">
      <c r="B3060" s="11">
        <f>'Market Data'!B3047</f>
        <v>20111212</v>
      </c>
      <c r="C3060" s="2">
        <f>'Market Data'!C3047</f>
        <v>6184</v>
      </c>
      <c r="D3060" s="2">
        <f>'Market Data'!D3047</f>
        <v>6192.5</v>
      </c>
      <c r="E3060" s="2">
        <f>'Market Data'!E3047</f>
        <v>5941.5</v>
      </c>
      <c r="F3060" s="12">
        <f>'Market Data'!F3047</f>
        <v>5980</v>
      </c>
      <c r="H3060" s="58">
        <f t="shared" si="398"/>
        <v>3043</v>
      </c>
      <c r="I3060" s="97" t="s">
        <v>54</v>
      </c>
      <c r="J3060" s="59" t="str">
        <f t="shared" si="399"/>
        <v>Long</v>
      </c>
      <c r="L3060" s="74">
        <f t="shared" si="403"/>
        <v>1</v>
      </c>
      <c r="M3060" s="75">
        <f t="shared" si="395"/>
        <v>0</v>
      </c>
      <c r="N3060" s="76" t="str">
        <f t="shared" si="400"/>
        <v/>
      </c>
      <c r="O3060" s="75"/>
      <c r="P3060" s="77">
        <f t="shared" si="396"/>
        <v>1</v>
      </c>
      <c r="Q3060" s="78" t="str">
        <f t="shared" si="401"/>
        <v>Stay Long</v>
      </c>
      <c r="R3060" s="81">
        <f t="shared" si="397"/>
        <v>-6737.5</v>
      </c>
      <c r="S3060" s="82">
        <f t="shared" si="402"/>
        <v>-73188.459999999992</v>
      </c>
      <c r="T3060" s="50"/>
    </row>
    <row r="3061" spans="2:20" x14ac:dyDescent="0.25">
      <c r="B3061" s="11">
        <f>'Market Data'!B3048</f>
        <v>20111213</v>
      </c>
      <c r="C3061" s="2">
        <f>'Market Data'!C3048</f>
        <v>6001.5</v>
      </c>
      <c r="D3061" s="2">
        <f>'Market Data'!D3048</f>
        <v>6037</v>
      </c>
      <c r="E3061" s="2">
        <f>'Market Data'!E3048</f>
        <v>5882.5</v>
      </c>
      <c r="F3061" s="12">
        <f>'Market Data'!F3048</f>
        <v>5952</v>
      </c>
      <c r="H3061" s="58">
        <f t="shared" si="398"/>
        <v>3044</v>
      </c>
      <c r="I3061" s="97" t="s">
        <v>54</v>
      </c>
      <c r="J3061" s="59" t="str">
        <f t="shared" si="399"/>
        <v>Long</v>
      </c>
      <c r="L3061" s="74">
        <f t="shared" si="403"/>
        <v>1</v>
      </c>
      <c r="M3061" s="75">
        <f t="shared" si="395"/>
        <v>0</v>
      </c>
      <c r="N3061" s="76" t="str">
        <f t="shared" si="400"/>
        <v/>
      </c>
      <c r="O3061" s="75"/>
      <c r="P3061" s="77">
        <f t="shared" si="396"/>
        <v>1</v>
      </c>
      <c r="Q3061" s="78" t="str">
        <f t="shared" si="401"/>
        <v>Stay Long</v>
      </c>
      <c r="R3061" s="81">
        <f t="shared" si="397"/>
        <v>-980</v>
      </c>
      <c r="S3061" s="82">
        <f t="shared" si="402"/>
        <v>-74168.459999999992</v>
      </c>
      <c r="T3061" s="50"/>
    </row>
    <row r="3062" spans="2:20" x14ac:dyDescent="0.25">
      <c r="B3062" s="11">
        <f>'Market Data'!B3049</f>
        <v>20111214</v>
      </c>
      <c r="C3062" s="2">
        <f>'Market Data'!C3049</f>
        <v>5897.5</v>
      </c>
      <c r="D3062" s="2">
        <f>'Market Data'!D3049</f>
        <v>5953.5</v>
      </c>
      <c r="E3062" s="2">
        <f>'Market Data'!E3049</f>
        <v>5852</v>
      </c>
      <c r="F3062" s="12">
        <f>'Market Data'!F3049</f>
        <v>5868</v>
      </c>
      <c r="H3062" s="58">
        <f t="shared" si="398"/>
        <v>3045</v>
      </c>
      <c r="I3062" s="97" t="s">
        <v>54</v>
      </c>
      <c r="J3062" s="59" t="str">
        <f t="shared" si="399"/>
        <v>Long</v>
      </c>
      <c r="L3062" s="74">
        <f t="shared" si="403"/>
        <v>1</v>
      </c>
      <c r="M3062" s="75">
        <f t="shared" si="395"/>
        <v>0</v>
      </c>
      <c r="N3062" s="76" t="str">
        <f t="shared" si="400"/>
        <v/>
      </c>
      <c r="O3062" s="75"/>
      <c r="P3062" s="77">
        <f t="shared" si="396"/>
        <v>1</v>
      </c>
      <c r="Q3062" s="78" t="str">
        <f t="shared" si="401"/>
        <v>Stay Long</v>
      </c>
      <c r="R3062" s="81">
        <f t="shared" si="397"/>
        <v>-2940</v>
      </c>
      <c r="S3062" s="82">
        <f t="shared" si="402"/>
        <v>-77108.459999999992</v>
      </c>
      <c r="T3062" s="50"/>
    </row>
    <row r="3063" spans="2:20" x14ac:dyDescent="0.25">
      <c r="B3063" s="11">
        <f>'Market Data'!B3050</f>
        <v>20111215</v>
      </c>
      <c r="C3063" s="2">
        <f>'Market Data'!C3050</f>
        <v>5836</v>
      </c>
      <c r="D3063" s="2">
        <f>'Market Data'!D3050</f>
        <v>5981</v>
      </c>
      <c r="E3063" s="2">
        <f>'Market Data'!E3050</f>
        <v>5832</v>
      </c>
      <c r="F3063" s="12">
        <f>'Market Data'!F3050</f>
        <v>5930</v>
      </c>
      <c r="H3063" s="58">
        <f t="shared" si="398"/>
        <v>3046</v>
      </c>
      <c r="I3063" s="97" t="s">
        <v>54</v>
      </c>
      <c r="J3063" s="59" t="str">
        <f t="shared" si="399"/>
        <v>Long</v>
      </c>
      <c r="L3063" s="74">
        <f t="shared" si="403"/>
        <v>1</v>
      </c>
      <c r="M3063" s="75">
        <f t="shared" si="395"/>
        <v>0</v>
      </c>
      <c r="N3063" s="76" t="str">
        <f t="shared" si="400"/>
        <v/>
      </c>
      <c r="O3063" s="75"/>
      <c r="P3063" s="77">
        <f t="shared" si="396"/>
        <v>1</v>
      </c>
      <c r="Q3063" s="78" t="str">
        <f t="shared" si="401"/>
        <v>Stay Long</v>
      </c>
      <c r="R3063" s="81">
        <f t="shared" si="397"/>
        <v>2170</v>
      </c>
      <c r="S3063" s="82">
        <f t="shared" si="402"/>
        <v>-74938.459999999992</v>
      </c>
      <c r="T3063" s="50"/>
    </row>
    <row r="3064" spans="2:20" x14ac:dyDescent="0.25">
      <c r="B3064" s="11">
        <f>'Market Data'!B3051</f>
        <v>20111216</v>
      </c>
      <c r="C3064" s="2">
        <f>'Market Data'!C3051</f>
        <v>5965.5</v>
      </c>
      <c r="D3064" s="2">
        <f>'Market Data'!D3051</f>
        <v>5972</v>
      </c>
      <c r="E3064" s="2">
        <f>'Market Data'!E3051</f>
        <v>5833</v>
      </c>
      <c r="F3064" s="12">
        <f>'Market Data'!F3051</f>
        <v>5894</v>
      </c>
      <c r="H3064" s="58">
        <f t="shared" si="398"/>
        <v>3047</v>
      </c>
      <c r="I3064" s="97" t="s">
        <v>54</v>
      </c>
      <c r="J3064" s="59" t="str">
        <f t="shared" si="399"/>
        <v>Long</v>
      </c>
      <c r="L3064" s="74">
        <f t="shared" si="403"/>
        <v>1</v>
      </c>
      <c r="M3064" s="75">
        <f t="shared" si="395"/>
        <v>0</v>
      </c>
      <c r="N3064" s="76" t="str">
        <f t="shared" si="400"/>
        <v/>
      </c>
      <c r="O3064" s="75"/>
      <c r="P3064" s="77">
        <f t="shared" si="396"/>
        <v>1</v>
      </c>
      <c r="Q3064" s="78" t="str">
        <f t="shared" si="401"/>
        <v>Stay Long</v>
      </c>
      <c r="R3064" s="81">
        <f t="shared" si="397"/>
        <v>-1260</v>
      </c>
      <c r="S3064" s="82">
        <f t="shared" si="402"/>
        <v>-76198.459999999992</v>
      </c>
      <c r="T3064" s="50"/>
    </row>
    <row r="3065" spans="2:20" x14ac:dyDescent="0.25">
      <c r="B3065" s="11">
        <f>'Market Data'!B3052</f>
        <v>20111219</v>
      </c>
      <c r="C3065" s="2">
        <f>'Market Data'!C3052</f>
        <v>5806</v>
      </c>
      <c r="D3065" s="2">
        <f>'Market Data'!D3052</f>
        <v>5960</v>
      </c>
      <c r="E3065" s="2">
        <f>'Market Data'!E3052</f>
        <v>5788.5</v>
      </c>
      <c r="F3065" s="12">
        <f>'Market Data'!F3052</f>
        <v>5848</v>
      </c>
      <c r="H3065" s="58">
        <f t="shared" si="398"/>
        <v>3048</v>
      </c>
      <c r="I3065" s="97" t="s">
        <v>54</v>
      </c>
      <c r="J3065" s="59" t="str">
        <f t="shared" si="399"/>
        <v>Long</v>
      </c>
      <c r="L3065" s="74">
        <f t="shared" si="403"/>
        <v>1</v>
      </c>
      <c r="M3065" s="75">
        <f t="shared" si="395"/>
        <v>0</v>
      </c>
      <c r="N3065" s="76" t="str">
        <f t="shared" si="400"/>
        <v/>
      </c>
      <c r="O3065" s="75"/>
      <c r="P3065" s="77">
        <f t="shared" si="396"/>
        <v>1</v>
      </c>
      <c r="Q3065" s="78" t="str">
        <f t="shared" si="401"/>
        <v>Stay Long</v>
      </c>
      <c r="R3065" s="81">
        <f t="shared" si="397"/>
        <v>-1610</v>
      </c>
      <c r="S3065" s="82">
        <f t="shared" si="402"/>
        <v>-77808.459999999992</v>
      </c>
      <c r="T3065" s="50"/>
    </row>
    <row r="3066" spans="2:20" x14ac:dyDescent="0.25">
      <c r="B3066" s="11">
        <f>'Market Data'!B3053</f>
        <v>20111220</v>
      </c>
      <c r="C3066" s="2">
        <f>'Market Data'!C3053</f>
        <v>5849</v>
      </c>
      <c r="D3066" s="2">
        <f>'Market Data'!D3053</f>
        <v>6062</v>
      </c>
      <c r="E3066" s="2">
        <f>'Market Data'!E3053</f>
        <v>5817.5</v>
      </c>
      <c r="F3066" s="12">
        <f>'Market Data'!F3053</f>
        <v>6024</v>
      </c>
      <c r="H3066" s="58">
        <f t="shared" si="398"/>
        <v>3049</v>
      </c>
      <c r="I3066" s="97" t="s">
        <v>54</v>
      </c>
      <c r="J3066" s="59" t="str">
        <f t="shared" si="399"/>
        <v>Long</v>
      </c>
      <c r="L3066" s="74">
        <f t="shared" si="403"/>
        <v>1</v>
      </c>
      <c r="M3066" s="75">
        <f t="shared" si="395"/>
        <v>0</v>
      </c>
      <c r="N3066" s="76" t="str">
        <f t="shared" si="400"/>
        <v/>
      </c>
      <c r="O3066" s="75"/>
      <c r="P3066" s="77">
        <f t="shared" si="396"/>
        <v>1</v>
      </c>
      <c r="Q3066" s="78" t="str">
        <f t="shared" si="401"/>
        <v>Stay Long</v>
      </c>
      <c r="R3066" s="81">
        <f t="shared" si="397"/>
        <v>6160</v>
      </c>
      <c r="S3066" s="82">
        <f t="shared" si="402"/>
        <v>-71648.459999999992</v>
      </c>
      <c r="T3066" s="50"/>
    </row>
    <row r="3067" spans="2:20" x14ac:dyDescent="0.25">
      <c r="B3067" s="11">
        <f>'Market Data'!B3054</f>
        <v>20111221</v>
      </c>
      <c r="C3067" s="2">
        <f>'Market Data'!C3054</f>
        <v>6065</v>
      </c>
      <c r="D3067" s="2">
        <f>'Market Data'!D3054</f>
        <v>6150</v>
      </c>
      <c r="E3067" s="2">
        <f>'Market Data'!E3054</f>
        <v>5947</v>
      </c>
      <c r="F3067" s="12">
        <f>'Market Data'!F3054</f>
        <v>5973.5</v>
      </c>
      <c r="H3067" s="58">
        <f t="shared" si="398"/>
        <v>3050</v>
      </c>
      <c r="I3067" s="97" t="s">
        <v>54</v>
      </c>
      <c r="J3067" s="59" t="str">
        <f t="shared" si="399"/>
        <v>Long</v>
      </c>
      <c r="L3067" s="74">
        <f t="shared" si="403"/>
        <v>1</v>
      </c>
      <c r="M3067" s="75">
        <f t="shared" si="395"/>
        <v>0</v>
      </c>
      <c r="N3067" s="76" t="str">
        <f t="shared" si="400"/>
        <v/>
      </c>
      <c r="O3067" s="75"/>
      <c r="P3067" s="77">
        <f t="shared" si="396"/>
        <v>1</v>
      </c>
      <c r="Q3067" s="78" t="str">
        <f t="shared" si="401"/>
        <v>Stay Long</v>
      </c>
      <c r="R3067" s="81">
        <f t="shared" si="397"/>
        <v>-1767.5</v>
      </c>
      <c r="S3067" s="82">
        <f t="shared" si="402"/>
        <v>-73415.959999999992</v>
      </c>
      <c r="T3067" s="50"/>
    </row>
    <row r="3068" spans="2:20" x14ac:dyDescent="0.25">
      <c r="B3068" s="11">
        <f>'Market Data'!B3055</f>
        <v>20111222</v>
      </c>
      <c r="C3068" s="2">
        <f>'Market Data'!C3055</f>
        <v>5979.5</v>
      </c>
      <c r="D3068" s="2">
        <f>'Market Data'!D3055</f>
        <v>6069</v>
      </c>
      <c r="E3068" s="2">
        <f>'Market Data'!E3055</f>
        <v>5978</v>
      </c>
      <c r="F3068" s="12">
        <f>'Market Data'!F3055</f>
        <v>6034</v>
      </c>
      <c r="H3068" s="58">
        <f t="shared" si="398"/>
        <v>3051</v>
      </c>
      <c r="I3068" s="97" t="s">
        <v>54</v>
      </c>
      <c r="J3068" s="59" t="str">
        <f t="shared" si="399"/>
        <v>Long</v>
      </c>
      <c r="L3068" s="74">
        <f t="shared" si="403"/>
        <v>1</v>
      </c>
      <c r="M3068" s="75">
        <f t="shared" si="395"/>
        <v>0</v>
      </c>
      <c r="N3068" s="76" t="str">
        <f t="shared" si="400"/>
        <v/>
      </c>
      <c r="O3068" s="75"/>
      <c r="P3068" s="77">
        <f t="shared" si="396"/>
        <v>1</v>
      </c>
      <c r="Q3068" s="78" t="str">
        <f t="shared" si="401"/>
        <v>Stay Long</v>
      </c>
      <c r="R3068" s="81">
        <f t="shared" si="397"/>
        <v>2117.5</v>
      </c>
      <c r="S3068" s="82">
        <f t="shared" si="402"/>
        <v>-71298.459999999992</v>
      </c>
      <c r="T3068" s="50"/>
    </row>
    <row r="3069" spans="2:20" x14ac:dyDescent="0.25">
      <c r="B3069" s="11">
        <f>'Market Data'!B3056</f>
        <v>20111223</v>
      </c>
      <c r="C3069" s="2">
        <f>'Market Data'!C3056</f>
        <v>6101.5</v>
      </c>
      <c r="D3069" s="2">
        <f>'Market Data'!D3056</f>
        <v>6111.5</v>
      </c>
      <c r="E3069" s="2">
        <f>'Market Data'!E3056</f>
        <v>6025.5</v>
      </c>
      <c r="F3069" s="12">
        <f>'Market Data'!F3056</f>
        <v>6060</v>
      </c>
      <c r="H3069" s="58">
        <f t="shared" si="398"/>
        <v>3052</v>
      </c>
      <c r="I3069" s="97" t="s">
        <v>54</v>
      </c>
      <c r="J3069" s="59" t="str">
        <f t="shared" si="399"/>
        <v>Long</v>
      </c>
      <c r="L3069" s="74">
        <f t="shared" si="403"/>
        <v>1</v>
      </c>
      <c r="M3069" s="75">
        <f t="shared" si="395"/>
        <v>0</v>
      </c>
      <c r="N3069" s="76" t="str">
        <f t="shared" si="400"/>
        <v/>
      </c>
      <c r="O3069" s="75"/>
      <c r="P3069" s="77">
        <f t="shared" si="396"/>
        <v>1</v>
      </c>
      <c r="Q3069" s="78" t="str">
        <f t="shared" si="401"/>
        <v>Stay Long</v>
      </c>
      <c r="R3069" s="81">
        <f t="shared" si="397"/>
        <v>910</v>
      </c>
      <c r="S3069" s="82">
        <f t="shared" si="402"/>
        <v>-70388.459999999992</v>
      </c>
      <c r="T3069" s="50"/>
    </row>
    <row r="3070" spans="2:20" x14ac:dyDescent="0.25">
      <c r="B3070" s="11">
        <f>'Market Data'!B3057</f>
        <v>20111227</v>
      </c>
      <c r="C3070" s="2">
        <f>'Market Data'!C3057</f>
        <v>6079</v>
      </c>
      <c r="D3070" s="2">
        <f>'Market Data'!D3057</f>
        <v>6106</v>
      </c>
      <c r="E3070" s="2">
        <f>'Market Data'!E3057</f>
        <v>6058.5</v>
      </c>
      <c r="F3070" s="12">
        <f>'Market Data'!F3057</f>
        <v>6080.5</v>
      </c>
      <c r="H3070" s="58">
        <f t="shared" si="398"/>
        <v>3053</v>
      </c>
      <c r="I3070" s="97" t="s">
        <v>54</v>
      </c>
      <c r="J3070" s="59" t="str">
        <f t="shared" si="399"/>
        <v>Long</v>
      </c>
      <c r="L3070" s="74">
        <f t="shared" si="403"/>
        <v>1</v>
      </c>
      <c r="M3070" s="75">
        <f t="shared" si="395"/>
        <v>0</v>
      </c>
      <c r="N3070" s="76" t="str">
        <f t="shared" si="400"/>
        <v/>
      </c>
      <c r="O3070" s="75"/>
      <c r="P3070" s="77">
        <f t="shared" si="396"/>
        <v>1</v>
      </c>
      <c r="Q3070" s="78" t="str">
        <f t="shared" si="401"/>
        <v>Stay Long</v>
      </c>
      <c r="R3070" s="81">
        <f t="shared" si="397"/>
        <v>717.5</v>
      </c>
      <c r="S3070" s="82">
        <f t="shared" si="402"/>
        <v>-69670.959999999992</v>
      </c>
      <c r="T3070" s="50"/>
    </row>
    <row r="3071" spans="2:20" x14ac:dyDescent="0.25">
      <c r="B3071" s="11">
        <f>'Market Data'!B3058</f>
        <v>20111228</v>
      </c>
      <c r="C3071" s="2">
        <f>'Market Data'!C3058</f>
        <v>6039.5</v>
      </c>
      <c r="D3071" s="2">
        <f>'Market Data'!D3058</f>
        <v>6084</v>
      </c>
      <c r="E3071" s="2">
        <f>'Market Data'!E3058</f>
        <v>5948</v>
      </c>
      <c r="F3071" s="12">
        <f>'Market Data'!F3058</f>
        <v>5964.5</v>
      </c>
      <c r="H3071" s="58">
        <f t="shared" si="398"/>
        <v>3054</v>
      </c>
      <c r="I3071" s="97" t="s">
        <v>54</v>
      </c>
      <c r="J3071" s="59" t="str">
        <f t="shared" si="399"/>
        <v>Long</v>
      </c>
      <c r="L3071" s="74">
        <f t="shared" si="403"/>
        <v>1</v>
      </c>
      <c r="M3071" s="75">
        <f t="shared" si="395"/>
        <v>0</v>
      </c>
      <c r="N3071" s="76" t="str">
        <f t="shared" si="400"/>
        <v/>
      </c>
      <c r="O3071" s="75"/>
      <c r="P3071" s="77">
        <f t="shared" si="396"/>
        <v>1</v>
      </c>
      <c r="Q3071" s="78" t="str">
        <f t="shared" si="401"/>
        <v>Stay Long</v>
      </c>
      <c r="R3071" s="81">
        <f t="shared" si="397"/>
        <v>-4060</v>
      </c>
      <c r="S3071" s="82">
        <f t="shared" si="402"/>
        <v>-73730.959999999992</v>
      </c>
      <c r="T3071" s="50"/>
    </row>
    <row r="3072" spans="2:20" x14ac:dyDescent="0.25">
      <c r="B3072" s="11">
        <f>'Market Data'!B3059</f>
        <v>20111229</v>
      </c>
      <c r="C3072" s="2">
        <f>'Market Data'!C3059</f>
        <v>5969</v>
      </c>
      <c r="D3072" s="2">
        <f>'Market Data'!D3059</f>
        <v>6060.5</v>
      </c>
      <c r="E3072" s="2">
        <f>'Market Data'!E3059</f>
        <v>5954.5</v>
      </c>
      <c r="F3072" s="12">
        <f>'Market Data'!F3059</f>
        <v>6008.5</v>
      </c>
      <c r="H3072" s="58">
        <f t="shared" si="398"/>
        <v>3055</v>
      </c>
      <c r="I3072" s="97" t="s">
        <v>54</v>
      </c>
      <c r="J3072" s="59" t="str">
        <f t="shared" si="399"/>
        <v>Long</v>
      </c>
      <c r="L3072" s="74">
        <f t="shared" si="403"/>
        <v>1</v>
      </c>
      <c r="M3072" s="75">
        <f t="shared" si="395"/>
        <v>0</v>
      </c>
      <c r="N3072" s="76" t="str">
        <f t="shared" si="400"/>
        <v/>
      </c>
      <c r="O3072" s="75"/>
      <c r="P3072" s="77">
        <f t="shared" si="396"/>
        <v>1</v>
      </c>
      <c r="Q3072" s="78" t="str">
        <f t="shared" si="401"/>
        <v>Stay Long</v>
      </c>
      <c r="R3072" s="81">
        <f t="shared" si="397"/>
        <v>1540</v>
      </c>
      <c r="S3072" s="82">
        <f t="shared" si="402"/>
        <v>-72190.959999999992</v>
      </c>
      <c r="T3072" s="50"/>
    </row>
    <row r="3073" spans="2:20" x14ac:dyDescent="0.25">
      <c r="B3073" s="11">
        <f>'Market Data'!B3060</f>
        <v>20111230</v>
      </c>
      <c r="C3073" s="2">
        <f>'Market Data'!C3060</f>
        <v>6054</v>
      </c>
      <c r="D3073" s="2">
        <f>'Market Data'!D3060</f>
        <v>6074</v>
      </c>
      <c r="E3073" s="2">
        <f>'Market Data'!E3060</f>
        <v>5996</v>
      </c>
      <c r="F3073" s="12">
        <f>'Market Data'!F3060</f>
        <v>6074</v>
      </c>
      <c r="H3073" s="58">
        <f t="shared" si="398"/>
        <v>3056</v>
      </c>
      <c r="I3073" s="97" t="s">
        <v>54</v>
      </c>
      <c r="J3073" s="59" t="str">
        <f t="shared" si="399"/>
        <v>Long</v>
      </c>
      <c r="L3073" s="74">
        <f t="shared" si="403"/>
        <v>1</v>
      </c>
      <c r="M3073" s="75">
        <f t="shared" si="395"/>
        <v>0</v>
      </c>
      <c r="N3073" s="76" t="str">
        <f t="shared" si="400"/>
        <v/>
      </c>
      <c r="O3073" s="75"/>
      <c r="P3073" s="77">
        <f t="shared" si="396"/>
        <v>1</v>
      </c>
      <c r="Q3073" s="78" t="str">
        <f t="shared" si="401"/>
        <v>Stay Long</v>
      </c>
      <c r="R3073" s="81">
        <f t="shared" si="397"/>
        <v>2292.5</v>
      </c>
      <c r="S3073" s="82">
        <f t="shared" si="402"/>
        <v>-69898.459999999992</v>
      </c>
      <c r="T3073" s="50"/>
    </row>
    <row r="3074" spans="2:20" x14ac:dyDescent="0.25">
      <c r="B3074" s="11">
        <f>'Market Data'!B3061</f>
        <v>20120102</v>
      </c>
      <c r="C3074" s="2">
        <f>'Market Data'!C3061</f>
        <v>6064</v>
      </c>
      <c r="D3074" s="2">
        <f>'Market Data'!D3061</f>
        <v>6255.5</v>
      </c>
      <c r="E3074" s="2">
        <f>'Market Data'!E3061</f>
        <v>6054</v>
      </c>
      <c r="F3074" s="12">
        <f>'Market Data'!F3061</f>
        <v>6247.5</v>
      </c>
      <c r="H3074" s="58">
        <f t="shared" si="398"/>
        <v>3057</v>
      </c>
      <c r="I3074" s="97" t="s">
        <v>54</v>
      </c>
      <c r="J3074" s="59" t="str">
        <f t="shared" si="399"/>
        <v>Long</v>
      </c>
      <c r="L3074" s="74">
        <f t="shared" si="403"/>
        <v>1</v>
      </c>
      <c r="M3074" s="75">
        <f t="shared" si="395"/>
        <v>0</v>
      </c>
      <c r="N3074" s="76" t="str">
        <f t="shared" si="400"/>
        <v/>
      </c>
      <c r="O3074" s="75"/>
      <c r="P3074" s="77">
        <f t="shared" si="396"/>
        <v>1</v>
      </c>
      <c r="Q3074" s="78" t="str">
        <f t="shared" si="401"/>
        <v>Stay Long</v>
      </c>
      <c r="R3074" s="81">
        <f t="shared" si="397"/>
        <v>6072.5</v>
      </c>
      <c r="S3074" s="82">
        <f t="shared" si="402"/>
        <v>-63825.959999999992</v>
      </c>
      <c r="T3074" s="50"/>
    </row>
    <row r="3075" spans="2:20" x14ac:dyDescent="0.25">
      <c r="B3075" s="11">
        <f>'Market Data'!B3062</f>
        <v>20120103</v>
      </c>
      <c r="C3075" s="2">
        <f>'Market Data'!C3062</f>
        <v>6279</v>
      </c>
      <c r="D3075" s="2">
        <f>'Market Data'!D3062</f>
        <v>6360</v>
      </c>
      <c r="E3075" s="2">
        <f>'Market Data'!E3062</f>
        <v>6252</v>
      </c>
      <c r="F3075" s="12">
        <f>'Market Data'!F3062</f>
        <v>6347</v>
      </c>
      <c r="H3075" s="58">
        <f t="shared" si="398"/>
        <v>3058</v>
      </c>
      <c r="I3075" s="97" t="s">
        <v>54</v>
      </c>
      <c r="J3075" s="59" t="str">
        <f t="shared" si="399"/>
        <v>Long</v>
      </c>
      <c r="L3075" s="74">
        <f t="shared" si="403"/>
        <v>1</v>
      </c>
      <c r="M3075" s="75">
        <f t="shared" si="395"/>
        <v>0</v>
      </c>
      <c r="N3075" s="76" t="str">
        <f t="shared" si="400"/>
        <v/>
      </c>
      <c r="O3075" s="75"/>
      <c r="P3075" s="77">
        <f t="shared" si="396"/>
        <v>1</v>
      </c>
      <c r="Q3075" s="78" t="str">
        <f t="shared" si="401"/>
        <v>Stay Long</v>
      </c>
      <c r="R3075" s="81">
        <f t="shared" si="397"/>
        <v>3482.5</v>
      </c>
      <c r="S3075" s="82">
        <f t="shared" si="402"/>
        <v>-60343.459999999992</v>
      </c>
      <c r="T3075" s="50"/>
    </row>
    <row r="3076" spans="2:20" x14ac:dyDescent="0.25">
      <c r="B3076" s="11">
        <f>'Market Data'!B3063</f>
        <v>20120104</v>
      </c>
      <c r="C3076" s="2">
        <f>'Market Data'!C3063</f>
        <v>6307.5</v>
      </c>
      <c r="D3076" s="2">
        <f>'Market Data'!D3063</f>
        <v>6344</v>
      </c>
      <c r="E3076" s="2">
        <f>'Market Data'!E3063</f>
        <v>6266.5</v>
      </c>
      <c r="F3076" s="12">
        <f>'Market Data'!F3063</f>
        <v>6296.5</v>
      </c>
      <c r="H3076" s="58">
        <f t="shared" si="398"/>
        <v>3059</v>
      </c>
      <c r="I3076" s="97" t="s">
        <v>54</v>
      </c>
      <c r="J3076" s="59" t="str">
        <f t="shared" si="399"/>
        <v>Long</v>
      </c>
      <c r="L3076" s="74">
        <f t="shared" si="403"/>
        <v>1</v>
      </c>
      <c r="M3076" s="75">
        <f t="shared" si="395"/>
        <v>0</v>
      </c>
      <c r="N3076" s="76" t="str">
        <f t="shared" si="400"/>
        <v/>
      </c>
      <c r="O3076" s="75"/>
      <c r="P3076" s="77">
        <f t="shared" si="396"/>
        <v>1</v>
      </c>
      <c r="Q3076" s="78" t="str">
        <f t="shared" si="401"/>
        <v>Stay Long</v>
      </c>
      <c r="R3076" s="81">
        <f t="shared" si="397"/>
        <v>-1767.5</v>
      </c>
      <c r="S3076" s="82">
        <f t="shared" si="402"/>
        <v>-62110.959999999992</v>
      </c>
      <c r="T3076" s="50"/>
    </row>
    <row r="3077" spans="2:20" x14ac:dyDescent="0.25">
      <c r="B3077" s="11">
        <f>'Market Data'!B3064</f>
        <v>20120105</v>
      </c>
      <c r="C3077" s="2">
        <f>'Market Data'!C3064</f>
        <v>6294</v>
      </c>
      <c r="D3077" s="2">
        <f>'Market Data'!D3064</f>
        <v>6323</v>
      </c>
      <c r="E3077" s="2">
        <f>'Market Data'!E3064</f>
        <v>6219.5</v>
      </c>
      <c r="F3077" s="12">
        <f>'Market Data'!F3064</f>
        <v>6280</v>
      </c>
      <c r="H3077" s="58">
        <f t="shared" si="398"/>
        <v>3060</v>
      </c>
      <c r="I3077" s="97" t="s">
        <v>54</v>
      </c>
      <c r="J3077" s="59" t="str">
        <f t="shared" si="399"/>
        <v>Long</v>
      </c>
      <c r="L3077" s="74">
        <f t="shared" si="403"/>
        <v>1</v>
      </c>
      <c r="M3077" s="75">
        <f t="shared" si="395"/>
        <v>0</v>
      </c>
      <c r="N3077" s="76" t="str">
        <f t="shared" si="400"/>
        <v/>
      </c>
      <c r="O3077" s="75"/>
      <c r="P3077" s="77">
        <f t="shared" si="396"/>
        <v>1</v>
      </c>
      <c r="Q3077" s="78" t="str">
        <f t="shared" si="401"/>
        <v>Stay Long</v>
      </c>
      <c r="R3077" s="81">
        <f t="shared" si="397"/>
        <v>-577.5</v>
      </c>
      <c r="S3077" s="82">
        <f t="shared" si="402"/>
        <v>-62688.459999999992</v>
      </c>
      <c r="T3077" s="50"/>
    </row>
    <row r="3078" spans="2:20" x14ac:dyDescent="0.25">
      <c r="B3078" s="11">
        <f>'Market Data'!B3065</f>
        <v>20120106</v>
      </c>
      <c r="C3078" s="2">
        <f>'Market Data'!C3065</f>
        <v>6279</v>
      </c>
      <c r="D3078" s="2">
        <f>'Market Data'!D3065</f>
        <v>6334</v>
      </c>
      <c r="E3078" s="2">
        <f>'Market Data'!E3065</f>
        <v>6190.5</v>
      </c>
      <c r="F3078" s="12">
        <f>'Market Data'!F3065</f>
        <v>6234.5</v>
      </c>
      <c r="H3078" s="58">
        <f t="shared" si="398"/>
        <v>3061</v>
      </c>
      <c r="I3078" s="97" t="s">
        <v>54</v>
      </c>
      <c r="J3078" s="59" t="str">
        <f t="shared" si="399"/>
        <v>Long</v>
      </c>
      <c r="L3078" s="74">
        <f t="shared" si="403"/>
        <v>1</v>
      </c>
      <c r="M3078" s="75">
        <f t="shared" si="395"/>
        <v>0</v>
      </c>
      <c r="N3078" s="76" t="str">
        <f t="shared" si="400"/>
        <v/>
      </c>
      <c r="O3078" s="75"/>
      <c r="P3078" s="77">
        <f t="shared" si="396"/>
        <v>1</v>
      </c>
      <c r="Q3078" s="78" t="str">
        <f t="shared" si="401"/>
        <v>Stay Long</v>
      </c>
      <c r="R3078" s="81">
        <f t="shared" si="397"/>
        <v>-1592.5</v>
      </c>
      <c r="S3078" s="82">
        <f t="shared" si="402"/>
        <v>-64280.959999999992</v>
      </c>
      <c r="T3078" s="50"/>
    </row>
    <row r="3079" spans="2:20" x14ac:dyDescent="0.25">
      <c r="B3079" s="11">
        <f>'Market Data'!B3066</f>
        <v>20120109</v>
      </c>
      <c r="C3079" s="2">
        <f>'Market Data'!C3066</f>
        <v>6196.5</v>
      </c>
      <c r="D3079" s="2">
        <f>'Market Data'!D3066</f>
        <v>6257.5</v>
      </c>
      <c r="E3079" s="2">
        <f>'Market Data'!E3066</f>
        <v>6166.5</v>
      </c>
      <c r="F3079" s="12">
        <f>'Market Data'!F3066</f>
        <v>6201.5</v>
      </c>
      <c r="H3079" s="58">
        <f t="shared" si="398"/>
        <v>3062</v>
      </c>
      <c r="I3079" s="97" t="s">
        <v>54</v>
      </c>
      <c r="J3079" s="59" t="str">
        <f t="shared" si="399"/>
        <v>Long</v>
      </c>
      <c r="L3079" s="74">
        <f t="shared" si="403"/>
        <v>1</v>
      </c>
      <c r="M3079" s="75">
        <f t="shared" si="395"/>
        <v>0</v>
      </c>
      <c r="N3079" s="76" t="str">
        <f t="shared" si="400"/>
        <v/>
      </c>
      <c r="O3079" s="75"/>
      <c r="P3079" s="77">
        <f t="shared" si="396"/>
        <v>1</v>
      </c>
      <c r="Q3079" s="78" t="str">
        <f t="shared" si="401"/>
        <v>Stay Long</v>
      </c>
      <c r="R3079" s="81">
        <f t="shared" si="397"/>
        <v>-1155</v>
      </c>
      <c r="S3079" s="82">
        <f t="shared" si="402"/>
        <v>-65435.959999999992</v>
      </c>
      <c r="T3079" s="50"/>
    </row>
    <row r="3080" spans="2:20" x14ac:dyDescent="0.25">
      <c r="B3080" s="11">
        <f>'Market Data'!B3067</f>
        <v>20120110</v>
      </c>
      <c r="C3080" s="2">
        <f>'Market Data'!C3067</f>
        <v>6269</v>
      </c>
      <c r="D3080" s="2">
        <f>'Market Data'!D3067</f>
        <v>6372</v>
      </c>
      <c r="E3080" s="2">
        <f>'Market Data'!E3067</f>
        <v>6249</v>
      </c>
      <c r="F3080" s="12">
        <f>'Market Data'!F3067</f>
        <v>6343.5</v>
      </c>
      <c r="H3080" s="58">
        <f t="shared" si="398"/>
        <v>3063</v>
      </c>
      <c r="I3080" s="97" t="s">
        <v>54</v>
      </c>
      <c r="J3080" s="59" t="str">
        <f t="shared" si="399"/>
        <v>Long</v>
      </c>
      <c r="L3080" s="74">
        <f t="shared" si="403"/>
        <v>1</v>
      </c>
      <c r="M3080" s="75">
        <f t="shared" si="395"/>
        <v>0</v>
      </c>
      <c r="N3080" s="76" t="str">
        <f t="shared" si="400"/>
        <v/>
      </c>
      <c r="O3080" s="75"/>
      <c r="P3080" s="77">
        <f t="shared" si="396"/>
        <v>1</v>
      </c>
      <c r="Q3080" s="78" t="str">
        <f t="shared" si="401"/>
        <v>Stay Long</v>
      </c>
      <c r="R3080" s="81">
        <f t="shared" si="397"/>
        <v>4970</v>
      </c>
      <c r="S3080" s="82">
        <f t="shared" si="402"/>
        <v>-60465.959999999992</v>
      </c>
      <c r="T3080" s="50"/>
    </row>
    <row r="3081" spans="2:20" x14ac:dyDescent="0.25">
      <c r="B3081" s="11">
        <f>'Market Data'!B3068</f>
        <v>20120111</v>
      </c>
      <c r="C3081" s="2">
        <f>'Market Data'!C3068</f>
        <v>6312.5</v>
      </c>
      <c r="D3081" s="2">
        <f>'Market Data'!D3068</f>
        <v>6361</v>
      </c>
      <c r="E3081" s="2">
        <f>'Market Data'!E3068</f>
        <v>6284.5</v>
      </c>
      <c r="F3081" s="12">
        <f>'Market Data'!F3068</f>
        <v>6321</v>
      </c>
      <c r="H3081" s="58">
        <f t="shared" si="398"/>
        <v>3064</v>
      </c>
      <c r="I3081" s="97" t="s">
        <v>54</v>
      </c>
      <c r="J3081" s="59" t="str">
        <f t="shared" si="399"/>
        <v>Long</v>
      </c>
      <c r="L3081" s="74">
        <f t="shared" si="403"/>
        <v>1</v>
      </c>
      <c r="M3081" s="75">
        <f t="shared" si="395"/>
        <v>0</v>
      </c>
      <c r="N3081" s="76" t="str">
        <f t="shared" si="400"/>
        <v/>
      </c>
      <c r="O3081" s="75"/>
      <c r="P3081" s="77">
        <f t="shared" si="396"/>
        <v>1</v>
      </c>
      <c r="Q3081" s="78" t="str">
        <f t="shared" si="401"/>
        <v>Stay Long</v>
      </c>
      <c r="R3081" s="81">
        <f t="shared" si="397"/>
        <v>-787.5</v>
      </c>
      <c r="S3081" s="82">
        <f t="shared" si="402"/>
        <v>-61253.459999999992</v>
      </c>
      <c r="T3081" s="50"/>
    </row>
    <row r="3082" spans="2:20" x14ac:dyDescent="0.25">
      <c r="B3082" s="11">
        <f>'Market Data'!B3069</f>
        <v>20120112</v>
      </c>
      <c r="C3082" s="2">
        <f>'Market Data'!C3069</f>
        <v>6347</v>
      </c>
      <c r="D3082" s="2">
        <f>'Market Data'!D3069</f>
        <v>6438</v>
      </c>
      <c r="E3082" s="2">
        <f>'Market Data'!E3069</f>
        <v>6326</v>
      </c>
      <c r="F3082" s="12">
        <f>'Market Data'!F3069</f>
        <v>6358.5</v>
      </c>
      <c r="H3082" s="58">
        <f t="shared" si="398"/>
        <v>3065</v>
      </c>
      <c r="I3082" s="97" t="s">
        <v>54</v>
      </c>
      <c r="J3082" s="59" t="str">
        <f t="shared" si="399"/>
        <v>Long</v>
      </c>
      <c r="L3082" s="74">
        <f t="shared" si="403"/>
        <v>1</v>
      </c>
      <c r="M3082" s="75">
        <f t="shared" si="395"/>
        <v>0</v>
      </c>
      <c r="N3082" s="76" t="str">
        <f t="shared" si="400"/>
        <v/>
      </c>
      <c r="O3082" s="75"/>
      <c r="P3082" s="77">
        <f t="shared" si="396"/>
        <v>1</v>
      </c>
      <c r="Q3082" s="78" t="str">
        <f t="shared" si="401"/>
        <v>Stay Long</v>
      </c>
      <c r="R3082" s="81">
        <f t="shared" si="397"/>
        <v>1312.5</v>
      </c>
      <c r="S3082" s="82">
        <f t="shared" si="402"/>
        <v>-59940.959999999992</v>
      </c>
      <c r="T3082" s="50"/>
    </row>
    <row r="3083" spans="2:20" x14ac:dyDescent="0.25">
      <c r="B3083" s="11">
        <f>'Market Data'!B3070</f>
        <v>20120113</v>
      </c>
      <c r="C3083" s="2">
        <f>'Market Data'!C3070</f>
        <v>6412</v>
      </c>
      <c r="D3083" s="2">
        <f>'Market Data'!D3070</f>
        <v>6438.5</v>
      </c>
      <c r="E3083" s="2">
        <f>'Market Data'!E3070</f>
        <v>6241</v>
      </c>
      <c r="F3083" s="12">
        <f>'Market Data'!F3070</f>
        <v>6308.5</v>
      </c>
      <c r="H3083" s="58">
        <f t="shared" si="398"/>
        <v>3066</v>
      </c>
      <c r="I3083" s="97" t="s">
        <v>54</v>
      </c>
      <c r="J3083" s="59" t="str">
        <f t="shared" si="399"/>
        <v>Long</v>
      </c>
      <c r="L3083" s="74">
        <f t="shared" si="403"/>
        <v>1</v>
      </c>
      <c r="M3083" s="75">
        <f t="shared" si="395"/>
        <v>0</v>
      </c>
      <c r="N3083" s="76" t="str">
        <f t="shared" si="400"/>
        <v/>
      </c>
      <c r="O3083" s="75"/>
      <c r="P3083" s="77">
        <f t="shared" si="396"/>
        <v>1</v>
      </c>
      <c r="Q3083" s="78" t="str">
        <f t="shared" si="401"/>
        <v>Stay Long</v>
      </c>
      <c r="R3083" s="81">
        <f t="shared" si="397"/>
        <v>-1750</v>
      </c>
      <c r="S3083" s="82">
        <f t="shared" si="402"/>
        <v>-61690.959999999992</v>
      </c>
      <c r="T3083" s="50"/>
    </row>
    <row r="3084" spans="2:20" x14ac:dyDescent="0.25">
      <c r="B3084" s="11">
        <f>'Market Data'!B3071</f>
        <v>20120116</v>
      </c>
      <c r="C3084" s="2">
        <f>'Market Data'!C3071</f>
        <v>6283</v>
      </c>
      <c r="D3084" s="2">
        <f>'Market Data'!D3071</f>
        <v>6412</v>
      </c>
      <c r="E3084" s="2">
        <f>'Market Data'!E3071</f>
        <v>6271.5</v>
      </c>
      <c r="F3084" s="12">
        <f>'Market Data'!F3071</f>
        <v>6400.5</v>
      </c>
      <c r="H3084" s="58">
        <f t="shared" si="398"/>
        <v>3067</v>
      </c>
      <c r="I3084" s="97" t="s">
        <v>54</v>
      </c>
      <c r="J3084" s="59" t="str">
        <f t="shared" si="399"/>
        <v>Long</v>
      </c>
      <c r="L3084" s="74">
        <f t="shared" si="403"/>
        <v>1</v>
      </c>
      <c r="M3084" s="75">
        <f t="shared" si="395"/>
        <v>0</v>
      </c>
      <c r="N3084" s="76" t="str">
        <f t="shared" si="400"/>
        <v/>
      </c>
      <c r="O3084" s="75"/>
      <c r="P3084" s="77">
        <f t="shared" si="396"/>
        <v>1</v>
      </c>
      <c r="Q3084" s="78" t="str">
        <f t="shared" si="401"/>
        <v>Stay Long</v>
      </c>
      <c r="R3084" s="81">
        <f t="shared" si="397"/>
        <v>3220</v>
      </c>
      <c r="S3084" s="82">
        <f t="shared" si="402"/>
        <v>-58470.959999999992</v>
      </c>
      <c r="T3084" s="50"/>
    </row>
    <row r="3085" spans="2:20" x14ac:dyDescent="0.25">
      <c r="B3085" s="11">
        <f>'Market Data'!B3072</f>
        <v>20120117</v>
      </c>
      <c r="C3085" s="2">
        <f>'Market Data'!C3072</f>
        <v>6452</v>
      </c>
      <c r="D3085" s="2">
        <f>'Market Data'!D3072</f>
        <v>6523</v>
      </c>
      <c r="E3085" s="2">
        <f>'Market Data'!E3072</f>
        <v>6441.5</v>
      </c>
      <c r="F3085" s="12">
        <f>'Market Data'!F3072</f>
        <v>6501.5</v>
      </c>
      <c r="H3085" s="58">
        <f t="shared" si="398"/>
        <v>3068</v>
      </c>
      <c r="I3085" s="97" t="s">
        <v>54</v>
      </c>
      <c r="J3085" s="59" t="str">
        <f t="shared" si="399"/>
        <v>Long</v>
      </c>
      <c r="L3085" s="74">
        <f t="shared" si="403"/>
        <v>1</v>
      </c>
      <c r="M3085" s="75">
        <f t="shared" si="395"/>
        <v>0</v>
      </c>
      <c r="N3085" s="76" t="str">
        <f t="shared" si="400"/>
        <v/>
      </c>
      <c r="O3085" s="75"/>
      <c r="P3085" s="77">
        <f t="shared" si="396"/>
        <v>1</v>
      </c>
      <c r="Q3085" s="78" t="str">
        <f t="shared" si="401"/>
        <v>Stay Long</v>
      </c>
      <c r="R3085" s="81">
        <f t="shared" si="397"/>
        <v>3535</v>
      </c>
      <c r="S3085" s="82">
        <f t="shared" si="402"/>
        <v>-54935.959999999992</v>
      </c>
      <c r="T3085" s="50"/>
    </row>
    <row r="3086" spans="2:20" x14ac:dyDescent="0.25">
      <c r="B3086" s="11">
        <f>'Market Data'!B3073</f>
        <v>20120118</v>
      </c>
      <c r="C3086" s="2">
        <f>'Market Data'!C3073</f>
        <v>6494</v>
      </c>
      <c r="D3086" s="2">
        <f>'Market Data'!D3073</f>
        <v>6578</v>
      </c>
      <c r="E3086" s="2">
        <f>'Market Data'!E3073</f>
        <v>6459.5</v>
      </c>
      <c r="F3086" s="12">
        <f>'Market Data'!F3073</f>
        <v>6532.5</v>
      </c>
      <c r="H3086" s="58">
        <f t="shared" si="398"/>
        <v>3069</v>
      </c>
      <c r="I3086" s="97" t="s">
        <v>54</v>
      </c>
      <c r="J3086" s="59" t="str">
        <f t="shared" si="399"/>
        <v>Long</v>
      </c>
      <c r="L3086" s="74">
        <f t="shared" si="403"/>
        <v>1</v>
      </c>
      <c r="M3086" s="75">
        <f t="shared" si="395"/>
        <v>0</v>
      </c>
      <c r="N3086" s="76" t="str">
        <f t="shared" si="400"/>
        <v/>
      </c>
      <c r="O3086" s="75"/>
      <c r="P3086" s="77">
        <f t="shared" si="396"/>
        <v>1</v>
      </c>
      <c r="Q3086" s="78" t="str">
        <f t="shared" si="401"/>
        <v>Stay Long</v>
      </c>
      <c r="R3086" s="81">
        <f t="shared" si="397"/>
        <v>1085</v>
      </c>
      <c r="S3086" s="82">
        <f t="shared" si="402"/>
        <v>-53850.959999999992</v>
      </c>
      <c r="T3086" s="50"/>
    </row>
    <row r="3087" spans="2:20" x14ac:dyDescent="0.25">
      <c r="B3087" s="11">
        <f>'Market Data'!B3074</f>
        <v>20120119</v>
      </c>
      <c r="C3087" s="2">
        <f>'Market Data'!C3074</f>
        <v>6574</v>
      </c>
      <c r="D3087" s="2">
        <f>'Market Data'!D3074</f>
        <v>6601</v>
      </c>
      <c r="E3087" s="2">
        <f>'Market Data'!E3074</f>
        <v>6510</v>
      </c>
      <c r="F3087" s="12">
        <f>'Market Data'!F3074</f>
        <v>6591.5</v>
      </c>
      <c r="H3087" s="58">
        <f t="shared" si="398"/>
        <v>3070</v>
      </c>
      <c r="I3087" s="97" t="s">
        <v>54</v>
      </c>
      <c r="J3087" s="59" t="str">
        <f t="shared" si="399"/>
        <v>Long</v>
      </c>
      <c r="L3087" s="74">
        <f t="shared" si="403"/>
        <v>1</v>
      </c>
      <c r="M3087" s="75">
        <f t="shared" si="395"/>
        <v>0</v>
      </c>
      <c r="N3087" s="76" t="str">
        <f t="shared" si="400"/>
        <v/>
      </c>
      <c r="O3087" s="75"/>
      <c r="P3087" s="77">
        <f t="shared" si="396"/>
        <v>1</v>
      </c>
      <c r="Q3087" s="78" t="str">
        <f t="shared" si="401"/>
        <v>Stay Long</v>
      </c>
      <c r="R3087" s="81">
        <f t="shared" si="397"/>
        <v>2065</v>
      </c>
      <c r="S3087" s="82">
        <f t="shared" si="402"/>
        <v>-51785.959999999992</v>
      </c>
      <c r="T3087" s="50"/>
    </row>
    <row r="3088" spans="2:20" x14ac:dyDescent="0.25">
      <c r="B3088" s="11">
        <f>'Market Data'!B3075</f>
        <v>20120120</v>
      </c>
      <c r="C3088" s="2">
        <f>'Market Data'!C3075</f>
        <v>6601</v>
      </c>
      <c r="D3088" s="2">
        <f>'Market Data'!D3075</f>
        <v>6614</v>
      </c>
      <c r="E3088" s="2">
        <f>'Market Data'!E3075</f>
        <v>6550</v>
      </c>
      <c r="F3088" s="12">
        <f>'Market Data'!F3075</f>
        <v>6587.5</v>
      </c>
      <c r="H3088" s="58">
        <f t="shared" si="398"/>
        <v>3071</v>
      </c>
      <c r="I3088" s="97" t="s">
        <v>54</v>
      </c>
      <c r="J3088" s="59" t="str">
        <f t="shared" si="399"/>
        <v>Long</v>
      </c>
      <c r="L3088" s="74">
        <f t="shared" si="403"/>
        <v>1</v>
      </c>
      <c r="M3088" s="75">
        <f t="shared" ref="M3088:M3151" si="404">$L3088-P3088</f>
        <v>0</v>
      </c>
      <c r="N3088" s="76" t="str">
        <f t="shared" si="400"/>
        <v/>
      </c>
      <c r="O3088" s="75"/>
      <c r="P3088" s="77">
        <f t="shared" si="396"/>
        <v>1</v>
      </c>
      <c r="Q3088" s="78" t="str">
        <f t="shared" si="401"/>
        <v>Stay Long</v>
      </c>
      <c r="R3088" s="81">
        <f t="shared" si="397"/>
        <v>-140</v>
      </c>
      <c r="S3088" s="82">
        <f t="shared" si="402"/>
        <v>-51925.959999999992</v>
      </c>
      <c r="T3088" s="50"/>
    </row>
    <row r="3089" spans="2:20" x14ac:dyDescent="0.25">
      <c r="B3089" s="11">
        <f>'Market Data'!B3076</f>
        <v>20120123</v>
      </c>
      <c r="C3089" s="2">
        <f>'Market Data'!C3076</f>
        <v>6589.5</v>
      </c>
      <c r="D3089" s="2">
        <f>'Market Data'!D3076</f>
        <v>6654</v>
      </c>
      <c r="E3089" s="2">
        <f>'Market Data'!E3076</f>
        <v>6529.5</v>
      </c>
      <c r="F3089" s="12">
        <f>'Market Data'!F3076</f>
        <v>6611</v>
      </c>
      <c r="H3089" s="58">
        <f t="shared" si="398"/>
        <v>3072</v>
      </c>
      <c r="I3089" s="97" t="s">
        <v>54</v>
      </c>
      <c r="J3089" s="59" t="str">
        <f t="shared" si="399"/>
        <v>Long</v>
      </c>
      <c r="L3089" s="74">
        <f t="shared" si="403"/>
        <v>1</v>
      </c>
      <c r="M3089" s="75">
        <f t="shared" si="404"/>
        <v>0</v>
      </c>
      <c r="N3089" s="76" t="str">
        <f t="shared" si="400"/>
        <v/>
      </c>
      <c r="O3089" s="75"/>
      <c r="P3089" s="77">
        <f t="shared" ref="P3089:P3152" si="405">IF($N3088="Fill",$L3088,$P3088)</f>
        <v>1</v>
      </c>
      <c r="Q3089" s="78" t="str">
        <f t="shared" si="401"/>
        <v>Stay Long</v>
      </c>
      <c r="R3089" s="81">
        <f t="shared" ref="R3089:R3152" si="406">IF(OR($P3088&amp;$L3088="01",$P3088&amp;$L3088="0-1"),(($F3089-$C3089)*$R$3*$L3088)-(ABS($M3088)*$R$4),IF(OR($P3088&amp;$L3088="10",$P3088&amp;$L3088="-10"),(($C3089-$F3088)*$R$3*$P3088)-(ABS($M3088)*$R$4),IF(OR($P3088&amp;$L3088="1-1",$P3088&amp;$L3088="-11"),(($C3089-$F3088)*$R$3*$P3088)-(ABS($M3088)*$R$4)+(($F3089-$C3089)*$R$3*$P3089),IF(OR($P3088&amp;$L3088="11",$P3088&amp;$L3088="-1-1"),(($F3089-$F3088)*$R$3*$P3089),0))))</f>
        <v>822.5</v>
      </c>
      <c r="S3089" s="82">
        <f t="shared" si="402"/>
        <v>-51103.459999999992</v>
      </c>
      <c r="T3089" s="50"/>
    </row>
    <row r="3090" spans="2:20" x14ac:dyDescent="0.25">
      <c r="B3090" s="11">
        <f>'Market Data'!B3077</f>
        <v>20120124</v>
      </c>
      <c r="C3090" s="2">
        <f>'Market Data'!C3077</f>
        <v>6586</v>
      </c>
      <c r="D3090" s="2">
        <f>'Market Data'!D3077</f>
        <v>6603.5</v>
      </c>
      <c r="E3090" s="2">
        <f>'Market Data'!E3077</f>
        <v>6512</v>
      </c>
      <c r="F3090" s="12">
        <f>'Market Data'!F3077</f>
        <v>6590</v>
      </c>
      <c r="H3090" s="58">
        <f t="shared" ref="H3090:H3153" si="407">ROW()-ROW(H$17)</f>
        <v>3073</v>
      </c>
      <c r="I3090" s="97" t="s">
        <v>54</v>
      </c>
      <c r="J3090" s="59" t="str">
        <f t="shared" ref="J3090:J3153" si="408">$I$4</f>
        <v>Long</v>
      </c>
      <c r="L3090" s="74">
        <f t="shared" si="403"/>
        <v>1</v>
      </c>
      <c r="M3090" s="75">
        <f t="shared" si="404"/>
        <v>0</v>
      </c>
      <c r="N3090" s="76" t="str">
        <f t="shared" ref="N3090:N3153" si="409">IF(NOT($M3090=0),"Fill","")</f>
        <v/>
      </c>
      <c r="O3090" s="75"/>
      <c r="P3090" s="77">
        <f t="shared" si="405"/>
        <v>1</v>
      </c>
      <c r="Q3090" s="78" t="str">
        <f t="shared" ref="Q3090:Q3153" si="410">IF($P3089&amp;$L3089="00","Stay Flat",IF($P3089&amp;$L3089="01","Go Long",IF($P3089&amp;$L3089="0-1","Go Short",IF($P3089&amp;$L3089="-10","Exit Short",IF($P3089&amp;$L3089="-1-1","Stay Short",IF($P3089&amp;$L3089="-11","Exit Short, Go Long",IF($P3089&amp;$L3089="10","Exit Long",IF($P3089&amp;$L3089="1-1","Exit Long, Go Short",IF($P3089&amp;$L3089="11","Stay Long","")))))))))</f>
        <v>Stay Long</v>
      </c>
      <c r="R3090" s="81">
        <f t="shared" si="406"/>
        <v>-735</v>
      </c>
      <c r="S3090" s="82">
        <f t="shared" ref="S3090:S3153" si="411">S3089+R3090</f>
        <v>-51838.459999999992</v>
      </c>
      <c r="T3090" s="50"/>
    </row>
    <row r="3091" spans="2:20" x14ac:dyDescent="0.25">
      <c r="B3091" s="11">
        <f>'Market Data'!B3078</f>
        <v>20120125</v>
      </c>
      <c r="C3091" s="2">
        <f>'Market Data'!C3078</f>
        <v>6639</v>
      </c>
      <c r="D3091" s="2">
        <f>'Market Data'!D3078</f>
        <v>6654.5</v>
      </c>
      <c r="E3091" s="2">
        <f>'Market Data'!E3078</f>
        <v>6543</v>
      </c>
      <c r="F3091" s="12">
        <f>'Market Data'!F3078</f>
        <v>6593.5</v>
      </c>
      <c r="H3091" s="58">
        <f t="shared" si="407"/>
        <v>3074</v>
      </c>
      <c r="I3091" s="97" t="s">
        <v>54</v>
      </c>
      <c r="J3091" s="59" t="str">
        <f t="shared" si="408"/>
        <v>Long</v>
      </c>
      <c r="L3091" s="74">
        <f t="shared" ref="L3091:L3154" si="412">IF($J3091="Short",-1,IF($J3091="Long",1,0))</f>
        <v>1</v>
      </c>
      <c r="M3091" s="75">
        <f t="shared" si="404"/>
        <v>0</v>
      </c>
      <c r="N3091" s="76" t="str">
        <f t="shared" si="409"/>
        <v/>
      </c>
      <c r="O3091" s="75"/>
      <c r="P3091" s="77">
        <f t="shared" si="405"/>
        <v>1</v>
      </c>
      <c r="Q3091" s="78" t="str">
        <f t="shared" si="410"/>
        <v>Stay Long</v>
      </c>
      <c r="R3091" s="81">
        <f t="shared" si="406"/>
        <v>122.5</v>
      </c>
      <c r="S3091" s="82">
        <f t="shared" si="411"/>
        <v>-51715.959999999992</v>
      </c>
      <c r="T3091" s="50"/>
    </row>
    <row r="3092" spans="2:20" x14ac:dyDescent="0.25">
      <c r="B3092" s="11">
        <f>'Market Data'!B3079</f>
        <v>20120126</v>
      </c>
      <c r="C3092" s="2">
        <f>'Market Data'!C3079</f>
        <v>6633.5</v>
      </c>
      <c r="D3092" s="2">
        <f>'Market Data'!D3079</f>
        <v>6738.5</v>
      </c>
      <c r="E3092" s="2">
        <f>'Market Data'!E3079</f>
        <v>6607.5</v>
      </c>
      <c r="F3092" s="12">
        <f>'Market Data'!F3079</f>
        <v>6716</v>
      </c>
      <c r="H3092" s="58">
        <f t="shared" si="407"/>
        <v>3075</v>
      </c>
      <c r="I3092" s="97" t="s">
        <v>54</v>
      </c>
      <c r="J3092" s="59" t="str">
        <f t="shared" si="408"/>
        <v>Long</v>
      </c>
      <c r="L3092" s="74">
        <f t="shared" si="412"/>
        <v>1</v>
      </c>
      <c r="M3092" s="75">
        <f t="shared" si="404"/>
        <v>0</v>
      </c>
      <c r="N3092" s="76" t="str">
        <f t="shared" si="409"/>
        <v/>
      </c>
      <c r="O3092" s="75"/>
      <c r="P3092" s="77">
        <f t="shared" si="405"/>
        <v>1</v>
      </c>
      <c r="Q3092" s="78" t="str">
        <f t="shared" si="410"/>
        <v>Stay Long</v>
      </c>
      <c r="R3092" s="81">
        <f t="shared" si="406"/>
        <v>4287.5</v>
      </c>
      <c r="S3092" s="82">
        <f t="shared" si="411"/>
        <v>-47428.459999999992</v>
      </c>
      <c r="T3092" s="50"/>
    </row>
    <row r="3093" spans="2:20" x14ac:dyDescent="0.25">
      <c r="B3093" s="11">
        <f>'Market Data'!B3080</f>
        <v>20120127</v>
      </c>
      <c r="C3093" s="2">
        <f>'Market Data'!C3080</f>
        <v>6698</v>
      </c>
      <c r="D3093" s="2">
        <f>'Market Data'!D3080</f>
        <v>6753</v>
      </c>
      <c r="E3093" s="2">
        <f>'Market Data'!E3080</f>
        <v>6660</v>
      </c>
      <c r="F3093" s="12">
        <f>'Market Data'!F3080</f>
        <v>6697</v>
      </c>
      <c r="H3093" s="58">
        <f t="shared" si="407"/>
        <v>3076</v>
      </c>
      <c r="I3093" s="97" t="s">
        <v>54</v>
      </c>
      <c r="J3093" s="59" t="str">
        <f t="shared" si="408"/>
        <v>Long</v>
      </c>
      <c r="L3093" s="74">
        <f t="shared" si="412"/>
        <v>1</v>
      </c>
      <c r="M3093" s="75">
        <f t="shared" si="404"/>
        <v>0</v>
      </c>
      <c r="N3093" s="76" t="str">
        <f t="shared" si="409"/>
        <v/>
      </c>
      <c r="O3093" s="75"/>
      <c r="P3093" s="77">
        <f t="shared" si="405"/>
        <v>1</v>
      </c>
      <c r="Q3093" s="78" t="str">
        <f t="shared" si="410"/>
        <v>Stay Long</v>
      </c>
      <c r="R3093" s="81">
        <f t="shared" si="406"/>
        <v>-665</v>
      </c>
      <c r="S3093" s="82">
        <f t="shared" si="411"/>
        <v>-48093.459999999992</v>
      </c>
      <c r="T3093" s="50"/>
    </row>
    <row r="3094" spans="2:20" x14ac:dyDescent="0.25">
      <c r="B3094" s="11">
        <f>'Market Data'!B3081</f>
        <v>20120130</v>
      </c>
      <c r="C3094" s="2">
        <f>'Market Data'!C3081</f>
        <v>6666</v>
      </c>
      <c r="D3094" s="2">
        <f>'Market Data'!D3081</f>
        <v>6670.5</v>
      </c>
      <c r="E3094" s="2">
        <f>'Market Data'!E3081</f>
        <v>6590</v>
      </c>
      <c r="F3094" s="12">
        <f>'Market Data'!F3081</f>
        <v>6625</v>
      </c>
      <c r="H3094" s="58">
        <f t="shared" si="407"/>
        <v>3077</v>
      </c>
      <c r="I3094" s="97" t="s">
        <v>54</v>
      </c>
      <c r="J3094" s="59" t="str">
        <f t="shared" si="408"/>
        <v>Long</v>
      </c>
      <c r="L3094" s="74">
        <f t="shared" si="412"/>
        <v>1</v>
      </c>
      <c r="M3094" s="75">
        <f t="shared" si="404"/>
        <v>0</v>
      </c>
      <c r="N3094" s="76" t="str">
        <f t="shared" si="409"/>
        <v/>
      </c>
      <c r="O3094" s="75"/>
      <c r="P3094" s="77">
        <f t="shared" si="405"/>
        <v>1</v>
      </c>
      <c r="Q3094" s="78" t="str">
        <f t="shared" si="410"/>
        <v>Stay Long</v>
      </c>
      <c r="R3094" s="81">
        <f t="shared" si="406"/>
        <v>-2520</v>
      </c>
      <c r="S3094" s="82">
        <f t="shared" si="411"/>
        <v>-50613.459999999992</v>
      </c>
      <c r="T3094" s="50"/>
    </row>
    <row r="3095" spans="2:20" x14ac:dyDescent="0.25">
      <c r="B3095" s="11">
        <f>'Market Data'!B3082</f>
        <v>20120131</v>
      </c>
      <c r="C3095" s="2">
        <f>'Market Data'!C3082</f>
        <v>6658</v>
      </c>
      <c r="D3095" s="2">
        <f>'Market Data'!D3082</f>
        <v>6712</v>
      </c>
      <c r="E3095" s="2">
        <f>'Market Data'!E3082</f>
        <v>6627.5</v>
      </c>
      <c r="F3095" s="12">
        <f>'Market Data'!F3082</f>
        <v>6642.5</v>
      </c>
      <c r="H3095" s="58">
        <f t="shared" si="407"/>
        <v>3078</v>
      </c>
      <c r="I3095" s="97" t="s">
        <v>54</v>
      </c>
      <c r="J3095" s="59" t="str">
        <f t="shared" si="408"/>
        <v>Long</v>
      </c>
      <c r="L3095" s="74">
        <f t="shared" si="412"/>
        <v>1</v>
      </c>
      <c r="M3095" s="75">
        <f t="shared" si="404"/>
        <v>0</v>
      </c>
      <c r="N3095" s="76" t="str">
        <f t="shared" si="409"/>
        <v/>
      </c>
      <c r="O3095" s="75"/>
      <c r="P3095" s="77">
        <f t="shared" si="405"/>
        <v>1</v>
      </c>
      <c r="Q3095" s="78" t="str">
        <f t="shared" si="410"/>
        <v>Stay Long</v>
      </c>
      <c r="R3095" s="81">
        <f t="shared" si="406"/>
        <v>612.5</v>
      </c>
      <c r="S3095" s="82">
        <f t="shared" si="411"/>
        <v>-50000.959999999992</v>
      </c>
      <c r="T3095" s="50"/>
    </row>
    <row r="3096" spans="2:20" x14ac:dyDescent="0.25">
      <c r="B3096" s="11">
        <f>'Market Data'!B3083</f>
        <v>20120201</v>
      </c>
      <c r="C3096" s="2">
        <f>'Market Data'!C3083</f>
        <v>6649</v>
      </c>
      <c r="D3096" s="2">
        <f>'Market Data'!D3083</f>
        <v>6810</v>
      </c>
      <c r="E3096" s="2">
        <f>'Market Data'!E3083</f>
        <v>6639.5</v>
      </c>
      <c r="F3096" s="12">
        <f>'Market Data'!F3083</f>
        <v>6785.5</v>
      </c>
      <c r="H3096" s="58">
        <f t="shared" si="407"/>
        <v>3079</v>
      </c>
      <c r="I3096" s="97" t="s">
        <v>54</v>
      </c>
      <c r="J3096" s="59" t="str">
        <f t="shared" si="408"/>
        <v>Long</v>
      </c>
      <c r="L3096" s="74">
        <f t="shared" si="412"/>
        <v>1</v>
      </c>
      <c r="M3096" s="75">
        <f t="shared" si="404"/>
        <v>0</v>
      </c>
      <c r="N3096" s="76" t="str">
        <f t="shared" si="409"/>
        <v/>
      </c>
      <c r="O3096" s="75"/>
      <c r="P3096" s="77">
        <f t="shared" si="405"/>
        <v>1</v>
      </c>
      <c r="Q3096" s="78" t="str">
        <f t="shared" si="410"/>
        <v>Stay Long</v>
      </c>
      <c r="R3096" s="81">
        <f t="shared" si="406"/>
        <v>5005</v>
      </c>
      <c r="S3096" s="82">
        <f t="shared" si="411"/>
        <v>-44995.959999999992</v>
      </c>
      <c r="T3096" s="50"/>
    </row>
    <row r="3097" spans="2:20" x14ac:dyDescent="0.25">
      <c r="B3097" s="11">
        <f>'Market Data'!B3084</f>
        <v>20120202</v>
      </c>
      <c r="C3097" s="2">
        <f>'Market Data'!C3084</f>
        <v>6813</v>
      </c>
      <c r="D3097" s="2">
        <f>'Market Data'!D3084</f>
        <v>6851</v>
      </c>
      <c r="E3097" s="2">
        <f>'Market Data'!E3084</f>
        <v>6784</v>
      </c>
      <c r="F3097" s="12">
        <f>'Market Data'!F3084</f>
        <v>6836</v>
      </c>
      <c r="H3097" s="58">
        <f t="shared" si="407"/>
        <v>3080</v>
      </c>
      <c r="I3097" s="97" t="s">
        <v>54</v>
      </c>
      <c r="J3097" s="59" t="str">
        <f t="shared" si="408"/>
        <v>Long</v>
      </c>
      <c r="L3097" s="74">
        <f t="shared" si="412"/>
        <v>1</v>
      </c>
      <c r="M3097" s="75">
        <f t="shared" si="404"/>
        <v>0</v>
      </c>
      <c r="N3097" s="76" t="str">
        <f t="shared" si="409"/>
        <v/>
      </c>
      <c r="O3097" s="75"/>
      <c r="P3097" s="77">
        <f t="shared" si="405"/>
        <v>1</v>
      </c>
      <c r="Q3097" s="78" t="str">
        <f t="shared" si="410"/>
        <v>Stay Long</v>
      </c>
      <c r="R3097" s="81">
        <f t="shared" si="406"/>
        <v>1767.5</v>
      </c>
      <c r="S3097" s="82">
        <f t="shared" si="411"/>
        <v>-43228.459999999992</v>
      </c>
      <c r="T3097" s="50"/>
    </row>
    <row r="3098" spans="2:20" x14ac:dyDescent="0.25">
      <c r="B3098" s="11">
        <f>'Market Data'!B3085</f>
        <v>20120203</v>
      </c>
      <c r="C3098" s="2">
        <f>'Market Data'!C3085</f>
        <v>6837</v>
      </c>
      <c r="D3098" s="2">
        <f>'Market Data'!D3085</f>
        <v>6969</v>
      </c>
      <c r="E3098" s="2">
        <f>'Market Data'!E3085</f>
        <v>6813.5</v>
      </c>
      <c r="F3098" s="12">
        <f>'Market Data'!F3085</f>
        <v>6942</v>
      </c>
      <c r="H3098" s="58">
        <f t="shared" si="407"/>
        <v>3081</v>
      </c>
      <c r="I3098" s="97" t="s">
        <v>54</v>
      </c>
      <c r="J3098" s="59" t="str">
        <f t="shared" si="408"/>
        <v>Long</v>
      </c>
      <c r="L3098" s="74">
        <f t="shared" si="412"/>
        <v>1</v>
      </c>
      <c r="M3098" s="75">
        <f t="shared" si="404"/>
        <v>0</v>
      </c>
      <c r="N3098" s="76" t="str">
        <f t="shared" si="409"/>
        <v/>
      </c>
      <c r="O3098" s="75"/>
      <c r="P3098" s="77">
        <f t="shared" si="405"/>
        <v>1</v>
      </c>
      <c r="Q3098" s="78" t="str">
        <f t="shared" si="410"/>
        <v>Stay Long</v>
      </c>
      <c r="R3098" s="81">
        <f t="shared" si="406"/>
        <v>3710</v>
      </c>
      <c r="S3098" s="82">
        <f t="shared" si="411"/>
        <v>-39518.459999999992</v>
      </c>
      <c r="T3098" s="50"/>
    </row>
    <row r="3099" spans="2:20" x14ac:dyDescent="0.25">
      <c r="B3099" s="11">
        <f>'Market Data'!B3086</f>
        <v>20120206</v>
      </c>
      <c r="C3099" s="2">
        <f>'Market Data'!C3086</f>
        <v>6928</v>
      </c>
      <c r="D3099" s="2">
        <f>'Market Data'!D3086</f>
        <v>6960.5</v>
      </c>
      <c r="E3099" s="2">
        <f>'Market Data'!E3086</f>
        <v>6892.5</v>
      </c>
      <c r="F3099" s="12">
        <f>'Market Data'!F3086</f>
        <v>6940.5</v>
      </c>
      <c r="H3099" s="58">
        <f t="shared" si="407"/>
        <v>3082</v>
      </c>
      <c r="I3099" s="97" t="s">
        <v>54</v>
      </c>
      <c r="J3099" s="59" t="str">
        <f t="shared" si="408"/>
        <v>Long</v>
      </c>
      <c r="L3099" s="74">
        <f t="shared" si="412"/>
        <v>1</v>
      </c>
      <c r="M3099" s="75">
        <f t="shared" si="404"/>
        <v>0</v>
      </c>
      <c r="N3099" s="76" t="str">
        <f t="shared" si="409"/>
        <v/>
      </c>
      <c r="O3099" s="75"/>
      <c r="P3099" s="77">
        <f t="shared" si="405"/>
        <v>1</v>
      </c>
      <c r="Q3099" s="78" t="str">
        <f t="shared" si="410"/>
        <v>Stay Long</v>
      </c>
      <c r="R3099" s="81">
        <f t="shared" si="406"/>
        <v>-52.5</v>
      </c>
      <c r="S3099" s="82">
        <f t="shared" si="411"/>
        <v>-39570.959999999992</v>
      </c>
      <c r="T3099" s="50"/>
    </row>
    <row r="3100" spans="2:20" x14ac:dyDescent="0.25">
      <c r="B3100" s="11">
        <f>'Market Data'!B3087</f>
        <v>20120207</v>
      </c>
      <c r="C3100" s="2">
        <f>'Market Data'!C3087</f>
        <v>6928.5</v>
      </c>
      <c r="D3100" s="2">
        <f>'Market Data'!D3087</f>
        <v>6966.5</v>
      </c>
      <c r="E3100" s="2">
        <f>'Market Data'!E3087</f>
        <v>6859.5</v>
      </c>
      <c r="F3100" s="12">
        <f>'Market Data'!F3087</f>
        <v>6933</v>
      </c>
      <c r="H3100" s="58">
        <f t="shared" si="407"/>
        <v>3083</v>
      </c>
      <c r="I3100" s="97" t="s">
        <v>54</v>
      </c>
      <c r="J3100" s="59" t="str">
        <f t="shared" si="408"/>
        <v>Long</v>
      </c>
      <c r="L3100" s="74">
        <f t="shared" si="412"/>
        <v>1</v>
      </c>
      <c r="M3100" s="75">
        <f t="shared" si="404"/>
        <v>0</v>
      </c>
      <c r="N3100" s="76" t="str">
        <f t="shared" si="409"/>
        <v/>
      </c>
      <c r="O3100" s="75"/>
      <c r="P3100" s="77">
        <f t="shared" si="405"/>
        <v>1</v>
      </c>
      <c r="Q3100" s="78" t="str">
        <f t="shared" si="410"/>
        <v>Stay Long</v>
      </c>
      <c r="R3100" s="81">
        <f t="shared" si="406"/>
        <v>-262.5</v>
      </c>
      <c r="S3100" s="82">
        <f t="shared" si="411"/>
        <v>-39833.459999999992</v>
      </c>
      <c r="T3100" s="50"/>
    </row>
    <row r="3101" spans="2:20" x14ac:dyDescent="0.25">
      <c r="B3101" s="11">
        <f>'Market Data'!B3088</f>
        <v>20120208</v>
      </c>
      <c r="C3101" s="2">
        <f>'Market Data'!C3088</f>
        <v>6961.5</v>
      </c>
      <c r="D3101" s="2">
        <f>'Market Data'!D3088</f>
        <v>7009</v>
      </c>
      <c r="E3101" s="2">
        <f>'Market Data'!E3088</f>
        <v>6911</v>
      </c>
      <c r="F3101" s="12">
        <f>'Market Data'!F3088</f>
        <v>6923</v>
      </c>
      <c r="H3101" s="58">
        <f t="shared" si="407"/>
        <v>3084</v>
      </c>
      <c r="I3101" s="97" t="s">
        <v>54</v>
      </c>
      <c r="J3101" s="59" t="str">
        <f t="shared" si="408"/>
        <v>Long</v>
      </c>
      <c r="L3101" s="74">
        <f t="shared" si="412"/>
        <v>1</v>
      </c>
      <c r="M3101" s="75">
        <f t="shared" si="404"/>
        <v>0</v>
      </c>
      <c r="N3101" s="76" t="str">
        <f t="shared" si="409"/>
        <v/>
      </c>
      <c r="O3101" s="75"/>
      <c r="P3101" s="77">
        <f t="shared" si="405"/>
        <v>1</v>
      </c>
      <c r="Q3101" s="78" t="str">
        <f t="shared" si="410"/>
        <v>Stay Long</v>
      </c>
      <c r="R3101" s="81">
        <f t="shared" si="406"/>
        <v>-350</v>
      </c>
      <c r="S3101" s="82">
        <f t="shared" si="411"/>
        <v>-40183.459999999992</v>
      </c>
      <c r="T3101" s="50"/>
    </row>
    <row r="3102" spans="2:20" x14ac:dyDescent="0.25">
      <c r="B3102" s="11">
        <f>'Market Data'!B3089</f>
        <v>20120209</v>
      </c>
      <c r="C3102" s="2">
        <f>'Market Data'!C3089</f>
        <v>6954</v>
      </c>
      <c r="D3102" s="2">
        <f>'Market Data'!D3089</f>
        <v>7023</v>
      </c>
      <c r="E3102" s="2">
        <f>'Market Data'!E3089</f>
        <v>6922.5</v>
      </c>
      <c r="F3102" s="12">
        <f>'Market Data'!F3089</f>
        <v>6963</v>
      </c>
      <c r="H3102" s="58">
        <f t="shared" si="407"/>
        <v>3085</v>
      </c>
      <c r="I3102" s="97" t="s">
        <v>54</v>
      </c>
      <c r="J3102" s="59" t="str">
        <f t="shared" si="408"/>
        <v>Long</v>
      </c>
      <c r="L3102" s="74">
        <f t="shared" si="412"/>
        <v>1</v>
      </c>
      <c r="M3102" s="75">
        <f t="shared" si="404"/>
        <v>0</v>
      </c>
      <c r="N3102" s="76" t="str">
        <f t="shared" si="409"/>
        <v/>
      </c>
      <c r="O3102" s="75"/>
      <c r="P3102" s="77">
        <f t="shared" si="405"/>
        <v>1</v>
      </c>
      <c r="Q3102" s="78" t="str">
        <f t="shared" si="410"/>
        <v>Stay Long</v>
      </c>
      <c r="R3102" s="81">
        <f t="shared" si="406"/>
        <v>1400</v>
      </c>
      <c r="S3102" s="82">
        <f t="shared" si="411"/>
        <v>-38783.459999999992</v>
      </c>
      <c r="T3102" s="50"/>
    </row>
    <row r="3103" spans="2:20" x14ac:dyDescent="0.25">
      <c r="B3103" s="11">
        <f>'Market Data'!B3090</f>
        <v>20120210</v>
      </c>
      <c r="C3103" s="2">
        <f>'Market Data'!C3090</f>
        <v>6939</v>
      </c>
      <c r="D3103" s="2">
        <f>'Market Data'!D3090</f>
        <v>6944</v>
      </c>
      <c r="E3103" s="2">
        <f>'Market Data'!E3090</f>
        <v>6825</v>
      </c>
      <c r="F3103" s="12">
        <f>'Market Data'!F3090</f>
        <v>6871.5</v>
      </c>
      <c r="H3103" s="58">
        <f t="shared" si="407"/>
        <v>3086</v>
      </c>
      <c r="I3103" s="97" t="s">
        <v>54</v>
      </c>
      <c r="J3103" s="59" t="str">
        <f t="shared" si="408"/>
        <v>Long</v>
      </c>
      <c r="L3103" s="74">
        <f t="shared" si="412"/>
        <v>1</v>
      </c>
      <c r="M3103" s="75">
        <f t="shared" si="404"/>
        <v>0</v>
      </c>
      <c r="N3103" s="76" t="str">
        <f t="shared" si="409"/>
        <v/>
      </c>
      <c r="O3103" s="75"/>
      <c r="P3103" s="77">
        <f t="shared" si="405"/>
        <v>1</v>
      </c>
      <c r="Q3103" s="78" t="str">
        <f t="shared" si="410"/>
        <v>Stay Long</v>
      </c>
      <c r="R3103" s="81">
        <f t="shared" si="406"/>
        <v>-3202.5</v>
      </c>
      <c r="S3103" s="82">
        <f t="shared" si="411"/>
        <v>-41985.959999999992</v>
      </c>
      <c r="T3103" s="50"/>
    </row>
    <row r="3104" spans="2:20" x14ac:dyDescent="0.25">
      <c r="B3104" s="11">
        <f>'Market Data'!B3091</f>
        <v>20120213</v>
      </c>
      <c r="C3104" s="2">
        <f>'Market Data'!C3091</f>
        <v>6916</v>
      </c>
      <c r="D3104" s="2">
        <f>'Market Data'!D3091</f>
        <v>6951</v>
      </c>
      <c r="E3104" s="2">
        <f>'Market Data'!E3091</f>
        <v>6885</v>
      </c>
      <c r="F3104" s="12">
        <f>'Market Data'!F3091</f>
        <v>6905.5</v>
      </c>
      <c r="H3104" s="58">
        <f t="shared" si="407"/>
        <v>3087</v>
      </c>
      <c r="I3104" s="97" t="s">
        <v>54</v>
      </c>
      <c r="J3104" s="59" t="str">
        <f t="shared" si="408"/>
        <v>Long</v>
      </c>
      <c r="L3104" s="74">
        <f t="shared" si="412"/>
        <v>1</v>
      </c>
      <c r="M3104" s="75">
        <f t="shared" si="404"/>
        <v>0</v>
      </c>
      <c r="N3104" s="76" t="str">
        <f t="shared" si="409"/>
        <v/>
      </c>
      <c r="O3104" s="75"/>
      <c r="P3104" s="77">
        <f t="shared" si="405"/>
        <v>1</v>
      </c>
      <c r="Q3104" s="78" t="str">
        <f t="shared" si="410"/>
        <v>Stay Long</v>
      </c>
      <c r="R3104" s="81">
        <f t="shared" si="406"/>
        <v>1190</v>
      </c>
      <c r="S3104" s="82">
        <f t="shared" si="411"/>
        <v>-40795.959999999992</v>
      </c>
      <c r="T3104" s="50"/>
    </row>
    <row r="3105" spans="2:20" x14ac:dyDescent="0.25">
      <c r="B3105" s="11">
        <f>'Market Data'!B3092</f>
        <v>20120214</v>
      </c>
      <c r="C3105" s="2">
        <f>'Market Data'!C3092</f>
        <v>6896</v>
      </c>
      <c r="D3105" s="2">
        <f>'Market Data'!D3092</f>
        <v>6970</v>
      </c>
      <c r="E3105" s="2">
        <f>'Market Data'!E3092</f>
        <v>6868</v>
      </c>
      <c r="F3105" s="12">
        <f>'Market Data'!F3092</f>
        <v>6906.5</v>
      </c>
      <c r="H3105" s="58">
        <f t="shared" si="407"/>
        <v>3088</v>
      </c>
      <c r="I3105" s="97" t="s">
        <v>54</v>
      </c>
      <c r="J3105" s="59" t="str">
        <f t="shared" si="408"/>
        <v>Long</v>
      </c>
      <c r="L3105" s="74">
        <f t="shared" si="412"/>
        <v>1</v>
      </c>
      <c r="M3105" s="75">
        <f t="shared" si="404"/>
        <v>0</v>
      </c>
      <c r="N3105" s="76" t="str">
        <f t="shared" si="409"/>
        <v/>
      </c>
      <c r="O3105" s="75"/>
      <c r="P3105" s="77">
        <f t="shared" si="405"/>
        <v>1</v>
      </c>
      <c r="Q3105" s="78" t="str">
        <f t="shared" si="410"/>
        <v>Stay Long</v>
      </c>
      <c r="R3105" s="81">
        <f t="shared" si="406"/>
        <v>35</v>
      </c>
      <c r="S3105" s="82">
        <f t="shared" si="411"/>
        <v>-40760.959999999992</v>
      </c>
      <c r="T3105" s="50"/>
    </row>
    <row r="3106" spans="2:20" x14ac:dyDescent="0.25">
      <c r="B3106" s="11">
        <f>'Market Data'!B3093</f>
        <v>20120215</v>
      </c>
      <c r="C3106" s="2">
        <f>'Market Data'!C3093</f>
        <v>6974</v>
      </c>
      <c r="D3106" s="2">
        <f>'Market Data'!D3093</f>
        <v>7008</v>
      </c>
      <c r="E3106" s="2">
        <f>'Market Data'!E3093</f>
        <v>6889</v>
      </c>
      <c r="F3106" s="12">
        <f>'Market Data'!F3093</f>
        <v>6941</v>
      </c>
      <c r="H3106" s="58">
        <f t="shared" si="407"/>
        <v>3089</v>
      </c>
      <c r="I3106" s="97" t="s">
        <v>54</v>
      </c>
      <c r="J3106" s="59" t="str">
        <f t="shared" si="408"/>
        <v>Long</v>
      </c>
      <c r="L3106" s="74">
        <f t="shared" si="412"/>
        <v>1</v>
      </c>
      <c r="M3106" s="75">
        <f t="shared" si="404"/>
        <v>0</v>
      </c>
      <c r="N3106" s="76" t="str">
        <f t="shared" si="409"/>
        <v/>
      </c>
      <c r="O3106" s="75"/>
      <c r="P3106" s="77">
        <f t="shared" si="405"/>
        <v>1</v>
      </c>
      <c r="Q3106" s="78" t="str">
        <f t="shared" si="410"/>
        <v>Stay Long</v>
      </c>
      <c r="R3106" s="81">
        <f t="shared" si="406"/>
        <v>1207.5</v>
      </c>
      <c r="S3106" s="82">
        <f t="shared" si="411"/>
        <v>-39553.459999999992</v>
      </c>
      <c r="T3106" s="50"/>
    </row>
    <row r="3107" spans="2:20" x14ac:dyDescent="0.25">
      <c r="B3107" s="11">
        <f>'Market Data'!B3094</f>
        <v>20120216</v>
      </c>
      <c r="C3107" s="2">
        <f>'Market Data'!C3094</f>
        <v>6847</v>
      </c>
      <c r="D3107" s="2">
        <f>'Market Data'!D3094</f>
        <v>6982</v>
      </c>
      <c r="E3107" s="2">
        <f>'Market Data'!E3094</f>
        <v>6827</v>
      </c>
      <c r="F3107" s="12">
        <f>'Market Data'!F3094</f>
        <v>6921.5</v>
      </c>
      <c r="H3107" s="58">
        <f t="shared" si="407"/>
        <v>3090</v>
      </c>
      <c r="I3107" s="97" t="s">
        <v>54</v>
      </c>
      <c r="J3107" s="59" t="str">
        <f t="shared" si="408"/>
        <v>Long</v>
      </c>
      <c r="L3107" s="74">
        <f t="shared" si="412"/>
        <v>1</v>
      </c>
      <c r="M3107" s="75">
        <f t="shared" si="404"/>
        <v>0</v>
      </c>
      <c r="N3107" s="76" t="str">
        <f t="shared" si="409"/>
        <v/>
      </c>
      <c r="O3107" s="75"/>
      <c r="P3107" s="77">
        <f t="shared" si="405"/>
        <v>1</v>
      </c>
      <c r="Q3107" s="78" t="str">
        <f t="shared" si="410"/>
        <v>Stay Long</v>
      </c>
      <c r="R3107" s="81">
        <f t="shared" si="406"/>
        <v>-682.5</v>
      </c>
      <c r="S3107" s="82">
        <f t="shared" si="411"/>
        <v>-40235.959999999992</v>
      </c>
      <c r="T3107" s="50"/>
    </row>
    <row r="3108" spans="2:20" x14ac:dyDescent="0.25">
      <c r="B3108" s="11">
        <f>'Market Data'!B3095</f>
        <v>20120217</v>
      </c>
      <c r="C3108" s="2">
        <f>'Market Data'!C3095</f>
        <v>6967.5</v>
      </c>
      <c r="D3108" s="2">
        <f>'Market Data'!D3095</f>
        <v>7053</v>
      </c>
      <c r="E3108" s="2">
        <f>'Market Data'!E3095</f>
        <v>6967.5</v>
      </c>
      <c r="F3108" s="12">
        <f>'Market Data'!F3095</f>
        <v>7016.5</v>
      </c>
      <c r="H3108" s="58">
        <f t="shared" si="407"/>
        <v>3091</v>
      </c>
      <c r="I3108" s="97" t="s">
        <v>54</v>
      </c>
      <c r="J3108" s="59" t="str">
        <f t="shared" si="408"/>
        <v>Long</v>
      </c>
      <c r="L3108" s="74">
        <f t="shared" si="412"/>
        <v>1</v>
      </c>
      <c r="M3108" s="75">
        <f t="shared" si="404"/>
        <v>0</v>
      </c>
      <c r="N3108" s="76" t="str">
        <f t="shared" si="409"/>
        <v/>
      </c>
      <c r="O3108" s="75"/>
      <c r="P3108" s="77">
        <f t="shared" si="405"/>
        <v>1</v>
      </c>
      <c r="Q3108" s="78" t="str">
        <f t="shared" si="410"/>
        <v>Stay Long</v>
      </c>
      <c r="R3108" s="81">
        <f t="shared" si="406"/>
        <v>3325</v>
      </c>
      <c r="S3108" s="82">
        <f t="shared" si="411"/>
        <v>-36910.959999999992</v>
      </c>
      <c r="T3108" s="50"/>
    </row>
    <row r="3109" spans="2:20" x14ac:dyDescent="0.25">
      <c r="B3109" s="11">
        <f>'Market Data'!B3096</f>
        <v>20120220</v>
      </c>
      <c r="C3109" s="2">
        <f>'Market Data'!C3096</f>
        <v>7094</v>
      </c>
      <c r="D3109" s="2">
        <f>'Market Data'!D3096</f>
        <v>7134</v>
      </c>
      <c r="E3109" s="2">
        <f>'Market Data'!E3096</f>
        <v>7054</v>
      </c>
      <c r="F3109" s="12">
        <f>'Market Data'!F3096</f>
        <v>7119</v>
      </c>
      <c r="H3109" s="58">
        <f t="shared" si="407"/>
        <v>3092</v>
      </c>
      <c r="I3109" s="97" t="s">
        <v>54</v>
      </c>
      <c r="J3109" s="59" t="str">
        <f t="shared" si="408"/>
        <v>Long</v>
      </c>
      <c r="L3109" s="74">
        <f t="shared" si="412"/>
        <v>1</v>
      </c>
      <c r="M3109" s="75">
        <f t="shared" si="404"/>
        <v>0</v>
      </c>
      <c r="N3109" s="76" t="str">
        <f t="shared" si="409"/>
        <v/>
      </c>
      <c r="O3109" s="75"/>
      <c r="P3109" s="77">
        <f t="shared" si="405"/>
        <v>1</v>
      </c>
      <c r="Q3109" s="78" t="str">
        <f t="shared" si="410"/>
        <v>Stay Long</v>
      </c>
      <c r="R3109" s="81">
        <f t="shared" si="406"/>
        <v>3587.5</v>
      </c>
      <c r="S3109" s="82">
        <f t="shared" si="411"/>
        <v>-33323.459999999992</v>
      </c>
      <c r="T3109" s="50"/>
    </row>
    <row r="3110" spans="2:20" x14ac:dyDescent="0.25">
      <c r="B3110" s="11">
        <f>'Market Data'!B3097</f>
        <v>20120221</v>
      </c>
      <c r="C3110" s="2">
        <f>'Market Data'!C3097</f>
        <v>7132.5</v>
      </c>
      <c r="D3110" s="2">
        <f>'Market Data'!D3097</f>
        <v>7149.5</v>
      </c>
      <c r="E3110" s="2">
        <f>'Market Data'!E3097</f>
        <v>7046</v>
      </c>
      <c r="F3110" s="12">
        <f>'Market Data'!F3097</f>
        <v>7090</v>
      </c>
      <c r="H3110" s="58">
        <f t="shared" si="407"/>
        <v>3093</v>
      </c>
      <c r="I3110" s="97" t="s">
        <v>54</v>
      </c>
      <c r="J3110" s="59" t="str">
        <f t="shared" si="408"/>
        <v>Long</v>
      </c>
      <c r="L3110" s="74">
        <f t="shared" si="412"/>
        <v>1</v>
      </c>
      <c r="M3110" s="75">
        <f t="shared" si="404"/>
        <v>0</v>
      </c>
      <c r="N3110" s="76" t="str">
        <f t="shared" si="409"/>
        <v/>
      </c>
      <c r="O3110" s="75"/>
      <c r="P3110" s="77">
        <f t="shared" si="405"/>
        <v>1</v>
      </c>
      <c r="Q3110" s="78" t="str">
        <f t="shared" si="410"/>
        <v>Stay Long</v>
      </c>
      <c r="R3110" s="81">
        <f t="shared" si="406"/>
        <v>-1015</v>
      </c>
      <c r="S3110" s="82">
        <f t="shared" si="411"/>
        <v>-34338.459999999992</v>
      </c>
      <c r="T3110" s="50"/>
    </row>
    <row r="3111" spans="2:20" x14ac:dyDescent="0.25">
      <c r="B3111" s="11">
        <f>'Market Data'!B3098</f>
        <v>20120222</v>
      </c>
      <c r="C3111" s="2">
        <f>'Market Data'!C3098</f>
        <v>7079.5</v>
      </c>
      <c r="D3111" s="2">
        <f>'Market Data'!D3098</f>
        <v>7096.5</v>
      </c>
      <c r="E3111" s="2">
        <f>'Market Data'!E3098</f>
        <v>6995</v>
      </c>
      <c r="F3111" s="12">
        <f>'Market Data'!F3098</f>
        <v>7023.5</v>
      </c>
      <c r="H3111" s="58">
        <f t="shared" si="407"/>
        <v>3094</v>
      </c>
      <c r="I3111" s="97" t="s">
        <v>54</v>
      </c>
      <c r="J3111" s="59" t="str">
        <f t="shared" si="408"/>
        <v>Long</v>
      </c>
      <c r="L3111" s="74">
        <f t="shared" si="412"/>
        <v>1</v>
      </c>
      <c r="M3111" s="75">
        <f t="shared" si="404"/>
        <v>0</v>
      </c>
      <c r="N3111" s="76" t="str">
        <f t="shared" si="409"/>
        <v/>
      </c>
      <c r="O3111" s="75"/>
      <c r="P3111" s="77">
        <f t="shared" si="405"/>
        <v>1</v>
      </c>
      <c r="Q3111" s="78" t="str">
        <f t="shared" si="410"/>
        <v>Stay Long</v>
      </c>
      <c r="R3111" s="81">
        <f t="shared" si="406"/>
        <v>-2327.5</v>
      </c>
      <c r="S3111" s="82">
        <f t="shared" si="411"/>
        <v>-36665.959999999992</v>
      </c>
      <c r="T3111" s="50"/>
    </row>
    <row r="3112" spans="2:20" x14ac:dyDescent="0.25">
      <c r="B3112" s="11">
        <f>'Market Data'!B3099</f>
        <v>20120223</v>
      </c>
      <c r="C3112" s="2">
        <f>'Market Data'!C3099</f>
        <v>7024</v>
      </c>
      <c r="D3112" s="2">
        <f>'Market Data'!D3099</f>
        <v>7082</v>
      </c>
      <c r="E3112" s="2">
        <f>'Market Data'!E3099</f>
        <v>6906</v>
      </c>
      <c r="F3112" s="12">
        <f>'Market Data'!F3099</f>
        <v>6986</v>
      </c>
      <c r="H3112" s="58">
        <f t="shared" si="407"/>
        <v>3095</v>
      </c>
      <c r="I3112" s="97" t="s">
        <v>54</v>
      </c>
      <c r="J3112" s="59" t="str">
        <f t="shared" si="408"/>
        <v>Long</v>
      </c>
      <c r="L3112" s="74">
        <f t="shared" si="412"/>
        <v>1</v>
      </c>
      <c r="M3112" s="75">
        <f t="shared" si="404"/>
        <v>0</v>
      </c>
      <c r="N3112" s="76" t="str">
        <f t="shared" si="409"/>
        <v/>
      </c>
      <c r="O3112" s="75"/>
      <c r="P3112" s="77">
        <f t="shared" si="405"/>
        <v>1</v>
      </c>
      <c r="Q3112" s="78" t="str">
        <f t="shared" si="410"/>
        <v>Stay Long</v>
      </c>
      <c r="R3112" s="81">
        <f t="shared" si="406"/>
        <v>-1312.5</v>
      </c>
      <c r="S3112" s="82">
        <f t="shared" si="411"/>
        <v>-37978.459999999992</v>
      </c>
      <c r="T3112" s="50"/>
    </row>
    <row r="3113" spans="2:20" x14ac:dyDescent="0.25">
      <c r="B3113" s="11">
        <f>'Market Data'!B3100</f>
        <v>20120224</v>
      </c>
      <c r="C3113" s="2">
        <f>'Market Data'!C3100</f>
        <v>7027.5</v>
      </c>
      <c r="D3113" s="2">
        <f>'Market Data'!D3100</f>
        <v>7067.5</v>
      </c>
      <c r="E3113" s="2">
        <f>'Market Data'!E3100</f>
        <v>7001.5</v>
      </c>
      <c r="F3113" s="12">
        <f>'Market Data'!F3100</f>
        <v>7042</v>
      </c>
      <c r="H3113" s="58">
        <f t="shared" si="407"/>
        <v>3096</v>
      </c>
      <c r="I3113" s="97" t="s">
        <v>54</v>
      </c>
      <c r="J3113" s="59" t="str">
        <f t="shared" si="408"/>
        <v>Long</v>
      </c>
      <c r="L3113" s="74">
        <f t="shared" si="412"/>
        <v>1</v>
      </c>
      <c r="M3113" s="75">
        <f t="shared" si="404"/>
        <v>0</v>
      </c>
      <c r="N3113" s="76" t="str">
        <f t="shared" si="409"/>
        <v/>
      </c>
      <c r="O3113" s="75"/>
      <c r="P3113" s="77">
        <f t="shared" si="405"/>
        <v>1</v>
      </c>
      <c r="Q3113" s="78" t="str">
        <f t="shared" si="410"/>
        <v>Stay Long</v>
      </c>
      <c r="R3113" s="81">
        <f t="shared" si="406"/>
        <v>1960</v>
      </c>
      <c r="S3113" s="82">
        <f t="shared" si="411"/>
        <v>-36018.459999999992</v>
      </c>
      <c r="T3113" s="50"/>
    </row>
    <row r="3114" spans="2:20" x14ac:dyDescent="0.25">
      <c r="B3114" s="11">
        <f>'Market Data'!B3101</f>
        <v>20120227</v>
      </c>
      <c r="C3114" s="2">
        <f>'Market Data'!C3101</f>
        <v>7000.5</v>
      </c>
      <c r="D3114" s="2">
        <f>'Market Data'!D3101</f>
        <v>7046.5</v>
      </c>
      <c r="E3114" s="2">
        <f>'Market Data'!E3101</f>
        <v>6918</v>
      </c>
      <c r="F3114" s="12">
        <f>'Market Data'!F3101</f>
        <v>7038.5</v>
      </c>
      <c r="H3114" s="58">
        <f t="shared" si="407"/>
        <v>3097</v>
      </c>
      <c r="I3114" s="97" t="s">
        <v>54</v>
      </c>
      <c r="J3114" s="59" t="str">
        <f t="shared" si="408"/>
        <v>Long</v>
      </c>
      <c r="L3114" s="74">
        <f t="shared" si="412"/>
        <v>1</v>
      </c>
      <c r="M3114" s="75">
        <f t="shared" si="404"/>
        <v>0</v>
      </c>
      <c r="N3114" s="76" t="str">
        <f t="shared" si="409"/>
        <v/>
      </c>
      <c r="O3114" s="75"/>
      <c r="P3114" s="77">
        <f t="shared" si="405"/>
        <v>1</v>
      </c>
      <c r="Q3114" s="78" t="str">
        <f t="shared" si="410"/>
        <v>Stay Long</v>
      </c>
      <c r="R3114" s="81">
        <f t="shared" si="406"/>
        <v>-122.5</v>
      </c>
      <c r="S3114" s="82">
        <f t="shared" si="411"/>
        <v>-36140.959999999992</v>
      </c>
      <c r="T3114" s="50"/>
    </row>
    <row r="3115" spans="2:20" x14ac:dyDescent="0.25">
      <c r="B3115" s="11">
        <f>'Market Data'!B3102</f>
        <v>20120228</v>
      </c>
      <c r="C3115" s="2">
        <f>'Market Data'!C3102</f>
        <v>7049</v>
      </c>
      <c r="D3115" s="2">
        <f>'Market Data'!D3102</f>
        <v>7078.5</v>
      </c>
      <c r="E3115" s="2">
        <f>'Market Data'!E3102</f>
        <v>6984.5</v>
      </c>
      <c r="F3115" s="12">
        <f>'Market Data'!F3102</f>
        <v>7065.5</v>
      </c>
      <c r="H3115" s="58">
        <f t="shared" si="407"/>
        <v>3098</v>
      </c>
      <c r="I3115" s="97" t="s">
        <v>54</v>
      </c>
      <c r="J3115" s="59" t="str">
        <f t="shared" si="408"/>
        <v>Long</v>
      </c>
      <c r="L3115" s="74">
        <f t="shared" si="412"/>
        <v>1</v>
      </c>
      <c r="M3115" s="75">
        <f t="shared" si="404"/>
        <v>0</v>
      </c>
      <c r="N3115" s="76" t="str">
        <f t="shared" si="409"/>
        <v/>
      </c>
      <c r="O3115" s="75"/>
      <c r="P3115" s="77">
        <f t="shared" si="405"/>
        <v>1</v>
      </c>
      <c r="Q3115" s="78" t="str">
        <f t="shared" si="410"/>
        <v>Stay Long</v>
      </c>
      <c r="R3115" s="81">
        <f t="shared" si="406"/>
        <v>945</v>
      </c>
      <c r="S3115" s="82">
        <f t="shared" si="411"/>
        <v>-35195.959999999992</v>
      </c>
      <c r="T3115" s="50"/>
    </row>
    <row r="3116" spans="2:20" x14ac:dyDescent="0.25">
      <c r="B3116" s="11">
        <f>'Market Data'!B3103</f>
        <v>20120229</v>
      </c>
      <c r="C3116" s="2">
        <f>'Market Data'!C3103</f>
        <v>7080.5</v>
      </c>
      <c r="D3116" s="2">
        <f>'Market Data'!D3103</f>
        <v>7144</v>
      </c>
      <c r="E3116" s="2">
        <f>'Market Data'!E3103</f>
        <v>7016.5</v>
      </c>
      <c r="F3116" s="12">
        <f>'Market Data'!F3103</f>
        <v>7028.5</v>
      </c>
      <c r="H3116" s="58">
        <f t="shared" si="407"/>
        <v>3099</v>
      </c>
      <c r="I3116" s="97" t="s">
        <v>54</v>
      </c>
      <c r="J3116" s="59" t="str">
        <f t="shared" si="408"/>
        <v>Long</v>
      </c>
      <c r="L3116" s="74">
        <f t="shared" si="412"/>
        <v>1</v>
      </c>
      <c r="M3116" s="75">
        <f t="shared" si="404"/>
        <v>0</v>
      </c>
      <c r="N3116" s="76" t="str">
        <f t="shared" si="409"/>
        <v/>
      </c>
      <c r="O3116" s="75"/>
      <c r="P3116" s="77">
        <f t="shared" si="405"/>
        <v>1</v>
      </c>
      <c r="Q3116" s="78" t="str">
        <f t="shared" si="410"/>
        <v>Stay Long</v>
      </c>
      <c r="R3116" s="81">
        <f t="shared" si="406"/>
        <v>-1295</v>
      </c>
      <c r="S3116" s="82">
        <f t="shared" si="411"/>
        <v>-36490.959999999992</v>
      </c>
      <c r="T3116" s="50"/>
    </row>
    <row r="3117" spans="2:20" x14ac:dyDescent="0.25">
      <c r="B3117" s="11">
        <f>'Market Data'!B3104</f>
        <v>20120301</v>
      </c>
      <c r="C3117" s="2">
        <f>'Market Data'!C3104</f>
        <v>6997</v>
      </c>
      <c r="D3117" s="2">
        <f>'Market Data'!D3104</f>
        <v>7136</v>
      </c>
      <c r="E3117" s="2">
        <f>'Market Data'!E3104</f>
        <v>6991</v>
      </c>
      <c r="F3117" s="12">
        <f>'Market Data'!F3104</f>
        <v>7108</v>
      </c>
      <c r="H3117" s="58">
        <f t="shared" si="407"/>
        <v>3100</v>
      </c>
      <c r="I3117" s="97" t="s">
        <v>54</v>
      </c>
      <c r="J3117" s="59" t="str">
        <f t="shared" si="408"/>
        <v>Long</v>
      </c>
      <c r="L3117" s="74">
        <f t="shared" si="412"/>
        <v>1</v>
      </c>
      <c r="M3117" s="75">
        <f t="shared" si="404"/>
        <v>0</v>
      </c>
      <c r="N3117" s="76" t="str">
        <f t="shared" si="409"/>
        <v/>
      </c>
      <c r="O3117" s="75"/>
      <c r="P3117" s="77">
        <f t="shared" si="405"/>
        <v>1</v>
      </c>
      <c r="Q3117" s="78" t="str">
        <f t="shared" si="410"/>
        <v>Stay Long</v>
      </c>
      <c r="R3117" s="81">
        <f t="shared" si="406"/>
        <v>2782.5</v>
      </c>
      <c r="S3117" s="82">
        <f t="shared" si="411"/>
        <v>-33708.459999999992</v>
      </c>
      <c r="T3117" s="50"/>
    </row>
    <row r="3118" spans="2:20" x14ac:dyDescent="0.25">
      <c r="B3118" s="11">
        <f>'Market Data'!B3105</f>
        <v>20120302</v>
      </c>
      <c r="C3118" s="2">
        <f>'Market Data'!C3105</f>
        <v>7136</v>
      </c>
      <c r="D3118" s="2">
        <f>'Market Data'!D3105</f>
        <v>7139</v>
      </c>
      <c r="E3118" s="2">
        <f>'Market Data'!E3105</f>
        <v>7072.5</v>
      </c>
      <c r="F3118" s="12">
        <f>'Market Data'!F3105</f>
        <v>7099</v>
      </c>
      <c r="H3118" s="58">
        <f t="shared" si="407"/>
        <v>3101</v>
      </c>
      <c r="I3118" s="97" t="s">
        <v>54</v>
      </c>
      <c r="J3118" s="59" t="str">
        <f t="shared" si="408"/>
        <v>Long</v>
      </c>
      <c r="L3118" s="74">
        <f t="shared" si="412"/>
        <v>1</v>
      </c>
      <c r="M3118" s="75">
        <f t="shared" si="404"/>
        <v>0</v>
      </c>
      <c r="N3118" s="76" t="str">
        <f t="shared" si="409"/>
        <v/>
      </c>
      <c r="O3118" s="75"/>
      <c r="P3118" s="77">
        <f t="shared" si="405"/>
        <v>1</v>
      </c>
      <c r="Q3118" s="78" t="str">
        <f t="shared" si="410"/>
        <v>Stay Long</v>
      </c>
      <c r="R3118" s="81">
        <f t="shared" si="406"/>
        <v>-315</v>
      </c>
      <c r="S3118" s="82">
        <f t="shared" si="411"/>
        <v>-34023.459999999992</v>
      </c>
      <c r="T3118" s="50"/>
    </row>
    <row r="3119" spans="2:20" x14ac:dyDescent="0.25">
      <c r="B3119" s="11">
        <f>'Market Data'!B3106</f>
        <v>20120305</v>
      </c>
      <c r="C3119" s="2">
        <f>'Market Data'!C3106</f>
        <v>7058.5</v>
      </c>
      <c r="D3119" s="2">
        <f>'Market Data'!D3106</f>
        <v>7080</v>
      </c>
      <c r="E3119" s="2">
        <f>'Market Data'!E3106</f>
        <v>6989</v>
      </c>
      <c r="F3119" s="12">
        <f>'Market Data'!F3106</f>
        <v>7044</v>
      </c>
      <c r="H3119" s="58">
        <f t="shared" si="407"/>
        <v>3102</v>
      </c>
      <c r="I3119" s="97" t="s">
        <v>54</v>
      </c>
      <c r="J3119" s="59" t="str">
        <f t="shared" si="408"/>
        <v>Long</v>
      </c>
      <c r="L3119" s="74">
        <f t="shared" si="412"/>
        <v>1</v>
      </c>
      <c r="M3119" s="75">
        <f t="shared" si="404"/>
        <v>0</v>
      </c>
      <c r="N3119" s="76" t="str">
        <f t="shared" si="409"/>
        <v/>
      </c>
      <c r="O3119" s="75"/>
      <c r="P3119" s="77">
        <f t="shared" si="405"/>
        <v>1</v>
      </c>
      <c r="Q3119" s="78" t="str">
        <f t="shared" si="410"/>
        <v>Stay Long</v>
      </c>
      <c r="R3119" s="81">
        <f t="shared" si="406"/>
        <v>-1925</v>
      </c>
      <c r="S3119" s="82">
        <f t="shared" si="411"/>
        <v>-35948.459999999992</v>
      </c>
      <c r="T3119" s="50"/>
    </row>
    <row r="3120" spans="2:20" x14ac:dyDescent="0.25">
      <c r="B3120" s="11">
        <f>'Market Data'!B3107</f>
        <v>20120306</v>
      </c>
      <c r="C3120" s="2">
        <f>'Market Data'!C3107</f>
        <v>7037</v>
      </c>
      <c r="D3120" s="2">
        <f>'Market Data'!D3107</f>
        <v>7042</v>
      </c>
      <c r="E3120" s="2">
        <f>'Market Data'!E3107</f>
        <v>6776</v>
      </c>
      <c r="F3120" s="12">
        <f>'Market Data'!F3107</f>
        <v>6833.5</v>
      </c>
      <c r="H3120" s="58">
        <f t="shared" si="407"/>
        <v>3103</v>
      </c>
      <c r="I3120" s="97" t="s">
        <v>54</v>
      </c>
      <c r="J3120" s="59" t="str">
        <f t="shared" si="408"/>
        <v>Long</v>
      </c>
      <c r="L3120" s="74">
        <f t="shared" si="412"/>
        <v>1</v>
      </c>
      <c r="M3120" s="75">
        <f t="shared" si="404"/>
        <v>0</v>
      </c>
      <c r="N3120" s="76" t="str">
        <f t="shared" si="409"/>
        <v/>
      </c>
      <c r="O3120" s="75"/>
      <c r="P3120" s="77">
        <f t="shared" si="405"/>
        <v>1</v>
      </c>
      <c r="Q3120" s="78" t="str">
        <f t="shared" si="410"/>
        <v>Stay Long</v>
      </c>
      <c r="R3120" s="81">
        <f t="shared" si="406"/>
        <v>-7367.5</v>
      </c>
      <c r="S3120" s="82">
        <f t="shared" si="411"/>
        <v>-43315.959999999992</v>
      </c>
      <c r="T3120" s="50"/>
    </row>
    <row r="3121" spans="2:20" x14ac:dyDescent="0.25">
      <c r="B3121" s="11">
        <f>'Market Data'!B3108</f>
        <v>20120307</v>
      </c>
      <c r="C3121" s="2">
        <f>'Market Data'!C3108</f>
        <v>6810</v>
      </c>
      <c r="D3121" s="2">
        <f>'Market Data'!D3108</f>
        <v>6857</v>
      </c>
      <c r="E3121" s="2">
        <f>'Market Data'!E3108</f>
        <v>6787.5</v>
      </c>
      <c r="F3121" s="12">
        <f>'Market Data'!F3108</f>
        <v>6850</v>
      </c>
      <c r="H3121" s="58">
        <f t="shared" si="407"/>
        <v>3104</v>
      </c>
      <c r="I3121" s="97" t="s">
        <v>54</v>
      </c>
      <c r="J3121" s="59" t="str">
        <f t="shared" si="408"/>
        <v>Long</v>
      </c>
      <c r="L3121" s="74">
        <f t="shared" si="412"/>
        <v>1</v>
      </c>
      <c r="M3121" s="75">
        <f t="shared" si="404"/>
        <v>0</v>
      </c>
      <c r="N3121" s="76" t="str">
        <f t="shared" si="409"/>
        <v/>
      </c>
      <c r="O3121" s="75"/>
      <c r="P3121" s="77">
        <f t="shared" si="405"/>
        <v>1</v>
      </c>
      <c r="Q3121" s="78" t="str">
        <f t="shared" si="410"/>
        <v>Stay Long</v>
      </c>
      <c r="R3121" s="81">
        <f t="shared" si="406"/>
        <v>577.5</v>
      </c>
      <c r="S3121" s="82">
        <f t="shared" si="411"/>
        <v>-42738.459999999992</v>
      </c>
      <c r="T3121" s="50"/>
    </row>
    <row r="3122" spans="2:20" x14ac:dyDescent="0.25">
      <c r="B3122" s="11">
        <f>'Market Data'!B3109</f>
        <v>20120308</v>
      </c>
      <c r="C3122" s="2">
        <f>'Market Data'!C3109</f>
        <v>6874</v>
      </c>
      <c r="D3122" s="2">
        <f>'Market Data'!D3109</f>
        <v>7049</v>
      </c>
      <c r="E3122" s="2">
        <f>'Market Data'!E3109</f>
        <v>6873</v>
      </c>
      <c r="F3122" s="12">
        <f>'Market Data'!F3109</f>
        <v>7008</v>
      </c>
      <c r="H3122" s="58">
        <f t="shared" si="407"/>
        <v>3105</v>
      </c>
      <c r="I3122" s="97" t="s">
        <v>54</v>
      </c>
      <c r="J3122" s="59" t="str">
        <f t="shared" si="408"/>
        <v>Long</v>
      </c>
      <c r="L3122" s="74">
        <f t="shared" si="412"/>
        <v>1</v>
      </c>
      <c r="M3122" s="75">
        <f t="shared" si="404"/>
        <v>0</v>
      </c>
      <c r="N3122" s="76" t="str">
        <f t="shared" si="409"/>
        <v/>
      </c>
      <c r="O3122" s="75"/>
      <c r="P3122" s="77">
        <f t="shared" si="405"/>
        <v>1</v>
      </c>
      <c r="Q3122" s="78" t="str">
        <f t="shared" si="410"/>
        <v>Stay Long</v>
      </c>
      <c r="R3122" s="81">
        <f t="shared" si="406"/>
        <v>5530</v>
      </c>
      <c r="S3122" s="82">
        <f t="shared" si="411"/>
        <v>-37208.459999999992</v>
      </c>
      <c r="T3122" s="50"/>
    </row>
    <row r="3123" spans="2:20" x14ac:dyDescent="0.25">
      <c r="B3123" s="11">
        <f>'Market Data'!B3110</f>
        <v>20120309</v>
      </c>
      <c r="C3123" s="2">
        <f>'Market Data'!C3110</f>
        <v>7023.5</v>
      </c>
      <c r="D3123" s="2">
        <f>'Market Data'!D3110</f>
        <v>7089</v>
      </c>
      <c r="E3123" s="2">
        <f>'Market Data'!E3110</f>
        <v>7005.5</v>
      </c>
      <c r="F3123" s="12">
        <f>'Market Data'!F3110</f>
        <v>7063.5</v>
      </c>
      <c r="H3123" s="58">
        <f t="shared" si="407"/>
        <v>3106</v>
      </c>
      <c r="I3123" s="97" t="s">
        <v>54</v>
      </c>
      <c r="J3123" s="59" t="str">
        <f t="shared" si="408"/>
        <v>Long</v>
      </c>
      <c r="L3123" s="74">
        <f t="shared" si="412"/>
        <v>1</v>
      </c>
      <c r="M3123" s="75">
        <f t="shared" si="404"/>
        <v>0</v>
      </c>
      <c r="N3123" s="76" t="str">
        <f t="shared" si="409"/>
        <v/>
      </c>
      <c r="O3123" s="75"/>
      <c r="P3123" s="77">
        <f t="shared" si="405"/>
        <v>1</v>
      </c>
      <c r="Q3123" s="78" t="str">
        <f t="shared" si="410"/>
        <v>Stay Long</v>
      </c>
      <c r="R3123" s="81">
        <f t="shared" si="406"/>
        <v>1942.5</v>
      </c>
      <c r="S3123" s="82">
        <f t="shared" si="411"/>
        <v>-35265.959999999992</v>
      </c>
      <c r="T3123" s="50"/>
    </row>
    <row r="3124" spans="2:20" x14ac:dyDescent="0.25">
      <c r="B3124" s="11">
        <f>'Market Data'!B3111</f>
        <v>20120312</v>
      </c>
      <c r="C3124" s="2">
        <f>'Market Data'!C3111</f>
        <v>7038.5</v>
      </c>
      <c r="D3124" s="2">
        <f>'Market Data'!D3111</f>
        <v>7098</v>
      </c>
      <c r="E3124" s="2">
        <f>'Market Data'!E3111</f>
        <v>7022</v>
      </c>
      <c r="F3124" s="12">
        <f>'Market Data'!F3111</f>
        <v>7072</v>
      </c>
      <c r="H3124" s="58">
        <f t="shared" si="407"/>
        <v>3107</v>
      </c>
      <c r="I3124" s="97" t="s">
        <v>54</v>
      </c>
      <c r="J3124" s="59" t="str">
        <f t="shared" si="408"/>
        <v>Long</v>
      </c>
      <c r="L3124" s="74">
        <f t="shared" si="412"/>
        <v>1</v>
      </c>
      <c r="M3124" s="75">
        <f t="shared" si="404"/>
        <v>0</v>
      </c>
      <c r="N3124" s="76" t="str">
        <f t="shared" si="409"/>
        <v/>
      </c>
      <c r="O3124" s="75"/>
      <c r="P3124" s="77">
        <f t="shared" si="405"/>
        <v>1</v>
      </c>
      <c r="Q3124" s="78" t="str">
        <f t="shared" si="410"/>
        <v>Stay Long</v>
      </c>
      <c r="R3124" s="81">
        <f t="shared" si="406"/>
        <v>297.5</v>
      </c>
      <c r="S3124" s="82">
        <f t="shared" si="411"/>
        <v>-34968.459999999992</v>
      </c>
      <c r="T3124" s="50"/>
    </row>
    <row r="3125" spans="2:20" x14ac:dyDescent="0.25">
      <c r="B3125" s="11">
        <f>'Market Data'!B3112</f>
        <v>20120313</v>
      </c>
      <c r="C3125" s="2">
        <f>'Market Data'!C3112</f>
        <v>7137</v>
      </c>
      <c r="D3125" s="2">
        <f>'Market Data'!D3112</f>
        <v>7222</v>
      </c>
      <c r="E3125" s="2">
        <f>'Market Data'!E3112</f>
        <v>7114</v>
      </c>
      <c r="F3125" s="12">
        <f>'Market Data'!F3112</f>
        <v>7174.5</v>
      </c>
      <c r="H3125" s="58">
        <f t="shared" si="407"/>
        <v>3108</v>
      </c>
      <c r="I3125" s="97" t="s">
        <v>54</v>
      </c>
      <c r="J3125" s="59" t="str">
        <f t="shared" si="408"/>
        <v>Long</v>
      </c>
      <c r="L3125" s="74">
        <f t="shared" si="412"/>
        <v>1</v>
      </c>
      <c r="M3125" s="75">
        <f t="shared" si="404"/>
        <v>0</v>
      </c>
      <c r="N3125" s="76" t="str">
        <f t="shared" si="409"/>
        <v/>
      </c>
      <c r="O3125" s="75"/>
      <c r="P3125" s="77">
        <f t="shared" si="405"/>
        <v>1</v>
      </c>
      <c r="Q3125" s="78" t="str">
        <f t="shared" si="410"/>
        <v>Stay Long</v>
      </c>
      <c r="R3125" s="81">
        <f t="shared" si="406"/>
        <v>3587.5</v>
      </c>
      <c r="S3125" s="82">
        <f t="shared" si="411"/>
        <v>-31380.959999999992</v>
      </c>
      <c r="T3125" s="50"/>
    </row>
    <row r="3126" spans="2:20" x14ac:dyDescent="0.25">
      <c r="B3126" s="11">
        <f>'Market Data'!B3113</f>
        <v>20120314</v>
      </c>
      <c r="C3126" s="2">
        <f>'Market Data'!C3113</f>
        <v>7188.5</v>
      </c>
      <c r="D3126" s="2">
        <f>'Market Data'!D3113</f>
        <v>7273.5</v>
      </c>
      <c r="E3126" s="2">
        <f>'Market Data'!E3113</f>
        <v>7188.5</v>
      </c>
      <c r="F3126" s="12">
        <f>'Market Data'!F3113</f>
        <v>7260.5</v>
      </c>
      <c r="H3126" s="58">
        <f t="shared" si="407"/>
        <v>3109</v>
      </c>
      <c r="I3126" s="97" t="s">
        <v>54</v>
      </c>
      <c r="J3126" s="59" t="str">
        <f t="shared" si="408"/>
        <v>Long</v>
      </c>
      <c r="L3126" s="74">
        <f t="shared" si="412"/>
        <v>1</v>
      </c>
      <c r="M3126" s="75">
        <f t="shared" si="404"/>
        <v>0</v>
      </c>
      <c r="N3126" s="76" t="str">
        <f t="shared" si="409"/>
        <v/>
      </c>
      <c r="O3126" s="75"/>
      <c r="P3126" s="77">
        <f t="shared" si="405"/>
        <v>1</v>
      </c>
      <c r="Q3126" s="78" t="str">
        <f t="shared" si="410"/>
        <v>Stay Long</v>
      </c>
      <c r="R3126" s="81">
        <f t="shared" si="406"/>
        <v>3010</v>
      </c>
      <c r="S3126" s="82">
        <f t="shared" si="411"/>
        <v>-28370.959999999992</v>
      </c>
      <c r="T3126" s="50"/>
    </row>
    <row r="3127" spans="2:20" x14ac:dyDescent="0.25">
      <c r="B3127" s="11">
        <f>'Market Data'!B3114</f>
        <v>20120315</v>
      </c>
      <c r="C3127" s="2">
        <f>'Market Data'!C3114</f>
        <v>7260</v>
      </c>
      <c r="D3127" s="2">
        <f>'Market Data'!D3114</f>
        <v>7337</v>
      </c>
      <c r="E3127" s="2">
        <f>'Market Data'!E3114</f>
        <v>7246</v>
      </c>
      <c r="F3127" s="12">
        <f>'Market Data'!F3114</f>
        <v>7319</v>
      </c>
      <c r="H3127" s="58">
        <f t="shared" si="407"/>
        <v>3110</v>
      </c>
      <c r="I3127" s="97" t="s">
        <v>54</v>
      </c>
      <c r="J3127" s="59" t="str">
        <f t="shared" si="408"/>
        <v>Long</v>
      </c>
      <c r="L3127" s="74">
        <f t="shared" si="412"/>
        <v>1</v>
      </c>
      <c r="M3127" s="75">
        <f t="shared" si="404"/>
        <v>0</v>
      </c>
      <c r="N3127" s="76" t="str">
        <f t="shared" si="409"/>
        <v/>
      </c>
      <c r="O3127" s="75"/>
      <c r="P3127" s="77">
        <f t="shared" si="405"/>
        <v>1</v>
      </c>
      <c r="Q3127" s="78" t="str">
        <f t="shared" si="410"/>
        <v>Stay Long</v>
      </c>
      <c r="R3127" s="81">
        <f t="shared" si="406"/>
        <v>2047.5</v>
      </c>
      <c r="S3127" s="82">
        <f t="shared" si="411"/>
        <v>-26323.459999999992</v>
      </c>
      <c r="T3127" s="50"/>
    </row>
    <row r="3128" spans="2:20" x14ac:dyDescent="0.25">
      <c r="B3128" s="11">
        <f>'Market Data'!B3115</f>
        <v>20120316</v>
      </c>
      <c r="C3128" s="2">
        <f>'Market Data'!C3115</f>
        <v>7321</v>
      </c>
      <c r="D3128" s="2">
        <f>'Market Data'!D3115</f>
        <v>7369</v>
      </c>
      <c r="E3128" s="2">
        <f>'Market Data'!E3115</f>
        <v>7315</v>
      </c>
      <c r="F3128" s="12">
        <f>'Market Data'!F3115</f>
        <v>7327</v>
      </c>
      <c r="H3128" s="58">
        <f t="shared" si="407"/>
        <v>3111</v>
      </c>
      <c r="I3128" s="97" t="s">
        <v>54</v>
      </c>
      <c r="J3128" s="59" t="str">
        <f t="shared" si="408"/>
        <v>Long</v>
      </c>
      <c r="L3128" s="74">
        <f t="shared" si="412"/>
        <v>1</v>
      </c>
      <c r="M3128" s="75">
        <f t="shared" si="404"/>
        <v>0</v>
      </c>
      <c r="N3128" s="76" t="str">
        <f t="shared" si="409"/>
        <v/>
      </c>
      <c r="O3128" s="75"/>
      <c r="P3128" s="77">
        <f t="shared" si="405"/>
        <v>1</v>
      </c>
      <c r="Q3128" s="78" t="str">
        <f t="shared" si="410"/>
        <v>Stay Long</v>
      </c>
      <c r="R3128" s="81">
        <f t="shared" si="406"/>
        <v>280</v>
      </c>
      <c r="S3128" s="82">
        <f t="shared" si="411"/>
        <v>-26043.459999999992</v>
      </c>
      <c r="T3128" s="50"/>
    </row>
    <row r="3129" spans="2:20" x14ac:dyDescent="0.25">
      <c r="B3129" s="11">
        <f>'Market Data'!B3116</f>
        <v>20120319</v>
      </c>
      <c r="C3129" s="2">
        <f>'Market Data'!C3116</f>
        <v>7344</v>
      </c>
      <c r="D3129" s="2">
        <f>'Market Data'!D3116</f>
        <v>7346</v>
      </c>
      <c r="E3129" s="2">
        <f>'Market Data'!E3116</f>
        <v>7265</v>
      </c>
      <c r="F3129" s="12">
        <f>'Market Data'!F3116</f>
        <v>7324.5</v>
      </c>
      <c r="H3129" s="58">
        <f t="shared" si="407"/>
        <v>3112</v>
      </c>
      <c r="I3129" s="97" t="s">
        <v>54</v>
      </c>
      <c r="J3129" s="59" t="str">
        <f t="shared" si="408"/>
        <v>Long</v>
      </c>
      <c r="L3129" s="74">
        <f t="shared" si="412"/>
        <v>1</v>
      </c>
      <c r="M3129" s="75">
        <f t="shared" si="404"/>
        <v>0</v>
      </c>
      <c r="N3129" s="76" t="str">
        <f t="shared" si="409"/>
        <v/>
      </c>
      <c r="O3129" s="75"/>
      <c r="P3129" s="77">
        <f t="shared" si="405"/>
        <v>1</v>
      </c>
      <c r="Q3129" s="78" t="str">
        <f t="shared" si="410"/>
        <v>Stay Long</v>
      </c>
      <c r="R3129" s="81">
        <f t="shared" si="406"/>
        <v>-87.5</v>
      </c>
      <c r="S3129" s="82">
        <f t="shared" si="411"/>
        <v>-26130.959999999992</v>
      </c>
      <c r="T3129" s="50"/>
    </row>
    <row r="3130" spans="2:20" x14ac:dyDescent="0.25">
      <c r="B3130" s="11">
        <f>'Market Data'!B3117</f>
        <v>20120320</v>
      </c>
      <c r="C3130" s="2">
        <f>'Market Data'!C3117</f>
        <v>7319</v>
      </c>
      <c r="D3130" s="2">
        <f>'Market Data'!D3117</f>
        <v>7323</v>
      </c>
      <c r="E3130" s="2">
        <f>'Market Data'!E3117</f>
        <v>7203</v>
      </c>
      <c r="F3130" s="12">
        <f>'Market Data'!F3117</f>
        <v>7225.5</v>
      </c>
      <c r="H3130" s="58">
        <f t="shared" si="407"/>
        <v>3113</v>
      </c>
      <c r="I3130" s="97" t="s">
        <v>54</v>
      </c>
      <c r="J3130" s="59" t="str">
        <f t="shared" si="408"/>
        <v>Long</v>
      </c>
      <c r="L3130" s="74">
        <f t="shared" si="412"/>
        <v>1</v>
      </c>
      <c r="M3130" s="75">
        <f t="shared" si="404"/>
        <v>0</v>
      </c>
      <c r="N3130" s="76" t="str">
        <f t="shared" si="409"/>
        <v/>
      </c>
      <c r="O3130" s="75"/>
      <c r="P3130" s="77">
        <f t="shared" si="405"/>
        <v>1</v>
      </c>
      <c r="Q3130" s="78" t="str">
        <f t="shared" si="410"/>
        <v>Stay Long</v>
      </c>
      <c r="R3130" s="81">
        <f t="shared" si="406"/>
        <v>-3465</v>
      </c>
      <c r="S3130" s="82">
        <f t="shared" si="411"/>
        <v>-29595.959999999992</v>
      </c>
      <c r="T3130" s="50"/>
    </row>
    <row r="3131" spans="2:20" x14ac:dyDescent="0.25">
      <c r="B3131" s="11">
        <f>'Market Data'!B3118</f>
        <v>20120321</v>
      </c>
      <c r="C3131" s="2">
        <f>'Market Data'!C3118</f>
        <v>7258.5</v>
      </c>
      <c r="D3131" s="2">
        <f>'Market Data'!D3118</f>
        <v>7287</v>
      </c>
      <c r="E3131" s="2">
        <f>'Market Data'!E3118</f>
        <v>7183.5</v>
      </c>
      <c r="F3131" s="12">
        <f>'Market Data'!F3118</f>
        <v>7246.5</v>
      </c>
      <c r="H3131" s="58">
        <f t="shared" si="407"/>
        <v>3114</v>
      </c>
      <c r="I3131" s="97" t="s">
        <v>54</v>
      </c>
      <c r="J3131" s="59" t="str">
        <f t="shared" si="408"/>
        <v>Long</v>
      </c>
      <c r="L3131" s="74">
        <f t="shared" si="412"/>
        <v>1</v>
      </c>
      <c r="M3131" s="75">
        <f t="shared" si="404"/>
        <v>0</v>
      </c>
      <c r="N3131" s="76" t="str">
        <f t="shared" si="409"/>
        <v/>
      </c>
      <c r="O3131" s="75"/>
      <c r="P3131" s="77">
        <f t="shared" si="405"/>
        <v>1</v>
      </c>
      <c r="Q3131" s="78" t="str">
        <f t="shared" si="410"/>
        <v>Stay Long</v>
      </c>
      <c r="R3131" s="81">
        <f t="shared" si="406"/>
        <v>735</v>
      </c>
      <c r="S3131" s="82">
        <f t="shared" si="411"/>
        <v>-28860.959999999992</v>
      </c>
      <c r="T3131" s="50"/>
    </row>
    <row r="3132" spans="2:20" x14ac:dyDescent="0.25">
      <c r="B3132" s="11">
        <f>'Market Data'!B3119</f>
        <v>20120322</v>
      </c>
      <c r="C3132" s="2">
        <f>'Market Data'!C3119</f>
        <v>7224.5</v>
      </c>
      <c r="D3132" s="2">
        <f>'Market Data'!D3119</f>
        <v>7249.5</v>
      </c>
      <c r="E3132" s="2">
        <f>'Market Data'!E3119</f>
        <v>7109</v>
      </c>
      <c r="F3132" s="12">
        <f>'Market Data'!F3119</f>
        <v>7154.5</v>
      </c>
      <c r="H3132" s="58">
        <f t="shared" si="407"/>
        <v>3115</v>
      </c>
      <c r="I3132" s="97" t="s">
        <v>54</v>
      </c>
      <c r="J3132" s="59" t="str">
        <f t="shared" si="408"/>
        <v>Long</v>
      </c>
      <c r="L3132" s="74">
        <f t="shared" si="412"/>
        <v>1</v>
      </c>
      <c r="M3132" s="75">
        <f t="shared" si="404"/>
        <v>0</v>
      </c>
      <c r="N3132" s="76" t="str">
        <f t="shared" si="409"/>
        <v/>
      </c>
      <c r="O3132" s="75"/>
      <c r="P3132" s="77">
        <f t="shared" si="405"/>
        <v>1</v>
      </c>
      <c r="Q3132" s="78" t="str">
        <f t="shared" si="410"/>
        <v>Stay Long</v>
      </c>
      <c r="R3132" s="81">
        <f t="shared" si="406"/>
        <v>-3220</v>
      </c>
      <c r="S3132" s="82">
        <f t="shared" si="411"/>
        <v>-32080.959999999992</v>
      </c>
      <c r="T3132" s="50"/>
    </row>
    <row r="3133" spans="2:20" x14ac:dyDescent="0.25">
      <c r="B3133" s="11">
        <f>'Market Data'!B3120</f>
        <v>20120323</v>
      </c>
      <c r="C3133" s="2">
        <f>'Market Data'!C3120</f>
        <v>7160</v>
      </c>
      <c r="D3133" s="2">
        <f>'Market Data'!D3120</f>
        <v>7200</v>
      </c>
      <c r="E3133" s="2">
        <f>'Market Data'!E3120</f>
        <v>7079</v>
      </c>
      <c r="F3133" s="12">
        <f>'Market Data'!F3120</f>
        <v>7175</v>
      </c>
      <c r="H3133" s="58">
        <f t="shared" si="407"/>
        <v>3116</v>
      </c>
      <c r="I3133" s="97" t="s">
        <v>54</v>
      </c>
      <c r="J3133" s="59" t="str">
        <f t="shared" si="408"/>
        <v>Long</v>
      </c>
      <c r="L3133" s="74">
        <f t="shared" si="412"/>
        <v>1</v>
      </c>
      <c r="M3133" s="75">
        <f t="shared" si="404"/>
        <v>0</v>
      </c>
      <c r="N3133" s="76" t="str">
        <f t="shared" si="409"/>
        <v/>
      </c>
      <c r="O3133" s="75"/>
      <c r="P3133" s="77">
        <f t="shared" si="405"/>
        <v>1</v>
      </c>
      <c r="Q3133" s="78" t="str">
        <f t="shared" si="410"/>
        <v>Stay Long</v>
      </c>
      <c r="R3133" s="81">
        <f t="shared" si="406"/>
        <v>717.5</v>
      </c>
      <c r="S3133" s="82">
        <f t="shared" si="411"/>
        <v>-31363.459999999992</v>
      </c>
      <c r="T3133" s="50"/>
    </row>
    <row r="3134" spans="2:20" x14ac:dyDescent="0.25">
      <c r="B3134" s="11">
        <f>'Market Data'!B3121</f>
        <v>20120326</v>
      </c>
      <c r="C3134" s="2">
        <f>'Market Data'!C3121</f>
        <v>7209</v>
      </c>
      <c r="D3134" s="2">
        <f>'Market Data'!D3121</f>
        <v>7282.5</v>
      </c>
      <c r="E3134" s="2">
        <f>'Market Data'!E3121</f>
        <v>7139</v>
      </c>
      <c r="F3134" s="12">
        <f>'Market Data'!F3121</f>
        <v>7251</v>
      </c>
      <c r="H3134" s="58">
        <f t="shared" si="407"/>
        <v>3117</v>
      </c>
      <c r="I3134" s="97" t="s">
        <v>54</v>
      </c>
      <c r="J3134" s="59" t="str">
        <f t="shared" si="408"/>
        <v>Long</v>
      </c>
      <c r="L3134" s="74">
        <f t="shared" si="412"/>
        <v>1</v>
      </c>
      <c r="M3134" s="75">
        <f t="shared" si="404"/>
        <v>0</v>
      </c>
      <c r="N3134" s="76" t="str">
        <f t="shared" si="409"/>
        <v/>
      </c>
      <c r="O3134" s="75"/>
      <c r="P3134" s="77">
        <f t="shared" si="405"/>
        <v>1</v>
      </c>
      <c r="Q3134" s="78" t="str">
        <f t="shared" si="410"/>
        <v>Stay Long</v>
      </c>
      <c r="R3134" s="81">
        <f t="shared" si="406"/>
        <v>2660</v>
      </c>
      <c r="S3134" s="82">
        <f t="shared" si="411"/>
        <v>-28703.459999999992</v>
      </c>
      <c r="T3134" s="50"/>
    </row>
    <row r="3135" spans="2:20" x14ac:dyDescent="0.25">
      <c r="B3135" s="11">
        <f>'Market Data'!B3122</f>
        <v>20120327</v>
      </c>
      <c r="C3135" s="2">
        <f>'Market Data'!C3122</f>
        <v>7301.5</v>
      </c>
      <c r="D3135" s="2">
        <f>'Market Data'!D3122</f>
        <v>7325</v>
      </c>
      <c r="E3135" s="2">
        <f>'Market Data'!E3122</f>
        <v>7233</v>
      </c>
      <c r="F3135" s="12">
        <f>'Market Data'!F3122</f>
        <v>7250</v>
      </c>
      <c r="H3135" s="58">
        <f t="shared" si="407"/>
        <v>3118</v>
      </c>
      <c r="I3135" s="97" t="s">
        <v>54</v>
      </c>
      <c r="J3135" s="59" t="str">
        <f t="shared" si="408"/>
        <v>Long</v>
      </c>
      <c r="L3135" s="74">
        <f t="shared" si="412"/>
        <v>1</v>
      </c>
      <c r="M3135" s="75">
        <f t="shared" si="404"/>
        <v>0</v>
      </c>
      <c r="N3135" s="76" t="str">
        <f t="shared" si="409"/>
        <v/>
      </c>
      <c r="O3135" s="75"/>
      <c r="P3135" s="77">
        <f t="shared" si="405"/>
        <v>1</v>
      </c>
      <c r="Q3135" s="78" t="str">
        <f t="shared" si="410"/>
        <v>Stay Long</v>
      </c>
      <c r="R3135" s="81">
        <f t="shared" si="406"/>
        <v>-35</v>
      </c>
      <c r="S3135" s="82">
        <f t="shared" si="411"/>
        <v>-28738.459999999992</v>
      </c>
      <c r="T3135" s="50"/>
    </row>
    <row r="3136" spans="2:20" x14ac:dyDescent="0.25">
      <c r="B3136" s="11">
        <f>'Market Data'!B3123</f>
        <v>20120328</v>
      </c>
      <c r="C3136" s="2">
        <f>'Market Data'!C3123</f>
        <v>7223</v>
      </c>
      <c r="D3136" s="2">
        <f>'Market Data'!D3123</f>
        <v>7282.5</v>
      </c>
      <c r="E3136" s="2">
        <f>'Market Data'!E3123</f>
        <v>7120.5</v>
      </c>
      <c r="F3136" s="12">
        <f>'Market Data'!F3123</f>
        <v>7176.5</v>
      </c>
      <c r="H3136" s="58">
        <f t="shared" si="407"/>
        <v>3119</v>
      </c>
      <c r="I3136" s="97" t="s">
        <v>54</v>
      </c>
      <c r="J3136" s="59" t="str">
        <f t="shared" si="408"/>
        <v>Long</v>
      </c>
      <c r="L3136" s="74">
        <f t="shared" si="412"/>
        <v>1</v>
      </c>
      <c r="M3136" s="75">
        <f t="shared" si="404"/>
        <v>0</v>
      </c>
      <c r="N3136" s="76" t="str">
        <f t="shared" si="409"/>
        <v/>
      </c>
      <c r="O3136" s="75"/>
      <c r="P3136" s="77">
        <f t="shared" si="405"/>
        <v>1</v>
      </c>
      <c r="Q3136" s="78" t="str">
        <f t="shared" si="410"/>
        <v>Stay Long</v>
      </c>
      <c r="R3136" s="81">
        <f t="shared" si="406"/>
        <v>-2572.5</v>
      </c>
      <c r="S3136" s="82">
        <f t="shared" si="411"/>
        <v>-31310.959999999992</v>
      </c>
      <c r="T3136" s="50"/>
    </row>
    <row r="3137" spans="2:20" x14ac:dyDescent="0.25">
      <c r="B3137" s="11">
        <f>'Market Data'!B3124</f>
        <v>20120329</v>
      </c>
      <c r="C3137" s="2">
        <f>'Market Data'!C3124</f>
        <v>7140.5</v>
      </c>
      <c r="D3137" s="2">
        <f>'Market Data'!D3124</f>
        <v>7165.5</v>
      </c>
      <c r="E3137" s="2">
        <f>'Market Data'!E3124</f>
        <v>7012.5</v>
      </c>
      <c r="F3137" s="12">
        <f>'Market Data'!F3124</f>
        <v>7051</v>
      </c>
      <c r="H3137" s="58">
        <f t="shared" si="407"/>
        <v>3120</v>
      </c>
      <c r="I3137" s="97" t="s">
        <v>54</v>
      </c>
      <c r="J3137" s="59" t="str">
        <f t="shared" si="408"/>
        <v>Long</v>
      </c>
      <c r="L3137" s="74">
        <f t="shared" si="412"/>
        <v>1</v>
      </c>
      <c r="M3137" s="75">
        <f t="shared" si="404"/>
        <v>0</v>
      </c>
      <c r="N3137" s="76" t="str">
        <f t="shared" si="409"/>
        <v/>
      </c>
      <c r="O3137" s="75"/>
      <c r="P3137" s="77">
        <f t="shared" si="405"/>
        <v>1</v>
      </c>
      <c r="Q3137" s="78" t="str">
        <f t="shared" si="410"/>
        <v>Stay Long</v>
      </c>
      <c r="R3137" s="81">
        <f t="shared" si="406"/>
        <v>-4392.5</v>
      </c>
      <c r="S3137" s="82">
        <f t="shared" si="411"/>
        <v>-35703.459999999992</v>
      </c>
      <c r="T3137" s="50"/>
    </row>
    <row r="3138" spans="2:20" x14ac:dyDescent="0.25">
      <c r="B3138" s="11">
        <f>'Market Data'!B3125</f>
        <v>20120330</v>
      </c>
      <c r="C3138" s="2">
        <f>'Market Data'!C3125</f>
        <v>7094</v>
      </c>
      <c r="D3138" s="2">
        <f>'Market Data'!D3125</f>
        <v>7134.5</v>
      </c>
      <c r="E3138" s="2">
        <f>'Market Data'!E3125</f>
        <v>7069</v>
      </c>
      <c r="F3138" s="12">
        <f>'Market Data'!F3125</f>
        <v>7119</v>
      </c>
      <c r="H3138" s="58">
        <f t="shared" si="407"/>
        <v>3121</v>
      </c>
      <c r="I3138" s="97" t="s">
        <v>54</v>
      </c>
      <c r="J3138" s="59" t="str">
        <f t="shared" si="408"/>
        <v>Long</v>
      </c>
      <c r="L3138" s="74">
        <f t="shared" si="412"/>
        <v>1</v>
      </c>
      <c r="M3138" s="75">
        <f t="shared" si="404"/>
        <v>0</v>
      </c>
      <c r="N3138" s="76" t="str">
        <f t="shared" si="409"/>
        <v/>
      </c>
      <c r="O3138" s="75"/>
      <c r="P3138" s="77">
        <f t="shared" si="405"/>
        <v>1</v>
      </c>
      <c r="Q3138" s="78" t="str">
        <f t="shared" si="410"/>
        <v>Stay Long</v>
      </c>
      <c r="R3138" s="81">
        <f t="shared" si="406"/>
        <v>2380</v>
      </c>
      <c r="S3138" s="82">
        <f t="shared" si="411"/>
        <v>-33323.459999999992</v>
      </c>
      <c r="T3138" s="50"/>
    </row>
    <row r="3139" spans="2:20" x14ac:dyDescent="0.25">
      <c r="B3139" s="11">
        <f>'Market Data'!B3126</f>
        <v>20120402</v>
      </c>
      <c r="C3139" s="2">
        <f>'Market Data'!C3126</f>
        <v>7140.5</v>
      </c>
      <c r="D3139" s="2">
        <f>'Market Data'!D3126</f>
        <v>7261.5</v>
      </c>
      <c r="E3139" s="2">
        <f>'Market Data'!E3126</f>
        <v>7080.5</v>
      </c>
      <c r="F3139" s="12">
        <f>'Market Data'!F3126</f>
        <v>7224.5</v>
      </c>
      <c r="H3139" s="58">
        <f t="shared" si="407"/>
        <v>3122</v>
      </c>
      <c r="I3139" s="97" t="s">
        <v>54</v>
      </c>
      <c r="J3139" s="59" t="str">
        <f t="shared" si="408"/>
        <v>Long</v>
      </c>
      <c r="L3139" s="74">
        <f t="shared" si="412"/>
        <v>1</v>
      </c>
      <c r="M3139" s="75">
        <f t="shared" si="404"/>
        <v>0</v>
      </c>
      <c r="N3139" s="76" t="str">
        <f t="shared" si="409"/>
        <v/>
      </c>
      <c r="O3139" s="75"/>
      <c r="P3139" s="77">
        <f t="shared" si="405"/>
        <v>1</v>
      </c>
      <c r="Q3139" s="78" t="str">
        <f t="shared" si="410"/>
        <v>Stay Long</v>
      </c>
      <c r="R3139" s="81">
        <f t="shared" si="406"/>
        <v>3692.5</v>
      </c>
      <c r="S3139" s="82">
        <f t="shared" si="411"/>
        <v>-29630.959999999992</v>
      </c>
      <c r="T3139" s="50"/>
    </row>
    <row r="3140" spans="2:20" x14ac:dyDescent="0.25">
      <c r="B3140" s="11">
        <f>'Market Data'!B3127</f>
        <v>20120403</v>
      </c>
      <c r="C3140" s="2">
        <f>'Market Data'!C3127</f>
        <v>7247</v>
      </c>
      <c r="D3140" s="2">
        <f>'Market Data'!D3127</f>
        <v>7253</v>
      </c>
      <c r="E3140" s="2">
        <f>'Market Data'!E3127</f>
        <v>7095.5</v>
      </c>
      <c r="F3140" s="12">
        <f>'Market Data'!F3127</f>
        <v>7155.5</v>
      </c>
      <c r="H3140" s="58">
        <f t="shared" si="407"/>
        <v>3123</v>
      </c>
      <c r="I3140" s="97" t="s">
        <v>54</v>
      </c>
      <c r="J3140" s="59" t="str">
        <f t="shared" si="408"/>
        <v>Long</v>
      </c>
      <c r="L3140" s="74">
        <f t="shared" si="412"/>
        <v>1</v>
      </c>
      <c r="M3140" s="75">
        <f t="shared" si="404"/>
        <v>0</v>
      </c>
      <c r="N3140" s="76" t="str">
        <f t="shared" si="409"/>
        <v/>
      </c>
      <c r="O3140" s="75"/>
      <c r="P3140" s="77">
        <f t="shared" si="405"/>
        <v>1</v>
      </c>
      <c r="Q3140" s="78" t="str">
        <f t="shared" si="410"/>
        <v>Stay Long</v>
      </c>
      <c r="R3140" s="81">
        <f t="shared" si="406"/>
        <v>-2415</v>
      </c>
      <c r="S3140" s="82">
        <f t="shared" si="411"/>
        <v>-32045.959999999992</v>
      </c>
      <c r="T3140" s="50"/>
    </row>
    <row r="3141" spans="2:20" x14ac:dyDescent="0.25">
      <c r="B3141" s="11">
        <f>'Market Data'!B3128</f>
        <v>20120404</v>
      </c>
      <c r="C3141" s="2">
        <f>'Market Data'!C3128</f>
        <v>7090</v>
      </c>
      <c r="D3141" s="2">
        <f>'Market Data'!D3128</f>
        <v>7116</v>
      </c>
      <c r="E3141" s="2">
        <f>'Market Data'!E3128</f>
        <v>6940</v>
      </c>
      <c r="F3141" s="12">
        <f>'Market Data'!F3128</f>
        <v>6944.5</v>
      </c>
      <c r="H3141" s="58">
        <f t="shared" si="407"/>
        <v>3124</v>
      </c>
      <c r="I3141" s="97" t="s">
        <v>54</v>
      </c>
      <c r="J3141" s="59" t="str">
        <f t="shared" si="408"/>
        <v>Long</v>
      </c>
      <c r="L3141" s="74">
        <f t="shared" si="412"/>
        <v>1</v>
      </c>
      <c r="M3141" s="75">
        <f t="shared" si="404"/>
        <v>0</v>
      </c>
      <c r="N3141" s="76" t="str">
        <f t="shared" si="409"/>
        <v/>
      </c>
      <c r="O3141" s="75"/>
      <c r="P3141" s="77">
        <f t="shared" si="405"/>
        <v>1</v>
      </c>
      <c r="Q3141" s="78" t="str">
        <f t="shared" si="410"/>
        <v>Stay Long</v>
      </c>
      <c r="R3141" s="81">
        <f t="shared" si="406"/>
        <v>-7385</v>
      </c>
      <c r="S3141" s="82">
        <f t="shared" si="411"/>
        <v>-39430.959999999992</v>
      </c>
      <c r="T3141" s="50"/>
    </row>
    <row r="3142" spans="2:20" x14ac:dyDescent="0.25">
      <c r="B3142" s="11">
        <f>'Market Data'!B3129</f>
        <v>20120405</v>
      </c>
      <c r="C3142" s="2">
        <f>'Market Data'!C3129</f>
        <v>6972</v>
      </c>
      <c r="D3142" s="2">
        <f>'Market Data'!D3129</f>
        <v>7000.5</v>
      </c>
      <c r="E3142" s="2">
        <f>'Market Data'!E3129</f>
        <v>6853</v>
      </c>
      <c r="F3142" s="12">
        <f>'Market Data'!F3129</f>
        <v>6948</v>
      </c>
      <c r="H3142" s="58">
        <f t="shared" si="407"/>
        <v>3125</v>
      </c>
      <c r="I3142" s="97" t="s">
        <v>54</v>
      </c>
      <c r="J3142" s="59" t="str">
        <f t="shared" si="408"/>
        <v>Long</v>
      </c>
      <c r="L3142" s="74">
        <f t="shared" si="412"/>
        <v>1</v>
      </c>
      <c r="M3142" s="75">
        <f t="shared" si="404"/>
        <v>0</v>
      </c>
      <c r="N3142" s="76" t="str">
        <f t="shared" si="409"/>
        <v/>
      </c>
      <c r="O3142" s="75"/>
      <c r="P3142" s="77">
        <f t="shared" si="405"/>
        <v>1</v>
      </c>
      <c r="Q3142" s="78" t="str">
        <f t="shared" si="410"/>
        <v>Stay Long</v>
      </c>
      <c r="R3142" s="81">
        <f t="shared" si="406"/>
        <v>122.5</v>
      </c>
      <c r="S3142" s="82">
        <f t="shared" si="411"/>
        <v>-39308.459999999992</v>
      </c>
      <c r="T3142" s="50"/>
    </row>
    <row r="3143" spans="2:20" x14ac:dyDescent="0.25">
      <c r="B3143" s="11">
        <f>'Market Data'!B3130</f>
        <v>20120410</v>
      </c>
      <c r="C3143" s="2">
        <f>'Market Data'!C3130</f>
        <v>6846</v>
      </c>
      <c r="D3143" s="2">
        <f>'Market Data'!D3130</f>
        <v>6906.5</v>
      </c>
      <c r="E3143" s="2">
        <f>'Market Data'!E3130</f>
        <v>6726</v>
      </c>
      <c r="F3143" s="12">
        <f>'Market Data'!F3130</f>
        <v>6797</v>
      </c>
      <c r="H3143" s="58">
        <f t="shared" si="407"/>
        <v>3126</v>
      </c>
      <c r="I3143" s="97" t="s">
        <v>54</v>
      </c>
      <c r="J3143" s="59" t="str">
        <f t="shared" si="408"/>
        <v>Long</v>
      </c>
      <c r="L3143" s="74">
        <f t="shared" si="412"/>
        <v>1</v>
      </c>
      <c r="M3143" s="75">
        <f t="shared" si="404"/>
        <v>0</v>
      </c>
      <c r="N3143" s="76" t="str">
        <f t="shared" si="409"/>
        <v/>
      </c>
      <c r="O3143" s="75"/>
      <c r="P3143" s="77">
        <f t="shared" si="405"/>
        <v>1</v>
      </c>
      <c r="Q3143" s="78" t="str">
        <f t="shared" si="410"/>
        <v>Stay Long</v>
      </c>
      <c r="R3143" s="81">
        <f t="shared" si="406"/>
        <v>-5285</v>
      </c>
      <c r="S3143" s="82">
        <f t="shared" si="411"/>
        <v>-44593.459999999992</v>
      </c>
      <c r="T3143" s="50"/>
    </row>
    <row r="3144" spans="2:20" x14ac:dyDescent="0.25">
      <c r="B3144" s="11">
        <f>'Market Data'!B3131</f>
        <v>20120411</v>
      </c>
      <c r="C3144" s="2">
        <f>'Market Data'!C3131</f>
        <v>6762</v>
      </c>
      <c r="D3144" s="2">
        <f>'Market Data'!D3131</f>
        <v>6889.5</v>
      </c>
      <c r="E3144" s="2">
        <f>'Market Data'!E3131</f>
        <v>6759</v>
      </c>
      <c r="F3144" s="12">
        <f>'Market Data'!F3131</f>
        <v>6831</v>
      </c>
      <c r="H3144" s="58">
        <f t="shared" si="407"/>
        <v>3127</v>
      </c>
      <c r="I3144" s="97" t="s">
        <v>54</v>
      </c>
      <c r="J3144" s="59" t="str">
        <f t="shared" si="408"/>
        <v>Long</v>
      </c>
      <c r="L3144" s="74">
        <f t="shared" si="412"/>
        <v>1</v>
      </c>
      <c r="M3144" s="75">
        <f t="shared" si="404"/>
        <v>0</v>
      </c>
      <c r="N3144" s="76" t="str">
        <f t="shared" si="409"/>
        <v/>
      </c>
      <c r="O3144" s="75"/>
      <c r="P3144" s="77">
        <f t="shared" si="405"/>
        <v>1</v>
      </c>
      <c r="Q3144" s="78" t="str">
        <f t="shared" si="410"/>
        <v>Stay Long</v>
      </c>
      <c r="R3144" s="81">
        <f t="shared" si="406"/>
        <v>1190</v>
      </c>
      <c r="S3144" s="82">
        <f t="shared" si="411"/>
        <v>-43403.459999999992</v>
      </c>
      <c r="T3144" s="50"/>
    </row>
    <row r="3145" spans="2:20" x14ac:dyDescent="0.25">
      <c r="B3145" s="11">
        <f>'Market Data'!B3132</f>
        <v>20120412</v>
      </c>
      <c r="C3145" s="2">
        <f>'Market Data'!C3132</f>
        <v>6848</v>
      </c>
      <c r="D3145" s="2">
        <f>'Market Data'!D3132</f>
        <v>6931.5</v>
      </c>
      <c r="E3145" s="2">
        <f>'Market Data'!E3132</f>
        <v>6815</v>
      </c>
      <c r="F3145" s="12">
        <f>'Market Data'!F3132</f>
        <v>6913</v>
      </c>
      <c r="H3145" s="58">
        <f t="shared" si="407"/>
        <v>3128</v>
      </c>
      <c r="I3145" s="97" t="s">
        <v>54</v>
      </c>
      <c r="J3145" s="59" t="str">
        <f t="shared" si="408"/>
        <v>Long</v>
      </c>
      <c r="L3145" s="74">
        <f t="shared" si="412"/>
        <v>1</v>
      </c>
      <c r="M3145" s="75">
        <f t="shared" si="404"/>
        <v>0</v>
      </c>
      <c r="N3145" s="76" t="str">
        <f t="shared" si="409"/>
        <v/>
      </c>
      <c r="O3145" s="75"/>
      <c r="P3145" s="77">
        <f t="shared" si="405"/>
        <v>1</v>
      </c>
      <c r="Q3145" s="78" t="str">
        <f t="shared" si="410"/>
        <v>Stay Long</v>
      </c>
      <c r="R3145" s="81">
        <f t="shared" si="406"/>
        <v>2870</v>
      </c>
      <c r="S3145" s="82">
        <f t="shared" si="411"/>
        <v>-40533.459999999992</v>
      </c>
      <c r="T3145" s="50"/>
    </row>
    <row r="3146" spans="2:20" x14ac:dyDescent="0.25">
      <c r="B3146" s="11">
        <f>'Market Data'!B3133</f>
        <v>20120413</v>
      </c>
      <c r="C3146" s="2">
        <f>'Market Data'!C3133</f>
        <v>6922</v>
      </c>
      <c r="D3146" s="2">
        <f>'Market Data'!D3133</f>
        <v>6922</v>
      </c>
      <c r="E3146" s="2">
        <f>'Market Data'!E3133</f>
        <v>6716</v>
      </c>
      <c r="F3146" s="12">
        <f>'Market Data'!F3133</f>
        <v>6746</v>
      </c>
      <c r="H3146" s="58">
        <f t="shared" si="407"/>
        <v>3129</v>
      </c>
      <c r="I3146" s="97" t="s">
        <v>54</v>
      </c>
      <c r="J3146" s="59" t="str">
        <f t="shared" si="408"/>
        <v>Long</v>
      </c>
      <c r="L3146" s="74">
        <f t="shared" si="412"/>
        <v>1</v>
      </c>
      <c r="M3146" s="75">
        <f t="shared" si="404"/>
        <v>0</v>
      </c>
      <c r="N3146" s="76" t="str">
        <f t="shared" si="409"/>
        <v/>
      </c>
      <c r="O3146" s="75"/>
      <c r="P3146" s="77">
        <f t="shared" si="405"/>
        <v>1</v>
      </c>
      <c r="Q3146" s="78" t="str">
        <f t="shared" si="410"/>
        <v>Stay Long</v>
      </c>
      <c r="R3146" s="81">
        <f t="shared" si="406"/>
        <v>-5845</v>
      </c>
      <c r="S3146" s="82">
        <f t="shared" si="411"/>
        <v>-46378.459999999992</v>
      </c>
      <c r="T3146" s="50"/>
    </row>
    <row r="3147" spans="2:20" x14ac:dyDescent="0.25">
      <c r="B3147" s="11">
        <f>'Market Data'!B3134</f>
        <v>20120416</v>
      </c>
      <c r="C3147" s="2">
        <f>'Market Data'!C3134</f>
        <v>6733.5</v>
      </c>
      <c r="D3147" s="2">
        <f>'Market Data'!D3134</f>
        <v>6841.5</v>
      </c>
      <c r="E3147" s="2">
        <f>'Market Data'!E3134</f>
        <v>6694</v>
      </c>
      <c r="F3147" s="12">
        <f>'Market Data'!F3134</f>
        <v>6811</v>
      </c>
      <c r="H3147" s="58">
        <f t="shared" si="407"/>
        <v>3130</v>
      </c>
      <c r="I3147" s="97" t="s">
        <v>54</v>
      </c>
      <c r="J3147" s="59" t="str">
        <f t="shared" si="408"/>
        <v>Long</v>
      </c>
      <c r="L3147" s="74">
        <f t="shared" si="412"/>
        <v>1</v>
      </c>
      <c r="M3147" s="75">
        <f t="shared" si="404"/>
        <v>0</v>
      </c>
      <c r="N3147" s="76" t="str">
        <f t="shared" si="409"/>
        <v/>
      </c>
      <c r="O3147" s="75"/>
      <c r="P3147" s="77">
        <f t="shared" si="405"/>
        <v>1</v>
      </c>
      <c r="Q3147" s="78" t="str">
        <f t="shared" si="410"/>
        <v>Stay Long</v>
      </c>
      <c r="R3147" s="81">
        <f t="shared" si="406"/>
        <v>2275</v>
      </c>
      <c r="S3147" s="82">
        <f t="shared" si="411"/>
        <v>-44103.459999999992</v>
      </c>
      <c r="T3147" s="50"/>
    </row>
    <row r="3148" spans="2:20" x14ac:dyDescent="0.25">
      <c r="B3148" s="11">
        <f>'Market Data'!B3135</f>
        <v>20120417</v>
      </c>
      <c r="C3148" s="2">
        <f>'Market Data'!C3135</f>
        <v>6790</v>
      </c>
      <c r="D3148" s="2">
        <f>'Market Data'!D3135</f>
        <v>6976.5</v>
      </c>
      <c r="E3148" s="2">
        <f>'Market Data'!E3135</f>
        <v>6782</v>
      </c>
      <c r="F3148" s="12">
        <f>'Market Data'!F3135</f>
        <v>6960</v>
      </c>
      <c r="H3148" s="58">
        <f t="shared" si="407"/>
        <v>3131</v>
      </c>
      <c r="I3148" s="97" t="s">
        <v>54</v>
      </c>
      <c r="J3148" s="59" t="str">
        <f t="shared" si="408"/>
        <v>Long</v>
      </c>
      <c r="L3148" s="74">
        <f t="shared" si="412"/>
        <v>1</v>
      </c>
      <c r="M3148" s="75">
        <f t="shared" si="404"/>
        <v>0</v>
      </c>
      <c r="N3148" s="76" t="str">
        <f t="shared" si="409"/>
        <v/>
      </c>
      <c r="O3148" s="75"/>
      <c r="P3148" s="77">
        <f t="shared" si="405"/>
        <v>1</v>
      </c>
      <c r="Q3148" s="78" t="str">
        <f t="shared" si="410"/>
        <v>Stay Long</v>
      </c>
      <c r="R3148" s="81">
        <f t="shared" si="406"/>
        <v>5215</v>
      </c>
      <c r="S3148" s="82">
        <f t="shared" si="411"/>
        <v>-38888.459999999992</v>
      </c>
      <c r="T3148" s="50"/>
    </row>
    <row r="3149" spans="2:20" x14ac:dyDescent="0.25">
      <c r="B3149" s="11">
        <f>'Market Data'!B3136</f>
        <v>20120418</v>
      </c>
      <c r="C3149" s="2">
        <f>'Market Data'!C3136</f>
        <v>6970.5</v>
      </c>
      <c r="D3149" s="2">
        <f>'Market Data'!D3136</f>
        <v>6979.5</v>
      </c>
      <c r="E3149" s="2">
        <f>'Market Data'!E3136</f>
        <v>6882</v>
      </c>
      <c r="F3149" s="12">
        <f>'Market Data'!F3136</f>
        <v>6900</v>
      </c>
      <c r="H3149" s="58">
        <f t="shared" si="407"/>
        <v>3132</v>
      </c>
      <c r="I3149" s="97" t="s">
        <v>54</v>
      </c>
      <c r="J3149" s="59" t="str">
        <f t="shared" si="408"/>
        <v>Long</v>
      </c>
      <c r="L3149" s="74">
        <f t="shared" si="412"/>
        <v>1</v>
      </c>
      <c r="M3149" s="75">
        <f t="shared" si="404"/>
        <v>0</v>
      </c>
      <c r="N3149" s="76" t="str">
        <f t="shared" si="409"/>
        <v/>
      </c>
      <c r="O3149" s="75"/>
      <c r="P3149" s="77">
        <f t="shared" si="405"/>
        <v>1</v>
      </c>
      <c r="Q3149" s="78" t="str">
        <f t="shared" si="410"/>
        <v>Stay Long</v>
      </c>
      <c r="R3149" s="81">
        <f t="shared" si="406"/>
        <v>-2100</v>
      </c>
      <c r="S3149" s="82">
        <f t="shared" si="411"/>
        <v>-40988.459999999992</v>
      </c>
      <c r="T3149" s="50"/>
    </row>
    <row r="3150" spans="2:20" x14ac:dyDescent="0.25">
      <c r="B3150" s="11">
        <f>'Market Data'!B3137</f>
        <v>20120419</v>
      </c>
      <c r="C3150" s="2">
        <f>'Market Data'!C3137</f>
        <v>6912.5</v>
      </c>
      <c r="D3150" s="2">
        <f>'Market Data'!D3137</f>
        <v>6974</v>
      </c>
      <c r="E3150" s="2">
        <f>'Market Data'!E3137</f>
        <v>6796</v>
      </c>
      <c r="F3150" s="12">
        <f>'Market Data'!F3137</f>
        <v>6842.5</v>
      </c>
      <c r="H3150" s="58">
        <f t="shared" si="407"/>
        <v>3133</v>
      </c>
      <c r="I3150" s="97" t="s">
        <v>54</v>
      </c>
      <c r="J3150" s="59" t="str">
        <f t="shared" si="408"/>
        <v>Long</v>
      </c>
      <c r="L3150" s="74">
        <f t="shared" si="412"/>
        <v>1</v>
      </c>
      <c r="M3150" s="75">
        <f t="shared" si="404"/>
        <v>0</v>
      </c>
      <c r="N3150" s="76" t="str">
        <f t="shared" si="409"/>
        <v/>
      </c>
      <c r="O3150" s="75"/>
      <c r="P3150" s="77">
        <f t="shared" si="405"/>
        <v>1</v>
      </c>
      <c r="Q3150" s="78" t="str">
        <f t="shared" si="410"/>
        <v>Stay Long</v>
      </c>
      <c r="R3150" s="81">
        <f t="shared" si="406"/>
        <v>-2012.5</v>
      </c>
      <c r="S3150" s="82">
        <f t="shared" si="411"/>
        <v>-43000.959999999992</v>
      </c>
      <c r="T3150" s="50"/>
    </row>
    <row r="3151" spans="2:20" x14ac:dyDescent="0.25">
      <c r="B3151" s="11">
        <f>'Market Data'!B3138</f>
        <v>20120420</v>
      </c>
      <c r="C3151" s="2">
        <f>'Market Data'!C3138</f>
        <v>6850.5</v>
      </c>
      <c r="D3151" s="2">
        <f>'Market Data'!D3138</f>
        <v>6928</v>
      </c>
      <c r="E3151" s="2">
        <f>'Market Data'!E3138</f>
        <v>6815</v>
      </c>
      <c r="F3151" s="12">
        <f>'Market Data'!F3138</f>
        <v>6910.5</v>
      </c>
      <c r="H3151" s="58">
        <f t="shared" si="407"/>
        <v>3134</v>
      </c>
      <c r="I3151" s="97" t="s">
        <v>54</v>
      </c>
      <c r="J3151" s="59" t="str">
        <f t="shared" si="408"/>
        <v>Long</v>
      </c>
      <c r="L3151" s="74">
        <f t="shared" si="412"/>
        <v>1</v>
      </c>
      <c r="M3151" s="75">
        <f t="shared" si="404"/>
        <v>0</v>
      </c>
      <c r="N3151" s="76" t="str">
        <f t="shared" si="409"/>
        <v/>
      </c>
      <c r="O3151" s="75"/>
      <c r="P3151" s="77">
        <f t="shared" si="405"/>
        <v>1</v>
      </c>
      <c r="Q3151" s="78" t="str">
        <f t="shared" si="410"/>
        <v>Stay Long</v>
      </c>
      <c r="R3151" s="81">
        <f t="shared" si="406"/>
        <v>2380</v>
      </c>
      <c r="S3151" s="82">
        <f t="shared" si="411"/>
        <v>-40620.959999999992</v>
      </c>
      <c r="T3151" s="50"/>
    </row>
    <row r="3152" spans="2:20" x14ac:dyDescent="0.25">
      <c r="B3152" s="11">
        <f>'Market Data'!B3139</f>
        <v>20120423</v>
      </c>
      <c r="C3152" s="2">
        <f>'Market Data'!C3139</f>
        <v>6868.5</v>
      </c>
      <c r="D3152" s="2">
        <f>'Market Data'!D3139</f>
        <v>6878</v>
      </c>
      <c r="E3152" s="2">
        <f>'Market Data'!E3139</f>
        <v>6663</v>
      </c>
      <c r="F3152" s="12">
        <f>'Market Data'!F3139</f>
        <v>6685.5</v>
      </c>
      <c r="H3152" s="58">
        <f t="shared" si="407"/>
        <v>3135</v>
      </c>
      <c r="I3152" s="97" t="s">
        <v>54</v>
      </c>
      <c r="J3152" s="59" t="str">
        <f t="shared" si="408"/>
        <v>Long</v>
      </c>
      <c r="L3152" s="74">
        <f t="shared" si="412"/>
        <v>1</v>
      </c>
      <c r="M3152" s="75">
        <f t="shared" ref="M3152:M3215" si="413">$L3152-P3152</f>
        <v>0</v>
      </c>
      <c r="N3152" s="76" t="str">
        <f t="shared" si="409"/>
        <v/>
      </c>
      <c r="O3152" s="75"/>
      <c r="P3152" s="77">
        <f t="shared" si="405"/>
        <v>1</v>
      </c>
      <c r="Q3152" s="78" t="str">
        <f t="shared" si="410"/>
        <v>Stay Long</v>
      </c>
      <c r="R3152" s="81">
        <f t="shared" si="406"/>
        <v>-7875</v>
      </c>
      <c r="S3152" s="82">
        <f t="shared" si="411"/>
        <v>-48495.959999999992</v>
      </c>
      <c r="T3152" s="50"/>
    </row>
    <row r="3153" spans="2:20" x14ac:dyDescent="0.25">
      <c r="B3153" s="11">
        <f>'Market Data'!B3140</f>
        <v>20120424</v>
      </c>
      <c r="C3153" s="2">
        <f>'Market Data'!C3140</f>
        <v>6725</v>
      </c>
      <c r="D3153" s="2">
        <f>'Market Data'!D3140</f>
        <v>6769.5</v>
      </c>
      <c r="E3153" s="2">
        <f>'Market Data'!E3140</f>
        <v>6670.5</v>
      </c>
      <c r="F3153" s="12">
        <f>'Market Data'!F3140</f>
        <v>6762.5</v>
      </c>
      <c r="H3153" s="58">
        <f t="shared" si="407"/>
        <v>3136</v>
      </c>
      <c r="I3153" s="97" t="s">
        <v>54</v>
      </c>
      <c r="J3153" s="59" t="str">
        <f t="shared" si="408"/>
        <v>Long</v>
      </c>
      <c r="L3153" s="74">
        <f t="shared" si="412"/>
        <v>1</v>
      </c>
      <c r="M3153" s="75">
        <f t="shared" si="413"/>
        <v>0</v>
      </c>
      <c r="N3153" s="76" t="str">
        <f t="shared" si="409"/>
        <v/>
      </c>
      <c r="O3153" s="75"/>
      <c r="P3153" s="77">
        <f t="shared" ref="P3153:P3216" si="414">IF($N3152="Fill",$L3152,$P3152)</f>
        <v>1</v>
      </c>
      <c r="Q3153" s="78" t="str">
        <f t="shared" si="410"/>
        <v>Stay Long</v>
      </c>
      <c r="R3153" s="81">
        <f t="shared" ref="R3153:R3216" si="415">IF(OR($P3152&amp;$L3152="01",$P3152&amp;$L3152="0-1"),(($F3153-$C3153)*$R$3*$L3152)-(ABS($M3152)*$R$4),IF(OR($P3152&amp;$L3152="10",$P3152&amp;$L3152="-10"),(($C3153-$F3152)*$R$3*$P3152)-(ABS($M3152)*$R$4),IF(OR($P3152&amp;$L3152="1-1",$P3152&amp;$L3152="-11"),(($C3153-$F3152)*$R$3*$P3152)-(ABS($M3152)*$R$4)+(($F3153-$C3153)*$R$3*$P3153),IF(OR($P3152&amp;$L3152="11",$P3152&amp;$L3152="-1-1"),(($F3153-$F3152)*$R$3*$P3153),0))))</f>
        <v>2695</v>
      </c>
      <c r="S3153" s="82">
        <f t="shared" si="411"/>
        <v>-45800.959999999992</v>
      </c>
      <c r="T3153" s="50"/>
    </row>
    <row r="3154" spans="2:20" x14ac:dyDescent="0.25">
      <c r="B3154" s="11">
        <f>'Market Data'!B3141</f>
        <v>20120425</v>
      </c>
      <c r="C3154" s="2">
        <f>'Market Data'!C3141</f>
        <v>6772</v>
      </c>
      <c r="D3154" s="2">
        <f>'Market Data'!D3141</f>
        <v>6899</v>
      </c>
      <c r="E3154" s="2">
        <f>'Market Data'!E3141</f>
        <v>6760</v>
      </c>
      <c r="F3154" s="12">
        <f>'Market Data'!F3141</f>
        <v>6878.5</v>
      </c>
      <c r="H3154" s="58">
        <f t="shared" ref="H3154:H3217" si="416">ROW()-ROW(H$17)</f>
        <v>3137</v>
      </c>
      <c r="I3154" s="97" t="s">
        <v>54</v>
      </c>
      <c r="J3154" s="59" t="str">
        <f t="shared" ref="J3154:J3217" si="417">$I$4</f>
        <v>Long</v>
      </c>
      <c r="L3154" s="74">
        <f t="shared" si="412"/>
        <v>1</v>
      </c>
      <c r="M3154" s="75">
        <f t="shared" si="413"/>
        <v>0</v>
      </c>
      <c r="N3154" s="76" t="str">
        <f t="shared" ref="N3154:N3217" si="418">IF(NOT($M3154=0),"Fill","")</f>
        <v/>
      </c>
      <c r="O3154" s="75"/>
      <c r="P3154" s="77">
        <f t="shared" si="414"/>
        <v>1</v>
      </c>
      <c r="Q3154" s="78" t="str">
        <f t="shared" ref="Q3154:Q3217" si="419">IF($P3153&amp;$L3153="00","Stay Flat",IF($P3153&amp;$L3153="01","Go Long",IF($P3153&amp;$L3153="0-1","Go Short",IF($P3153&amp;$L3153="-10","Exit Short",IF($P3153&amp;$L3153="-1-1","Stay Short",IF($P3153&amp;$L3153="-11","Exit Short, Go Long",IF($P3153&amp;$L3153="10","Exit Long",IF($P3153&amp;$L3153="1-1","Exit Long, Go Short",IF($P3153&amp;$L3153="11","Stay Long","")))))))))</f>
        <v>Stay Long</v>
      </c>
      <c r="R3154" s="81">
        <f t="shared" si="415"/>
        <v>4060</v>
      </c>
      <c r="S3154" s="82">
        <f t="shared" ref="S3154:S3217" si="420">S3153+R3154</f>
        <v>-41740.959999999992</v>
      </c>
      <c r="T3154" s="50"/>
    </row>
    <row r="3155" spans="2:20" x14ac:dyDescent="0.25">
      <c r="B3155" s="11">
        <f>'Market Data'!B3142</f>
        <v>20120426</v>
      </c>
      <c r="C3155" s="2">
        <f>'Market Data'!C3142</f>
        <v>6863.5</v>
      </c>
      <c r="D3155" s="2">
        <f>'Market Data'!D3142</f>
        <v>6947.5</v>
      </c>
      <c r="E3155" s="2">
        <f>'Market Data'!E3142</f>
        <v>6805</v>
      </c>
      <c r="F3155" s="12">
        <f>'Market Data'!F3142</f>
        <v>6902.5</v>
      </c>
      <c r="H3155" s="58">
        <f t="shared" si="416"/>
        <v>3138</v>
      </c>
      <c r="I3155" s="97" t="s">
        <v>54</v>
      </c>
      <c r="J3155" s="59" t="str">
        <f t="shared" si="417"/>
        <v>Long</v>
      </c>
      <c r="L3155" s="74">
        <f t="shared" ref="L3155:L3218" si="421">IF($J3155="Short",-1,IF($J3155="Long",1,0))</f>
        <v>1</v>
      </c>
      <c r="M3155" s="75">
        <f t="shared" si="413"/>
        <v>0</v>
      </c>
      <c r="N3155" s="76" t="str">
        <f t="shared" si="418"/>
        <v/>
      </c>
      <c r="O3155" s="75"/>
      <c r="P3155" s="77">
        <f t="shared" si="414"/>
        <v>1</v>
      </c>
      <c r="Q3155" s="78" t="str">
        <f t="shared" si="419"/>
        <v>Stay Long</v>
      </c>
      <c r="R3155" s="81">
        <f t="shared" si="415"/>
        <v>840</v>
      </c>
      <c r="S3155" s="82">
        <f t="shared" si="420"/>
        <v>-40900.959999999992</v>
      </c>
      <c r="T3155" s="50"/>
    </row>
    <row r="3156" spans="2:20" x14ac:dyDescent="0.25">
      <c r="B3156" s="11">
        <f>'Market Data'!B3143</f>
        <v>20120427</v>
      </c>
      <c r="C3156" s="2">
        <f>'Market Data'!C3143</f>
        <v>6875.5</v>
      </c>
      <c r="D3156" s="2">
        <f>'Market Data'!D3143</f>
        <v>6992.5</v>
      </c>
      <c r="E3156" s="2">
        <f>'Market Data'!E3143</f>
        <v>6812</v>
      </c>
      <c r="F3156" s="12">
        <f>'Market Data'!F3143</f>
        <v>6961</v>
      </c>
      <c r="H3156" s="58">
        <f t="shared" si="416"/>
        <v>3139</v>
      </c>
      <c r="I3156" s="97" t="s">
        <v>54</v>
      </c>
      <c r="J3156" s="59" t="str">
        <f t="shared" si="417"/>
        <v>Long</v>
      </c>
      <c r="L3156" s="74">
        <f t="shared" si="421"/>
        <v>1</v>
      </c>
      <c r="M3156" s="75">
        <f t="shared" si="413"/>
        <v>0</v>
      </c>
      <c r="N3156" s="76" t="str">
        <f t="shared" si="418"/>
        <v/>
      </c>
      <c r="O3156" s="75"/>
      <c r="P3156" s="77">
        <f t="shared" si="414"/>
        <v>1</v>
      </c>
      <c r="Q3156" s="78" t="str">
        <f t="shared" si="419"/>
        <v>Stay Long</v>
      </c>
      <c r="R3156" s="81">
        <f t="shared" si="415"/>
        <v>2047.5</v>
      </c>
      <c r="S3156" s="82">
        <f t="shared" si="420"/>
        <v>-38853.459999999992</v>
      </c>
      <c r="T3156" s="50"/>
    </row>
    <row r="3157" spans="2:20" x14ac:dyDescent="0.25">
      <c r="B3157" s="11">
        <f>'Market Data'!B3144</f>
        <v>20120430</v>
      </c>
      <c r="C3157" s="2">
        <f>'Market Data'!C3144</f>
        <v>6982</v>
      </c>
      <c r="D3157" s="2">
        <f>'Market Data'!D3144</f>
        <v>7014</v>
      </c>
      <c r="E3157" s="2">
        <f>'Market Data'!E3144</f>
        <v>6912.5</v>
      </c>
      <c r="F3157" s="12">
        <f>'Market Data'!F3144</f>
        <v>6933</v>
      </c>
      <c r="H3157" s="58">
        <f t="shared" si="416"/>
        <v>3140</v>
      </c>
      <c r="I3157" s="97" t="s">
        <v>54</v>
      </c>
      <c r="J3157" s="59" t="str">
        <f t="shared" si="417"/>
        <v>Long</v>
      </c>
      <c r="L3157" s="74">
        <f t="shared" si="421"/>
        <v>1</v>
      </c>
      <c r="M3157" s="75">
        <f t="shared" si="413"/>
        <v>0</v>
      </c>
      <c r="N3157" s="76" t="str">
        <f t="shared" si="418"/>
        <v/>
      </c>
      <c r="O3157" s="75"/>
      <c r="P3157" s="77">
        <f t="shared" si="414"/>
        <v>1</v>
      </c>
      <c r="Q3157" s="78" t="str">
        <f t="shared" si="419"/>
        <v>Stay Long</v>
      </c>
      <c r="R3157" s="81">
        <f t="shared" si="415"/>
        <v>-980</v>
      </c>
      <c r="S3157" s="82">
        <f t="shared" si="420"/>
        <v>-39833.459999999992</v>
      </c>
      <c r="T3157" s="50"/>
    </row>
    <row r="3158" spans="2:20" x14ac:dyDescent="0.25">
      <c r="B3158" s="11">
        <f>'Market Data'!B3145</f>
        <v>20120502</v>
      </c>
      <c r="C3158" s="2">
        <f>'Market Data'!C3145</f>
        <v>6988</v>
      </c>
      <c r="D3158" s="2">
        <f>'Market Data'!D3145</f>
        <v>7043</v>
      </c>
      <c r="E3158" s="2">
        <f>'Market Data'!E3145</f>
        <v>6826.5</v>
      </c>
      <c r="F3158" s="12">
        <f>'Market Data'!F3145</f>
        <v>6868</v>
      </c>
      <c r="H3158" s="58">
        <f t="shared" si="416"/>
        <v>3141</v>
      </c>
      <c r="I3158" s="97" t="s">
        <v>54</v>
      </c>
      <c r="J3158" s="59" t="str">
        <f t="shared" si="417"/>
        <v>Long</v>
      </c>
      <c r="L3158" s="74">
        <f t="shared" si="421"/>
        <v>1</v>
      </c>
      <c r="M3158" s="75">
        <f t="shared" si="413"/>
        <v>0</v>
      </c>
      <c r="N3158" s="76" t="str">
        <f t="shared" si="418"/>
        <v/>
      </c>
      <c r="O3158" s="75"/>
      <c r="P3158" s="77">
        <f t="shared" si="414"/>
        <v>1</v>
      </c>
      <c r="Q3158" s="78" t="str">
        <f t="shared" si="419"/>
        <v>Stay Long</v>
      </c>
      <c r="R3158" s="81">
        <f t="shared" si="415"/>
        <v>-2275</v>
      </c>
      <c r="S3158" s="82">
        <f t="shared" si="420"/>
        <v>-42108.459999999992</v>
      </c>
      <c r="T3158" s="50"/>
    </row>
    <row r="3159" spans="2:20" x14ac:dyDescent="0.25">
      <c r="B3159" s="11">
        <f>'Market Data'!B3146</f>
        <v>20120503</v>
      </c>
      <c r="C3159" s="2">
        <f>'Market Data'!C3146</f>
        <v>6905</v>
      </c>
      <c r="D3159" s="2">
        <f>'Market Data'!D3146</f>
        <v>6957</v>
      </c>
      <c r="E3159" s="2">
        <f>'Market Data'!E3146</f>
        <v>6810.5</v>
      </c>
      <c r="F3159" s="12">
        <f>'Market Data'!F3146</f>
        <v>6857.5</v>
      </c>
      <c r="H3159" s="58">
        <f t="shared" si="416"/>
        <v>3142</v>
      </c>
      <c r="I3159" s="97" t="s">
        <v>54</v>
      </c>
      <c r="J3159" s="59" t="str">
        <f t="shared" si="417"/>
        <v>Long</v>
      </c>
      <c r="L3159" s="74">
        <f t="shared" si="421"/>
        <v>1</v>
      </c>
      <c r="M3159" s="75">
        <f t="shared" si="413"/>
        <v>0</v>
      </c>
      <c r="N3159" s="76" t="str">
        <f t="shared" si="418"/>
        <v/>
      </c>
      <c r="O3159" s="75"/>
      <c r="P3159" s="77">
        <f t="shared" si="414"/>
        <v>1</v>
      </c>
      <c r="Q3159" s="78" t="str">
        <f t="shared" si="419"/>
        <v>Stay Long</v>
      </c>
      <c r="R3159" s="81">
        <f t="shared" si="415"/>
        <v>-367.5</v>
      </c>
      <c r="S3159" s="82">
        <f t="shared" si="420"/>
        <v>-42475.959999999992</v>
      </c>
      <c r="T3159" s="50"/>
    </row>
    <row r="3160" spans="2:20" x14ac:dyDescent="0.25">
      <c r="B3160" s="11">
        <f>'Market Data'!B3147</f>
        <v>20120504</v>
      </c>
      <c r="C3160" s="2">
        <f>'Market Data'!C3147</f>
        <v>6825</v>
      </c>
      <c r="D3160" s="2">
        <f>'Market Data'!D3147</f>
        <v>6849.5</v>
      </c>
      <c r="E3160" s="2">
        <f>'Market Data'!E3147</f>
        <v>6696</v>
      </c>
      <c r="F3160" s="12">
        <f>'Market Data'!F3147</f>
        <v>6723</v>
      </c>
      <c r="H3160" s="58">
        <f t="shared" si="416"/>
        <v>3143</v>
      </c>
      <c r="I3160" s="97" t="s">
        <v>54</v>
      </c>
      <c r="J3160" s="59" t="str">
        <f t="shared" si="417"/>
        <v>Long</v>
      </c>
      <c r="L3160" s="74">
        <f t="shared" si="421"/>
        <v>1</v>
      </c>
      <c r="M3160" s="75">
        <f t="shared" si="413"/>
        <v>0</v>
      </c>
      <c r="N3160" s="76" t="str">
        <f t="shared" si="418"/>
        <v/>
      </c>
      <c r="O3160" s="75"/>
      <c r="P3160" s="77">
        <f t="shared" si="414"/>
        <v>1</v>
      </c>
      <c r="Q3160" s="78" t="str">
        <f t="shared" si="419"/>
        <v>Stay Long</v>
      </c>
      <c r="R3160" s="81">
        <f t="shared" si="415"/>
        <v>-4707.5</v>
      </c>
      <c r="S3160" s="82">
        <f t="shared" si="420"/>
        <v>-47183.459999999992</v>
      </c>
      <c r="T3160" s="50"/>
    </row>
    <row r="3161" spans="2:20" x14ac:dyDescent="0.25">
      <c r="B3161" s="11">
        <f>'Market Data'!B3148</f>
        <v>20120507</v>
      </c>
      <c r="C3161" s="2">
        <f>'Market Data'!C3148</f>
        <v>6562</v>
      </c>
      <c r="D3161" s="2">
        <f>'Market Data'!D3148</f>
        <v>6757</v>
      </c>
      <c r="E3161" s="2">
        <f>'Market Data'!E3148</f>
        <v>6528</v>
      </c>
      <c r="F3161" s="12">
        <f>'Market Data'!F3148</f>
        <v>6732</v>
      </c>
      <c r="H3161" s="58">
        <f t="shared" si="416"/>
        <v>3144</v>
      </c>
      <c r="I3161" s="97" t="s">
        <v>54</v>
      </c>
      <c r="J3161" s="59" t="str">
        <f t="shared" si="417"/>
        <v>Long</v>
      </c>
      <c r="L3161" s="74">
        <f t="shared" si="421"/>
        <v>1</v>
      </c>
      <c r="M3161" s="75">
        <f t="shared" si="413"/>
        <v>0</v>
      </c>
      <c r="N3161" s="76" t="str">
        <f t="shared" si="418"/>
        <v/>
      </c>
      <c r="O3161" s="75"/>
      <c r="P3161" s="77">
        <f t="shared" si="414"/>
        <v>1</v>
      </c>
      <c r="Q3161" s="78" t="str">
        <f t="shared" si="419"/>
        <v>Stay Long</v>
      </c>
      <c r="R3161" s="81">
        <f t="shared" si="415"/>
        <v>315</v>
      </c>
      <c r="S3161" s="82">
        <f t="shared" si="420"/>
        <v>-46868.459999999992</v>
      </c>
      <c r="T3161" s="50"/>
    </row>
    <row r="3162" spans="2:20" x14ac:dyDescent="0.25">
      <c r="B3162" s="11">
        <f>'Market Data'!B3149</f>
        <v>20120508</v>
      </c>
      <c r="C3162" s="2">
        <f>'Market Data'!C3149</f>
        <v>6731.5</v>
      </c>
      <c r="D3162" s="2">
        <f>'Market Data'!D3149</f>
        <v>6740</v>
      </c>
      <c r="E3162" s="2">
        <f>'Market Data'!E3149</f>
        <v>6574.5</v>
      </c>
      <c r="F3162" s="12">
        <f>'Market Data'!F3149</f>
        <v>6603</v>
      </c>
      <c r="H3162" s="58">
        <f t="shared" si="416"/>
        <v>3145</v>
      </c>
      <c r="I3162" s="97" t="s">
        <v>54</v>
      </c>
      <c r="J3162" s="59" t="str">
        <f t="shared" si="417"/>
        <v>Long</v>
      </c>
      <c r="L3162" s="74">
        <f t="shared" si="421"/>
        <v>1</v>
      </c>
      <c r="M3162" s="75">
        <f t="shared" si="413"/>
        <v>0</v>
      </c>
      <c r="N3162" s="76" t="str">
        <f t="shared" si="418"/>
        <v/>
      </c>
      <c r="O3162" s="75"/>
      <c r="P3162" s="77">
        <f t="shared" si="414"/>
        <v>1</v>
      </c>
      <c r="Q3162" s="78" t="str">
        <f t="shared" si="419"/>
        <v>Stay Long</v>
      </c>
      <c r="R3162" s="81">
        <f t="shared" si="415"/>
        <v>-4515</v>
      </c>
      <c r="S3162" s="82">
        <f t="shared" si="420"/>
        <v>-51383.459999999992</v>
      </c>
      <c r="T3162" s="50"/>
    </row>
    <row r="3163" spans="2:20" x14ac:dyDescent="0.25">
      <c r="B3163" s="11">
        <f>'Market Data'!B3150</f>
        <v>20120509</v>
      </c>
      <c r="C3163" s="2">
        <f>'Market Data'!C3150</f>
        <v>6640</v>
      </c>
      <c r="D3163" s="2">
        <f>'Market Data'!D3150</f>
        <v>6669.5</v>
      </c>
      <c r="E3163" s="2">
        <f>'Market Data'!E3150</f>
        <v>6535.5</v>
      </c>
      <c r="F3163" s="12">
        <f>'Market Data'!F3150</f>
        <v>6629.5</v>
      </c>
      <c r="H3163" s="58">
        <f t="shared" si="416"/>
        <v>3146</v>
      </c>
      <c r="I3163" s="97" t="s">
        <v>54</v>
      </c>
      <c r="J3163" s="59" t="str">
        <f t="shared" si="417"/>
        <v>Long</v>
      </c>
      <c r="L3163" s="74">
        <f t="shared" si="421"/>
        <v>1</v>
      </c>
      <c r="M3163" s="75">
        <f t="shared" si="413"/>
        <v>0</v>
      </c>
      <c r="N3163" s="76" t="str">
        <f t="shared" si="418"/>
        <v/>
      </c>
      <c r="O3163" s="75"/>
      <c r="P3163" s="77">
        <f t="shared" si="414"/>
        <v>1</v>
      </c>
      <c r="Q3163" s="78" t="str">
        <f t="shared" si="419"/>
        <v>Stay Long</v>
      </c>
      <c r="R3163" s="81">
        <f t="shared" si="415"/>
        <v>927.5</v>
      </c>
      <c r="S3163" s="82">
        <f t="shared" si="420"/>
        <v>-50455.959999999992</v>
      </c>
      <c r="T3163" s="50"/>
    </row>
    <row r="3164" spans="2:20" x14ac:dyDescent="0.25">
      <c r="B3164" s="11">
        <f>'Market Data'!B3151</f>
        <v>20120510</v>
      </c>
      <c r="C3164" s="2">
        <f>'Market Data'!C3151</f>
        <v>6661.5</v>
      </c>
      <c r="D3164" s="2">
        <f>'Market Data'!D3151</f>
        <v>6712.5</v>
      </c>
      <c r="E3164" s="2">
        <f>'Market Data'!E3151</f>
        <v>6600</v>
      </c>
      <c r="F3164" s="12">
        <f>'Market Data'!F3151</f>
        <v>6677.5</v>
      </c>
      <c r="H3164" s="58">
        <f t="shared" si="416"/>
        <v>3147</v>
      </c>
      <c r="I3164" s="97" t="s">
        <v>54</v>
      </c>
      <c r="J3164" s="59" t="str">
        <f t="shared" si="417"/>
        <v>Long</v>
      </c>
      <c r="L3164" s="74">
        <f t="shared" si="421"/>
        <v>1</v>
      </c>
      <c r="M3164" s="75">
        <f t="shared" si="413"/>
        <v>0</v>
      </c>
      <c r="N3164" s="76" t="str">
        <f t="shared" si="418"/>
        <v/>
      </c>
      <c r="O3164" s="75"/>
      <c r="P3164" s="77">
        <f t="shared" si="414"/>
        <v>1</v>
      </c>
      <c r="Q3164" s="78" t="str">
        <f t="shared" si="419"/>
        <v>Stay Long</v>
      </c>
      <c r="R3164" s="81">
        <f t="shared" si="415"/>
        <v>1680</v>
      </c>
      <c r="S3164" s="82">
        <f t="shared" si="420"/>
        <v>-48775.959999999992</v>
      </c>
      <c r="T3164" s="50"/>
    </row>
    <row r="3165" spans="2:20" x14ac:dyDescent="0.25">
      <c r="B3165" s="11">
        <f>'Market Data'!B3152</f>
        <v>20120511</v>
      </c>
      <c r="C3165" s="2">
        <f>'Market Data'!C3152</f>
        <v>6619</v>
      </c>
      <c r="D3165" s="2">
        <f>'Market Data'!D3152</f>
        <v>6751</v>
      </c>
      <c r="E3165" s="2">
        <f>'Market Data'!E3152</f>
        <v>6606</v>
      </c>
      <c r="F3165" s="12">
        <f>'Market Data'!F3152</f>
        <v>6743</v>
      </c>
      <c r="H3165" s="58">
        <f t="shared" si="416"/>
        <v>3148</v>
      </c>
      <c r="I3165" s="97" t="s">
        <v>54</v>
      </c>
      <c r="J3165" s="59" t="str">
        <f t="shared" si="417"/>
        <v>Long</v>
      </c>
      <c r="L3165" s="74">
        <f t="shared" si="421"/>
        <v>1</v>
      </c>
      <c r="M3165" s="75">
        <f t="shared" si="413"/>
        <v>0</v>
      </c>
      <c r="N3165" s="76" t="str">
        <f t="shared" si="418"/>
        <v/>
      </c>
      <c r="O3165" s="75"/>
      <c r="P3165" s="77">
        <f t="shared" si="414"/>
        <v>1</v>
      </c>
      <c r="Q3165" s="78" t="str">
        <f t="shared" si="419"/>
        <v>Stay Long</v>
      </c>
      <c r="R3165" s="81">
        <f t="shared" si="415"/>
        <v>2292.5</v>
      </c>
      <c r="S3165" s="82">
        <f t="shared" si="420"/>
        <v>-46483.459999999992</v>
      </c>
      <c r="T3165" s="50"/>
    </row>
    <row r="3166" spans="2:20" x14ac:dyDescent="0.25">
      <c r="B3166" s="11">
        <f>'Market Data'!B3153</f>
        <v>20120514</v>
      </c>
      <c r="C3166" s="2">
        <f>'Market Data'!C3153</f>
        <v>6668</v>
      </c>
      <c r="D3166" s="2">
        <f>'Market Data'!D3153</f>
        <v>6686</v>
      </c>
      <c r="E3166" s="2">
        <f>'Market Data'!E3153</f>
        <v>6564</v>
      </c>
      <c r="F3166" s="12">
        <f>'Market Data'!F3153</f>
        <v>6626</v>
      </c>
      <c r="H3166" s="58">
        <f t="shared" si="416"/>
        <v>3149</v>
      </c>
      <c r="I3166" s="97" t="s">
        <v>54</v>
      </c>
      <c r="J3166" s="59" t="str">
        <f t="shared" si="417"/>
        <v>Long</v>
      </c>
      <c r="L3166" s="74">
        <f t="shared" si="421"/>
        <v>1</v>
      </c>
      <c r="M3166" s="75">
        <f t="shared" si="413"/>
        <v>0</v>
      </c>
      <c r="N3166" s="76" t="str">
        <f t="shared" si="418"/>
        <v/>
      </c>
      <c r="O3166" s="75"/>
      <c r="P3166" s="77">
        <f t="shared" si="414"/>
        <v>1</v>
      </c>
      <c r="Q3166" s="78" t="str">
        <f t="shared" si="419"/>
        <v>Stay Long</v>
      </c>
      <c r="R3166" s="81">
        <f t="shared" si="415"/>
        <v>-4095</v>
      </c>
      <c r="S3166" s="82">
        <f t="shared" si="420"/>
        <v>-50578.459999999992</v>
      </c>
      <c r="T3166" s="50"/>
    </row>
    <row r="3167" spans="2:20" x14ac:dyDescent="0.25">
      <c r="B3167" s="11">
        <f>'Market Data'!B3154</f>
        <v>20120515</v>
      </c>
      <c r="C3167" s="2">
        <f>'Market Data'!C3154</f>
        <v>6621</v>
      </c>
      <c r="D3167" s="2">
        <f>'Market Data'!D3154</f>
        <v>6671</v>
      </c>
      <c r="E3167" s="2">
        <f>'Market Data'!E3154</f>
        <v>6511.5</v>
      </c>
      <c r="F3167" s="12">
        <f>'Market Data'!F3154</f>
        <v>6552.5</v>
      </c>
      <c r="H3167" s="58">
        <f t="shared" si="416"/>
        <v>3150</v>
      </c>
      <c r="I3167" s="97" t="s">
        <v>54</v>
      </c>
      <c r="J3167" s="59" t="str">
        <f t="shared" si="417"/>
        <v>Long</v>
      </c>
      <c r="L3167" s="74">
        <f t="shared" si="421"/>
        <v>1</v>
      </c>
      <c r="M3167" s="75">
        <f t="shared" si="413"/>
        <v>0</v>
      </c>
      <c r="N3167" s="76" t="str">
        <f t="shared" si="418"/>
        <v/>
      </c>
      <c r="O3167" s="75"/>
      <c r="P3167" s="77">
        <f t="shared" si="414"/>
        <v>1</v>
      </c>
      <c r="Q3167" s="78" t="str">
        <f t="shared" si="419"/>
        <v>Stay Long</v>
      </c>
      <c r="R3167" s="81">
        <f t="shared" si="415"/>
        <v>-2572.5</v>
      </c>
      <c r="S3167" s="82">
        <f t="shared" si="420"/>
        <v>-53150.959999999992</v>
      </c>
      <c r="T3167" s="50"/>
    </row>
    <row r="3168" spans="2:20" x14ac:dyDescent="0.25">
      <c r="B3168" s="11">
        <f>'Market Data'!B3155</f>
        <v>20120516</v>
      </c>
      <c r="C3168" s="2">
        <f>'Market Data'!C3155</f>
        <v>6485</v>
      </c>
      <c r="D3168" s="2">
        <f>'Market Data'!D3155</f>
        <v>6603</v>
      </c>
      <c r="E3168" s="2">
        <f>'Market Data'!E3155</f>
        <v>6456.5</v>
      </c>
      <c r="F3168" s="12">
        <f>'Market Data'!F3155</f>
        <v>6549</v>
      </c>
      <c r="H3168" s="58">
        <f t="shared" si="416"/>
        <v>3151</v>
      </c>
      <c r="I3168" s="97" t="s">
        <v>54</v>
      </c>
      <c r="J3168" s="59" t="str">
        <f t="shared" si="417"/>
        <v>Long</v>
      </c>
      <c r="L3168" s="74">
        <f t="shared" si="421"/>
        <v>1</v>
      </c>
      <c r="M3168" s="75">
        <f t="shared" si="413"/>
        <v>0</v>
      </c>
      <c r="N3168" s="76" t="str">
        <f t="shared" si="418"/>
        <v/>
      </c>
      <c r="O3168" s="75"/>
      <c r="P3168" s="77">
        <f t="shared" si="414"/>
        <v>1</v>
      </c>
      <c r="Q3168" s="78" t="str">
        <f t="shared" si="419"/>
        <v>Stay Long</v>
      </c>
      <c r="R3168" s="81">
        <f t="shared" si="415"/>
        <v>-122.5</v>
      </c>
      <c r="S3168" s="82">
        <f t="shared" si="420"/>
        <v>-53273.459999999992</v>
      </c>
      <c r="T3168" s="50"/>
    </row>
    <row r="3169" spans="2:20" x14ac:dyDescent="0.25">
      <c r="B3169" s="11">
        <f>'Market Data'!B3156</f>
        <v>20120517</v>
      </c>
      <c r="C3169" s="2">
        <f>'Market Data'!C3156</f>
        <v>6558.5</v>
      </c>
      <c r="D3169" s="2">
        <f>'Market Data'!D3156</f>
        <v>6581.5</v>
      </c>
      <c r="E3169" s="2">
        <f>'Market Data'!E3156</f>
        <v>6419</v>
      </c>
      <c r="F3169" s="12">
        <f>'Market Data'!F3156</f>
        <v>6476.5</v>
      </c>
      <c r="H3169" s="58">
        <f t="shared" si="416"/>
        <v>3152</v>
      </c>
      <c r="I3169" s="97" t="s">
        <v>54</v>
      </c>
      <c r="J3169" s="59" t="str">
        <f t="shared" si="417"/>
        <v>Long</v>
      </c>
      <c r="L3169" s="74">
        <f t="shared" si="421"/>
        <v>1</v>
      </c>
      <c r="M3169" s="75">
        <f t="shared" si="413"/>
        <v>0</v>
      </c>
      <c r="N3169" s="76" t="str">
        <f t="shared" si="418"/>
        <v/>
      </c>
      <c r="O3169" s="75"/>
      <c r="P3169" s="77">
        <f t="shared" si="414"/>
        <v>1</v>
      </c>
      <c r="Q3169" s="78" t="str">
        <f t="shared" si="419"/>
        <v>Stay Long</v>
      </c>
      <c r="R3169" s="81">
        <f t="shared" si="415"/>
        <v>-2537.5</v>
      </c>
      <c r="S3169" s="82">
        <f t="shared" si="420"/>
        <v>-55810.959999999992</v>
      </c>
      <c r="T3169" s="50"/>
    </row>
    <row r="3170" spans="2:20" x14ac:dyDescent="0.25">
      <c r="B3170" s="11">
        <f>'Market Data'!B3157</f>
        <v>20120518</v>
      </c>
      <c r="C3170" s="2">
        <f>'Market Data'!C3157</f>
        <v>6383</v>
      </c>
      <c r="D3170" s="2">
        <f>'Market Data'!D3157</f>
        <v>6496</v>
      </c>
      <c r="E3170" s="2">
        <f>'Market Data'!E3157</f>
        <v>6379.5</v>
      </c>
      <c r="F3170" s="12">
        <f>'Market Data'!F3157</f>
        <v>6432.5</v>
      </c>
      <c r="H3170" s="58">
        <f t="shared" si="416"/>
        <v>3153</v>
      </c>
      <c r="I3170" s="97" t="s">
        <v>54</v>
      </c>
      <c r="J3170" s="59" t="str">
        <f t="shared" si="417"/>
        <v>Long</v>
      </c>
      <c r="L3170" s="74">
        <f t="shared" si="421"/>
        <v>1</v>
      </c>
      <c r="M3170" s="75">
        <f t="shared" si="413"/>
        <v>0</v>
      </c>
      <c r="N3170" s="76" t="str">
        <f t="shared" si="418"/>
        <v/>
      </c>
      <c r="O3170" s="75"/>
      <c r="P3170" s="77">
        <f t="shared" si="414"/>
        <v>1</v>
      </c>
      <c r="Q3170" s="78" t="str">
        <f t="shared" si="419"/>
        <v>Stay Long</v>
      </c>
      <c r="R3170" s="81">
        <f t="shared" si="415"/>
        <v>-1540</v>
      </c>
      <c r="S3170" s="82">
        <f t="shared" si="420"/>
        <v>-57350.959999999992</v>
      </c>
      <c r="T3170" s="50"/>
    </row>
    <row r="3171" spans="2:20" x14ac:dyDescent="0.25">
      <c r="B3171" s="11">
        <f>'Market Data'!B3158</f>
        <v>20120521</v>
      </c>
      <c r="C3171" s="2">
        <f>'Market Data'!C3158</f>
        <v>6431</v>
      </c>
      <c r="D3171" s="2">
        <f>'Market Data'!D3158</f>
        <v>6527</v>
      </c>
      <c r="E3171" s="2">
        <f>'Market Data'!E3158</f>
        <v>6401</v>
      </c>
      <c r="F3171" s="12">
        <f>'Market Data'!F3158</f>
        <v>6495.5</v>
      </c>
      <c r="H3171" s="58">
        <f t="shared" si="416"/>
        <v>3154</v>
      </c>
      <c r="I3171" s="97" t="s">
        <v>54</v>
      </c>
      <c r="J3171" s="59" t="str">
        <f t="shared" si="417"/>
        <v>Long</v>
      </c>
      <c r="L3171" s="74">
        <f t="shared" si="421"/>
        <v>1</v>
      </c>
      <c r="M3171" s="75">
        <f t="shared" si="413"/>
        <v>0</v>
      </c>
      <c r="N3171" s="76" t="str">
        <f t="shared" si="418"/>
        <v/>
      </c>
      <c r="O3171" s="75"/>
      <c r="P3171" s="77">
        <f t="shared" si="414"/>
        <v>1</v>
      </c>
      <c r="Q3171" s="78" t="str">
        <f t="shared" si="419"/>
        <v>Stay Long</v>
      </c>
      <c r="R3171" s="81">
        <f t="shared" si="415"/>
        <v>2205</v>
      </c>
      <c r="S3171" s="82">
        <f t="shared" si="420"/>
        <v>-55145.959999999992</v>
      </c>
      <c r="T3171" s="50"/>
    </row>
    <row r="3172" spans="2:20" x14ac:dyDescent="0.25">
      <c r="B3172" s="11">
        <f>'Market Data'!B3159</f>
        <v>20120522</v>
      </c>
      <c r="C3172" s="2">
        <f>'Market Data'!C3159</f>
        <v>6532.5</v>
      </c>
      <c r="D3172" s="2">
        <f>'Market Data'!D3159</f>
        <v>6605.5</v>
      </c>
      <c r="E3172" s="2">
        <f>'Market Data'!E3159</f>
        <v>6508.5</v>
      </c>
      <c r="F3172" s="12">
        <f>'Market Data'!F3159</f>
        <v>6595.5</v>
      </c>
      <c r="H3172" s="58">
        <f t="shared" si="416"/>
        <v>3155</v>
      </c>
      <c r="I3172" s="97" t="s">
        <v>54</v>
      </c>
      <c r="J3172" s="59" t="str">
        <f t="shared" si="417"/>
        <v>Long</v>
      </c>
      <c r="L3172" s="74">
        <f t="shared" si="421"/>
        <v>1</v>
      </c>
      <c r="M3172" s="75">
        <f t="shared" si="413"/>
        <v>0</v>
      </c>
      <c r="N3172" s="76" t="str">
        <f t="shared" si="418"/>
        <v/>
      </c>
      <c r="O3172" s="75"/>
      <c r="P3172" s="77">
        <f t="shared" si="414"/>
        <v>1</v>
      </c>
      <c r="Q3172" s="78" t="str">
        <f t="shared" si="419"/>
        <v>Stay Long</v>
      </c>
      <c r="R3172" s="81">
        <f t="shared" si="415"/>
        <v>3500</v>
      </c>
      <c r="S3172" s="82">
        <f t="shared" si="420"/>
        <v>-51645.959999999992</v>
      </c>
      <c r="T3172" s="50"/>
    </row>
    <row r="3173" spans="2:20" x14ac:dyDescent="0.25">
      <c r="B3173" s="11">
        <f>'Market Data'!B3160</f>
        <v>20120523</v>
      </c>
      <c r="C3173" s="2">
        <f>'Market Data'!C3160</f>
        <v>6494</v>
      </c>
      <c r="D3173" s="2">
        <f>'Market Data'!D3160</f>
        <v>6533.5</v>
      </c>
      <c r="E3173" s="2">
        <f>'Market Data'!E3160</f>
        <v>6417</v>
      </c>
      <c r="F3173" s="12">
        <f>'Market Data'!F3160</f>
        <v>6442.5</v>
      </c>
      <c r="H3173" s="58">
        <f t="shared" si="416"/>
        <v>3156</v>
      </c>
      <c r="I3173" s="97" t="s">
        <v>54</v>
      </c>
      <c r="J3173" s="59" t="str">
        <f t="shared" si="417"/>
        <v>Long</v>
      </c>
      <c r="L3173" s="74">
        <f t="shared" si="421"/>
        <v>1</v>
      </c>
      <c r="M3173" s="75">
        <f t="shared" si="413"/>
        <v>0</v>
      </c>
      <c r="N3173" s="76" t="str">
        <f t="shared" si="418"/>
        <v/>
      </c>
      <c r="O3173" s="75"/>
      <c r="P3173" s="77">
        <f t="shared" si="414"/>
        <v>1</v>
      </c>
      <c r="Q3173" s="78" t="str">
        <f t="shared" si="419"/>
        <v>Stay Long</v>
      </c>
      <c r="R3173" s="81">
        <f t="shared" si="415"/>
        <v>-5355</v>
      </c>
      <c r="S3173" s="82">
        <f t="shared" si="420"/>
        <v>-57000.959999999992</v>
      </c>
      <c r="T3173" s="50"/>
    </row>
    <row r="3174" spans="2:20" x14ac:dyDescent="0.25">
      <c r="B3174" s="11">
        <f>'Market Data'!B3161</f>
        <v>20120524</v>
      </c>
      <c r="C3174" s="2">
        <f>'Market Data'!C3161</f>
        <v>6508</v>
      </c>
      <c r="D3174" s="2">
        <f>'Market Data'!D3161</f>
        <v>6514</v>
      </c>
      <c r="E3174" s="2">
        <f>'Market Data'!E3161</f>
        <v>6401</v>
      </c>
      <c r="F3174" s="12">
        <f>'Market Data'!F3161</f>
        <v>6481.5</v>
      </c>
      <c r="H3174" s="58">
        <f t="shared" si="416"/>
        <v>3157</v>
      </c>
      <c r="I3174" s="97" t="s">
        <v>54</v>
      </c>
      <c r="J3174" s="59" t="str">
        <f t="shared" si="417"/>
        <v>Long</v>
      </c>
      <c r="L3174" s="74">
        <f t="shared" si="421"/>
        <v>1</v>
      </c>
      <c r="M3174" s="75">
        <f t="shared" si="413"/>
        <v>0</v>
      </c>
      <c r="N3174" s="76" t="str">
        <f t="shared" si="418"/>
        <v/>
      </c>
      <c r="O3174" s="75"/>
      <c r="P3174" s="77">
        <f t="shared" si="414"/>
        <v>1</v>
      </c>
      <c r="Q3174" s="78" t="str">
        <f t="shared" si="419"/>
        <v>Stay Long</v>
      </c>
      <c r="R3174" s="81">
        <f t="shared" si="415"/>
        <v>1365</v>
      </c>
      <c r="S3174" s="82">
        <f t="shared" si="420"/>
        <v>-55635.959999999992</v>
      </c>
      <c r="T3174" s="50"/>
    </row>
    <row r="3175" spans="2:20" x14ac:dyDescent="0.25">
      <c r="B3175" s="11">
        <f>'Market Data'!B3162</f>
        <v>20120525</v>
      </c>
      <c r="C3175" s="2">
        <f>'Market Data'!C3162</f>
        <v>6450.5</v>
      </c>
      <c r="D3175" s="2">
        <f>'Market Data'!D3162</f>
        <v>6567</v>
      </c>
      <c r="E3175" s="2">
        <f>'Market Data'!E3162</f>
        <v>6437</v>
      </c>
      <c r="F3175" s="12">
        <f>'Market Data'!F3162</f>
        <v>6502.5</v>
      </c>
      <c r="H3175" s="58">
        <f t="shared" si="416"/>
        <v>3158</v>
      </c>
      <c r="I3175" s="97" t="s">
        <v>54</v>
      </c>
      <c r="J3175" s="59" t="str">
        <f t="shared" si="417"/>
        <v>Long</v>
      </c>
      <c r="L3175" s="74">
        <f t="shared" si="421"/>
        <v>1</v>
      </c>
      <c r="M3175" s="75">
        <f t="shared" si="413"/>
        <v>0</v>
      </c>
      <c r="N3175" s="76" t="str">
        <f t="shared" si="418"/>
        <v/>
      </c>
      <c r="O3175" s="75"/>
      <c r="P3175" s="77">
        <f t="shared" si="414"/>
        <v>1</v>
      </c>
      <c r="Q3175" s="78" t="str">
        <f t="shared" si="419"/>
        <v>Stay Long</v>
      </c>
      <c r="R3175" s="81">
        <f t="shared" si="415"/>
        <v>735</v>
      </c>
      <c r="S3175" s="82">
        <f t="shared" si="420"/>
        <v>-54900.959999999992</v>
      </c>
      <c r="T3175" s="50"/>
    </row>
    <row r="3176" spans="2:20" x14ac:dyDescent="0.25">
      <c r="B3176" s="11">
        <f>'Market Data'!B3163</f>
        <v>20120528</v>
      </c>
      <c r="C3176" s="2">
        <f>'Market Data'!C3163</f>
        <v>6558</v>
      </c>
      <c r="D3176" s="2">
        <f>'Market Data'!D3163</f>
        <v>6587.5</v>
      </c>
      <c r="E3176" s="2">
        <f>'Market Data'!E3163</f>
        <v>6469.5</v>
      </c>
      <c r="F3176" s="12">
        <f>'Market Data'!F3163</f>
        <v>6481.5</v>
      </c>
      <c r="H3176" s="58">
        <f t="shared" si="416"/>
        <v>3159</v>
      </c>
      <c r="I3176" s="97" t="s">
        <v>54</v>
      </c>
      <c r="J3176" s="59" t="str">
        <f t="shared" si="417"/>
        <v>Long</v>
      </c>
      <c r="L3176" s="74">
        <f t="shared" si="421"/>
        <v>1</v>
      </c>
      <c r="M3176" s="75">
        <f t="shared" si="413"/>
        <v>0</v>
      </c>
      <c r="N3176" s="76" t="str">
        <f t="shared" si="418"/>
        <v/>
      </c>
      <c r="O3176" s="75"/>
      <c r="P3176" s="77">
        <f t="shared" si="414"/>
        <v>1</v>
      </c>
      <c r="Q3176" s="78" t="str">
        <f t="shared" si="419"/>
        <v>Stay Long</v>
      </c>
      <c r="R3176" s="81">
        <f t="shared" si="415"/>
        <v>-735</v>
      </c>
      <c r="S3176" s="82">
        <f t="shared" si="420"/>
        <v>-55635.959999999992</v>
      </c>
      <c r="T3176" s="50"/>
    </row>
    <row r="3177" spans="2:20" x14ac:dyDescent="0.25">
      <c r="B3177" s="11">
        <f>'Market Data'!B3164</f>
        <v>20120529</v>
      </c>
      <c r="C3177" s="2">
        <f>'Market Data'!C3164</f>
        <v>6530.5</v>
      </c>
      <c r="D3177" s="2">
        <f>'Market Data'!D3164</f>
        <v>6601.5</v>
      </c>
      <c r="E3177" s="2">
        <f>'Market Data'!E3164</f>
        <v>6492.5</v>
      </c>
      <c r="F3177" s="12">
        <f>'Market Data'!F3164</f>
        <v>6559</v>
      </c>
      <c r="H3177" s="58">
        <f t="shared" si="416"/>
        <v>3160</v>
      </c>
      <c r="I3177" s="97" t="s">
        <v>54</v>
      </c>
      <c r="J3177" s="59" t="str">
        <f t="shared" si="417"/>
        <v>Long</v>
      </c>
      <c r="L3177" s="74">
        <f t="shared" si="421"/>
        <v>1</v>
      </c>
      <c r="M3177" s="75">
        <f t="shared" si="413"/>
        <v>0</v>
      </c>
      <c r="N3177" s="76" t="str">
        <f t="shared" si="418"/>
        <v/>
      </c>
      <c r="O3177" s="75"/>
      <c r="P3177" s="77">
        <f t="shared" si="414"/>
        <v>1</v>
      </c>
      <c r="Q3177" s="78" t="str">
        <f t="shared" si="419"/>
        <v>Stay Long</v>
      </c>
      <c r="R3177" s="81">
        <f t="shared" si="415"/>
        <v>2712.5</v>
      </c>
      <c r="S3177" s="82">
        <f t="shared" si="420"/>
        <v>-52923.459999999992</v>
      </c>
      <c r="T3177" s="50"/>
    </row>
    <row r="3178" spans="2:20" x14ac:dyDescent="0.25">
      <c r="B3178" s="11">
        <f>'Market Data'!B3165</f>
        <v>20120530</v>
      </c>
      <c r="C3178" s="2">
        <f>'Market Data'!C3165</f>
        <v>6537</v>
      </c>
      <c r="D3178" s="2">
        <f>'Market Data'!D3165</f>
        <v>6554</v>
      </c>
      <c r="E3178" s="2">
        <f>'Market Data'!E3165</f>
        <v>6416.5</v>
      </c>
      <c r="F3178" s="12">
        <f>'Market Data'!F3165</f>
        <v>6441.5</v>
      </c>
      <c r="H3178" s="58">
        <f t="shared" si="416"/>
        <v>3161</v>
      </c>
      <c r="I3178" s="97" t="s">
        <v>54</v>
      </c>
      <c r="J3178" s="59" t="str">
        <f t="shared" si="417"/>
        <v>Long</v>
      </c>
      <c r="L3178" s="74">
        <f t="shared" si="421"/>
        <v>1</v>
      </c>
      <c r="M3178" s="75">
        <f t="shared" si="413"/>
        <v>0</v>
      </c>
      <c r="N3178" s="76" t="str">
        <f t="shared" si="418"/>
        <v/>
      </c>
      <c r="O3178" s="75"/>
      <c r="P3178" s="77">
        <f t="shared" si="414"/>
        <v>1</v>
      </c>
      <c r="Q3178" s="78" t="str">
        <f t="shared" si="419"/>
        <v>Stay Long</v>
      </c>
      <c r="R3178" s="81">
        <f t="shared" si="415"/>
        <v>-4112.5</v>
      </c>
      <c r="S3178" s="82">
        <f t="shared" si="420"/>
        <v>-57035.959999999992</v>
      </c>
      <c r="T3178" s="50"/>
    </row>
    <row r="3179" spans="2:20" x14ac:dyDescent="0.25">
      <c r="B3179" s="11">
        <f>'Market Data'!B3166</f>
        <v>20120531</v>
      </c>
      <c r="C3179" s="2">
        <f>'Market Data'!C3166</f>
        <v>6447</v>
      </c>
      <c r="D3179" s="2">
        <f>'Market Data'!D3166</f>
        <v>6481.5</v>
      </c>
      <c r="E3179" s="2">
        <f>'Market Data'!E3166</f>
        <v>6366.5</v>
      </c>
      <c r="F3179" s="12">
        <f>'Market Data'!F3166</f>
        <v>6397</v>
      </c>
      <c r="H3179" s="58">
        <f t="shared" si="416"/>
        <v>3162</v>
      </c>
      <c r="I3179" s="97" t="s">
        <v>54</v>
      </c>
      <c r="J3179" s="59" t="str">
        <f t="shared" si="417"/>
        <v>Long</v>
      </c>
      <c r="L3179" s="74">
        <f t="shared" si="421"/>
        <v>1</v>
      </c>
      <c r="M3179" s="75">
        <f t="shared" si="413"/>
        <v>0</v>
      </c>
      <c r="N3179" s="76" t="str">
        <f t="shared" si="418"/>
        <v/>
      </c>
      <c r="O3179" s="75"/>
      <c r="P3179" s="77">
        <f t="shared" si="414"/>
        <v>1</v>
      </c>
      <c r="Q3179" s="78" t="str">
        <f t="shared" si="419"/>
        <v>Stay Long</v>
      </c>
      <c r="R3179" s="81">
        <f t="shared" si="415"/>
        <v>-1557.5</v>
      </c>
      <c r="S3179" s="82">
        <f t="shared" si="420"/>
        <v>-58593.459999999992</v>
      </c>
      <c r="T3179" s="50"/>
    </row>
    <row r="3180" spans="2:20" x14ac:dyDescent="0.25">
      <c r="B3180" s="11">
        <f>'Market Data'!B3167</f>
        <v>20120601</v>
      </c>
      <c r="C3180" s="2">
        <f>'Market Data'!C3167</f>
        <v>6403</v>
      </c>
      <c r="D3180" s="2">
        <f>'Market Data'!D3167</f>
        <v>6419.5</v>
      </c>
      <c r="E3180" s="2">
        <f>'Market Data'!E3167</f>
        <v>6166.5</v>
      </c>
      <c r="F3180" s="12">
        <f>'Market Data'!F3167</f>
        <v>6222.5</v>
      </c>
      <c r="H3180" s="58">
        <f t="shared" si="416"/>
        <v>3163</v>
      </c>
      <c r="I3180" s="97" t="s">
        <v>54</v>
      </c>
      <c r="J3180" s="59" t="str">
        <f t="shared" si="417"/>
        <v>Long</v>
      </c>
      <c r="L3180" s="74">
        <f t="shared" si="421"/>
        <v>1</v>
      </c>
      <c r="M3180" s="75">
        <f t="shared" si="413"/>
        <v>0</v>
      </c>
      <c r="N3180" s="76" t="str">
        <f t="shared" si="418"/>
        <v/>
      </c>
      <c r="O3180" s="75"/>
      <c r="P3180" s="77">
        <f t="shared" si="414"/>
        <v>1</v>
      </c>
      <c r="Q3180" s="78" t="str">
        <f t="shared" si="419"/>
        <v>Stay Long</v>
      </c>
      <c r="R3180" s="81">
        <f t="shared" si="415"/>
        <v>-6107.5</v>
      </c>
      <c r="S3180" s="82">
        <f t="shared" si="420"/>
        <v>-64700.959999999992</v>
      </c>
      <c r="T3180" s="50"/>
    </row>
    <row r="3181" spans="2:20" x14ac:dyDescent="0.25">
      <c r="B3181" s="11">
        <f>'Market Data'!B3168</f>
        <v>20120604</v>
      </c>
      <c r="C3181" s="2">
        <f>'Market Data'!C3168</f>
        <v>6138</v>
      </c>
      <c r="D3181" s="2">
        <f>'Market Data'!D3168</f>
        <v>6190</v>
      </c>
      <c r="E3181" s="2">
        <f>'Market Data'!E3168</f>
        <v>6100</v>
      </c>
      <c r="F3181" s="12">
        <f>'Market Data'!F3168</f>
        <v>6137.5</v>
      </c>
      <c r="H3181" s="58">
        <f t="shared" si="416"/>
        <v>3164</v>
      </c>
      <c r="I3181" s="97" t="s">
        <v>54</v>
      </c>
      <c r="J3181" s="59" t="str">
        <f t="shared" si="417"/>
        <v>Long</v>
      </c>
      <c r="L3181" s="74">
        <f t="shared" si="421"/>
        <v>1</v>
      </c>
      <c r="M3181" s="75">
        <f t="shared" si="413"/>
        <v>0</v>
      </c>
      <c r="N3181" s="76" t="str">
        <f t="shared" si="418"/>
        <v/>
      </c>
      <c r="O3181" s="75"/>
      <c r="P3181" s="77">
        <f t="shared" si="414"/>
        <v>1</v>
      </c>
      <c r="Q3181" s="78" t="str">
        <f t="shared" si="419"/>
        <v>Stay Long</v>
      </c>
      <c r="R3181" s="81">
        <f t="shared" si="415"/>
        <v>-2975</v>
      </c>
      <c r="S3181" s="82">
        <f t="shared" si="420"/>
        <v>-67675.959999999992</v>
      </c>
      <c r="T3181" s="50"/>
    </row>
    <row r="3182" spans="2:20" x14ac:dyDescent="0.25">
      <c r="B3182" s="11">
        <f>'Market Data'!B3169</f>
        <v>20120605</v>
      </c>
      <c r="C3182" s="2">
        <f>'Market Data'!C3169</f>
        <v>6169.5</v>
      </c>
      <c r="D3182" s="2">
        <f>'Market Data'!D3169</f>
        <v>6185</v>
      </c>
      <c r="E3182" s="2">
        <f>'Market Data'!E3169</f>
        <v>6071</v>
      </c>
      <c r="F3182" s="12">
        <f>'Market Data'!F3169</f>
        <v>6124.5</v>
      </c>
      <c r="H3182" s="58">
        <f t="shared" si="416"/>
        <v>3165</v>
      </c>
      <c r="I3182" s="97" t="s">
        <v>54</v>
      </c>
      <c r="J3182" s="59" t="str">
        <f t="shared" si="417"/>
        <v>Long</v>
      </c>
      <c r="L3182" s="74">
        <f t="shared" si="421"/>
        <v>1</v>
      </c>
      <c r="M3182" s="75">
        <f t="shared" si="413"/>
        <v>0</v>
      </c>
      <c r="N3182" s="76" t="str">
        <f t="shared" si="418"/>
        <v/>
      </c>
      <c r="O3182" s="75"/>
      <c r="P3182" s="77">
        <f t="shared" si="414"/>
        <v>1</v>
      </c>
      <c r="Q3182" s="78" t="str">
        <f t="shared" si="419"/>
        <v>Stay Long</v>
      </c>
      <c r="R3182" s="81">
        <f t="shared" si="415"/>
        <v>-455</v>
      </c>
      <c r="S3182" s="82">
        <f t="shared" si="420"/>
        <v>-68130.959999999992</v>
      </c>
      <c r="T3182" s="50"/>
    </row>
    <row r="3183" spans="2:20" x14ac:dyDescent="0.25">
      <c r="B3183" s="11">
        <f>'Market Data'!B3170</f>
        <v>20120606</v>
      </c>
      <c r="C3183" s="2">
        <f>'Market Data'!C3170</f>
        <v>6186.5</v>
      </c>
      <c r="D3183" s="2">
        <f>'Market Data'!D3170</f>
        <v>6294</v>
      </c>
      <c r="E3183" s="2">
        <f>'Market Data'!E3170</f>
        <v>6152.5</v>
      </c>
      <c r="F3183" s="12">
        <f>'Market Data'!F3170</f>
        <v>6259</v>
      </c>
      <c r="H3183" s="58">
        <f t="shared" si="416"/>
        <v>3166</v>
      </c>
      <c r="I3183" s="97" t="s">
        <v>54</v>
      </c>
      <c r="J3183" s="59" t="str">
        <f t="shared" si="417"/>
        <v>Long</v>
      </c>
      <c r="L3183" s="74">
        <f t="shared" si="421"/>
        <v>1</v>
      </c>
      <c r="M3183" s="75">
        <f t="shared" si="413"/>
        <v>0</v>
      </c>
      <c r="N3183" s="76" t="str">
        <f t="shared" si="418"/>
        <v/>
      </c>
      <c r="O3183" s="75"/>
      <c r="P3183" s="77">
        <f t="shared" si="414"/>
        <v>1</v>
      </c>
      <c r="Q3183" s="78" t="str">
        <f t="shared" si="419"/>
        <v>Stay Long</v>
      </c>
      <c r="R3183" s="81">
        <f t="shared" si="415"/>
        <v>4707.5</v>
      </c>
      <c r="S3183" s="82">
        <f t="shared" si="420"/>
        <v>-63423.459999999992</v>
      </c>
      <c r="T3183" s="50"/>
    </row>
    <row r="3184" spans="2:20" x14ac:dyDescent="0.25">
      <c r="B3184" s="11">
        <f>'Market Data'!B3171</f>
        <v>20120607</v>
      </c>
      <c r="C3184" s="2">
        <f>'Market Data'!C3171</f>
        <v>6304</v>
      </c>
      <c r="D3184" s="2">
        <f>'Market Data'!D3171</f>
        <v>6390.5</v>
      </c>
      <c r="E3184" s="2">
        <f>'Market Data'!E3171</f>
        <v>6257</v>
      </c>
      <c r="F3184" s="12">
        <f>'Market Data'!F3171</f>
        <v>6296.5</v>
      </c>
      <c r="H3184" s="58">
        <f t="shared" si="416"/>
        <v>3167</v>
      </c>
      <c r="I3184" s="97" t="s">
        <v>54</v>
      </c>
      <c r="J3184" s="59" t="str">
        <f t="shared" si="417"/>
        <v>Long</v>
      </c>
      <c r="L3184" s="74">
        <f t="shared" si="421"/>
        <v>1</v>
      </c>
      <c r="M3184" s="75">
        <f t="shared" si="413"/>
        <v>0</v>
      </c>
      <c r="N3184" s="76" t="str">
        <f t="shared" si="418"/>
        <v/>
      </c>
      <c r="O3184" s="75"/>
      <c r="P3184" s="77">
        <f t="shared" si="414"/>
        <v>1</v>
      </c>
      <c r="Q3184" s="78" t="str">
        <f t="shared" si="419"/>
        <v>Stay Long</v>
      </c>
      <c r="R3184" s="81">
        <f t="shared" si="415"/>
        <v>1312.5</v>
      </c>
      <c r="S3184" s="82">
        <f t="shared" si="420"/>
        <v>-62110.959999999992</v>
      </c>
      <c r="T3184" s="50"/>
    </row>
    <row r="3185" spans="2:20" x14ac:dyDescent="0.25">
      <c r="B3185" s="11">
        <f>'Market Data'!B3172</f>
        <v>20120608</v>
      </c>
      <c r="C3185" s="2">
        <f>'Market Data'!C3172</f>
        <v>6252.5</v>
      </c>
      <c r="D3185" s="2">
        <f>'Market Data'!D3172</f>
        <v>6329.5</v>
      </c>
      <c r="E3185" s="2">
        <f>'Market Data'!E3172</f>
        <v>6210.5</v>
      </c>
      <c r="F3185" s="12">
        <f>'Market Data'!F3172</f>
        <v>6283</v>
      </c>
      <c r="H3185" s="58">
        <f t="shared" si="416"/>
        <v>3168</v>
      </c>
      <c r="I3185" s="97" t="s">
        <v>54</v>
      </c>
      <c r="J3185" s="59" t="str">
        <f t="shared" si="417"/>
        <v>Long</v>
      </c>
      <c r="L3185" s="74">
        <f t="shared" si="421"/>
        <v>1</v>
      </c>
      <c r="M3185" s="75">
        <f t="shared" si="413"/>
        <v>0</v>
      </c>
      <c r="N3185" s="76" t="str">
        <f t="shared" si="418"/>
        <v/>
      </c>
      <c r="O3185" s="75"/>
      <c r="P3185" s="77">
        <f t="shared" si="414"/>
        <v>1</v>
      </c>
      <c r="Q3185" s="78" t="str">
        <f t="shared" si="419"/>
        <v>Stay Long</v>
      </c>
      <c r="R3185" s="81">
        <f t="shared" si="415"/>
        <v>-472.5</v>
      </c>
      <c r="S3185" s="82">
        <f t="shared" si="420"/>
        <v>-62583.459999999992</v>
      </c>
      <c r="T3185" s="50"/>
    </row>
    <row r="3186" spans="2:20" x14ac:dyDescent="0.25">
      <c r="B3186" s="11">
        <f>'Market Data'!B3173</f>
        <v>20120611</v>
      </c>
      <c r="C3186" s="2">
        <f>'Market Data'!C3173</f>
        <v>6462</v>
      </c>
      <c r="D3186" s="2">
        <f>'Market Data'!D3173</f>
        <v>6480</v>
      </c>
      <c r="E3186" s="2">
        <f>'Market Data'!E3173</f>
        <v>6256</v>
      </c>
      <c r="F3186" s="12">
        <f>'Market Data'!F3173</f>
        <v>6295</v>
      </c>
      <c r="H3186" s="58">
        <f t="shared" si="416"/>
        <v>3169</v>
      </c>
      <c r="I3186" s="97" t="s">
        <v>54</v>
      </c>
      <c r="J3186" s="59" t="str">
        <f t="shared" si="417"/>
        <v>Long</v>
      </c>
      <c r="L3186" s="74">
        <f t="shared" si="421"/>
        <v>1</v>
      </c>
      <c r="M3186" s="75">
        <f t="shared" si="413"/>
        <v>0</v>
      </c>
      <c r="N3186" s="76" t="str">
        <f t="shared" si="418"/>
        <v/>
      </c>
      <c r="O3186" s="75"/>
      <c r="P3186" s="77">
        <f t="shared" si="414"/>
        <v>1</v>
      </c>
      <c r="Q3186" s="78" t="str">
        <f t="shared" si="419"/>
        <v>Stay Long</v>
      </c>
      <c r="R3186" s="81">
        <f t="shared" si="415"/>
        <v>420</v>
      </c>
      <c r="S3186" s="82">
        <f t="shared" si="420"/>
        <v>-62163.459999999992</v>
      </c>
      <c r="T3186" s="50"/>
    </row>
    <row r="3187" spans="2:20" x14ac:dyDescent="0.25">
      <c r="B3187" s="11">
        <f>'Market Data'!B3174</f>
        <v>20120612</v>
      </c>
      <c r="C3187" s="2">
        <f>'Market Data'!C3174</f>
        <v>6285</v>
      </c>
      <c r="D3187" s="2">
        <f>'Market Data'!D3174</f>
        <v>6371</v>
      </c>
      <c r="E3187" s="2">
        <f>'Market Data'!E3174</f>
        <v>6241</v>
      </c>
      <c r="F3187" s="12">
        <f>'Market Data'!F3174</f>
        <v>6325</v>
      </c>
      <c r="H3187" s="58">
        <f t="shared" si="416"/>
        <v>3170</v>
      </c>
      <c r="I3187" s="97" t="s">
        <v>54</v>
      </c>
      <c r="J3187" s="59" t="str">
        <f t="shared" si="417"/>
        <v>Long</v>
      </c>
      <c r="L3187" s="74">
        <f t="shared" si="421"/>
        <v>1</v>
      </c>
      <c r="M3187" s="75">
        <f t="shared" si="413"/>
        <v>0</v>
      </c>
      <c r="N3187" s="76" t="str">
        <f t="shared" si="418"/>
        <v/>
      </c>
      <c r="O3187" s="75"/>
      <c r="P3187" s="77">
        <f t="shared" si="414"/>
        <v>1</v>
      </c>
      <c r="Q3187" s="78" t="str">
        <f t="shared" si="419"/>
        <v>Stay Long</v>
      </c>
      <c r="R3187" s="81">
        <f t="shared" si="415"/>
        <v>1050</v>
      </c>
      <c r="S3187" s="82">
        <f t="shared" si="420"/>
        <v>-61113.459999999992</v>
      </c>
      <c r="T3187" s="50"/>
    </row>
    <row r="3188" spans="2:20" x14ac:dyDescent="0.25">
      <c r="B3188" s="11">
        <f>'Market Data'!B3175</f>
        <v>20120613</v>
      </c>
      <c r="C3188" s="2">
        <f>'Market Data'!C3175</f>
        <v>6334.5</v>
      </c>
      <c r="D3188" s="2">
        <f>'Market Data'!D3175</f>
        <v>6380</v>
      </c>
      <c r="E3188" s="2">
        <f>'Market Data'!E3175</f>
        <v>6251</v>
      </c>
      <c r="F3188" s="12">
        <f>'Market Data'!F3175</f>
        <v>6290.5</v>
      </c>
      <c r="H3188" s="58">
        <f t="shared" si="416"/>
        <v>3171</v>
      </c>
      <c r="I3188" s="97" t="s">
        <v>54</v>
      </c>
      <c r="J3188" s="59" t="str">
        <f t="shared" si="417"/>
        <v>Long</v>
      </c>
      <c r="L3188" s="74">
        <f t="shared" si="421"/>
        <v>1</v>
      </c>
      <c r="M3188" s="75">
        <f t="shared" si="413"/>
        <v>0</v>
      </c>
      <c r="N3188" s="76" t="str">
        <f t="shared" si="418"/>
        <v/>
      </c>
      <c r="O3188" s="75"/>
      <c r="P3188" s="77">
        <f t="shared" si="414"/>
        <v>1</v>
      </c>
      <c r="Q3188" s="78" t="str">
        <f t="shared" si="419"/>
        <v>Stay Long</v>
      </c>
      <c r="R3188" s="81">
        <f t="shared" si="415"/>
        <v>-1207.5</v>
      </c>
      <c r="S3188" s="82">
        <f t="shared" si="420"/>
        <v>-62320.959999999992</v>
      </c>
      <c r="T3188" s="50"/>
    </row>
    <row r="3189" spans="2:20" x14ac:dyDescent="0.25">
      <c r="B3189" s="11">
        <f>'Market Data'!B3176</f>
        <v>20120614</v>
      </c>
      <c r="C3189" s="2">
        <f>'Market Data'!C3176</f>
        <v>6305</v>
      </c>
      <c r="D3189" s="2">
        <f>'Market Data'!D3176</f>
        <v>6326.5</v>
      </c>
      <c r="E3189" s="2">
        <f>'Market Data'!E3176</f>
        <v>6235</v>
      </c>
      <c r="F3189" s="12">
        <f>'Market Data'!F3176</f>
        <v>6294.5</v>
      </c>
      <c r="H3189" s="58">
        <f t="shared" si="416"/>
        <v>3172</v>
      </c>
      <c r="I3189" s="97" t="s">
        <v>54</v>
      </c>
      <c r="J3189" s="59" t="str">
        <f t="shared" si="417"/>
        <v>Long</v>
      </c>
      <c r="L3189" s="74">
        <f t="shared" si="421"/>
        <v>1</v>
      </c>
      <c r="M3189" s="75">
        <f t="shared" si="413"/>
        <v>0</v>
      </c>
      <c r="N3189" s="76" t="str">
        <f t="shared" si="418"/>
        <v/>
      </c>
      <c r="O3189" s="75"/>
      <c r="P3189" s="77">
        <f t="shared" si="414"/>
        <v>1</v>
      </c>
      <c r="Q3189" s="78" t="str">
        <f t="shared" si="419"/>
        <v>Stay Long</v>
      </c>
      <c r="R3189" s="81">
        <f t="shared" si="415"/>
        <v>140</v>
      </c>
      <c r="S3189" s="82">
        <f t="shared" si="420"/>
        <v>-62180.959999999992</v>
      </c>
      <c r="T3189" s="50"/>
    </row>
    <row r="3190" spans="2:20" x14ac:dyDescent="0.25">
      <c r="B3190" s="11">
        <f>'Market Data'!B3177</f>
        <v>20120615</v>
      </c>
      <c r="C3190" s="2">
        <f>'Market Data'!C3177</f>
        <v>6322</v>
      </c>
      <c r="D3190" s="2">
        <f>'Market Data'!D3177</f>
        <v>6425.5</v>
      </c>
      <c r="E3190" s="2">
        <f>'Market Data'!E3177</f>
        <v>6310.5</v>
      </c>
      <c r="F3190" s="12">
        <f>'Market Data'!F3177</f>
        <v>6385</v>
      </c>
      <c r="H3190" s="58">
        <f t="shared" si="416"/>
        <v>3173</v>
      </c>
      <c r="I3190" s="97" t="s">
        <v>54</v>
      </c>
      <c r="J3190" s="59" t="str">
        <f t="shared" si="417"/>
        <v>Long</v>
      </c>
      <c r="L3190" s="74">
        <f t="shared" si="421"/>
        <v>1</v>
      </c>
      <c r="M3190" s="75">
        <f t="shared" si="413"/>
        <v>0</v>
      </c>
      <c r="N3190" s="76" t="str">
        <f t="shared" si="418"/>
        <v/>
      </c>
      <c r="O3190" s="75"/>
      <c r="P3190" s="77">
        <f t="shared" si="414"/>
        <v>1</v>
      </c>
      <c r="Q3190" s="78" t="str">
        <f t="shared" si="419"/>
        <v>Stay Long</v>
      </c>
      <c r="R3190" s="81">
        <f t="shared" si="415"/>
        <v>3167.5</v>
      </c>
      <c r="S3190" s="82">
        <f t="shared" si="420"/>
        <v>-59013.459999999992</v>
      </c>
      <c r="T3190" s="50"/>
    </row>
    <row r="3191" spans="2:20" x14ac:dyDescent="0.25">
      <c r="B3191" s="11">
        <f>'Market Data'!B3178</f>
        <v>20120618</v>
      </c>
      <c r="C3191" s="2">
        <f>'Market Data'!C3178</f>
        <v>6475.5</v>
      </c>
      <c r="D3191" s="2">
        <f>'Market Data'!D3178</f>
        <v>6493</v>
      </c>
      <c r="E3191" s="2">
        <f>'Market Data'!E3178</f>
        <v>6379</v>
      </c>
      <c r="F3191" s="12">
        <f>'Market Data'!F3178</f>
        <v>6401.5</v>
      </c>
      <c r="H3191" s="58">
        <f t="shared" si="416"/>
        <v>3174</v>
      </c>
      <c r="I3191" s="97" t="s">
        <v>54</v>
      </c>
      <c r="J3191" s="59" t="str">
        <f t="shared" si="417"/>
        <v>Long</v>
      </c>
      <c r="L3191" s="74">
        <f t="shared" si="421"/>
        <v>1</v>
      </c>
      <c r="M3191" s="75">
        <f t="shared" si="413"/>
        <v>0</v>
      </c>
      <c r="N3191" s="76" t="str">
        <f t="shared" si="418"/>
        <v/>
      </c>
      <c r="O3191" s="75"/>
      <c r="P3191" s="77">
        <f t="shared" si="414"/>
        <v>1</v>
      </c>
      <c r="Q3191" s="78" t="str">
        <f t="shared" si="419"/>
        <v>Stay Long</v>
      </c>
      <c r="R3191" s="81">
        <f t="shared" si="415"/>
        <v>577.5</v>
      </c>
      <c r="S3191" s="82">
        <f t="shared" si="420"/>
        <v>-58435.959999999992</v>
      </c>
      <c r="T3191" s="50"/>
    </row>
    <row r="3192" spans="2:20" x14ac:dyDescent="0.25">
      <c r="B3192" s="11">
        <f>'Market Data'!B3179</f>
        <v>20120619</v>
      </c>
      <c r="C3192" s="2">
        <f>'Market Data'!C3179</f>
        <v>6400.5</v>
      </c>
      <c r="D3192" s="2">
        <f>'Market Data'!D3179</f>
        <v>6538</v>
      </c>
      <c r="E3192" s="2">
        <f>'Market Data'!E3179</f>
        <v>6389.5</v>
      </c>
      <c r="F3192" s="12">
        <f>'Market Data'!F3179</f>
        <v>6518</v>
      </c>
      <c r="H3192" s="58">
        <f t="shared" si="416"/>
        <v>3175</v>
      </c>
      <c r="I3192" s="97" t="s">
        <v>54</v>
      </c>
      <c r="J3192" s="59" t="str">
        <f t="shared" si="417"/>
        <v>Long</v>
      </c>
      <c r="L3192" s="74">
        <f t="shared" si="421"/>
        <v>1</v>
      </c>
      <c r="M3192" s="75">
        <f t="shared" si="413"/>
        <v>0</v>
      </c>
      <c r="N3192" s="76" t="str">
        <f t="shared" si="418"/>
        <v/>
      </c>
      <c r="O3192" s="75"/>
      <c r="P3192" s="77">
        <f t="shared" si="414"/>
        <v>1</v>
      </c>
      <c r="Q3192" s="78" t="str">
        <f t="shared" si="419"/>
        <v>Stay Long</v>
      </c>
      <c r="R3192" s="81">
        <f t="shared" si="415"/>
        <v>4077.5</v>
      </c>
      <c r="S3192" s="82">
        <f t="shared" si="420"/>
        <v>-54358.459999999992</v>
      </c>
      <c r="T3192" s="50"/>
    </row>
    <row r="3193" spans="2:20" x14ac:dyDescent="0.25">
      <c r="B3193" s="11">
        <f>'Market Data'!B3180</f>
        <v>20120620</v>
      </c>
      <c r="C3193" s="2">
        <f>'Market Data'!C3180</f>
        <v>6478.5</v>
      </c>
      <c r="D3193" s="2">
        <f>'Market Data'!D3180</f>
        <v>6577.5</v>
      </c>
      <c r="E3193" s="2">
        <f>'Market Data'!E3180</f>
        <v>6474.5</v>
      </c>
      <c r="F3193" s="12">
        <f>'Market Data'!F3180</f>
        <v>6547.5</v>
      </c>
      <c r="H3193" s="58">
        <f t="shared" si="416"/>
        <v>3176</v>
      </c>
      <c r="I3193" s="97" t="s">
        <v>54</v>
      </c>
      <c r="J3193" s="59" t="str">
        <f t="shared" si="417"/>
        <v>Long</v>
      </c>
      <c r="L3193" s="74">
        <f t="shared" si="421"/>
        <v>1</v>
      </c>
      <c r="M3193" s="75">
        <f t="shared" si="413"/>
        <v>0</v>
      </c>
      <c r="N3193" s="76" t="str">
        <f t="shared" si="418"/>
        <v/>
      </c>
      <c r="O3193" s="75"/>
      <c r="P3193" s="77">
        <f t="shared" si="414"/>
        <v>1</v>
      </c>
      <c r="Q3193" s="78" t="str">
        <f t="shared" si="419"/>
        <v>Stay Long</v>
      </c>
      <c r="R3193" s="81">
        <f t="shared" si="415"/>
        <v>1032.5</v>
      </c>
      <c r="S3193" s="82">
        <f t="shared" si="420"/>
        <v>-53325.959999999992</v>
      </c>
      <c r="T3193" s="50"/>
    </row>
    <row r="3194" spans="2:20" x14ac:dyDescent="0.25">
      <c r="B3194" s="11">
        <f>'Market Data'!B3181</f>
        <v>20120621</v>
      </c>
      <c r="C3194" s="2">
        <f>'Market Data'!C3181</f>
        <v>6516.5</v>
      </c>
      <c r="D3194" s="2">
        <f>'Market Data'!D3181</f>
        <v>6585</v>
      </c>
      <c r="E3194" s="2">
        <f>'Market Data'!E3181</f>
        <v>6420.5</v>
      </c>
      <c r="F3194" s="12">
        <f>'Market Data'!F3181</f>
        <v>6509</v>
      </c>
      <c r="H3194" s="58">
        <f t="shared" si="416"/>
        <v>3177</v>
      </c>
      <c r="I3194" s="97" t="s">
        <v>54</v>
      </c>
      <c r="J3194" s="59" t="str">
        <f t="shared" si="417"/>
        <v>Long</v>
      </c>
      <c r="L3194" s="74">
        <f t="shared" si="421"/>
        <v>1</v>
      </c>
      <c r="M3194" s="75">
        <f t="shared" si="413"/>
        <v>0</v>
      </c>
      <c r="N3194" s="76" t="str">
        <f t="shared" si="418"/>
        <v/>
      </c>
      <c r="O3194" s="75"/>
      <c r="P3194" s="77">
        <f t="shared" si="414"/>
        <v>1</v>
      </c>
      <c r="Q3194" s="78" t="str">
        <f t="shared" si="419"/>
        <v>Stay Long</v>
      </c>
      <c r="R3194" s="81">
        <f t="shared" si="415"/>
        <v>-1347.5</v>
      </c>
      <c r="S3194" s="82">
        <f t="shared" si="420"/>
        <v>-54673.459999999992</v>
      </c>
      <c r="T3194" s="50"/>
    </row>
    <row r="3195" spans="2:20" x14ac:dyDescent="0.25">
      <c r="B3195" s="11">
        <f>'Market Data'!B3182</f>
        <v>20120622</v>
      </c>
      <c r="C3195" s="2">
        <f>'Market Data'!C3182</f>
        <v>6458.5</v>
      </c>
      <c r="D3195" s="2">
        <f>'Market Data'!D3182</f>
        <v>6476</v>
      </c>
      <c r="E3195" s="2">
        <f>'Market Data'!E3182</f>
        <v>6412</v>
      </c>
      <c r="F3195" s="12">
        <f>'Market Data'!F3182</f>
        <v>6414.5</v>
      </c>
      <c r="H3195" s="58">
        <f t="shared" si="416"/>
        <v>3178</v>
      </c>
      <c r="I3195" s="97" t="s">
        <v>54</v>
      </c>
      <c r="J3195" s="59" t="str">
        <f t="shared" si="417"/>
        <v>Long</v>
      </c>
      <c r="L3195" s="74">
        <f t="shared" si="421"/>
        <v>1</v>
      </c>
      <c r="M3195" s="75">
        <f t="shared" si="413"/>
        <v>0</v>
      </c>
      <c r="N3195" s="76" t="str">
        <f t="shared" si="418"/>
        <v/>
      </c>
      <c r="O3195" s="75"/>
      <c r="P3195" s="77">
        <f t="shared" si="414"/>
        <v>1</v>
      </c>
      <c r="Q3195" s="78" t="str">
        <f t="shared" si="419"/>
        <v>Stay Long</v>
      </c>
      <c r="R3195" s="81">
        <f t="shared" si="415"/>
        <v>-3307.5</v>
      </c>
      <c r="S3195" s="82">
        <f t="shared" si="420"/>
        <v>-57980.959999999992</v>
      </c>
      <c r="T3195" s="50"/>
    </row>
    <row r="3196" spans="2:20" x14ac:dyDescent="0.25">
      <c r="B3196" s="11">
        <f>'Market Data'!B3183</f>
        <v>20120625</v>
      </c>
      <c r="C3196" s="2">
        <f>'Market Data'!C3183</f>
        <v>6417</v>
      </c>
      <c r="D3196" s="2">
        <f>'Market Data'!D3183</f>
        <v>6423.5</v>
      </c>
      <c r="E3196" s="2">
        <f>'Market Data'!E3183</f>
        <v>6274</v>
      </c>
      <c r="F3196" s="12">
        <f>'Market Data'!F3183</f>
        <v>6303.5</v>
      </c>
      <c r="H3196" s="58">
        <f t="shared" si="416"/>
        <v>3179</v>
      </c>
      <c r="I3196" s="97" t="s">
        <v>54</v>
      </c>
      <c r="J3196" s="59" t="str">
        <f t="shared" si="417"/>
        <v>Long</v>
      </c>
      <c r="L3196" s="74">
        <f t="shared" si="421"/>
        <v>1</v>
      </c>
      <c r="M3196" s="75">
        <f t="shared" si="413"/>
        <v>0</v>
      </c>
      <c r="N3196" s="76" t="str">
        <f t="shared" si="418"/>
        <v/>
      </c>
      <c r="O3196" s="75"/>
      <c r="P3196" s="77">
        <f t="shared" si="414"/>
        <v>1</v>
      </c>
      <c r="Q3196" s="78" t="str">
        <f t="shared" si="419"/>
        <v>Stay Long</v>
      </c>
      <c r="R3196" s="81">
        <f t="shared" si="415"/>
        <v>-3885</v>
      </c>
      <c r="S3196" s="82">
        <f t="shared" si="420"/>
        <v>-61865.959999999992</v>
      </c>
      <c r="T3196" s="50"/>
    </row>
    <row r="3197" spans="2:20" x14ac:dyDescent="0.25">
      <c r="B3197" s="11">
        <f>'Market Data'!B3184</f>
        <v>20120626</v>
      </c>
      <c r="C3197" s="2">
        <f>'Market Data'!C3184</f>
        <v>6319</v>
      </c>
      <c r="D3197" s="2">
        <f>'Market Data'!D3184</f>
        <v>6337.5</v>
      </c>
      <c r="E3197" s="2">
        <f>'Market Data'!E3184</f>
        <v>6264</v>
      </c>
      <c r="F3197" s="12">
        <f>'Market Data'!F3184</f>
        <v>6295</v>
      </c>
      <c r="H3197" s="58">
        <f t="shared" si="416"/>
        <v>3180</v>
      </c>
      <c r="I3197" s="97" t="s">
        <v>54</v>
      </c>
      <c r="J3197" s="59" t="str">
        <f t="shared" si="417"/>
        <v>Long</v>
      </c>
      <c r="L3197" s="74">
        <f t="shared" si="421"/>
        <v>1</v>
      </c>
      <c r="M3197" s="75">
        <f t="shared" si="413"/>
        <v>0</v>
      </c>
      <c r="N3197" s="76" t="str">
        <f t="shared" si="418"/>
        <v/>
      </c>
      <c r="O3197" s="75"/>
      <c r="P3197" s="77">
        <f t="shared" si="414"/>
        <v>1</v>
      </c>
      <c r="Q3197" s="78" t="str">
        <f t="shared" si="419"/>
        <v>Stay Long</v>
      </c>
      <c r="R3197" s="81">
        <f t="shared" si="415"/>
        <v>-297.5</v>
      </c>
      <c r="S3197" s="82">
        <f t="shared" si="420"/>
        <v>-62163.459999999992</v>
      </c>
      <c r="T3197" s="50"/>
    </row>
    <row r="3198" spans="2:20" x14ac:dyDescent="0.25">
      <c r="B3198" s="11">
        <f>'Market Data'!B3185</f>
        <v>20120627</v>
      </c>
      <c r="C3198" s="2">
        <f>'Market Data'!C3185</f>
        <v>6318</v>
      </c>
      <c r="D3198" s="2">
        <f>'Market Data'!D3185</f>
        <v>6401.5</v>
      </c>
      <c r="E3198" s="2">
        <f>'Market Data'!E3185</f>
        <v>6288</v>
      </c>
      <c r="F3198" s="12">
        <f>'Market Data'!F3185</f>
        <v>6373</v>
      </c>
      <c r="H3198" s="58">
        <f t="shared" si="416"/>
        <v>3181</v>
      </c>
      <c r="I3198" s="97" t="s">
        <v>54</v>
      </c>
      <c r="J3198" s="59" t="str">
        <f t="shared" si="417"/>
        <v>Long</v>
      </c>
      <c r="L3198" s="74">
        <f t="shared" si="421"/>
        <v>1</v>
      </c>
      <c r="M3198" s="75">
        <f t="shared" si="413"/>
        <v>0</v>
      </c>
      <c r="N3198" s="76" t="str">
        <f t="shared" si="418"/>
        <v/>
      </c>
      <c r="O3198" s="75"/>
      <c r="P3198" s="77">
        <f t="shared" si="414"/>
        <v>1</v>
      </c>
      <c r="Q3198" s="78" t="str">
        <f t="shared" si="419"/>
        <v>Stay Long</v>
      </c>
      <c r="R3198" s="81">
        <f t="shared" si="415"/>
        <v>2730</v>
      </c>
      <c r="S3198" s="82">
        <f t="shared" si="420"/>
        <v>-59433.459999999992</v>
      </c>
      <c r="T3198" s="50"/>
    </row>
    <row r="3199" spans="2:20" x14ac:dyDescent="0.25">
      <c r="B3199" s="11">
        <f>'Market Data'!B3186</f>
        <v>20120628</v>
      </c>
      <c r="C3199" s="2">
        <f>'Market Data'!C3186</f>
        <v>6403.5</v>
      </c>
      <c r="D3199" s="2">
        <f>'Market Data'!D3186</f>
        <v>6403.5</v>
      </c>
      <c r="E3199" s="2">
        <f>'Market Data'!E3186</f>
        <v>6251.5</v>
      </c>
      <c r="F3199" s="12">
        <f>'Market Data'!F3186</f>
        <v>6304.5</v>
      </c>
      <c r="H3199" s="58">
        <f t="shared" si="416"/>
        <v>3182</v>
      </c>
      <c r="I3199" s="97" t="s">
        <v>54</v>
      </c>
      <c r="J3199" s="59" t="str">
        <f t="shared" si="417"/>
        <v>Long</v>
      </c>
      <c r="L3199" s="74">
        <f t="shared" si="421"/>
        <v>1</v>
      </c>
      <c r="M3199" s="75">
        <f t="shared" si="413"/>
        <v>0</v>
      </c>
      <c r="N3199" s="76" t="str">
        <f t="shared" si="418"/>
        <v/>
      </c>
      <c r="O3199" s="75"/>
      <c r="P3199" s="77">
        <f t="shared" si="414"/>
        <v>1</v>
      </c>
      <c r="Q3199" s="78" t="str">
        <f t="shared" si="419"/>
        <v>Stay Long</v>
      </c>
      <c r="R3199" s="81">
        <f t="shared" si="415"/>
        <v>-2397.5</v>
      </c>
      <c r="S3199" s="82">
        <f t="shared" si="420"/>
        <v>-61830.959999999992</v>
      </c>
      <c r="T3199" s="50"/>
    </row>
    <row r="3200" spans="2:20" x14ac:dyDescent="0.25">
      <c r="B3200" s="11">
        <f>'Market Data'!B3187</f>
        <v>20120629</v>
      </c>
      <c r="C3200" s="2">
        <f>'Market Data'!C3187</f>
        <v>6443.5</v>
      </c>
      <c r="D3200" s="2">
        <f>'Market Data'!D3187</f>
        <v>6592</v>
      </c>
      <c r="E3200" s="2">
        <f>'Market Data'!E3187</f>
        <v>6417.5</v>
      </c>
      <c r="F3200" s="12">
        <f>'Market Data'!F3187</f>
        <v>6565</v>
      </c>
      <c r="H3200" s="58">
        <f t="shared" si="416"/>
        <v>3183</v>
      </c>
      <c r="I3200" s="97" t="s">
        <v>54</v>
      </c>
      <c r="J3200" s="59" t="str">
        <f t="shared" si="417"/>
        <v>Long</v>
      </c>
      <c r="L3200" s="74">
        <f t="shared" si="421"/>
        <v>1</v>
      </c>
      <c r="M3200" s="75">
        <f t="shared" si="413"/>
        <v>0</v>
      </c>
      <c r="N3200" s="76" t="str">
        <f t="shared" si="418"/>
        <v/>
      </c>
      <c r="O3200" s="75"/>
      <c r="P3200" s="77">
        <f t="shared" si="414"/>
        <v>1</v>
      </c>
      <c r="Q3200" s="78" t="str">
        <f t="shared" si="419"/>
        <v>Stay Long</v>
      </c>
      <c r="R3200" s="81">
        <f t="shared" si="415"/>
        <v>9117.5</v>
      </c>
      <c r="S3200" s="82">
        <f t="shared" si="420"/>
        <v>-52713.459999999992</v>
      </c>
      <c r="T3200" s="50"/>
    </row>
    <row r="3201" spans="2:20" x14ac:dyDescent="0.25">
      <c r="B3201" s="11">
        <f>'Market Data'!B3188</f>
        <v>20120702</v>
      </c>
      <c r="C3201" s="2">
        <f>'Market Data'!C3188</f>
        <v>6598.5</v>
      </c>
      <c r="D3201" s="2">
        <f>'Market Data'!D3188</f>
        <v>6700.5</v>
      </c>
      <c r="E3201" s="2">
        <f>'Market Data'!E3188</f>
        <v>6548.5</v>
      </c>
      <c r="F3201" s="12">
        <f>'Market Data'!F3188</f>
        <v>6642.5</v>
      </c>
      <c r="H3201" s="58">
        <f t="shared" si="416"/>
        <v>3184</v>
      </c>
      <c r="I3201" s="97" t="s">
        <v>54</v>
      </c>
      <c r="J3201" s="59" t="str">
        <f t="shared" si="417"/>
        <v>Long</v>
      </c>
      <c r="L3201" s="74">
        <f t="shared" si="421"/>
        <v>1</v>
      </c>
      <c r="M3201" s="75">
        <f t="shared" si="413"/>
        <v>0</v>
      </c>
      <c r="N3201" s="76" t="str">
        <f t="shared" si="418"/>
        <v/>
      </c>
      <c r="O3201" s="75"/>
      <c r="P3201" s="77">
        <f t="shared" si="414"/>
        <v>1</v>
      </c>
      <c r="Q3201" s="78" t="str">
        <f t="shared" si="419"/>
        <v>Stay Long</v>
      </c>
      <c r="R3201" s="81">
        <f t="shared" si="415"/>
        <v>2712.5</v>
      </c>
      <c r="S3201" s="82">
        <f t="shared" si="420"/>
        <v>-50000.959999999992</v>
      </c>
      <c r="T3201" s="50"/>
    </row>
    <row r="3202" spans="2:20" x14ac:dyDescent="0.25">
      <c r="B3202" s="11">
        <f>'Market Data'!B3189</f>
        <v>20120703</v>
      </c>
      <c r="C3202" s="2">
        <f>'Market Data'!C3189</f>
        <v>6675.5</v>
      </c>
      <c r="D3202" s="2">
        <f>'Market Data'!D3189</f>
        <v>6750.5</v>
      </c>
      <c r="E3202" s="2">
        <f>'Market Data'!E3189</f>
        <v>6661</v>
      </c>
      <c r="F3202" s="12">
        <f>'Market Data'!F3189</f>
        <v>6730.5</v>
      </c>
      <c r="H3202" s="58">
        <f t="shared" si="416"/>
        <v>3185</v>
      </c>
      <c r="I3202" s="97" t="s">
        <v>54</v>
      </c>
      <c r="J3202" s="59" t="str">
        <f t="shared" si="417"/>
        <v>Long</v>
      </c>
      <c r="L3202" s="74">
        <f t="shared" si="421"/>
        <v>1</v>
      </c>
      <c r="M3202" s="75">
        <f t="shared" si="413"/>
        <v>0</v>
      </c>
      <c r="N3202" s="76" t="str">
        <f t="shared" si="418"/>
        <v/>
      </c>
      <c r="O3202" s="75"/>
      <c r="P3202" s="77">
        <f t="shared" si="414"/>
        <v>1</v>
      </c>
      <c r="Q3202" s="78" t="str">
        <f t="shared" si="419"/>
        <v>Stay Long</v>
      </c>
      <c r="R3202" s="81">
        <f t="shared" si="415"/>
        <v>3080</v>
      </c>
      <c r="S3202" s="82">
        <f t="shared" si="420"/>
        <v>-46920.959999999992</v>
      </c>
      <c r="T3202" s="50"/>
    </row>
    <row r="3203" spans="2:20" x14ac:dyDescent="0.25">
      <c r="B3203" s="11">
        <f>'Market Data'!B3190</f>
        <v>20120704</v>
      </c>
      <c r="C3203" s="2">
        <f>'Market Data'!C3190</f>
        <v>6746</v>
      </c>
      <c r="D3203" s="2">
        <f>'Market Data'!D3190</f>
        <v>6746</v>
      </c>
      <c r="E3203" s="2">
        <f>'Market Data'!E3190</f>
        <v>6681.5</v>
      </c>
      <c r="F3203" s="12">
        <f>'Market Data'!F3190</f>
        <v>6715</v>
      </c>
      <c r="H3203" s="58">
        <f t="shared" si="416"/>
        <v>3186</v>
      </c>
      <c r="I3203" s="97" t="s">
        <v>54</v>
      </c>
      <c r="J3203" s="59" t="str">
        <f t="shared" si="417"/>
        <v>Long</v>
      </c>
      <c r="L3203" s="74">
        <f t="shared" si="421"/>
        <v>1</v>
      </c>
      <c r="M3203" s="75">
        <f t="shared" si="413"/>
        <v>0</v>
      </c>
      <c r="N3203" s="76" t="str">
        <f t="shared" si="418"/>
        <v/>
      </c>
      <c r="O3203" s="75"/>
      <c r="P3203" s="77">
        <f t="shared" si="414"/>
        <v>1</v>
      </c>
      <c r="Q3203" s="78" t="str">
        <f t="shared" si="419"/>
        <v>Stay Long</v>
      </c>
      <c r="R3203" s="81">
        <f t="shared" si="415"/>
        <v>-542.5</v>
      </c>
      <c r="S3203" s="82">
        <f t="shared" si="420"/>
        <v>-47463.459999999992</v>
      </c>
      <c r="T3203" s="50"/>
    </row>
    <row r="3204" spans="2:20" x14ac:dyDescent="0.25">
      <c r="B3204" s="11">
        <f>'Market Data'!B3191</f>
        <v>20120705</v>
      </c>
      <c r="C3204" s="2">
        <f>'Market Data'!C3191</f>
        <v>6711</v>
      </c>
      <c r="D3204" s="2">
        <f>'Market Data'!D3191</f>
        <v>6801</v>
      </c>
      <c r="E3204" s="2">
        <f>'Market Data'!E3191</f>
        <v>6631.5</v>
      </c>
      <c r="F3204" s="12">
        <f>'Market Data'!F3191</f>
        <v>6691.5</v>
      </c>
      <c r="H3204" s="58">
        <f t="shared" si="416"/>
        <v>3187</v>
      </c>
      <c r="I3204" s="97" t="s">
        <v>54</v>
      </c>
      <c r="J3204" s="59" t="str">
        <f t="shared" si="417"/>
        <v>Long</v>
      </c>
      <c r="L3204" s="74">
        <f t="shared" si="421"/>
        <v>1</v>
      </c>
      <c r="M3204" s="75">
        <f t="shared" si="413"/>
        <v>0</v>
      </c>
      <c r="N3204" s="76" t="str">
        <f t="shared" si="418"/>
        <v/>
      </c>
      <c r="O3204" s="75"/>
      <c r="P3204" s="77">
        <f t="shared" si="414"/>
        <v>1</v>
      </c>
      <c r="Q3204" s="78" t="str">
        <f t="shared" si="419"/>
        <v>Stay Long</v>
      </c>
      <c r="R3204" s="81">
        <f t="shared" si="415"/>
        <v>-822.5</v>
      </c>
      <c r="S3204" s="82">
        <f t="shared" si="420"/>
        <v>-48285.959999999992</v>
      </c>
      <c r="T3204" s="50"/>
    </row>
    <row r="3205" spans="2:20" x14ac:dyDescent="0.25">
      <c r="B3205" s="11">
        <f>'Market Data'!B3192</f>
        <v>20120706</v>
      </c>
      <c r="C3205" s="2">
        <f>'Market Data'!C3192</f>
        <v>6670.5</v>
      </c>
      <c r="D3205" s="2">
        <f>'Market Data'!D3192</f>
        <v>6690.5</v>
      </c>
      <c r="E3205" s="2">
        <f>'Market Data'!E3192</f>
        <v>6559.5</v>
      </c>
      <c r="F3205" s="12">
        <f>'Market Data'!F3192</f>
        <v>6568</v>
      </c>
      <c r="H3205" s="58">
        <f t="shared" si="416"/>
        <v>3188</v>
      </c>
      <c r="I3205" s="97" t="s">
        <v>54</v>
      </c>
      <c r="J3205" s="59" t="str">
        <f t="shared" si="417"/>
        <v>Long</v>
      </c>
      <c r="L3205" s="74">
        <f t="shared" si="421"/>
        <v>1</v>
      </c>
      <c r="M3205" s="75">
        <f t="shared" si="413"/>
        <v>0</v>
      </c>
      <c r="N3205" s="76" t="str">
        <f t="shared" si="418"/>
        <v/>
      </c>
      <c r="O3205" s="75"/>
      <c r="P3205" s="77">
        <f t="shared" si="414"/>
        <v>1</v>
      </c>
      <c r="Q3205" s="78" t="str">
        <f t="shared" si="419"/>
        <v>Stay Long</v>
      </c>
      <c r="R3205" s="81">
        <f t="shared" si="415"/>
        <v>-4322.5</v>
      </c>
      <c r="S3205" s="82">
        <f t="shared" si="420"/>
        <v>-52608.459999999992</v>
      </c>
      <c r="T3205" s="50"/>
    </row>
    <row r="3206" spans="2:20" x14ac:dyDescent="0.25">
      <c r="B3206" s="11">
        <f>'Market Data'!B3193</f>
        <v>20120709</v>
      </c>
      <c r="C3206" s="2">
        <f>'Market Data'!C3193</f>
        <v>6559.5</v>
      </c>
      <c r="D3206" s="2">
        <f>'Market Data'!D3193</f>
        <v>6578.5</v>
      </c>
      <c r="E3206" s="2">
        <f>'Market Data'!E3193</f>
        <v>6531.5</v>
      </c>
      <c r="F3206" s="12">
        <f>'Market Data'!F3193</f>
        <v>6553</v>
      </c>
      <c r="H3206" s="58">
        <f t="shared" si="416"/>
        <v>3189</v>
      </c>
      <c r="I3206" s="97" t="s">
        <v>54</v>
      </c>
      <c r="J3206" s="59" t="str">
        <f t="shared" si="417"/>
        <v>Long</v>
      </c>
      <c r="L3206" s="74">
        <f t="shared" si="421"/>
        <v>1</v>
      </c>
      <c r="M3206" s="75">
        <f t="shared" si="413"/>
        <v>0</v>
      </c>
      <c r="N3206" s="76" t="str">
        <f t="shared" si="418"/>
        <v/>
      </c>
      <c r="O3206" s="75"/>
      <c r="P3206" s="77">
        <f t="shared" si="414"/>
        <v>1</v>
      </c>
      <c r="Q3206" s="78" t="str">
        <f t="shared" si="419"/>
        <v>Stay Long</v>
      </c>
      <c r="R3206" s="81">
        <f t="shared" si="415"/>
        <v>-525</v>
      </c>
      <c r="S3206" s="82">
        <f t="shared" si="420"/>
        <v>-53133.459999999992</v>
      </c>
      <c r="T3206" s="50"/>
    </row>
    <row r="3207" spans="2:20" x14ac:dyDescent="0.25">
      <c r="B3207" s="11">
        <f>'Market Data'!B3194</f>
        <v>20120710</v>
      </c>
      <c r="C3207" s="2">
        <f>'Market Data'!C3194</f>
        <v>6548</v>
      </c>
      <c r="D3207" s="2">
        <f>'Market Data'!D3194</f>
        <v>6648</v>
      </c>
      <c r="E3207" s="2">
        <f>'Market Data'!E3194</f>
        <v>6504</v>
      </c>
      <c r="F3207" s="12">
        <f>'Market Data'!F3194</f>
        <v>6603.5</v>
      </c>
      <c r="H3207" s="58">
        <f t="shared" si="416"/>
        <v>3190</v>
      </c>
      <c r="I3207" s="97" t="s">
        <v>54</v>
      </c>
      <c r="J3207" s="59" t="str">
        <f t="shared" si="417"/>
        <v>Long</v>
      </c>
      <c r="L3207" s="74">
        <f t="shared" si="421"/>
        <v>1</v>
      </c>
      <c r="M3207" s="75">
        <f t="shared" si="413"/>
        <v>0</v>
      </c>
      <c r="N3207" s="76" t="str">
        <f t="shared" si="418"/>
        <v/>
      </c>
      <c r="O3207" s="75"/>
      <c r="P3207" s="77">
        <f t="shared" si="414"/>
        <v>1</v>
      </c>
      <c r="Q3207" s="78" t="str">
        <f t="shared" si="419"/>
        <v>Stay Long</v>
      </c>
      <c r="R3207" s="81">
        <f t="shared" si="415"/>
        <v>1767.5</v>
      </c>
      <c r="S3207" s="82">
        <f t="shared" si="420"/>
        <v>-51365.959999999992</v>
      </c>
      <c r="T3207" s="50"/>
    </row>
    <row r="3208" spans="2:20" x14ac:dyDescent="0.25">
      <c r="B3208" s="11">
        <f>'Market Data'!B3195</f>
        <v>20120711</v>
      </c>
      <c r="C3208" s="2">
        <f>'Market Data'!C3195</f>
        <v>6572.5</v>
      </c>
      <c r="D3208" s="2">
        <f>'Market Data'!D3195</f>
        <v>6657</v>
      </c>
      <c r="E3208" s="2">
        <f>'Market Data'!E3195</f>
        <v>6555</v>
      </c>
      <c r="F3208" s="12">
        <f>'Market Data'!F3195</f>
        <v>6605</v>
      </c>
      <c r="H3208" s="58">
        <f t="shared" si="416"/>
        <v>3191</v>
      </c>
      <c r="I3208" s="97" t="s">
        <v>54</v>
      </c>
      <c r="J3208" s="59" t="str">
        <f t="shared" si="417"/>
        <v>Long</v>
      </c>
      <c r="L3208" s="74">
        <f t="shared" si="421"/>
        <v>1</v>
      </c>
      <c r="M3208" s="75">
        <f t="shared" si="413"/>
        <v>0</v>
      </c>
      <c r="N3208" s="76" t="str">
        <f t="shared" si="418"/>
        <v/>
      </c>
      <c r="O3208" s="75"/>
      <c r="P3208" s="77">
        <f t="shared" si="414"/>
        <v>1</v>
      </c>
      <c r="Q3208" s="78" t="str">
        <f t="shared" si="419"/>
        <v>Stay Long</v>
      </c>
      <c r="R3208" s="81">
        <f t="shared" si="415"/>
        <v>52.5</v>
      </c>
      <c r="S3208" s="82">
        <f t="shared" si="420"/>
        <v>-51313.459999999992</v>
      </c>
      <c r="T3208" s="50"/>
    </row>
    <row r="3209" spans="2:20" x14ac:dyDescent="0.25">
      <c r="B3209" s="11">
        <f>'Market Data'!B3196</f>
        <v>20120712</v>
      </c>
      <c r="C3209" s="2">
        <f>'Market Data'!C3196</f>
        <v>6581.5</v>
      </c>
      <c r="D3209" s="2">
        <f>'Market Data'!D3196</f>
        <v>6616.5</v>
      </c>
      <c r="E3209" s="2">
        <f>'Market Data'!E3196</f>
        <v>6520.5</v>
      </c>
      <c r="F3209" s="12">
        <f>'Market Data'!F3196</f>
        <v>6578.5</v>
      </c>
      <c r="H3209" s="58">
        <f t="shared" si="416"/>
        <v>3192</v>
      </c>
      <c r="I3209" s="97" t="s">
        <v>54</v>
      </c>
      <c r="J3209" s="59" t="str">
        <f t="shared" si="417"/>
        <v>Long</v>
      </c>
      <c r="L3209" s="74">
        <f t="shared" si="421"/>
        <v>1</v>
      </c>
      <c r="M3209" s="75">
        <f t="shared" si="413"/>
        <v>0</v>
      </c>
      <c r="N3209" s="76" t="str">
        <f t="shared" si="418"/>
        <v/>
      </c>
      <c r="O3209" s="75"/>
      <c r="P3209" s="77">
        <f t="shared" si="414"/>
        <v>1</v>
      </c>
      <c r="Q3209" s="78" t="str">
        <f t="shared" si="419"/>
        <v>Stay Long</v>
      </c>
      <c r="R3209" s="81">
        <f t="shared" si="415"/>
        <v>-927.5</v>
      </c>
      <c r="S3209" s="82">
        <f t="shared" si="420"/>
        <v>-52240.959999999992</v>
      </c>
      <c r="T3209" s="50"/>
    </row>
    <row r="3210" spans="2:20" x14ac:dyDescent="0.25">
      <c r="B3210" s="11">
        <f>'Market Data'!B3197</f>
        <v>20120713</v>
      </c>
      <c r="C3210" s="2">
        <f>'Market Data'!C3197</f>
        <v>6617.5</v>
      </c>
      <c r="D3210" s="2">
        <f>'Market Data'!D3197</f>
        <v>6731</v>
      </c>
      <c r="E3210" s="2">
        <f>'Market Data'!E3197</f>
        <v>6591</v>
      </c>
      <c r="F3210" s="12">
        <f>'Market Data'!F3197</f>
        <v>6696</v>
      </c>
      <c r="H3210" s="58">
        <f t="shared" si="416"/>
        <v>3193</v>
      </c>
      <c r="I3210" s="97" t="s">
        <v>54</v>
      </c>
      <c r="J3210" s="59" t="str">
        <f t="shared" si="417"/>
        <v>Long</v>
      </c>
      <c r="L3210" s="74">
        <f t="shared" si="421"/>
        <v>1</v>
      </c>
      <c r="M3210" s="75">
        <f t="shared" si="413"/>
        <v>0</v>
      </c>
      <c r="N3210" s="76" t="str">
        <f t="shared" si="418"/>
        <v/>
      </c>
      <c r="O3210" s="75"/>
      <c r="P3210" s="77">
        <f t="shared" si="414"/>
        <v>1</v>
      </c>
      <c r="Q3210" s="78" t="str">
        <f t="shared" si="419"/>
        <v>Stay Long</v>
      </c>
      <c r="R3210" s="81">
        <f t="shared" si="415"/>
        <v>4112.5</v>
      </c>
      <c r="S3210" s="82">
        <f t="shared" si="420"/>
        <v>-48128.459999999992</v>
      </c>
      <c r="T3210" s="50"/>
    </row>
    <row r="3211" spans="2:20" x14ac:dyDescent="0.25">
      <c r="B3211" s="11">
        <f>'Market Data'!B3198</f>
        <v>20120716</v>
      </c>
      <c r="C3211" s="2">
        <f>'Market Data'!C3198</f>
        <v>6708.5</v>
      </c>
      <c r="D3211" s="2">
        <f>'Market Data'!D3198</f>
        <v>6732</v>
      </c>
      <c r="E3211" s="2">
        <f>'Market Data'!E3198</f>
        <v>6664</v>
      </c>
      <c r="F3211" s="12">
        <f>'Market Data'!F3198</f>
        <v>6729.5</v>
      </c>
      <c r="H3211" s="58">
        <f t="shared" si="416"/>
        <v>3194</v>
      </c>
      <c r="I3211" s="97" t="s">
        <v>54</v>
      </c>
      <c r="J3211" s="59" t="str">
        <f t="shared" si="417"/>
        <v>Long</v>
      </c>
      <c r="L3211" s="74">
        <f t="shared" si="421"/>
        <v>1</v>
      </c>
      <c r="M3211" s="75">
        <f t="shared" si="413"/>
        <v>0</v>
      </c>
      <c r="N3211" s="76" t="str">
        <f t="shared" si="418"/>
        <v/>
      </c>
      <c r="O3211" s="75"/>
      <c r="P3211" s="77">
        <f t="shared" si="414"/>
        <v>1</v>
      </c>
      <c r="Q3211" s="78" t="str">
        <f t="shared" si="419"/>
        <v>Stay Long</v>
      </c>
      <c r="R3211" s="81">
        <f t="shared" si="415"/>
        <v>1172.5</v>
      </c>
      <c r="S3211" s="82">
        <f t="shared" si="420"/>
        <v>-46955.959999999992</v>
      </c>
      <c r="T3211" s="50"/>
    </row>
    <row r="3212" spans="2:20" x14ac:dyDescent="0.25">
      <c r="B3212" s="11">
        <f>'Market Data'!B3199</f>
        <v>20120717</v>
      </c>
      <c r="C3212" s="2">
        <f>'Market Data'!C3199</f>
        <v>6740</v>
      </c>
      <c r="D3212" s="2">
        <f>'Market Data'!D3199</f>
        <v>6783.5</v>
      </c>
      <c r="E3212" s="2">
        <f>'Market Data'!E3199</f>
        <v>6695.5</v>
      </c>
      <c r="F3212" s="12">
        <f>'Market Data'!F3199</f>
        <v>6721.5</v>
      </c>
      <c r="H3212" s="58">
        <f t="shared" si="416"/>
        <v>3195</v>
      </c>
      <c r="I3212" s="97" t="s">
        <v>54</v>
      </c>
      <c r="J3212" s="59" t="str">
        <f t="shared" si="417"/>
        <v>Long</v>
      </c>
      <c r="L3212" s="74">
        <f t="shared" si="421"/>
        <v>1</v>
      </c>
      <c r="M3212" s="75">
        <f t="shared" si="413"/>
        <v>0</v>
      </c>
      <c r="N3212" s="76" t="str">
        <f t="shared" si="418"/>
        <v/>
      </c>
      <c r="O3212" s="75"/>
      <c r="P3212" s="77">
        <f t="shared" si="414"/>
        <v>1</v>
      </c>
      <c r="Q3212" s="78" t="str">
        <f t="shared" si="419"/>
        <v>Stay Long</v>
      </c>
      <c r="R3212" s="81">
        <f t="shared" si="415"/>
        <v>-280</v>
      </c>
      <c r="S3212" s="82">
        <f t="shared" si="420"/>
        <v>-47235.959999999992</v>
      </c>
      <c r="T3212" s="50"/>
    </row>
    <row r="3213" spans="2:20" x14ac:dyDescent="0.25">
      <c r="B3213" s="11">
        <f>'Market Data'!B3200</f>
        <v>20120718</v>
      </c>
      <c r="C3213" s="2">
        <f>'Market Data'!C3200</f>
        <v>6743.5</v>
      </c>
      <c r="D3213" s="2">
        <f>'Market Data'!D3200</f>
        <v>6852</v>
      </c>
      <c r="E3213" s="2">
        <f>'Market Data'!E3200</f>
        <v>6733</v>
      </c>
      <c r="F3213" s="12">
        <f>'Market Data'!F3200</f>
        <v>6835</v>
      </c>
      <c r="H3213" s="58">
        <f t="shared" si="416"/>
        <v>3196</v>
      </c>
      <c r="I3213" s="97" t="s">
        <v>54</v>
      </c>
      <c r="J3213" s="59" t="str">
        <f t="shared" si="417"/>
        <v>Long</v>
      </c>
      <c r="L3213" s="74">
        <f t="shared" si="421"/>
        <v>1</v>
      </c>
      <c r="M3213" s="75">
        <f t="shared" si="413"/>
        <v>0</v>
      </c>
      <c r="N3213" s="76" t="str">
        <f t="shared" si="418"/>
        <v/>
      </c>
      <c r="O3213" s="75"/>
      <c r="P3213" s="77">
        <f t="shared" si="414"/>
        <v>1</v>
      </c>
      <c r="Q3213" s="78" t="str">
        <f t="shared" si="419"/>
        <v>Stay Long</v>
      </c>
      <c r="R3213" s="81">
        <f t="shared" si="415"/>
        <v>3972.5</v>
      </c>
      <c r="S3213" s="82">
        <f t="shared" si="420"/>
        <v>-43263.459999999992</v>
      </c>
      <c r="T3213" s="50"/>
    </row>
    <row r="3214" spans="2:20" x14ac:dyDescent="0.25">
      <c r="B3214" s="11">
        <f>'Market Data'!B3201</f>
        <v>20120719</v>
      </c>
      <c r="C3214" s="2">
        <f>'Market Data'!C3201</f>
        <v>6866.5</v>
      </c>
      <c r="D3214" s="2">
        <f>'Market Data'!D3201</f>
        <v>6930</v>
      </c>
      <c r="E3214" s="2">
        <f>'Market Data'!E3201</f>
        <v>6852.5</v>
      </c>
      <c r="F3214" s="12">
        <f>'Market Data'!F3201</f>
        <v>6906.5</v>
      </c>
      <c r="H3214" s="58">
        <f t="shared" si="416"/>
        <v>3197</v>
      </c>
      <c r="I3214" s="97" t="s">
        <v>54</v>
      </c>
      <c r="J3214" s="59" t="str">
        <f t="shared" si="417"/>
        <v>Long</v>
      </c>
      <c r="L3214" s="74">
        <f t="shared" si="421"/>
        <v>1</v>
      </c>
      <c r="M3214" s="75">
        <f t="shared" si="413"/>
        <v>0</v>
      </c>
      <c r="N3214" s="76" t="str">
        <f t="shared" si="418"/>
        <v/>
      </c>
      <c r="O3214" s="75"/>
      <c r="P3214" s="77">
        <f t="shared" si="414"/>
        <v>1</v>
      </c>
      <c r="Q3214" s="78" t="str">
        <f t="shared" si="419"/>
        <v>Stay Long</v>
      </c>
      <c r="R3214" s="81">
        <f t="shared" si="415"/>
        <v>2502.5</v>
      </c>
      <c r="S3214" s="82">
        <f t="shared" si="420"/>
        <v>-40760.959999999992</v>
      </c>
      <c r="T3214" s="50"/>
    </row>
    <row r="3215" spans="2:20" x14ac:dyDescent="0.25">
      <c r="B3215" s="11">
        <f>'Market Data'!B3202</f>
        <v>20120720</v>
      </c>
      <c r="C3215" s="2">
        <f>'Market Data'!C3202</f>
        <v>6895.5</v>
      </c>
      <c r="D3215" s="2">
        <f>'Market Data'!D3202</f>
        <v>6935</v>
      </c>
      <c r="E3215" s="2">
        <f>'Market Data'!E3202</f>
        <v>6774.5</v>
      </c>
      <c r="F3215" s="12">
        <f>'Market Data'!F3202</f>
        <v>6787</v>
      </c>
      <c r="H3215" s="58">
        <f t="shared" si="416"/>
        <v>3198</v>
      </c>
      <c r="I3215" s="97" t="s">
        <v>54</v>
      </c>
      <c r="J3215" s="59" t="str">
        <f t="shared" si="417"/>
        <v>Long</v>
      </c>
      <c r="L3215" s="74">
        <f t="shared" si="421"/>
        <v>1</v>
      </c>
      <c r="M3215" s="75">
        <f t="shared" si="413"/>
        <v>0</v>
      </c>
      <c r="N3215" s="76" t="str">
        <f t="shared" si="418"/>
        <v/>
      </c>
      <c r="O3215" s="75"/>
      <c r="P3215" s="77">
        <f t="shared" si="414"/>
        <v>1</v>
      </c>
      <c r="Q3215" s="78" t="str">
        <f t="shared" si="419"/>
        <v>Stay Long</v>
      </c>
      <c r="R3215" s="81">
        <f t="shared" si="415"/>
        <v>-4182.5</v>
      </c>
      <c r="S3215" s="82">
        <f t="shared" si="420"/>
        <v>-44943.459999999992</v>
      </c>
      <c r="T3215" s="50"/>
    </row>
    <row r="3216" spans="2:20" x14ac:dyDescent="0.25">
      <c r="B3216" s="11">
        <f>'Market Data'!B3203</f>
        <v>20120723</v>
      </c>
      <c r="C3216" s="2">
        <f>'Market Data'!C3203</f>
        <v>6699.5</v>
      </c>
      <c r="D3216" s="2">
        <f>'Market Data'!D3203</f>
        <v>6729</v>
      </c>
      <c r="E3216" s="2">
        <f>'Market Data'!E3203</f>
        <v>6524.5</v>
      </c>
      <c r="F3216" s="12">
        <f>'Market Data'!F3203</f>
        <v>6580.5</v>
      </c>
      <c r="H3216" s="58">
        <f t="shared" si="416"/>
        <v>3199</v>
      </c>
      <c r="I3216" s="97" t="s">
        <v>54</v>
      </c>
      <c r="J3216" s="59" t="str">
        <f t="shared" si="417"/>
        <v>Long</v>
      </c>
      <c r="L3216" s="74">
        <f t="shared" si="421"/>
        <v>1</v>
      </c>
      <c r="M3216" s="75">
        <f t="shared" ref="M3216:M3279" si="422">$L3216-P3216</f>
        <v>0</v>
      </c>
      <c r="N3216" s="76" t="str">
        <f t="shared" si="418"/>
        <v/>
      </c>
      <c r="O3216" s="75"/>
      <c r="P3216" s="77">
        <f t="shared" si="414"/>
        <v>1</v>
      </c>
      <c r="Q3216" s="78" t="str">
        <f t="shared" si="419"/>
        <v>Stay Long</v>
      </c>
      <c r="R3216" s="81">
        <f t="shared" si="415"/>
        <v>-7227.5</v>
      </c>
      <c r="S3216" s="82">
        <f t="shared" si="420"/>
        <v>-52170.959999999992</v>
      </c>
      <c r="T3216" s="50"/>
    </row>
    <row r="3217" spans="2:20" x14ac:dyDescent="0.25">
      <c r="B3217" s="11">
        <f>'Market Data'!B3204</f>
        <v>20120724</v>
      </c>
      <c r="C3217" s="2">
        <f>'Market Data'!C3204</f>
        <v>6593.5</v>
      </c>
      <c r="D3217" s="2">
        <f>'Market Data'!D3204</f>
        <v>6611</v>
      </c>
      <c r="E3217" s="2">
        <f>'Market Data'!E3204</f>
        <v>6467.5</v>
      </c>
      <c r="F3217" s="12">
        <f>'Market Data'!F3204</f>
        <v>6559</v>
      </c>
      <c r="H3217" s="58">
        <f t="shared" si="416"/>
        <v>3200</v>
      </c>
      <c r="I3217" s="97" t="s">
        <v>54</v>
      </c>
      <c r="J3217" s="59" t="str">
        <f t="shared" si="417"/>
        <v>Long</v>
      </c>
      <c r="L3217" s="74">
        <f t="shared" si="421"/>
        <v>1</v>
      </c>
      <c r="M3217" s="75">
        <f t="shared" si="422"/>
        <v>0</v>
      </c>
      <c r="N3217" s="76" t="str">
        <f t="shared" si="418"/>
        <v/>
      </c>
      <c r="O3217" s="75"/>
      <c r="P3217" s="77">
        <f t="shared" ref="P3217:P3280" si="423">IF($N3216="Fill",$L3216,$P3216)</f>
        <v>1</v>
      </c>
      <c r="Q3217" s="78" t="str">
        <f t="shared" si="419"/>
        <v>Stay Long</v>
      </c>
      <c r="R3217" s="81">
        <f t="shared" ref="R3217:R3280" si="424">IF(OR($P3216&amp;$L3216="01",$P3216&amp;$L3216="0-1"),(($F3217-$C3217)*$R$3*$L3216)-(ABS($M3216)*$R$4),IF(OR($P3216&amp;$L3216="10",$P3216&amp;$L3216="-10"),(($C3217-$F3216)*$R$3*$P3216)-(ABS($M3216)*$R$4),IF(OR($P3216&amp;$L3216="1-1",$P3216&amp;$L3216="-11"),(($C3217-$F3216)*$R$3*$P3216)-(ABS($M3216)*$R$4)+(($F3217-$C3217)*$R$3*$P3217),IF(OR($P3216&amp;$L3216="11",$P3216&amp;$L3216="-1-1"),(($F3217-$F3216)*$R$3*$P3217),0))))</f>
        <v>-752.5</v>
      </c>
      <c r="S3217" s="82">
        <f t="shared" si="420"/>
        <v>-52923.459999999992</v>
      </c>
      <c r="T3217" s="50"/>
    </row>
    <row r="3218" spans="2:20" x14ac:dyDescent="0.25">
      <c r="B3218" s="11">
        <f>'Market Data'!B3205</f>
        <v>20120725</v>
      </c>
      <c r="C3218" s="2">
        <f>'Market Data'!C3205</f>
        <v>6498.5</v>
      </c>
      <c r="D3218" s="2">
        <f>'Market Data'!D3205</f>
        <v>6630.5</v>
      </c>
      <c r="E3218" s="2">
        <f>'Market Data'!E3205</f>
        <v>6495</v>
      </c>
      <c r="F3218" s="12">
        <f>'Market Data'!F3205</f>
        <v>6556</v>
      </c>
      <c r="H3218" s="58">
        <f t="shared" ref="H3218:H3281" si="425">ROW()-ROW(H$17)</f>
        <v>3201</v>
      </c>
      <c r="I3218" s="97" t="s">
        <v>54</v>
      </c>
      <c r="J3218" s="59" t="str">
        <f t="shared" ref="J3218:J3281" si="426">$I$4</f>
        <v>Long</v>
      </c>
      <c r="L3218" s="74">
        <f t="shared" si="421"/>
        <v>1</v>
      </c>
      <c r="M3218" s="75">
        <f t="shared" si="422"/>
        <v>0</v>
      </c>
      <c r="N3218" s="76" t="str">
        <f t="shared" ref="N3218:N3281" si="427">IF(NOT($M3218=0),"Fill","")</f>
        <v/>
      </c>
      <c r="O3218" s="75"/>
      <c r="P3218" s="77">
        <f t="shared" si="423"/>
        <v>1</v>
      </c>
      <c r="Q3218" s="78" t="str">
        <f t="shared" ref="Q3218:Q3281" si="428">IF($P3217&amp;$L3217="00","Stay Flat",IF($P3217&amp;$L3217="01","Go Long",IF($P3217&amp;$L3217="0-1","Go Short",IF($P3217&amp;$L3217="-10","Exit Short",IF($P3217&amp;$L3217="-1-1","Stay Short",IF($P3217&amp;$L3217="-11","Exit Short, Go Long",IF($P3217&amp;$L3217="10","Exit Long",IF($P3217&amp;$L3217="1-1","Exit Long, Go Short",IF($P3217&amp;$L3217="11","Stay Long","")))))))))</f>
        <v>Stay Long</v>
      </c>
      <c r="R3218" s="81">
        <f t="shared" si="424"/>
        <v>-105</v>
      </c>
      <c r="S3218" s="82">
        <f t="shared" ref="S3218:S3281" si="429">S3217+R3218</f>
        <v>-53028.459999999992</v>
      </c>
      <c r="T3218" s="50"/>
    </row>
    <row r="3219" spans="2:20" x14ac:dyDescent="0.25">
      <c r="B3219" s="11">
        <f>'Market Data'!B3206</f>
        <v>20120726</v>
      </c>
      <c r="C3219" s="2">
        <f>'Market Data'!C3206</f>
        <v>6561</v>
      </c>
      <c r="D3219" s="2">
        <f>'Market Data'!D3206</f>
        <v>6751</v>
      </c>
      <c r="E3219" s="2">
        <f>'Market Data'!E3206</f>
        <v>6476.5</v>
      </c>
      <c r="F3219" s="12">
        <f>'Market Data'!F3206</f>
        <v>6728.5</v>
      </c>
      <c r="H3219" s="58">
        <f t="shared" si="425"/>
        <v>3202</v>
      </c>
      <c r="I3219" s="97" t="s">
        <v>54</v>
      </c>
      <c r="J3219" s="59" t="str">
        <f t="shared" si="426"/>
        <v>Long</v>
      </c>
      <c r="L3219" s="74">
        <f t="shared" ref="L3219:L3282" si="430">IF($J3219="Short",-1,IF($J3219="Long",1,0))</f>
        <v>1</v>
      </c>
      <c r="M3219" s="75">
        <f t="shared" si="422"/>
        <v>0</v>
      </c>
      <c r="N3219" s="76" t="str">
        <f t="shared" si="427"/>
        <v/>
      </c>
      <c r="O3219" s="75"/>
      <c r="P3219" s="77">
        <f t="shared" si="423"/>
        <v>1</v>
      </c>
      <c r="Q3219" s="78" t="str">
        <f t="shared" si="428"/>
        <v>Stay Long</v>
      </c>
      <c r="R3219" s="81">
        <f t="shared" si="424"/>
        <v>6037.5</v>
      </c>
      <c r="S3219" s="82">
        <f t="shared" si="429"/>
        <v>-46990.959999999992</v>
      </c>
      <c r="T3219" s="50"/>
    </row>
    <row r="3220" spans="2:20" x14ac:dyDescent="0.25">
      <c r="B3220" s="11">
        <f>'Market Data'!B3207</f>
        <v>20120727</v>
      </c>
      <c r="C3220" s="2">
        <f>'Market Data'!C3207</f>
        <v>6766</v>
      </c>
      <c r="D3220" s="2">
        <f>'Market Data'!D3207</f>
        <v>6971</v>
      </c>
      <c r="E3220" s="2">
        <f>'Market Data'!E3207</f>
        <v>6667</v>
      </c>
      <c r="F3220" s="12">
        <f>'Market Data'!F3207</f>
        <v>6836</v>
      </c>
      <c r="H3220" s="58">
        <f t="shared" si="425"/>
        <v>3203</v>
      </c>
      <c r="I3220" s="97" t="s">
        <v>54</v>
      </c>
      <c r="J3220" s="59" t="str">
        <f t="shared" si="426"/>
        <v>Long</v>
      </c>
      <c r="L3220" s="74">
        <f t="shared" si="430"/>
        <v>1</v>
      </c>
      <c r="M3220" s="75">
        <f t="shared" si="422"/>
        <v>0</v>
      </c>
      <c r="N3220" s="76" t="str">
        <f t="shared" si="427"/>
        <v/>
      </c>
      <c r="O3220" s="75"/>
      <c r="P3220" s="77">
        <f t="shared" si="423"/>
        <v>1</v>
      </c>
      <c r="Q3220" s="78" t="str">
        <f t="shared" si="428"/>
        <v>Stay Long</v>
      </c>
      <c r="R3220" s="81">
        <f t="shared" si="424"/>
        <v>3762.5</v>
      </c>
      <c r="S3220" s="82">
        <f t="shared" si="429"/>
        <v>-43228.459999999992</v>
      </c>
      <c r="T3220" s="50"/>
    </row>
    <row r="3221" spans="2:20" x14ac:dyDescent="0.25">
      <c r="B3221" s="11">
        <f>'Market Data'!B3208</f>
        <v>20120730</v>
      </c>
      <c r="C3221" s="2">
        <f>'Market Data'!C3208</f>
        <v>6910</v>
      </c>
      <c r="D3221" s="2">
        <f>'Market Data'!D3208</f>
        <v>6951.5</v>
      </c>
      <c r="E3221" s="2">
        <f>'Market Data'!E3208</f>
        <v>6856.5</v>
      </c>
      <c r="F3221" s="12">
        <f>'Market Data'!F3208</f>
        <v>6936</v>
      </c>
      <c r="H3221" s="58">
        <f t="shared" si="425"/>
        <v>3204</v>
      </c>
      <c r="I3221" s="97" t="s">
        <v>54</v>
      </c>
      <c r="J3221" s="59" t="str">
        <f t="shared" si="426"/>
        <v>Long</v>
      </c>
      <c r="L3221" s="74">
        <f t="shared" si="430"/>
        <v>1</v>
      </c>
      <c r="M3221" s="75">
        <f t="shared" si="422"/>
        <v>0</v>
      </c>
      <c r="N3221" s="76" t="str">
        <f t="shared" si="427"/>
        <v/>
      </c>
      <c r="O3221" s="75"/>
      <c r="P3221" s="77">
        <f t="shared" si="423"/>
        <v>1</v>
      </c>
      <c r="Q3221" s="78" t="str">
        <f t="shared" si="428"/>
        <v>Stay Long</v>
      </c>
      <c r="R3221" s="81">
        <f t="shared" si="424"/>
        <v>3500</v>
      </c>
      <c r="S3221" s="82">
        <f t="shared" si="429"/>
        <v>-39728.459999999992</v>
      </c>
      <c r="T3221" s="50"/>
    </row>
    <row r="3222" spans="2:20" x14ac:dyDescent="0.25">
      <c r="B3222" s="11">
        <f>'Market Data'!B3209</f>
        <v>20120731</v>
      </c>
      <c r="C3222" s="2">
        <f>'Market Data'!C3209</f>
        <v>6964</v>
      </c>
      <c r="D3222" s="2">
        <f>'Market Data'!D3209</f>
        <v>6991.5</v>
      </c>
      <c r="E3222" s="2">
        <f>'Market Data'!E3209</f>
        <v>6908.5</v>
      </c>
      <c r="F3222" s="12">
        <f>'Market Data'!F3209</f>
        <v>6937.5</v>
      </c>
      <c r="H3222" s="58">
        <f t="shared" si="425"/>
        <v>3205</v>
      </c>
      <c r="I3222" s="97" t="s">
        <v>54</v>
      </c>
      <c r="J3222" s="59" t="str">
        <f t="shared" si="426"/>
        <v>Long</v>
      </c>
      <c r="L3222" s="74">
        <f t="shared" si="430"/>
        <v>1</v>
      </c>
      <c r="M3222" s="75">
        <f t="shared" si="422"/>
        <v>0</v>
      </c>
      <c r="N3222" s="76" t="str">
        <f t="shared" si="427"/>
        <v/>
      </c>
      <c r="O3222" s="75"/>
      <c r="P3222" s="77">
        <f t="shared" si="423"/>
        <v>1</v>
      </c>
      <c r="Q3222" s="78" t="str">
        <f t="shared" si="428"/>
        <v>Stay Long</v>
      </c>
      <c r="R3222" s="81">
        <f t="shared" si="424"/>
        <v>52.5</v>
      </c>
      <c r="S3222" s="82">
        <f t="shared" si="429"/>
        <v>-39675.959999999992</v>
      </c>
      <c r="T3222" s="50"/>
    </row>
    <row r="3223" spans="2:20" x14ac:dyDescent="0.25">
      <c r="B3223" s="11">
        <f>'Market Data'!B3210</f>
        <v>20120801</v>
      </c>
      <c r="C3223" s="2">
        <f>'Market Data'!C3210</f>
        <v>6930</v>
      </c>
      <c r="D3223" s="2">
        <f>'Market Data'!D3210</f>
        <v>6957</v>
      </c>
      <c r="E3223" s="2">
        <f>'Market Data'!E3210</f>
        <v>6879.5</v>
      </c>
      <c r="F3223" s="12">
        <f>'Market Data'!F3210</f>
        <v>6911.5</v>
      </c>
      <c r="H3223" s="58">
        <f t="shared" si="425"/>
        <v>3206</v>
      </c>
      <c r="I3223" s="97" t="s">
        <v>54</v>
      </c>
      <c r="J3223" s="59" t="str">
        <f t="shared" si="426"/>
        <v>Long</v>
      </c>
      <c r="L3223" s="74">
        <f t="shared" si="430"/>
        <v>1</v>
      </c>
      <c r="M3223" s="75">
        <f t="shared" si="422"/>
        <v>0</v>
      </c>
      <c r="N3223" s="76" t="str">
        <f t="shared" si="427"/>
        <v/>
      </c>
      <c r="O3223" s="75"/>
      <c r="P3223" s="77">
        <f t="shared" si="423"/>
        <v>1</v>
      </c>
      <c r="Q3223" s="78" t="str">
        <f t="shared" si="428"/>
        <v>Stay Long</v>
      </c>
      <c r="R3223" s="81">
        <f t="shared" si="424"/>
        <v>-910</v>
      </c>
      <c r="S3223" s="82">
        <f t="shared" si="429"/>
        <v>-40585.959999999992</v>
      </c>
      <c r="T3223" s="50"/>
    </row>
    <row r="3224" spans="2:20" x14ac:dyDescent="0.25">
      <c r="B3224" s="11">
        <f>'Market Data'!B3211</f>
        <v>20120802</v>
      </c>
      <c r="C3224" s="2">
        <f>'Market Data'!C3211</f>
        <v>6920</v>
      </c>
      <c r="D3224" s="2">
        <f>'Market Data'!D3211</f>
        <v>7017.5</v>
      </c>
      <c r="E3224" s="2">
        <f>'Market Data'!E3211</f>
        <v>6705.5</v>
      </c>
      <c r="F3224" s="12">
        <f>'Market Data'!F3211</f>
        <v>6766.5</v>
      </c>
      <c r="H3224" s="58">
        <f t="shared" si="425"/>
        <v>3207</v>
      </c>
      <c r="I3224" s="97" t="s">
        <v>54</v>
      </c>
      <c r="J3224" s="59" t="str">
        <f t="shared" si="426"/>
        <v>Long</v>
      </c>
      <c r="L3224" s="74">
        <f t="shared" si="430"/>
        <v>1</v>
      </c>
      <c r="M3224" s="75">
        <f t="shared" si="422"/>
        <v>0</v>
      </c>
      <c r="N3224" s="76" t="str">
        <f t="shared" si="427"/>
        <v/>
      </c>
      <c r="O3224" s="75"/>
      <c r="P3224" s="77">
        <f t="shared" si="423"/>
        <v>1</v>
      </c>
      <c r="Q3224" s="78" t="str">
        <f t="shared" si="428"/>
        <v>Stay Long</v>
      </c>
      <c r="R3224" s="81">
        <f t="shared" si="424"/>
        <v>-5075</v>
      </c>
      <c r="S3224" s="82">
        <f t="shared" si="429"/>
        <v>-45660.959999999992</v>
      </c>
      <c r="T3224" s="50"/>
    </row>
    <row r="3225" spans="2:20" x14ac:dyDescent="0.25">
      <c r="B3225" s="11">
        <f>'Market Data'!B3212</f>
        <v>20120803</v>
      </c>
      <c r="C3225" s="2">
        <f>'Market Data'!C3212</f>
        <v>6765.5</v>
      </c>
      <c r="D3225" s="2">
        <f>'Market Data'!D3212</f>
        <v>7044</v>
      </c>
      <c r="E3225" s="2">
        <f>'Market Data'!E3212</f>
        <v>6760</v>
      </c>
      <c r="F3225" s="12">
        <f>'Market Data'!F3212</f>
        <v>7021</v>
      </c>
      <c r="H3225" s="58">
        <f t="shared" si="425"/>
        <v>3208</v>
      </c>
      <c r="I3225" s="97" t="s">
        <v>54</v>
      </c>
      <c r="J3225" s="59" t="str">
        <f t="shared" si="426"/>
        <v>Long</v>
      </c>
      <c r="L3225" s="74">
        <f t="shared" si="430"/>
        <v>1</v>
      </c>
      <c r="M3225" s="75">
        <f t="shared" si="422"/>
        <v>0</v>
      </c>
      <c r="N3225" s="76" t="str">
        <f t="shared" si="427"/>
        <v/>
      </c>
      <c r="O3225" s="75"/>
      <c r="P3225" s="77">
        <f t="shared" si="423"/>
        <v>1</v>
      </c>
      <c r="Q3225" s="78" t="str">
        <f t="shared" si="428"/>
        <v>Stay Long</v>
      </c>
      <c r="R3225" s="81">
        <f t="shared" si="424"/>
        <v>8907.5</v>
      </c>
      <c r="S3225" s="82">
        <f t="shared" si="429"/>
        <v>-36753.459999999992</v>
      </c>
      <c r="T3225" s="50"/>
    </row>
    <row r="3226" spans="2:20" x14ac:dyDescent="0.25">
      <c r="B3226" s="11">
        <f>'Market Data'!B3213</f>
        <v>20120806</v>
      </c>
      <c r="C3226" s="2">
        <f>'Market Data'!C3213</f>
        <v>7022.5</v>
      </c>
      <c r="D3226" s="2">
        <f>'Market Data'!D3213</f>
        <v>7098.5</v>
      </c>
      <c r="E3226" s="2">
        <f>'Market Data'!E3213</f>
        <v>7000.5</v>
      </c>
      <c r="F3226" s="12">
        <f>'Market Data'!F3213</f>
        <v>7074.5</v>
      </c>
      <c r="H3226" s="58">
        <f t="shared" si="425"/>
        <v>3209</v>
      </c>
      <c r="I3226" s="97" t="s">
        <v>54</v>
      </c>
      <c r="J3226" s="59" t="str">
        <f t="shared" si="426"/>
        <v>Long</v>
      </c>
      <c r="L3226" s="74">
        <f t="shared" si="430"/>
        <v>1</v>
      </c>
      <c r="M3226" s="75">
        <f t="shared" si="422"/>
        <v>0</v>
      </c>
      <c r="N3226" s="76" t="str">
        <f t="shared" si="427"/>
        <v/>
      </c>
      <c r="O3226" s="75"/>
      <c r="P3226" s="77">
        <f t="shared" si="423"/>
        <v>1</v>
      </c>
      <c r="Q3226" s="78" t="str">
        <f t="shared" si="428"/>
        <v>Stay Long</v>
      </c>
      <c r="R3226" s="81">
        <f t="shared" si="424"/>
        <v>1872.5</v>
      </c>
      <c r="S3226" s="82">
        <f t="shared" si="429"/>
        <v>-34880.959999999992</v>
      </c>
      <c r="T3226" s="50"/>
    </row>
    <row r="3227" spans="2:20" x14ac:dyDescent="0.25">
      <c r="B3227" s="11">
        <f>'Market Data'!B3214</f>
        <v>20120807</v>
      </c>
      <c r="C3227" s="2">
        <f>'Market Data'!C3214</f>
        <v>7063.5</v>
      </c>
      <c r="D3227" s="2">
        <f>'Market Data'!D3214</f>
        <v>7143.5</v>
      </c>
      <c r="E3227" s="2">
        <f>'Market Data'!E3214</f>
        <v>7050</v>
      </c>
      <c r="F3227" s="12">
        <f>'Market Data'!F3214</f>
        <v>7118</v>
      </c>
      <c r="H3227" s="58">
        <f t="shared" si="425"/>
        <v>3210</v>
      </c>
      <c r="I3227" s="97" t="s">
        <v>54</v>
      </c>
      <c r="J3227" s="59" t="str">
        <f t="shared" si="426"/>
        <v>Long</v>
      </c>
      <c r="L3227" s="74">
        <f t="shared" si="430"/>
        <v>1</v>
      </c>
      <c r="M3227" s="75">
        <f t="shared" si="422"/>
        <v>0</v>
      </c>
      <c r="N3227" s="76" t="str">
        <f t="shared" si="427"/>
        <v/>
      </c>
      <c r="O3227" s="75"/>
      <c r="P3227" s="77">
        <f t="shared" si="423"/>
        <v>1</v>
      </c>
      <c r="Q3227" s="78" t="str">
        <f t="shared" si="428"/>
        <v>Stay Long</v>
      </c>
      <c r="R3227" s="81">
        <f t="shared" si="424"/>
        <v>1522.5</v>
      </c>
      <c r="S3227" s="82">
        <f t="shared" si="429"/>
        <v>-33358.459999999992</v>
      </c>
      <c r="T3227" s="50"/>
    </row>
    <row r="3228" spans="2:20" x14ac:dyDescent="0.25">
      <c r="B3228" s="11">
        <f>'Market Data'!B3215</f>
        <v>20120808</v>
      </c>
      <c r="C3228" s="2">
        <f>'Market Data'!C3215</f>
        <v>7112</v>
      </c>
      <c r="D3228" s="2">
        <f>'Market Data'!D3215</f>
        <v>7125.5</v>
      </c>
      <c r="E3228" s="2">
        <f>'Market Data'!E3215</f>
        <v>7061</v>
      </c>
      <c r="F3228" s="12">
        <f>'Market Data'!F3215</f>
        <v>7114.5</v>
      </c>
      <c r="H3228" s="58">
        <f t="shared" si="425"/>
        <v>3211</v>
      </c>
      <c r="I3228" s="97" t="s">
        <v>54</v>
      </c>
      <c r="J3228" s="59" t="str">
        <f t="shared" si="426"/>
        <v>Long</v>
      </c>
      <c r="L3228" s="74">
        <f t="shared" si="430"/>
        <v>1</v>
      </c>
      <c r="M3228" s="75">
        <f t="shared" si="422"/>
        <v>0</v>
      </c>
      <c r="N3228" s="76" t="str">
        <f t="shared" si="427"/>
        <v/>
      </c>
      <c r="O3228" s="75"/>
      <c r="P3228" s="77">
        <f t="shared" si="423"/>
        <v>1</v>
      </c>
      <c r="Q3228" s="78" t="str">
        <f t="shared" si="428"/>
        <v>Stay Long</v>
      </c>
      <c r="R3228" s="81">
        <f t="shared" si="424"/>
        <v>-122.5</v>
      </c>
      <c r="S3228" s="82">
        <f t="shared" si="429"/>
        <v>-33480.959999999992</v>
      </c>
      <c r="T3228" s="50"/>
    </row>
    <row r="3229" spans="2:20" x14ac:dyDescent="0.25">
      <c r="B3229" s="11">
        <f>'Market Data'!B3216</f>
        <v>20120809</v>
      </c>
      <c r="C3229" s="2">
        <f>'Market Data'!C3216</f>
        <v>7135.5</v>
      </c>
      <c r="D3229" s="2">
        <f>'Market Data'!D3216</f>
        <v>7157.5</v>
      </c>
      <c r="E3229" s="2">
        <f>'Market Data'!E3216</f>
        <v>7044</v>
      </c>
      <c r="F3229" s="12">
        <f>'Market Data'!F3216</f>
        <v>7114</v>
      </c>
      <c r="H3229" s="58">
        <f t="shared" si="425"/>
        <v>3212</v>
      </c>
      <c r="I3229" s="97" t="s">
        <v>54</v>
      </c>
      <c r="J3229" s="59" t="str">
        <f t="shared" si="426"/>
        <v>Long</v>
      </c>
      <c r="L3229" s="74">
        <f t="shared" si="430"/>
        <v>1</v>
      </c>
      <c r="M3229" s="75">
        <f t="shared" si="422"/>
        <v>0</v>
      </c>
      <c r="N3229" s="76" t="str">
        <f t="shared" si="427"/>
        <v/>
      </c>
      <c r="O3229" s="75"/>
      <c r="P3229" s="77">
        <f t="shared" si="423"/>
        <v>1</v>
      </c>
      <c r="Q3229" s="78" t="str">
        <f t="shared" si="428"/>
        <v>Stay Long</v>
      </c>
      <c r="R3229" s="81">
        <f t="shared" si="424"/>
        <v>-17.5</v>
      </c>
      <c r="S3229" s="82">
        <f t="shared" si="429"/>
        <v>-33498.459999999992</v>
      </c>
      <c r="T3229" s="50"/>
    </row>
    <row r="3230" spans="2:20" x14ac:dyDescent="0.25">
      <c r="B3230" s="11">
        <f>'Market Data'!B3217</f>
        <v>20120810</v>
      </c>
      <c r="C3230" s="2">
        <f>'Market Data'!C3217</f>
        <v>7079</v>
      </c>
      <c r="D3230" s="2">
        <f>'Market Data'!D3217</f>
        <v>7122</v>
      </c>
      <c r="E3230" s="2">
        <f>'Market Data'!E3217</f>
        <v>7044.5</v>
      </c>
      <c r="F3230" s="12">
        <f>'Market Data'!F3217</f>
        <v>7105</v>
      </c>
      <c r="H3230" s="58">
        <f t="shared" si="425"/>
        <v>3213</v>
      </c>
      <c r="I3230" s="97" t="s">
        <v>54</v>
      </c>
      <c r="J3230" s="59" t="str">
        <f t="shared" si="426"/>
        <v>Long</v>
      </c>
      <c r="L3230" s="74">
        <f t="shared" si="430"/>
        <v>1</v>
      </c>
      <c r="M3230" s="75">
        <f t="shared" si="422"/>
        <v>0</v>
      </c>
      <c r="N3230" s="76" t="str">
        <f t="shared" si="427"/>
        <v/>
      </c>
      <c r="O3230" s="75"/>
      <c r="P3230" s="77">
        <f t="shared" si="423"/>
        <v>1</v>
      </c>
      <c r="Q3230" s="78" t="str">
        <f t="shared" si="428"/>
        <v>Stay Long</v>
      </c>
      <c r="R3230" s="81">
        <f t="shared" si="424"/>
        <v>-315</v>
      </c>
      <c r="S3230" s="82">
        <f t="shared" si="429"/>
        <v>-33813.459999999992</v>
      </c>
      <c r="T3230" s="50"/>
    </row>
    <row r="3231" spans="2:20" x14ac:dyDescent="0.25">
      <c r="B3231" s="11">
        <f>'Market Data'!B3218</f>
        <v>20120813</v>
      </c>
      <c r="C3231" s="2">
        <f>'Market Data'!C3218</f>
        <v>7093.5</v>
      </c>
      <c r="D3231" s="2">
        <f>'Market Data'!D3218</f>
        <v>7132.5</v>
      </c>
      <c r="E3231" s="2">
        <f>'Market Data'!E3218</f>
        <v>7035.5</v>
      </c>
      <c r="F3231" s="12">
        <f>'Market Data'!F3218</f>
        <v>7067.5</v>
      </c>
      <c r="H3231" s="58">
        <f t="shared" si="425"/>
        <v>3214</v>
      </c>
      <c r="I3231" s="97" t="s">
        <v>54</v>
      </c>
      <c r="J3231" s="59" t="str">
        <f t="shared" si="426"/>
        <v>Long</v>
      </c>
      <c r="L3231" s="74">
        <f t="shared" si="430"/>
        <v>1</v>
      </c>
      <c r="M3231" s="75">
        <f t="shared" si="422"/>
        <v>0</v>
      </c>
      <c r="N3231" s="76" t="str">
        <f t="shared" si="427"/>
        <v/>
      </c>
      <c r="O3231" s="75"/>
      <c r="P3231" s="77">
        <f t="shared" si="423"/>
        <v>1</v>
      </c>
      <c r="Q3231" s="78" t="str">
        <f t="shared" si="428"/>
        <v>Stay Long</v>
      </c>
      <c r="R3231" s="81">
        <f t="shared" si="424"/>
        <v>-1312.5</v>
      </c>
      <c r="S3231" s="82">
        <f t="shared" si="429"/>
        <v>-35125.959999999992</v>
      </c>
      <c r="T3231" s="50"/>
    </row>
    <row r="3232" spans="2:20" x14ac:dyDescent="0.25">
      <c r="B3232" s="11">
        <f>'Market Data'!B3219</f>
        <v>20120814</v>
      </c>
      <c r="C3232" s="2">
        <f>'Market Data'!C3219</f>
        <v>7116</v>
      </c>
      <c r="D3232" s="2">
        <f>'Market Data'!D3219</f>
        <v>7150.5</v>
      </c>
      <c r="E3232" s="2">
        <f>'Market Data'!E3219</f>
        <v>7092.5</v>
      </c>
      <c r="F3232" s="12">
        <f>'Market Data'!F3219</f>
        <v>7123</v>
      </c>
      <c r="H3232" s="58">
        <f t="shared" si="425"/>
        <v>3215</v>
      </c>
      <c r="I3232" s="97" t="s">
        <v>54</v>
      </c>
      <c r="J3232" s="59" t="str">
        <f t="shared" si="426"/>
        <v>Long</v>
      </c>
      <c r="L3232" s="74">
        <f t="shared" si="430"/>
        <v>1</v>
      </c>
      <c r="M3232" s="75">
        <f t="shared" si="422"/>
        <v>0</v>
      </c>
      <c r="N3232" s="76" t="str">
        <f t="shared" si="427"/>
        <v/>
      </c>
      <c r="O3232" s="75"/>
      <c r="P3232" s="77">
        <f t="shared" si="423"/>
        <v>1</v>
      </c>
      <c r="Q3232" s="78" t="str">
        <f t="shared" si="428"/>
        <v>Stay Long</v>
      </c>
      <c r="R3232" s="81">
        <f t="shared" si="424"/>
        <v>1942.5</v>
      </c>
      <c r="S3232" s="82">
        <f t="shared" si="429"/>
        <v>-33183.459999999992</v>
      </c>
      <c r="T3232" s="50"/>
    </row>
    <row r="3233" spans="2:20" x14ac:dyDescent="0.25">
      <c r="B3233" s="11">
        <f>'Market Data'!B3220</f>
        <v>20120815</v>
      </c>
      <c r="C3233" s="2">
        <f>'Market Data'!C3220</f>
        <v>7097</v>
      </c>
      <c r="D3233" s="2">
        <f>'Market Data'!D3220</f>
        <v>7128.5</v>
      </c>
      <c r="E3233" s="2">
        <f>'Market Data'!E3220</f>
        <v>7061</v>
      </c>
      <c r="F3233" s="12">
        <f>'Market Data'!F3220</f>
        <v>7105.5</v>
      </c>
      <c r="H3233" s="58">
        <f t="shared" si="425"/>
        <v>3216</v>
      </c>
      <c r="I3233" s="97" t="s">
        <v>54</v>
      </c>
      <c r="J3233" s="59" t="str">
        <f t="shared" si="426"/>
        <v>Long</v>
      </c>
      <c r="L3233" s="74">
        <f t="shared" si="430"/>
        <v>1</v>
      </c>
      <c r="M3233" s="75">
        <f t="shared" si="422"/>
        <v>0</v>
      </c>
      <c r="N3233" s="76" t="str">
        <f t="shared" si="427"/>
        <v/>
      </c>
      <c r="O3233" s="75"/>
      <c r="P3233" s="77">
        <f t="shared" si="423"/>
        <v>1</v>
      </c>
      <c r="Q3233" s="78" t="str">
        <f t="shared" si="428"/>
        <v>Stay Long</v>
      </c>
      <c r="R3233" s="81">
        <f t="shared" si="424"/>
        <v>-612.5</v>
      </c>
      <c r="S3233" s="82">
        <f t="shared" si="429"/>
        <v>-33795.959999999992</v>
      </c>
      <c r="T3233" s="50"/>
    </row>
    <row r="3234" spans="2:20" x14ac:dyDescent="0.25">
      <c r="B3234" s="11">
        <f>'Market Data'!B3221</f>
        <v>20120816</v>
      </c>
      <c r="C3234" s="2">
        <f>'Market Data'!C3221</f>
        <v>7137.5</v>
      </c>
      <c r="D3234" s="2">
        <f>'Market Data'!D3221</f>
        <v>7171.5</v>
      </c>
      <c r="E3234" s="2">
        <f>'Market Data'!E3221</f>
        <v>7082</v>
      </c>
      <c r="F3234" s="12">
        <f>'Market Data'!F3221</f>
        <v>7146</v>
      </c>
      <c r="H3234" s="58">
        <f t="shared" si="425"/>
        <v>3217</v>
      </c>
      <c r="I3234" s="97" t="s">
        <v>54</v>
      </c>
      <c r="J3234" s="59" t="str">
        <f t="shared" si="426"/>
        <v>Long</v>
      </c>
      <c r="L3234" s="74">
        <f t="shared" si="430"/>
        <v>1</v>
      </c>
      <c r="M3234" s="75">
        <f t="shared" si="422"/>
        <v>0</v>
      </c>
      <c r="N3234" s="76" t="str">
        <f t="shared" si="427"/>
        <v/>
      </c>
      <c r="O3234" s="75"/>
      <c r="P3234" s="77">
        <f t="shared" si="423"/>
        <v>1</v>
      </c>
      <c r="Q3234" s="78" t="str">
        <f t="shared" si="428"/>
        <v>Stay Long</v>
      </c>
      <c r="R3234" s="81">
        <f t="shared" si="424"/>
        <v>1417.5</v>
      </c>
      <c r="S3234" s="82">
        <f t="shared" si="429"/>
        <v>-32378.459999999992</v>
      </c>
      <c r="T3234" s="50"/>
    </row>
    <row r="3235" spans="2:20" x14ac:dyDescent="0.25">
      <c r="B3235" s="11">
        <f>'Market Data'!B3222</f>
        <v>20120817</v>
      </c>
      <c r="C3235" s="2">
        <f>'Market Data'!C3222</f>
        <v>7163.5</v>
      </c>
      <c r="D3235" s="2">
        <f>'Market Data'!D3222</f>
        <v>7208.5</v>
      </c>
      <c r="E3235" s="2">
        <f>'Market Data'!E3222</f>
        <v>7153</v>
      </c>
      <c r="F3235" s="12">
        <f>'Market Data'!F3222</f>
        <v>7189</v>
      </c>
      <c r="H3235" s="58">
        <f t="shared" si="425"/>
        <v>3218</v>
      </c>
      <c r="I3235" s="97" t="s">
        <v>54</v>
      </c>
      <c r="J3235" s="59" t="str">
        <f t="shared" si="426"/>
        <v>Long</v>
      </c>
      <c r="L3235" s="74">
        <f t="shared" si="430"/>
        <v>1</v>
      </c>
      <c r="M3235" s="75">
        <f t="shared" si="422"/>
        <v>0</v>
      </c>
      <c r="N3235" s="76" t="str">
        <f t="shared" si="427"/>
        <v/>
      </c>
      <c r="O3235" s="75"/>
      <c r="P3235" s="77">
        <f t="shared" si="423"/>
        <v>1</v>
      </c>
      <c r="Q3235" s="78" t="str">
        <f t="shared" si="428"/>
        <v>Stay Long</v>
      </c>
      <c r="R3235" s="81">
        <f t="shared" si="424"/>
        <v>1505</v>
      </c>
      <c r="S3235" s="82">
        <f t="shared" si="429"/>
        <v>-30873.459999999992</v>
      </c>
      <c r="T3235" s="50"/>
    </row>
    <row r="3236" spans="2:20" x14ac:dyDescent="0.25">
      <c r="B3236" s="11">
        <f>'Market Data'!B3223</f>
        <v>20120820</v>
      </c>
      <c r="C3236" s="2">
        <f>'Market Data'!C3223</f>
        <v>7200.5</v>
      </c>
      <c r="D3236" s="2">
        <f>'Market Data'!D3223</f>
        <v>7240.5</v>
      </c>
      <c r="E3236" s="2">
        <f>'Market Data'!E3223</f>
        <v>7163.5</v>
      </c>
      <c r="F3236" s="12">
        <f>'Market Data'!F3223</f>
        <v>7188.5</v>
      </c>
      <c r="H3236" s="58">
        <f t="shared" si="425"/>
        <v>3219</v>
      </c>
      <c r="I3236" s="97" t="s">
        <v>54</v>
      </c>
      <c r="J3236" s="59" t="str">
        <f t="shared" si="426"/>
        <v>Long</v>
      </c>
      <c r="L3236" s="74">
        <f t="shared" si="430"/>
        <v>1</v>
      </c>
      <c r="M3236" s="75">
        <f t="shared" si="422"/>
        <v>0</v>
      </c>
      <c r="N3236" s="76" t="str">
        <f t="shared" si="427"/>
        <v/>
      </c>
      <c r="O3236" s="75"/>
      <c r="P3236" s="77">
        <f t="shared" si="423"/>
        <v>1</v>
      </c>
      <c r="Q3236" s="78" t="str">
        <f t="shared" si="428"/>
        <v>Stay Long</v>
      </c>
      <c r="R3236" s="81">
        <f t="shared" si="424"/>
        <v>-17.5</v>
      </c>
      <c r="S3236" s="82">
        <f t="shared" si="429"/>
        <v>-30890.959999999992</v>
      </c>
      <c r="T3236" s="50"/>
    </row>
    <row r="3237" spans="2:20" x14ac:dyDescent="0.25">
      <c r="B3237" s="11">
        <f>'Market Data'!B3224</f>
        <v>20120821</v>
      </c>
      <c r="C3237" s="2">
        <f>'Market Data'!C3224</f>
        <v>7202.5</v>
      </c>
      <c r="D3237" s="2">
        <f>'Market Data'!D3224</f>
        <v>7261.5</v>
      </c>
      <c r="E3237" s="2">
        <f>'Market Data'!E3224</f>
        <v>7195.5</v>
      </c>
      <c r="F3237" s="12">
        <f>'Market Data'!F3224</f>
        <v>7246.5</v>
      </c>
      <c r="H3237" s="58">
        <f t="shared" si="425"/>
        <v>3220</v>
      </c>
      <c r="I3237" s="97" t="s">
        <v>54</v>
      </c>
      <c r="J3237" s="59" t="str">
        <f t="shared" si="426"/>
        <v>Long</v>
      </c>
      <c r="L3237" s="74">
        <f t="shared" si="430"/>
        <v>1</v>
      </c>
      <c r="M3237" s="75">
        <f t="shared" si="422"/>
        <v>0</v>
      </c>
      <c r="N3237" s="76" t="str">
        <f t="shared" si="427"/>
        <v/>
      </c>
      <c r="O3237" s="75"/>
      <c r="P3237" s="77">
        <f t="shared" si="423"/>
        <v>1</v>
      </c>
      <c r="Q3237" s="78" t="str">
        <f t="shared" si="428"/>
        <v>Stay Long</v>
      </c>
      <c r="R3237" s="81">
        <f t="shared" si="424"/>
        <v>2030</v>
      </c>
      <c r="S3237" s="82">
        <f t="shared" si="429"/>
        <v>-28860.959999999992</v>
      </c>
      <c r="T3237" s="50"/>
    </row>
    <row r="3238" spans="2:20" x14ac:dyDescent="0.25">
      <c r="B3238" s="11">
        <f>'Market Data'!B3225</f>
        <v>20120822</v>
      </c>
      <c r="C3238" s="2">
        <f>'Market Data'!C3225</f>
        <v>7201</v>
      </c>
      <c r="D3238" s="2">
        <f>'Market Data'!D3225</f>
        <v>7215.5</v>
      </c>
      <c r="E3238" s="2">
        <f>'Market Data'!E3225</f>
        <v>7158.5</v>
      </c>
      <c r="F3238" s="12">
        <f>'Market Data'!F3225</f>
        <v>7176.5</v>
      </c>
      <c r="H3238" s="58">
        <f t="shared" si="425"/>
        <v>3221</v>
      </c>
      <c r="I3238" s="97" t="s">
        <v>54</v>
      </c>
      <c r="J3238" s="59" t="str">
        <f t="shared" si="426"/>
        <v>Long</v>
      </c>
      <c r="L3238" s="74">
        <f t="shared" si="430"/>
        <v>1</v>
      </c>
      <c r="M3238" s="75">
        <f t="shared" si="422"/>
        <v>0</v>
      </c>
      <c r="N3238" s="76" t="str">
        <f t="shared" si="427"/>
        <v/>
      </c>
      <c r="O3238" s="75"/>
      <c r="P3238" s="77">
        <f t="shared" si="423"/>
        <v>1</v>
      </c>
      <c r="Q3238" s="78" t="str">
        <f t="shared" si="428"/>
        <v>Stay Long</v>
      </c>
      <c r="R3238" s="81">
        <f t="shared" si="424"/>
        <v>-2450</v>
      </c>
      <c r="S3238" s="82">
        <f t="shared" si="429"/>
        <v>-31310.959999999992</v>
      </c>
      <c r="T3238" s="50"/>
    </row>
    <row r="3239" spans="2:20" x14ac:dyDescent="0.25">
      <c r="B3239" s="11">
        <f>'Market Data'!B3226</f>
        <v>20120823</v>
      </c>
      <c r="C3239" s="2">
        <f>'Market Data'!C3226</f>
        <v>7233</v>
      </c>
      <c r="D3239" s="2">
        <f>'Market Data'!D3226</f>
        <v>7236.5</v>
      </c>
      <c r="E3239" s="2">
        <f>'Market Data'!E3226</f>
        <v>7077</v>
      </c>
      <c r="F3239" s="12">
        <f>'Market Data'!F3226</f>
        <v>7116.5</v>
      </c>
      <c r="H3239" s="58">
        <f t="shared" si="425"/>
        <v>3222</v>
      </c>
      <c r="I3239" s="97" t="s">
        <v>54</v>
      </c>
      <c r="J3239" s="59" t="str">
        <f t="shared" si="426"/>
        <v>Long</v>
      </c>
      <c r="L3239" s="74">
        <f t="shared" si="430"/>
        <v>1</v>
      </c>
      <c r="M3239" s="75">
        <f t="shared" si="422"/>
        <v>0</v>
      </c>
      <c r="N3239" s="76" t="str">
        <f t="shared" si="427"/>
        <v/>
      </c>
      <c r="O3239" s="75"/>
      <c r="P3239" s="77">
        <f t="shared" si="423"/>
        <v>1</v>
      </c>
      <c r="Q3239" s="78" t="str">
        <f t="shared" si="428"/>
        <v>Stay Long</v>
      </c>
      <c r="R3239" s="81">
        <f t="shared" si="424"/>
        <v>-2100</v>
      </c>
      <c r="S3239" s="82">
        <f t="shared" si="429"/>
        <v>-33410.959999999992</v>
      </c>
      <c r="T3239" s="50"/>
    </row>
    <row r="3240" spans="2:20" x14ac:dyDescent="0.25">
      <c r="B3240" s="11">
        <f>'Market Data'!B3227</f>
        <v>20120824</v>
      </c>
      <c r="C3240" s="2">
        <f>'Market Data'!C3227</f>
        <v>7113.5</v>
      </c>
      <c r="D3240" s="2">
        <f>'Market Data'!D3227</f>
        <v>7146.5</v>
      </c>
      <c r="E3240" s="2">
        <f>'Market Data'!E3227</f>
        <v>7039</v>
      </c>
      <c r="F3240" s="12">
        <f>'Market Data'!F3227</f>
        <v>7131.5</v>
      </c>
      <c r="H3240" s="58">
        <f t="shared" si="425"/>
        <v>3223</v>
      </c>
      <c r="I3240" s="97" t="s">
        <v>54</v>
      </c>
      <c r="J3240" s="59" t="str">
        <f t="shared" si="426"/>
        <v>Long</v>
      </c>
      <c r="L3240" s="74">
        <f t="shared" si="430"/>
        <v>1</v>
      </c>
      <c r="M3240" s="75">
        <f t="shared" si="422"/>
        <v>0</v>
      </c>
      <c r="N3240" s="76" t="str">
        <f t="shared" si="427"/>
        <v/>
      </c>
      <c r="O3240" s="75"/>
      <c r="P3240" s="77">
        <f t="shared" si="423"/>
        <v>1</v>
      </c>
      <c r="Q3240" s="78" t="str">
        <f t="shared" si="428"/>
        <v>Stay Long</v>
      </c>
      <c r="R3240" s="81">
        <f t="shared" si="424"/>
        <v>525</v>
      </c>
      <c r="S3240" s="82">
        <f t="shared" si="429"/>
        <v>-32885.959999999992</v>
      </c>
      <c r="T3240" s="50"/>
    </row>
    <row r="3241" spans="2:20" x14ac:dyDescent="0.25">
      <c r="B3241" s="11">
        <f>'Market Data'!B3228</f>
        <v>20120827</v>
      </c>
      <c r="C3241" s="2">
        <f>'Market Data'!C3228</f>
        <v>7122</v>
      </c>
      <c r="D3241" s="2">
        <f>'Market Data'!D3228</f>
        <v>7205</v>
      </c>
      <c r="E3241" s="2">
        <f>'Market Data'!E3228</f>
        <v>7099.5</v>
      </c>
      <c r="F3241" s="12">
        <f>'Market Data'!F3228</f>
        <v>7198.5</v>
      </c>
      <c r="H3241" s="58">
        <f t="shared" si="425"/>
        <v>3224</v>
      </c>
      <c r="I3241" s="97" t="s">
        <v>54</v>
      </c>
      <c r="J3241" s="59" t="str">
        <f t="shared" si="426"/>
        <v>Long</v>
      </c>
      <c r="L3241" s="74">
        <f t="shared" si="430"/>
        <v>1</v>
      </c>
      <c r="M3241" s="75">
        <f t="shared" si="422"/>
        <v>0</v>
      </c>
      <c r="N3241" s="76" t="str">
        <f t="shared" si="427"/>
        <v/>
      </c>
      <c r="O3241" s="75"/>
      <c r="P3241" s="77">
        <f t="shared" si="423"/>
        <v>1</v>
      </c>
      <c r="Q3241" s="78" t="str">
        <f t="shared" si="428"/>
        <v>Stay Long</v>
      </c>
      <c r="R3241" s="81">
        <f t="shared" si="424"/>
        <v>2345</v>
      </c>
      <c r="S3241" s="82">
        <f t="shared" si="429"/>
        <v>-30540.959999999992</v>
      </c>
      <c r="T3241" s="50"/>
    </row>
    <row r="3242" spans="2:20" x14ac:dyDescent="0.25">
      <c r="B3242" s="11">
        <f>'Market Data'!B3229</f>
        <v>20120828</v>
      </c>
      <c r="C3242" s="2">
        <f>'Market Data'!C3229</f>
        <v>7163.5</v>
      </c>
      <c r="D3242" s="2">
        <f>'Market Data'!D3229</f>
        <v>7185</v>
      </c>
      <c r="E3242" s="2">
        <f>'Market Data'!E3229</f>
        <v>7128.5</v>
      </c>
      <c r="F3242" s="12">
        <f>'Market Data'!F3229</f>
        <v>7157</v>
      </c>
      <c r="H3242" s="58">
        <f t="shared" si="425"/>
        <v>3225</v>
      </c>
      <c r="I3242" s="97" t="s">
        <v>54</v>
      </c>
      <c r="J3242" s="59" t="str">
        <f t="shared" si="426"/>
        <v>Long</v>
      </c>
      <c r="L3242" s="74">
        <f t="shared" si="430"/>
        <v>1</v>
      </c>
      <c r="M3242" s="75">
        <f t="shared" si="422"/>
        <v>0</v>
      </c>
      <c r="N3242" s="76" t="str">
        <f t="shared" si="427"/>
        <v/>
      </c>
      <c r="O3242" s="75"/>
      <c r="P3242" s="77">
        <f t="shared" si="423"/>
        <v>1</v>
      </c>
      <c r="Q3242" s="78" t="str">
        <f t="shared" si="428"/>
        <v>Stay Long</v>
      </c>
      <c r="R3242" s="81">
        <f t="shared" si="424"/>
        <v>-1452.5</v>
      </c>
      <c r="S3242" s="82">
        <f t="shared" si="429"/>
        <v>-31993.459999999992</v>
      </c>
      <c r="T3242" s="50"/>
    </row>
    <row r="3243" spans="2:20" x14ac:dyDescent="0.25">
      <c r="B3243" s="11">
        <f>'Market Data'!B3230</f>
        <v>20120829</v>
      </c>
      <c r="C3243" s="2">
        <f>'Market Data'!C3230</f>
        <v>7163.5</v>
      </c>
      <c r="D3243" s="2">
        <f>'Market Data'!D3230</f>
        <v>7186</v>
      </c>
      <c r="E3243" s="2">
        <f>'Market Data'!E3230</f>
        <v>7098.5</v>
      </c>
      <c r="F3243" s="12">
        <f>'Market Data'!F3230</f>
        <v>7154.5</v>
      </c>
      <c r="H3243" s="58">
        <f t="shared" si="425"/>
        <v>3226</v>
      </c>
      <c r="I3243" s="97" t="s">
        <v>54</v>
      </c>
      <c r="J3243" s="59" t="str">
        <f t="shared" si="426"/>
        <v>Long</v>
      </c>
      <c r="L3243" s="74">
        <f t="shared" si="430"/>
        <v>1</v>
      </c>
      <c r="M3243" s="75">
        <f t="shared" si="422"/>
        <v>0</v>
      </c>
      <c r="N3243" s="76" t="str">
        <f t="shared" si="427"/>
        <v/>
      </c>
      <c r="O3243" s="75"/>
      <c r="P3243" s="77">
        <f t="shared" si="423"/>
        <v>1</v>
      </c>
      <c r="Q3243" s="78" t="str">
        <f t="shared" si="428"/>
        <v>Stay Long</v>
      </c>
      <c r="R3243" s="81">
        <f t="shared" si="424"/>
        <v>-87.5</v>
      </c>
      <c r="S3243" s="82">
        <f t="shared" si="429"/>
        <v>-32080.959999999992</v>
      </c>
      <c r="T3243" s="50"/>
    </row>
    <row r="3244" spans="2:20" x14ac:dyDescent="0.25">
      <c r="B3244" s="11">
        <f>'Market Data'!B3231</f>
        <v>20120830</v>
      </c>
      <c r="C3244" s="2">
        <f>'Market Data'!C3231</f>
        <v>7123.5</v>
      </c>
      <c r="D3244" s="2">
        <f>'Market Data'!D3231</f>
        <v>7135</v>
      </c>
      <c r="E3244" s="2">
        <f>'Market Data'!E3231</f>
        <v>7024</v>
      </c>
      <c r="F3244" s="12">
        <f>'Market Data'!F3231</f>
        <v>7061</v>
      </c>
      <c r="H3244" s="58">
        <f t="shared" si="425"/>
        <v>3227</v>
      </c>
      <c r="I3244" s="97" t="s">
        <v>54</v>
      </c>
      <c r="J3244" s="59" t="str">
        <f t="shared" si="426"/>
        <v>Long</v>
      </c>
      <c r="L3244" s="74">
        <f t="shared" si="430"/>
        <v>1</v>
      </c>
      <c r="M3244" s="75">
        <f t="shared" si="422"/>
        <v>0</v>
      </c>
      <c r="N3244" s="76" t="str">
        <f t="shared" si="427"/>
        <v/>
      </c>
      <c r="O3244" s="75"/>
      <c r="P3244" s="77">
        <f t="shared" si="423"/>
        <v>1</v>
      </c>
      <c r="Q3244" s="78" t="str">
        <f t="shared" si="428"/>
        <v>Stay Long</v>
      </c>
      <c r="R3244" s="81">
        <f t="shared" si="424"/>
        <v>-3272.5</v>
      </c>
      <c r="S3244" s="82">
        <f t="shared" si="429"/>
        <v>-35353.459999999992</v>
      </c>
      <c r="T3244" s="50"/>
    </row>
    <row r="3245" spans="2:20" x14ac:dyDescent="0.25">
      <c r="B3245" s="11">
        <f>'Market Data'!B3232</f>
        <v>20120831</v>
      </c>
      <c r="C3245" s="2">
        <f>'Market Data'!C3232</f>
        <v>7060.5</v>
      </c>
      <c r="D3245" s="2">
        <f>'Market Data'!D3232</f>
        <v>7167.5</v>
      </c>
      <c r="E3245" s="2">
        <f>'Market Data'!E3232</f>
        <v>7043.5</v>
      </c>
      <c r="F3245" s="12">
        <f>'Market Data'!F3232</f>
        <v>7123</v>
      </c>
      <c r="H3245" s="58">
        <f t="shared" si="425"/>
        <v>3228</v>
      </c>
      <c r="I3245" s="97" t="s">
        <v>54</v>
      </c>
      <c r="J3245" s="59" t="str">
        <f t="shared" si="426"/>
        <v>Long</v>
      </c>
      <c r="L3245" s="74">
        <f t="shared" si="430"/>
        <v>1</v>
      </c>
      <c r="M3245" s="75">
        <f t="shared" si="422"/>
        <v>0</v>
      </c>
      <c r="N3245" s="76" t="str">
        <f t="shared" si="427"/>
        <v/>
      </c>
      <c r="O3245" s="75"/>
      <c r="P3245" s="77">
        <f t="shared" si="423"/>
        <v>1</v>
      </c>
      <c r="Q3245" s="78" t="str">
        <f t="shared" si="428"/>
        <v>Stay Long</v>
      </c>
      <c r="R3245" s="81">
        <f t="shared" si="424"/>
        <v>2170</v>
      </c>
      <c r="S3245" s="82">
        <f t="shared" si="429"/>
        <v>-33183.459999999992</v>
      </c>
      <c r="T3245" s="50"/>
    </row>
    <row r="3246" spans="2:20" x14ac:dyDescent="0.25">
      <c r="B3246" s="11">
        <f>'Market Data'!B3233</f>
        <v>20120903</v>
      </c>
      <c r="C3246" s="2">
        <f>'Market Data'!C3233</f>
        <v>7123</v>
      </c>
      <c r="D3246" s="2">
        <f>'Market Data'!D3233</f>
        <v>7173</v>
      </c>
      <c r="E3246" s="2">
        <f>'Market Data'!E3233</f>
        <v>7093.5</v>
      </c>
      <c r="F3246" s="12">
        <f>'Market Data'!F3233</f>
        <v>7165</v>
      </c>
      <c r="H3246" s="58">
        <f t="shared" si="425"/>
        <v>3229</v>
      </c>
      <c r="I3246" s="97" t="s">
        <v>54</v>
      </c>
      <c r="J3246" s="59" t="str">
        <f t="shared" si="426"/>
        <v>Long</v>
      </c>
      <c r="L3246" s="74">
        <f t="shared" si="430"/>
        <v>1</v>
      </c>
      <c r="M3246" s="75">
        <f t="shared" si="422"/>
        <v>0</v>
      </c>
      <c r="N3246" s="76" t="str">
        <f t="shared" si="427"/>
        <v/>
      </c>
      <c r="O3246" s="75"/>
      <c r="P3246" s="77">
        <f t="shared" si="423"/>
        <v>1</v>
      </c>
      <c r="Q3246" s="78" t="str">
        <f t="shared" si="428"/>
        <v>Stay Long</v>
      </c>
      <c r="R3246" s="81">
        <f t="shared" si="424"/>
        <v>1470</v>
      </c>
      <c r="S3246" s="82">
        <f t="shared" si="429"/>
        <v>-31713.459999999992</v>
      </c>
      <c r="T3246" s="50"/>
    </row>
    <row r="3247" spans="2:20" x14ac:dyDescent="0.25">
      <c r="B3247" s="11">
        <f>'Market Data'!B3234</f>
        <v>20120904</v>
      </c>
      <c r="C3247" s="2">
        <f>'Market Data'!C3234</f>
        <v>7156</v>
      </c>
      <c r="D3247" s="2">
        <f>'Market Data'!D3234</f>
        <v>7172.5</v>
      </c>
      <c r="E3247" s="2">
        <f>'Market Data'!E3234</f>
        <v>7073</v>
      </c>
      <c r="F3247" s="12">
        <f>'Market Data'!F3234</f>
        <v>7095</v>
      </c>
      <c r="H3247" s="58">
        <f t="shared" si="425"/>
        <v>3230</v>
      </c>
      <c r="I3247" s="97" t="s">
        <v>54</v>
      </c>
      <c r="J3247" s="59" t="str">
        <f t="shared" si="426"/>
        <v>Long</v>
      </c>
      <c r="L3247" s="74">
        <f t="shared" si="430"/>
        <v>1</v>
      </c>
      <c r="M3247" s="75">
        <f t="shared" si="422"/>
        <v>0</v>
      </c>
      <c r="N3247" s="76" t="str">
        <f t="shared" si="427"/>
        <v/>
      </c>
      <c r="O3247" s="75"/>
      <c r="P3247" s="77">
        <f t="shared" si="423"/>
        <v>1</v>
      </c>
      <c r="Q3247" s="78" t="str">
        <f t="shared" si="428"/>
        <v>Stay Long</v>
      </c>
      <c r="R3247" s="81">
        <f t="shared" si="424"/>
        <v>-2450</v>
      </c>
      <c r="S3247" s="82">
        <f t="shared" si="429"/>
        <v>-34163.459999999992</v>
      </c>
      <c r="T3247" s="50"/>
    </row>
    <row r="3248" spans="2:20" x14ac:dyDescent="0.25">
      <c r="B3248" s="11">
        <f>'Market Data'!B3235</f>
        <v>20120905</v>
      </c>
      <c r="C3248" s="2">
        <f>'Market Data'!C3235</f>
        <v>7097</v>
      </c>
      <c r="D3248" s="2">
        <f>'Market Data'!D3235</f>
        <v>7157.5</v>
      </c>
      <c r="E3248" s="2">
        <f>'Market Data'!E3235</f>
        <v>7046</v>
      </c>
      <c r="F3248" s="12">
        <f>'Market Data'!F3235</f>
        <v>7120</v>
      </c>
      <c r="H3248" s="58">
        <f t="shared" si="425"/>
        <v>3231</v>
      </c>
      <c r="I3248" s="97" t="s">
        <v>54</v>
      </c>
      <c r="J3248" s="59" t="str">
        <f t="shared" si="426"/>
        <v>Long</v>
      </c>
      <c r="L3248" s="74">
        <f t="shared" si="430"/>
        <v>1</v>
      </c>
      <c r="M3248" s="75">
        <f t="shared" si="422"/>
        <v>0</v>
      </c>
      <c r="N3248" s="76" t="str">
        <f t="shared" si="427"/>
        <v/>
      </c>
      <c r="O3248" s="75"/>
      <c r="P3248" s="77">
        <f t="shared" si="423"/>
        <v>1</v>
      </c>
      <c r="Q3248" s="78" t="str">
        <f t="shared" si="428"/>
        <v>Stay Long</v>
      </c>
      <c r="R3248" s="81">
        <f t="shared" si="424"/>
        <v>875</v>
      </c>
      <c r="S3248" s="82">
        <f t="shared" si="429"/>
        <v>-33288.459999999992</v>
      </c>
      <c r="T3248" s="50"/>
    </row>
    <row r="3249" spans="2:20" x14ac:dyDescent="0.25">
      <c r="B3249" s="11">
        <f>'Market Data'!B3236</f>
        <v>20120906</v>
      </c>
      <c r="C3249" s="2">
        <f>'Market Data'!C3236</f>
        <v>7144</v>
      </c>
      <c r="D3249" s="2">
        <f>'Market Data'!D3236</f>
        <v>7328</v>
      </c>
      <c r="E3249" s="2">
        <f>'Market Data'!E3236</f>
        <v>7131</v>
      </c>
      <c r="F3249" s="12">
        <f>'Market Data'!F3236</f>
        <v>7312</v>
      </c>
      <c r="H3249" s="58">
        <f t="shared" si="425"/>
        <v>3232</v>
      </c>
      <c r="I3249" s="97" t="s">
        <v>54</v>
      </c>
      <c r="J3249" s="59" t="str">
        <f t="shared" si="426"/>
        <v>Long</v>
      </c>
      <c r="L3249" s="74">
        <f t="shared" si="430"/>
        <v>1</v>
      </c>
      <c r="M3249" s="75">
        <f t="shared" si="422"/>
        <v>0</v>
      </c>
      <c r="N3249" s="76" t="str">
        <f t="shared" si="427"/>
        <v/>
      </c>
      <c r="O3249" s="75"/>
      <c r="P3249" s="77">
        <f t="shared" si="423"/>
        <v>1</v>
      </c>
      <c r="Q3249" s="78" t="str">
        <f t="shared" si="428"/>
        <v>Stay Long</v>
      </c>
      <c r="R3249" s="81">
        <f t="shared" si="424"/>
        <v>6720</v>
      </c>
      <c r="S3249" s="82">
        <f t="shared" si="429"/>
        <v>-26568.459999999992</v>
      </c>
      <c r="T3249" s="50"/>
    </row>
    <row r="3250" spans="2:20" x14ac:dyDescent="0.25">
      <c r="B3250" s="11">
        <f>'Market Data'!B3237</f>
        <v>20120907</v>
      </c>
      <c r="C3250" s="2">
        <f>'Market Data'!C3237</f>
        <v>7319.5</v>
      </c>
      <c r="D3250" s="2">
        <f>'Market Data'!D3237</f>
        <v>7403.5</v>
      </c>
      <c r="E3250" s="2">
        <f>'Market Data'!E3237</f>
        <v>7318.5</v>
      </c>
      <c r="F3250" s="12">
        <f>'Market Data'!F3237</f>
        <v>7376</v>
      </c>
      <c r="H3250" s="58">
        <f t="shared" si="425"/>
        <v>3233</v>
      </c>
      <c r="I3250" s="97" t="s">
        <v>54</v>
      </c>
      <c r="J3250" s="59" t="str">
        <f t="shared" si="426"/>
        <v>Long</v>
      </c>
      <c r="L3250" s="74">
        <f t="shared" si="430"/>
        <v>1</v>
      </c>
      <c r="M3250" s="75">
        <f t="shared" si="422"/>
        <v>0</v>
      </c>
      <c r="N3250" s="76" t="str">
        <f t="shared" si="427"/>
        <v/>
      </c>
      <c r="O3250" s="75"/>
      <c r="P3250" s="77">
        <f t="shared" si="423"/>
        <v>1</v>
      </c>
      <c r="Q3250" s="78" t="str">
        <f t="shared" si="428"/>
        <v>Stay Long</v>
      </c>
      <c r="R3250" s="81">
        <f t="shared" si="424"/>
        <v>2240</v>
      </c>
      <c r="S3250" s="82">
        <f t="shared" si="429"/>
        <v>-24328.459999999992</v>
      </c>
      <c r="T3250" s="50"/>
    </row>
    <row r="3251" spans="2:20" x14ac:dyDescent="0.25">
      <c r="B3251" s="11">
        <f>'Market Data'!B3238</f>
        <v>20120910</v>
      </c>
      <c r="C3251" s="2">
        <f>'Market Data'!C3238</f>
        <v>7361.5</v>
      </c>
      <c r="D3251" s="2">
        <f>'Market Data'!D3238</f>
        <v>7388.5</v>
      </c>
      <c r="E3251" s="2">
        <f>'Market Data'!E3238</f>
        <v>7339</v>
      </c>
      <c r="F3251" s="12">
        <f>'Market Data'!F3238</f>
        <v>7369.5</v>
      </c>
      <c r="H3251" s="58">
        <f t="shared" si="425"/>
        <v>3234</v>
      </c>
      <c r="I3251" s="97" t="s">
        <v>54</v>
      </c>
      <c r="J3251" s="59" t="str">
        <f t="shared" si="426"/>
        <v>Long</v>
      </c>
      <c r="L3251" s="74">
        <f t="shared" si="430"/>
        <v>1</v>
      </c>
      <c r="M3251" s="75">
        <f t="shared" si="422"/>
        <v>0</v>
      </c>
      <c r="N3251" s="76" t="str">
        <f t="shared" si="427"/>
        <v/>
      </c>
      <c r="O3251" s="75"/>
      <c r="P3251" s="77">
        <f t="shared" si="423"/>
        <v>1</v>
      </c>
      <c r="Q3251" s="78" t="str">
        <f t="shared" si="428"/>
        <v>Stay Long</v>
      </c>
      <c r="R3251" s="81">
        <f t="shared" si="424"/>
        <v>-227.5</v>
      </c>
      <c r="S3251" s="82">
        <f t="shared" si="429"/>
        <v>-24555.959999999992</v>
      </c>
      <c r="T3251" s="50"/>
    </row>
    <row r="3252" spans="2:20" x14ac:dyDescent="0.25">
      <c r="B3252" s="11">
        <f>'Market Data'!B3239</f>
        <v>20120911</v>
      </c>
      <c r="C3252" s="2">
        <f>'Market Data'!C3239</f>
        <v>7335.5</v>
      </c>
      <c r="D3252" s="2">
        <f>'Market Data'!D3239</f>
        <v>7468.5</v>
      </c>
      <c r="E3252" s="2">
        <f>'Market Data'!E3239</f>
        <v>7327</v>
      </c>
      <c r="F3252" s="12">
        <f>'Market Data'!F3239</f>
        <v>7466.5</v>
      </c>
      <c r="H3252" s="58">
        <f t="shared" si="425"/>
        <v>3235</v>
      </c>
      <c r="I3252" s="97" t="s">
        <v>54</v>
      </c>
      <c r="J3252" s="59" t="str">
        <f t="shared" si="426"/>
        <v>Long</v>
      </c>
      <c r="L3252" s="74">
        <f t="shared" si="430"/>
        <v>1</v>
      </c>
      <c r="M3252" s="75">
        <f t="shared" si="422"/>
        <v>0</v>
      </c>
      <c r="N3252" s="76" t="str">
        <f t="shared" si="427"/>
        <v/>
      </c>
      <c r="O3252" s="75"/>
      <c r="P3252" s="77">
        <f t="shared" si="423"/>
        <v>1</v>
      </c>
      <c r="Q3252" s="78" t="str">
        <f t="shared" si="428"/>
        <v>Stay Long</v>
      </c>
      <c r="R3252" s="81">
        <f t="shared" si="424"/>
        <v>3395</v>
      </c>
      <c r="S3252" s="82">
        <f t="shared" si="429"/>
        <v>-21160.959999999992</v>
      </c>
      <c r="T3252" s="50"/>
    </row>
    <row r="3253" spans="2:20" x14ac:dyDescent="0.25">
      <c r="B3253" s="11">
        <f>'Market Data'!B3240</f>
        <v>20120912</v>
      </c>
      <c r="C3253" s="2">
        <f>'Market Data'!C3240</f>
        <v>7466.5</v>
      </c>
      <c r="D3253" s="2">
        <f>'Market Data'!D3240</f>
        <v>7565</v>
      </c>
      <c r="E3253" s="2">
        <f>'Market Data'!E3240</f>
        <v>7460.5</v>
      </c>
      <c r="F3253" s="12">
        <f>'Market Data'!F3240</f>
        <v>7505.5</v>
      </c>
      <c r="H3253" s="58">
        <f t="shared" si="425"/>
        <v>3236</v>
      </c>
      <c r="I3253" s="97" t="s">
        <v>54</v>
      </c>
      <c r="J3253" s="59" t="str">
        <f t="shared" si="426"/>
        <v>Long</v>
      </c>
      <c r="L3253" s="74">
        <f t="shared" si="430"/>
        <v>1</v>
      </c>
      <c r="M3253" s="75">
        <f t="shared" si="422"/>
        <v>0</v>
      </c>
      <c r="N3253" s="76" t="str">
        <f t="shared" si="427"/>
        <v/>
      </c>
      <c r="O3253" s="75"/>
      <c r="P3253" s="77">
        <f t="shared" si="423"/>
        <v>1</v>
      </c>
      <c r="Q3253" s="78" t="str">
        <f t="shared" si="428"/>
        <v>Stay Long</v>
      </c>
      <c r="R3253" s="81">
        <f t="shared" si="424"/>
        <v>1365</v>
      </c>
      <c r="S3253" s="82">
        <f t="shared" si="429"/>
        <v>-19795.959999999992</v>
      </c>
      <c r="T3253" s="50"/>
    </row>
    <row r="3254" spans="2:20" x14ac:dyDescent="0.25">
      <c r="B3254" s="11">
        <f>'Market Data'!B3241</f>
        <v>20120913</v>
      </c>
      <c r="C3254" s="2">
        <f>'Market Data'!C3241</f>
        <v>7493.5</v>
      </c>
      <c r="D3254" s="2">
        <f>'Market Data'!D3241</f>
        <v>7559.5</v>
      </c>
      <c r="E3254" s="2">
        <f>'Market Data'!E3241</f>
        <v>7433</v>
      </c>
      <c r="F3254" s="12">
        <f>'Market Data'!F3241</f>
        <v>7468</v>
      </c>
      <c r="H3254" s="58">
        <f t="shared" si="425"/>
        <v>3237</v>
      </c>
      <c r="I3254" s="97" t="s">
        <v>54</v>
      </c>
      <c r="J3254" s="59" t="str">
        <f t="shared" si="426"/>
        <v>Long</v>
      </c>
      <c r="L3254" s="74">
        <f t="shared" si="430"/>
        <v>1</v>
      </c>
      <c r="M3254" s="75">
        <f t="shared" si="422"/>
        <v>0</v>
      </c>
      <c r="N3254" s="76" t="str">
        <f t="shared" si="427"/>
        <v/>
      </c>
      <c r="O3254" s="75"/>
      <c r="P3254" s="77">
        <f t="shared" si="423"/>
        <v>1</v>
      </c>
      <c r="Q3254" s="78" t="str">
        <f t="shared" si="428"/>
        <v>Stay Long</v>
      </c>
      <c r="R3254" s="81">
        <f t="shared" si="424"/>
        <v>-1312.5</v>
      </c>
      <c r="S3254" s="82">
        <f t="shared" si="429"/>
        <v>-21108.459999999992</v>
      </c>
      <c r="T3254" s="50"/>
    </row>
    <row r="3255" spans="2:20" x14ac:dyDescent="0.25">
      <c r="B3255" s="11">
        <f>'Market Data'!B3242</f>
        <v>20120914</v>
      </c>
      <c r="C3255" s="2">
        <f>'Market Data'!C3242</f>
        <v>7575</v>
      </c>
      <c r="D3255" s="2">
        <f>'Market Data'!D3242</f>
        <v>7601</v>
      </c>
      <c r="E3255" s="2">
        <f>'Market Data'!E3242</f>
        <v>7535.5</v>
      </c>
      <c r="F3255" s="12">
        <f>'Market Data'!F3242</f>
        <v>7564</v>
      </c>
      <c r="H3255" s="58">
        <f t="shared" si="425"/>
        <v>3238</v>
      </c>
      <c r="I3255" s="97" t="s">
        <v>54</v>
      </c>
      <c r="J3255" s="59" t="str">
        <f t="shared" si="426"/>
        <v>Long</v>
      </c>
      <c r="L3255" s="74">
        <f t="shared" si="430"/>
        <v>1</v>
      </c>
      <c r="M3255" s="75">
        <f t="shared" si="422"/>
        <v>0</v>
      </c>
      <c r="N3255" s="76" t="str">
        <f t="shared" si="427"/>
        <v/>
      </c>
      <c r="O3255" s="75"/>
      <c r="P3255" s="77">
        <f t="shared" si="423"/>
        <v>1</v>
      </c>
      <c r="Q3255" s="78" t="str">
        <f t="shared" si="428"/>
        <v>Stay Long</v>
      </c>
      <c r="R3255" s="81">
        <f t="shared" si="424"/>
        <v>3360</v>
      </c>
      <c r="S3255" s="82">
        <f t="shared" si="429"/>
        <v>-17748.459999999992</v>
      </c>
      <c r="T3255" s="50"/>
    </row>
    <row r="3256" spans="2:20" x14ac:dyDescent="0.25">
      <c r="B3256" s="11">
        <f>'Market Data'!B3243</f>
        <v>20120917</v>
      </c>
      <c r="C3256" s="2">
        <f>'Market Data'!C3243</f>
        <v>7535.5</v>
      </c>
      <c r="D3256" s="2">
        <f>'Market Data'!D3243</f>
        <v>7569.5</v>
      </c>
      <c r="E3256" s="2">
        <f>'Market Data'!E3243</f>
        <v>7523</v>
      </c>
      <c r="F3256" s="12">
        <f>'Market Data'!F3243</f>
        <v>7552</v>
      </c>
      <c r="H3256" s="58">
        <f t="shared" si="425"/>
        <v>3239</v>
      </c>
      <c r="I3256" s="97" t="s">
        <v>54</v>
      </c>
      <c r="J3256" s="59" t="str">
        <f t="shared" si="426"/>
        <v>Long</v>
      </c>
      <c r="L3256" s="74">
        <f t="shared" si="430"/>
        <v>1</v>
      </c>
      <c r="M3256" s="75">
        <f t="shared" si="422"/>
        <v>0</v>
      </c>
      <c r="N3256" s="76" t="str">
        <f t="shared" si="427"/>
        <v/>
      </c>
      <c r="O3256" s="75"/>
      <c r="P3256" s="77">
        <f t="shared" si="423"/>
        <v>1</v>
      </c>
      <c r="Q3256" s="78" t="str">
        <f t="shared" si="428"/>
        <v>Stay Long</v>
      </c>
      <c r="R3256" s="81">
        <f t="shared" si="424"/>
        <v>-420</v>
      </c>
      <c r="S3256" s="82">
        <f t="shared" si="429"/>
        <v>-18168.459999999992</v>
      </c>
      <c r="T3256" s="50"/>
    </row>
    <row r="3257" spans="2:20" x14ac:dyDescent="0.25">
      <c r="B3257" s="11">
        <f>'Market Data'!B3244</f>
        <v>20120918</v>
      </c>
      <c r="C3257" s="2">
        <f>'Market Data'!C3244</f>
        <v>7540.5</v>
      </c>
      <c r="D3257" s="2">
        <f>'Market Data'!D3244</f>
        <v>7543</v>
      </c>
      <c r="E3257" s="2">
        <f>'Market Data'!E3244</f>
        <v>7458.5</v>
      </c>
      <c r="F3257" s="12">
        <f>'Market Data'!F3244</f>
        <v>7522.5</v>
      </c>
      <c r="H3257" s="58">
        <f t="shared" si="425"/>
        <v>3240</v>
      </c>
      <c r="I3257" s="97" t="s">
        <v>54</v>
      </c>
      <c r="J3257" s="59" t="str">
        <f t="shared" si="426"/>
        <v>Long</v>
      </c>
      <c r="L3257" s="74">
        <f t="shared" si="430"/>
        <v>1</v>
      </c>
      <c r="M3257" s="75">
        <f t="shared" si="422"/>
        <v>0</v>
      </c>
      <c r="N3257" s="76" t="str">
        <f t="shared" si="427"/>
        <v/>
      </c>
      <c r="O3257" s="75"/>
      <c r="P3257" s="77">
        <f t="shared" si="423"/>
        <v>1</v>
      </c>
      <c r="Q3257" s="78" t="str">
        <f t="shared" si="428"/>
        <v>Stay Long</v>
      </c>
      <c r="R3257" s="81">
        <f t="shared" si="424"/>
        <v>-1032.5</v>
      </c>
      <c r="S3257" s="82">
        <f t="shared" si="429"/>
        <v>-19200.959999999992</v>
      </c>
      <c r="T3257" s="50"/>
    </row>
    <row r="3258" spans="2:20" x14ac:dyDescent="0.25">
      <c r="B3258" s="11">
        <f>'Market Data'!B3245</f>
        <v>20120919</v>
      </c>
      <c r="C3258" s="2">
        <f>'Market Data'!C3245</f>
        <v>7547.5</v>
      </c>
      <c r="D3258" s="2">
        <f>'Market Data'!D3245</f>
        <v>7556</v>
      </c>
      <c r="E3258" s="2">
        <f>'Market Data'!E3245</f>
        <v>7479.5</v>
      </c>
      <c r="F3258" s="12">
        <f>'Market Data'!F3245</f>
        <v>7546</v>
      </c>
      <c r="H3258" s="58">
        <f t="shared" si="425"/>
        <v>3241</v>
      </c>
      <c r="I3258" s="97" t="s">
        <v>54</v>
      </c>
      <c r="J3258" s="59" t="str">
        <f t="shared" si="426"/>
        <v>Long</v>
      </c>
      <c r="L3258" s="74">
        <f t="shared" si="430"/>
        <v>1</v>
      </c>
      <c r="M3258" s="75">
        <f t="shared" si="422"/>
        <v>0</v>
      </c>
      <c r="N3258" s="76" t="str">
        <f t="shared" si="427"/>
        <v/>
      </c>
      <c r="O3258" s="75"/>
      <c r="P3258" s="77">
        <f t="shared" si="423"/>
        <v>1</v>
      </c>
      <c r="Q3258" s="78" t="str">
        <f t="shared" si="428"/>
        <v>Stay Long</v>
      </c>
      <c r="R3258" s="81">
        <f t="shared" si="424"/>
        <v>822.5</v>
      </c>
      <c r="S3258" s="82">
        <f t="shared" si="429"/>
        <v>-18378.459999999992</v>
      </c>
      <c r="T3258" s="50"/>
    </row>
    <row r="3259" spans="2:20" x14ac:dyDescent="0.25">
      <c r="B3259" s="11">
        <f>'Market Data'!B3246</f>
        <v>20120920</v>
      </c>
      <c r="C3259" s="2">
        <f>'Market Data'!C3246</f>
        <v>7509</v>
      </c>
      <c r="D3259" s="2">
        <f>'Market Data'!D3246</f>
        <v>7555</v>
      </c>
      <c r="E3259" s="2">
        <f>'Market Data'!E3246</f>
        <v>7466</v>
      </c>
      <c r="F3259" s="12">
        <f>'Market Data'!F3246</f>
        <v>7536.5</v>
      </c>
      <c r="H3259" s="58">
        <f t="shared" si="425"/>
        <v>3242</v>
      </c>
      <c r="I3259" s="97" t="s">
        <v>54</v>
      </c>
      <c r="J3259" s="59" t="str">
        <f t="shared" si="426"/>
        <v>Long</v>
      </c>
      <c r="L3259" s="74">
        <f t="shared" si="430"/>
        <v>1</v>
      </c>
      <c r="M3259" s="75">
        <f t="shared" si="422"/>
        <v>0</v>
      </c>
      <c r="N3259" s="76" t="str">
        <f t="shared" si="427"/>
        <v/>
      </c>
      <c r="O3259" s="75"/>
      <c r="P3259" s="77">
        <f t="shared" si="423"/>
        <v>1</v>
      </c>
      <c r="Q3259" s="78" t="str">
        <f t="shared" si="428"/>
        <v>Stay Long</v>
      </c>
      <c r="R3259" s="81">
        <f t="shared" si="424"/>
        <v>-332.5</v>
      </c>
      <c r="S3259" s="82">
        <f t="shared" si="429"/>
        <v>-18710.959999999992</v>
      </c>
      <c r="T3259" s="50"/>
    </row>
    <row r="3260" spans="2:20" x14ac:dyDescent="0.25">
      <c r="B3260" s="11">
        <f>'Market Data'!B3247</f>
        <v>20120921</v>
      </c>
      <c r="C3260" s="2">
        <f>'Market Data'!C3247</f>
        <v>7576.5</v>
      </c>
      <c r="D3260" s="2">
        <f>'Market Data'!D3247</f>
        <v>7633</v>
      </c>
      <c r="E3260" s="2">
        <f>'Market Data'!E3247</f>
        <v>7544</v>
      </c>
      <c r="F3260" s="12">
        <f>'Market Data'!F3247</f>
        <v>7606</v>
      </c>
      <c r="H3260" s="58">
        <f t="shared" si="425"/>
        <v>3243</v>
      </c>
      <c r="I3260" s="97" t="s">
        <v>54</v>
      </c>
      <c r="J3260" s="59" t="str">
        <f t="shared" si="426"/>
        <v>Long</v>
      </c>
      <c r="L3260" s="74">
        <f t="shared" si="430"/>
        <v>1</v>
      </c>
      <c r="M3260" s="75">
        <f t="shared" si="422"/>
        <v>0</v>
      </c>
      <c r="N3260" s="76" t="str">
        <f t="shared" si="427"/>
        <v/>
      </c>
      <c r="O3260" s="75"/>
      <c r="P3260" s="77">
        <f t="shared" si="423"/>
        <v>1</v>
      </c>
      <c r="Q3260" s="78" t="str">
        <f t="shared" si="428"/>
        <v>Stay Long</v>
      </c>
      <c r="R3260" s="81">
        <f t="shared" si="424"/>
        <v>2432.5</v>
      </c>
      <c r="S3260" s="82">
        <f t="shared" si="429"/>
        <v>-16278.459999999992</v>
      </c>
      <c r="T3260" s="50"/>
    </row>
    <row r="3261" spans="2:20" x14ac:dyDescent="0.25">
      <c r="B3261" s="11">
        <f>'Market Data'!B3248</f>
        <v>20120924</v>
      </c>
      <c r="C3261" s="2">
        <f>'Market Data'!C3248</f>
        <v>7571.5</v>
      </c>
      <c r="D3261" s="2">
        <f>'Market Data'!D3248</f>
        <v>7595</v>
      </c>
      <c r="E3261" s="2">
        <f>'Market Data'!E3248</f>
        <v>7539.5</v>
      </c>
      <c r="F3261" s="12">
        <f>'Market Data'!F3248</f>
        <v>7568</v>
      </c>
      <c r="H3261" s="58">
        <f t="shared" si="425"/>
        <v>3244</v>
      </c>
      <c r="I3261" s="97" t="s">
        <v>54</v>
      </c>
      <c r="J3261" s="59" t="str">
        <f t="shared" si="426"/>
        <v>Long</v>
      </c>
      <c r="L3261" s="74">
        <f t="shared" si="430"/>
        <v>1</v>
      </c>
      <c r="M3261" s="75">
        <f t="shared" si="422"/>
        <v>0</v>
      </c>
      <c r="N3261" s="76" t="str">
        <f t="shared" si="427"/>
        <v/>
      </c>
      <c r="O3261" s="75"/>
      <c r="P3261" s="77">
        <f t="shared" si="423"/>
        <v>1</v>
      </c>
      <c r="Q3261" s="78" t="str">
        <f t="shared" si="428"/>
        <v>Stay Long</v>
      </c>
      <c r="R3261" s="81">
        <f t="shared" si="424"/>
        <v>-1330</v>
      </c>
      <c r="S3261" s="82">
        <f t="shared" si="429"/>
        <v>-17608.459999999992</v>
      </c>
      <c r="T3261" s="50"/>
    </row>
    <row r="3262" spans="2:20" x14ac:dyDescent="0.25">
      <c r="B3262" s="11">
        <f>'Market Data'!B3249</f>
        <v>20120925</v>
      </c>
      <c r="C3262" s="2">
        <f>'Market Data'!C3249</f>
        <v>7584</v>
      </c>
      <c r="D3262" s="2">
        <f>'Market Data'!D3249</f>
        <v>7593</v>
      </c>
      <c r="E3262" s="2">
        <f>'Market Data'!E3249</f>
        <v>7501</v>
      </c>
      <c r="F3262" s="12">
        <f>'Market Data'!F3249</f>
        <v>7575.5</v>
      </c>
      <c r="H3262" s="58">
        <f t="shared" si="425"/>
        <v>3245</v>
      </c>
      <c r="I3262" s="97" t="s">
        <v>54</v>
      </c>
      <c r="J3262" s="59" t="str">
        <f t="shared" si="426"/>
        <v>Long</v>
      </c>
      <c r="L3262" s="74">
        <f t="shared" si="430"/>
        <v>1</v>
      </c>
      <c r="M3262" s="75">
        <f t="shared" si="422"/>
        <v>0</v>
      </c>
      <c r="N3262" s="76" t="str">
        <f t="shared" si="427"/>
        <v/>
      </c>
      <c r="O3262" s="75"/>
      <c r="P3262" s="77">
        <f t="shared" si="423"/>
        <v>1</v>
      </c>
      <c r="Q3262" s="78" t="str">
        <f t="shared" si="428"/>
        <v>Stay Long</v>
      </c>
      <c r="R3262" s="81">
        <f t="shared" si="424"/>
        <v>262.5</v>
      </c>
      <c r="S3262" s="82">
        <f t="shared" si="429"/>
        <v>-17345.959999999992</v>
      </c>
      <c r="T3262" s="50"/>
    </row>
    <row r="3263" spans="2:20" x14ac:dyDescent="0.25">
      <c r="B3263" s="11">
        <f>'Market Data'!B3250</f>
        <v>20120926</v>
      </c>
      <c r="C3263" s="2">
        <f>'Market Data'!C3250</f>
        <v>7517</v>
      </c>
      <c r="D3263" s="2">
        <f>'Market Data'!D3250</f>
        <v>7525.5</v>
      </c>
      <c r="E3263" s="2">
        <f>'Market Data'!E3250</f>
        <v>7408</v>
      </c>
      <c r="F3263" s="12">
        <f>'Market Data'!F3250</f>
        <v>7444</v>
      </c>
      <c r="H3263" s="58">
        <f t="shared" si="425"/>
        <v>3246</v>
      </c>
      <c r="I3263" s="97" t="s">
        <v>54</v>
      </c>
      <c r="J3263" s="59" t="str">
        <f t="shared" si="426"/>
        <v>Long</v>
      </c>
      <c r="L3263" s="74">
        <f t="shared" si="430"/>
        <v>1</v>
      </c>
      <c r="M3263" s="75">
        <f t="shared" si="422"/>
        <v>0</v>
      </c>
      <c r="N3263" s="76" t="str">
        <f t="shared" si="427"/>
        <v/>
      </c>
      <c r="O3263" s="75"/>
      <c r="P3263" s="77">
        <f t="shared" si="423"/>
        <v>1</v>
      </c>
      <c r="Q3263" s="78" t="str">
        <f t="shared" si="428"/>
        <v>Stay Long</v>
      </c>
      <c r="R3263" s="81">
        <f t="shared" si="424"/>
        <v>-4602.5</v>
      </c>
      <c r="S3263" s="82">
        <f t="shared" si="429"/>
        <v>-21948.459999999992</v>
      </c>
      <c r="T3263" s="50"/>
    </row>
    <row r="3264" spans="2:20" x14ac:dyDescent="0.25">
      <c r="B3264" s="11">
        <f>'Market Data'!B3251</f>
        <v>20120927</v>
      </c>
      <c r="C3264" s="2">
        <f>'Market Data'!C3251</f>
        <v>7480.5</v>
      </c>
      <c r="D3264" s="2">
        <f>'Market Data'!D3251</f>
        <v>7500.5</v>
      </c>
      <c r="E3264" s="2">
        <f>'Market Data'!E3251</f>
        <v>7421</v>
      </c>
      <c r="F3264" s="12">
        <f>'Market Data'!F3251</f>
        <v>7441</v>
      </c>
      <c r="H3264" s="58">
        <f t="shared" si="425"/>
        <v>3247</v>
      </c>
      <c r="I3264" s="97" t="s">
        <v>54</v>
      </c>
      <c r="J3264" s="59" t="str">
        <f t="shared" si="426"/>
        <v>Long</v>
      </c>
      <c r="L3264" s="74">
        <f t="shared" si="430"/>
        <v>1</v>
      </c>
      <c r="M3264" s="75">
        <f t="shared" si="422"/>
        <v>0</v>
      </c>
      <c r="N3264" s="76" t="str">
        <f t="shared" si="427"/>
        <v/>
      </c>
      <c r="O3264" s="75"/>
      <c r="P3264" s="77">
        <f t="shared" si="423"/>
        <v>1</v>
      </c>
      <c r="Q3264" s="78" t="str">
        <f t="shared" si="428"/>
        <v>Stay Long</v>
      </c>
      <c r="R3264" s="81">
        <f t="shared" si="424"/>
        <v>-105</v>
      </c>
      <c r="S3264" s="82">
        <f t="shared" si="429"/>
        <v>-22053.459999999992</v>
      </c>
      <c r="T3264" s="50"/>
    </row>
    <row r="3265" spans="2:20" x14ac:dyDescent="0.25">
      <c r="B3265" s="11">
        <f>'Market Data'!B3252</f>
        <v>20120928</v>
      </c>
      <c r="C3265" s="2">
        <f>'Market Data'!C3252</f>
        <v>7497</v>
      </c>
      <c r="D3265" s="2">
        <f>'Market Data'!D3252</f>
        <v>7504</v>
      </c>
      <c r="E3265" s="2">
        <f>'Market Data'!E3252</f>
        <v>7369.5</v>
      </c>
      <c r="F3265" s="12">
        <f>'Market Data'!F3252</f>
        <v>7388</v>
      </c>
      <c r="H3265" s="58">
        <f t="shared" si="425"/>
        <v>3248</v>
      </c>
      <c r="I3265" s="97" t="s">
        <v>54</v>
      </c>
      <c r="J3265" s="59" t="str">
        <f t="shared" si="426"/>
        <v>Long</v>
      </c>
      <c r="L3265" s="74">
        <f t="shared" si="430"/>
        <v>1</v>
      </c>
      <c r="M3265" s="75">
        <f t="shared" si="422"/>
        <v>0</v>
      </c>
      <c r="N3265" s="76" t="str">
        <f t="shared" si="427"/>
        <v/>
      </c>
      <c r="O3265" s="75"/>
      <c r="P3265" s="77">
        <f t="shared" si="423"/>
        <v>1</v>
      </c>
      <c r="Q3265" s="78" t="str">
        <f t="shared" si="428"/>
        <v>Stay Long</v>
      </c>
      <c r="R3265" s="81">
        <f t="shared" si="424"/>
        <v>-1855</v>
      </c>
      <c r="S3265" s="82">
        <f t="shared" si="429"/>
        <v>-23908.459999999992</v>
      </c>
      <c r="T3265" s="50"/>
    </row>
    <row r="3266" spans="2:20" x14ac:dyDescent="0.25">
      <c r="B3266" s="11">
        <f>'Market Data'!B3253</f>
        <v>20121001</v>
      </c>
      <c r="C3266" s="2">
        <f>'Market Data'!C3253</f>
        <v>7360.5</v>
      </c>
      <c r="D3266" s="2">
        <f>'Market Data'!D3253</f>
        <v>7493</v>
      </c>
      <c r="E3266" s="2">
        <f>'Market Data'!E3253</f>
        <v>7359</v>
      </c>
      <c r="F3266" s="12">
        <f>'Market Data'!F3253</f>
        <v>7483</v>
      </c>
      <c r="H3266" s="58">
        <f t="shared" si="425"/>
        <v>3249</v>
      </c>
      <c r="I3266" s="97" t="s">
        <v>54</v>
      </c>
      <c r="J3266" s="59" t="str">
        <f t="shared" si="426"/>
        <v>Long</v>
      </c>
      <c r="L3266" s="74">
        <f t="shared" si="430"/>
        <v>1</v>
      </c>
      <c r="M3266" s="75">
        <f t="shared" si="422"/>
        <v>0</v>
      </c>
      <c r="N3266" s="76" t="str">
        <f t="shared" si="427"/>
        <v/>
      </c>
      <c r="O3266" s="75"/>
      <c r="P3266" s="77">
        <f t="shared" si="423"/>
        <v>1</v>
      </c>
      <c r="Q3266" s="78" t="str">
        <f t="shared" si="428"/>
        <v>Stay Long</v>
      </c>
      <c r="R3266" s="81">
        <f t="shared" si="424"/>
        <v>3325</v>
      </c>
      <c r="S3266" s="82">
        <f t="shared" si="429"/>
        <v>-20583.459999999992</v>
      </c>
      <c r="T3266" s="50"/>
    </row>
    <row r="3267" spans="2:20" x14ac:dyDescent="0.25">
      <c r="B3267" s="11">
        <f>'Market Data'!B3254</f>
        <v>20121002</v>
      </c>
      <c r="C3267" s="2">
        <f>'Market Data'!C3254</f>
        <v>7435.5</v>
      </c>
      <c r="D3267" s="2">
        <f>'Market Data'!D3254</f>
        <v>7527.5</v>
      </c>
      <c r="E3267" s="2">
        <f>'Market Data'!E3254</f>
        <v>7418.5</v>
      </c>
      <c r="F3267" s="12">
        <f>'Market Data'!F3254</f>
        <v>7462</v>
      </c>
      <c r="H3267" s="58">
        <f t="shared" si="425"/>
        <v>3250</v>
      </c>
      <c r="I3267" s="97" t="s">
        <v>54</v>
      </c>
      <c r="J3267" s="59" t="str">
        <f t="shared" si="426"/>
        <v>Long</v>
      </c>
      <c r="L3267" s="74">
        <f t="shared" si="430"/>
        <v>1</v>
      </c>
      <c r="M3267" s="75">
        <f t="shared" si="422"/>
        <v>0</v>
      </c>
      <c r="N3267" s="76" t="str">
        <f t="shared" si="427"/>
        <v/>
      </c>
      <c r="O3267" s="75"/>
      <c r="P3267" s="77">
        <f t="shared" si="423"/>
        <v>1</v>
      </c>
      <c r="Q3267" s="78" t="str">
        <f t="shared" si="428"/>
        <v>Stay Long</v>
      </c>
      <c r="R3267" s="81">
        <f t="shared" si="424"/>
        <v>-735</v>
      </c>
      <c r="S3267" s="82">
        <f t="shared" si="429"/>
        <v>-21318.459999999992</v>
      </c>
      <c r="T3267" s="50"/>
    </row>
    <row r="3268" spans="2:20" x14ac:dyDescent="0.25">
      <c r="B3268" s="11">
        <f>'Market Data'!B3255</f>
        <v>20121003</v>
      </c>
      <c r="C3268" s="2">
        <f>'Market Data'!C3255</f>
        <v>7457.5</v>
      </c>
      <c r="D3268" s="2">
        <f>'Market Data'!D3255</f>
        <v>7493</v>
      </c>
      <c r="E3268" s="2">
        <f>'Market Data'!E3255</f>
        <v>7424.5</v>
      </c>
      <c r="F3268" s="12">
        <f>'Market Data'!F3255</f>
        <v>7477.5</v>
      </c>
      <c r="H3268" s="58">
        <f t="shared" si="425"/>
        <v>3251</v>
      </c>
      <c r="I3268" s="97" t="s">
        <v>54</v>
      </c>
      <c r="J3268" s="59" t="str">
        <f t="shared" si="426"/>
        <v>Long</v>
      </c>
      <c r="L3268" s="74">
        <f t="shared" si="430"/>
        <v>1</v>
      </c>
      <c r="M3268" s="75">
        <f t="shared" si="422"/>
        <v>0</v>
      </c>
      <c r="N3268" s="76" t="str">
        <f t="shared" si="427"/>
        <v/>
      </c>
      <c r="O3268" s="75"/>
      <c r="P3268" s="77">
        <f t="shared" si="423"/>
        <v>1</v>
      </c>
      <c r="Q3268" s="78" t="str">
        <f t="shared" si="428"/>
        <v>Stay Long</v>
      </c>
      <c r="R3268" s="81">
        <f t="shared" si="424"/>
        <v>542.5</v>
      </c>
      <c r="S3268" s="82">
        <f t="shared" si="429"/>
        <v>-20775.959999999992</v>
      </c>
      <c r="T3268" s="50"/>
    </row>
    <row r="3269" spans="2:20" x14ac:dyDescent="0.25">
      <c r="B3269" s="11">
        <f>'Market Data'!B3256</f>
        <v>20121004</v>
      </c>
      <c r="C3269" s="2">
        <f>'Market Data'!C3256</f>
        <v>7502</v>
      </c>
      <c r="D3269" s="2">
        <f>'Market Data'!D3256</f>
        <v>7527.5</v>
      </c>
      <c r="E3269" s="2">
        <f>'Market Data'!E3256</f>
        <v>7434.5</v>
      </c>
      <c r="F3269" s="12">
        <f>'Market Data'!F3256</f>
        <v>7453.5</v>
      </c>
      <c r="H3269" s="58">
        <f t="shared" si="425"/>
        <v>3252</v>
      </c>
      <c r="I3269" s="97" t="s">
        <v>54</v>
      </c>
      <c r="J3269" s="59" t="str">
        <f t="shared" si="426"/>
        <v>Long</v>
      </c>
      <c r="L3269" s="74">
        <f t="shared" si="430"/>
        <v>1</v>
      </c>
      <c r="M3269" s="75">
        <f t="shared" si="422"/>
        <v>0</v>
      </c>
      <c r="N3269" s="76" t="str">
        <f t="shared" si="427"/>
        <v/>
      </c>
      <c r="O3269" s="75"/>
      <c r="P3269" s="77">
        <f t="shared" si="423"/>
        <v>1</v>
      </c>
      <c r="Q3269" s="78" t="str">
        <f t="shared" si="428"/>
        <v>Stay Long</v>
      </c>
      <c r="R3269" s="81">
        <f t="shared" si="424"/>
        <v>-840</v>
      </c>
      <c r="S3269" s="82">
        <f t="shared" si="429"/>
        <v>-21615.959999999992</v>
      </c>
      <c r="T3269" s="50"/>
    </row>
    <row r="3270" spans="2:20" x14ac:dyDescent="0.25">
      <c r="B3270" s="11">
        <f>'Market Data'!B3257</f>
        <v>20121005</v>
      </c>
      <c r="C3270" s="2">
        <f>'Market Data'!C3257</f>
        <v>7487.5</v>
      </c>
      <c r="D3270" s="2">
        <f>'Market Data'!D3257</f>
        <v>7562</v>
      </c>
      <c r="E3270" s="2">
        <f>'Market Data'!E3257</f>
        <v>7464.5</v>
      </c>
      <c r="F3270" s="12">
        <f>'Market Data'!F3257</f>
        <v>7542</v>
      </c>
      <c r="H3270" s="58">
        <f t="shared" si="425"/>
        <v>3253</v>
      </c>
      <c r="I3270" s="97" t="s">
        <v>54</v>
      </c>
      <c r="J3270" s="59" t="str">
        <f t="shared" si="426"/>
        <v>Long</v>
      </c>
      <c r="L3270" s="74">
        <f t="shared" si="430"/>
        <v>1</v>
      </c>
      <c r="M3270" s="75">
        <f t="shared" si="422"/>
        <v>0</v>
      </c>
      <c r="N3270" s="76" t="str">
        <f t="shared" si="427"/>
        <v/>
      </c>
      <c r="O3270" s="75"/>
      <c r="P3270" s="77">
        <f t="shared" si="423"/>
        <v>1</v>
      </c>
      <c r="Q3270" s="78" t="str">
        <f t="shared" si="428"/>
        <v>Stay Long</v>
      </c>
      <c r="R3270" s="81">
        <f t="shared" si="424"/>
        <v>3097.5</v>
      </c>
      <c r="S3270" s="82">
        <f t="shared" si="429"/>
        <v>-18518.459999999992</v>
      </c>
      <c r="T3270" s="50"/>
    </row>
    <row r="3271" spans="2:20" x14ac:dyDescent="0.25">
      <c r="B3271" s="11">
        <f>'Market Data'!B3258</f>
        <v>20121008</v>
      </c>
      <c r="C3271" s="2">
        <f>'Market Data'!C3258</f>
        <v>7502</v>
      </c>
      <c r="D3271" s="2">
        <f>'Market Data'!D3258</f>
        <v>7508.5</v>
      </c>
      <c r="E3271" s="2">
        <f>'Market Data'!E3258</f>
        <v>7436.5</v>
      </c>
      <c r="F3271" s="12">
        <f>'Market Data'!F3258</f>
        <v>7449.5</v>
      </c>
      <c r="H3271" s="58">
        <f t="shared" si="425"/>
        <v>3254</v>
      </c>
      <c r="I3271" s="97" t="s">
        <v>54</v>
      </c>
      <c r="J3271" s="59" t="str">
        <f t="shared" si="426"/>
        <v>Long</v>
      </c>
      <c r="L3271" s="74">
        <f t="shared" si="430"/>
        <v>1</v>
      </c>
      <c r="M3271" s="75">
        <f t="shared" si="422"/>
        <v>0</v>
      </c>
      <c r="N3271" s="76" t="str">
        <f t="shared" si="427"/>
        <v/>
      </c>
      <c r="O3271" s="75"/>
      <c r="P3271" s="77">
        <f t="shared" si="423"/>
        <v>1</v>
      </c>
      <c r="Q3271" s="78" t="str">
        <f t="shared" si="428"/>
        <v>Stay Long</v>
      </c>
      <c r="R3271" s="81">
        <f t="shared" si="424"/>
        <v>-3237.5</v>
      </c>
      <c r="S3271" s="82">
        <f t="shared" si="429"/>
        <v>-21755.959999999992</v>
      </c>
      <c r="T3271" s="50"/>
    </row>
    <row r="3272" spans="2:20" x14ac:dyDescent="0.25">
      <c r="B3272" s="11">
        <f>'Market Data'!B3259</f>
        <v>20121009</v>
      </c>
      <c r="C3272" s="2">
        <f>'Market Data'!C3259</f>
        <v>7477.5</v>
      </c>
      <c r="D3272" s="2">
        <f>'Market Data'!D3259</f>
        <v>7478.5</v>
      </c>
      <c r="E3272" s="2">
        <f>'Market Data'!E3259</f>
        <v>7370.5</v>
      </c>
      <c r="F3272" s="12">
        <f>'Market Data'!F3259</f>
        <v>7377.5</v>
      </c>
      <c r="H3272" s="58">
        <f t="shared" si="425"/>
        <v>3255</v>
      </c>
      <c r="I3272" s="97" t="s">
        <v>54</v>
      </c>
      <c r="J3272" s="59" t="str">
        <f t="shared" si="426"/>
        <v>Long</v>
      </c>
      <c r="L3272" s="74">
        <f t="shared" si="430"/>
        <v>1</v>
      </c>
      <c r="M3272" s="75">
        <f t="shared" si="422"/>
        <v>0</v>
      </c>
      <c r="N3272" s="76" t="str">
        <f t="shared" si="427"/>
        <v/>
      </c>
      <c r="O3272" s="75"/>
      <c r="P3272" s="77">
        <f t="shared" si="423"/>
        <v>1</v>
      </c>
      <c r="Q3272" s="78" t="str">
        <f t="shared" si="428"/>
        <v>Stay Long</v>
      </c>
      <c r="R3272" s="81">
        <f t="shared" si="424"/>
        <v>-2520</v>
      </c>
      <c r="S3272" s="82">
        <f t="shared" si="429"/>
        <v>-24275.959999999992</v>
      </c>
      <c r="T3272" s="50"/>
    </row>
    <row r="3273" spans="2:20" x14ac:dyDescent="0.25">
      <c r="B3273" s="11">
        <f>'Market Data'!B3260</f>
        <v>20121010</v>
      </c>
      <c r="C3273" s="2">
        <f>'Market Data'!C3260</f>
        <v>7374.5</v>
      </c>
      <c r="D3273" s="2">
        <f>'Market Data'!D3260</f>
        <v>7398.5</v>
      </c>
      <c r="E3273" s="2">
        <f>'Market Data'!E3260</f>
        <v>7335</v>
      </c>
      <c r="F3273" s="12">
        <f>'Market Data'!F3260</f>
        <v>7367</v>
      </c>
      <c r="H3273" s="58">
        <f t="shared" si="425"/>
        <v>3256</v>
      </c>
      <c r="I3273" s="97" t="s">
        <v>54</v>
      </c>
      <c r="J3273" s="59" t="str">
        <f t="shared" si="426"/>
        <v>Long</v>
      </c>
      <c r="L3273" s="74">
        <f t="shared" si="430"/>
        <v>1</v>
      </c>
      <c r="M3273" s="75">
        <f t="shared" si="422"/>
        <v>0</v>
      </c>
      <c r="N3273" s="76" t="str">
        <f t="shared" si="427"/>
        <v/>
      </c>
      <c r="O3273" s="75"/>
      <c r="P3273" s="77">
        <f t="shared" si="423"/>
        <v>1</v>
      </c>
      <c r="Q3273" s="78" t="str">
        <f t="shared" si="428"/>
        <v>Stay Long</v>
      </c>
      <c r="R3273" s="81">
        <f t="shared" si="424"/>
        <v>-367.5</v>
      </c>
      <c r="S3273" s="82">
        <f t="shared" si="429"/>
        <v>-24643.459999999992</v>
      </c>
      <c r="T3273" s="50"/>
    </row>
    <row r="3274" spans="2:20" x14ac:dyDescent="0.25">
      <c r="B3274" s="11">
        <f>'Market Data'!B3261</f>
        <v>20121011</v>
      </c>
      <c r="C3274" s="2">
        <f>'Market Data'!C3261</f>
        <v>7343</v>
      </c>
      <c r="D3274" s="2">
        <f>'Market Data'!D3261</f>
        <v>7458</v>
      </c>
      <c r="E3274" s="2">
        <f>'Market Data'!E3261</f>
        <v>7332.5</v>
      </c>
      <c r="F3274" s="12">
        <f>'Market Data'!F3261</f>
        <v>7435</v>
      </c>
      <c r="H3274" s="58">
        <f t="shared" si="425"/>
        <v>3257</v>
      </c>
      <c r="I3274" s="97" t="s">
        <v>54</v>
      </c>
      <c r="J3274" s="59" t="str">
        <f t="shared" si="426"/>
        <v>Long</v>
      </c>
      <c r="L3274" s="74">
        <f t="shared" si="430"/>
        <v>1</v>
      </c>
      <c r="M3274" s="75">
        <f t="shared" si="422"/>
        <v>0</v>
      </c>
      <c r="N3274" s="76" t="str">
        <f t="shared" si="427"/>
        <v/>
      </c>
      <c r="O3274" s="75"/>
      <c r="P3274" s="77">
        <f t="shared" si="423"/>
        <v>1</v>
      </c>
      <c r="Q3274" s="78" t="str">
        <f t="shared" si="428"/>
        <v>Stay Long</v>
      </c>
      <c r="R3274" s="81">
        <f t="shared" si="424"/>
        <v>2380</v>
      </c>
      <c r="S3274" s="82">
        <f t="shared" si="429"/>
        <v>-22263.459999999992</v>
      </c>
      <c r="T3274" s="50"/>
    </row>
    <row r="3275" spans="2:20" x14ac:dyDescent="0.25">
      <c r="B3275" s="11">
        <f>'Market Data'!B3262</f>
        <v>20121012</v>
      </c>
      <c r="C3275" s="2">
        <f>'Market Data'!C3262</f>
        <v>7420</v>
      </c>
      <c r="D3275" s="2">
        <f>'Market Data'!D3262</f>
        <v>7444</v>
      </c>
      <c r="E3275" s="2">
        <f>'Market Data'!E3262</f>
        <v>7382</v>
      </c>
      <c r="F3275" s="12">
        <f>'Market Data'!F3262</f>
        <v>7395</v>
      </c>
      <c r="H3275" s="58">
        <f t="shared" si="425"/>
        <v>3258</v>
      </c>
      <c r="I3275" s="97" t="s">
        <v>54</v>
      </c>
      <c r="J3275" s="59" t="str">
        <f t="shared" si="426"/>
        <v>Long</v>
      </c>
      <c r="L3275" s="74">
        <f t="shared" si="430"/>
        <v>1</v>
      </c>
      <c r="M3275" s="75">
        <f t="shared" si="422"/>
        <v>0</v>
      </c>
      <c r="N3275" s="76" t="str">
        <f t="shared" si="427"/>
        <v/>
      </c>
      <c r="O3275" s="75"/>
      <c r="P3275" s="77">
        <f t="shared" si="423"/>
        <v>1</v>
      </c>
      <c r="Q3275" s="78" t="str">
        <f t="shared" si="428"/>
        <v>Stay Long</v>
      </c>
      <c r="R3275" s="81">
        <f t="shared" si="424"/>
        <v>-1400</v>
      </c>
      <c r="S3275" s="82">
        <f t="shared" si="429"/>
        <v>-23663.459999999992</v>
      </c>
      <c r="T3275" s="50"/>
    </row>
    <row r="3276" spans="2:20" x14ac:dyDescent="0.25">
      <c r="B3276" s="11">
        <f>'Market Data'!B3263</f>
        <v>20121015</v>
      </c>
      <c r="C3276" s="2">
        <f>'Market Data'!C3263</f>
        <v>7384.5</v>
      </c>
      <c r="D3276" s="2">
        <f>'Market Data'!D3263</f>
        <v>7455.5</v>
      </c>
      <c r="E3276" s="2">
        <f>'Market Data'!E3263</f>
        <v>7371.5</v>
      </c>
      <c r="F3276" s="12">
        <f>'Market Data'!F3263</f>
        <v>7414.5</v>
      </c>
      <c r="H3276" s="58">
        <f t="shared" si="425"/>
        <v>3259</v>
      </c>
      <c r="I3276" s="97" t="s">
        <v>54</v>
      </c>
      <c r="J3276" s="59" t="str">
        <f t="shared" si="426"/>
        <v>Long</v>
      </c>
      <c r="L3276" s="74">
        <f t="shared" si="430"/>
        <v>1</v>
      </c>
      <c r="M3276" s="75">
        <f t="shared" si="422"/>
        <v>0</v>
      </c>
      <c r="N3276" s="76" t="str">
        <f t="shared" si="427"/>
        <v/>
      </c>
      <c r="O3276" s="75"/>
      <c r="P3276" s="77">
        <f t="shared" si="423"/>
        <v>1</v>
      </c>
      <c r="Q3276" s="78" t="str">
        <f t="shared" si="428"/>
        <v>Stay Long</v>
      </c>
      <c r="R3276" s="81">
        <f t="shared" si="424"/>
        <v>682.5</v>
      </c>
      <c r="S3276" s="82">
        <f t="shared" si="429"/>
        <v>-22980.959999999992</v>
      </c>
      <c r="T3276" s="50"/>
    </row>
    <row r="3277" spans="2:20" x14ac:dyDescent="0.25">
      <c r="B3277" s="11">
        <f>'Market Data'!B3264</f>
        <v>20121016</v>
      </c>
      <c r="C3277" s="2">
        <f>'Market Data'!C3264</f>
        <v>7462.5</v>
      </c>
      <c r="D3277" s="2">
        <f>'Market Data'!D3264</f>
        <v>7543.5</v>
      </c>
      <c r="E3277" s="2">
        <f>'Market Data'!E3264</f>
        <v>7445.5</v>
      </c>
      <c r="F3277" s="12">
        <f>'Market Data'!F3264</f>
        <v>7530</v>
      </c>
      <c r="H3277" s="58">
        <f t="shared" si="425"/>
        <v>3260</v>
      </c>
      <c r="I3277" s="97" t="s">
        <v>54</v>
      </c>
      <c r="J3277" s="59" t="str">
        <f t="shared" si="426"/>
        <v>Long</v>
      </c>
      <c r="L3277" s="74">
        <f t="shared" si="430"/>
        <v>1</v>
      </c>
      <c r="M3277" s="75">
        <f t="shared" si="422"/>
        <v>0</v>
      </c>
      <c r="N3277" s="76" t="str">
        <f t="shared" si="427"/>
        <v/>
      </c>
      <c r="O3277" s="75"/>
      <c r="P3277" s="77">
        <f t="shared" si="423"/>
        <v>1</v>
      </c>
      <c r="Q3277" s="78" t="str">
        <f t="shared" si="428"/>
        <v>Stay Long</v>
      </c>
      <c r="R3277" s="81">
        <f t="shared" si="424"/>
        <v>4042.5</v>
      </c>
      <c r="S3277" s="82">
        <f t="shared" si="429"/>
        <v>-18938.459999999992</v>
      </c>
      <c r="T3277" s="50"/>
    </row>
    <row r="3278" spans="2:20" x14ac:dyDescent="0.25">
      <c r="B3278" s="11">
        <f>'Market Data'!B3265</f>
        <v>20121017</v>
      </c>
      <c r="C3278" s="2">
        <f>'Market Data'!C3265</f>
        <v>7539.5</v>
      </c>
      <c r="D3278" s="2">
        <f>'Market Data'!D3265</f>
        <v>7554</v>
      </c>
      <c r="E3278" s="2">
        <f>'Market Data'!E3265</f>
        <v>7519</v>
      </c>
      <c r="F3278" s="12">
        <f>'Market Data'!F3265</f>
        <v>7548</v>
      </c>
      <c r="H3278" s="58">
        <f t="shared" si="425"/>
        <v>3261</v>
      </c>
      <c r="I3278" s="97" t="s">
        <v>54</v>
      </c>
      <c r="J3278" s="59" t="str">
        <f t="shared" si="426"/>
        <v>Long</v>
      </c>
      <c r="L3278" s="74">
        <f t="shared" si="430"/>
        <v>1</v>
      </c>
      <c r="M3278" s="75">
        <f t="shared" si="422"/>
        <v>0</v>
      </c>
      <c r="N3278" s="76" t="str">
        <f t="shared" si="427"/>
        <v/>
      </c>
      <c r="O3278" s="75"/>
      <c r="P3278" s="77">
        <f t="shared" si="423"/>
        <v>1</v>
      </c>
      <c r="Q3278" s="78" t="str">
        <f t="shared" si="428"/>
        <v>Stay Long</v>
      </c>
      <c r="R3278" s="81">
        <f t="shared" si="424"/>
        <v>630</v>
      </c>
      <c r="S3278" s="82">
        <f t="shared" si="429"/>
        <v>-18308.459999999992</v>
      </c>
      <c r="T3278" s="50"/>
    </row>
    <row r="3279" spans="2:20" x14ac:dyDescent="0.25">
      <c r="B3279" s="11">
        <f>'Market Data'!B3266</f>
        <v>20121018</v>
      </c>
      <c r="C3279" s="2">
        <f>'Market Data'!C3266</f>
        <v>7557.5</v>
      </c>
      <c r="D3279" s="2">
        <f>'Market Data'!D3266</f>
        <v>7599</v>
      </c>
      <c r="E3279" s="2">
        <f>'Market Data'!E3266</f>
        <v>7540.5</v>
      </c>
      <c r="F3279" s="12">
        <f>'Market Data'!F3266</f>
        <v>7590.5</v>
      </c>
      <c r="H3279" s="58">
        <f t="shared" si="425"/>
        <v>3262</v>
      </c>
      <c r="I3279" s="97" t="s">
        <v>54</v>
      </c>
      <c r="J3279" s="59" t="str">
        <f t="shared" si="426"/>
        <v>Long</v>
      </c>
      <c r="L3279" s="74">
        <f t="shared" si="430"/>
        <v>1</v>
      </c>
      <c r="M3279" s="75">
        <f t="shared" si="422"/>
        <v>0</v>
      </c>
      <c r="N3279" s="76" t="str">
        <f t="shared" si="427"/>
        <v/>
      </c>
      <c r="O3279" s="75"/>
      <c r="P3279" s="77">
        <f t="shared" si="423"/>
        <v>1</v>
      </c>
      <c r="Q3279" s="78" t="str">
        <f t="shared" si="428"/>
        <v>Stay Long</v>
      </c>
      <c r="R3279" s="81">
        <f t="shared" si="424"/>
        <v>1487.5</v>
      </c>
      <c r="S3279" s="82">
        <f t="shared" si="429"/>
        <v>-16820.959999999992</v>
      </c>
      <c r="T3279" s="50"/>
    </row>
    <row r="3280" spans="2:20" x14ac:dyDescent="0.25">
      <c r="B3280" s="11">
        <f>'Market Data'!B3267</f>
        <v>20121019</v>
      </c>
      <c r="C3280" s="2">
        <f>'Market Data'!C3267</f>
        <v>7565.5</v>
      </c>
      <c r="D3280" s="2">
        <f>'Market Data'!D3267</f>
        <v>7583</v>
      </c>
      <c r="E3280" s="2">
        <f>'Market Data'!E3267</f>
        <v>7480</v>
      </c>
      <c r="F3280" s="12">
        <f>'Market Data'!F3267</f>
        <v>7517</v>
      </c>
      <c r="H3280" s="58">
        <f t="shared" si="425"/>
        <v>3263</v>
      </c>
      <c r="I3280" s="97" t="s">
        <v>54</v>
      </c>
      <c r="J3280" s="59" t="str">
        <f t="shared" si="426"/>
        <v>Long</v>
      </c>
      <c r="L3280" s="74">
        <f t="shared" si="430"/>
        <v>1</v>
      </c>
      <c r="M3280" s="75">
        <f t="shared" ref="M3280:M3328" si="431">$L3280-P3280</f>
        <v>0</v>
      </c>
      <c r="N3280" s="76" t="str">
        <f t="shared" si="427"/>
        <v/>
      </c>
      <c r="O3280" s="75"/>
      <c r="P3280" s="77">
        <f t="shared" si="423"/>
        <v>1</v>
      </c>
      <c r="Q3280" s="78" t="str">
        <f t="shared" si="428"/>
        <v>Stay Long</v>
      </c>
      <c r="R3280" s="81">
        <f t="shared" si="424"/>
        <v>-2572.5</v>
      </c>
      <c r="S3280" s="82">
        <f t="shared" si="429"/>
        <v>-19393.459999999992</v>
      </c>
      <c r="T3280" s="50"/>
    </row>
    <row r="3281" spans="2:20" x14ac:dyDescent="0.25">
      <c r="B3281" s="11">
        <f>'Market Data'!B3268</f>
        <v>20121022</v>
      </c>
      <c r="C3281" s="2">
        <f>'Market Data'!C3268</f>
        <v>7516</v>
      </c>
      <c r="D3281" s="2">
        <f>'Market Data'!D3268</f>
        <v>7542.5</v>
      </c>
      <c r="E3281" s="2">
        <f>'Market Data'!E3268</f>
        <v>7453</v>
      </c>
      <c r="F3281" s="12">
        <f>'Market Data'!F3268</f>
        <v>7473</v>
      </c>
      <c r="H3281" s="58">
        <f t="shared" si="425"/>
        <v>3264</v>
      </c>
      <c r="I3281" s="97" t="s">
        <v>54</v>
      </c>
      <c r="J3281" s="59" t="str">
        <f t="shared" si="426"/>
        <v>Long</v>
      </c>
      <c r="L3281" s="74">
        <f t="shared" si="430"/>
        <v>1</v>
      </c>
      <c r="M3281" s="75">
        <f t="shared" si="431"/>
        <v>0</v>
      </c>
      <c r="N3281" s="76" t="str">
        <f t="shared" si="427"/>
        <v/>
      </c>
      <c r="O3281" s="75"/>
      <c r="P3281" s="77">
        <f t="shared" ref="P3281:P3328" si="432">IF($N3280="Fill",$L3280,$P3280)</f>
        <v>1</v>
      </c>
      <c r="Q3281" s="78" t="str">
        <f t="shared" si="428"/>
        <v>Stay Long</v>
      </c>
      <c r="R3281" s="81">
        <f t="shared" ref="R3281:R3328" si="433">IF(OR($P3280&amp;$L3280="01",$P3280&amp;$L3280="0-1"),(($F3281-$C3281)*$R$3*$L3280)-(ABS($M3280)*$R$4),IF(OR($P3280&amp;$L3280="10",$P3280&amp;$L3280="-10"),(($C3281-$F3280)*$R$3*$P3280)-(ABS($M3280)*$R$4),IF(OR($P3280&amp;$L3280="1-1",$P3280&amp;$L3280="-11"),(($C3281-$F3280)*$R$3*$P3280)-(ABS($M3280)*$R$4)+(($F3281-$C3281)*$R$3*$P3281),IF(OR($P3280&amp;$L3280="11",$P3280&amp;$L3280="-1-1"),(($F3281-$F3280)*$R$3*$P3281),0))))</f>
        <v>-1540</v>
      </c>
      <c r="S3281" s="82">
        <f t="shared" si="429"/>
        <v>-20933.459999999992</v>
      </c>
      <c r="T3281" s="50"/>
    </row>
    <row r="3282" spans="2:20" x14ac:dyDescent="0.25">
      <c r="B3282" s="11">
        <f>'Market Data'!B3269</f>
        <v>20121023</v>
      </c>
      <c r="C3282" s="2">
        <f>'Market Data'!C3269</f>
        <v>7488</v>
      </c>
      <c r="D3282" s="2">
        <f>'Market Data'!D3269</f>
        <v>7496</v>
      </c>
      <c r="E3282" s="2">
        <f>'Market Data'!E3269</f>
        <v>7303.5</v>
      </c>
      <c r="F3282" s="12">
        <f>'Market Data'!F3269</f>
        <v>7327</v>
      </c>
      <c r="H3282" s="58">
        <f t="shared" ref="H3282:H3328" si="434">ROW()-ROW(H$17)</f>
        <v>3265</v>
      </c>
      <c r="I3282" s="97" t="s">
        <v>54</v>
      </c>
      <c r="J3282" s="59" t="str">
        <f t="shared" ref="J3282:J3328" si="435">$I$4</f>
        <v>Long</v>
      </c>
      <c r="L3282" s="74">
        <f t="shared" si="430"/>
        <v>1</v>
      </c>
      <c r="M3282" s="75">
        <f t="shared" si="431"/>
        <v>0</v>
      </c>
      <c r="N3282" s="76" t="str">
        <f t="shared" ref="N3282:N3328" si="436">IF(NOT($M3282=0),"Fill","")</f>
        <v/>
      </c>
      <c r="O3282" s="75"/>
      <c r="P3282" s="77">
        <f t="shared" si="432"/>
        <v>1</v>
      </c>
      <c r="Q3282" s="78" t="str">
        <f t="shared" ref="Q3282:Q3328" si="437">IF($P3281&amp;$L3281="00","Stay Flat",IF($P3281&amp;$L3281="01","Go Long",IF($P3281&amp;$L3281="0-1","Go Short",IF($P3281&amp;$L3281="-10","Exit Short",IF($P3281&amp;$L3281="-1-1","Stay Short",IF($P3281&amp;$L3281="-11","Exit Short, Go Long",IF($P3281&amp;$L3281="10","Exit Long",IF($P3281&amp;$L3281="1-1","Exit Long, Go Short",IF($P3281&amp;$L3281="11","Stay Long","")))))))))</f>
        <v>Stay Long</v>
      </c>
      <c r="R3282" s="81">
        <f t="shared" si="433"/>
        <v>-5110</v>
      </c>
      <c r="S3282" s="82">
        <f t="shared" ref="S3282:S3328" si="438">S3281+R3282</f>
        <v>-26043.459999999992</v>
      </c>
      <c r="T3282" s="50"/>
    </row>
    <row r="3283" spans="2:20" x14ac:dyDescent="0.25">
      <c r="B3283" s="11">
        <f>'Market Data'!B3270</f>
        <v>20121024</v>
      </c>
      <c r="C3283" s="2">
        <f>'Market Data'!C3270</f>
        <v>7365</v>
      </c>
      <c r="D3283" s="2">
        <f>'Market Data'!D3270</f>
        <v>7367.5</v>
      </c>
      <c r="E3283" s="2">
        <f>'Market Data'!E3270</f>
        <v>7269.5</v>
      </c>
      <c r="F3283" s="12">
        <f>'Market Data'!F3270</f>
        <v>7345</v>
      </c>
      <c r="H3283" s="58">
        <f t="shared" si="434"/>
        <v>3266</v>
      </c>
      <c r="I3283" s="97" t="s">
        <v>54</v>
      </c>
      <c r="J3283" s="59" t="str">
        <f t="shared" si="435"/>
        <v>Long</v>
      </c>
      <c r="L3283" s="74">
        <f t="shared" ref="L3283:L3328" si="439">IF($J3283="Short",-1,IF($J3283="Long",1,0))</f>
        <v>1</v>
      </c>
      <c r="M3283" s="75">
        <f t="shared" si="431"/>
        <v>0</v>
      </c>
      <c r="N3283" s="76" t="str">
        <f t="shared" si="436"/>
        <v/>
      </c>
      <c r="O3283" s="75"/>
      <c r="P3283" s="77">
        <f t="shared" si="432"/>
        <v>1</v>
      </c>
      <c r="Q3283" s="78" t="str">
        <f t="shared" si="437"/>
        <v>Stay Long</v>
      </c>
      <c r="R3283" s="81">
        <f t="shared" si="433"/>
        <v>630</v>
      </c>
      <c r="S3283" s="82">
        <f t="shared" si="438"/>
        <v>-25413.459999999992</v>
      </c>
      <c r="T3283" s="50"/>
    </row>
    <row r="3284" spans="2:20" x14ac:dyDescent="0.25">
      <c r="B3284" s="11">
        <f>'Market Data'!B3271</f>
        <v>20121025</v>
      </c>
      <c r="C3284" s="2">
        <f>'Market Data'!C3271</f>
        <v>7359.5</v>
      </c>
      <c r="D3284" s="2">
        <f>'Market Data'!D3271</f>
        <v>7409</v>
      </c>
      <c r="E3284" s="2">
        <f>'Market Data'!E3271</f>
        <v>7332.5</v>
      </c>
      <c r="F3284" s="12">
        <f>'Market Data'!F3271</f>
        <v>7348.5</v>
      </c>
      <c r="H3284" s="58">
        <f t="shared" si="434"/>
        <v>3267</v>
      </c>
      <c r="I3284" s="97" t="s">
        <v>54</v>
      </c>
      <c r="J3284" s="59" t="str">
        <f t="shared" si="435"/>
        <v>Long</v>
      </c>
      <c r="L3284" s="74">
        <f t="shared" si="439"/>
        <v>1</v>
      </c>
      <c r="M3284" s="75">
        <f t="shared" si="431"/>
        <v>0</v>
      </c>
      <c r="N3284" s="76" t="str">
        <f t="shared" si="436"/>
        <v/>
      </c>
      <c r="O3284" s="75"/>
      <c r="P3284" s="77">
        <f t="shared" si="432"/>
        <v>1</v>
      </c>
      <c r="Q3284" s="78" t="str">
        <f t="shared" si="437"/>
        <v>Stay Long</v>
      </c>
      <c r="R3284" s="81">
        <f t="shared" si="433"/>
        <v>122.5</v>
      </c>
      <c r="S3284" s="82">
        <f t="shared" si="438"/>
        <v>-25290.959999999992</v>
      </c>
      <c r="T3284" s="50"/>
    </row>
    <row r="3285" spans="2:20" x14ac:dyDescent="0.25">
      <c r="B3285" s="11">
        <f>'Market Data'!B3272</f>
        <v>20121026</v>
      </c>
      <c r="C3285" s="2">
        <f>'Market Data'!C3272</f>
        <v>7303</v>
      </c>
      <c r="D3285" s="2">
        <f>'Market Data'!D3272</f>
        <v>7408.5</v>
      </c>
      <c r="E3285" s="2">
        <f>'Market Data'!E3272</f>
        <v>7295</v>
      </c>
      <c r="F3285" s="12">
        <f>'Market Data'!F3272</f>
        <v>7381.5</v>
      </c>
      <c r="H3285" s="58">
        <f t="shared" si="434"/>
        <v>3268</v>
      </c>
      <c r="I3285" s="97" t="s">
        <v>54</v>
      </c>
      <c r="J3285" s="59" t="str">
        <f t="shared" si="435"/>
        <v>Long</v>
      </c>
      <c r="L3285" s="74">
        <f t="shared" si="439"/>
        <v>1</v>
      </c>
      <c r="M3285" s="75">
        <f t="shared" si="431"/>
        <v>0</v>
      </c>
      <c r="N3285" s="76" t="str">
        <f t="shared" si="436"/>
        <v/>
      </c>
      <c r="O3285" s="75"/>
      <c r="P3285" s="77">
        <f t="shared" si="432"/>
        <v>1</v>
      </c>
      <c r="Q3285" s="78" t="str">
        <f t="shared" si="437"/>
        <v>Stay Long</v>
      </c>
      <c r="R3285" s="81">
        <f t="shared" si="433"/>
        <v>1155</v>
      </c>
      <c r="S3285" s="82">
        <f t="shared" si="438"/>
        <v>-24135.959999999992</v>
      </c>
      <c r="T3285" s="50"/>
    </row>
    <row r="3286" spans="2:20" x14ac:dyDescent="0.25">
      <c r="B3286" s="11">
        <f>'Market Data'!B3273</f>
        <v>20121029</v>
      </c>
      <c r="C3286" s="2">
        <f>'Market Data'!C3273</f>
        <v>7376.5</v>
      </c>
      <c r="D3286" s="2">
        <f>'Market Data'!D3273</f>
        <v>7377.5</v>
      </c>
      <c r="E3286" s="2">
        <f>'Market Data'!E3273</f>
        <v>7322</v>
      </c>
      <c r="F3286" s="12">
        <f>'Market Data'!F3273</f>
        <v>7356</v>
      </c>
      <c r="H3286" s="58">
        <f t="shared" si="434"/>
        <v>3269</v>
      </c>
      <c r="I3286" s="97" t="s">
        <v>54</v>
      </c>
      <c r="J3286" s="59" t="str">
        <f t="shared" si="435"/>
        <v>Long</v>
      </c>
      <c r="L3286" s="74">
        <f t="shared" si="439"/>
        <v>1</v>
      </c>
      <c r="M3286" s="75">
        <f t="shared" si="431"/>
        <v>0</v>
      </c>
      <c r="N3286" s="76" t="str">
        <f t="shared" si="436"/>
        <v/>
      </c>
      <c r="O3286" s="75"/>
      <c r="P3286" s="77">
        <f t="shared" si="432"/>
        <v>1</v>
      </c>
      <c r="Q3286" s="78" t="str">
        <f t="shared" si="437"/>
        <v>Stay Long</v>
      </c>
      <c r="R3286" s="81">
        <f t="shared" si="433"/>
        <v>-892.5</v>
      </c>
      <c r="S3286" s="82">
        <f t="shared" si="438"/>
        <v>-25028.459999999992</v>
      </c>
      <c r="T3286" s="50"/>
    </row>
    <row r="3287" spans="2:20" x14ac:dyDescent="0.25">
      <c r="B3287" s="11">
        <f>'Market Data'!B3274</f>
        <v>20121030</v>
      </c>
      <c r="C3287" s="2">
        <f>'Market Data'!C3274</f>
        <v>7347.5</v>
      </c>
      <c r="D3287" s="2">
        <f>'Market Data'!D3274</f>
        <v>7444.5</v>
      </c>
      <c r="E3287" s="2">
        <f>'Market Data'!E3274</f>
        <v>7347.5</v>
      </c>
      <c r="F3287" s="12">
        <f>'Market Data'!F3274</f>
        <v>7426</v>
      </c>
      <c r="H3287" s="58">
        <f t="shared" si="434"/>
        <v>3270</v>
      </c>
      <c r="I3287" s="97" t="s">
        <v>54</v>
      </c>
      <c r="J3287" s="59" t="str">
        <f t="shared" si="435"/>
        <v>Long</v>
      </c>
      <c r="L3287" s="74">
        <f t="shared" si="439"/>
        <v>1</v>
      </c>
      <c r="M3287" s="75">
        <f t="shared" si="431"/>
        <v>0</v>
      </c>
      <c r="N3287" s="76" t="str">
        <f t="shared" si="436"/>
        <v/>
      </c>
      <c r="O3287" s="75"/>
      <c r="P3287" s="77">
        <f t="shared" si="432"/>
        <v>1</v>
      </c>
      <c r="Q3287" s="78" t="str">
        <f t="shared" si="437"/>
        <v>Stay Long</v>
      </c>
      <c r="R3287" s="81">
        <f t="shared" si="433"/>
        <v>2450</v>
      </c>
      <c r="S3287" s="82">
        <f t="shared" si="438"/>
        <v>-22578.459999999992</v>
      </c>
      <c r="T3287" s="50"/>
    </row>
    <row r="3288" spans="2:20" x14ac:dyDescent="0.25">
      <c r="B3288" s="11">
        <f>'Market Data'!B3275</f>
        <v>20121031</v>
      </c>
      <c r="C3288" s="2">
        <f>'Market Data'!C3275</f>
        <v>7437</v>
      </c>
      <c r="D3288" s="2">
        <f>'Market Data'!D3275</f>
        <v>7499.5</v>
      </c>
      <c r="E3288" s="2">
        <f>'Market Data'!E3275</f>
        <v>7404</v>
      </c>
      <c r="F3288" s="12">
        <f>'Market Data'!F3275</f>
        <v>7420.5</v>
      </c>
      <c r="H3288" s="58">
        <f t="shared" si="434"/>
        <v>3271</v>
      </c>
      <c r="I3288" s="97" t="s">
        <v>54</v>
      </c>
      <c r="J3288" s="59" t="str">
        <f t="shared" si="435"/>
        <v>Long</v>
      </c>
      <c r="L3288" s="74">
        <f t="shared" si="439"/>
        <v>1</v>
      </c>
      <c r="M3288" s="75">
        <f t="shared" si="431"/>
        <v>0</v>
      </c>
      <c r="N3288" s="76" t="str">
        <f t="shared" si="436"/>
        <v/>
      </c>
      <c r="O3288" s="75"/>
      <c r="P3288" s="77">
        <f t="shared" si="432"/>
        <v>1</v>
      </c>
      <c r="Q3288" s="78" t="str">
        <f t="shared" si="437"/>
        <v>Stay Long</v>
      </c>
      <c r="R3288" s="81">
        <f t="shared" si="433"/>
        <v>-192.5</v>
      </c>
      <c r="S3288" s="82">
        <f t="shared" si="438"/>
        <v>-22770.959999999992</v>
      </c>
      <c r="T3288" s="50"/>
    </row>
    <row r="3289" spans="2:20" x14ac:dyDescent="0.25">
      <c r="B3289" s="11">
        <f>'Market Data'!B3276</f>
        <v>20121101</v>
      </c>
      <c r="C3289" s="2">
        <f>'Market Data'!C3276</f>
        <v>7418</v>
      </c>
      <c r="D3289" s="2">
        <f>'Market Data'!D3276</f>
        <v>7509</v>
      </c>
      <c r="E3289" s="2">
        <f>'Market Data'!E3276</f>
        <v>7395.5</v>
      </c>
      <c r="F3289" s="12">
        <f>'Market Data'!F3276</f>
        <v>7483</v>
      </c>
      <c r="H3289" s="58">
        <f t="shared" si="434"/>
        <v>3272</v>
      </c>
      <c r="I3289" s="97" t="s">
        <v>54</v>
      </c>
      <c r="J3289" s="59" t="str">
        <f t="shared" si="435"/>
        <v>Long</v>
      </c>
      <c r="L3289" s="74">
        <f t="shared" si="439"/>
        <v>1</v>
      </c>
      <c r="M3289" s="75">
        <f t="shared" si="431"/>
        <v>0</v>
      </c>
      <c r="N3289" s="76" t="str">
        <f t="shared" si="436"/>
        <v/>
      </c>
      <c r="O3289" s="75"/>
      <c r="P3289" s="77">
        <f t="shared" si="432"/>
        <v>1</v>
      </c>
      <c r="Q3289" s="78" t="str">
        <f t="shared" si="437"/>
        <v>Stay Long</v>
      </c>
      <c r="R3289" s="81">
        <f t="shared" si="433"/>
        <v>2187.5</v>
      </c>
      <c r="S3289" s="82">
        <f t="shared" si="438"/>
        <v>-20583.459999999992</v>
      </c>
      <c r="T3289" s="50"/>
    </row>
    <row r="3290" spans="2:20" x14ac:dyDescent="0.25">
      <c r="B3290" s="11">
        <f>'Market Data'!B3277</f>
        <v>20121102</v>
      </c>
      <c r="C3290" s="2">
        <f>'Market Data'!C3277</f>
        <v>7498.5</v>
      </c>
      <c r="D3290" s="2">
        <f>'Market Data'!D3277</f>
        <v>7542</v>
      </c>
      <c r="E3290" s="2">
        <f>'Market Data'!E3277</f>
        <v>7463</v>
      </c>
      <c r="F3290" s="12">
        <f>'Market Data'!F3277</f>
        <v>7510</v>
      </c>
      <c r="H3290" s="58">
        <f t="shared" si="434"/>
        <v>3273</v>
      </c>
      <c r="I3290" s="97" t="s">
        <v>54</v>
      </c>
      <c r="J3290" s="59" t="str">
        <f t="shared" si="435"/>
        <v>Long</v>
      </c>
      <c r="L3290" s="74">
        <f t="shared" si="439"/>
        <v>1</v>
      </c>
      <c r="M3290" s="75">
        <f t="shared" si="431"/>
        <v>0</v>
      </c>
      <c r="N3290" s="76" t="str">
        <f t="shared" si="436"/>
        <v/>
      </c>
      <c r="O3290" s="75"/>
      <c r="P3290" s="77">
        <f t="shared" si="432"/>
        <v>1</v>
      </c>
      <c r="Q3290" s="78" t="str">
        <f t="shared" si="437"/>
        <v>Stay Long</v>
      </c>
      <c r="R3290" s="81">
        <f t="shared" si="433"/>
        <v>945</v>
      </c>
      <c r="S3290" s="82">
        <f t="shared" si="438"/>
        <v>-19638.459999999992</v>
      </c>
      <c r="T3290" s="50"/>
    </row>
    <row r="3291" spans="2:20" x14ac:dyDescent="0.25">
      <c r="B3291" s="11">
        <f>'Market Data'!B3278</f>
        <v>20121105</v>
      </c>
      <c r="C3291" s="2">
        <f>'Market Data'!C3278</f>
        <v>7472</v>
      </c>
      <c r="D3291" s="2">
        <f>'Market Data'!D3278</f>
        <v>7504.5</v>
      </c>
      <c r="E3291" s="2">
        <f>'Market Data'!E3278</f>
        <v>7455.5</v>
      </c>
      <c r="F3291" s="12">
        <f>'Market Data'!F3278</f>
        <v>7477.5</v>
      </c>
      <c r="H3291" s="58">
        <f t="shared" si="434"/>
        <v>3274</v>
      </c>
      <c r="I3291" s="97" t="s">
        <v>54</v>
      </c>
      <c r="J3291" s="59" t="str">
        <f t="shared" si="435"/>
        <v>Long</v>
      </c>
      <c r="L3291" s="74">
        <f t="shared" si="439"/>
        <v>1</v>
      </c>
      <c r="M3291" s="75">
        <f t="shared" si="431"/>
        <v>0</v>
      </c>
      <c r="N3291" s="76" t="str">
        <f t="shared" si="436"/>
        <v/>
      </c>
      <c r="O3291" s="75"/>
      <c r="P3291" s="77">
        <f t="shared" si="432"/>
        <v>1</v>
      </c>
      <c r="Q3291" s="78" t="str">
        <f t="shared" si="437"/>
        <v>Stay Long</v>
      </c>
      <c r="R3291" s="81">
        <f t="shared" si="433"/>
        <v>-1137.5</v>
      </c>
      <c r="S3291" s="82">
        <f t="shared" si="438"/>
        <v>-20775.959999999992</v>
      </c>
      <c r="T3291" s="50"/>
    </row>
    <row r="3292" spans="2:20" x14ac:dyDescent="0.25">
      <c r="B3292" s="11">
        <f>'Market Data'!B3279</f>
        <v>20121106</v>
      </c>
      <c r="C3292" s="2">
        <f>'Market Data'!C3279</f>
        <v>7506</v>
      </c>
      <c r="D3292" s="2">
        <f>'Market Data'!D3279</f>
        <v>7569.5</v>
      </c>
      <c r="E3292" s="2">
        <f>'Market Data'!E3279</f>
        <v>7469.5</v>
      </c>
      <c r="F3292" s="12">
        <f>'Market Data'!F3279</f>
        <v>7525</v>
      </c>
      <c r="H3292" s="58">
        <f t="shared" si="434"/>
        <v>3275</v>
      </c>
      <c r="I3292" s="97" t="s">
        <v>54</v>
      </c>
      <c r="J3292" s="59" t="str">
        <f t="shared" si="435"/>
        <v>Long</v>
      </c>
      <c r="L3292" s="74">
        <f t="shared" si="439"/>
        <v>1</v>
      </c>
      <c r="M3292" s="75">
        <f t="shared" si="431"/>
        <v>0</v>
      </c>
      <c r="N3292" s="76" t="str">
        <f t="shared" si="436"/>
        <v/>
      </c>
      <c r="O3292" s="75"/>
      <c r="P3292" s="77">
        <f t="shared" si="432"/>
        <v>1</v>
      </c>
      <c r="Q3292" s="78" t="str">
        <f t="shared" si="437"/>
        <v>Stay Long</v>
      </c>
      <c r="R3292" s="81">
        <f t="shared" si="433"/>
        <v>1662.5</v>
      </c>
      <c r="S3292" s="82">
        <f t="shared" si="438"/>
        <v>-19113.459999999992</v>
      </c>
      <c r="T3292" s="50"/>
    </row>
    <row r="3293" spans="2:20" x14ac:dyDescent="0.25">
      <c r="B3293" s="11">
        <f>'Market Data'!B3280</f>
        <v>20121107</v>
      </c>
      <c r="C3293" s="2">
        <f>'Market Data'!C3280</f>
        <v>7566</v>
      </c>
      <c r="D3293" s="2">
        <f>'Market Data'!D3280</f>
        <v>7589.5</v>
      </c>
      <c r="E3293" s="2">
        <f>'Market Data'!E3280</f>
        <v>7373</v>
      </c>
      <c r="F3293" s="12">
        <f>'Market Data'!F3280</f>
        <v>7380.5</v>
      </c>
      <c r="H3293" s="58">
        <f t="shared" si="434"/>
        <v>3276</v>
      </c>
      <c r="I3293" s="97" t="s">
        <v>54</v>
      </c>
      <c r="J3293" s="59" t="str">
        <f t="shared" si="435"/>
        <v>Long</v>
      </c>
      <c r="L3293" s="74">
        <f t="shared" si="439"/>
        <v>1</v>
      </c>
      <c r="M3293" s="75">
        <f t="shared" si="431"/>
        <v>0</v>
      </c>
      <c r="N3293" s="76" t="str">
        <f t="shared" si="436"/>
        <v/>
      </c>
      <c r="O3293" s="75"/>
      <c r="P3293" s="77">
        <f t="shared" si="432"/>
        <v>1</v>
      </c>
      <c r="Q3293" s="78" t="str">
        <f t="shared" si="437"/>
        <v>Stay Long</v>
      </c>
      <c r="R3293" s="81">
        <f t="shared" si="433"/>
        <v>-5057.5</v>
      </c>
      <c r="S3293" s="82">
        <f t="shared" si="438"/>
        <v>-24170.959999999992</v>
      </c>
      <c r="T3293" s="50"/>
    </row>
    <row r="3294" spans="2:20" x14ac:dyDescent="0.25">
      <c r="B3294" s="11">
        <f>'Market Data'!B3281</f>
        <v>20121108</v>
      </c>
      <c r="C3294" s="2">
        <f>'Market Data'!C3281</f>
        <v>7410</v>
      </c>
      <c r="D3294" s="2">
        <f>'Market Data'!D3281</f>
        <v>7439</v>
      </c>
      <c r="E3294" s="2">
        <f>'Market Data'!E3281</f>
        <v>7333.5</v>
      </c>
      <c r="F3294" s="12">
        <f>'Market Data'!F3281</f>
        <v>7359.5</v>
      </c>
      <c r="H3294" s="58">
        <f t="shared" si="434"/>
        <v>3277</v>
      </c>
      <c r="I3294" s="97" t="s">
        <v>54</v>
      </c>
      <c r="J3294" s="59" t="str">
        <f t="shared" si="435"/>
        <v>Long</v>
      </c>
      <c r="L3294" s="74">
        <f t="shared" si="439"/>
        <v>1</v>
      </c>
      <c r="M3294" s="75">
        <f t="shared" si="431"/>
        <v>0</v>
      </c>
      <c r="N3294" s="76" t="str">
        <f t="shared" si="436"/>
        <v/>
      </c>
      <c r="O3294" s="75"/>
      <c r="P3294" s="77">
        <f t="shared" si="432"/>
        <v>1</v>
      </c>
      <c r="Q3294" s="78" t="str">
        <f t="shared" si="437"/>
        <v>Stay Long</v>
      </c>
      <c r="R3294" s="81">
        <f t="shared" si="433"/>
        <v>-735</v>
      </c>
      <c r="S3294" s="82">
        <f t="shared" si="438"/>
        <v>-24905.959999999992</v>
      </c>
      <c r="T3294" s="50"/>
    </row>
    <row r="3295" spans="2:20" x14ac:dyDescent="0.25">
      <c r="B3295" s="11">
        <f>'Market Data'!B3282</f>
        <v>20121109</v>
      </c>
      <c r="C3295" s="2">
        <f>'Market Data'!C3282</f>
        <v>7382.5</v>
      </c>
      <c r="D3295" s="2">
        <f>'Market Data'!D3282</f>
        <v>7387.5</v>
      </c>
      <c r="E3295" s="2">
        <f>'Market Data'!E3282</f>
        <v>7213</v>
      </c>
      <c r="F3295" s="12">
        <f>'Market Data'!F3282</f>
        <v>7319.5</v>
      </c>
      <c r="H3295" s="58">
        <f t="shared" si="434"/>
        <v>3278</v>
      </c>
      <c r="I3295" s="97" t="s">
        <v>54</v>
      </c>
      <c r="J3295" s="59" t="str">
        <f t="shared" si="435"/>
        <v>Long</v>
      </c>
      <c r="L3295" s="74">
        <f t="shared" si="439"/>
        <v>1</v>
      </c>
      <c r="M3295" s="75">
        <f t="shared" si="431"/>
        <v>0</v>
      </c>
      <c r="N3295" s="76" t="str">
        <f t="shared" si="436"/>
        <v/>
      </c>
      <c r="O3295" s="75"/>
      <c r="P3295" s="77">
        <f t="shared" si="432"/>
        <v>1</v>
      </c>
      <c r="Q3295" s="78" t="str">
        <f t="shared" si="437"/>
        <v>Stay Long</v>
      </c>
      <c r="R3295" s="81">
        <f t="shared" si="433"/>
        <v>-1400</v>
      </c>
      <c r="S3295" s="82">
        <f t="shared" si="438"/>
        <v>-26305.959999999992</v>
      </c>
      <c r="T3295" s="50"/>
    </row>
    <row r="3296" spans="2:20" x14ac:dyDescent="0.25">
      <c r="B3296" s="11">
        <f>'Market Data'!B3283</f>
        <v>20121112</v>
      </c>
      <c r="C3296" s="2">
        <f>'Market Data'!C3283</f>
        <v>7317</v>
      </c>
      <c r="D3296" s="2">
        <f>'Market Data'!D3283</f>
        <v>7352</v>
      </c>
      <c r="E3296" s="2">
        <f>'Market Data'!E3283</f>
        <v>7287</v>
      </c>
      <c r="F3296" s="12">
        <f>'Market Data'!F3283</f>
        <v>7321</v>
      </c>
      <c r="H3296" s="58">
        <f t="shared" si="434"/>
        <v>3279</v>
      </c>
      <c r="I3296" s="97" t="s">
        <v>54</v>
      </c>
      <c r="J3296" s="59" t="str">
        <f t="shared" si="435"/>
        <v>Long</v>
      </c>
      <c r="L3296" s="74">
        <f t="shared" si="439"/>
        <v>1</v>
      </c>
      <c r="M3296" s="75">
        <f t="shared" si="431"/>
        <v>0</v>
      </c>
      <c r="N3296" s="76" t="str">
        <f t="shared" si="436"/>
        <v/>
      </c>
      <c r="O3296" s="75"/>
      <c r="P3296" s="77">
        <f t="shared" si="432"/>
        <v>1</v>
      </c>
      <c r="Q3296" s="78" t="str">
        <f t="shared" si="437"/>
        <v>Stay Long</v>
      </c>
      <c r="R3296" s="81">
        <f t="shared" si="433"/>
        <v>52.5</v>
      </c>
      <c r="S3296" s="82">
        <f t="shared" si="438"/>
        <v>-26253.459999999992</v>
      </c>
      <c r="T3296" s="50"/>
    </row>
    <row r="3297" spans="2:20" x14ac:dyDescent="0.25">
      <c r="B3297" s="11">
        <f>'Market Data'!B3284</f>
        <v>20121113</v>
      </c>
      <c r="C3297" s="2">
        <f>'Market Data'!C3284</f>
        <v>7296</v>
      </c>
      <c r="D3297" s="2">
        <f>'Market Data'!D3284</f>
        <v>7337</v>
      </c>
      <c r="E3297" s="2">
        <f>'Market Data'!E3284</f>
        <v>7225</v>
      </c>
      <c r="F3297" s="12">
        <f>'Market Data'!F3284</f>
        <v>7325</v>
      </c>
      <c r="H3297" s="58">
        <f t="shared" si="434"/>
        <v>3280</v>
      </c>
      <c r="I3297" s="97" t="s">
        <v>54</v>
      </c>
      <c r="J3297" s="59" t="str">
        <f t="shared" si="435"/>
        <v>Long</v>
      </c>
      <c r="L3297" s="74">
        <f t="shared" si="439"/>
        <v>1</v>
      </c>
      <c r="M3297" s="75">
        <f t="shared" si="431"/>
        <v>0</v>
      </c>
      <c r="N3297" s="76" t="str">
        <f t="shared" si="436"/>
        <v/>
      </c>
      <c r="O3297" s="75"/>
      <c r="P3297" s="77">
        <f t="shared" si="432"/>
        <v>1</v>
      </c>
      <c r="Q3297" s="78" t="str">
        <f t="shared" si="437"/>
        <v>Stay Long</v>
      </c>
      <c r="R3297" s="81">
        <f t="shared" si="433"/>
        <v>140</v>
      </c>
      <c r="S3297" s="82">
        <f t="shared" si="438"/>
        <v>-26113.459999999992</v>
      </c>
      <c r="T3297" s="50"/>
    </row>
    <row r="3298" spans="2:20" x14ac:dyDescent="0.25">
      <c r="B3298" s="11">
        <f>'Market Data'!B3285</f>
        <v>20121114</v>
      </c>
      <c r="C3298" s="2">
        <f>'Market Data'!C3285</f>
        <v>7302.5</v>
      </c>
      <c r="D3298" s="2">
        <f>'Market Data'!D3285</f>
        <v>7334.5</v>
      </c>
      <c r="E3298" s="2">
        <f>'Market Data'!E3285</f>
        <v>7181</v>
      </c>
      <c r="F3298" s="12">
        <f>'Market Data'!F3285</f>
        <v>7265.5</v>
      </c>
      <c r="H3298" s="58">
        <f t="shared" si="434"/>
        <v>3281</v>
      </c>
      <c r="I3298" s="97" t="s">
        <v>54</v>
      </c>
      <c r="J3298" s="59" t="str">
        <f t="shared" si="435"/>
        <v>Long</v>
      </c>
      <c r="L3298" s="74">
        <f t="shared" si="439"/>
        <v>1</v>
      </c>
      <c r="M3298" s="75">
        <f t="shared" si="431"/>
        <v>0</v>
      </c>
      <c r="N3298" s="76" t="str">
        <f t="shared" si="436"/>
        <v/>
      </c>
      <c r="O3298" s="75"/>
      <c r="P3298" s="77">
        <f t="shared" si="432"/>
        <v>1</v>
      </c>
      <c r="Q3298" s="78" t="str">
        <f t="shared" si="437"/>
        <v>Stay Long</v>
      </c>
      <c r="R3298" s="81">
        <f t="shared" si="433"/>
        <v>-2082.5</v>
      </c>
      <c r="S3298" s="82">
        <f t="shared" si="438"/>
        <v>-28195.959999999992</v>
      </c>
      <c r="T3298" s="50"/>
    </row>
    <row r="3299" spans="2:20" x14ac:dyDescent="0.25">
      <c r="B3299" s="11">
        <f>'Market Data'!B3286</f>
        <v>20121115</v>
      </c>
      <c r="C3299" s="2">
        <f>'Market Data'!C3286</f>
        <v>7199.5</v>
      </c>
      <c r="D3299" s="2">
        <f>'Market Data'!D3286</f>
        <v>7229.5</v>
      </c>
      <c r="E3299" s="2">
        <f>'Market Data'!E3286</f>
        <v>7161</v>
      </c>
      <c r="F3299" s="12">
        <f>'Market Data'!F3286</f>
        <v>7195</v>
      </c>
      <c r="H3299" s="58">
        <f t="shared" si="434"/>
        <v>3282</v>
      </c>
      <c r="I3299" s="97" t="s">
        <v>54</v>
      </c>
      <c r="J3299" s="59" t="str">
        <f t="shared" si="435"/>
        <v>Long</v>
      </c>
      <c r="L3299" s="74">
        <f t="shared" si="439"/>
        <v>1</v>
      </c>
      <c r="M3299" s="75">
        <f t="shared" si="431"/>
        <v>0</v>
      </c>
      <c r="N3299" s="76" t="str">
        <f t="shared" si="436"/>
        <v/>
      </c>
      <c r="O3299" s="75"/>
      <c r="P3299" s="77">
        <f t="shared" si="432"/>
        <v>1</v>
      </c>
      <c r="Q3299" s="78" t="str">
        <f t="shared" si="437"/>
        <v>Stay Long</v>
      </c>
      <c r="R3299" s="81">
        <f t="shared" si="433"/>
        <v>-2467.5</v>
      </c>
      <c r="S3299" s="82">
        <f t="shared" si="438"/>
        <v>-30663.459999999992</v>
      </c>
      <c r="T3299" s="50"/>
    </row>
    <row r="3300" spans="2:20" x14ac:dyDescent="0.25">
      <c r="B3300" s="11">
        <f>'Market Data'!B3287</f>
        <v>20121116</v>
      </c>
      <c r="C3300" s="2">
        <f>'Market Data'!C3287</f>
        <v>7183.5</v>
      </c>
      <c r="D3300" s="2">
        <f>'Market Data'!D3287</f>
        <v>7209.5</v>
      </c>
      <c r="E3300" s="2">
        <f>'Market Data'!E3287</f>
        <v>7097.5</v>
      </c>
      <c r="F3300" s="12">
        <f>'Market Data'!F3287</f>
        <v>7108</v>
      </c>
      <c r="H3300" s="58">
        <f t="shared" si="434"/>
        <v>3283</v>
      </c>
      <c r="I3300" s="97" t="s">
        <v>54</v>
      </c>
      <c r="J3300" s="59" t="str">
        <f t="shared" si="435"/>
        <v>Long</v>
      </c>
      <c r="L3300" s="74">
        <f t="shared" si="439"/>
        <v>1</v>
      </c>
      <c r="M3300" s="75">
        <f t="shared" si="431"/>
        <v>0</v>
      </c>
      <c r="N3300" s="76" t="str">
        <f t="shared" si="436"/>
        <v/>
      </c>
      <c r="O3300" s="75"/>
      <c r="P3300" s="77">
        <f t="shared" si="432"/>
        <v>1</v>
      </c>
      <c r="Q3300" s="78" t="str">
        <f t="shared" si="437"/>
        <v>Stay Long</v>
      </c>
      <c r="R3300" s="81">
        <f t="shared" si="433"/>
        <v>-3045</v>
      </c>
      <c r="S3300" s="82">
        <f t="shared" si="438"/>
        <v>-33708.459999999992</v>
      </c>
      <c r="T3300" s="50"/>
    </row>
    <row r="3301" spans="2:20" x14ac:dyDescent="0.25">
      <c r="B3301" s="11">
        <f>'Market Data'!B3288</f>
        <v>20121119</v>
      </c>
      <c r="C3301" s="2">
        <f>'Market Data'!C3288</f>
        <v>7161.5</v>
      </c>
      <c r="D3301" s="2">
        <f>'Market Data'!D3288</f>
        <v>7280.5</v>
      </c>
      <c r="E3301" s="2">
        <f>'Market Data'!E3288</f>
        <v>7155.5</v>
      </c>
      <c r="F3301" s="12">
        <f>'Market Data'!F3288</f>
        <v>7274.5</v>
      </c>
      <c r="H3301" s="58">
        <f t="shared" si="434"/>
        <v>3284</v>
      </c>
      <c r="I3301" s="97" t="s">
        <v>54</v>
      </c>
      <c r="J3301" s="59" t="str">
        <f t="shared" si="435"/>
        <v>Long</v>
      </c>
      <c r="L3301" s="74">
        <f t="shared" si="439"/>
        <v>1</v>
      </c>
      <c r="M3301" s="75">
        <f t="shared" si="431"/>
        <v>0</v>
      </c>
      <c r="N3301" s="76" t="str">
        <f t="shared" si="436"/>
        <v/>
      </c>
      <c r="O3301" s="75"/>
      <c r="P3301" s="77">
        <f t="shared" si="432"/>
        <v>1</v>
      </c>
      <c r="Q3301" s="78" t="str">
        <f t="shared" si="437"/>
        <v>Stay Long</v>
      </c>
      <c r="R3301" s="81">
        <f t="shared" si="433"/>
        <v>5827.5</v>
      </c>
      <c r="S3301" s="82">
        <f t="shared" si="438"/>
        <v>-27880.959999999992</v>
      </c>
      <c r="T3301" s="50"/>
    </row>
    <row r="3302" spans="2:20" x14ac:dyDescent="0.25">
      <c r="B3302" s="11">
        <f>'Market Data'!B3289</f>
        <v>20121120</v>
      </c>
      <c r="C3302" s="2">
        <f>'Market Data'!C3289</f>
        <v>7253</v>
      </c>
      <c r="D3302" s="2">
        <f>'Market Data'!D3289</f>
        <v>7337.5</v>
      </c>
      <c r="E3302" s="2">
        <f>'Market Data'!E3289</f>
        <v>7242</v>
      </c>
      <c r="F3302" s="12">
        <f>'Market Data'!F3289</f>
        <v>7324</v>
      </c>
      <c r="H3302" s="58">
        <f t="shared" si="434"/>
        <v>3285</v>
      </c>
      <c r="I3302" s="97" t="s">
        <v>54</v>
      </c>
      <c r="J3302" s="59" t="str">
        <f t="shared" si="435"/>
        <v>Long</v>
      </c>
      <c r="L3302" s="74">
        <f t="shared" si="439"/>
        <v>1</v>
      </c>
      <c r="M3302" s="75">
        <f t="shared" si="431"/>
        <v>0</v>
      </c>
      <c r="N3302" s="76" t="str">
        <f t="shared" si="436"/>
        <v/>
      </c>
      <c r="O3302" s="75"/>
      <c r="P3302" s="77">
        <f t="shared" si="432"/>
        <v>1</v>
      </c>
      <c r="Q3302" s="78" t="str">
        <f t="shared" si="437"/>
        <v>Stay Long</v>
      </c>
      <c r="R3302" s="81">
        <f t="shared" si="433"/>
        <v>1732.5</v>
      </c>
      <c r="S3302" s="82">
        <f t="shared" si="438"/>
        <v>-26148.459999999992</v>
      </c>
      <c r="T3302" s="50"/>
    </row>
    <row r="3303" spans="2:20" x14ac:dyDescent="0.25">
      <c r="B3303" s="11">
        <f>'Market Data'!B3290</f>
        <v>20121121</v>
      </c>
      <c r="C3303" s="2">
        <f>'Market Data'!C3290</f>
        <v>7292</v>
      </c>
      <c r="D3303" s="2">
        <f>'Market Data'!D3290</f>
        <v>7345.5</v>
      </c>
      <c r="E3303" s="2">
        <f>'Market Data'!E3290</f>
        <v>7285.5</v>
      </c>
      <c r="F3303" s="12">
        <f>'Market Data'!F3290</f>
        <v>7337</v>
      </c>
      <c r="H3303" s="58">
        <f t="shared" si="434"/>
        <v>3286</v>
      </c>
      <c r="I3303" s="97" t="s">
        <v>54</v>
      </c>
      <c r="J3303" s="59" t="str">
        <f t="shared" si="435"/>
        <v>Long</v>
      </c>
      <c r="L3303" s="74">
        <f t="shared" si="439"/>
        <v>1</v>
      </c>
      <c r="M3303" s="75">
        <f t="shared" si="431"/>
        <v>0</v>
      </c>
      <c r="N3303" s="76" t="str">
        <f t="shared" si="436"/>
        <v/>
      </c>
      <c r="O3303" s="75"/>
      <c r="P3303" s="77">
        <f t="shared" si="432"/>
        <v>1</v>
      </c>
      <c r="Q3303" s="78" t="str">
        <f t="shared" si="437"/>
        <v>Stay Long</v>
      </c>
      <c r="R3303" s="81">
        <f t="shared" si="433"/>
        <v>455</v>
      </c>
      <c r="S3303" s="82">
        <f t="shared" si="438"/>
        <v>-25693.459999999992</v>
      </c>
      <c r="T3303" s="50"/>
    </row>
    <row r="3304" spans="2:20" x14ac:dyDescent="0.25">
      <c r="B3304" s="11">
        <f>'Market Data'!B3291</f>
        <v>20121122</v>
      </c>
      <c r="C3304" s="2">
        <f>'Market Data'!C3291</f>
        <v>7360.5</v>
      </c>
      <c r="D3304" s="2">
        <f>'Market Data'!D3291</f>
        <v>7404.5</v>
      </c>
      <c r="E3304" s="2">
        <f>'Market Data'!E3291</f>
        <v>7356</v>
      </c>
      <c r="F3304" s="12">
        <f>'Market Data'!F3291</f>
        <v>7397.5</v>
      </c>
      <c r="H3304" s="58">
        <f t="shared" si="434"/>
        <v>3287</v>
      </c>
      <c r="I3304" s="97" t="s">
        <v>54</v>
      </c>
      <c r="J3304" s="59" t="str">
        <f t="shared" si="435"/>
        <v>Long</v>
      </c>
      <c r="L3304" s="74">
        <f t="shared" si="439"/>
        <v>1</v>
      </c>
      <c r="M3304" s="75">
        <f t="shared" si="431"/>
        <v>0</v>
      </c>
      <c r="N3304" s="76" t="str">
        <f t="shared" si="436"/>
        <v/>
      </c>
      <c r="O3304" s="75"/>
      <c r="P3304" s="77">
        <f t="shared" si="432"/>
        <v>1</v>
      </c>
      <c r="Q3304" s="78" t="str">
        <f t="shared" si="437"/>
        <v>Stay Long</v>
      </c>
      <c r="R3304" s="81">
        <f t="shared" si="433"/>
        <v>2117.5</v>
      </c>
      <c r="S3304" s="82">
        <f t="shared" si="438"/>
        <v>-23575.959999999992</v>
      </c>
      <c r="T3304" s="50"/>
    </row>
    <row r="3305" spans="2:20" x14ac:dyDescent="0.25">
      <c r="B3305" s="11">
        <f>'Market Data'!B3292</f>
        <v>20121123</v>
      </c>
      <c r="C3305" s="2">
        <f>'Market Data'!C3292</f>
        <v>7407.5</v>
      </c>
      <c r="D3305" s="2">
        <f>'Market Data'!D3292</f>
        <v>7485.5</v>
      </c>
      <c r="E3305" s="2">
        <f>'Market Data'!E3292</f>
        <v>7370</v>
      </c>
      <c r="F3305" s="12">
        <f>'Market Data'!F3292</f>
        <v>7456</v>
      </c>
      <c r="H3305" s="58">
        <f t="shared" si="434"/>
        <v>3288</v>
      </c>
      <c r="I3305" s="97" t="s">
        <v>54</v>
      </c>
      <c r="J3305" s="59" t="str">
        <f t="shared" si="435"/>
        <v>Long</v>
      </c>
      <c r="L3305" s="74">
        <f t="shared" si="439"/>
        <v>1</v>
      </c>
      <c r="M3305" s="75">
        <f t="shared" si="431"/>
        <v>0</v>
      </c>
      <c r="N3305" s="76" t="str">
        <f t="shared" si="436"/>
        <v/>
      </c>
      <c r="O3305" s="75"/>
      <c r="P3305" s="77">
        <f t="shared" si="432"/>
        <v>1</v>
      </c>
      <c r="Q3305" s="78" t="str">
        <f t="shared" si="437"/>
        <v>Stay Long</v>
      </c>
      <c r="R3305" s="81">
        <f t="shared" si="433"/>
        <v>2047.5</v>
      </c>
      <c r="S3305" s="82">
        <f t="shared" si="438"/>
        <v>-21528.459999999992</v>
      </c>
      <c r="T3305" s="50"/>
    </row>
    <row r="3306" spans="2:20" x14ac:dyDescent="0.25">
      <c r="B3306" s="11">
        <f>'Market Data'!B3293</f>
        <v>20121126</v>
      </c>
      <c r="C3306" s="2">
        <f>'Market Data'!C3293</f>
        <v>7441.5</v>
      </c>
      <c r="D3306" s="2">
        <f>'Market Data'!D3293</f>
        <v>7465</v>
      </c>
      <c r="E3306" s="2">
        <f>'Market Data'!E3293</f>
        <v>7423.5</v>
      </c>
      <c r="F3306" s="12">
        <f>'Market Data'!F3293</f>
        <v>7442.5</v>
      </c>
      <c r="H3306" s="58">
        <f t="shared" si="434"/>
        <v>3289</v>
      </c>
      <c r="I3306" s="97" t="s">
        <v>54</v>
      </c>
      <c r="J3306" s="59" t="str">
        <f t="shared" si="435"/>
        <v>Long</v>
      </c>
      <c r="L3306" s="74">
        <f t="shared" si="439"/>
        <v>1</v>
      </c>
      <c r="M3306" s="75">
        <f t="shared" si="431"/>
        <v>0</v>
      </c>
      <c r="N3306" s="76" t="str">
        <f t="shared" si="436"/>
        <v/>
      </c>
      <c r="O3306" s="75"/>
      <c r="P3306" s="77">
        <f t="shared" si="432"/>
        <v>1</v>
      </c>
      <c r="Q3306" s="78" t="str">
        <f t="shared" si="437"/>
        <v>Stay Long</v>
      </c>
      <c r="R3306" s="81">
        <f t="shared" si="433"/>
        <v>-472.5</v>
      </c>
      <c r="S3306" s="82">
        <f t="shared" si="438"/>
        <v>-22000.959999999992</v>
      </c>
      <c r="T3306" s="50"/>
    </row>
    <row r="3307" spans="2:20" x14ac:dyDescent="0.25">
      <c r="B3307" s="11">
        <f>'Market Data'!B3294</f>
        <v>20121127</v>
      </c>
      <c r="C3307" s="2">
        <f>'Market Data'!C3294</f>
        <v>7480</v>
      </c>
      <c r="D3307" s="2">
        <f>'Market Data'!D3294</f>
        <v>7514.5</v>
      </c>
      <c r="E3307" s="2">
        <f>'Market Data'!E3294</f>
        <v>7456</v>
      </c>
      <c r="F3307" s="12">
        <f>'Market Data'!F3294</f>
        <v>7488</v>
      </c>
      <c r="H3307" s="58">
        <f t="shared" si="434"/>
        <v>3290</v>
      </c>
      <c r="I3307" s="97" t="s">
        <v>54</v>
      </c>
      <c r="J3307" s="59" t="str">
        <f t="shared" si="435"/>
        <v>Long</v>
      </c>
      <c r="L3307" s="74">
        <f t="shared" si="439"/>
        <v>1</v>
      </c>
      <c r="M3307" s="75">
        <f t="shared" si="431"/>
        <v>0</v>
      </c>
      <c r="N3307" s="76" t="str">
        <f t="shared" si="436"/>
        <v/>
      </c>
      <c r="O3307" s="75"/>
      <c r="P3307" s="77">
        <f t="shared" si="432"/>
        <v>1</v>
      </c>
      <c r="Q3307" s="78" t="str">
        <f t="shared" si="437"/>
        <v>Stay Long</v>
      </c>
      <c r="R3307" s="81">
        <f t="shared" si="433"/>
        <v>1592.5</v>
      </c>
      <c r="S3307" s="82">
        <f t="shared" si="438"/>
        <v>-20408.459999999992</v>
      </c>
      <c r="T3307" s="50"/>
    </row>
    <row r="3308" spans="2:20" x14ac:dyDescent="0.25">
      <c r="B3308" s="11">
        <f>'Market Data'!B3295</f>
        <v>20121128</v>
      </c>
      <c r="C3308" s="2">
        <f>'Market Data'!C3295</f>
        <v>7464.5</v>
      </c>
      <c r="D3308" s="2">
        <f>'Market Data'!D3295</f>
        <v>7536.5</v>
      </c>
      <c r="E3308" s="2">
        <f>'Market Data'!E3295</f>
        <v>7414.5</v>
      </c>
      <c r="F3308" s="12">
        <f>'Market Data'!F3295</f>
        <v>7498.5</v>
      </c>
      <c r="H3308" s="58">
        <f t="shared" si="434"/>
        <v>3291</v>
      </c>
      <c r="I3308" s="97" t="s">
        <v>54</v>
      </c>
      <c r="J3308" s="59" t="str">
        <f t="shared" si="435"/>
        <v>Long</v>
      </c>
      <c r="L3308" s="74">
        <f t="shared" si="439"/>
        <v>1</v>
      </c>
      <c r="M3308" s="75">
        <f t="shared" si="431"/>
        <v>0</v>
      </c>
      <c r="N3308" s="76" t="str">
        <f t="shared" si="436"/>
        <v/>
      </c>
      <c r="O3308" s="75"/>
      <c r="P3308" s="77">
        <f t="shared" si="432"/>
        <v>1</v>
      </c>
      <c r="Q3308" s="78" t="str">
        <f t="shared" si="437"/>
        <v>Stay Long</v>
      </c>
      <c r="R3308" s="81">
        <f t="shared" si="433"/>
        <v>367.5</v>
      </c>
      <c r="S3308" s="82">
        <f t="shared" si="438"/>
        <v>-20040.959999999992</v>
      </c>
      <c r="T3308" s="50"/>
    </row>
    <row r="3309" spans="2:20" x14ac:dyDescent="0.25">
      <c r="B3309" s="11">
        <f>'Market Data'!B3296</f>
        <v>20121129</v>
      </c>
      <c r="C3309" s="2">
        <f>'Market Data'!C3296</f>
        <v>7540.5</v>
      </c>
      <c r="D3309" s="2">
        <f>'Market Data'!D3296</f>
        <v>7568</v>
      </c>
      <c r="E3309" s="2">
        <f>'Market Data'!E3296</f>
        <v>7520.5</v>
      </c>
      <c r="F3309" s="12">
        <f>'Market Data'!F3296</f>
        <v>7550.5</v>
      </c>
      <c r="H3309" s="58">
        <f t="shared" si="434"/>
        <v>3292</v>
      </c>
      <c r="I3309" s="97" t="s">
        <v>54</v>
      </c>
      <c r="J3309" s="59" t="str">
        <f t="shared" si="435"/>
        <v>Long</v>
      </c>
      <c r="L3309" s="74">
        <f t="shared" si="439"/>
        <v>1</v>
      </c>
      <c r="M3309" s="75">
        <f t="shared" si="431"/>
        <v>0</v>
      </c>
      <c r="N3309" s="76" t="str">
        <f t="shared" si="436"/>
        <v/>
      </c>
      <c r="O3309" s="75"/>
      <c r="P3309" s="77">
        <f t="shared" si="432"/>
        <v>1</v>
      </c>
      <c r="Q3309" s="78" t="str">
        <f t="shared" si="437"/>
        <v>Stay Long</v>
      </c>
      <c r="R3309" s="81">
        <f t="shared" si="433"/>
        <v>1820</v>
      </c>
      <c r="S3309" s="82">
        <f t="shared" si="438"/>
        <v>-18220.959999999992</v>
      </c>
      <c r="T3309" s="50"/>
    </row>
    <row r="3310" spans="2:20" x14ac:dyDescent="0.25">
      <c r="B3310" s="11">
        <f>'Market Data'!B3297</f>
        <v>20121130</v>
      </c>
      <c r="C3310" s="2">
        <f>'Market Data'!C3297</f>
        <v>7545.5</v>
      </c>
      <c r="D3310" s="2">
        <f>'Market Data'!D3297</f>
        <v>7594.5</v>
      </c>
      <c r="E3310" s="2">
        <f>'Market Data'!E3297</f>
        <v>7540</v>
      </c>
      <c r="F3310" s="12">
        <f>'Market Data'!F3297</f>
        <v>7568.5</v>
      </c>
      <c r="H3310" s="58">
        <f t="shared" si="434"/>
        <v>3293</v>
      </c>
      <c r="I3310" s="97" t="s">
        <v>54</v>
      </c>
      <c r="J3310" s="59" t="str">
        <f t="shared" si="435"/>
        <v>Long</v>
      </c>
      <c r="L3310" s="74">
        <f t="shared" si="439"/>
        <v>1</v>
      </c>
      <c r="M3310" s="75">
        <f t="shared" si="431"/>
        <v>0</v>
      </c>
      <c r="N3310" s="76" t="str">
        <f t="shared" si="436"/>
        <v/>
      </c>
      <c r="O3310" s="75"/>
      <c r="P3310" s="77">
        <f t="shared" si="432"/>
        <v>1</v>
      </c>
      <c r="Q3310" s="78" t="str">
        <f t="shared" si="437"/>
        <v>Stay Long</v>
      </c>
      <c r="R3310" s="81">
        <f t="shared" si="433"/>
        <v>630</v>
      </c>
      <c r="S3310" s="82">
        <f t="shared" si="438"/>
        <v>-17590.959999999992</v>
      </c>
      <c r="T3310" s="50"/>
    </row>
    <row r="3311" spans="2:20" x14ac:dyDescent="0.25">
      <c r="B3311" s="11">
        <f>'Market Data'!B3298</f>
        <v>20121203</v>
      </c>
      <c r="C3311" s="2">
        <f>'Market Data'!C3298</f>
        <v>7578.5</v>
      </c>
      <c r="D3311" s="2">
        <f>'Market Data'!D3298</f>
        <v>7638.5</v>
      </c>
      <c r="E3311" s="2">
        <f>'Market Data'!E3298</f>
        <v>7566.5</v>
      </c>
      <c r="F3311" s="12">
        <f>'Market Data'!F3298</f>
        <v>7585</v>
      </c>
      <c r="H3311" s="58">
        <f t="shared" si="434"/>
        <v>3294</v>
      </c>
      <c r="I3311" s="97" t="s">
        <v>54</v>
      </c>
      <c r="J3311" s="59" t="str">
        <f t="shared" si="435"/>
        <v>Long</v>
      </c>
      <c r="L3311" s="74">
        <f t="shared" si="439"/>
        <v>1</v>
      </c>
      <c r="M3311" s="75">
        <f t="shared" si="431"/>
        <v>0</v>
      </c>
      <c r="N3311" s="76" t="str">
        <f t="shared" si="436"/>
        <v/>
      </c>
      <c r="O3311" s="75"/>
      <c r="P3311" s="77">
        <f t="shared" si="432"/>
        <v>1</v>
      </c>
      <c r="Q3311" s="78" t="str">
        <f t="shared" si="437"/>
        <v>Stay Long</v>
      </c>
      <c r="R3311" s="81">
        <f t="shared" si="433"/>
        <v>577.5</v>
      </c>
      <c r="S3311" s="82">
        <f t="shared" si="438"/>
        <v>-17013.459999999992</v>
      </c>
      <c r="T3311" s="50"/>
    </row>
    <row r="3312" spans="2:20" x14ac:dyDescent="0.25">
      <c r="B3312" s="11">
        <f>'Market Data'!B3299</f>
        <v>20121204</v>
      </c>
      <c r="C3312" s="2">
        <f>'Market Data'!C3299</f>
        <v>7568</v>
      </c>
      <c r="D3312" s="2">
        <f>'Market Data'!D3299</f>
        <v>7617.5</v>
      </c>
      <c r="E3312" s="2">
        <f>'Market Data'!E3299</f>
        <v>7563</v>
      </c>
      <c r="F3312" s="12">
        <f>'Market Data'!F3299</f>
        <v>7578</v>
      </c>
      <c r="H3312" s="58">
        <f t="shared" si="434"/>
        <v>3295</v>
      </c>
      <c r="I3312" s="97" t="s">
        <v>54</v>
      </c>
      <c r="J3312" s="59" t="str">
        <f t="shared" si="435"/>
        <v>Long</v>
      </c>
      <c r="L3312" s="74">
        <f t="shared" si="439"/>
        <v>1</v>
      </c>
      <c r="M3312" s="75">
        <f t="shared" si="431"/>
        <v>0</v>
      </c>
      <c r="N3312" s="76" t="str">
        <f t="shared" si="436"/>
        <v/>
      </c>
      <c r="O3312" s="75"/>
      <c r="P3312" s="77">
        <f t="shared" si="432"/>
        <v>1</v>
      </c>
      <c r="Q3312" s="78" t="str">
        <f t="shared" si="437"/>
        <v>Stay Long</v>
      </c>
      <c r="R3312" s="81">
        <f t="shared" si="433"/>
        <v>-245</v>
      </c>
      <c r="S3312" s="82">
        <f t="shared" si="438"/>
        <v>-17258.459999999992</v>
      </c>
      <c r="T3312" s="50"/>
    </row>
    <row r="3313" spans="2:20" x14ac:dyDescent="0.25">
      <c r="B3313" s="11">
        <f>'Market Data'!B3300</f>
        <v>20121205</v>
      </c>
      <c r="C3313" s="2">
        <f>'Market Data'!C3300</f>
        <v>7649</v>
      </c>
      <c r="D3313" s="2">
        <f>'Market Data'!D3300</f>
        <v>7656.5</v>
      </c>
      <c r="E3313" s="2">
        <f>'Market Data'!E3300</f>
        <v>7578</v>
      </c>
      <c r="F3313" s="12">
        <f>'Market Data'!F3300</f>
        <v>7594.5</v>
      </c>
      <c r="H3313" s="58">
        <f t="shared" si="434"/>
        <v>3296</v>
      </c>
      <c r="I3313" s="97" t="s">
        <v>54</v>
      </c>
      <c r="J3313" s="59" t="str">
        <f t="shared" si="435"/>
        <v>Long</v>
      </c>
      <c r="L3313" s="74">
        <f t="shared" si="439"/>
        <v>1</v>
      </c>
      <c r="M3313" s="75">
        <f t="shared" si="431"/>
        <v>0</v>
      </c>
      <c r="N3313" s="76" t="str">
        <f t="shared" si="436"/>
        <v/>
      </c>
      <c r="O3313" s="75"/>
      <c r="P3313" s="77">
        <f t="shared" si="432"/>
        <v>1</v>
      </c>
      <c r="Q3313" s="78" t="str">
        <f t="shared" si="437"/>
        <v>Stay Long</v>
      </c>
      <c r="R3313" s="81">
        <f t="shared" si="433"/>
        <v>577.5</v>
      </c>
      <c r="S3313" s="82">
        <f t="shared" si="438"/>
        <v>-16680.959999999992</v>
      </c>
      <c r="T3313" s="50"/>
    </row>
    <row r="3314" spans="2:20" x14ac:dyDescent="0.25">
      <c r="B3314" s="11">
        <f>'Market Data'!B3301</f>
        <v>20121206</v>
      </c>
      <c r="C3314" s="2">
        <f>'Market Data'!C3301</f>
        <v>7617.5</v>
      </c>
      <c r="D3314" s="2">
        <f>'Market Data'!D3301</f>
        <v>7707.5</v>
      </c>
      <c r="E3314" s="2">
        <f>'Market Data'!E3301</f>
        <v>7610.5</v>
      </c>
      <c r="F3314" s="12">
        <f>'Market Data'!F3301</f>
        <v>7687</v>
      </c>
      <c r="H3314" s="58">
        <f t="shared" si="434"/>
        <v>3297</v>
      </c>
      <c r="I3314" s="97" t="s">
        <v>54</v>
      </c>
      <c r="J3314" s="59" t="str">
        <f t="shared" si="435"/>
        <v>Long</v>
      </c>
      <c r="L3314" s="74">
        <f t="shared" si="439"/>
        <v>1</v>
      </c>
      <c r="M3314" s="75">
        <f t="shared" si="431"/>
        <v>0</v>
      </c>
      <c r="N3314" s="76" t="str">
        <f t="shared" si="436"/>
        <v/>
      </c>
      <c r="O3314" s="75"/>
      <c r="P3314" s="77">
        <f t="shared" si="432"/>
        <v>1</v>
      </c>
      <c r="Q3314" s="78" t="str">
        <f t="shared" si="437"/>
        <v>Stay Long</v>
      </c>
      <c r="R3314" s="81">
        <f t="shared" si="433"/>
        <v>3237.5</v>
      </c>
      <c r="S3314" s="82">
        <f t="shared" si="438"/>
        <v>-13443.459999999992</v>
      </c>
      <c r="T3314" s="50"/>
    </row>
    <row r="3315" spans="2:20" x14ac:dyDescent="0.25">
      <c r="B3315" s="11">
        <f>'Market Data'!B3302</f>
        <v>20121207</v>
      </c>
      <c r="C3315" s="2">
        <f>'Market Data'!C3302</f>
        <v>7696</v>
      </c>
      <c r="D3315" s="2">
        <f>'Market Data'!D3302</f>
        <v>7704.5</v>
      </c>
      <c r="E3315" s="2">
        <f>'Market Data'!E3302</f>
        <v>7637</v>
      </c>
      <c r="F3315" s="12">
        <f>'Market Data'!F3302</f>
        <v>7658.5</v>
      </c>
      <c r="H3315" s="58">
        <f t="shared" si="434"/>
        <v>3298</v>
      </c>
      <c r="I3315" s="97" t="s">
        <v>54</v>
      </c>
      <c r="J3315" s="59" t="str">
        <f t="shared" si="435"/>
        <v>Long</v>
      </c>
      <c r="L3315" s="74">
        <f t="shared" si="439"/>
        <v>1</v>
      </c>
      <c r="M3315" s="75">
        <f t="shared" si="431"/>
        <v>0</v>
      </c>
      <c r="N3315" s="76" t="str">
        <f t="shared" si="436"/>
        <v/>
      </c>
      <c r="O3315" s="75"/>
      <c r="P3315" s="77">
        <f t="shared" si="432"/>
        <v>1</v>
      </c>
      <c r="Q3315" s="78" t="str">
        <f t="shared" si="437"/>
        <v>Stay Long</v>
      </c>
      <c r="R3315" s="81">
        <f t="shared" si="433"/>
        <v>-997.5</v>
      </c>
      <c r="S3315" s="82">
        <f t="shared" si="438"/>
        <v>-14440.959999999992</v>
      </c>
      <c r="T3315" s="50"/>
    </row>
    <row r="3316" spans="2:20" x14ac:dyDescent="0.25">
      <c r="B3316" s="11">
        <f>'Market Data'!B3303</f>
        <v>20121210</v>
      </c>
      <c r="C3316" s="2">
        <f>'Market Data'!C3303</f>
        <v>7672</v>
      </c>
      <c r="D3316" s="2">
        <f>'Market Data'!D3303</f>
        <v>7691</v>
      </c>
      <c r="E3316" s="2">
        <f>'Market Data'!E3303</f>
        <v>7607</v>
      </c>
      <c r="F3316" s="12">
        <f>'Market Data'!F3303</f>
        <v>7681</v>
      </c>
      <c r="H3316" s="58">
        <f t="shared" si="434"/>
        <v>3299</v>
      </c>
      <c r="I3316" s="97" t="s">
        <v>54</v>
      </c>
      <c r="J3316" s="59" t="str">
        <f t="shared" si="435"/>
        <v>Long</v>
      </c>
      <c r="L3316" s="74">
        <f t="shared" si="439"/>
        <v>1</v>
      </c>
      <c r="M3316" s="75">
        <f t="shared" si="431"/>
        <v>0</v>
      </c>
      <c r="N3316" s="76" t="str">
        <f t="shared" si="436"/>
        <v/>
      </c>
      <c r="O3316" s="75"/>
      <c r="P3316" s="77">
        <f t="shared" si="432"/>
        <v>1</v>
      </c>
      <c r="Q3316" s="78" t="str">
        <f t="shared" si="437"/>
        <v>Stay Long</v>
      </c>
      <c r="R3316" s="81">
        <f t="shared" si="433"/>
        <v>787.5</v>
      </c>
      <c r="S3316" s="82">
        <f t="shared" si="438"/>
        <v>-13653.459999999992</v>
      </c>
      <c r="T3316" s="50"/>
    </row>
    <row r="3317" spans="2:20" x14ac:dyDescent="0.25">
      <c r="B3317" s="11">
        <f>'Market Data'!B3304</f>
        <v>20121211</v>
      </c>
      <c r="C3317" s="2">
        <f>'Market Data'!C3304</f>
        <v>7683.5</v>
      </c>
      <c r="D3317" s="2">
        <f>'Market Data'!D3304</f>
        <v>7748</v>
      </c>
      <c r="E3317" s="2">
        <f>'Market Data'!E3304</f>
        <v>7670.5</v>
      </c>
      <c r="F3317" s="12">
        <f>'Market Data'!F3304</f>
        <v>7742</v>
      </c>
      <c r="H3317" s="58">
        <f t="shared" si="434"/>
        <v>3300</v>
      </c>
      <c r="I3317" s="97" t="s">
        <v>54</v>
      </c>
      <c r="J3317" s="59" t="str">
        <f t="shared" si="435"/>
        <v>Long</v>
      </c>
      <c r="L3317" s="74">
        <f t="shared" si="439"/>
        <v>1</v>
      </c>
      <c r="M3317" s="75">
        <f t="shared" si="431"/>
        <v>0</v>
      </c>
      <c r="N3317" s="76" t="str">
        <f t="shared" si="436"/>
        <v/>
      </c>
      <c r="O3317" s="75"/>
      <c r="P3317" s="77">
        <f t="shared" si="432"/>
        <v>1</v>
      </c>
      <c r="Q3317" s="78" t="str">
        <f t="shared" si="437"/>
        <v>Stay Long</v>
      </c>
      <c r="R3317" s="81">
        <f t="shared" si="433"/>
        <v>2135</v>
      </c>
      <c r="S3317" s="82">
        <f t="shared" si="438"/>
        <v>-11518.459999999992</v>
      </c>
      <c r="T3317" s="50"/>
    </row>
    <row r="3318" spans="2:20" x14ac:dyDescent="0.25">
      <c r="B3318" s="11">
        <f>'Market Data'!B3305</f>
        <v>20121212</v>
      </c>
      <c r="C3318" s="2">
        <f>'Market Data'!C3305</f>
        <v>7746</v>
      </c>
      <c r="D3318" s="2">
        <f>'Market Data'!D3305</f>
        <v>7793.5</v>
      </c>
      <c r="E3318" s="2">
        <f>'Market Data'!E3305</f>
        <v>7736.5</v>
      </c>
      <c r="F3318" s="12">
        <f>'Market Data'!F3305</f>
        <v>7764.5</v>
      </c>
      <c r="H3318" s="58">
        <f t="shared" si="434"/>
        <v>3301</v>
      </c>
      <c r="I3318" s="97" t="s">
        <v>54</v>
      </c>
      <c r="J3318" s="59" t="str">
        <f t="shared" si="435"/>
        <v>Long</v>
      </c>
      <c r="L3318" s="74">
        <f t="shared" si="439"/>
        <v>1</v>
      </c>
      <c r="M3318" s="75">
        <f t="shared" si="431"/>
        <v>0</v>
      </c>
      <c r="N3318" s="76" t="str">
        <f t="shared" si="436"/>
        <v/>
      </c>
      <c r="O3318" s="75"/>
      <c r="P3318" s="77">
        <f t="shared" si="432"/>
        <v>1</v>
      </c>
      <c r="Q3318" s="78" t="str">
        <f t="shared" si="437"/>
        <v>Stay Long</v>
      </c>
      <c r="R3318" s="81">
        <f t="shared" si="433"/>
        <v>787.5</v>
      </c>
      <c r="S3318" s="82">
        <f t="shared" si="438"/>
        <v>-10730.959999999992</v>
      </c>
      <c r="T3318" s="50"/>
    </row>
    <row r="3319" spans="2:20" x14ac:dyDescent="0.25">
      <c r="B3319" s="11">
        <f>'Market Data'!B3306</f>
        <v>20121213</v>
      </c>
      <c r="C3319" s="2">
        <f>'Market Data'!C3306</f>
        <v>7747</v>
      </c>
      <c r="D3319" s="2">
        <f>'Market Data'!D3306</f>
        <v>7771</v>
      </c>
      <c r="E3319" s="2">
        <f>'Market Data'!E3306</f>
        <v>7711</v>
      </c>
      <c r="F3319" s="12">
        <f>'Market Data'!F3306</f>
        <v>7721.5</v>
      </c>
      <c r="H3319" s="58">
        <f t="shared" si="434"/>
        <v>3302</v>
      </c>
      <c r="I3319" s="97" t="s">
        <v>54</v>
      </c>
      <c r="J3319" s="59" t="str">
        <f t="shared" si="435"/>
        <v>Long</v>
      </c>
      <c r="L3319" s="74">
        <f t="shared" si="439"/>
        <v>1</v>
      </c>
      <c r="M3319" s="75">
        <f t="shared" si="431"/>
        <v>0</v>
      </c>
      <c r="N3319" s="76" t="str">
        <f t="shared" si="436"/>
        <v/>
      </c>
      <c r="O3319" s="75"/>
      <c r="P3319" s="77">
        <f t="shared" si="432"/>
        <v>1</v>
      </c>
      <c r="Q3319" s="78" t="str">
        <f t="shared" si="437"/>
        <v>Stay Long</v>
      </c>
      <c r="R3319" s="81">
        <f t="shared" si="433"/>
        <v>-1505</v>
      </c>
      <c r="S3319" s="82">
        <f t="shared" si="438"/>
        <v>-12235.959999999992</v>
      </c>
      <c r="T3319" s="50"/>
    </row>
    <row r="3320" spans="2:20" x14ac:dyDescent="0.25">
      <c r="B3320" s="11">
        <f>'Market Data'!B3307</f>
        <v>20121214</v>
      </c>
      <c r="C3320" s="2">
        <f>'Market Data'!C3307</f>
        <v>7741.5</v>
      </c>
      <c r="D3320" s="2">
        <f>'Market Data'!D3307</f>
        <v>7771.5</v>
      </c>
      <c r="E3320" s="2">
        <f>'Market Data'!E3307</f>
        <v>7720.5</v>
      </c>
      <c r="F3320" s="12">
        <f>'Market Data'!F3307</f>
        <v>7744.5</v>
      </c>
      <c r="H3320" s="58">
        <f t="shared" si="434"/>
        <v>3303</v>
      </c>
      <c r="I3320" s="97" t="s">
        <v>54</v>
      </c>
      <c r="J3320" s="59" t="str">
        <f t="shared" si="435"/>
        <v>Long</v>
      </c>
      <c r="L3320" s="74">
        <f t="shared" si="439"/>
        <v>1</v>
      </c>
      <c r="M3320" s="75">
        <f t="shared" si="431"/>
        <v>0</v>
      </c>
      <c r="N3320" s="76" t="str">
        <f t="shared" si="436"/>
        <v/>
      </c>
      <c r="O3320" s="75"/>
      <c r="P3320" s="77">
        <f t="shared" si="432"/>
        <v>1</v>
      </c>
      <c r="Q3320" s="78" t="str">
        <f t="shared" si="437"/>
        <v>Stay Long</v>
      </c>
      <c r="R3320" s="81">
        <f t="shared" si="433"/>
        <v>805</v>
      </c>
      <c r="S3320" s="82">
        <f t="shared" si="438"/>
        <v>-11430.959999999992</v>
      </c>
      <c r="T3320" s="50"/>
    </row>
    <row r="3321" spans="2:20" x14ac:dyDescent="0.25">
      <c r="B3321" s="11">
        <f>'Market Data'!B3308</f>
        <v>20121217</v>
      </c>
      <c r="C3321" s="2">
        <f>'Market Data'!C3308</f>
        <v>7760</v>
      </c>
      <c r="D3321" s="2">
        <f>'Market Data'!D3308</f>
        <v>7778.5</v>
      </c>
      <c r="E3321" s="2">
        <f>'Market Data'!E3308</f>
        <v>7715</v>
      </c>
      <c r="F3321" s="12">
        <f>'Market Data'!F3308</f>
        <v>7749</v>
      </c>
      <c r="H3321" s="58">
        <f t="shared" si="434"/>
        <v>3304</v>
      </c>
      <c r="I3321" s="97" t="s">
        <v>54</v>
      </c>
      <c r="J3321" s="59" t="str">
        <f t="shared" si="435"/>
        <v>Long</v>
      </c>
      <c r="L3321" s="74">
        <f t="shared" si="439"/>
        <v>1</v>
      </c>
      <c r="M3321" s="75">
        <f t="shared" si="431"/>
        <v>0</v>
      </c>
      <c r="N3321" s="76" t="str">
        <f t="shared" si="436"/>
        <v/>
      </c>
      <c r="O3321" s="75"/>
      <c r="P3321" s="77">
        <f t="shared" si="432"/>
        <v>1</v>
      </c>
      <c r="Q3321" s="78" t="str">
        <f t="shared" si="437"/>
        <v>Stay Long</v>
      </c>
      <c r="R3321" s="81">
        <f t="shared" si="433"/>
        <v>157.5</v>
      </c>
      <c r="S3321" s="82">
        <f t="shared" si="438"/>
        <v>-11273.459999999992</v>
      </c>
      <c r="T3321" s="50"/>
    </row>
    <row r="3322" spans="2:20" x14ac:dyDescent="0.25">
      <c r="B3322" s="11">
        <f>'Market Data'!B3309</f>
        <v>20121218</v>
      </c>
      <c r="C3322" s="2">
        <f>'Market Data'!C3309</f>
        <v>7791.5</v>
      </c>
      <c r="D3322" s="2">
        <f>'Market Data'!D3309</f>
        <v>7823.5</v>
      </c>
      <c r="E3322" s="2">
        <f>'Market Data'!E3309</f>
        <v>7774.5</v>
      </c>
      <c r="F3322" s="12">
        <f>'Market Data'!F3309</f>
        <v>7811</v>
      </c>
      <c r="H3322" s="58">
        <f t="shared" si="434"/>
        <v>3305</v>
      </c>
      <c r="I3322" s="97" t="s">
        <v>54</v>
      </c>
      <c r="J3322" s="59" t="str">
        <f t="shared" si="435"/>
        <v>Long</v>
      </c>
      <c r="L3322" s="74">
        <f t="shared" si="439"/>
        <v>1</v>
      </c>
      <c r="M3322" s="75">
        <f t="shared" si="431"/>
        <v>0</v>
      </c>
      <c r="N3322" s="76" t="str">
        <f t="shared" si="436"/>
        <v/>
      </c>
      <c r="O3322" s="75"/>
      <c r="P3322" s="77">
        <f t="shared" si="432"/>
        <v>1</v>
      </c>
      <c r="Q3322" s="78" t="str">
        <f t="shared" si="437"/>
        <v>Stay Long</v>
      </c>
      <c r="R3322" s="81">
        <f t="shared" si="433"/>
        <v>2170</v>
      </c>
      <c r="S3322" s="82">
        <f t="shared" si="438"/>
        <v>-9103.4599999999919</v>
      </c>
      <c r="T3322" s="50"/>
    </row>
    <row r="3323" spans="2:20" x14ac:dyDescent="0.25">
      <c r="B3323" s="11">
        <f>'Market Data'!B3310</f>
        <v>20121219</v>
      </c>
      <c r="C3323" s="2">
        <f>'Market Data'!C3310</f>
        <v>7823</v>
      </c>
      <c r="D3323" s="2">
        <f>'Market Data'!D3310</f>
        <v>7831.5</v>
      </c>
      <c r="E3323" s="2">
        <f>'Market Data'!E3310</f>
        <v>7804.5</v>
      </c>
      <c r="F3323" s="12">
        <f>'Market Data'!F3310</f>
        <v>7822.5</v>
      </c>
      <c r="H3323" s="58">
        <f t="shared" si="434"/>
        <v>3306</v>
      </c>
      <c r="I3323" s="97" t="s">
        <v>54</v>
      </c>
      <c r="J3323" s="59" t="str">
        <f t="shared" si="435"/>
        <v>Long</v>
      </c>
      <c r="L3323" s="74">
        <f t="shared" si="439"/>
        <v>1</v>
      </c>
      <c r="M3323" s="75">
        <f t="shared" si="431"/>
        <v>0</v>
      </c>
      <c r="N3323" s="76" t="str">
        <f t="shared" si="436"/>
        <v/>
      </c>
      <c r="O3323" s="75"/>
      <c r="P3323" s="77">
        <f t="shared" si="432"/>
        <v>1</v>
      </c>
      <c r="Q3323" s="78" t="str">
        <f t="shared" si="437"/>
        <v>Stay Long</v>
      </c>
      <c r="R3323" s="81">
        <f t="shared" si="433"/>
        <v>402.5</v>
      </c>
      <c r="S3323" s="82">
        <f t="shared" si="438"/>
        <v>-8700.9599999999919</v>
      </c>
      <c r="T3323" s="50"/>
    </row>
    <row r="3324" spans="2:20" x14ac:dyDescent="0.25">
      <c r="B3324" s="11">
        <f>'Market Data'!B3311</f>
        <v>20121220</v>
      </c>
      <c r="C3324" s="2">
        <f>'Market Data'!C3311</f>
        <v>7796.5</v>
      </c>
      <c r="D3324" s="2">
        <f>'Market Data'!D3311</f>
        <v>7845.5</v>
      </c>
      <c r="E3324" s="2">
        <f>'Market Data'!E3311</f>
        <v>7787</v>
      </c>
      <c r="F3324" s="12">
        <f>'Market Data'!F3311</f>
        <v>7823.5</v>
      </c>
      <c r="H3324" s="58">
        <f t="shared" si="434"/>
        <v>3307</v>
      </c>
      <c r="I3324" s="97" t="s">
        <v>54</v>
      </c>
      <c r="J3324" s="59" t="str">
        <f t="shared" si="435"/>
        <v>Long</v>
      </c>
      <c r="L3324" s="74">
        <f t="shared" si="439"/>
        <v>1</v>
      </c>
      <c r="M3324" s="75">
        <f t="shared" si="431"/>
        <v>0</v>
      </c>
      <c r="N3324" s="76" t="str">
        <f t="shared" si="436"/>
        <v/>
      </c>
      <c r="O3324" s="75"/>
      <c r="P3324" s="77">
        <f t="shared" si="432"/>
        <v>1</v>
      </c>
      <c r="Q3324" s="78" t="str">
        <f t="shared" si="437"/>
        <v>Stay Long</v>
      </c>
      <c r="R3324" s="81">
        <f t="shared" si="433"/>
        <v>35</v>
      </c>
      <c r="S3324" s="82">
        <f t="shared" si="438"/>
        <v>-8665.9599999999919</v>
      </c>
      <c r="T3324" s="50"/>
    </row>
    <row r="3325" spans="2:20" x14ac:dyDescent="0.25">
      <c r="B3325" s="11">
        <f>'Market Data'!B3312</f>
        <v>20121221</v>
      </c>
      <c r="C3325" s="2">
        <f>'Market Data'!C3312</f>
        <v>7759.5</v>
      </c>
      <c r="D3325" s="2">
        <f>'Market Data'!D3312</f>
        <v>7809.5</v>
      </c>
      <c r="E3325" s="2">
        <f>'Market Data'!E3312</f>
        <v>7747</v>
      </c>
      <c r="F3325" s="12">
        <f>'Market Data'!F3312</f>
        <v>7795</v>
      </c>
      <c r="H3325" s="58">
        <f t="shared" si="434"/>
        <v>3308</v>
      </c>
      <c r="I3325" s="97" t="s">
        <v>54</v>
      </c>
      <c r="J3325" s="59" t="str">
        <f t="shared" si="435"/>
        <v>Long</v>
      </c>
      <c r="L3325" s="74">
        <f t="shared" si="439"/>
        <v>1</v>
      </c>
      <c r="M3325" s="75">
        <f t="shared" si="431"/>
        <v>0</v>
      </c>
      <c r="N3325" s="76" t="str">
        <f t="shared" si="436"/>
        <v/>
      </c>
      <c r="O3325" s="75"/>
      <c r="P3325" s="77">
        <f t="shared" si="432"/>
        <v>1</v>
      </c>
      <c r="Q3325" s="78" t="str">
        <f t="shared" si="437"/>
        <v>Stay Long</v>
      </c>
      <c r="R3325" s="81">
        <f t="shared" si="433"/>
        <v>-997.5</v>
      </c>
      <c r="S3325" s="82">
        <f t="shared" si="438"/>
        <v>-9663.4599999999919</v>
      </c>
      <c r="T3325" s="50"/>
    </row>
    <row r="3326" spans="2:20" x14ac:dyDescent="0.25">
      <c r="B3326" s="11">
        <f>'Market Data'!B3313</f>
        <v>20121227</v>
      </c>
      <c r="C3326" s="2">
        <f>'Market Data'!C3313</f>
        <v>7773</v>
      </c>
      <c r="D3326" s="2">
        <f>'Market Data'!D3313</f>
        <v>7827</v>
      </c>
      <c r="E3326" s="2">
        <f>'Market Data'!E3313</f>
        <v>7771.5</v>
      </c>
      <c r="F3326" s="12">
        <f>'Market Data'!F3313</f>
        <v>7799</v>
      </c>
      <c r="H3326" s="58">
        <f t="shared" si="434"/>
        <v>3309</v>
      </c>
      <c r="I3326" s="97" t="s">
        <v>54</v>
      </c>
      <c r="J3326" s="59" t="str">
        <f t="shared" si="435"/>
        <v>Long</v>
      </c>
      <c r="L3326" s="74">
        <f t="shared" si="439"/>
        <v>1</v>
      </c>
      <c r="M3326" s="75">
        <f t="shared" si="431"/>
        <v>0</v>
      </c>
      <c r="N3326" s="76" t="str">
        <f t="shared" si="436"/>
        <v/>
      </c>
      <c r="O3326" s="75"/>
      <c r="P3326" s="77">
        <f t="shared" si="432"/>
        <v>1</v>
      </c>
      <c r="Q3326" s="78" t="str">
        <f t="shared" si="437"/>
        <v>Stay Long</v>
      </c>
      <c r="R3326" s="81">
        <f t="shared" si="433"/>
        <v>140</v>
      </c>
      <c r="S3326" s="82">
        <f t="shared" si="438"/>
        <v>-9523.4599999999919</v>
      </c>
      <c r="T3326" s="50"/>
    </row>
    <row r="3327" spans="2:20" x14ac:dyDescent="0.25">
      <c r="B3327" s="11">
        <f>'Market Data'!B3314</f>
        <v>20121228</v>
      </c>
      <c r="C3327" s="2">
        <f>'Market Data'!C3314</f>
        <v>7808</v>
      </c>
      <c r="D3327" s="2">
        <f>'Market Data'!D3314</f>
        <v>7817</v>
      </c>
      <c r="E3327" s="2">
        <f>'Market Data'!E3314</f>
        <v>7753</v>
      </c>
      <c r="F3327" s="12">
        <f>'Market Data'!F3314</f>
        <v>7760</v>
      </c>
      <c r="H3327" s="58">
        <f t="shared" si="434"/>
        <v>3310</v>
      </c>
      <c r="I3327" s="97" t="s">
        <v>54</v>
      </c>
      <c r="J3327" s="59" t="str">
        <f t="shared" si="435"/>
        <v>Long</v>
      </c>
      <c r="L3327" s="74">
        <f t="shared" si="439"/>
        <v>1</v>
      </c>
      <c r="M3327" s="75">
        <f t="shared" si="431"/>
        <v>0</v>
      </c>
      <c r="N3327" s="76" t="str">
        <f t="shared" si="436"/>
        <v/>
      </c>
      <c r="O3327" s="75"/>
      <c r="P3327" s="77">
        <f t="shared" si="432"/>
        <v>1</v>
      </c>
      <c r="Q3327" s="78" t="str">
        <f t="shared" si="437"/>
        <v>Stay Long</v>
      </c>
      <c r="R3327" s="81">
        <f t="shared" si="433"/>
        <v>-1365</v>
      </c>
      <c r="S3327" s="82">
        <f t="shared" si="438"/>
        <v>-10888.459999999992</v>
      </c>
      <c r="T3327" s="50"/>
    </row>
    <row r="3328" spans="2:20" x14ac:dyDescent="0.25">
      <c r="B3328" s="13">
        <f>'Market Data'!B3315</f>
        <v>20130102</v>
      </c>
      <c r="C3328" s="14">
        <f>'Market Data'!C3315</f>
        <v>7886</v>
      </c>
      <c r="D3328" s="14">
        <f>'Market Data'!D3315</f>
        <v>7947</v>
      </c>
      <c r="E3328" s="14">
        <f>'Market Data'!E3315</f>
        <v>7868.5</v>
      </c>
      <c r="F3328" s="15">
        <f>'Market Data'!F3315</f>
        <v>7920</v>
      </c>
      <c r="H3328" s="60">
        <f t="shared" si="434"/>
        <v>3311</v>
      </c>
      <c r="I3328" s="136" t="s">
        <v>54</v>
      </c>
      <c r="J3328" s="137" t="str">
        <f t="shared" si="435"/>
        <v>Long</v>
      </c>
      <c r="L3328" s="83">
        <f t="shared" si="439"/>
        <v>1</v>
      </c>
      <c r="M3328" s="84">
        <f t="shared" si="431"/>
        <v>0</v>
      </c>
      <c r="N3328" s="85" t="str">
        <f t="shared" si="436"/>
        <v/>
      </c>
      <c r="O3328" s="75"/>
      <c r="P3328" s="86">
        <f t="shared" si="432"/>
        <v>1</v>
      </c>
      <c r="Q3328" s="87" t="str">
        <f t="shared" si="437"/>
        <v>Stay Long</v>
      </c>
      <c r="R3328" s="88">
        <f t="shared" si="433"/>
        <v>5600</v>
      </c>
      <c r="S3328" s="89">
        <f t="shared" si="438"/>
        <v>-5288.4599999999919</v>
      </c>
      <c r="T3328" s="50"/>
    </row>
  </sheetData>
  <mergeCells count="4">
    <mergeCell ref="H8:J14"/>
    <mergeCell ref="L8:N14"/>
    <mergeCell ref="P8:S14"/>
    <mergeCell ref="B8:F14"/>
  </mergeCells>
  <dataValidations count="1">
    <dataValidation type="list" allowBlank="1" showInputMessage="1" showErrorMessage="1" sqref="I4" xr:uid="{724D08DC-8C79-4DCC-8F9B-FE9198F7614C}">
      <formula1>"Long,Short"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0FFD-2B5E-4D0A-825E-91A268CA3A5F}">
  <sheetPr codeName="Sheet3">
    <tabColor rgb="FFC00000"/>
  </sheetPr>
  <dimension ref="A1:BG4630"/>
  <sheetViews>
    <sheetView tabSelected="1" zoomScale="85" zoomScaleNormal="85" workbookViewId="0">
      <pane ySplit="18" topLeftCell="A273" activePane="bottomLeft" state="frozen"/>
      <selection pane="bottomLeft" activeCell="A273" sqref="A273"/>
    </sheetView>
  </sheetViews>
  <sheetFormatPr defaultRowHeight="15" outlineLevelRow="1" outlineLevelCol="1" x14ac:dyDescent="0.25"/>
  <cols>
    <col min="1" max="1" width="9.42578125" style="3" customWidth="1"/>
    <col min="2" max="2" width="9.140625" style="3"/>
    <col min="3" max="6" width="9.140625" style="2" customWidth="1"/>
    <col min="7" max="7" width="2.85546875" style="3" customWidth="1"/>
    <col min="8" max="8" width="9.140625" style="22" customWidth="1"/>
    <col min="9" max="9" width="14.5703125" style="3" customWidth="1"/>
    <col min="10" max="10" width="9.42578125" style="2" customWidth="1"/>
    <col min="11" max="11" width="7.28515625" style="45" customWidth="1"/>
    <col min="12" max="13" width="8.7109375" style="45" customWidth="1"/>
    <col min="14" max="14" width="1.85546875" style="45" customWidth="1"/>
    <col min="15" max="15" width="13.5703125" style="81" customWidth="1"/>
    <col min="16" max="16" width="12.140625" style="79" customWidth="1"/>
    <col min="17" max="17" width="9.85546875" style="79" customWidth="1"/>
    <col min="18" max="18" width="2.5703125" style="22" customWidth="1"/>
    <col min="19" max="19" width="10.7109375" style="22" customWidth="1"/>
    <col min="20" max="20" width="2.28515625" style="22" customWidth="1"/>
    <col min="21" max="22" width="10.7109375" style="22" customWidth="1"/>
    <col min="23" max="23" width="2.85546875" style="22" customWidth="1"/>
    <col min="24" max="24" width="15.85546875" style="22" customWidth="1"/>
    <col min="25" max="25" width="19.42578125" style="22" hidden="1" customWidth="1" outlineLevel="1"/>
    <col min="26" max="26" width="3.42578125" style="22" customWidth="1" collapsed="1"/>
    <col min="27" max="27" width="15.7109375" style="22" customWidth="1"/>
    <col min="28" max="40" width="10.7109375" style="22" customWidth="1"/>
    <col min="41" max="41" width="5.5703125" style="22" hidden="1" customWidth="1" outlineLevel="1"/>
    <col min="42" max="42" width="13.140625" style="22" hidden="1" customWidth="1" outlineLevel="1"/>
    <col min="43" max="44" width="10.7109375" style="22" hidden="1" customWidth="1" outlineLevel="1"/>
    <col min="45" max="46" width="10.7109375" style="3" hidden="1" customWidth="1" outlineLevel="1"/>
    <col min="47" max="47" width="6.5703125" style="3" customWidth="1" collapsed="1"/>
    <col min="48" max="59" width="6.5703125" style="3" customWidth="1"/>
    <col min="60" max="16384" width="9.140625" style="3"/>
  </cols>
  <sheetData>
    <row r="1" spans="1:59" x14ac:dyDescent="0.25">
      <c r="B1" s="1" t="s">
        <v>52</v>
      </c>
      <c r="Y1" s="108"/>
      <c r="Z1" s="220" t="s">
        <v>34</v>
      </c>
      <c r="AA1" s="220"/>
      <c r="AU1" s="221" t="s">
        <v>57</v>
      </c>
    </row>
    <row r="2" spans="1:59" x14ac:dyDescent="0.25">
      <c r="F2" s="48"/>
      <c r="G2" s="45"/>
      <c r="H2" s="109"/>
      <c r="I2" s="45"/>
      <c r="J2" s="48"/>
      <c r="U2" s="23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3"/>
      <c r="AR2" s="3"/>
    </row>
    <row r="3" spans="1:59" ht="15.75" thickBot="1" x14ac:dyDescent="0.3">
      <c r="B3" s="110" t="s">
        <v>35</v>
      </c>
      <c r="C3" s="111"/>
      <c r="D3" s="111"/>
      <c r="E3" s="111"/>
      <c r="F3" s="111"/>
      <c r="G3" s="112"/>
      <c r="H3" s="113"/>
      <c r="I3" s="114"/>
      <c r="J3" s="115"/>
      <c r="K3" s="116"/>
      <c r="L3" s="237"/>
      <c r="O3" s="252" t="s">
        <v>66</v>
      </c>
      <c r="S3" s="26" t="s">
        <v>11</v>
      </c>
      <c r="T3" s="27"/>
      <c r="U3" s="5"/>
      <c r="V3" s="6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3"/>
      <c r="AR3" s="3"/>
    </row>
    <row r="4" spans="1:59" x14ac:dyDescent="0.25">
      <c r="B4" s="117" t="s">
        <v>36</v>
      </c>
      <c r="C4" s="118"/>
      <c r="D4" s="118"/>
      <c r="E4" s="119"/>
      <c r="F4" s="119"/>
      <c r="G4" s="45"/>
      <c r="I4" s="120" t="s">
        <v>37</v>
      </c>
      <c r="J4" s="121">
        <v>0</v>
      </c>
      <c r="K4" s="49"/>
      <c r="L4" s="237"/>
      <c r="M4" s="237"/>
      <c r="O4" s="253" t="s">
        <v>53</v>
      </c>
      <c r="P4" s="254">
        <f ca="1">COUNTIF(L273:L3329,"&lt;&gt;#N/A")</f>
        <v>58</v>
      </c>
      <c r="S4" s="30"/>
      <c r="T4" s="31"/>
      <c r="U4" s="31" t="s">
        <v>12</v>
      </c>
      <c r="V4" s="228">
        <v>35</v>
      </c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3"/>
      <c r="AR4" s="3"/>
    </row>
    <row r="5" spans="1:59" ht="15.75" thickBot="1" x14ac:dyDescent="0.3">
      <c r="B5" s="117" t="s">
        <v>38</v>
      </c>
      <c r="C5" s="118"/>
      <c r="D5" s="118"/>
      <c r="F5" s="48"/>
      <c r="G5" s="45"/>
      <c r="I5" s="120" t="s">
        <v>39</v>
      </c>
      <c r="J5" s="121">
        <v>0</v>
      </c>
      <c r="K5" s="49"/>
      <c r="L5" s="237"/>
      <c r="M5" s="237"/>
      <c r="O5" s="253" t="s">
        <v>67</v>
      </c>
      <c r="P5" s="254">
        <f ca="1">COUNTIF(M273:M3329,"&lt;&gt;#N/A")</f>
        <v>57</v>
      </c>
      <c r="S5" s="33"/>
      <c r="T5" s="31"/>
      <c r="U5" s="31" t="s">
        <v>14</v>
      </c>
      <c r="V5" s="229">
        <v>90.96</v>
      </c>
      <c r="W5" s="8"/>
      <c r="X5" s="2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3"/>
      <c r="AR5" s="3"/>
    </row>
    <row r="6" spans="1:59" ht="15.75" thickBot="1" x14ac:dyDescent="0.3">
      <c r="B6" s="122" t="s">
        <v>40</v>
      </c>
      <c r="C6" s="123"/>
      <c r="D6" s="123"/>
      <c r="F6" s="48"/>
      <c r="G6" s="45"/>
      <c r="I6" s="120" t="s">
        <v>41</v>
      </c>
      <c r="J6" s="124">
        <v>84</v>
      </c>
      <c r="K6" s="49"/>
      <c r="L6" s="237"/>
      <c r="M6" s="237"/>
      <c r="O6" s="253" t="s">
        <v>68</v>
      </c>
      <c r="P6" s="254">
        <f ca="1">P4+P5</f>
        <v>115</v>
      </c>
      <c r="S6" s="33"/>
      <c r="T6" s="31"/>
      <c r="U6" s="31" t="s">
        <v>15</v>
      </c>
      <c r="V6" s="230">
        <v>1</v>
      </c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3"/>
      <c r="AR6" s="3"/>
    </row>
    <row r="7" spans="1:59" ht="8.25" customHeight="1" x14ac:dyDescent="0.25">
      <c r="B7" s="125"/>
      <c r="C7" s="14"/>
      <c r="D7" s="14"/>
      <c r="E7" s="14"/>
      <c r="F7" s="126"/>
      <c r="G7" s="127"/>
      <c r="H7" s="37"/>
      <c r="I7" s="51"/>
      <c r="J7" s="14"/>
      <c r="K7" s="128"/>
      <c r="L7" s="237"/>
      <c r="M7" s="237"/>
      <c r="S7" s="36"/>
      <c r="T7" s="37"/>
      <c r="U7" s="38"/>
      <c r="V7" s="39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3"/>
      <c r="AR7" s="3"/>
    </row>
    <row r="8" spans="1:59" x14ac:dyDescent="0.25"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3"/>
      <c r="AR8" s="3"/>
    </row>
    <row r="9" spans="1:59" ht="15" customHeight="1" x14ac:dyDescent="0.25">
      <c r="B9" s="185" t="s">
        <v>0</v>
      </c>
      <c r="C9" s="186"/>
      <c r="D9" s="186"/>
      <c r="E9" s="186"/>
      <c r="F9" s="187"/>
      <c r="G9" s="40"/>
      <c r="H9" s="202" t="s">
        <v>42</v>
      </c>
      <c r="I9" s="203"/>
      <c r="J9" s="203"/>
      <c r="K9" s="204"/>
      <c r="N9" s="41"/>
      <c r="O9" s="167" t="s">
        <v>17</v>
      </c>
      <c r="P9" s="168"/>
      <c r="Q9" s="169"/>
      <c r="R9" s="42"/>
      <c r="S9" s="176" t="s">
        <v>43</v>
      </c>
      <c r="T9" s="177"/>
      <c r="U9" s="177"/>
      <c r="V9" s="178"/>
      <c r="W9" s="43"/>
      <c r="X9" s="211" t="s">
        <v>44</v>
      </c>
      <c r="Y9" s="212"/>
      <c r="Z9" s="232"/>
      <c r="AA9" s="249"/>
      <c r="AB9" s="217" t="s">
        <v>45</v>
      </c>
      <c r="AC9" s="218"/>
      <c r="AD9" s="218"/>
      <c r="AE9" s="218"/>
      <c r="AF9" s="218"/>
      <c r="AG9" s="218"/>
      <c r="AH9" s="218"/>
      <c r="AI9" s="218"/>
      <c r="AJ9" s="218"/>
      <c r="AK9" s="218"/>
      <c r="AL9" s="218"/>
      <c r="AM9" s="219"/>
      <c r="AN9" s="43"/>
      <c r="AP9" s="43"/>
      <c r="AQ9" s="3"/>
      <c r="AR9" s="3"/>
    </row>
    <row r="10" spans="1:59" ht="14.25" customHeight="1" x14ac:dyDescent="0.25">
      <c r="A10" s="226" t="s">
        <v>1</v>
      </c>
      <c r="B10" s="188"/>
      <c r="C10" s="189"/>
      <c r="D10" s="189"/>
      <c r="E10" s="189"/>
      <c r="F10" s="190"/>
      <c r="G10" s="40"/>
      <c r="H10" s="205"/>
      <c r="I10" s="206"/>
      <c r="J10" s="206"/>
      <c r="K10" s="207"/>
      <c r="N10" s="41"/>
      <c r="O10" s="170"/>
      <c r="P10" s="171"/>
      <c r="Q10" s="172"/>
      <c r="R10" s="42"/>
      <c r="S10" s="179"/>
      <c r="T10" s="180"/>
      <c r="U10" s="180"/>
      <c r="V10" s="181"/>
      <c r="W10" s="43"/>
      <c r="X10" s="213"/>
      <c r="Y10" s="214"/>
      <c r="Z10" s="232"/>
      <c r="AA10" s="250" t="s">
        <v>62</v>
      </c>
      <c r="AB10" s="143">
        <v>2001</v>
      </c>
      <c r="AC10" s="129">
        <v>2002</v>
      </c>
      <c r="AD10" s="129">
        <v>2003</v>
      </c>
      <c r="AE10" s="129">
        <v>2004</v>
      </c>
      <c r="AF10" s="129">
        <v>2005</v>
      </c>
      <c r="AG10" s="129">
        <v>2006</v>
      </c>
      <c r="AH10" s="129">
        <v>2007</v>
      </c>
      <c r="AI10" s="129">
        <v>2008</v>
      </c>
      <c r="AJ10" s="129">
        <v>2009</v>
      </c>
      <c r="AK10" s="129">
        <v>2010</v>
      </c>
      <c r="AL10" s="129">
        <v>2011</v>
      </c>
      <c r="AM10" s="144">
        <v>2012</v>
      </c>
      <c r="AN10" s="43">
        <v>2013</v>
      </c>
      <c r="AP10" s="43"/>
      <c r="AQ10" s="3"/>
      <c r="AR10" s="3"/>
    </row>
    <row r="11" spans="1:59" ht="14.25" hidden="1" customHeight="1" outlineLevel="1" x14ac:dyDescent="0.25">
      <c r="A11" s="226"/>
      <c r="B11" s="188"/>
      <c r="C11" s="189"/>
      <c r="D11" s="189"/>
      <c r="E11" s="189"/>
      <c r="F11" s="190"/>
      <c r="G11" s="40"/>
      <c r="H11" s="205"/>
      <c r="I11" s="206"/>
      <c r="J11" s="206"/>
      <c r="K11" s="207"/>
      <c r="N11" s="41"/>
      <c r="O11" s="170"/>
      <c r="P11" s="171"/>
      <c r="Q11" s="172"/>
      <c r="R11" s="42"/>
      <c r="S11" s="179"/>
      <c r="T11" s="180"/>
      <c r="U11" s="180"/>
      <c r="V11" s="181"/>
      <c r="W11" s="43"/>
      <c r="X11" s="213"/>
      <c r="Y11" s="214"/>
      <c r="Z11" s="232"/>
      <c r="AA11" s="250"/>
      <c r="AB11" s="145" t="str">
        <f t="shared" ref="AB11:AO11" si="0">TEXT(AB$10,"0")</f>
        <v>2001</v>
      </c>
      <c r="AC11" s="146" t="str">
        <f t="shared" si="0"/>
        <v>2002</v>
      </c>
      <c r="AD11" s="146" t="str">
        <f t="shared" si="0"/>
        <v>2003</v>
      </c>
      <c r="AE11" s="146" t="str">
        <f t="shared" si="0"/>
        <v>2004</v>
      </c>
      <c r="AF11" s="146" t="str">
        <f t="shared" si="0"/>
        <v>2005</v>
      </c>
      <c r="AG11" s="146" t="str">
        <f t="shared" si="0"/>
        <v>2006</v>
      </c>
      <c r="AH11" s="146" t="str">
        <f t="shared" si="0"/>
        <v>2007</v>
      </c>
      <c r="AI11" s="146" t="str">
        <f t="shared" si="0"/>
        <v>2008</v>
      </c>
      <c r="AJ11" s="146" t="str">
        <f t="shared" si="0"/>
        <v>2009</v>
      </c>
      <c r="AK11" s="146" t="str">
        <f t="shared" si="0"/>
        <v>2010</v>
      </c>
      <c r="AL11" s="146" t="str">
        <f t="shared" si="0"/>
        <v>2011</v>
      </c>
      <c r="AM11" s="147" t="str">
        <f t="shared" si="0"/>
        <v>2012</v>
      </c>
      <c r="AN11" s="153" t="str">
        <f>TEXT(AN$10,"0")</f>
        <v>2013</v>
      </c>
      <c r="AP11" s="43"/>
      <c r="AQ11" s="3"/>
      <c r="AR11" s="3"/>
    </row>
    <row r="12" spans="1:59" ht="14.25" hidden="1" customHeight="1" outlineLevel="1" x14ac:dyDescent="0.25">
      <c r="A12" s="226"/>
      <c r="B12" s="188"/>
      <c r="C12" s="189"/>
      <c r="D12" s="189"/>
      <c r="E12" s="189"/>
      <c r="F12" s="190"/>
      <c r="G12" s="40"/>
      <c r="H12" s="205"/>
      <c r="I12" s="206"/>
      <c r="J12" s="206"/>
      <c r="K12" s="207"/>
      <c r="N12" s="41"/>
      <c r="O12" s="170"/>
      <c r="P12" s="171"/>
      <c r="Q12" s="172"/>
      <c r="R12" s="42"/>
      <c r="S12" s="179"/>
      <c r="T12" s="180"/>
      <c r="U12" s="180"/>
      <c r="V12" s="181"/>
      <c r="W12" s="43"/>
      <c r="X12" s="213"/>
      <c r="Y12" s="214"/>
      <c r="Z12" s="232"/>
      <c r="AA12" s="250"/>
      <c r="AB12" s="145" t="str">
        <f>CHAR(64+COLUMN($V$18))&amp;INDEX($AP:$AP,MATCH(AB$11,$AQ:$AQ,0))</f>
        <v>V273</v>
      </c>
      <c r="AC12" s="146" t="str">
        <f>CHAR(64+COLUMN($V$18))&amp;INDEX($AP:$AP,MATCH(AC$11,$AQ:$AQ,0))</f>
        <v>V526</v>
      </c>
      <c r="AD12" s="146" t="str">
        <f>CHAR(64+COLUMN($V$18))&amp;INDEX($AP:$AP,MATCH(AD$11,$AQ:$AQ,0))</f>
        <v>V779</v>
      </c>
      <c r="AE12" s="146" t="str">
        <f>CHAR(64+COLUMN($V$18))&amp;INDEX($AP:$AP,MATCH(AE$11,$AQ:$AQ,0))</f>
        <v>V1032</v>
      </c>
      <c r="AF12" s="146" t="str">
        <f>CHAR(64+COLUMN($V$18))&amp;INDEX($AP:$AP,MATCH(AF$11,$AQ:$AQ,0))</f>
        <v>V1289</v>
      </c>
      <c r="AG12" s="146" t="str">
        <f>CHAR(64+COLUMN($V$18))&amp;INDEX($AP:$AP,MATCH(AG$11,$AQ:$AQ,0))</f>
        <v>V1546</v>
      </c>
      <c r="AH12" s="146" t="str">
        <f>CHAR(64+COLUMN($V$18))&amp;INDEX($AP:$AP,MATCH(AH$11,$AQ:$AQ,0))</f>
        <v>V1801</v>
      </c>
      <c r="AI12" s="146" t="str">
        <f>CHAR(64+COLUMN($V$18))&amp;INDEX($AP:$AP,MATCH(AI$11,$AQ:$AQ,0))</f>
        <v>V2053</v>
      </c>
      <c r="AJ12" s="146" t="str">
        <f>CHAR(64+COLUMN($V$18))&amp;INDEX($AP:$AP,MATCH(AJ$11,$AQ:$AQ,0))</f>
        <v>V2307</v>
      </c>
      <c r="AK12" s="146" t="str">
        <f>CHAR(64+COLUMN($V$18))&amp;INDEX($AP:$AP,MATCH(AK$11,$AQ:$AQ,0))</f>
        <v>V2561</v>
      </c>
      <c r="AL12" s="146" t="str">
        <f>CHAR(64+COLUMN($V$18))&amp;INDEX($AP:$AP,MATCH(AL$11,$AQ:$AQ,0))</f>
        <v>V2817</v>
      </c>
      <c r="AM12" s="147" t="str">
        <f>CHAR(64+COLUMN($V$18))&amp;INDEX($AP:$AP,MATCH(AM$11,$AQ:$AQ,0))</f>
        <v>V3074</v>
      </c>
      <c r="AN12" s="43"/>
      <c r="AP12" s="43"/>
      <c r="AQ12" s="3"/>
      <c r="AR12" s="3"/>
    </row>
    <row r="13" spans="1:59" ht="14.25" hidden="1" customHeight="1" outlineLevel="1" x14ac:dyDescent="0.25">
      <c r="A13" s="226"/>
      <c r="B13" s="188"/>
      <c r="C13" s="189"/>
      <c r="D13" s="189"/>
      <c r="E13" s="189"/>
      <c r="F13" s="190"/>
      <c r="G13" s="40"/>
      <c r="H13" s="205"/>
      <c r="I13" s="206"/>
      <c r="J13" s="206"/>
      <c r="K13" s="207"/>
      <c r="N13" s="41"/>
      <c r="O13" s="170"/>
      <c r="P13" s="171"/>
      <c r="Q13" s="172"/>
      <c r="R13" s="42"/>
      <c r="S13" s="179"/>
      <c r="T13" s="180"/>
      <c r="U13" s="180"/>
      <c r="V13" s="181"/>
      <c r="W13" s="43"/>
      <c r="X13" s="213"/>
      <c r="Y13" s="214"/>
      <c r="Z13" s="232"/>
      <c r="AA13" s="250"/>
      <c r="AB13" s="145" t="str">
        <f>CHAR(64+COLUMN($V$18))&amp;INDEX($AP:$AP,MATCH(AC$11,$AQ:$AQ,0))</f>
        <v>V526</v>
      </c>
      <c r="AC13" s="146" t="str">
        <f>CHAR(64+COLUMN($V$18))&amp;INDEX($AP:$AP,MATCH(AD$11,$AQ:$AQ,0))</f>
        <v>V779</v>
      </c>
      <c r="AD13" s="146" t="str">
        <f>CHAR(64+COLUMN($V$18))&amp;INDEX($AP:$AP,MATCH(AE$11,$AQ:$AQ,0))</f>
        <v>V1032</v>
      </c>
      <c r="AE13" s="146" t="str">
        <f>CHAR(64+COLUMN($V$18))&amp;INDEX($AP:$AP,MATCH(AF$11,$AQ:$AQ,0))</f>
        <v>V1289</v>
      </c>
      <c r="AF13" s="146" t="str">
        <f>CHAR(64+COLUMN($V$18))&amp;INDEX($AP:$AP,MATCH(AG$11,$AQ:$AQ,0))</f>
        <v>V1546</v>
      </c>
      <c r="AG13" s="146" t="str">
        <f>CHAR(64+COLUMN($V$18))&amp;INDEX($AP:$AP,MATCH(AH$11,$AQ:$AQ,0))</f>
        <v>V1801</v>
      </c>
      <c r="AH13" s="146" t="str">
        <f>CHAR(64+COLUMN($V$18))&amp;INDEX($AP:$AP,MATCH(AI$11,$AQ:$AQ,0))</f>
        <v>V2053</v>
      </c>
      <c r="AI13" s="146" t="str">
        <f>CHAR(64+COLUMN($V$18))&amp;INDEX($AP:$AP,MATCH(AJ$11,$AQ:$AQ,0))</f>
        <v>V2307</v>
      </c>
      <c r="AJ13" s="146" t="str">
        <f>CHAR(64+COLUMN($V$18))&amp;INDEX($AP:$AP,MATCH(AK$11,$AQ:$AQ,0))</f>
        <v>V2561</v>
      </c>
      <c r="AK13" s="146" t="str">
        <f>CHAR(64+COLUMN($V$18))&amp;INDEX($AP:$AP,MATCH(AL$11,$AQ:$AQ,0))</f>
        <v>V2817</v>
      </c>
      <c r="AL13" s="146" t="str">
        <f>CHAR(64+COLUMN($V$18))&amp;INDEX($AP:$AP,MATCH(AM$11,$AQ:$AQ,0))</f>
        <v>V3074</v>
      </c>
      <c r="AM13" s="147" t="str">
        <f>CHAR(64+COLUMN($V$18))&amp;INDEX($AP:$AP,MATCH(AN$11,$AQ:$AQ,0))</f>
        <v>V3328</v>
      </c>
      <c r="AN13" s="43"/>
      <c r="AP13" s="43"/>
      <c r="AQ13" s="3"/>
      <c r="AR13" s="3"/>
    </row>
    <row r="14" spans="1:59" ht="14.25" customHeight="1" collapsed="1" x14ac:dyDescent="0.25">
      <c r="A14" s="52" t="s">
        <v>58</v>
      </c>
      <c r="B14" s="188"/>
      <c r="C14" s="189"/>
      <c r="D14" s="189"/>
      <c r="E14" s="189"/>
      <c r="F14" s="190"/>
      <c r="G14" s="40"/>
      <c r="H14" s="205"/>
      <c r="I14" s="206"/>
      <c r="J14" s="206"/>
      <c r="K14" s="207"/>
      <c r="N14" s="41"/>
      <c r="O14" s="170"/>
      <c r="P14" s="171"/>
      <c r="Q14" s="172"/>
      <c r="R14" s="42"/>
      <c r="S14" s="179"/>
      <c r="T14" s="180"/>
      <c r="U14" s="180"/>
      <c r="V14" s="181"/>
      <c r="W14" s="43"/>
      <c r="X14" s="213"/>
      <c r="Y14" s="214"/>
      <c r="Z14" s="232"/>
      <c r="AA14" s="250" t="s">
        <v>64</v>
      </c>
      <c r="AB14" s="148">
        <f ca="1">sharpe(INDIRECT(AB$12&amp;":"&amp;AB$13))</f>
        <v>0.53562670550516511</v>
      </c>
      <c r="AC14" s="130">
        <f t="shared" ref="AB14:AM14" ca="1" si="1">sharpe(INDIRECT(AC$12&amp;":"&amp;AC$13))</f>
        <v>0.98702725453248286</v>
      </c>
      <c r="AD14" s="130">
        <f t="shared" ca="1" si="1"/>
        <v>1.2919249173808252</v>
      </c>
      <c r="AE14" s="130">
        <f t="shared" ca="1" si="1"/>
        <v>9.480461227513079E-2</v>
      </c>
      <c r="AF14" s="130">
        <f t="shared" ca="1" si="1"/>
        <v>1.2653043918252025</v>
      </c>
      <c r="AG14" s="130">
        <f t="shared" ca="1" si="1"/>
        <v>0.64269491783420418</v>
      </c>
      <c r="AH14" s="130">
        <f t="shared" ca="1" si="1"/>
        <v>-8.2396867907902502E-2</v>
      </c>
      <c r="AI14" s="130">
        <f t="shared" ca="1" si="1"/>
        <v>0.70633264892524195</v>
      </c>
      <c r="AJ14" s="130">
        <f t="shared" ca="1" si="1"/>
        <v>0.71976171657552246</v>
      </c>
      <c r="AK14" s="130">
        <f t="shared" ca="1" si="1"/>
        <v>0.4156827213569001</v>
      </c>
      <c r="AL14" s="130">
        <f t="shared" ca="1" si="1"/>
        <v>-2.755645425216437E-2</v>
      </c>
      <c r="AM14" s="149">
        <f t="shared" ca="1" si="1"/>
        <v>0.32195989719712614</v>
      </c>
      <c r="AN14" s="43"/>
      <c r="AP14" s="43"/>
      <c r="AQ14" s="3"/>
      <c r="AR14" s="3"/>
    </row>
    <row r="15" spans="1:59" ht="38.25" customHeight="1" x14ac:dyDescent="0.25">
      <c r="A15" s="227" t="s">
        <v>30</v>
      </c>
      <c r="B15" s="191"/>
      <c r="C15" s="192"/>
      <c r="D15" s="192"/>
      <c r="E15" s="192"/>
      <c r="F15" s="193"/>
      <c r="G15" s="40"/>
      <c r="H15" s="208"/>
      <c r="I15" s="209"/>
      <c r="J15" s="209"/>
      <c r="K15" s="210"/>
      <c r="N15" s="41"/>
      <c r="O15" s="173"/>
      <c r="P15" s="174"/>
      <c r="Q15" s="175"/>
      <c r="R15" s="42"/>
      <c r="S15" s="182"/>
      <c r="T15" s="183"/>
      <c r="U15" s="183"/>
      <c r="V15" s="184"/>
      <c r="W15" s="43"/>
      <c r="X15" s="215"/>
      <c r="Y15" s="216"/>
      <c r="Z15" s="232"/>
      <c r="AA15" s="251" t="s">
        <v>63</v>
      </c>
      <c r="AB15" s="222" t="s">
        <v>46</v>
      </c>
      <c r="AC15" s="223" t="s">
        <v>46</v>
      </c>
      <c r="AD15" s="223" t="s">
        <v>46</v>
      </c>
      <c r="AE15" s="223" t="s">
        <v>46</v>
      </c>
      <c r="AF15" s="223" t="s">
        <v>46</v>
      </c>
      <c r="AG15" s="223" t="s">
        <v>47</v>
      </c>
      <c r="AH15" s="223" t="s">
        <v>46</v>
      </c>
      <c r="AI15" s="223" t="s">
        <v>47</v>
      </c>
      <c r="AJ15" s="223" t="s">
        <v>46</v>
      </c>
      <c r="AK15" s="223" t="s">
        <v>47</v>
      </c>
      <c r="AL15" s="223" t="s">
        <v>46</v>
      </c>
      <c r="AM15" s="224" t="s">
        <v>47</v>
      </c>
      <c r="AN15" s="225" t="s">
        <v>65</v>
      </c>
      <c r="AP15" s="43"/>
      <c r="AQ15" s="3"/>
      <c r="AR15" s="3"/>
    </row>
    <row r="16" spans="1:59" ht="12.75" customHeight="1" x14ac:dyDescent="0.25">
      <c r="A16" s="20"/>
      <c r="I16" s="22"/>
      <c r="K16" s="22"/>
      <c r="N16" s="22"/>
      <c r="O16" s="79"/>
      <c r="AS16" s="31"/>
      <c r="AT16" s="10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</row>
    <row r="17" spans="2:46" ht="24" customHeight="1" x14ac:dyDescent="0.25">
      <c r="B17" s="4"/>
      <c r="C17" s="5"/>
      <c r="D17" s="5"/>
      <c r="E17" s="5"/>
      <c r="F17" s="6"/>
      <c r="H17" s="131"/>
      <c r="I17" s="154" t="s">
        <v>19</v>
      </c>
      <c r="J17" s="194" t="s">
        <v>19</v>
      </c>
      <c r="K17" s="195"/>
      <c r="L17" s="238" t="s">
        <v>61</v>
      </c>
      <c r="M17" s="239"/>
      <c r="N17" s="20"/>
      <c r="O17" s="62" t="s">
        <v>20</v>
      </c>
      <c r="P17" s="63" t="s">
        <v>20</v>
      </c>
      <c r="Q17" s="64" t="s">
        <v>20</v>
      </c>
      <c r="R17" s="65"/>
      <c r="S17" s="66" t="s">
        <v>19</v>
      </c>
      <c r="T17" s="54"/>
      <c r="U17" s="54" t="s">
        <v>19</v>
      </c>
      <c r="V17" s="55" t="s">
        <v>19</v>
      </c>
      <c r="W17" s="46"/>
      <c r="X17" s="132" t="s">
        <v>48</v>
      </c>
      <c r="Y17" s="235" t="s">
        <v>49</v>
      </c>
      <c r="Z17" s="233"/>
      <c r="AA17" s="247"/>
      <c r="AG17" s="46"/>
      <c r="AH17" s="46"/>
      <c r="AI17" s="46"/>
      <c r="AJ17" s="46"/>
      <c r="AK17" s="46"/>
      <c r="AL17" s="46"/>
      <c r="AM17" s="46"/>
      <c r="AN17" s="46"/>
      <c r="AO17" s="46"/>
      <c r="AP17" s="196" t="s">
        <v>55</v>
      </c>
      <c r="AQ17" s="198" t="s">
        <v>56</v>
      </c>
      <c r="AR17" s="198" t="s">
        <v>1</v>
      </c>
      <c r="AS17" s="198" t="s">
        <v>2</v>
      </c>
      <c r="AT17" s="200" t="s">
        <v>3</v>
      </c>
    </row>
    <row r="18" spans="2:46" s="1" customFormat="1" ht="30.75" customHeight="1" x14ac:dyDescent="0.25">
      <c r="B18" s="7" t="s">
        <v>4</v>
      </c>
      <c r="C18" s="8" t="s">
        <v>5</v>
      </c>
      <c r="D18" s="8" t="s">
        <v>6</v>
      </c>
      <c r="E18" s="8" t="s">
        <v>7</v>
      </c>
      <c r="F18" s="9" t="s">
        <v>8</v>
      </c>
      <c r="H18" s="150" t="s">
        <v>21</v>
      </c>
      <c r="I18" s="155" t="s">
        <v>50</v>
      </c>
      <c r="J18" s="156"/>
      <c r="K18" s="57" t="s">
        <v>22</v>
      </c>
      <c r="L18" s="240" t="s">
        <v>59</v>
      </c>
      <c r="M18" s="241" t="s">
        <v>60</v>
      </c>
      <c r="N18" s="92"/>
      <c r="O18" s="67" t="s">
        <v>23</v>
      </c>
      <c r="P18" s="68" t="s">
        <v>24</v>
      </c>
      <c r="Q18" s="69" t="s">
        <v>25</v>
      </c>
      <c r="R18" s="70"/>
      <c r="S18" s="71" t="s">
        <v>26</v>
      </c>
      <c r="T18" s="72"/>
      <c r="U18" s="72" t="s">
        <v>27</v>
      </c>
      <c r="V18" s="73" t="s">
        <v>28</v>
      </c>
      <c r="W18" s="47"/>
      <c r="X18" s="231">
        <f ca="1">SUMIF($AB$15:$AM$15,"in",$AB$14:$AM$14)/COUNTIF($AB$15:$AM$15,"in")</f>
        <v>0.59806203449178286</v>
      </c>
      <c r="Y18" s="236">
        <f ca="1">SUMIF($AB$15:$AM$15,"out",$AB$14:$AM$14)/COUNTIF($AB$15:$AM$15,"out")</f>
        <v>0.52166754632836809</v>
      </c>
      <c r="Z18" s="234"/>
      <c r="AA18" s="248"/>
      <c r="AG18" s="47"/>
      <c r="AH18" s="47"/>
      <c r="AI18" s="47"/>
      <c r="AJ18" s="47"/>
      <c r="AK18" s="47"/>
      <c r="AL18" s="47"/>
      <c r="AM18" s="47"/>
      <c r="AN18" s="47"/>
      <c r="AO18" s="47"/>
      <c r="AP18" s="197"/>
      <c r="AQ18" s="199"/>
      <c r="AR18" s="199"/>
      <c r="AS18" s="199"/>
      <c r="AT18" s="201"/>
    </row>
    <row r="19" spans="2:46" hidden="1" outlineLevel="1" x14ac:dyDescent="0.25">
      <c r="B19" s="11">
        <f>'Market Data'!B5</f>
        <v>19991230</v>
      </c>
      <c r="C19" s="2">
        <f>'Market Data'!C5</f>
        <v>8863.5</v>
      </c>
      <c r="D19" s="2">
        <f>'Market Data'!D5</f>
        <v>8935.5</v>
      </c>
      <c r="E19" s="2">
        <f>'Market Data'!E5</f>
        <v>8853.5</v>
      </c>
      <c r="F19" s="12">
        <f>'Market Data'!F5</f>
        <v>8930.5</v>
      </c>
      <c r="H19" s="151">
        <f>ROW()-ROW(H$18)</f>
        <v>1</v>
      </c>
      <c r="I19" s="157" t="str">
        <f ca="1">IF($H19&lt;($J$6+1),"",PFE(OFFSET($F19,0,0,-$J$6)))</f>
        <v/>
      </c>
      <c r="J19" s="19"/>
      <c r="K19" s="139" t="str">
        <f ca="1">IF($I19="","",IF($I19&gt;$J$4,"Long",IF($I19&lt;$J$5,"Short","")))</f>
        <v/>
      </c>
      <c r="L19" s="243" t="e">
        <f t="shared" ref="L19:L82" ca="1" si="2">IF(AND($K19="Long",$K18&lt;&gt;"Long"),$F19,NA())</f>
        <v>#N/A</v>
      </c>
      <c r="M19" s="242" t="e">
        <f t="shared" ref="M19:M82" ca="1" si="3">IF(AND($K19="Short",$K18&lt;&gt;"Short"),$F19,NA())</f>
        <v>#N/A</v>
      </c>
      <c r="N19" s="19"/>
      <c r="O19" s="74"/>
      <c r="P19" s="75"/>
      <c r="Q19" s="76"/>
      <c r="R19" s="75"/>
      <c r="S19" s="77"/>
      <c r="T19" s="78"/>
      <c r="U19" s="79"/>
      <c r="V19" s="80"/>
      <c r="AP19" s="138">
        <f>IF(NOT($AS19=$AS20),ROW(),"")</f>
        <v>19</v>
      </c>
      <c r="AQ19" s="20" t="str">
        <f>IF(NOT(AS19=AS20),AS20,"")</f>
        <v>2000</v>
      </c>
      <c r="AR19" s="20" t="e">
        <f>INDEX($AB$15:$AM$15,MATCH($AS19,$AB$11:$AM$11,0))</f>
        <v>#N/A</v>
      </c>
      <c r="AS19" s="20" t="str">
        <f>LEFT(AT19,4)</f>
        <v>1999</v>
      </c>
      <c r="AT19" s="139" t="str">
        <f>LEFT(B19,6)</f>
        <v>199912</v>
      </c>
    </row>
    <row r="20" spans="2:46" hidden="1" outlineLevel="1" x14ac:dyDescent="0.25">
      <c r="B20" s="11">
        <f>'Market Data'!B6</f>
        <v>20000103</v>
      </c>
      <c r="C20" s="2">
        <f>'Market Data'!C6</f>
        <v>9091.5</v>
      </c>
      <c r="D20" s="2">
        <f>'Market Data'!D6</f>
        <v>9113.5</v>
      </c>
      <c r="E20" s="2">
        <f>'Market Data'!E6</f>
        <v>8670.5</v>
      </c>
      <c r="F20" s="12">
        <f>'Market Data'!F6</f>
        <v>8708</v>
      </c>
      <c r="H20" s="151">
        <f t="shared" ref="H20:H83" si="4">ROW()-ROW(H$18)</f>
        <v>2</v>
      </c>
      <c r="I20" s="157" t="str">
        <f ca="1">IF($H20&lt;($J$6+1),"",PFE(OFFSET($F20,0,0,-$J$6)))</f>
        <v/>
      </c>
      <c r="J20" s="19"/>
      <c r="K20" s="139" t="str">
        <f t="shared" ref="K20:K83" ca="1" si="5">IF($I20="","",IF($I20&gt;$J$4,"Long",IF($I20&lt;$J$5,"Short","")))</f>
        <v/>
      </c>
      <c r="L20" s="243" t="e">
        <f t="shared" ca="1" si="2"/>
        <v>#N/A</v>
      </c>
      <c r="M20" s="242" t="e">
        <f t="shared" ca="1" si="3"/>
        <v>#N/A</v>
      </c>
      <c r="N20" s="19"/>
      <c r="O20" s="74"/>
      <c r="P20" s="75"/>
      <c r="Q20" s="76"/>
      <c r="R20" s="75"/>
      <c r="S20" s="77"/>
      <c r="T20" s="78"/>
      <c r="U20" s="81"/>
      <c r="V20" s="82"/>
      <c r="W20" s="50"/>
      <c r="X20" s="50"/>
      <c r="Y20" s="50"/>
      <c r="Z20" s="50"/>
      <c r="AA20" s="50"/>
      <c r="AG20" s="50"/>
      <c r="AH20" s="50"/>
      <c r="AI20" s="50"/>
      <c r="AJ20" s="50"/>
      <c r="AK20" s="50"/>
      <c r="AL20" s="50"/>
      <c r="AM20" s="50"/>
      <c r="AN20" s="50"/>
      <c r="AO20" s="50"/>
      <c r="AP20" s="138" t="str">
        <f>IF(NOT($AS20=$AS21),ROW(),"")</f>
        <v/>
      </c>
      <c r="AQ20" s="20" t="str">
        <f>IF(NOT(AS20=AS21),AS21,"")</f>
        <v/>
      </c>
      <c r="AR20" s="20" t="e">
        <f>INDEX($AB$15:$AM$15,MATCH($AS20,$AB$11:$AM$11,0))</f>
        <v>#N/A</v>
      </c>
      <c r="AS20" s="20" t="str">
        <f>LEFT(AT20,4)</f>
        <v>2000</v>
      </c>
      <c r="AT20" s="139" t="str">
        <f>LEFT(B20,6)</f>
        <v>200001</v>
      </c>
    </row>
    <row r="21" spans="2:46" hidden="1" outlineLevel="1" x14ac:dyDescent="0.25">
      <c r="B21" s="11">
        <f>'Market Data'!B7</f>
        <v>20000104</v>
      </c>
      <c r="C21" s="2">
        <f>'Market Data'!C7</f>
        <v>8703.5</v>
      </c>
      <c r="D21" s="2">
        <f>'Market Data'!D7</f>
        <v>8703.5</v>
      </c>
      <c r="E21" s="2">
        <f>'Market Data'!E7</f>
        <v>8459.5</v>
      </c>
      <c r="F21" s="12">
        <f>'Market Data'!F7</f>
        <v>8533.5</v>
      </c>
      <c r="H21" s="151">
        <f t="shared" si="4"/>
        <v>3</v>
      </c>
      <c r="I21" s="157" t="str">
        <f ca="1">IF($H21&lt;($J$6+1),"",PFE(OFFSET($F21,0,0,-$J$6)))</f>
        <v/>
      </c>
      <c r="J21" s="19"/>
      <c r="K21" s="139" t="str">
        <f t="shared" ca="1" si="5"/>
        <v/>
      </c>
      <c r="L21" s="243" t="e">
        <f t="shared" ca="1" si="2"/>
        <v>#N/A</v>
      </c>
      <c r="M21" s="242" t="e">
        <f t="shared" ca="1" si="3"/>
        <v>#N/A</v>
      </c>
      <c r="N21" s="19"/>
      <c r="O21" s="74"/>
      <c r="P21" s="75"/>
      <c r="Q21" s="76"/>
      <c r="R21" s="75"/>
      <c r="S21" s="77"/>
      <c r="T21" s="78"/>
      <c r="U21" s="81"/>
      <c r="V21" s="82"/>
      <c r="W21" s="50"/>
      <c r="X21" s="50"/>
      <c r="Y21" s="50"/>
      <c r="Z21" s="50"/>
      <c r="AA21" s="50"/>
      <c r="AG21" s="50"/>
      <c r="AH21" s="50"/>
      <c r="AI21" s="50"/>
      <c r="AJ21" s="50"/>
      <c r="AK21" s="50"/>
      <c r="AL21" s="50"/>
      <c r="AM21" s="50"/>
      <c r="AN21" s="50"/>
      <c r="AO21" s="50"/>
      <c r="AP21" s="138" t="str">
        <f>IF(NOT($AS21=$AS22),ROW(),"")</f>
        <v/>
      </c>
      <c r="AQ21" s="20" t="str">
        <f>IF(NOT(AS21=AS22),AS22,"")</f>
        <v/>
      </c>
      <c r="AR21" s="20" t="e">
        <f>INDEX($AB$15:$AM$15,MATCH($AS21,$AB$11:$AM$11,0))</f>
        <v>#N/A</v>
      </c>
      <c r="AS21" s="20" t="str">
        <f>LEFT(AT21,4)</f>
        <v>2000</v>
      </c>
      <c r="AT21" s="139" t="str">
        <f>LEFT(B21,6)</f>
        <v>200001</v>
      </c>
    </row>
    <row r="22" spans="2:46" hidden="1" outlineLevel="1" x14ac:dyDescent="0.25">
      <c r="B22" s="11">
        <f>'Market Data'!B8</f>
        <v>20000105</v>
      </c>
      <c r="C22" s="2">
        <f>'Market Data'!C8</f>
        <v>8370.5</v>
      </c>
      <c r="D22" s="2">
        <f>'Market Data'!D8</f>
        <v>8525.5</v>
      </c>
      <c r="E22" s="2">
        <f>'Market Data'!E8</f>
        <v>8366.5</v>
      </c>
      <c r="F22" s="12">
        <f>'Market Data'!F8</f>
        <v>8435.5</v>
      </c>
      <c r="H22" s="151">
        <f t="shared" si="4"/>
        <v>4</v>
      </c>
      <c r="I22" s="157" t="str">
        <f ca="1">IF($H22&lt;($J$6+1),"",PFE(OFFSET($F22,0,0,-$J$6)))</f>
        <v/>
      </c>
      <c r="J22" s="19"/>
      <c r="K22" s="139" t="str">
        <f t="shared" ca="1" si="5"/>
        <v/>
      </c>
      <c r="L22" s="243" t="e">
        <f t="shared" ca="1" si="2"/>
        <v>#N/A</v>
      </c>
      <c r="M22" s="242" t="e">
        <f t="shared" ca="1" si="3"/>
        <v>#N/A</v>
      </c>
      <c r="N22" s="19"/>
      <c r="O22" s="74"/>
      <c r="P22" s="75"/>
      <c r="Q22" s="76"/>
      <c r="R22" s="75"/>
      <c r="S22" s="77"/>
      <c r="T22" s="78"/>
      <c r="U22" s="81"/>
      <c r="V22" s="82"/>
      <c r="W22" s="50"/>
      <c r="X22" s="50"/>
      <c r="Y22" s="50"/>
      <c r="Z22" s="50"/>
      <c r="AA22" s="50"/>
      <c r="AG22" s="50"/>
      <c r="AH22" s="50"/>
      <c r="AI22" s="50"/>
      <c r="AJ22" s="50"/>
      <c r="AK22" s="50"/>
      <c r="AL22" s="50"/>
      <c r="AM22" s="50"/>
      <c r="AN22" s="50"/>
      <c r="AO22" s="50"/>
      <c r="AP22" s="138" t="str">
        <f>IF(NOT($AS22=$AS23),ROW(),"")</f>
        <v/>
      </c>
      <c r="AQ22" s="20" t="str">
        <f>IF(NOT(AS22=AS23),AS23,"")</f>
        <v/>
      </c>
      <c r="AR22" s="20" t="e">
        <f>INDEX($AB$15:$AM$15,MATCH($AS22,$AB$11:$AM$11,0))</f>
        <v>#N/A</v>
      </c>
      <c r="AS22" s="20" t="str">
        <f>LEFT(AT22,4)</f>
        <v>2000</v>
      </c>
      <c r="AT22" s="139" t="str">
        <f>LEFT(B22,6)</f>
        <v>200001</v>
      </c>
    </row>
    <row r="23" spans="2:46" hidden="1" outlineLevel="1" x14ac:dyDescent="0.25">
      <c r="B23" s="11">
        <f>'Market Data'!B9</f>
        <v>20000106</v>
      </c>
      <c r="C23" s="2">
        <f>'Market Data'!C9</f>
        <v>8427.5</v>
      </c>
      <c r="D23" s="2">
        <f>'Market Data'!D9</f>
        <v>8480.5</v>
      </c>
      <c r="E23" s="2">
        <f>'Market Data'!E9</f>
        <v>8341</v>
      </c>
      <c r="F23" s="12">
        <f>'Market Data'!F9</f>
        <v>8409</v>
      </c>
      <c r="H23" s="151">
        <f t="shared" si="4"/>
        <v>5</v>
      </c>
      <c r="I23" s="157" t="str">
        <f ca="1">IF($H23&lt;($J$6+1),"",PFE(OFFSET($F23,0,0,-$J$6)))</f>
        <v/>
      </c>
      <c r="J23" s="19"/>
      <c r="K23" s="139" t="str">
        <f t="shared" ca="1" si="5"/>
        <v/>
      </c>
      <c r="L23" s="243" t="e">
        <f t="shared" ca="1" si="2"/>
        <v>#N/A</v>
      </c>
      <c r="M23" s="242" t="e">
        <f t="shared" ca="1" si="3"/>
        <v>#N/A</v>
      </c>
      <c r="N23" s="19"/>
      <c r="O23" s="74"/>
      <c r="P23" s="75"/>
      <c r="Q23" s="76"/>
      <c r="R23" s="75"/>
      <c r="S23" s="77"/>
      <c r="T23" s="78"/>
      <c r="U23" s="81"/>
      <c r="V23" s="82"/>
      <c r="W23" s="50"/>
      <c r="X23" s="50"/>
      <c r="Y23" s="50"/>
      <c r="Z23" s="50"/>
      <c r="AA23" s="50"/>
      <c r="AG23" s="50"/>
      <c r="AH23" s="50"/>
      <c r="AI23" s="50"/>
      <c r="AJ23" s="50"/>
      <c r="AK23" s="50"/>
      <c r="AL23" s="50"/>
      <c r="AM23" s="50"/>
      <c r="AN23" s="50"/>
      <c r="AO23" s="50"/>
      <c r="AP23" s="138" t="str">
        <f>IF(NOT($AS23=$AS24),ROW(),"")</f>
        <v/>
      </c>
      <c r="AQ23" s="20" t="str">
        <f>IF(NOT(AS23=AS24),AS24,"")</f>
        <v/>
      </c>
      <c r="AR23" s="20" t="e">
        <f>INDEX($AB$15:$AM$15,MATCH($AS23,$AB$11:$AM$11,0))</f>
        <v>#N/A</v>
      </c>
      <c r="AS23" s="20" t="str">
        <f>LEFT(AT23,4)</f>
        <v>2000</v>
      </c>
      <c r="AT23" s="139" t="str">
        <f>LEFT(B23,6)</f>
        <v>200001</v>
      </c>
    </row>
    <row r="24" spans="2:46" hidden="1" outlineLevel="1" x14ac:dyDescent="0.25">
      <c r="B24" s="11">
        <f>'Market Data'!B10</f>
        <v>20000107</v>
      </c>
      <c r="C24" s="2">
        <f>'Market Data'!C10</f>
        <v>8463.5</v>
      </c>
      <c r="D24" s="2">
        <f>'Market Data'!D10</f>
        <v>8738.5</v>
      </c>
      <c r="E24" s="2">
        <f>'Market Data'!E10</f>
        <v>8452.5</v>
      </c>
      <c r="F24" s="12">
        <f>'Market Data'!F10</f>
        <v>8733.5</v>
      </c>
      <c r="H24" s="151">
        <f t="shared" si="4"/>
        <v>6</v>
      </c>
      <c r="I24" s="157" t="str">
        <f ca="1">IF($H24&lt;($J$6+1),"",PFE(OFFSET($F24,0,0,-$J$6)))</f>
        <v/>
      </c>
      <c r="J24" s="19"/>
      <c r="K24" s="139" t="str">
        <f t="shared" ca="1" si="5"/>
        <v/>
      </c>
      <c r="L24" s="243" t="e">
        <f t="shared" ca="1" si="2"/>
        <v>#N/A</v>
      </c>
      <c r="M24" s="242" t="e">
        <f t="shared" ca="1" si="3"/>
        <v>#N/A</v>
      </c>
      <c r="N24" s="20"/>
      <c r="O24" s="74"/>
      <c r="P24" s="75"/>
      <c r="Q24" s="76"/>
      <c r="R24" s="75"/>
      <c r="S24" s="77"/>
      <c r="T24" s="78"/>
      <c r="U24" s="81"/>
      <c r="V24" s="82"/>
      <c r="W24" s="50"/>
      <c r="X24" s="50"/>
      <c r="Y24" s="50"/>
      <c r="Z24" s="50"/>
      <c r="AA24" s="50"/>
      <c r="AG24" s="50"/>
      <c r="AH24" s="50"/>
      <c r="AI24" s="50"/>
      <c r="AJ24" s="50"/>
      <c r="AK24" s="50"/>
      <c r="AL24" s="50"/>
      <c r="AM24" s="50"/>
      <c r="AN24" s="50"/>
      <c r="AO24" s="50"/>
      <c r="AP24" s="138" t="str">
        <f>IF(NOT($AS24=$AS25),ROW(),"")</f>
        <v/>
      </c>
      <c r="AQ24" s="20" t="str">
        <f>IF(NOT(AS24=AS25),AS25,"")</f>
        <v/>
      </c>
      <c r="AR24" s="20" t="e">
        <f>INDEX($AB$15:$AM$15,MATCH($AS24,$AB$11:$AM$11,0))</f>
        <v>#N/A</v>
      </c>
      <c r="AS24" s="20" t="str">
        <f>LEFT(AT24,4)</f>
        <v>2000</v>
      </c>
      <c r="AT24" s="139" t="str">
        <f>LEFT(B24,6)</f>
        <v>200001</v>
      </c>
    </row>
    <row r="25" spans="2:46" hidden="1" outlineLevel="1" x14ac:dyDescent="0.25">
      <c r="B25" s="11">
        <f>'Market Data'!B11</f>
        <v>20000110</v>
      </c>
      <c r="C25" s="2">
        <f>'Market Data'!C11</f>
        <v>8833.5</v>
      </c>
      <c r="D25" s="2">
        <f>'Market Data'!D11</f>
        <v>8922.5</v>
      </c>
      <c r="E25" s="2">
        <f>'Market Data'!E11</f>
        <v>8805.5</v>
      </c>
      <c r="F25" s="12">
        <f>'Market Data'!F11</f>
        <v>8863.5</v>
      </c>
      <c r="H25" s="151">
        <f t="shared" si="4"/>
        <v>7</v>
      </c>
      <c r="I25" s="157" t="str">
        <f ca="1">IF($H25&lt;($J$6+1),"",PFE(OFFSET($F25,0,0,-$J$6)))</f>
        <v/>
      </c>
      <c r="J25" s="19"/>
      <c r="K25" s="139" t="str">
        <f t="shared" ca="1" si="5"/>
        <v/>
      </c>
      <c r="L25" s="243" t="e">
        <f t="shared" ca="1" si="2"/>
        <v>#N/A</v>
      </c>
      <c r="M25" s="242" t="e">
        <f t="shared" ca="1" si="3"/>
        <v>#N/A</v>
      </c>
      <c r="N25" s="20"/>
      <c r="O25" s="74"/>
      <c r="P25" s="75"/>
      <c r="Q25" s="76"/>
      <c r="R25" s="75"/>
      <c r="S25" s="77"/>
      <c r="T25" s="78"/>
      <c r="U25" s="81"/>
      <c r="V25" s="82"/>
      <c r="W25" s="50"/>
      <c r="X25" s="50"/>
      <c r="Y25" s="50"/>
      <c r="Z25" s="50"/>
      <c r="AA25" s="50"/>
      <c r="AG25" s="50"/>
      <c r="AH25" s="50"/>
      <c r="AI25" s="50"/>
      <c r="AJ25" s="50"/>
      <c r="AK25" s="50"/>
      <c r="AL25" s="50"/>
      <c r="AM25" s="50"/>
      <c r="AN25" s="50"/>
      <c r="AO25" s="50"/>
      <c r="AP25" s="138" t="str">
        <f>IF(NOT($AS25=$AS26),ROW(),"")</f>
        <v/>
      </c>
      <c r="AQ25" s="20" t="str">
        <f>IF(NOT(AS25=AS26),AS26,"")</f>
        <v/>
      </c>
      <c r="AR25" s="20" t="e">
        <f>INDEX($AB$15:$AM$15,MATCH($AS25,$AB$11:$AM$11,0))</f>
        <v>#N/A</v>
      </c>
      <c r="AS25" s="20" t="str">
        <f>LEFT(AT25,4)</f>
        <v>2000</v>
      </c>
      <c r="AT25" s="139" t="str">
        <f>LEFT(B25,6)</f>
        <v>200001</v>
      </c>
    </row>
    <row r="26" spans="2:46" hidden="1" outlineLevel="1" x14ac:dyDescent="0.25">
      <c r="B26" s="11">
        <f>'Market Data'!B12</f>
        <v>20000111</v>
      </c>
      <c r="C26" s="2">
        <f>'Market Data'!C12</f>
        <v>8843.5</v>
      </c>
      <c r="D26" s="2">
        <f>'Market Data'!D12</f>
        <v>8884.5</v>
      </c>
      <c r="E26" s="2">
        <f>'Market Data'!E12</f>
        <v>8764.5</v>
      </c>
      <c r="F26" s="12">
        <f>'Market Data'!F12</f>
        <v>8842</v>
      </c>
      <c r="H26" s="151">
        <f t="shared" si="4"/>
        <v>8</v>
      </c>
      <c r="I26" s="157" t="str">
        <f ca="1">IF($H26&lt;($J$6+1),"",PFE(OFFSET($F26,0,0,-$J$6)))</f>
        <v/>
      </c>
      <c r="J26" s="19"/>
      <c r="K26" s="139" t="str">
        <f t="shared" ca="1" si="5"/>
        <v/>
      </c>
      <c r="L26" s="243" t="e">
        <f t="shared" ca="1" si="2"/>
        <v>#N/A</v>
      </c>
      <c r="M26" s="242" t="e">
        <f t="shared" ca="1" si="3"/>
        <v>#N/A</v>
      </c>
      <c r="N26" s="20"/>
      <c r="O26" s="74"/>
      <c r="P26" s="75"/>
      <c r="Q26" s="76"/>
      <c r="R26" s="75"/>
      <c r="S26" s="77"/>
      <c r="T26" s="78"/>
      <c r="U26" s="81"/>
      <c r="V26" s="82"/>
      <c r="W26" s="50"/>
      <c r="X26" s="50"/>
      <c r="Y26" s="50"/>
      <c r="Z26" s="50"/>
      <c r="AA26" s="50"/>
      <c r="AG26" s="50"/>
      <c r="AH26" s="50"/>
      <c r="AI26" s="50"/>
      <c r="AJ26" s="50"/>
      <c r="AK26" s="50"/>
      <c r="AL26" s="50"/>
      <c r="AM26" s="50"/>
      <c r="AN26" s="50"/>
      <c r="AO26" s="50"/>
      <c r="AP26" s="138" t="str">
        <f>IF(NOT($AS26=$AS27),ROW(),"")</f>
        <v/>
      </c>
      <c r="AQ26" s="20" t="str">
        <f>IF(NOT(AS26=AS27),AS27,"")</f>
        <v/>
      </c>
      <c r="AR26" s="20" t="e">
        <f>INDEX($AB$15:$AM$15,MATCH($AS26,$AB$11:$AM$11,0))</f>
        <v>#N/A</v>
      </c>
      <c r="AS26" s="20" t="str">
        <f>LEFT(AT26,4)</f>
        <v>2000</v>
      </c>
      <c r="AT26" s="139" t="str">
        <f>LEFT(B26,6)</f>
        <v>200001</v>
      </c>
    </row>
    <row r="27" spans="2:46" hidden="1" outlineLevel="1" x14ac:dyDescent="0.25">
      <c r="B27" s="11">
        <f>'Market Data'!B13</f>
        <v>20000112</v>
      </c>
      <c r="C27" s="2">
        <f>'Market Data'!C13</f>
        <v>8763.5</v>
      </c>
      <c r="D27" s="2">
        <f>'Market Data'!D13</f>
        <v>8850</v>
      </c>
      <c r="E27" s="2">
        <f>'Market Data'!E13</f>
        <v>8732</v>
      </c>
      <c r="F27" s="12">
        <f>'Market Data'!F13</f>
        <v>8841.5</v>
      </c>
      <c r="H27" s="151">
        <f t="shared" si="4"/>
        <v>9</v>
      </c>
      <c r="I27" s="157" t="str">
        <f ca="1">IF($H27&lt;($J$6+1),"",PFE(OFFSET($F27,0,0,-$J$6)))</f>
        <v/>
      </c>
      <c r="J27" s="19"/>
      <c r="K27" s="139" t="str">
        <f t="shared" ca="1" si="5"/>
        <v/>
      </c>
      <c r="L27" s="243" t="e">
        <f t="shared" ca="1" si="2"/>
        <v>#N/A</v>
      </c>
      <c r="M27" s="242" t="e">
        <f t="shared" ca="1" si="3"/>
        <v>#N/A</v>
      </c>
      <c r="N27" s="20"/>
      <c r="O27" s="74"/>
      <c r="P27" s="75"/>
      <c r="Q27" s="76"/>
      <c r="R27" s="75"/>
      <c r="S27" s="77"/>
      <c r="T27" s="78"/>
      <c r="U27" s="81"/>
      <c r="V27" s="82"/>
      <c r="W27" s="50"/>
      <c r="X27" s="50"/>
      <c r="Y27" s="50"/>
      <c r="Z27" s="50"/>
      <c r="AA27" s="50"/>
      <c r="AG27" s="50"/>
      <c r="AH27" s="50"/>
      <c r="AI27" s="50"/>
      <c r="AJ27" s="50"/>
      <c r="AK27" s="50"/>
      <c r="AL27" s="50"/>
      <c r="AM27" s="50"/>
      <c r="AN27" s="50"/>
      <c r="AO27" s="50"/>
      <c r="AP27" s="138" t="str">
        <f>IF(NOT($AS27=$AS28),ROW(),"")</f>
        <v/>
      </c>
      <c r="AQ27" s="20" t="str">
        <f>IF(NOT(AS27=AS28),AS28,"")</f>
        <v/>
      </c>
      <c r="AR27" s="20" t="e">
        <f>INDEX($AB$15:$AM$15,MATCH($AS27,$AB$11:$AM$11,0))</f>
        <v>#N/A</v>
      </c>
      <c r="AS27" s="20" t="str">
        <f>LEFT(AT27,4)</f>
        <v>2000</v>
      </c>
      <c r="AT27" s="139" t="str">
        <f>LEFT(B27,6)</f>
        <v>200001</v>
      </c>
    </row>
    <row r="28" spans="2:46" hidden="1" outlineLevel="1" x14ac:dyDescent="0.25">
      <c r="B28" s="11">
        <f>'Market Data'!B14</f>
        <v>20000113</v>
      </c>
      <c r="C28" s="2">
        <f>'Market Data'!C14</f>
        <v>8843.5</v>
      </c>
      <c r="D28" s="2">
        <f>'Market Data'!D14</f>
        <v>9048.5</v>
      </c>
      <c r="E28" s="2">
        <f>'Market Data'!E14</f>
        <v>8827</v>
      </c>
      <c r="F28" s="12">
        <f>'Market Data'!F14</f>
        <v>8912.5</v>
      </c>
      <c r="H28" s="151">
        <f t="shared" si="4"/>
        <v>10</v>
      </c>
      <c r="I28" s="157" t="str">
        <f ca="1">IF($H28&lt;($J$6+1),"",PFE(OFFSET($F28,0,0,-$J$6)))</f>
        <v/>
      </c>
      <c r="J28" s="19"/>
      <c r="K28" s="139" t="str">
        <f t="shared" ca="1" si="5"/>
        <v/>
      </c>
      <c r="L28" s="243" t="e">
        <f t="shared" ca="1" si="2"/>
        <v>#N/A</v>
      </c>
      <c r="M28" s="242" t="e">
        <f t="shared" ca="1" si="3"/>
        <v>#N/A</v>
      </c>
      <c r="N28" s="20"/>
      <c r="O28" s="74"/>
      <c r="P28" s="75"/>
      <c r="Q28" s="76"/>
      <c r="R28" s="75"/>
      <c r="S28" s="77"/>
      <c r="T28" s="78"/>
      <c r="U28" s="81"/>
      <c r="V28" s="82"/>
      <c r="W28" s="50"/>
      <c r="X28" s="50"/>
      <c r="Y28" s="50"/>
      <c r="Z28" s="50"/>
      <c r="AA28" s="50"/>
      <c r="AG28" s="50"/>
      <c r="AH28" s="50"/>
      <c r="AI28" s="50"/>
      <c r="AJ28" s="50"/>
      <c r="AK28" s="50"/>
      <c r="AL28" s="50"/>
      <c r="AM28" s="50"/>
      <c r="AN28" s="50"/>
      <c r="AO28" s="50"/>
      <c r="AP28" s="138" t="str">
        <f>IF(NOT($AS28=$AS29),ROW(),"")</f>
        <v/>
      </c>
      <c r="AQ28" s="20" t="str">
        <f>IF(NOT(AS28=AS29),AS29,"")</f>
        <v/>
      </c>
      <c r="AR28" s="20" t="e">
        <f>INDEX($AB$15:$AM$15,MATCH($AS28,$AB$11:$AM$11,0))</f>
        <v>#N/A</v>
      </c>
      <c r="AS28" s="20" t="str">
        <f>LEFT(AT28,4)</f>
        <v>2000</v>
      </c>
      <c r="AT28" s="139" t="str">
        <f>LEFT(B28,6)</f>
        <v>200001</v>
      </c>
    </row>
    <row r="29" spans="2:46" hidden="1" outlineLevel="1" x14ac:dyDescent="0.25">
      <c r="B29" s="11">
        <f>'Market Data'!B15</f>
        <v>20000114</v>
      </c>
      <c r="C29" s="2">
        <f>'Market Data'!C15</f>
        <v>8953.5</v>
      </c>
      <c r="D29" s="2">
        <f>'Market Data'!D15</f>
        <v>9149.5</v>
      </c>
      <c r="E29" s="2">
        <f>'Market Data'!E15</f>
        <v>8953.5</v>
      </c>
      <c r="F29" s="12">
        <f>'Market Data'!F15</f>
        <v>9132.5</v>
      </c>
      <c r="H29" s="151">
        <f t="shared" si="4"/>
        <v>11</v>
      </c>
      <c r="I29" s="157" t="str">
        <f ca="1">IF($H29&lt;($J$6+1),"",PFE(OFFSET($F29,0,0,-$J$6)))</f>
        <v/>
      </c>
      <c r="J29" s="19"/>
      <c r="K29" s="139" t="str">
        <f t="shared" ca="1" si="5"/>
        <v/>
      </c>
      <c r="L29" s="243" t="e">
        <f t="shared" ca="1" si="2"/>
        <v>#N/A</v>
      </c>
      <c r="M29" s="242" t="e">
        <f t="shared" ca="1" si="3"/>
        <v>#N/A</v>
      </c>
      <c r="N29" s="20"/>
      <c r="O29" s="74"/>
      <c r="P29" s="75"/>
      <c r="Q29" s="76"/>
      <c r="R29" s="75"/>
      <c r="S29" s="77"/>
      <c r="T29" s="78"/>
      <c r="U29" s="81"/>
      <c r="V29" s="82"/>
      <c r="W29" s="50"/>
      <c r="X29" s="50"/>
      <c r="Y29" s="50"/>
      <c r="Z29" s="50"/>
      <c r="AA29" s="50"/>
      <c r="AG29" s="50"/>
      <c r="AH29" s="50"/>
      <c r="AI29" s="50"/>
      <c r="AJ29" s="50"/>
      <c r="AK29" s="50"/>
      <c r="AL29" s="50"/>
      <c r="AM29" s="50"/>
      <c r="AN29" s="50"/>
      <c r="AO29" s="50"/>
      <c r="AP29" s="138" t="str">
        <f>IF(NOT($AS29=$AS30),ROW(),"")</f>
        <v/>
      </c>
      <c r="AQ29" s="20" t="str">
        <f>IF(NOT(AS29=AS30),AS30,"")</f>
        <v/>
      </c>
      <c r="AR29" s="20" t="e">
        <f>INDEX($AB$15:$AM$15,MATCH($AS29,$AB$11:$AM$11,0))</f>
        <v>#N/A</v>
      </c>
      <c r="AS29" s="20" t="str">
        <f>LEFT(AT29,4)</f>
        <v>2000</v>
      </c>
      <c r="AT29" s="139" t="str">
        <f>LEFT(B29,6)</f>
        <v>200001</v>
      </c>
    </row>
    <row r="30" spans="2:46" hidden="1" outlineLevel="1" x14ac:dyDescent="0.25">
      <c r="B30" s="11">
        <f>'Market Data'!B16</f>
        <v>20000117</v>
      </c>
      <c r="C30" s="2">
        <f>'Market Data'!C16</f>
        <v>9166.5</v>
      </c>
      <c r="D30" s="2">
        <f>'Market Data'!D16</f>
        <v>9229.5</v>
      </c>
      <c r="E30" s="2">
        <f>'Market Data'!E16</f>
        <v>9050</v>
      </c>
      <c r="F30" s="12">
        <f>'Market Data'!F16</f>
        <v>9210.5</v>
      </c>
      <c r="H30" s="151">
        <f t="shared" si="4"/>
        <v>12</v>
      </c>
      <c r="I30" s="157" t="str">
        <f ca="1">IF($H30&lt;($J$6+1),"",PFE(OFFSET($F30,0,0,-$J$6)))</f>
        <v/>
      </c>
      <c r="J30" s="19"/>
      <c r="K30" s="139" t="str">
        <f t="shared" ca="1" si="5"/>
        <v/>
      </c>
      <c r="L30" s="243" t="e">
        <f t="shared" ca="1" si="2"/>
        <v>#N/A</v>
      </c>
      <c r="M30" s="242" t="e">
        <f t="shared" ca="1" si="3"/>
        <v>#N/A</v>
      </c>
      <c r="N30" s="20"/>
      <c r="O30" s="74"/>
      <c r="P30" s="75"/>
      <c r="Q30" s="76"/>
      <c r="R30" s="75"/>
      <c r="S30" s="77"/>
      <c r="T30" s="78"/>
      <c r="U30" s="81"/>
      <c r="V30" s="82"/>
      <c r="W30" s="50"/>
      <c r="X30" s="50"/>
      <c r="Y30" s="50"/>
      <c r="Z30" s="50"/>
      <c r="AA30" s="50"/>
      <c r="AG30" s="50"/>
      <c r="AH30" s="50"/>
      <c r="AI30" s="50"/>
      <c r="AJ30" s="50"/>
      <c r="AK30" s="50"/>
      <c r="AL30" s="50"/>
      <c r="AM30" s="50"/>
      <c r="AN30" s="50"/>
      <c r="AO30" s="50"/>
      <c r="AP30" s="138" t="str">
        <f>IF(NOT($AS30=$AS31),ROW(),"")</f>
        <v/>
      </c>
      <c r="AQ30" s="20" t="str">
        <f>IF(NOT(AS30=AS31),AS31,"")</f>
        <v/>
      </c>
      <c r="AR30" s="20" t="e">
        <f>INDEX($AB$15:$AM$15,MATCH($AS30,$AB$11:$AM$11,0))</f>
        <v>#N/A</v>
      </c>
      <c r="AS30" s="20" t="str">
        <f>LEFT(AT30,4)</f>
        <v>2000</v>
      </c>
      <c r="AT30" s="139" t="str">
        <f>LEFT(B30,6)</f>
        <v>200001</v>
      </c>
    </row>
    <row r="31" spans="2:46" hidden="1" outlineLevel="1" x14ac:dyDescent="0.25">
      <c r="B31" s="11">
        <f>'Market Data'!B17</f>
        <v>20000118</v>
      </c>
      <c r="C31" s="2">
        <f>'Market Data'!C17</f>
        <v>9210.5</v>
      </c>
      <c r="D31" s="2">
        <f>'Market Data'!D17</f>
        <v>9241.5</v>
      </c>
      <c r="E31" s="2">
        <f>'Market Data'!E17</f>
        <v>8993.5</v>
      </c>
      <c r="F31" s="12">
        <f>'Market Data'!F17</f>
        <v>9026.5</v>
      </c>
      <c r="H31" s="151">
        <f t="shared" si="4"/>
        <v>13</v>
      </c>
      <c r="I31" s="157" t="str">
        <f ca="1">IF($H31&lt;($J$6+1),"",PFE(OFFSET($F31,0,0,-$J$6)))</f>
        <v/>
      </c>
      <c r="J31" s="19"/>
      <c r="K31" s="139" t="str">
        <f t="shared" ca="1" si="5"/>
        <v/>
      </c>
      <c r="L31" s="243" t="e">
        <f t="shared" ca="1" si="2"/>
        <v>#N/A</v>
      </c>
      <c r="M31" s="242" t="e">
        <f t="shared" ca="1" si="3"/>
        <v>#N/A</v>
      </c>
      <c r="N31" s="20"/>
      <c r="O31" s="74"/>
      <c r="P31" s="75"/>
      <c r="Q31" s="76"/>
      <c r="R31" s="75"/>
      <c r="S31" s="77"/>
      <c r="T31" s="78"/>
      <c r="U31" s="81"/>
      <c r="V31" s="82"/>
      <c r="W31" s="50"/>
      <c r="X31" s="50"/>
      <c r="Y31" s="50"/>
      <c r="Z31" s="50"/>
      <c r="AA31" s="50"/>
      <c r="AG31" s="50"/>
      <c r="AH31" s="50"/>
      <c r="AI31" s="50"/>
      <c r="AJ31" s="50"/>
      <c r="AK31" s="50"/>
      <c r="AL31" s="50"/>
      <c r="AM31" s="50"/>
      <c r="AN31" s="50"/>
      <c r="AO31" s="50"/>
      <c r="AP31" s="138" t="str">
        <f>IF(NOT($AS31=$AS32),ROW(),"")</f>
        <v/>
      </c>
      <c r="AQ31" s="20" t="str">
        <f>IF(NOT(AS31=AS32),AS32,"")</f>
        <v/>
      </c>
      <c r="AR31" s="20" t="e">
        <f>INDEX($AB$15:$AM$15,MATCH($AS31,$AB$11:$AM$11,0))</f>
        <v>#N/A</v>
      </c>
      <c r="AS31" s="20" t="str">
        <f>LEFT(AT31,4)</f>
        <v>2000</v>
      </c>
      <c r="AT31" s="139" t="str">
        <f>LEFT(B31,6)</f>
        <v>200001</v>
      </c>
    </row>
    <row r="32" spans="2:46" hidden="1" outlineLevel="1" x14ac:dyDescent="0.25">
      <c r="B32" s="11">
        <f>'Market Data'!B18</f>
        <v>20000119</v>
      </c>
      <c r="C32" s="2">
        <f>'Market Data'!C18</f>
        <v>8993.5</v>
      </c>
      <c r="D32" s="2">
        <f>'Market Data'!D18</f>
        <v>9052.5</v>
      </c>
      <c r="E32" s="2">
        <f>'Market Data'!E18</f>
        <v>8918.5</v>
      </c>
      <c r="F32" s="12">
        <f>'Market Data'!F18</f>
        <v>9031.5</v>
      </c>
      <c r="H32" s="151">
        <f t="shared" si="4"/>
        <v>14</v>
      </c>
      <c r="I32" s="157" t="str">
        <f ca="1">IF($H32&lt;($J$6+1),"",PFE(OFFSET($F32,0,0,-$J$6)))</f>
        <v/>
      </c>
      <c r="J32" s="19"/>
      <c r="K32" s="139" t="str">
        <f t="shared" ca="1" si="5"/>
        <v/>
      </c>
      <c r="L32" s="243" t="e">
        <f t="shared" ca="1" si="2"/>
        <v>#N/A</v>
      </c>
      <c r="M32" s="242" t="e">
        <f t="shared" ca="1" si="3"/>
        <v>#N/A</v>
      </c>
      <c r="N32" s="20"/>
      <c r="O32" s="74"/>
      <c r="P32" s="75"/>
      <c r="Q32" s="76"/>
      <c r="R32" s="75"/>
      <c r="S32" s="77"/>
      <c r="T32" s="78"/>
      <c r="U32" s="81"/>
      <c r="V32" s="82"/>
      <c r="W32" s="50"/>
      <c r="X32" s="50"/>
      <c r="Y32" s="50"/>
      <c r="Z32" s="50"/>
      <c r="AA32" s="50"/>
      <c r="AG32" s="50"/>
      <c r="AH32" s="50"/>
      <c r="AI32" s="50"/>
      <c r="AJ32" s="50"/>
      <c r="AK32" s="50"/>
      <c r="AL32" s="50"/>
      <c r="AM32" s="50"/>
      <c r="AN32" s="50"/>
      <c r="AO32" s="50"/>
      <c r="AP32" s="138" t="str">
        <f>IF(NOT($AS32=$AS33),ROW(),"")</f>
        <v/>
      </c>
      <c r="AQ32" s="20" t="str">
        <f>IF(NOT(AS32=AS33),AS33,"")</f>
        <v/>
      </c>
      <c r="AR32" s="20" t="e">
        <f>INDEX($AB$15:$AM$15,MATCH($AS32,$AB$11:$AM$11,0))</f>
        <v>#N/A</v>
      </c>
      <c r="AS32" s="20" t="str">
        <f>LEFT(AT32,4)</f>
        <v>2000</v>
      </c>
      <c r="AT32" s="139" t="str">
        <f>LEFT(B32,6)</f>
        <v>200001</v>
      </c>
    </row>
    <row r="33" spans="2:46" hidden="1" outlineLevel="1" x14ac:dyDescent="0.25">
      <c r="B33" s="11">
        <f>'Market Data'!B19</f>
        <v>20000120</v>
      </c>
      <c r="C33" s="2">
        <f>'Market Data'!C19</f>
        <v>9119.5</v>
      </c>
      <c r="D33" s="2">
        <f>'Market Data'!D19</f>
        <v>9131</v>
      </c>
      <c r="E33" s="2">
        <f>'Market Data'!E19</f>
        <v>9011</v>
      </c>
      <c r="F33" s="12">
        <f>'Market Data'!F19</f>
        <v>9043.5</v>
      </c>
      <c r="H33" s="151">
        <f t="shared" si="4"/>
        <v>15</v>
      </c>
      <c r="I33" s="157" t="str">
        <f ca="1">IF($H33&lt;($J$6+1),"",PFE(OFFSET($F33,0,0,-$J$6)))</f>
        <v/>
      </c>
      <c r="J33" s="19"/>
      <c r="K33" s="139" t="str">
        <f t="shared" ca="1" si="5"/>
        <v/>
      </c>
      <c r="L33" s="243" t="e">
        <f t="shared" ca="1" si="2"/>
        <v>#N/A</v>
      </c>
      <c r="M33" s="242" t="e">
        <f t="shared" ca="1" si="3"/>
        <v>#N/A</v>
      </c>
      <c r="N33" s="20"/>
      <c r="O33" s="74"/>
      <c r="P33" s="75"/>
      <c r="Q33" s="76"/>
      <c r="R33" s="75"/>
      <c r="S33" s="77"/>
      <c r="T33" s="78"/>
      <c r="U33" s="81"/>
      <c r="V33" s="82"/>
      <c r="W33" s="50"/>
      <c r="X33" s="50"/>
      <c r="Y33" s="50"/>
      <c r="Z33" s="50"/>
      <c r="AA33" s="50"/>
      <c r="AG33" s="50"/>
      <c r="AH33" s="50"/>
      <c r="AI33" s="50"/>
      <c r="AJ33" s="50"/>
      <c r="AK33" s="50"/>
      <c r="AL33" s="50"/>
      <c r="AM33" s="50"/>
      <c r="AN33" s="50"/>
      <c r="AO33" s="50"/>
      <c r="AP33" s="138" t="str">
        <f>IF(NOT($AS33=$AS34),ROW(),"")</f>
        <v/>
      </c>
      <c r="AQ33" s="20" t="str">
        <f>IF(NOT(AS33=AS34),AS34,"")</f>
        <v/>
      </c>
      <c r="AR33" s="20" t="e">
        <f>INDEX($AB$15:$AM$15,MATCH($AS33,$AB$11:$AM$11,0))</f>
        <v>#N/A</v>
      </c>
      <c r="AS33" s="20" t="str">
        <f>LEFT(AT33,4)</f>
        <v>2000</v>
      </c>
      <c r="AT33" s="139" t="str">
        <f>LEFT(B33,6)</f>
        <v>200001</v>
      </c>
    </row>
    <row r="34" spans="2:46" hidden="1" outlineLevel="1" x14ac:dyDescent="0.25">
      <c r="B34" s="11">
        <f>'Market Data'!B20</f>
        <v>20000121</v>
      </c>
      <c r="C34" s="2">
        <f>'Market Data'!C20</f>
        <v>8973.5</v>
      </c>
      <c r="D34" s="2">
        <f>'Market Data'!D20</f>
        <v>9036.5</v>
      </c>
      <c r="E34" s="2">
        <f>'Market Data'!E20</f>
        <v>8866.5</v>
      </c>
      <c r="F34" s="12">
        <f>'Market Data'!F20</f>
        <v>8916</v>
      </c>
      <c r="H34" s="151">
        <f t="shared" si="4"/>
        <v>16</v>
      </c>
      <c r="I34" s="157" t="str">
        <f ca="1">IF($H34&lt;($J$6+1),"",PFE(OFFSET($F34,0,0,-$J$6)))</f>
        <v/>
      </c>
      <c r="J34" s="19"/>
      <c r="K34" s="139" t="str">
        <f t="shared" ca="1" si="5"/>
        <v/>
      </c>
      <c r="L34" s="243" t="e">
        <f t="shared" ca="1" si="2"/>
        <v>#N/A</v>
      </c>
      <c r="M34" s="242" t="e">
        <f t="shared" ca="1" si="3"/>
        <v>#N/A</v>
      </c>
      <c r="N34" s="20"/>
      <c r="O34" s="74"/>
      <c r="P34" s="75"/>
      <c r="Q34" s="76"/>
      <c r="R34" s="75"/>
      <c r="S34" s="77"/>
      <c r="T34" s="78"/>
      <c r="U34" s="81"/>
      <c r="V34" s="82"/>
      <c r="W34" s="50"/>
      <c r="X34" s="50"/>
      <c r="Y34" s="50"/>
      <c r="Z34" s="50"/>
      <c r="AA34" s="50"/>
      <c r="AG34" s="50"/>
      <c r="AH34" s="50"/>
      <c r="AI34" s="50"/>
      <c r="AJ34" s="50"/>
      <c r="AK34" s="50"/>
      <c r="AL34" s="50"/>
      <c r="AM34" s="50"/>
      <c r="AN34" s="50"/>
      <c r="AO34" s="50"/>
      <c r="AP34" s="138" t="str">
        <f>IF(NOT($AS34=$AS35),ROW(),"")</f>
        <v/>
      </c>
      <c r="AQ34" s="20" t="str">
        <f>IF(NOT(AS34=AS35),AS35,"")</f>
        <v/>
      </c>
      <c r="AR34" s="20" t="e">
        <f>INDEX($AB$15:$AM$15,MATCH($AS34,$AB$11:$AM$11,0))</f>
        <v>#N/A</v>
      </c>
      <c r="AS34" s="20" t="str">
        <f>LEFT(AT34,4)</f>
        <v>2000</v>
      </c>
      <c r="AT34" s="139" t="str">
        <f>LEFT(B34,6)</f>
        <v>200001</v>
      </c>
    </row>
    <row r="35" spans="2:46" hidden="1" outlineLevel="1" x14ac:dyDescent="0.25">
      <c r="B35" s="11">
        <f>'Market Data'!B21</f>
        <v>20000124</v>
      </c>
      <c r="C35" s="2">
        <f>'Market Data'!C21</f>
        <v>8963.5</v>
      </c>
      <c r="D35" s="2">
        <f>'Market Data'!D21</f>
        <v>9023.5</v>
      </c>
      <c r="E35" s="2">
        <f>'Market Data'!E21</f>
        <v>8850.5</v>
      </c>
      <c r="F35" s="12">
        <f>'Market Data'!F21</f>
        <v>8853.5</v>
      </c>
      <c r="H35" s="151">
        <f t="shared" si="4"/>
        <v>17</v>
      </c>
      <c r="I35" s="157" t="str">
        <f ca="1">IF($H35&lt;($J$6+1),"",PFE(OFFSET($F35,0,0,-$J$6)))</f>
        <v/>
      </c>
      <c r="J35" s="19"/>
      <c r="K35" s="139" t="str">
        <f t="shared" ca="1" si="5"/>
        <v/>
      </c>
      <c r="L35" s="243" t="e">
        <f t="shared" ca="1" si="2"/>
        <v>#N/A</v>
      </c>
      <c r="M35" s="242" t="e">
        <f t="shared" ca="1" si="3"/>
        <v>#N/A</v>
      </c>
      <c r="N35" s="20"/>
      <c r="O35" s="74"/>
      <c r="P35" s="75"/>
      <c r="Q35" s="76"/>
      <c r="R35" s="75"/>
      <c r="S35" s="77"/>
      <c r="T35" s="78"/>
      <c r="U35" s="81"/>
      <c r="V35" s="82"/>
      <c r="W35" s="50"/>
      <c r="X35" s="50"/>
      <c r="Y35" s="50"/>
      <c r="Z35" s="50"/>
      <c r="AA35" s="50"/>
      <c r="AG35" s="50"/>
      <c r="AH35" s="50"/>
      <c r="AI35" s="50"/>
      <c r="AJ35" s="50"/>
      <c r="AK35" s="50"/>
      <c r="AL35" s="50"/>
      <c r="AM35" s="50"/>
      <c r="AN35" s="50"/>
      <c r="AO35" s="50"/>
      <c r="AP35" s="138" t="str">
        <f>IF(NOT($AS35=$AS36),ROW(),"")</f>
        <v/>
      </c>
      <c r="AQ35" s="20" t="str">
        <f>IF(NOT(AS35=AS36),AS36,"")</f>
        <v/>
      </c>
      <c r="AR35" s="20" t="e">
        <f>INDEX($AB$15:$AM$15,MATCH($AS35,$AB$11:$AM$11,0))</f>
        <v>#N/A</v>
      </c>
      <c r="AS35" s="20" t="str">
        <f>LEFT(AT35,4)</f>
        <v>2000</v>
      </c>
      <c r="AT35" s="139" t="str">
        <f>LEFT(B35,6)</f>
        <v>200001</v>
      </c>
    </row>
    <row r="36" spans="2:46" hidden="1" outlineLevel="1" x14ac:dyDescent="0.25">
      <c r="B36" s="11">
        <f>'Market Data'!B22</f>
        <v>20000125</v>
      </c>
      <c r="C36" s="2">
        <f>'Market Data'!C22</f>
        <v>8784.5</v>
      </c>
      <c r="D36" s="2">
        <f>'Market Data'!D22</f>
        <v>8836.5</v>
      </c>
      <c r="E36" s="2">
        <f>'Market Data'!E22</f>
        <v>8745.5</v>
      </c>
      <c r="F36" s="12">
        <f>'Market Data'!F22</f>
        <v>8794.5</v>
      </c>
      <c r="H36" s="151">
        <f t="shared" si="4"/>
        <v>18</v>
      </c>
      <c r="I36" s="157" t="str">
        <f ca="1">IF($H36&lt;($J$6+1),"",PFE(OFFSET($F36,0,0,-$J$6)))</f>
        <v/>
      </c>
      <c r="J36" s="19"/>
      <c r="K36" s="139" t="str">
        <f t="shared" ca="1" si="5"/>
        <v/>
      </c>
      <c r="L36" s="243" t="e">
        <f t="shared" ca="1" si="2"/>
        <v>#N/A</v>
      </c>
      <c r="M36" s="242" t="e">
        <f t="shared" ca="1" si="3"/>
        <v>#N/A</v>
      </c>
      <c r="N36" s="20"/>
      <c r="O36" s="74"/>
      <c r="P36" s="75"/>
      <c r="Q36" s="76"/>
      <c r="R36" s="75"/>
      <c r="S36" s="77"/>
      <c r="T36" s="78"/>
      <c r="U36" s="81"/>
      <c r="V36" s="82"/>
      <c r="W36" s="50"/>
      <c r="X36" s="50"/>
      <c r="Y36" s="50"/>
      <c r="Z36" s="50"/>
      <c r="AA36" s="50"/>
      <c r="AG36" s="50"/>
      <c r="AH36" s="50"/>
      <c r="AI36" s="50"/>
      <c r="AJ36" s="50"/>
      <c r="AK36" s="50"/>
      <c r="AL36" s="50"/>
      <c r="AM36" s="50"/>
      <c r="AN36" s="50"/>
      <c r="AO36" s="50"/>
      <c r="AP36" s="138" t="str">
        <f>IF(NOT($AS36=$AS37),ROW(),"")</f>
        <v/>
      </c>
      <c r="AQ36" s="20" t="str">
        <f>IF(NOT(AS36=AS37),AS37,"")</f>
        <v/>
      </c>
      <c r="AR36" s="20" t="e">
        <f>INDEX($AB$15:$AM$15,MATCH($AS36,$AB$11:$AM$11,0))</f>
        <v>#N/A</v>
      </c>
      <c r="AS36" s="20" t="str">
        <f>LEFT(AT36,4)</f>
        <v>2000</v>
      </c>
      <c r="AT36" s="139" t="str">
        <f>LEFT(B36,6)</f>
        <v>200001</v>
      </c>
    </row>
    <row r="37" spans="2:46" hidden="1" outlineLevel="1" x14ac:dyDescent="0.25">
      <c r="B37" s="11">
        <f>'Market Data'!B23</f>
        <v>20000126</v>
      </c>
      <c r="C37" s="2">
        <f>'Market Data'!C23</f>
        <v>8819.5</v>
      </c>
      <c r="D37" s="2">
        <f>'Market Data'!D23</f>
        <v>8908</v>
      </c>
      <c r="E37" s="2">
        <f>'Market Data'!E23</f>
        <v>8762.5</v>
      </c>
      <c r="F37" s="12">
        <f>'Market Data'!F23</f>
        <v>8893</v>
      </c>
      <c r="H37" s="151">
        <f t="shared" si="4"/>
        <v>19</v>
      </c>
      <c r="I37" s="157" t="str">
        <f ca="1">IF($H37&lt;($J$6+1),"",PFE(OFFSET($F37,0,0,-$J$6)))</f>
        <v/>
      </c>
      <c r="J37" s="19"/>
      <c r="K37" s="139" t="str">
        <f t="shared" ca="1" si="5"/>
        <v/>
      </c>
      <c r="L37" s="243" t="e">
        <f t="shared" ca="1" si="2"/>
        <v>#N/A</v>
      </c>
      <c r="M37" s="242" t="e">
        <f t="shared" ca="1" si="3"/>
        <v>#N/A</v>
      </c>
      <c r="N37" s="20"/>
      <c r="O37" s="74"/>
      <c r="P37" s="75"/>
      <c r="Q37" s="76"/>
      <c r="R37" s="75"/>
      <c r="S37" s="77"/>
      <c r="T37" s="78"/>
      <c r="U37" s="81"/>
      <c r="V37" s="82"/>
      <c r="W37" s="50"/>
      <c r="X37" s="50"/>
      <c r="Y37" s="50"/>
      <c r="Z37" s="50"/>
      <c r="AA37" s="50"/>
      <c r="AG37" s="50"/>
      <c r="AH37" s="50"/>
      <c r="AI37" s="50"/>
      <c r="AJ37" s="50"/>
      <c r="AK37" s="50"/>
      <c r="AL37" s="50"/>
      <c r="AM37" s="50"/>
      <c r="AN37" s="50"/>
      <c r="AO37" s="50"/>
      <c r="AP37" s="138" t="str">
        <f>IF(NOT($AS37=$AS38),ROW(),"")</f>
        <v/>
      </c>
      <c r="AQ37" s="20" t="str">
        <f>IF(NOT(AS37=AS38),AS38,"")</f>
        <v/>
      </c>
      <c r="AR37" s="20" t="e">
        <f>INDEX($AB$15:$AM$15,MATCH($AS37,$AB$11:$AM$11,0))</f>
        <v>#N/A</v>
      </c>
      <c r="AS37" s="20" t="str">
        <f>LEFT(AT37,4)</f>
        <v>2000</v>
      </c>
      <c r="AT37" s="139" t="str">
        <f>LEFT(B37,6)</f>
        <v>200001</v>
      </c>
    </row>
    <row r="38" spans="2:46" hidden="1" outlineLevel="1" x14ac:dyDescent="0.25">
      <c r="B38" s="11">
        <f>'Market Data'!B24</f>
        <v>20000127</v>
      </c>
      <c r="C38" s="2">
        <f>'Market Data'!C24</f>
        <v>8927.5</v>
      </c>
      <c r="D38" s="2">
        <f>'Market Data'!D24</f>
        <v>9100.5</v>
      </c>
      <c r="E38" s="2">
        <f>'Market Data'!E24</f>
        <v>8866.5</v>
      </c>
      <c r="F38" s="12">
        <f>'Market Data'!F24</f>
        <v>9064.5</v>
      </c>
      <c r="H38" s="151">
        <f t="shared" si="4"/>
        <v>20</v>
      </c>
      <c r="I38" s="157" t="str">
        <f ca="1">IF($H38&lt;($J$6+1),"",PFE(OFFSET($F38,0,0,-$J$6)))</f>
        <v/>
      </c>
      <c r="J38" s="19"/>
      <c r="K38" s="139" t="str">
        <f t="shared" ca="1" si="5"/>
        <v/>
      </c>
      <c r="L38" s="243" t="e">
        <f t="shared" ca="1" si="2"/>
        <v>#N/A</v>
      </c>
      <c r="M38" s="242" t="e">
        <f t="shared" ca="1" si="3"/>
        <v>#N/A</v>
      </c>
      <c r="N38" s="20"/>
      <c r="O38" s="74"/>
      <c r="P38" s="75"/>
      <c r="Q38" s="76"/>
      <c r="R38" s="75"/>
      <c r="S38" s="77"/>
      <c r="T38" s="78"/>
      <c r="U38" s="81"/>
      <c r="V38" s="82"/>
      <c r="W38" s="50"/>
      <c r="X38" s="50"/>
      <c r="Y38" s="50"/>
      <c r="Z38" s="50"/>
      <c r="AA38" s="50"/>
      <c r="AG38" s="50"/>
      <c r="AH38" s="50"/>
      <c r="AI38" s="50"/>
      <c r="AJ38" s="50"/>
      <c r="AK38" s="50"/>
      <c r="AL38" s="50"/>
      <c r="AM38" s="50"/>
      <c r="AN38" s="50"/>
      <c r="AO38" s="50"/>
      <c r="AP38" s="138" t="str">
        <f>IF(NOT($AS38=$AS39),ROW(),"")</f>
        <v/>
      </c>
      <c r="AQ38" s="20" t="str">
        <f>IF(NOT(AS38=AS39),AS39,"")</f>
        <v/>
      </c>
      <c r="AR38" s="20" t="e">
        <f>INDEX($AB$15:$AM$15,MATCH($AS38,$AB$11:$AM$11,0))</f>
        <v>#N/A</v>
      </c>
      <c r="AS38" s="20" t="str">
        <f>LEFT(AT38,4)</f>
        <v>2000</v>
      </c>
      <c r="AT38" s="139" t="str">
        <f>LEFT(B38,6)</f>
        <v>200001</v>
      </c>
    </row>
    <row r="39" spans="2:46" hidden="1" outlineLevel="1" x14ac:dyDescent="0.25">
      <c r="B39" s="11">
        <f>'Market Data'!B25</f>
        <v>20000128</v>
      </c>
      <c r="C39" s="2">
        <f>'Market Data'!C25</f>
        <v>9043.5</v>
      </c>
      <c r="D39" s="2">
        <f>'Market Data'!D25</f>
        <v>9148</v>
      </c>
      <c r="E39" s="2">
        <f>'Market Data'!E25</f>
        <v>8968.5</v>
      </c>
      <c r="F39" s="12">
        <f>'Market Data'!F25</f>
        <v>8998.5</v>
      </c>
      <c r="H39" s="151">
        <f t="shared" si="4"/>
        <v>21</v>
      </c>
      <c r="I39" s="157" t="str">
        <f ca="1">IF($H39&lt;($J$6+1),"",PFE(OFFSET($F39,0,0,-$J$6)))</f>
        <v/>
      </c>
      <c r="J39" s="19"/>
      <c r="K39" s="139" t="str">
        <f t="shared" ca="1" si="5"/>
        <v/>
      </c>
      <c r="L39" s="243" t="e">
        <f t="shared" ca="1" si="2"/>
        <v>#N/A</v>
      </c>
      <c r="M39" s="242" t="e">
        <f t="shared" ca="1" si="3"/>
        <v>#N/A</v>
      </c>
      <c r="N39" s="20"/>
      <c r="O39" s="74"/>
      <c r="P39" s="75"/>
      <c r="Q39" s="76"/>
      <c r="R39" s="75"/>
      <c r="S39" s="77"/>
      <c r="T39" s="78"/>
      <c r="U39" s="81"/>
      <c r="V39" s="82"/>
      <c r="W39" s="50"/>
      <c r="X39" s="50"/>
      <c r="Y39" s="50"/>
      <c r="Z39" s="50"/>
      <c r="AA39" s="50"/>
      <c r="AG39" s="50"/>
      <c r="AH39" s="50"/>
      <c r="AI39" s="50"/>
      <c r="AJ39" s="50"/>
      <c r="AK39" s="50"/>
      <c r="AL39" s="50"/>
      <c r="AM39" s="50"/>
      <c r="AN39" s="50"/>
      <c r="AO39" s="50"/>
      <c r="AP39" s="138" t="str">
        <f>IF(NOT($AS39=$AS40),ROW(),"")</f>
        <v/>
      </c>
      <c r="AQ39" s="20" t="str">
        <f>IF(NOT(AS39=AS40),AS40,"")</f>
        <v/>
      </c>
      <c r="AR39" s="20" t="e">
        <f>INDEX($AB$15:$AM$15,MATCH($AS39,$AB$11:$AM$11,0))</f>
        <v>#N/A</v>
      </c>
      <c r="AS39" s="20" t="str">
        <f>LEFT(AT39,4)</f>
        <v>2000</v>
      </c>
      <c r="AT39" s="139" t="str">
        <f>LEFT(B39,6)</f>
        <v>200001</v>
      </c>
    </row>
    <row r="40" spans="2:46" hidden="1" outlineLevel="1" x14ac:dyDescent="0.25">
      <c r="B40" s="11">
        <f>'Market Data'!B26</f>
        <v>20000131</v>
      </c>
      <c r="C40" s="2">
        <f>'Market Data'!C26</f>
        <v>8932.5</v>
      </c>
      <c r="D40" s="2">
        <f>'Market Data'!D26</f>
        <v>8936</v>
      </c>
      <c r="E40" s="2">
        <f>'Market Data'!E26</f>
        <v>8737.5</v>
      </c>
      <c r="F40" s="12">
        <f>'Market Data'!F26</f>
        <v>8761.5</v>
      </c>
      <c r="H40" s="151">
        <f t="shared" si="4"/>
        <v>22</v>
      </c>
      <c r="I40" s="157" t="str">
        <f ca="1">IF($H40&lt;($J$6+1),"",PFE(OFFSET($F40,0,0,-$J$6)))</f>
        <v/>
      </c>
      <c r="J40" s="19"/>
      <c r="K40" s="139" t="str">
        <f t="shared" ca="1" si="5"/>
        <v/>
      </c>
      <c r="L40" s="243" t="e">
        <f t="shared" ca="1" si="2"/>
        <v>#N/A</v>
      </c>
      <c r="M40" s="242" t="e">
        <f t="shared" ca="1" si="3"/>
        <v>#N/A</v>
      </c>
      <c r="N40" s="20"/>
      <c r="O40" s="74"/>
      <c r="P40" s="75"/>
      <c r="Q40" s="76"/>
      <c r="R40" s="75"/>
      <c r="S40" s="77"/>
      <c r="T40" s="78"/>
      <c r="U40" s="81"/>
      <c r="V40" s="82"/>
      <c r="W40" s="50"/>
      <c r="X40" s="50"/>
      <c r="Y40" s="50"/>
      <c r="Z40" s="50"/>
      <c r="AA40" s="50"/>
      <c r="AG40" s="50"/>
      <c r="AH40" s="50"/>
      <c r="AI40" s="50"/>
      <c r="AJ40" s="50"/>
      <c r="AK40" s="50"/>
      <c r="AL40" s="50"/>
      <c r="AM40" s="50"/>
      <c r="AN40" s="50"/>
      <c r="AO40" s="50"/>
      <c r="AP40" s="138" t="str">
        <f>IF(NOT($AS40=$AS41),ROW(),"")</f>
        <v/>
      </c>
      <c r="AQ40" s="20" t="str">
        <f>IF(NOT(AS40=AS41),AS41,"")</f>
        <v/>
      </c>
      <c r="AR40" s="20" t="e">
        <f>INDEX($AB$15:$AM$15,MATCH($AS40,$AB$11:$AM$11,0))</f>
        <v>#N/A</v>
      </c>
      <c r="AS40" s="20" t="str">
        <f>LEFT(AT40,4)</f>
        <v>2000</v>
      </c>
      <c r="AT40" s="139" t="str">
        <f>LEFT(B40,6)</f>
        <v>200001</v>
      </c>
    </row>
    <row r="41" spans="2:46" hidden="1" outlineLevel="1" x14ac:dyDescent="0.25">
      <c r="B41" s="11">
        <f>'Market Data'!B27</f>
        <v>20000201</v>
      </c>
      <c r="C41" s="2">
        <f>'Market Data'!C27</f>
        <v>8864.5</v>
      </c>
      <c r="D41" s="2">
        <f>'Market Data'!D27</f>
        <v>8958.5</v>
      </c>
      <c r="E41" s="2">
        <f>'Market Data'!E27</f>
        <v>8822.5</v>
      </c>
      <c r="F41" s="12">
        <f>'Market Data'!F27</f>
        <v>8944.5</v>
      </c>
      <c r="H41" s="151">
        <f t="shared" si="4"/>
        <v>23</v>
      </c>
      <c r="I41" s="157" t="str">
        <f ca="1">IF($H41&lt;($J$6+1),"",PFE(OFFSET($F41,0,0,-$J$6)))</f>
        <v/>
      </c>
      <c r="J41" s="19"/>
      <c r="K41" s="139" t="str">
        <f t="shared" ca="1" si="5"/>
        <v/>
      </c>
      <c r="L41" s="243" t="e">
        <f t="shared" ca="1" si="2"/>
        <v>#N/A</v>
      </c>
      <c r="M41" s="242" t="e">
        <f t="shared" ca="1" si="3"/>
        <v>#N/A</v>
      </c>
      <c r="N41" s="20"/>
      <c r="O41" s="74"/>
      <c r="P41" s="75"/>
      <c r="Q41" s="76"/>
      <c r="R41" s="75"/>
      <c r="S41" s="77"/>
      <c r="T41" s="78"/>
      <c r="U41" s="81"/>
      <c r="V41" s="82"/>
      <c r="W41" s="50"/>
      <c r="X41" s="50"/>
      <c r="Y41" s="50"/>
      <c r="Z41" s="50"/>
      <c r="AA41" s="50"/>
      <c r="AG41" s="50"/>
      <c r="AH41" s="50"/>
      <c r="AI41" s="50"/>
      <c r="AJ41" s="50"/>
      <c r="AK41" s="50"/>
      <c r="AL41" s="50"/>
      <c r="AM41" s="50"/>
      <c r="AN41" s="50"/>
      <c r="AO41" s="50"/>
      <c r="AP41" s="138" t="str">
        <f>IF(NOT($AS41=$AS42),ROW(),"")</f>
        <v/>
      </c>
      <c r="AQ41" s="20" t="str">
        <f>IF(NOT(AS41=AS42),AS42,"")</f>
        <v/>
      </c>
      <c r="AR41" s="20" t="e">
        <f>INDEX($AB$15:$AM$15,MATCH($AS41,$AB$11:$AM$11,0))</f>
        <v>#N/A</v>
      </c>
      <c r="AS41" s="20" t="str">
        <f>LEFT(AT41,4)</f>
        <v>2000</v>
      </c>
      <c r="AT41" s="139" t="str">
        <f>LEFT(B41,6)</f>
        <v>200002</v>
      </c>
    </row>
    <row r="42" spans="2:46" hidden="1" outlineLevel="1" x14ac:dyDescent="0.25">
      <c r="B42" s="11">
        <f>'Market Data'!B28</f>
        <v>20000202</v>
      </c>
      <c r="C42" s="2">
        <f>'Market Data'!C28</f>
        <v>9002.5</v>
      </c>
      <c r="D42" s="2">
        <f>'Market Data'!D28</f>
        <v>9084.5</v>
      </c>
      <c r="E42" s="2">
        <f>'Market Data'!E28</f>
        <v>8954.5</v>
      </c>
      <c r="F42" s="12">
        <f>'Market Data'!F28</f>
        <v>9083</v>
      </c>
      <c r="H42" s="151">
        <f t="shared" si="4"/>
        <v>24</v>
      </c>
      <c r="I42" s="157" t="str">
        <f ca="1">IF($H42&lt;($J$6+1),"",PFE(OFFSET($F42,0,0,-$J$6)))</f>
        <v/>
      </c>
      <c r="J42" s="19"/>
      <c r="K42" s="139" t="str">
        <f t="shared" ca="1" si="5"/>
        <v/>
      </c>
      <c r="L42" s="243" t="e">
        <f t="shared" ca="1" si="2"/>
        <v>#N/A</v>
      </c>
      <c r="M42" s="242" t="e">
        <f t="shared" ca="1" si="3"/>
        <v>#N/A</v>
      </c>
      <c r="N42" s="20"/>
      <c r="O42" s="74"/>
      <c r="P42" s="75"/>
      <c r="Q42" s="76"/>
      <c r="R42" s="75"/>
      <c r="S42" s="77"/>
      <c r="T42" s="78"/>
      <c r="U42" s="81"/>
      <c r="V42" s="82"/>
      <c r="W42" s="50"/>
      <c r="X42" s="50"/>
      <c r="Y42" s="50"/>
      <c r="Z42" s="50"/>
      <c r="AA42" s="50"/>
      <c r="AG42" s="50"/>
      <c r="AH42" s="50"/>
      <c r="AI42" s="50"/>
      <c r="AJ42" s="50"/>
      <c r="AK42" s="50"/>
      <c r="AL42" s="50"/>
      <c r="AM42" s="50"/>
      <c r="AN42" s="50"/>
      <c r="AO42" s="50"/>
      <c r="AP42" s="138" t="str">
        <f>IF(NOT($AS42=$AS43),ROW(),"")</f>
        <v/>
      </c>
      <c r="AQ42" s="20" t="str">
        <f>IF(NOT(AS42=AS43),AS43,"")</f>
        <v/>
      </c>
      <c r="AR42" s="20" t="e">
        <f>INDEX($AB$15:$AM$15,MATCH($AS42,$AB$11:$AM$11,0))</f>
        <v>#N/A</v>
      </c>
      <c r="AS42" s="20" t="str">
        <f>LEFT(AT42,4)</f>
        <v>2000</v>
      </c>
      <c r="AT42" s="139" t="str">
        <f>LEFT(B42,6)</f>
        <v>200002</v>
      </c>
    </row>
    <row r="43" spans="2:46" hidden="1" outlineLevel="1" x14ac:dyDescent="0.25">
      <c r="B43" s="11">
        <f>'Market Data'!B29</f>
        <v>20000203</v>
      </c>
      <c r="C43" s="2">
        <f>'Market Data'!C29</f>
        <v>9103.5</v>
      </c>
      <c r="D43" s="2">
        <f>'Market Data'!D29</f>
        <v>9271.5</v>
      </c>
      <c r="E43" s="2">
        <f>'Market Data'!E29</f>
        <v>9056</v>
      </c>
      <c r="F43" s="12">
        <f>'Market Data'!F29</f>
        <v>9261.5</v>
      </c>
      <c r="H43" s="151">
        <f t="shared" si="4"/>
        <v>25</v>
      </c>
      <c r="I43" s="157" t="str">
        <f ca="1">IF($H43&lt;($J$6+1),"",PFE(OFFSET($F43,0,0,-$J$6)))</f>
        <v/>
      </c>
      <c r="J43" s="19"/>
      <c r="K43" s="139" t="str">
        <f t="shared" ca="1" si="5"/>
        <v/>
      </c>
      <c r="L43" s="243" t="e">
        <f t="shared" ca="1" si="2"/>
        <v>#N/A</v>
      </c>
      <c r="M43" s="242" t="e">
        <f t="shared" ca="1" si="3"/>
        <v>#N/A</v>
      </c>
      <c r="N43" s="20"/>
      <c r="O43" s="74"/>
      <c r="P43" s="75"/>
      <c r="Q43" s="76"/>
      <c r="R43" s="75"/>
      <c r="S43" s="77"/>
      <c r="T43" s="78"/>
      <c r="U43" s="81"/>
      <c r="V43" s="82"/>
      <c r="W43" s="50"/>
      <c r="X43" s="50"/>
      <c r="Y43" s="50"/>
      <c r="Z43" s="50"/>
      <c r="AA43" s="50"/>
      <c r="AG43" s="50"/>
      <c r="AH43" s="50"/>
      <c r="AI43" s="50"/>
      <c r="AJ43" s="50"/>
      <c r="AK43" s="50"/>
      <c r="AL43" s="50"/>
      <c r="AM43" s="50"/>
      <c r="AN43" s="50"/>
      <c r="AO43" s="50"/>
      <c r="AP43" s="138" t="str">
        <f>IF(NOT($AS43=$AS44),ROW(),"")</f>
        <v/>
      </c>
      <c r="AQ43" s="20" t="str">
        <f>IF(NOT(AS43=AS44),AS44,"")</f>
        <v/>
      </c>
      <c r="AR43" s="20" t="e">
        <f>INDEX($AB$15:$AM$15,MATCH($AS43,$AB$11:$AM$11,0))</f>
        <v>#N/A</v>
      </c>
      <c r="AS43" s="20" t="str">
        <f>LEFT(AT43,4)</f>
        <v>2000</v>
      </c>
      <c r="AT43" s="139" t="str">
        <f>LEFT(B43,6)</f>
        <v>200002</v>
      </c>
    </row>
    <row r="44" spans="2:46" hidden="1" outlineLevel="1" x14ac:dyDescent="0.25">
      <c r="B44" s="11">
        <f>'Market Data'!B30</f>
        <v>20000204</v>
      </c>
      <c r="C44" s="2">
        <f>'Market Data'!C30</f>
        <v>9321</v>
      </c>
      <c r="D44" s="2">
        <f>'Market Data'!D30</f>
        <v>9377.5</v>
      </c>
      <c r="E44" s="2">
        <f>'Market Data'!E30</f>
        <v>9249.5</v>
      </c>
      <c r="F44" s="12">
        <f>'Market Data'!F30</f>
        <v>9303.5</v>
      </c>
      <c r="H44" s="151">
        <f t="shared" si="4"/>
        <v>26</v>
      </c>
      <c r="I44" s="157" t="str">
        <f ca="1">IF($H44&lt;($J$6+1),"",PFE(OFFSET($F44,0,0,-$J$6)))</f>
        <v/>
      </c>
      <c r="J44" s="19"/>
      <c r="K44" s="139" t="str">
        <f t="shared" ca="1" si="5"/>
        <v/>
      </c>
      <c r="L44" s="243" t="e">
        <f t="shared" ca="1" si="2"/>
        <v>#N/A</v>
      </c>
      <c r="M44" s="242" t="e">
        <f t="shared" ca="1" si="3"/>
        <v>#N/A</v>
      </c>
      <c r="N44" s="20"/>
      <c r="O44" s="74"/>
      <c r="P44" s="75"/>
      <c r="Q44" s="76"/>
      <c r="R44" s="75"/>
      <c r="S44" s="77"/>
      <c r="T44" s="78"/>
      <c r="U44" s="81"/>
      <c r="V44" s="82"/>
      <c r="W44" s="50"/>
      <c r="X44" s="50"/>
      <c r="Y44" s="50"/>
      <c r="Z44" s="50"/>
      <c r="AA44" s="50"/>
      <c r="AG44" s="50"/>
      <c r="AH44" s="50"/>
      <c r="AI44" s="50"/>
      <c r="AJ44" s="50"/>
      <c r="AK44" s="50"/>
      <c r="AL44" s="50"/>
      <c r="AM44" s="50"/>
      <c r="AN44" s="50"/>
      <c r="AO44" s="50"/>
      <c r="AP44" s="138" t="str">
        <f>IF(NOT($AS44=$AS45),ROW(),"")</f>
        <v/>
      </c>
      <c r="AQ44" s="20" t="str">
        <f>IF(NOT(AS44=AS45),AS45,"")</f>
        <v/>
      </c>
      <c r="AR44" s="20" t="e">
        <f>INDEX($AB$15:$AM$15,MATCH($AS44,$AB$11:$AM$11,0))</f>
        <v>#N/A</v>
      </c>
      <c r="AS44" s="20" t="str">
        <f>LEFT(AT44,4)</f>
        <v>2000</v>
      </c>
      <c r="AT44" s="139" t="str">
        <f>LEFT(B44,6)</f>
        <v>200002</v>
      </c>
    </row>
    <row r="45" spans="2:46" hidden="1" outlineLevel="1" x14ac:dyDescent="0.25">
      <c r="B45" s="11">
        <f>'Market Data'!B31</f>
        <v>20000207</v>
      </c>
      <c r="C45" s="2">
        <f>'Market Data'!C31</f>
        <v>9304.5</v>
      </c>
      <c r="D45" s="2">
        <f>'Market Data'!D31</f>
        <v>9331</v>
      </c>
      <c r="E45" s="2">
        <f>'Market Data'!E31</f>
        <v>9171.5</v>
      </c>
      <c r="F45" s="12">
        <f>'Market Data'!F31</f>
        <v>9219</v>
      </c>
      <c r="H45" s="151">
        <f t="shared" si="4"/>
        <v>27</v>
      </c>
      <c r="I45" s="157" t="str">
        <f ca="1">IF($H45&lt;($J$6+1),"",PFE(OFFSET($F45,0,0,-$J$6)))</f>
        <v/>
      </c>
      <c r="J45" s="19"/>
      <c r="K45" s="139" t="str">
        <f t="shared" ca="1" si="5"/>
        <v/>
      </c>
      <c r="L45" s="243" t="e">
        <f t="shared" ca="1" si="2"/>
        <v>#N/A</v>
      </c>
      <c r="M45" s="242" t="e">
        <f t="shared" ca="1" si="3"/>
        <v>#N/A</v>
      </c>
      <c r="N45" s="20"/>
      <c r="O45" s="74"/>
      <c r="P45" s="75"/>
      <c r="Q45" s="76"/>
      <c r="R45" s="75"/>
      <c r="S45" s="77"/>
      <c r="T45" s="78"/>
      <c r="U45" s="81"/>
      <c r="V45" s="82"/>
      <c r="W45" s="50"/>
      <c r="X45" s="50"/>
      <c r="Y45" s="50"/>
      <c r="Z45" s="50"/>
      <c r="AA45" s="50"/>
      <c r="AG45" s="50"/>
      <c r="AH45" s="50"/>
      <c r="AI45" s="50"/>
      <c r="AJ45" s="50"/>
      <c r="AK45" s="50"/>
      <c r="AL45" s="50"/>
      <c r="AM45" s="50"/>
      <c r="AN45" s="50"/>
      <c r="AO45" s="50"/>
      <c r="AP45" s="138" t="str">
        <f>IF(NOT($AS45=$AS46),ROW(),"")</f>
        <v/>
      </c>
      <c r="AQ45" s="20" t="str">
        <f>IF(NOT(AS45=AS46),AS46,"")</f>
        <v/>
      </c>
      <c r="AR45" s="20" t="e">
        <f>INDEX($AB$15:$AM$15,MATCH($AS45,$AB$11:$AM$11,0))</f>
        <v>#N/A</v>
      </c>
      <c r="AS45" s="20" t="str">
        <f>LEFT(AT45,4)</f>
        <v>2000</v>
      </c>
      <c r="AT45" s="139" t="str">
        <f>LEFT(B45,6)</f>
        <v>200002</v>
      </c>
    </row>
    <row r="46" spans="2:46" hidden="1" outlineLevel="1" x14ac:dyDescent="0.25">
      <c r="B46" s="11">
        <f>'Market Data'!B32</f>
        <v>20000208</v>
      </c>
      <c r="C46" s="2">
        <f>'Market Data'!C32</f>
        <v>9211.5</v>
      </c>
      <c r="D46" s="2">
        <f>'Market Data'!D32</f>
        <v>9481.5</v>
      </c>
      <c r="E46" s="2">
        <f>'Market Data'!E32</f>
        <v>9203.5</v>
      </c>
      <c r="F46" s="12">
        <f>'Market Data'!F32</f>
        <v>9445.5</v>
      </c>
      <c r="H46" s="151">
        <f t="shared" si="4"/>
        <v>28</v>
      </c>
      <c r="I46" s="157" t="str">
        <f ca="1">IF($H46&lt;($J$6+1),"",PFE(OFFSET($F46,0,0,-$J$6)))</f>
        <v/>
      </c>
      <c r="J46" s="19"/>
      <c r="K46" s="139" t="str">
        <f t="shared" ca="1" si="5"/>
        <v/>
      </c>
      <c r="L46" s="243" t="e">
        <f t="shared" ca="1" si="2"/>
        <v>#N/A</v>
      </c>
      <c r="M46" s="242" t="e">
        <f t="shared" ca="1" si="3"/>
        <v>#N/A</v>
      </c>
      <c r="N46" s="20"/>
      <c r="O46" s="74"/>
      <c r="P46" s="75"/>
      <c r="Q46" s="76"/>
      <c r="R46" s="75"/>
      <c r="S46" s="77"/>
      <c r="T46" s="78"/>
      <c r="U46" s="81"/>
      <c r="V46" s="82"/>
      <c r="W46" s="50"/>
      <c r="X46" s="50"/>
      <c r="Y46" s="50"/>
      <c r="Z46" s="50"/>
      <c r="AA46" s="50"/>
      <c r="AG46" s="50"/>
      <c r="AH46" s="50"/>
      <c r="AI46" s="50"/>
      <c r="AJ46" s="50"/>
      <c r="AK46" s="50"/>
      <c r="AL46" s="50"/>
      <c r="AM46" s="50"/>
      <c r="AN46" s="50"/>
      <c r="AO46" s="50"/>
      <c r="AP46" s="138" t="str">
        <f>IF(NOT($AS46=$AS47),ROW(),"")</f>
        <v/>
      </c>
      <c r="AQ46" s="20" t="str">
        <f>IF(NOT(AS46=AS47),AS47,"")</f>
        <v/>
      </c>
      <c r="AR46" s="20" t="e">
        <f>INDEX($AB$15:$AM$15,MATCH($AS46,$AB$11:$AM$11,0))</f>
        <v>#N/A</v>
      </c>
      <c r="AS46" s="20" t="str">
        <f>LEFT(AT46,4)</f>
        <v>2000</v>
      </c>
      <c r="AT46" s="139" t="str">
        <f>LEFT(B46,6)</f>
        <v>200002</v>
      </c>
    </row>
    <row r="47" spans="2:46" hidden="1" outlineLevel="1" x14ac:dyDescent="0.25">
      <c r="B47" s="11">
        <f>'Market Data'!B33</f>
        <v>20000209</v>
      </c>
      <c r="C47" s="2">
        <f>'Market Data'!C33</f>
        <v>9466.5</v>
      </c>
      <c r="D47" s="2">
        <f>'Market Data'!D33</f>
        <v>9589.5</v>
      </c>
      <c r="E47" s="2">
        <f>'Market Data'!E33</f>
        <v>9439.5</v>
      </c>
      <c r="F47" s="12">
        <f>'Market Data'!F33</f>
        <v>9562.5</v>
      </c>
      <c r="H47" s="151">
        <f t="shared" si="4"/>
        <v>29</v>
      </c>
      <c r="I47" s="157" t="str">
        <f ca="1">IF($H47&lt;($J$6+1),"",PFE(OFFSET($F47,0,0,-$J$6)))</f>
        <v/>
      </c>
      <c r="J47" s="19"/>
      <c r="K47" s="139" t="str">
        <f t="shared" ca="1" si="5"/>
        <v/>
      </c>
      <c r="L47" s="243" t="e">
        <f t="shared" ca="1" si="2"/>
        <v>#N/A</v>
      </c>
      <c r="M47" s="242" t="e">
        <f t="shared" ca="1" si="3"/>
        <v>#N/A</v>
      </c>
      <c r="N47" s="20"/>
      <c r="O47" s="74"/>
      <c r="P47" s="75"/>
      <c r="Q47" s="76"/>
      <c r="R47" s="75"/>
      <c r="S47" s="77"/>
      <c r="T47" s="78"/>
      <c r="U47" s="81"/>
      <c r="V47" s="82"/>
      <c r="W47" s="50"/>
      <c r="X47" s="50"/>
      <c r="Y47" s="50"/>
      <c r="Z47" s="50"/>
      <c r="AA47" s="50"/>
      <c r="AG47" s="50"/>
      <c r="AH47" s="50"/>
      <c r="AI47" s="50"/>
      <c r="AJ47" s="50"/>
      <c r="AK47" s="50"/>
      <c r="AL47" s="50"/>
      <c r="AM47" s="50"/>
      <c r="AN47" s="50"/>
      <c r="AO47" s="50"/>
      <c r="AP47" s="138" t="str">
        <f>IF(NOT($AS47=$AS48),ROW(),"")</f>
        <v/>
      </c>
      <c r="AQ47" s="20" t="str">
        <f>IF(NOT(AS47=AS48),AS48,"")</f>
        <v/>
      </c>
      <c r="AR47" s="20" t="e">
        <f>INDEX($AB$15:$AM$15,MATCH($AS47,$AB$11:$AM$11,0))</f>
        <v>#N/A</v>
      </c>
      <c r="AS47" s="20" t="str">
        <f>LEFT(AT47,4)</f>
        <v>2000</v>
      </c>
      <c r="AT47" s="139" t="str">
        <f>LEFT(B47,6)</f>
        <v>200002</v>
      </c>
    </row>
    <row r="48" spans="2:46" hidden="1" outlineLevel="1" x14ac:dyDescent="0.25">
      <c r="B48" s="11">
        <f>'Market Data'!B34</f>
        <v>20000210</v>
      </c>
      <c r="C48" s="2">
        <f>'Market Data'!C34</f>
        <v>9449.5</v>
      </c>
      <c r="D48" s="2">
        <f>'Market Data'!D34</f>
        <v>9596.5</v>
      </c>
      <c r="E48" s="2">
        <f>'Market Data'!E34</f>
        <v>9432</v>
      </c>
      <c r="F48" s="12">
        <f>'Market Data'!F34</f>
        <v>9574.5</v>
      </c>
      <c r="H48" s="151">
        <f t="shared" si="4"/>
        <v>30</v>
      </c>
      <c r="I48" s="157" t="str">
        <f ca="1">IF($H48&lt;($J$6+1),"",PFE(OFFSET($F48,0,0,-$J$6)))</f>
        <v/>
      </c>
      <c r="J48" s="19"/>
      <c r="K48" s="139" t="str">
        <f t="shared" ca="1" si="5"/>
        <v/>
      </c>
      <c r="L48" s="243" t="e">
        <f t="shared" ca="1" si="2"/>
        <v>#N/A</v>
      </c>
      <c r="M48" s="242" t="e">
        <f t="shared" ca="1" si="3"/>
        <v>#N/A</v>
      </c>
      <c r="N48" s="20"/>
      <c r="O48" s="74"/>
      <c r="P48" s="75"/>
      <c r="Q48" s="76"/>
      <c r="R48" s="75"/>
      <c r="S48" s="77"/>
      <c r="T48" s="78"/>
      <c r="U48" s="81"/>
      <c r="V48" s="82"/>
      <c r="W48" s="50"/>
      <c r="X48" s="50"/>
      <c r="Y48" s="50"/>
      <c r="Z48" s="50"/>
      <c r="AA48" s="50"/>
      <c r="AG48" s="50"/>
      <c r="AH48" s="50"/>
      <c r="AI48" s="50"/>
      <c r="AJ48" s="50"/>
      <c r="AK48" s="50"/>
      <c r="AL48" s="50"/>
      <c r="AM48" s="50"/>
      <c r="AN48" s="50"/>
      <c r="AO48" s="50"/>
      <c r="AP48" s="138" t="str">
        <f>IF(NOT($AS48=$AS49),ROW(),"")</f>
        <v/>
      </c>
      <c r="AQ48" s="20" t="str">
        <f>IF(NOT(AS48=AS49),AS49,"")</f>
        <v/>
      </c>
      <c r="AR48" s="20" t="e">
        <f>INDEX($AB$15:$AM$15,MATCH($AS48,$AB$11:$AM$11,0))</f>
        <v>#N/A</v>
      </c>
      <c r="AS48" s="20" t="str">
        <f>LEFT(AT48,4)</f>
        <v>2000</v>
      </c>
      <c r="AT48" s="139" t="str">
        <f>LEFT(B48,6)</f>
        <v>200002</v>
      </c>
    </row>
    <row r="49" spans="2:46" hidden="1" outlineLevel="1" x14ac:dyDescent="0.25">
      <c r="B49" s="11">
        <f>'Market Data'!B35</f>
        <v>20000211</v>
      </c>
      <c r="C49" s="2">
        <f>'Market Data'!C35</f>
        <v>9651.5</v>
      </c>
      <c r="D49" s="2">
        <f>'Market Data'!D35</f>
        <v>9738.5</v>
      </c>
      <c r="E49" s="2">
        <f>'Market Data'!E35</f>
        <v>9499.5</v>
      </c>
      <c r="F49" s="12">
        <f>'Market Data'!F35</f>
        <v>9613.5</v>
      </c>
      <c r="H49" s="151">
        <f t="shared" si="4"/>
        <v>31</v>
      </c>
      <c r="I49" s="157" t="str">
        <f ca="1">IF($H49&lt;($J$6+1),"",PFE(OFFSET($F49,0,0,-$J$6)))</f>
        <v/>
      </c>
      <c r="J49" s="19"/>
      <c r="K49" s="139" t="str">
        <f t="shared" ca="1" si="5"/>
        <v/>
      </c>
      <c r="L49" s="243" t="e">
        <f t="shared" ca="1" si="2"/>
        <v>#N/A</v>
      </c>
      <c r="M49" s="242" t="e">
        <f t="shared" ca="1" si="3"/>
        <v>#N/A</v>
      </c>
      <c r="N49" s="20"/>
      <c r="O49" s="74"/>
      <c r="P49" s="75"/>
      <c r="Q49" s="76"/>
      <c r="R49" s="75"/>
      <c r="S49" s="77"/>
      <c r="T49" s="78"/>
      <c r="U49" s="81"/>
      <c r="V49" s="82"/>
      <c r="W49" s="50"/>
      <c r="X49" s="50"/>
      <c r="Y49" s="50"/>
      <c r="Z49" s="50"/>
      <c r="AA49" s="50"/>
      <c r="AG49" s="50"/>
      <c r="AH49" s="50"/>
      <c r="AI49" s="50"/>
      <c r="AJ49" s="50"/>
      <c r="AK49" s="50"/>
      <c r="AL49" s="50"/>
      <c r="AM49" s="50"/>
      <c r="AN49" s="50"/>
      <c r="AO49" s="50"/>
      <c r="AP49" s="138" t="str">
        <f>IF(NOT($AS49=$AS50),ROW(),"")</f>
        <v/>
      </c>
      <c r="AQ49" s="20" t="str">
        <f>IF(NOT(AS49=AS50),AS50,"")</f>
        <v/>
      </c>
      <c r="AR49" s="20" t="e">
        <f>INDEX($AB$15:$AM$15,MATCH($AS49,$AB$11:$AM$11,0))</f>
        <v>#N/A</v>
      </c>
      <c r="AS49" s="20" t="str">
        <f>LEFT(AT49,4)</f>
        <v>2000</v>
      </c>
      <c r="AT49" s="139" t="str">
        <f>LEFT(B49,6)</f>
        <v>200002</v>
      </c>
    </row>
    <row r="50" spans="2:46" hidden="1" outlineLevel="1" x14ac:dyDescent="0.25">
      <c r="B50" s="11">
        <f>'Market Data'!B36</f>
        <v>20000214</v>
      </c>
      <c r="C50" s="2">
        <f>'Market Data'!C36</f>
        <v>9504.5</v>
      </c>
      <c r="D50" s="2">
        <f>'Market Data'!D36</f>
        <v>9587</v>
      </c>
      <c r="E50" s="2">
        <f>'Market Data'!E36</f>
        <v>9468.5</v>
      </c>
      <c r="F50" s="12">
        <f>'Market Data'!F36</f>
        <v>9551.5</v>
      </c>
      <c r="H50" s="151">
        <f t="shared" si="4"/>
        <v>32</v>
      </c>
      <c r="I50" s="157" t="str">
        <f ca="1">IF($H50&lt;($J$6+1),"",PFE(OFFSET($F50,0,0,-$J$6)))</f>
        <v/>
      </c>
      <c r="J50" s="19"/>
      <c r="K50" s="139" t="str">
        <f t="shared" ca="1" si="5"/>
        <v/>
      </c>
      <c r="L50" s="243" t="e">
        <f t="shared" ca="1" si="2"/>
        <v>#N/A</v>
      </c>
      <c r="M50" s="242" t="e">
        <f t="shared" ca="1" si="3"/>
        <v>#N/A</v>
      </c>
      <c r="N50" s="20"/>
      <c r="O50" s="74"/>
      <c r="P50" s="75"/>
      <c r="Q50" s="76"/>
      <c r="R50" s="75"/>
      <c r="S50" s="77"/>
      <c r="T50" s="78"/>
      <c r="U50" s="81"/>
      <c r="V50" s="82"/>
      <c r="W50" s="50"/>
      <c r="X50" s="50"/>
      <c r="Y50" s="50"/>
      <c r="Z50" s="50"/>
      <c r="AA50" s="50"/>
      <c r="AG50" s="50"/>
      <c r="AH50" s="50"/>
      <c r="AI50" s="50"/>
      <c r="AJ50" s="50"/>
      <c r="AK50" s="50"/>
      <c r="AL50" s="50"/>
      <c r="AM50" s="50"/>
      <c r="AN50" s="50"/>
      <c r="AO50" s="50"/>
      <c r="AP50" s="138" t="str">
        <f>IF(NOT($AS50=$AS51),ROW(),"")</f>
        <v/>
      </c>
      <c r="AQ50" s="20" t="str">
        <f>IF(NOT(AS50=AS51),AS51,"")</f>
        <v/>
      </c>
      <c r="AR50" s="20" t="e">
        <f>INDEX($AB$15:$AM$15,MATCH($AS50,$AB$11:$AM$11,0))</f>
        <v>#N/A</v>
      </c>
      <c r="AS50" s="20" t="str">
        <f>LEFT(AT50,4)</f>
        <v>2000</v>
      </c>
      <c r="AT50" s="139" t="str">
        <f>LEFT(B50,6)</f>
        <v>200002</v>
      </c>
    </row>
    <row r="51" spans="2:46" hidden="1" outlineLevel="1" x14ac:dyDescent="0.25">
      <c r="B51" s="11">
        <f>'Market Data'!B37</f>
        <v>20000215</v>
      </c>
      <c r="C51" s="2">
        <f>'Market Data'!C37</f>
        <v>9562.5</v>
      </c>
      <c r="D51" s="2">
        <f>'Market Data'!D37</f>
        <v>9610</v>
      </c>
      <c r="E51" s="2">
        <f>'Market Data'!E37</f>
        <v>9333.5</v>
      </c>
      <c r="F51" s="12">
        <f>'Market Data'!F37</f>
        <v>9340</v>
      </c>
      <c r="H51" s="151">
        <f t="shared" si="4"/>
        <v>33</v>
      </c>
      <c r="I51" s="157" t="str">
        <f ca="1">IF($H51&lt;($J$6+1),"",PFE(OFFSET($F51,0,0,-$J$6)))</f>
        <v/>
      </c>
      <c r="J51" s="19"/>
      <c r="K51" s="139" t="str">
        <f t="shared" ca="1" si="5"/>
        <v/>
      </c>
      <c r="L51" s="243" t="e">
        <f t="shared" ca="1" si="2"/>
        <v>#N/A</v>
      </c>
      <c r="M51" s="242" t="e">
        <f t="shared" ca="1" si="3"/>
        <v>#N/A</v>
      </c>
      <c r="N51" s="20"/>
      <c r="O51" s="74"/>
      <c r="P51" s="75"/>
      <c r="Q51" s="76"/>
      <c r="R51" s="75"/>
      <c r="S51" s="77"/>
      <c r="T51" s="78"/>
      <c r="U51" s="81"/>
      <c r="V51" s="82"/>
      <c r="W51" s="50"/>
      <c r="X51" s="50"/>
      <c r="Y51" s="50"/>
      <c r="Z51" s="50"/>
      <c r="AA51" s="50"/>
      <c r="AG51" s="50"/>
      <c r="AH51" s="50"/>
      <c r="AI51" s="50"/>
      <c r="AJ51" s="50"/>
      <c r="AK51" s="50"/>
      <c r="AL51" s="50"/>
      <c r="AM51" s="50"/>
      <c r="AN51" s="50"/>
      <c r="AO51" s="50"/>
      <c r="AP51" s="138" t="str">
        <f>IF(NOT($AS51=$AS52),ROW(),"")</f>
        <v/>
      </c>
      <c r="AQ51" s="20" t="str">
        <f>IF(NOT(AS51=AS52),AS52,"")</f>
        <v/>
      </c>
      <c r="AR51" s="20" t="e">
        <f>INDEX($AB$15:$AM$15,MATCH($AS51,$AB$11:$AM$11,0))</f>
        <v>#N/A</v>
      </c>
      <c r="AS51" s="20" t="str">
        <f>LEFT(AT51,4)</f>
        <v>2000</v>
      </c>
      <c r="AT51" s="139" t="str">
        <f>LEFT(B51,6)</f>
        <v>200002</v>
      </c>
    </row>
    <row r="52" spans="2:46" hidden="1" outlineLevel="1" x14ac:dyDescent="0.25">
      <c r="B52" s="11">
        <f>'Market Data'!B38</f>
        <v>20000216</v>
      </c>
      <c r="C52" s="2">
        <f>'Market Data'!C38</f>
        <v>9466</v>
      </c>
      <c r="D52" s="2">
        <f>'Market Data'!D38</f>
        <v>9488.5</v>
      </c>
      <c r="E52" s="2">
        <f>'Market Data'!E38</f>
        <v>9268.5</v>
      </c>
      <c r="F52" s="12">
        <f>'Market Data'!F38</f>
        <v>9430</v>
      </c>
      <c r="H52" s="151">
        <f t="shared" si="4"/>
        <v>34</v>
      </c>
      <c r="I52" s="157" t="str">
        <f ca="1">IF($H52&lt;($J$6+1),"",PFE(OFFSET($F52,0,0,-$J$6)))</f>
        <v/>
      </c>
      <c r="J52" s="19"/>
      <c r="K52" s="139" t="str">
        <f t="shared" ca="1" si="5"/>
        <v/>
      </c>
      <c r="L52" s="243" t="e">
        <f t="shared" ca="1" si="2"/>
        <v>#N/A</v>
      </c>
      <c r="M52" s="242" t="e">
        <f t="shared" ca="1" si="3"/>
        <v>#N/A</v>
      </c>
      <c r="N52" s="20"/>
      <c r="O52" s="74"/>
      <c r="P52" s="75"/>
      <c r="Q52" s="76"/>
      <c r="R52" s="75"/>
      <c r="S52" s="77"/>
      <c r="T52" s="78"/>
      <c r="U52" s="81"/>
      <c r="V52" s="82"/>
      <c r="W52" s="50"/>
      <c r="X52" s="50"/>
      <c r="Y52" s="50"/>
      <c r="Z52" s="50"/>
      <c r="AA52" s="50"/>
      <c r="AG52" s="50"/>
      <c r="AH52" s="50"/>
      <c r="AI52" s="50"/>
      <c r="AJ52" s="50"/>
      <c r="AK52" s="50"/>
      <c r="AL52" s="50"/>
      <c r="AM52" s="50"/>
      <c r="AN52" s="50"/>
      <c r="AO52" s="50"/>
      <c r="AP52" s="138" t="str">
        <f>IF(NOT($AS52=$AS53),ROW(),"")</f>
        <v/>
      </c>
      <c r="AQ52" s="20" t="str">
        <f>IF(NOT(AS52=AS53),AS53,"")</f>
        <v/>
      </c>
      <c r="AR52" s="20" t="e">
        <f>INDEX($AB$15:$AM$15,MATCH($AS52,$AB$11:$AM$11,0))</f>
        <v>#N/A</v>
      </c>
      <c r="AS52" s="20" t="str">
        <f>LEFT(AT52,4)</f>
        <v>2000</v>
      </c>
      <c r="AT52" s="139" t="str">
        <f>LEFT(B52,6)</f>
        <v>200002</v>
      </c>
    </row>
    <row r="53" spans="2:46" hidden="1" outlineLevel="1" x14ac:dyDescent="0.25">
      <c r="B53" s="11">
        <f>'Market Data'!B39</f>
        <v>20000217</v>
      </c>
      <c r="C53" s="2">
        <f>'Market Data'!C39</f>
        <v>9427.5</v>
      </c>
      <c r="D53" s="2">
        <f>'Market Data'!D39</f>
        <v>9555.5</v>
      </c>
      <c r="E53" s="2">
        <f>'Market Data'!E39</f>
        <v>9309</v>
      </c>
      <c r="F53" s="12">
        <f>'Market Data'!F39</f>
        <v>9540.5</v>
      </c>
      <c r="H53" s="151">
        <f t="shared" si="4"/>
        <v>35</v>
      </c>
      <c r="I53" s="157" t="str">
        <f ca="1">IF($H53&lt;($J$6+1),"",PFE(OFFSET($F53,0,0,-$J$6)))</f>
        <v/>
      </c>
      <c r="J53" s="19"/>
      <c r="K53" s="139" t="str">
        <f t="shared" ca="1" si="5"/>
        <v/>
      </c>
      <c r="L53" s="243" t="e">
        <f t="shared" ca="1" si="2"/>
        <v>#N/A</v>
      </c>
      <c r="M53" s="242" t="e">
        <f t="shared" ca="1" si="3"/>
        <v>#N/A</v>
      </c>
      <c r="N53" s="20"/>
      <c r="O53" s="74"/>
      <c r="P53" s="75"/>
      <c r="Q53" s="76"/>
      <c r="R53" s="75"/>
      <c r="S53" s="77"/>
      <c r="T53" s="78"/>
      <c r="U53" s="81"/>
      <c r="V53" s="82"/>
      <c r="W53" s="50"/>
      <c r="X53" s="50"/>
      <c r="Y53" s="50"/>
      <c r="Z53" s="50"/>
      <c r="AA53" s="50"/>
      <c r="AG53" s="50"/>
      <c r="AH53" s="50"/>
      <c r="AI53" s="50"/>
      <c r="AJ53" s="50"/>
      <c r="AK53" s="50"/>
      <c r="AL53" s="50"/>
      <c r="AM53" s="50"/>
      <c r="AN53" s="50"/>
      <c r="AO53" s="50"/>
      <c r="AP53" s="138" t="str">
        <f>IF(NOT($AS53=$AS54),ROW(),"")</f>
        <v/>
      </c>
      <c r="AQ53" s="20" t="str">
        <f>IF(NOT(AS53=AS54),AS54,"")</f>
        <v/>
      </c>
      <c r="AR53" s="20" t="e">
        <f>INDEX($AB$15:$AM$15,MATCH($AS53,$AB$11:$AM$11,0))</f>
        <v>#N/A</v>
      </c>
      <c r="AS53" s="20" t="str">
        <f>LEFT(AT53,4)</f>
        <v>2000</v>
      </c>
      <c r="AT53" s="139" t="str">
        <f>LEFT(B53,6)</f>
        <v>200002</v>
      </c>
    </row>
    <row r="54" spans="2:46" hidden="1" outlineLevel="1" x14ac:dyDescent="0.25">
      <c r="B54" s="11">
        <f>'Market Data'!B40</f>
        <v>20000218</v>
      </c>
      <c r="C54" s="2">
        <f>'Market Data'!C40</f>
        <v>9511.5</v>
      </c>
      <c r="D54" s="2">
        <f>'Market Data'!D40</f>
        <v>9580.5</v>
      </c>
      <c r="E54" s="2">
        <f>'Market Data'!E40</f>
        <v>9467</v>
      </c>
      <c r="F54" s="12">
        <f>'Market Data'!F40</f>
        <v>9499.5</v>
      </c>
      <c r="H54" s="151">
        <f t="shared" si="4"/>
        <v>36</v>
      </c>
      <c r="I54" s="157" t="str">
        <f ca="1">IF($H54&lt;($J$6+1),"",PFE(OFFSET($F54,0,0,-$J$6)))</f>
        <v/>
      </c>
      <c r="J54" s="19"/>
      <c r="K54" s="139" t="str">
        <f t="shared" ca="1" si="5"/>
        <v/>
      </c>
      <c r="L54" s="243" t="e">
        <f t="shared" ca="1" si="2"/>
        <v>#N/A</v>
      </c>
      <c r="M54" s="242" t="e">
        <f t="shared" ca="1" si="3"/>
        <v>#N/A</v>
      </c>
      <c r="N54" s="20"/>
      <c r="O54" s="74"/>
      <c r="P54" s="75"/>
      <c r="Q54" s="76"/>
      <c r="R54" s="75"/>
      <c r="S54" s="77"/>
      <c r="T54" s="78"/>
      <c r="U54" s="81"/>
      <c r="V54" s="82"/>
      <c r="W54" s="50"/>
      <c r="X54" s="50"/>
      <c r="Y54" s="50"/>
      <c r="Z54" s="50"/>
      <c r="AA54" s="50"/>
      <c r="AG54" s="50"/>
      <c r="AH54" s="50"/>
      <c r="AI54" s="50"/>
      <c r="AJ54" s="50"/>
      <c r="AK54" s="50"/>
      <c r="AL54" s="50"/>
      <c r="AM54" s="50"/>
      <c r="AN54" s="50"/>
      <c r="AO54" s="50"/>
      <c r="AP54" s="138" t="str">
        <f>IF(NOT($AS54=$AS55),ROW(),"")</f>
        <v/>
      </c>
      <c r="AQ54" s="20" t="str">
        <f>IF(NOT(AS54=AS55),AS55,"")</f>
        <v/>
      </c>
      <c r="AR54" s="20" t="e">
        <f>INDEX($AB$15:$AM$15,MATCH($AS54,$AB$11:$AM$11,0))</f>
        <v>#N/A</v>
      </c>
      <c r="AS54" s="20" t="str">
        <f>LEFT(AT54,4)</f>
        <v>2000</v>
      </c>
      <c r="AT54" s="139" t="str">
        <f>LEFT(B54,6)</f>
        <v>200002</v>
      </c>
    </row>
    <row r="55" spans="2:46" hidden="1" outlineLevel="1" x14ac:dyDescent="0.25">
      <c r="B55" s="11">
        <f>'Market Data'!B41</f>
        <v>20000221</v>
      </c>
      <c r="C55" s="2">
        <f>'Market Data'!C41</f>
        <v>9386.5</v>
      </c>
      <c r="D55" s="2">
        <f>'Market Data'!D41</f>
        <v>9476.5</v>
      </c>
      <c r="E55" s="2">
        <f>'Market Data'!E41</f>
        <v>9363.5</v>
      </c>
      <c r="F55" s="12">
        <f>'Market Data'!F41</f>
        <v>9470.5</v>
      </c>
      <c r="H55" s="151">
        <f t="shared" si="4"/>
        <v>37</v>
      </c>
      <c r="I55" s="157" t="str">
        <f ca="1">IF($H55&lt;($J$6+1),"",PFE(OFFSET($F55,0,0,-$J$6)))</f>
        <v/>
      </c>
      <c r="J55" s="19"/>
      <c r="K55" s="139" t="str">
        <f t="shared" ca="1" si="5"/>
        <v/>
      </c>
      <c r="L55" s="243" t="e">
        <f t="shared" ca="1" si="2"/>
        <v>#N/A</v>
      </c>
      <c r="M55" s="242" t="e">
        <f t="shared" ca="1" si="3"/>
        <v>#N/A</v>
      </c>
      <c r="N55" s="20"/>
      <c r="O55" s="74"/>
      <c r="P55" s="75"/>
      <c r="Q55" s="76"/>
      <c r="R55" s="75"/>
      <c r="S55" s="77"/>
      <c r="T55" s="78"/>
      <c r="U55" s="81"/>
      <c r="V55" s="82"/>
      <c r="W55" s="50"/>
      <c r="X55" s="50"/>
      <c r="Y55" s="50"/>
      <c r="Z55" s="50"/>
      <c r="AA55" s="50"/>
      <c r="AG55" s="50"/>
      <c r="AH55" s="50"/>
      <c r="AI55" s="50"/>
      <c r="AJ55" s="50"/>
      <c r="AK55" s="50"/>
      <c r="AL55" s="50"/>
      <c r="AM55" s="50"/>
      <c r="AN55" s="50"/>
      <c r="AO55" s="50"/>
      <c r="AP55" s="138" t="str">
        <f>IF(NOT($AS55=$AS56),ROW(),"")</f>
        <v/>
      </c>
      <c r="AQ55" s="20" t="str">
        <f>IF(NOT(AS55=AS56),AS56,"")</f>
        <v/>
      </c>
      <c r="AR55" s="20" t="e">
        <f>INDEX($AB$15:$AM$15,MATCH($AS55,$AB$11:$AM$11,0))</f>
        <v>#N/A</v>
      </c>
      <c r="AS55" s="20" t="str">
        <f>LEFT(AT55,4)</f>
        <v>2000</v>
      </c>
      <c r="AT55" s="139" t="str">
        <f>LEFT(B55,6)</f>
        <v>200002</v>
      </c>
    </row>
    <row r="56" spans="2:46" hidden="1" outlineLevel="1" x14ac:dyDescent="0.25">
      <c r="B56" s="11">
        <f>'Market Data'!B42</f>
        <v>20000222</v>
      </c>
      <c r="C56" s="2">
        <f>'Market Data'!C42</f>
        <v>9463.5</v>
      </c>
      <c r="D56" s="2">
        <f>'Market Data'!D42</f>
        <v>9636.5</v>
      </c>
      <c r="E56" s="2">
        <f>'Market Data'!E42</f>
        <v>9454.5</v>
      </c>
      <c r="F56" s="12">
        <f>'Market Data'!F42</f>
        <v>9533</v>
      </c>
      <c r="H56" s="151">
        <f t="shared" si="4"/>
        <v>38</v>
      </c>
      <c r="I56" s="157" t="str">
        <f ca="1">IF($H56&lt;($J$6+1),"",PFE(OFFSET($F56,0,0,-$J$6)))</f>
        <v/>
      </c>
      <c r="J56" s="19"/>
      <c r="K56" s="139" t="str">
        <f t="shared" ca="1" si="5"/>
        <v/>
      </c>
      <c r="L56" s="243" t="e">
        <f t="shared" ca="1" si="2"/>
        <v>#N/A</v>
      </c>
      <c r="M56" s="242" t="e">
        <f t="shared" ca="1" si="3"/>
        <v>#N/A</v>
      </c>
      <c r="N56" s="20"/>
      <c r="O56" s="74"/>
      <c r="P56" s="75"/>
      <c r="Q56" s="76"/>
      <c r="R56" s="75"/>
      <c r="S56" s="77"/>
      <c r="T56" s="78"/>
      <c r="U56" s="81"/>
      <c r="V56" s="82"/>
      <c r="W56" s="50"/>
      <c r="X56" s="50"/>
      <c r="Y56" s="50"/>
      <c r="Z56" s="50"/>
      <c r="AA56" s="50"/>
      <c r="AG56" s="50"/>
      <c r="AH56" s="50"/>
      <c r="AI56" s="50"/>
      <c r="AJ56" s="50"/>
      <c r="AK56" s="50"/>
      <c r="AL56" s="50"/>
      <c r="AM56" s="50"/>
      <c r="AN56" s="50"/>
      <c r="AO56" s="50"/>
      <c r="AP56" s="138" t="str">
        <f>IF(NOT($AS56=$AS57),ROW(),"")</f>
        <v/>
      </c>
      <c r="AQ56" s="20" t="str">
        <f>IF(NOT(AS56=AS57),AS57,"")</f>
        <v/>
      </c>
      <c r="AR56" s="20" t="e">
        <f>INDEX($AB$15:$AM$15,MATCH($AS56,$AB$11:$AM$11,0))</f>
        <v>#N/A</v>
      </c>
      <c r="AS56" s="20" t="str">
        <f>LEFT(AT56,4)</f>
        <v>2000</v>
      </c>
      <c r="AT56" s="139" t="str">
        <f>LEFT(B56,6)</f>
        <v>200002</v>
      </c>
    </row>
    <row r="57" spans="2:46" hidden="1" outlineLevel="1" x14ac:dyDescent="0.25">
      <c r="B57" s="11">
        <f>'Market Data'!B43</f>
        <v>20000223</v>
      </c>
      <c r="C57" s="2">
        <f>'Market Data'!C43</f>
        <v>9563</v>
      </c>
      <c r="D57" s="2">
        <f>'Market Data'!D43</f>
        <v>9689.5</v>
      </c>
      <c r="E57" s="2">
        <f>'Market Data'!E43</f>
        <v>9552.5</v>
      </c>
      <c r="F57" s="12">
        <f>'Market Data'!F43</f>
        <v>9615</v>
      </c>
      <c r="H57" s="151">
        <f t="shared" si="4"/>
        <v>39</v>
      </c>
      <c r="I57" s="157" t="str">
        <f ca="1">IF($H57&lt;($J$6+1),"",PFE(OFFSET($F57,0,0,-$J$6)))</f>
        <v/>
      </c>
      <c r="J57" s="19"/>
      <c r="K57" s="139" t="str">
        <f t="shared" ca="1" si="5"/>
        <v/>
      </c>
      <c r="L57" s="243" t="e">
        <f t="shared" ca="1" si="2"/>
        <v>#N/A</v>
      </c>
      <c r="M57" s="242" t="e">
        <f t="shared" ca="1" si="3"/>
        <v>#N/A</v>
      </c>
      <c r="N57" s="20"/>
      <c r="O57" s="74"/>
      <c r="P57" s="75"/>
      <c r="Q57" s="76"/>
      <c r="R57" s="75"/>
      <c r="S57" s="77"/>
      <c r="T57" s="78"/>
      <c r="U57" s="81"/>
      <c r="V57" s="82"/>
      <c r="W57" s="50"/>
      <c r="X57" s="50"/>
      <c r="Y57" s="50"/>
      <c r="Z57" s="50"/>
      <c r="AA57" s="50"/>
      <c r="AG57" s="50"/>
      <c r="AH57" s="50"/>
      <c r="AI57" s="50"/>
      <c r="AJ57" s="50"/>
      <c r="AK57" s="50"/>
      <c r="AL57" s="50"/>
      <c r="AM57" s="50"/>
      <c r="AN57" s="50"/>
      <c r="AO57" s="50"/>
      <c r="AP57" s="138" t="str">
        <f>IF(NOT($AS57=$AS58),ROW(),"")</f>
        <v/>
      </c>
      <c r="AQ57" s="20" t="str">
        <f>IF(NOT(AS57=AS58),AS58,"")</f>
        <v/>
      </c>
      <c r="AR57" s="20" t="e">
        <f>INDEX($AB$15:$AM$15,MATCH($AS57,$AB$11:$AM$11,0))</f>
        <v>#N/A</v>
      </c>
      <c r="AS57" s="20" t="str">
        <f>LEFT(AT57,4)</f>
        <v>2000</v>
      </c>
      <c r="AT57" s="139" t="str">
        <f>LEFT(B57,6)</f>
        <v>200002</v>
      </c>
    </row>
    <row r="58" spans="2:46" hidden="1" outlineLevel="1" x14ac:dyDescent="0.25">
      <c r="B58" s="11">
        <f>'Market Data'!B44</f>
        <v>20000224</v>
      </c>
      <c r="C58" s="2">
        <f>'Market Data'!C44</f>
        <v>9693.5</v>
      </c>
      <c r="D58" s="2">
        <f>'Market Data'!D44</f>
        <v>9727.5</v>
      </c>
      <c r="E58" s="2">
        <f>'Market Data'!E44</f>
        <v>9491.5</v>
      </c>
      <c r="F58" s="12">
        <f>'Market Data'!F44</f>
        <v>9543.5</v>
      </c>
      <c r="H58" s="151">
        <f t="shared" si="4"/>
        <v>40</v>
      </c>
      <c r="I58" s="157" t="str">
        <f ca="1">IF($H58&lt;($J$6+1),"",PFE(OFFSET($F58,0,0,-$J$6)))</f>
        <v/>
      </c>
      <c r="J58" s="19"/>
      <c r="K58" s="139" t="str">
        <f t="shared" ca="1" si="5"/>
        <v/>
      </c>
      <c r="L58" s="243" t="e">
        <f t="shared" ca="1" si="2"/>
        <v>#N/A</v>
      </c>
      <c r="M58" s="242" t="e">
        <f t="shared" ca="1" si="3"/>
        <v>#N/A</v>
      </c>
      <c r="N58" s="20"/>
      <c r="O58" s="74"/>
      <c r="P58" s="75"/>
      <c r="Q58" s="76"/>
      <c r="R58" s="75"/>
      <c r="S58" s="77"/>
      <c r="T58" s="78"/>
      <c r="U58" s="81"/>
      <c r="V58" s="82"/>
      <c r="W58" s="50"/>
      <c r="X58" s="50"/>
      <c r="Y58" s="50"/>
      <c r="Z58" s="50"/>
      <c r="AA58" s="50"/>
      <c r="AG58" s="50"/>
      <c r="AH58" s="50"/>
      <c r="AI58" s="50"/>
      <c r="AJ58" s="50"/>
      <c r="AK58" s="50"/>
      <c r="AL58" s="50"/>
      <c r="AM58" s="50"/>
      <c r="AN58" s="50"/>
      <c r="AO58" s="50"/>
      <c r="AP58" s="138" t="str">
        <f>IF(NOT($AS58=$AS59),ROW(),"")</f>
        <v/>
      </c>
      <c r="AQ58" s="20" t="str">
        <f>IF(NOT(AS58=AS59),AS59,"")</f>
        <v/>
      </c>
      <c r="AR58" s="20" t="e">
        <f>INDEX($AB$15:$AM$15,MATCH($AS58,$AB$11:$AM$11,0))</f>
        <v>#N/A</v>
      </c>
      <c r="AS58" s="20" t="str">
        <f>LEFT(AT58,4)</f>
        <v>2000</v>
      </c>
      <c r="AT58" s="139" t="str">
        <f>LEFT(B58,6)</f>
        <v>200002</v>
      </c>
    </row>
    <row r="59" spans="2:46" hidden="1" outlineLevel="1" x14ac:dyDescent="0.25">
      <c r="B59" s="11">
        <f>'Market Data'!B45</f>
        <v>20000225</v>
      </c>
      <c r="C59" s="2">
        <f>'Market Data'!C45</f>
        <v>9656.5</v>
      </c>
      <c r="D59" s="2">
        <f>'Market Data'!D45</f>
        <v>9696.5</v>
      </c>
      <c r="E59" s="2">
        <f>'Market Data'!E45</f>
        <v>9568.5</v>
      </c>
      <c r="F59" s="12">
        <f>'Market Data'!F45</f>
        <v>9689</v>
      </c>
      <c r="H59" s="151">
        <f t="shared" si="4"/>
        <v>41</v>
      </c>
      <c r="I59" s="157" t="str">
        <f ca="1">IF($H59&lt;($J$6+1),"",PFE(OFFSET($F59,0,0,-$J$6)))</f>
        <v/>
      </c>
      <c r="J59" s="19"/>
      <c r="K59" s="139" t="str">
        <f t="shared" ca="1" si="5"/>
        <v/>
      </c>
      <c r="L59" s="243" t="e">
        <f t="shared" ca="1" si="2"/>
        <v>#N/A</v>
      </c>
      <c r="M59" s="242" t="e">
        <f t="shared" ca="1" si="3"/>
        <v>#N/A</v>
      </c>
      <c r="N59" s="20"/>
      <c r="O59" s="74"/>
      <c r="P59" s="75"/>
      <c r="Q59" s="76"/>
      <c r="R59" s="75"/>
      <c r="S59" s="77"/>
      <c r="T59" s="78"/>
      <c r="U59" s="81"/>
      <c r="V59" s="82"/>
      <c r="W59" s="50"/>
      <c r="X59" s="50"/>
      <c r="Y59" s="50"/>
      <c r="Z59" s="50"/>
      <c r="AA59" s="50"/>
      <c r="AG59" s="50"/>
      <c r="AH59" s="50"/>
      <c r="AI59" s="50"/>
      <c r="AJ59" s="50"/>
      <c r="AK59" s="50"/>
      <c r="AL59" s="50"/>
      <c r="AM59" s="50"/>
      <c r="AN59" s="50"/>
      <c r="AO59" s="50"/>
      <c r="AP59" s="138" t="str">
        <f>IF(NOT($AS59=$AS60),ROW(),"")</f>
        <v/>
      </c>
      <c r="AQ59" s="20" t="str">
        <f>IF(NOT(AS59=AS60),AS60,"")</f>
        <v/>
      </c>
      <c r="AR59" s="20" t="e">
        <f>INDEX($AB$15:$AM$15,MATCH($AS59,$AB$11:$AM$11,0))</f>
        <v>#N/A</v>
      </c>
      <c r="AS59" s="20" t="str">
        <f>LEFT(AT59,4)</f>
        <v>2000</v>
      </c>
      <c r="AT59" s="139" t="str">
        <f>LEFT(B59,6)</f>
        <v>200002</v>
      </c>
    </row>
    <row r="60" spans="2:46" hidden="1" outlineLevel="1" x14ac:dyDescent="0.25">
      <c r="B60" s="11">
        <f>'Market Data'!B46</f>
        <v>20000228</v>
      </c>
      <c r="C60" s="2">
        <f>'Market Data'!C46</f>
        <v>9643.5</v>
      </c>
      <c r="D60" s="2">
        <f>'Market Data'!D46</f>
        <v>9668.5</v>
      </c>
      <c r="E60" s="2">
        <f>'Market Data'!E46</f>
        <v>9404.5</v>
      </c>
      <c r="F60" s="12">
        <f>'Market Data'!F46</f>
        <v>9493.5</v>
      </c>
      <c r="H60" s="151">
        <f t="shared" si="4"/>
        <v>42</v>
      </c>
      <c r="I60" s="157" t="str">
        <f ca="1">IF($H60&lt;($J$6+1),"",PFE(OFFSET($F60,0,0,-$J$6)))</f>
        <v/>
      </c>
      <c r="J60" s="19"/>
      <c r="K60" s="139" t="str">
        <f t="shared" ca="1" si="5"/>
        <v/>
      </c>
      <c r="L60" s="243" t="e">
        <f t="shared" ca="1" si="2"/>
        <v>#N/A</v>
      </c>
      <c r="M60" s="242" t="e">
        <f t="shared" ca="1" si="3"/>
        <v>#N/A</v>
      </c>
      <c r="N60" s="20"/>
      <c r="O60" s="74"/>
      <c r="P60" s="75"/>
      <c r="Q60" s="76"/>
      <c r="R60" s="75"/>
      <c r="S60" s="77"/>
      <c r="T60" s="78"/>
      <c r="U60" s="81"/>
      <c r="V60" s="82"/>
      <c r="W60" s="50"/>
      <c r="X60" s="50"/>
      <c r="Y60" s="50"/>
      <c r="Z60" s="50"/>
      <c r="AA60" s="50"/>
      <c r="AG60" s="50"/>
      <c r="AH60" s="50"/>
      <c r="AI60" s="50"/>
      <c r="AJ60" s="50"/>
      <c r="AK60" s="50"/>
      <c r="AL60" s="50"/>
      <c r="AM60" s="50"/>
      <c r="AN60" s="50"/>
      <c r="AO60" s="50"/>
      <c r="AP60" s="138" t="str">
        <f>IF(NOT($AS60=$AS61),ROW(),"")</f>
        <v/>
      </c>
      <c r="AQ60" s="20" t="str">
        <f>IF(NOT(AS60=AS61),AS61,"")</f>
        <v/>
      </c>
      <c r="AR60" s="20" t="e">
        <f>INDEX($AB$15:$AM$15,MATCH($AS60,$AB$11:$AM$11,0))</f>
        <v>#N/A</v>
      </c>
      <c r="AS60" s="20" t="str">
        <f>LEFT(AT60,4)</f>
        <v>2000</v>
      </c>
      <c r="AT60" s="139" t="str">
        <f>LEFT(B60,6)</f>
        <v>200002</v>
      </c>
    </row>
    <row r="61" spans="2:46" hidden="1" outlineLevel="1" x14ac:dyDescent="0.25">
      <c r="B61" s="11">
        <f>'Market Data'!B47</f>
        <v>20000229</v>
      </c>
      <c r="C61" s="2">
        <f>'Market Data'!C47</f>
        <v>9553.5</v>
      </c>
      <c r="D61" s="2">
        <f>'Market Data'!D47</f>
        <v>9620</v>
      </c>
      <c r="E61" s="2">
        <f>'Market Data'!E47</f>
        <v>9527.5</v>
      </c>
      <c r="F61" s="12">
        <f>'Market Data'!F47</f>
        <v>9591.5</v>
      </c>
      <c r="H61" s="151">
        <f t="shared" si="4"/>
        <v>43</v>
      </c>
      <c r="I61" s="157" t="str">
        <f ca="1">IF($H61&lt;($J$6+1),"",PFE(OFFSET($F61,0,0,-$J$6)))</f>
        <v/>
      </c>
      <c r="J61" s="19"/>
      <c r="K61" s="139" t="str">
        <f t="shared" ca="1" si="5"/>
        <v/>
      </c>
      <c r="L61" s="243" t="e">
        <f t="shared" ca="1" si="2"/>
        <v>#N/A</v>
      </c>
      <c r="M61" s="242" t="e">
        <f t="shared" ca="1" si="3"/>
        <v>#N/A</v>
      </c>
      <c r="N61" s="20"/>
      <c r="O61" s="74"/>
      <c r="P61" s="75"/>
      <c r="Q61" s="76"/>
      <c r="R61" s="75"/>
      <c r="S61" s="77"/>
      <c r="T61" s="78"/>
      <c r="U61" s="81"/>
      <c r="V61" s="82"/>
      <c r="W61" s="50"/>
      <c r="X61" s="50"/>
      <c r="Y61" s="50"/>
      <c r="Z61" s="50"/>
      <c r="AA61" s="50"/>
      <c r="AG61" s="50"/>
      <c r="AH61" s="50"/>
      <c r="AI61" s="50"/>
      <c r="AJ61" s="50"/>
      <c r="AK61" s="50"/>
      <c r="AL61" s="50"/>
      <c r="AM61" s="50"/>
      <c r="AN61" s="50"/>
      <c r="AO61" s="50"/>
      <c r="AP61" s="138" t="str">
        <f>IF(NOT($AS61=$AS62),ROW(),"")</f>
        <v/>
      </c>
      <c r="AQ61" s="20" t="str">
        <f>IF(NOT(AS61=AS62),AS62,"")</f>
        <v/>
      </c>
      <c r="AR61" s="20" t="e">
        <f>INDEX($AB$15:$AM$15,MATCH($AS61,$AB$11:$AM$11,0))</f>
        <v>#N/A</v>
      </c>
      <c r="AS61" s="20" t="str">
        <f>LEFT(AT61,4)</f>
        <v>2000</v>
      </c>
      <c r="AT61" s="139" t="str">
        <f>LEFT(B61,6)</f>
        <v>200002</v>
      </c>
    </row>
    <row r="62" spans="2:46" hidden="1" outlineLevel="1" x14ac:dyDescent="0.25">
      <c r="B62" s="11">
        <f>'Market Data'!B48</f>
        <v>20000301</v>
      </c>
      <c r="C62" s="2">
        <f>'Market Data'!C48</f>
        <v>9639.5</v>
      </c>
      <c r="D62" s="2">
        <f>'Market Data'!D48</f>
        <v>9681.5</v>
      </c>
      <c r="E62" s="2">
        <f>'Market Data'!E48</f>
        <v>9530.5</v>
      </c>
      <c r="F62" s="12">
        <f>'Market Data'!F48</f>
        <v>9630.5</v>
      </c>
      <c r="H62" s="151">
        <f t="shared" si="4"/>
        <v>44</v>
      </c>
      <c r="I62" s="157" t="str">
        <f ca="1">IF($H62&lt;($J$6+1),"",PFE(OFFSET($F62,0,0,-$J$6)))</f>
        <v/>
      </c>
      <c r="J62" s="19"/>
      <c r="K62" s="139" t="str">
        <f t="shared" ca="1" si="5"/>
        <v/>
      </c>
      <c r="L62" s="243" t="e">
        <f t="shared" ca="1" si="2"/>
        <v>#N/A</v>
      </c>
      <c r="M62" s="242" t="e">
        <f t="shared" ca="1" si="3"/>
        <v>#N/A</v>
      </c>
      <c r="N62" s="20"/>
      <c r="O62" s="74"/>
      <c r="P62" s="75"/>
      <c r="Q62" s="76"/>
      <c r="R62" s="75"/>
      <c r="S62" s="77"/>
      <c r="T62" s="78"/>
      <c r="U62" s="81"/>
      <c r="V62" s="82"/>
      <c r="W62" s="50"/>
      <c r="X62" s="50"/>
      <c r="Y62" s="50"/>
      <c r="Z62" s="50"/>
      <c r="AA62" s="50"/>
      <c r="AG62" s="50"/>
      <c r="AH62" s="50"/>
      <c r="AI62" s="50"/>
      <c r="AJ62" s="50"/>
      <c r="AK62" s="50"/>
      <c r="AL62" s="50"/>
      <c r="AM62" s="50"/>
      <c r="AN62" s="50"/>
      <c r="AO62" s="50"/>
      <c r="AP62" s="138" t="str">
        <f>IF(NOT($AS62=$AS63),ROW(),"")</f>
        <v/>
      </c>
      <c r="AQ62" s="20" t="str">
        <f>IF(NOT(AS62=AS63),AS63,"")</f>
        <v/>
      </c>
      <c r="AR62" s="20" t="e">
        <f>INDEX($AB$15:$AM$15,MATCH($AS62,$AB$11:$AM$11,0))</f>
        <v>#N/A</v>
      </c>
      <c r="AS62" s="20" t="str">
        <f>LEFT(AT62,4)</f>
        <v>2000</v>
      </c>
      <c r="AT62" s="139" t="str">
        <f>LEFT(B62,6)</f>
        <v>200003</v>
      </c>
    </row>
    <row r="63" spans="2:46" hidden="1" outlineLevel="1" x14ac:dyDescent="0.25">
      <c r="B63" s="11">
        <f>'Market Data'!B49</f>
        <v>20000302</v>
      </c>
      <c r="C63" s="2">
        <f>'Market Data'!C49</f>
        <v>9643</v>
      </c>
      <c r="D63" s="2">
        <f>'Market Data'!D49</f>
        <v>9863.5</v>
      </c>
      <c r="E63" s="2">
        <f>'Market Data'!E49</f>
        <v>9539</v>
      </c>
      <c r="F63" s="12">
        <f>'Market Data'!F49</f>
        <v>9858.5</v>
      </c>
      <c r="H63" s="151">
        <f t="shared" si="4"/>
        <v>45</v>
      </c>
      <c r="I63" s="157" t="str">
        <f ca="1">IF($H63&lt;($J$6+1),"",PFE(OFFSET($F63,0,0,-$J$6)))</f>
        <v/>
      </c>
      <c r="J63" s="19"/>
      <c r="K63" s="139" t="str">
        <f t="shared" ca="1" si="5"/>
        <v/>
      </c>
      <c r="L63" s="243" t="e">
        <f t="shared" ca="1" si="2"/>
        <v>#N/A</v>
      </c>
      <c r="M63" s="242" t="e">
        <f t="shared" ca="1" si="3"/>
        <v>#N/A</v>
      </c>
      <c r="N63" s="20"/>
      <c r="O63" s="74"/>
      <c r="P63" s="75"/>
      <c r="Q63" s="76"/>
      <c r="R63" s="75"/>
      <c r="S63" s="77"/>
      <c r="T63" s="78"/>
      <c r="U63" s="81"/>
      <c r="V63" s="82"/>
      <c r="W63" s="50"/>
      <c r="X63" s="50"/>
      <c r="Y63" s="50"/>
      <c r="Z63" s="50"/>
      <c r="AA63" s="50"/>
      <c r="AG63" s="50"/>
      <c r="AH63" s="50"/>
      <c r="AI63" s="50"/>
      <c r="AJ63" s="50"/>
      <c r="AK63" s="50"/>
      <c r="AL63" s="50"/>
      <c r="AM63" s="50"/>
      <c r="AN63" s="50"/>
      <c r="AO63" s="50"/>
      <c r="AP63" s="138" t="str">
        <f>IF(NOT($AS63=$AS64),ROW(),"")</f>
        <v/>
      </c>
      <c r="AQ63" s="20" t="str">
        <f>IF(NOT(AS63=AS64),AS64,"")</f>
        <v/>
      </c>
      <c r="AR63" s="20" t="e">
        <f>INDEX($AB$15:$AM$15,MATCH($AS63,$AB$11:$AM$11,0))</f>
        <v>#N/A</v>
      </c>
      <c r="AS63" s="20" t="str">
        <f>LEFT(AT63,4)</f>
        <v>2000</v>
      </c>
      <c r="AT63" s="139" t="str">
        <f>LEFT(B63,6)</f>
        <v>200003</v>
      </c>
    </row>
    <row r="64" spans="2:46" hidden="1" outlineLevel="1" x14ac:dyDescent="0.25">
      <c r="B64" s="11">
        <f>'Market Data'!B50</f>
        <v>20000303</v>
      </c>
      <c r="C64" s="2">
        <f>'Market Data'!C50</f>
        <v>9843.5</v>
      </c>
      <c r="D64" s="2">
        <f>'Market Data'!D50</f>
        <v>9936.5</v>
      </c>
      <c r="E64" s="2">
        <f>'Market Data'!E50</f>
        <v>9794</v>
      </c>
      <c r="F64" s="12">
        <f>'Market Data'!F50</f>
        <v>9874</v>
      </c>
      <c r="H64" s="151">
        <f t="shared" si="4"/>
        <v>46</v>
      </c>
      <c r="I64" s="157" t="str">
        <f ca="1">IF($H64&lt;($J$6+1),"",PFE(OFFSET($F64,0,0,-$J$6)))</f>
        <v/>
      </c>
      <c r="J64" s="19"/>
      <c r="K64" s="139" t="str">
        <f t="shared" ca="1" si="5"/>
        <v/>
      </c>
      <c r="L64" s="243" t="e">
        <f t="shared" ca="1" si="2"/>
        <v>#N/A</v>
      </c>
      <c r="M64" s="242" t="e">
        <f t="shared" ca="1" si="3"/>
        <v>#N/A</v>
      </c>
      <c r="N64" s="20"/>
      <c r="O64" s="74"/>
      <c r="P64" s="75"/>
      <c r="Q64" s="76"/>
      <c r="R64" s="75"/>
      <c r="S64" s="77"/>
      <c r="T64" s="78"/>
      <c r="U64" s="81"/>
      <c r="V64" s="82"/>
      <c r="W64" s="50"/>
      <c r="X64" s="50"/>
      <c r="Y64" s="50"/>
      <c r="Z64" s="50"/>
      <c r="AA64" s="50"/>
      <c r="AG64" s="50"/>
      <c r="AH64" s="50"/>
      <c r="AI64" s="50"/>
      <c r="AJ64" s="50"/>
      <c r="AK64" s="50"/>
      <c r="AL64" s="50"/>
      <c r="AM64" s="50"/>
      <c r="AN64" s="50"/>
      <c r="AO64" s="50"/>
      <c r="AP64" s="138" t="str">
        <f>IF(NOT($AS64=$AS65),ROW(),"")</f>
        <v/>
      </c>
      <c r="AQ64" s="20" t="str">
        <f>IF(NOT(AS64=AS65),AS65,"")</f>
        <v/>
      </c>
      <c r="AR64" s="20" t="e">
        <f>INDEX($AB$15:$AM$15,MATCH($AS64,$AB$11:$AM$11,0))</f>
        <v>#N/A</v>
      </c>
      <c r="AS64" s="20" t="str">
        <f>LEFT(AT64,4)</f>
        <v>2000</v>
      </c>
      <c r="AT64" s="139" t="str">
        <f>LEFT(B64,6)</f>
        <v>200003</v>
      </c>
    </row>
    <row r="65" spans="2:46" hidden="1" outlineLevel="1" x14ac:dyDescent="0.25">
      <c r="B65" s="11">
        <f>'Market Data'!B51</f>
        <v>20000306</v>
      </c>
      <c r="C65" s="2">
        <f>'Market Data'!C51</f>
        <v>9878.5</v>
      </c>
      <c r="D65" s="2">
        <f>'Market Data'!D51</f>
        <v>9915.5</v>
      </c>
      <c r="E65" s="2">
        <f>'Market Data'!E51</f>
        <v>9838.5</v>
      </c>
      <c r="F65" s="12">
        <f>'Market Data'!F51</f>
        <v>9882.5</v>
      </c>
      <c r="H65" s="151">
        <f t="shared" si="4"/>
        <v>47</v>
      </c>
      <c r="I65" s="157" t="str">
        <f ca="1">IF($H65&lt;($J$6+1),"",PFE(OFFSET($F65,0,0,-$J$6)))</f>
        <v/>
      </c>
      <c r="J65" s="19"/>
      <c r="K65" s="139" t="str">
        <f t="shared" ca="1" si="5"/>
        <v/>
      </c>
      <c r="L65" s="243" t="e">
        <f t="shared" ca="1" si="2"/>
        <v>#N/A</v>
      </c>
      <c r="M65" s="242" t="e">
        <f t="shared" ca="1" si="3"/>
        <v>#N/A</v>
      </c>
      <c r="N65" s="20"/>
      <c r="O65" s="74"/>
      <c r="P65" s="75"/>
      <c r="Q65" s="76"/>
      <c r="R65" s="75"/>
      <c r="S65" s="77"/>
      <c r="T65" s="78"/>
      <c r="U65" s="81"/>
      <c r="V65" s="82"/>
      <c r="W65" s="50"/>
      <c r="X65" s="50"/>
      <c r="Y65" s="50"/>
      <c r="Z65" s="50"/>
      <c r="AA65" s="50"/>
      <c r="AG65" s="50"/>
      <c r="AH65" s="50"/>
      <c r="AI65" s="50"/>
      <c r="AJ65" s="50"/>
      <c r="AK65" s="50"/>
      <c r="AL65" s="50"/>
      <c r="AM65" s="50"/>
      <c r="AN65" s="50"/>
      <c r="AO65" s="50"/>
      <c r="AP65" s="138" t="str">
        <f>IF(NOT($AS65=$AS66),ROW(),"")</f>
        <v/>
      </c>
      <c r="AQ65" s="20" t="str">
        <f>IF(NOT(AS65=AS66),AS66,"")</f>
        <v/>
      </c>
      <c r="AR65" s="20" t="e">
        <f>INDEX($AB$15:$AM$15,MATCH($AS65,$AB$11:$AM$11,0))</f>
        <v>#N/A</v>
      </c>
      <c r="AS65" s="20" t="str">
        <f>LEFT(AT65,4)</f>
        <v>2000</v>
      </c>
      <c r="AT65" s="139" t="str">
        <f>LEFT(B65,6)</f>
        <v>200003</v>
      </c>
    </row>
    <row r="66" spans="2:46" hidden="1" outlineLevel="1" x14ac:dyDescent="0.25">
      <c r="B66" s="11">
        <f>'Market Data'!B52</f>
        <v>20000307</v>
      </c>
      <c r="C66" s="2">
        <f>'Market Data'!C52</f>
        <v>9942.5</v>
      </c>
      <c r="D66" s="2">
        <f>'Market Data'!D52</f>
        <v>10039.5</v>
      </c>
      <c r="E66" s="2">
        <f>'Market Data'!E52</f>
        <v>9829</v>
      </c>
      <c r="F66" s="12">
        <f>'Market Data'!F52</f>
        <v>9966.5</v>
      </c>
      <c r="H66" s="151">
        <f t="shared" si="4"/>
        <v>48</v>
      </c>
      <c r="I66" s="157" t="str">
        <f ca="1">IF($H66&lt;($J$6+1),"",PFE(OFFSET($F66,0,0,-$J$6)))</f>
        <v/>
      </c>
      <c r="J66" s="19"/>
      <c r="K66" s="139" t="str">
        <f t="shared" ca="1" si="5"/>
        <v/>
      </c>
      <c r="L66" s="243" t="e">
        <f t="shared" ca="1" si="2"/>
        <v>#N/A</v>
      </c>
      <c r="M66" s="242" t="e">
        <f t="shared" ca="1" si="3"/>
        <v>#N/A</v>
      </c>
      <c r="N66" s="20"/>
      <c r="O66" s="74"/>
      <c r="P66" s="75"/>
      <c r="Q66" s="76"/>
      <c r="R66" s="75"/>
      <c r="S66" s="77"/>
      <c r="T66" s="78"/>
      <c r="U66" s="81"/>
      <c r="V66" s="82"/>
      <c r="W66" s="50"/>
      <c r="X66" s="50"/>
      <c r="Y66" s="50"/>
      <c r="Z66" s="50"/>
      <c r="AA66" s="50"/>
      <c r="AG66" s="50"/>
      <c r="AH66" s="50"/>
      <c r="AI66" s="50"/>
      <c r="AJ66" s="50"/>
      <c r="AK66" s="50"/>
      <c r="AL66" s="50"/>
      <c r="AM66" s="50"/>
      <c r="AN66" s="50"/>
      <c r="AO66" s="50"/>
      <c r="AP66" s="138" t="str">
        <f>IF(NOT($AS66=$AS67),ROW(),"")</f>
        <v/>
      </c>
      <c r="AQ66" s="20" t="str">
        <f>IF(NOT(AS66=AS67),AS67,"")</f>
        <v/>
      </c>
      <c r="AR66" s="20" t="e">
        <f>INDEX($AB$15:$AM$15,MATCH($AS66,$AB$11:$AM$11,0))</f>
        <v>#N/A</v>
      </c>
      <c r="AS66" s="20" t="str">
        <f>LEFT(AT66,4)</f>
        <v>2000</v>
      </c>
      <c r="AT66" s="139" t="str">
        <f>LEFT(B66,6)</f>
        <v>200003</v>
      </c>
    </row>
    <row r="67" spans="2:46" hidden="1" outlineLevel="1" x14ac:dyDescent="0.25">
      <c r="B67" s="11">
        <f>'Market Data'!B53</f>
        <v>20000308</v>
      </c>
      <c r="C67" s="2">
        <f>'Market Data'!C53</f>
        <v>9906.5</v>
      </c>
      <c r="D67" s="2">
        <f>'Market Data'!D53</f>
        <v>10019.5</v>
      </c>
      <c r="E67" s="2">
        <f>'Market Data'!E53</f>
        <v>9858.5</v>
      </c>
      <c r="F67" s="12">
        <f>'Market Data'!F53</f>
        <v>9883.5</v>
      </c>
      <c r="H67" s="151">
        <f t="shared" si="4"/>
        <v>49</v>
      </c>
      <c r="I67" s="157" t="str">
        <f ca="1">IF($H67&lt;($J$6+1),"",PFE(OFFSET($F67,0,0,-$J$6)))</f>
        <v/>
      </c>
      <c r="J67" s="19"/>
      <c r="K67" s="139" t="str">
        <f t="shared" ca="1" si="5"/>
        <v/>
      </c>
      <c r="L67" s="243" t="e">
        <f t="shared" ca="1" si="2"/>
        <v>#N/A</v>
      </c>
      <c r="M67" s="242" t="e">
        <f t="shared" ca="1" si="3"/>
        <v>#N/A</v>
      </c>
      <c r="N67" s="20"/>
      <c r="O67" s="74"/>
      <c r="P67" s="75"/>
      <c r="Q67" s="76"/>
      <c r="R67" s="75"/>
      <c r="S67" s="77"/>
      <c r="T67" s="78"/>
      <c r="U67" s="81"/>
      <c r="V67" s="82"/>
      <c r="W67" s="50"/>
      <c r="X67" s="50"/>
      <c r="Y67" s="50"/>
      <c r="Z67" s="50"/>
      <c r="AA67" s="50"/>
      <c r="AG67" s="50"/>
      <c r="AH67" s="50"/>
      <c r="AI67" s="50"/>
      <c r="AJ67" s="50"/>
      <c r="AK67" s="50"/>
      <c r="AL67" s="50"/>
      <c r="AM67" s="50"/>
      <c r="AN67" s="50"/>
      <c r="AO67" s="50"/>
      <c r="AP67" s="138" t="str">
        <f>IF(NOT($AS67=$AS68),ROW(),"")</f>
        <v/>
      </c>
      <c r="AQ67" s="20" t="str">
        <f>IF(NOT(AS67=AS68),AS68,"")</f>
        <v/>
      </c>
      <c r="AR67" s="20" t="e">
        <f>INDEX($AB$15:$AM$15,MATCH($AS67,$AB$11:$AM$11,0))</f>
        <v>#N/A</v>
      </c>
      <c r="AS67" s="20" t="str">
        <f>LEFT(AT67,4)</f>
        <v>2000</v>
      </c>
      <c r="AT67" s="139" t="str">
        <f>LEFT(B67,6)</f>
        <v>200003</v>
      </c>
    </row>
    <row r="68" spans="2:46" hidden="1" outlineLevel="1" x14ac:dyDescent="0.25">
      <c r="B68" s="11">
        <f>'Market Data'!B54</f>
        <v>20000309</v>
      </c>
      <c r="C68" s="2">
        <f>'Market Data'!C54</f>
        <v>9960.5</v>
      </c>
      <c r="D68" s="2">
        <f>'Market Data'!D54</f>
        <v>9978.5</v>
      </c>
      <c r="E68" s="2">
        <f>'Market Data'!E54</f>
        <v>9785</v>
      </c>
      <c r="F68" s="12">
        <f>'Market Data'!F54</f>
        <v>9870.5</v>
      </c>
      <c r="H68" s="151">
        <f t="shared" si="4"/>
        <v>50</v>
      </c>
      <c r="I68" s="157" t="str">
        <f ca="1">IF($H68&lt;($J$6+1),"",PFE(OFFSET($F68,0,0,-$J$6)))</f>
        <v/>
      </c>
      <c r="J68" s="19"/>
      <c r="K68" s="139" t="str">
        <f t="shared" ca="1" si="5"/>
        <v/>
      </c>
      <c r="L68" s="243" t="e">
        <f t="shared" ca="1" si="2"/>
        <v>#N/A</v>
      </c>
      <c r="M68" s="242" t="e">
        <f t="shared" ca="1" si="3"/>
        <v>#N/A</v>
      </c>
      <c r="N68" s="20"/>
      <c r="O68" s="74"/>
      <c r="P68" s="75"/>
      <c r="Q68" s="76"/>
      <c r="R68" s="75"/>
      <c r="S68" s="77"/>
      <c r="T68" s="78"/>
      <c r="U68" s="81"/>
      <c r="V68" s="82"/>
      <c r="W68" s="50"/>
      <c r="X68" s="50"/>
      <c r="Y68" s="50"/>
      <c r="Z68" s="50"/>
      <c r="AA68" s="50"/>
      <c r="AG68" s="50"/>
      <c r="AH68" s="50"/>
      <c r="AI68" s="50"/>
      <c r="AJ68" s="50"/>
      <c r="AK68" s="50"/>
      <c r="AL68" s="50"/>
      <c r="AM68" s="50"/>
      <c r="AN68" s="50"/>
      <c r="AO68" s="50"/>
      <c r="AP68" s="138" t="str">
        <f>IF(NOT($AS68=$AS69),ROW(),"")</f>
        <v/>
      </c>
      <c r="AQ68" s="20" t="str">
        <f>IF(NOT(AS68=AS69),AS69,"")</f>
        <v/>
      </c>
      <c r="AR68" s="20" t="e">
        <f>INDEX($AB$15:$AM$15,MATCH($AS68,$AB$11:$AM$11,0))</f>
        <v>#N/A</v>
      </c>
      <c r="AS68" s="20" t="str">
        <f>LEFT(AT68,4)</f>
        <v>2000</v>
      </c>
      <c r="AT68" s="139" t="str">
        <f>LEFT(B68,6)</f>
        <v>200003</v>
      </c>
    </row>
    <row r="69" spans="2:46" hidden="1" outlineLevel="1" x14ac:dyDescent="0.25">
      <c r="B69" s="11">
        <f>'Market Data'!B55</f>
        <v>20000310</v>
      </c>
      <c r="C69" s="2">
        <f>'Market Data'!C55</f>
        <v>9953.5</v>
      </c>
      <c r="D69" s="2">
        <f>'Market Data'!D55</f>
        <v>9962.5</v>
      </c>
      <c r="E69" s="2">
        <f>'Market Data'!E55</f>
        <v>9860</v>
      </c>
      <c r="F69" s="12">
        <f>'Market Data'!F55</f>
        <v>9892.5</v>
      </c>
      <c r="H69" s="151">
        <f t="shared" si="4"/>
        <v>51</v>
      </c>
      <c r="I69" s="157" t="str">
        <f ca="1">IF($H69&lt;($J$6+1),"",PFE(OFFSET($F69,0,0,-$J$6)))</f>
        <v/>
      </c>
      <c r="J69" s="19"/>
      <c r="K69" s="139" t="str">
        <f t="shared" ca="1" si="5"/>
        <v/>
      </c>
      <c r="L69" s="243" t="e">
        <f t="shared" ca="1" si="2"/>
        <v>#N/A</v>
      </c>
      <c r="M69" s="242" t="e">
        <f t="shared" ca="1" si="3"/>
        <v>#N/A</v>
      </c>
      <c r="N69" s="20"/>
      <c r="O69" s="74"/>
      <c r="P69" s="75"/>
      <c r="Q69" s="76"/>
      <c r="R69" s="75"/>
      <c r="S69" s="77"/>
      <c r="T69" s="78"/>
      <c r="U69" s="81"/>
      <c r="V69" s="82"/>
      <c r="W69" s="50"/>
      <c r="X69" s="50"/>
      <c r="Y69" s="50"/>
      <c r="Z69" s="50"/>
      <c r="AA69" s="50"/>
      <c r="AG69" s="50"/>
      <c r="AH69" s="50"/>
      <c r="AI69" s="50"/>
      <c r="AJ69" s="50"/>
      <c r="AK69" s="50"/>
      <c r="AL69" s="50"/>
      <c r="AM69" s="50"/>
      <c r="AN69" s="50"/>
      <c r="AO69" s="50"/>
      <c r="AP69" s="138" t="str">
        <f>IF(NOT($AS69=$AS70),ROW(),"")</f>
        <v/>
      </c>
      <c r="AQ69" s="20" t="str">
        <f>IF(NOT(AS69=AS70),AS70,"")</f>
        <v/>
      </c>
      <c r="AR69" s="20" t="e">
        <f>INDEX($AB$15:$AM$15,MATCH($AS69,$AB$11:$AM$11,0))</f>
        <v>#N/A</v>
      </c>
      <c r="AS69" s="20" t="str">
        <f>LEFT(AT69,4)</f>
        <v>2000</v>
      </c>
      <c r="AT69" s="139" t="str">
        <f>LEFT(B69,6)</f>
        <v>200003</v>
      </c>
    </row>
    <row r="70" spans="2:46" hidden="1" outlineLevel="1" x14ac:dyDescent="0.25">
      <c r="B70" s="11">
        <f>'Market Data'!B56</f>
        <v>20000313</v>
      </c>
      <c r="C70" s="2">
        <f>'Market Data'!C56</f>
        <v>9843.5</v>
      </c>
      <c r="D70" s="2">
        <f>'Market Data'!D56</f>
        <v>9843.5</v>
      </c>
      <c r="E70" s="2">
        <f>'Market Data'!E56</f>
        <v>9548.5</v>
      </c>
      <c r="F70" s="12">
        <f>'Market Data'!F56</f>
        <v>9596.5</v>
      </c>
      <c r="H70" s="151">
        <f t="shared" si="4"/>
        <v>52</v>
      </c>
      <c r="I70" s="157" t="str">
        <f ca="1">IF($H70&lt;($J$6+1),"",PFE(OFFSET($F70,0,0,-$J$6)))</f>
        <v/>
      </c>
      <c r="J70" s="19"/>
      <c r="K70" s="139" t="str">
        <f t="shared" ca="1" si="5"/>
        <v/>
      </c>
      <c r="L70" s="243" t="e">
        <f t="shared" ca="1" si="2"/>
        <v>#N/A</v>
      </c>
      <c r="M70" s="242" t="e">
        <f t="shared" ca="1" si="3"/>
        <v>#N/A</v>
      </c>
      <c r="N70" s="20"/>
      <c r="O70" s="74"/>
      <c r="P70" s="75"/>
      <c r="Q70" s="76"/>
      <c r="R70" s="75"/>
      <c r="S70" s="77"/>
      <c r="T70" s="78"/>
      <c r="U70" s="81"/>
      <c r="V70" s="82"/>
      <c r="W70" s="50"/>
      <c r="X70" s="50"/>
      <c r="Y70" s="50"/>
      <c r="Z70" s="50"/>
      <c r="AA70" s="50"/>
      <c r="AG70" s="50"/>
      <c r="AH70" s="50"/>
      <c r="AI70" s="50"/>
      <c r="AJ70" s="50"/>
      <c r="AK70" s="50"/>
      <c r="AL70" s="50"/>
      <c r="AM70" s="50"/>
      <c r="AN70" s="50"/>
      <c r="AO70" s="50"/>
      <c r="AP70" s="138" t="str">
        <f>IF(NOT($AS70=$AS71),ROW(),"")</f>
        <v/>
      </c>
      <c r="AQ70" s="20" t="str">
        <f>IF(NOT(AS70=AS71),AS71,"")</f>
        <v/>
      </c>
      <c r="AR70" s="20" t="e">
        <f>INDEX($AB$15:$AM$15,MATCH($AS70,$AB$11:$AM$11,0))</f>
        <v>#N/A</v>
      </c>
      <c r="AS70" s="20" t="str">
        <f>LEFT(AT70,4)</f>
        <v>2000</v>
      </c>
      <c r="AT70" s="139" t="str">
        <f>LEFT(B70,6)</f>
        <v>200003</v>
      </c>
    </row>
    <row r="71" spans="2:46" hidden="1" outlineLevel="1" x14ac:dyDescent="0.25">
      <c r="B71" s="11">
        <f>'Market Data'!B57</f>
        <v>20000314</v>
      </c>
      <c r="C71" s="2">
        <f>'Market Data'!C57</f>
        <v>9633.5</v>
      </c>
      <c r="D71" s="2">
        <f>'Market Data'!D57</f>
        <v>9658.5</v>
      </c>
      <c r="E71" s="2">
        <f>'Market Data'!E57</f>
        <v>9549.5</v>
      </c>
      <c r="F71" s="12">
        <f>'Market Data'!F57</f>
        <v>9563.5</v>
      </c>
      <c r="H71" s="151">
        <f t="shared" si="4"/>
        <v>53</v>
      </c>
      <c r="I71" s="157" t="str">
        <f ca="1">IF($H71&lt;($J$6+1),"",PFE(OFFSET($F71,0,0,-$J$6)))</f>
        <v/>
      </c>
      <c r="J71" s="19"/>
      <c r="K71" s="139" t="str">
        <f t="shared" ca="1" si="5"/>
        <v/>
      </c>
      <c r="L71" s="243" t="e">
        <f t="shared" ca="1" si="2"/>
        <v>#N/A</v>
      </c>
      <c r="M71" s="242" t="e">
        <f t="shared" ca="1" si="3"/>
        <v>#N/A</v>
      </c>
      <c r="N71" s="20"/>
      <c r="O71" s="74"/>
      <c r="P71" s="75"/>
      <c r="Q71" s="76"/>
      <c r="R71" s="75"/>
      <c r="S71" s="77"/>
      <c r="T71" s="78"/>
      <c r="U71" s="81"/>
      <c r="V71" s="82"/>
      <c r="W71" s="50"/>
      <c r="X71" s="50"/>
      <c r="Y71" s="50"/>
      <c r="Z71" s="50"/>
      <c r="AA71" s="50"/>
      <c r="AG71" s="50"/>
      <c r="AH71" s="50"/>
      <c r="AI71" s="50"/>
      <c r="AJ71" s="50"/>
      <c r="AK71" s="50"/>
      <c r="AL71" s="50"/>
      <c r="AM71" s="50"/>
      <c r="AN71" s="50"/>
      <c r="AO71" s="50"/>
      <c r="AP71" s="138" t="str">
        <f>IF(NOT($AS71=$AS72),ROW(),"")</f>
        <v/>
      </c>
      <c r="AQ71" s="20" t="str">
        <f>IF(NOT(AS71=AS72),AS72,"")</f>
        <v/>
      </c>
      <c r="AR71" s="20" t="e">
        <f>INDEX($AB$15:$AM$15,MATCH($AS71,$AB$11:$AM$11,0))</f>
        <v>#N/A</v>
      </c>
      <c r="AS71" s="20" t="str">
        <f>LEFT(AT71,4)</f>
        <v>2000</v>
      </c>
      <c r="AT71" s="139" t="str">
        <f>LEFT(B71,6)</f>
        <v>200003</v>
      </c>
    </row>
    <row r="72" spans="2:46" hidden="1" outlineLevel="1" x14ac:dyDescent="0.25">
      <c r="B72" s="11">
        <f>'Market Data'!B58</f>
        <v>20000315</v>
      </c>
      <c r="C72" s="2">
        <f>'Market Data'!C58</f>
        <v>9457.5</v>
      </c>
      <c r="D72" s="2">
        <f>'Market Data'!D58</f>
        <v>9494.5</v>
      </c>
      <c r="E72" s="2">
        <f>'Market Data'!E58</f>
        <v>9314</v>
      </c>
      <c r="F72" s="12">
        <f>'Market Data'!F58</f>
        <v>9344.5</v>
      </c>
      <c r="H72" s="151">
        <f t="shared" si="4"/>
        <v>54</v>
      </c>
      <c r="I72" s="157" t="str">
        <f ca="1">IF($H72&lt;($J$6+1),"",PFE(OFFSET($F72,0,0,-$J$6)))</f>
        <v/>
      </c>
      <c r="J72" s="19"/>
      <c r="K72" s="139" t="str">
        <f t="shared" ca="1" si="5"/>
        <v/>
      </c>
      <c r="L72" s="243" t="e">
        <f t="shared" ca="1" si="2"/>
        <v>#N/A</v>
      </c>
      <c r="M72" s="242" t="e">
        <f t="shared" ca="1" si="3"/>
        <v>#N/A</v>
      </c>
      <c r="N72" s="20"/>
      <c r="O72" s="74"/>
      <c r="P72" s="75"/>
      <c r="Q72" s="76"/>
      <c r="R72" s="75"/>
      <c r="S72" s="77"/>
      <c r="T72" s="78"/>
      <c r="U72" s="81"/>
      <c r="V72" s="82"/>
      <c r="W72" s="50"/>
      <c r="X72" s="50"/>
      <c r="Y72" s="50"/>
      <c r="Z72" s="50"/>
      <c r="AA72" s="50"/>
      <c r="AG72" s="50"/>
      <c r="AH72" s="50"/>
      <c r="AI72" s="50"/>
      <c r="AJ72" s="50"/>
      <c r="AK72" s="50"/>
      <c r="AL72" s="50"/>
      <c r="AM72" s="50"/>
      <c r="AN72" s="50"/>
      <c r="AO72" s="50"/>
      <c r="AP72" s="138" t="str">
        <f>IF(NOT($AS72=$AS73),ROW(),"")</f>
        <v/>
      </c>
      <c r="AQ72" s="20" t="str">
        <f>IF(NOT(AS72=AS73),AS73,"")</f>
        <v/>
      </c>
      <c r="AR72" s="20" t="e">
        <f>INDEX($AB$15:$AM$15,MATCH($AS72,$AB$11:$AM$11,0))</f>
        <v>#N/A</v>
      </c>
      <c r="AS72" s="20" t="str">
        <f>LEFT(AT72,4)</f>
        <v>2000</v>
      </c>
      <c r="AT72" s="139" t="str">
        <f>LEFT(B72,6)</f>
        <v>200003</v>
      </c>
    </row>
    <row r="73" spans="2:46" hidden="1" outlineLevel="1" x14ac:dyDescent="0.25">
      <c r="B73" s="11">
        <f>'Market Data'!B59</f>
        <v>20000316</v>
      </c>
      <c r="C73" s="2">
        <f>'Market Data'!C59</f>
        <v>9416.5</v>
      </c>
      <c r="D73" s="2">
        <f>'Market Data'!D59</f>
        <v>9539.5</v>
      </c>
      <c r="E73" s="2">
        <f>'Market Data'!E59</f>
        <v>9368.5</v>
      </c>
      <c r="F73" s="12">
        <f>'Market Data'!F59</f>
        <v>9495</v>
      </c>
      <c r="H73" s="151">
        <f t="shared" si="4"/>
        <v>55</v>
      </c>
      <c r="I73" s="157" t="str">
        <f ca="1">IF($H73&lt;($J$6+1),"",PFE(OFFSET($F73,0,0,-$J$6)))</f>
        <v/>
      </c>
      <c r="J73" s="19"/>
      <c r="K73" s="139" t="str">
        <f t="shared" ca="1" si="5"/>
        <v/>
      </c>
      <c r="L73" s="243" t="e">
        <f t="shared" ca="1" si="2"/>
        <v>#N/A</v>
      </c>
      <c r="M73" s="242" t="e">
        <f t="shared" ca="1" si="3"/>
        <v>#N/A</v>
      </c>
      <c r="N73" s="20"/>
      <c r="O73" s="74"/>
      <c r="P73" s="75"/>
      <c r="Q73" s="76"/>
      <c r="R73" s="75"/>
      <c r="S73" s="77"/>
      <c r="T73" s="78"/>
      <c r="U73" s="81"/>
      <c r="V73" s="82"/>
      <c r="W73" s="50"/>
      <c r="X73" s="50"/>
      <c r="Y73" s="50"/>
      <c r="Z73" s="50"/>
      <c r="AA73" s="50"/>
      <c r="AG73" s="50"/>
      <c r="AH73" s="50"/>
      <c r="AI73" s="50"/>
      <c r="AJ73" s="50"/>
      <c r="AK73" s="50"/>
      <c r="AL73" s="50"/>
      <c r="AM73" s="50"/>
      <c r="AN73" s="50"/>
      <c r="AO73" s="50"/>
      <c r="AP73" s="138" t="str">
        <f>IF(NOT($AS73=$AS74),ROW(),"")</f>
        <v/>
      </c>
      <c r="AQ73" s="20" t="str">
        <f>IF(NOT(AS73=AS74),AS74,"")</f>
        <v/>
      </c>
      <c r="AR73" s="20" t="e">
        <f>INDEX($AB$15:$AM$15,MATCH($AS73,$AB$11:$AM$11,0))</f>
        <v>#N/A</v>
      </c>
      <c r="AS73" s="20" t="str">
        <f>LEFT(AT73,4)</f>
        <v>2000</v>
      </c>
      <c r="AT73" s="139" t="str">
        <f>LEFT(B73,6)</f>
        <v>200003</v>
      </c>
    </row>
    <row r="74" spans="2:46" hidden="1" outlineLevel="1" x14ac:dyDescent="0.25">
      <c r="B74" s="11">
        <f>'Market Data'!B60</f>
        <v>20000317</v>
      </c>
      <c r="C74" s="2">
        <f>'Market Data'!C60</f>
        <v>9679.5</v>
      </c>
      <c r="D74" s="2">
        <f>'Market Data'!D60</f>
        <v>9722</v>
      </c>
      <c r="E74" s="2">
        <f>'Market Data'!E60</f>
        <v>9462.5</v>
      </c>
      <c r="F74" s="12">
        <f>'Market Data'!F60</f>
        <v>9623.5</v>
      </c>
      <c r="H74" s="151">
        <f t="shared" si="4"/>
        <v>56</v>
      </c>
      <c r="I74" s="157" t="str">
        <f ca="1">IF($H74&lt;($J$6+1),"",PFE(OFFSET($F74,0,0,-$J$6)))</f>
        <v/>
      </c>
      <c r="J74" s="19"/>
      <c r="K74" s="139" t="str">
        <f t="shared" ca="1" si="5"/>
        <v/>
      </c>
      <c r="L74" s="243" t="e">
        <f t="shared" ca="1" si="2"/>
        <v>#N/A</v>
      </c>
      <c r="M74" s="242" t="e">
        <f t="shared" ca="1" si="3"/>
        <v>#N/A</v>
      </c>
      <c r="N74" s="20"/>
      <c r="O74" s="74"/>
      <c r="P74" s="75"/>
      <c r="Q74" s="76"/>
      <c r="R74" s="75"/>
      <c r="S74" s="77"/>
      <c r="T74" s="78"/>
      <c r="U74" s="81"/>
      <c r="V74" s="82"/>
      <c r="W74" s="50"/>
      <c r="X74" s="50"/>
      <c r="Y74" s="50"/>
      <c r="Z74" s="50"/>
      <c r="AA74" s="50"/>
      <c r="AG74" s="50"/>
      <c r="AH74" s="50"/>
      <c r="AI74" s="50"/>
      <c r="AJ74" s="50"/>
      <c r="AK74" s="50"/>
      <c r="AL74" s="50"/>
      <c r="AM74" s="50"/>
      <c r="AN74" s="50"/>
      <c r="AO74" s="50"/>
      <c r="AP74" s="138" t="str">
        <f>IF(NOT($AS74=$AS75),ROW(),"")</f>
        <v/>
      </c>
      <c r="AQ74" s="20" t="str">
        <f>IF(NOT(AS74=AS75),AS75,"")</f>
        <v/>
      </c>
      <c r="AR74" s="20" t="e">
        <f>INDEX($AB$15:$AM$15,MATCH($AS74,$AB$11:$AM$11,0))</f>
        <v>#N/A</v>
      </c>
      <c r="AS74" s="20" t="str">
        <f>LEFT(AT74,4)</f>
        <v>2000</v>
      </c>
      <c r="AT74" s="139" t="str">
        <f>LEFT(B74,6)</f>
        <v>200003</v>
      </c>
    </row>
    <row r="75" spans="2:46" hidden="1" outlineLevel="1" x14ac:dyDescent="0.25">
      <c r="B75" s="11">
        <f>'Market Data'!B61</f>
        <v>20000320</v>
      </c>
      <c r="C75" s="2">
        <f>'Market Data'!C61</f>
        <v>9661.5</v>
      </c>
      <c r="D75" s="2">
        <f>'Market Data'!D61</f>
        <v>9775.5</v>
      </c>
      <c r="E75" s="2">
        <f>'Market Data'!E61</f>
        <v>9627</v>
      </c>
      <c r="F75" s="12">
        <f>'Market Data'!F61</f>
        <v>9763.5</v>
      </c>
      <c r="H75" s="151">
        <f t="shared" si="4"/>
        <v>57</v>
      </c>
      <c r="I75" s="157" t="str">
        <f ca="1">IF($H75&lt;($J$6+1),"",PFE(OFFSET($F75,0,0,-$J$6)))</f>
        <v/>
      </c>
      <c r="J75" s="19"/>
      <c r="K75" s="139" t="str">
        <f t="shared" ca="1" si="5"/>
        <v/>
      </c>
      <c r="L75" s="243" t="e">
        <f t="shared" ca="1" si="2"/>
        <v>#N/A</v>
      </c>
      <c r="M75" s="242" t="e">
        <f t="shared" ca="1" si="3"/>
        <v>#N/A</v>
      </c>
      <c r="N75" s="20"/>
      <c r="O75" s="74"/>
      <c r="P75" s="75"/>
      <c r="Q75" s="76"/>
      <c r="R75" s="75"/>
      <c r="S75" s="77"/>
      <c r="T75" s="78"/>
      <c r="U75" s="81"/>
      <c r="V75" s="82"/>
      <c r="W75" s="50"/>
      <c r="X75" s="50"/>
      <c r="Y75" s="50"/>
      <c r="Z75" s="50"/>
      <c r="AA75" s="50"/>
      <c r="AG75" s="50"/>
      <c r="AH75" s="50"/>
      <c r="AI75" s="50"/>
      <c r="AJ75" s="50"/>
      <c r="AK75" s="50"/>
      <c r="AL75" s="50"/>
      <c r="AM75" s="50"/>
      <c r="AN75" s="50"/>
      <c r="AO75" s="50"/>
      <c r="AP75" s="138" t="str">
        <f>IF(NOT($AS75=$AS76),ROW(),"")</f>
        <v/>
      </c>
      <c r="AQ75" s="20" t="str">
        <f>IF(NOT(AS75=AS76),AS76,"")</f>
        <v/>
      </c>
      <c r="AR75" s="20" t="e">
        <f>INDEX($AB$15:$AM$15,MATCH($AS75,$AB$11:$AM$11,0))</f>
        <v>#N/A</v>
      </c>
      <c r="AS75" s="20" t="str">
        <f>LEFT(AT75,4)</f>
        <v>2000</v>
      </c>
      <c r="AT75" s="139" t="str">
        <f>LEFT(B75,6)</f>
        <v>200003</v>
      </c>
    </row>
    <row r="76" spans="2:46" hidden="1" outlineLevel="1" x14ac:dyDescent="0.25">
      <c r="B76" s="11">
        <f>'Market Data'!B62</f>
        <v>20000321</v>
      </c>
      <c r="C76" s="2">
        <f>'Market Data'!C62</f>
        <v>9744.5</v>
      </c>
      <c r="D76" s="2">
        <f>'Market Data'!D62</f>
        <v>9751</v>
      </c>
      <c r="E76" s="2">
        <f>'Market Data'!E62</f>
        <v>9631</v>
      </c>
      <c r="F76" s="12">
        <f>'Market Data'!F62</f>
        <v>9702.5</v>
      </c>
      <c r="H76" s="151">
        <f t="shared" si="4"/>
        <v>58</v>
      </c>
      <c r="I76" s="157" t="str">
        <f ca="1">IF($H76&lt;($J$6+1),"",PFE(OFFSET($F76,0,0,-$J$6)))</f>
        <v/>
      </c>
      <c r="J76" s="19"/>
      <c r="K76" s="139" t="str">
        <f t="shared" ca="1" si="5"/>
        <v/>
      </c>
      <c r="L76" s="243" t="e">
        <f t="shared" ca="1" si="2"/>
        <v>#N/A</v>
      </c>
      <c r="M76" s="242" t="e">
        <f t="shared" ca="1" si="3"/>
        <v>#N/A</v>
      </c>
      <c r="N76" s="20"/>
      <c r="O76" s="74"/>
      <c r="P76" s="75"/>
      <c r="Q76" s="76"/>
      <c r="R76" s="75"/>
      <c r="S76" s="77"/>
      <c r="T76" s="78"/>
      <c r="U76" s="81"/>
      <c r="V76" s="82"/>
      <c r="W76" s="50"/>
      <c r="X76" s="50"/>
      <c r="Y76" s="50"/>
      <c r="Z76" s="50"/>
      <c r="AA76" s="50"/>
      <c r="AG76" s="50"/>
      <c r="AH76" s="50"/>
      <c r="AI76" s="50"/>
      <c r="AJ76" s="50"/>
      <c r="AK76" s="50"/>
      <c r="AL76" s="50"/>
      <c r="AM76" s="50"/>
      <c r="AN76" s="50"/>
      <c r="AO76" s="50"/>
      <c r="AP76" s="138" t="str">
        <f>IF(NOT($AS76=$AS77),ROW(),"")</f>
        <v/>
      </c>
      <c r="AQ76" s="20" t="str">
        <f>IF(NOT(AS76=AS77),AS77,"")</f>
        <v/>
      </c>
      <c r="AR76" s="20" t="e">
        <f>INDEX($AB$15:$AM$15,MATCH($AS76,$AB$11:$AM$11,0))</f>
        <v>#N/A</v>
      </c>
      <c r="AS76" s="20" t="str">
        <f>LEFT(AT76,4)</f>
        <v>2000</v>
      </c>
      <c r="AT76" s="139" t="str">
        <f>LEFT(B76,6)</f>
        <v>200003</v>
      </c>
    </row>
    <row r="77" spans="2:46" hidden="1" outlineLevel="1" x14ac:dyDescent="0.25">
      <c r="B77" s="11">
        <f>'Market Data'!B63</f>
        <v>20000322</v>
      </c>
      <c r="C77" s="2">
        <f>'Market Data'!C63</f>
        <v>9765.5</v>
      </c>
      <c r="D77" s="2">
        <f>'Market Data'!D63</f>
        <v>9842</v>
      </c>
      <c r="E77" s="2">
        <f>'Market Data'!E63</f>
        <v>9676</v>
      </c>
      <c r="F77" s="12">
        <f>'Market Data'!F63</f>
        <v>9692.5</v>
      </c>
      <c r="H77" s="151">
        <f t="shared" si="4"/>
        <v>59</v>
      </c>
      <c r="I77" s="157" t="str">
        <f ca="1">IF($H77&lt;($J$6+1),"",PFE(OFFSET($F77,0,0,-$J$6)))</f>
        <v/>
      </c>
      <c r="J77" s="19"/>
      <c r="K77" s="139" t="str">
        <f t="shared" ca="1" si="5"/>
        <v/>
      </c>
      <c r="L77" s="243" t="e">
        <f t="shared" ca="1" si="2"/>
        <v>#N/A</v>
      </c>
      <c r="M77" s="242" t="e">
        <f t="shared" ca="1" si="3"/>
        <v>#N/A</v>
      </c>
      <c r="N77" s="20"/>
      <c r="O77" s="74"/>
      <c r="P77" s="75"/>
      <c r="Q77" s="76"/>
      <c r="R77" s="75"/>
      <c r="S77" s="77"/>
      <c r="T77" s="78"/>
      <c r="U77" s="81"/>
      <c r="V77" s="82"/>
      <c r="W77" s="50"/>
      <c r="X77" s="50"/>
      <c r="Y77" s="50"/>
      <c r="Z77" s="50"/>
      <c r="AA77" s="50"/>
      <c r="AG77" s="50"/>
      <c r="AH77" s="50"/>
      <c r="AI77" s="50"/>
      <c r="AJ77" s="50"/>
      <c r="AK77" s="50"/>
      <c r="AL77" s="50"/>
      <c r="AM77" s="50"/>
      <c r="AN77" s="50"/>
      <c r="AO77" s="50"/>
      <c r="AP77" s="138" t="str">
        <f>IF(NOT($AS77=$AS78),ROW(),"")</f>
        <v/>
      </c>
      <c r="AQ77" s="20" t="str">
        <f>IF(NOT(AS77=AS78),AS78,"")</f>
        <v/>
      </c>
      <c r="AR77" s="20" t="e">
        <f>INDEX($AB$15:$AM$15,MATCH($AS77,$AB$11:$AM$11,0))</f>
        <v>#N/A</v>
      </c>
      <c r="AS77" s="20" t="str">
        <f>LEFT(AT77,4)</f>
        <v>2000</v>
      </c>
      <c r="AT77" s="139" t="str">
        <f>LEFT(B77,6)</f>
        <v>200003</v>
      </c>
    </row>
    <row r="78" spans="2:46" hidden="1" outlineLevel="1" x14ac:dyDescent="0.25">
      <c r="B78" s="11">
        <f>'Market Data'!B64</f>
        <v>20000323</v>
      </c>
      <c r="C78" s="2">
        <f>'Market Data'!C64</f>
        <v>9731</v>
      </c>
      <c r="D78" s="2">
        <f>'Market Data'!D64</f>
        <v>9754.5</v>
      </c>
      <c r="E78" s="2">
        <f>'Market Data'!E64</f>
        <v>9561.5</v>
      </c>
      <c r="F78" s="12">
        <f>'Market Data'!F64</f>
        <v>9645.5</v>
      </c>
      <c r="H78" s="151">
        <f t="shared" si="4"/>
        <v>60</v>
      </c>
      <c r="I78" s="157" t="str">
        <f ca="1">IF($H78&lt;($J$6+1),"",PFE(OFFSET($F78,0,0,-$J$6)))</f>
        <v/>
      </c>
      <c r="J78" s="19"/>
      <c r="K78" s="139" t="str">
        <f t="shared" ca="1" si="5"/>
        <v/>
      </c>
      <c r="L78" s="243" t="e">
        <f t="shared" ca="1" si="2"/>
        <v>#N/A</v>
      </c>
      <c r="M78" s="242" t="e">
        <f t="shared" ca="1" si="3"/>
        <v>#N/A</v>
      </c>
      <c r="N78" s="20"/>
      <c r="O78" s="74"/>
      <c r="P78" s="75"/>
      <c r="Q78" s="76"/>
      <c r="R78" s="75"/>
      <c r="S78" s="77"/>
      <c r="T78" s="78"/>
      <c r="U78" s="81"/>
      <c r="V78" s="82"/>
      <c r="W78" s="50"/>
      <c r="X78" s="50"/>
      <c r="Y78" s="50"/>
      <c r="Z78" s="50"/>
      <c r="AA78" s="50"/>
      <c r="AG78" s="50"/>
      <c r="AH78" s="50"/>
      <c r="AI78" s="50"/>
      <c r="AJ78" s="50"/>
      <c r="AK78" s="50"/>
      <c r="AL78" s="50"/>
      <c r="AM78" s="50"/>
      <c r="AN78" s="50"/>
      <c r="AO78" s="50"/>
      <c r="AP78" s="138" t="str">
        <f>IF(NOT($AS78=$AS79),ROW(),"")</f>
        <v/>
      </c>
      <c r="AQ78" s="20" t="str">
        <f>IF(NOT(AS78=AS79),AS79,"")</f>
        <v/>
      </c>
      <c r="AR78" s="20" t="e">
        <f>INDEX($AB$15:$AM$15,MATCH($AS78,$AB$11:$AM$11,0))</f>
        <v>#N/A</v>
      </c>
      <c r="AS78" s="20" t="str">
        <f>LEFT(AT78,4)</f>
        <v>2000</v>
      </c>
      <c r="AT78" s="139" t="str">
        <f>LEFT(B78,6)</f>
        <v>200003</v>
      </c>
    </row>
    <row r="79" spans="2:46" hidden="1" outlineLevel="1" x14ac:dyDescent="0.25">
      <c r="B79" s="11">
        <f>'Market Data'!B65</f>
        <v>20000324</v>
      </c>
      <c r="C79" s="2">
        <f>'Market Data'!C65</f>
        <v>9697.5</v>
      </c>
      <c r="D79" s="2">
        <f>'Market Data'!D65</f>
        <v>9807.5</v>
      </c>
      <c r="E79" s="2">
        <f>'Market Data'!E65</f>
        <v>9639.5</v>
      </c>
      <c r="F79" s="12">
        <f>'Market Data'!F65</f>
        <v>9796.5</v>
      </c>
      <c r="H79" s="151">
        <f t="shared" si="4"/>
        <v>61</v>
      </c>
      <c r="I79" s="157" t="str">
        <f ca="1">IF($H79&lt;($J$6+1),"",PFE(OFFSET($F79,0,0,-$J$6)))</f>
        <v/>
      </c>
      <c r="J79" s="19"/>
      <c r="K79" s="139" t="str">
        <f t="shared" ca="1" si="5"/>
        <v/>
      </c>
      <c r="L79" s="243" t="e">
        <f t="shared" ca="1" si="2"/>
        <v>#N/A</v>
      </c>
      <c r="M79" s="242" t="e">
        <f t="shared" ca="1" si="3"/>
        <v>#N/A</v>
      </c>
      <c r="N79" s="20"/>
      <c r="O79" s="74"/>
      <c r="P79" s="75"/>
      <c r="Q79" s="76"/>
      <c r="R79" s="75"/>
      <c r="S79" s="77"/>
      <c r="T79" s="78"/>
      <c r="U79" s="81"/>
      <c r="V79" s="82"/>
      <c r="W79" s="50"/>
      <c r="X79" s="50"/>
      <c r="Y79" s="50"/>
      <c r="Z79" s="50"/>
      <c r="AA79" s="50"/>
      <c r="AG79" s="50"/>
      <c r="AH79" s="50"/>
      <c r="AI79" s="50"/>
      <c r="AJ79" s="50"/>
      <c r="AK79" s="50"/>
      <c r="AL79" s="50"/>
      <c r="AM79" s="50"/>
      <c r="AN79" s="50"/>
      <c r="AO79" s="50"/>
      <c r="AP79" s="138" t="str">
        <f>IF(NOT($AS79=$AS80),ROW(),"")</f>
        <v/>
      </c>
      <c r="AQ79" s="20" t="str">
        <f>IF(NOT(AS79=AS80),AS80,"")</f>
        <v/>
      </c>
      <c r="AR79" s="20" t="e">
        <f>INDEX($AB$15:$AM$15,MATCH($AS79,$AB$11:$AM$11,0))</f>
        <v>#N/A</v>
      </c>
      <c r="AS79" s="20" t="str">
        <f>LEFT(AT79,4)</f>
        <v>2000</v>
      </c>
      <c r="AT79" s="139" t="str">
        <f>LEFT(B79,6)</f>
        <v>200003</v>
      </c>
    </row>
    <row r="80" spans="2:46" hidden="1" outlineLevel="1" x14ac:dyDescent="0.25">
      <c r="B80" s="11">
        <f>'Market Data'!B66</f>
        <v>20000327</v>
      </c>
      <c r="C80" s="2">
        <f>'Market Data'!C66</f>
        <v>9804.5</v>
      </c>
      <c r="D80" s="2">
        <f>'Market Data'!D66</f>
        <v>9824.5</v>
      </c>
      <c r="E80" s="2">
        <f>'Market Data'!E66</f>
        <v>9722</v>
      </c>
      <c r="F80" s="12">
        <f>'Market Data'!F66</f>
        <v>9791.5</v>
      </c>
      <c r="H80" s="151">
        <f t="shared" si="4"/>
        <v>62</v>
      </c>
      <c r="I80" s="157" t="str">
        <f ca="1">IF($H80&lt;($J$6+1),"",PFE(OFFSET($F80,0,0,-$J$6)))</f>
        <v/>
      </c>
      <c r="J80" s="19"/>
      <c r="K80" s="139" t="str">
        <f t="shared" ca="1" si="5"/>
        <v/>
      </c>
      <c r="L80" s="243" t="e">
        <f t="shared" ca="1" si="2"/>
        <v>#N/A</v>
      </c>
      <c r="M80" s="242" t="e">
        <f t="shared" ca="1" si="3"/>
        <v>#N/A</v>
      </c>
      <c r="N80" s="20"/>
      <c r="O80" s="74"/>
      <c r="P80" s="75"/>
      <c r="Q80" s="76"/>
      <c r="R80" s="75"/>
      <c r="S80" s="77"/>
      <c r="T80" s="78"/>
      <c r="U80" s="81"/>
      <c r="V80" s="82"/>
      <c r="W80" s="50"/>
      <c r="X80" s="50"/>
      <c r="Y80" s="50"/>
      <c r="Z80" s="50"/>
      <c r="AA80" s="50"/>
      <c r="AG80" s="50"/>
      <c r="AH80" s="50"/>
      <c r="AI80" s="50"/>
      <c r="AJ80" s="50"/>
      <c r="AK80" s="50"/>
      <c r="AL80" s="50"/>
      <c r="AM80" s="50"/>
      <c r="AN80" s="50"/>
      <c r="AO80" s="50"/>
      <c r="AP80" s="138" t="str">
        <f>IF(NOT($AS80=$AS81),ROW(),"")</f>
        <v/>
      </c>
      <c r="AQ80" s="20" t="str">
        <f>IF(NOT(AS80=AS81),AS81,"")</f>
        <v/>
      </c>
      <c r="AR80" s="20" t="e">
        <f>INDEX($AB$15:$AM$15,MATCH($AS80,$AB$11:$AM$11,0))</f>
        <v>#N/A</v>
      </c>
      <c r="AS80" s="20" t="str">
        <f>LEFT(AT80,4)</f>
        <v>2000</v>
      </c>
      <c r="AT80" s="139" t="str">
        <f>LEFT(B80,6)</f>
        <v>200003</v>
      </c>
    </row>
    <row r="81" spans="2:46" hidden="1" outlineLevel="1" x14ac:dyDescent="0.25">
      <c r="B81" s="11">
        <f>'Market Data'!B67</f>
        <v>20000328</v>
      </c>
      <c r="C81" s="2">
        <f>'Market Data'!C67</f>
        <v>9784.5</v>
      </c>
      <c r="D81" s="2">
        <f>'Market Data'!D67</f>
        <v>9927.5</v>
      </c>
      <c r="E81" s="2">
        <f>'Market Data'!E67</f>
        <v>9776.5</v>
      </c>
      <c r="F81" s="12">
        <f>'Market Data'!F67</f>
        <v>9817.5</v>
      </c>
      <c r="H81" s="151">
        <f t="shared" si="4"/>
        <v>63</v>
      </c>
      <c r="I81" s="157" t="str">
        <f ca="1">IF($H81&lt;($J$6+1),"",PFE(OFFSET($F81,0,0,-$J$6)))</f>
        <v/>
      </c>
      <c r="J81" s="19"/>
      <c r="K81" s="139" t="str">
        <f t="shared" ca="1" si="5"/>
        <v/>
      </c>
      <c r="L81" s="243" t="e">
        <f t="shared" ca="1" si="2"/>
        <v>#N/A</v>
      </c>
      <c r="M81" s="242" t="e">
        <f t="shared" ca="1" si="3"/>
        <v>#N/A</v>
      </c>
      <c r="N81" s="20"/>
      <c r="O81" s="74"/>
      <c r="P81" s="75"/>
      <c r="Q81" s="76"/>
      <c r="R81" s="75"/>
      <c r="S81" s="77"/>
      <c r="T81" s="78"/>
      <c r="U81" s="81"/>
      <c r="V81" s="82"/>
      <c r="W81" s="50"/>
      <c r="X81" s="50"/>
      <c r="Y81" s="50"/>
      <c r="Z81" s="50"/>
      <c r="AA81" s="50"/>
      <c r="AG81" s="50"/>
      <c r="AH81" s="50"/>
      <c r="AI81" s="50"/>
      <c r="AJ81" s="50"/>
      <c r="AK81" s="50"/>
      <c r="AL81" s="50"/>
      <c r="AM81" s="50"/>
      <c r="AN81" s="50"/>
      <c r="AO81" s="50"/>
      <c r="AP81" s="138" t="str">
        <f>IF(NOT($AS81=$AS82),ROW(),"")</f>
        <v/>
      </c>
      <c r="AQ81" s="20" t="str">
        <f>IF(NOT(AS81=AS82),AS82,"")</f>
        <v/>
      </c>
      <c r="AR81" s="20" t="e">
        <f>INDEX($AB$15:$AM$15,MATCH($AS81,$AB$11:$AM$11,0))</f>
        <v>#N/A</v>
      </c>
      <c r="AS81" s="20" t="str">
        <f>LEFT(AT81,4)</f>
        <v>2000</v>
      </c>
      <c r="AT81" s="139" t="str">
        <f>LEFT(B81,6)</f>
        <v>200003</v>
      </c>
    </row>
    <row r="82" spans="2:46" hidden="1" outlineLevel="1" x14ac:dyDescent="0.25">
      <c r="B82" s="11">
        <f>'Market Data'!B68</f>
        <v>20000329</v>
      </c>
      <c r="C82" s="2">
        <f>'Market Data'!C68</f>
        <v>9806.5</v>
      </c>
      <c r="D82" s="2">
        <f>'Market Data'!D68</f>
        <v>9856</v>
      </c>
      <c r="E82" s="2">
        <f>'Market Data'!E68</f>
        <v>9751.5</v>
      </c>
      <c r="F82" s="12">
        <f>'Market Data'!F68</f>
        <v>9780.5</v>
      </c>
      <c r="H82" s="151">
        <f t="shared" si="4"/>
        <v>64</v>
      </c>
      <c r="I82" s="157" t="str">
        <f ca="1">IF($H82&lt;($J$6+1),"",PFE(OFFSET($F82,0,0,-$J$6)))</f>
        <v/>
      </c>
      <c r="J82" s="19"/>
      <c r="K82" s="139" t="str">
        <f t="shared" ca="1" si="5"/>
        <v/>
      </c>
      <c r="L82" s="243" t="e">
        <f t="shared" ca="1" si="2"/>
        <v>#N/A</v>
      </c>
      <c r="M82" s="242" t="e">
        <f t="shared" ca="1" si="3"/>
        <v>#N/A</v>
      </c>
      <c r="N82" s="20"/>
      <c r="O82" s="74"/>
      <c r="P82" s="75"/>
      <c r="Q82" s="76"/>
      <c r="R82" s="75"/>
      <c r="S82" s="77"/>
      <c r="T82" s="78"/>
      <c r="U82" s="81"/>
      <c r="V82" s="82"/>
      <c r="W82" s="50"/>
      <c r="X82" s="50"/>
      <c r="Y82" s="50"/>
      <c r="Z82" s="50"/>
      <c r="AA82" s="50"/>
      <c r="AG82" s="50"/>
      <c r="AH82" s="50"/>
      <c r="AI82" s="50"/>
      <c r="AJ82" s="50"/>
      <c r="AK82" s="50"/>
      <c r="AL82" s="50"/>
      <c r="AM82" s="50"/>
      <c r="AN82" s="50"/>
      <c r="AO82" s="50"/>
      <c r="AP82" s="138" t="str">
        <f>IF(NOT($AS82=$AS83),ROW(),"")</f>
        <v/>
      </c>
      <c r="AQ82" s="20" t="str">
        <f>IF(NOT(AS82=AS83),AS83,"")</f>
        <v/>
      </c>
      <c r="AR82" s="20" t="e">
        <f>INDEX($AB$15:$AM$15,MATCH($AS82,$AB$11:$AM$11,0))</f>
        <v>#N/A</v>
      </c>
      <c r="AS82" s="20" t="str">
        <f>LEFT(AT82,4)</f>
        <v>2000</v>
      </c>
      <c r="AT82" s="139" t="str">
        <f>LEFT(B82,6)</f>
        <v>200003</v>
      </c>
    </row>
    <row r="83" spans="2:46" hidden="1" outlineLevel="1" x14ac:dyDescent="0.25">
      <c r="B83" s="11">
        <f>'Market Data'!B69</f>
        <v>20000330</v>
      </c>
      <c r="C83" s="2">
        <f>'Market Data'!C69</f>
        <v>9674.5</v>
      </c>
      <c r="D83" s="2">
        <f>'Market Data'!D69</f>
        <v>9686.5</v>
      </c>
      <c r="E83" s="2">
        <f>'Market Data'!E69</f>
        <v>9505.5</v>
      </c>
      <c r="F83" s="12">
        <f>'Market Data'!F69</f>
        <v>9542.5</v>
      </c>
      <c r="H83" s="151">
        <f t="shared" si="4"/>
        <v>65</v>
      </c>
      <c r="I83" s="157" t="str">
        <f ca="1">IF($H83&lt;($J$6+1),"",PFE(OFFSET($F83,0,0,-$J$6)))</f>
        <v/>
      </c>
      <c r="J83" s="19"/>
      <c r="K83" s="139" t="str">
        <f t="shared" ca="1" si="5"/>
        <v/>
      </c>
      <c r="L83" s="243" t="e">
        <f t="shared" ref="L83:L146" ca="1" si="6">IF(AND($K83="Long",$K82&lt;&gt;"Long"),$F83,NA())</f>
        <v>#N/A</v>
      </c>
      <c r="M83" s="242" t="e">
        <f t="shared" ref="M83:M146" ca="1" si="7">IF(AND($K83="Short",$K82&lt;&gt;"Short"),$F83,NA())</f>
        <v>#N/A</v>
      </c>
      <c r="N83" s="20"/>
      <c r="O83" s="74"/>
      <c r="P83" s="75"/>
      <c r="Q83" s="76"/>
      <c r="R83" s="75"/>
      <c r="S83" s="77"/>
      <c r="T83" s="78"/>
      <c r="U83" s="81"/>
      <c r="V83" s="82"/>
      <c r="W83" s="50"/>
      <c r="X83" s="50"/>
      <c r="Y83" s="50"/>
      <c r="Z83" s="50"/>
      <c r="AA83" s="50"/>
      <c r="AG83" s="50"/>
      <c r="AH83" s="50"/>
      <c r="AI83" s="50"/>
      <c r="AJ83" s="50"/>
      <c r="AK83" s="50"/>
      <c r="AL83" s="50"/>
      <c r="AM83" s="50"/>
      <c r="AN83" s="50"/>
      <c r="AO83" s="50"/>
      <c r="AP83" s="138" t="str">
        <f>IF(NOT($AS83=$AS84),ROW(),"")</f>
        <v/>
      </c>
      <c r="AQ83" s="20" t="str">
        <f>IF(NOT(AS83=AS84),AS84,"")</f>
        <v/>
      </c>
      <c r="AR83" s="20" t="e">
        <f>INDEX($AB$15:$AM$15,MATCH($AS83,$AB$11:$AM$11,0))</f>
        <v>#N/A</v>
      </c>
      <c r="AS83" s="20" t="str">
        <f>LEFT(AT83,4)</f>
        <v>2000</v>
      </c>
      <c r="AT83" s="139" t="str">
        <f>LEFT(B83,6)</f>
        <v>200003</v>
      </c>
    </row>
    <row r="84" spans="2:46" hidden="1" outlineLevel="1" x14ac:dyDescent="0.25">
      <c r="B84" s="11">
        <f>'Market Data'!B70</f>
        <v>20000331</v>
      </c>
      <c r="C84" s="2">
        <f>'Market Data'!C70</f>
        <v>9519.5</v>
      </c>
      <c r="D84" s="2">
        <f>'Market Data'!D70</f>
        <v>9597.5</v>
      </c>
      <c r="E84" s="2">
        <f>'Market Data'!E70</f>
        <v>9409.5</v>
      </c>
      <c r="F84" s="12">
        <f>'Market Data'!F70</f>
        <v>9449.5</v>
      </c>
      <c r="H84" s="151">
        <f t="shared" ref="H84:H147" si="8">ROW()-ROW(H$18)</f>
        <v>66</v>
      </c>
      <c r="I84" s="157" t="str">
        <f ca="1">IF($H84&lt;($J$6+1),"",PFE(OFFSET($F84,0,0,-$J$6)))</f>
        <v/>
      </c>
      <c r="J84" s="19"/>
      <c r="K84" s="139" t="str">
        <f t="shared" ref="K84:K147" ca="1" si="9">IF($I84="","",IF($I84&gt;$J$4,"Long",IF($I84&lt;$J$5,"Short","")))</f>
        <v/>
      </c>
      <c r="L84" s="243" t="e">
        <f t="shared" ca="1" si="6"/>
        <v>#N/A</v>
      </c>
      <c r="M84" s="242" t="e">
        <f t="shared" ca="1" si="7"/>
        <v>#N/A</v>
      </c>
      <c r="N84" s="20"/>
      <c r="O84" s="74"/>
      <c r="P84" s="75"/>
      <c r="Q84" s="76"/>
      <c r="R84" s="75"/>
      <c r="S84" s="77"/>
      <c r="T84" s="78"/>
      <c r="U84" s="81"/>
      <c r="V84" s="82"/>
      <c r="W84" s="50"/>
      <c r="X84" s="50"/>
      <c r="Y84" s="50"/>
      <c r="Z84" s="50"/>
      <c r="AA84" s="50"/>
      <c r="AG84" s="50"/>
      <c r="AH84" s="50"/>
      <c r="AI84" s="50"/>
      <c r="AJ84" s="50"/>
      <c r="AK84" s="50"/>
      <c r="AL84" s="50"/>
      <c r="AM84" s="50"/>
      <c r="AN84" s="50"/>
      <c r="AO84" s="50"/>
      <c r="AP84" s="138" t="str">
        <f>IF(NOT($AS84=$AS85),ROW(),"")</f>
        <v/>
      </c>
      <c r="AQ84" s="20" t="str">
        <f>IF(NOT(AS84=AS85),AS85,"")</f>
        <v/>
      </c>
      <c r="AR84" s="20" t="e">
        <f>INDEX($AB$15:$AM$15,MATCH($AS84,$AB$11:$AM$11,0))</f>
        <v>#N/A</v>
      </c>
      <c r="AS84" s="20" t="str">
        <f>LEFT(AT84,4)</f>
        <v>2000</v>
      </c>
      <c r="AT84" s="139" t="str">
        <f>LEFT(B84,6)</f>
        <v>200003</v>
      </c>
    </row>
    <row r="85" spans="2:46" hidden="1" outlineLevel="1" x14ac:dyDescent="0.25">
      <c r="B85" s="11">
        <f>'Market Data'!B71</f>
        <v>20000403</v>
      </c>
      <c r="C85" s="2">
        <f>'Market Data'!C71</f>
        <v>9455.5</v>
      </c>
      <c r="D85" s="2">
        <f>'Market Data'!D71</f>
        <v>9527.5</v>
      </c>
      <c r="E85" s="2">
        <f>'Market Data'!E71</f>
        <v>9288</v>
      </c>
      <c r="F85" s="12">
        <f>'Market Data'!F71</f>
        <v>9319</v>
      </c>
      <c r="H85" s="151">
        <f t="shared" si="8"/>
        <v>67</v>
      </c>
      <c r="I85" s="157" t="str">
        <f ca="1">IF($H85&lt;($J$6+1),"",PFE(OFFSET($F85,0,0,-$J$6)))</f>
        <v/>
      </c>
      <c r="J85" s="19"/>
      <c r="K85" s="139" t="str">
        <f t="shared" ca="1" si="9"/>
        <v/>
      </c>
      <c r="L85" s="243" t="e">
        <f t="shared" ca="1" si="6"/>
        <v>#N/A</v>
      </c>
      <c r="M85" s="242" t="e">
        <f t="shared" ca="1" si="7"/>
        <v>#N/A</v>
      </c>
      <c r="N85" s="20"/>
      <c r="O85" s="74"/>
      <c r="P85" s="75"/>
      <c r="Q85" s="76"/>
      <c r="R85" s="75"/>
      <c r="S85" s="77"/>
      <c r="T85" s="78"/>
      <c r="U85" s="81"/>
      <c r="V85" s="82"/>
      <c r="W85" s="50"/>
      <c r="X85" s="50"/>
      <c r="Y85" s="50"/>
      <c r="Z85" s="50"/>
      <c r="AA85" s="50"/>
      <c r="AG85" s="50"/>
      <c r="AH85" s="50"/>
      <c r="AI85" s="50"/>
      <c r="AJ85" s="50"/>
      <c r="AK85" s="50"/>
      <c r="AL85" s="50"/>
      <c r="AM85" s="50"/>
      <c r="AN85" s="50"/>
      <c r="AO85" s="50"/>
      <c r="AP85" s="138" t="str">
        <f>IF(NOT($AS85=$AS86),ROW(),"")</f>
        <v/>
      </c>
      <c r="AQ85" s="20" t="str">
        <f>IF(NOT(AS85=AS86),AS86,"")</f>
        <v/>
      </c>
      <c r="AR85" s="20" t="e">
        <f>INDEX($AB$15:$AM$15,MATCH($AS85,$AB$11:$AM$11,0))</f>
        <v>#N/A</v>
      </c>
      <c r="AS85" s="20" t="str">
        <f>LEFT(AT85,4)</f>
        <v>2000</v>
      </c>
      <c r="AT85" s="139" t="str">
        <f>LEFT(B85,6)</f>
        <v>200004</v>
      </c>
    </row>
    <row r="86" spans="2:46" hidden="1" outlineLevel="1" x14ac:dyDescent="0.25">
      <c r="B86" s="11">
        <f>'Market Data'!B72</f>
        <v>20000404</v>
      </c>
      <c r="C86" s="2">
        <f>'Market Data'!C72</f>
        <v>9364.5</v>
      </c>
      <c r="D86" s="2">
        <f>'Market Data'!D72</f>
        <v>9452.5</v>
      </c>
      <c r="E86" s="2">
        <f>'Market Data'!E72</f>
        <v>9344.5</v>
      </c>
      <c r="F86" s="12">
        <f>'Market Data'!F72</f>
        <v>9426.5</v>
      </c>
      <c r="H86" s="151">
        <f t="shared" si="8"/>
        <v>68</v>
      </c>
      <c r="I86" s="157" t="str">
        <f ca="1">IF($H86&lt;($J$6+1),"",PFE(OFFSET($F86,0,0,-$J$6)))</f>
        <v/>
      </c>
      <c r="J86" s="19"/>
      <c r="K86" s="139" t="str">
        <f t="shared" ca="1" si="9"/>
        <v/>
      </c>
      <c r="L86" s="243" t="e">
        <f t="shared" ca="1" si="6"/>
        <v>#N/A</v>
      </c>
      <c r="M86" s="242" t="e">
        <f t="shared" ca="1" si="7"/>
        <v>#N/A</v>
      </c>
      <c r="N86" s="20"/>
      <c r="O86" s="74"/>
      <c r="P86" s="75"/>
      <c r="Q86" s="76"/>
      <c r="R86" s="75"/>
      <c r="S86" s="77"/>
      <c r="T86" s="78"/>
      <c r="U86" s="81"/>
      <c r="V86" s="82"/>
      <c r="W86" s="50"/>
      <c r="X86" s="50"/>
      <c r="Y86" s="50"/>
      <c r="Z86" s="50"/>
      <c r="AA86" s="50"/>
      <c r="AG86" s="50"/>
      <c r="AH86" s="50"/>
      <c r="AI86" s="50"/>
      <c r="AJ86" s="50"/>
      <c r="AK86" s="50"/>
      <c r="AL86" s="50"/>
      <c r="AM86" s="50"/>
      <c r="AN86" s="50"/>
      <c r="AO86" s="50"/>
      <c r="AP86" s="138" t="str">
        <f>IF(NOT($AS86=$AS87),ROW(),"")</f>
        <v/>
      </c>
      <c r="AQ86" s="20" t="str">
        <f>IF(NOT(AS86=AS87),AS87,"")</f>
        <v/>
      </c>
      <c r="AR86" s="20" t="e">
        <f>INDEX($AB$15:$AM$15,MATCH($AS86,$AB$11:$AM$11,0))</f>
        <v>#N/A</v>
      </c>
      <c r="AS86" s="20" t="str">
        <f>LEFT(AT86,4)</f>
        <v>2000</v>
      </c>
      <c r="AT86" s="139" t="str">
        <f>LEFT(B86,6)</f>
        <v>200004</v>
      </c>
    </row>
    <row r="87" spans="2:46" hidden="1" outlineLevel="1" x14ac:dyDescent="0.25">
      <c r="B87" s="11">
        <f>'Market Data'!B73</f>
        <v>20000405</v>
      </c>
      <c r="C87" s="2">
        <f>'Market Data'!C73</f>
        <v>9366.5</v>
      </c>
      <c r="D87" s="2">
        <f>'Market Data'!D73</f>
        <v>9422</v>
      </c>
      <c r="E87" s="2">
        <f>'Market Data'!E73</f>
        <v>9089.5</v>
      </c>
      <c r="F87" s="12">
        <f>'Market Data'!F73</f>
        <v>9190.5</v>
      </c>
      <c r="H87" s="151">
        <f t="shared" si="8"/>
        <v>69</v>
      </c>
      <c r="I87" s="157" t="str">
        <f ca="1">IF($H87&lt;($J$6+1),"",PFE(OFFSET($F87,0,0,-$J$6)))</f>
        <v/>
      </c>
      <c r="J87" s="19"/>
      <c r="K87" s="139" t="str">
        <f t="shared" ca="1" si="9"/>
        <v/>
      </c>
      <c r="L87" s="243" t="e">
        <f t="shared" ca="1" si="6"/>
        <v>#N/A</v>
      </c>
      <c r="M87" s="242" t="e">
        <f t="shared" ca="1" si="7"/>
        <v>#N/A</v>
      </c>
      <c r="N87" s="20"/>
      <c r="O87" s="74"/>
      <c r="P87" s="75"/>
      <c r="Q87" s="76"/>
      <c r="R87" s="75"/>
      <c r="S87" s="77"/>
      <c r="T87" s="78"/>
      <c r="U87" s="81"/>
      <c r="V87" s="82"/>
      <c r="W87" s="50"/>
      <c r="X87" s="50"/>
      <c r="Y87" s="50"/>
      <c r="Z87" s="50"/>
      <c r="AA87" s="50"/>
      <c r="AG87" s="50"/>
      <c r="AH87" s="50"/>
      <c r="AI87" s="50"/>
      <c r="AJ87" s="50"/>
      <c r="AK87" s="50"/>
      <c r="AL87" s="50"/>
      <c r="AM87" s="50"/>
      <c r="AN87" s="50"/>
      <c r="AO87" s="50"/>
      <c r="AP87" s="138" t="str">
        <f>IF(NOT($AS87=$AS88),ROW(),"")</f>
        <v/>
      </c>
      <c r="AQ87" s="20" t="str">
        <f>IF(NOT(AS87=AS88),AS88,"")</f>
        <v/>
      </c>
      <c r="AR87" s="20" t="e">
        <f>INDEX($AB$15:$AM$15,MATCH($AS87,$AB$11:$AM$11,0))</f>
        <v>#N/A</v>
      </c>
      <c r="AS87" s="20" t="str">
        <f>LEFT(AT87,4)</f>
        <v>2000</v>
      </c>
      <c r="AT87" s="139" t="str">
        <f>LEFT(B87,6)</f>
        <v>200004</v>
      </c>
    </row>
    <row r="88" spans="2:46" hidden="1" outlineLevel="1" x14ac:dyDescent="0.25">
      <c r="B88" s="11">
        <f>'Market Data'!B74</f>
        <v>20000406</v>
      </c>
      <c r="C88" s="2">
        <f>'Market Data'!C74</f>
        <v>9251.5</v>
      </c>
      <c r="D88" s="2">
        <f>'Market Data'!D74</f>
        <v>9358.5</v>
      </c>
      <c r="E88" s="2">
        <f>'Market Data'!E74</f>
        <v>9196.5</v>
      </c>
      <c r="F88" s="12">
        <f>'Market Data'!F74</f>
        <v>9330</v>
      </c>
      <c r="H88" s="151">
        <f t="shared" si="8"/>
        <v>70</v>
      </c>
      <c r="I88" s="157" t="str">
        <f ca="1">IF($H88&lt;($J$6+1),"",PFE(OFFSET($F88,0,0,-$J$6)))</f>
        <v/>
      </c>
      <c r="J88" s="19"/>
      <c r="K88" s="139" t="str">
        <f t="shared" ca="1" si="9"/>
        <v/>
      </c>
      <c r="L88" s="243" t="e">
        <f t="shared" ca="1" si="6"/>
        <v>#N/A</v>
      </c>
      <c r="M88" s="242" t="e">
        <f t="shared" ca="1" si="7"/>
        <v>#N/A</v>
      </c>
      <c r="N88" s="20"/>
      <c r="O88" s="74"/>
      <c r="P88" s="75"/>
      <c r="Q88" s="76"/>
      <c r="R88" s="75"/>
      <c r="S88" s="77"/>
      <c r="T88" s="78"/>
      <c r="U88" s="81"/>
      <c r="V88" s="82"/>
      <c r="W88" s="50"/>
      <c r="X88" s="50"/>
      <c r="Y88" s="50"/>
      <c r="Z88" s="50"/>
      <c r="AA88" s="50"/>
      <c r="AG88" s="50"/>
      <c r="AH88" s="50"/>
      <c r="AI88" s="50"/>
      <c r="AJ88" s="50"/>
      <c r="AK88" s="50"/>
      <c r="AL88" s="50"/>
      <c r="AM88" s="50"/>
      <c r="AN88" s="50"/>
      <c r="AO88" s="50"/>
      <c r="AP88" s="138" t="str">
        <f>IF(NOT($AS88=$AS89),ROW(),"")</f>
        <v/>
      </c>
      <c r="AQ88" s="20" t="str">
        <f>IF(NOT(AS88=AS89),AS89,"")</f>
        <v/>
      </c>
      <c r="AR88" s="20" t="e">
        <f>INDEX($AB$15:$AM$15,MATCH($AS88,$AB$11:$AM$11,0))</f>
        <v>#N/A</v>
      </c>
      <c r="AS88" s="20" t="str">
        <f>LEFT(AT88,4)</f>
        <v>2000</v>
      </c>
      <c r="AT88" s="139" t="str">
        <f>LEFT(B88,6)</f>
        <v>200004</v>
      </c>
    </row>
    <row r="89" spans="2:46" hidden="1" outlineLevel="1" x14ac:dyDescent="0.25">
      <c r="B89" s="11">
        <f>'Market Data'!B75</f>
        <v>20000407</v>
      </c>
      <c r="C89" s="2">
        <f>'Market Data'!C75</f>
        <v>9364.5</v>
      </c>
      <c r="D89" s="2">
        <f>'Market Data'!D75</f>
        <v>9404.5</v>
      </c>
      <c r="E89" s="2">
        <f>'Market Data'!E75</f>
        <v>9271</v>
      </c>
      <c r="F89" s="12">
        <f>'Market Data'!F75</f>
        <v>9392</v>
      </c>
      <c r="H89" s="151">
        <f t="shared" si="8"/>
        <v>71</v>
      </c>
      <c r="I89" s="157" t="str">
        <f ca="1">IF($H89&lt;($J$6+1),"",PFE(OFFSET($F89,0,0,-$J$6)))</f>
        <v/>
      </c>
      <c r="J89" s="19"/>
      <c r="K89" s="139" t="str">
        <f t="shared" ca="1" si="9"/>
        <v/>
      </c>
      <c r="L89" s="243" t="e">
        <f t="shared" ca="1" si="6"/>
        <v>#N/A</v>
      </c>
      <c r="M89" s="242" t="e">
        <f t="shared" ca="1" si="7"/>
        <v>#N/A</v>
      </c>
      <c r="N89" s="20"/>
      <c r="O89" s="74"/>
      <c r="P89" s="75"/>
      <c r="Q89" s="76"/>
      <c r="R89" s="75"/>
      <c r="S89" s="77"/>
      <c r="T89" s="78"/>
      <c r="U89" s="81"/>
      <c r="V89" s="82"/>
      <c r="W89" s="50"/>
      <c r="X89" s="50"/>
      <c r="Y89" s="50"/>
      <c r="Z89" s="50"/>
      <c r="AA89" s="50"/>
      <c r="AG89" s="50"/>
      <c r="AH89" s="50"/>
      <c r="AI89" s="50"/>
      <c r="AJ89" s="50"/>
      <c r="AK89" s="50"/>
      <c r="AL89" s="50"/>
      <c r="AM89" s="50"/>
      <c r="AN89" s="50"/>
      <c r="AO89" s="50"/>
      <c r="AP89" s="138" t="str">
        <f>IF(NOT($AS89=$AS90),ROW(),"")</f>
        <v/>
      </c>
      <c r="AQ89" s="20" t="str">
        <f>IF(NOT(AS89=AS90),AS90,"")</f>
        <v/>
      </c>
      <c r="AR89" s="20" t="e">
        <f>INDEX($AB$15:$AM$15,MATCH($AS89,$AB$11:$AM$11,0))</f>
        <v>#N/A</v>
      </c>
      <c r="AS89" s="20" t="str">
        <f>LEFT(AT89,4)</f>
        <v>2000</v>
      </c>
      <c r="AT89" s="139" t="str">
        <f>LEFT(B89,6)</f>
        <v>200004</v>
      </c>
    </row>
    <row r="90" spans="2:46" hidden="1" outlineLevel="1" x14ac:dyDescent="0.25">
      <c r="B90" s="11">
        <f>'Market Data'!B76</f>
        <v>20000410</v>
      </c>
      <c r="C90" s="2">
        <f>'Market Data'!C76</f>
        <v>9444.5</v>
      </c>
      <c r="D90" s="2">
        <f>'Market Data'!D76</f>
        <v>9484.5</v>
      </c>
      <c r="E90" s="2">
        <f>'Market Data'!E76</f>
        <v>9382</v>
      </c>
      <c r="F90" s="12">
        <f>'Market Data'!F76</f>
        <v>9409.5</v>
      </c>
      <c r="H90" s="151">
        <f t="shared" si="8"/>
        <v>72</v>
      </c>
      <c r="I90" s="157" t="str">
        <f ca="1">IF($H90&lt;($J$6+1),"",PFE(OFFSET($F90,0,0,-$J$6)))</f>
        <v/>
      </c>
      <c r="J90" s="19"/>
      <c r="K90" s="139" t="str">
        <f t="shared" ca="1" si="9"/>
        <v/>
      </c>
      <c r="L90" s="243" t="e">
        <f t="shared" ca="1" si="6"/>
        <v>#N/A</v>
      </c>
      <c r="M90" s="242" t="e">
        <f t="shared" ca="1" si="7"/>
        <v>#N/A</v>
      </c>
      <c r="N90" s="20"/>
      <c r="O90" s="74"/>
      <c r="P90" s="75"/>
      <c r="Q90" s="76"/>
      <c r="R90" s="75"/>
      <c r="S90" s="77"/>
      <c r="T90" s="78"/>
      <c r="U90" s="81"/>
      <c r="V90" s="82"/>
      <c r="W90" s="50"/>
      <c r="X90" s="50"/>
      <c r="Y90" s="50"/>
      <c r="Z90" s="50"/>
      <c r="AA90" s="50"/>
      <c r="AG90" s="50"/>
      <c r="AH90" s="50"/>
      <c r="AI90" s="50"/>
      <c r="AJ90" s="50"/>
      <c r="AK90" s="50"/>
      <c r="AL90" s="50"/>
      <c r="AM90" s="50"/>
      <c r="AN90" s="50"/>
      <c r="AO90" s="50"/>
      <c r="AP90" s="138" t="str">
        <f>IF(NOT($AS90=$AS91),ROW(),"")</f>
        <v/>
      </c>
      <c r="AQ90" s="20" t="str">
        <f>IF(NOT(AS90=AS91),AS91,"")</f>
        <v/>
      </c>
      <c r="AR90" s="20" t="e">
        <f>INDEX($AB$15:$AM$15,MATCH($AS90,$AB$11:$AM$11,0))</f>
        <v>#N/A</v>
      </c>
      <c r="AS90" s="20" t="str">
        <f>LEFT(AT90,4)</f>
        <v>2000</v>
      </c>
      <c r="AT90" s="139" t="str">
        <f>LEFT(B90,6)</f>
        <v>200004</v>
      </c>
    </row>
    <row r="91" spans="2:46" hidden="1" outlineLevel="1" x14ac:dyDescent="0.25">
      <c r="B91" s="11">
        <f>'Market Data'!B77</f>
        <v>20000411</v>
      </c>
      <c r="C91" s="2">
        <f>'Market Data'!C77</f>
        <v>9259.5</v>
      </c>
      <c r="D91" s="2">
        <f>'Market Data'!D77</f>
        <v>9357</v>
      </c>
      <c r="E91" s="2">
        <f>'Market Data'!E77</f>
        <v>9249.5</v>
      </c>
      <c r="F91" s="12">
        <f>'Market Data'!F77</f>
        <v>9319.5</v>
      </c>
      <c r="H91" s="151">
        <f t="shared" si="8"/>
        <v>73</v>
      </c>
      <c r="I91" s="157" t="str">
        <f ca="1">IF($H91&lt;($J$6+1),"",PFE(OFFSET($F91,0,0,-$J$6)))</f>
        <v/>
      </c>
      <c r="J91" s="19"/>
      <c r="K91" s="139" t="str">
        <f t="shared" ca="1" si="9"/>
        <v/>
      </c>
      <c r="L91" s="243" t="e">
        <f t="shared" ca="1" si="6"/>
        <v>#N/A</v>
      </c>
      <c r="M91" s="242" t="e">
        <f t="shared" ca="1" si="7"/>
        <v>#N/A</v>
      </c>
      <c r="N91" s="20"/>
      <c r="O91" s="74"/>
      <c r="P91" s="75"/>
      <c r="Q91" s="76"/>
      <c r="R91" s="75"/>
      <c r="S91" s="77"/>
      <c r="T91" s="78"/>
      <c r="U91" s="81"/>
      <c r="V91" s="82"/>
      <c r="W91" s="50"/>
      <c r="X91" s="50"/>
      <c r="Y91" s="50"/>
      <c r="Z91" s="50"/>
      <c r="AA91" s="50"/>
      <c r="AG91" s="50"/>
      <c r="AH91" s="50"/>
      <c r="AI91" s="50"/>
      <c r="AJ91" s="50"/>
      <c r="AK91" s="50"/>
      <c r="AL91" s="50"/>
      <c r="AM91" s="50"/>
      <c r="AN91" s="50"/>
      <c r="AO91" s="50"/>
      <c r="AP91" s="138" t="str">
        <f>IF(NOT($AS91=$AS92),ROW(),"")</f>
        <v/>
      </c>
      <c r="AQ91" s="20" t="str">
        <f>IF(NOT(AS91=AS92),AS92,"")</f>
        <v/>
      </c>
      <c r="AR91" s="20" t="e">
        <f>INDEX($AB$15:$AM$15,MATCH($AS91,$AB$11:$AM$11,0))</f>
        <v>#N/A</v>
      </c>
      <c r="AS91" s="20" t="str">
        <f>LEFT(AT91,4)</f>
        <v>2000</v>
      </c>
      <c r="AT91" s="139" t="str">
        <f>LEFT(B91,6)</f>
        <v>200004</v>
      </c>
    </row>
    <row r="92" spans="2:46" hidden="1" outlineLevel="1" x14ac:dyDescent="0.25">
      <c r="B92" s="11">
        <f>'Market Data'!B78</f>
        <v>20000412</v>
      </c>
      <c r="C92" s="2">
        <f>'Market Data'!C78</f>
        <v>9346.5</v>
      </c>
      <c r="D92" s="2">
        <f>'Market Data'!D78</f>
        <v>9392</v>
      </c>
      <c r="E92" s="2">
        <f>'Market Data'!E78</f>
        <v>9286</v>
      </c>
      <c r="F92" s="12">
        <f>'Market Data'!F78</f>
        <v>9294.5</v>
      </c>
      <c r="H92" s="151">
        <f t="shared" si="8"/>
        <v>74</v>
      </c>
      <c r="I92" s="157" t="str">
        <f ca="1">IF($H92&lt;($J$6+1),"",PFE(OFFSET($F92,0,0,-$J$6)))</f>
        <v/>
      </c>
      <c r="J92" s="19"/>
      <c r="K92" s="139" t="str">
        <f t="shared" ca="1" si="9"/>
        <v/>
      </c>
      <c r="L92" s="243" t="e">
        <f t="shared" ca="1" si="6"/>
        <v>#N/A</v>
      </c>
      <c r="M92" s="242" t="e">
        <f t="shared" ca="1" si="7"/>
        <v>#N/A</v>
      </c>
      <c r="N92" s="20"/>
      <c r="O92" s="74"/>
      <c r="P92" s="75"/>
      <c r="Q92" s="76"/>
      <c r="R92" s="75"/>
      <c r="S92" s="77"/>
      <c r="T92" s="78"/>
      <c r="U92" s="81"/>
      <c r="V92" s="82"/>
      <c r="W92" s="50"/>
      <c r="X92" s="50"/>
      <c r="Y92" s="50"/>
      <c r="Z92" s="50"/>
      <c r="AA92" s="50"/>
      <c r="AG92" s="50"/>
      <c r="AH92" s="50"/>
      <c r="AI92" s="50"/>
      <c r="AJ92" s="50"/>
      <c r="AK92" s="50"/>
      <c r="AL92" s="50"/>
      <c r="AM92" s="50"/>
      <c r="AN92" s="50"/>
      <c r="AO92" s="50"/>
      <c r="AP92" s="138" t="str">
        <f>IF(NOT($AS92=$AS93),ROW(),"")</f>
        <v/>
      </c>
      <c r="AQ92" s="20" t="str">
        <f>IF(NOT(AS92=AS93),AS93,"")</f>
        <v/>
      </c>
      <c r="AR92" s="20" t="e">
        <f>INDEX($AB$15:$AM$15,MATCH($AS92,$AB$11:$AM$11,0))</f>
        <v>#N/A</v>
      </c>
      <c r="AS92" s="20" t="str">
        <f>LEFT(AT92,4)</f>
        <v>2000</v>
      </c>
      <c r="AT92" s="139" t="str">
        <f>LEFT(B92,6)</f>
        <v>200004</v>
      </c>
    </row>
    <row r="93" spans="2:46" hidden="1" outlineLevel="1" x14ac:dyDescent="0.25">
      <c r="B93" s="11">
        <f>'Market Data'!B79</f>
        <v>20000413</v>
      </c>
      <c r="C93" s="2">
        <f>'Market Data'!C79</f>
        <v>9194.5</v>
      </c>
      <c r="D93" s="2">
        <f>'Market Data'!D79</f>
        <v>9322.5</v>
      </c>
      <c r="E93" s="2">
        <f>'Market Data'!E79</f>
        <v>9167.5</v>
      </c>
      <c r="F93" s="12">
        <f>'Market Data'!F79</f>
        <v>9318.5</v>
      </c>
      <c r="H93" s="151">
        <f t="shared" si="8"/>
        <v>75</v>
      </c>
      <c r="I93" s="157" t="str">
        <f ca="1">IF($H93&lt;($J$6+1),"",PFE(OFFSET($F93,0,0,-$J$6)))</f>
        <v/>
      </c>
      <c r="J93" s="19"/>
      <c r="K93" s="139" t="str">
        <f t="shared" ca="1" si="9"/>
        <v/>
      </c>
      <c r="L93" s="243" t="e">
        <f t="shared" ca="1" si="6"/>
        <v>#N/A</v>
      </c>
      <c r="M93" s="242" t="e">
        <f t="shared" ca="1" si="7"/>
        <v>#N/A</v>
      </c>
      <c r="N93" s="20"/>
      <c r="O93" s="74"/>
      <c r="P93" s="75"/>
      <c r="Q93" s="76"/>
      <c r="R93" s="75"/>
      <c r="S93" s="77"/>
      <c r="T93" s="78"/>
      <c r="U93" s="81"/>
      <c r="V93" s="82"/>
      <c r="W93" s="50"/>
      <c r="X93" s="50"/>
      <c r="Y93" s="50"/>
      <c r="Z93" s="50"/>
      <c r="AA93" s="50"/>
      <c r="AG93" s="50"/>
      <c r="AH93" s="50"/>
      <c r="AI93" s="50"/>
      <c r="AJ93" s="50"/>
      <c r="AK93" s="50"/>
      <c r="AL93" s="50"/>
      <c r="AM93" s="50"/>
      <c r="AN93" s="50"/>
      <c r="AO93" s="50"/>
      <c r="AP93" s="138" t="str">
        <f>IF(NOT($AS93=$AS94),ROW(),"")</f>
        <v/>
      </c>
      <c r="AQ93" s="20" t="str">
        <f>IF(NOT(AS93=AS94),AS94,"")</f>
        <v/>
      </c>
      <c r="AR93" s="20" t="e">
        <f>INDEX($AB$15:$AM$15,MATCH($AS93,$AB$11:$AM$11,0))</f>
        <v>#N/A</v>
      </c>
      <c r="AS93" s="20" t="str">
        <f>LEFT(AT93,4)</f>
        <v>2000</v>
      </c>
      <c r="AT93" s="139" t="str">
        <f>LEFT(B93,6)</f>
        <v>200004</v>
      </c>
    </row>
    <row r="94" spans="2:46" hidden="1" outlineLevel="1" x14ac:dyDescent="0.25">
      <c r="B94" s="11">
        <f>'Market Data'!B80</f>
        <v>20000414</v>
      </c>
      <c r="C94" s="2">
        <f>'Market Data'!C80</f>
        <v>9224.5</v>
      </c>
      <c r="D94" s="2">
        <f>'Market Data'!D80</f>
        <v>9279.5</v>
      </c>
      <c r="E94" s="2">
        <f>'Market Data'!E80</f>
        <v>9033.5</v>
      </c>
      <c r="F94" s="12">
        <f>'Market Data'!F80</f>
        <v>9069.5</v>
      </c>
      <c r="H94" s="151">
        <f t="shared" si="8"/>
        <v>76</v>
      </c>
      <c r="I94" s="157" t="str">
        <f ca="1">IF($H94&lt;($J$6+1),"",PFE(OFFSET($F94,0,0,-$J$6)))</f>
        <v/>
      </c>
      <c r="J94" s="19"/>
      <c r="K94" s="139" t="str">
        <f t="shared" ca="1" si="9"/>
        <v/>
      </c>
      <c r="L94" s="243" t="e">
        <f t="shared" ca="1" si="6"/>
        <v>#N/A</v>
      </c>
      <c r="M94" s="242" t="e">
        <f t="shared" ca="1" si="7"/>
        <v>#N/A</v>
      </c>
      <c r="N94" s="20"/>
      <c r="O94" s="74"/>
      <c r="P94" s="75"/>
      <c r="Q94" s="76"/>
      <c r="R94" s="75"/>
      <c r="S94" s="77"/>
      <c r="T94" s="78"/>
      <c r="U94" s="81"/>
      <c r="V94" s="82"/>
      <c r="W94" s="50"/>
      <c r="X94" s="50"/>
      <c r="Y94" s="50"/>
      <c r="Z94" s="50"/>
      <c r="AA94" s="50"/>
      <c r="AG94" s="50"/>
      <c r="AH94" s="50"/>
      <c r="AI94" s="50"/>
      <c r="AJ94" s="50"/>
      <c r="AK94" s="50"/>
      <c r="AL94" s="50"/>
      <c r="AM94" s="50"/>
      <c r="AN94" s="50"/>
      <c r="AO94" s="50"/>
      <c r="AP94" s="138" t="str">
        <f>IF(NOT($AS94=$AS95),ROW(),"")</f>
        <v/>
      </c>
      <c r="AQ94" s="20" t="str">
        <f>IF(NOT(AS94=AS95),AS95,"")</f>
        <v/>
      </c>
      <c r="AR94" s="20" t="e">
        <f>INDEX($AB$15:$AM$15,MATCH($AS94,$AB$11:$AM$11,0))</f>
        <v>#N/A</v>
      </c>
      <c r="AS94" s="20" t="str">
        <f>LEFT(AT94,4)</f>
        <v>2000</v>
      </c>
      <c r="AT94" s="139" t="str">
        <f>LEFT(B94,6)</f>
        <v>200004</v>
      </c>
    </row>
    <row r="95" spans="2:46" hidden="1" outlineLevel="1" x14ac:dyDescent="0.25">
      <c r="B95" s="11">
        <f>'Market Data'!B81</f>
        <v>20000417</v>
      </c>
      <c r="C95" s="2">
        <f>'Market Data'!C81</f>
        <v>8824.5</v>
      </c>
      <c r="D95" s="2">
        <f>'Market Data'!D81</f>
        <v>9059.5</v>
      </c>
      <c r="E95" s="2">
        <f>'Market Data'!E81</f>
        <v>8781.5</v>
      </c>
      <c r="F95" s="12">
        <f>'Market Data'!F81</f>
        <v>9048.5</v>
      </c>
      <c r="H95" s="151">
        <f t="shared" si="8"/>
        <v>77</v>
      </c>
      <c r="I95" s="157" t="str">
        <f ca="1">IF($H95&lt;($J$6+1),"",PFE(OFFSET($F95,0,0,-$J$6)))</f>
        <v/>
      </c>
      <c r="J95" s="19"/>
      <c r="K95" s="139" t="str">
        <f t="shared" ca="1" si="9"/>
        <v/>
      </c>
      <c r="L95" s="243" t="e">
        <f t="shared" ca="1" si="6"/>
        <v>#N/A</v>
      </c>
      <c r="M95" s="242" t="e">
        <f t="shared" ca="1" si="7"/>
        <v>#N/A</v>
      </c>
      <c r="N95" s="20"/>
      <c r="O95" s="74"/>
      <c r="P95" s="75"/>
      <c r="Q95" s="76"/>
      <c r="R95" s="75"/>
      <c r="S95" s="77"/>
      <c r="T95" s="78"/>
      <c r="U95" s="81"/>
      <c r="V95" s="82"/>
      <c r="W95" s="50"/>
      <c r="X95" s="50"/>
      <c r="Y95" s="50"/>
      <c r="Z95" s="50"/>
      <c r="AA95" s="50"/>
      <c r="AG95" s="50"/>
      <c r="AH95" s="50"/>
      <c r="AI95" s="50"/>
      <c r="AJ95" s="50"/>
      <c r="AK95" s="50"/>
      <c r="AL95" s="50"/>
      <c r="AM95" s="50"/>
      <c r="AN95" s="50"/>
      <c r="AO95" s="50"/>
      <c r="AP95" s="138" t="str">
        <f>IF(NOT($AS95=$AS96),ROW(),"")</f>
        <v/>
      </c>
      <c r="AQ95" s="20" t="str">
        <f>IF(NOT(AS95=AS96),AS96,"")</f>
        <v/>
      </c>
      <c r="AR95" s="20" t="e">
        <f>INDEX($AB$15:$AM$15,MATCH($AS95,$AB$11:$AM$11,0))</f>
        <v>#N/A</v>
      </c>
      <c r="AS95" s="20" t="str">
        <f>LEFT(AT95,4)</f>
        <v>2000</v>
      </c>
      <c r="AT95" s="139" t="str">
        <f>LEFT(B95,6)</f>
        <v>200004</v>
      </c>
    </row>
    <row r="96" spans="2:46" hidden="1" outlineLevel="1" x14ac:dyDescent="0.25">
      <c r="B96" s="11">
        <f>'Market Data'!B82</f>
        <v>20000418</v>
      </c>
      <c r="C96" s="2">
        <f>'Market Data'!C82</f>
        <v>9118.5</v>
      </c>
      <c r="D96" s="2">
        <f>'Market Data'!D82</f>
        <v>9130</v>
      </c>
      <c r="E96" s="2">
        <f>'Market Data'!E82</f>
        <v>8963</v>
      </c>
      <c r="F96" s="12">
        <f>'Market Data'!F82</f>
        <v>9091.5</v>
      </c>
      <c r="H96" s="151">
        <f t="shared" si="8"/>
        <v>78</v>
      </c>
      <c r="I96" s="157" t="str">
        <f ca="1">IF($H96&lt;($J$6+1),"",PFE(OFFSET($F96,0,0,-$J$6)))</f>
        <v/>
      </c>
      <c r="J96" s="19"/>
      <c r="K96" s="139" t="str">
        <f t="shared" ca="1" si="9"/>
        <v/>
      </c>
      <c r="L96" s="243" t="e">
        <f t="shared" ca="1" si="6"/>
        <v>#N/A</v>
      </c>
      <c r="M96" s="242" t="e">
        <f t="shared" ca="1" si="7"/>
        <v>#N/A</v>
      </c>
      <c r="N96" s="20"/>
      <c r="O96" s="74"/>
      <c r="P96" s="75"/>
      <c r="Q96" s="76"/>
      <c r="R96" s="75"/>
      <c r="S96" s="77"/>
      <c r="T96" s="78"/>
      <c r="U96" s="81"/>
      <c r="V96" s="82"/>
      <c r="W96" s="50"/>
      <c r="X96" s="50"/>
      <c r="Y96" s="50"/>
      <c r="Z96" s="50"/>
      <c r="AA96" s="50"/>
      <c r="AG96" s="50"/>
      <c r="AH96" s="50"/>
      <c r="AI96" s="50"/>
      <c r="AJ96" s="50"/>
      <c r="AK96" s="50"/>
      <c r="AL96" s="50"/>
      <c r="AM96" s="50"/>
      <c r="AN96" s="50"/>
      <c r="AO96" s="50"/>
      <c r="AP96" s="138" t="str">
        <f>IF(NOT($AS96=$AS97),ROW(),"")</f>
        <v/>
      </c>
      <c r="AQ96" s="20" t="str">
        <f>IF(NOT(AS96=AS97),AS97,"")</f>
        <v/>
      </c>
      <c r="AR96" s="20" t="e">
        <f>INDEX($AB$15:$AM$15,MATCH($AS96,$AB$11:$AM$11,0))</f>
        <v>#N/A</v>
      </c>
      <c r="AS96" s="20" t="str">
        <f>LEFT(AT96,4)</f>
        <v>2000</v>
      </c>
      <c r="AT96" s="139" t="str">
        <f>LEFT(B96,6)</f>
        <v>200004</v>
      </c>
    </row>
    <row r="97" spans="2:46" hidden="1" outlineLevel="1" x14ac:dyDescent="0.25">
      <c r="B97" s="11">
        <f>'Market Data'!B83</f>
        <v>20000419</v>
      </c>
      <c r="C97" s="2">
        <f>'Market Data'!C83</f>
        <v>9164.5</v>
      </c>
      <c r="D97" s="2">
        <f>'Market Data'!D83</f>
        <v>9169</v>
      </c>
      <c r="E97" s="2">
        <f>'Market Data'!E83</f>
        <v>9009.5</v>
      </c>
      <c r="F97" s="12">
        <f>'Market Data'!F83</f>
        <v>9077</v>
      </c>
      <c r="H97" s="151">
        <f t="shared" si="8"/>
        <v>79</v>
      </c>
      <c r="I97" s="157" t="str">
        <f ca="1">IF($H97&lt;($J$6+1),"",PFE(OFFSET($F97,0,0,-$J$6)))</f>
        <v/>
      </c>
      <c r="J97" s="19"/>
      <c r="K97" s="139" t="str">
        <f t="shared" ca="1" si="9"/>
        <v/>
      </c>
      <c r="L97" s="243" t="e">
        <f t="shared" ca="1" si="6"/>
        <v>#N/A</v>
      </c>
      <c r="M97" s="242" t="e">
        <f t="shared" ca="1" si="7"/>
        <v>#N/A</v>
      </c>
      <c r="N97" s="20"/>
      <c r="O97" s="74"/>
      <c r="P97" s="75"/>
      <c r="Q97" s="76"/>
      <c r="R97" s="75"/>
      <c r="S97" s="77"/>
      <c r="T97" s="78"/>
      <c r="U97" s="81"/>
      <c r="V97" s="82"/>
      <c r="W97" s="50"/>
      <c r="X97" s="50"/>
      <c r="Y97" s="50"/>
      <c r="Z97" s="50"/>
      <c r="AA97" s="50"/>
      <c r="AG97" s="50"/>
      <c r="AH97" s="50"/>
      <c r="AI97" s="50"/>
      <c r="AJ97" s="50"/>
      <c r="AK97" s="50"/>
      <c r="AL97" s="50"/>
      <c r="AM97" s="50"/>
      <c r="AN97" s="50"/>
      <c r="AO97" s="50"/>
      <c r="AP97" s="138" t="str">
        <f>IF(NOT($AS97=$AS98),ROW(),"")</f>
        <v/>
      </c>
      <c r="AQ97" s="20" t="str">
        <f>IF(NOT(AS97=AS98),AS98,"")</f>
        <v/>
      </c>
      <c r="AR97" s="20" t="e">
        <f>INDEX($AB$15:$AM$15,MATCH($AS97,$AB$11:$AM$11,0))</f>
        <v>#N/A</v>
      </c>
      <c r="AS97" s="20" t="str">
        <f>LEFT(AT97,4)</f>
        <v>2000</v>
      </c>
      <c r="AT97" s="139" t="str">
        <f>LEFT(B97,6)</f>
        <v>200004</v>
      </c>
    </row>
    <row r="98" spans="2:46" hidden="1" outlineLevel="1" x14ac:dyDescent="0.25">
      <c r="B98" s="11">
        <f>'Market Data'!B84</f>
        <v>20000420</v>
      </c>
      <c r="C98" s="2">
        <f>'Market Data'!C84</f>
        <v>9076.5</v>
      </c>
      <c r="D98" s="2">
        <f>'Market Data'!D84</f>
        <v>9101</v>
      </c>
      <c r="E98" s="2">
        <f>'Market Data'!E84</f>
        <v>9036.5</v>
      </c>
      <c r="F98" s="12">
        <f>'Market Data'!F84</f>
        <v>9064.5</v>
      </c>
      <c r="H98" s="151">
        <f t="shared" si="8"/>
        <v>80</v>
      </c>
      <c r="I98" s="157" t="str">
        <f ca="1">IF($H98&lt;($J$6+1),"",PFE(OFFSET($F98,0,0,-$J$6)))</f>
        <v/>
      </c>
      <c r="J98" s="19"/>
      <c r="K98" s="139" t="str">
        <f t="shared" ca="1" si="9"/>
        <v/>
      </c>
      <c r="L98" s="243" t="e">
        <f t="shared" ca="1" si="6"/>
        <v>#N/A</v>
      </c>
      <c r="M98" s="242" t="e">
        <f t="shared" ca="1" si="7"/>
        <v>#N/A</v>
      </c>
      <c r="N98" s="20"/>
      <c r="O98" s="74"/>
      <c r="P98" s="75"/>
      <c r="Q98" s="76"/>
      <c r="R98" s="75"/>
      <c r="S98" s="77"/>
      <c r="T98" s="78"/>
      <c r="U98" s="81"/>
      <c r="V98" s="82"/>
      <c r="W98" s="50"/>
      <c r="X98" s="50"/>
      <c r="Y98" s="50"/>
      <c r="Z98" s="50"/>
      <c r="AA98" s="50"/>
      <c r="AG98" s="50"/>
      <c r="AH98" s="50"/>
      <c r="AI98" s="50"/>
      <c r="AJ98" s="50"/>
      <c r="AK98" s="50"/>
      <c r="AL98" s="50"/>
      <c r="AM98" s="50"/>
      <c r="AN98" s="50"/>
      <c r="AO98" s="50"/>
      <c r="AP98" s="138" t="str">
        <f>IF(NOT($AS98=$AS99),ROW(),"")</f>
        <v/>
      </c>
      <c r="AQ98" s="20" t="str">
        <f>IF(NOT(AS98=AS99),AS99,"")</f>
        <v/>
      </c>
      <c r="AR98" s="20" t="e">
        <f>INDEX($AB$15:$AM$15,MATCH($AS98,$AB$11:$AM$11,0))</f>
        <v>#N/A</v>
      </c>
      <c r="AS98" s="20" t="str">
        <f>LEFT(AT98,4)</f>
        <v>2000</v>
      </c>
      <c r="AT98" s="139" t="str">
        <f>LEFT(B98,6)</f>
        <v>200004</v>
      </c>
    </row>
    <row r="99" spans="2:46" hidden="1" outlineLevel="1" x14ac:dyDescent="0.25">
      <c r="B99" s="11">
        <f>'Market Data'!B85</f>
        <v>20000425</v>
      </c>
      <c r="C99" s="2">
        <f>'Market Data'!C85</f>
        <v>9035.5</v>
      </c>
      <c r="D99" s="2">
        <f>'Market Data'!D85</f>
        <v>9225</v>
      </c>
      <c r="E99" s="2">
        <f>'Market Data'!E85</f>
        <v>8960.5</v>
      </c>
      <c r="F99" s="12">
        <f>'Market Data'!F85</f>
        <v>9167.5</v>
      </c>
      <c r="H99" s="151">
        <f t="shared" si="8"/>
        <v>81</v>
      </c>
      <c r="I99" s="157" t="str">
        <f ca="1">IF($H99&lt;($J$6+1),"",PFE(OFFSET($F99,0,0,-$J$6)))</f>
        <v/>
      </c>
      <c r="J99" s="19"/>
      <c r="K99" s="139" t="str">
        <f t="shared" ca="1" si="9"/>
        <v/>
      </c>
      <c r="L99" s="243" t="e">
        <f t="shared" ca="1" si="6"/>
        <v>#N/A</v>
      </c>
      <c r="M99" s="242" t="e">
        <f t="shared" ca="1" si="7"/>
        <v>#N/A</v>
      </c>
      <c r="N99" s="20"/>
      <c r="O99" s="74"/>
      <c r="P99" s="75"/>
      <c r="Q99" s="76"/>
      <c r="R99" s="75"/>
      <c r="S99" s="77"/>
      <c r="T99" s="78"/>
      <c r="U99" s="81"/>
      <c r="V99" s="82"/>
      <c r="W99" s="50"/>
      <c r="X99" s="50"/>
      <c r="Y99" s="50"/>
      <c r="Z99" s="50"/>
      <c r="AA99" s="50"/>
      <c r="AG99" s="50"/>
      <c r="AH99" s="50"/>
      <c r="AI99" s="50"/>
      <c r="AJ99" s="50"/>
      <c r="AK99" s="50"/>
      <c r="AL99" s="50"/>
      <c r="AM99" s="50"/>
      <c r="AN99" s="50"/>
      <c r="AO99" s="50"/>
      <c r="AP99" s="138" t="str">
        <f>IF(NOT($AS99=$AS100),ROW(),"")</f>
        <v/>
      </c>
      <c r="AQ99" s="20" t="str">
        <f>IF(NOT(AS99=AS100),AS100,"")</f>
        <v/>
      </c>
      <c r="AR99" s="20" t="e">
        <f>INDEX($AB$15:$AM$15,MATCH($AS99,$AB$11:$AM$11,0))</f>
        <v>#N/A</v>
      </c>
      <c r="AS99" s="20" t="str">
        <f>LEFT(AT99,4)</f>
        <v>2000</v>
      </c>
      <c r="AT99" s="139" t="str">
        <f>LEFT(B99,6)</f>
        <v>200004</v>
      </c>
    </row>
    <row r="100" spans="2:46" hidden="1" outlineLevel="1" x14ac:dyDescent="0.25">
      <c r="B100" s="11">
        <f>'Market Data'!B86</f>
        <v>20000426</v>
      </c>
      <c r="C100" s="2">
        <f>'Market Data'!C86</f>
        <v>9214.5</v>
      </c>
      <c r="D100" s="2">
        <f>'Market Data'!D86</f>
        <v>9317.5</v>
      </c>
      <c r="E100" s="2">
        <f>'Market Data'!E86</f>
        <v>9178</v>
      </c>
      <c r="F100" s="12">
        <f>'Market Data'!F86</f>
        <v>9245.5</v>
      </c>
      <c r="H100" s="151">
        <f t="shared" si="8"/>
        <v>82</v>
      </c>
      <c r="I100" s="157" t="str">
        <f ca="1">IF($H100&lt;($J$6+1),"",PFE(OFFSET($F100,0,0,-$J$6)))</f>
        <v/>
      </c>
      <c r="J100" s="19"/>
      <c r="K100" s="139" t="str">
        <f t="shared" ca="1" si="9"/>
        <v/>
      </c>
      <c r="L100" s="243" t="e">
        <f t="shared" ca="1" si="6"/>
        <v>#N/A</v>
      </c>
      <c r="M100" s="242" t="e">
        <f t="shared" ca="1" si="7"/>
        <v>#N/A</v>
      </c>
      <c r="N100" s="20"/>
      <c r="O100" s="74"/>
      <c r="P100" s="75"/>
      <c r="Q100" s="76"/>
      <c r="R100" s="75"/>
      <c r="S100" s="77"/>
      <c r="T100" s="78"/>
      <c r="U100" s="81"/>
      <c r="V100" s="82"/>
      <c r="W100" s="50"/>
      <c r="X100" s="50"/>
      <c r="Y100" s="50"/>
      <c r="Z100" s="50"/>
      <c r="AA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138" t="str">
        <f>IF(NOT($AS100=$AS101),ROW(),"")</f>
        <v/>
      </c>
      <c r="AQ100" s="20" t="str">
        <f>IF(NOT(AS100=AS101),AS101,"")</f>
        <v/>
      </c>
      <c r="AR100" s="20" t="e">
        <f>INDEX($AB$15:$AM$15,MATCH($AS100,$AB$11:$AM$11,0))</f>
        <v>#N/A</v>
      </c>
      <c r="AS100" s="20" t="str">
        <f>LEFT(AT100,4)</f>
        <v>2000</v>
      </c>
      <c r="AT100" s="139" t="str">
        <f>LEFT(B100,6)</f>
        <v>200004</v>
      </c>
    </row>
    <row r="101" spans="2:46" hidden="1" outlineLevel="1" x14ac:dyDescent="0.25">
      <c r="B101" s="11">
        <f>'Market Data'!B87</f>
        <v>20000427</v>
      </c>
      <c r="C101" s="2">
        <f>'Market Data'!C87</f>
        <v>9249.5</v>
      </c>
      <c r="D101" s="2">
        <f>'Market Data'!D87</f>
        <v>9289</v>
      </c>
      <c r="E101" s="2">
        <f>'Market Data'!E87</f>
        <v>9017.5</v>
      </c>
      <c r="F101" s="12">
        <f>'Market Data'!F87</f>
        <v>9064.5</v>
      </c>
      <c r="H101" s="151">
        <f t="shared" si="8"/>
        <v>83</v>
      </c>
      <c r="I101" s="157" t="str">
        <f ca="1">IF($H101&lt;($J$6+1),"",PFE(OFFSET($F101,0,0,-$J$6)))</f>
        <v/>
      </c>
      <c r="J101" s="19"/>
      <c r="K101" s="139" t="str">
        <f t="shared" ca="1" si="9"/>
        <v/>
      </c>
      <c r="L101" s="243" t="e">
        <f t="shared" ca="1" si="6"/>
        <v>#N/A</v>
      </c>
      <c r="M101" s="242" t="e">
        <f t="shared" ca="1" si="7"/>
        <v>#N/A</v>
      </c>
      <c r="N101" s="20"/>
      <c r="O101" s="74"/>
      <c r="P101" s="75"/>
      <c r="Q101" s="76"/>
      <c r="R101" s="75"/>
      <c r="S101" s="77"/>
      <c r="T101" s="78"/>
      <c r="U101" s="81"/>
      <c r="V101" s="82"/>
      <c r="W101" s="50"/>
      <c r="X101" s="50"/>
      <c r="Y101" s="50"/>
      <c r="Z101" s="50"/>
      <c r="AA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138" t="str">
        <f>IF(NOT($AS101=$AS102),ROW(),"")</f>
        <v/>
      </c>
      <c r="AQ101" s="20" t="str">
        <f>IF(NOT(AS101=AS102),AS102,"")</f>
        <v/>
      </c>
      <c r="AR101" s="20" t="e">
        <f>INDEX($AB$15:$AM$15,MATCH($AS101,$AB$11:$AM$11,0))</f>
        <v>#N/A</v>
      </c>
      <c r="AS101" s="20" t="str">
        <f>LEFT(AT101,4)</f>
        <v>2000</v>
      </c>
      <c r="AT101" s="139" t="str">
        <f>LEFT(B101,6)</f>
        <v>200004</v>
      </c>
    </row>
    <row r="102" spans="2:46" hidden="1" outlineLevel="1" x14ac:dyDescent="0.25">
      <c r="B102" s="11">
        <f>'Market Data'!B88</f>
        <v>20000428</v>
      </c>
      <c r="C102" s="2">
        <f>'Market Data'!C88</f>
        <v>9164.5</v>
      </c>
      <c r="D102" s="2">
        <f>'Market Data'!D88</f>
        <v>9305.5</v>
      </c>
      <c r="E102" s="2">
        <f>'Market Data'!E88</f>
        <v>9135.5</v>
      </c>
      <c r="F102" s="12">
        <f>'Market Data'!F88</f>
        <v>9305.5</v>
      </c>
      <c r="H102" s="151">
        <f t="shared" si="8"/>
        <v>84</v>
      </c>
      <c r="I102" s="157" t="str">
        <f ca="1">IF($H102&lt;($J$6+1),"",PFE(OFFSET($F102,0,0,-$J$6)))</f>
        <v/>
      </c>
      <c r="J102" s="19"/>
      <c r="K102" s="139" t="str">
        <f t="shared" ca="1" si="9"/>
        <v/>
      </c>
      <c r="L102" s="243" t="e">
        <f t="shared" ca="1" si="6"/>
        <v>#N/A</v>
      </c>
      <c r="M102" s="242" t="e">
        <f t="shared" ca="1" si="7"/>
        <v>#N/A</v>
      </c>
      <c r="N102" s="20"/>
      <c r="O102" s="74"/>
      <c r="P102" s="75"/>
      <c r="Q102" s="76"/>
      <c r="R102" s="75"/>
      <c r="S102" s="77"/>
      <c r="T102" s="78"/>
      <c r="U102" s="81"/>
      <c r="V102" s="82"/>
      <c r="W102" s="50"/>
      <c r="X102" s="50"/>
      <c r="Y102" s="50"/>
      <c r="Z102" s="50"/>
      <c r="AA102" s="50"/>
      <c r="AG102" s="50"/>
      <c r="AH102" s="50"/>
      <c r="AI102" s="50"/>
      <c r="AJ102" s="50"/>
      <c r="AK102" s="50"/>
      <c r="AL102" s="50"/>
      <c r="AM102" s="50"/>
      <c r="AN102" s="50"/>
      <c r="AO102" s="50"/>
      <c r="AP102" s="138" t="str">
        <f>IF(NOT($AS102=$AS103),ROW(),"")</f>
        <v/>
      </c>
      <c r="AQ102" s="20" t="str">
        <f>IF(NOT(AS102=AS103),AS103,"")</f>
        <v/>
      </c>
      <c r="AR102" s="20" t="e">
        <f>INDEX($AB$15:$AM$15,MATCH($AS102,$AB$11:$AM$11,0))</f>
        <v>#N/A</v>
      </c>
      <c r="AS102" s="20" t="str">
        <f>LEFT(AT102,4)</f>
        <v>2000</v>
      </c>
      <c r="AT102" s="139" t="str">
        <f>LEFT(B102,6)</f>
        <v>200004</v>
      </c>
    </row>
    <row r="103" spans="2:46" hidden="1" outlineLevel="1" x14ac:dyDescent="0.25">
      <c r="B103" s="11">
        <f>'Market Data'!B89</f>
        <v>20000502</v>
      </c>
      <c r="C103" s="2">
        <f>'Market Data'!C89</f>
        <v>9339.5</v>
      </c>
      <c r="D103" s="2">
        <f>'Market Data'!D89</f>
        <v>9436</v>
      </c>
      <c r="E103" s="2">
        <f>'Market Data'!E89</f>
        <v>9334.5</v>
      </c>
      <c r="F103" s="12">
        <f>'Market Data'!F89</f>
        <v>9424.5</v>
      </c>
      <c r="H103" s="151">
        <f t="shared" si="8"/>
        <v>85</v>
      </c>
      <c r="I103" s="157">
        <f ca="1">IF($H103&lt;($J$6+1),"",PFE(OFFSET($F103,0,0,-$J$6)))</f>
        <v>8.5753784827630825E-2</v>
      </c>
      <c r="J103" s="19"/>
      <c r="K103" s="139" t="str">
        <f t="shared" ca="1" si="9"/>
        <v>Long</v>
      </c>
      <c r="L103" s="243">
        <f t="shared" ca="1" si="6"/>
        <v>9424.5</v>
      </c>
      <c r="M103" s="242" t="e">
        <f t="shared" ca="1" si="7"/>
        <v>#N/A</v>
      </c>
      <c r="N103" s="20"/>
      <c r="O103" s="74"/>
      <c r="P103" s="75"/>
      <c r="Q103" s="76"/>
      <c r="R103" s="75"/>
      <c r="S103" s="77"/>
      <c r="T103" s="78"/>
      <c r="U103" s="81"/>
      <c r="V103" s="82"/>
      <c r="W103" s="50"/>
      <c r="X103" s="50"/>
      <c r="Y103" s="50"/>
      <c r="Z103" s="50"/>
      <c r="AA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138" t="str">
        <f>IF(NOT($AS103=$AS104),ROW(),"")</f>
        <v/>
      </c>
      <c r="AQ103" s="20" t="str">
        <f>IF(NOT(AS103=AS104),AS104,"")</f>
        <v/>
      </c>
      <c r="AR103" s="20" t="e">
        <f>INDEX($AB$15:$AM$15,MATCH($AS103,$AB$11:$AM$11,0))</f>
        <v>#N/A</v>
      </c>
      <c r="AS103" s="20" t="str">
        <f>LEFT(AT103,4)</f>
        <v>2000</v>
      </c>
      <c r="AT103" s="139" t="str">
        <f>LEFT(B103,6)</f>
        <v>200005</v>
      </c>
    </row>
    <row r="104" spans="2:46" hidden="1" outlineLevel="1" x14ac:dyDescent="0.25">
      <c r="B104" s="11">
        <f>'Market Data'!B90</f>
        <v>20000503</v>
      </c>
      <c r="C104" s="2">
        <f>'Market Data'!C90</f>
        <v>9367.5</v>
      </c>
      <c r="D104" s="2">
        <f>'Market Data'!D90</f>
        <v>9443</v>
      </c>
      <c r="E104" s="2">
        <f>'Market Data'!E90</f>
        <v>9219.5</v>
      </c>
      <c r="F104" s="12">
        <f>'Market Data'!F90</f>
        <v>9224.5</v>
      </c>
      <c r="H104" s="151">
        <f t="shared" si="8"/>
        <v>86</v>
      </c>
      <c r="I104" s="157">
        <f ca="1">IF($H104&lt;($J$6+1),"",PFE(OFFSET($F104,0,0,-$J$6)))</f>
        <v>8.2492895213678516E-2</v>
      </c>
      <c r="J104" s="19"/>
      <c r="K104" s="139" t="str">
        <f ca="1">IF($I104="","",IF($I104&gt;$J$4,"Long",IF($I104&lt;$J$5,"Short","")))</f>
        <v>Long</v>
      </c>
      <c r="L104" s="243" t="e">
        <f t="shared" ca="1" si="6"/>
        <v>#N/A</v>
      </c>
      <c r="M104" s="242" t="e">
        <f t="shared" ca="1" si="7"/>
        <v>#N/A</v>
      </c>
      <c r="N104" s="20"/>
      <c r="O104" s="74"/>
      <c r="P104" s="75"/>
      <c r="Q104" s="76"/>
      <c r="R104" s="75"/>
      <c r="S104" s="77"/>
      <c r="T104" s="78"/>
      <c r="U104" s="81"/>
      <c r="V104" s="82"/>
      <c r="W104" s="50"/>
      <c r="X104" s="50"/>
      <c r="Y104" s="50"/>
      <c r="Z104" s="50"/>
      <c r="AA104" s="50"/>
      <c r="AG104" s="50"/>
      <c r="AH104" s="50"/>
      <c r="AI104" s="50"/>
      <c r="AJ104" s="50"/>
      <c r="AK104" s="50"/>
      <c r="AL104" s="50"/>
      <c r="AM104" s="50"/>
      <c r="AN104" s="50"/>
      <c r="AO104" s="50"/>
      <c r="AP104" s="138" t="str">
        <f>IF(NOT($AS104=$AS105),ROW(),"")</f>
        <v/>
      </c>
      <c r="AQ104" s="20" t="str">
        <f>IF(NOT(AS104=AS105),AS105,"")</f>
        <v/>
      </c>
      <c r="AR104" s="20" t="e">
        <f>INDEX($AB$15:$AM$15,MATCH($AS104,$AB$11:$AM$11,0))</f>
        <v>#N/A</v>
      </c>
      <c r="AS104" s="20" t="str">
        <f>LEFT(AT104,4)</f>
        <v>2000</v>
      </c>
      <c r="AT104" s="139" t="str">
        <f>LEFT(B104,6)</f>
        <v>200005</v>
      </c>
    </row>
    <row r="105" spans="2:46" hidden="1" outlineLevel="1" x14ac:dyDescent="0.25">
      <c r="B105" s="11">
        <f>'Market Data'!B91</f>
        <v>20000504</v>
      </c>
      <c r="C105" s="2">
        <f>'Market Data'!C91</f>
        <v>9229.5</v>
      </c>
      <c r="D105" s="2">
        <f>'Market Data'!D91</f>
        <v>9293.5</v>
      </c>
      <c r="E105" s="2">
        <f>'Market Data'!E91</f>
        <v>9185.5</v>
      </c>
      <c r="F105" s="12">
        <f>'Market Data'!F91</f>
        <v>9253</v>
      </c>
      <c r="H105" s="151">
        <f t="shared" si="8"/>
        <v>87</v>
      </c>
      <c r="I105" s="157">
        <f ca="1">IF($H105&lt;($J$6+1),"",PFE(OFFSET($F105,0,0,-$J$6)))</f>
        <v>9.8205188176882216E-2</v>
      </c>
      <c r="J105" s="19"/>
      <c r="K105" s="139" t="str">
        <f t="shared" ca="1" si="9"/>
        <v>Long</v>
      </c>
      <c r="L105" s="243" t="e">
        <f t="shared" ca="1" si="6"/>
        <v>#N/A</v>
      </c>
      <c r="M105" s="242" t="e">
        <f t="shared" ca="1" si="7"/>
        <v>#N/A</v>
      </c>
      <c r="N105" s="20"/>
      <c r="O105" s="74"/>
      <c r="P105" s="75"/>
      <c r="Q105" s="76"/>
      <c r="R105" s="75"/>
      <c r="S105" s="77"/>
      <c r="T105" s="78"/>
      <c r="U105" s="81"/>
      <c r="V105" s="82"/>
      <c r="W105" s="50"/>
      <c r="X105" s="50"/>
      <c r="Y105" s="50"/>
      <c r="Z105" s="50"/>
      <c r="AA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138" t="str">
        <f>IF(NOT($AS105=$AS106),ROW(),"")</f>
        <v/>
      </c>
      <c r="AQ105" s="20" t="str">
        <f>IF(NOT(AS105=AS106),AS106,"")</f>
        <v/>
      </c>
      <c r="AR105" s="20" t="e">
        <f>INDEX($AB$15:$AM$15,MATCH($AS105,$AB$11:$AM$11,0))</f>
        <v>#N/A</v>
      </c>
      <c r="AS105" s="20" t="str">
        <f>LEFT(AT105,4)</f>
        <v>2000</v>
      </c>
      <c r="AT105" s="139" t="str">
        <f>LEFT(B105,6)</f>
        <v>200005</v>
      </c>
    </row>
    <row r="106" spans="2:46" hidden="1" outlineLevel="1" x14ac:dyDescent="0.25">
      <c r="B106" s="11">
        <f>'Market Data'!B92</f>
        <v>20000505</v>
      </c>
      <c r="C106" s="2">
        <f>'Market Data'!C92</f>
        <v>9274.5</v>
      </c>
      <c r="D106" s="2">
        <f>'Market Data'!D92</f>
        <v>9374</v>
      </c>
      <c r="E106" s="2">
        <f>'Market Data'!E92</f>
        <v>9199.5</v>
      </c>
      <c r="F106" s="12">
        <f>'Market Data'!F92</f>
        <v>9370.5</v>
      </c>
      <c r="H106" s="151">
        <f t="shared" si="8"/>
        <v>88</v>
      </c>
      <c r="I106" s="157">
        <f ca="1">IF($H106&lt;($J$6+1),"",PFE(OFFSET($F106,0,0,-$J$6)))</f>
        <v>0.11409959630494497</v>
      </c>
      <c r="J106" s="19"/>
      <c r="K106" s="139" t="str">
        <f t="shared" ca="1" si="9"/>
        <v>Long</v>
      </c>
      <c r="L106" s="243" t="e">
        <f t="shared" ca="1" si="6"/>
        <v>#N/A</v>
      </c>
      <c r="M106" s="242" t="e">
        <f t="shared" ca="1" si="7"/>
        <v>#N/A</v>
      </c>
      <c r="N106" s="20"/>
      <c r="O106" s="74"/>
      <c r="P106" s="75"/>
      <c r="Q106" s="76"/>
      <c r="R106" s="75"/>
      <c r="S106" s="77"/>
      <c r="T106" s="78"/>
      <c r="U106" s="81"/>
      <c r="V106" s="82"/>
      <c r="W106" s="50"/>
      <c r="X106" s="50"/>
      <c r="Y106" s="50"/>
      <c r="Z106" s="50"/>
      <c r="AA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138" t="str">
        <f>IF(NOT($AS106=$AS107),ROW(),"")</f>
        <v/>
      </c>
      <c r="AQ106" s="20" t="str">
        <f>IF(NOT(AS106=AS107),AS107,"")</f>
        <v/>
      </c>
      <c r="AR106" s="20" t="e">
        <f>INDEX($AB$15:$AM$15,MATCH($AS106,$AB$11:$AM$11,0))</f>
        <v>#N/A</v>
      </c>
      <c r="AS106" s="20" t="str">
        <f>LEFT(AT106,4)</f>
        <v>2000</v>
      </c>
      <c r="AT106" s="139" t="str">
        <f>LEFT(B106,6)</f>
        <v>200005</v>
      </c>
    </row>
    <row r="107" spans="2:46" hidden="1" outlineLevel="1" x14ac:dyDescent="0.25">
      <c r="B107" s="11">
        <f>'Market Data'!B93</f>
        <v>20000508</v>
      </c>
      <c r="C107" s="2">
        <f>'Market Data'!C93</f>
        <v>9375.5</v>
      </c>
      <c r="D107" s="2">
        <f>'Market Data'!D93</f>
        <v>9396.5</v>
      </c>
      <c r="E107" s="2">
        <f>'Market Data'!E93</f>
        <v>9247.5</v>
      </c>
      <c r="F107" s="12">
        <f>'Market Data'!F93</f>
        <v>9267</v>
      </c>
      <c r="H107" s="151">
        <f t="shared" si="8"/>
        <v>89</v>
      </c>
      <c r="I107" s="157">
        <f ca="1">IF($H107&lt;($J$6+1),"",PFE(OFFSET($F107,0,0,-$J$6)))</f>
        <v>6.5546353660593096E-2</v>
      </c>
      <c r="J107" s="19"/>
      <c r="K107" s="139" t="str">
        <f t="shared" ca="1" si="9"/>
        <v>Long</v>
      </c>
      <c r="L107" s="243" t="e">
        <f t="shared" ca="1" si="6"/>
        <v>#N/A</v>
      </c>
      <c r="M107" s="242" t="e">
        <f t="shared" ca="1" si="7"/>
        <v>#N/A</v>
      </c>
      <c r="N107" s="20"/>
      <c r="O107" s="74"/>
      <c r="P107" s="75"/>
      <c r="Q107" s="76"/>
      <c r="R107" s="75"/>
      <c r="S107" s="77"/>
      <c r="T107" s="78"/>
      <c r="U107" s="81"/>
      <c r="V107" s="82"/>
      <c r="W107" s="50"/>
      <c r="X107" s="50"/>
      <c r="Y107" s="50"/>
      <c r="Z107" s="50"/>
      <c r="AA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138" t="str">
        <f>IF(NOT($AS107=$AS108),ROW(),"")</f>
        <v/>
      </c>
      <c r="AQ107" s="20" t="str">
        <f>IF(NOT(AS107=AS108),AS108,"")</f>
        <v/>
      </c>
      <c r="AR107" s="20" t="e">
        <f>INDEX($AB$15:$AM$15,MATCH($AS107,$AB$11:$AM$11,0))</f>
        <v>#N/A</v>
      </c>
      <c r="AS107" s="20" t="str">
        <f>LEFT(AT107,4)</f>
        <v>2000</v>
      </c>
      <c r="AT107" s="139" t="str">
        <f>LEFT(B107,6)</f>
        <v>200005</v>
      </c>
    </row>
    <row r="108" spans="2:46" hidden="1" outlineLevel="1" x14ac:dyDescent="0.25">
      <c r="B108" s="11">
        <f>'Market Data'!B94</f>
        <v>20000509</v>
      </c>
      <c r="C108" s="2">
        <f>'Market Data'!C94</f>
        <v>9254.5</v>
      </c>
      <c r="D108" s="2">
        <f>'Market Data'!D94</f>
        <v>9270</v>
      </c>
      <c r="E108" s="2">
        <f>'Market Data'!E94</f>
        <v>9092</v>
      </c>
      <c r="F108" s="12">
        <f>'Market Data'!F94</f>
        <v>9121.5</v>
      </c>
      <c r="H108" s="151">
        <f t="shared" si="8"/>
        <v>90</v>
      </c>
      <c r="I108" s="157">
        <f ca="1">IF($H108&lt;($J$6+1),"",PFE(OFFSET($F108,0,0,-$J$6)))</f>
        <v>3.28404590826138E-2</v>
      </c>
      <c r="J108" s="19"/>
      <c r="K108" s="139" t="str">
        <f t="shared" ca="1" si="9"/>
        <v>Long</v>
      </c>
      <c r="L108" s="243" t="e">
        <f t="shared" ca="1" si="6"/>
        <v>#N/A</v>
      </c>
      <c r="M108" s="242" t="e">
        <f t="shared" ca="1" si="7"/>
        <v>#N/A</v>
      </c>
      <c r="N108" s="20"/>
      <c r="O108" s="74"/>
      <c r="P108" s="75"/>
      <c r="Q108" s="76"/>
      <c r="R108" s="75"/>
      <c r="S108" s="77"/>
      <c r="T108" s="78"/>
      <c r="U108" s="81"/>
      <c r="V108" s="82"/>
      <c r="W108" s="50"/>
      <c r="X108" s="50"/>
      <c r="Y108" s="50"/>
      <c r="Z108" s="50"/>
      <c r="AA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138" t="str">
        <f>IF(NOT($AS108=$AS109),ROW(),"")</f>
        <v/>
      </c>
      <c r="AQ108" s="20" t="str">
        <f>IF(NOT(AS108=AS109),AS109,"")</f>
        <v/>
      </c>
      <c r="AR108" s="20" t="e">
        <f>INDEX($AB$15:$AM$15,MATCH($AS108,$AB$11:$AM$11,0))</f>
        <v>#N/A</v>
      </c>
      <c r="AS108" s="20" t="str">
        <f>LEFT(AT108,4)</f>
        <v>2000</v>
      </c>
      <c r="AT108" s="139" t="str">
        <f>LEFT(B108,6)</f>
        <v>200005</v>
      </c>
    </row>
    <row r="109" spans="2:46" hidden="1" outlineLevel="1" x14ac:dyDescent="0.25">
      <c r="B109" s="11">
        <f>'Market Data'!B95</f>
        <v>20000510</v>
      </c>
      <c r="C109" s="2">
        <f>'Market Data'!C95</f>
        <v>9094.5</v>
      </c>
      <c r="D109" s="2">
        <f>'Market Data'!D95</f>
        <v>9196.5</v>
      </c>
      <c r="E109" s="2">
        <f>'Market Data'!E95</f>
        <v>8962.5</v>
      </c>
      <c r="F109" s="12">
        <f>'Market Data'!F95</f>
        <v>8986.5</v>
      </c>
      <c r="H109" s="151">
        <f t="shared" si="8"/>
        <v>91</v>
      </c>
      <c r="I109" s="157">
        <f ca="1">IF($H109&lt;($J$6+1),"",PFE(OFFSET($F109,0,0,-$J$6)))</f>
        <v>1.9918441233753966E-2</v>
      </c>
      <c r="J109" s="19"/>
      <c r="K109" s="139" t="str">
        <f t="shared" ca="1" si="9"/>
        <v>Long</v>
      </c>
      <c r="L109" s="243" t="e">
        <f t="shared" ca="1" si="6"/>
        <v>#N/A</v>
      </c>
      <c r="M109" s="242" t="e">
        <f t="shared" ca="1" si="7"/>
        <v>#N/A</v>
      </c>
      <c r="N109" s="20"/>
      <c r="O109" s="74"/>
      <c r="P109" s="75"/>
      <c r="Q109" s="76"/>
      <c r="R109" s="75"/>
      <c r="S109" s="77"/>
      <c r="T109" s="78"/>
      <c r="U109" s="81"/>
      <c r="V109" s="82"/>
      <c r="W109" s="50"/>
      <c r="X109" s="50"/>
      <c r="Y109" s="50"/>
      <c r="Z109" s="50"/>
      <c r="AA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138" t="str">
        <f>IF(NOT($AS109=$AS110),ROW(),"")</f>
        <v/>
      </c>
      <c r="AQ109" s="20" t="str">
        <f>IF(NOT(AS109=AS110),AS110,"")</f>
        <v/>
      </c>
      <c r="AR109" s="20" t="e">
        <f>INDEX($AB$15:$AM$15,MATCH($AS109,$AB$11:$AM$11,0))</f>
        <v>#N/A</v>
      </c>
      <c r="AS109" s="20" t="str">
        <f>LEFT(AT109,4)</f>
        <v>2000</v>
      </c>
      <c r="AT109" s="139" t="str">
        <f>LEFT(B109,6)</f>
        <v>200005</v>
      </c>
    </row>
    <row r="110" spans="2:46" hidden="1" outlineLevel="1" x14ac:dyDescent="0.25">
      <c r="B110" s="11">
        <f>'Market Data'!B96</f>
        <v>20000511</v>
      </c>
      <c r="C110" s="2">
        <f>'Market Data'!C96</f>
        <v>8927.5</v>
      </c>
      <c r="D110" s="2">
        <f>'Market Data'!D96</f>
        <v>9143.5</v>
      </c>
      <c r="E110" s="2">
        <f>'Market Data'!E96</f>
        <v>8876</v>
      </c>
      <c r="F110" s="12">
        <f>'Market Data'!F96</f>
        <v>9137.5</v>
      </c>
      <c r="H110" s="151">
        <f t="shared" si="8"/>
        <v>92</v>
      </c>
      <c r="I110" s="157">
        <f ca="1">IF($H110&lt;($J$6+1),"",PFE(OFFSET($F110,0,0,-$J$6)))</f>
        <v>3.6098477123200336E-2</v>
      </c>
      <c r="J110" s="19"/>
      <c r="K110" s="139" t="str">
        <f t="shared" ca="1" si="9"/>
        <v>Long</v>
      </c>
      <c r="L110" s="243" t="e">
        <f t="shared" ca="1" si="6"/>
        <v>#N/A</v>
      </c>
      <c r="M110" s="242" t="e">
        <f t="shared" ca="1" si="7"/>
        <v>#N/A</v>
      </c>
      <c r="N110" s="20"/>
      <c r="O110" s="74"/>
      <c r="P110" s="75"/>
      <c r="Q110" s="76"/>
      <c r="R110" s="75"/>
      <c r="S110" s="77"/>
      <c r="T110" s="78"/>
      <c r="U110" s="81"/>
      <c r="V110" s="82"/>
      <c r="W110" s="50"/>
      <c r="X110" s="50"/>
      <c r="Y110" s="50"/>
      <c r="Z110" s="50"/>
      <c r="AA110" s="50"/>
      <c r="AG110" s="50"/>
      <c r="AH110" s="50"/>
      <c r="AI110" s="50"/>
      <c r="AJ110" s="50"/>
      <c r="AK110" s="50"/>
      <c r="AL110" s="50"/>
      <c r="AM110" s="50"/>
      <c r="AN110" s="50"/>
      <c r="AO110" s="50"/>
      <c r="AP110" s="138" t="str">
        <f>IF(NOT($AS110=$AS111),ROW(),"")</f>
        <v/>
      </c>
      <c r="AQ110" s="20" t="str">
        <f>IF(NOT(AS110=AS111),AS111,"")</f>
        <v/>
      </c>
      <c r="AR110" s="20" t="e">
        <f>INDEX($AB$15:$AM$15,MATCH($AS110,$AB$11:$AM$11,0))</f>
        <v>#N/A</v>
      </c>
      <c r="AS110" s="20" t="str">
        <f>LEFT(AT110,4)</f>
        <v>2000</v>
      </c>
      <c r="AT110" s="139" t="str">
        <f>LEFT(B110,6)</f>
        <v>200005</v>
      </c>
    </row>
    <row r="111" spans="2:46" hidden="1" outlineLevel="1" x14ac:dyDescent="0.25">
      <c r="B111" s="11">
        <f>'Market Data'!B97</f>
        <v>20000512</v>
      </c>
      <c r="C111" s="2">
        <f>'Market Data'!C97</f>
        <v>9135.5</v>
      </c>
      <c r="D111" s="2">
        <f>'Market Data'!D97</f>
        <v>9194.5</v>
      </c>
      <c r="E111" s="2">
        <f>'Market Data'!E97</f>
        <v>9064</v>
      </c>
      <c r="F111" s="12">
        <f>'Market Data'!F97</f>
        <v>9125</v>
      </c>
      <c r="H111" s="151">
        <f t="shared" si="8"/>
        <v>93</v>
      </c>
      <c r="I111" s="157">
        <f ca="1">IF($H111&lt;($J$6+1),"",PFE(OFFSET($F111,0,0,-$J$6)))</f>
        <v>2.6973914372612547E-2</v>
      </c>
      <c r="J111" s="19"/>
      <c r="K111" s="139" t="str">
        <f t="shared" ca="1" si="9"/>
        <v>Long</v>
      </c>
      <c r="L111" s="243" t="e">
        <f t="shared" ca="1" si="6"/>
        <v>#N/A</v>
      </c>
      <c r="M111" s="242" t="e">
        <f t="shared" ca="1" si="7"/>
        <v>#N/A</v>
      </c>
      <c r="N111" s="20"/>
      <c r="O111" s="74"/>
      <c r="P111" s="75"/>
      <c r="Q111" s="76"/>
      <c r="R111" s="75"/>
      <c r="S111" s="77"/>
      <c r="T111" s="78"/>
      <c r="U111" s="81"/>
      <c r="V111" s="82"/>
      <c r="W111" s="50"/>
      <c r="X111" s="50"/>
      <c r="Y111" s="50"/>
      <c r="Z111" s="50"/>
      <c r="AA111" s="50"/>
      <c r="AG111" s="50"/>
      <c r="AH111" s="50"/>
      <c r="AI111" s="50"/>
      <c r="AJ111" s="50"/>
      <c r="AK111" s="50"/>
      <c r="AL111" s="50"/>
      <c r="AM111" s="50"/>
      <c r="AN111" s="50"/>
      <c r="AO111" s="50"/>
      <c r="AP111" s="138" t="str">
        <f>IF(NOT($AS111=$AS112),ROW(),"")</f>
        <v/>
      </c>
      <c r="AQ111" s="20" t="str">
        <f>IF(NOT(AS111=AS112),AS112,"")</f>
        <v/>
      </c>
      <c r="AR111" s="20" t="e">
        <f>INDEX($AB$15:$AM$15,MATCH($AS111,$AB$11:$AM$11,0))</f>
        <v>#N/A</v>
      </c>
      <c r="AS111" s="20" t="str">
        <f>LEFT(AT111,4)</f>
        <v>2000</v>
      </c>
      <c r="AT111" s="139" t="str">
        <f>LEFT(B111,6)</f>
        <v>200005</v>
      </c>
    </row>
    <row r="112" spans="2:46" hidden="1" outlineLevel="1" x14ac:dyDescent="0.25">
      <c r="B112" s="11">
        <f>'Market Data'!B98</f>
        <v>20000515</v>
      </c>
      <c r="C112" s="2">
        <f>'Market Data'!C98</f>
        <v>9138.5</v>
      </c>
      <c r="D112" s="2">
        <f>'Market Data'!D98</f>
        <v>9138.5</v>
      </c>
      <c r="E112" s="2">
        <f>'Market Data'!E98</f>
        <v>9053.5</v>
      </c>
      <c r="F112" s="12">
        <f>'Market Data'!F98</f>
        <v>9064.5</v>
      </c>
      <c r="H112" s="151">
        <f t="shared" si="8"/>
        <v>94</v>
      </c>
      <c r="I112" s="157">
        <f ca="1">IF($H112&lt;($J$6+1),"",PFE(OFFSET($F112,0,0,-$J$6)))</f>
        <v>-1.2930515878932014E-2</v>
      </c>
      <c r="J112" s="19"/>
      <c r="K112" s="139" t="str">
        <f t="shared" ca="1" si="9"/>
        <v>Short</v>
      </c>
      <c r="L112" s="243" t="e">
        <f t="shared" ca="1" si="6"/>
        <v>#N/A</v>
      </c>
      <c r="M112" s="242">
        <f t="shared" ca="1" si="7"/>
        <v>9064.5</v>
      </c>
      <c r="N112" s="20"/>
      <c r="O112" s="74"/>
      <c r="P112" s="75"/>
      <c r="Q112" s="76"/>
      <c r="R112" s="75"/>
      <c r="S112" s="77"/>
      <c r="T112" s="78"/>
      <c r="U112" s="81"/>
      <c r="V112" s="82"/>
      <c r="W112" s="50"/>
      <c r="X112" s="50"/>
      <c r="Y112" s="50"/>
      <c r="Z112" s="50"/>
      <c r="AA112" s="50"/>
      <c r="AG112" s="50"/>
      <c r="AH112" s="50"/>
      <c r="AI112" s="50"/>
      <c r="AJ112" s="50"/>
      <c r="AK112" s="50"/>
      <c r="AL112" s="50"/>
      <c r="AM112" s="50"/>
      <c r="AN112" s="50"/>
      <c r="AO112" s="50"/>
      <c r="AP112" s="138" t="str">
        <f>IF(NOT($AS112=$AS113),ROW(),"")</f>
        <v/>
      </c>
      <c r="AQ112" s="20" t="str">
        <f>IF(NOT(AS112=AS113),AS113,"")</f>
        <v/>
      </c>
      <c r="AR112" s="20" t="e">
        <f>INDEX($AB$15:$AM$15,MATCH($AS112,$AB$11:$AM$11,0))</f>
        <v>#N/A</v>
      </c>
      <c r="AS112" s="20" t="str">
        <f>LEFT(AT112,4)</f>
        <v>2000</v>
      </c>
      <c r="AT112" s="139" t="str">
        <f>LEFT(B112,6)</f>
        <v>200005</v>
      </c>
    </row>
    <row r="113" spans="2:46" hidden="1" outlineLevel="1" x14ac:dyDescent="0.25">
      <c r="B113" s="11">
        <f>'Market Data'!B99</f>
        <v>20000516</v>
      </c>
      <c r="C113" s="2">
        <f>'Market Data'!C99</f>
        <v>9125.5</v>
      </c>
      <c r="D113" s="2">
        <f>'Market Data'!D99</f>
        <v>9264.5</v>
      </c>
      <c r="E113" s="2">
        <f>'Market Data'!E99</f>
        <v>9113</v>
      </c>
      <c r="F113" s="12">
        <f>'Market Data'!F99</f>
        <v>9247.5</v>
      </c>
      <c r="H113" s="151">
        <f t="shared" si="8"/>
        <v>95</v>
      </c>
      <c r="I113" s="157">
        <f ca="1">IF($H113&lt;($J$6+1),"",PFE(OFFSET($F113,0,0,-$J$6)))</f>
        <v>1.0814298625923187E-2</v>
      </c>
      <c r="J113" s="19"/>
      <c r="K113" s="139" t="str">
        <f t="shared" ca="1" si="9"/>
        <v>Long</v>
      </c>
      <c r="L113" s="243">
        <f t="shared" ca="1" si="6"/>
        <v>9247.5</v>
      </c>
      <c r="M113" s="242" t="e">
        <f t="shared" ca="1" si="7"/>
        <v>#N/A</v>
      </c>
      <c r="N113" s="20"/>
      <c r="O113" s="74"/>
      <c r="P113" s="75"/>
      <c r="Q113" s="76"/>
      <c r="R113" s="75"/>
      <c r="S113" s="77"/>
      <c r="T113" s="78"/>
      <c r="U113" s="81"/>
      <c r="V113" s="82"/>
      <c r="W113" s="50"/>
      <c r="X113" s="50"/>
      <c r="Y113" s="50"/>
      <c r="Z113" s="50"/>
      <c r="AA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138" t="str">
        <f>IF(NOT($AS113=$AS114),ROW(),"")</f>
        <v/>
      </c>
      <c r="AQ113" s="20" t="str">
        <f>IF(NOT(AS113=AS114),AS114,"")</f>
        <v/>
      </c>
      <c r="AR113" s="20" t="e">
        <f>INDEX($AB$15:$AM$15,MATCH($AS113,$AB$11:$AM$11,0))</f>
        <v>#N/A</v>
      </c>
      <c r="AS113" s="20" t="str">
        <f>LEFT(AT113,4)</f>
        <v>2000</v>
      </c>
      <c r="AT113" s="139" t="str">
        <f>LEFT(B113,6)</f>
        <v>200005</v>
      </c>
    </row>
    <row r="114" spans="2:46" hidden="1" outlineLevel="1" x14ac:dyDescent="0.25">
      <c r="B114" s="11">
        <f>'Market Data'!B100</f>
        <v>20000517</v>
      </c>
      <c r="C114" s="2">
        <f>'Market Data'!C100</f>
        <v>9210.5</v>
      </c>
      <c r="D114" s="2">
        <f>'Market Data'!D100</f>
        <v>9210.5</v>
      </c>
      <c r="E114" s="2">
        <f>'Market Data'!E100</f>
        <v>9054.5</v>
      </c>
      <c r="F114" s="12">
        <f>'Market Data'!F100</f>
        <v>9073.5</v>
      </c>
      <c r="H114" s="151">
        <f t="shared" si="8"/>
        <v>96</v>
      </c>
      <c r="I114" s="157">
        <f ca="1">IF($H114&lt;($J$6+1),"",PFE(OFFSET($F114,0,0,-$J$6)))</f>
        <v>1.1364517761043044E-2</v>
      </c>
      <c r="J114" s="19"/>
      <c r="K114" s="139" t="str">
        <f t="shared" ca="1" si="9"/>
        <v>Long</v>
      </c>
      <c r="L114" s="243" t="e">
        <f t="shared" ca="1" si="6"/>
        <v>#N/A</v>
      </c>
      <c r="M114" s="242" t="e">
        <f t="shared" ca="1" si="7"/>
        <v>#N/A</v>
      </c>
      <c r="N114" s="20"/>
      <c r="O114" s="74"/>
      <c r="P114" s="75"/>
      <c r="Q114" s="76"/>
      <c r="R114" s="75"/>
      <c r="S114" s="77"/>
      <c r="T114" s="78"/>
      <c r="U114" s="81"/>
      <c r="V114" s="82"/>
      <c r="W114" s="50"/>
      <c r="X114" s="50"/>
      <c r="Y114" s="50"/>
      <c r="Z114" s="50"/>
      <c r="AA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138" t="str">
        <f>IF(NOT($AS114=$AS115),ROW(),"")</f>
        <v/>
      </c>
      <c r="AQ114" s="20" t="str">
        <f>IF(NOT(AS114=AS115),AS115,"")</f>
        <v/>
      </c>
      <c r="AR114" s="20" t="e">
        <f>INDEX($AB$15:$AM$15,MATCH($AS114,$AB$11:$AM$11,0))</f>
        <v>#N/A</v>
      </c>
      <c r="AS114" s="20" t="str">
        <f>LEFT(AT114,4)</f>
        <v>2000</v>
      </c>
      <c r="AT114" s="139" t="str">
        <f>LEFT(B114,6)</f>
        <v>200005</v>
      </c>
    </row>
    <row r="115" spans="2:46" hidden="1" outlineLevel="1" x14ac:dyDescent="0.25">
      <c r="B115" s="11">
        <f>'Market Data'!B101</f>
        <v>20000518</v>
      </c>
      <c r="C115" s="2">
        <f>'Market Data'!C101</f>
        <v>9049.5</v>
      </c>
      <c r="D115" s="2">
        <f>'Market Data'!D101</f>
        <v>9121.5</v>
      </c>
      <c r="E115" s="2">
        <f>'Market Data'!E101</f>
        <v>9014.5</v>
      </c>
      <c r="F115" s="12">
        <f>'Market Data'!F101</f>
        <v>9019.5</v>
      </c>
      <c r="H115" s="151">
        <f t="shared" si="8"/>
        <v>97</v>
      </c>
      <c r="I115" s="157">
        <f ca="1">IF($H115&lt;($J$6+1),"",PFE(OFFSET($F115,0,0,-$J$6)))</f>
        <v>-9.9340164453917117E-3</v>
      </c>
      <c r="J115" s="19"/>
      <c r="K115" s="139" t="str">
        <f t="shared" ca="1" si="9"/>
        <v>Short</v>
      </c>
      <c r="L115" s="243" t="e">
        <f t="shared" ca="1" si="6"/>
        <v>#N/A</v>
      </c>
      <c r="M115" s="242">
        <f t="shared" ca="1" si="7"/>
        <v>9019.5</v>
      </c>
      <c r="N115" s="20"/>
      <c r="O115" s="74"/>
      <c r="P115" s="75"/>
      <c r="Q115" s="76"/>
      <c r="R115" s="75"/>
      <c r="S115" s="77"/>
      <c r="T115" s="78"/>
      <c r="U115" s="81"/>
      <c r="V115" s="82"/>
      <c r="W115" s="50"/>
      <c r="X115" s="50"/>
      <c r="Y115" s="50"/>
      <c r="Z115" s="50"/>
      <c r="AA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138" t="str">
        <f>IF(NOT($AS115=$AS116),ROW(),"")</f>
        <v/>
      </c>
      <c r="AQ115" s="20" t="str">
        <f>IF(NOT(AS115=AS116),AS116,"")</f>
        <v/>
      </c>
      <c r="AR115" s="20" t="e">
        <f>INDEX($AB$15:$AM$15,MATCH($AS115,$AB$11:$AM$11,0))</f>
        <v>#N/A</v>
      </c>
      <c r="AS115" s="20" t="str">
        <f>LEFT(AT115,4)</f>
        <v>2000</v>
      </c>
      <c r="AT115" s="139" t="str">
        <f>LEFT(B115,6)</f>
        <v>200005</v>
      </c>
    </row>
    <row r="116" spans="2:46" hidden="1" outlineLevel="1" x14ac:dyDescent="0.25">
      <c r="B116" s="11">
        <f>'Market Data'!B102</f>
        <v>20000519</v>
      </c>
      <c r="C116" s="2">
        <f>'Market Data'!C102</f>
        <v>9012.5</v>
      </c>
      <c r="D116" s="2">
        <f>'Market Data'!D102</f>
        <v>9012.5</v>
      </c>
      <c r="E116" s="2">
        <f>'Market Data'!E102</f>
        <v>8813</v>
      </c>
      <c r="F116" s="12">
        <f>'Market Data'!F102</f>
        <v>8855</v>
      </c>
      <c r="H116" s="151">
        <f t="shared" si="8"/>
        <v>98</v>
      </c>
      <c r="I116" s="157">
        <f ca="1">IF($H116&lt;($J$6+1),"",PFE(OFFSET($F116,0,0,-$J$6)))</f>
        <v>-2.3964754167557441E-2</v>
      </c>
      <c r="J116" s="19"/>
      <c r="K116" s="139" t="str">
        <f t="shared" ca="1" si="9"/>
        <v>Short</v>
      </c>
      <c r="L116" s="243" t="e">
        <f t="shared" ca="1" si="6"/>
        <v>#N/A</v>
      </c>
      <c r="M116" s="242" t="e">
        <f t="shared" ca="1" si="7"/>
        <v>#N/A</v>
      </c>
      <c r="N116" s="20"/>
      <c r="O116" s="74"/>
      <c r="P116" s="75"/>
      <c r="Q116" s="76"/>
      <c r="R116" s="75"/>
      <c r="S116" s="77"/>
      <c r="T116" s="78"/>
      <c r="U116" s="81"/>
      <c r="V116" s="82"/>
      <c r="W116" s="50"/>
      <c r="X116" s="50"/>
      <c r="Y116" s="50"/>
      <c r="Z116" s="50"/>
      <c r="AA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138" t="str">
        <f>IF(NOT($AS116=$AS117),ROW(),"")</f>
        <v/>
      </c>
      <c r="AQ116" s="20" t="str">
        <f>IF(NOT(AS116=AS117),AS117,"")</f>
        <v/>
      </c>
      <c r="AR116" s="20" t="e">
        <f>INDEX($AB$15:$AM$15,MATCH($AS116,$AB$11:$AM$11,0))</f>
        <v>#N/A</v>
      </c>
      <c r="AS116" s="20" t="str">
        <f>LEFT(AT116,4)</f>
        <v>2000</v>
      </c>
      <c r="AT116" s="139" t="str">
        <f>LEFT(B116,6)</f>
        <v>200005</v>
      </c>
    </row>
    <row r="117" spans="2:46" hidden="1" outlineLevel="1" x14ac:dyDescent="0.25">
      <c r="B117" s="11">
        <f>'Market Data'!B103</f>
        <v>20000522</v>
      </c>
      <c r="C117" s="2">
        <f>'Market Data'!C103</f>
        <v>8847.5</v>
      </c>
      <c r="D117" s="2">
        <f>'Market Data'!D103</f>
        <v>8899.5</v>
      </c>
      <c r="E117" s="2">
        <f>'Market Data'!E103</f>
        <v>8680</v>
      </c>
      <c r="F117" s="12">
        <f>'Market Data'!F103</f>
        <v>8780</v>
      </c>
      <c r="H117" s="151">
        <f t="shared" si="8"/>
        <v>99</v>
      </c>
      <c r="I117" s="157">
        <f ca="1">IF($H117&lt;($J$6+1),"",PFE(OFFSET($F117,0,0,-$J$6)))</f>
        <v>-1.8652229575225662E-2</v>
      </c>
      <c r="J117" s="19"/>
      <c r="K117" s="139" t="str">
        <f t="shared" ca="1" si="9"/>
        <v>Short</v>
      </c>
      <c r="L117" s="243" t="e">
        <f t="shared" ca="1" si="6"/>
        <v>#N/A</v>
      </c>
      <c r="M117" s="242" t="e">
        <f t="shared" ca="1" si="7"/>
        <v>#N/A</v>
      </c>
      <c r="N117" s="20"/>
      <c r="O117" s="74"/>
      <c r="P117" s="75"/>
      <c r="Q117" s="76"/>
      <c r="R117" s="75"/>
      <c r="S117" s="77"/>
      <c r="T117" s="78"/>
      <c r="U117" s="81"/>
      <c r="V117" s="82"/>
      <c r="W117" s="50"/>
      <c r="X117" s="50"/>
      <c r="Y117" s="50"/>
      <c r="Z117" s="50"/>
      <c r="AA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138" t="str">
        <f>IF(NOT($AS117=$AS118),ROW(),"")</f>
        <v/>
      </c>
      <c r="AQ117" s="20" t="str">
        <f>IF(NOT(AS117=AS118),AS118,"")</f>
        <v/>
      </c>
      <c r="AR117" s="20" t="e">
        <f>INDEX($AB$15:$AM$15,MATCH($AS117,$AB$11:$AM$11,0))</f>
        <v>#N/A</v>
      </c>
      <c r="AS117" s="20" t="str">
        <f>LEFT(AT117,4)</f>
        <v>2000</v>
      </c>
      <c r="AT117" s="139" t="str">
        <f>LEFT(B117,6)</f>
        <v>200005</v>
      </c>
    </row>
    <row r="118" spans="2:46" hidden="1" outlineLevel="1" x14ac:dyDescent="0.25">
      <c r="B118" s="11">
        <f>'Market Data'!B104</f>
        <v>20000523</v>
      </c>
      <c r="C118" s="2">
        <f>'Market Data'!C104</f>
        <v>8836.5</v>
      </c>
      <c r="D118" s="2">
        <f>'Market Data'!D104</f>
        <v>8878</v>
      </c>
      <c r="E118" s="2">
        <f>'Market Data'!E104</f>
        <v>8737.5</v>
      </c>
      <c r="F118" s="12">
        <f>'Market Data'!F104</f>
        <v>8791.5</v>
      </c>
      <c r="H118" s="151">
        <f t="shared" si="8"/>
        <v>100</v>
      </c>
      <c r="I118" s="157">
        <f ca="1">IF($H118&lt;($J$6+1),"",PFE(OFFSET($F118,0,0,-$J$6)))</f>
        <v>-1.2201175083307659E-2</v>
      </c>
      <c r="J118" s="19"/>
      <c r="K118" s="139" t="str">
        <f t="shared" ca="1" si="9"/>
        <v>Short</v>
      </c>
      <c r="L118" s="243" t="e">
        <f t="shared" ca="1" si="6"/>
        <v>#N/A</v>
      </c>
      <c r="M118" s="242" t="e">
        <f t="shared" ca="1" si="7"/>
        <v>#N/A</v>
      </c>
      <c r="N118" s="20"/>
      <c r="O118" s="74"/>
      <c r="P118" s="75"/>
      <c r="Q118" s="76"/>
      <c r="R118" s="75"/>
      <c r="S118" s="77"/>
      <c r="T118" s="78"/>
      <c r="U118" s="81"/>
      <c r="V118" s="82"/>
      <c r="W118" s="50"/>
      <c r="X118" s="50"/>
      <c r="Y118" s="50"/>
      <c r="Z118" s="50"/>
      <c r="AA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138" t="str">
        <f>IF(NOT($AS118=$AS119),ROW(),"")</f>
        <v/>
      </c>
      <c r="AQ118" s="20" t="str">
        <f>IF(NOT(AS118=AS119),AS119,"")</f>
        <v/>
      </c>
      <c r="AR118" s="20" t="e">
        <f>INDEX($AB$15:$AM$15,MATCH($AS118,$AB$11:$AM$11,0))</f>
        <v>#N/A</v>
      </c>
      <c r="AS118" s="20" t="str">
        <f>LEFT(AT118,4)</f>
        <v>2000</v>
      </c>
      <c r="AT118" s="139" t="str">
        <f>LEFT(B118,6)</f>
        <v>200005</v>
      </c>
    </row>
    <row r="119" spans="2:46" hidden="1" outlineLevel="1" x14ac:dyDescent="0.25">
      <c r="B119" s="11">
        <f>'Market Data'!B105</f>
        <v>20000524</v>
      </c>
      <c r="C119" s="2">
        <f>'Market Data'!C105</f>
        <v>8675.5</v>
      </c>
      <c r="D119" s="2">
        <f>'Market Data'!D105</f>
        <v>8728.5</v>
      </c>
      <c r="E119" s="2">
        <f>'Market Data'!E105</f>
        <v>8656</v>
      </c>
      <c r="F119" s="12">
        <f>'Market Data'!F105</f>
        <v>8708.5</v>
      </c>
      <c r="H119" s="151">
        <f t="shared" si="8"/>
        <v>101</v>
      </c>
      <c r="I119" s="157">
        <f ca="1">IF($H119&lt;($J$6+1),"",PFE(OFFSET($F119,0,0,-$J$6)))</f>
        <v>-1.4036393362105007E-2</v>
      </c>
      <c r="J119" s="19"/>
      <c r="K119" s="139" t="str">
        <f t="shared" ca="1" si="9"/>
        <v>Short</v>
      </c>
      <c r="L119" s="243" t="e">
        <f t="shared" ca="1" si="6"/>
        <v>#N/A</v>
      </c>
      <c r="M119" s="242" t="e">
        <f t="shared" ca="1" si="7"/>
        <v>#N/A</v>
      </c>
      <c r="N119" s="20"/>
      <c r="O119" s="74"/>
      <c r="P119" s="75"/>
      <c r="Q119" s="76"/>
      <c r="R119" s="75"/>
      <c r="S119" s="77"/>
      <c r="T119" s="78"/>
      <c r="U119" s="81"/>
      <c r="V119" s="82"/>
      <c r="W119" s="50"/>
      <c r="X119" s="50"/>
      <c r="Y119" s="50"/>
      <c r="Z119" s="50"/>
      <c r="AA119" s="50"/>
      <c r="AG119" s="50"/>
      <c r="AH119" s="50"/>
      <c r="AI119" s="50"/>
      <c r="AJ119" s="50"/>
      <c r="AK119" s="50"/>
      <c r="AL119" s="50"/>
      <c r="AM119" s="50"/>
      <c r="AN119" s="50"/>
      <c r="AO119" s="50"/>
      <c r="AP119" s="138" t="str">
        <f>IF(NOT($AS119=$AS120),ROW(),"")</f>
        <v/>
      </c>
      <c r="AQ119" s="20" t="str">
        <f>IF(NOT(AS119=AS120),AS120,"")</f>
        <v/>
      </c>
      <c r="AR119" s="20" t="e">
        <f>INDEX($AB$15:$AM$15,MATCH($AS119,$AB$11:$AM$11,0))</f>
        <v>#N/A</v>
      </c>
      <c r="AS119" s="20" t="str">
        <f>LEFT(AT119,4)</f>
        <v>2000</v>
      </c>
      <c r="AT119" s="139" t="str">
        <f>LEFT(B119,6)</f>
        <v>200005</v>
      </c>
    </row>
    <row r="120" spans="2:46" hidden="1" outlineLevel="1" x14ac:dyDescent="0.25">
      <c r="B120" s="11">
        <f>'Market Data'!B106</f>
        <v>20000525</v>
      </c>
      <c r="C120" s="2">
        <f>'Market Data'!C106</f>
        <v>8757.5</v>
      </c>
      <c r="D120" s="2">
        <f>'Market Data'!D106</f>
        <v>8857</v>
      </c>
      <c r="E120" s="2">
        <f>'Market Data'!E106</f>
        <v>8742.5</v>
      </c>
      <c r="F120" s="12">
        <f>'Market Data'!F106</f>
        <v>8806.5</v>
      </c>
      <c r="H120" s="151">
        <f t="shared" si="8"/>
        <v>102</v>
      </c>
      <c r="I120" s="157">
        <f ca="1">IF($H120&lt;($J$6+1),"",PFE(OFFSET($F120,0,0,-$J$6)))</f>
        <v>-1.4079530779499839E-2</v>
      </c>
      <c r="J120" s="19"/>
      <c r="K120" s="139" t="str">
        <f t="shared" ca="1" si="9"/>
        <v>Short</v>
      </c>
      <c r="L120" s="243" t="e">
        <f t="shared" ca="1" si="6"/>
        <v>#N/A</v>
      </c>
      <c r="M120" s="242" t="e">
        <f t="shared" ca="1" si="7"/>
        <v>#N/A</v>
      </c>
      <c r="N120" s="20"/>
      <c r="O120" s="74"/>
      <c r="P120" s="75"/>
      <c r="Q120" s="76"/>
      <c r="R120" s="75"/>
      <c r="S120" s="77"/>
      <c r="T120" s="78"/>
      <c r="U120" s="81"/>
      <c r="V120" s="82"/>
      <c r="W120" s="50"/>
      <c r="X120" s="50"/>
      <c r="Y120" s="50"/>
      <c r="Z120" s="50"/>
      <c r="AA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138" t="str">
        <f>IF(NOT($AS120=$AS121),ROW(),"")</f>
        <v/>
      </c>
      <c r="AQ120" s="20" t="str">
        <f>IF(NOT(AS120=AS121),AS121,"")</f>
        <v/>
      </c>
      <c r="AR120" s="20" t="e">
        <f>INDEX($AB$15:$AM$15,MATCH($AS120,$AB$11:$AM$11,0))</f>
        <v>#N/A</v>
      </c>
      <c r="AS120" s="20" t="str">
        <f>LEFT(AT120,4)</f>
        <v>2000</v>
      </c>
      <c r="AT120" s="139" t="str">
        <f>LEFT(B120,6)</f>
        <v>200005</v>
      </c>
    </row>
    <row r="121" spans="2:46" hidden="1" outlineLevel="1" x14ac:dyDescent="0.25">
      <c r="B121" s="11">
        <f>'Market Data'!B107</f>
        <v>20000526</v>
      </c>
      <c r="C121" s="2">
        <f>'Market Data'!C107</f>
        <v>8726.5</v>
      </c>
      <c r="D121" s="2">
        <f>'Market Data'!D107</f>
        <v>8833</v>
      </c>
      <c r="E121" s="2">
        <f>'Market Data'!E107</f>
        <v>8685.5</v>
      </c>
      <c r="F121" s="12">
        <f>'Market Data'!F107</f>
        <v>8802.5</v>
      </c>
      <c r="H121" s="151">
        <f t="shared" si="8"/>
        <v>103</v>
      </c>
      <c r="I121" s="157">
        <f ca="1">IF($H121&lt;($J$6+1),"",PFE(OFFSET($F121,0,0,-$J$6)))</f>
        <v>-3.2925453128595628E-2</v>
      </c>
      <c r="J121" s="19"/>
      <c r="K121" s="139" t="str">
        <f t="shared" ca="1" si="9"/>
        <v>Short</v>
      </c>
      <c r="L121" s="243" t="e">
        <f t="shared" ca="1" si="6"/>
        <v>#N/A</v>
      </c>
      <c r="M121" s="242" t="e">
        <f t="shared" ca="1" si="7"/>
        <v>#N/A</v>
      </c>
      <c r="N121" s="20"/>
      <c r="O121" s="74"/>
      <c r="P121" s="75"/>
      <c r="Q121" s="76"/>
      <c r="R121" s="75"/>
      <c r="S121" s="77"/>
      <c r="T121" s="78"/>
      <c r="U121" s="81"/>
      <c r="V121" s="82"/>
      <c r="W121" s="50"/>
      <c r="X121" s="50"/>
      <c r="Y121" s="50"/>
      <c r="Z121" s="50"/>
      <c r="AA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138" t="str">
        <f>IF(NOT($AS121=$AS122),ROW(),"")</f>
        <v/>
      </c>
      <c r="AQ121" s="20" t="str">
        <f>IF(NOT(AS121=AS122),AS122,"")</f>
        <v/>
      </c>
      <c r="AR121" s="20" t="e">
        <f>INDEX($AB$15:$AM$15,MATCH($AS121,$AB$11:$AM$11,0))</f>
        <v>#N/A</v>
      </c>
      <c r="AS121" s="20" t="str">
        <f>LEFT(AT121,4)</f>
        <v>2000</v>
      </c>
      <c r="AT121" s="139" t="str">
        <f>LEFT(B121,6)</f>
        <v>200005</v>
      </c>
    </row>
    <row r="122" spans="2:46" hidden="1" outlineLevel="1" x14ac:dyDescent="0.25">
      <c r="B122" s="11">
        <f>'Market Data'!B108</f>
        <v>20000529</v>
      </c>
      <c r="C122" s="2">
        <f>'Market Data'!C108</f>
        <v>8858.5</v>
      </c>
      <c r="D122" s="2">
        <f>'Market Data'!D108</f>
        <v>8887</v>
      </c>
      <c r="E122" s="2">
        <f>'Market Data'!E108</f>
        <v>8839</v>
      </c>
      <c r="F122" s="12">
        <f>'Market Data'!F108</f>
        <v>8880.5</v>
      </c>
      <c r="H122" s="151">
        <f t="shared" si="8"/>
        <v>104</v>
      </c>
      <c r="I122" s="157">
        <f ca="1">IF($H122&lt;($J$6+1),"",PFE(OFFSET($F122,0,0,-$J$6)))</f>
        <v>-1.725865285209395E-2</v>
      </c>
      <c r="J122" s="19"/>
      <c r="K122" s="139" t="str">
        <f t="shared" ca="1" si="9"/>
        <v>Short</v>
      </c>
      <c r="L122" s="243" t="e">
        <f t="shared" ca="1" si="6"/>
        <v>#N/A</v>
      </c>
      <c r="M122" s="242" t="e">
        <f t="shared" ca="1" si="7"/>
        <v>#N/A</v>
      </c>
      <c r="N122" s="20"/>
      <c r="O122" s="74"/>
      <c r="P122" s="75"/>
      <c r="Q122" s="76"/>
      <c r="R122" s="75"/>
      <c r="S122" s="77"/>
      <c r="T122" s="78"/>
      <c r="U122" s="81"/>
      <c r="V122" s="82"/>
      <c r="W122" s="50"/>
      <c r="X122" s="50"/>
      <c r="Y122" s="50"/>
      <c r="Z122" s="50"/>
      <c r="AA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138" t="str">
        <f>IF(NOT($AS122=$AS123),ROW(),"")</f>
        <v/>
      </c>
      <c r="AQ122" s="20" t="str">
        <f>IF(NOT(AS122=AS123),AS123,"")</f>
        <v/>
      </c>
      <c r="AR122" s="20" t="e">
        <f>INDEX($AB$15:$AM$15,MATCH($AS122,$AB$11:$AM$11,0))</f>
        <v>#N/A</v>
      </c>
      <c r="AS122" s="20" t="str">
        <f>LEFT(AT122,4)</f>
        <v>2000</v>
      </c>
      <c r="AT122" s="139" t="str">
        <f>LEFT(B122,6)</f>
        <v>200005</v>
      </c>
    </row>
    <row r="123" spans="2:46" hidden="1" outlineLevel="1" x14ac:dyDescent="0.25">
      <c r="B123" s="11">
        <f>'Market Data'!B109</f>
        <v>20000530</v>
      </c>
      <c r="C123" s="2">
        <f>'Market Data'!C109</f>
        <v>8896.5</v>
      </c>
      <c r="D123" s="2">
        <f>'Market Data'!D109</f>
        <v>9012</v>
      </c>
      <c r="E123" s="2">
        <f>'Market Data'!E109</f>
        <v>8891.5</v>
      </c>
      <c r="F123" s="12">
        <f>'Market Data'!F109</f>
        <v>8973.5</v>
      </c>
      <c r="H123" s="151">
        <f t="shared" si="8"/>
        <v>105</v>
      </c>
      <c r="I123" s="157">
        <f ca="1">IF($H123&lt;($J$6+1),"",PFE(OFFSET($F123,0,0,-$J$6)))</f>
        <v>2.7713361155056803E-2</v>
      </c>
      <c r="J123" s="19"/>
      <c r="K123" s="139" t="str">
        <f t="shared" ca="1" si="9"/>
        <v>Long</v>
      </c>
      <c r="L123" s="243">
        <f t="shared" ca="1" si="6"/>
        <v>8973.5</v>
      </c>
      <c r="M123" s="242" t="e">
        <f t="shared" ca="1" si="7"/>
        <v>#N/A</v>
      </c>
      <c r="N123" s="20"/>
      <c r="O123" s="74"/>
      <c r="P123" s="75"/>
      <c r="Q123" s="76"/>
      <c r="R123" s="75"/>
      <c r="S123" s="77"/>
      <c r="T123" s="78"/>
      <c r="U123" s="81"/>
      <c r="V123" s="82"/>
      <c r="W123" s="50"/>
      <c r="X123" s="50"/>
      <c r="Y123" s="50"/>
      <c r="Z123" s="50"/>
      <c r="AA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138" t="str">
        <f>IF(NOT($AS123=$AS124),ROW(),"")</f>
        <v/>
      </c>
      <c r="AQ123" s="20" t="str">
        <f>IF(NOT(AS123=AS124),AS124,"")</f>
        <v/>
      </c>
      <c r="AR123" s="20" t="e">
        <f>INDEX($AB$15:$AM$15,MATCH($AS123,$AB$11:$AM$11,0))</f>
        <v>#N/A</v>
      </c>
      <c r="AS123" s="20" t="str">
        <f>LEFT(AT123,4)</f>
        <v>2000</v>
      </c>
      <c r="AT123" s="139" t="str">
        <f>LEFT(B123,6)</f>
        <v>200005</v>
      </c>
    </row>
    <row r="124" spans="2:46" hidden="1" outlineLevel="1" x14ac:dyDescent="0.25">
      <c r="B124" s="11">
        <f>'Market Data'!B110</f>
        <v>20000531</v>
      </c>
      <c r="C124" s="2">
        <f>'Market Data'!C110</f>
        <v>9054.5</v>
      </c>
      <c r="D124" s="2">
        <f>'Market Data'!D110</f>
        <v>9059.5</v>
      </c>
      <c r="E124" s="2">
        <f>'Market Data'!E110</f>
        <v>8956.5</v>
      </c>
      <c r="F124" s="12">
        <f>'Market Data'!F110</f>
        <v>8974.5</v>
      </c>
      <c r="H124" s="151">
        <f t="shared" si="8"/>
        <v>106</v>
      </c>
      <c r="I124" s="157">
        <f ca="1">IF($H124&lt;($J$6+1),"",PFE(OFFSET($F124,0,0,-$J$6)))</f>
        <v>1.098586583461692E-2</v>
      </c>
      <c r="J124" s="19"/>
      <c r="K124" s="139" t="str">
        <f t="shared" ca="1" si="9"/>
        <v>Long</v>
      </c>
      <c r="L124" s="243" t="e">
        <f t="shared" ca="1" si="6"/>
        <v>#N/A</v>
      </c>
      <c r="M124" s="242" t="e">
        <f t="shared" ca="1" si="7"/>
        <v>#N/A</v>
      </c>
      <c r="N124" s="20"/>
      <c r="O124" s="74"/>
      <c r="P124" s="75"/>
      <c r="Q124" s="76"/>
      <c r="R124" s="75"/>
      <c r="S124" s="77"/>
      <c r="T124" s="78"/>
      <c r="U124" s="81"/>
      <c r="V124" s="82"/>
      <c r="W124" s="50"/>
      <c r="X124" s="50"/>
      <c r="Y124" s="50"/>
      <c r="Z124" s="50"/>
      <c r="AA124" s="50"/>
      <c r="AG124" s="50"/>
      <c r="AH124" s="50"/>
      <c r="AI124" s="50"/>
      <c r="AJ124" s="50"/>
      <c r="AK124" s="50"/>
      <c r="AL124" s="50"/>
      <c r="AM124" s="50"/>
      <c r="AN124" s="50"/>
      <c r="AO124" s="50"/>
      <c r="AP124" s="138" t="str">
        <f>IF(NOT($AS124=$AS125),ROW(),"")</f>
        <v/>
      </c>
      <c r="AQ124" s="20" t="str">
        <f>IF(NOT(AS124=AS125),AS125,"")</f>
        <v/>
      </c>
      <c r="AR124" s="20" t="e">
        <f>INDEX($AB$15:$AM$15,MATCH($AS124,$AB$11:$AM$11,0))</f>
        <v>#N/A</v>
      </c>
      <c r="AS124" s="20" t="str">
        <f>LEFT(AT124,4)</f>
        <v>2000</v>
      </c>
      <c r="AT124" s="139" t="str">
        <f>LEFT(B124,6)</f>
        <v>200005</v>
      </c>
    </row>
    <row r="125" spans="2:46" hidden="1" outlineLevel="1" x14ac:dyDescent="0.25">
      <c r="B125" s="11">
        <f>'Market Data'!B111</f>
        <v>20000601</v>
      </c>
      <c r="C125" s="2">
        <f>'Market Data'!C111</f>
        <v>9014.5</v>
      </c>
      <c r="D125" s="2">
        <f>'Market Data'!D111</f>
        <v>9134.5</v>
      </c>
      <c r="E125" s="2">
        <f>'Market Data'!E111</f>
        <v>9004</v>
      </c>
      <c r="F125" s="12">
        <f>'Market Data'!F111</f>
        <v>9122.5</v>
      </c>
      <c r="H125" s="151">
        <f t="shared" si="8"/>
        <v>107</v>
      </c>
      <c r="I125" s="157">
        <f ca="1">IF($H125&lt;($J$6+1),"",PFE(OFFSET($F125,0,0,-$J$6)))</f>
        <v>1.1428500800943604E-2</v>
      </c>
      <c r="J125" s="19"/>
      <c r="K125" s="139" t="str">
        <f t="shared" ca="1" si="9"/>
        <v>Long</v>
      </c>
      <c r="L125" s="243" t="e">
        <f t="shared" ca="1" si="6"/>
        <v>#N/A</v>
      </c>
      <c r="M125" s="242" t="e">
        <f t="shared" ca="1" si="7"/>
        <v>#N/A</v>
      </c>
      <c r="N125" s="20"/>
      <c r="O125" s="74"/>
      <c r="P125" s="75"/>
      <c r="Q125" s="76"/>
      <c r="R125" s="75"/>
      <c r="S125" s="77"/>
      <c r="T125" s="78"/>
      <c r="U125" s="81"/>
      <c r="V125" s="82"/>
      <c r="W125" s="50"/>
      <c r="X125" s="50"/>
      <c r="Y125" s="50"/>
      <c r="Z125" s="50"/>
      <c r="AA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138" t="str">
        <f>IF(NOT($AS125=$AS126),ROW(),"")</f>
        <v/>
      </c>
      <c r="AQ125" s="20" t="str">
        <f>IF(NOT(AS125=AS126),AS126,"")</f>
        <v/>
      </c>
      <c r="AR125" s="20" t="e">
        <f>INDEX($AB$15:$AM$15,MATCH($AS125,$AB$11:$AM$11,0))</f>
        <v>#N/A</v>
      </c>
      <c r="AS125" s="20" t="str">
        <f>LEFT(AT125,4)</f>
        <v>2000</v>
      </c>
      <c r="AT125" s="139" t="str">
        <f>LEFT(B125,6)</f>
        <v>200006</v>
      </c>
    </row>
    <row r="126" spans="2:46" hidden="1" outlineLevel="1" x14ac:dyDescent="0.25">
      <c r="B126" s="11">
        <f>'Market Data'!B112</f>
        <v>20000602</v>
      </c>
      <c r="C126" s="2">
        <f>'Market Data'!C112</f>
        <v>9110.5</v>
      </c>
      <c r="D126" s="2">
        <f>'Market Data'!D112</f>
        <v>9314.5</v>
      </c>
      <c r="E126" s="2">
        <f>'Market Data'!E112</f>
        <v>9099.5</v>
      </c>
      <c r="F126" s="12">
        <f>'Market Data'!F112</f>
        <v>9289.5</v>
      </c>
      <c r="H126" s="151">
        <f t="shared" si="8"/>
        <v>108</v>
      </c>
      <c r="I126" s="157">
        <f ca="1">IF($H126&lt;($J$6+1),"",PFE(OFFSET($F126,0,0,-$J$6)))</f>
        <v>1.0906469119516335E-2</v>
      </c>
      <c r="J126" s="19"/>
      <c r="K126" s="139" t="str">
        <f t="shared" ca="1" si="9"/>
        <v>Long</v>
      </c>
      <c r="L126" s="243" t="e">
        <f t="shared" ca="1" si="6"/>
        <v>#N/A</v>
      </c>
      <c r="M126" s="242" t="e">
        <f t="shared" ca="1" si="7"/>
        <v>#N/A</v>
      </c>
      <c r="N126" s="20"/>
      <c r="O126" s="74"/>
      <c r="P126" s="75"/>
      <c r="Q126" s="76"/>
      <c r="R126" s="75"/>
      <c r="S126" s="77"/>
      <c r="T126" s="78"/>
      <c r="U126" s="81"/>
      <c r="V126" s="82"/>
      <c r="W126" s="50"/>
      <c r="X126" s="50"/>
      <c r="Y126" s="50"/>
      <c r="Z126" s="50"/>
      <c r="AA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138" t="str">
        <f>IF(NOT($AS126=$AS127),ROW(),"")</f>
        <v/>
      </c>
      <c r="AQ126" s="20" t="str">
        <f>IF(NOT(AS126=AS127),AS127,"")</f>
        <v/>
      </c>
      <c r="AR126" s="20" t="e">
        <f>INDEX($AB$15:$AM$15,MATCH($AS126,$AB$11:$AM$11,0))</f>
        <v>#N/A</v>
      </c>
      <c r="AS126" s="20" t="str">
        <f>LEFT(AT126,4)</f>
        <v>2000</v>
      </c>
      <c r="AT126" s="139" t="str">
        <f>LEFT(B126,6)</f>
        <v>200006</v>
      </c>
    </row>
    <row r="127" spans="2:46" hidden="1" outlineLevel="1" x14ac:dyDescent="0.25">
      <c r="B127" s="11">
        <f>'Market Data'!B113</f>
        <v>20000605</v>
      </c>
      <c r="C127" s="2">
        <f>'Market Data'!C113</f>
        <v>9290.5</v>
      </c>
      <c r="D127" s="2">
        <f>'Market Data'!D113</f>
        <v>9300</v>
      </c>
      <c r="E127" s="2">
        <f>'Market Data'!E113</f>
        <v>9205.5</v>
      </c>
      <c r="F127" s="12">
        <f>'Market Data'!F113</f>
        <v>9255.5</v>
      </c>
      <c r="H127" s="151">
        <f t="shared" si="8"/>
        <v>109</v>
      </c>
      <c r="I127" s="157">
        <f ca="1">IF($H127&lt;($J$6+1),"",PFE(OFFSET($F127,0,0,-$J$6)))</f>
        <v>-1.1949861132745005E-2</v>
      </c>
      <c r="J127" s="19"/>
      <c r="K127" s="139" t="str">
        <f t="shared" ca="1" si="9"/>
        <v>Short</v>
      </c>
      <c r="L127" s="243" t="e">
        <f t="shared" ca="1" si="6"/>
        <v>#N/A</v>
      </c>
      <c r="M127" s="242">
        <f t="shared" ca="1" si="7"/>
        <v>9255.5</v>
      </c>
      <c r="N127" s="20"/>
      <c r="O127" s="74"/>
      <c r="P127" s="75"/>
      <c r="Q127" s="76"/>
      <c r="R127" s="75"/>
      <c r="S127" s="77"/>
      <c r="T127" s="78"/>
      <c r="U127" s="81"/>
      <c r="V127" s="82"/>
      <c r="W127" s="50"/>
      <c r="X127" s="50"/>
      <c r="Y127" s="50"/>
      <c r="Z127" s="50"/>
      <c r="AA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138" t="str">
        <f>IF(NOT($AS127=$AS128),ROW(),"")</f>
        <v/>
      </c>
      <c r="AQ127" s="20" t="str">
        <f>IF(NOT(AS127=AS128),AS128,"")</f>
        <v/>
      </c>
      <c r="AR127" s="20" t="e">
        <f>INDEX($AB$15:$AM$15,MATCH($AS127,$AB$11:$AM$11,0))</f>
        <v>#N/A</v>
      </c>
      <c r="AS127" s="20" t="str">
        <f>LEFT(AT127,4)</f>
        <v>2000</v>
      </c>
      <c r="AT127" s="139" t="str">
        <f>LEFT(B127,6)</f>
        <v>200006</v>
      </c>
    </row>
    <row r="128" spans="2:46" hidden="1" outlineLevel="1" x14ac:dyDescent="0.25">
      <c r="B128" s="11">
        <f>'Market Data'!B114</f>
        <v>20000606</v>
      </c>
      <c r="C128" s="2">
        <f>'Market Data'!C114</f>
        <v>9264.5</v>
      </c>
      <c r="D128" s="2">
        <f>'Market Data'!D114</f>
        <v>9319.5</v>
      </c>
      <c r="E128" s="2">
        <f>'Market Data'!E114</f>
        <v>9150.5</v>
      </c>
      <c r="F128" s="12">
        <f>'Market Data'!F114</f>
        <v>9206.5</v>
      </c>
      <c r="H128" s="151">
        <f t="shared" si="8"/>
        <v>110</v>
      </c>
      <c r="I128" s="157">
        <f ca="1">IF($H128&lt;($J$6+1),"",PFE(OFFSET($F128,0,0,-$J$6)))</f>
        <v>-1.0507707910515645E-2</v>
      </c>
      <c r="J128" s="19"/>
      <c r="K128" s="139" t="str">
        <f t="shared" ca="1" si="9"/>
        <v>Short</v>
      </c>
      <c r="L128" s="243" t="e">
        <f t="shared" ca="1" si="6"/>
        <v>#N/A</v>
      </c>
      <c r="M128" s="242" t="e">
        <f t="shared" ca="1" si="7"/>
        <v>#N/A</v>
      </c>
      <c r="N128" s="20"/>
      <c r="O128" s="74"/>
      <c r="P128" s="75"/>
      <c r="Q128" s="76"/>
      <c r="R128" s="75"/>
      <c r="S128" s="77"/>
      <c r="T128" s="78"/>
      <c r="U128" s="81"/>
      <c r="V128" s="82"/>
      <c r="W128" s="50"/>
      <c r="X128" s="50"/>
      <c r="Y128" s="50"/>
      <c r="Z128" s="50"/>
      <c r="AA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138" t="str">
        <f>IF(NOT($AS128=$AS129),ROW(),"")</f>
        <v/>
      </c>
      <c r="AQ128" s="20" t="str">
        <f>IF(NOT(AS128=AS129),AS129,"")</f>
        <v/>
      </c>
      <c r="AR128" s="20" t="e">
        <f>INDEX($AB$15:$AM$15,MATCH($AS128,$AB$11:$AM$11,0))</f>
        <v>#N/A</v>
      </c>
      <c r="AS128" s="20" t="str">
        <f>LEFT(AT128,4)</f>
        <v>2000</v>
      </c>
      <c r="AT128" s="139" t="str">
        <f>LEFT(B128,6)</f>
        <v>200006</v>
      </c>
    </row>
    <row r="129" spans="2:46" hidden="1" outlineLevel="1" x14ac:dyDescent="0.25">
      <c r="B129" s="11">
        <f>'Market Data'!B115</f>
        <v>20000607</v>
      </c>
      <c r="C129" s="2">
        <f>'Market Data'!C115</f>
        <v>9164.5</v>
      </c>
      <c r="D129" s="2">
        <f>'Market Data'!D115</f>
        <v>9178.5</v>
      </c>
      <c r="E129" s="2">
        <f>'Market Data'!E115</f>
        <v>9096</v>
      </c>
      <c r="F129" s="12">
        <f>'Market Data'!F115</f>
        <v>9141.5</v>
      </c>
      <c r="H129" s="151">
        <f t="shared" si="8"/>
        <v>111</v>
      </c>
      <c r="I129" s="157">
        <f ca="1">IF($H129&lt;($J$6+1),"",PFE(OFFSET($F129,0,0,-$J$6)))</f>
        <v>-4.0263865188319863E-2</v>
      </c>
      <c r="J129" s="19"/>
      <c r="K129" s="139" t="str">
        <f t="shared" ca="1" si="9"/>
        <v>Short</v>
      </c>
      <c r="L129" s="243" t="e">
        <f t="shared" ca="1" si="6"/>
        <v>#N/A</v>
      </c>
      <c r="M129" s="242" t="e">
        <f t="shared" ca="1" si="7"/>
        <v>#N/A</v>
      </c>
      <c r="N129" s="20"/>
      <c r="O129" s="74"/>
      <c r="P129" s="75"/>
      <c r="Q129" s="76"/>
      <c r="R129" s="75"/>
      <c r="S129" s="77"/>
      <c r="T129" s="78"/>
      <c r="U129" s="81"/>
      <c r="V129" s="82"/>
      <c r="W129" s="50"/>
      <c r="X129" s="50"/>
      <c r="Y129" s="50"/>
      <c r="Z129" s="50"/>
      <c r="AA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138" t="str">
        <f>IF(NOT($AS129=$AS130),ROW(),"")</f>
        <v/>
      </c>
      <c r="AQ129" s="20" t="str">
        <f>IF(NOT(AS129=AS130),AS130,"")</f>
        <v/>
      </c>
      <c r="AR129" s="20" t="e">
        <f>INDEX($AB$15:$AM$15,MATCH($AS129,$AB$11:$AM$11,0))</f>
        <v>#N/A</v>
      </c>
      <c r="AS129" s="20" t="str">
        <f>LEFT(AT129,4)</f>
        <v>2000</v>
      </c>
      <c r="AT129" s="139" t="str">
        <f>LEFT(B129,6)</f>
        <v>200006</v>
      </c>
    </row>
    <row r="130" spans="2:46" hidden="1" outlineLevel="1" x14ac:dyDescent="0.25">
      <c r="B130" s="11">
        <f>'Market Data'!B116</f>
        <v>20000608</v>
      </c>
      <c r="C130" s="2">
        <f>'Market Data'!C116</f>
        <v>9178.5</v>
      </c>
      <c r="D130" s="2">
        <f>'Market Data'!D116</f>
        <v>9242.5</v>
      </c>
      <c r="E130" s="2">
        <f>'Market Data'!E116</f>
        <v>9060.5</v>
      </c>
      <c r="F130" s="12">
        <f>'Market Data'!F116</f>
        <v>9117.5</v>
      </c>
      <c r="H130" s="151">
        <f t="shared" si="8"/>
        <v>112</v>
      </c>
      <c r="I130" s="157">
        <f ca="1">IF($H130&lt;($J$6+1),"",PFE(OFFSET($F130,0,0,-$J$6)))</f>
        <v>-5.8533738234763141E-2</v>
      </c>
      <c r="J130" s="19"/>
      <c r="K130" s="139" t="str">
        <f t="shared" ca="1" si="9"/>
        <v>Short</v>
      </c>
      <c r="L130" s="243" t="e">
        <f t="shared" ca="1" si="6"/>
        <v>#N/A</v>
      </c>
      <c r="M130" s="242" t="e">
        <f t="shared" ca="1" si="7"/>
        <v>#N/A</v>
      </c>
      <c r="N130" s="20"/>
      <c r="O130" s="74"/>
      <c r="P130" s="75"/>
      <c r="Q130" s="76"/>
      <c r="R130" s="75"/>
      <c r="S130" s="77"/>
      <c r="T130" s="78"/>
      <c r="U130" s="81"/>
      <c r="V130" s="82"/>
      <c r="W130" s="50"/>
      <c r="X130" s="50"/>
      <c r="Y130" s="50"/>
      <c r="Z130" s="50"/>
      <c r="AA130" s="50"/>
      <c r="AG130" s="50"/>
      <c r="AH130" s="50"/>
      <c r="AI130" s="50"/>
      <c r="AJ130" s="50"/>
      <c r="AK130" s="50"/>
      <c r="AL130" s="50"/>
      <c r="AM130" s="50"/>
      <c r="AN130" s="50"/>
      <c r="AO130" s="50"/>
      <c r="AP130" s="138" t="str">
        <f>IF(NOT($AS130=$AS131),ROW(),"")</f>
        <v/>
      </c>
      <c r="AQ130" s="20" t="str">
        <f>IF(NOT(AS130=AS131),AS131,"")</f>
        <v/>
      </c>
      <c r="AR130" s="20" t="e">
        <f>INDEX($AB$15:$AM$15,MATCH($AS130,$AB$11:$AM$11,0))</f>
        <v>#N/A</v>
      </c>
      <c r="AS130" s="20" t="str">
        <f>LEFT(AT130,4)</f>
        <v>2000</v>
      </c>
      <c r="AT130" s="139" t="str">
        <f>LEFT(B130,6)</f>
        <v>200006</v>
      </c>
    </row>
    <row r="131" spans="2:46" hidden="1" outlineLevel="1" x14ac:dyDescent="0.25">
      <c r="B131" s="11">
        <f>'Market Data'!B117</f>
        <v>20000609</v>
      </c>
      <c r="C131" s="2">
        <f>'Market Data'!C117</f>
        <v>9142.5</v>
      </c>
      <c r="D131" s="2">
        <f>'Market Data'!D117</f>
        <v>9209</v>
      </c>
      <c r="E131" s="2">
        <f>'Market Data'!E117</f>
        <v>9077</v>
      </c>
      <c r="F131" s="12">
        <f>'Market Data'!F117</f>
        <v>9081.5</v>
      </c>
      <c r="H131" s="151">
        <f t="shared" si="8"/>
        <v>113</v>
      </c>
      <c r="I131" s="157">
        <f ca="1">IF($H131&lt;($J$6+1),"",PFE(OFFSET($F131,0,0,-$J$6)))</f>
        <v>-6.4445479332373365E-2</v>
      </c>
      <c r="J131" s="19"/>
      <c r="K131" s="139" t="str">
        <f t="shared" ca="1" si="9"/>
        <v>Short</v>
      </c>
      <c r="L131" s="243" t="e">
        <f t="shared" ca="1" si="6"/>
        <v>#N/A</v>
      </c>
      <c r="M131" s="242" t="e">
        <f t="shared" ca="1" si="7"/>
        <v>#N/A</v>
      </c>
      <c r="N131" s="20"/>
      <c r="O131" s="74"/>
      <c r="P131" s="75"/>
      <c r="Q131" s="76"/>
      <c r="R131" s="75"/>
      <c r="S131" s="77"/>
      <c r="T131" s="78"/>
      <c r="U131" s="81"/>
      <c r="V131" s="82"/>
      <c r="W131" s="50"/>
      <c r="X131" s="50"/>
      <c r="Y131" s="50"/>
      <c r="Z131" s="50"/>
      <c r="AA131" s="50"/>
      <c r="AG131" s="50"/>
      <c r="AH131" s="50"/>
      <c r="AI131" s="50"/>
      <c r="AJ131" s="50"/>
      <c r="AK131" s="50"/>
      <c r="AL131" s="50"/>
      <c r="AM131" s="50"/>
      <c r="AN131" s="50"/>
      <c r="AO131" s="50"/>
      <c r="AP131" s="138" t="str">
        <f>IF(NOT($AS131=$AS132),ROW(),"")</f>
        <v/>
      </c>
      <c r="AQ131" s="20" t="str">
        <f>IF(NOT(AS131=AS132),AS132,"")</f>
        <v/>
      </c>
      <c r="AR131" s="20" t="e">
        <f>INDEX($AB$15:$AM$15,MATCH($AS131,$AB$11:$AM$11,0))</f>
        <v>#N/A</v>
      </c>
      <c r="AS131" s="20" t="str">
        <f>LEFT(AT131,4)</f>
        <v>2000</v>
      </c>
      <c r="AT131" s="139" t="str">
        <f>LEFT(B131,6)</f>
        <v>200006</v>
      </c>
    </row>
    <row r="132" spans="2:46" hidden="1" outlineLevel="1" x14ac:dyDescent="0.25">
      <c r="B132" s="11">
        <f>'Market Data'!B118</f>
        <v>20000612</v>
      </c>
      <c r="C132" s="2">
        <f>'Market Data'!C118</f>
        <v>9124.5</v>
      </c>
      <c r="D132" s="2">
        <f>'Market Data'!D118</f>
        <v>9165</v>
      </c>
      <c r="E132" s="2">
        <f>'Market Data'!E118</f>
        <v>9068.5</v>
      </c>
      <c r="F132" s="12">
        <f>'Market Data'!F118</f>
        <v>9085.5</v>
      </c>
      <c r="H132" s="151">
        <f t="shared" si="8"/>
        <v>114</v>
      </c>
      <c r="I132" s="157">
        <f ca="1">IF($H132&lt;($J$6+1),"",PFE(OFFSET($F132,0,0,-$J$6)))</f>
        <v>-6.9209955072484564E-2</v>
      </c>
      <c r="J132" s="19"/>
      <c r="K132" s="139" t="str">
        <f t="shared" ca="1" si="9"/>
        <v>Short</v>
      </c>
      <c r="L132" s="243" t="e">
        <f t="shared" ca="1" si="6"/>
        <v>#N/A</v>
      </c>
      <c r="M132" s="242" t="e">
        <f t="shared" ca="1" si="7"/>
        <v>#N/A</v>
      </c>
      <c r="N132" s="20"/>
      <c r="O132" s="74"/>
      <c r="P132" s="75"/>
      <c r="Q132" s="76"/>
      <c r="R132" s="75"/>
      <c r="S132" s="77"/>
      <c r="T132" s="78"/>
      <c r="U132" s="81"/>
      <c r="V132" s="82"/>
      <c r="W132" s="50"/>
      <c r="X132" s="50"/>
      <c r="Y132" s="50"/>
      <c r="Z132" s="50"/>
      <c r="AA132" s="50"/>
      <c r="AG132" s="50"/>
      <c r="AH132" s="50"/>
      <c r="AI132" s="50"/>
      <c r="AJ132" s="50"/>
      <c r="AK132" s="50"/>
      <c r="AL132" s="50"/>
      <c r="AM132" s="50"/>
      <c r="AN132" s="50"/>
      <c r="AO132" s="50"/>
      <c r="AP132" s="138" t="str">
        <f>IF(NOT($AS132=$AS133),ROW(),"")</f>
        <v/>
      </c>
      <c r="AQ132" s="20" t="str">
        <f>IF(NOT(AS132=AS133),AS133,"")</f>
        <v/>
      </c>
      <c r="AR132" s="20" t="e">
        <f>INDEX($AB$15:$AM$15,MATCH($AS132,$AB$11:$AM$11,0))</f>
        <v>#N/A</v>
      </c>
      <c r="AS132" s="20" t="str">
        <f>LEFT(AT132,4)</f>
        <v>2000</v>
      </c>
      <c r="AT132" s="139" t="str">
        <f>LEFT(B132,6)</f>
        <v>200006</v>
      </c>
    </row>
    <row r="133" spans="2:46" hidden="1" outlineLevel="1" x14ac:dyDescent="0.25">
      <c r="B133" s="11">
        <f>'Market Data'!B119</f>
        <v>20000613</v>
      </c>
      <c r="C133" s="2">
        <f>'Market Data'!C119</f>
        <v>9080.5</v>
      </c>
      <c r="D133" s="2">
        <f>'Market Data'!D119</f>
        <v>9159.5</v>
      </c>
      <c r="E133" s="2">
        <f>'Market Data'!E119</f>
        <v>9017.5</v>
      </c>
      <c r="F133" s="12">
        <f>'Market Data'!F119</f>
        <v>9116.5</v>
      </c>
      <c r="H133" s="151">
        <f t="shared" si="8"/>
        <v>115</v>
      </c>
      <c r="I133" s="157">
        <f ca="1">IF($H133&lt;($J$6+1),"",PFE(OFFSET($F133,0,0,-$J$6)))</f>
        <v>-5.7575093667579291E-2</v>
      </c>
      <c r="J133" s="19"/>
      <c r="K133" s="139" t="str">
        <f t="shared" ca="1" si="9"/>
        <v>Short</v>
      </c>
      <c r="L133" s="243" t="e">
        <f t="shared" ca="1" si="6"/>
        <v>#N/A</v>
      </c>
      <c r="M133" s="242" t="e">
        <f t="shared" ca="1" si="7"/>
        <v>#N/A</v>
      </c>
      <c r="N133" s="20"/>
      <c r="O133" s="74"/>
      <c r="P133" s="75"/>
      <c r="Q133" s="76"/>
      <c r="R133" s="75"/>
      <c r="S133" s="77"/>
      <c r="T133" s="78"/>
      <c r="U133" s="81"/>
      <c r="V133" s="82"/>
      <c r="W133" s="50"/>
      <c r="X133" s="50"/>
      <c r="Y133" s="50"/>
      <c r="Z133" s="50"/>
      <c r="AA133" s="50"/>
      <c r="AG133" s="50"/>
      <c r="AH133" s="50"/>
      <c r="AI133" s="50"/>
      <c r="AJ133" s="50"/>
      <c r="AK133" s="50"/>
      <c r="AL133" s="50"/>
      <c r="AM133" s="50"/>
      <c r="AN133" s="50"/>
      <c r="AO133" s="50"/>
      <c r="AP133" s="138" t="str">
        <f>IF(NOT($AS133=$AS134),ROW(),"")</f>
        <v/>
      </c>
      <c r="AQ133" s="20" t="str">
        <f>IF(NOT(AS133=AS134),AS134,"")</f>
        <v/>
      </c>
      <c r="AR133" s="20" t="e">
        <f>INDEX($AB$15:$AM$15,MATCH($AS133,$AB$11:$AM$11,0))</f>
        <v>#N/A</v>
      </c>
      <c r="AS133" s="20" t="str">
        <f>LEFT(AT133,4)</f>
        <v>2000</v>
      </c>
      <c r="AT133" s="139" t="str">
        <f>LEFT(B133,6)</f>
        <v>200006</v>
      </c>
    </row>
    <row r="134" spans="2:46" hidden="1" outlineLevel="1" x14ac:dyDescent="0.25">
      <c r="B134" s="11">
        <f>'Market Data'!B120</f>
        <v>20000614</v>
      </c>
      <c r="C134" s="2">
        <f>'Market Data'!C120</f>
        <v>9147</v>
      </c>
      <c r="D134" s="2">
        <f>'Market Data'!D120</f>
        <v>9223</v>
      </c>
      <c r="E134" s="2">
        <f>'Market Data'!E120</f>
        <v>9096</v>
      </c>
      <c r="F134" s="12">
        <f>'Market Data'!F120</f>
        <v>9204</v>
      </c>
      <c r="H134" s="151">
        <f t="shared" si="8"/>
        <v>116</v>
      </c>
      <c r="I134" s="157">
        <f ca="1">IF($H134&lt;($J$6+1),"",PFE(OFFSET($F134,0,0,-$J$6)))</f>
        <v>-2.1053641315567771E-2</v>
      </c>
      <c r="J134" s="19"/>
      <c r="K134" s="139" t="str">
        <f t="shared" ca="1" si="9"/>
        <v>Short</v>
      </c>
      <c r="L134" s="243" t="e">
        <f t="shared" ca="1" si="6"/>
        <v>#N/A</v>
      </c>
      <c r="M134" s="242" t="e">
        <f t="shared" ca="1" si="7"/>
        <v>#N/A</v>
      </c>
      <c r="N134" s="20"/>
      <c r="O134" s="74"/>
      <c r="P134" s="75"/>
      <c r="Q134" s="76"/>
      <c r="R134" s="75"/>
      <c r="S134" s="77"/>
      <c r="T134" s="78"/>
      <c r="U134" s="81"/>
      <c r="V134" s="82"/>
      <c r="W134" s="50"/>
      <c r="X134" s="50"/>
      <c r="Y134" s="50"/>
      <c r="Z134" s="50"/>
      <c r="AA134" s="50"/>
      <c r="AG134" s="50"/>
      <c r="AH134" s="50"/>
      <c r="AI134" s="50"/>
      <c r="AJ134" s="50"/>
      <c r="AK134" s="50"/>
      <c r="AL134" s="50"/>
      <c r="AM134" s="50"/>
      <c r="AN134" s="50"/>
      <c r="AO134" s="50"/>
      <c r="AP134" s="138" t="str">
        <f>IF(NOT($AS134=$AS135),ROW(),"")</f>
        <v/>
      </c>
      <c r="AQ134" s="20" t="str">
        <f>IF(NOT(AS134=AS135),AS135,"")</f>
        <v/>
      </c>
      <c r="AR134" s="20" t="e">
        <f>INDEX($AB$15:$AM$15,MATCH($AS134,$AB$11:$AM$11,0))</f>
        <v>#N/A</v>
      </c>
      <c r="AS134" s="20" t="str">
        <f>LEFT(AT134,4)</f>
        <v>2000</v>
      </c>
      <c r="AT134" s="139" t="str">
        <f>LEFT(B134,6)</f>
        <v>200006</v>
      </c>
    </row>
    <row r="135" spans="2:46" hidden="1" outlineLevel="1" x14ac:dyDescent="0.25">
      <c r="B135" s="11">
        <f>'Market Data'!B121</f>
        <v>20000615</v>
      </c>
      <c r="C135" s="2">
        <f>'Market Data'!C121</f>
        <v>9198</v>
      </c>
      <c r="D135" s="2">
        <f>'Market Data'!D121</f>
        <v>9236</v>
      </c>
      <c r="E135" s="2">
        <f>'Market Data'!E121</f>
        <v>9168</v>
      </c>
      <c r="F135" s="12">
        <f>'Market Data'!F121</f>
        <v>9195.5</v>
      </c>
      <c r="H135" s="151">
        <f t="shared" si="8"/>
        <v>117</v>
      </c>
      <c r="I135" s="157">
        <f ca="1">IF($H135&lt;($J$6+1),"",PFE(OFFSET($F135,0,0,-$J$6)))</f>
        <v>-3.3228488579417938E-2</v>
      </c>
      <c r="J135" s="19"/>
      <c r="K135" s="139" t="str">
        <f t="shared" ca="1" si="9"/>
        <v>Short</v>
      </c>
      <c r="L135" s="243" t="e">
        <f t="shared" ca="1" si="6"/>
        <v>#N/A</v>
      </c>
      <c r="M135" s="242" t="e">
        <f t="shared" ca="1" si="7"/>
        <v>#N/A</v>
      </c>
      <c r="N135" s="20"/>
      <c r="O135" s="74"/>
      <c r="P135" s="75"/>
      <c r="Q135" s="76"/>
      <c r="R135" s="75"/>
      <c r="S135" s="77"/>
      <c r="T135" s="78"/>
      <c r="U135" s="81"/>
      <c r="V135" s="82"/>
      <c r="W135" s="50"/>
      <c r="X135" s="50"/>
      <c r="Y135" s="50"/>
      <c r="Z135" s="50"/>
      <c r="AA135" s="50"/>
      <c r="AG135" s="50"/>
      <c r="AH135" s="50"/>
      <c r="AI135" s="50"/>
      <c r="AJ135" s="50"/>
      <c r="AK135" s="50"/>
      <c r="AL135" s="50"/>
      <c r="AM135" s="50"/>
      <c r="AN135" s="50"/>
      <c r="AO135" s="50"/>
      <c r="AP135" s="138" t="str">
        <f>IF(NOT($AS135=$AS136),ROW(),"")</f>
        <v/>
      </c>
      <c r="AQ135" s="20" t="str">
        <f>IF(NOT(AS135=AS136),AS136,"")</f>
        <v/>
      </c>
      <c r="AR135" s="20" t="e">
        <f>INDEX($AB$15:$AM$15,MATCH($AS135,$AB$11:$AM$11,0))</f>
        <v>#N/A</v>
      </c>
      <c r="AS135" s="20" t="str">
        <f>LEFT(AT135,4)</f>
        <v>2000</v>
      </c>
      <c r="AT135" s="139" t="str">
        <f>LEFT(B135,6)</f>
        <v>200006</v>
      </c>
    </row>
    <row r="136" spans="2:46" hidden="1" outlineLevel="1" x14ac:dyDescent="0.25">
      <c r="B136" s="11">
        <f>'Market Data'!B122</f>
        <v>20000616</v>
      </c>
      <c r="C136" s="2">
        <f>'Market Data'!C122</f>
        <v>9224.5</v>
      </c>
      <c r="D136" s="2">
        <f>'Market Data'!D122</f>
        <v>9228</v>
      </c>
      <c r="E136" s="2">
        <f>'Market Data'!E122</f>
        <v>9083</v>
      </c>
      <c r="F136" s="12">
        <f>'Market Data'!F122</f>
        <v>9105.5</v>
      </c>
      <c r="H136" s="151">
        <f t="shared" si="8"/>
        <v>118</v>
      </c>
      <c r="I136" s="157">
        <f ca="1">IF($H136&lt;($J$6+1),"",PFE(OFFSET($F136,0,0,-$J$6)))</f>
        <v>-5.9317548712817039E-2</v>
      </c>
      <c r="J136" s="19"/>
      <c r="K136" s="139" t="str">
        <f t="shared" ca="1" si="9"/>
        <v>Short</v>
      </c>
      <c r="L136" s="243" t="e">
        <f t="shared" ca="1" si="6"/>
        <v>#N/A</v>
      </c>
      <c r="M136" s="242" t="e">
        <f t="shared" ca="1" si="7"/>
        <v>#N/A</v>
      </c>
      <c r="N136" s="20"/>
      <c r="O136" s="74"/>
      <c r="P136" s="75"/>
      <c r="Q136" s="76"/>
      <c r="R136" s="75"/>
      <c r="S136" s="77"/>
      <c r="T136" s="78"/>
      <c r="U136" s="81"/>
      <c r="V136" s="82"/>
      <c r="W136" s="50"/>
      <c r="X136" s="50"/>
      <c r="Y136" s="50"/>
      <c r="Z136" s="50"/>
      <c r="AA136" s="50"/>
      <c r="AG136" s="50"/>
      <c r="AH136" s="50"/>
      <c r="AI136" s="50"/>
      <c r="AJ136" s="50"/>
      <c r="AK136" s="50"/>
      <c r="AL136" s="50"/>
      <c r="AM136" s="50"/>
      <c r="AN136" s="50"/>
      <c r="AO136" s="50"/>
      <c r="AP136" s="138" t="str">
        <f>IF(NOT($AS136=$AS137),ROW(),"")</f>
        <v/>
      </c>
      <c r="AQ136" s="20" t="str">
        <f>IF(NOT(AS136=AS137),AS137,"")</f>
        <v/>
      </c>
      <c r="AR136" s="20" t="e">
        <f>INDEX($AB$15:$AM$15,MATCH($AS136,$AB$11:$AM$11,0))</f>
        <v>#N/A</v>
      </c>
      <c r="AS136" s="20" t="str">
        <f>LEFT(AT136,4)</f>
        <v>2000</v>
      </c>
      <c r="AT136" s="139" t="str">
        <f>LEFT(B136,6)</f>
        <v>200006</v>
      </c>
    </row>
    <row r="137" spans="2:46" hidden="1" outlineLevel="1" x14ac:dyDescent="0.25">
      <c r="B137" s="11">
        <f>'Market Data'!B123</f>
        <v>20000619</v>
      </c>
      <c r="C137" s="2">
        <f>'Market Data'!C123</f>
        <v>9033</v>
      </c>
      <c r="D137" s="2">
        <f>'Market Data'!D123</f>
        <v>9073</v>
      </c>
      <c r="E137" s="2">
        <f>'Market Data'!E123</f>
        <v>8974</v>
      </c>
      <c r="F137" s="12">
        <f>'Market Data'!F123</f>
        <v>9068.5</v>
      </c>
      <c r="H137" s="151">
        <f t="shared" si="8"/>
        <v>119</v>
      </c>
      <c r="I137" s="157">
        <f ca="1">IF($H137&lt;($J$6+1),"",PFE(OFFSET($F137,0,0,-$J$6)))</f>
        <v>-5.8822851912270602E-2</v>
      </c>
      <c r="J137" s="19"/>
      <c r="K137" s="139" t="str">
        <f t="shared" ca="1" si="9"/>
        <v>Short</v>
      </c>
      <c r="L137" s="243" t="e">
        <f t="shared" ca="1" si="6"/>
        <v>#N/A</v>
      </c>
      <c r="M137" s="242" t="e">
        <f t="shared" ca="1" si="7"/>
        <v>#N/A</v>
      </c>
      <c r="N137" s="20"/>
      <c r="O137" s="74"/>
      <c r="P137" s="75"/>
      <c r="Q137" s="76"/>
      <c r="R137" s="75"/>
      <c r="S137" s="77"/>
      <c r="T137" s="78"/>
      <c r="U137" s="81"/>
      <c r="V137" s="82"/>
      <c r="W137" s="50"/>
      <c r="X137" s="50"/>
      <c r="Y137" s="50"/>
      <c r="Z137" s="50"/>
      <c r="AA137" s="50"/>
      <c r="AG137" s="50"/>
      <c r="AH137" s="50"/>
      <c r="AI137" s="50"/>
      <c r="AJ137" s="50"/>
      <c r="AK137" s="50"/>
      <c r="AL137" s="50"/>
      <c r="AM137" s="50"/>
      <c r="AN137" s="50"/>
      <c r="AO137" s="50"/>
      <c r="AP137" s="138" t="str">
        <f>IF(NOT($AS137=$AS138),ROW(),"")</f>
        <v/>
      </c>
      <c r="AQ137" s="20" t="str">
        <f>IF(NOT(AS137=AS138),AS138,"")</f>
        <v/>
      </c>
      <c r="AR137" s="20" t="e">
        <f>INDEX($AB$15:$AM$15,MATCH($AS137,$AB$11:$AM$11,0))</f>
        <v>#N/A</v>
      </c>
      <c r="AS137" s="20" t="str">
        <f>LEFT(AT137,4)</f>
        <v>2000</v>
      </c>
      <c r="AT137" s="139" t="str">
        <f>LEFT(B137,6)</f>
        <v>200006</v>
      </c>
    </row>
    <row r="138" spans="2:46" hidden="1" outlineLevel="1" x14ac:dyDescent="0.25">
      <c r="B138" s="11">
        <f>'Market Data'!B124</f>
        <v>20000620</v>
      </c>
      <c r="C138" s="2">
        <f>'Market Data'!C124</f>
        <v>9079.5</v>
      </c>
      <c r="D138" s="2">
        <f>'Market Data'!D124</f>
        <v>9110</v>
      </c>
      <c r="E138" s="2">
        <f>'Market Data'!E124</f>
        <v>9040.5</v>
      </c>
      <c r="F138" s="12">
        <f>'Market Data'!F124</f>
        <v>9060.5</v>
      </c>
      <c r="H138" s="151">
        <f t="shared" si="8"/>
        <v>120</v>
      </c>
      <c r="I138" s="157">
        <f ca="1">IF($H138&lt;($J$6+1),"",PFE(OFFSET($F138,0,0,-$J$6)))</f>
        <v>-5.6219671604799175E-2</v>
      </c>
      <c r="J138" s="19"/>
      <c r="K138" s="139" t="str">
        <f t="shared" ca="1" si="9"/>
        <v>Short</v>
      </c>
      <c r="L138" s="243" t="e">
        <f t="shared" ca="1" si="6"/>
        <v>#N/A</v>
      </c>
      <c r="M138" s="242" t="e">
        <f t="shared" ca="1" si="7"/>
        <v>#N/A</v>
      </c>
      <c r="N138" s="20"/>
      <c r="O138" s="74"/>
      <c r="P138" s="75"/>
      <c r="Q138" s="76"/>
      <c r="R138" s="75"/>
      <c r="S138" s="77"/>
      <c r="T138" s="78"/>
      <c r="U138" s="81"/>
      <c r="V138" s="82"/>
      <c r="W138" s="50"/>
      <c r="X138" s="50"/>
      <c r="Y138" s="50"/>
      <c r="Z138" s="50"/>
      <c r="AA138" s="50"/>
      <c r="AG138" s="50"/>
      <c r="AH138" s="50"/>
      <c r="AI138" s="50"/>
      <c r="AJ138" s="50"/>
      <c r="AK138" s="50"/>
      <c r="AL138" s="50"/>
      <c r="AM138" s="50"/>
      <c r="AN138" s="50"/>
      <c r="AO138" s="50"/>
      <c r="AP138" s="138" t="str">
        <f>IF(NOT($AS138=$AS139),ROW(),"")</f>
        <v/>
      </c>
      <c r="AQ138" s="20" t="str">
        <f>IF(NOT(AS138=AS139),AS139,"")</f>
        <v/>
      </c>
      <c r="AR138" s="20" t="e">
        <f>INDEX($AB$15:$AM$15,MATCH($AS138,$AB$11:$AM$11,0))</f>
        <v>#N/A</v>
      </c>
      <c r="AS138" s="20" t="str">
        <f>LEFT(AT138,4)</f>
        <v>2000</v>
      </c>
      <c r="AT138" s="139" t="str">
        <f>LEFT(B138,6)</f>
        <v>200006</v>
      </c>
    </row>
    <row r="139" spans="2:46" hidden="1" outlineLevel="1" x14ac:dyDescent="0.25">
      <c r="B139" s="11">
        <f>'Market Data'!B125</f>
        <v>20000621</v>
      </c>
      <c r="C139" s="2">
        <f>'Market Data'!C125</f>
        <v>9043</v>
      </c>
      <c r="D139" s="2">
        <f>'Market Data'!D125</f>
        <v>9081</v>
      </c>
      <c r="E139" s="2">
        <f>'Market Data'!E125</f>
        <v>8929</v>
      </c>
      <c r="F139" s="12">
        <f>'Market Data'!F125</f>
        <v>8976</v>
      </c>
      <c r="H139" s="151">
        <f t="shared" si="8"/>
        <v>121</v>
      </c>
      <c r="I139" s="157">
        <f ca="1">IF($H139&lt;($J$6+1),"",PFE(OFFSET($F139,0,0,-$J$6)))</f>
        <v>-7.5461426974338427E-2</v>
      </c>
      <c r="J139" s="19"/>
      <c r="K139" s="139" t="str">
        <f t="shared" ca="1" si="9"/>
        <v>Short</v>
      </c>
      <c r="L139" s="243" t="e">
        <f t="shared" ca="1" si="6"/>
        <v>#N/A</v>
      </c>
      <c r="M139" s="242" t="e">
        <f t="shared" ca="1" si="7"/>
        <v>#N/A</v>
      </c>
      <c r="N139" s="20"/>
      <c r="O139" s="74"/>
      <c r="P139" s="75"/>
      <c r="Q139" s="76"/>
      <c r="R139" s="75"/>
      <c r="S139" s="77"/>
      <c r="T139" s="78"/>
      <c r="U139" s="81"/>
      <c r="V139" s="82"/>
      <c r="W139" s="50"/>
      <c r="X139" s="50"/>
      <c r="Y139" s="50"/>
      <c r="Z139" s="50"/>
      <c r="AA139" s="50"/>
      <c r="AG139" s="50"/>
      <c r="AH139" s="50"/>
      <c r="AI139" s="50"/>
      <c r="AJ139" s="50"/>
      <c r="AK139" s="50"/>
      <c r="AL139" s="50"/>
      <c r="AM139" s="50"/>
      <c r="AN139" s="50"/>
      <c r="AO139" s="50"/>
      <c r="AP139" s="138" t="str">
        <f>IF(NOT($AS139=$AS140),ROW(),"")</f>
        <v/>
      </c>
      <c r="AQ139" s="20" t="str">
        <f>IF(NOT(AS139=AS140),AS140,"")</f>
        <v/>
      </c>
      <c r="AR139" s="20" t="e">
        <f>INDEX($AB$15:$AM$15,MATCH($AS139,$AB$11:$AM$11,0))</f>
        <v>#N/A</v>
      </c>
      <c r="AS139" s="20" t="str">
        <f>LEFT(AT139,4)</f>
        <v>2000</v>
      </c>
      <c r="AT139" s="139" t="str">
        <f>LEFT(B139,6)</f>
        <v>200006</v>
      </c>
    </row>
    <row r="140" spans="2:46" hidden="1" outlineLevel="1" x14ac:dyDescent="0.25">
      <c r="B140" s="11">
        <f>'Market Data'!B126</f>
        <v>20000622</v>
      </c>
      <c r="C140" s="2">
        <f>'Market Data'!C126</f>
        <v>8988</v>
      </c>
      <c r="D140" s="2">
        <f>'Market Data'!D126</f>
        <v>9013</v>
      </c>
      <c r="E140" s="2">
        <f>'Market Data'!E126</f>
        <v>8859</v>
      </c>
      <c r="F140" s="12">
        <f>'Market Data'!F126</f>
        <v>8898.5</v>
      </c>
      <c r="H140" s="151">
        <f t="shared" si="8"/>
        <v>122</v>
      </c>
      <c r="I140" s="157">
        <f ca="1">IF($H140&lt;($J$6+1),"",PFE(OFFSET($F140,0,0,-$J$6)))</f>
        <v>-9.6710481942625645E-2</v>
      </c>
      <c r="J140" s="19"/>
      <c r="K140" s="139" t="str">
        <f t="shared" ca="1" si="9"/>
        <v>Short</v>
      </c>
      <c r="L140" s="243" t="e">
        <f t="shared" ca="1" si="6"/>
        <v>#N/A</v>
      </c>
      <c r="M140" s="242" t="e">
        <f t="shared" ca="1" si="7"/>
        <v>#N/A</v>
      </c>
      <c r="N140" s="20"/>
      <c r="O140" s="74"/>
      <c r="P140" s="75"/>
      <c r="Q140" s="76"/>
      <c r="R140" s="75"/>
      <c r="S140" s="77"/>
      <c r="T140" s="78"/>
      <c r="U140" s="81"/>
      <c r="V140" s="82"/>
      <c r="W140" s="50"/>
      <c r="X140" s="50"/>
      <c r="Y140" s="50"/>
      <c r="Z140" s="50"/>
      <c r="AA140" s="50"/>
      <c r="AG140" s="50"/>
      <c r="AH140" s="50"/>
      <c r="AI140" s="50"/>
      <c r="AJ140" s="50"/>
      <c r="AK140" s="50"/>
      <c r="AL140" s="50"/>
      <c r="AM140" s="50"/>
      <c r="AN140" s="50"/>
      <c r="AO140" s="50"/>
      <c r="AP140" s="138" t="str">
        <f>IF(NOT($AS140=$AS141),ROW(),"")</f>
        <v/>
      </c>
      <c r="AQ140" s="20" t="str">
        <f>IF(NOT(AS140=AS141),AS141,"")</f>
        <v/>
      </c>
      <c r="AR140" s="20" t="e">
        <f>INDEX($AB$15:$AM$15,MATCH($AS140,$AB$11:$AM$11,0))</f>
        <v>#N/A</v>
      </c>
      <c r="AS140" s="20" t="str">
        <f>LEFT(AT140,4)</f>
        <v>2000</v>
      </c>
      <c r="AT140" s="139" t="str">
        <f>LEFT(B140,6)</f>
        <v>200006</v>
      </c>
    </row>
    <row r="141" spans="2:46" hidden="1" outlineLevel="1" x14ac:dyDescent="0.25">
      <c r="B141" s="11">
        <f>'Market Data'!B127</f>
        <v>20000623</v>
      </c>
      <c r="C141" s="2">
        <f>'Market Data'!C127</f>
        <v>8898</v>
      </c>
      <c r="D141" s="2">
        <f>'Market Data'!D127</f>
        <v>8919</v>
      </c>
      <c r="E141" s="2">
        <f>'Market Data'!E127</f>
        <v>8817</v>
      </c>
      <c r="F141" s="12">
        <f>'Market Data'!F127</f>
        <v>8818</v>
      </c>
      <c r="H141" s="151">
        <f t="shared" si="8"/>
        <v>123</v>
      </c>
      <c r="I141" s="157">
        <f ca="1">IF($H141&lt;($J$6+1),"",PFE(OFFSET($F141,0,0,-$J$6)))</f>
        <v>-9.7791285019673185E-2</v>
      </c>
      <c r="J141" s="19"/>
      <c r="K141" s="139" t="str">
        <f t="shared" ca="1" si="9"/>
        <v>Short</v>
      </c>
      <c r="L141" s="243" t="e">
        <f t="shared" ca="1" si="6"/>
        <v>#N/A</v>
      </c>
      <c r="M141" s="242" t="e">
        <f t="shared" ca="1" si="7"/>
        <v>#N/A</v>
      </c>
      <c r="N141" s="20"/>
      <c r="O141" s="74"/>
      <c r="P141" s="75"/>
      <c r="Q141" s="76"/>
      <c r="R141" s="75"/>
      <c r="S141" s="77"/>
      <c r="T141" s="78"/>
      <c r="U141" s="81"/>
      <c r="V141" s="82"/>
      <c r="W141" s="50"/>
      <c r="X141" s="50"/>
      <c r="Y141" s="50"/>
      <c r="Z141" s="50"/>
      <c r="AA141" s="50"/>
      <c r="AG141" s="50"/>
      <c r="AH141" s="50"/>
      <c r="AI141" s="50"/>
      <c r="AJ141" s="50"/>
      <c r="AK141" s="50"/>
      <c r="AL141" s="50"/>
      <c r="AM141" s="50"/>
      <c r="AN141" s="50"/>
      <c r="AO141" s="50"/>
      <c r="AP141" s="138" t="str">
        <f>IF(NOT($AS141=$AS142),ROW(),"")</f>
        <v/>
      </c>
      <c r="AQ141" s="20" t="str">
        <f>IF(NOT(AS141=AS142),AS142,"")</f>
        <v/>
      </c>
      <c r="AR141" s="20" t="e">
        <f>INDEX($AB$15:$AM$15,MATCH($AS141,$AB$11:$AM$11,0))</f>
        <v>#N/A</v>
      </c>
      <c r="AS141" s="20" t="str">
        <f>LEFT(AT141,4)</f>
        <v>2000</v>
      </c>
      <c r="AT141" s="139" t="str">
        <f>LEFT(B141,6)</f>
        <v>200006</v>
      </c>
    </row>
    <row r="142" spans="2:46" hidden="1" outlineLevel="1" x14ac:dyDescent="0.25">
      <c r="B142" s="11">
        <f>'Market Data'!B128</f>
        <v>20000626</v>
      </c>
      <c r="C142" s="2">
        <f>'Market Data'!C128</f>
        <v>8813</v>
      </c>
      <c r="D142" s="2">
        <f>'Market Data'!D128</f>
        <v>8926.5</v>
      </c>
      <c r="E142" s="2">
        <f>'Market Data'!E128</f>
        <v>8800</v>
      </c>
      <c r="F142" s="12">
        <f>'Market Data'!F128</f>
        <v>8868</v>
      </c>
      <c r="H142" s="151">
        <f t="shared" si="8"/>
        <v>124</v>
      </c>
      <c r="I142" s="157">
        <f ca="1">IF($H142&lt;($J$6+1),"",PFE(OFFSET($F142,0,0,-$J$6)))</f>
        <v>-0.11193864267295578</v>
      </c>
      <c r="J142" s="19"/>
      <c r="K142" s="139" t="str">
        <f t="shared" ca="1" si="9"/>
        <v>Short</v>
      </c>
      <c r="L142" s="243" t="e">
        <f t="shared" ca="1" si="6"/>
        <v>#N/A</v>
      </c>
      <c r="M142" s="242" t="e">
        <f t="shared" ca="1" si="7"/>
        <v>#N/A</v>
      </c>
      <c r="N142" s="20"/>
      <c r="O142" s="74"/>
      <c r="P142" s="75"/>
      <c r="Q142" s="76"/>
      <c r="R142" s="75"/>
      <c r="S142" s="77"/>
      <c r="T142" s="78"/>
      <c r="U142" s="81"/>
      <c r="V142" s="82"/>
      <c r="W142" s="50"/>
      <c r="X142" s="50"/>
      <c r="Y142" s="50"/>
      <c r="Z142" s="50"/>
      <c r="AA142" s="50"/>
      <c r="AG142" s="50"/>
      <c r="AH142" s="50"/>
      <c r="AI142" s="50"/>
      <c r="AJ142" s="50"/>
      <c r="AK142" s="50"/>
      <c r="AL142" s="50"/>
      <c r="AM142" s="50"/>
      <c r="AN142" s="50"/>
      <c r="AO142" s="50"/>
      <c r="AP142" s="138" t="str">
        <f>IF(NOT($AS142=$AS143),ROW(),"")</f>
        <v/>
      </c>
      <c r="AQ142" s="20" t="str">
        <f>IF(NOT(AS142=AS143),AS143,"")</f>
        <v/>
      </c>
      <c r="AR142" s="20" t="e">
        <f>INDEX($AB$15:$AM$15,MATCH($AS142,$AB$11:$AM$11,0))</f>
        <v>#N/A</v>
      </c>
      <c r="AS142" s="20" t="str">
        <f>LEFT(AT142,4)</f>
        <v>2000</v>
      </c>
      <c r="AT142" s="139" t="str">
        <f>LEFT(B142,6)</f>
        <v>200006</v>
      </c>
    </row>
    <row r="143" spans="2:46" hidden="1" outlineLevel="1" x14ac:dyDescent="0.25">
      <c r="B143" s="11">
        <f>'Market Data'!B129</f>
        <v>20000627</v>
      </c>
      <c r="C143" s="2">
        <f>'Market Data'!C129</f>
        <v>8873</v>
      </c>
      <c r="D143" s="2">
        <f>'Market Data'!D129</f>
        <v>8901</v>
      </c>
      <c r="E143" s="2">
        <f>'Market Data'!E129</f>
        <v>8795</v>
      </c>
      <c r="F143" s="12">
        <f>'Market Data'!F129</f>
        <v>8876.5</v>
      </c>
      <c r="H143" s="151">
        <f t="shared" si="8"/>
        <v>125</v>
      </c>
      <c r="I143" s="157">
        <f ca="1">IF($H143&lt;($J$6+1),"",PFE(OFFSET($F143,0,0,-$J$6)))</f>
        <v>-8.6649067617725922E-2</v>
      </c>
      <c r="J143" s="19"/>
      <c r="K143" s="139" t="str">
        <f t="shared" ca="1" si="9"/>
        <v>Short</v>
      </c>
      <c r="L143" s="243" t="e">
        <f t="shared" ca="1" si="6"/>
        <v>#N/A</v>
      </c>
      <c r="M143" s="242" t="e">
        <f t="shared" ca="1" si="7"/>
        <v>#N/A</v>
      </c>
      <c r="N143" s="20"/>
      <c r="O143" s="74"/>
      <c r="P143" s="75"/>
      <c r="Q143" s="76"/>
      <c r="R143" s="75"/>
      <c r="S143" s="77"/>
      <c r="T143" s="78"/>
      <c r="U143" s="81"/>
      <c r="V143" s="82"/>
      <c r="W143" s="50"/>
      <c r="X143" s="50"/>
      <c r="Y143" s="50"/>
      <c r="Z143" s="50"/>
      <c r="AA143" s="50"/>
      <c r="AG143" s="50"/>
      <c r="AH143" s="50"/>
      <c r="AI143" s="50"/>
      <c r="AJ143" s="50"/>
      <c r="AK143" s="50"/>
      <c r="AL143" s="50"/>
      <c r="AM143" s="50"/>
      <c r="AN143" s="50"/>
      <c r="AO143" s="50"/>
      <c r="AP143" s="138" t="str">
        <f>IF(NOT($AS143=$AS144),ROW(),"")</f>
        <v/>
      </c>
      <c r="AQ143" s="20" t="str">
        <f>IF(NOT(AS143=AS144),AS144,"")</f>
        <v/>
      </c>
      <c r="AR143" s="20" t="e">
        <f>INDEX($AB$15:$AM$15,MATCH($AS143,$AB$11:$AM$11,0))</f>
        <v>#N/A</v>
      </c>
      <c r="AS143" s="20" t="str">
        <f>LEFT(AT143,4)</f>
        <v>2000</v>
      </c>
      <c r="AT143" s="139" t="str">
        <f>LEFT(B143,6)</f>
        <v>200006</v>
      </c>
    </row>
    <row r="144" spans="2:46" hidden="1" outlineLevel="1" x14ac:dyDescent="0.25">
      <c r="B144" s="11">
        <f>'Market Data'!B130</f>
        <v>20000628</v>
      </c>
      <c r="C144" s="2">
        <f>'Market Data'!C130</f>
        <v>8901</v>
      </c>
      <c r="D144" s="2">
        <f>'Market Data'!D130</f>
        <v>8904.5</v>
      </c>
      <c r="E144" s="2">
        <f>'Market Data'!E130</f>
        <v>8835</v>
      </c>
      <c r="F144" s="12">
        <f>'Market Data'!F130</f>
        <v>8893</v>
      </c>
      <c r="H144" s="151">
        <f t="shared" si="8"/>
        <v>126</v>
      </c>
      <c r="I144" s="157">
        <f ca="1">IF($H144&lt;($J$6+1),"",PFE(OFFSET($F144,0,0,-$J$6)))</f>
        <v>-9.9025790206032444E-2</v>
      </c>
      <c r="J144" s="19"/>
      <c r="K144" s="139" t="str">
        <f t="shared" ca="1" si="9"/>
        <v>Short</v>
      </c>
      <c r="L144" s="243" t="e">
        <f t="shared" ca="1" si="6"/>
        <v>#N/A</v>
      </c>
      <c r="M144" s="242" t="e">
        <f t="shared" ca="1" si="7"/>
        <v>#N/A</v>
      </c>
      <c r="N144" s="20"/>
      <c r="O144" s="74"/>
      <c r="P144" s="75"/>
      <c r="Q144" s="76"/>
      <c r="R144" s="75"/>
      <c r="S144" s="77"/>
      <c r="T144" s="78"/>
      <c r="U144" s="81"/>
      <c r="V144" s="82"/>
      <c r="W144" s="50"/>
      <c r="X144" s="50"/>
      <c r="Y144" s="50"/>
      <c r="Z144" s="50"/>
      <c r="AA144" s="50"/>
      <c r="AG144" s="50"/>
      <c r="AH144" s="50"/>
      <c r="AI144" s="50"/>
      <c r="AJ144" s="50"/>
      <c r="AK144" s="50"/>
      <c r="AL144" s="50"/>
      <c r="AM144" s="50"/>
      <c r="AN144" s="50"/>
      <c r="AO144" s="50"/>
      <c r="AP144" s="138" t="str">
        <f>IF(NOT($AS144=$AS145),ROW(),"")</f>
        <v/>
      </c>
      <c r="AQ144" s="20" t="str">
        <f>IF(NOT(AS144=AS145),AS145,"")</f>
        <v/>
      </c>
      <c r="AR144" s="20" t="e">
        <f>INDEX($AB$15:$AM$15,MATCH($AS144,$AB$11:$AM$11,0))</f>
        <v>#N/A</v>
      </c>
      <c r="AS144" s="20" t="str">
        <f>LEFT(AT144,4)</f>
        <v>2000</v>
      </c>
      <c r="AT144" s="139" t="str">
        <f>LEFT(B144,6)</f>
        <v>200006</v>
      </c>
    </row>
    <row r="145" spans="2:46" hidden="1" outlineLevel="1" x14ac:dyDescent="0.25">
      <c r="B145" s="11">
        <f>'Market Data'!B131</f>
        <v>20000629</v>
      </c>
      <c r="C145" s="2">
        <f>'Market Data'!C131</f>
        <v>8883</v>
      </c>
      <c r="D145" s="2">
        <f>'Market Data'!D131</f>
        <v>8883</v>
      </c>
      <c r="E145" s="2">
        <f>'Market Data'!E131</f>
        <v>8671</v>
      </c>
      <c r="F145" s="12">
        <f>'Market Data'!F131</f>
        <v>8705</v>
      </c>
      <c r="H145" s="151">
        <f t="shared" si="8"/>
        <v>127</v>
      </c>
      <c r="I145" s="157">
        <f ca="1">IF($H145&lt;($J$6+1),"",PFE(OFFSET($F145,0,0,-$J$6)))</f>
        <v>-0.12812629298946188</v>
      </c>
      <c r="J145" s="19"/>
      <c r="K145" s="139" t="str">
        <f t="shared" ca="1" si="9"/>
        <v>Short</v>
      </c>
      <c r="L145" s="243" t="e">
        <f t="shared" ca="1" si="6"/>
        <v>#N/A</v>
      </c>
      <c r="M145" s="242" t="e">
        <f t="shared" ca="1" si="7"/>
        <v>#N/A</v>
      </c>
      <c r="N145" s="20"/>
      <c r="O145" s="74"/>
      <c r="P145" s="75"/>
      <c r="Q145" s="76"/>
      <c r="R145" s="75"/>
      <c r="S145" s="77"/>
      <c r="T145" s="78"/>
      <c r="U145" s="81"/>
      <c r="V145" s="82"/>
      <c r="W145" s="50"/>
      <c r="X145" s="50"/>
      <c r="Y145" s="50"/>
      <c r="Z145" s="50"/>
      <c r="AA145" s="50"/>
      <c r="AG145" s="50"/>
      <c r="AH145" s="50"/>
      <c r="AI145" s="50"/>
      <c r="AJ145" s="50"/>
      <c r="AK145" s="50"/>
      <c r="AL145" s="50"/>
      <c r="AM145" s="50"/>
      <c r="AN145" s="50"/>
      <c r="AO145" s="50"/>
      <c r="AP145" s="138" t="str">
        <f>IF(NOT($AS145=$AS146),ROW(),"")</f>
        <v/>
      </c>
      <c r="AQ145" s="20" t="str">
        <f>IF(NOT(AS145=AS146),AS146,"")</f>
        <v/>
      </c>
      <c r="AR145" s="20" t="e">
        <f>INDEX($AB$15:$AM$15,MATCH($AS145,$AB$11:$AM$11,0))</f>
        <v>#N/A</v>
      </c>
      <c r="AS145" s="20" t="str">
        <f>LEFT(AT145,4)</f>
        <v>2000</v>
      </c>
      <c r="AT145" s="139" t="str">
        <f>LEFT(B145,6)</f>
        <v>200006</v>
      </c>
    </row>
    <row r="146" spans="2:46" hidden="1" outlineLevel="1" x14ac:dyDescent="0.25">
      <c r="B146" s="11">
        <f>'Market Data'!B132</f>
        <v>20000630</v>
      </c>
      <c r="C146" s="2">
        <f>'Market Data'!C132</f>
        <v>8738</v>
      </c>
      <c r="D146" s="2">
        <f>'Market Data'!D132</f>
        <v>8783</v>
      </c>
      <c r="E146" s="2">
        <f>'Market Data'!E132</f>
        <v>8696.5</v>
      </c>
      <c r="F146" s="12">
        <f>'Market Data'!F132</f>
        <v>8713</v>
      </c>
      <c r="H146" s="151">
        <f t="shared" si="8"/>
        <v>128</v>
      </c>
      <c r="I146" s="157">
        <f ca="1">IF($H146&lt;($J$6+1),"",PFE(OFFSET($F146,0,0,-$J$6)))</f>
        <v>-0.163316146095834</v>
      </c>
      <c r="J146" s="19"/>
      <c r="K146" s="139" t="str">
        <f t="shared" ca="1" si="9"/>
        <v>Short</v>
      </c>
      <c r="L146" s="243" t="e">
        <f t="shared" ca="1" si="6"/>
        <v>#N/A</v>
      </c>
      <c r="M146" s="242" t="e">
        <f t="shared" ca="1" si="7"/>
        <v>#N/A</v>
      </c>
      <c r="N146" s="20"/>
      <c r="O146" s="74"/>
      <c r="P146" s="75"/>
      <c r="Q146" s="76"/>
      <c r="R146" s="75"/>
      <c r="S146" s="77"/>
      <c r="T146" s="78"/>
      <c r="U146" s="81"/>
      <c r="V146" s="82"/>
      <c r="W146" s="50"/>
      <c r="X146" s="50"/>
      <c r="Y146" s="50"/>
      <c r="Z146" s="50"/>
      <c r="AA146" s="50"/>
      <c r="AG146" s="50"/>
      <c r="AH146" s="50"/>
      <c r="AI146" s="50"/>
      <c r="AJ146" s="50"/>
      <c r="AK146" s="50"/>
      <c r="AL146" s="50"/>
      <c r="AM146" s="50"/>
      <c r="AN146" s="50"/>
      <c r="AO146" s="50"/>
      <c r="AP146" s="138" t="str">
        <f>IF(NOT($AS146=$AS147),ROW(),"")</f>
        <v/>
      </c>
      <c r="AQ146" s="20" t="str">
        <f>IF(NOT(AS146=AS147),AS147,"")</f>
        <v/>
      </c>
      <c r="AR146" s="20" t="e">
        <f>INDEX($AB$15:$AM$15,MATCH($AS146,$AB$11:$AM$11,0))</f>
        <v>#N/A</v>
      </c>
      <c r="AS146" s="20" t="str">
        <f>LEFT(AT146,4)</f>
        <v>2000</v>
      </c>
      <c r="AT146" s="139" t="str">
        <f>LEFT(B146,6)</f>
        <v>200006</v>
      </c>
    </row>
    <row r="147" spans="2:46" hidden="1" outlineLevel="1" x14ac:dyDescent="0.25">
      <c r="B147" s="11">
        <f>'Market Data'!B133</f>
        <v>20000703</v>
      </c>
      <c r="C147" s="2">
        <f>'Market Data'!C133</f>
        <v>8733</v>
      </c>
      <c r="D147" s="2">
        <f>'Market Data'!D133</f>
        <v>8791.5</v>
      </c>
      <c r="E147" s="2">
        <f>'Market Data'!E133</f>
        <v>8664</v>
      </c>
      <c r="F147" s="12">
        <f>'Market Data'!F133</f>
        <v>8791.5</v>
      </c>
      <c r="H147" s="151">
        <f t="shared" si="8"/>
        <v>129</v>
      </c>
      <c r="I147" s="157">
        <f ca="1">IF($H147&lt;($J$6+1),"",PFE(OFFSET($F147,0,0,-$J$6)))</f>
        <v>-0.15301217806014714</v>
      </c>
      <c r="J147" s="19"/>
      <c r="K147" s="139" t="str">
        <f t="shared" ca="1" si="9"/>
        <v>Short</v>
      </c>
      <c r="L147" s="243" t="e">
        <f t="shared" ref="L147:L210" ca="1" si="10">IF(AND($K147="Long",$K146&lt;&gt;"Long"),$F147,NA())</f>
        <v>#N/A</v>
      </c>
      <c r="M147" s="242" t="e">
        <f t="shared" ref="M147:M210" ca="1" si="11">IF(AND($K147="Short",$K146&lt;&gt;"Short"),$F147,NA())</f>
        <v>#N/A</v>
      </c>
      <c r="N147" s="20"/>
      <c r="O147" s="74"/>
      <c r="P147" s="75"/>
      <c r="Q147" s="76"/>
      <c r="R147" s="75"/>
      <c r="S147" s="77"/>
      <c r="T147" s="78"/>
      <c r="U147" s="81"/>
      <c r="V147" s="82"/>
      <c r="W147" s="50"/>
      <c r="X147" s="50"/>
      <c r="Y147" s="50"/>
      <c r="Z147" s="50"/>
      <c r="AA147" s="50"/>
      <c r="AG147" s="50"/>
      <c r="AH147" s="50"/>
      <c r="AI147" s="50"/>
      <c r="AJ147" s="50"/>
      <c r="AK147" s="50"/>
      <c r="AL147" s="50"/>
      <c r="AM147" s="50"/>
      <c r="AN147" s="50"/>
      <c r="AO147" s="50"/>
      <c r="AP147" s="138" t="str">
        <f>IF(NOT($AS147=$AS148),ROW(),"")</f>
        <v/>
      </c>
      <c r="AQ147" s="20" t="str">
        <f>IF(NOT(AS147=AS148),AS148,"")</f>
        <v/>
      </c>
      <c r="AR147" s="20" t="e">
        <f>INDEX($AB$15:$AM$15,MATCH($AS147,$AB$11:$AM$11,0))</f>
        <v>#N/A</v>
      </c>
      <c r="AS147" s="20" t="str">
        <f>LEFT(AT147,4)</f>
        <v>2000</v>
      </c>
      <c r="AT147" s="139" t="str">
        <f>LEFT(B147,6)</f>
        <v>200007</v>
      </c>
    </row>
    <row r="148" spans="2:46" hidden="1" outlineLevel="1" x14ac:dyDescent="0.25">
      <c r="B148" s="11">
        <f>'Market Data'!B134</f>
        <v>20000704</v>
      </c>
      <c r="C148" s="2">
        <f>'Market Data'!C134</f>
        <v>8748</v>
      </c>
      <c r="D148" s="2">
        <f>'Market Data'!D134</f>
        <v>8806</v>
      </c>
      <c r="E148" s="2">
        <f>'Market Data'!E134</f>
        <v>8730.5</v>
      </c>
      <c r="F148" s="12">
        <f>'Market Data'!F134</f>
        <v>8773</v>
      </c>
      <c r="H148" s="151">
        <f t="shared" ref="H148:H211" si="12">ROW()-ROW(H$18)</f>
        <v>130</v>
      </c>
      <c r="I148" s="157">
        <f ca="1">IF($H148&lt;($J$6+1),"",PFE(OFFSET($F148,0,0,-$J$6)))</f>
        <v>-0.15658662131140691</v>
      </c>
      <c r="J148" s="19"/>
      <c r="K148" s="139" t="str">
        <f t="shared" ref="K148:K211" ca="1" si="13">IF($I148="","",IF($I148&gt;$J$4,"Long",IF($I148&lt;$J$5,"Short","")))</f>
        <v>Short</v>
      </c>
      <c r="L148" s="243" t="e">
        <f t="shared" ca="1" si="10"/>
        <v>#N/A</v>
      </c>
      <c r="M148" s="242" t="e">
        <f t="shared" ca="1" si="11"/>
        <v>#N/A</v>
      </c>
      <c r="N148" s="20"/>
      <c r="O148" s="74"/>
      <c r="P148" s="75"/>
      <c r="Q148" s="76"/>
      <c r="R148" s="75"/>
      <c r="S148" s="77"/>
      <c r="T148" s="78"/>
      <c r="U148" s="81"/>
      <c r="V148" s="82"/>
      <c r="W148" s="50"/>
      <c r="X148" s="50"/>
      <c r="Y148" s="50"/>
      <c r="Z148" s="50"/>
      <c r="AA148" s="50"/>
      <c r="AG148" s="50"/>
      <c r="AH148" s="50"/>
      <c r="AI148" s="50"/>
      <c r="AJ148" s="50"/>
      <c r="AK148" s="50"/>
      <c r="AL148" s="50"/>
      <c r="AM148" s="50"/>
      <c r="AN148" s="50"/>
      <c r="AO148" s="50"/>
      <c r="AP148" s="138" t="str">
        <f>IF(NOT($AS148=$AS149),ROW(),"")</f>
        <v/>
      </c>
      <c r="AQ148" s="20" t="str">
        <f>IF(NOT(AS148=AS149),AS149,"")</f>
        <v/>
      </c>
      <c r="AR148" s="20" t="e">
        <f>INDEX($AB$15:$AM$15,MATCH($AS148,$AB$11:$AM$11,0))</f>
        <v>#N/A</v>
      </c>
      <c r="AS148" s="20" t="str">
        <f>LEFT(AT148,4)</f>
        <v>2000</v>
      </c>
      <c r="AT148" s="139" t="str">
        <f>LEFT(B148,6)</f>
        <v>200007</v>
      </c>
    </row>
    <row r="149" spans="2:46" hidden="1" outlineLevel="1" x14ac:dyDescent="0.25">
      <c r="B149" s="11">
        <f>'Market Data'!B135</f>
        <v>20000705</v>
      </c>
      <c r="C149" s="2">
        <f>'Market Data'!C135</f>
        <v>8782</v>
      </c>
      <c r="D149" s="2">
        <f>'Market Data'!D135</f>
        <v>8917.5</v>
      </c>
      <c r="E149" s="2">
        <f>'Market Data'!E135</f>
        <v>8768</v>
      </c>
      <c r="F149" s="12">
        <f>'Market Data'!F135</f>
        <v>8799</v>
      </c>
      <c r="H149" s="151">
        <f t="shared" si="12"/>
        <v>131</v>
      </c>
      <c r="I149" s="157">
        <f ca="1">IF($H149&lt;($J$6+1),"",PFE(OFFSET($F149,0,0,-$J$6)))</f>
        <v>-0.16608329110451181</v>
      </c>
      <c r="J149" s="19"/>
      <c r="K149" s="139" t="str">
        <f t="shared" ca="1" si="13"/>
        <v>Short</v>
      </c>
      <c r="L149" s="243" t="e">
        <f t="shared" ca="1" si="10"/>
        <v>#N/A</v>
      </c>
      <c r="M149" s="242" t="e">
        <f t="shared" ca="1" si="11"/>
        <v>#N/A</v>
      </c>
      <c r="N149" s="20"/>
      <c r="O149" s="74"/>
      <c r="P149" s="75"/>
      <c r="Q149" s="76"/>
      <c r="R149" s="75"/>
      <c r="S149" s="77"/>
      <c r="T149" s="78"/>
      <c r="U149" s="81"/>
      <c r="V149" s="82"/>
      <c r="W149" s="50"/>
      <c r="X149" s="50"/>
      <c r="Y149" s="50"/>
      <c r="Z149" s="50"/>
      <c r="AA149" s="50"/>
      <c r="AG149" s="50"/>
      <c r="AH149" s="50"/>
      <c r="AI149" s="50"/>
      <c r="AJ149" s="50"/>
      <c r="AK149" s="50"/>
      <c r="AL149" s="50"/>
      <c r="AM149" s="50"/>
      <c r="AN149" s="50"/>
      <c r="AO149" s="50"/>
      <c r="AP149" s="138" t="str">
        <f>IF(NOT($AS149=$AS150),ROW(),"")</f>
        <v/>
      </c>
      <c r="AQ149" s="20" t="str">
        <f>IF(NOT(AS149=AS150),AS150,"")</f>
        <v/>
      </c>
      <c r="AR149" s="20" t="e">
        <f>INDEX($AB$15:$AM$15,MATCH($AS149,$AB$11:$AM$11,0))</f>
        <v>#N/A</v>
      </c>
      <c r="AS149" s="20" t="str">
        <f>LEFT(AT149,4)</f>
        <v>2000</v>
      </c>
      <c r="AT149" s="139" t="str">
        <f>LEFT(B149,6)</f>
        <v>200007</v>
      </c>
    </row>
    <row r="150" spans="2:46" hidden="1" outlineLevel="1" x14ac:dyDescent="0.25">
      <c r="B150" s="11">
        <f>'Market Data'!B136</f>
        <v>20000706</v>
      </c>
      <c r="C150" s="2">
        <f>'Market Data'!C136</f>
        <v>8778</v>
      </c>
      <c r="D150" s="2">
        <f>'Market Data'!D136</f>
        <v>8805.5</v>
      </c>
      <c r="E150" s="2">
        <f>'Market Data'!E136</f>
        <v>8718</v>
      </c>
      <c r="F150" s="12">
        <f>'Market Data'!F136</f>
        <v>8783</v>
      </c>
      <c r="H150" s="151">
        <f t="shared" si="12"/>
        <v>132</v>
      </c>
      <c r="I150" s="157">
        <f ca="1">IF($H150&lt;($J$6+1),"",PFE(OFFSET($F150,0,0,-$J$6)))</f>
        <v>-0.15810410292226731</v>
      </c>
      <c r="J150" s="19"/>
      <c r="K150" s="139" t="str">
        <f t="shared" ca="1" si="13"/>
        <v>Short</v>
      </c>
      <c r="L150" s="243" t="e">
        <f t="shared" ca="1" si="10"/>
        <v>#N/A</v>
      </c>
      <c r="M150" s="242" t="e">
        <f t="shared" ca="1" si="11"/>
        <v>#N/A</v>
      </c>
      <c r="N150" s="20"/>
      <c r="O150" s="74"/>
      <c r="P150" s="75"/>
      <c r="Q150" s="76"/>
      <c r="R150" s="75"/>
      <c r="S150" s="77"/>
      <c r="T150" s="78"/>
      <c r="U150" s="81"/>
      <c r="V150" s="82"/>
      <c r="W150" s="50"/>
      <c r="X150" s="50"/>
      <c r="Y150" s="50"/>
      <c r="Z150" s="50"/>
      <c r="AA150" s="50"/>
      <c r="AG150" s="50"/>
      <c r="AH150" s="50"/>
      <c r="AI150" s="50"/>
      <c r="AJ150" s="50"/>
      <c r="AK150" s="50"/>
      <c r="AL150" s="50"/>
      <c r="AM150" s="50"/>
      <c r="AN150" s="50"/>
      <c r="AO150" s="50"/>
      <c r="AP150" s="138" t="str">
        <f>IF(NOT($AS150=$AS151),ROW(),"")</f>
        <v/>
      </c>
      <c r="AQ150" s="20" t="str">
        <f>IF(NOT(AS150=AS151),AS151,"")</f>
        <v/>
      </c>
      <c r="AR150" s="20" t="e">
        <f>INDEX($AB$15:$AM$15,MATCH($AS150,$AB$11:$AM$11,0))</f>
        <v>#N/A</v>
      </c>
      <c r="AS150" s="20" t="str">
        <f>LEFT(AT150,4)</f>
        <v>2000</v>
      </c>
      <c r="AT150" s="139" t="str">
        <f>LEFT(B150,6)</f>
        <v>200007</v>
      </c>
    </row>
    <row r="151" spans="2:46" hidden="1" outlineLevel="1" x14ac:dyDescent="0.25">
      <c r="B151" s="11">
        <f>'Market Data'!B137</f>
        <v>20000707</v>
      </c>
      <c r="C151" s="2">
        <f>'Market Data'!C137</f>
        <v>8804.5</v>
      </c>
      <c r="D151" s="2">
        <f>'Market Data'!D137</f>
        <v>8879.5</v>
      </c>
      <c r="E151" s="2">
        <f>'Market Data'!E137</f>
        <v>8733</v>
      </c>
      <c r="F151" s="12">
        <f>'Market Data'!F137</f>
        <v>8871</v>
      </c>
      <c r="H151" s="151">
        <f t="shared" si="12"/>
        <v>133</v>
      </c>
      <c r="I151" s="157">
        <f ca="1">IF($H151&lt;($J$6+1),"",PFE(OFFSET($F151,0,0,-$J$6)))</f>
        <v>-0.14215337044335616</v>
      </c>
      <c r="J151" s="19"/>
      <c r="K151" s="139" t="str">
        <f t="shared" ca="1" si="13"/>
        <v>Short</v>
      </c>
      <c r="L151" s="243" t="e">
        <f t="shared" ca="1" si="10"/>
        <v>#N/A</v>
      </c>
      <c r="M151" s="242" t="e">
        <f t="shared" ca="1" si="11"/>
        <v>#N/A</v>
      </c>
      <c r="N151" s="20"/>
      <c r="O151" s="74"/>
      <c r="P151" s="75"/>
      <c r="Q151" s="76"/>
      <c r="R151" s="75"/>
      <c r="S151" s="77"/>
      <c r="T151" s="78"/>
      <c r="U151" s="81"/>
      <c r="V151" s="82"/>
      <c r="W151" s="50"/>
      <c r="X151" s="50"/>
      <c r="Y151" s="50"/>
      <c r="Z151" s="50"/>
      <c r="AA151" s="50"/>
      <c r="AG151" s="50"/>
      <c r="AH151" s="50"/>
      <c r="AI151" s="50"/>
      <c r="AJ151" s="50"/>
      <c r="AK151" s="50"/>
      <c r="AL151" s="50"/>
      <c r="AM151" s="50"/>
      <c r="AN151" s="50"/>
      <c r="AO151" s="50"/>
      <c r="AP151" s="138" t="str">
        <f>IF(NOT($AS151=$AS152),ROW(),"")</f>
        <v/>
      </c>
      <c r="AQ151" s="20" t="str">
        <f>IF(NOT(AS151=AS152),AS152,"")</f>
        <v/>
      </c>
      <c r="AR151" s="20" t="e">
        <f>INDEX($AB$15:$AM$15,MATCH($AS151,$AB$11:$AM$11,0))</f>
        <v>#N/A</v>
      </c>
      <c r="AS151" s="20" t="str">
        <f>LEFT(AT151,4)</f>
        <v>2000</v>
      </c>
      <c r="AT151" s="139" t="str">
        <f>LEFT(B151,6)</f>
        <v>200007</v>
      </c>
    </row>
    <row r="152" spans="2:46" hidden="1" outlineLevel="1" x14ac:dyDescent="0.25">
      <c r="B152" s="11">
        <f>'Market Data'!B138</f>
        <v>20000710</v>
      </c>
      <c r="C152" s="2">
        <f>'Market Data'!C138</f>
        <v>8887.5</v>
      </c>
      <c r="D152" s="2">
        <f>'Market Data'!D138</f>
        <v>8951</v>
      </c>
      <c r="E152" s="2">
        <f>'Market Data'!E138</f>
        <v>8851</v>
      </c>
      <c r="F152" s="12">
        <f>'Market Data'!F138</f>
        <v>8889</v>
      </c>
      <c r="H152" s="151">
        <f t="shared" si="12"/>
        <v>134</v>
      </c>
      <c r="I152" s="157">
        <f ca="1">IF($H152&lt;($J$6+1),"",PFE(OFFSET($F152,0,0,-$J$6)))</f>
        <v>-0.14279923739438502</v>
      </c>
      <c r="J152" s="19"/>
      <c r="K152" s="139" t="str">
        <f t="shared" ca="1" si="13"/>
        <v>Short</v>
      </c>
      <c r="L152" s="243" t="e">
        <f t="shared" ca="1" si="10"/>
        <v>#N/A</v>
      </c>
      <c r="M152" s="242" t="e">
        <f t="shared" ca="1" si="11"/>
        <v>#N/A</v>
      </c>
      <c r="N152" s="20"/>
      <c r="O152" s="74"/>
      <c r="P152" s="75"/>
      <c r="Q152" s="76"/>
      <c r="R152" s="75"/>
      <c r="S152" s="77"/>
      <c r="T152" s="78"/>
      <c r="U152" s="81"/>
      <c r="V152" s="82"/>
      <c r="W152" s="50"/>
      <c r="X152" s="50"/>
      <c r="Y152" s="50"/>
      <c r="Z152" s="50"/>
      <c r="AA152" s="50"/>
      <c r="AG152" s="50"/>
      <c r="AH152" s="50"/>
      <c r="AI152" s="50"/>
      <c r="AJ152" s="50"/>
      <c r="AK152" s="50"/>
      <c r="AL152" s="50"/>
      <c r="AM152" s="50"/>
      <c r="AN152" s="50"/>
      <c r="AO152" s="50"/>
      <c r="AP152" s="138" t="str">
        <f>IF(NOT($AS152=$AS153),ROW(),"")</f>
        <v/>
      </c>
      <c r="AQ152" s="20" t="str">
        <f>IF(NOT(AS152=AS153),AS153,"")</f>
        <v/>
      </c>
      <c r="AR152" s="20" t="e">
        <f>INDEX($AB$15:$AM$15,MATCH($AS152,$AB$11:$AM$11,0))</f>
        <v>#N/A</v>
      </c>
      <c r="AS152" s="20" t="str">
        <f>LEFT(AT152,4)</f>
        <v>2000</v>
      </c>
      <c r="AT152" s="139" t="str">
        <f>LEFT(B152,6)</f>
        <v>200007</v>
      </c>
    </row>
    <row r="153" spans="2:46" hidden="1" outlineLevel="1" x14ac:dyDescent="0.25">
      <c r="B153" s="11">
        <f>'Market Data'!B139</f>
        <v>20000711</v>
      </c>
      <c r="C153" s="2">
        <f>'Market Data'!C139</f>
        <v>8873</v>
      </c>
      <c r="D153" s="2">
        <f>'Market Data'!D139</f>
        <v>8884.5</v>
      </c>
      <c r="E153" s="2">
        <f>'Market Data'!E139</f>
        <v>8776.5</v>
      </c>
      <c r="F153" s="12">
        <f>'Market Data'!F139</f>
        <v>8819</v>
      </c>
      <c r="H153" s="151">
        <f t="shared" si="12"/>
        <v>135</v>
      </c>
      <c r="I153" s="157">
        <f ca="1">IF($H153&lt;($J$6+1),"",PFE(OFFSET($F153,0,0,-$J$6)))</f>
        <v>-0.1145608159405103</v>
      </c>
      <c r="J153" s="19"/>
      <c r="K153" s="139" t="str">
        <f t="shared" ca="1" si="13"/>
        <v>Short</v>
      </c>
      <c r="L153" s="243" t="e">
        <f t="shared" ca="1" si="10"/>
        <v>#N/A</v>
      </c>
      <c r="M153" s="242" t="e">
        <f t="shared" ca="1" si="11"/>
        <v>#N/A</v>
      </c>
      <c r="N153" s="20"/>
      <c r="O153" s="74"/>
      <c r="P153" s="75"/>
      <c r="Q153" s="76"/>
      <c r="R153" s="75"/>
      <c r="S153" s="77"/>
      <c r="T153" s="78"/>
      <c r="U153" s="81"/>
      <c r="V153" s="82"/>
      <c r="W153" s="50"/>
      <c r="X153" s="50"/>
      <c r="Y153" s="50"/>
      <c r="Z153" s="50"/>
      <c r="AA153" s="50"/>
      <c r="AG153" s="50"/>
      <c r="AH153" s="50"/>
      <c r="AI153" s="50"/>
      <c r="AJ153" s="50"/>
      <c r="AK153" s="50"/>
      <c r="AL153" s="50"/>
      <c r="AM153" s="50"/>
      <c r="AN153" s="50"/>
      <c r="AO153" s="50"/>
      <c r="AP153" s="138" t="str">
        <f>IF(NOT($AS153=$AS154),ROW(),"")</f>
        <v/>
      </c>
      <c r="AQ153" s="20" t="str">
        <f>IF(NOT(AS153=AS154),AS154,"")</f>
        <v/>
      </c>
      <c r="AR153" s="20" t="e">
        <f>INDEX($AB$15:$AM$15,MATCH($AS153,$AB$11:$AM$11,0))</f>
        <v>#N/A</v>
      </c>
      <c r="AS153" s="20" t="str">
        <f>LEFT(AT153,4)</f>
        <v>2000</v>
      </c>
      <c r="AT153" s="139" t="str">
        <f>LEFT(B153,6)</f>
        <v>200007</v>
      </c>
    </row>
    <row r="154" spans="2:46" hidden="1" outlineLevel="1" x14ac:dyDescent="0.25">
      <c r="B154" s="11">
        <f>'Market Data'!B140</f>
        <v>20000712</v>
      </c>
      <c r="C154" s="2">
        <f>'Market Data'!C140</f>
        <v>8849.5</v>
      </c>
      <c r="D154" s="2">
        <f>'Market Data'!D140</f>
        <v>8922</v>
      </c>
      <c r="E154" s="2">
        <f>'Market Data'!E140</f>
        <v>8836</v>
      </c>
      <c r="F154" s="12">
        <f>'Market Data'!F140</f>
        <v>8888.5</v>
      </c>
      <c r="H154" s="151">
        <f t="shared" si="12"/>
        <v>136</v>
      </c>
      <c r="I154" s="157">
        <f ca="1">IF($H154&lt;($J$6+1),"",PFE(OFFSET($F154,0,0,-$J$6)))</f>
        <v>-9.911096838174184E-2</v>
      </c>
      <c r="J154" s="19"/>
      <c r="K154" s="139" t="str">
        <f t="shared" ca="1" si="13"/>
        <v>Short</v>
      </c>
      <c r="L154" s="243" t="e">
        <f t="shared" ca="1" si="10"/>
        <v>#N/A</v>
      </c>
      <c r="M154" s="242" t="e">
        <f t="shared" ca="1" si="11"/>
        <v>#N/A</v>
      </c>
      <c r="N154" s="20"/>
      <c r="O154" s="74"/>
      <c r="P154" s="75"/>
      <c r="Q154" s="76"/>
      <c r="R154" s="75"/>
      <c r="S154" s="77"/>
      <c r="T154" s="78"/>
      <c r="U154" s="81"/>
      <c r="V154" s="82"/>
      <c r="W154" s="50"/>
      <c r="X154" s="50"/>
      <c r="Y154" s="50"/>
      <c r="Z154" s="50"/>
      <c r="AA154" s="50"/>
      <c r="AG154" s="50"/>
      <c r="AH154" s="50"/>
      <c r="AI154" s="50"/>
      <c r="AJ154" s="50"/>
      <c r="AK154" s="50"/>
      <c r="AL154" s="50"/>
      <c r="AM154" s="50"/>
      <c r="AN154" s="50"/>
      <c r="AO154" s="50"/>
      <c r="AP154" s="138" t="str">
        <f>IF(NOT($AS154=$AS155),ROW(),"")</f>
        <v/>
      </c>
      <c r="AQ154" s="20" t="str">
        <f>IF(NOT(AS154=AS155),AS155,"")</f>
        <v/>
      </c>
      <c r="AR154" s="20" t="e">
        <f>INDEX($AB$15:$AM$15,MATCH($AS154,$AB$11:$AM$11,0))</f>
        <v>#N/A</v>
      </c>
      <c r="AS154" s="20" t="str">
        <f>LEFT(AT154,4)</f>
        <v>2000</v>
      </c>
      <c r="AT154" s="139" t="str">
        <f>LEFT(B154,6)</f>
        <v>200007</v>
      </c>
    </row>
    <row r="155" spans="2:46" hidden="1" outlineLevel="1" x14ac:dyDescent="0.25">
      <c r="B155" s="11">
        <f>'Market Data'!B141</f>
        <v>20000713</v>
      </c>
      <c r="C155" s="2">
        <f>'Market Data'!C141</f>
        <v>8884</v>
      </c>
      <c r="D155" s="2">
        <f>'Market Data'!D141</f>
        <v>9011.5</v>
      </c>
      <c r="E155" s="2">
        <f>'Market Data'!E141</f>
        <v>8823</v>
      </c>
      <c r="F155" s="12">
        <f>'Market Data'!F141</f>
        <v>9007</v>
      </c>
      <c r="H155" s="151">
        <f t="shared" si="12"/>
        <v>137</v>
      </c>
      <c r="I155" s="157">
        <f ca="1">IF($H155&lt;($J$6+1),"",PFE(OFFSET($F155,0,0,-$J$6)))</f>
        <v>-5.140340547455334E-2</v>
      </c>
      <c r="J155" s="19"/>
      <c r="K155" s="139" t="str">
        <f t="shared" ca="1" si="13"/>
        <v>Short</v>
      </c>
      <c r="L155" s="243" t="e">
        <f t="shared" ca="1" si="10"/>
        <v>#N/A</v>
      </c>
      <c r="M155" s="242" t="e">
        <f t="shared" ca="1" si="11"/>
        <v>#N/A</v>
      </c>
      <c r="N155" s="20"/>
      <c r="O155" s="74"/>
      <c r="P155" s="75"/>
      <c r="Q155" s="76"/>
      <c r="R155" s="75"/>
      <c r="S155" s="77"/>
      <c r="T155" s="78"/>
      <c r="U155" s="81"/>
      <c r="V155" s="82"/>
      <c r="W155" s="50"/>
      <c r="X155" s="50"/>
      <c r="Y155" s="50"/>
      <c r="Z155" s="50"/>
      <c r="AA155" s="50"/>
      <c r="AG155" s="50"/>
      <c r="AH155" s="50"/>
      <c r="AI155" s="50"/>
      <c r="AJ155" s="50"/>
      <c r="AK155" s="50"/>
      <c r="AL155" s="50"/>
      <c r="AM155" s="50"/>
      <c r="AN155" s="50"/>
      <c r="AO155" s="50"/>
      <c r="AP155" s="138" t="str">
        <f>IF(NOT($AS155=$AS156),ROW(),"")</f>
        <v/>
      </c>
      <c r="AQ155" s="20" t="str">
        <f>IF(NOT(AS155=AS156),AS156,"")</f>
        <v/>
      </c>
      <c r="AR155" s="20" t="e">
        <f>INDEX($AB$15:$AM$15,MATCH($AS155,$AB$11:$AM$11,0))</f>
        <v>#N/A</v>
      </c>
      <c r="AS155" s="20" t="str">
        <f>LEFT(AT155,4)</f>
        <v>2000</v>
      </c>
      <c r="AT155" s="139" t="str">
        <f>LEFT(B155,6)</f>
        <v>200007</v>
      </c>
    </row>
    <row r="156" spans="2:46" hidden="1" outlineLevel="1" x14ac:dyDescent="0.25">
      <c r="B156" s="11">
        <f>'Market Data'!B142</f>
        <v>20000714</v>
      </c>
      <c r="C156" s="2">
        <f>'Market Data'!C142</f>
        <v>9014</v>
      </c>
      <c r="D156" s="2">
        <f>'Market Data'!D142</f>
        <v>9161</v>
      </c>
      <c r="E156" s="2">
        <f>'Market Data'!E142</f>
        <v>8985</v>
      </c>
      <c r="F156" s="12">
        <f>'Market Data'!F142</f>
        <v>9142</v>
      </c>
      <c r="H156" s="151">
        <f t="shared" si="12"/>
        <v>138</v>
      </c>
      <c r="I156" s="157">
        <f ca="1">IF($H156&lt;($J$6+1),"",PFE(OFFSET($F156,0,0,-$J$6)))</f>
        <v>-5.3755542759299245E-2</v>
      </c>
      <c r="J156" s="19"/>
      <c r="K156" s="139" t="str">
        <f t="shared" ca="1" si="13"/>
        <v>Short</v>
      </c>
      <c r="L156" s="243" t="e">
        <f t="shared" ca="1" si="10"/>
        <v>#N/A</v>
      </c>
      <c r="M156" s="242" t="e">
        <f t="shared" ca="1" si="11"/>
        <v>#N/A</v>
      </c>
      <c r="N156" s="20"/>
      <c r="O156" s="74"/>
      <c r="P156" s="75"/>
      <c r="Q156" s="76"/>
      <c r="R156" s="75"/>
      <c r="S156" s="77"/>
      <c r="T156" s="78"/>
      <c r="U156" s="81"/>
      <c r="V156" s="82"/>
      <c r="W156" s="50"/>
      <c r="X156" s="50"/>
      <c r="Y156" s="50"/>
      <c r="Z156" s="50"/>
      <c r="AA156" s="50"/>
      <c r="AG156" s="50"/>
      <c r="AH156" s="50"/>
      <c r="AI156" s="50"/>
      <c r="AJ156" s="50"/>
      <c r="AK156" s="50"/>
      <c r="AL156" s="50"/>
      <c r="AM156" s="50"/>
      <c r="AN156" s="50"/>
      <c r="AO156" s="50"/>
      <c r="AP156" s="138" t="str">
        <f>IF(NOT($AS156=$AS157),ROW(),"")</f>
        <v/>
      </c>
      <c r="AQ156" s="20" t="str">
        <f>IF(NOT(AS156=AS157),AS157,"")</f>
        <v/>
      </c>
      <c r="AR156" s="20" t="e">
        <f>INDEX($AB$15:$AM$15,MATCH($AS156,$AB$11:$AM$11,0))</f>
        <v>#N/A</v>
      </c>
      <c r="AS156" s="20" t="str">
        <f>LEFT(AT156,4)</f>
        <v>2000</v>
      </c>
      <c r="AT156" s="139" t="str">
        <f>LEFT(B156,6)</f>
        <v>200007</v>
      </c>
    </row>
    <row r="157" spans="2:46" hidden="1" outlineLevel="1" x14ac:dyDescent="0.25">
      <c r="B157" s="11">
        <f>'Market Data'!B143</f>
        <v>20000717</v>
      </c>
      <c r="C157" s="2">
        <f>'Market Data'!C143</f>
        <v>9168.5</v>
      </c>
      <c r="D157" s="2">
        <f>'Market Data'!D143</f>
        <v>9243</v>
      </c>
      <c r="E157" s="2">
        <f>'Market Data'!E143</f>
        <v>9140.5</v>
      </c>
      <c r="F157" s="12">
        <f>'Market Data'!F143</f>
        <v>9236</v>
      </c>
      <c r="H157" s="151">
        <f t="shared" si="12"/>
        <v>139</v>
      </c>
      <c r="I157" s="157">
        <f ca="1">IF($H157&lt;($J$6+1),"",PFE(OFFSET($F157,0,0,-$J$6)))</f>
        <v>-5.9047672212569652E-2</v>
      </c>
      <c r="J157" s="19"/>
      <c r="K157" s="139" t="str">
        <f t="shared" ca="1" si="13"/>
        <v>Short</v>
      </c>
      <c r="L157" s="243" t="e">
        <f t="shared" ca="1" si="10"/>
        <v>#N/A</v>
      </c>
      <c r="M157" s="242" t="e">
        <f t="shared" ca="1" si="11"/>
        <v>#N/A</v>
      </c>
      <c r="N157" s="20"/>
      <c r="O157" s="74"/>
      <c r="P157" s="75"/>
      <c r="Q157" s="76"/>
      <c r="R157" s="75"/>
      <c r="S157" s="77"/>
      <c r="T157" s="78"/>
      <c r="U157" s="81"/>
      <c r="V157" s="82"/>
      <c r="W157" s="50"/>
      <c r="X157" s="50"/>
      <c r="Y157" s="50"/>
      <c r="Z157" s="50"/>
      <c r="AA157" s="50"/>
      <c r="AG157" s="50"/>
      <c r="AH157" s="50"/>
      <c r="AI157" s="50"/>
      <c r="AJ157" s="50"/>
      <c r="AK157" s="50"/>
      <c r="AL157" s="50"/>
      <c r="AM157" s="50"/>
      <c r="AN157" s="50"/>
      <c r="AO157" s="50"/>
      <c r="AP157" s="138" t="str">
        <f>IF(NOT($AS157=$AS158),ROW(),"")</f>
        <v/>
      </c>
      <c r="AQ157" s="20" t="str">
        <f>IF(NOT(AS157=AS158),AS158,"")</f>
        <v/>
      </c>
      <c r="AR157" s="20" t="e">
        <f>INDEX($AB$15:$AM$15,MATCH($AS157,$AB$11:$AM$11,0))</f>
        <v>#N/A</v>
      </c>
      <c r="AS157" s="20" t="str">
        <f>LEFT(AT157,4)</f>
        <v>2000</v>
      </c>
      <c r="AT157" s="139" t="str">
        <f>LEFT(B157,6)</f>
        <v>200007</v>
      </c>
    </row>
    <row r="158" spans="2:46" hidden="1" outlineLevel="1" x14ac:dyDescent="0.25">
      <c r="B158" s="11">
        <f>'Market Data'!B144</f>
        <v>20000718</v>
      </c>
      <c r="C158" s="2">
        <f>'Market Data'!C144</f>
        <v>9208</v>
      </c>
      <c r="D158" s="2">
        <f>'Market Data'!D144</f>
        <v>9273</v>
      </c>
      <c r="E158" s="2">
        <f>'Market Data'!E144</f>
        <v>9173</v>
      </c>
      <c r="F158" s="12">
        <f>'Market Data'!F144</f>
        <v>9207</v>
      </c>
      <c r="H158" s="151">
        <f t="shared" si="12"/>
        <v>140</v>
      </c>
      <c r="I158" s="157">
        <f ca="1">IF($H158&lt;($J$6+1),"",PFE(OFFSET($F158,0,0,-$J$6)))</f>
        <v>-8.5246194637690967E-2</v>
      </c>
      <c r="J158" s="19"/>
      <c r="K158" s="139" t="str">
        <f t="shared" ca="1" si="13"/>
        <v>Short</v>
      </c>
      <c r="L158" s="243" t="e">
        <f t="shared" ca="1" si="10"/>
        <v>#N/A</v>
      </c>
      <c r="M158" s="242" t="e">
        <f t="shared" ca="1" si="11"/>
        <v>#N/A</v>
      </c>
      <c r="N158" s="20"/>
      <c r="O158" s="74"/>
      <c r="P158" s="75"/>
      <c r="Q158" s="76"/>
      <c r="R158" s="75"/>
      <c r="S158" s="77"/>
      <c r="T158" s="78"/>
      <c r="U158" s="81"/>
      <c r="V158" s="82"/>
      <c r="W158" s="50"/>
      <c r="X158" s="50"/>
      <c r="Y158" s="50"/>
      <c r="Z158" s="50"/>
      <c r="AA158" s="50"/>
      <c r="AG158" s="50"/>
      <c r="AH158" s="50"/>
      <c r="AI158" s="50"/>
      <c r="AJ158" s="50"/>
      <c r="AK158" s="50"/>
      <c r="AL158" s="50"/>
      <c r="AM158" s="50"/>
      <c r="AN158" s="50"/>
      <c r="AO158" s="50"/>
      <c r="AP158" s="138" t="str">
        <f>IF(NOT($AS158=$AS159),ROW(),"")</f>
        <v/>
      </c>
      <c r="AQ158" s="20" t="str">
        <f>IF(NOT(AS158=AS159),AS159,"")</f>
        <v/>
      </c>
      <c r="AR158" s="20" t="e">
        <f>INDEX($AB$15:$AM$15,MATCH($AS158,$AB$11:$AM$11,0))</f>
        <v>#N/A</v>
      </c>
      <c r="AS158" s="20" t="str">
        <f>LEFT(AT158,4)</f>
        <v>2000</v>
      </c>
      <c r="AT158" s="139" t="str">
        <f>LEFT(B158,6)</f>
        <v>200007</v>
      </c>
    </row>
    <row r="159" spans="2:46" hidden="1" outlineLevel="1" x14ac:dyDescent="0.25">
      <c r="B159" s="11">
        <f>'Market Data'!B145</f>
        <v>20000719</v>
      </c>
      <c r="C159" s="2">
        <f>'Market Data'!C145</f>
        <v>9207</v>
      </c>
      <c r="D159" s="2">
        <f>'Market Data'!D145</f>
        <v>9213.5</v>
      </c>
      <c r="E159" s="2">
        <f>'Market Data'!E145</f>
        <v>9137</v>
      </c>
      <c r="F159" s="12">
        <f>'Market Data'!F145</f>
        <v>9178</v>
      </c>
      <c r="H159" s="151">
        <f t="shared" si="12"/>
        <v>141</v>
      </c>
      <c r="I159" s="157">
        <f ca="1">IF($H159&lt;($J$6+1),"",PFE(OFFSET($F159,0,0,-$J$6)))</f>
        <v>-8.0846041690072395E-2</v>
      </c>
      <c r="J159" s="19"/>
      <c r="K159" s="139" t="str">
        <f t="shared" ca="1" si="13"/>
        <v>Short</v>
      </c>
      <c r="L159" s="243" t="e">
        <f t="shared" ca="1" si="10"/>
        <v>#N/A</v>
      </c>
      <c r="M159" s="242" t="e">
        <f t="shared" ca="1" si="11"/>
        <v>#N/A</v>
      </c>
      <c r="N159" s="20"/>
      <c r="O159" s="74"/>
      <c r="P159" s="75"/>
      <c r="Q159" s="76"/>
      <c r="R159" s="75"/>
      <c r="S159" s="77"/>
      <c r="T159" s="78"/>
      <c r="U159" s="81"/>
      <c r="V159" s="82"/>
      <c r="W159" s="50"/>
      <c r="X159" s="50"/>
      <c r="Y159" s="50"/>
      <c r="Z159" s="50"/>
      <c r="AA159" s="50"/>
      <c r="AG159" s="50"/>
      <c r="AH159" s="50"/>
      <c r="AI159" s="50"/>
      <c r="AJ159" s="50"/>
      <c r="AK159" s="50"/>
      <c r="AL159" s="50"/>
      <c r="AM159" s="50"/>
      <c r="AN159" s="50"/>
      <c r="AO159" s="50"/>
      <c r="AP159" s="138" t="str">
        <f>IF(NOT($AS159=$AS160),ROW(),"")</f>
        <v/>
      </c>
      <c r="AQ159" s="20" t="str">
        <f>IF(NOT(AS159=AS160),AS160,"")</f>
        <v/>
      </c>
      <c r="AR159" s="20" t="e">
        <f>INDEX($AB$15:$AM$15,MATCH($AS159,$AB$11:$AM$11,0))</f>
        <v>#N/A</v>
      </c>
      <c r="AS159" s="20" t="str">
        <f>LEFT(AT159,4)</f>
        <v>2000</v>
      </c>
      <c r="AT159" s="139" t="str">
        <f>LEFT(B159,6)</f>
        <v>200007</v>
      </c>
    </row>
    <row r="160" spans="2:46" hidden="1" outlineLevel="1" x14ac:dyDescent="0.25">
      <c r="B160" s="11">
        <f>'Market Data'!B146</f>
        <v>20000720</v>
      </c>
      <c r="C160" s="2">
        <f>'Market Data'!C146</f>
        <v>9148</v>
      </c>
      <c r="D160" s="2">
        <f>'Market Data'!D146</f>
        <v>9308</v>
      </c>
      <c r="E160" s="2">
        <f>'Market Data'!E146</f>
        <v>9143</v>
      </c>
      <c r="F160" s="12">
        <f>'Market Data'!F146</f>
        <v>9303</v>
      </c>
      <c r="H160" s="151">
        <f t="shared" si="12"/>
        <v>142</v>
      </c>
      <c r="I160" s="157">
        <f ca="1">IF($H160&lt;($J$6+1),"",PFE(OFFSET($F160,0,0,-$J$6)))</f>
        <v>-5.9587907243184121E-2</v>
      </c>
      <c r="J160" s="19"/>
      <c r="K160" s="139" t="str">
        <f t="shared" ca="1" si="13"/>
        <v>Short</v>
      </c>
      <c r="L160" s="243" t="e">
        <f t="shared" ca="1" si="10"/>
        <v>#N/A</v>
      </c>
      <c r="M160" s="242" t="e">
        <f t="shared" ca="1" si="11"/>
        <v>#N/A</v>
      </c>
      <c r="N160" s="20"/>
      <c r="O160" s="74"/>
      <c r="P160" s="75"/>
      <c r="Q160" s="76"/>
      <c r="R160" s="75"/>
      <c r="S160" s="77"/>
      <c r="T160" s="78"/>
      <c r="U160" s="81"/>
      <c r="V160" s="82"/>
      <c r="W160" s="50"/>
      <c r="X160" s="50"/>
      <c r="Y160" s="50"/>
      <c r="Z160" s="50"/>
      <c r="AA160" s="50"/>
      <c r="AG160" s="50"/>
      <c r="AH160" s="50"/>
      <c r="AI160" s="50"/>
      <c r="AJ160" s="50"/>
      <c r="AK160" s="50"/>
      <c r="AL160" s="50"/>
      <c r="AM160" s="50"/>
      <c r="AN160" s="50"/>
      <c r="AO160" s="50"/>
      <c r="AP160" s="138" t="str">
        <f>IF(NOT($AS160=$AS161),ROW(),"")</f>
        <v/>
      </c>
      <c r="AQ160" s="20" t="str">
        <f>IF(NOT(AS160=AS161),AS161,"")</f>
        <v/>
      </c>
      <c r="AR160" s="20" t="e">
        <f>INDEX($AB$15:$AM$15,MATCH($AS160,$AB$11:$AM$11,0))</f>
        <v>#N/A</v>
      </c>
      <c r="AS160" s="20" t="str">
        <f>LEFT(AT160,4)</f>
        <v>2000</v>
      </c>
      <c r="AT160" s="139" t="str">
        <f>LEFT(B160,6)</f>
        <v>200007</v>
      </c>
    </row>
    <row r="161" spans="2:46" hidden="1" outlineLevel="1" x14ac:dyDescent="0.25">
      <c r="B161" s="11">
        <f>'Market Data'!B147</f>
        <v>20000721</v>
      </c>
      <c r="C161" s="2">
        <f>'Market Data'!C147</f>
        <v>9294</v>
      </c>
      <c r="D161" s="2">
        <f>'Market Data'!D147</f>
        <v>9312.5</v>
      </c>
      <c r="E161" s="2">
        <f>'Market Data'!E147</f>
        <v>9188</v>
      </c>
      <c r="F161" s="12">
        <f>'Market Data'!F147</f>
        <v>9197.5</v>
      </c>
      <c r="H161" s="151">
        <f t="shared" si="12"/>
        <v>143</v>
      </c>
      <c r="I161" s="157">
        <f ca="1">IF($H161&lt;($J$6+1),"",PFE(OFFSET($F161,0,0,-$J$6)))</f>
        <v>-6.7581745594214412E-2</v>
      </c>
      <c r="J161" s="19"/>
      <c r="K161" s="139" t="str">
        <f t="shared" ca="1" si="13"/>
        <v>Short</v>
      </c>
      <c r="L161" s="243" t="e">
        <f t="shared" ca="1" si="10"/>
        <v>#N/A</v>
      </c>
      <c r="M161" s="242" t="e">
        <f t="shared" ca="1" si="11"/>
        <v>#N/A</v>
      </c>
      <c r="N161" s="20"/>
      <c r="O161" s="74"/>
      <c r="P161" s="75"/>
      <c r="Q161" s="76"/>
      <c r="R161" s="75"/>
      <c r="S161" s="77"/>
      <c r="T161" s="78"/>
      <c r="U161" s="81"/>
      <c r="V161" s="82"/>
      <c r="W161" s="50"/>
      <c r="X161" s="50"/>
      <c r="Y161" s="50"/>
      <c r="Z161" s="50"/>
      <c r="AA161" s="50"/>
      <c r="AG161" s="50"/>
      <c r="AH161" s="50"/>
      <c r="AI161" s="50"/>
      <c r="AJ161" s="50"/>
      <c r="AK161" s="50"/>
      <c r="AL161" s="50"/>
      <c r="AM161" s="50"/>
      <c r="AN161" s="50"/>
      <c r="AO161" s="50"/>
      <c r="AP161" s="138" t="str">
        <f>IF(NOT($AS161=$AS162),ROW(),"")</f>
        <v/>
      </c>
      <c r="AQ161" s="20" t="str">
        <f>IF(NOT(AS161=AS162),AS162,"")</f>
        <v/>
      </c>
      <c r="AR161" s="20" t="e">
        <f>INDEX($AB$15:$AM$15,MATCH($AS161,$AB$11:$AM$11,0))</f>
        <v>#N/A</v>
      </c>
      <c r="AS161" s="20" t="str">
        <f>LEFT(AT161,4)</f>
        <v>2000</v>
      </c>
      <c r="AT161" s="139" t="str">
        <f>LEFT(B161,6)</f>
        <v>200007</v>
      </c>
    </row>
    <row r="162" spans="2:46" hidden="1" outlineLevel="1" x14ac:dyDescent="0.25">
      <c r="B162" s="11">
        <f>'Market Data'!B148</f>
        <v>20000724</v>
      </c>
      <c r="C162" s="2">
        <f>'Market Data'!C148</f>
        <v>9168.5</v>
      </c>
      <c r="D162" s="2">
        <f>'Market Data'!D148</f>
        <v>9243.5</v>
      </c>
      <c r="E162" s="2">
        <f>'Market Data'!E148</f>
        <v>9120</v>
      </c>
      <c r="F162" s="12">
        <f>'Market Data'!F148</f>
        <v>9122</v>
      </c>
      <c r="H162" s="151">
        <f t="shared" si="12"/>
        <v>144</v>
      </c>
      <c r="I162" s="157">
        <f ca="1">IF($H162&lt;($J$6+1),"",PFE(OFFSET($F162,0,0,-$J$6)))</f>
        <v>-0.10194343306793126</v>
      </c>
      <c r="J162" s="19"/>
      <c r="K162" s="139" t="str">
        <f t="shared" ca="1" si="13"/>
        <v>Short</v>
      </c>
      <c r="L162" s="243" t="e">
        <f t="shared" ca="1" si="10"/>
        <v>#N/A</v>
      </c>
      <c r="M162" s="242" t="e">
        <f t="shared" ca="1" si="11"/>
        <v>#N/A</v>
      </c>
      <c r="N162" s="20"/>
      <c r="O162" s="74"/>
      <c r="P162" s="75"/>
      <c r="Q162" s="76"/>
      <c r="R162" s="75"/>
      <c r="S162" s="77"/>
      <c r="T162" s="78"/>
      <c r="U162" s="81"/>
      <c r="V162" s="82"/>
      <c r="W162" s="50"/>
      <c r="X162" s="50"/>
      <c r="Y162" s="50"/>
      <c r="Z162" s="50"/>
      <c r="AA162" s="50"/>
      <c r="AG162" s="50"/>
      <c r="AH162" s="50"/>
      <c r="AI162" s="50"/>
      <c r="AJ162" s="50"/>
      <c r="AK162" s="50"/>
      <c r="AL162" s="50"/>
      <c r="AM162" s="50"/>
      <c r="AN162" s="50"/>
      <c r="AO162" s="50"/>
      <c r="AP162" s="138" t="str">
        <f>IF(NOT($AS162=$AS163),ROW(),"")</f>
        <v/>
      </c>
      <c r="AQ162" s="20" t="str">
        <f>IF(NOT(AS162=AS163),AS163,"")</f>
        <v/>
      </c>
      <c r="AR162" s="20" t="e">
        <f>INDEX($AB$15:$AM$15,MATCH($AS162,$AB$11:$AM$11,0))</f>
        <v>#N/A</v>
      </c>
      <c r="AS162" s="20" t="str">
        <f>LEFT(AT162,4)</f>
        <v>2000</v>
      </c>
      <c r="AT162" s="139" t="str">
        <f>LEFT(B162,6)</f>
        <v>200007</v>
      </c>
    </row>
    <row r="163" spans="2:46" hidden="1" outlineLevel="1" x14ac:dyDescent="0.25">
      <c r="B163" s="11">
        <f>'Market Data'!B149</f>
        <v>20000725</v>
      </c>
      <c r="C163" s="2">
        <f>'Market Data'!C149</f>
        <v>9114</v>
      </c>
      <c r="D163" s="2">
        <f>'Market Data'!D149</f>
        <v>9170</v>
      </c>
      <c r="E163" s="2">
        <f>'Market Data'!E149</f>
        <v>9105.5</v>
      </c>
      <c r="F163" s="12">
        <f>'Market Data'!F149</f>
        <v>9148</v>
      </c>
      <c r="H163" s="151">
        <f t="shared" si="12"/>
        <v>145</v>
      </c>
      <c r="I163" s="157">
        <f ca="1">IF($H163&lt;($J$6+1),"",PFE(OFFSET($F163,0,0,-$J$6)))</f>
        <v>-9.7025177464584791E-2</v>
      </c>
      <c r="J163" s="19"/>
      <c r="K163" s="139" t="str">
        <f t="shared" ca="1" si="13"/>
        <v>Short</v>
      </c>
      <c r="L163" s="243" t="e">
        <f t="shared" ca="1" si="10"/>
        <v>#N/A</v>
      </c>
      <c r="M163" s="242" t="e">
        <f t="shared" ca="1" si="11"/>
        <v>#N/A</v>
      </c>
      <c r="N163" s="20"/>
      <c r="O163" s="74"/>
      <c r="P163" s="75"/>
      <c r="Q163" s="76"/>
      <c r="R163" s="75"/>
      <c r="S163" s="77"/>
      <c r="T163" s="78"/>
      <c r="U163" s="81"/>
      <c r="V163" s="82"/>
      <c r="W163" s="50"/>
      <c r="X163" s="50"/>
      <c r="Y163" s="50"/>
      <c r="Z163" s="50"/>
      <c r="AA163" s="50"/>
      <c r="AG163" s="50"/>
      <c r="AH163" s="50"/>
      <c r="AI163" s="50"/>
      <c r="AJ163" s="50"/>
      <c r="AK163" s="50"/>
      <c r="AL163" s="50"/>
      <c r="AM163" s="50"/>
      <c r="AN163" s="50"/>
      <c r="AO163" s="50"/>
      <c r="AP163" s="138" t="str">
        <f>IF(NOT($AS163=$AS164),ROW(),"")</f>
        <v/>
      </c>
      <c r="AQ163" s="20" t="str">
        <f>IF(NOT(AS163=AS164),AS164,"")</f>
        <v/>
      </c>
      <c r="AR163" s="20" t="e">
        <f>INDEX($AB$15:$AM$15,MATCH($AS163,$AB$11:$AM$11,0))</f>
        <v>#N/A</v>
      </c>
      <c r="AS163" s="20" t="str">
        <f>LEFT(AT163,4)</f>
        <v>2000</v>
      </c>
      <c r="AT163" s="139" t="str">
        <f>LEFT(B163,6)</f>
        <v>200007</v>
      </c>
    </row>
    <row r="164" spans="2:46" hidden="1" outlineLevel="1" x14ac:dyDescent="0.25">
      <c r="B164" s="11">
        <f>'Market Data'!B150</f>
        <v>20000726</v>
      </c>
      <c r="C164" s="2">
        <f>'Market Data'!C150</f>
        <v>9159</v>
      </c>
      <c r="D164" s="2">
        <f>'Market Data'!D150</f>
        <v>9168</v>
      </c>
      <c r="E164" s="2">
        <f>'Market Data'!E150</f>
        <v>9061.5</v>
      </c>
      <c r="F164" s="12">
        <f>'Market Data'!F150</f>
        <v>9083</v>
      </c>
      <c r="H164" s="151">
        <f t="shared" si="12"/>
        <v>146</v>
      </c>
      <c r="I164" s="157">
        <f ca="1">IF($H164&lt;($J$6+1),"",PFE(OFFSET($F164,0,0,-$J$6)))</f>
        <v>-0.10989437495638592</v>
      </c>
      <c r="J164" s="19"/>
      <c r="K164" s="139" t="str">
        <f t="shared" ca="1" si="13"/>
        <v>Short</v>
      </c>
      <c r="L164" s="243" t="e">
        <f t="shared" ca="1" si="10"/>
        <v>#N/A</v>
      </c>
      <c r="M164" s="242" t="e">
        <f t="shared" ca="1" si="11"/>
        <v>#N/A</v>
      </c>
      <c r="N164" s="20"/>
      <c r="O164" s="74"/>
      <c r="P164" s="75"/>
      <c r="Q164" s="76"/>
      <c r="R164" s="75"/>
      <c r="S164" s="77"/>
      <c r="T164" s="78"/>
      <c r="U164" s="81"/>
      <c r="V164" s="82"/>
      <c r="W164" s="50"/>
      <c r="X164" s="50"/>
      <c r="Y164" s="50"/>
      <c r="Z164" s="50"/>
      <c r="AA164" s="50"/>
      <c r="AG164" s="50"/>
      <c r="AH164" s="50"/>
      <c r="AI164" s="50"/>
      <c r="AJ164" s="50"/>
      <c r="AK164" s="50"/>
      <c r="AL164" s="50"/>
      <c r="AM164" s="50"/>
      <c r="AN164" s="50"/>
      <c r="AO164" s="50"/>
      <c r="AP164" s="138" t="str">
        <f>IF(NOT($AS164=$AS165),ROW(),"")</f>
        <v/>
      </c>
      <c r="AQ164" s="20" t="str">
        <f>IF(NOT(AS164=AS165),AS165,"")</f>
        <v/>
      </c>
      <c r="AR164" s="20" t="e">
        <f>INDEX($AB$15:$AM$15,MATCH($AS164,$AB$11:$AM$11,0))</f>
        <v>#N/A</v>
      </c>
      <c r="AS164" s="20" t="str">
        <f>LEFT(AT164,4)</f>
        <v>2000</v>
      </c>
      <c r="AT164" s="139" t="str">
        <f>LEFT(B164,6)</f>
        <v>200007</v>
      </c>
    </row>
    <row r="165" spans="2:46" hidden="1" outlineLevel="1" x14ac:dyDescent="0.25">
      <c r="B165" s="11">
        <f>'Market Data'!B151</f>
        <v>20000727</v>
      </c>
      <c r="C165" s="2">
        <f>'Market Data'!C151</f>
        <v>9082</v>
      </c>
      <c r="D165" s="2">
        <f>'Market Data'!D151</f>
        <v>9141</v>
      </c>
      <c r="E165" s="2">
        <f>'Market Data'!E151</f>
        <v>8975.5</v>
      </c>
      <c r="F165" s="12">
        <f>'Market Data'!F151</f>
        <v>8990.5</v>
      </c>
      <c r="H165" s="151">
        <f t="shared" si="12"/>
        <v>147</v>
      </c>
      <c r="I165" s="157">
        <f ca="1">IF($H165&lt;($J$6+1),"",PFE(OFFSET($F165,0,0,-$J$6)))</f>
        <v>-0.11713076922660631</v>
      </c>
      <c r="J165" s="19"/>
      <c r="K165" s="139" t="str">
        <f t="shared" ca="1" si="13"/>
        <v>Short</v>
      </c>
      <c r="L165" s="243" t="e">
        <f t="shared" ca="1" si="10"/>
        <v>#N/A</v>
      </c>
      <c r="M165" s="242" t="e">
        <f t="shared" ca="1" si="11"/>
        <v>#N/A</v>
      </c>
      <c r="N165" s="20"/>
      <c r="O165" s="74"/>
      <c r="P165" s="75"/>
      <c r="Q165" s="76"/>
      <c r="R165" s="75"/>
      <c r="S165" s="77"/>
      <c r="T165" s="78"/>
      <c r="U165" s="81"/>
      <c r="V165" s="82"/>
      <c r="W165" s="50"/>
      <c r="X165" s="50"/>
      <c r="Y165" s="50"/>
      <c r="Z165" s="50"/>
      <c r="AA165" s="50"/>
      <c r="AG165" s="50"/>
      <c r="AH165" s="50"/>
      <c r="AI165" s="50"/>
      <c r="AJ165" s="50"/>
      <c r="AK165" s="50"/>
      <c r="AL165" s="50"/>
      <c r="AM165" s="50"/>
      <c r="AN165" s="50"/>
      <c r="AO165" s="50"/>
      <c r="AP165" s="138" t="str">
        <f>IF(NOT($AS165=$AS166),ROW(),"")</f>
        <v/>
      </c>
      <c r="AQ165" s="20" t="str">
        <f>IF(NOT(AS165=AS166),AS166,"")</f>
        <v/>
      </c>
      <c r="AR165" s="20" t="e">
        <f>INDEX($AB$15:$AM$15,MATCH($AS165,$AB$11:$AM$11,0))</f>
        <v>#N/A</v>
      </c>
      <c r="AS165" s="20" t="str">
        <f>LEFT(AT165,4)</f>
        <v>2000</v>
      </c>
      <c r="AT165" s="139" t="str">
        <f>LEFT(B165,6)</f>
        <v>200007</v>
      </c>
    </row>
    <row r="166" spans="2:46" hidden="1" outlineLevel="1" x14ac:dyDescent="0.25">
      <c r="B166" s="11">
        <f>'Market Data'!B152</f>
        <v>20000728</v>
      </c>
      <c r="C166" s="2">
        <f>'Market Data'!C152</f>
        <v>8994</v>
      </c>
      <c r="D166" s="2">
        <f>'Market Data'!D152</f>
        <v>9034</v>
      </c>
      <c r="E166" s="2">
        <f>'Market Data'!E152</f>
        <v>8878</v>
      </c>
      <c r="F166" s="12">
        <f>'Market Data'!F152</f>
        <v>8933</v>
      </c>
      <c r="H166" s="151">
        <f t="shared" si="12"/>
        <v>148</v>
      </c>
      <c r="I166" s="157">
        <f ca="1">IF($H166&lt;($J$6+1),"",PFE(OFFSET($F166,0,0,-$J$6)))</f>
        <v>-9.3183489639625736E-2</v>
      </c>
      <c r="J166" s="19"/>
      <c r="K166" s="139" t="str">
        <f t="shared" ca="1" si="13"/>
        <v>Short</v>
      </c>
      <c r="L166" s="243" t="e">
        <f t="shared" ca="1" si="10"/>
        <v>#N/A</v>
      </c>
      <c r="M166" s="242" t="e">
        <f t="shared" ca="1" si="11"/>
        <v>#N/A</v>
      </c>
      <c r="N166" s="20"/>
      <c r="O166" s="74"/>
      <c r="P166" s="75"/>
      <c r="Q166" s="76"/>
      <c r="R166" s="75"/>
      <c r="S166" s="77"/>
      <c r="T166" s="78"/>
      <c r="U166" s="81"/>
      <c r="V166" s="82"/>
      <c r="W166" s="50"/>
      <c r="X166" s="50"/>
      <c r="Y166" s="50"/>
      <c r="Z166" s="50"/>
      <c r="AA166" s="50"/>
      <c r="AG166" s="50"/>
      <c r="AH166" s="50"/>
      <c r="AI166" s="50"/>
      <c r="AJ166" s="50"/>
      <c r="AK166" s="50"/>
      <c r="AL166" s="50"/>
      <c r="AM166" s="50"/>
      <c r="AN166" s="50"/>
      <c r="AO166" s="50"/>
      <c r="AP166" s="138" t="str">
        <f>IF(NOT($AS166=$AS167),ROW(),"")</f>
        <v/>
      </c>
      <c r="AQ166" s="20" t="str">
        <f>IF(NOT(AS166=AS167),AS167,"")</f>
        <v/>
      </c>
      <c r="AR166" s="20" t="e">
        <f>INDEX($AB$15:$AM$15,MATCH($AS166,$AB$11:$AM$11,0))</f>
        <v>#N/A</v>
      </c>
      <c r="AS166" s="20" t="str">
        <f>LEFT(AT166,4)</f>
        <v>2000</v>
      </c>
      <c r="AT166" s="139" t="str">
        <f>LEFT(B166,6)</f>
        <v>200007</v>
      </c>
    </row>
    <row r="167" spans="2:46" hidden="1" outlineLevel="1" x14ac:dyDescent="0.25">
      <c r="B167" s="11">
        <f>'Market Data'!B153</f>
        <v>20000731</v>
      </c>
      <c r="C167" s="2">
        <f>'Market Data'!C153</f>
        <v>8933</v>
      </c>
      <c r="D167" s="2">
        <f>'Market Data'!D153</f>
        <v>9060</v>
      </c>
      <c r="E167" s="2">
        <f>'Market Data'!E153</f>
        <v>8914</v>
      </c>
      <c r="F167" s="12">
        <f>'Market Data'!F153</f>
        <v>9035</v>
      </c>
      <c r="H167" s="151">
        <f t="shared" si="12"/>
        <v>149</v>
      </c>
      <c r="I167" s="157">
        <f ca="1">IF($H167&lt;($J$6+1),"",PFE(OFFSET($F167,0,0,-$J$6)))</f>
        <v>-6.3950656034033604E-2</v>
      </c>
      <c r="J167" s="19"/>
      <c r="K167" s="139" t="str">
        <f t="shared" ca="1" si="13"/>
        <v>Short</v>
      </c>
      <c r="L167" s="243" t="e">
        <f t="shared" ca="1" si="10"/>
        <v>#N/A</v>
      </c>
      <c r="M167" s="242" t="e">
        <f t="shared" ca="1" si="11"/>
        <v>#N/A</v>
      </c>
      <c r="N167" s="20"/>
      <c r="O167" s="74"/>
      <c r="P167" s="75"/>
      <c r="Q167" s="76"/>
      <c r="R167" s="75"/>
      <c r="S167" s="77"/>
      <c r="T167" s="78"/>
      <c r="U167" s="81"/>
      <c r="V167" s="82"/>
      <c r="W167" s="50"/>
      <c r="X167" s="50"/>
      <c r="Y167" s="50"/>
      <c r="Z167" s="50"/>
      <c r="AA167" s="50"/>
      <c r="AG167" s="50"/>
      <c r="AH167" s="50"/>
      <c r="AI167" s="50"/>
      <c r="AJ167" s="50"/>
      <c r="AK167" s="50"/>
      <c r="AL167" s="50"/>
      <c r="AM167" s="50"/>
      <c r="AN167" s="50"/>
      <c r="AO167" s="50"/>
      <c r="AP167" s="138" t="str">
        <f>IF(NOT($AS167=$AS168),ROW(),"")</f>
        <v/>
      </c>
      <c r="AQ167" s="20" t="str">
        <f>IF(NOT(AS167=AS168),AS168,"")</f>
        <v/>
      </c>
      <c r="AR167" s="20" t="e">
        <f>INDEX($AB$15:$AM$15,MATCH($AS167,$AB$11:$AM$11,0))</f>
        <v>#N/A</v>
      </c>
      <c r="AS167" s="20" t="str">
        <f>LEFT(AT167,4)</f>
        <v>2000</v>
      </c>
      <c r="AT167" s="139" t="str">
        <f>LEFT(B167,6)</f>
        <v>200007</v>
      </c>
    </row>
    <row r="168" spans="2:46" hidden="1" outlineLevel="1" x14ac:dyDescent="0.25">
      <c r="B168" s="11">
        <f>'Market Data'!B154</f>
        <v>20000801</v>
      </c>
      <c r="C168" s="2">
        <f>'Market Data'!C154</f>
        <v>9034</v>
      </c>
      <c r="D168" s="2">
        <f>'Market Data'!D154</f>
        <v>9039</v>
      </c>
      <c r="E168" s="2">
        <f>'Market Data'!E154</f>
        <v>8898.5</v>
      </c>
      <c r="F168" s="12">
        <f>'Market Data'!F154</f>
        <v>8957</v>
      </c>
      <c r="H168" s="151">
        <f t="shared" si="12"/>
        <v>150</v>
      </c>
      <c r="I168" s="157">
        <f ca="1">IF($H168&lt;($J$6+1),"",PFE(OFFSET($F168,0,0,-$J$6)))</f>
        <v>-5.6634438663276263E-2</v>
      </c>
      <c r="J168" s="19"/>
      <c r="K168" s="139" t="str">
        <f t="shared" ca="1" si="13"/>
        <v>Short</v>
      </c>
      <c r="L168" s="243" t="e">
        <f t="shared" ca="1" si="10"/>
        <v>#N/A</v>
      </c>
      <c r="M168" s="242" t="e">
        <f t="shared" ca="1" si="11"/>
        <v>#N/A</v>
      </c>
      <c r="N168" s="20"/>
      <c r="O168" s="74"/>
      <c r="P168" s="75"/>
      <c r="Q168" s="76"/>
      <c r="R168" s="75"/>
      <c r="S168" s="77"/>
      <c r="T168" s="78"/>
      <c r="U168" s="81"/>
      <c r="V168" s="82"/>
      <c r="W168" s="50"/>
      <c r="X168" s="50"/>
      <c r="Y168" s="50"/>
      <c r="Z168" s="50"/>
      <c r="AA168" s="50"/>
      <c r="AG168" s="50"/>
      <c r="AH168" s="50"/>
      <c r="AI168" s="50"/>
      <c r="AJ168" s="50"/>
      <c r="AK168" s="50"/>
      <c r="AL168" s="50"/>
      <c r="AM168" s="50"/>
      <c r="AN168" s="50"/>
      <c r="AO168" s="50"/>
      <c r="AP168" s="138" t="str">
        <f>IF(NOT($AS168=$AS169),ROW(),"")</f>
        <v/>
      </c>
      <c r="AQ168" s="20" t="str">
        <f>IF(NOT(AS168=AS169),AS169,"")</f>
        <v/>
      </c>
      <c r="AR168" s="20" t="e">
        <f>INDEX($AB$15:$AM$15,MATCH($AS168,$AB$11:$AM$11,0))</f>
        <v>#N/A</v>
      </c>
      <c r="AS168" s="20" t="str">
        <f>LEFT(AT168,4)</f>
        <v>2000</v>
      </c>
      <c r="AT168" s="139" t="str">
        <f>LEFT(B168,6)</f>
        <v>200008</v>
      </c>
    </row>
    <row r="169" spans="2:46" hidden="1" outlineLevel="1" x14ac:dyDescent="0.25">
      <c r="B169" s="11">
        <f>'Market Data'!B155</f>
        <v>20000802</v>
      </c>
      <c r="C169" s="2">
        <f>'Market Data'!C155</f>
        <v>8978</v>
      </c>
      <c r="D169" s="2">
        <f>'Market Data'!D155</f>
        <v>9004</v>
      </c>
      <c r="E169" s="2">
        <f>'Market Data'!E155</f>
        <v>8872</v>
      </c>
      <c r="F169" s="12">
        <f>'Market Data'!F155</f>
        <v>8926</v>
      </c>
      <c r="H169" s="151">
        <f t="shared" si="12"/>
        <v>151</v>
      </c>
      <c r="I169" s="157">
        <f ca="1">IF($H169&lt;($J$6+1),"",PFE(OFFSET($F169,0,0,-$J$6)))</f>
        <v>-7.827751699466845E-2</v>
      </c>
      <c r="J169" s="19"/>
      <c r="K169" s="139" t="str">
        <f t="shared" ca="1" si="13"/>
        <v>Short</v>
      </c>
      <c r="L169" s="243" t="e">
        <f t="shared" ca="1" si="10"/>
        <v>#N/A</v>
      </c>
      <c r="M169" s="242" t="e">
        <f t="shared" ca="1" si="11"/>
        <v>#N/A</v>
      </c>
      <c r="N169" s="20"/>
      <c r="O169" s="74"/>
      <c r="P169" s="75"/>
      <c r="Q169" s="76"/>
      <c r="R169" s="75"/>
      <c r="S169" s="77"/>
      <c r="T169" s="78"/>
      <c r="U169" s="81"/>
      <c r="V169" s="82"/>
      <c r="W169" s="50"/>
      <c r="X169" s="50"/>
      <c r="Y169" s="50"/>
      <c r="Z169" s="50"/>
      <c r="AA169" s="50"/>
      <c r="AG169" s="50"/>
      <c r="AH169" s="50"/>
      <c r="AI169" s="50"/>
      <c r="AJ169" s="50"/>
      <c r="AK169" s="50"/>
      <c r="AL169" s="50"/>
      <c r="AM169" s="50"/>
      <c r="AN169" s="50"/>
      <c r="AO169" s="50"/>
      <c r="AP169" s="138" t="str">
        <f>IF(NOT($AS169=$AS170),ROW(),"")</f>
        <v/>
      </c>
      <c r="AQ169" s="20" t="str">
        <f>IF(NOT(AS169=AS170),AS170,"")</f>
        <v/>
      </c>
      <c r="AR169" s="20" t="e">
        <f>INDEX($AB$15:$AM$15,MATCH($AS169,$AB$11:$AM$11,0))</f>
        <v>#N/A</v>
      </c>
      <c r="AS169" s="20" t="str">
        <f>LEFT(AT169,4)</f>
        <v>2000</v>
      </c>
      <c r="AT169" s="139" t="str">
        <f>LEFT(B169,6)</f>
        <v>200008</v>
      </c>
    </row>
    <row r="170" spans="2:46" hidden="1" outlineLevel="1" x14ac:dyDescent="0.25">
      <c r="B170" s="11">
        <f>'Market Data'!B156</f>
        <v>20000803</v>
      </c>
      <c r="C170" s="2">
        <f>'Market Data'!C156</f>
        <v>8879</v>
      </c>
      <c r="D170" s="2">
        <f>'Market Data'!D156</f>
        <v>8898.5</v>
      </c>
      <c r="E170" s="2">
        <f>'Market Data'!E156</f>
        <v>8757</v>
      </c>
      <c r="F170" s="12">
        <f>'Market Data'!F156</f>
        <v>8803</v>
      </c>
      <c r="H170" s="151">
        <f t="shared" si="12"/>
        <v>152</v>
      </c>
      <c r="I170" s="157">
        <f ca="1">IF($H170&lt;($J$6+1),"",PFE(OFFSET($F170,0,0,-$J$6)))</f>
        <v>-6.2228995284844657E-2</v>
      </c>
      <c r="J170" s="19"/>
      <c r="K170" s="139" t="str">
        <f t="shared" ca="1" si="13"/>
        <v>Short</v>
      </c>
      <c r="L170" s="243" t="e">
        <f t="shared" ca="1" si="10"/>
        <v>#N/A</v>
      </c>
      <c r="M170" s="242" t="e">
        <f t="shared" ca="1" si="11"/>
        <v>#N/A</v>
      </c>
      <c r="N170" s="20"/>
      <c r="O170" s="74"/>
      <c r="P170" s="75"/>
      <c r="Q170" s="76"/>
      <c r="R170" s="75"/>
      <c r="S170" s="77"/>
      <c r="T170" s="78"/>
      <c r="U170" s="81"/>
      <c r="V170" s="82"/>
      <c r="W170" s="50"/>
      <c r="X170" s="50"/>
      <c r="Y170" s="50"/>
      <c r="Z170" s="50"/>
      <c r="AA170" s="50"/>
      <c r="AG170" s="50"/>
      <c r="AH170" s="50"/>
      <c r="AI170" s="50"/>
      <c r="AJ170" s="50"/>
      <c r="AK170" s="50"/>
      <c r="AL170" s="50"/>
      <c r="AM170" s="50"/>
      <c r="AN170" s="50"/>
      <c r="AO170" s="50"/>
      <c r="AP170" s="138" t="str">
        <f>IF(NOT($AS170=$AS171),ROW(),"")</f>
        <v/>
      </c>
      <c r="AQ170" s="20" t="str">
        <f>IF(NOT(AS170=AS171),AS171,"")</f>
        <v/>
      </c>
      <c r="AR170" s="20" t="e">
        <f>INDEX($AB$15:$AM$15,MATCH($AS170,$AB$11:$AM$11,0))</f>
        <v>#N/A</v>
      </c>
      <c r="AS170" s="20" t="str">
        <f>LEFT(AT170,4)</f>
        <v>2000</v>
      </c>
      <c r="AT170" s="139" t="str">
        <f>LEFT(B170,6)</f>
        <v>200008</v>
      </c>
    </row>
    <row r="171" spans="2:46" hidden="1" outlineLevel="1" x14ac:dyDescent="0.25">
      <c r="B171" s="11">
        <f>'Market Data'!B157</f>
        <v>20000804</v>
      </c>
      <c r="C171" s="2">
        <f>'Market Data'!C157</f>
        <v>8834</v>
      </c>
      <c r="D171" s="2">
        <f>'Market Data'!D157</f>
        <v>8908</v>
      </c>
      <c r="E171" s="2">
        <f>'Market Data'!E157</f>
        <v>8805</v>
      </c>
      <c r="F171" s="12">
        <f>'Market Data'!F157</f>
        <v>8823</v>
      </c>
      <c r="H171" s="151">
        <f t="shared" si="12"/>
        <v>153</v>
      </c>
      <c r="I171" s="157">
        <f ca="1">IF($H171&lt;($J$6+1),"",PFE(OFFSET($F171,0,0,-$J$6)))</f>
        <v>-8.2216090931186481E-2</v>
      </c>
      <c r="J171" s="19"/>
      <c r="K171" s="139" t="str">
        <f t="shared" ca="1" si="13"/>
        <v>Short</v>
      </c>
      <c r="L171" s="243" t="e">
        <f t="shared" ca="1" si="10"/>
        <v>#N/A</v>
      </c>
      <c r="M171" s="242" t="e">
        <f t="shared" ca="1" si="11"/>
        <v>#N/A</v>
      </c>
      <c r="N171" s="20"/>
      <c r="O171" s="74"/>
      <c r="P171" s="75"/>
      <c r="Q171" s="76"/>
      <c r="R171" s="75"/>
      <c r="S171" s="77"/>
      <c r="T171" s="78"/>
      <c r="U171" s="81"/>
      <c r="V171" s="82"/>
      <c r="W171" s="50"/>
      <c r="X171" s="50"/>
      <c r="Y171" s="50"/>
      <c r="Z171" s="50"/>
      <c r="AA171" s="50"/>
      <c r="AG171" s="50"/>
      <c r="AH171" s="50"/>
      <c r="AI171" s="50"/>
      <c r="AJ171" s="50"/>
      <c r="AK171" s="50"/>
      <c r="AL171" s="50"/>
      <c r="AM171" s="50"/>
      <c r="AN171" s="50"/>
      <c r="AO171" s="50"/>
      <c r="AP171" s="138" t="str">
        <f>IF(NOT($AS171=$AS172),ROW(),"")</f>
        <v/>
      </c>
      <c r="AQ171" s="20" t="str">
        <f>IF(NOT(AS171=AS172),AS172,"")</f>
        <v/>
      </c>
      <c r="AR171" s="20" t="e">
        <f>INDEX($AB$15:$AM$15,MATCH($AS171,$AB$11:$AM$11,0))</f>
        <v>#N/A</v>
      </c>
      <c r="AS171" s="20" t="str">
        <f>LEFT(AT171,4)</f>
        <v>2000</v>
      </c>
      <c r="AT171" s="139" t="str">
        <f>LEFT(B171,6)</f>
        <v>200008</v>
      </c>
    </row>
    <row r="172" spans="2:46" hidden="1" outlineLevel="1" x14ac:dyDescent="0.25">
      <c r="B172" s="11">
        <f>'Market Data'!B158</f>
        <v>20000807</v>
      </c>
      <c r="C172" s="2">
        <f>'Market Data'!C158</f>
        <v>8848</v>
      </c>
      <c r="D172" s="2">
        <f>'Market Data'!D158</f>
        <v>8937</v>
      </c>
      <c r="E172" s="2">
        <f>'Market Data'!E158</f>
        <v>8837</v>
      </c>
      <c r="F172" s="12">
        <f>'Market Data'!F158</f>
        <v>8933</v>
      </c>
      <c r="H172" s="151">
        <f t="shared" si="12"/>
        <v>154</v>
      </c>
      <c r="I172" s="157">
        <f ca="1">IF($H172&lt;($J$6+1),"",PFE(OFFSET($F172,0,0,-$J$6)))</f>
        <v>-7.4076817885031704E-2</v>
      </c>
      <c r="J172" s="19"/>
      <c r="K172" s="139" t="str">
        <f t="shared" ca="1" si="13"/>
        <v>Short</v>
      </c>
      <c r="L172" s="243" t="e">
        <f t="shared" ca="1" si="10"/>
        <v>#N/A</v>
      </c>
      <c r="M172" s="242" t="e">
        <f t="shared" ca="1" si="11"/>
        <v>#N/A</v>
      </c>
      <c r="N172" s="20"/>
      <c r="O172" s="74"/>
      <c r="P172" s="75"/>
      <c r="Q172" s="76"/>
      <c r="R172" s="75"/>
      <c r="S172" s="77"/>
      <c r="T172" s="78"/>
      <c r="U172" s="81"/>
      <c r="V172" s="82"/>
      <c r="W172" s="50"/>
      <c r="X172" s="50"/>
      <c r="Y172" s="50"/>
      <c r="Z172" s="50"/>
      <c r="AA172" s="50"/>
      <c r="AG172" s="50"/>
      <c r="AH172" s="50"/>
      <c r="AI172" s="50"/>
      <c r="AJ172" s="50"/>
      <c r="AK172" s="50"/>
      <c r="AL172" s="50"/>
      <c r="AM172" s="50"/>
      <c r="AN172" s="50"/>
      <c r="AO172" s="50"/>
      <c r="AP172" s="138" t="str">
        <f>IF(NOT($AS172=$AS173),ROW(),"")</f>
        <v/>
      </c>
      <c r="AQ172" s="20" t="str">
        <f>IF(NOT(AS172=AS173),AS173,"")</f>
        <v/>
      </c>
      <c r="AR172" s="20" t="e">
        <f>INDEX($AB$15:$AM$15,MATCH($AS172,$AB$11:$AM$11,0))</f>
        <v>#N/A</v>
      </c>
      <c r="AS172" s="20" t="str">
        <f>LEFT(AT172,4)</f>
        <v>2000</v>
      </c>
      <c r="AT172" s="139" t="str">
        <f>LEFT(B172,6)</f>
        <v>200008</v>
      </c>
    </row>
    <row r="173" spans="2:46" hidden="1" outlineLevel="1" x14ac:dyDescent="0.25">
      <c r="B173" s="11">
        <f>'Market Data'!B159</f>
        <v>20000808</v>
      </c>
      <c r="C173" s="2">
        <f>'Market Data'!C159</f>
        <v>8918</v>
      </c>
      <c r="D173" s="2">
        <f>'Market Data'!D159</f>
        <v>8992.5</v>
      </c>
      <c r="E173" s="2">
        <f>'Market Data'!E159</f>
        <v>8883</v>
      </c>
      <c r="F173" s="12">
        <f>'Market Data'!F159</f>
        <v>8944</v>
      </c>
      <c r="H173" s="151">
        <f t="shared" si="12"/>
        <v>155</v>
      </c>
      <c r="I173" s="157">
        <f ca="1">IF($H173&lt;($J$6+1),"",PFE(OFFSET($F173,0,0,-$J$6)))</f>
        <v>-7.5170240994829662E-2</v>
      </c>
      <c r="J173" s="19"/>
      <c r="K173" s="139" t="str">
        <f t="shared" ca="1" si="13"/>
        <v>Short</v>
      </c>
      <c r="L173" s="243" t="e">
        <f t="shared" ca="1" si="10"/>
        <v>#N/A</v>
      </c>
      <c r="M173" s="242" t="e">
        <f t="shared" ca="1" si="11"/>
        <v>#N/A</v>
      </c>
      <c r="N173" s="20"/>
      <c r="O173" s="74"/>
      <c r="P173" s="75"/>
      <c r="Q173" s="76"/>
      <c r="R173" s="75"/>
      <c r="S173" s="77"/>
      <c r="T173" s="78"/>
      <c r="U173" s="81"/>
      <c r="V173" s="82"/>
      <c r="W173" s="50"/>
      <c r="X173" s="50"/>
      <c r="Y173" s="50"/>
      <c r="Z173" s="50"/>
      <c r="AA173" s="50"/>
      <c r="AG173" s="50"/>
      <c r="AH173" s="50"/>
      <c r="AI173" s="50"/>
      <c r="AJ173" s="50"/>
      <c r="AK173" s="50"/>
      <c r="AL173" s="50"/>
      <c r="AM173" s="50"/>
      <c r="AN173" s="50"/>
      <c r="AO173" s="50"/>
      <c r="AP173" s="138" t="str">
        <f>IF(NOT($AS173=$AS174),ROW(),"")</f>
        <v/>
      </c>
      <c r="AQ173" s="20" t="str">
        <f>IF(NOT(AS173=AS174),AS174,"")</f>
        <v/>
      </c>
      <c r="AR173" s="20" t="e">
        <f>INDEX($AB$15:$AM$15,MATCH($AS173,$AB$11:$AM$11,0))</f>
        <v>#N/A</v>
      </c>
      <c r="AS173" s="20" t="str">
        <f>LEFT(AT173,4)</f>
        <v>2000</v>
      </c>
      <c r="AT173" s="139" t="str">
        <f>LEFT(B173,6)</f>
        <v>200008</v>
      </c>
    </row>
    <row r="174" spans="2:46" hidden="1" outlineLevel="1" x14ac:dyDescent="0.25">
      <c r="B174" s="11">
        <f>'Market Data'!B160</f>
        <v>20000809</v>
      </c>
      <c r="C174" s="2">
        <f>'Market Data'!C160</f>
        <v>8972</v>
      </c>
      <c r="D174" s="2">
        <f>'Market Data'!D160</f>
        <v>9063.5</v>
      </c>
      <c r="E174" s="2">
        <f>'Market Data'!E160</f>
        <v>8971</v>
      </c>
      <c r="F174" s="12">
        <f>'Market Data'!F160</f>
        <v>9038</v>
      </c>
      <c r="H174" s="151">
        <f t="shared" si="12"/>
        <v>156</v>
      </c>
      <c r="I174" s="157">
        <f ca="1">IF($H174&lt;($J$6+1),"",PFE(OFFSET($F174,0,0,-$J$6)))</f>
        <v>-4.6626681329412924E-2</v>
      </c>
      <c r="J174" s="19"/>
      <c r="K174" s="139" t="str">
        <f t="shared" ca="1" si="13"/>
        <v>Short</v>
      </c>
      <c r="L174" s="243" t="e">
        <f t="shared" ca="1" si="10"/>
        <v>#N/A</v>
      </c>
      <c r="M174" s="242" t="e">
        <f t="shared" ca="1" si="11"/>
        <v>#N/A</v>
      </c>
      <c r="N174" s="20"/>
      <c r="O174" s="74"/>
      <c r="P174" s="75"/>
      <c r="Q174" s="76"/>
      <c r="R174" s="75"/>
      <c r="S174" s="77"/>
      <c r="T174" s="78"/>
      <c r="U174" s="81"/>
      <c r="V174" s="82"/>
      <c r="W174" s="50"/>
      <c r="X174" s="50"/>
      <c r="Y174" s="50"/>
      <c r="Z174" s="50"/>
      <c r="AA174" s="50"/>
      <c r="AG174" s="50"/>
      <c r="AH174" s="50"/>
      <c r="AI174" s="50"/>
      <c r="AJ174" s="50"/>
      <c r="AK174" s="50"/>
      <c r="AL174" s="50"/>
      <c r="AM174" s="50"/>
      <c r="AN174" s="50"/>
      <c r="AO174" s="50"/>
      <c r="AP174" s="138" t="str">
        <f>IF(NOT($AS174=$AS175),ROW(),"")</f>
        <v/>
      </c>
      <c r="AQ174" s="20" t="str">
        <f>IF(NOT(AS174=AS175),AS175,"")</f>
        <v/>
      </c>
      <c r="AR174" s="20" t="e">
        <f>INDEX($AB$15:$AM$15,MATCH($AS174,$AB$11:$AM$11,0))</f>
        <v>#N/A</v>
      </c>
      <c r="AS174" s="20" t="str">
        <f>LEFT(AT174,4)</f>
        <v>2000</v>
      </c>
      <c r="AT174" s="139" t="str">
        <f>LEFT(B174,6)</f>
        <v>200008</v>
      </c>
    </row>
    <row r="175" spans="2:46" hidden="1" outlineLevel="1" x14ac:dyDescent="0.25">
      <c r="B175" s="11">
        <f>'Market Data'!B161</f>
        <v>20000810</v>
      </c>
      <c r="C175" s="2">
        <f>'Market Data'!C161</f>
        <v>9013</v>
      </c>
      <c r="D175" s="2">
        <f>'Market Data'!D161</f>
        <v>9108.5</v>
      </c>
      <c r="E175" s="2">
        <f>'Market Data'!E161</f>
        <v>9010</v>
      </c>
      <c r="F175" s="12">
        <f>'Market Data'!F161</f>
        <v>9069.5</v>
      </c>
      <c r="H175" s="151">
        <f t="shared" si="12"/>
        <v>157</v>
      </c>
      <c r="I175" s="157">
        <f ca="1">IF($H175&lt;($J$6+1),"",PFE(OFFSET($F175,0,0,-$J$6)))</f>
        <v>-3.8062117323172308E-2</v>
      </c>
      <c r="J175" s="19"/>
      <c r="K175" s="139" t="str">
        <f t="shared" ca="1" si="13"/>
        <v>Short</v>
      </c>
      <c r="L175" s="243" t="e">
        <f t="shared" ca="1" si="10"/>
        <v>#N/A</v>
      </c>
      <c r="M175" s="242" t="e">
        <f t="shared" ca="1" si="11"/>
        <v>#N/A</v>
      </c>
      <c r="N175" s="20"/>
      <c r="O175" s="74"/>
      <c r="P175" s="75"/>
      <c r="Q175" s="76"/>
      <c r="R175" s="75"/>
      <c r="S175" s="77"/>
      <c r="T175" s="78"/>
      <c r="U175" s="81"/>
      <c r="V175" s="82"/>
      <c r="W175" s="50"/>
      <c r="X175" s="50"/>
      <c r="Y175" s="50"/>
      <c r="Z175" s="50"/>
      <c r="AA175" s="50"/>
      <c r="AG175" s="50"/>
      <c r="AH175" s="50"/>
      <c r="AI175" s="50"/>
      <c r="AJ175" s="50"/>
      <c r="AK175" s="50"/>
      <c r="AL175" s="50"/>
      <c r="AM175" s="50"/>
      <c r="AN175" s="50"/>
      <c r="AO175" s="50"/>
      <c r="AP175" s="138" t="str">
        <f>IF(NOT($AS175=$AS176),ROW(),"")</f>
        <v/>
      </c>
      <c r="AQ175" s="20" t="str">
        <f>IF(NOT(AS175=AS176),AS176,"")</f>
        <v/>
      </c>
      <c r="AR175" s="20" t="e">
        <f>INDEX($AB$15:$AM$15,MATCH($AS175,$AB$11:$AM$11,0))</f>
        <v>#N/A</v>
      </c>
      <c r="AS175" s="20" t="str">
        <f>LEFT(AT175,4)</f>
        <v>2000</v>
      </c>
      <c r="AT175" s="139" t="str">
        <f>LEFT(B175,6)</f>
        <v>200008</v>
      </c>
    </row>
    <row r="176" spans="2:46" hidden="1" outlineLevel="1" x14ac:dyDescent="0.25">
      <c r="B176" s="11">
        <f>'Market Data'!B162</f>
        <v>20000811</v>
      </c>
      <c r="C176" s="2">
        <f>'Market Data'!C162</f>
        <v>9063</v>
      </c>
      <c r="D176" s="2">
        <f>'Market Data'!D162</f>
        <v>9125</v>
      </c>
      <c r="E176" s="2">
        <f>'Market Data'!E162</f>
        <v>9019</v>
      </c>
      <c r="F176" s="12">
        <f>'Market Data'!F162</f>
        <v>9114</v>
      </c>
      <c r="H176" s="151">
        <f t="shared" si="12"/>
        <v>158</v>
      </c>
      <c r="I176" s="157">
        <f ca="1">IF($H176&lt;($J$6+1),"",PFE(OFFSET($F176,0,0,-$J$6)))</f>
        <v>-3.4914178170528193E-2</v>
      </c>
      <c r="J176" s="19"/>
      <c r="K176" s="139" t="str">
        <f t="shared" ca="1" si="13"/>
        <v>Short</v>
      </c>
      <c r="L176" s="243" t="e">
        <f t="shared" ca="1" si="10"/>
        <v>#N/A</v>
      </c>
      <c r="M176" s="242" t="e">
        <f t="shared" ca="1" si="11"/>
        <v>#N/A</v>
      </c>
      <c r="N176" s="20"/>
      <c r="O176" s="74"/>
      <c r="P176" s="75"/>
      <c r="Q176" s="76"/>
      <c r="R176" s="75"/>
      <c r="S176" s="77"/>
      <c r="T176" s="78"/>
      <c r="U176" s="81"/>
      <c r="V176" s="82"/>
      <c r="W176" s="50"/>
      <c r="X176" s="50"/>
      <c r="Y176" s="50"/>
      <c r="Z176" s="50"/>
      <c r="AA176" s="50"/>
      <c r="AG176" s="50"/>
      <c r="AH176" s="50"/>
      <c r="AI176" s="50"/>
      <c r="AJ176" s="50"/>
      <c r="AK176" s="50"/>
      <c r="AL176" s="50"/>
      <c r="AM176" s="50"/>
      <c r="AN176" s="50"/>
      <c r="AO176" s="50"/>
      <c r="AP176" s="138" t="str">
        <f>IF(NOT($AS176=$AS177),ROW(),"")</f>
        <v/>
      </c>
      <c r="AQ176" s="20" t="str">
        <f>IF(NOT(AS176=AS177),AS177,"")</f>
        <v/>
      </c>
      <c r="AR176" s="20" t="e">
        <f>INDEX($AB$15:$AM$15,MATCH($AS176,$AB$11:$AM$11,0))</f>
        <v>#N/A</v>
      </c>
      <c r="AS176" s="20" t="str">
        <f>LEFT(AT176,4)</f>
        <v>2000</v>
      </c>
      <c r="AT176" s="139" t="str">
        <f>LEFT(B176,6)</f>
        <v>200008</v>
      </c>
    </row>
    <row r="177" spans="2:46" hidden="1" outlineLevel="1" x14ac:dyDescent="0.25">
      <c r="B177" s="11">
        <f>'Market Data'!B163</f>
        <v>20000814</v>
      </c>
      <c r="C177" s="2">
        <f>'Market Data'!C163</f>
        <v>9129</v>
      </c>
      <c r="D177" s="2">
        <f>'Market Data'!D163</f>
        <v>9162</v>
      </c>
      <c r="E177" s="2">
        <f>'Market Data'!E163</f>
        <v>9090</v>
      </c>
      <c r="F177" s="12">
        <f>'Market Data'!F163</f>
        <v>9111</v>
      </c>
      <c r="H177" s="151">
        <f t="shared" si="12"/>
        <v>159</v>
      </c>
      <c r="I177" s="157">
        <f ca="1">IF($H177&lt;($J$6+1),"",PFE(OFFSET($F177,0,0,-$J$6)))</f>
        <v>1.5274131294768435E-2</v>
      </c>
      <c r="J177" s="19"/>
      <c r="K177" s="139" t="str">
        <f t="shared" ca="1" si="13"/>
        <v>Long</v>
      </c>
      <c r="L177" s="243">
        <f t="shared" ca="1" si="10"/>
        <v>9111</v>
      </c>
      <c r="M177" s="242" t="e">
        <f t="shared" ca="1" si="11"/>
        <v>#N/A</v>
      </c>
      <c r="N177" s="20"/>
      <c r="O177" s="74"/>
      <c r="P177" s="75"/>
      <c r="Q177" s="76"/>
      <c r="R177" s="75"/>
      <c r="S177" s="77"/>
      <c r="T177" s="78"/>
      <c r="U177" s="81"/>
      <c r="V177" s="82"/>
      <c r="W177" s="50"/>
      <c r="X177" s="50"/>
      <c r="Y177" s="50"/>
      <c r="Z177" s="50"/>
      <c r="AA177" s="50"/>
      <c r="AG177" s="50"/>
      <c r="AH177" s="50"/>
      <c r="AI177" s="50"/>
      <c r="AJ177" s="50"/>
      <c r="AK177" s="50"/>
      <c r="AL177" s="50"/>
      <c r="AM177" s="50"/>
      <c r="AN177" s="50"/>
      <c r="AO177" s="50"/>
      <c r="AP177" s="138" t="str">
        <f>IF(NOT($AS177=$AS178),ROW(),"")</f>
        <v/>
      </c>
      <c r="AQ177" s="20" t="str">
        <f>IF(NOT(AS177=AS178),AS178,"")</f>
        <v/>
      </c>
      <c r="AR177" s="20" t="e">
        <f>INDEX($AB$15:$AM$15,MATCH($AS177,$AB$11:$AM$11,0))</f>
        <v>#N/A</v>
      </c>
      <c r="AS177" s="20" t="str">
        <f>LEFT(AT177,4)</f>
        <v>2000</v>
      </c>
      <c r="AT177" s="139" t="str">
        <f>LEFT(B177,6)</f>
        <v>200008</v>
      </c>
    </row>
    <row r="178" spans="2:46" hidden="1" outlineLevel="1" x14ac:dyDescent="0.25">
      <c r="B178" s="11">
        <f>'Market Data'!B164</f>
        <v>20000815</v>
      </c>
      <c r="C178" s="2">
        <f>'Market Data'!C164</f>
        <v>9157</v>
      </c>
      <c r="D178" s="2">
        <f>'Market Data'!D164</f>
        <v>9167.5</v>
      </c>
      <c r="E178" s="2">
        <f>'Market Data'!E164</f>
        <v>9071</v>
      </c>
      <c r="F178" s="12">
        <f>'Market Data'!F164</f>
        <v>9083</v>
      </c>
      <c r="H178" s="151">
        <f t="shared" si="12"/>
        <v>160</v>
      </c>
      <c r="I178" s="157">
        <f ca="1">IF($H178&lt;($J$6+1),"",PFE(OFFSET($F178,0,0,-$J$6)))</f>
        <v>1.4777782482532762E-2</v>
      </c>
      <c r="J178" s="19"/>
      <c r="K178" s="139" t="str">
        <f t="shared" ca="1" si="13"/>
        <v>Long</v>
      </c>
      <c r="L178" s="243" t="e">
        <f t="shared" ca="1" si="10"/>
        <v>#N/A</v>
      </c>
      <c r="M178" s="242" t="e">
        <f t="shared" ca="1" si="11"/>
        <v>#N/A</v>
      </c>
      <c r="N178" s="20"/>
      <c r="O178" s="74"/>
      <c r="P178" s="75"/>
      <c r="Q178" s="76"/>
      <c r="R178" s="75"/>
      <c r="S178" s="77"/>
      <c r="T178" s="78"/>
      <c r="U178" s="81"/>
      <c r="V178" s="82"/>
      <c r="W178" s="50"/>
      <c r="X178" s="50"/>
      <c r="Y178" s="50"/>
      <c r="Z178" s="50"/>
      <c r="AA178" s="50"/>
      <c r="AG178" s="50"/>
      <c r="AH178" s="50"/>
      <c r="AI178" s="50"/>
      <c r="AJ178" s="50"/>
      <c r="AK178" s="50"/>
      <c r="AL178" s="50"/>
      <c r="AM178" s="50"/>
      <c r="AN178" s="50"/>
      <c r="AO178" s="50"/>
      <c r="AP178" s="138" t="str">
        <f>IF(NOT($AS178=$AS179),ROW(),"")</f>
        <v/>
      </c>
      <c r="AQ178" s="20" t="str">
        <f>IF(NOT(AS178=AS179),AS179,"")</f>
        <v/>
      </c>
      <c r="AR178" s="20" t="e">
        <f>INDEX($AB$15:$AM$15,MATCH($AS178,$AB$11:$AM$11,0))</f>
        <v>#N/A</v>
      </c>
      <c r="AS178" s="20" t="str">
        <f>LEFT(AT178,4)</f>
        <v>2000</v>
      </c>
      <c r="AT178" s="139" t="str">
        <f>LEFT(B178,6)</f>
        <v>200008</v>
      </c>
    </row>
    <row r="179" spans="2:46" hidden="1" outlineLevel="1" x14ac:dyDescent="0.25">
      <c r="B179" s="11">
        <f>'Market Data'!B165</f>
        <v>20000816</v>
      </c>
      <c r="C179" s="2">
        <f>'Market Data'!C165</f>
        <v>9103</v>
      </c>
      <c r="D179" s="2">
        <f>'Market Data'!D165</f>
        <v>9156</v>
      </c>
      <c r="E179" s="2">
        <f>'Market Data'!E165</f>
        <v>9082.5</v>
      </c>
      <c r="F179" s="12">
        <f>'Market Data'!F165</f>
        <v>9119</v>
      </c>
      <c r="H179" s="151">
        <f t="shared" si="12"/>
        <v>161</v>
      </c>
      <c r="I179" s="157">
        <f ca="1">IF($H179&lt;($J$6+1),"",PFE(OFFSET($F179,0,0,-$J$6)))</f>
        <v>1.4391946292862829E-2</v>
      </c>
      <c r="J179" s="19"/>
      <c r="K179" s="139" t="str">
        <f t="shared" ca="1" si="13"/>
        <v>Long</v>
      </c>
      <c r="L179" s="243" t="e">
        <f t="shared" ca="1" si="10"/>
        <v>#N/A</v>
      </c>
      <c r="M179" s="242" t="e">
        <f t="shared" ca="1" si="11"/>
        <v>#N/A</v>
      </c>
      <c r="N179" s="20"/>
      <c r="O179" s="74"/>
      <c r="P179" s="75"/>
      <c r="Q179" s="76"/>
      <c r="R179" s="75"/>
      <c r="S179" s="77"/>
      <c r="T179" s="78"/>
      <c r="U179" s="81"/>
      <c r="V179" s="82"/>
      <c r="W179" s="50"/>
      <c r="X179" s="50"/>
      <c r="Y179" s="50"/>
      <c r="Z179" s="50"/>
      <c r="AA179" s="50"/>
      <c r="AG179" s="50"/>
      <c r="AH179" s="50"/>
      <c r="AI179" s="50"/>
      <c r="AJ179" s="50"/>
      <c r="AK179" s="50"/>
      <c r="AL179" s="50"/>
      <c r="AM179" s="50"/>
      <c r="AN179" s="50"/>
      <c r="AO179" s="50"/>
      <c r="AP179" s="138" t="str">
        <f>IF(NOT($AS179=$AS180),ROW(),"")</f>
        <v/>
      </c>
      <c r="AQ179" s="20" t="str">
        <f>IF(NOT(AS179=AS180),AS180,"")</f>
        <v/>
      </c>
      <c r="AR179" s="20" t="e">
        <f>INDEX($AB$15:$AM$15,MATCH($AS179,$AB$11:$AM$11,0))</f>
        <v>#N/A</v>
      </c>
      <c r="AS179" s="20" t="str">
        <f>LEFT(AT179,4)</f>
        <v>2000</v>
      </c>
      <c r="AT179" s="139" t="str">
        <f>LEFT(B179,6)</f>
        <v>200008</v>
      </c>
    </row>
    <row r="180" spans="2:46" hidden="1" outlineLevel="1" x14ac:dyDescent="0.25">
      <c r="B180" s="11">
        <f>'Market Data'!B166</f>
        <v>20000817</v>
      </c>
      <c r="C180" s="2">
        <f>'Market Data'!C166</f>
        <v>9118</v>
      </c>
      <c r="D180" s="2">
        <f>'Market Data'!D166</f>
        <v>9126</v>
      </c>
      <c r="E180" s="2">
        <f>'Market Data'!E166</f>
        <v>8998</v>
      </c>
      <c r="F180" s="12">
        <f>'Market Data'!F166</f>
        <v>9060</v>
      </c>
      <c r="H180" s="151">
        <f t="shared" si="12"/>
        <v>162</v>
      </c>
      <c r="I180" s="157">
        <f ca="1">IF($H180&lt;($J$6+1),"",PFE(OFFSET($F180,0,0,-$J$6)))</f>
        <v>-1.3843879654003454E-2</v>
      </c>
      <c r="J180" s="19"/>
      <c r="K180" s="139" t="str">
        <f t="shared" ca="1" si="13"/>
        <v>Short</v>
      </c>
      <c r="L180" s="243" t="e">
        <f t="shared" ca="1" si="10"/>
        <v>#N/A</v>
      </c>
      <c r="M180" s="242">
        <f t="shared" ca="1" si="11"/>
        <v>9060</v>
      </c>
      <c r="N180" s="20"/>
      <c r="O180" s="74"/>
      <c r="P180" s="75"/>
      <c r="Q180" s="76"/>
      <c r="R180" s="75"/>
      <c r="S180" s="77"/>
      <c r="T180" s="78"/>
      <c r="U180" s="81"/>
      <c r="V180" s="82"/>
      <c r="W180" s="50"/>
      <c r="X180" s="50"/>
      <c r="Y180" s="50"/>
      <c r="Z180" s="50"/>
      <c r="AA180" s="50"/>
      <c r="AG180" s="50"/>
      <c r="AH180" s="50"/>
      <c r="AI180" s="50"/>
      <c r="AJ180" s="50"/>
      <c r="AK180" s="50"/>
      <c r="AL180" s="50"/>
      <c r="AM180" s="50"/>
      <c r="AN180" s="50"/>
      <c r="AO180" s="50"/>
      <c r="AP180" s="138" t="str">
        <f>IF(NOT($AS180=$AS181),ROW(),"")</f>
        <v/>
      </c>
      <c r="AQ180" s="20" t="str">
        <f>IF(NOT(AS180=AS181),AS181,"")</f>
        <v/>
      </c>
      <c r="AR180" s="20" t="e">
        <f>INDEX($AB$15:$AM$15,MATCH($AS180,$AB$11:$AM$11,0))</f>
        <v>#N/A</v>
      </c>
      <c r="AS180" s="20" t="str">
        <f>LEFT(AT180,4)</f>
        <v>2000</v>
      </c>
      <c r="AT180" s="139" t="str">
        <f>LEFT(B180,6)</f>
        <v>200008</v>
      </c>
    </row>
    <row r="181" spans="2:46" hidden="1" outlineLevel="1" x14ac:dyDescent="0.25">
      <c r="B181" s="11">
        <f>'Market Data'!B167</f>
        <v>20000818</v>
      </c>
      <c r="C181" s="2">
        <f>'Market Data'!C167</f>
        <v>9063</v>
      </c>
      <c r="D181" s="2">
        <f>'Market Data'!D167</f>
        <v>9112</v>
      </c>
      <c r="E181" s="2">
        <f>'Market Data'!E167</f>
        <v>9007</v>
      </c>
      <c r="F181" s="12">
        <f>'Market Data'!F167</f>
        <v>9010.5</v>
      </c>
      <c r="H181" s="151">
        <f t="shared" si="12"/>
        <v>163</v>
      </c>
      <c r="I181" s="157">
        <f ca="1">IF($H181&lt;($J$6+1),"",PFE(OFFSET($F181,0,0,-$J$6)))</f>
        <v>-1.6082894581823211E-2</v>
      </c>
      <c r="J181" s="19"/>
      <c r="K181" s="139" t="str">
        <f t="shared" ca="1" si="13"/>
        <v>Short</v>
      </c>
      <c r="L181" s="243" t="e">
        <f t="shared" ca="1" si="10"/>
        <v>#N/A</v>
      </c>
      <c r="M181" s="242" t="e">
        <f t="shared" ca="1" si="11"/>
        <v>#N/A</v>
      </c>
      <c r="N181" s="20"/>
      <c r="O181" s="74"/>
      <c r="P181" s="75"/>
      <c r="Q181" s="76"/>
      <c r="R181" s="75"/>
      <c r="S181" s="77"/>
      <c r="T181" s="78"/>
      <c r="U181" s="81"/>
      <c r="V181" s="82"/>
      <c r="W181" s="50"/>
      <c r="X181" s="50"/>
      <c r="Y181" s="50"/>
      <c r="Z181" s="50"/>
      <c r="AA181" s="50"/>
      <c r="AG181" s="50"/>
      <c r="AH181" s="50"/>
      <c r="AI181" s="50"/>
      <c r="AJ181" s="50"/>
      <c r="AK181" s="50"/>
      <c r="AL181" s="50"/>
      <c r="AM181" s="50"/>
      <c r="AN181" s="50"/>
      <c r="AO181" s="50"/>
      <c r="AP181" s="138" t="str">
        <f>IF(NOT($AS181=$AS182),ROW(),"")</f>
        <v/>
      </c>
      <c r="AQ181" s="20" t="str">
        <f>IF(NOT(AS181=AS182),AS182,"")</f>
        <v/>
      </c>
      <c r="AR181" s="20" t="e">
        <f>INDEX($AB$15:$AM$15,MATCH($AS181,$AB$11:$AM$11,0))</f>
        <v>#N/A</v>
      </c>
      <c r="AS181" s="20" t="str">
        <f>LEFT(AT181,4)</f>
        <v>2000</v>
      </c>
      <c r="AT181" s="139" t="str">
        <f>LEFT(B181,6)</f>
        <v>200008</v>
      </c>
    </row>
    <row r="182" spans="2:46" hidden="1" outlineLevel="1" x14ac:dyDescent="0.25">
      <c r="B182" s="11">
        <f>'Market Data'!B168</f>
        <v>20000821</v>
      </c>
      <c r="C182" s="2">
        <f>'Market Data'!C168</f>
        <v>9038</v>
      </c>
      <c r="D182" s="2">
        <f>'Market Data'!D168</f>
        <v>9038</v>
      </c>
      <c r="E182" s="2">
        <f>'Market Data'!E168</f>
        <v>8933.5</v>
      </c>
      <c r="F182" s="12">
        <f>'Market Data'!F168</f>
        <v>8976</v>
      </c>
      <c r="H182" s="151">
        <f t="shared" si="12"/>
        <v>164</v>
      </c>
      <c r="I182" s="157">
        <f ca="1">IF($H182&lt;($J$6+1),"",PFE(OFFSET($F182,0,0,-$J$6)))</f>
        <v>-3.4280634098035875E-2</v>
      </c>
      <c r="J182" s="19"/>
      <c r="K182" s="139" t="str">
        <f t="shared" ca="1" si="13"/>
        <v>Short</v>
      </c>
      <c r="L182" s="243" t="e">
        <f t="shared" ca="1" si="10"/>
        <v>#N/A</v>
      </c>
      <c r="M182" s="242" t="e">
        <f t="shared" ca="1" si="11"/>
        <v>#N/A</v>
      </c>
      <c r="N182" s="20"/>
      <c r="O182" s="74"/>
      <c r="P182" s="75"/>
      <c r="Q182" s="76"/>
      <c r="R182" s="75"/>
      <c r="S182" s="77"/>
      <c r="T182" s="78"/>
      <c r="U182" s="81"/>
      <c r="V182" s="82"/>
      <c r="W182" s="50"/>
      <c r="X182" s="50"/>
      <c r="Y182" s="50"/>
      <c r="Z182" s="50"/>
      <c r="AA182" s="50"/>
      <c r="AG182" s="50"/>
      <c r="AH182" s="50"/>
      <c r="AI182" s="50"/>
      <c r="AJ182" s="50"/>
      <c r="AK182" s="50"/>
      <c r="AL182" s="50"/>
      <c r="AM182" s="50"/>
      <c r="AN182" s="50"/>
      <c r="AO182" s="50"/>
      <c r="AP182" s="138" t="str">
        <f>IF(NOT($AS182=$AS183),ROW(),"")</f>
        <v/>
      </c>
      <c r="AQ182" s="20" t="str">
        <f>IF(NOT(AS182=AS183),AS183,"")</f>
        <v/>
      </c>
      <c r="AR182" s="20" t="e">
        <f>INDEX($AB$15:$AM$15,MATCH($AS182,$AB$11:$AM$11,0))</f>
        <v>#N/A</v>
      </c>
      <c r="AS182" s="20" t="str">
        <f>LEFT(AT182,4)</f>
        <v>2000</v>
      </c>
      <c r="AT182" s="139" t="str">
        <f>LEFT(B182,6)</f>
        <v>200008</v>
      </c>
    </row>
    <row r="183" spans="2:46" hidden="1" outlineLevel="1" x14ac:dyDescent="0.25">
      <c r="B183" s="11">
        <f>'Market Data'!B169</f>
        <v>20000822</v>
      </c>
      <c r="C183" s="2">
        <f>'Market Data'!C169</f>
        <v>8998</v>
      </c>
      <c r="D183" s="2">
        <f>'Market Data'!D169</f>
        <v>9074</v>
      </c>
      <c r="E183" s="2">
        <f>'Market Data'!E169</f>
        <v>8991.5</v>
      </c>
      <c r="F183" s="12">
        <f>'Market Data'!F169</f>
        <v>9037</v>
      </c>
      <c r="H183" s="151">
        <f t="shared" si="12"/>
        <v>165</v>
      </c>
      <c r="I183" s="157">
        <f ca="1">IF($H183&lt;($J$6+1),"",PFE(OFFSET($F183,0,0,-$J$6)))</f>
        <v>-3.6962483087177138E-2</v>
      </c>
      <c r="J183" s="19"/>
      <c r="K183" s="139" t="str">
        <f t="shared" ca="1" si="13"/>
        <v>Short</v>
      </c>
      <c r="L183" s="243" t="e">
        <f t="shared" ca="1" si="10"/>
        <v>#N/A</v>
      </c>
      <c r="M183" s="242" t="e">
        <f t="shared" ca="1" si="11"/>
        <v>#N/A</v>
      </c>
      <c r="N183" s="20"/>
      <c r="O183" s="74"/>
      <c r="P183" s="75"/>
      <c r="Q183" s="76"/>
      <c r="R183" s="75"/>
      <c r="S183" s="77"/>
      <c r="T183" s="78"/>
      <c r="U183" s="81"/>
      <c r="V183" s="82"/>
      <c r="W183" s="50"/>
      <c r="X183" s="50"/>
      <c r="Y183" s="50"/>
      <c r="Z183" s="50"/>
      <c r="AA183" s="50"/>
      <c r="AG183" s="50"/>
      <c r="AH183" s="50"/>
      <c r="AI183" s="50"/>
      <c r="AJ183" s="50"/>
      <c r="AK183" s="50"/>
      <c r="AL183" s="50"/>
      <c r="AM183" s="50"/>
      <c r="AN183" s="50"/>
      <c r="AO183" s="50"/>
      <c r="AP183" s="138" t="str">
        <f>IF(NOT($AS183=$AS184),ROW(),"")</f>
        <v/>
      </c>
      <c r="AQ183" s="20" t="str">
        <f>IF(NOT(AS183=AS184),AS184,"")</f>
        <v/>
      </c>
      <c r="AR183" s="20" t="e">
        <f>INDEX($AB$15:$AM$15,MATCH($AS183,$AB$11:$AM$11,0))</f>
        <v>#N/A</v>
      </c>
      <c r="AS183" s="20" t="str">
        <f>LEFT(AT183,4)</f>
        <v>2000</v>
      </c>
      <c r="AT183" s="139" t="str">
        <f>LEFT(B183,6)</f>
        <v>200008</v>
      </c>
    </row>
    <row r="184" spans="2:46" hidden="1" outlineLevel="1" x14ac:dyDescent="0.25">
      <c r="B184" s="11">
        <f>'Market Data'!B170</f>
        <v>20000823</v>
      </c>
      <c r="C184" s="2">
        <f>'Market Data'!C170</f>
        <v>9043</v>
      </c>
      <c r="D184" s="2">
        <f>'Market Data'!D170</f>
        <v>9043</v>
      </c>
      <c r="E184" s="2">
        <f>'Market Data'!E170</f>
        <v>8938</v>
      </c>
      <c r="F184" s="12">
        <f>'Market Data'!F170</f>
        <v>9002</v>
      </c>
      <c r="H184" s="151">
        <f t="shared" si="12"/>
        <v>166</v>
      </c>
      <c r="I184" s="157">
        <f ca="1">IF($H184&lt;($J$6+1),"",PFE(OFFSET($F184,0,0,-$J$6)))</f>
        <v>-1.7534751356935687E-2</v>
      </c>
      <c r="J184" s="19"/>
      <c r="K184" s="139" t="str">
        <f t="shared" ca="1" si="13"/>
        <v>Short</v>
      </c>
      <c r="L184" s="243" t="e">
        <f t="shared" ca="1" si="10"/>
        <v>#N/A</v>
      </c>
      <c r="M184" s="242" t="e">
        <f t="shared" ca="1" si="11"/>
        <v>#N/A</v>
      </c>
      <c r="N184" s="20"/>
      <c r="O184" s="74"/>
      <c r="P184" s="75"/>
      <c r="Q184" s="76"/>
      <c r="R184" s="75"/>
      <c r="S184" s="77"/>
      <c r="T184" s="78"/>
      <c r="U184" s="81"/>
      <c r="V184" s="82"/>
      <c r="W184" s="50"/>
      <c r="X184" s="50"/>
      <c r="Y184" s="50"/>
      <c r="Z184" s="50"/>
      <c r="AA184" s="50"/>
      <c r="AG184" s="50"/>
      <c r="AH184" s="50"/>
      <c r="AI184" s="50"/>
      <c r="AJ184" s="50"/>
      <c r="AK184" s="50"/>
      <c r="AL184" s="50"/>
      <c r="AM184" s="50"/>
      <c r="AN184" s="50"/>
      <c r="AO184" s="50"/>
      <c r="AP184" s="138" t="str">
        <f>IF(NOT($AS184=$AS185),ROW(),"")</f>
        <v/>
      </c>
      <c r="AQ184" s="20" t="str">
        <f>IF(NOT(AS184=AS185),AS185,"")</f>
        <v/>
      </c>
      <c r="AR184" s="20" t="e">
        <f>INDEX($AB$15:$AM$15,MATCH($AS184,$AB$11:$AM$11,0))</f>
        <v>#N/A</v>
      </c>
      <c r="AS184" s="20" t="str">
        <f>LEFT(AT184,4)</f>
        <v>2000</v>
      </c>
      <c r="AT184" s="139" t="str">
        <f>LEFT(B184,6)</f>
        <v>200008</v>
      </c>
    </row>
    <row r="185" spans="2:46" hidden="1" outlineLevel="1" x14ac:dyDescent="0.25">
      <c r="B185" s="11">
        <f>'Market Data'!B171</f>
        <v>20000824</v>
      </c>
      <c r="C185" s="2">
        <f>'Market Data'!C171</f>
        <v>9058</v>
      </c>
      <c r="D185" s="2">
        <f>'Market Data'!D171</f>
        <v>9063.5</v>
      </c>
      <c r="E185" s="2">
        <f>'Market Data'!E171</f>
        <v>8994</v>
      </c>
      <c r="F185" s="12">
        <f>'Market Data'!F171</f>
        <v>8998</v>
      </c>
      <c r="H185" s="151">
        <f t="shared" si="12"/>
        <v>167</v>
      </c>
      <c r="I185" s="157">
        <f ca="1">IF($H185&lt;($J$6+1),"",PFE(OFFSET($F185,0,0,-$J$6)))</f>
        <v>-5.5990901766949368E-2</v>
      </c>
      <c r="J185" s="19"/>
      <c r="K185" s="139" t="str">
        <f t="shared" ca="1" si="13"/>
        <v>Short</v>
      </c>
      <c r="L185" s="243" t="e">
        <f t="shared" ca="1" si="10"/>
        <v>#N/A</v>
      </c>
      <c r="M185" s="242" t="e">
        <f t="shared" ca="1" si="11"/>
        <v>#N/A</v>
      </c>
      <c r="N185" s="20"/>
      <c r="O185" s="74"/>
      <c r="P185" s="75"/>
      <c r="Q185" s="76"/>
      <c r="R185" s="75"/>
      <c r="S185" s="77"/>
      <c r="T185" s="78"/>
      <c r="U185" s="81"/>
      <c r="V185" s="82"/>
      <c r="W185" s="50"/>
      <c r="X185" s="50"/>
      <c r="Y185" s="50"/>
      <c r="Z185" s="50"/>
      <c r="AA185" s="50"/>
      <c r="AG185" s="50"/>
      <c r="AH185" s="50"/>
      <c r="AI185" s="50"/>
      <c r="AJ185" s="50"/>
      <c r="AK185" s="50"/>
      <c r="AL185" s="50"/>
      <c r="AM185" s="50"/>
      <c r="AN185" s="50"/>
      <c r="AO185" s="50"/>
      <c r="AP185" s="138" t="str">
        <f>IF(NOT($AS185=$AS186),ROW(),"")</f>
        <v/>
      </c>
      <c r="AQ185" s="20" t="str">
        <f>IF(NOT(AS185=AS186),AS186,"")</f>
        <v/>
      </c>
      <c r="AR185" s="20" t="e">
        <f>INDEX($AB$15:$AM$15,MATCH($AS185,$AB$11:$AM$11,0))</f>
        <v>#N/A</v>
      </c>
      <c r="AS185" s="20" t="str">
        <f>LEFT(AT185,4)</f>
        <v>2000</v>
      </c>
      <c r="AT185" s="139" t="str">
        <f>LEFT(B185,6)</f>
        <v>200008</v>
      </c>
    </row>
    <row r="186" spans="2:46" hidden="1" outlineLevel="1" x14ac:dyDescent="0.25">
      <c r="B186" s="11">
        <f>'Market Data'!B172</f>
        <v>20000825</v>
      </c>
      <c r="C186" s="2">
        <f>'Market Data'!C172</f>
        <v>9024</v>
      </c>
      <c r="D186" s="2">
        <f>'Market Data'!D172</f>
        <v>9120</v>
      </c>
      <c r="E186" s="2">
        <f>'Market Data'!E172</f>
        <v>9015</v>
      </c>
      <c r="F186" s="12">
        <f>'Market Data'!F172</f>
        <v>9108</v>
      </c>
      <c r="H186" s="151">
        <f t="shared" si="12"/>
        <v>168</v>
      </c>
      <c r="I186" s="157">
        <f ca="1">IF($H186&lt;($J$6+1),"",PFE(OFFSET($F186,0,0,-$J$6)))</f>
        <v>-5.7610996838490025E-2</v>
      </c>
      <c r="J186" s="19"/>
      <c r="K186" s="139" t="str">
        <f t="shared" ca="1" si="13"/>
        <v>Short</v>
      </c>
      <c r="L186" s="243" t="e">
        <f t="shared" ca="1" si="10"/>
        <v>#N/A</v>
      </c>
      <c r="M186" s="242" t="e">
        <f t="shared" ca="1" si="11"/>
        <v>#N/A</v>
      </c>
      <c r="N186" s="20"/>
      <c r="O186" s="74"/>
      <c r="P186" s="75"/>
      <c r="Q186" s="76"/>
      <c r="R186" s="75"/>
      <c r="S186" s="77"/>
      <c r="T186" s="78"/>
      <c r="U186" s="81"/>
      <c r="V186" s="82"/>
      <c r="W186" s="50"/>
      <c r="X186" s="50"/>
      <c r="Y186" s="50"/>
      <c r="Z186" s="50"/>
      <c r="AA186" s="50"/>
      <c r="AG186" s="50"/>
      <c r="AH186" s="50"/>
      <c r="AI186" s="50"/>
      <c r="AJ186" s="50"/>
      <c r="AK186" s="50"/>
      <c r="AL186" s="50"/>
      <c r="AM186" s="50"/>
      <c r="AN186" s="50"/>
      <c r="AO186" s="50"/>
      <c r="AP186" s="138" t="str">
        <f>IF(NOT($AS186=$AS187),ROW(),"")</f>
        <v/>
      </c>
      <c r="AQ186" s="20" t="str">
        <f>IF(NOT(AS186=AS187),AS187,"")</f>
        <v/>
      </c>
      <c r="AR186" s="20" t="e">
        <f>INDEX($AB$15:$AM$15,MATCH($AS186,$AB$11:$AM$11,0))</f>
        <v>#N/A</v>
      </c>
      <c r="AS186" s="20" t="str">
        <f>LEFT(AT186,4)</f>
        <v>2000</v>
      </c>
      <c r="AT186" s="139" t="str">
        <f>LEFT(B186,6)</f>
        <v>200008</v>
      </c>
    </row>
    <row r="187" spans="2:46" hidden="1" outlineLevel="1" x14ac:dyDescent="0.25">
      <c r="B187" s="11">
        <f>'Market Data'!B173</f>
        <v>20000828</v>
      </c>
      <c r="C187" s="2">
        <f>'Market Data'!C173</f>
        <v>9119</v>
      </c>
      <c r="D187" s="2">
        <f>'Market Data'!D173</f>
        <v>9182</v>
      </c>
      <c r="E187" s="2">
        <f>'Market Data'!E173</f>
        <v>9088.5</v>
      </c>
      <c r="F187" s="12">
        <f>'Market Data'!F173</f>
        <v>9126</v>
      </c>
      <c r="H187" s="151">
        <f t="shared" si="12"/>
        <v>169</v>
      </c>
      <c r="I187" s="157">
        <f ca="1">IF($H187&lt;($J$6+1),"",PFE(OFFSET($F187,0,0,-$J$6)))</f>
        <v>-2.3429964870989698E-2</v>
      </c>
      <c r="J187" s="19"/>
      <c r="K187" s="139" t="str">
        <f t="shared" ca="1" si="13"/>
        <v>Short</v>
      </c>
      <c r="L187" s="243" t="e">
        <f t="shared" ca="1" si="10"/>
        <v>#N/A</v>
      </c>
      <c r="M187" s="242" t="e">
        <f t="shared" ca="1" si="11"/>
        <v>#N/A</v>
      </c>
      <c r="N187" s="20"/>
      <c r="O187" s="74"/>
      <c r="P187" s="75"/>
      <c r="Q187" s="76"/>
      <c r="R187" s="75"/>
      <c r="S187" s="77"/>
      <c r="T187" s="78"/>
      <c r="U187" s="81"/>
      <c r="V187" s="82"/>
      <c r="W187" s="50"/>
      <c r="X187" s="50"/>
      <c r="Y187" s="50"/>
      <c r="Z187" s="50"/>
      <c r="AA187" s="50"/>
      <c r="AG187" s="50"/>
      <c r="AH187" s="50"/>
      <c r="AI187" s="50"/>
      <c r="AJ187" s="50"/>
      <c r="AK187" s="50"/>
      <c r="AL187" s="50"/>
      <c r="AM187" s="50"/>
      <c r="AN187" s="50"/>
      <c r="AO187" s="50"/>
      <c r="AP187" s="138" t="str">
        <f>IF(NOT($AS187=$AS188),ROW(),"")</f>
        <v/>
      </c>
      <c r="AQ187" s="20" t="str">
        <f>IF(NOT(AS187=AS188),AS188,"")</f>
        <v/>
      </c>
      <c r="AR187" s="20" t="e">
        <f>INDEX($AB$15:$AM$15,MATCH($AS187,$AB$11:$AM$11,0))</f>
        <v>#N/A</v>
      </c>
      <c r="AS187" s="20" t="str">
        <f>LEFT(AT187,4)</f>
        <v>2000</v>
      </c>
      <c r="AT187" s="139" t="str">
        <f>LEFT(B187,6)</f>
        <v>200008</v>
      </c>
    </row>
    <row r="188" spans="2:46" hidden="1" outlineLevel="1" x14ac:dyDescent="0.25">
      <c r="B188" s="11">
        <f>'Market Data'!B174</f>
        <v>20000829</v>
      </c>
      <c r="C188" s="2">
        <f>'Market Data'!C174</f>
        <v>9105.5</v>
      </c>
      <c r="D188" s="2">
        <f>'Market Data'!D174</f>
        <v>9109.5</v>
      </c>
      <c r="E188" s="2">
        <f>'Market Data'!E174</f>
        <v>9049</v>
      </c>
      <c r="F188" s="12">
        <f>'Market Data'!F174</f>
        <v>9068</v>
      </c>
      <c r="H188" s="151">
        <f t="shared" si="12"/>
        <v>170</v>
      </c>
      <c r="I188" s="157">
        <f ca="1">IF($H188&lt;($J$6+1),"",PFE(OFFSET($F188,0,0,-$J$6)))</f>
        <v>-3.6686259865905076E-2</v>
      </c>
      <c r="J188" s="19"/>
      <c r="K188" s="139" t="str">
        <f t="shared" ca="1" si="13"/>
        <v>Short</v>
      </c>
      <c r="L188" s="243" t="e">
        <f t="shared" ca="1" si="10"/>
        <v>#N/A</v>
      </c>
      <c r="M188" s="242" t="e">
        <f t="shared" ca="1" si="11"/>
        <v>#N/A</v>
      </c>
      <c r="N188" s="20"/>
      <c r="O188" s="74"/>
      <c r="P188" s="75"/>
      <c r="Q188" s="76"/>
      <c r="R188" s="75"/>
      <c r="S188" s="77"/>
      <c r="T188" s="78"/>
      <c r="U188" s="81"/>
      <c r="V188" s="82"/>
      <c r="W188" s="50"/>
      <c r="X188" s="50"/>
      <c r="Y188" s="50"/>
      <c r="Z188" s="50"/>
      <c r="AA188" s="50"/>
      <c r="AG188" s="50"/>
      <c r="AH188" s="50"/>
      <c r="AI188" s="50"/>
      <c r="AJ188" s="50"/>
      <c r="AK188" s="50"/>
      <c r="AL188" s="50"/>
      <c r="AM188" s="50"/>
      <c r="AN188" s="50"/>
      <c r="AO188" s="50"/>
      <c r="AP188" s="138" t="str">
        <f>IF(NOT($AS188=$AS189),ROW(),"")</f>
        <v/>
      </c>
      <c r="AQ188" s="20" t="str">
        <f>IF(NOT(AS188=AS189),AS189,"")</f>
        <v/>
      </c>
      <c r="AR188" s="20" t="e">
        <f>INDEX($AB$15:$AM$15,MATCH($AS188,$AB$11:$AM$11,0))</f>
        <v>#N/A</v>
      </c>
      <c r="AS188" s="20" t="str">
        <f>LEFT(AT188,4)</f>
        <v>2000</v>
      </c>
      <c r="AT188" s="139" t="str">
        <f>LEFT(B188,6)</f>
        <v>200008</v>
      </c>
    </row>
    <row r="189" spans="2:46" hidden="1" outlineLevel="1" x14ac:dyDescent="0.25">
      <c r="B189" s="11">
        <f>'Market Data'!B175</f>
        <v>20000830</v>
      </c>
      <c r="C189" s="2">
        <f>'Market Data'!C175</f>
        <v>9055</v>
      </c>
      <c r="D189" s="2">
        <f>'Market Data'!D175</f>
        <v>9057</v>
      </c>
      <c r="E189" s="2">
        <f>'Market Data'!E175</f>
        <v>8954</v>
      </c>
      <c r="F189" s="12">
        <f>'Market Data'!F175</f>
        <v>8959</v>
      </c>
      <c r="H189" s="151">
        <f t="shared" si="12"/>
        <v>171</v>
      </c>
      <c r="I189" s="157">
        <f ca="1">IF($H189&lt;($J$6+1),"",PFE(OFFSET($F189,0,0,-$J$6)))</f>
        <v>-7.6068718441458225E-2</v>
      </c>
      <c r="J189" s="19"/>
      <c r="K189" s="139" t="str">
        <f t="shared" ca="1" si="13"/>
        <v>Short</v>
      </c>
      <c r="L189" s="243" t="e">
        <f t="shared" ca="1" si="10"/>
        <v>#N/A</v>
      </c>
      <c r="M189" s="242" t="e">
        <f t="shared" ca="1" si="11"/>
        <v>#N/A</v>
      </c>
      <c r="N189" s="20"/>
      <c r="O189" s="74"/>
      <c r="P189" s="75"/>
      <c r="Q189" s="76"/>
      <c r="R189" s="75"/>
      <c r="S189" s="77"/>
      <c r="T189" s="78"/>
      <c r="U189" s="81"/>
      <c r="V189" s="82"/>
      <c r="W189" s="50"/>
      <c r="X189" s="50"/>
      <c r="Y189" s="50"/>
      <c r="Z189" s="50"/>
      <c r="AA189" s="50"/>
      <c r="AG189" s="50"/>
      <c r="AH189" s="50"/>
      <c r="AI189" s="50"/>
      <c r="AJ189" s="50"/>
      <c r="AK189" s="50"/>
      <c r="AL189" s="50"/>
      <c r="AM189" s="50"/>
      <c r="AN189" s="50"/>
      <c r="AO189" s="50"/>
      <c r="AP189" s="138" t="str">
        <f>IF(NOT($AS189=$AS190),ROW(),"")</f>
        <v/>
      </c>
      <c r="AQ189" s="20" t="str">
        <f>IF(NOT(AS189=AS190),AS190,"")</f>
        <v/>
      </c>
      <c r="AR189" s="20" t="e">
        <f>INDEX($AB$15:$AM$15,MATCH($AS189,$AB$11:$AM$11,0))</f>
        <v>#N/A</v>
      </c>
      <c r="AS189" s="20" t="str">
        <f>LEFT(AT189,4)</f>
        <v>2000</v>
      </c>
      <c r="AT189" s="139" t="str">
        <f>LEFT(B189,6)</f>
        <v>200008</v>
      </c>
    </row>
    <row r="190" spans="2:46" hidden="1" outlineLevel="1" x14ac:dyDescent="0.25">
      <c r="B190" s="11">
        <f>'Market Data'!B176</f>
        <v>20000831</v>
      </c>
      <c r="C190" s="2">
        <f>'Market Data'!C176</f>
        <v>8976</v>
      </c>
      <c r="D190" s="2">
        <f>'Market Data'!D176</f>
        <v>9031</v>
      </c>
      <c r="E190" s="2">
        <f>'Market Data'!E176</f>
        <v>8943</v>
      </c>
      <c r="F190" s="12">
        <f>'Market Data'!F176</f>
        <v>9023</v>
      </c>
      <c r="H190" s="151">
        <f t="shared" si="12"/>
        <v>172</v>
      </c>
      <c r="I190" s="157">
        <f ca="1">IF($H190&lt;($J$6+1),"",PFE(OFFSET($F190,0,0,-$J$6)))</f>
        <v>-4.7039450321185249E-2</v>
      </c>
      <c r="J190" s="19"/>
      <c r="K190" s="139" t="str">
        <f t="shared" ca="1" si="13"/>
        <v>Short</v>
      </c>
      <c r="L190" s="243" t="e">
        <f t="shared" ca="1" si="10"/>
        <v>#N/A</v>
      </c>
      <c r="M190" s="242" t="e">
        <f t="shared" ca="1" si="11"/>
        <v>#N/A</v>
      </c>
      <c r="N190" s="20"/>
      <c r="O190" s="74"/>
      <c r="P190" s="75"/>
      <c r="Q190" s="76"/>
      <c r="R190" s="75"/>
      <c r="S190" s="77"/>
      <c r="T190" s="78"/>
      <c r="U190" s="81"/>
      <c r="V190" s="82"/>
      <c r="W190" s="50"/>
      <c r="X190" s="50"/>
      <c r="Y190" s="50"/>
      <c r="Z190" s="50"/>
      <c r="AA190" s="50"/>
      <c r="AG190" s="50"/>
      <c r="AH190" s="50"/>
      <c r="AI190" s="50"/>
      <c r="AJ190" s="50"/>
      <c r="AK190" s="50"/>
      <c r="AL190" s="50"/>
      <c r="AM190" s="50"/>
      <c r="AN190" s="50"/>
      <c r="AO190" s="50"/>
      <c r="AP190" s="138" t="str">
        <f>IF(NOT($AS190=$AS191),ROW(),"")</f>
        <v/>
      </c>
      <c r="AQ190" s="20" t="str">
        <f>IF(NOT(AS190=AS191),AS191,"")</f>
        <v/>
      </c>
      <c r="AR190" s="20" t="e">
        <f>INDEX($AB$15:$AM$15,MATCH($AS190,$AB$11:$AM$11,0))</f>
        <v>#N/A</v>
      </c>
      <c r="AS190" s="20" t="str">
        <f>LEFT(AT190,4)</f>
        <v>2000</v>
      </c>
      <c r="AT190" s="139" t="str">
        <f>LEFT(B190,6)</f>
        <v>200008</v>
      </c>
    </row>
    <row r="191" spans="2:46" hidden="1" outlineLevel="1" x14ac:dyDescent="0.25">
      <c r="B191" s="11">
        <f>'Market Data'!B177</f>
        <v>20000901</v>
      </c>
      <c r="C191" s="2">
        <f>'Market Data'!C177</f>
        <v>9005</v>
      </c>
      <c r="D191" s="2">
        <f>'Market Data'!D177</f>
        <v>9175.5</v>
      </c>
      <c r="E191" s="2">
        <f>'Market Data'!E177</f>
        <v>9005</v>
      </c>
      <c r="F191" s="12">
        <f>'Market Data'!F177</f>
        <v>9133.5</v>
      </c>
      <c r="H191" s="151">
        <f t="shared" si="12"/>
        <v>173</v>
      </c>
      <c r="I191" s="157">
        <f ca="1">IF($H191&lt;($J$6+1),"",PFE(OFFSET($F191,0,0,-$J$6)))</f>
        <v>1.5404579504712211E-2</v>
      </c>
      <c r="J191" s="19"/>
      <c r="K191" s="139" t="str">
        <f t="shared" ca="1" si="13"/>
        <v>Long</v>
      </c>
      <c r="L191" s="243">
        <f t="shared" ca="1" si="10"/>
        <v>9133.5</v>
      </c>
      <c r="M191" s="242" t="e">
        <f t="shared" ca="1" si="11"/>
        <v>#N/A</v>
      </c>
      <c r="N191" s="20"/>
      <c r="O191" s="74"/>
      <c r="P191" s="75"/>
      <c r="Q191" s="76"/>
      <c r="R191" s="75"/>
      <c r="S191" s="77"/>
      <c r="T191" s="78"/>
      <c r="U191" s="81"/>
      <c r="V191" s="82"/>
      <c r="W191" s="50"/>
      <c r="X191" s="50"/>
      <c r="Y191" s="50"/>
      <c r="Z191" s="50"/>
      <c r="AA191" s="50"/>
      <c r="AG191" s="50"/>
      <c r="AH191" s="50"/>
      <c r="AI191" s="50"/>
      <c r="AJ191" s="50"/>
      <c r="AK191" s="50"/>
      <c r="AL191" s="50"/>
      <c r="AM191" s="50"/>
      <c r="AN191" s="50"/>
      <c r="AO191" s="50"/>
      <c r="AP191" s="138" t="str">
        <f>IF(NOT($AS191=$AS192),ROW(),"")</f>
        <v/>
      </c>
      <c r="AQ191" s="20" t="str">
        <f>IF(NOT(AS191=AS192),AS192,"")</f>
        <v/>
      </c>
      <c r="AR191" s="20" t="e">
        <f>INDEX($AB$15:$AM$15,MATCH($AS191,$AB$11:$AM$11,0))</f>
        <v>#N/A</v>
      </c>
      <c r="AS191" s="20" t="str">
        <f>LEFT(AT191,4)</f>
        <v>2000</v>
      </c>
      <c r="AT191" s="139" t="str">
        <f>LEFT(B191,6)</f>
        <v>200009</v>
      </c>
    </row>
    <row r="192" spans="2:46" hidden="1" outlineLevel="1" x14ac:dyDescent="0.25">
      <c r="B192" s="11">
        <f>'Market Data'!B178</f>
        <v>20000904</v>
      </c>
      <c r="C192" s="2">
        <f>'Market Data'!C178</f>
        <v>9138</v>
      </c>
      <c r="D192" s="2">
        <f>'Market Data'!D178</f>
        <v>9231</v>
      </c>
      <c r="E192" s="2">
        <f>'Market Data'!E178</f>
        <v>9137</v>
      </c>
      <c r="F192" s="12">
        <f>'Market Data'!F178</f>
        <v>9222</v>
      </c>
      <c r="H192" s="151">
        <f t="shared" si="12"/>
        <v>174</v>
      </c>
      <c r="I192" s="157">
        <f ca="1">IF($H192&lt;($J$6+1),"",PFE(OFFSET($F192,0,0,-$J$6)))</f>
        <v>4.6261578239670635E-2</v>
      </c>
      <c r="J192" s="19"/>
      <c r="K192" s="139" t="str">
        <f t="shared" ca="1" si="13"/>
        <v>Long</v>
      </c>
      <c r="L192" s="243" t="e">
        <f t="shared" ca="1" si="10"/>
        <v>#N/A</v>
      </c>
      <c r="M192" s="242" t="e">
        <f t="shared" ca="1" si="11"/>
        <v>#N/A</v>
      </c>
      <c r="N192" s="20"/>
      <c r="O192" s="74"/>
      <c r="P192" s="75"/>
      <c r="Q192" s="76"/>
      <c r="R192" s="75"/>
      <c r="S192" s="77"/>
      <c r="T192" s="78"/>
      <c r="U192" s="81"/>
      <c r="V192" s="82"/>
      <c r="W192" s="50"/>
      <c r="X192" s="50"/>
      <c r="Y192" s="50"/>
      <c r="Z192" s="50"/>
      <c r="AA192" s="50"/>
      <c r="AG192" s="50"/>
      <c r="AH192" s="50"/>
      <c r="AI192" s="50"/>
      <c r="AJ192" s="50"/>
      <c r="AK192" s="50"/>
      <c r="AL192" s="50"/>
      <c r="AM192" s="50"/>
      <c r="AN192" s="50"/>
      <c r="AO192" s="50"/>
      <c r="AP192" s="138" t="str">
        <f>IF(NOT($AS192=$AS193),ROW(),"")</f>
        <v/>
      </c>
      <c r="AQ192" s="20" t="str">
        <f>IF(NOT(AS192=AS193),AS193,"")</f>
        <v/>
      </c>
      <c r="AR192" s="20" t="e">
        <f>INDEX($AB$15:$AM$15,MATCH($AS192,$AB$11:$AM$11,0))</f>
        <v>#N/A</v>
      </c>
      <c r="AS192" s="20" t="str">
        <f>LEFT(AT192,4)</f>
        <v>2000</v>
      </c>
      <c r="AT192" s="139" t="str">
        <f>LEFT(B192,6)</f>
        <v>200009</v>
      </c>
    </row>
    <row r="193" spans="2:46" hidden="1" outlineLevel="1" x14ac:dyDescent="0.25">
      <c r="B193" s="11">
        <f>'Market Data'!B179</f>
        <v>20000905</v>
      </c>
      <c r="C193" s="2">
        <f>'Market Data'!C179</f>
        <v>9221.5</v>
      </c>
      <c r="D193" s="2">
        <f>'Market Data'!D179</f>
        <v>9221.5</v>
      </c>
      <c r="E193" s="2">
        <f>'Market Data'!E179</f>
        <v>9146</v>
      </c>
      <c r="F193" s="12">
        <f>'Market Data'!F179</f>
        <v>9169</v>
      </c>
      <c r="H193" s="151">
        <f t="shared" si="12"/>
        <v>175</v>
      </c>
      <c r="I193" s="157">
        <f ca="1">IF($H193&lt;($J$6+1),"",PFE(OFFSET($F193,0,0,-$J$6)))</f>
        <v>1.6751726978009338E-2</v>
      </c>
      <c r="J193" s="19"/>
      <c r="K193" s="139" t="str">
        <f t="shared" ca="1" si="13"/>
        <v>Long</v>
      </c>
      <c r="L193" s="243" t="e">
        <f t="shared" ca="1" si="10"/>
        <v>#N/A</v>
      </c>
      <c r="M193" s="242" t="e">
        <f t="shared" ca="1" si="11"/>
        <v>#N/A</v>
      </c>
      <c r="N193" s="20"/>
      <c r="O193" s="74"/>
      <c r="P193" s="75"/>
      <c r="Q193" s="76"/>
      <c r="R193" s="75"/>
      <c r="S193" s="77"/>
      <c r="T193" s="78"/>
      <c r="U193" s="81"/>
      <c r="V193" s="82"/>
      <c r="W193" s="50"/>
      <c r="X193" s="50"/>
      <c r="Y193" s="50"/>
      <c r="Z193" s="50"/>
      <c r="AA193" s="50"/>
      <c r="AG193" s="50"/>
      <c r="AH193" s="50"/>
      <c r="AI193" s="50"/>
      <c r="AJ193" s="50"/>
      <c r="AK193" s="50"/>
      <c r="AL193" s="50"/>
      <c r="AM193" s="50"/>
      <c r="AN193" s="50"/>
      <c r="AO193" s="50"/>
      <c r="AP193" s="138" t="str">
        <f>IF(NOT($AS193=$AS194),ROW(),"")</f>
        <v/>
      </c>
      <c r="AQ193" s="20" t="str">
        <f>IF(NOT(AS193=AS194),AS194,"")</f>
        <v/>
      </c>
      <c r="AR193" s="20" t="e">
        <f>INDEX($AB$15:$AM$15,MATCH($AS193,$AB$11:$AM$11,0))</f>
        <v>#N/A</v>
      </c>
      <c r="AS193" s="20" t="str">
        <f>LEFT(AT193,4)</f>
        <v>2000</v>
      </c>
      <c r="AT193" s="139" t="str">
        <f>LEFT(B193,6)</f>
        <v>200009</v>
      </c>
    </row>
    <row r="194" spans="2:46" hidden="1" outlineLevel="1" x14ac:dyDescent="0.25">
      <c r="B194" s="11">
        <f>'Market Data'!B180</f>
        <v>20000906</v>
      </c>
      <c r="C194" s="2">
        <f>'Market Data'!C180</f>
        <v>9163</v>
      </c>
      <c r="D194" s="2">
        <f>'Market Data'!D180</f>
        <v>9209</v>
      </c>
      <c r="E194" s="2">
        <f>'Market Data'!E180</f>
        <v>9088</v>
      </c>
      <c r="F194" s="12">
        <f>'Market Data'!F180</f>
        <v>9091</v>
      </c>
      <c r="H194" s="151">
        <f t="shared" si="12"/>
        <v>176</v>
      </c>
      <c r="I194" s="157">
        <f ca="1">IF($H194&lt;($J$6+1),"",PFE(OFFSET($F194,0,0,-$J$6)))</f>
        <v>-1.6718333333861104E-2</v>
      </c>
      <c r="J194" s="19"/>
      <c r="K194" s="139" t="str">
        <f t="shared" ca="1" si="13"/>
        <v>Short</v>
      </c>
      <c r="L194" s="243" t="e">
        <f t="shared" ca="1" si="10"/>
        <v>#N/A</v>
      </c>
      <c r="M194" s="242">
        <f t="shared" ca="1" si="11"/>
        <v>9091</v>
      </c>
      <c r="N194" s="20"/>
      <c r="O194" s="74"/>
      <c r="P194" s="75"/>
      <c r="Q194" s="76"/>
      <c r="R194" s="75"/>
      <c r="S194" s="77"/>
      <c r="T194" s="78"/>
      <c r="U194" s="81"/>
      <c r="V194" s="82"/>
      <c r="W194" s="50"/>
      <c r="X194" s="50"/>
      <c r="Y194" s="50"/>
      <c r="Z194" s="50"/>
      <c r="AA194" s="50"/>
      <c r="AG194" s="50"/>
      <c r="AH194" s="50"/>
      <c r="AI194" s="50"/>
      <c r="AJ194" s="50"/>
      <c r="AK194" s="50"/>
      <c r="AL194" s="50"/>
      <c r="AM194" s="50"/>
      <c r="AN194" s="50"/>
      <c r="AO194" s="50"/>
      <c r="AP194" s="138" t="str">
        <f>IF(NOT($AS194=$AS195),ROW(),"")</f>
        <v/>
      </c>
      <c r="AQ194" s="20" t="str">
        <f>IF(NOT(AS194=AS195),AS195,"")</f>
        <v/>
      </c>
      <c r="AR194" s="20" t="e">
        <f>INDEX($AB$15:$AM$15,MATCH($AS194,$AB$11:$AM$11,0))</f>
        <v>#N/A</v>
      </c>
      <c r="AS194" s="20" t="str">
        <f>LEFT(AT194,4)</f>
        <v>2000</v>
      </c>
      <c r="AT194" s="139" t="str">
        <f>LEFT(B194,6)</f>
        <v>200009</v>
      </c>
    </row>
    <row r="195" spans="2:46" hidden="1" outlineLevel="1" x14ac:dyDescent="0.25">
      <c r="B195" s="11">
        <f>'Market Data'!B181</f>
        <v>20000907</v>
      </c>
      <c r="C195" s="2">
        <f>'Market Data'!C181</f>
        <v>9070</v>
      </c>
      <c r="D195" s="2">
        <f>'Market Data'!D181</f>
        <v>9157</v>
      </c>
      <c r="E195" s="2">
        <f>'Market Data'!E181</f>
        <v>9059.5</v>
      </c>
      <c r="F195" s="12">
        <f>'Market Data'!F181</f>
        <v>9143</v>
      </c>
      <c r="H195" s="151">
        <f t="shared" si="12"/>
        <v>177</v>
      </c>
      <c r="I195" s="157">
        <f ca="1">IF($H195&lt;($J$6+1),"",PFE(OFFSET($F195,0,0,-$J$6)))</f>
        <v>2.1327724260828566E-2</v>
      </c>
      <c r="J195" s="19"/>
      <c r="K195" s="139" t="str">
        <f t="shared" ca="1" si="13"/>
        <v>Long</v>
      </c>
      <c r="L195" s="243">
        <f t="shared" ca="1" si="10"/>
        <v>9143</v>
      </c>
      <c r="M195" s="242" t="e">
        <f t="shared" ca="1" si="11"/>
        <v>#N/A</v>
      </c>
      <c r="N195" s="20"/>
      <c r="O195" s="74"/>
      <c r="P195" s="75"/>
      <c r="Q195" s="76"/>
      <c r="R195" s="75"/>
      <c r="S195" s="77"/>
      <c r="T195" s="78"/>
      <c r="U195" s="81"/>
      <c r="V195" s="82"/>
      <c r="W195" s="50"/>
      <c r="X195" s="50"/>
      <c r="Y195" s="50"/>
      <c r="Z195" s="50"/>
      <c r="AA195" s="50"/>
      <c r="AG195" s="50"/>
      <c r="AH195" s="50"/>
      <c r="AI195" s="50"/>
      <c r="AJ195" s="50"/>
      <c r="AK195" s="50"/>
      <c r="AL195" s="50"/>
      <c r="AM195" s="50"/>
      <c r="AN195" s="50"/>
      <c r="AO195" s="50"/>
      <c r="AP195" s="138" t="str">
        <f>IF(NOT($AS195=$AS196),ROW(),"")</f>
        <v/>
      </c>
      <c r="AQ195" s="20" t="str">
        <f>IF(NOT(AS195=AS196),AS196,"")</f>
        <v/>
      </c>
      <c r="AR195" s="20" t="e">
        <f>INDEX($AB$15:$AM$15,MATCH($AS195,$AB$11:$AM$11,0))</f>
        <v>#N/A</v>
      </c>
      <c r="AS195" s="20" t="str">
        <f>LEFT(AT195,4)</f>
        <v>2000</v>
      </c>
      <c r="AT195" s="139" t="str">
        <f>LEFT(B195,6)</f>
        <v>200009</v>
      </c>
    </row>
    <row r="196" spans="2:46" hidden="1" outlineLevel="1" x14ac:dyDescent="0.25">
      <c r="B196" s="11">
        <f>'Market Data'!B182</f>
        <v>20000908</v>
      </c>
      <c r="C196" s="2">
        <f>'Market Data'!C182</f>
        <v>9151.5</v>
      </c>
      <c r="D196" s="2">
        <f>'Market Data'!D182</f>
        <v>9163</v>
      </c>
      <c r="E196" s="2">
        <f>'Market Data'!E182</f>
        <v>9019</v>
      </c>
      <c r="F196" s="12">
        <f>'Market Data'!F182</f>
        <v>9029.5</v>
      </c>
      <c r="H196" s="151">
        <f t="shared" si="12"/>
        <v>178</v>
      </c>
      <c r="I196" s="157">
        <f ca="1">IF($H196&lt;($J$6+1),"",PFE(OFFSET($F196,0,0,-$J$6)))</f>
        <v>-4.4120604500399986E-2</v>
      </c>
      <c r="J196" s="19"/>
      <c r="K196" s="139" t="str">
        <f t="shared" ca="1" si="13"/>
        <v>Short</v>
      </c>
      <c r="L196" s="243" t="e">
        <f t="shared" ca="1" si="10"/>
        <v>#N/A</v>
      </c>
      <c r="M196" s="242">
        <f t="shared" ca="1" si="11"/>
        <v>9029.5</v>
      </c>
      <c r="N196" s="20"/>
      <c r="O196" s="74"/>
      <c r="P196" s="75"/>
      <c r="Q196" s="76"/>
      <c r="R196" s="75"/>
      <c r="S196" s="77"/>
      <c r="T196" s="78"/>
      <c r="U196" s="81"/>
      <c r="V196" s="82"/>
      <c r="W196" s="50"/>
      <c r="X196" s="50"/>
      <c r="Y196" s="50"/>
      <c r="Z196" s="50"/>
      <c r="AA196" s="50"/>
      <c r="AG196" s="50"/>
      <c r="AH196" s="50"/>
      <c r="AI196" s="50"/>
      <c r="AJ196" s="50"/>
      <c r="AK196" s="50"/>
      <c r="AL196" s="50"/>
      <c r="AM196" s="50"/>
      <c r="AN196" s="50"/>
      <c r="AO196" s="50"/>
      <c r="AP196" s="138" t="str">
        <f>IF(NOT($AS196=$AS197),ROW(),"")</f>
        <v/>
      </c>
      <c r="AQ196" s="20" t="str">
        <f>IF(NOT(AS196=AS197),AS197,"")</f>
        <v/>
      </c>
      <c r="AR196" s="20" t="e">
        <f>INDEX($AB$15:$AM$15,MATCH($AS196,$AB$11:$AM$11,0))</f>
        <v>#N/A</v>
      </c>
      <c r="AS196" s="20" t="str">
        <f>LEFT(AT196,4)</f>
        <v>2000</v>
      </c>
      <c r="AT196" s="139" t="str">
        <f>LEFT(B196,6)</f>
        <v>200009</v>
      </c>
    </row>
    <row r="197" spans="2:46" hidden="1" outlineLevel="1" x14ac:dyDescent="0.25">
      <c r="B197" s="11">
        <f>'Market Data'!B183</f>
        <v>20000911</v>
      </c>
      <c r="C197" s="2">
        <f>'Market Data'!C183</f>
        <v>9022</v>
      </c>
      <c r="D197" s="2">
        <f>'Market Data'!D183</f>
        <v>9041</v>
      </c>
      <c r="E197" s="2">
        <f>'Market Data'!E183</f>
        <v>8964.5</v>
      </c>
      <c r="F197" s="12">
        <f>'Market Data'!F183</f>
        <v>8987.5</v>
      </c>
      <c r="H197" s="151">
        <f t="shared" si="12"/>
        <v>179</v>
      </c>
      <c r="I197" s="157">
        <f ca="1">IF($H197&lt;($J$6+1),"",PFE(OFFSET($F197,0,0,-$J$6)))</f>
        <v>-2.3185160490271851E-2</v>
      </c>
      <c r="J197" s="19"/>
      <c r="K197" s="139" t="str">
        <f t="shared" ca="1" si="13"/>
        <v>Short</v>
      </c>
      <c r="L197" s="243" t="e">
        <f t="shared" ca="1" si="10"/>
        <v>#N/A</v>
      </c>
      <c r="M197" s="242" t="e">
        <f t="shared" ca="1" si="11"/>
        <v>#N/A</v>
      </c>
      <c r="N197" s="20"/>
      <c r="O197" s="74"/>
      <c r="P197" s="75"/>
      <c r="Q197" s="76"/>
      <c r="R197" s="75"/>
      <c r="S197" s="77"/>
      <c r="T197" s="78"/>
      <c r="U197" s="81"/>
      <c r="V197" s="82"/>
      <c r="W197" s="50"/>
      <c r="X197" s="50"/>
      <c r="Y197" s="50"/>
      <c r="Z197" s="50"/>
      <c r="AA197" s="50"/>
      <c r="AG197" s="50"/>
      <c r="AH197" s="50"/>
      <c r="AI197" s="50"/>
      <c r="AJ197" s="50"/>
      <c r="AK197" s="50"/>
      <c r="AL197" s="50"/>
      <c r="AM197" s="50"/>
      <c r="AN197" s="50"/>
      <c r="AO197" s="50"/>
      <c r="AP197" s="138" t="str">
        <f>IF(NOT($AS197=$AS198),ROW(),"")</f>
        <v/>
      </c>
      <c r="AQ197" s="20" t="str">
        <f>IF(NOT(AS197=AS198),AS198,"")</f>
        <v/>
      </c>
      <c r="AR197" s="20" t="e">
        <f>INDEX($AB$15:$AM$15,MATCH($AS197,$AB$11:$AM$11,0))</f>
        <v>#N/A</v>
      </c>
      <c r="AS197" s="20" t="str">
        <f>LEFT(AT197,4)</f>
        <v>2000</v>
      </c>
      <c r="AT197" s="139" t="str">
        <f>LEFT(B197,6)</f>
        <v>200009</v>
      </c>
    </row>
    <row r="198" spans="2:46" hidden="1" outlineLevel="1" x14ac:dyDescent="0.25">
      <c r="B198" s="11">
        <f>'Market Data'!B184</f>
        <v>20000912</v>
      </c>
      <c r="C198" s="2">
        <f>'Market Data'!C184</f>
        <v>8948</v>
      </c>
      <c r="D198" s="2">
        <f>'Market Data'!D184</f>
        <v>8970</v>
      </c>
      <c r="E198" s="2">
        <f>'Market Data'!E184</f>
        <v>8896</v>
      </c>
      <c r="F198" s="12">
        <f>'Market Data'!F184</f>
        <v>8908.5</v>
      </c>
      <c r="H198" s="151">
        <f t="shared" si="12"/>
        <v>180</v>
      </c>
      <c r="I198" s="157">
        <f ca="1">IF($H198&lt;($J$6+1),"",PFE(OFFSET($F198,0,0,-$J$6)))</f>
        <v>-2.6756717203909468E-2</v>
      </c>
      <c r="J198" s="19"/>
      <c r="K198" s="139" t="str">
        <f t="shared" ca="1" si="13"/>
        <v>Short</v>
      </c>
      <c r="L198" s="243" t="e">
        <f t="shared" ca="1" si="10"/>
        <v>#N/A</v>
      </c>
      <c r="M198" s="242" t="e">
        <f t="shared" ca="1" si="11"/>
        <v>#N/A</v>
      </c>
      <c r="N198" s="20"/>
      <c r="O198" s="74"/>
      <c r="P198" s="75"/>
      <c r="Q198" s="76"/>
      <c r="R198" s="75"/>
      <c r="S198" s="77"/>
      <c r="T198" s="78"/>
      <c r="U198" s="81"/>
      <c r="V198" s="82"/>
      <c r="W198" s="50"/>
      <c r="X198" s="50"/>
      <c r="Y198" s="50"/>
      <c r="Z198" s="50"/>
      <c r="AA198" s="50"/>
      <c r="AG198" s="50"/>
      <c r="AH198" s="50"/>
      <c r="AI198" s="50"/>
      <c r="AJ198" s="50"/>
      <c r="AK198" s="50"/>
      <c r="AL198" s="50"/>
      <c r="AM198" s="50"/>
      <c r="AN198" s="50"/>
      <c r="AO198" s="50"/>
      <c r="AP198" s="138" t="str">
        <f>IF(NOT($AS198=$AS199),ROW(),"")</f>
        <v/>
      </c>
      <c r="AQ198" s="20" t="str">
        <f>IF(NOT(AS198=AS199),AS199,"")</f>
        <v/>
      </c>
      <c r="AR198" s="20" t="e">
        <f>INDEX($AB$15:$AM$15,MATCH($AS198,$AB$11:$AM$11,0))</f>
        <v>#N/A</v>
      </c>
      <c r="AS198" s="20" t="str">
        <f>LEFT(AT198,4)</f>
        <v>2000</v>
      </c>
      <c r="AT198" s="139" t="str">
        <f>LEFT(B198,6)</f>
        <v>200009</v>
      </c>
    </row>
    <row r="199" spans="2:46" hidden="1" outlineLevel="1" x14ac:dyDescent="0.25">
      <c r="B199" s="11">
        <f>'Market Data'!B185</f>
        <v>20000913</v>
      </c>
      <c r="C199" s="2">
        <f>'Market Data'!C185</f>
        <v>8919.5</v>
      </c>
      <c r="D199" s="2">
        <f>'Market Data'!D185</f>
        <v>8930</v>
      </c>
      <c r="E199" s="2">
        <f>'Market Data'!E185</f>
        <v>8757</v>
      </c>
      <c r="F199" s="12">
        <f>'Market Data'!F185</f>
        <v>8773</v>
      </c>
      <c r="H199" s="151">
        <f t="shared" si="12"/>
        <v>181</v>
      </c>
      <c r="I199" s="157">
        <f ca="1">IF($H199&lt;($J$6+1),"",PFE(OFFSET($F199,0,0,-$J$6)))</f>
        <v>-2.2650835039566448E-2</v>
      </c>
      <c r="J199" s="19"/>
      <c r="K199" s="139" t="str">
        <f t="shared" ca="1" si="13"/>
        <v>Short</v>
      </c>
      <c r="L199" s="243" t="e">
        <f t="shared" ca="1" si="10"/>
        <v>#N/A</v>
      </c>
      <c r="M199" s="242" t="e">
        <f t="shared" ca="1" si="11"/>
        <v>#N/A</v>
      </c>
      <c r="N199" s="20"/>
      <c r="O199" s="74"/>
      <c r="P199" s="75"/>
      <c r="Q199" s="76"/>
      <c r="R199" s="75"/>
      <c r="S199" s="77"/>
      <c r="T199" s="78"/>
      <c r="U199" s="81"/>
      <c r="V199" s="82"/>
      <c r="W199" s="50"/>
      <c r="X199" s="50"/>
      <c r="Y199" s="50"/>
      <c r="Z199" s="50"/>
      <c r="AA199" s="50"/>
      <c r="AG199" s="50"/>
      <c r="AH199" s="50"/>
      <c r="AI199" s="50"/>
      <c r="AJ199" s="50"/>
      <c r="AK199" s="50"/>
      <c r="AL199" s="50"/>
      <c r="AM199" s="50"/>
      <c r="AN199" s="50"/>
      <c r="AO199" s="50"/>
      <c r="AP199" s="138" t="str">
        <f>IF(NOT($AS199=$AS200),ROW(),"")</f>
        <v/>
      </c>
      <c r="AQ199" s="20" t="str">
        <f>IF(NOT(AS199=AS200),AS200,"")</f>
        <v/>
      </c>
      <c r="AR199" s="20" t="e">
        <f>INDEX($AB$15:$AM$15,MATCH($AS199,$AB$11:$AM$11,0))</f>
        <v>#N/A</v>
      </c>
      <c r="AS199" s="20" t="str">
        <f>LEFT(AT199,4)</f>
        <v>2000</v>
      </c>
      <c r="AT199" s="139" t="str">
        <f>LEFT(B199,6)</f>
        <v>200009</v>
      </c>
    </row>
    <row r="200" spans="2:46" hidden="1" outlineLevel="1" x14ac:dyDescent="0.25">
      <c r="B200" s="11">
        <f>'Market Data'!B186</f>
        <v>20000914</v>
      </c>
      <c r="C200" s="2">
        <f>'Market Data'!C186</f>
        <v>8788.5</v>
      </c>
      <c r="D200" s="2">
        <f>'Market Data'!D186</f>
        <v>8859</v>
      </c>
      <c r="E200" s="2">
        <f>'Market Data'!E186</f>
        <v>8762</v>
      </c>
      <c r="F200" s="12">
        <f>'Market Data'!F186</f>
        <v>8811.5</v>
      </c>
      <c r="H200" s="151">
        <f t="shared" si="12"/>
        <v>182</v>
      </c>
      <c r="I200" s="157">
        <f ca="1">IF($H200&lt;($J$6+1),"",PFE(OFFSET($F200,0,0,-$J$6)))</f>
        <v>1.7357719627298124E-2</v>
      </c>
      <c r="J200" s="19"/>
      <c r="K200" s="139" t="str">
        <f t="shared" ca="1" si="13"/>
        <v>Long</v>
      </c>
      <c r="L200" s="243">
        <f t="shared" ca="1" si="10"/>
        <v>8811.5</v>
      </c>
      <c r="M200" s="242" t="e">
        <f t="shared" ca="1" si="11"/>
        <v>#N/A</v>
      </c>
      <c r="N200" s="20"/>
      <c r="O200" s="74"/>
      <c r="P200" s="75"/>
      <c r="Q200" s="76"/>
      <c r="R200" s="75"/>
      <c r="S200" s="77"/>
      <c r="T200" s="78"/>
      <c r="U200" s="81"/>
      <c r="V200" s="82"/>
      <c r="W200" s="50"/>
      <c r="X200" s="50"/>
      <c r="Y200" s="50"/>
      <c r="Z200" s="50"/>
      <c r="AA200" s="50"/>
      <c r="AG200" s="50"/>
      <c r="AH200" s="50"/>
      <c r="AI200" s="50"/>
      <c r="AJ200" s="50"/>
      <c r="AK200" s="50"/>
      <c r="AL200" s="50"/>
      <c r="AM200" s="50"/>
      <c r="AN200" s="50"/>
      <c r="AO200" s="50"/>
      <c r="AP200" s="138" t="str">
        <f>IF(NOT($AS200=$AS201),ROW(),"")</f>
        <v/>
      </c>
      <c r="AQ200" s="20" t="str">
        <f>IF(NOT(AS200=AS201),AS201,"")</f>
        <v/>
      </c>
      <c r="AR200" s="20" t="e">
        <f>INDEX($AB$15:$AM$15,MATCH($AS200,$AB$11:$AM$11,0))</f>
        <v>#N/A</v>
      </c>
      <c r="AS200" s="20" t="str">
        <f>LEFT(AT200,4)</f>
        <v>2000</v>
      </c>
      <c r="AT200" s="139" t="str">
        <f>LEFT(B200,6)</f>
        <v>200009</v>
      </c>
    </row>
    <row r="201" spans="2:46" hidden="1" outlineLevel="1" x14ac:dyDescent="0.25">
      <c r="B201" s="11">
        <f>'Market Data'!B187</f>
        <v>20000915</v>
      </c>
      <c r="C201" s="2">
        <f>'Market Data'!C187</f>
        <v>8794.5</v>
      </c>
      <c r="D201" s="2">
        <f>'Market Data'!D187</f>
        <v>8837.5</v>
      </c>
      <c r="E201" s="2">
        <f>'Market Data'!E187</f>
        <v>8727.5</v>
      </c>
      <c r="F201" s="12">
        <f>'Market Data'!F187</f>
        <v>8776.5</v>
      </c>
      <c r="H201" s="151">
        <f t="shared" si="12"/>
        <v>183</v>
      </c>
      <c r="I201" s="157">
        <f ca="1">IF($H201&lt;($J$6+1),"",PFE(OFFSET($F201,0,0,-$J$6)))</f>
        <v>-1.6415858471512151E-2</v>
      </c>
      <c r="J201" s="19"/>
      <c r="K201" s="139" t="str">
        <f t="shared" ca="1" si="13"/>
        <v>Short</v>
      </c>
      <c r="L201" s="243" t="e">
        <f t="shared" ca="1" si="10"/>
        <v>#N/A</v>
      </c>
      <c r="M201" s="242">
        <f t="shared" ca="1" si="11"/>
        <v>8776.5</v>
      </c>
      <c r="N201" s="20"/>
      <c r="O201" s="74"/>
      <c r="P201" s="75"/>
      <c r="Q201" s="76"/>
      <c r="R201" s="75"/>
      <c r="S201" s="77"/>
      <c r="T201" s="78"/>
      <c r="U201" s="81"/>
      <c r="V201" s="82"/>
      <c r="W201" s="50"/>
      <c r="X201" s="50"/>
      <c r="Y201" s="50"/>
      <c r="Z201" s="50"/>
      <c r="AA201" s="50"/>
      <c r="AG201" s="50"/>
      <c r="AH201" s="50"/>
      <c r="AI201" s="50"/>
      <c r="AJ201" s="50"/>
      <c r="AK201" s="50"/>
      <c r="AL201" s="50"/>
      <c r="AM201" s="50"/>
      <c r="AN201" s="50"/>
      <c r="AO201" s="50"/>
      <c r="AP201" s="138" t="str">
        <f>IF(NOT($AS201=$AS202),ROW(),"")</f>
        <v/>
      </c>
      <c r="AQ201" s="20" t="str">
        <f>IF(NOT(AS201=AS202),AS202,"")</f>
        <v/>
      </c>
      <c r="AR201" s="20" t="e">
        <f>INDEX($AB$15:$AM$15,MATCH($AS201,$AB$11:$AM$11,0))</f>
        <v>#N/A</v>
      </c>
      <c r="AS201" s="20" t="str">
        <f>LEFT(AT201,4)</f>
        <v>2000</v>
      </c>
      <c r="AT201" s="139" t="str">
        <f>LEFT(B201,6)</f>
        <v>200009</v>
      </c>
    </row>
    <row r="202" spans="2:46" hidden="1" outlineLevel="1" x14ac:dyDescent="0.25">
      <c r="B202" s="11">
        <f>'Market Data'!B188</f>
        <v>20000918</v>
      </c>
      <c r="C202" s="2">
        <f>'Market Data'!C188</f>
        <v>8704.5</v>
      </c>
      <c r="D202" s="2">
        <f>'Market Data'!D188</f>
        <v>8736.5</v>
      </c>
      <c r="E202" s="2">
        <f>'Market Data'!E188</f>
        <v>8625.5</v>
      </c>
      <c r="F202" s="12">
        <f>'Market Data'!F188</f>
        <v>8640</v>
      </c>
      <c r="H202" s="151">
        <f t="shared" si="12"/>
        <v>184</v>
      </c>
      <c r="I202" s="157">
        <f ca="1">IF($H202&lt;($J$6+1),"",PFE(OFFSET($F202,0,0,-$J$6)))</f>
        <v>-2.0729356392106862E-2</v>
      </c>
      <c r="J202" s="19"/>
      <c r="K202" s="139" t="str">
        <f t="shared" ca="1" si="13"/>
        <v>Short</v>
      </c>
      <c r="L202" s="243" t="e">
        <f t="shared" ca="1" si="10"/>
        <v>#N/A</v>
      </c>
      <c r="M202" s="242" t="e">
        <f t="shared" ca="1" si="11"/>
        <v>#N/A</v>
      </c>
      <c r="N202" s="20"/>
      <c r="O202" s="74"/>
      <c r="P202" s="75"/>
      <c r="Q202" s="76"/>
      <c r="R202" s="75"/>
      <c r="S202" s="77"/>
      <c r="T202" s="78"/>
      <c r="U202" s="81"/>
      <c r="V202" s="82"/>
      <c r="W202" s="50"/>
      <c r="X202" s="50"/>
      <c r="Y202" s="50"/>
      <c r="Z202" s="50"/>
      <c r="AA202" s="50"/>
      <c r="AG202" s="50"/>
      <c r="AH202" s="50"/>
      <c r="AI202" s="50"/>
      <c r="AJ202" s="50"/>
      <c r="AK202" s="50"/>
      <c r="AL202" s="50"/>
      <c r="AM202" s="50"/>
      <c r="AN202" s="50"/>
      <c r="AO202" s="50"/>
      <c r="AP202" s="138" t="str">
        <f>IF(NOT($AS202=$AS203),ROW(),"")</f>
        <v/>
      </c>
      <c r="AQ202" s="20" t="str">
        <f>IF(NOT(AS202=AS203),AS203,"")</f>
        <v/>
      </c>
      <c r="AR202" s="20" t="e">
        <f>INDEX($AB$15:$AM$15,MATCH($AS202,$AB$11:$AM$11,0))</f>
        <v>#N/A</v>
      </c>
      <c r="AS202" s="20" t="str">
        <f>LEFT(AT202,4)</f>
        <v>2000</v>
      </c>
      <c r="AT202" s="139" t="str">
        <f>LEFT(B202,6)</f>
        <v>200009</v>
      </c>
    </row>
    <row r="203" spans="2:46" hidden="1" outlineLevel="1" x14ac:dyDescent="0.25">
      <c r="B203" s="11">
        <f>'Market Data'!B189</f>
        <v>20000919</v>
      </c>
      <c r="C203" s="2">
        <f>'Market Data'!C189</f>
        <v>8629.5</v>
      </c>
      <c r="D203" s="2">
        <f>'Market Data'!D189</f>
        <v>8685</v>
      </c>
      <c r="E203" s="2">
        <f>'Market Data'!E189</f>
        <v>8601</v>
      </c>
      <c r="F203" s="12">
        <f>'Market Data'!F189</f>
        <v>8683.5</v>
      </c>
      <c r="H203" s="151">
        <f t="shared" si="12"/>
        <v>185</v>
      </c>
      <c r="I203" s="157">
        <f ca="1">IF($H203&lt;($J$6+1),"",PFE(OFFSET($F203,0,0,-$J$6)))</f>
        <v>-2.8885493792269248E-2</v>
      </c>
      <c r="J203" s="19"/>
      <c r="K203" s="139" t="str">
        <f t="shared" ca="1" si="13"/>
        <v>Short</v>
      </c>
      <c r="L203" s="243" t="e">
        <f t="shared" ca="1" si="10"/>
        <v>#N/A</v>
      </c>
      <c r="M203" s="242" t="e">
        <f t="shared" ca="1" si="11"/>
        <v>#N/A</v>
      </c>
      <c r="N203" s="20"/>
      <c r="O203" s="74"/>
      <c r="P203" s="75"/>
      <c r="Q203" s="76"/>
      <c r="R203" s="75"/>
      <c r="S203" s="77"/>
      <c r="T203" s="78"/>
      <c r="U203" s="81"/>
      <c r="V203" s="82"/>
      <c r="W203" s="50"/>
      <c r="X203" s="50"/>
      <c r="Y203" s="50"/>
      <c r="Z203" s="50"/>
      <c r="AA203" s="50"/>
      <c r="AG203" s="50"/>
      <c r="AH203" s="50"/>
      <c r="AI203" s="50"/>
      <c r="AJ203" s="50"/>
      <c r="AK203" s="50"/>
      <c r="AL203" s="50"/>
      <c r="AM203" s="50"/>
      <c r="AN203" s="50"/>
      <c r="AO203" s="50"/>
      <c r="AP203" s="138" t="str">
        <f>IF(NOT($AS203=$AS204),ROW(),"")</f>
        <v/>
      </c>
      <c r="AQ203" s="20" t="str">
        <f>IF(NOT(AS203=AS204),AS204,"")</f>
        <v/>
      </c>
      <c r="AR203" s="20" t="e">
        <f>INDEX($AB$15:$AM$15,MATCH($AS203,$AB$11:$AM$11,0))</f>
        <v>#N/A</v>
      </c>
      <c r="AS203" s="20" t="str">
        <f>LEFT(AT203,4)</f>
        <v>2000</v>
      </c>
      <c r="AT203" s="139" t="str">
        <f>LEFT(B203,6)</f>
        <v>200009</v>
      </c>
    </row>
    <row r="204" spans="2:46" hidden="1" outlineLevel="1" x14ac:dyDescent="0.25">
      <c r="B204" s="11">
        <f>'Market Data'!B190</f>
        <v>20000920</v>
      </c>
      <c r="C204" s="2">
        <f>'Market Data'!C190</f>
        <v>8710.5</v>
      </c>
      <c r="D204" s="2">
        <f>'Market Data'!D190</f>
        <v>8719</v>
      </c>
      <c r="E204" s="2">
        <f>'Market Data'!E190</f>
        <v>8475.5</v>
      </c>
      <c r="F204" s="12">
        <f>'Market Data'!F190</f>
        <v>8498</v>
      </c>
      <c r="H204" s="151">
        <f t="shared" si="12"/>
        <v>186</v>
      </c>
      <c r="I204" s="157">
        <f ca="1">IF($H204&lt;($J$6+1),"",PFE(OFFSET($F204,0,0,-$J$6)))</f>
        <v>-5.934319401323309E-2</v>
      </c>
      <c r="J204" s="19"/>
      <c r="K204" s="139" t="str">
        <f t="shared" ca="1" si="13"/>
        <v>Short</v>
      </c>
      <c r="L204" s="243" t="e">
        <f t="shared" ca="1" si="10"/>
        <v>#N/A</v>
      </c>
      <c r="M204" s="242" t="e">
        <f t="shared" ca="1" si="11"/>
        <v>#N/A</v>
      </c>
      <c r="N204" s="20"/>
      <c r="O204" s="74"/>
      <c r="P204" s="75"/>
      <c r="Q204" s="76"/>
      <c r="R204" s="75"/>
      <c r="S204" s="77"/>
      <c r="T204" s="78"/>
      <c r="U204" s="81"/>
      <c r="V204" s="82"/>
      <c r="W204" s="50"/>
      <c r="X204" s="50"/>
      <c r="Y204" s="50"/>
      <c r="Z204" s="50"/>
      <c r="AA204" s="50"/>
      <c r="AG204" s="50"/>
      <c r="AH204" s="50"/>
      <c r="AI204" s="50"/>
      <c r="AJ204" s="50"/>
      <c r="AK204" s="50"/>
      <c r="AL204" s="50"/>
      <c r="AM204" s="50"/>
      <c r="AN204" s="50"/>
      <c r="AO204" s="50"/>
      <c r="AP204" s="138" t="str">
        <f>IF(NOT($AS204=$AS205),ROW(),"")</f>
        <v/>
      </c>
      <c r="AQ204" s="20" t="str">
        <f>IF(NOT(AS204=AS205),AS205,"")</f>
        <v/>
      </c>
      <c r="AR204" s="20" t="e">
        <f>INDEX($AB$15:$AM$15,MATCH($AS204,$AB$11:$AM$11,0))</f>
        <v>#N/A</v>
      </c>
      <c r="AS204" s="20" t="str">
        <f>LEFT(AT204,4)</f>
        <v>2000</v>
      </c>
      <c r="AT204" s="139" t="str">
        <f>LEFT(B204,6)</f>
        <v>200009</v>
      </c>
    </row>
    <row r="205" spans="2:46" hidden="1" outlineLevel="1" x14ac:dyDescent="0.25">
      <c r="B205" s="11">
        <f>'Market Data'!B191</f>
        <v>20000921</v>
      </c>
      <c r="C205" s="2">
        <f>'Market Data'!C191</f>
        <v>8552.5</v>
      </c>
      <c r="D205" s="2">
        <f>'Market Data'!D191</f>
        <v>8563</v>
      </c>
      <c r="E205" s="2">
        <f>'Market Data'!E191</f>
        <v>8330</v>
      </c>
      <c r="F205" s="12">
        <f>'Market Data'!F191</f>
        <v>8413.5</v>
      </c>
      <c r="H205" s="151">
        <f t="shared" si="12"/>
        <v>187</v>
      </c>
      <c r="I205" s="157">
        <f ca="1">IF($H205&lt;($J$6+1),"",PFE(OFFSET($F205,0,0,-$J$6)))</f>
        <v>-8.9075996078430003E-2</v>
      </c>
      <c r="J205" s="19"/>
      <c r="K205" s="139" t="str">
        <f t="shared" ca="1" si="13"/>
        <v>Short</v>
      </c>
      <c r="L205" s="243" t="e">
        <f t="shared" ca="1" si="10"/>
        <v>#N/A</v>
      </c>
      <c r="M205" s="242" t="e">
        <f t="shared" ca="1" si="11"/>
        <v>#N/A</v>
      </c>
      <c r="N205" s="20"/>
      <c r="O205" s="74"/>
      <c r="P205" s="75"/>
      <c r="Q205" s="76"/>
      <c r="R205" s="75"/>
      <c r="S205" s="77"/>
      <c r="T205" s="78"/>
      <c r="U205" s="81"/>
      <c r="V205" s="82"/>
      <c r="W205" s="50"/>
      <c r="X205" s="50"/>
      <c r="Y205" s="50"/>
      <c r="Z205" s="50"/>
      <c r="AA205" s="50"/>
      <c r="AG205" s="50"/>
      <c r="AH205" s="50"/>
      <c r="AI205" s="50"/>
      <c r="AJ205" s="50"/>
      <c r="AK205" s="50"/>
      <c r="AL205" s="50"/>
      <c r="AM205" s="50"/>
      <c r="AN205" s="50"/>
      <c r="AO205" s="50"/>
      <c r="AP205" s="138" t="str">
        <f>IF(NOT($AS205=$AS206),ROW(),"")</f>
        <v/>
      </c>
      <c r="AQ205" s="20" t="str">
        <f>IF(NOT(AS205=AS206),AS206,"")</f>
        <v/>
      </c>
      <c r="AR205" s="20" t="e">
        <f>INDEX($AB$15:$AM$15,MATCH($AS205,$AB$11:$AM$11,0))</f>
        <v>#N/A</v>
      </c>
      <c r="AS205" s="20" t="str">
        <f>LEFT(AT205,4)</f>
        <v>2000</v>
      </c>
      <c r="AT205" s="139" t="str">
        <f>LEFT(B205,6)</f>
        <v>200009</v>
      </c>
    </row>
    <row r="206" spans="2:46" hidden="1" outlineLevel="1" x14ac:dyDescent="0.25">
      <c r="B206" s="11">
        <f>'Market Data'!B192</f>
        <v>20000922</v>
      </c>
      <c r="C206" s="2">
        <f>'Market Data'!C192</f>
        <v>8239.5</v>
      </c>
      <c r="D206" s="2">
        <f>'Market Data'!D192</f>
        <v>8481</v>
      </c>
      <c r="E206" s="2">
        <f>'Market Data'!E192</f>
        <v>8239</v>
      </c>
      <c r="F206" s="12">
        <f>'Market Data'!F192</f>
        <v>8466.5</v>
      </c>
      <c r="H206" s="151">
        <f t="shared" si="12"/>
        <v>188</v>
      </c>
      <c r="I206" s="157">
        <f ca="1">IF($H206&lt;($J$6+1),"",PFE(OFFSET($F206,0,0,-$J$6)))</f>
        <v>-9.7211129047442127E-2</v>
      </c>
      <c r="J206" s="19"/>
      <c r="K206" s="139" t="str">
        <f t="shared" ca="1" si="13"/>
        <v>Short</v>
      </c>
      <c r="L206" s="243" t="e">
        <f t="shared" ca="1" si="10"/>
        <v>#N/A</v>
      </c>
      <c r="M206" s="242" t="e">
        <f t="shared" ca="1" si="11"/>
        <v>#N/A</v>
      </c>
      <c r="N206" s="20"/>
      <c r="O206" s="74"/>
      <c r="P206" s="75"/>
      <c r="Q206" s="76"/>
      <c r="R206" s="75"/>
      <c r="S206" s="77"/>
      <c r="T206" s="78"/>
      <c r="U206" s="81"/>
      <c r="V206" s="82"/>
      <c r="W206" s="50"/>
      <c r="X206" s="50"/>
      <c r="Y206" s="50"/>
      <c r="Z206" s="50"/>
      <c r="AA206" s="50"/>
      <c r="AG206" s="50"/>
      <c r="AH206" s="50"/>
      <c r="AI206" s="50"/>
      <c r="AJ206" s="50"/>
      <c r="AK206" s="50"/>
      <c r="AL206" s="50"/>
      <c r="AM206" s="50"/>
      <c r="AN206" s="50"/>
      <c r="AO206" s="50"/>
      <c r="AP206" s="138" t="str">
        <f>IF(NOT($AS206=$AS207),ROW(),"")</f>
        <v/>
      </c>
      <c r="AQ206" s="20" t="str">
        <f>IF(NOT(AS206=AS207),AS207,"")</f>
        <v/>
      </c>
      <c r="AR206" s="20" t="e">
        <f>INDEX($AB$15:$AM$15,MATCH($AS206,$AB$11:$AM$11,0))</f>
        <v>#N/A</v>
      </c>
      <c r="AS206" s="20" t="str">
        <f>LEFT(AT206,4)</f>
        <v>2000</v>
      </c>
      <c r="AT206" s="139" t="str">
        <f>LEFT(B206,6)</f>
        <v>200009</v>
      </c>
    </row>
    <row r="207" spans="2:46" hidden="1" outlineLevel="1" x14ac:dyDescent="0.25">
      <c r="B207" s="11">
        <f>'Market Data'!B193</f>
        <v>20000925</v>
      </c>
      <c r="C207" s="2">
        <f>'Market Data'!C193</f>
        <v>8519.5</v>
      </c>
      <c r="D207" s="2">
        <f>'Market Data'!D193</f>
        <v>8569.5</v>
      </c>
      <c r="E207" s="2">
        <f>'Market Data'!E193</f>
        <v>8489.5</v>
      </c>
      <c r="F207" s="12">
        <f>'Market Data'!F193</f>
        <v>8519.5</v>
      </c>
      <c r="H207" s="151">
        <f t="shared" si="12"/>
        <v>189</v>
      </c>
      <c r="I207" s="157">
        <f ca="1">IF($H207&lt;($J$6+1),"",PFE(OFFSET($F207,0,0,-$J$6)))</f>
        <v>-8.66692947826527E-2</v>
      </c>
      <c r="J207" s="19"/>
      <c r="K207" s="139" t="str">
        <f t="shared" ca="1" si="13"/>
        <v>Short</v>
      </c>
      <c r="L207" s="243" t="e">
        <f t="shared" ca="1" si="10"/>
        <v>#N/A</v>
      </c>
      <c r="M207" s="242" t="e">
        <f t="shared" ca="1" si="11"/>
        <v>#N/A</v>
      </c>
      <c r="N207" s="20"/>
      <c r="O207" s="74"/>
      <c r="P207" s="75"/>
      <c r="Q207" s="76"/>
      <c r="R207" s="75"/>
      <c r="S207" s="77"/>
      <c r="T207" s="78"/>
      <c r="U207" s="81"/>
      <c r="V207" s="82"/>
      <c r="W207" s="50"/>
      <c r="X207" s="50"/>
      <c r="Y207" s="50"/>
      <c r="Z207" s="50"/>
      <c r="AA207" s="50"/>
      <c r="AG207" s="50"/>
      <c r="AH207" s="50"/>
      <c r="AI207" s="50"/>
      <c r="AJ207" s="50"/>
      <c r="AK207" s="50"/>
      <c r="AL207" s="50"/>
      <c r="AM207" s="50"/>
      <c r="AN207" s="50"/>
      <c r="AO207" s="50"/>
      <c r="AP207" s="138" t="str">
        <f>IF(NOT($AS207=$AS208),ROW(),"")</f>
        <v/>
      </c>
      <c r="AQ207" s="20" t="str">
        <f>IF(NOT(AS207=AS208),AS208,"")</f>
        <v/>
      </c>
      <c r="AR207" s="20" t="e">
        <f>INDEX($AB$15:$AM$15,MATCH($AS207,$AB$11:$AM$11,0))</f>
        <v>#N/A</v>
      </c>
      <c r="AS207" s="20" t="str">
        <f>LEFT(AT207,4)</f>
        <v>2000</v>
      </c>
      <c r="AT207" s="139" t="str">
        <f>LEFT(B207,6)</f>
        <v>200009</v>
      </c>
    </row>
    <row r="208" spans="2:46" hidden="1" outlineLevel="1" x14ac:dyDescent="0.25">
      <c r="B208" s="11">
        <f>'Market Data'!B194</f>
        <v>20000926</v>
      </c>
      <c r="C208" s="2">
        <f>'Market Data'!C194</f>
        <v>8499</v>
      </c>
      <c r="D208" s="2">
        <f>'Market Data'!D194</f>
        <v>8589.5</v>
      </c>
      <c r="E208" s="2">
        <f>'Market Data'!E194</f>
        <v>8475.5</v>
      </c>
      <c r="F208" s="12">
        <f>'Market Data'!F194</f>
        <v>8499</v>
      </c>
      <c r="H208" s="151">
        <f t="shared" si="12"/>
        <v>190</v>
      </c>
      <c r="I208" s="157">
        <f ca="1">IF($H208&lt;($J$6+1),"",PFE(OFFSET($F208,0,0,-$J$6)))</f>
        <v>-0.12075271381554983</v>
      </c>
      <c r="J208" s="19"/>
      <c r="K208" s="139" t="str">
        <f t="shared" ca="1" si="13"/>
        <v>Short</v>
      </c>
      <c r="L208" s="243" t="e">
        <f t="shared" ca="1" si="10"/>
        <v>#N/A</v>
      </c>
      <c r="M208" s="242" t="e">
        <f t="shared" ca="1" si="11"/>
        <v>#N/A</v>
      </c>
      <c r="N208" s="20"/>
      <c r="O208" s="74"/>
      <c r="P208" s="75"/>
      <c r="Q208" s="76"/>
      <c r="R208" s="75"/>
      <c r="S208" s="77"/>
      <c r="T208" s="78"/>
      <c r="U208" s="81"/>
      <c r="V208" s="82"/>
      <c r="W208" s="50"/>
      <c r="X208" s="50"/>
      <c r="Y208" s="50"/>
      <c r="Z208" s="50"/>
      <c r="AA208" s="50"/>
      <c r="AG208" s="50"/>
      <c r="AH208" s="50"/>
      <c r="AI208" s="50"/>
      <c r="AJ208" s="50"/>
      <c r="AK208" s="50"/>
      <c r="AL208" s="50"/>
      <c r="AM208" s="50"/>
      <c r="AN208" s="50"/>
      <c r="AO208" s="50"/>
      <c r="AP208" s="138" t="str">
        <f>IF(NOT($AS208=$AS209),ROW(),"")</f>
        <v/>
      </c>
      <c r="AQ208" s="20" t="str">
        <f>IF(NOT(AS208=AS209),AS209,"")</f>
        <v/>
      </c>
      <c r="AR208" s="20" t="e">
        <f>INDEX($AB$15:$AM$15,MATCH($AS208,$AB$11:$AM$11,0))</f>
        <v>#N/A</v>
      </c>
      <c r="AS208" s="20" t="str">
        <f>LEFT(AT208,4)</f>
        <v>2000</v>
      </c>
      <c r="AT208" s="139" t="str">
        <f>LEFT(B208,6)</f>
        <v>200009</v>
      </c>
    </row>
    <row r="209" spans="2:46" hidden="1" outlineLevel="1" x14ac:dyDescent="0.25">
      <c r="B209" s="11">
        <f>'Market Data'!B195</f>
        <v>20000927</v>
      </c>
      <c r="C209" s="2">
        <f>'Market Data'!C195</f>
        <v>8469.5</v>
      </c>
      <c r="D209" s="2">
        <f>'Market Data'!D195</f>
        <v>8607</v>
      </c>
      <c r="E209" s="2">
        <f>'Market Data'!E195</f>
        <v>8460.5</v>
      </c>
      <c r="F209" s="12">
        <f>'Market Data'!F195</f>
        <v>8526.5</v>
      </c>
      <c r="H209" s="151">
        <f t="shared" si="12"/>
        <v>191</v>
      </c>
      <c r="I209" s="157">
        <f ca="1">IF($H209&lt;($J$6+1),"",PFE(OFFSET($F209,0,0,-$J$6)))</f>
        <v>-0.15139554267945016</v>
      </c>
      <c r="J209" s="19"/>
      <c r="K209" s="139" t="str">
        <f t="shared" ca="1" si="13"/>
        <v>Short</v>
      </c>
      <c r="L209" s="243" t="e">
        <f t="shared" ca="1" si="10"/>
        <v>#N/A</v>
      </c>
      <c r="M209" s="242" t="e">
        <f t="shared" ca="1" si="11"/>
        <v>#N/A</v>
      </c>
      <c r="N209" s="20"/>
      <c r="O209" s="74"/>
      <c r="P209" s="75"/>
      <c r="Q209" s="76"/>
      <c r="R209" s="75"/>
      <c r="S209" s="77"/>
      <c r="T209" s="78"/>
      <c r="U209" s="81"/>
      <c r="V209" s="82"/>
      <c r="W209" s="50"/>
      <c r="X209" s="50"/>
      <c r="Y209" s="50"/>
      <c r="Z209" s="50"/>
      <c r="AA209" s="50"/>
      <c r="AG209" s="50"/>
      <c r="AH209" s="50"/>
      <c r="AI209" s="50"/>
      <c r="AJ209" s="50"/>
      <c r="AK209" s="50"/>
      <c r="AL209" s="50"/>
      <c r="AM209" s="50"/>
      <c r="AN209" s="50"/>
      <c r="AO209" s="50"/>
      <c r="AP209" s="138" t="str">
        <f>IF(NOT($AS209=$AS210),ROW(),"")</f>
        <v/>
      </c>
      <c r="AQ209" s="20" t="str">
        <f>IF(NOT(AS209=AS210),AS210,"")</f>
        <v/>
      </c>
      <c r="AR209" s="20" t="e">
        <f>INDEX($AB$15:$AM$15,MATCH($AS209,$AB$11:$AM$11,0))</f>
        <v>#N/A</v>
      </c>
      <c r="AS209" s="20" t="str">
        <f>LEFT(AT209,4)</f>
        <v>2000</v>
      </c>
      <c r="AT209" s="139" t="str">
        <f>LEFT(B209,6)</f>
        <v>200009</v>
      </c>
    </row>
    <row r="210" spans="2:46" hidden="1" outlineLevel="1" x14ac:dyDescent="0.25">
      <c r="B210" s="11">
        <f>'Market Data'!B196</f>
        <v>20000928</v>
      </c>
      <c r="C210" s="2">
        <f>'Market Data'!C196</f>
        <v>8536.5</v>
      </c>
      <c r="D210" s="2">
        <f>'Market Data'!D196</f>
        <v>8594.5</v>
      </c>
      <c r="E210" s="2">
        <f>'Market Data'!E196</f>
        <v>8462</v>
      </c>
      <c r="F210" s="12">
        <f>'Market Data'!F196</f>
        <v>8587.5</v>
      </c>
      <c r="H210" s="151">
        <f t="shared" si="12"/>
        <v>192</v>
      </c>
      <c r="I210" s="157">
        <f ca="1">IF($H210&lt;($J$6+1),"",PFE(OFFSET($F210,0,0,-$J$6)))</f>
        <v>-0.13207815042896681</v>
      </c>
      <c r="J210" s="19"/>
      <c r="K210" s="139" t="str">
        <f t="shared" ca="1" si="13"/>
        <v>Short</v>
      </c>
      <c r="L210" s="243" t="e">
        <f t="shared" ca="1" si="10"/>
        <v>#N/A</v>
      </c>
      <c r="M210" s="242" t="e">
        <f t="shared" ca="1" si="11"/>
        <v>#N/A</v>
      </c>
      <c r="N210" s="20"/>
      <c r="O210" s="74"/>
      <c r="P210" s="75"/>
      <c r="Q210" s="76"/>
      <c r="R210" s="75"/>
      <c r="S210" s="77"/>
      <c r="T210" s="78"/>
      <c r="U210" s="81"/>
      <c r="V210" s="82"/>
      <c r="W210" s="50"/>
      <c r="X210" s="50"/>
      <c r="Y210" s="50"/>
      <c r="Z210" s="50"/>
      <c r="AA210" s="50"/>
      <c r="AG210" s="50"/>
      <c r="AH210" s="50"/>
      <c r="AI210" s="50"/>
      <c r="AJ210" s="50"/>
      <c r="AK210" s="50"/>
      <c r="AL210" s="50"/>
      <c r="AM210" s="50"/>
      <c r="AN210" s="50"/>
      <c r="AO210" s="50"/>
      <c r="AP210" s="138" t="str">
        <f>IF(NOT($AS210=$AS211),ROW(),"")</f>
        <v/>
      </c>
      <c r="AQ210" s="20" t="str">
        <f>IF(NOT(AS210=AS211),AS211,"")</f>
        <v/>
      </c>
      <c r="AR210" s="20" t="e">
        <f>INDEX($AB$15:$AM$15,MATCH($AS210,$AB$11:$AM$11,0))</f>
        <v>#N/A</v>
      </c>
      <c r="AS210" s="20" t="str">
        <f>LEFT(AT210,4)</f>
        <v>2000</v>
      </c>
      <c r="AT210" s="139" t="str">
        <f>LEFT(B210,6)</f>
        <v>200009</v>
      </c>
    </row>
    <row r="211" spans="2:46" hidden="1" outlineLevel="1" x14ac:dyDescent="0.25">
      <c r="B211" s="11">
        <f>'Market Data'!B197</f>
        <v>20000929</v>
      </c>
      <c r="C211" s="2">
        <f>'Market Data'!C197</f>
        <v>8569.5</v>
      </c>
      <c r="D211" s="2">
        <f>'Market Data'!D197</f>
        <v>8630.5</v>
      </c>
      <c r="E211" s="2">
        <f>'Market Data'!E197</f>
        <v>8516</v>
      </c>
      <c r="F211" s="12">
        <f>'Market Data'!F197</f>
        <v>8548.5</v>
      </c>
      <c r="H211" s="151">
        <f t="shared" si="12"/>
        <v>193</v>
      </c>
      <c r="I211" s="157">
        <f ca="1">IF($H211&lt;($J$6+1),"",PFE(OFFSET($F211,0,0,-$J$6)))</f>
        <v>-0.1303869878364555</v>
      </c>
      <c r="J211" s="19"/>
      <c r="K211" s="139" t="str">
        <f t="shared" ca="1" si="13"/>
        <v>Short</v>
      </c>
      <c r="L211" s="243" t="e">
        <f t="shared" ref="L211:L274" ca="1" si="14">IF(AND($K211="Long",$K210&lt;&gt;"Long"),$F211,NA())</f>
        <v>#N/A</v>
      </c>
      <c r="M211" s="242" t="e">
        <f t="shared" ref="M211:M274" ca="1" si="15">IF(AND($K211="Short",$K210&lt;&gt;"Short"),$F211,NA())</f>
        <v>#N/A</v>
      </c>
      <c r="N211" s="20"/>
      <c r="O211" s="74"/>
      <c r="P211" s="75"/>
      <c r="Q211" s="76"/>
      <c r="R211" s="75"/>
      <c r="S211" s="77"/>
      <c r="T211" s="78"/>
      <c r="U211" s="81"/>
      <c r="V211" s="82"/>
      <c r="W211" s="50"/>
      <c r="X211" s="50"/>
      <c r="Y211" s="50"/>
      <c r="Z211" s="50"/>
      <c r="AA211" s="50"/>
      <c r="AG211" s="50"/>
      <c r="AH211" s="50"/>
      <c r="AI211" s="50"/>
      <c r="AJ211" s="50"/>
      <c r="AK211" s="50"/>
      <c r="AL211" s="50"/>
      <c r="AM211" s="50"/>
      <c r="AN211" s="50"/>
      <c r="AO211" s="50"/>
      <c r="AP211" s="138" t="str">
        <f>IF(NOT($AS211=$AS212),ROW(),"")</f>
        <v/>
      </c>
      <c r="AQ211" s="20" t="str">
        <f>IF(NOT(AS211=AS212),AS212,"")</f>
        <v/>
      </c>
      <c r="AR211" s="20" t="e">
        <f>INDEX($AB$15:$AM$15,MATCH($AS211,$AB$11:$AM$11,0))</f>
        <v>#N/A</v>
      </c>
      <c r="AS211" s="20" t="str">
        <f>LEFT(AT211,4)</f>
        <v>2000</v>
      </c>
      <c r="AT211" s="139" t="str">
        <f>LEFT(B211,6)</f>
        <v>200009</v>
      </c>
    </row>
    <row r="212" spans="2:46" hidden="1" outlineLevel="1" x14ac:dyDescent="0.25">
      <c r="B212" s="11">
        <f>'Market Data'!B198</f>
        <v>20001002</v>
      </c>
      <c r="C212" s="2">
        <f>'Market Data'!C198</f>
        <v>8524.5</v>
      </c>
      <c r="D212" s="2">
        <f>'Market Data'!D198</f>
        <v>8651.5</v>
      </c>
      <c r="E212" s="2">
        <f>'Market Data'!E198</f>
        <v>8510</v>
      </c>
      <c r="F212" s="12">
        <f>'Market Data'!F198</f>
        <v>8619.5</v>
      </c>
      <c r="H212" s="151">
        <f t="shared" ref="H212:H275" si="16">ROW()-ROW(H$18)</f>
        <v>194</v>
      </c>
      <c r="I212" s="157">
        <f ca="1">IF($H212&lt;($J$6+1),"",PFE(OFFSET($F212,0,0,-$J$6)))</f>
        <v>-0.10379125329520282</v>
      </c>
      <c r="J212" s="19"/>
      <c r="K212" s="139" t="str">
        <f t="shared" ref="K212:K275" ca="1" si="17">IF($I212="","",IF($I212&gt;$J$4,"Long",IF($I212&lt;$J$5,"Short","")))</f>
        <v>Short</v>
      </c>
      <c r="L212" s="243" t="e">
        <f t="shared" ca="1" si="14"/>
        <v>#N/A</v>
      </c>
      <c r="M212" s="242" t="e">
        <f t="shared" ca="1" si="15"/>
        <v>#N/A</v>
      </c>
      <c r="N212" s="20"/>
      <c r="O212" s="74"/>
      <c r="P212" s="75"/>
      <c r="Q212" s="76"/>
      <c r="R212" s="75"/>
      <c r="S212" s="77"/>
      <c r="T212" s="78"/>
      <c r="U212" s="81"/>
      <c r="V212" s="82"/>
      <c r="W212" s="50"/>
      <c r="X212" s="50"/>
      <c r="Y212" s="50"/>
      <c r="Z212" s="50"/>
      <c r="AA212" s="50"/>
      <c r="AG212" s="50"/>
      <c r="AH212" s="50"/>
      <c r="AI212" s="50"/>
      <c r="AJ212" s="50"/>
      <c r="AK212" s="50"/>
      <c r="AL212" s="50"/>
      <c r="AM212" s="50"/>
      <c r="AN212" s="50"/>
      <c r="AO212" s="50"/>
      <c r="AP212" s="138" t="str">
        <f>IF(NOT($AS212=$AS213),ROW(),"")</f>
        <v/>
      </c>
      <c r="AQ212" s="20" t="str">
        <f>IF(NOT(AS212=AS213),AS213,"")</f>
        <v/>
      </c>
      <c r="AR212" s="20" t="e">
        <f>INDEX($AB$15:$AM$15,MATCH($AS212,$AB$11:$AM$11,0))</f>
        <v>#N/A</v>
      </c>
      <c r="AS212" s="20" t="str">
        <f>LEFT(AT212,4)</f>
        <v>2000</v>
      </c>
      <c r="AT212" s="139" t="str">
        <f>LEFT(B212,6)</f>
        <v>200010</v>
      </c>
    </row>
    <row r="213" spans="2:46" hidden="1" outlineLevel="1" x14ac:dyDescent="0.25">
      <c r="B213" s="11">
        <f>'Market Data'!B199</f>
        <v>20001004</v>
      </c>
      <c r="C213" s="2">
        <f>'Market Data'!C199</f>
        <v>8599.5</v>
      </c>
      <c r="D213" s="2">
        <f>'Market Data'!D199</f>
        <v>8636</v>
      </c>
      <c r="E213" s="2">
        <f>'Market Data'!E199</f>
        <v>8497</v>
      </c>
      <c r="F213" s="12">
        <f>'Market Data'!F199</f>
        <v>8568</v>
      </c>
      <c r="H213" s="151">
        <f t="shared" si="16"/>
        <v>195</v>
      </c>
      <c r="I213" s="157">
        <f ca="1">IF($H213&lt;($J$6+1),"",PFE(OFFSET($F213,0,0,-$J$6)))</f>
        <v>-0.1085417468876826</v>
      </c>
      <c r="J213" s="19"/>
      <c r="K213" s="139" t="str">
        <f t="shared" ca="1" si="17"/>
        <v>Short</v>
      </c>
      <c r="L213" s="243" t="e">
        <f t="shared" ca="1" si="14"/>
        <v>#N/A</v>
      </c>
      <c r="M213" s="242" t="e">
        <f t="shared" ca="1" si="15"/>
        <v>#N/A</v>
      </c>
      <c r="N213" s="20"/>
      <c r="O213" s="74"/>
      <c r="P213" s="75"/>
      <c r="Q213" s="76"/>
      <c r="R213" s="75"/>
      <c r="S213" s="77"/>
      <c r="T213" s="78"/>
      <c r="U213" s="81"/>
      <c r="V213" s="82"/>
      <c r="W213" s="50"/>
      <c r="X213" s="50"/>
      <c r="Y213" s="50"/>
      <c r="Z213" s="50"/>
      <c r="AA213" s="50"/>
      <c r="AG213" s="50"/>
      <c r="AH213" s="50"/>
      <c r="AI213" s="50"/>
      <c r="AJ213" s="50"/>
      <c r="AK213" s="50"/>
      <c r="AL213" s="50"/>
      <c r="AM213" s="50"/>
      <c r="AN213" s="50"/>
      <c r="AO213" s="50"/>
      <c r="AP213" s="138" t="str">
        <f>IF(NOT($AS213=$AS214),ROW(),"")</f>
        <v/>
      </c>
      <c r="AQ213" s="20" t="str">
        <f>IF(NOT(AS213=AS214),AS214,"")</f>
        <v/>
      </c>
      <c r="AR213" s="20" t="e">
        <f>INDEX($AB$15:$AM$15,MATCH($AS213,$AB$11:$AM$11,0))</f>
        <v>#N/A</v>
      </c>
      <c r="AS213" s="20" t="str">
        <f>LEFT(AT213,4)</f>
        <v>2000</v>
      </c>
      <c r="AT213" s="139" t="str">
        <f>LEFT(B213,6)</f>
        <v>200010</v>
      </c>
    </row>
    <row r="214" spans="2:46" hidden="1" outlineLevel="1" x14ac:dyDescent="0.25">
      <c r="B214" s="11">
        <f>'Market Data'!B200</f>
        <v>20001005</v>
      </c>
      <c r="C214" s="2">
        <f>'Market Data'!C200</f>
        <v>8583.5</v>
      </c>
      <c r="D214" s="2">
        <f>'Market Data'!D200</f>
        <v>8652.5</v>
      </c>
      <c r="E214" s="2">
        <f>'Market Data'!E200</f>
        <v>8570</v>
      </c>
      <c r="F214" s="12">
        <f>'Market Data'!F200</f>
        <v>8615</v>
      </c>
      <c r="H214" s="151">
        <f t="shared" si="16"/>
        <v>196</v>
      </c>
      <c r="I214" s="157">
        <f ca="1">IF($H214&lt;($J$6+1),"",PFE(OFFSET($F214,0,0,-$J$6)))</f>
        <v>-9.2345946400590948E-2</v>
      </c>
      <c r="J214" s="19"/>
      <c r="K214" s="139" t="str">
        <f t="shared" ca="1" si="17"/>
        <v>Short</v>
      </c>
      <c r="L214" s="243" t="e">
        <f t="shared" ca="1" si="14"/>
        <v>#N/A</v>
      </c>
      <c r="M214" s="242" t="e">
        <f t="shared" ca="1" si="15"/>
        <v>#N/A</v>
      </c>
      <c r="N214" s="20"/>
      <c r="O214" s="74"/>
      <c r="P214" s="75"/>
      <c r="Q214" s="76"/>
      <c r="R214" s="75"/>
      <c r="S214" s="77"/>
      <c r="T214" s="78"/>
      <c r="U214" s="81"/>
      <c r="V214" s="82"/>
      <c r="W214" s="50"/>
      <c r="X214" s="50"/>
      <c r="Y214" s="50"/>
      <c r="Z214" s="50"/>
      <c r="AA214" s="50"/>
      <c r="AG214" s="50"/>
      <c r="AH214" s="50"/>
      <c r="AI214" s="50"/>
      <c r="AJ214" s="50"/>
      <c r="AK214" s="50"/>
      <c r="AL214" s="50"/>
      <c r="AM214" s="50"/>
      <c r="AN214" s="50"/>
      <c r="AO214" s="50"/>
      <c r="AP214" s="138" t="str">
        <f>IF(NOT($AS214=$AS215),ROW(),"")</f>
        <v/>
      </c>
      <c r="AQ214" s="20" t="str">
        <f>IF(NOT(AS214=AS215),AS215,"")</f>
        <v/>
      </c>
      <c r="AR214" s="20" t="e">
        <f>INDEX($AB$15:$AM$15,MATCH($AS214,$AB$11:$AM$11,0))</f>
        <v>#N/A</v>
      </c>
      <c r="AS214" s="20" t="str">
        <f>LEFT(AT214,4)</f>
        <v>2000</v>
      </c>
      <c r="AT214" s="139" t="str">
        <f>LEFT(B214,6)</f>
        <v>200010</v>
      </c>
    </row>
    <row r="215" spans="2:46" hidden="1" outlineLevel="1" x14ac:dyDescent="0.25">
      <c r="B215" s="11">
        <f>'Market Data'!B201</f>
        <v>20001006</v>
      </c>
      <c r="C215" s="2">
        <f>'Market Data'!C201</f>
        <v>8634.5</v>
      </c>
      <c r="D215" s="2">
        <f>'Market Data'!D201</f>
        <v>8661.5</v>
      </c>
      <c r="E215" s="2">
        <f>'Market Data'!E201</f>
        <v>8444.5</v>
      </c>
      <c r="F215" s="12">
        <f>'Market Data'!F201</f>
        <v>8468</v>
      </c>
      <c r="H215" s="151">
        <f t="shared" si="16"/>
        <v>197</v>
      </c>
      <c r="I215" s="157">
        <f ca="1">IF($H215&lt;($J$6+1),"",PFE(OFFSET($F215,0,0,-$J$6)))</f>
        <v>-0.11813963261485343</v>
      </c>
      <c r="J215" s="19"/>
      <c r="K215" s="139" t="str">
        <f t="shared" ca="1" si="17"/>
        <v>Short</v>
      </c>
      <c r="L215" s="243" t="e">
        <f t="shared" ca="1" si="14"/>
        <v>#N/A</v>
      </c>
      <c r="M215" s="242" t="e">
        <f t="shared" ca="1" si="15"/>
        <v>#N/A</v>
      </c>
      <c r="N215" s="20"/>
      <c r="O215" s="74"/>
      <c r="P215" s="75"/>
      <c r="Q215" s="76"/>
      <c r="R215" s="75"/>
      <c r="S215" s="77"/>
      <c r="T215" s="78"/>
      <c r="U215" s="81"/>
      <c r="V215" s="82"/>
      <c r="W215" s="50"/>
      <c r="X215" s="50"/>
      <c r="Y215" s="50"/>
      <c r="Z215" s="50"/>
      <c r="AA215" s="50"/>
      <c r="AG215" s="50"/>
      <c r="AH215" s="50"/>
      <c r="AI215" s="50"/>
      <c r="AJ215" s="50"/>
      <c r="AK215" s="50"/>
      <c r="AL215" s="50"/>
      <c r="AM215" s="50"/>
      <c r="AN215" s="50"/>
      <c r="AO215" s="50"/>
      <c r="AP215" s="138" t="str">
        <f>IF(NOT($AS215=$AS216),ROW(),"")</f>
        <v/>
      </c>
      <c r="AQ215" s="20" t="str">
        <f>IF(NOT(AS215=AS216),AS216,"")</f>
        <v/>
      </c>
      <c r="AR215" s="20" t="e">
        <f>INDEX($AB$15:$AM$15,MATCH($AS215,$AB$11:$AM$11,0))</f>
        <v>#N/A</v>
      </c>
      <c r="AS215" s="20" t="str">
        <f>LEFT(AT215,4)</f>
        <v>2000</v>
      </c>
      <c r="AT215" s="139" t="str">
        <f>LEFT(B215,6)</f>
        <v>200010</v>
      </c>
    </row>
    <row r="216" spans="2:46" hidden="1" outlineLevel="1" x14ac:dyDescent="0.25">
      <c r="B216" s="11">
        <f>'Market Data'!B202</f>
        <v>20001009</v>
      </c>
      <c r="C216" s="2">
        <f>'Market Data'!C202</f>
        <v>8471.5</v>
      </c>
      <c r="D216" s="2">
        <f>'Market Data'!D202</f>
        <v>8492.5</v>
      </c>
      <c r="E216" s="2">
        <f>'Market Data'!E202</f>
        <v>8357.5</v>
      </c>
      <c r="F216" s="12">
        <f>'Market Data'!F202</f>
        <v>8419</v>
      </c>
      <c r="H216" s="151">
        <f t="shared" si="16"/>
        <v>198</v>
      </c>
      <c r="I216" s="157">
        <f ca="1">IF($H216&lt;($J$6+1),"",PFE(OFFSET($F216,0,0,-$J$6)))</f>
        <v>-0.13273600100108959</v>
      </c>
      <c r="J216" s="19"/>
      <c r="K216" s="139" t="str">
        <f t="shared" ca="1" si="17"/>
        <v>Short</v>
      </c>
      <c r="L216" s="243" t="e">
        <f t="shared" ca="1" si="14"/>
        <v>#N/A</v>
      </c>
      <c r="M216" s="242" t="e">
        <f t="shared" ca="1" si="15"/>
        <v>#N/A</v>
      </c>
      <c r="N216" s="20"/>
      <c r="O216" s="74"/>
      <c r="P216" s="75"/>
      <c r="Q216" s="76"/>
      <c r="R216" s="75"/>
      <c r="S216" s="77"/>
      <c r="T216" s="78"/>
      <c r="U216" s="81"/>
      <c r="V216" s="82"/>
      <c r="W216" s="50"/>
      <c r="X216" s="50"/>
      <c r="Y216" s="50"/>
      <c r="Z216" s="50"/>
      <c r="AA216" s="50"/>
      <c r="AG216" s="50"/>
      <c r="AH216" s="50"/>
      <c r="AI216" s="50"/>
      <c r="AJ216" s="50"/>
      <c r="AK216" s="50"/>
      <c r="AL216" s="50"/>
      <c r="AM216" s="50"/>
      <c r="AN216" s="50"/>
      <c r="AO216" s="50"/>
      <c r="AP216" s="138" t="str">
        <f>IF(NOT($AS216=$AS217),ROW(),"")</f>
        <v/>
      </c>
      <c r="AQ216" s="20" t="str">
        <f>IF(NOT(AS216=AS217),AS217,"")</f>
        <v/>
      </c>
      <c r="AR216" s="20" t="e">
        <f>INDEX($AB$15:$AM$15,MATCH($AS216,$AB$11:$AM$11,0))</f>
        <v>#N/A</v>
      </c>
      <c r="AS216" s="20" t="str">
        <f>LEFT(AT216,4)</f>
        <v>2000</v>
      </c>
      <c r="AT216" s="139" t="str">
        <f>LEFT(B216,6)</f>
        <v>200010</v>
      </c>
    </row>
    <row r="217" spans="2:46" hidden="1" outlineLevel="1" x14ac:dyDescent="0.25">
      <c r="B217" s="11">
        <f>'Market Data'!B203</f>
        <v>20001010</v>
      </c>
      <c r="C217" s="2">
        <f>'Market Data'!C203</f>
        <v>8448.5</v>
      </c>
      <c r="D217" s="2">
        <f>'Market Data'!D203</f>
        <v>8466</v>
      </c>
      <c r="E217" s="2">
        <f>'Market Data'!E203</f>
        <v>8394.5</v>
      </c>
      <c r="F217" s="12">
        <f>'Market Data'!F203</f>
        <v>8414.5</v>
      </c>
      <c r="H217" s="151">
        <f t="shared" si="16"/>
        <v>199</v>
      </c>
      <c r="I217" s="157">
        <f ca="1">IF($H217&lt;($J$6+1),"",PFE(OFFSET($F217,0,0,-$J$6)))</f>
        <v>-0.15240077202589863</v>
      </c>
      <c r="J217" s="19"/>
      <c r="K217" s="139" t="str">
        <f t="shared" ca="1" si="17"/>
        <v>Short</v>
      </c>
      <c r="L217" s="243" t="e">
        <f t="shared" ca="1" si="14"/>
        <v>#N/A</v>
      </c>
      <c r="M217" s="242" t="e">
        <f t="shared" ca="1" si="15"/>
        <v>#N/A</v>
      </c>
      <c r="N217" s="20"/>
      <c r="O217" s="74"/>
      <c r="P217" s="75"/>
      <c r="Q217" s="76"/>
      <c r="R217" s="75"/>
      <c r="S217" s="77"/>
      <c r="T217" s="78"/>
      <c r="U217" s="81"/>
      <c r="V217" s="82"/>
      <c r="W217" s="50"/>
      <c r="X217" s="50"/>
      <c r="Y217" s="50"/>
      <c r="Z217" s="50"/>
      <c r="AA217" s="50"/>
      <c r="AG217" s="50"/>
      <c r="AH217" s="50"/>
      <c r="AI217" s="50"/>
      <c r="AJ217" s="50"/>
      <c r="AK217" s="50"/>
      <c r="AL217" s="50"/>
      <c r="AM217" s="50"/>
      <c r="AN217" s="50"/>
      <c r="AO217" s="50"/>
      <c r="AP217" s="138" t="str">
        <f>IF(NOT($AS217=$AS218),ROW(),"")</f>
        <v/>
      </c>
      <c r="AQ217" s="20" t="str">
        <f>IF(NOT(AS217=AS218),AS218,"")</f>
        <v/>
      </c>
      <c r="AR217" s="20" t="e">
        <f>INDEX($AB$15:$AM$15,MATCH($AS217,$AB$11:$AM$11,0))</f>
        <v>#N/A</v>
      </c>
      <c r="AS217" s="20" t="str">
        <f>LEFT(AT217,4)</f>
        <v>2000</v>
      </c>
      <c r="AT217" s="139" t="str">
        <f>LEFT(B217,6)</f>
        <v>200010</v>
      </c>
    </row>
    <row r="218" spans="2:46" hidden="1" outlineLevel="1" x14ac:dyDescent="0.25">
      <c r="B218" s="11">
        <f>'Market Data'!B204</f>
        <v>20001011</v>
      </c>
      <c r="C218" s="2">
        <f>'Market Data'!C204</f>
        <v>8334.5</v>
      </c>
      <c r="D218" s="2">
        <f>'Market Data'!D204</f>
        <v>8375.5</v>
      </c>
      <c r="E218" s="2">
        <f>'Market Data'!E204</f>
        <v>8200</v>
      </c>
      <c r="F218" s="12">
        <f>'Market Data'!F204</f>
        <v>8297</v>
      </c>
      <c r="H218" s="151">
        <f t="shared" si="16"/>
        <v>200</v>
      </c>
      <c r="I218" s="157">
        <f ca="1">IF($H218&lt;($J$6+1),"",PFE(OFFSET($F218,0,0,-$J$6)))</f>
        <v>-0.16967656078426699</v>
      </c>
      <c r="J218" s="19"/>
      <c r="K218" s="139" t="str">
        <f t="shared" ca="1" si="17"/>
        <v>Short</v>
      </c>
      <c r="L218" s="243" t="e">
        <f t="shared" ca="1" si="14"/>
        <v>#N/A</v>
      </c>
      <c r="M218" s="242" t="e">
        <f t="shared" ca="1" si="15"/>
        <v>#N/A</v>
      </c>
      <c r="N218" s="20"/>
      <c r="O218" s="74"/>
      <c r="P218" s="75"/>
      <c r="Q218" s="76"/>
      <c r="R218" s="75"/>
      <c r="S218" s="77"/>
      <c r="T218" s="78"/>
      <c r="U218" s="81"/>
      <c r="V218" s="82"/>
      <c r="W218" s="50"/>
      <c r="X218" s="50"/>
      <c r="Y218" s="50"/>
      <c r="Z218" s="50"/>
      <c r="AA218" s="50"/>
      <c r="AG218" s="50"/>
      <c r="AH218" s="50"/>
      <c r="AI218" s="50"/>
      <c r="AJ218" s="50"/>
      <c r="AK218" s="50"/>
      <c r="AL218" s="50"/>
      <c r="AM218" s="50"/>
      <c r="AN218" s="50"/>
      <c r="AO218" s="50"/>
      <c r="AP218" s="138" t="str">
        <f>IF(NOT($AS218=$AS219),ROW(),"")</f>
        <v/>
      </c>
      <c r="AQ218" s="20" t="str">
        <f>IF(NOT(AS218=AS219),AS219,"")</f>
        <v/>
      </c>
      <c r="AR218" s="20" t="e">
        <f>INDEX($AB$15:$AM$15,MATCH($AS218,$AB$11:$AM$11,0))</f>
        <v>#N/A</v>
      </c>
      <c r="AS218" s="20" t="str">
        <f>LEFT(AT218,4)</f>
        <v>2000</v>
      </c>
      <c r="AT218" s="139" t="str">
        <f>LEFT(B218,6)</f>
        <v>200010</v>
      </c>
    </row>
    <row r="219" spans="2:46" hidden="1" outlineLevel="1" x14ac:dyDescent="0.25">
      <c r="B219" s="11">
        <f>'Market Data'!B205</f>
        <v>20001012</v>
      </c>
      <c r="C219" s="2">
        <f>'Market Data'!C205</f>
        <v>8324.5</v>
      </c>
      <c r="D219" s="2">
        <f>'Market Data'!D205</f>
        <v>8379.5</v>
      </c>
      <c r="E219" s="2">
        <f>'Market Data'!E205</f>
        <v>8099.5</v>
      </c>
      <c r="F219" s="12">
        <f>'Market Data'!F205</f>
        <v>8175.5</v>
      </c>
      <c r="H219" s="151">
        <f t="shared" si="16"/>
        <v>201</v>
      </c>
      <c r="I219" s="157">
        <f ca="1">IF($H219&lt;($J$6+1),"",PFE(OFFSET($F219,0,0,-$J$6)))</f>
        <v>-0.17454183876608215</v>
      </c>
      <c r="J219" s="19"/>
      <c r="K219" s="139" t="str">
        <f t="shared" ca="1" si="17"/>
        <v>Short</v>
      </c>
      <c r="L219" s="243" t="e">
        <f t="shared" ca="1" si="14"/>
        <v>#N/A</v>
      </c>
      <c r="M219" s="242" t="e">
        <f t="shared" ca="1" si="15"/>
        <v>#N/A</v>
      </c>
      <c r="N219" s="20"/>
      <c r="O219" s="74"/>
      <c r="P219" s="75"/>
      <c r="Q219" s="76"/>
      <c r="R219" s="75"/>
      <c r="S219" s="77"/>
      <c r="T219" s="78"/>
      <c r="U219" s="81"/>
      <c r="V219" s="82"/>
      <c r="W219" s="50"/>
      <c r="X219" s="50"/>
      <c r="Y219" s="50"/>
      <c r="Z219" s="50"/>
      <c r="AA219" s="50"/>
      <c r="AG219" s="50"/>
      <c r="AH219" s="50"/>
      <c r="AI219" s="50"/>
      <c r="AJ219" s="50"/>
      <c r="AK219" s="50"/>
      <c r="AL219" s="50"/>
      <c r="AM219" s="50"/>
      <c r="AN219" s="50"/>
      <c r="AO219" s="50"/>
      <c r="AP219" s="138" t="str">
        <f>IF(NOT($AS219=$AS220),ROW(),"")</f>
        <v/>
      </c>
      <c r="AQ219" s="20" t="str">
        <f>IF(NOT(AS219=AS220),AS220,"")</f>
        <v/>
      </c>
      <c r="AR219" s="20" t="e">
        <f>INDEX($AB$15:$AM$15,MATCH($AS219,$AB$11:$AM$11,0))</f>
        <v>#N/A</v>
      </c>
      <c r="AS219" s="20" t="str">
        <f>LEFT(AT219,4)</f>
        <v>2000</v>
      </c>
      <c r="AT219" s="139" t="str">
        <f>LEFT(B219,6)</f>
        <v>200010</v>
      </c>
    </row>
    <row r="220" spans="2:46" hidden="1" outlineLevel="1" x14ac:dyDescent="0.25">
      <c r="B220" s="11">
        <f>'Market Data'!B206</f>
        <v>20001013</v>
      </c>
      <c r="C220" s="2">
        <f>'Market Data'!C206</f>
        <v>8144.5</v>
      </c>
      <c r="D220" s="2">
        <f>'Market Data'!D206</f>
        <v>8374.5</v>
      </c>
      <c r="E220" s="2">
        <f>'Market Data'!E206</f>
        <v>8109.5</v>
      </c>
      <c r="F220" s="12">
        <f>'Market Data'!F206</f>
        <v>8361.5</v>
      </c>
      <c r="H220" s="151">
        <f t="shared" si="16"/>
        <v>202</v>
      </c>
      <c r="I220" s="157">
        <f ca="1">IF($H220&lt;($J$6+1),"",PFE(OFFSET($F220,0,0,-$J$6)))</f>
        <v>-0.12946584710410922</v>
      </c>
      <c r="J220" s="19"/>
      <c r="K220" s="139" t="str">
        <f t="shared" ca="1" si="17"/>
        <v>Short</v>
      </c>
      <c r="L220" s="243" t="e">
        <f t="shared" ca="1" si="14"/>
        <v>#N/A</v>
      </c>
      <c r="M220" s="242" t="e">
        <f t="shared" ca="1" si="15"/>
        <v>#N/A</v>
      </c>
      <c r="N220" s="20"/>
      <c r="O220" s="74"/>
      <c r="P220" s="75"/>
      <c r="Q220" s="76"/>
      <c r="R220" s="75"/>
      <c r="S220" s="77"/>
      <c r="T220" s="78"/>
      <c r="U220" s="81"/>
      <c r="V220" s="82"/>
      <c r="W220" s="50"/>
      <c r="X220" s="50"/>
      <c r="Y220" s="50"/>
      <c r="Z220" s="50"/>
      <c r="AA220" s="50"/>
      <c r="AG220" s="50"/>
      <c r="AH220" s="50"/>
      <c r="AI220" s="50"/>
      <c r="AJ220" s="50"/>
      <c r="AK220" s="50"/>
      <c r="AL220" s="50"/>
      <c r="AM220" s="50"/>
      <c r="AN220" s="50"/>
      <c r="AO220" s="50"/>
      <c r="AP220" s="138" t="str">
        <f>IF(NOT($AS220=$AS221),ROW(),"")</f>
        <v/>
      </c>
      <c r="AQ220" s="20" t="str">
        <f>IF(NOT(AS220=AS221),AS221,"")</f>
        <v/>
      </c>
      <c r="AR220" s="20" t="e">
        <f>INDEX($AB$15:$AM$15,MATCH($AS220,$AB$11:$AM$11,0))</f>
        <v>#N/A</v>
      </c>
      <c r="AS220" s="20" t="str">
        <f>LEFT(AT220,4)</f>
        <v>2000</v>
      </c>
      <c r="AT220" s="139" t="str">
        <f>LEFT(B220,6)</f>
        <v>200010</v>
      </c>
    </row>
    <row r="221" spans="2:46" hidden="1" outlineLevel="1" x14ac:dyDescent="0.25">
      <c r="B221" s="11">
        <f>'Market Data'!B207</f>
        <v>20001016</v>
      </c>
      <c r="C221" s="2">
        <f>'Market Data'!C207</f>
        <v>8414.5</v>
      </c>
      <c r="D221" s="2">
        <f>'Market Data'!D207</f>
        <v>8418.5</v>
      </c>
      <c r="E221" s="2">
        <f>'Market Data'!E207</f>
        <v>8306</v>
      </c>
      <c r="F221" s="12">
        <f>'Market Data'!F207</f>
        <v>8352.5</v>
      </c>
      <c r="H221" s="151">
        <f t="shared" si="16"/>
        <v>203</v>
      </c>
      <c r="I221" s="157">
        <f ca="1">IF($H221&lt;($J$6+1),"",PFE(OFFSET($F221,0,0,-$J$6)))</f>
        <v>-0.12962306671051343</v>
      </c>
      <c r="J221" s="19"/>
      <c r="K221" s="139" t="str">
        <f t="shared" ca="1" si="17"/>
        <v>Short</v>
      </c>
      <c r="L221" s="243" t="e">
        <f t="shared" ca="1" si="14"/>
        <v>#N/A</v>
      </c>
      <c r="M221" s="242" t="e">
        <f t="shared" ca="1" si="15"/>
        <v>#N/A</v>
      </c>
      <c r="N221" s="20"/>
      <c r="O221" s="74"/>
      <c r="P221" s="75"/>
      <c r="Q221" s="76"/>
      <c r="R221" s="75"/>
      <c r="S221" s="77"/>
      <c r="T221" s="78"/>
      <c r="U221" s="81"/>
      <c r="V221" s="82"/>
      <c r="W221" s="50"/>
      <c r="X221" s="50"/>
      <c r="Y221" s="50"/>
      <c r="Z221" s="50"/>
      <c r="AA221" s="50"/>
      <c r="AG221" s="50"/>
      <c r="AH221" s="50"/>
      <c r="AI221" s="50"/>
      <c r="AJ221" s="50"/>
      <c r="AK221" s="50"/>
      <c r="AL221" s="50"/>
      <c r="AM221" s="50"/>
      <c r="AN221" s="50"/>
      <c r="AO221" s="50"/>
      <c r="AP221" s="138" t="str">
        <f>IF(NOT($AS221=$AS222),ROW(),"")</f>
        <v/>
      </c>
      <c r="AQ221" s="20" t="str">
        <f>IF(NOT(AS221=AS222),AS222,"")</f>
        <v/>
      </c>
      <c r="AR221" s="20" t="e">
        <f>INDEX($AB$15:$AM$15,MATCH($AS221,$AB$11:$AM$11,0))</f>
        <v>#N/A</v>
      </c>
      <c r="AS221" s="20" t="str">
        <f>LEFT(AT221,4)</f>
        <v>2000</v>
      </c>
      <c r="AT221" s="139" t="str">
        <f>LEFT(B221,6)</f>
        <v>200010</v>
      </c>
    </row>
    <row r="222" spans="2:46" hidden="1" outlineLevel="1" x14ac:dyDescent="0.25">
      <c r="B222" s="11">
        <f>'Market Data'!B208</f>
        <v>20001017</v>
      </c>
      <c r="C222" s="2">
        <f>'Market Data'!C208</f>
        <v>8350</v>
      </c>
      <c r="D222" s="2">
        <f>'Market Data'!D208</f>
        <v>8397</v>
      </c>
      <c r="E222" s="2">
        <f>'Market Data'!E208</f>
        <v>8257</v>
      </c>
      <c r="F222" s="12">
        <f>'Market Data'!F208</f>
        <v>8263.5</v>
      </c>
      <c r="H222" s="151">
        <f t="shared" si="16"/>
        <v>204</v>
      </c>
      <c r="I222" s="157">
        <f ca="1">IF($H222&lt;($J$6+1),"",PFE(OFFSET($F222,0,0,-$J$6)))</f>
        <v>-0.13032917011164979</v>
      </c>
      <c r="J222" s="19"/>
      <c r="K222" s="139" t="str">
        <f t="shared" ca="1" si="17"/>
        <v>Short</v>
      </c>
      <c r="L222" s="243" t="e">
        <f t="shared" ca="1" si="14"/>
        <v>#N/A</v>
      </c>
      <c r="M222" s="242" t="e">
        <f t="shared" ca="1" si="15"/>
        <v>#N/A</v>
      </c>
      <c r="N222" s="20"/>
      <c r="O222" s="74"/>
      <c r="P222" s="75"/>
      <c r="Q222" s="76"/>
      <c r="R222" s="75"/>
      <c r="S222" s="77"/>
      <c r="T222" s="78"/>
      <c r="U222" s="81"/>
      <c r="V222" s="82"/>
      <c r="W222" s="50"/>
      <c r="X222" s="50"/>
      <c r="Y222" s="50"/>
      <c r="Z222" s="50"/>
      <c r="AA222" s="50"/>
      <c r="AG222" s="50"/>
      <c r="AH222" s="50"/>
      <c r="AI222" s="50"/>
      <c r="AJ222" s="50"/>
      <c r="AK222" s="50"/>
      <c r="AL222" s="50"/>
      <c r="AM222" s="50"/>
      <c r="AN222" s="50"/>
      <c r="AO222" s="50"/>
      <c r="AP222" s="138" t="str">
        <f>IF(NOT($AS222=$AS223),ROW(),"")</f>
        <v/>
      </c>
      <c r="AQ222" s="20" t="str">
        <f>IF(NOT(AS222=AS223),AS223,"")</f>
        <v/>
      </c>
      <c r="AR222" s="20" t="e">
        <f>INDEX($AB$15:$AM$15,MATCH($AS222,$AB$11:$AM$11,0))</f>
        <v>#N/A</v>
      </c>
      <c r="AS222" s="20" t="str">
        <f>LEFT(AT222,4)</f>
        <v>2000</v>
      </c>
      <c r="AT222" s="139" t="str">
        <f>LEFT(B222,6)</f>
        <v>200010</v>
      </c>
    </row>
    <row r="223" spans="2:46" hidden="1" outlineLevel="1" x14ac:dyDescent="0.25">
      <c r="B223" s="11">
        <f>'Market Data'!B209</f>
        <v>20001018</v>
      </c>
      <c r="C223" s="2">
        <f>'Market Data'!C209</f>
        <v>8219</v>
      </c>
      <c r="D223" s="2">
        <f>'Market Data'!D209</f>
        <v>8243.5</v>
      </c>
      <c r="E223" s="2">
        <f>'Market Data'!E209</f>
        <v>8015.5</v>
      </c>
      <c r="F223" s="12">
        <f>'Market Data'!F209</f>
        <v>8209</v>
      </c>
      <c r="H223" s="151">
        <f t="shared" si="16"/>
        <v>205</v>
      </c>
      <c r="I223" s="157">
        <f ca="1">IF($H223&lt;($J$6+1),"",PFE(OFFSET($F223,0,0,-$J$6)))</f>
        <v>-0.12670874183745467</v>
      </c>
      <c r="J223" s="19"/>
      <c r="K223" s="139" t="str">
        <f t="shared" ca="1" si="17"/>
        <v>Short</v>
      </c>
      <c r="L223" s="243" t="e">
        <f t="shared" ca="1" si="14"/>
        <v>#N/A</v>
      </c>
      <c r="M223" s="242" t="e">
        <f t="shared" ca="1" si="15"/>
        <v>#N/A</v>
      </c>
      <c r="N223" s="20"/>
      <c r="O223" s="74"/>
      <c r="P223" s="75"/>
      <c r="Q223" s="76"/>
      <c r="R223" s="75"/>
      <c r="S223" s="77"/>
      <c r="T223" s="78"/>
      <c r="U223" s="81"/>
      <c r="V223" s="82"/>
      <c r="W223" s="50"/>
      <c r="X223" s="50"/>
      <c r="Y223" s="50"/>
      <c r="Z223" s="50"/>
      <c r="AA223" s="50"/>
      <c r="AG223" s="50"/>
      <c r="AH223" s="50"/>
      <c r="AI223" s="50"/>
      <c r="AJ223" s="50"/>
      <c r="AK223" s="50"/>
      <c r="AL223" s="50"/>
      <c r="AM223" s="50"/>
      <c r="AN223" s="50"/>
      <c r="AO223" s="50"/>
      <c r="AP223" s="138" t="str">
        <f>IF(NOT($AS223=$AS224),ROW(),"")</f>
        <v/>
      </c>
      <c r="AQ223" s="20" t="str">
        <f>IF(NOT(AS223=AS224),AS224,"")</f>
        <v/>
      </c>
      <c r="AR223" s="20" t="e">
        <f>INDEX($AB$15:$AM$15,MATCH($AS223,$AB$11:$AM$11,0))</f>
        <v>#N/A</v>
      </c>
      <c r="AS223" s="20" t="str">
        <f>LEFT(AT223,4)</f>
        <v>2000</v>
      </c>
      <c r="AT223" s="139" t="str">
        <f>LEFT(B223,6)</f>
        <v>200010</v>
      </c>
    </row>
    <row r="224" spans="2:46" hidden="1" outlineLevel="1" x14ac:dyDescent="0.25">
      <c r="B224" s="11">
        <f>'Market Data'!B210</f>
        <v>20001019</v>
      </c>
      <c r="C224" s="2">
        <f>'Market Data'!C210</f>
        <v>8234.5</v>
      </c>
      <c r="D224" s="2">
        <f>'Market Data'!D210</f>
        <v>8347</v>
      </c>
      <c r="E224" s="2">
        <f>'Market Data'!E210</f>
        <v>8222</v>
      </c>
      <c r="F224" s="12">
        <f>'Market Data'!F210</f>
        <v>8314.5</v>
      </c>
      <c r="H224" s="151">
        <f t="shared" si="16"/>
        <v>206</v>
      </c>
      <c r="I224" s="157">
        <f ca="1">IF($H224&lt;($J$6+1),"",PFE(OFFSET($F224,0,0,-$J$6)))</f>
        <v>-9.2681593472242071E-2</v>
      </c>
      <c r="J224" s="19"/>
      <c r="K224" s="139" t="str">
        <f t="shared" ca="1" si="17"/>
        <v>Short</v>
      </c>
      <c r="L224" s="243" t="e">
        <f t="shared" ca="1" si="14"/>
        <v>#N/A</v>
      </c>
      <c r="M224" s="242" t="e">
        <f t="shared" ca="1" si="15"/>
        <v>#N/A</v>
      </c>
      <c r="N224" s="20"/>
      <c r="O224" s="74"/>
      <c r="P224" s="75"/>
      <c r="Q224" s="76"/>
      <c r="R224" s="75"/>
      <c r="S224" s="77"/>
      <c r="T224" s="78"/>
      <c r="U224" s="81"/>
      <c r="V224" s="82"/>
      <c r="W224" s="50"/>
      <c r="X224" s="50"/>
      <c r="Y224" s="50"/>
      <c r="Z224" s="50"/>
      <c r="AA224" s="50"/>
      <c r="AG224" s="50"/>
      <c r="AH224" s="50"/>
      <c r="AI224" s="50"/>
      <c r="AJ224" s="50"/>
      <c r="AK224" s="50"/>
      <c r="AL224" s="50"/>
      <c r="AM224" s="50"/>
      <c r="AN224" s="50"/>
      <c r="AO224" s="50"/>
      <c r="AP224" s="138" t="str">
        <f>IF(NOT($AS224=$AS225),ROW(),"")</f>
        <v/>
      </c>
      <c r="AQ224" s="20" t="str">
        <f>IF(NOT(AS224=AS225),AS225,"")</f>
        <v/>
      </c>
      <c r="AR224" s="20" t="e">
        <f>INDEX($AB$15:$AM$15,MATCH($AS224,$AB$11:$AM$11,0))</f>
        <v>#N/A</v>
      </c>
      <c r="AS224" s="20" t="str">
        <f>LEFT(AT224,4)</f>
        <v>2000</v>
      </c>
      <c r="AT224" s="139" t="str">
        <f>LEFT(B224,6)</f>
        <v>200010</v>
      </c>
    </row>
    <row r="225" spans="2:46" hidden="1" outlineLevel="1" x14ac:dyDescent="0.25">
      <c r="B225" s="11">
        <f>'Market Data'!B211</f>
        <v>20001020</v>
      </c>
      <c r="C225" s="2">
        <f>'Market Data'!C211</f>
        <v>8350.5</v>
      </c>
      <c r="D225" s="2">
        <f>'Market Data'!D211</f>
        <v>8382</v>
      </c>
      <c r="E225" s="2">
        <f>'Market Data'!E211</f>
        <v>8258</v>
      </c>
      <c r="F225" s="12">
        <f>'Market Data'!F211</f>
        <v>8338.5</v>
      </c>
      <c r="H225" s="151">
        <f t="shared" si="16"/>
        <v>207</v>
      </c>
      <c r="I225" s="157">
        <f ca="1">IF($H225&lt;($J$6+1),"",PFE(OFFSET($F225,0,0,-$J$6)))</f>
        <v>-9.7805617687540966E-2</v>
      </c>
      <c r="J225" s="19"/>
      <c r="K225" s="139" t="str">
        <f t="shared" ca="1" si="17"/>
        <v>Short</v>
      </c>
      <c r="L225" s="243" t="e">
        <f t="shared" ca="1" si="14"/>
        <v>#N/A</v>
      </c>
      <c r="M225" s="242" t="e">
        <f t="shared" ca="1" si="15"/>
        <v>#N/A</v>
      </c>
      <c r="N225" s="20"/>
      <c r="O225" s="74"/>
      <c r="P225" s="75"/>
      <c r="Q225" s="76"/>
      <c r="R225" s="75"/>
      <c r="S225" s="77"/>
      <c r="T225" s="78"/>
      <c r="U225" s="81"/>
      <c r="V225" s="82"/>
      <c r="W225" s="50"/>
      <c r="X225" s="50"/>
      <c r="Y225" s="50"/>
      <c r="Z225" s="50"/>
      <c r="AA225" s="50"/>
      <c r="AG225" s="50"/>
      <c r="AH225" s="50"/>
      <c r="AI225" s="50"/>
      <c r="AJ225" s="50"/>
      <c r="AK225" s="50"/>
      <c r="AL225" s="50"/>
      <c r="AM225" s="50"/>
      <c r="AN225" s="50"/>
      <c r="AO225" s="50"/>
      <c r="AP225" s="138" t="str">
        <f>IF(NOT($AS225=$AS226),ROW(),"")</f>
        <v/>
      </c>
      <c r="AQ225" s="20" t="str">
        <f>IF(NOT(AS225=AS226),AS226,"")</f>
        <v/>
      </c>
      <c r="AR225" s="20" t="e">
        <f>INDEX($AB$15:$AM$15,MATCH($AS225,$AB$11:$AM$11,0))</f>
        <v>#N/A</v>
      </c>
      <c r="AS225" s="20" t="str">
        <f>LEFT(AT225,4)</f>
        <v>2000</v>
      </c>
      <c r="AT225" s="139" t="str">
        <f>LEFT(B225,6)</f>
        <v>200010</v>
      </c>
    </row>
    <row r="226" spans="2:46" hidden="1" outlineLevel="1" x14ac:dyDescent="0.25">
      <c r="B226" s="11">
        <f>'Market Data'!B212</f>
        <v>20001023</v>
      </c>
      <c r="C226" s="2">
        <f>'Market Data'!C212</f>
        <v>8367.5</v>
      </c>
      <c r="D226" s="2">
        <f>'Market Data'!D212</f>
        <v>8372</v>
      </c>
      <c r="E226" s="2">
        <f>'Market Data'!E212</f>
        <v>8260</v>
      </c>
      <c r="F226" s="12">
        <f>'Market Data'!F212</f>
        <v>8357</v>
      </c>
      <c r="H226" s="151">
        <f t="shared" si="16"/>
        <v>208</v>
      </c>
      <c r="I226" s="157">
        <f ca="1">IF($H226&lt;($J$6+1),"",PFE(OFFSET($F226,0,0,-$J$6)))</f>
        <v>-9.5828879277096699E-2</v>
      </c>
      <c r="J226" s="19"/>
      <c r="K226" s="139" t="str">
        <f t="shared" ca="1" si="17"/>
        <v>Short</v>
      </c>
      <c r="L226" s="243" t="e">
        <f t="shared" ca="1" si="14"/>
        <v>#N/A</v>
      </c>
      <c r="M226" s="242" t="e">
        <f t="shared" ca="1" si="15"/>
        <v>#N/A</v>
      </c>
      <c r="N226" s="20"/>
      <c r="O226" s="74"/>
      <c r="P226" s="75"/>
      <c r="Q226" s="76"/>
      <c r="R226" s="75"/>
      <c r="S226" s="77"/>
      <c r="T226" s="78"/>
      <c r="U226" s="81"/>
      <c r="V226" s="82"/>
      <c r="W226" s="50"/>
      <c r="X226" s="50"/>
      <c r="Y226" s="50"/>
      <c r="Z226" s="50"/>
      <c r="AA226" s="50"/>
      <c r="AG226" s="50"/>
      <c r="AH226" s="50"/>
      <c r="AI226" s="50"/>
      <c r="AJ226" s="50"/>
      <c r="AK226" s="50"/>
      <c r="AL226" s="50"/>
      <c r="AM226" s="50"/>
      <c r="AN226" s="50"/>
      <c r="AO226" s="50"/>
      <c r="AP226" s="138" t="str">
        <f>IF(NOT($AS226=$AS227),ROW(),"")</f>
        <v/>
      </c>
      <c r="AQ226" s="20" t="str">
        <f>IF(NOT(AS226=AS227),AS227,"")</f>
        <v/>
      </c>
      <c r="AR226" s="20" t="e">
        <f>INDEX($AB$15:$AM$15,MATCH($AS226,$AB$11:$AM$11,0))</f>
        <v>#N/A</v>
      </c>
      <c r="AS226" s="20" t="str">
        <f>LEFT(AT226,4)</f>
        <v>2000</v>
      </c>
      <c r="AT226" s="139" t="str">
        <f>LEFT(B226,6)</f>
        <v>200010</v>
      </c>
    </row>
    <row r="227" spans="2:46" hidden="1" outlineLevel="1" x14ac:dyDescent="0.25">
      <c r="B227" s="11">
        <f>'Market Data'!B213</f>
        <v>20001024</v>
      </c>
      <c r="C227" s="2">
        <f>'Market Data'!C213</f>
        <v>8361.5</v>
      </c>
      <c r="D227" s="2">
        <f>'Market Data'!D213</f>
        <v>8558.5</v>
      </c>
      <c r="E227" s="2">
        <f>'Market Data'!E213</f>
        <v>8326.5</v>
      </c>
      <c r="F227" s="12">
        <f>'Market Data'!F213</f>
        <v>8541</v>
      </c>
      <c r="H227" s="151">
        <f t="shared" si="16"/>
        <v>209</v>
      </c>
      <c r="I227" s="157">
        <f ca="1">IF($H227&lt;($J$6+1),"",PFE(OFFSET($F227,0,0,-$J$6)))</f>
        <v>-6.3926267452778754E-2</v>
      </c>
      <c r="J227" s="19"/>
      <c r="K227" s="139" t="str">
        <f t="shared" ca="1" si="17"/>
        <v>Short</v>
      </c>
      <c r="L227" s="243" t="e">
        <f t="shared" ca="1" si="14"/>
        <v>#N/A</v>
      </c>
      <c r="M227" s="242" t="e">
        <f t="shared" ca="1" si="15"/>
        <v>#N/A</v>
      </c>
      <c r="N227" s="20"/>
      <c r="O227" s="74"/>
      <c r="P227" s="75"/>
      <c r="Q227" s="76"/>
      <c r="R227" s="75"/>
      <c r="S227" s="77"/>
      <c r="T227" s="78"/>
      <c r="U227" s="81"/>
      <c r="V227" s="82"/>
      <c r="W227" s="50"/>
      <c r="X227" s="50"/>
      <c r="Y227" s="50"/>
      <c r="Z227" s="50"/>
      <c r="AA227" s="50"/>
      <c r="AG227" s="50"/>
      <c r="AH227" s="50"/>
      <c r="AI227" s="50"/>
      <c r="AJ227" s="50"/>
      <c r="AK227" s="50"/>
      <c r="AL227" s="50"/>
      <c r="AM227" s="50"/>
      <c r="AN227" s="50"/>
      <c r="AO227" s="50"/>
      <c r="AP227" s="138" t="str">
        <f>IF(NOT($AS227=$AS228),ROW(),"")</f>
        <v/>
      </c>
      <c r="AQ227" s="20" t="str">
        <f>IF(NOT(AS227=AS228),AS228,"")</f>
        <v/>
      </c>
      <c r="AR227" s="20" t="e">
        <f>INDEX($AB$15:$AM$15,MATCH($AS227,$AB$11:$AM$11,0))</f>
        <v>#N/A</v>
      </c>
      <c r="AS227" s="20" t="str">
        <f>LEFT(AT227,4)</f>
        <v>2000</v>
      </c>
      <c r="AT227" s="139" t="str">
        <f>LEFT(B227,6)</f>
        <v>200010</v>
      </c>
    </row>
    <row r="228" spans="2:46" hidden="1" outlineLevel="1" x14ac:dyDescent="0.25">
      <c r="B228" s="11">
        <f>'Market Data'!B214</f>
        <v>20001025</v>
      </c>
      <c r="C228" s="2">
        <f>'Market Data'!C214</f>
        <v>8481</v>
      </c>
      <c r="D228" s="2">
        <f>'Market Data'!D214</f>
        <v>8529.5</v>
      </c>
      <c r="E228" s="2">
        <f>'Market Data'!E214</f>
        <v>8414.5</v>
      </c>
      <c r="F228" s="12">
        <f>'Market Data'!F214</f>
        <v>8478</v>
      </c>
      <c r="H228" s="151">
        <f t="shared" si="16"/>
        <v>210</v>
      </c>
      <c r="I228" s="157">
        <f ca="1">IF($H228&lt;($J$6+1),"",PFE(OFFSET($F228,0,0,-$J$6)))</f>
        <v>-4.3688127224329347E-2</v>
      </c>
      <c r="J228" s="19"/>
      <c r="K228" s="139" t="str">
        <f t="shared" ca="1" si="17"/>
        <v>Short</v>
      </c>
      <c r="L228" s="243" t="e">
        <f t="shared" ca="1" si="14"/>
        <v>#N/A</v>
      </c>
      <c r="M228" s="242" t="e">
        <f t="shared" ca="1" si="15"/>
        <v>#N/A</v>
      </c>
      <c r="N228" s="20"/>
      <c r="O228" s="74"/>
      <c r="P228" s="75"/>
      <c r="Q228" s="76"/>
      <c r="R228" s="75"/>
      <c r="S228" s="77"/>
      <c r="T228" s="78"/>
      <c r="U228" s="81"/>
      <c r="V228" s="82"/>
      <c r="W228" s="50"/>
      <c r="X228" s="50"/>
      <c r="Y228" s="50"/>
      <c r="Z228" s="50"/>
      <c r="AA228" s="50"/>
      <c r="AG228" s="50"/>
      <c r="AH228" s="50"/>
      <c r="AI228" s="50"/>
      <c r="AJ228" s="50"/>
      <c r="AK228" s="50"/>
      <c r="AL228" s="50"/>
      <c r="AM228" s="50"/>
      <c r="AN228" s="50"/>
      <c r="AO228" s="50"/>
      <c r="AP228" s="138" t="str">
        <f>IF(NOT($AS228=$AS229),ROW(),"")</f>
        <v/>
      </c>
      <c r="AQ228" s="20" t="str">
        <f>IF(NOT(AS228=AS229),AS229,"")</f>
        <v/>
      </c>
      <c r="AR228" s="20" t="e">
        <f>INDEX($AB$15:$AM$15,MATCH($AS228,$AB$11:$AM$11,0))</f>
        <v>#N/A</v>
      </c>
      <c r="AS228" s="20" t="str">
        <f>LEFT(AT228,4)</f>
        <v>2000</v>
      </c>
      <c r="AT228" s="139" t="str">
        <f>LEFT(B228,6)</f>
        <v>200010</v>
      </c>
    </row>
    <row r="229" spans="2:46" hidden="1" outlineLevel="1" x14ac:dyDescent="0.25">
      <c r="B229" s="11">
        <f>'Market Data'!B215</f>
        <v>20001026</v>
      </c>
      <c r="C229" s="2">
        <f>'Market Data'!C215</f>
        <v>8454.5</v>
      </c>
      <c r="D229" s="2">
        <f>'Market Data'!D215</f>
        <v>8573.5</v>
      </c>
      <c r="E229" s="2">
        <f>'Market Data'!E215</f>
        <v>8449.5</v>
      </c>
      <c r="F229" s="12">
        <f>'Market Data'!F215</f>
        <v>8458</v>
      </c>
      <c r="H229" s="151">
        <f t="shared" si="16"/>
        <v>211</v>
      </c>
      <c r="I229" s="157">
        <f ca="1">IF($H229&lt;($J$6+1),"",PFE(OFFSET($F229,0,0,-$J$6)))</f>
        <v>-4.8368067785175439E-2</v>
      </c>
      <c r="J229" s="19"/>
      <c r="K229" s="139" t="str">
        <f t="shared" ca="1" si="17"/>
        <v>Short</v>
      </c>
      <c r="L229" s="243" t="e">
        <f t="shared" ca="1" si="14"/>
        <v>#N/A</v>
      </c>
      <c r="M229" s="242" t="e">
        <f t="shared" ca="1" si="15"/>
        <v>#N/A</v>
      </c>
      <c r="N229" s="20"/>
      <c r="O229" s="74"/>
      <c r="P229" s="75"/>
      <c r="Q229" s="76"/>
      <c r="R229" s="75"/>
      <c r="S229" s="77"/>
      <c r="T229" s="78"/>
      <c r="U229" s="81"/>
      <c r="V229" s="82"/>
      <c r="W229" s="50"/>
      <c r="X229" s="50"/>
      <c r="Y229" s="50"/>
      <c r="Z229" s="50"/>
      <c r="AA229" s="50"/>
      <c r="AG229" s="50"/>
      <c r="AH229" s="50"/>
      <c r="AI229" s="50"/>
      <c r="AJ229" s="50"/>
      <c r="AK229" s="50"/>
      <c r="AL229" s="50"/>
      <c r="AM229" s="50"/>
      <c r="AN229" s="50"/>
      <c r="AO229" s="50"/>
      <c r="AP229" s="138" t="str">
        <f>IF(NOT($AS229=$AS230),ROW(),"")</f>
        <v/>
      </c>
      <c r="AQ229" s="20" t="str">
        <f>IF(NOT(AS229=AS230),AS230,"")</f>
        <v/>
      </c>
      <c r="AR229" s="20" t="e">
        <f>INDEX($AB$15:$AM$15,MATCH($AS229,$AB$11:$AM$11,0))</f>
        <v>#N/A</v>
      </c>
      <c r="AS229" s="20" t="str">
        <f>LEFT(AT229,4)</f>
        <v>2000</v>
      </c>
      <c r="AT229" s="139" t="str">
        <f>LEFT(B229,6)</f>
        <v>200010</v>
      </c>
    </row>
    <row r="230" spans="2:46" hidden="1" outlineLevel="1" x14ac:dyDescent="0.25">
      <c r="B230" s="11">
        <f>'Market Data'!B216</f>
        <v>20001027</v>
      </c>
      <c r="C230" s="2">
        <f>'Market Data'!C216</f>
        <v>8559.5</v>
      </c>
      <c r="D230" s="2">
        <f>'Market Data'!D216</f>
        <v>8652.5</v>
      </c>
      <c r="E230" s="2">
        <f>'Market Data'!E216</f>
        <v>8546</v>
      </c>
      <c r="F230" s="12">
        <f>'Market Data'!F216</f>
        <v>8645.5</v>
      </c>
      <c r="H230" s="151">
        <f t="shared" si="16"/>
        <v>212</v>
      </c>
      <c r="I230" s="157">
        <f ca="1">IF($H230&lt;($J$6+1),"",PFE(OFFSET($F230,0,0,-$J$6)))</f>
        <v>-2.9707086833360534E-2</v>
      </c>
      <c r="J230" s="19"/>
      <c r="K230" s="139" t="str">
        <f t="shared" ca="1" si="17"/>
        <v>Short</v>
      </c>
      <c r="L230" s="243" t="e">
        <f t="shared" ca="1" si="14"/>
        <v>#N/A</v>
      </c>
      <c r="M230" s="242" t="e">
        <f t="shared" ca="1" si="15"/>
        <v>#N/A</v>
      </c>
      <c r="N230" s="20"/>
      <c r="O230" s="74"/>
      <c r="P230" s="75"/>
      <c r="Q230" s="76"/>
      <c r="R230" s="75"/>
      <c r="S230" s="77"/>
      <c r="T230" s="78"/>
      <c r="U230" s="81"/>
      <c r="V230" s="82"/>
      <c r="W230" s="50"/>
      <c r="X230" s="50"/>
      <c r="Y230" s="50"/>
      <c r="Z230" s="50"/>
      <c r="AA230" s="50"/>
      <c r="AG230" s="50"/>
      <c r="AH230" s="50"/>
      <c r="AI230" s="50"/>
      <c r="AJ230" s="50"/>
      <c r="AK230" s="50"/>
      <c r="AL230" s="50"/>
      <c r="AM230" s="50"/>
      <c r="AN230" s="50"/>
      <c r="AO230" s="50"/>
      <c r="AP230" s="138" t="str">
        <f>IF(NOT($AS230=$AS231),ROW(),"")</f>
        <v/>
      </c>
      <c r="AQ230" s="20" t="str">
        <f>IF(NOT(AS230=AS231),AS231,"")</f>
        <v/>
      </c>
      <c r="AR230" s="20" t="e">
        <f>INDEX($AB$15:$AM$15,MATCH($AS230,$AB$11:$AM$11,0))</f>
        <v>#N/A</v>
      </c>
      <c r="AS230" s="20" t="str">
        <f>LEFT(AT230,4)</f>
        <v>2000</v>
      </c>
      <c r="AT230" s="139" t="str">
        <f>LEFT(B230,6)</f>
        <v>200010</v>
      </c>
    </row>
    <row r="231" spans="2:46" hidden="1" outlineLevel="1" x14ac:dyDescent="0.25">
      <c r="B231" s="11">
        <f>'Market Data'!B217</f>
        <v>20001030</v>
      </c>
      <c r="C231" s="2">
        <f>'Market Data'!C217</f>
        <v>8633.5</v>
      </c>
      <c r="D231" s="2">
        <f>'Market Data'!D217</f>
        <v>8672.5</v>
      </c>
      <c r="E231" s="2">
        <f>'Market Data'!E217</f>
        <v>8595.5</v>
      </c>
      <c r="F231" s="12">
        <f>'Market Data'!F217</f>
        <v>8667.5</v>
      </c>
      <c r="H231" s="151">
        <f t="shared" si="16"/>
        <v>213</v>
      </c>
      <c r="I231" s="157">
        <f ca="1">IF($H231&lt;($J$6+1),"",PFE(OFFSET($F231,0,0,-$J$6)))</f>
        <v>-2.3729954601198665E-2</v>
      </c>
      <c r="J231" s="19"/>
      <c r="K231" s="139" t="str">
        <f t="shared" ca="1" si="17"/>
        <v>Short</v>
      </c>
      <c r="L231" s="243" t="e">
        <f t="shared" ca="1" si="14"/>
        <v>#N/A</v>
      </c>
      <c r="M231" s="242" t="e">
        <f t="shared" ca="1" si="15"/>
        <v>#N/A</v>
      </c>
      <c r="N231" s="20"/>
      <c r="O231" s="74"/>
      <c r="P231" s="75"/>
      <c r="Q231" s="76"/>
      <c r="R231" s="75"/>
      <c r="S231" s="77"/>
      <c r="T231" s="78"/>
      <c r="U231" s="81"/>
      <c r="V231" s="82"/>
      <c r="W231" s="50"/>
      <c r="X231" s="50"/>
      <c r="Y231" s="50"/>
      <c r="Z231" s="50"/>
      <c r="AA231" s="50"/>
      <c r="AG231" s="50"/>
      <c r="AH231" s="50"/>
      <c r="AI231" s="50"/>
      <c r="AJ231" s="50"/>
      <c r="AK231" s="50"/>
      <c r="AL231" s="50"/>
      <c r="AM231" s="50"/>
      <c r="AN231" s="50"/>
      <c r="AO231" s="50"/>
      <c r="AP231" s="138" t="str">
        <f>IF(NOT($AS231=$AS232),ROW(),"")</f>
        <v/>
      </c>
      <c r="AQ231" s="20" t="str">
        <f>IF(NOT(AS231=AS232),AS232,"")</f>
        <v/>
      </c>
      <c r="AR231" s="20" t="e">
        <f>INDEX($AB$15:$AM$15,MATCH($AS231,$AB$11:$AM$11,0))</f>
        <v>#N/A</v>
      </c>
      <c r="AS231" s="20" t="str">
        <f>LEFT(AT231,4)</f>
        <v>2000</v>
      </c>
      <c r="AT231" s="139" t="str">
        <f>LEFT(B231,6)</f>
        <v>200010</v>
      </c>
    </row>
    <row r="232" spans="2:46" hidden="1" outlineLevel="1" x14ac:dyDescent="0.25">
      <c r="B232" s="11">
        <f>'Market Data'!B218</f>
        <v>20001031</v>
      </c>
      <c r="C232" s="2">
        <f>'Market Data'!C218</f>
        <v>8673.5</v>
      </c>
      <c r="D232" s="2">
        <f>'Market Data'!D218</f>
        <v>8810.5</v>
      </c>
      <c r="E232" s="2">
        <f>'Market Data'!E218</f>
        <v>8669.5</v>
      </c>
      <c r="F232" s="12">
        <f>'Market Data'!F218</f>
        <v>8798.5</v>
      </c>
      <c r="H232" s="151">
        <f t="shared" si="16"/>
        <v>214</v>
      </c>
      <c r="I232" s="157">
        <f ca="1">IF($H232&lt;($J$6+1),"",PFE(OFFSET($F232,0,0,-$J$6)))</f>
        <v>-1.4405500175331426E-2</v>
      </c>
      <c r="J232" s="19"/>
      <c r="K232" s="139" t="str">
        <f t="shared" ca="1" si="17"/>
        <v>Short</v>
      </c>
      <c r="L232" s="243" t="e">
        <f t="shared" ca="1" si="14"/>
        <v>#N/A</v>
      </c>
      <c r="M232" s="242" t="e">
        <f t="shared" ca="1" si="15"/>
        <v>#N/A</v>
      </c>
      <c r="N232" s="20"/>
      <c r="O232" s="74"/>
      <c r="P232" s="75"/>
      <c r="Q232" s="76"/>
      <c r="R232" s="75"/>
      <c r="S232" s="77"/>
      <c r="T232" s="78"/>
      <c r="U232" s="81"/>
      <c r="V232" s="82"/>
      <c r="W232" s="50"/>
      <c r="X232" s="50"/>
      <c r="Y232" s="50"/>
      <c r="Z232" s="50"/>
      <c r="AA232" s="50"/>
      <c r="AG232" s="50"/>
      <c r="AH232" s="50"/>
      <c r="AI232" s="50"/>
      <c r="AJ232" s="50"/>
      <c r="AK232" s="50"/>
      <c r="AL232" s="50"/>
      <c r="AM232" s="50"/>
      <c r="AN232" s="50"/>
      <c r="AO232" s="50"/>
      <c r="AP232" s="138" t="str">
        <f>IF(NOT($AS232=$AS233),ROW(),"")</f>
        <v/>
      </c>
      <c r="AQ232" s="20" t="str">
        <f>IF(NOT(AS232=AS233),AS233,"")</f>
        <v/>
      </c>
      <c r="AR232" s="20" t="e">
        <f>INDEX($AB$15:$AM$15,MATCH($AS232,$AB$11:$AM$11,0))</f>
        <v>#N/A</v>
      </c>
      <c r="AS232" s="20" t="str">
        <f>LEFT(AT232,4)</f>
        <v>2000</v>
      </c>
      <c r="AT232" s="139" t="str">
        <f>LEFT(B232,6)</f>
        <v>200010</v>
      </c>
    </row>
    <row r="233" spans="2:46" hidden="1" outlineLevel="1" x14ac:dyDescent="0.25">
      <c r="B233" s="11">
        <f>'Market Data'!B219</f>
        <v>20001101</v>
      </c>
      <c r="C233" s="2">
        <f>'Market Data'!C219</f>
        <v>8807.5</v>
      </c>
      <c r="D233" s="2">
        <f>'Market Data'!D219</f>
        <v>8818.5</v>
      </c>
      <c r="E233" s="2">
        <f>'Market Data'!E219</f>
        <v>8728</v>
      </c>
      <c r="F233" s="12">
        <f>'Market Data'!F219</f>
        <v>8779.5</v>
      </c>
      <c r="H233" s="151">
        <f t="shared" si="16"/>
        <v>215</v>
      </c>
      <c r="I233" s="157">
        <f ca="1">IF($H233&lt;($J$6+1),"",PFE(OFFSET($F233,0,0,-$J$6)))</f>
        <v>-1.441054993561852E-2</v>
      </c>
      <c r="J233" s="19"/>
      <c r="K233" s="139" t="str">
        <f t="shared" ca="1" si="17"/>
        <v>Short</v>
      </c>
      <c r="L233" s="243" t="e">
        <f t="shared" ca="1" si="14"/>
        <v>#N/A</v>
      </c>
      <c r="M233" s="242" t="e">
        <f t="shared" ca="1" si="15"/>
        <v>#N/A</v>
      </c>
      <c r="N233" s="20"/>
      <c r="O233" s="74"/>
      <c r="P233" s="75"/>
      <c r="Q233" s="76"/>
      <c r="R233" s="75"/>
      <c r="S233" s="77"/>
      <c r="T233" s="78"/>
      <c r="U233" s="81"/>
      <c r="V233" s="82"/>
      <c r="W233" s="50"/>
      <c r="X233" s="50"/>
      <c r="Y233" s="50"/>
      <c r="Z233" s="50"/>
      <c r="AA233" s="50"/>
      <c r="AG233" s="50"/>
      <c r="AH233" s="50"/>
      <c r="AI233" s="50"/>
      <c r="AJ233" s="50"/>
      <c r="AK233" s="50"/>
      <c r="AL233" s="50"/>
      <c r="AM233" s="50"/>
      <c r="AN233" s="50"/>
      <c r="AO233" s="50"/>
      <c r="AP233" s="138" t="str">
        <f>IF(NOT($AS233=$AS234),ROW(),"")</f>
        <v/>
      </c>
      <c r="AQ233" s="20" t="str">
        <f>IF(NOT(AS233=AS234),AS234,"")</f>
        <v/>
      </c>
      <c r="AR233" s="20" t="e">
        <f>INDEX($AB$15:$AM$15,MATCH($AS233,$AB$11:$AM$11,0))</f>
        <v>#N/A</v>
      </c>
      <c r="AS233" s="20" t="str">
        <f>LEFT(AT233,4)</f>
        <v>2000</v>
      </c>
      <c r="AT233" s="139" t="str">
        <f>LEFT(B233,6)</f>
        <v>200011</v>
      </c>
    </row>
    <row r="234" spans="2:46" hidden="1" outlineLevel="1" x14ac:dyDescent="0.25">
      <c r="B234" s="11">
        <f>'Market Data'!B220</f>
        <v>20001102</v>
      </c>
      <c r="C234" s="2">
        <f>'Market Data'!C220</f>
        <v>8791.5</v>
      </c>
      <c r="D234" s="2">
        <f>'Market Data'!D220</f>
        <v>8858.5</v>
      </c>
      <c r="E234" s="2">
        <f>'Market Data'!E220</f>
        <v>8775.5</v>
      </c>
      <c r="F234" s="12">
        <f>'Market Data'!F220</f>
        <v>8802.5</v>
      </c>
      <c r="H234" s="151">
        <f t="shared" si="16"/>
        <v>216</v>
      </c>
      <c r="I234" s="157">
        <f ca="1">IF($H234&lt;($J$6+1),"",PFE(OFFSET($F234,0,0,-$J$6)))</f>
        <v>-1.8880687688162746E-2</v>
      </c>
      <c r="J234" s="19"/>
      <c r="K234" s="139" t="str">
        <f t="shared" ca="1" si="17"/>
        <v>Short</v>
      </c>
      <c r="L234" s="243" t="e">
        <f t="shared" ca="1" si="14"/>
        <v>#N/A</v>
      </c>
      <c r="M234" s="242" t="e">
        <f t="shared" ca="1" si="15"/>
        <v>#N/A</v>
      </c>
      <c r="N234" s="20"/>
      <c r="O234" s="74"/>
      <c r="P234" s="75"/>
      <c r="Q234" s="76"/>
      <c r="R234" s="75"/>
      <c r="S234" s="77"/>
      <c r="T234" s="78"/>
      <c r="U234" s="81"/>
      <c r="V234" s="82"/>
      <c r="W234" s="50"/>
      <c r="X234" s="50"/>
      <c r="Y234" s="50"/>
      <c r="Z234" s="50"/>
      <c r="AA234" s="50"/>
      <c r="AG234" s="50"/>
      <c r="AH234" s="50"/>
      <c r="AI234" s="50"/>
      <c r="AJ234" s="50"/>
      <c r="AK234" s="50"/>
      <c r="AL234" s="50"/>
      <c r="AM234" s="50"/>
      <c r="AN234" s="50"/>
      <c r="AO234" s="50"/>
      <c r="AP234" s="138" t="str">
        <f>IF(NOT($AS234=$AS235),ROW(),"")</f>
        <v/>
      </c>
      <c r="AQ234" s="20" t="str">
        <f>IF(NOT(AS234=AS235),AS235,"")</f>
        <v/>
      </c>
      <c r="AR234" s="20" t="e">
        <f>INDEX($AB$15:$AM$15,MATCH($AS234,$AB$11:$AM$11,0))</f>
        <v>#N/A</v>
      </c>
      <c r="AS234" s="20" t="str">
        <f>LEFT(AT234,4)</f>
        <v>2000</v>
      </c>
      <c r="AT234" s="139" t="str">
        <f>LEFT(B234,6)</f>
        <v>200011</v>
      </c>
    </row>
    <row r="235" spans="2:46" hidden="1" outlineLevel="1" x14ac:dyDescent="0.25">
      <c r="B235" s="11">
        <f>'Market Data'!B221</f>
        <v>20001103</v>
      </c>
      <c r="C235" s="2">
        <f>'Market Data'!C221</f>
        <v>8824.5</v>
      </c>
      <c r="D235" s="2">
        <f>'Market Data'!D221</f>
        <v>8869.5</v>
      </c>
      <c r="E235" s="2">
        <f>'Market Data'!E221</f>
        <v>8788</v>
      </c>
      <c r="F235" s="12">
        <f>'Market Data'!F221</f>
        <v>8848</v>
      </c>
      <c r="H235" s="151">
        <f t="shared" si="16"/>
        <v>217</v>
      </c>
      <c r="I235" s="157">
        <f ca="1">IF($H235&lt;($J$6+1),"",PFE(OFFSET($F235,0,0,-$J$6)))</f>
        <v>-1.6163725212560029E-2</v>
      </c>
      <c r="J235" s="19"/>
      <c r="K235" s="139" t="str">
        <f t="shared" ca="1" si="17"/>
        <v>Short</v>
      </c>
      <c r="L235" s="243" t="e">
        <f t="shared" ca="1" si="14"/>
        <v>#N/A</v>
      </c>
      <c r="M235" s="242" t="e">
        <f t="shared" ca="1" si="15"/>
        <v>#N/A</v>
      </c>
      <c r="N235" s="20"/>
      <c r="O235" s="74"/>
      <c r="P235" s="75"/>
      <c r="Q235" s="76"/>
      <c r="R235" s="75"/>
      <c r="S235" s="77"/>
      <c r="T235" s="78"/>
      <c r="U235" s="81"/>
      <c r="V235" s="82"/>
      <c r="W235" s="50"/>
      <c r="X235" s="50"/>
      <c r="Y235" s="50"/>
      <c r="Z235" s="50"/>
      <c r="AA235" s="50"/>
      <c r="AG235" s="50"/>
      <c r="AH235" s="50"/>
      <c r="AI235" s="50"/>
      <c r="AJ235" s="50"/>
      <c r="AK235" s="50"/>
      <c r="AL235" s="50"/>
      <c r="AM235" s="50"/>
      <c r="AN235" s="50"/>
      <c r="AO235" s="50"/>
      <c r="AP235" s="138" t="str">
        <f>IF(NOT($AS235=$AS236),ROW(),"")</f>
        <v/>
      </c>
      <c r="AQ235" s="20" t="str">
        <f>IF(NOT(AS235=AS236),AS236,"")</f>
        <v/>
      </c>
      <c r="AR235" s="20" t="e">
        <f>INDEX($AB$15:$AM$15,MATCH($AS235,$AB$11:$AM$11,0))</f>
        <v>#N/A</v>
      </c>
      <c r="AS235" s="20" t="str">
        <f>LEFT(AT235,4)</f>
        <v>2000</v>
      </c>
      <c r="AT235" s="139" t="str">
        <f>LEFT(B235,6)</f>
        <v>200011</v>
      </c>
    </row>
    <row r="236" spans="2:46" hidden="1" outlineLevel="1" x14ac:dyDescent="0.25">
      <c r="B236" s="11">
        <f>'Market Data'!B222</f>
        <v>20001106</v>
      </c>
      <c r="C236" s="2">
        <f>'Market Data'!C222</f>
        <v>8870.5</v>
      </c>
      <c r="D236" s="2">
        <f>'Market Data'!D222</f>
        <v>8898</v>
      </c>
      <c r="E236" s="2">
        <f>'Market Data'!E222</f>
        <v>8822.5</v>
      </c>
      <c r="F236" s="12">
        <f>'Market Data'!F222</f>
        <v>8851.5</v>
      </c>
      <c r="H236" s="151">
        <f t="shared" si="16"/>
        <v>218</v>
      </c>
      <c r="I236" s="157">
        <f ca="1">IF($H236&lt;($J$6+1),"",PFE(OFFSET($F236,0,0,-$J$6)))</f>
        <v>1.5745873823742183E-2</v>
      </c>
      <c r="J236" s="19"/>
      <c r="K236" s="139" t="str">
        <f t="shared" ca="1" si="17"/>
        <v>Long</v>
      </c>
      <c r="L236" s="243">
        <f t="shared" ca="1" si="14"/>
        <v>8851.5</v>
      </c>
      <c r="M236" s="242" t="e">
        <f t="shared" ca="1" si="15"/>
        <v>#N/A</v>
      </c>
      <c r="N236" s="20"/>
      <c r="O236" s="74"/>
      <c r="P236" s="75"/>
      <c r="Q236" s="76"/>
      <c r="R236" s="75"/>
      <c r="S236" s="77"/>
      <c r="T236" s="78"/>
      <c r="U236" s="81"/>
      <c r="V236" s="82"/>
      <c r="W236" s="50"/>
      <c r="X236" s="50"/>
      <c r="Y236" s="50"/>
      <c r="Z236" s="50"/>
      <c r="AA236" s="50"/>
      <c r="AG236" s="50"/>
      <c r="AH236" s="50"/>
      <c r="AI236" s="50"/>
      <c r="AJ236" s="50"/>
      <c r="AK236" s="50"/>
      <c r="AL236" s="50"/>
      <c r="AM236" s="50"/>
      <c r="AN236" s="50"/>
      <c r="AO236" s="50"/>
      <c r="AP236" s="138" t="str">
        <f>IF(NOT($AS236=$AS237),ROW(),"")</f>
        <v/>
      </c>
      <c r="AQ236" s="20" t="str">
        <f>IF(NOT(AS236=AS237),AS237,"")</f>
        <v/>
      </c>
      <c r="AR236" s="20" t="e">
        <f>INDEX($AB$15:$AM$15,MATCH($AS236,$AB$11:$AM$11,0))</f>
        <v>#N/A</v>
      </c>
      <c r="AS236" s="20" t="str">
        <f>LEFT(AT236,4)</f>
        <v>2000</v>
      </c>
      <c r="AT236" s="139" t="str">
        <f>LEFT(B236,6)</f>
        <v>200011</v>
      </c>
    </row>
    <row r="237" spans="2:46" hidden="1" outlineLevel="1" x14ac:dyDescent="0.25">
      <c r="B237" s="11">
        <f>'Market Data'!B223</f>
        <v>20001107</v>
      </c>
      <c r="C237" s="2">
        <f>'Market Data'!C223</f>
        <v>8852.5</v>
      </c>
      <c r="D237" s="2">
        <f>'Market Data'!D223</f>
        <v>8852.5</v>
      </c>
      <c r="E237" s="2">
        <f>'Market Data'!E223</f>
        <v>8742</v>
      </c>
      <c r="F237" s="12">
        <f>'Market Data'!F223</f>
        <v>8792</v>
      </c>
      <c r="H237" s="151">
        <f t="shared" si="16"/>
        <v>219</v>
      </c>
      <c r="I237" s="157">
        <f ca="1">IF($H237&lt;($J$6+1),"",PFE(OFFSET($F237,0,0,-$J$6)))</f>
        <v>-2.2524492302692892E-2</v>
      </c>
      <c r="J237" s="19"/>
      <c r="K237" s="139" t="str">
        <f t="shared" ca="1" si="17"/>
        <v>Short</v>
      </c>
      <c r="L237" s="243" t="e">
        <f t="shared" ca="1" si="14"/>
        <v>#N/A</v>
      </c>
      <c r="M237" s="242">
        <f t="shared" ca="1" si="15"/>
        <v>8792</v>
      </c>
      <c r="N237" s="20"/>
      <c r="O237" s="74"/>
      <c r="P237" s="75"/>
      <c r="Q237" s="76"/>
      <c r="R237" s="75"/>
      <c r="S237" s="77"/>
      <c r="T237" s="78"/>
      <c r="U237" s="81"/>
      <c r="V237" s="82"/>
      <c r="W237" s="50"/>
      <c r="X237" s="50"/>
      <c r="Y237" s="50"/>
      <c r="Z237" s="50"/>
      <c r="AA237" s="50"/>
      <c r="AG237" s="50"/>
      <c r="AH237" s="50"/>
      <c r="AI237" s="50"/>
      <c r="AJ237" s="50"/>
      <c r="AK237" s="50"/>
      <c r="AL237" s="50"/>
      <c r="AM237" s="50"/>
      <c r="AN237" s="50"/>
      <c r="AO237" s="50"/>
      <c r="AP237" s="138" t="str">
        <f>IF(NOT($AS237=$AS238),ROW(),"")</f>
        <v/>
      </c>
      <c r="AQ237" s="20" t="str">
        <f>IF(NOT(AS237=AS238),AS238,"")</f>
        <v/>
      </c>
      <c r="AR237" s="20" t="e">
        <f>INDEX($AB$15:$AM$15,MATCH($AS237,$AB$11:$AM$11,0))</f>
        <v>#N/A</v>
      </c>
      <c r="AS237" s="20" t="str">
        <f>LEFT(AT237,4)</f>
        <v>2000</v>
      </c>
      <c r="AT237" s="139" t="str">
        <f>LEFT(B237,6)</f>
        <v>200011</v>
      </c>
    </row>
    <row r="238" spans="2:46" hidden="1" outlineLevel="1" x14ac:dyDescent="0.25">
      <c r="B238" s="11">
        <f>'Market Data'!B224</f>
        <v>20001108</v>
      </c>
      <c r="C238" s="2">
        <f>'Market Data'!C224</f>
        <v>8828.5</v>
      </c>
      <c r="D238" s="2">
        <f>'Market Data'!D224</f>
        <v>8844</v>
      </c>
      <c r="E238" s="2">
        <f>'Market Data'!E224</f>
        <v>8709.5</v>
      </c>
      <c r="F238" s="12">
        <f>'Market Data'!F224</f>
        <v>8729</v>
      </c>
      <c r="H238" s="151">
        <f t="shared" si="16"/>
        <v>220</v>
      </c>
      <c r="I238" s="157">
        <f ca="1">IF($H238&lt;($J$6+1),"",PFE(OFFSET($F238,0,0,-$J$6)))</f>
        <v>-5.1850545632505123E-2</v>
      </c>
      <c r="J238" s="19"/>
      <c r="K238" s="139" t="str">
        <f t="shared" ca="1" si="17"/>
        <v>Short</v>
      </c>
      <c r="L238" s="243" t="e">
        <f t="shared" ca="1" si="14"/>
        <v>#N/A</v>
      </c>
      <c r="M238" s="242" t="e">
        <f t="shared" ca="1" si="15"/>
        <v>#N/A</v>
      </c>
      <c r="N238" s="20"/>
      <c r="O238" s="74"/>
      <c r="P238" s="75"/>
      <c r="Q238" s="76"/>
      <c r="R238" s="75"/>
      <c r="S238" s="77"/>
      <c r="T238" s="78"/>
      <c r="U238" s="81"/>
      <c r="V238" s="82"/>
      <c r="W238" s="50"/>
      <c r="X238" s="50"/>
      <c r="Y238" s="50"/>
      <c r="Z238" s="50"/>
      <c r="AA238" s="50"/>
      <c r="AG238" s="50"/>
      <c r="AH238" s="50"/>
      <c r="AI238" s="50"/>
      <c r="AJ238" s="50"/>
      <c r="AK238" s="50"/>
      <c r="AL238" s="50"/>
      <c r="AM238" s="50"/>
      <c r="AN238" s="50"/>
      <c r="AO238" s="50"/>
      <c r="AP238" s="138" t="str">
        <f>IF(NOT($AS238=$AS239),ROW(),"")</f>
        <v/>
      </c>
      <c r="AQ238" s="20" t="str">
        <f>IF(NOT(AS238=AS239),AS239,"")</f>
        <v/>
      </c>
      <c r="AR238" s="20" t="e">
        <f>INDEX($AB$15:$AM$15,MATCH($AS238,$AB$11:$AM$11,0))</f>
        <v>#N/A</v>
      </c>
      <c r="AS238" s="20" t="str">
        <f>LEFT(AT238,4)</f>
        <v>2000</v>
      </c>
      <c r="AT238" s="139" t="str">
        <f>LEFT(B238,6)</f>
        <v>200011</v>
      </c>
    </row>
    <row r="239" spans="2:46" hidden="1" outlineLevel="1" x14ac:dyDescent="0.25">
      <c r="B239" s="11">
        <f>'Market Data'!B225</f>
        <v>20001109</v>
      </c>
      <c r="C239" s="2">
        <f>'Market Data'!C225</f>
        <v>8689.5</v>
      </c>
      <c r="D239" s="2">
        <f>'Market Data'!D225</f>
        <v>8733</v>
      </c>
      <c r="E239" s="2">
        <f>'Market Data'!E225</f>
        <v>8637.5</v>
      </c>
      <c r="F239" s="12">
        <f>'Market Data'!F225</f>
        <v>8643</v>
      </c>
      <c r="H239" s="151">
        <f t="shared" si="16"/>
        <v>221</v>
      </c>
      <c r="I239" s="157">
        <f ca="1">IF($H239&lt;($J$6+1),"",PFE(OFFSET($F239,0,0,-$J$6)))</f>
        <v>-9.1203888300438393E-2</v>
      </c>
      <c r="J239" s="19"/>
      <c r="K239" s="139" t="str">
        <f t="shared" ca="1" si="17"/>
        <v>Short</v>
      </c>
      <c r="L239" s="243" t="e">
        <f t="shared" ca="1" si="14"/>
        <v>#N/A</v>
      </c>
      <c r="M239" s="242" t="e">
        <f t="shared" ca="1" si="15"/>
        <v>#N/A</v>
      </c>
      <c r="N239" s="20"/>
      <c r="O239" s="74"/>
      <c r="P239" s="75"/>
      <c r="Q239" s="76"/>
      <c r="R239" s="75"/>
      <c r="S239" s="77"/>
      <c r="T239" s="78"/>
      <c r="U239" s="81"/>
      <c r="V239" s="82"/>
      <c r="W239" s="50"/>
      <c r="X239" s="50"/>
      <c r="Y239" s="50"/>
      <c r="Z239" s="50"/>
      <c r="AA239" s="50"/>
      <c r="AG239" s="50"/>
      <c r="AH239" s="50"/>
      <c r="AI239" s="50"/>
      <c r="AJ239" s="50"/>
      <c r="AK239" s="50"/>
      <c r="AL239" s="50"/>
      <c r="AM239" s="50"/>
      <c r="AN239" s="50"/>
      <c r="AO239" s="50"/>
      <c r="AP239" s="138" t="str">
        <f>IF(NOT($AS239=$AS240),ROW(),"")</f>
        <v/>
      </c>
      <c r="AQ239" s="20" t="str">
        <f>IF(NOT(AS239=AS240),AS240,"")</f>
        <v/>
      </c>
      <c r="AR239" s="20" t="e">
        <f>INDEX($AB$15:$AM$15,MATCH($AS239,$AB$11:$AM$11,0))</f>
        <v>#N/A</v>
      </c>
      <c r="AS239" s="20" t="str">
        <f>LEFT(AT239,4)</f>
        <v>2000</v>
      </c>
      <c r="AT239" s="139" t="str">
        <f>LEFT(B239,6)</f>
        <v>200011</v>
      </c>
    </row>
    <row r="240" spans="2:46" hidden="1" outlineLevel="1" x14ac:dyDescent="0.25">
      <c r="B240" s="11">
        <f>'Market Data'!B226</f>
        <v>20001110</v>
      </c>
      <c r="C240" s="2">
        <f>'Market Data'!C226</f>
        <v>8669.5</v>
      </c>
      <c r="D240" s="2">
        <f>'Market Data'!D226</f>
        <v>8718.5</v>
      </c>
      <c r="E240" s="2">
        <f>'Market Data'!E226</f>
        <v>8536</v>
      </c>
      <c r="F240" s="12">
        <f>'Market Data'!F226</f>
        <v>8542.5</v>
      </c>
      <c r="H240" s="151">
        <f t="shared" si="16"/>
        <v>222</v>
      </c>
      <c r="I240" s="157">
        <f ca="1">IF($H240&lt;($J$6+1),"",PFE(OFFSET($F240,0,0,-$J$6)))</f>
        <v>-0.12578037048935711</v>
      </c>
      <c r="J240" s="19"/>
      <c r="K240" s="139" t="str">
        <f t="shared" ca="1" si="17"/>
        <v>Short</v>
      </c>
      <c r="L240" s="243" t="e">
        <f t="shared" ca="1" si="14"/>
        <v>#N/A</v>
      </c>
      <c r="M240" s="242" t="e">
        <f t="shared" ca="1" si="15"/>
        <v>#N/A</v>
      </c>
      <c r="N240" s="20"/>
      <c r="O240" s="74"/>
      <c r="P240" s="75"/>
      <c r="Q240" s="76"/>
      <c r="R240" s="75"/>
      <c r="S240" s="77"/>
      <c r="T240" s="78"/>
      <c r="U240" s="81"/>
      <c r="V240" s="82"/>
      <c r="W240" s="50"/>
      <c r="X240" s="50"/>
      <c r="Y240" s="50"/>
      <c r="Z240" s="50"/>
      <c r="AA240" s="50"/>
      <c r="AG240" s="50"/>
      <c r="AH240" s="50"/>
      <c r="AI240" s="50"/>
      <c r="AJ240" s="50"/>
      <c r="AK240" s="50"/>
      <c r="AL240" s="50"/>
      <c r="AM240" s="50"/>
      <c r="AN240" s="50"/>
      <c r="AO240" s="50"/>
      <c r="AP240" s="138" t="str">
        <f>IF(NOT($AS240=$AS241),ROW(),"")</f>
        <v/>
      </c>
      <c r="AQ240" s="20" t="str">
        <f>IF(NOT(AS240=AS241),AS241,"")</f>
        <v/>
      </c>
      <c r="AR240" s="20" t="e">
        <f>INDEX($AB$15:$AM$15,MATCH($AS240,$AB$11:$AM$11,0))</f>
        <v>#N/A</v>
      </c>
      <c r="AS240" s="20" t="str">
        <f>LEFT(AT240,4)</f>
        <v>2000</v>
      </c>
      <c r="AT240" s="139" t="str">
        <f>LEFT(B240,6)</f>
        <v>200011</v>
      </c>
    </row>
    <row r="241" spans="2:46" hidden="1" outlineLevel="1" x14ac:dyDescent="0.25">
      <c r="B241" s="11">
        <f>'Market Data'!B227</f>
        <v>20001113</v>
      </c>
      <c r="C241" s="2">
        <f>'Market Data'!C227</f>
        <v>8514</v>
      </c>
      <c r="D241" s="2">
        <f>'Market Data'!D227</f>
        <v>8532</v>
      </c>
      <c r="E241" s="2">
        <f>'Market Data'!E227</f>
        <v>8394.5</v>
      </c>
      <c r="F241" s="12">
        <f>'Market Data'!F227</f>
        <v>8451.5</v>
      </c>
      <c r="H241" s="151">
        <f t="shared" si="16"/>
        <v>223</v>
      </c>
      <c r="I241" s="157">
        <f ca="1">IF($H241&lt;($J$6+1),"",PFE(OFFSET($F241,0,0,-$J$6)))</f>
        <v>-0.1353619006503583</v>
      </c>
      <c r="J241" s="19"/>
      <c r="K241" s="139" t="str">
        <f t="shared" ca="1" si="17"/>
        <v>Short</v>
      </c>
      <c r="L241" s="243" t="e">
        <f t="shared" ca="1" si="14"/>
        <v>#N/A</v>
      </c>
      <c r="M241" s="242" t="e">
        <f t="shared" ca="1" si="15"/>
        <v>#N/A</v>
      </c>
      <c r="N241" s="20"/>
      <c r="O241" s="74"/>
      <c r="P241" s="75"/>
      <c r="Q241" s="76"/>
      <c r="R241" s="75"/>
      <c r="S241" s="77"/>
      <c r="T241" s="78"/>
      <c r="U241" s="81"/>
      <c r="V241" s="82"/>
      <c r="W241" s="50"/>
      <c r="X241" s="50"/>
      <c r="Y241" s="50"/>
      <c r="Z241" s="50"/>
      <c r="AA241" s="50"/>
      <c r="AG241" s="50"/>
      <c r="AH241" s="50"/>
      <c r="AI241" s="50"/>
      <c r="AJ241" s="50"/>
      <c r="AK241" s="50"/>
      <c r="AL241" s="50"/>
      <c r="AM241" s="50"/>
      <c r="AN241" s="50"/>
      <c r="AO241" s="50"/>
      <c r="AP241" s="138" t="str">
        <f>IF(NOT($AS241=$AS242),ROW(),"")</f>
        <v/>
      </c>
      <c r="AQ241" s="20" t="str">
        <f>IF(NOT(AS241=AS242),AS242,"")</f>
        <v/>
      </c>
      <c r="AR241" s="20" t="e">
        <f>INDEX($AB$15:$AM$15,MATCH($AS241,$AB$11:$AM$11,0))</f>
        <v>#N/A</v>
      </c>
      <c r="AS241" s="20" t="str">
        <f>LEFT(AT241,4)</f>
        <v>2000</v>
      </c>
      <c r="AT241" s="139" t="str">
        <f>LEFT(B241,6)</f>
        <v>200011</v>
      </c>
    </row>
    <row r="242" spans="2:46" hidden="1" outlineLevel="1" x14ac:dyDescent="0.25">
      <c r="B242" s="11">
        <f>'Market Data'!B228</f>
        <v>20001114</v>
      </c>
      <c r="C242" s="2">
        <f>'Market Data'!C228</f>
        <v>8488.5</v>
      </c>
      <c r="D242" s="2">
        <f>'Market Data'!D228</f>
        <v>8661.5</v>
      </c>
      <c r="E242" s="2">
        <f>'Market Data'!E228</f>
        <v>8485.5</v>
      </c>
      <c r="F242" s="12">
        <f>'Market Data'!F228</f>
        <v>8659.5</v>
      </c>
      <c r="H242" s="151">
        <f t="shared" si="16"/>
        <v>224</v>
      </c>
      <c r="I242" s="157">
        <f ca="1">IF($H242&lt;($J$6+1),"",PFE(OFFSET($F242,0,0,-$J$6)))</f>
        <v>-9.0630002461230458E-2</v>
      </c>
      <c r="J242" s="19"/>
      <c r="K242" s="139" t="str">
        <f t="shared" ca="1" si="17"/>
        <v>Short</v>
      </c>
      <c r="L242" s="243" t="e">
        <f t="shared" ca="1" si="14"/>
        <v>#N/A</v>
      </c>
      <c r="M242" s="242" t="e">
        <f t="shared" ca="1" si="15"/>
        <v>#N/A</v>
      </c>
      <c r="N242" s="20"/>
      <c r="O242" s="74"/>
      <c r="P242" s="75"/>
      <c r="Q242" s="76"/>
      <c r="R242" s="75"/>
      <c r="S242" s="77"/>
      <c r="T242" s="78"/>
      <c r="U242" s="81"/>
      <c r="V242" s="82"/>
      <c r="W242" s="50"/>
      <c r="X242" s="50"/>
      <c r="Y242" s="50"/>
      <c r="Z242" s="50"/>
      <c r="AA242" s="50"/>
      <c r="AG242" s="50"/>
      <c r="AH242" s="50"/>
      <c r="AI242" s="50"/>
      <c r="AJ242" s="50"/>
      <c r="AK242" s="50"/>
      <c r="AL242" s="50"/>
      <c r="AM242" s="50"/>
      <c r="AN242" s="50"/>
      <c r="AO242" s="50"/>
      <c r="AP242" s="138" t="str">
        <f>IF(NOT($AS242=$AS243),ROW(),"")</f>
        <v/>
      </c>
      <c r="AQ242" s="20" t="str">
        <f>IF(NOT(AS242=AS243),AS243,"")</f>
        <v/>
      </c>
      <c r="AR242" s="20" t="e">
        <f>INDEX($AB$15:$AM$15,MATCH($AS242,$AB$11:$AM$11,0))</f>
        <v>#N/A</v>
      </c>
      <c r="AS242" s="20" t="str">
        <f>LEFT(AT242,4)</f>
        <v>2000</v>
      </c>
      <c r="AT242" s="139" t="str">
        <f>LEFT(B242,6)</f>
        <v>200011</v>
      </c>
    </row>
    <row r="243" spans="2:46" hidden="1" outlineLevel="1" x14ac:dyDescent="0.25">
      <c r="B243" s="11">
        <f>'Market Data'!B229</f>
        <v>20001115</v>
      </c>
      <c r="C243" s="2">
        <f>'Market Data'!C229</f>
        <v>8635.5</v>
      </c>
      <c r="D243" s="2">
        <f>'Market Data'!D229</f>
        <v>8663.5</v>
      </c>
      <c r="E243" s="2">
        <f>'Market Data'!E229</f>
        <v>8583</v>
      </c>
      <c r="F243" s="12">
        <f>'Market Data'!F229</f>
        <v>8646.5</v>
      </c>
      <c r="H243" s="151">
        <f t="shared" si="16"/>
        <v>225</v>
      </c>
      <c r="I243" s="157">
        <f ca="1">IF($H243&lt;($J$6+1),"",PFE(OFFSET($F243,0,0,-$J$6)))</f>
        <v>-0.11646138508506299</v>
      </c>
      <c r="J243" s="19"/>
      <c r="K243" s="139" t="str">
        <f t="shared" ca="1" si="17"/>
        <v>Short</v>
      </c>
      <c r="L243" s="243" t="e">
        <f t="shared" ca="1" si="14"/>
        <v>#N/A</v>
      </c>
      <c r="M243" s="242" t="e">
        <f t="shared" ca="1" si="15"/>
        <v>#N/A</v>
      </c>
      <c r="N243" s="20"/>
      <c r="O243" s="74"/>
      <c r="P243" s="75"/>
      <c r="Q243" s="76"/>
      <c r="R243" s="75"/>
      <c r="S243" s="77"/>
      <c r="T243" s="78"/>
      <c r="U243" s="81"/>
      <c r="V243" s="82"/>
      <c r="W243" s="50"/>
      <c r="X243" s="50"/>
      <c r="Y243" s="50"/>
      <c r="Z243" s="50"/>
      <c r="AA243" s="50"/>
      <c r="AG243" s="50"/>
      <c r="AH243" s="50"/>
      <c r="AI243" s="50"/>
      <c r="AJ243" s="50"/>
      <c r="AK243" s="50"/>
      <c r="AL243" s="50"/>
      <c r="AM243" s="50"/>
      <c r="AN243" s="50"/>
      <c r="AO243" s="50"/>
      <c r="AP243" s="138" t="str">
        <f>IF(NOT($AS243=$AS244),ROW(),"")</f>
        <v/>
      </c>
      <c r="AQ243" s="20" t="str">
        <f>IF(NOT(AS243=AS244),AS244,"")</f>
        <v/>
      </c>
      <c r="AR243" s="20" t="e">
        <f>INDEX($AB$15:$AM$15,MATCH($AS243,$AB$11:$AM$11,0))</f>
        <v>#N/A</v>
      </c>
      <c r="AS243" s="20" t="str">
        <f>LEFT(AT243,4)</f>
        <v>2000</v>
      </c>
      <c r="AT243" s="139" t="str">
        <f>LEFT(B243,6)</f>
        <v>200011</v>
      </c>
    </row>
    <row r="244" spans="2:46" hidden="1" outlineLevel="1" x14ac:dyDescent="0.25">
      <c r="B244" s="11">
        <f>'Market Data'!B230</f>
        <v>20001116</v>
      </c>
      <c r="C244" s="2">
        <f>'Market Data'!C230</f>
        <v>8619.5</v>
      </c>
      <c r="D244" s="2">
        <f>'Market Data'!D230</f>
        <v>8621</v>
      </c>
      <c r="E244" s="2">
        <f>'Market Data'!E230</f>
        <v>8505</v>
      </c>
      <c r="F244" s="12">
        <f>'Market Data'!F230</f>
        <v>8512.5</v>
      </c>
      <c r="H244" s="151">
        <f t="shared" si="16"/>
        <v>226</v>
      </c>
      <c r="I244" s="157">
        <f ca="1">IF($H244&lt;($J$6+1),"",PFE(OFFSET($F244,0,0,-$J$6)))</f>
        <v>-0.12083323353400156</v>
      </c>
      <c r="J244" s="19"/>
      <c r="K244" s="139" t="str">
        <f t="shared" ca="1" si="17"/>
        <v>Short</v>
      </c>
      <c r="L244" s="243" t="e">
        <f t="shared" ca="1" si="14"/>
        <v>#N/A</v>
      </c>
      <c r="M244" s="242" t="e">
        <f t="shared" ca="1" si="15"/>
        <v>#N/A</v>
      </c>
      <c r="N244" s="20"/>
      <c r="O244" s="74"/>
      <c r="P244" s="75"/>
      <c r="Q244" s="76"/>
      <c r="R244" s="75"/>
      <c r="S244" s="77"/>
      <c r="T244" s="78"/>
      <c r="U244" s="81"/>
      <c r="V244" s="82"/>
      <c r="W244" s="50"/>
      <c r="X244" s="50"/>
      <c r="Y244" s="50"/>
      <c r="Z244" s="50"/>
      <c r="AA244" s="50"/>
      <c r="AG244" s="50"/>
      <c r="AH244" s="50"/>
      <c r="AI244" s="50"/>
      <c r="AJ244" s="50"/>
      <c r="AK244" s="50"/>
      <c r="AL244" s="50"/>
      <c r="AM244" s="50"/>
      <c r="AN244" s="50"/>
      <c r="AO244" s="50"/>
      <c r="AP244" s="138" t="str">
        <f>IF(NOT($AS244=$AS245),ROW(),"")</f>
        <v/>
      </c>
      <c r="AQ244" s="20" t="str">
        <f>IF(NOT(AS244=AS245),AS245,"")</f>
        <v/>
      </c>
      <c r="AR244" s="20" t="e">
        <f>INDEX($AB$15:$AM$15,MATCH($AS244,$AB$11:$AM$11,0))</f>
        <v>#N/A</v>
      </c>
      <c r="AS244" s="20" t="str">
        <f>LEFT(AT244,4)</f>
        <v>2000</v>
      </c>
      <c r="AT244" s="139" t="str">
        <f>LEFT(B244,6)</f>
        <v>200011</v>
      </c>
    </row>
    <row r="245" spans="2:46" hidden="1" outlineLevel="1" x14ac:dyDescent="0.25">
      <c r="B245" s="11">
        <f>'Market Data'!B231</f>
        <v>20001117</v>
      </c>
      <c r="C245" s="2">
        <f>'Market Data'!C231</f>
        <v>8484.5</v>
      </c>
      <c r="D245" s="2">
        <f>'Market Data'!D231</f>
        <v>8542.5</v>
      </c>
      <c r="E245" s="2">
        <f>'Market Data'!E231</f>
        <v>8414.5</v>
      </c>
      <c r="F245" s="12">
        <f>'Market Data'!F231</f>
        <v>8434.5</v>
      </c>
      <c r="H245" s="151">
        <f t="shared" si="16"/>
        <v>227</v>
      </c>
      <c r="I245" s="157">
        <f ca="1">IF($H245&lt;($J$6+1),"",PFE(OFFSET($F245,0,0,-$J$6)))</f>
        <v>-0.12121479853990624</v>
      </c>
      <c r="J245" s="19"/>
      <c r="K245" s="139" t="str">
        <f t="shared" ca="1" si="17"/>
        <v>Short</v>
      </c>
      <c r="L245" s="243" t="e">
        <f t="shared" ca="1" si="14"/>
        <v>#N/A</v>
      </c>
      <c r="M245" s="242" t="e">
        <f t="shared" ca="1" si="15"/>
        <v>#N/A</v>
      </c>
      <c r="N245" s="20"/>
      <c r="O245" s="74"/>
      <c r="P245" s="75"/>
      <c r="Q245" s="76"/>
      <c r="R245" s="75"/>
      <c r="S245" s="77"/>
      <c r="T245" s="78"/>
      <c r="U245" s="81"/>
      <c r="V245" s="82"/>
      <c r="W245" s="50"/>
      <c r="X245" s="50"/>
      <c r="Y245" s="50"/>
      <c r="Z245" s="50"/>
      <c r="AA245" s="50"/>
      <c r="AG245" s="50"/>
      <c r="AH245" s="50"/>
      <c r="AI245" s="50"/>
      <c r="AJ245" s="50"/>
      <c r="AK245" s="50"/>
      <c r="AL245" s="50"/>
      <c r="AM245" s="50"/>
      <c r="AN245" s="50"/>
      <c r="AO245" s="50"/>
      <c r="AP245" s="138" t="str">
        <f>IF(NOT($AS245=$AS246),ROW(),"")</f>
        <v/>
      </c>
      <c r="AQ245" s="20" t="str">
        <f>IF(NOT(AS245=AS246),AS246,"")</f>
        <v/>
      </c>
      <c r="AR245" s="20" t="e">
        <f>INDEX($AB$15:$AM$15,MATCH($AS245,$AB$11:$AM$11,0))</f>
        <v>#N/A</v>
      </c>
      <c r="AS245" s="20" t="str">
        <f>LEFT(AT245,4)</f>
        <v>2000</v>
      </c>
      <c r="AT245" s="139" t="str">
        <f>LEFT(B245,6)</f>
        <v>200011</v>
      </c>
    </row>
    <row r="246" spans="2:46" hidden="1" outlineLevel="1" x14ac:dyDescent="0.25">
      <c r="B246" s="11">
        <f>'Market Data'!B232</f>
        <v>20001120</v>
      </c>
      <c r="C246" s="2">
        <f>'Market Data'!C232</f>
        <v>8454.5</v>
      </c>
      <c r="D246" s="2">
        <f>'Market Data'!D232</f>
        <v>8498.5</v>
      </c>
      <c r="E246" s="2">
        <f>'Market Data'!E232</f>
        <v>8289.5</v>
      </c>
      <c r="F246" s="12">
        <f>'Market Data'!F232</f>
        <v>8296</v>
      </c>
      <c r="H246" s="151">
        <f t="shared" si="16"/>
        <v>228</v>
      </c>
      <c r="I246" s="157">
        <f ca="1">IF($H246&lt;($J$6+1),"",PFE(OFFSET($F246,0,0,-$J$6)))</f>
        <v>-0.14694796861316542</v>
      </c>
      <c r="J246" s="19"/>
      <c r="K246" s="139" t="str">
        <f t="shared" ca="1" si="17"/>
        <v>Short</v>
      </c>
      <c r="L246" s="243" t="e">
        <f t="shared" ca="1" si="14"/>
        <v>#N/A</v>
      </c>
      <c r="M246" s="242" t="e">
        <f t="shared" ca="1" si="15"/>
        <v>#N/A</v>
      </c>
      <c r="N246" s="20"/>
      <c r="O246" s="74"/>
      <c r="P246" s="75"/>
      <c r="Q246" s="76"/>
      <c r="R246" s="75"/>
      <c r="S246" s="77"/>
      <c r="T246" s="78"/>
      <c r="U246" s="81"/>
      <c r="V246" s="82"/>
      <c r="W246" s="50"/>
      <c r="X246" s="50"/>
      <c r="Y246" s="50"/>
      <c r="Z246" s="50"/>
      <c r="AA246" s="50"/>
      <c r="AG246" s="50"/>
      <c r="AH246" s="50"/>
      <c r="AI246" s="50"/>
      <c r="AJ246" s="50"/>
      <c r="AK246" s="50"/>
      <c r="AL246" s="50"/>
      <c r="AM246" s="50"/>
      <c r="AN246" s="50"/>
      <c r="AO246" s="50"/>
      <c r="AP246" s="138" t="str">
        <f>IF(NOT($AS246=$AS247),ROW(),"")</f>
        <v/>
      </c>
      <c r="AQ246" s="20" t="str">
        <f>IF(NOT(AS246=AS247),AS247,"")</f>
        <v/>
      </c>
      <c r="AR246" s="20" t="e">
        <f>INDEX($AB$15:$AM$15,MATCH($AS246,$AB$11:$AM$11,0))</f>
        <v>#N/A</v>
      </c>
      <c r="AS246" s="20" t="str">
        <f>LEFT(AT246,4)</f>
        <v>2000</v>
      </c>
      <c r="AT246" s="139" t="str">
        <f>LEFT(B246,6)</f>
        <v>200011</v>
      </c>
    </row>
    <row r="247" spans="2:46" hidden="1" outlineLevel="1" x14ac:dyDescent="0.25">
      <c r="B247" s="11">
        <f>'Market Data'!B233</f>
        <v>20001121</v>
      </c>
      <c r="C247" s="2">
        <f>'Market Data'!C233</f>
        <v>8312.5</v>
      </c>
      <c r="D247" s="2">
        <f>'Market Data'!D233</f>
        <v>8379.5</v>
      </c>
      <c r="E247" s="2">
        <f>'Market Data'!E233</f>
        <v>8287.5</v>
      </c>
      <c r="F247" s="12">
        <f>'Market Data'!F233</f>
        <v>8364.5</v>
      </c>
      <c r="H247" s="151">
        <f t="shared" si="16"/>
        <v>229</v>
      </c>
      <c r="I247" s="157">
        <f ca="1">IF($H247&lt;($J$6+1),"",PFE(OFFSET($F247,0,0,-$J$6)))</f>
        <v>-0.12408447274686156</v>
      </c>
      <c r="J247" s="19"/>
      <c r="K247" s="139" t="str">
        <f t="shared" ca="1" si="17"/>
        <v>Short</v>
      </c>
      <c r="L247" s="243" t="e">
        <f t="shared" ca="1" si="14"/>
        <v>#N/A</v>
      </c>
      <c r="M247" s="242" t="e">
        <f t="shared" ca="1" si="15"/>
        <v>#N/A</v>
      </c>
      <c r="N247" s="20"/>
      <c r="O247" s="74"/>
      <c r="P247" s="75"/>
      <c r="Q247" s="76"/>
      <c r="R247" s="75"/>
      <c r="S247" s="77"/>
      <c r="T247" s="78"/>
      <c r="U247" s="81"/>
      <c r="V247" s="82"/>
      <c r="W247" s="50"/>
      <c r="X247" s="50"/>
      <c r="Y247" s="50"/>
      <c r="Z247" s="50"/>
      <c r="AA247" s="50"/>
      <c r="AG247" s="50"/>
      <c r="AH247" s="50"/>
      <c r="AI247" s="50"/>
      <c r="AJ247" s="50"/>
      <c r="AK247" s="50"/>
      <c r="AL247" s="50"/>
      <c r="AM247" s="50"/>
      <c r="AN247" s="50"/>
      <c r="AO247" s="50"/>
      <c r="AP247" s="138" t="str">
        <f>IF(NOT($AS247=$AS248),ROW(),"")</f>
        <v/>
      </c>
      <c r="AQ247" s="20" t="str">
        <f>IF(NOT(AS247=AS248),AS248,"")</f>
        <v/>
      </c>
      <c r="AR247" s="20" t="e">
        <f>INDEX($AB$15:$AM$15,MATCH($AS247,$AB$11:$AM$11,0))</f>
        <v>#N/A</v>
      </c>
      <c r="AS247" s="20" t="str">
        <f>LEFT(AT247,4)</f>
        <v>2000</v>
      </c>
      <c r="AT247" s="139" t="str">
        <f>LEFT(B247,6)</f>
        <v>200011</v>
      </c>
    </row>
    <row r="248" spans="2:46" hidden="1" outlineLevel="1" x14ac:dyDescent="0.25">
      <c r="B248" s="11">
        <f>'Market Data'!B234</f>
        <v>20001122</v>
      </c>
      <c r="C248" s="2">
        <f>'Market Data'!C234</f>
        <v>8320.5</v>
      </c>
      <c r="D248" s="2">
        <f>'Market Data'!D234</f>
        <v>8329</v>
      </c>
      <c r="E248" s="2">
        <f>'Market Data'!E234</f>
        <v>8170</v>
      </c>
      <c r="F248" s="12">
        <f>'Market Data'!F234</f>
        <v>8205.5</v>
      </c>
      <c r="H248" s="151">
        <f t="shared" si="16"/>
        <v>230</v>
      </c>
      <c r="I248" s="157">
        <f ca="1">IF($H248&lt;($J$6+1),"",PFE(OFFSET($F248,0,0,-$J$6)))</f>
        <v>-0.13389654498493039</v>
      </c>
      <c r="J248" s="19"/>
      <c r="K248" s="139" t="str">
        <f t="shared" ca="1" si="17"/>
        <v>Short</v>
      </c>
      <c r="L248" s="243" t="e">
        <f t="shared" ca="1" si="14"/>
        <v>#N/A</v>
      </c>
      <c r="M248" s="242" t="e">
        <f t="shared" ca="1" si="15"/>
        <v>#N/A</v>
      </c>
      <c r="N248" s="20"/>
      <c r="O248" s="74"/>
      <c r="P248" s="75"/>
      <c r="Q248" s="76"/>
      <c r="R248" s="75"/>
      <c r="S248" s="77"/>
      <c r="T248" s="78"/>
      <c r="U248" s="81"/>
      <c r="V248" s="82"/>
      <c r="W248" s="50"/>
      <c r="X248" s="50"/>
      <c r="Y248" s="50"/>
      <c r="Z248" s="50"/>
      <c r="AA248" s="50"/>
      <c r="AG248" s="50"/>
      <c r="AH248" s="50"/>
      <c r="AI248" s="50"/>
      <c r="AJ248" s="50"/>
      <c r="AK248" s="50"/>
      <c r="AL248" s="50"/>
      <c r="AM248" s="50"/>
      <c r="AN248" s="50"/>
      <c r="AO248" s="50"/>
      <c r="AP248" s="138" t="str">
        <f>IF(NOT($AS248=$AS249),ROW(),"")</f>
        <v/>
      </c>
      <c r="AQ248" s="20" t="str">
        <f>IF(NOT(AS248=AS249),AS249,"")</f>
        <v/>
      </c>
      <c r="AR248" s="20" t="e">
        <f>INDEX($AB$15:$AM$15,MATCH($AS248,$AB$11:$AM$11,0))</f>
        <v>#N/A</v>
      </c>
      <c r="AS248" s="20" t="str">
        <f>LEFT(AT248,4)</f>
        <v>2000</v>
      </c>
      <c r="AT248" s="139" t="str">
        <f>LEFT(B248,6)</f>
        <v>200011</v>
      </c>
    </row>
    <row r="249" spans="2:46" hidden="1" outlineLevel="1" x14ac:dyDescent="0.25">
      <c r="B249" s="11">
        <f>'Market Data'!B235</f>
        <v>20001123</v>
      </c>
      <c r="C249" s="2">
        <f>'Market Data'!C235</f>
        <v>8209.5</v>
      </c>
      <c r="D249" s="2">
        <f>'Market Data'!D235</f>
        <v>8316.5</v>
      </c>
      <c r="E249" s="2">
        <f>'Market Data'!E235</f>
        <v>8156.5</v>
      </c>
      <c r="F249" s="12">
        <f>'Market Data'!F235</f>
        <v>8296.5</v>
      </c>
      <c r="H249" s="151">
        <f t="shared" si="16"/>
        <v>231</v>
      </c>
      <c r="I249" s="157">
        <f ca="1">IF($H249&lt;($J$6+1),"",PFE(OFFSET($F249,0,0,-$J$6)))</f>
        <v>-0.10826418636450016</v>
      </c>
      <c r="J249" s="19"/>
      <c r="K249" s="139" t="str">
        <f t="shared" ca="1" si="17"/>
        <v>Short</v>
      </c>
      <c r="L249" s="243" t="e">
        <f t="shared" ca="1" si="14"/>
        <v>#N/A</v>
      </c>
      <c r="M249" s="242" t="e">
        <f t="shared" ca="1" si="15"/>
        <v>#N/A</v>
      </c>
      <c r="N249" s="20"/>
      <c r="O249" s="74"/>
      <c r="P249" s="75"/>
      <c r="Q249" s="76"/>
      <c r="R249" s="75"/>
      <c r="S249" s="77"/>
      <c r="T249" s="78"/>
      <c r="U249" s="81"/>
      <c r="V249" s="82"/>
      <c r="W249" s="50"/>
      <c r="X249" s="50"/>
      <c r="Y249" s="50"/>
      <c r="Z249" s="50"/>
      <c r="AA249" s="50"/>
      <c r="AG249" s="50"/>
      <c r="AH249" s="50"/>
      <c r="AI249" s="50"/>
      <c r="AJ249" s="50"/>
      <c r="AK249" s="50"/>
      <c r="AL249" s="50"/>
      <c r="AM249" s="50"/>
      <c r="AN249" s="50"/>
      <c r="AO249" s="50"/>
      <c r="AP249" s="138" t="str">
        <f>IF(NOT($AS249=$AS250),ROW(),"")</f>
        <v/>
      </c>
      <c r="AQ249" s="20" t="str">
        <f>IF(NOT(AS249=AS250),AS250,"")</f>
        <v/>
      </c>
      <c r="AR249" s="20" t="e">
        <f>INDEX($AB$15:$AM$15,MATCH($AS249,$AB$11:$AM$11,0))</f>
        <v>#N/A</v>
      </c>
      <c r="AS249" s="20" t="str">
        <f>LEFT(AT249,4)</f>
        <v>2000</v>
      </c>
      <c r="AT249" s="139" t="str">
        <f>LEFT(B249,6)</f>
        <v>200011</v>
      </c>
    </row>
    <row r="250" spans="2:46" hidden="1" outlineLevel="1" x14ac:dyDescent="0.25">
      <c r="B250" s="11">
        <f>'Market Data'!B236</f>
        <v>20001124</v>
      </c>
      <c r="C250" s="2">
        <f>'Market Data'!C236</f>
        <v>8323.5</v>
      </c>
      <c r="D250" s="2">
        <f>'Market Data'!D236</f>
        <v>8404.5</v>
      </c>
      <c r="E250" s="2">
        <f>'Market Data'!E236</f>
        <v>8262.5</v>
      </c>
      <c r="F250" s="12">
        <f>'Market Data'!F236</f>
        <v>8354.5</v>
      </c>
      <c r="H250" s="151">
        <f t="shared" si="16"/>
        <v>232</v>
      </c>
      <c r="I250" s="157">
        <f ca="1">IF($H250&lt;($J$6+1),"",PFE(OFFSET($F250,0,0,-$J$6)))</f>
        <v>-0.11649156701213721</v>
      </c>
      <c r="J250" s="19"/>
      <c r="K250" s="139" t="str">
        <f t="shared" ca="1" si="17"/>
        <v>Short</v>
      </c>
      <c r="L250" s="243" t="e">
        <f t="shared" ca="1" si="14"/>
        <v>#N/A</v>
      </c>
      <c r="M250" s="242" t="e">
        <f t="shared" ca="1" si="15"/>
        <v>#N/A</v>
      </c>
      <c r="N250" s="20"/>
      <c r="O250" s="74"/>
      <c r="P250" s="75"/>
      <c r="Q250" s="76"/>
      <c r="R250" s="75"/>
      <c r="S250" s="77"/>
      <c r="T250" s="78"/>
      <c r="U250" s="81"/>
      <c r="V250" s="82"/>
      <c r="W250" s="50"/>
      <c r="X250" s="50"/>
      <c r="Y250" s="50"/>
      <c r="Z250" s="50"/>
      <c r="AA250" s="50"/>
      <c r="AG250" s="50"/>
      <c r="AH250" s="50"/>
      <c r="AI250" s="50"/>
      <c r="AJ250" s="50"/>
      <c r="AK250" s="50"/>
      <c r="AL250" s="50"/>
      <c r="AM250" s="50"/>
      <c r="AN250" s="50"/>
      <c r="AO250" s="50"/>
      <c r="AP250" s="138" t="str">
        <f>IF(NOT($AS250=$AS251),ROW(),"")</f>
        <v/>
      </c>
      <c r="AQ250" s="20" t="str">
        <f>IF(NOT(AS250=AS251),AS251,"")</f>
        <v/>
      </c>
      <c r="AR250" s="20" t="e">
        <f>INDEX($AB$15:$AM$15,MATCH($AS250,$AB$11:$AM$11,0))</f>
        <v>#N/A</v>
      </c>
      <c r="AS250" s="20" t="str">
        <f>LEFT(AT250,4)</f>
        <v>2000</v>
      </c>
      <c r="AT250" s="139" t="str">
        <f>LEFT(B250,6)</f>
        <v>200011</v>
      </c>
    </row>
    <row r="251" spans="2:46" hidden="1" outlineLevel="1" x14ac:dyDescent="0.25">
      <c r="B251" s="11">
        <f>'Market Data'!B237</f>
        <v>20001127</v>
      </c>
      <c r="C251" s="2">
        <f>'Market Data'!C237</f>
        <v>8410.5</v>
      </c>
      <c r="D251" s="2">
        <f>'Market Data'!D237</f>
        <v>8496.5</v>
      </c>
      <c r="E251" s="2">
        <f>'Market Data'!E237</f>
        <v>8369.5</v>
      </c>
      <c r="F251" s="12">
        <f>'Market Data'!F237</f>
        <v>8382.5</v>
      </c>
      <c r="H251" s="151">
        <f t="shared" si="16"/>
        <v>233</v>
      </c>
      <c r="I251" s="157">
        <f ca="1">IF($H251&lt;($J$6+1),"",PFE(OFFSET($F251,0,0,-$J$6)))</f>
        <v>-9.9481053736486427E-2</v>
      </c>
      <c r="J251" s="19"/>
      <c r="K251" s="139" t="str">
        <f t="shared" ca="1" si="17"/>
        <v>Short</v>
      </c>
      <c r="L251" s="243" t="e">
        <f t="shared" ca="1" si="14"/>
        <v>#N/A</v>
      </c>
      <c r="M251" s="242" t="e">
        <f t="shared" ca="1" si="15"/>
        <v>#N/A</v>
      </c>
      <c r="N251" s="20"/>
      <c r="O251" s="74"/>
      <c r="P251" s="75"/>
      <c r="Q251" s="76"/>
      <c r="R251" s="75"/>
      <c r="S251" s="77"/>
      <c r="T251" s="78"/>
      <c r="U251" s="81"/>
      <c r="V251" s="82"/>
      <c r="W251" s="50"/>
      <c r="X251" s="50"/>
      <c r="Y251" s="50"/>
      <c r="Z251" s="50"/>
      <c r="AA251" s="50"/>
      <c r="AG251" s="50"/>
      <c r="AH251" s="50"/>
      <c r="AI251" s="50"/>
      <c r="AJ251" s="50"/>
      <c r="AK251" s="50"/>
      <c r="AL251" s="50"/>
      <c r="AM251" s="50"/>
      <c r="AN251" s="50"/>
      <c r="AO251" s="50"/>
      <c r="AP251" s="138" t="str">
        <f>IF(NOT($AS251=$AS252),ROW(),"")</f>
        <v/>
      </c>
      <c r="AQ251" s="20" t="str">
        <f>IF(NOT(AS251=AS252),AS252,"")</f>
        <v/>
      </c>
      <c r="AR251" s="20" t="e">
        <f>INDEX($AB$15:$AM$15,MATCH($AS251,$AB$11:$AM$11,0))</f>
        <v>#N/A</v>
      </c>
      <c r="AS251" s="20" t="str">
        <f>LEFT(AT251,4)</f>
        <v>2000</v>
      </c>
      <c r="AT251" s="139" t="str">
        <f>LEFT(B251,6)</f>
        <v>200011</v>
      </c>
    </row>
    <row r="252" spans="2:46" hidden="1" outlineLevel="1" x14ac:dyDescent="0.25">
      <c r="B252" s="11">
        <f>'Market Data'!B238</f>
        <v>20001128</v>
      </c>
      <c r="C252" s="2">
        <f>'Market Data'!C238</f>
        <v>8371.5</v>
      </c>
      <c r="D252" s="2">
        <f>'Market Data'!D238</f>
        <v>8412</v>
      </c>
      <c r="E252" s="2">
        <f>'Market Data'!E238</f>
        <v>8297</v>
      </c>
      <c r="F252" s="12">
        <f>'Market Data'!F238</f>
        <v>8319.5</v>
      </c>
      <c r="H252" s="151">
        <f t="shared" si="16"/>
        <v>234</v>
      </c>
      <c r="I252" s="157">
        <f ca="1">IF($H252&lt;($J$6+1),"",PFE(OFFSET($F252,0,0,-$J$6)))</f>
        <v>-0.10433977094268655</v>
      </c>
      <c r="J252" s="19"/>
      <c r="K252" s="139" t="str">
        <f t="shared" ca="1" si="17"/>
        <v>Short</v>
      </c>
      <c r="L252" s="243" t="e">
        <f t="shared" ca="1" si="14"/>
        <v>#N/A</v>
      </c>
      <c r="M252" s="242" t="e">
        <f t="shared" ca="1" si="15"/>
        <v>#N/A</v>
      </c>
      <c r="N252" s="20"/>
      <c r="O252" s="74"/>
      <c r="P252" s="75"/>
      <c r="Q252" s="76"/>
      <c r="R252" s="75"/>
      <c r="S252" s="77"/>
      <c r="T252" s="78"/>
      <c r="U252" s="81"/>
      <c r="V252" s="82"/>
      <c r="W252" s="50"/>
      <c r="X252" s="50"/>
      <c r="Y252" s="50"/>
      <c r="Z252" s="50"/>
      <c r="AA252" s="50"/>
      <c r="AG252" s="50"/>
      <c r="AH252" s="50"/>
      <c r="AI252" s="50"/>
      <c r="AJ252" s="50"/>
      <c r="AK252" s="50"/>
      <c r="AL252" s="50"/>
      <c r="AM252" s="50"/>
      <c r="AN252" s="50"/>
      <c r="AO252" s="50"/>
      <c r="AP252" s="138" t="str">
        <f>IF(NOT($AS252=$AS253),ROW(),"")</f>
        <v/>
      </c>
      <c r="AQ252" s="20" t="str">
        <f>IF(NOT(AS252=AS253),AS253,"")</f>
        <v/>
      </c>
      <c r="AR252" s="20" t="e">
        <f>INDEX($AB$15:$AM$15,MATCH($AS252,$AB$11:$AM$11,0))</f>
        <v>#N/A</v>
      </c>
      <c r="AS252" s="20" t="str">
        <f>LEFT(AT252,4)</f>
        <v>2000</v>
      </c>
      <c r="AT252" s="139" t="str">
        <f>LEFT(B252,6)</f>
        <v>200011</v>
      </c>
    </row>
    <row r="253" spans="2:46" hidden="1" outlineLevel="1" x14ac:dyDescent="0.25">
      <c r="B253" s="11">
        <f>'Market Data'!B239</f>
        <v>20001129</v>
      </c>
      <c r="C253" s="2">
        <f>'Market Data'!C239</f>
        <v>8273.5</v>
      </c>
      <c r="D253" s="2">
        <f>'Market Data'!D239</f>
        <v>8348</v>
      </c>
      <c r="E253" s="2">
        <f>'Market Data'!E239</f>
        <v>8221.5</v>
      </c>
      <c r="F253" s="12">
        <f>'Market Data'!F239</f>
        <v>8288.5</v>
      </c>
      <c r="H253" s="151">
        <f t="shared" si="16"/>
        <v>235</v>
      </c>
      <c r="I253" s="157">
        <f ca="1">IF($H253&lt;($J$6+1),"",PFE(OFFSET($F253,0,0,-$J$6)))</f>
        <v>-9.0243825013440707E-2</v>
      </c>
      <c r="J253" s="19"/>
      <c r="K253" s="139" t="str">
        <f t="shared" ca="1" si="17"/>
        <v>Short</v>
      </c>
      <c r="L253" s="243" t="e">
        <f t="shared" ca="1" si="14"/>
        <v>#N/A</v>
      </c>
      <c r="M253" s="242" t="e">
        <f t="shared" ca="1" si="15"/>
        <v>#N/A</v>
      </c>
      <c r="N253" s="20"/>
      <c r="O253" s="74"/>
      <c r="P253" s="75"/>
      <c r="Q253" s="76"/>
      <c r="R253" s="75"/>
      <c r="S253" s="77"/>
      <c r="T253" s="78"/>
      <c r="U253" s="81"/>
      <c r="V253" s="82"/>
      <c r="W253" s="50"/>
      <c r="X253" s="50"/>
      <c r="Y253" s="50"/>
      <c r="Z253" s="50"/>
      <c r="AA253" s="50"/>
      <c r="AG253" s="50"/>
      <c r="AH253" s="50"/>
      <c r="AI253" s="50"/>
      <c r="AJ253" s="50"/>
      <c r="AK253" s="50"/>
      <c r="AL253" s="50"/>
      <c r="AM253" s="50"/>
      <c r="AN253" s="50"/>
      <c r="AO253" s="50"/>
      <c r="AP253" s="138" t="str">
        <f>IF(NOT($AS253=$AS254),ROW(),"")</f>
        <v/>
      </c>
      <c r="AQ253" s="20" t="str">
        <f>IF(NOT(AS253=AS254),AS254,"")</f>
        <v/>
      </c>
      <c r="AR253" s="20" t="e">
        <f>INDEX($AB$15:$AM$15,MATCH($AS253,$AB$11:$AM$11,0))</f>
        <v>#N/A</v>
      </c>
      <c r="AS253" s="20" t="str">
        <f>LEFT(AT253,4)</f>
        <v>2000</v>
      </c>
      <c r="AT253" s="139" t="str">
        <f>LEFT(B253,6)</f>
        <v>200011</v>
      </c>
    </row>
    <row r="254" spans="2:46" hidden="1" outlineLevel="1" x14ac:dyDescent="0.25">
      <c r="B254" s="11">
        <f>'Market Data'!B240</f>
        <v>20001130</v>
      </c>
      <c r="C254" s="2">
        <f>'Market Data'!C240</f>
        <v>8234.5</v>
      </c>
      <c r="D254" s="2">
        <f>'Market Data'!D240</f>
        <v>8254.5</v>
      </c>
      <c r="E254" s="2">
        <f>'Market Data'!E240</f>
        <v>8050</v>
      </c>
      <c r="F254" s="12">
        <f>'Market Data'!F240</f>
        <v>8074.5</v>
      </c>
      <c r="H254" s="151">
        <f t="shared" si="16"/>
        <v>236</v>
      </c>
      <c r="I254" s="157">
        <f ca="1">IF($H254&lt;($J$6+1),"",PFE(OFFSET($F254,0,0,-$J$6)))</f>
        <v>-0.12616843559020613</v>
      </c>
      <c r="J254" s="19"/>
      <c r="K254" s="139" t="str">
        <f t="shared" ca="1" si="17"/>
        <v>Short</v>
      </c>
      <c r="L254" s="243" t="e">
        <f t="shared" ca="1" si="14"/>
        <v>#N/A</v>
      </c>
      <c r="M254" s="242" t="e">
        <f t="shared" ca="1" si="15"/>
        <v>#N/A</v>
      </c>
      <c r="N254" s="20"/>
      <c r="O254" s="74"/>
      <c r="P254" s="75"/>
      <c r="Q254" s="76"/>
      <c r="R254" s="75"/>
      <c r="S254" s="77"/>
      <c r="T254" s="78"/>
      <c r="U254" s="81"/>
      <c r="V254" s="82"/>
      <c r="W254" s="50"/>
      <c r="X254" s="50"/>
      <c r="Y254" s="50"/>
      <c r="Z254" s="50"/>
      <c r="AA254" s="50"/>
      <c r="AG254" s="50"/>
      <c r="AH254" s="50"/>
      <c r="AI254" s="50"/>
      <c r="AJ254" s="50"/>
      <c r="AK254" s="50"/>
      <c r="AL254" s="50"/>
      <c r="AM254" s="50"/>
      <c r="AN254" s="50"/>
      <c r="AO254" s="50"/>
      <c r="AP254" s="138" t="str">
        <f>IF(NOT($AS254=$AS255),ROW(),"")</f>
        <v/>
      </c>
      <c r="AQ254" s="20" t="str">
        <f>IF(NOT(AS254=AS255),AS255,"")</f>
        <v/>
      </c>
      <c r="AR254" s="20" t="e">
        <f>INDEX($AB$15:$AM$15,MATCH($AS254,$AB$11:$AM$11,0))</f>
        <v>#N/A</v>
      </c>
      <c r="AS254" s="20" t="str">
        <f>LEFT(AT254,4)</f>
        <v>2000</v>
      </c>
      <c r="AT254" s="139" t="str">
        <f>LEFT(B254,6)</f>
        <v>200011</v>
      </c>
    </row>
    <row r="255" spans="2:46" hidden="1" outlineLevel="1" x14ac:dyDescent="0.25">
      <c r="B255" s="11">
        <f>'Market Data'!B241</f>
        <v>20001201</v>
      </c>
      <c r="C255" s="2">
        <f>'Market Data'!C241</f>
        <v>8159.5</v>
      </c>
      <c r="D255" s="2">
        <f>'Market Data'!D241</f>
        <v>8230.5</v>
      </c>
      <c r="E255" s="2">
        <f>'Market Data'!E241</f>
        <v>8140</v>
      </c>
      <c r="F255" s="12">
        <f>'Market Data'!F241</f>
        <v>8194.5</v>
      </c>
      <c r="H255" s="151">
        <f t="shared" si="16"/>
        <v>237</v>
      </c>
      <c r="I255" s="157">
        <f ca="1">IF($H255&lt;($J$6+1),"",PFE(OFFSET($F255,0,0,-$J$6)))</f>
        <v>-0.12429520060382664</v>
      </c>
      <c r="J255" s="19"/>
      <c r="K255" s="139" t="str">
        <f t="shared" ca="1" si="17"/>
        <v>Short</v>
      </c>
      <c r="L255" s="243" t="e">
        <f t="shared" ca="1" si="14"/>
        <v>#N/A</v>
      </c>
      <c r="M255" s="242" t="e">
        <f t="shared" ca="1" si="15"/>
        <v>#N/A</v>
      </c>
      <c r="N255" s="20"/>
      <c r="O255" s="74"/>
      <c r="P255" s="75"/>
      <c r="Q255" s="76"/>
      <c r="R255" s="75"/>
      <c r="S255" s="77"/>
      <c r="T255" s="78"/>
      <c r="U255" s="81"/>
      <c r="V255" s="82"/>
      <c r="W255" s="50"/>
      <c r="X255" s="50"/>
      <c r="Y255" s="50"/>
      <c r="Z255" s="50"/>
      <c r="AA255" s="50"/>
      <c r="AG255" s="50"/>
      <c r="AH255" s="50"/>
      <c r="AI255" s="50"/>
      <c r="AJ255" s="50"/>
      <c r="AK255" s="50"/>
      <c r="AL255" s="50"/>
      <c r="AM255" s="50"/>
      <c r="AN255" s="50"/>
      <c r="AO255" s="50"/>
      <c r="AP255" s="138" t="str">
        <f>IF(NOT($AS255=$AS256),ROW(),"")</f>
        <v/>
      </c>
      <c r="AQ255" s="20" t="str">
        <f>IF(NOT(AS255=AS256),AS256,"")</f>
        <v/>
      </c>
      <c r="AR255" s="20" t="e">
        <f>INDEX($AB$15:$AM$15,MATCH($AS255,$AB$11:$AM$11,0))</f>
        <v>#N/A</v>
      </c>
      <c r="AS255" s="20" t="str">
        <f>LEFT(AT255,4)</f>
        <v>2000</v>
      </c>
      <c r="AT255" s="139" t="str">
        <f>LEFT(B255,6)</f>
        <v>200012</v>
      </c>
    </row>
    <row r="256" spans="2:46" hidden="1" outlineLevel="1" x14ac:dyDescent="0.25">
      <c r="B256" s="11">
        <f>'Market Data'!B242</f>
        <v>20001204</v>
      </c>
      <c r="C256" s="2">
        <f>'Market Data'!C242</f>
        <v>8184.5</v>
      </c>
      <c r="D256" s="2">
        <f>'Market Data'!D242</f>
        <v>8191.5</v>
      </c>
      <c r="E256" s="2">
        <f>'Market Data'!E242</f>
        <v>8028.5</v>
      </c>
      <c r="F256" s="12">
        <f>'Market Data'!F242</f>
        <v>8114</v>
      </c>
      <c r="H256" s="151">
        <f t="shared" si="16"/>
        <v>238</v>
      </c>
      <c r="I256" s="157">
        <f ca="1">IF($H256&lt;($J$6+1),"",PFE(OFFSET($F256,0,0,-$J$6)))</f>
        <v>-0.13791151322733408</v>
      </c>
      <c r="J256" s="19"/>
      <c r="K256" s="139" t="str">
        <f t="shared" ca="1" si="17"/>
        <v>Short</v>
      </c>
      <c r="L256" s="243" t="e">
        <f t="shared" ca="1" si="14"/>
        <v>#N/A</v>
      </c>
      <c r="M256" s="242" t="e">
        <f t="shared" ca="1" si="15"/>
        <v>#N/A</v>
      </c>
      <c r="N256" s="20"/>
      <c r="O256" s="74"/>
      <c r="P256" s="75"/>
      <c r="Q256" s="76"/>
      <c r="R256" s="75"/>
      <c r="S256" s="77"/>
      <c r="T256" s="78"/>
      <c r="U256" s="81"/>
      <c r="V256" s="82"/>
      <c r="W256" s="50"/>
      <c r="X256" s="50"/>
      <c r="Y256" s="50"/>
      <c r="Z256" s="50"/>
      <c r="AA256" s="50"/>
      <c r="AG256" s="50"/>
      <c r="AH256" s="50"/>
      <c r="AI256" s="50"/>
      <c r="AJ256" s="50"/>
      <c r="AK256" s="50"/>
      <c r="AL256" s="50"/>
      <c r="AM256" s="50"/>
      <c r="AN256" s="50"/>
      <c r="AO256" s="50"/>
      <c r="AP256" s="138" t="str">
        <f>IF(NOT($AS256=$AS257),ROW(),"")</f>
        <v/>
      </c>
      <c r="AQ256" s="20" t="str">
        <f>IF(NOT(AS256=AS257),AS257,"")</f>
        <v/>
      </c>
      <c r="AR256" s="20" t="e">
        <f>INDEX($AB$15:$AM$15,MATCH($AS256,$AB$11:$AM$11,0))</f>
        <v>#N/A</v>
      </c>
      <c r="AS256" s="20" t="str">
        <f>LEFT(AT256,4)</f>
        <v>2000</v>
      </c>
      <c r="AT256" s="139" t="str">
        <f>LEFT(B256,6)</f>
        <v>200012</v>
      </c>
    </row>
    <row r="257" spans="2:46" hidden="1" outlineLevel="1" x14ac:dyDescent="0.25">
      <c r="B257" s="11">
        <f>'Market Data'!B243</f>
        <v>20001205</v>
      </c>
      <c r="C257" s="2">
        <f>'Market Data'!C243</f>
        <v>8156.5</v>
      </c>
      <c r="D257" s="2">
        <f>'Market Data'!D243</f>
        <v>8319</v>
      </c>
      <c r="E257" s="2">
        <f>'Market Data'!E243</f>
        <v>8148.5</v>
      </c>
      <c r="F257" s="12">
        <f>'Market Data'!F243</f>
        <v>8307.5</v>
      </c>
      <c r="H257" s="151">
        <f t="shared" si="16"/>
        <v>239</v>
      </c>
      <c r="I257" s="157">
        <f ca="1">IF($H257&lt;($J$6+1),"",PFE(OFFSET($F257,0,0,-$J$6)))</f>
        <v>-0.11958623528463325</v>
      </c>
      <c r="J257" s="19"/>
      <c r="K257" s="139" t="str">
        <f t="shared" ca="1" si="17"/>
        <v>Short</v>
      </c>
      <c r="L257" s="243" t="e">
        <f t="shared" ca="1" si="14"/>
        <v>#N/A</v>
      </c>
      <c r="M257" s="242" t="e">
        <f t="shared" ca="1" si="15"/>
        <v>#N/A</v>
      </c>
      <c r="N257" s="20"/>
      <c r="O257" s="74"/>
      <c r="P257" s="75"/>
      <c r="Q257" s="76"/>
      <c r="R257" s="75"/>
      <c r="S257" s="77"/>
      <c r="T257" s="78"/>
      <c r="U257" s="81"/>
      <c r="V257" s="82"/>
      <c r="W257" s="50"/>
      <c r="X257" s="50"/>
      <c r="Y257" s="50"/>
      <c r="Z257" s="50"/>
      <c r="AA257" s="50"/>
      <c r="AG257" s="50"/>
      <c r="AH257" s="50"/>
      <c r="AI257" s="50"/>
      <c r="AJ257" s="50"/>
      <c r="AK257" s="50"/>
      <c r="AL257" s="50"/>
      <c r="AM257" s="50"/>
      <c r="AN257" s="50"/>
      <c r="AO257" s="50"/>
      <c r="AP257" s="138" t="str">
        <f>IF(NOT($AS257=$AS258),ROW(),"")</f>
        <v/>
      </c>
      <c r="AQ257" s="20" t="str">
        <f>IF(NOT(AS257=AS258),AS258,"")</f>
        <v/>
      </c>
      <c r="AR257" s="20" t="e">
        <f>INDEX($AB$15:$AM$15,MATCH($AS257,$AB$11:$AM$11,0))</f>
        <v>#N/A</v>
      </c>
      <c r="AS257" s="20" t="str">
        <f>LEFT(AT257,4)</f>
        <v>2000</v>
      </c>
      <c r="AT257" s="139" t="str">
        <f>LEFT(B257,6)</f>
        <v>200012</v>
      </c>
    </row>
    <row r="258" spans="2:46" hidden="1" outlineLevel="1" x14ac:dyDescent="0.25">
      <c r="B258" s="11">
        <f>'Market Data'!B244</f>
        <v>20001206</v>
      </c>
      <c r="C258" s="2">
        <f>'Market Data'!C244</f>
        <v>8374.5</v>
      </c>
      <c r="D258" s="2">
        <f>'Market Data'!D244</f>
        <v>8397</v>
      </c>
      <c r="E258" s="2">
        <f>'Market Data'!E244</f>
        <v>8286.5</v>
      </c>
      <c r="F258" s="12">
        <f>'Market Data'!F244</f>
        <v>8292.5</v>
      </c>
      <c r="H258" s="151">
        <f t="shared" si="16"/>
        <v>240</v>
      </c>
      <c r="I258" s="157">
        <f ca="1">IF($H258&lt;($J$6+1),"",PFE(OFFSET($F258,0,0,-$J$6)))</f>
        <v>-0.12744603534894142</v>
      </c>
      <c r="J258" s="19"/>
      <c r="K258" s="139" t="str">
        <f t="shared" ca="1" si="17"/>
        <v>Short</v>
      </c>
      <c r="L258" s="243" t="e">
        <f t="shared" ca="1" si="14"/>
        <v>#N/A</v>
      </c>
      <c r="M258" s="242" t="e">
        <f t="shared" ca="1" si="15"/>
        <v>#N/A</v>
      </c>
      <c r="N258" s="20"/>
      <c r="O258" s="74"/>
      <c r="P258" s="75"/>
      <c r="Q258" s="76"/>
      <c r="R258" s="75"/>
      <c r="S258" s="77"/>
      <c r="T258" s="78"/>
      <c r="U258" s="81"/>
      <c r="V258" s="82"/>
      <c r="W258" s="50"/>
      <c r="X258" s="50"/>
      <c r="Y258" s="50"/>
      <c r="Z258" s="50"/>
      <c r="AA258" s="50"/>
      <c r="AG258" s="50"/>
      <c r="AH258" s="50"/>
      <c r="AI258" s="50"/>
      <c r="AJ258" s="50"/>
      <c r="AK258" s="50"/>
      <c r="AL258" s="50"/>
      <c r="AM258" s="50"/>
      <c r="AN258" s="50"/>
      <c r="AO258" s="50"/>
      <c r="AP258" s="138" t="str">
        <f>IF(NOT($AS258=$AS259),ROW(),"")</f>
        <v/>
      </c>
      <c r="AQ258" s="20" t="str">
        <f>IF(NOT(AS258=AS259),AS259,"")</f>
        <v/>
      </c>
      <c r="AR258" s="20" t="e">
        <f>INDEX($AB$15:$AM$15,MATCH($AS258,$AB$11:$AM$11,0))</f>
        <v>#N/A</v>
      </c>
      <c r="AS258" s="20" t="str">
        <f>LEFT(AT258,4)</f>
        <v>2000</v>
      </c>
      <c r="AT258" s="139" t="str">
        <f>LEFT(B258,6)</f>
        <v>200012</v>
      </c>
    </row>
    <row r="259" spans="2:46" hidden="1" outlineLevel="1" x14ac:dyDescent="0.25">
      <c r="B259" s="11">
        <f>'Market Data'!B245</f>
        <v>20001207</v>
      </c>
      <c r="C259" s="2">
        <f>'Market Data'!C245</f>
        <v>8255.5</v>
      </c>
      <c r="D259" s="2">
        <f>'Market Data'!D245</f>
        <v>8334</v>
      </c>
      <c r="E259" s="2">
        <f>'Market Data'!E245</f>
        <v>8178.5</v>
      </c>
      <c r="F259" s="12">
        <f>'Market Data'!F245</f>
        <v>8249.5</v>
      </c>
      <c r="H259" s="151">
        <f t="shared" si="16"/>
        <v>241</v>
      </c>
      <c r="I259" s="157">
        <f ca="1">IF($H259&lt;($J$6+1),"",PFE(OFFSET($F259,0,0,-$J$6)))</f>
        <v>-0.14167890916395381</v>
      </c>
      <c r="J259" s="19"/>
      <c r="K259" s="139" t="str">
        <f t="shared" ca="1" si="17"/>
        <v>Short</v>
      </c>
      <c r="L259" s="243" t="e">
        <f t="shared" ca="1" si="14"/>
        <v>#N/A</v>
      </c>
      <c r="M259" s="242" t="e">
        <f t="shared" ca="1" si="15"/>
        <v>#N/A</v>
      </c>
      <c r="N259" s="20"/>
      <c r="O259" s="74"/>
      <c r="P259" s="75"/>
      <c r="Q259" s="76"/>
      <c r="R259" s="75"/>
      <c r="S259" s="77"/>
      <c r="T259" s="78"/>
      <c r="U259" s="81"/>
      <c r="V259" s="82"/>
      <c r="W259" s="50"/>
      <c r="X259" s="50"/>
      <c r="Y259" s="50"/>
      <c r="Z259" s="50"/>
      <c r="AA259" s="50"/>
      <c r="AG259" s="50"/>
      <c r="AH259" s="50"/>
      <c r="AI259" s="50"/>
      <c r="AJ259" s="50"/>
      <c r="AK259" s="50"/>
      <c r="AL259" s="50"/>
      <c r="AM259" s="50"/>
      <c r="AN259" s="50"/>
      <c r="AO259" s="50"/>
      <c r="AP259" s="138" t="str">
        <f>IF(NOT($AS259=$AS260),ROW(),"")</f>
        <v/>
      </c>
      <c r="AQ259" s="20" t="str">
        <f>IF(NOT(AS259=AS260),AS260,"")</f>
        <v/>
      </c>
      <c r="AR259" s="20" t="e">
        <f>INDEX($AB$15:$AM$15,MATCH($AS259,$AB$11:$AM$11,0))</f>
        <v>#N/A</v>
      </c>
      <c r="AS259" s="20" t="str">
        <f>LEFT(AT259,4)</f>
        <v>2000</v>
      </c>
      <c r="AT259" s="139" t="str">
        <f>LEFT(B259,6)</f>
        <v>200012</v>
      </c>
    </row>
    <row r="260" spans="2:46" hidden="1" outlineLevel="1" x14ac:dyDescent="0.25">
      <c r="B260" s="11">
        <f>'Market Data'!B246</f>
        <v>20001208</v>
      </c>
      <c r="C260" s="2">
        <f>'Market Data'!C246</f>
        <v>8279.5</v>
      </c>
      <c r="D260" s="2">
        <f>'Market Data'!D246</f>
        <v>8428.5</v>
      </c>
      <c r="E260" s="2">
        <f>'Market Data'!E246</f>
        <v>8279.5</v>
      </c>
      <c r="F260" s="12">
        <f>'Market Data'!F246</f>
        <v>8356.5</v>
      </c>
      <c r="H260" s="151">
        <f t="shared" si="16"/>
        <v>242</v>
      </c>
      <c r="I260" s="157">
        <f ca="1">IF($H260&lt;($J$6+1),"",PFE(OFFSET($F260,0,0,-$J$6)))</f>
        <v>-0.12176530176852775</v>
      </c>
      <c r="J260" s="19"/>
      <c r="K260" s="139" t="str">
        <f t="shared" ca="1" si="17"/>
        <v>Short</v>
      </c>
      <c r="L260" s="243" t="e">
        <f t="shared" ca="1" si="14"/>
        <v>#N/A</v>
      </c>
      <c r="M260" s="242" t="e">
        <f t="shared" ca="1" si="15"/>
        <v>#N/A</v>
      </c>
      <c r="N260" s="20"/>
      <c r="O260" s="74"/>
      <c r="P260" s="75"/>
      <c r="Q260" s="76"/>
      <c r="R260" s="75"/>
      <c r="S260" s="77"/>
      <c r="T260" s="78"/>
      <c r="U260" s="81"/>
      <c r="V260" s="82"/>
      <c r="W260" s="50"/>
      <c r="X260" s="50"/>
      <c r="Y260" s="50"/>
      <c r="Z260" s="50"/>
      <c r="AA260" s="50"/>
      <c r="AG260" s="50"/>
      <c r="AH260" s="50"/>
      <c r="AI260" s="50"/>
      <c r="AJ260" s="50"/>
      <c r="AK260" s="50"/>
      <c r="AL260" s="50"/>
      <c r="AM260" s="50"/>
      <c r="AN260" s="50"/>
      <c r="AO260" s="50"/>
      <c r="AP260" s="138" t="str">
        <f>IF(NOT($AS260=$AS261),ROW(),"")</f>
        <v/>
      </c>
      <c r="AQ260" s="20" t="str">
        <f>IF(NOT(AS260=AS261),AS261,"")</f>
        <v/>
      </c>
      <c r="AR260" s="20" t="e">
        <f>INDEX($AB$15:$AM$15,MATCH($AS260,$AB$11:$AM$11,0))</f>
        <v>#N/A</v>
      </c>
      <c r="AS260" s="20" t="str">
        <f>LEFT(AT260,4)</f>
        <v>2000</v>
      </c>
      <c r="AT260" s="139" t="str">
        <f>LEFT(B260,6)</f>
        <v>200012</v>
      </c>
    </row>
    <row r="261" spans="2:46" hidden="1" outlineLevel="1" x14ac:dyDescent="0.25">
      <c r="B261" s="11">
        <f>'Market Data'!B247</f>
        <v>20001211</v>
      </c>
      <c r="C261" s="2">
        <f>'Market Data'!C247</f>
        <v>8423.5</v>
      </c>
      <c r="D261" s="2">
        <f>'Market Data'!D247</f>
        <v>8485</v>
      </c>
      <c r="E261" s="2">
        <f>'Market Data'!E247</f>
        <v>8406</v>
      </c>
      <c r="F261" s="12">
        <f>'Market Data'!F247</f>
        <v>8464.5</v>
      </c>
      <c r="H261" s="151">
        <f t="shared" si="16"/>
        <v>243</v>
      </c>
      <c r="I261" s="157">
        <f ca="1">IF($H261&lt;($J$6+1),"",PFE(OFFSET($F261,0,0,-$J$6)))</f>
        <v>-9.8839506314535489E-2</v>
      </c>
      <c r="J261" s="19"/>
      <c r="K261" s="139" t="str">
        <f t="shared" ca="1" si="17"/>
        <v>Short</v>
      </c>
      <c r="L261" s="243" t="e">
        <f t="shared" ca="1" si="14"/>
        <v>#N/A</v>
      </c>
      <c r="M261" s="242" t="e">
        <f t="shared" ca="1" si="15"/>
        <v>#N/A</v>
      </c>
      <c r="N261" s="20"/>
      <c r="O261" s="74"/>
      <c r="P261" s="75"/>
      <c r="Q261" s="76"/>
      <c r="R261" s="75"/>
      <c r="S261" s="77"/>
      <c r="T261" s="78"/>
      <c r="U261" s="81"/>
      <c r="V261" s="82"/>
      <c r="W261" s="50"/>
      <c r="X261" s="50"/>
      <c r="Y261" s="50"/>
      <c r="Z261" s="50"/>
      <c r="AA261" s="50"/>
      <c r="AG261" s="50"/>
      <c r="AH261" s="50"/>
      <c r="AI261" s="50"/>
      <c r="AJ261" s="50"/>
      <c r="AK261" s="50"/>
      <c r="AL261" s="50"/>
      <c r="AM261" s="50"/>
      <c r="AN261" s="50"/>
      <c r="AO261" s="50"/>
      <c r="AP261" s="138" t="str">
        <f>IF(NOT($AS261=$AS262),ROW(),"")</f>
        <v/>
      </c>
      <c r="AQ261" s="20" t="str">
        <f>IF(NOT(AS261=AS262),AS262,"")</f>
        <v/>
      </c>
      <c r="AR261" s="20" t="e">
        <f>INDEX($AB$15:$AM$15,MATCH($AS261,$AB$11:$AM$11,0))</f>
        <v>#N/A</v>
      </c>
      <c r="AS261" s="20" t="str">
        <f>LEFT(AT261,4)</f>
        <v>2000</v>
      </c>
      <c r="AT261" s="139" t="str">
        <f>LEFT(B261,6)</f>
        <v>200012</v>
      </c>
    </row>
    <row r="262" spans="2:46" hidden="1" outlineLevel="1" x14ac:dyDescent="0.25">
      <c r="B262" s="11">
        <f>'Market Data'!B248</f>
        <v>20001212</v>
      </c>
      <c r="C262" s="2">
        <f>'Market Data'!C248</f>
        <v>8463.5</v>
      </c>
      <c r="D262" s="2">
        <f>'Market Data'!D248</f>
        <v>8491</v>
      </c>
      <c r="E262" s="2">
        <f>'Market Data'!E248</f>
        <v>8407.5</v>
      </c>
      <c r="F262" s="12">
        <f>'Market Data'!F248</f>
        <v>8413.5</v>
      </c>
      <c r="H262" s="151">
        <f t="shared" si="16"/>
        <v>244</v>
      </c>
      <c r="I262" s="157">
        <f ca="1">IF($H262&lt;($J$6+1),"",PFE(OFFSET($F262,0,0,-$J$6)))</f>
        <v>-0.11224494471357337</v>
      </c>
      <c r="J262" s="19"/>
      <c r="K262" s="139" t="str">
        <f t="shared" ca="1" si="17"/>
        <v>Short</v>
      </c>
      <c r="L262" s="243" t="e">
        <f t="shared" ca="1" si="14"/>
        <v>#N/A</v>
      </c>
      <c r="M262" s="242" t="e">
        <f t="shared" ca="1" si="15"/>
        <v>#N/A</v>
      </c>
      <c r="N262" s="20"/>
      <c r="O262" s="74"/>
      <c r="P262" s="75"/>
      <c r="Q262" s="76"/>
      <c r="R262" s="75"/>
      <c r="S262" s="77"/>
      <c r="T262" s="78"/>
      <c r="U262" s="81"/>
      <c r="V262" s="82"/>
      <c r="W262" s="50"/>
      <c r="X262" s="50"/>
      <c r="Y262" s="50"/>
      <c r="Z262" s="50"/>
      <c r="AA262" s="50"/>
      <c r="AG262" s="50"/>
      <c r="AH262" s="50"/>
      <c r="AI262" s="50"/>
      <c r="AJ262" s="50"/>
      <c r="AK262" s="50"/>
      <c r="AL262" s="50"/>
      <c r="AM262" s="50"/>
      <c r="AN262" s="50"/>
      <c r="AO262" s="50"/>
      <c r="AP262" s="138" t="str">
        <f>IF(NOT($AS262=$AS263),ROW(),"")</f>
        <v/>
      </c>
      <c r="AQ262" s="20" t="str">
        <f>IF(NOT(AS262=AS263),AS263,"")</f>
        <v/>
      </c>
      <c r="AR262" s="20" t="e">
        <f>INDEX($AB$15:$AM$15,MATCH($AS262,$AB$11:$AM$11,0))</f>
        <v>#N/A</v>
      </c>
      <c r="AS262" s="20" t="str">
        <f>LEFT(AT262,4)</f>
        <v>2000</v>
      </c>
      <c r="AT262" s="139" t="str">
        <f>LEFT(B262,6)</f>
        <v>200012</v>
      </c>
    </row>
    <row r="263" spans="2:46" hidden="1" outlineLevel="1" x14ac:dyDescent="0.25">
      <c r="B263" s="11">
        <f>'Market Data'!B249</f>
        <v>20001213</v>
      </c>
      <c r="C263" s="2">
        <f>'Market Data'!C249</f>
        <v>8464.5</v>
      </c>
      <c r="D263" s="2">
        <f>'Market Data'!D249</f>
        <v>8480.5</v>
      </c>
      <c r="E263" s="2">
        <f>'Market Data'!E249</f>
        <v>8259.5</v>
      </c>
      <c r="F263" s="12">
        <f>'Market Data'!F249</f>
        <v>8286.5</v>
      </c>
      <c r="H263" s="151">
        <f t="shared" si="16"/>
        <v>245</v>
      </c>
      <c r="I263" s="157">
        <f ca="1">IF($H263&lt;($J$6+1),"",PFE(OFFSET($F263,0,0,-$J$6)))</f>
        <v>-0.1216158121071743</v>
      </c>
      <c r="J263" s="19"/>
      <c r="K263" s="139" t="str">
        <f t="shared" ca="1" si="17"/>
        <v>Short</v>
      </c>
      <c r="L263" s="243" t="e">
        <f t="shared" ca="1" si="14"/>
        <v>#N/A</v>
      </c>
      <c r="M263" s="242" t="e">
        <f t="shared" ca="1" si="15"/>
        <v>#N/A</v>
      </c>
      <c r="N263" s="20"/>
      <c r="O263" s="74"/>
      <c r="P263" s="75"/>
      <c r="Q263" s="76"/>
      <c r="R263" s="75"/>
      <c r="S263" s="77"/>
      <c r="T263" s="78"/>
      <c r="U263" s="81"/>
      <c r="V263" s="82"/>
      <c r="W263" s="50"/>
      <c r="X263" s="50"/>
      <c r="Y263" s="50"/>
      <c r="Z263" s="50"/>
      <c r="AA263" s="50"/>
      <c r="AG263" s="50"/>
      <c r="AH263" s="50"/>
      <c r="AI263" s="50"/>
      <c r="AJ263" s="50"/>
      <c r="AK263" s="50"/>
      <c r="AL263" s="50"/>
      <c r="AM263" s="50"/>
      <c r="AN263" s="50"/>
      <c r="AO263" s="50"/>
      <c r="AP263" s="138" t="str">
        <f>IF(NOT($AS263=$AS264),ROW(),"")</f>
        <v/>
      </c>
      <c r="AQ263" s="20" t="str">
        <f>IF(NOT(AS263=AS264),AS264,"")</f>
        <v/>
      </c>
      <c r="AR263" s="20" t="e">
        <f>INDEX($AB$15:$AM$15,MATCH($AS263,$AB$11:$AM$11,0))</f>
        <v>#N/A</v>
      </c>
      <c r="AS263" s="20" t="str">
        <f>LEFT(AT263,4)</f>
        <v>2000</v>
      </c>
      <c r="AT263" s="139" t="str">
        <f>LEFT(B263,6)</f>
        <v>200012</v>
      </c>
    </row>
    <row r="264" spans="2:46" hidden="1" outlineLevel="1" x14ac:dyDescent="0.25">
      <c r="B264" s="11">
        <f>'Market Data'!B250</f>
        <v>20001214</v>
      </c>
      <c r="C264" s="2">
        <f>'Market Data'!C250</f>
        <v>8239.5</v>
      </c>
      <c r="D264" s="2">
        <f>'Market Data'!D250</f>
        <v>8254.5</v>
      </c>
      <c r="E264" s="2">
        <f>'Market Data'!E250</f>
        <v>8122</v>
      </c>
      <c r="F264" s="12">
        <f>'Market Data'!F250</f>
        <v>8149.5</v>
      </c>
      <c r="H264" s="151">
        <f t="shared" si="16"/>
        <v>246</v>
      </c>
      <c r="I264" s="157">
        <f ca="1">IF($H264&lt;($J$6+1),"",PFE(OFFSET($F264,0,0,-$J$6)))</f>
        <v>-0.13339989739067851</v>
      </c>
      <c r="J264" s="19"/>
      <c r="K264" s="139" t="str">
        <f t="shared" ca="1" si="17"/>
        <v>Short</v>
      </c>
      <c r="L264" s="243" t="e">
        <f t="shared" ca="1" si="14"/>
        <v>#N/A</v>
      </c>
      <c r="M264" s="242" t="e">
        <f t="shared" ca="1" si="15"/>
        <v>#N/A</v>
      </c>
      <c r="N264" s="20"/>
      <c r="O264" s="74"/>
      <c r="P264" s="75"/>
      <c r="Q264" s="76"/>
      <c r="R264" s="75"/>
      <c r="S264" s="77"/>
      <c r="T264" s="78"/>
      <c r="U264" s="81"/>
      <c r="V264" s="82"/>
      <c r="W264" s="50"/>
      <c r="X264" s="50"/>
      <c r="Y264" s="50"/>
      <c r="Z264" s="50"/>
      <c r="AA264" s="50"/>
      <c r="AG264" s="50"/>
      <c r="AH264" s="50"/>
      <c r="AI264" s="50"/>
      <c r="AJ264" s="50"/>
      <c r="AK264" s="50"/>
      <c r="AL264" s="50"/>
      <c r="AM264" s="50"/>
      <c r="AN264" s="50"/>
      <c r="AO264" s="50"/>
      <c r="AP264" s="138" t="str">
        <f>IF(NOT($AS264=$AS265),ROW(),"")</f>
        <v/>
      </c>
      <c r="AQ264" s="20" t="str">
        <f>IF(NOT(AS264=AS265),AS265,"")</f>
        <v/>
      </c>
      <c r="AR264" s="20" t="e">
        <f>INDEX($AB$15:$AM$15,MATCH($AS264,$AB$11:$AM$11,0))</f>
        <v>#N/A</v>
      </c>
      <c r="AS264" s="20" t="str">
        <f>LEFT(AT264,4)</f>
        <v>2000</v>
      </c>
      <c r="AT264" s="139" t="str">
        <f>LEFT(B264,6)</f>
        <v>200012</v>
      </c>
    </row>
    <row r="265" spans="2:46" hidden="1" outlineLevel="1" x14ac:dyDescent="0.25">
      <c r="B265" s="11">
        <f>'Market Data'!B251</f>
        <v>20001215</v>
      </c>
      <c r="C265" s="2">
        <f>'Market Data'!C251</f>
        <v>8069.5</v>
      </c>
      <c r="D265" s="2">
        <f>'Market Data'!D251</f>
        <v>8110.5</v>
      </c>
      <c r="E265" s="2">
        <f>'Market Data'!E251</f>
        <v>8015.5</v>
      </c>
      <c r="F265" s="12">
        <f>'Market Data'!F251</f>
        <v>8023</v>
      </c>
      <c r="H265" s="151">
        <f t="shared" si="16"/>
        <v>247</v>
      </c>
      <c r="I265" s="157">
        <f ca="1">IF($H265&lt;($J$6+1),"",PFE(OFFSET($F265,0,0,-$J$6)))</f>
        <v>-0.14546537382598634</v>
      </c>
      <c r="J265" s="19"/>
      <c r="K265" s="139" t="str">
        <f t="shared" ca="1" si="17"/>
        <v>Short</v>
      </c>
      <c r="L265" s="243" t="e">
        <f t="shared" ca="1" si="14"/>
        <v>#N/A</v>
      </c>
      <c r="M265" s="242" t="e">
        <f t="shared" ca="1" si="15"/>
        <v>#N/A</v>
      </c>
      <c r="N265" s="20"/>
      <c r="O265" s="74"/>
      <c r="P265" s="75"/>
      <c r="Q265" s="76"/>
      <c r="R265" s="75"/>
      <c r="S265" s="77"/>
      <c r="T265" s="78"/>
      <c r="U265" s="81"/>
      <c r="V265" s="82"/>
      <c r="W265" s="50"/>
      <c r="X265" s="50"/>
      <c r="Y265" s="50"/>
      <c r="Z265" s="50"/>
      <c r="AA265" s="50"/>
      <c r="AG265" s="50"/>
      <c r="AH265" s="50"/>
      <c r="AI265" s="50"/>
      <c r="AJ265" s="50"/>
      <c r="AK265" s="50"/>
      <c r="AL265" s="50"/>
      <c r="AM265" s="50"/>
      <c r="AN265" s="50"/>
      <c r="AO265" s="50"/>
      <c r="AP265" s="138" t="str">
        <f>IF(NOT($AS265=$AS266),ROW(),"")</f>
        <v/>
      </c>
      <c r="AQ265" s="20" t="str">
        <f>IF(NOT(AS265=AS266),AS266,"")</f>
        <v/>
      </c>
      <c r="AR265" s="20" t="e">
        <f>INDEX($AB$15:$AM$15,MATCH($AS265,$AB$11:$AM$11,0))</f>
        <v>#N/A</v>
      </c>
      <c r="AS265" s="20" t="str">
        <f>LEFT(AT265,4)</f>
        <v>2000</v>
      </c>
      <c r="AT265" s="139" t="str">
        <f>LEFT(B265,6)</f>
        <v>200012</v>
      </c>
    </row>
    <row r="266" spans="2:46" hidden="1" outlineLevel="1" x14ac:dyDescent="0.25">
      <c r="B266" s="11">
        <f>'Market Data'!B252</f>
        <v>20001218</v>
      </c>
      <c r="C266" s="2">
        <f>'Market Data'!C252</f>
        <v>8061.5</v>
      </c>
      <c r="D266" s="2">
        <f>'Market Data'!D252</f>
        <v>8144</v>
      </c>
      <c r="E266" s="2">
        <f>'Market Data'!E252</f>
        <v>8023</v>
      </c>
      <c r="F266" s="12">
        <f>'Market Data'!F252</f>
        <v>8033</v>
      </c>
      <c r="H266" s="151">
        <f t="shared" si="16"/>
        <v>248</v>
      </c>
      <c r="I266" s="157">
        <f ca="1">IF($H266&lt;($J$6+1),"",PFE(OFFSET($F266,0,0,-$J$6)))</f>
        <v>-0.15438920757124897</v>
      </c>
      <c r="J266" s="19"/>
      <c r="K266" s="139" t="str">
        <f t="shared" ca="1" si="17"/>
        <v>Short</v>
      </c>
      <c r="L266" s="243" t="e">
        <f t="shared" ca="1" si="14"/>
        <v>#N/A</v>
      </c>
      <c r="M266" s="242" t="e">
        <f t="shared" ca="1" si="15"/>
        <v>#N/A</v>
      </c>
      <c r="N266" s="20"/>
      <c r="O266" s="74"/>
      <c r="P266" s="75"/>
      <c r="Q266" s="76"/>
      <c r="R266" s="75"/>
      <c r="S266" s="77"/>
      <c r="T266" s="78"/>
      <c r="U266" s="81"/>
      <c r="V266" s="82"/>
      <c r="W266" s="50"/>
      <c r="X266" s="50"/>
      <c r="Y266" s="50"/>
      <c r="Z266" s="50"/>
      <c r="AA266" s="50"/>
      <c r="AG266" s="50"/>
      <c r="AH266" s="50"/>
      <c r="AI266" s="50"/>
      <c r="AJ266" s="50"/>
      <c r="AK266" s="50"/>
      <c r="AL266" s="50"/>
      <c r="AM266" s="50"/>
      <c r="AN266" s="50"/>
      <c r="AO266" s="50"/>
      <c r="AP266" s="138" t="str">
        <f>IF(NOT($AS266=$AS267),ROW(),"")</f>
        <v/>
      </c>
      <c r="AQ266" s="20" t="str">
        <f>IF(NOT(AS266=AS267),AS267,"")</f>
        <v/>
      </c>
      <c r="AR266" s="20" t="e">
        <f>INDEX($AB$15:$AM$15,MATCH($AS266,$AB$11:$AM$11,0))</f>
        <v>#N/A</v>
      </c>
      <c r="AS266" s="20" t="str">
        <f>LEFT(AT266,4)</f>
        <v>2000</v>
      </c>
      <c r="AT266" s="139" t="str">
        <f>LEFT(B266,6)</f>
        <v>200012</v>
      </c>
    </row>
    <row r="267" spans="2:46" hidden="1" outlineLevel="1" x14ac:dyDescent="0.25">
      <c r="B267" s="11">
        <f>'Market Data'!B253</f>
        <v>20001219</v>
      </c>
      <c r="C267" s="2">
        <f>'Market Data'!C253</f>
        <v>8051</v>
      </c>
      <c r="D267" s="2">
        <f>'Market Data'!D253</f>
        <v>8179.5</v>
      </c>
      <c r="E267" s="2">
        <f>'Market Data'!E253</f>
        <v>7973.5</v>
      </c>
      <c r="F267" s="12">
        <f>'Market Data'!F253</f>
        <v>8168.5</v>
      </c>
      <c r="H267" s="151">
        <f t="shared" si="16"/>
        <v>249</v>
      </c>
      <c r="I267" s="157">
        <f ca="1">IF($H267&lt;($J$6+1),"",PFE(OFFSET($F267,0,0,-$J$6)))</f>
        <v>-0.12641985776025721</v>
      </c>
      <c r="J267" s="19"/>
      <c r="K267" s="139" t="str">
        <f t="shared" ca="1" si="17"/>
        <v>Short</v>
      </c>
      <c r="L267" s="243" t="e">
        <f t="shared" ca="1" si="14"/>
        <v>#N/A</v>
      </c>
      <c r="M267" s="242" t="e">
        <f t="shared" ca="1" si="15"/>
        <v>#N/A</v>
      </c>
      <c r="N267" s="20"/>
      <c r="O267" s="74"/>
      <c r="P267" s="75"/>
      <c r="Q267" s="76"/>
      <c r="R267" s="75"/>
      <c r="S267" s="77"/>
      <c r="T267" s="78"/>
      <c r="U267" s="81"/>
      <c r="V267" s="82"/>
      <c r="W267" s="50"/>
      <c r="X267" s="50"/>
      <c r="Y267" s="50"/>
      <c r="Z267" s="50"/>
      <c r="AA267" s="50"/>
      <c r="AG267" s="50"/>
      <c r="AH267" s="50"/>
      <c r="AI267" s="50"/>
      <c r="AJ267" s="50"/>
      <c r="AK267" s="50"/>
      <c r="AL267" s="50"/>
      <c r="AM267" s="50"/>
      <c r="AN267" s="50"/>
      <c r="AO267" s="50"/>
      <c r="AP267" s="138" t="str">
        <f>IF(NOT($AS267=$AS268),ROW(),"")</f>
        <v/>
      </c>
      <c r="AQ267" s="20" t="str">
        <f>IF(NOT(AS267=AS268),AS268,"")</f>
        <v/>
      </c>
      <c r="AR267" s="20" t="e">
        <f>INDEX($AB$15:$AM$15,MATCH($AS267,$AB$11:$AM$11,0))</f>
        <v>#N/A</v>
      </c>
      <c r="AS267" s="20" t="str">
        <f>LEFT(AT267,4)</f>
        <v>2000</v>
      </c>
      <c r="AT267" s="139" t="str">
        <f>LEFT(B267,6)</f>
        <v>200012</v>
      </c>
    </row>
    <row r="268" spans="2:46" hidden="1" outlineLevel="1" x14ac:dyDescent="0.25">
      <c r="B268" s="11">
        <f>'Market Data'!B254</f>
        <v>20001220</v>
      </c>
      <c r="C268" s="2">
        <f>'Market Data'!C254</f>
        <v>8043.5</v>
      </c>
      <c r="D268" s="2">
        <f>'Market Data'!D254</f>
        <v>8098.5</v>
      </c>
      <c r="E268" s="2">
        <f>'Market Data'!E254</f>
        <v>7885.5</v>
      </c>
      <c r="F268" s="12">
        <f>'Market Data'!F254</f>
        <v>7918.5</v>
      </c>
      <c r="H268" s="151">
        <f t="shared" si="16"/>
        <v>250</v>
      </c>
      <c r="I268" s="157">
        <f ca="1">IF($H268&lt;($J$6+1),"",PFE(OFFSET($F268,0,0,-$J$6)))</f>
        <v>-0.15755960063169022</v>
      </c>
      <c r="J268" s="19"/>
      <c r="K268" s="139" t="str">
        <f t="shared" ca="1" si="17"/>
        <v>Short</v>
      </c>
      <c r="L268" s="243" t="e">
        <f t="shared" ca="1" si="14"/>
        <v>#N/A</v>
      </c>
      <c r="M268" s="242" t="e">
        <f t="shared" ca="1" si="15"/>
        <v>#N/A</v>
      </c>
      <c r="N268" s="20"/>
      <c r="O268" s="74"/>
      <c r="P268" s="75"/>
      <c r="Q268" s="76"/>
      <c r="R268" s="75"/>
      <c r="S268" s="77"/>
      <c r="T268" s="78"/>
      <c r="U268" s="81"/>
      <c r="V268" s="82"/>
      <c r="W268" s="50"/>
      <c r="X268" s="50"/>
      <c r="Y268" s="50"/>
      <c r="Z268" s="50"/>
      <c r="AA268" s="50"/>
      <c r="AG268" s="50"/>
      <c r="AH268" s="50"/>
      <c r="AI268" s="50"/>
      <c r="AJ268" s="50"/>
      <c r="AK268" s="50"/>
      <c r="AL268" s="50"/>
      <c r="AM268" s="50"/>
      <c r="AN268" s="50"/>
      <c r="AO268" s="50"/>
      <c r="AP268" s="138" t="str">
        <f>IF(NOT($AS268=$AS269),ROW(),"")</f>
        <v/>
      </c>
      <c r="AQ268" s="20" t="str">
        <f>IF(NOT(AS268=AS269),AS269,"")</f>
        <v/>
      </c>
      <c r="AR268" s="20" t="e">
        <f>INDEX($AB$15:$AM$15,MATCH($AS268,$AB$11:$AM$11,0))</f>
        <v>#N/A</v>
      </c>
      <c r="AS268" s="20" t="str">
        <f>LEFT(AT268,4)</f>
        <v>2000</v>
      </c>
      <c r="AT268" s="139" t="str">
        <f>LEFT(B268,6)</f>
        <v>200012</v>
      </c>
    </row>
    <row r="269" spans="2:46" hidden="1" outlineLevel="1" x14ac:dyDescent="0.25">
      <c r="B269" s="11">
        <f>'Market Data'!B255</f>
        <v>20001221</v>
      </c>
      <c r="C269" s="2">
        <f>'Market Data'!C255</f>
        <v>7888.5</v>
      </c>
      <c r="D269" s="2">
        <f>'Market Data'!D255</f>
        <v>7960.5</v>
      </c>
      <c r="E269" s="2">
        <f>'Market Data'!E255</f>
        <v>7769</v>
      </c>
      <c r="F269" s="12">
        <f>'Market Data'!F255</f>
        <v>7876.5</v>
      </c>
      <c r="H269" s="151">
        <f t="shared" si="16"/>
        <v>251</v>
      </c>
      <c r="I269" s="157">
        <f ca="1">IF($H269&lt;($J$6+1),"",PFE(OFFSET($F269,0,0,-$J$6)))</f>
        <v>-0.18141762896437305</v>
      </c>
      <c r="J269" s="19"/>
      <c r="K269" s="139" t="str">
        <f t="shared" ca="1" si="17"/>
        <v>Short</v>
      </c>
      <c r="L269" s="243" t="e">
        <f t="shared" ca="1" si="14"/>
        <v>#N/A</v>
      </c>
      <c r="M269" s="242" t="e">
        <f t="shared" ca="1" si="15"/>
        <v>#N/A</v>
      </c>
      <c r="N269" s="20"/>
      <c r="O269" s="74"/>
      <c r="P269" s="75"/>
      <c r="Q269" s="76"/>
      <c r="R269" s="75"/>
      <c r="S269" s="77"/>
      <c r="T269" s="78"/>
      <c r="U269" s="81"/>
      <c r="V269" s="82"/>
      <c r="W269" s="50"/>
      <c r="X269" s="50"/>
      <c r="Y269" s="50"/>
      <c r="Z269" s="50"/>
      <c r="AA269" s="50"/>
      <c r="AG269" s="50"/>
      <c r="AH269" s="50"/>
      <c r="AI269" s="50"/>
      <c r="AJ269" s="50"/>
      <c r="AK269" s="50"/>
      <c r="AL269" s="50"/>
      <c r="AM269" s="50"/>
      <c r="AN269" s="50"/>
      <c r="AO269" s="50"/>
      <c r="AP269" s="138" t="str">
        <f>IF(NOT($AS269=$AS270),ROW(),"")</f>
        <v/>
      </c>
      <c r="AQ269" s="20" t="str">
        <f>IF(NOT(AS269=AS270),AS270,"")</f>
        <v/>
      </c>
      <c r="AR269" s="20" t="e">
        <f>INDEX($AB$15:$AM$15,MATCH($AS269,$AB$11:$AM$11,0))</f>
        <v>#N/A</v>
      </c>
      <c r="AS269" s="20" t="str">
        <f>LEFT(AT269,4)</f>
        <v>2000</v>
      </c>
      <c r="AT269" s="139" t="str">
        <f>LEFT(B269,6)</f>
        <v>200012</v>
      </c>
    </row>
    <row r="270" spans="2:46" hidden="1" outlineLevel="1" x14ac:dyDescent="0.25">
      <c r="B270" s="11">
        <f>'Market Data'!B256</f>
        <v>20001222</v>
      </c>
      <c r="C270" s="2">
        <f>'Market Data'!C256</f>
        <v>7917.5</v>
      </c>
      <c r="D270" s="2">
        <f>'Market Data'!D256</f>
        <v>7947.5</v>
      </c>
      <c r="E270" s="2">
        <f>'Market Data'!E256</f>
        <v>7860.5</v>
      </c>
      <c r="F270" s="12">
        <f>'Market Data'!F256</f>
        <v>7932.5</v>
      </c>
      <c r="H270" s="151">
        <f t="shared" si="16"/>
        <v>252</v>
      </c>
      <c r="I270" s="157">
        <f ca="1">IF($H270&lt;($J$6+1),"",PFE(OFFSET($F270,0,0,-$J$6)))</f>
        <v>-0.17486918929119771</v>
      </c>
      <c r="J270" s="19"/>
      <c r="K270" s="139" t="str">
        <f t="shared" ca="1" si="17"/>
        <v>Short</v>
      </c>
      <c r="L270" s="243" t="e">
        <f t="shared" ca="1" si="14"/>
        <v>#N/A</v>
      </c>
      <c r="M270" s="242" t="e">
        <f t="shared" ca="1" si="15"/>
        <v>#N/A</v>
      </c>
      <c r="N270" s="20"/>
      <c r="O270" s="74"/>
      <c r="P270" s="75"/>
      <c r="Q270" s="76"/>
      <c r="R270" s="75"/>
      <c r="S270" s="77"/>
      <c r="T270" s="78"/>
      <c r="U270" s="81"/>
      <c r="V270" s="82"/>
      <c r="W270" s="50"/>
      <c r="X270" s="50"/>
      <c r="Y270" s="50"/>
      <c r="Z270" s="50"/>
      <c r="AA270" s="50"/>
      <c r="AG270" s="50"/>
      <c r="AH270" s="50"/>
      <c r="AI270" s="50"/>
      <c r="AJ270" s="50"/>
      <c r="AK270" s="50"/>
      <c r="AL270" s="50"/>
      <c r="AM270" s="50"/>
      <c r="AN270" s="50"/>
      <c r="AO270" s="50"/>
      <c r="AP270" s="138" t="str">
        <f>IF(NOT($AS270=$AS271),ROW(),"")</f>
        <v/>
      </c>
      <c r="AQ270" s="20" t="str">
        <f>IF(NOT(AS270=AS271),AS271,"")</f>
        <v/>
      </c>
      <c r="AR270" s="20" t="e">
        <f>INDEX($AB$15:$AM$15,MATCH($AS270,$AB$11:$AM$11,0))</f>
        <v>#N/A</v>
      </c>
      <c r="AS270" s="20" t="str">
        <f>LEFT(AT270,4)</f>
        <v>2000</v>
      </c>
      <c r="AT270" s="139" t="str">
        <f>LEFT(B270,6)</f>
        <v>200012</v>
      </c>
    </row>
    <row r="271" spans="2:46" hidden="1" outlineLevel="1" x14ac:dyDescent="0.25">
      <c r="B271" s="11">
        <f>'Market Data'!B257</f>
        <v>20001227</v>
      </c>
      <c r="C271" s="2">
        <f>'Market Data'!C257</f>
        <v>7961.5</v>
      </c>
      <c r="D271" s="2">
        <f>'Market Data'!D257</f>
        <v>8023.5</v>
      </c>
      <c r="E271" s="2">
        <f>'Market Data'!E257</f>
        <v>7930.5</v>
      </c>
      <c r="F271" s="12">
        <f>'Market Data'!F257</f>
        <v>8003.5</v>
      </c>
      <c r="H271" s="151">
        <f t="shared" si="16"/>
        <v>253</v>
      </c>
      <c r="I271" s="157">
        <f ca="1">IF($H271&lt;($J$6+1),"",PFE(OFFSET($F271,0,0,-$J$6)))</f>
        <v>-0.15576887647565207</v>
      </c>
      <c r="J271" s="19"/>
      <c r="K271" s="139" t="str">
        <f t="shared" ca="1" si="17"/>
        <v>Short</v>
      </c>
      <c r="L271" s="243" t="e">
        <f t="shared" ca="1" si="14"/>
        <v>#N/A</v>
      </c>
      <c r="M271" s="242" t="e">
        <f t="shared" ca="1" si="15"/>
        <v>#N/A</v>
      </c>
      <c r="N271" s="20"/>
      <c r="O271" s="74"/>
      <c r="P271" s="75"/>
      <c r="Q271" s="76"/>
      <c r="R271" s="75"/>
      <c r="S271" s="77"/>
      <c r="T271" s="78"/>
      <c r="U271" s="81"/>
      <c r="V271" s="82"/>
      <c r="W271" s="50"/>
      <c r="X271" s="50"/>
      <c r="Y271" s="50"/>
      <c r="Z271" s="50"/>
      <c r="AA271" s="50"/>
      <c r="AG271" s="50"/>
      <c r="AH271" s="50"/>
      <c r="AI271" s="50"/>
      <c r="AJ271" s="50"/>
      <c r="AK271" s="50"/>
      <c r="AL271" s="50"/>
      <c r="AM271" s="50"/>
      <c r="AN271" s="50"/>
      <c r="AO271" s="50"/>
      <c r="AP271" s="138" t="str">
        <f>IF(NOT($AS271=$AS272),ROW(),"")</f>
        <v/>
      </c>
      <c r="AQ271" s="20" t="str">
        <f>IF(NOT(AS271=AS272),AS272,"")</f>
        <v/>
      </c>
      <c r="AR271" s="20" t="e">
        <f>INDEX($AB$15:$AM$15,MATCH($AS271,$AB$11:$AM$11,0))</f>
        <v>#N/A</v>
      </c>
      <c r="AS271" s="20" t="str">
        <f>LEFT(AT271,4)</f>
        <v>2000</v>
      </c>
      <c r="AT271" s="139" t="str">
        <f>LEFT(B271,6)</f>
        <v>200012</v>
      </c>
    </row>
    <row r="272" spans="2:46" hidden="1" outlineLevel="1" x14ac:dyDescent="0.25">
      <c r="B272" s="11">
        <f>'Market Data'!B258</f>
        <v>20001228</v>
      </c>
      <c r="C272" s="2">
        <f>'Market Data'!C258</f>
        <v>8038.5</v>
      </c>
      <c r="D272" s="2">
        <f>'Market Data'!D258</f>
        <v>8058</v>
      </c>
      <c r="E272" s="2">
        <f>'Market Data'!E258</f>
        <v>7985</v>
      </c>
      <c r="F272" s="12">
        <f>'Market Data'!F258</f>
        <v>7993.5</v>
      </c>
      <c r="H272" s="151">
        <f t="shared" si="16"/>
        <v>254</v>
      </c>
      <c r="I272" s="157">
        <f ca="1">IF($H272&lt;($J$6+1),"",PFE(OFFSET($F272,0,0,-$J$6)))</f>
        <v>-0.14344496069434065</v>
      </c>
      <c r="J272" s="19"/>
      <c r="K272" s="139" t="str">
        <f t="shared" ca="1" si="17"/>
        <v>Short</v>
      </c>
      <c r="L272" s="243" t="e">
        <f t="shared" ca="1" si="14"/>
        <v>#N/A</v>
      </c>
      <c r="M272" s="242" t="e">
        <f t="shared" ca="1" si="15"/>
        <v>#N/A</v>
      </c>
      <c r="N272" s="20"/>
      <c r="O272" s="74"/>
      <c r="P272" s="75"/>
      <c r="Q272" s="76"/>
      <c r="R272" s="75"/>
      <c r="S272" s="77"/>
      <c r="T272" s="78"/>
      <c r="U272" s="81"/>
      <c r="V272" s="82"/>
      <c r="W272" s="50"/>
      <c r="X272" s="50"/>
      <c r="Y272" s="50"/>
      <c r="Z272" s="50"/>
      <c r="AA272" s="50"/>
      <c r="AG272" s="50"/>
      <c r="AH272" s="50"/>
      <c r="AI272" s="50"/>
      <c r="AJ272" s="50"/>
      <c r="AK272" s="50"/>
      <c r="AL272" s="50"/>
      <c r="AM272" s="50"/>
      <c r="AN272" s="50"/>
      <c r="AO272" s="50"/>
      <c r="AP272" s="138" t="str">
        <f>IF(NOT($AS272=$AS273),ROW(),"")</f>
        <v/>
      </c>
      <c r="AQ272" s="20" t="str">
        <f>IF(NOT(AS272=AS273),AS273,"")</f>
        <v/>
      </c>
      <c r="AR272" s="20" t="e">
        <f>INDEX($AB$15:$AM$15,MATCH($AS272,$AB$11:$AM$11,0))</f>
        <v>#N/A</v>
      </c>
      <c r="AS272" s="20" t="str">
        <f>LEFT(AT272,4)</f>
        <v>2000</v>
      </c>
      <c r="AT272" s="139" t="str">
        <f>LEFT(B272,6)</f>
        <v>200012</v>
      </c>
    </row>
    <row r="273" spans="1:46" collapsed="1" x14ac:dyDescent="0.25">
      <c r="A273" s="52" t="s">
        <v>29</v>
      </c>
      <c r="B273" s="11">
        <f>'Market Data'!B259</f>
        <v>20001229</v>
      </c>
      <c r="C273" s="2">
        <f>'Market Data'!C259</f>
        <v>8058.5</v>
      </c>
      <c r="D273" s="2">
        <f>'Market Data'!D259</f>
        <v>8133.5</v>
      </c>
      <c r="E273" s="2">
        <f>'Market Data'!E259</f>
        <v>8025</v>
      </c>
      <c r="F273" s="12">
        <f>'Market Data'!F259</f>
        <v>8098.5</v>
      </c>
      <c r="H273" s="151">
        <f t="shared" si="16"/>
        <v>255</v>
      </c>
      <c r="I273" s="244">
        <f ca="1">IF($H273&lt;($J$6+1),"",PFE(OFFSET($F273,0,0,-$J$6)))</f>
        <v>-0.13657044725015308</v>
      </c>
      <c r="J273" s="19"/>
      <c r="K273" s="139" t="str">
        <f t="shared" ca="1" si="17"/>
        <v>Short</v>
      </c>
      <c r="L273" s="243" t="e">
        <f t="shared" ca="1" si="14"/>
        <v>#N/A</v>
      </c>
      <c r="M273" s="242" t="e">
        <f t="shared" ca="1" si="15"/>
        <v>#N/A</v>
      </c>
      <c r="N273" s="20"/>
      <c r="O273" s="74">
        <f ca="1">IF($K273="Short",-1,IF($K273="Long",1,0))</f>
        <v>-1</v>
      </c>
      <c r="P273" s="75">
        <f t="shared" ref="P273:P336" ca="1" si="18">$O273-S273</f>
        <v>-1</v>
      </c>
      <c r="Q273" s="76" t="str">
        <f ca="1">IF(NOT($P273=0),"Fill","")</f>
        <v>Fill</v>
      </c>
      <c r="R273" s="75"/>
      <c r="S273" s="77">
        <v>0</v>
      </c>
      <c r="T273" s="78"/>
      <c r="U273" s="81"/>
      <c r="V273" s="82"/>
      <c r="W273" s="50"/>
      <c r="X273" s="50"/>
      <c r="Y273" s="50"/>
      <c r="Z273" s="50"/>
      <c r="AA273" s="50"/>
      <c r="AG273" s="50"/>
      <c r="AH273" s="50"/>
      <c r="AI273" s="50"/>
      <c r="AJ273" s="50"/>
      <c r="AK273" s="50"/>
      <c r="AL273" s="50"/>
      <c r="AM273" s="50"/>
      <c r="AN273" s="50"/>
      <c r="AO273" s="50"/>
      <c r="AP273" s="138">
        <f>IF(NOT($AS273=$AS274),ROW(),"")</f>
        <v>273</v>
      </c>
      <c r="AQ273" s="20" t="str">
        <f>IF(NOT(AS273=AS274),AS274,"")</f>
        <v>2001</v>
      </c>
      <c r="AR273" s="20" t="e">
        <f>INDEX($AB$15:$AM$15,MATCH($AS273,$AB$11:$AM$11,0))</f>
        <v>#N/A</v>
      </c>
      <c r="AS273" s="20" t="str">
        <f>LEFT(AT273,4)</f>
        <v>2000</v>
      </c>
      <c r="AT273" s="139" t="str">
        <f>LEFT(B273,6)</f>
        <v>200012</v>
      </c>
    </row>
    <row r="274" spans="1:46" x14ac:dyDescent="0.25">
      <c r="A274" s="52" t="s">
        <v>30</v>
      </c>
      <c r="B274" s="11">
        <f>'Market Data'!B260</f>
        <v>20010102</v>
      </c>
      <c r="C274" s="2">
        <f>'Market Data'!C260</f>
        <v>8068.5</v>
      </c>
      <c r="D274" s="2">
        <f>'Market Data'!D260</f>
        <v>8098.5</v>
      </c>
      <c r="E274" s="2">
        <f>'Market Data'!E260</f>
        <v>7929.5</v>
      </c>
      <c r="F274" s="12">
        <f>'Market Data'!F260</f>
        <v>7938.5</v>
      </c>
      <c r="H274" s="151">
        <f t="shared" si="16"/>
        <v>256</v>
      </c>
      <c r="I274" s="245">
        <f ca="1">IF($H274&lt;($J$6+1),"",PFE(OFFSET($F274,0,0,-$J$6)))</f>
        <v>-0.17497181868007688</v>
      </c>
      <c r="J274" s="19"/>
      <c r="K274" s="139" t="str">
        <f t="shared" ca="1" si="17"/>
        <v>Short</v>
      </c>
      <c r="L274" s="243" t="e">
        <f t="shared" ca="1" si="14"/>
        <v>#N/A</v>
      </c>
      <c r="M274" s="242" t="e">
        <f t="shared" ca="1" si="15"/>
        <v>#N/A</v>
      </c>
      <c r="N274" s="20"/>
      <c r="O274" s="74">
        <f ca="1">IF($K274="Short",-1,IF($K274="Long",1,0))</f>
        <v>-1</v>
      </c>
      <c r="P274" s="75">
        <f t="shared" ca="1" si="18"/>
        <v>0</v>
      </c>
      <c r="Q274" s="76" t="str">
        <f ca="1">IF(NOT($P274=0),"Fill","")</f>
        <v/>
      </c>
      <c r="R274" s="75"/>
      <c r="S274" s="77">
        <f t="shared" ref="S274:S337" ca="1" si="19">IF($Q273="Fill",$O273,$S273)</f>
        <v>-1</v>
      </c>
      <c r="T274" s="78"/>
      <c r="U274" s="81">
        <f ca="1">IF(OR($S273&amp;$O273="01",$S273&amp;$O273="0-1"),(($F274-$C274)*$V$4*$O273)-(ABS($P273)*$V$5),IF(OR($S273&amp;$O273="10",$S273&amp;$O273="-10"),(($C274-$F273)*$V$4*$S273)-(ABS($P273)*$V$5),IF(OR($S273&amp;$O273="1-1",$S273&amp;$O273="-11"),(($C274-$F273)*$V$4*$S273)-(ABS($P273)*$V$5)+(($F274-$C274)*$V$4*$S274),IF(OR($S273&amp;$O273="11",$S273&amp;$O273="-1-1"),(($F274-$F273)*$V$4*$S274),0))))</f>
        <v>4459.04</v>
      </c>
      <c r="V274" s="82">
        <f ca="1">V273+U274</f>
        <v>4459.04</v>
      </c>
      <c r="W274" s="50"/>
      <c r="X274" s="50"/>
      <c r="Y274" s="133"/>
      <c r="Z274" s="50"/>
      <c r="AA274" s="50"/>
      <c r="AG274" s="50"/>
      <c r="AH274" s="50"/>
      <c r="AI274" s="50"/>
      <c r="AJ274" s="50"/>
      <c r="AK274" s="50"/>
      <c r="AL274" s="50"/>
      <c r="AM274" s="50"/>
      <c r="AN274" s="50"/>
      <c r="AO274" s="50"/>
      <c r="AP274" s="138" t="str">
        <f>IF(NOT($AS274=$AS275),ROW(),"")</f>
        <v/>
      </c>
      <c r="AQ274" s="20" t="str">
        <f>IF(NOT(AS274=AS275),AS275,"")</f>
        <v/>
      </c>
      <c r="AR274" s="20" t="str">
        <f>INDEX($AB$15:$AM$15,MATCH($AS274,$AB$11:$AM$11,0))</f>
        <v>in</v>
      </c>
      <c r="AS274" s="20" t="str">
        <f>LEFT(AT274,4)</f>
        <v>2001</v>
      </c>
      <c r="AT274" s="139" t="str">
        <f>LEFT(B274,6)</f>
        <v>200101</v>
      </c>
    </row>
    <row r="275" spans="1:46" x14ac:dyDescent="0.25">
      <c r="B275" s="11">
        <f>'Market Data'!B261</f>
        <v>20010103</v>
      </c>
      <c r="C275" s="2">
        <f>'Market Data'!C261</f>
        <v>7898.5</v>
      </c>
      <c r="D275" s="2">
        <f>'Market Data'!D261</f>
        <v>8122.5</v>
      </c>
      <c r="E275" s="2">
        <f>'Market Data'!E261</f>
        <v>7825</v>
      </c>
      <c r="F275" s="12">
        <f>'Market Data'!F261</f>
        <v>8087.5</v>
      </c>
      <c r="H275" s="151">
        <f t="shared" si="16"/>
        <v>257</v>
      </c>
      <c r="I275" s="244">
        <f ca="1">IF($H275&lt;($J$6+1),"",PFE(OFFSET($F275,0,0,-$J$6)))</f>
        <v>-0.16470163785875885</v>
      </c>
      <c r="J275" s="19"/>
      <c r="K275" s="139" t="str">
        <f t="shared" ca="1" si="17"/>
        <v>Short</v>
      </c>
      <c r="L275" s="243" t="e">
        <f t="shared" ref="L275:L338" ca="1" si="20">IF(AND($K275="Long",$K274&lt;&gt;"Long"),$F275,NA())</f>
        <v>#N/A</v>
      </c>
      <c r="M275" s="242" t="e">
        <f t="shared" ref="M275:M338" ca="1" si="21">IF(AND($K275="Short",$K274&lt;&gt;"Short"),$F275,NA())</f>
        <v>#N/A</v>
      </c>
      <c r="N275" s="20"/>
      <c r="O275" s="74">
        <f ca="1">IF($K275="Short",-1,IF($K275="Long",1,0))</f>
        <v>-1</v>
      </c>
      <c r="P275" s="75">
        <f t="shared" ca="1" si="18"/>
        <v>0</v>
      </c>
      <c r="Q275" s="76" t="str">
        <f t="shared" ref="Q275:Q338" ca="1" si="22">IF(NOT($P275=0),"Fill","")</f>
        <v/>
      </c>
      <c r="R275" s="75"/>
      <c r="S275" s="77">
        <f t="shared" ca="1" si="19"/>
        <v>-1</v>
      </c>
      <c r="T275" s="78"/>
      <c r="U275" s="81">
        <f ca="1">IF(OR($S274&amp;$O274="01",$S274&amp;$O274="0-1"),(($F275-$C275)*$V$4*$O274)-(ABS($P274)*$V$5),IF(OR($S274&amp;$O274="10",$S274&amp;$O274="-10"),(($C275-$F274)*$V$4*$S274)-(ABS($P274)*$V$5),IF(OR($S274&amp;$O274="1-1",$S274&amp;$O274="-11"),(($C275-$F274)*$V$4*$S274)-(ABS($P274)*$V$5)+(($F275-$C275)*$V$4*$S275),IF(OR($S274&amp;$O274="11",$S274&amp;$O274="-1-1"),(($F275-$F274)*$V$4*$S275),0))))</f>
        <v>-5215</v>
      </c>
      <c r="V275" s="82">
        <f t="shared" ref="V275:V338" ca="1" si="23">V274+U275</f>
        <v>-755.96</v>
      </c>
      <c r="W275" s="50"/>
      <c r="X275" s="50"/>
      <c r="Y275" s="50"/>
      <c r="Z275" s="50"/>
      <c r="AA275" s="50"/>
      <c r="AG275" s="50"/>
      <c r="AH275" s="50"/>
      <c r="AI275" s="50"/>
      <c r="AJ275" s="50"/>
      <c r="AK275" s="50"/>
      <c r="AL275" s="50"/>
      <c r="AM275" s="50"/>
      <c r="AN275" s="50"/>
      <c r="AO275" s="50"/>
      <c r="AP275" s="138" t="str">
        <f>IF(NOT($AS275=$AS276),ROW(),"")</f>
        <v/>
      </c>
      <c r="AQ275" s="20" t="str">
        <f>IF(NOT(AS275=AS276),AS276,"")</f>
        <v/>
      </c>
      <c r="AR275" s="20" t="str">
        <f>INDEX($AB$15:$AM$15,MATCH($AS275,$AB$11:$AM$11,0))</f>
        <v>in</v>
      </c>
      <c r="AS275" s="20" t="str">
        <f>LEFT(AT275,4)</f>
        <v>2001</v>
      </c>
      <c r="AT275" s="139" t="str">
        <f>LEFT(B275,6)</f>
        <v>200101</v>
      </c>
    </row>
    <row r="276" spans="1:46" x14ac:dyDescent="0.25">
      <c r="B276" s="11">
        <f>'Market Data'!B262</f>
        <v>20010104</v>
      </c>
      <c r="C276" s="2">
        <f>'Market Data'!C262</f>
        <v>8168.5</v>
      </c>
      <c r="D276" s="2">
        <f>'Market Data'!D262</f>
        <v>8173</v>
      </c>
      <c r="E276" s="2">
        <f>'Market Data'!E262</f>
        <v>8016.5</v>
      </c>
      <c r="F276" s="12">
        <f>'Market Data'!F262</f>
        <v>8033.5</v>
      </c>
      <c r="H276" s="151">
        <f t="shared" ref="H276:H339" si="24">ROW()-ROW(H$18)</f>
        <v>258</v>
      </c>
      <c r="I276" s="244">
        <f ca="1">IF($H276&lt;($J$6+1),"",PFE(OFFSET($F276,0,0,-$J$6)))</f>
        <v>-0.16482218062945164</v>
      </c>
      <c r="J276" s="19"/>
      <c r="K276" s="139" t="str">
        <f t="shared" ref="K276:K339" ca="1" si="25">IF($I276="","",IF($I276&gt;$J$4,"Long",IF($I276&lt;$J$5,"Short","")))</f>
        <v>Short</v>
      </c>
      <c r="L276" s="243" t="e">
        <f t="shared" ca="1" si="20"/>
        <v>#N/A</v>
      </c>
      <c r="M276" s="242" t="e">
        <f t="shared" ca="1" si="21"/>
        <v>#N/A</v>
      </c>
      <c r="N276" s="20"/>
      <c r="O276" s="74">
        <f t="shared" ref="O276:O339" ca="1" si="26">IF($K276="Short",-1,IF($K276="Long",1,0))</f>
        <v>-1</v>
      </c>
      <c r="P276" s="75">
        <f t="shared" ca="1" si="18"/>
        <v>0</v>
      </c>
      <c r="Q276" s="76" t="str">
        <f t="shared" ca="1" si="22"/>
        <v/>
      </c>
      <c r="R276" s="75"/>
      <c r="S276" s="77">
        <f t="shared" ca="1" si="19"/>
        <v>-1</v>
      </c>
      <c r="T276" s="78"/>
      <c r="U276" s="81">
        <f t="shared" ref="U276" ca="1" si="27">IF(OR($S275&amp;$O275="01",$S275&amp;$O275="0-1"),(($F276-$C276)*$V$4*$O275)-(ABS($P275)*$V$5),IF(OR($S275&amp;$O275="10",$S275&amp;$O275="-10"),(($C276-$F275)*$V$4*$S275)-(ABS($P275)*$V$5),IF(OR($S275&amp;$O275="1-1",$S275&amp;$O275="-11"),(($C276-$F275)*$V$4*$S275)-(ABS($P275)*$V$5)+(($F276-$C276)*$V$4*$S276),IF(OR($S275&amp;$O275="11",$S275&amp;$O275="-1-1"),(($F276-$F275)*$V$4*$S276),0))))</f>
        <v>1890</v>
      </c>
      <c r="V276" s="82">
        <f t="shared" ca="1" si="23"/>
        <v>1134.04</v>
      </c>
      <c r="W276" s="50"/>
      <c r="X276" s="50"/>
      <c r="Y276" s="50"/>
      <c r="Z276" s="50"/>
      <c r="AA276" s="50"/>
      <c r="AG276" s="50"/>
      <c r="AH276" s="50"/>
      <c r="AI276" s="50"/>
      <c r="AJ276" s="50"/>
      <c r="AK276" s="50"/>
      <c r="AL276" s="50"/>
      <c r="AM276" s="50"/>
      <c r="AN276" s="50"/>
      <c r="AO276" s="50"/>
      <c r="AP276" s="138" t="str">
        <f>IF(NOT($AS276=$AS277),ROW(),"")</f>
        <v/>
      </c>
      <c r="AQ276" s="20" t="str">
        <f>IF(NOT(AS276=AS277),AS277,"")</f>
        <v/>
      </c>
      <c r="AR276" s="20" t="str">
        <f>INDEX($AB$15:$AM$15,MATCH($AS276,$AB$11:$AM$11,0))</f>
        <v>in</v>
      </c>
      <c r="AS276" s="20" t="str">
        <f>LEFT(AT276,4)</f>
        <v>2001</v>
      </c>
      <c r="AT276" s="139" t="str">
        <f>LEFT(B276,6)</f>
        <v>200101</v>
      </c>
    </row>
    <row r="277" spans="1:46" x14ac:dyDescent="0.25">
      <c r="B277" s="11">
        <f>'Market Data'!B263</f>
        <v>20010105</v>
      </c>
      <c r="C277" s="2">
        <f>'Market Data'!C263</f>
        <v>8068.5</v>
      </c>
      <c r="D277" s="2">
        <f>'Market Data'!D263</f>
        <v>8132.5</v>
      </c>
      <c r="E277" s="2">
        <f>'Market Data'!E263</f>
        <v>7995</v>
      </c>
      <c r="F277" s="12">
        <f>'Market Data'!F263</f>
        <v>8024</v>
      </c>
      <c r="H277" s="151">
        <f t="shared" si="24"/>
        <v>259</v>
      </c>
      <c r="I277" s="244">
        <f ca="1">IF($H277&lt;($J$6+1),"",PFE(OFFSET($F277,0,0,-$J$6)))</f>
        <v>-0.15648441902863289</v>
      </c>
      <c r="J277" s="19"/>
      <c r="K277" s="139" t="str">
        <f t="shared" ca="1" si="25"/>
        <v>Short</v>
      </c>
      <c r="L277" s="243" t="e">
        <f t="shared" ca="1" si="20"/>
        <v>#N/A</v>
      </c>
      <c r="M277" s="242" t="e">
        <f t="shared" ca="1" si="21"/>
        <v>#N/A</v>
      </c>
      <c r="N277" s="20"/>
      <c r="O277" s="74">
        <f t="shared" ca="1" si="26"/>
        <v>-1</v>
      </c>
      <c r="P277" s="75">
        <f t="shared" ca="1" si="18"/>
        <v>0</v>
      </c>
      <c r="Q277" s="76" t="str">
        <f t="shared" ca="1" si="22"/>
        <v/>
      </c>
      <c r="R277" s="75"/>
      <c r="S277" s="77">
        <f t="shared" ca="1" si="19"/>
        <v>-1</v>
      </c>
      <c r="T277" s="78"/>
      <c r="U277" s="81">
        <f ca="1">IF(OR($S276&amp;$O276="01",$S276&amp;$O276="0-1"),(($F277-$C277)*$V$4*$O276)-(ABS($P276)*$V$5),IF(OR($S276&amp;$O276="10",$S276&amp;$O276="-10"),(($C277-$F276)*$V$4*$S276)-(ABS($P276)*$V$5),IF(OR($S276&amp;$O276="1-1",$S276&amp;$O276="-11"),(($C277-$F276)*$V$4*$S276)-(ABS($P276)*$V$5)+(($F277-$C277)*$V$4*$S277),IF(OR($S276&amp;$O276="11",$S276&amp;$O276="-1-1"),(($F277-$F276)*$V$4*$S277),0))))</f>
        <v>332.5</v>
      </c>
      <c r="V277" s="82">
        <f t="shared" ca="1" si="23"/>
        <v>1466.54</v>
      </c>
      <c r="W277" s="50"/>
      <c r="X277" s="50"/>
      <c r="Y277" s="50"/>
      <c r="Z277" s="50"/>
      <c r="AA277" s="50"/>
      <c r="AG277" s="50"/>
      <c r="AH277" s="50"/>
      <c r="AI277" s="50"/>
      <c r="AJ277" s="50"/>
      <c r="AK277" s="50"/>
      <c r="AL277" s="50"/>
      <c r="AM277" s="50"/>
      <c r="AN277" s="50"/>
      <c r="AO277" s="50"/>
      <c r="AP277" s="138" t="str">
        <f>IF(NOT($AS277=$AS278),ROW(),"")</f>
        <v/>
      </c>
      <c r="AQ277" s="20" t="str">
        <f>IF(NOT(AS277=AS278),AS278,"")</f>
        <v/>
      </c>
      <c r="AR277" s="20" t="str">
        <f>INDEX($AB$15:$AM$15,MATCH($AS277,$AB$11:$AM$11,0))</f>
        <v>in</v>
      </c>
      <c r="AS277" s="20" t="str">
        <f>LEFT(AT277,4)</f>
        <v>2001</v>
      </c>
      <c r="AT277" s="139" t="str">
        <f>LEFT(B277,6)</f>
        <v>200101</v>
      </c>
    </row>
    <row r="278" spans="1:46" x14ac:dyDescent="0.25">
      <c r="B278" s="11">
        <f>'Market Data'!B264</f>
        <v>20010108</v>
      </c>
      <c r="C278" s="2">
        <f>'Market Data'!C264</f>
        <v>8012.5</v>
      </c>
      <c r="D278" s="2">
        <f>'Market Data'!D264</f>
        <v>8082.5</v>
      </c>
      <c r="E278" s="2">
        <f>'Market Data'!E264</f>
        <v>8003.5</v>
      </c>
      <c r="F278" s="12">
        <f>'Market Data'!F264</f>
        <v>8024</v>
      </c>
      <c r="H278" s="151">
        <f t="shared" si="24"/>
        <v>260</v>
      </c>
      <c r="I278" s="244">
        <f ca="1">IF($H278&lt;($J$6+1),"",PFE(OFFSET($F278,0,0,-$J$6)))</f>
        <v>-0.16529871470666369</v>
      </c>
      <c r="J278" s="19"/>
      <c r="K278" s="139" t="str">
        <f t="shared" ca="1" si="25"/>
        <v>Short</v>
      </c>
      <c r="L278" s="243" t="e">
        <f t="shared" ca="1" si="20"/>
        <v>#N/A</v>
      </c>
      <c r="M278" s="242" t="e">
        <f t="shared" ca="1" si="21"/>
        <v>#N/A</v>
      </c>
      <c r="N278" s="20"/>
      <c r="O278" s="74">
        <f t="shared" ca="1" si="26"/>
        <v>-1</v>
      </c>
      <c r="P278" s="75">
        <f t="shared" ca="1" si="18"/>
        <v>0</v>
      </c>
      <c r="Q278" s="76" t="str">
        <f t="shared" ca="1" si="22"/>
        <v/>
      </c>
      <c r="R278" s="75"/>
      <c r="S278" s="77">
        <f t="shared" ca="1" si="19"/>
        <v>-1</v>
      </c>
      <c r="T278" s="78"/>
      <c r="U278" s="81">
        <f t="shared" ref="U278:U341" ca="1" si="28">IF(OR($S277&amp;$O277="01",$S277&amp;$O277="0-1"),(($F278-$C278)*$V$4*$O277)-(ABS($P277)*$V$5),IF(OR($S277&amp;$O277="10",$S277&amp;$O277="-10"),(($C278-$F277)*$V$4*$S277)-(ABS($P277)*$V$5),IF(OR($S277&amp;$O277="1-1",$S277&amp;$O277="-11"),(($C278-$F277)*$V$4*$S277)-(ABS($P277)*$V$5)+(($F278-$C278)*$V$4*$S278),IF(OR($S277&amp;$O277="11",$S277&amp;$O277="-1-1"),(($F278-$F277)*$V$4*$S278),0))))</f>
        <v>0</v>
      </c>
      <c r="V278" s="82">
        <f t="shared" ca="1" si="23"/>
        <v>1466.54</v>
      </c>
      <c r="W278" s="50"/>
      <c r="X278" s="50"/>
      <c r="Y278" s="50"/>
      <c r="Z278" s="50"/>
      <c r="AA278" s="50"/>
      <c r="AG278" s="50"/>
      <c r="AH278" s="50"/>
      <c r="AI278" s="50"/>
      <c r="AJ278" s="50"/>
      <c r="AK278" s="50"/>
      <c r="AL278" s="50"/>
      <c r="AM278" s="50"/>
      <c r="AN278" s="50"/>
      <c r="AO278" s="50"/>
      <c r="AP278" s="138" t="str">
        <f>IF(NOT($AS278=$AS279),ROW(),"")</f>
        <v/>
      </c>
      <c r="AQ278" s="20" t="str">
        <f>IF(NOT(AS278=AS279),AS279,"")</f>
        <v/>
      </c>
      <c r="AR278" s="20" t="str">
        <f>INDEX($AB$15:$AM$15,MATCH($AS278,$AB$11:$AM$11,0))</f>
        <v>in</v>
      </c>
      <c r="AS278" s="20" t="str">
        <f>LEFT(AT278,4)</f>
        <v>2001</v>
      </c>
      <c r="AT278" s="139" t="str">
        <f>LEFT(B278,6)</f>
        <v>200101</v>
      </c>
    </row>
    <row r="279" spans="1:46" x14ac:dyDescent="0.25">
      <c r="B279" s="11">
        <f>'Market Data'!B265</f>
        <v>20010109</v>
      </c>
      <c r="C279" s="2">
        <f>'Market Data'!C265</f>
        <v>8100.5</v>
      </c>
      <c r="D279" s="2">
        <f>'Market Data'!D265</f>
        <v>8114.5</v>
      </c>
      <c r="E279" s="2">
        <f>'Market Data'!E265</f>
        <v>8005</v>
      </c>
      <c r="F279" s="12">
        <f>'Market Data'!F265</f>
        <v>8028.5</v>
      </c>
      <c r="H279" s="151">
        <f t="shared" si="24"/>
        <v>261</v>
      </c>
      <c r="I279" s="244">
        <f ca="1">IF($H279&lt;($J$6+1),"",PFE(OFFSET($F279,0,0,-$J$6)))</f>
        <v>-0.1503811042813305</v>
      </c>
      <c r="J279" s="19"/>
      <c r="K279" s="139" t="str">
        <f t="shared" ca="1" si="25"/>
        <v>Short</v>
      </c>
      <c r="L279" s="243" t="e">
        <f t="shared" ca="1" si="20"/>
        <v>#N/A</v>
      </c>
      <c r="M279" s="242" t="e">
        <f t="shared" ca="1" si="21"/>
        <v>#N/A</v>
      </c>
      <c r="N279" s="20"/>
      <c r="O279" s="74">
        <f t="shared" ca="1" si="26"/>
        <v>-1</v>
      </c>
      <c r="P279" s="75">
        <f t="shared" ca="1" si="18"/>
        <v>0</v>
      </c>
      <c r="Q279" s="76" t="str">
        <f t="shared" ca="1" si="22"/>
        <v/>
      </c>
      <c r="R279" s="75"/>
      <c r="S279" s="77">
        <f t="shared" ca="1" si="19"/>
        <v>-1</v>
      </c>
      <c r="T279" s="78"/>
      <c r="U279" s="81">
        <f t="shared" ca="1" si="28"/>
        <v>-157.5</v>
      </c>
      <c r="V279" s="82">
        <f t="shared" ca="1" si="23"/>
        <v>1309.04</v>
      </c>
      <c r="W279" s="50"/>
      <c r="X279" s="50"/>
      <c r="Y279" s="50"/>
      <c r="Z279" s="50"/>
      <c r="AA279" s="50"/>
      <c r="AG279" s="50"/>
      <c r="AH279" s="50"/>
      <c r="AI279" s="50"/>
      <c r="AJ279" s="50"/>
      <c r="AK279" s="50"/>
      <c r="AL279" s="50"/>
      <c r="AM279" s="50"/>
      <c r="AN279" s="50"/>
      <c r="AO279" s="50"/>
      <c r="AP279" s="138" t="str">
        <f>IF(NOT($AS279=$AS280),ROW(),"")</f>
        <v/>
      </c>
      <c r="AQ279" s="20" t="str">
        <f>IF(NOT(AS279=AS280),AS280,"")</f>
        <v/>
      </c>
      <c r="AR279" s="20" t="str">
        <f>INDEX($AB$15:$AM$15,MATCH($AS279,$AB$11:$AM$11,0))</f>
        <v>in</v>
      </c>
      <c r="AS279" s="20" t="str">
        <f>LEFT(AT279,4)</f>
        <v>2001</v>
      </c>
      <c r="AT279" s="139" t="str">
        <f>LEFT(B279,6)</f>
        <v>200101</v>
      </c>
    </row>
    <row r="280" spans="1:46" x14ac:dyDescent="0.25">
      <c r="B280" s="11">
        <f>'Market Data'!B266</f>
        <v>20010110</v>
      </c>
      <c r="C280" s="2">
        <f>'Market Data'!C266</f>
        <v>8058.5</v>
      </c>
      <c r="D280" s="2">
        <f>'Market Data'!D266</f>
        <v>8063.5</v>
      </c>
      <c r="E280" s="2">
        <f>'Market Data'!E266</f>
        <v>7937</v>
      </c>
      <c r="F280" s="12">
        <f>'Market Data'!F266</f>
        <v>7997</v>
      </c>
      <c r="H280" s="151">
        <f t="shared" si="24"/>
        <v>262</v>
      </c>
      <c r="I280" s="244">
        <f ca="1">IF($H280&lt;($J$6+1),"",PFE(OFFSET($F280,0,0,-$J$6)))</f>
        <v>-0.14904872840758124</v>
      </c>
      <c r="J280" s="19"/>
      <c r="K280" s="139" t="str">
        <f t="shared" ca="1" si="25"/>
        <v>Short</v>
      </c>
      <c r="L280" s="243" t="e">
        <f t="shared" ca="1" si="20"/>
        <v>#N/A</v>
      </c>
      <c r="M280" s="242" t="e">
        <f t="shared" ca="1" si="21"/>
        <v>#N/A</v>
      </c>
      <c r="N280" s="20"/>
      <c r="O280" s="74">
        <f t="shared" ca="1" si="26"/>
        <v>-1</v>
      </c>
      <c r="P280" s="75">
        <f t="shared" ca="1" si="18"/>
        <v>0</v>
      </c>
      <c r="Q280" s="76" t="str">
        <f t="shared" ca="1" si="22"/>
        <v/>
      </c>
      <c r="R280" s="75"/>
      <c r="S280" s="77">
        <f t="shared" ca="1" si="19"/>
        <v>-1</v>
      </c>
      <c r="T280" s="78"/>
      <c r="U280" s="81">
        <f t="shared" ca="1" si="28"/>
        <v>1102.5</v>
      </c>
      <c r="V280" s="82">
        <f t="shared" ca="1" si="23"/>
        <v>2411.54</v>
      </c>
      <c r="W280" s="50"/>
      <c r="X280" s="50"/>
      <c r="Y280" s="50"/>
      <c r="Z280" s="50"/>
      <c r="AA280" s="50"/>
      <c r="AG280" s="50"/>
      <c r="AH280" s="50"/>
      <c r="AI280" s="50"/>
      <c r="AJ280" s="50"/>
      <c r="AK280" s="50"/>
      <c r="AL280" s="50"/>
      <c r="AM280" s="50"/>
      <c r="AN280" s="50"/>
      <c r="AO280" s="50"/>
      <c r="AP280" s="138" t="str">
        <f>IF(NOT($AS280=$AS281),ROW(),"")</f>
        <v/>
      </c>
      <c r="AQ280" s="20" t="str">
        <f>IF(NOT(AS280=AS281),AS281,"")</f>
        <v/>
      </c>
      <c r="AR280" s="20" t="str">
        <f>INDEX($AB$15:$AM$15,MATCH($AS280,$AB$11:$AM$11,0))</f>
        <v>in</v>
      </c>
      <c r="AS280" s="20" t="str">
        <f>LEFT(AT280,4)</f>
        <v>2001</v>
      </c>
      <c r="AT280" s="139" t="str">
        <f>LEFT(B280,6)</f>
        <v>200101</v>
      </c>
    </row>
    <row r="281" spans="1:46" x14ac:dyDescent="0.25">
      <c r="B281" s="11">
        <f>'Market Data'!B267</f>
        <v>20010111</v>
      </c>
      <c r="C281" s="2">
        <f>'Market Data'!C267</f>
        <v>7997</v>
      </c>
      <c r="D281" s="2">
        <f>'Market Data'!D267</f>
        <v>8132</v>
      </c>
      <c r="E281" s="2">
        <f>'Market Data'!E267</f>
        <v>7984</v>
      </c>
      <c r="F281" s="12">
        <f>'Market Data'!F267</f>
        <v>8126</v>
      </c>
      <c r="H281" s="151">
        <f t="shared" si="24"/>
        <v>263</v>
      </c>
      <c r="I281" s="244">
        <f ca="1">IF($H281&lt;($J$6+1),"",PFE(OFFSET($F281,0,0,-$J$6)))</f>
        <v>-0.11711817443247065</v>
      </c>
      <c r="J281" s="19"/>
      <c r="K281" s="139" t="str">
        <f t="shared" ca="1" si="25"/>
        <v>Short</v>
      </c>
      <c r="L281" s="243" t="e">
        <f t="shared" ca="1" si="20"/>
        <v>#N/A</v>
      </c>
      <c r="M281" s="242" t="e">
        <f t="shared" ca="1" si="21"/>
        <v>#N/A</v>
      </c>
      <c r="N281" s="20"/>
      <c r="O281" s="74">
        <f t="shared" ca="1" si="26"/>
        <v>-1</v>
      </c>
      <c r="P281" s="75">
        <f t="shared" ca="1" si="18"/>
        <v>0</v>
      </c>
      <c r="Q281" s="76" t="str">
        <f t="shared" ca="1" si="22"/>
        <v/>
      </c>
      <c r="R281" s="75"/>
      <c r="S281" s="77">
        <f t="shared" ca="1" si="19"/>
        <v>-1</v>
      </c>
      <c r="T281" s="78"/>
      <c r="U281" s="81">
        <f t="shared" ca="1" si="28"/>
        <v>-4515</v>
      </c>
      <c r="V281" s="82">
        <f t="shared" ca="1" si="23"/>
        <v>-2103.46</v>
      </c>
      <c r="W281" s="50"/>
      <c r="X281" s="50"/>
      <c r="Y281" s="50"/>
      <c r="Z281" s="50"/>
      <c r="AA281" s="50"/>
      <c r="AG281" s="50"/>
      <c r="AH281" s="50"/>
      <c r="AI281" s="50"/>
      <c r="AJ281" s="50"/>
      <c r="AK281" s="50"/>
      <c r="AL281" s="50"/>
      <c r="AM281" s="50"/>
      <c r="AN281" s="50"/>
      <c r="AO281" s="50"/>
      <c r="AP281" s="138" t="str">
        <f>IF(NOT($AS281=$AS282),ROW(),"")</f>
        <v/>
      </c>
      <c r="AQ281" s="20" t="str">
        <f>IF(NOT(AS281=AS282),AS282,"")</f>
        <v/>
      </c>
      <c r="AR281" s="20" t="str">
        <f>INDEX($AB$15:$AM$15,MATCH($AS281,$AB$11:$AM$11,0))</f>
        <v>in</v>
      </c>
      <c r="AS281" s="20" t="str">
        <f>LEFT(AT281,4)</f>
        <v>2001</v>
      </c>
      <c r="AT281" s="139" t="str">
        <f>LEFT(B281,6)</f>
        <v>200101</v>
      </c>
    </row>
    <row r="282" spans="1:46" x14ac:dyDescent="0.25">
      <c r="B282" s="11">
        <f>'Market Data'!B268</f>
        <v>20010112</v>
      </c>
      <c r="C282" s="2">
        <f>'Market Data'!C268</f>
        <v>8128.5</v>
      </c>
      <c r="D282" s="2">
        <f>'Market Data'!D268</f>
        <v>8197.5</v>
      </c>
      <c r="E282" s="2">
        <f>'Market Data'!E268</f>
        <v>8116</v>
      </c>
      <c r="F282" s="12">
        <f>'Market Data'!F268</f>
        <v>8142.5</v>
      </c>
      <c r="H282" s="151">
        <f t="shared" si="24"/>
        <v>264</v>
      </c>
      <c r="I282" s="244">
        <f ca="1">IF($H282&lt;($J$6+1),"",PFE(OFFSET($F282,0,0,-$J$6)))</f>
        <v>-9.6357522433241818E-2</v>
      </c>
      <c r="J282" s="19"/>
      <c r="K282" s="139" t="str">
        <f t="shared" ca="1" si="25"/>
        <v>Short</v>
      </c>
      <c r="L282" s="243" t="e">
        <f t="shared" ca="1" si="20"/>
        <v>#N/A</v>
      </c>
      <c r="M282" s="242" t="e">
        <f t="shared" ca="1" si="21"/>
        <v>#N/A</v>
      </c>
      <c r="N282" s="20"/>
      <c r="O282" s="74">
        <f t="shared" ca="1" si="26"/>
        <v>-1</v>
      </c>
      <c r="P282" s="75">
        <f t="shared" ca="1" si="18"/>
        <v>0</v>
      </c>
      <c r="Q282" s="76" t="str">
        <f t="shared" ca="1" si="22"/>
        <v/>
      </c>
      <c r="R282" s="75"/>
      <c r="S282" s="77">
        <f t="shared" ca="1" si="19"/>
        <v>-1</v>
      </c>
      <c r="T282" s="78"/>
      <c r="U282" s="81">
        <f t="shared" ca="1" si="28"/>
        <v>-577.5</v>
      </c>
      <c r="V282" s="82">
        <f t="shared" ca="1" si="23"/>
        <v>-2680.96</v>
      </c>
      <c r="W282" s="50"/>
      <c r="X282" s="50"/>
      <c r="Y282" s="50"/>
      <c r="Z282" s="50"/>
      <c r="AA282" s="50"/>
      <c r="AG282" s="50"/>
      <c r="AH282" s="50"/>
      <c r="AI282" s="50"/>
      <c r="AJ282" s="50"/>
      <c r="AK282" s="50"/>
      <c r="AL282" s="50"/>
      <c r="AM282" s="50"/>
      <c r="AN282" s="50"/>
      <c r="AO282" s="50"/>
      <c r="AP282" s="138" t="str">
        <f>IF(NOT($AS282=$AS283),ROW(),"")</f>
        <v/>
      </c>
      <c r="AQ282" s="20" t="str">
        <f>IF(NOT(AS282=AS283),AS283,"")</f>
        <v/>
      </c>
      <c r="AR282" s="20" t="str">
        <f>INDEX($AB$15:$AM$15,MATCH($AS282,$AB$11:$AM$11,0))</f>
        <v>in</v>
      </c>
      <c r="AS282" s="20" t="str">
        <f>LEFT(AT282,4)</f>
        <v>2001</v>
      </c>
      <c r="AT282" s="139" t="str">
        <f>LEFT(B282,6)</f>
        <v>200101</v>
      </c>
    </row>
    <row r="283" spans="1:46" x14ac:dyDescent="0.25">
      <c r="B283" s="11">
        <f>'Market Data'!B269</f>
        <v>20010115</v>
      </c>
      <c r="C283" s="2">
        <f>'Market Data'!C269</f>
        <v>8166</v>
      </c>
      <c r="D283" s="2">
        <f>'Market Data'!D269</f>
        <v>8202</v>
      </c>
      <c r="E283" s="2">
        <f>'Market Data'!E269</f>
        <v>8136</v>
      </c>
      <c r="F283" s="12">
        <f>'Market Data'!F269</f>
        <v>8175.5</v>
      </c>
      <c r="H283" s="151">
        <f t="shared" si="24"/>
        <v>265</v>
      </c>
      <c r="I283" s="244">
        <f ca="1">IF($H283&lt;($J$6+1),"",PFE(OFFSET($F283,0,0,-$J$6)))</f>
        <v>-9.7264839188347663E-2</v>
      </c>
      <c r="J283" s="19"/>
      <c r="K283" s="139" t="str">
        <f t="shared" ca="1" si="25"/>
        <v>Short</v>
      </c>
      <c r="L283" s="243" t="e">
        <f t="shared" ca="1" si="20"/>
        <v>#N/A</v>
      </c>
      <c r="M283" s="242" t="e">
        <f t="shared" ca="1" si="21"/>
        <v>#N/A</v>
      </c>
      <c r="N283" s="20"/>
      <c r="O283" s="74">
        <f t="shared" ca="1" si="26"/>
        <v>-1</v>
      </c>
      <c r="P283" s="75">
        <f t="shared" ca="1" si="18"/>
        <v>0</v>
      </c>
      <c r="Q283" s="76" t="str">
        <f t="shared" ca="1" si="22"/>
        <v/>
      </c>
      <c r="R283" s="75"/>
      <c r="S283" s="77">
        <f t="shared" ca="1" si="19"/>
        <v>-1</v>
      </c>
      <c r="T283" s="78"/>
      <c r="U283" s="81">
        <f t="shared" ca="1" si="28"/>
        <v>-1155</v>
      </c>
      <c r="V283" s="82">
        <f t="shared" ca="1" si="23"/>
        <v>-3835.96</v>
      </c>
      <c r="W283" s="50"/>
      <c r="X283" s="50"/>
      <c r="Y283" s="50"/>
      <c r="Z283" s="50"/>
      <c r="AA283" s="50"/>
      <c r="AG283" s="50"/>
      <c r="AH283" s="50"/>
      <c r="AI283" s="50"/>
      <c r="AJ283" s="50"/>
      <c r="AK283" s="50"/>
      <c r="AL283" s="50"/>
      <c r="AM283" s="50"/>
      <c r="AN283" s="50"/>
      <c r="AO283" s="50"/>
      <c r="AP283" s="138" t="str">
        <f>IF(NOT($AS283=$AS284),ROW(),"")</f>
        <v/>
      </c>
      <c r="AQ283" s="20" t="str">
        <f>IF(NOT(AS283=AS284),AS284,"")</f>
        <v/>
      </c>
      <c r="AR283" s="20" t="str">
        <f>INDEX($AB$15:$AM$15,MATCH($AS283,$AB$11:$AM$11,0))</f>
        <v>in</v>
      </c>
      <c r="AS283" s="20" t="str">
        <f>LEFT(AT283,4)</f>
        <v>2001</v>
      </c>
      <c r="AT283" s="139" t="str">
        <f>LEFT(B283,6)</f>
        <v>200101</v>
      </c>
    </row>
    <row r="284" spans="1:46" x14ac:dyDescent="0.25">
      <c r="B284" s="11">
        <f>'Market Data'!B270</f>
        <v>20010116</v>
      </c>
      <c r="C284" s="2">
        <f>'Market Data'!C270</f>
        <v>8178.5</v>
      </c>
      <c r="D284" s="2">
        <f>'Market Data'!D270</f>
        <v>8182</v>
      </c>
      <c r="E284" s="2">
        <f>'Market Data'!E270</f>
        <v>8094.5</v>
      </c>
      <c r="F284" s="12">
        <f>'Market Data'!F270</f>
        <v>8159.5</v>
      </c>
      <c r="H284" s="151">
        <f t="shared" si="24"/>
        <v>266</v>
      </c>
      <c r="I284" s="244">
        <f ca="1">IF($H284&lt;($J$6+1),"",PFE(OFFSET($F284,0,0,-$J$6)))</f>
        <v>-9.4681082906500041E-2</v>
      </c>
      <c r="J284" s="19"/>
      <c r="K284" s="139" t="str">
        <f t="shared" ca="1" si="25"/>
        <v>Short</v>
      </c>
      <c r="L284" s="243" t="e">
        <f t="shared" ca="1" si="20"/>
        <v>#N/A</v>
      </c>
      <c r="M284" s="242" t="e">
        <f t="shared" ca="1" si="21"/>
        <v>#N/A</v>
      </c>
      <c r="N284" s="20"/>
      <c r="O284" s="74">
        <f t="shared" ca="1" si="26"/>
        <v>-1</v>
      </c>
      <c r="P284" s="75">
        <f t="shared" ca="1" si="18"/>
        <v>0</v>
      </c>
      <c r="Q284" s="76" t="str">
        <f t="shared" ca="1" si="22"/>
        <v/>
      </c>
      <c r="R284" s="75"/>
      <c r="S284" s="77">
        <f t="shared" ca="1" si="19"/>
        <v>-1</v>
      </c>
      <c r="T284" s="78"/>
      <c r="U284" s="81">
        <f t="shared" ca="1" si="28"/>
        <v>560</v>
      </c>
      <c r="V284" s="82">
        <f t="shared" ca="1" si="23"/>
        <v>-3275.96</v>
      </c>
      <c r="W284" s="50"/>
      <c r="X284" s="50"/>
      <c r="Y284" s="50"/>
      <c r="Z284" s="50"/>
      <c r="AA284" s="50"/>
      <c r="AG284" s="50"/>
      <c r="AH284" s="50"/>
      <c r="AI284" s="50"/>
      <c r="AJ284" s="50"/>
      <c r="AK284" s="50"/>
      <c r="AL284" s="50"/>
      <c r="AM284" s="50"/>
      <c r="AN284" s="50"/>
      <c r="AO284" s="50"/>
      <c r="AP284" s="138" t="str">
        <f>IF(NOT($AS284=$AS285),ROW(),"")</f>
        <v/>
      </c>
      <c r="AQ284" s="20" t="str">
        <f>IF(NOT(AS284=AS285),AS285,"")</f>
        <v/>
      </c>
      <c r="AR284" s="20" t="str">
        <f>INDEX($AB$15:$AM$15,MATCH($AS284,$AB$11:$AM$11,0))</f>
        <v>in</v>
      </c>
      <c r="AS284" s="20" t="str">
        <f>LEFT(AT284,4)</f>
        <v>2001</v>
      </c>
      <c r="AT284" s="139" t="str">
        <f>LEFT(B284,6)</f>
        <v>200101</v>
      </c>
    </row>
    <row r="285" spans="1:46" x14ac:dyDescent="0.25">
      <c r="B285" s="11">
        <f>'Market Data'!B271</f>
        <v>20010117</v>
      </c>
      <c r="C285" s="2">
        <f>'Market Data'!C271</f>
        <v>8199.5</v>
      </c>
      <c r="D285" s="2">
        <f>'Market Data'!D271</f>
        <v>8315</v>
      </c>
      <c r="E285" s="2">
        <f>'Market Data'!E271</f>
        <v>8199.5</v>
      </c>
      <c r="F285" s="12">
        <f>'Market Data'!F271</f>
        <v>8285.5</v>
      </c>
      <c r="H285" s="151">
        <f t="shared" si="24"/>
        <v>267</v>
      </c>
      <c r="I285" s="244">
        <f ca="1">IF($H285&lt;($J$6+1),"",PFE(OFFSET($F285,0,0,-$J$6)))</f>
        <v>-5.5460365621886644E-2</v>
      </c>
      <c r="J285" s="19"/>
      <c r="K285" s="139" t="str">
        <f t="shared" ca="1" si="25"/>
        <v>Short</v>
      </c>
      <c r="L285" s="243" t="e">
        <f t="shared" ca="1" si="20"/>
        <v>#N/A</v>
      </c>
      <c r="M285" s="242" t="e">
        <f t="shared" ca="1" si="21"/>
        <v>#N/A</v>
      </c>
      <c r="N285" s="20"/>
      <c r="O285" s="74">
        <f t="shared" ca="1" si="26"/>
        <v>-1</v>
      </c>
      <c r="P285" s="75">
        <f t="shared" ca="1" si="18"/>
        <v>0</v>
      </c>
      <c r="Q285" s="76" t="str">
        <f t="shared" ca="1" si="22"/>
        <v/>
      </c>
      <c r="R285" s="75"/>
      <c r="S285" s="77">
        <f t="shared" ca="1" si="19"/>
        <v>-1</v>
      </c>
      <c r="T285" s="78"/>
      <c r="U285" s="81">
        <f t="shared" ca="1" si="28"/>
        <v>-4410</v>
      </c>
      <c r="V285" s="82">
        <f t="shared" ca="1" si="23"/>
        <v>-7685.96</v>
      </c>
      <c r="W285" s="50"/>
      <c r="X285" s="50"/>
      <c r="Y285" s="50"/>
      <c r="Z285" s="50"/>
      <c r="AA285" s="50"/>
      <c r="AG285" s="50"/>
      <c r="AH285" s="50"/>
      <c r="AI285" s="50"/>
      <c r="AJ285" s="50"/>
      <c r="AK285" s="50"/>
      <c r="AL285" s="50"/>
      <c r="AM285" s="50"/>
      <c r="AN285" s="50"/>
      <c r="AO285" s="50"/>
      <c r="AP285" s="138" t="str">
        <f>IF(NOT($AS285=$AS286),ROW(),"")</f>
        <v/>
      </c>
      <c r="AQ285" s="20" t="str">
        <f>IF(NOT(AS285=AS286),AS286,"")</f>
        <v/>
      </c>
      <c r="AR285" s="20" t="str">
        <f>INDEX($AB$15:$AM$15,MATCH($AS285,$AB$11:$AM$11,0))</f>
        <v>in</v>
      </c>
      <c r="AS285" s="20" t="str">
        <f>LEFT(AT285,4)</f>
        <v>2001</v>
      </c>
      <c r="AT285" s="139" t="str">
        <f>LEFT(B285,6)</f>
        <v>200101</v>
      </c>
    </row>
    <row r="286" spans="1:46" x14ac:dyDescent="0.25">
      <c r="B286" s="11">
        <f>'Market Data'!B272</f>
        <v>20010118</v>
      </c>
      <c r="C286" s="2">
        <f>'Market Data'!C272</f>
        <v>8263.5</v>
      </c>
      <c r="D286" s="2">
        <f>'Market Data'!D272</f>
        <v>8300</v>
      </c>
      <c r="E286" s="2">
        <f>'Market Data'!E272</f>
        <v>8233.5</v>
      </c>
      <c r="F286" s="12">
        <f>'Market Data'!F272</f>
        <v>8289</v>
      </c>
      <c r="H286" s="151">
        <f t="shared" si="24"/>
        <v>268</v>
      </c>
      <c r="I286" s="244">
        <f ca="1">IF($H286&lt;($J$6+1),"",PFE(OFFSET($F286,0,0,-$J$6)))</f>
        <v>-6.1783975204853285E-2</v>
      </c>
      <c r="J286" s="19"/>
      <c r="K286" s="139" t="str">
        <f t="shared" ca="1" si="25"/>
        <v>Short</v>
      </c>
      <c r="L286" s="243" t="e">
        <f t="shared" ca="1" si="20"/>
        <v>#N/A</v>
      </c>
      <c r="M286" s="242" t="e">
        <f t="shared" ca="1" si="21"/>
        <v>#N/A</v>
      </c>
      <c r="N286" s="20"/>
      <c r="O286" s="74">
        <f t="shared" ca="1" si="26"/>
        <v>-1</v>
      </c>
      <c r="P286" s="75">
        <f t="shared" ca="1" si="18"/>
        <v>0</v>
      </c>
      <c r="Q286" s="76" t="str">
        <f t="shared" ca="1" si="22"/>
        <v/>
      </c>
      <c r="R286" s="75"/>
      <c r="S286" s="77">
        <f t="shared" ca="1" si="19"/>
        <v>-1</v>
      </c>
      <c r="T286" s="78"/>
      <c r="U286" s="81">
        <f t="shared" ca="1" si="28"/>
        <v>-122.5</v>
      </c>
      <c r="V286" s="82">
        <f t="shared" ca="1" si="23"/>
        <v>-7808.46</v>
      </c>
      <c r="W286" s="50"/>
      <c r="X286" s="50"/>
      <c r="Y286" s="50"/>
      <c r="Z286" s="50"/>
      <c r="AA286" s="50"/>
      <c r="AG286" s="50"/>
      <c r="AH286" s="50"/>
      <c r="AI286" s="50"/>
      <c r="AJ286" s="50"/>
      <c r="AK286" s="50"/>
      <c r="AL286" s="50"/>
      <c r="AM286" s="50"/>
      <c r="AN286" s="50"/>
      <c r="AO286" s="50"/>
      <c r="AP286" s="138" t="str">
        <f>IF(NOT($AS286=$AS287),ROW(),"")</f>
        <v/>
      </c>
      <c r="AQ286" s="20" t="str">
        <f>IF(NOT(AS286=AS287),AS287,"")</f>
        <v/>
      </c>
      <c r="AR286" s="20" t="str">
        <f>INDEX($AB$15:$AM$15,MATCH($AS286,$AB$11:$AM$11,0))</f>
        <v>in</v>
      </c>
      <c r="AS286" s="20" t="str">
        <f>LEFT(AT286,4)</f>
        <v>2001</v>
      </c>
      <c r="AT286" s="139" t="str">
        <f>LEFT(B286,6)</f>
        <v>200101</v>
      </c>
    </row>
    <row r="287" spans="1:46" x14ac:dyDescent="0.25">
      <c r="B287" s="11">
        <f>'Market Data'!B273</f>
        <v>20010119</v>
      </c>
      <c r="C287" s="2">
        <f>'Market Data'!C273</f>
        <v>8348.5</v>
      </c>
      <c r="D287" s="2">
        <f>'Market Data'!D273</f>
        <v>8378</v>
      </c>
      <c r="E287" s="2">
        <f>'Market Data'!E273</f>
        <v>8274.5</v>
      </c>
      <c r="F287" s="12">
        <f>'Market Data'!F273</f>
        <v>8303</v>
      </c>
      <c r="H287" s="151">
        <f t="shared" si="24"/>
        <v>269</v>
      </c>
      <c r="I287" s="244">
        <f ca="1">IF($H287&lt;($J$6+1),"",PFE(OFFSET($F287,0,0,-$J$6)))</f>
        <v>-3.3356436229723584E-2</v>
      </c>
      <c r="J287" s="19"/>
      <c r="K287" s="139" t="str">
        <f t="shared" ca="1" si="25"/>
        <v>Short</v>
      </c>
      <c r="L287" s="243" t="e">
        <f t="shared" ca="1" si="20"/>
        <v>#N/A</v>
      </c>
      <c r="M287" s="242" t="e">
        <f t="shared" ca="1" si="21"/>
        <v>#N/A</v>
      </c>
      <c r="N287" s="20"/>
      <c r="O287" s="74">
        <f t="shared" ca="1" si="26"/>
        <v>-1</v>
      </c>
      <c r="P287" s="75">
        <f t="shared" ca="1" si="18"/>
        <v>0</v>
      </c>
      <c r="Q287" s="76" t="str">
        <f t="shared" ca="1" si="22"/>
        <v/>
      </c>
      <c r="R287" s="75"/>
      <c r="S287" s="77">
        <f t="shared" ca="1" si="19"/>
        <v>-1</v>
      </c>
      <c r="T287" s="78"/>
      <c r="U287" s="81">
        <f t="shared" ca="1" si="28"/>
        <v>-490</v>
      </c>
      <c r="V287" s="82">
        <f t="shared" ca="1" si="23"/>
        <v>-8298.4599999999991</v>
      </c>
      <c r="W287" s="50"/>
      <c r="X287" s="50"/>
      <c r="Y287" s="50"/>
      <c r="Z287" s="50"/>
      <c r="AA287" s="50"/>
      <c r="AG287" s="50"/>
      <c r="AH287" s="50"/>
      <c r="AI287" s="50"/>
      <c r="AJ287" s="50"/>
      <c r="AK287" s="50"/>
      <c r="AL287" s="50"/>
      <c r="AM287" s="50"/>
      <c r="AN287" s="50"/>
      <c r="AO287" s="50"/>
      <c r="AP287" s="138" t="str">
        <f>IF(NOT($AS287=$AS288),ROW(),"")</f>
        <v/>
      </c>
      <c r="AQ287" s="20" t="str">
        <f>IF(NOT(AS287=AS288),AS288,"")</f>
        <v/>
      </c>
      <c r="AR287" s="20" t="str">
        <f>INDEX($AB$15:$AM$15,MATCH($AS287,$AB$11:$AM$11,0))</f>
        <v>in</v>
      </c>
      <c r="AS287" s="20" t="str">
        <f>LEFT(AT287,4)</f>
        <v>2001</v>
      </c>
      <c r="AT287" s="139" t="str">
        <f>LEFT(B287,6)</f>
        <v>200101</v>
      </c>
    </row>
    <row r="288" spans="1:46" x14ac:dyDescent="0.25">
      <c r="B288" s="11">
        <f>'Market Data'!B274</f>
        <v>20010122</v>
      </c>
      <c r="C288" s="2">
        <f>'Market Data'!C274</f>
        <v>8308.5</v>
      </c>
      <c r="D288" s="2">
        <f>'Market Data'!D274</f>
        <v>8332.5</v>
      </c>
      <c r="E288" s="2">
        <f>'Market Data'!E274</f>
        <v>8237.5</v>
      </c>
      <c r="F288" s="12">
        <f>'Market Data'!F274</f>
        <v>8298</v>
      </c>
      <c r="H288" s="151">
        <f t="shared" si="24"/>
        <v>270</v>
      </c>
      <c r="I288" s="244">
        <f ca="1">IF($H288&lt;($J$6+1),"",PFE(OFFSET($F288,0,0,-$J$6)))</f>
        <v>-2.2669438671374165E-2</v>
      </c>
      <c r="J288" s="19"/>
      <c r="K288" s="139" t="str">
        <f t="shared" ca="1" si="25"/>
        <v>Short</v>
      </c>
      <c r="L288" s="243" t="e">
        <f t="shared" ca="1" si="20"/>
        <v>#N/A</v>
      </c>
      <c r="M288" s="242" t="e">
        <f t="shared" ca="1" si="21"/>
        <v>#N/A</v>
      </c>
      <c r="N288" s="20"/>
      <c r="O288" s="74">
        <f t="shared" ca="1" si="26"/>
        <v>-1</v>
      </c>
      <c r="P288" s="75">
        <f t="shared" ca="1" si="18"/>
        <v>0</v>
      </c>
      <c r="Q288" s="76" t="str">
        <f t="shared" ca="1" si="22"/>
        <v/>
      </c>
      <c r="R288" s="75"/>
      <c r="S288" s="77">
        <f t="shared" ca="1" si="19"/>
        <v>-1</v>
      </c>
      <c r="T288" s="78"/>
      <c r="U288" s="81">
        <f t="shared" ca="1" si="28"/>
        <v>175</v>
      </c>
      <c r="V288" s="82">
        <f t="shared" ca="1" si="23"/>
        <v>-8123.4599999999991</v>
      </c>
      <c r="W288" s="50"/>
      <c r="X288" s="50"/>
      <c r="Y288" s="50"/>
      <c r="Z288" s="50"/>
      <c r="AA288" s="50"/>
      <c r="AG288" s="50"/>
      <c r="AH288" s="50"/>
      <c r="AI288" s="50"/>
      <c r="AJ288" s="50"/>
      <c r="AK288" s="50"/>
      <c r="AL288" s="50"/>
      <c r="AM288" s="50"/>
      <c r="AN288" s="50"/>
      <c r="AO288" s="50"/>
      <c r="AP288" s="138" t="str">
        <f>IF(NOT($AS288=$AS289),ROW(),"")</f>
        <v/>
      </c>
      <c r="AQ288" s="20" t="str">
        <f>IF(NOT(AS288=AS289),AS289,"")</f>
        <v/>
      </c>
      <c r="AR288" s="20" t="str">
        <f>INDEX($AB$15:$AM$15,MATCH($AS288,$AB$11:$AM$11,0))</f>
        <v>in</v>
      </c>
      <c r="AS288" s="20" t="str">
        <f>LEFT(AT288,4)</f>
        <v>2001</v>
      </c>
      <c r="AT288" s="139" t="str">
        <f>LEFT(B288,6)</f>
        <v>200101</v>
      </c>
    </row>
    <row r="289" spans="2:46" x14ac:dyDescent="0.25">
      <c r="B289" s="11">
        <f>'Market Data'!B275</f>
        <v>20010123</v>
      </c>
      <c r="C289" s="2">
        <f>'Market Data'!C275</f>
        <v>8300.5</v>
      </c>
      <c r="D289" s="2">
        <f>'Market Data'!D275</f>
        <v>8348.5</v>
      </c>
      <c r="E289" s="2">
        <f>'Market Data'!E275</f>
        <v>8244.5</v>
      </c>
      <c r="F289" s="12">
        <f>'Market Data'!F275</f>
        <v>8343.5</v>
      </c>
      <c r="H289" s="151">
        <f t="shared" si="24"/>
        <v>271</v>
      </c>
      <c r="I289" s="244">
        <f ca="1">IF($H289&lt;($J$6+1),"",PFE(OFFSET($F289,0,0,-$J$6)))</f>
        <v>-2.36787714937483E-2</v>
      </c>
      <c r="J289" s="19"/>
      <c r="K289" s="139" t="str">
        <f t="shared" ca="1" si="25"/>
        <v>Short</v>
      </c>
      <c r="L289" s="243" t="e">
        <f t="shared" ca="1" si="20"/>
        <v>#N/A</v>
      </c>
      <c r="M289" s="242" t="e">
        <f t="shared" ca="1" si="21"/>
        <v>#N/A</v>
      </c>
      <c r="N289" s="20"/>
      <c r="O289" s="74">
        <f t="shared" ca="1" si="26"/>
        <v>-1</v>
      </c>
      <c r="P289" s="75">
        <f t="shared" ca="1" si="18"/>
        <v>0</v>
      </c>
      <c r="Q289" s="76" t="str">
        <f t="shared" ca="1" si="22"/>
        <v/>
      </c>
      <c r="R289" s="75"/>
      <c r="S289" s="77">
        <f t="shared" ca="1" si="19"/>
        <v>-1</v>
      </c>
      <c r="T289" s="78"/>
      <c r="U289" s="81">
        <f t="shared" ca="1" si="28"/>
        <v>-1592.5</v>
      </c>
      <c r="V289" s="82">
        <f t="shared" ca="1" si="23"/>
        <v>-9715.9599999999991</v>
      </c>
      <c r="W289" s="50"/>
      <c r="X289" s="50"/>
      <c r="Y289" s="50"/>
      <c r="Z289" s="50"/>
      <c r="AA289" s="50"/>
      <c r="AG289" s="50"/>
      <c r="AH289" s="50"/>
      <c r="AI289" s="50"/>
      <c r="AJ289" s="50"/>
      <c r="AK289" s="50"/>
      <c r="AL289" s="50"/>
      <c r="AM289" s="50"/>
      <c r="AN289" s="50"/>
      <c r="AO289" s="50"/>
      <c r="AP289" s="138" t="str">
        <f>IF(NOT($AS289=$AS290),ROW(),"")</f>
        <v/>
      </c>
      <c r="AQ289" s="20" t="str">
        <f>IF(NOT(AS289=AS290),AS290,"")</f>
        <v/>
      </c>
      <c r="AR289" s="20" t="str">
        <f>INDEX($AB$15:$AM$15,MATCH($AS289,$AB$11:$AM$11,0))</f>
        <v>in</v>
      </c>
      <c r="AS289" s="20" t="str">
        <f>LEFT(AT289,4)</f>
        <v>2001</v>
      </c>
      <c r="AT289" s="139" t="str">
        <f>LEFT(B289,6)</f>
        <v>200101</v>
      </c>
    </row>
    <row r="290" spans="2:46" x14ac:dyDescent="0.25">
      <c r="B290" s="11">
        <f>'Market Data'!B276</f>
        <v>20010124</v>
      </c>
      <c r="C290" s="2">
        <f>'Market Data'!C276</f>
        <v>8366</v>
      </c>
      <c r="D290" s="2">
        <f>'Market Data'!D276</f>
        <v>8392</v>
      </c>
      <c r="E290" s="2">
        <f>'Market Data'!E276</f>
        <v>8325.5</v>
      </c>
      <c r="F290" s="12">
        <f>'Market Data'!F276</f>
        <v>8336</v>
      </c>
      <c r="H290" s="151">
        <f t="shared" si="24"/>
        <v>272</v>
      </c>
      <c r="I290" s="244">
        <f ca="1">IF($H290&lt;($J$6+1),"",PFE(OFFSET($F290,0,0,-$J$6)))</f>
        <v>-3.2373282059856519E-2</v>
      </c>
      <c r="J290" s="19"/>
      <c r="K290" s="139" t="str">
        <f t="shared" ca="1" si="25"/>
        <v>Short</v>
      </c>
      <c r="L290" s="243" t="e">
        <f t="shared" ca="1" si="20"/>
        <v>#N/A</v>
      </c>
      <c r="M290" s="242" t="e">
        <f t="shared" ca="1" si="21"/>
        <v>#N/A</v>
      </c>
      <c r="N290" s="20"/>
      <c r="O290" s="74">
        <f t="shared" ca="1" si="26"/>
        <v>-1</v>
      </c>
      <c r="P290" s="75">
        <f t="shared" ca="1" si="18"/>
        <v>0</v>
      </c>
      <c r="Q290" s="76" t="str">
        <f t="shared" ca="1" si="22"/>
        <v/>
      </c>
      <c r="R290" s="75"/>
      <c r="S290" s="77">
        <f t="shared" ca="1" si="19"/>
        <v>-1</v>
      </c>
      <c r="T290" s="78"/>
      <c r="U290" s="81">
        <f t="shared" ca="1" si="28"/>
        <v>262.5</v>
      </c>
      <c r="V290" s="82">
        <f t="shared" ca="1" si="23"/>
        <v>-9453.4599999999991</v>
      </c>
      <c r="W290" s="50"/>
      <c r="X290" s="50"/>
      <c r="Y290" s="50"/>
      <c r="Z290" s="50"/>
      <c r="AA290" s="50"/>
      <c r="AG290" s="50"/>
      <c r="AH290" s="50"/>
      <c r="AI290" s="50"/>
      <c r="AJ290" s="50"/>
      <c r="AK290" s="50"/>
      <c r="AL290" s="50"/>
      <c r="AM290" s="50"/>
      <c r="AN290" s="50"/>
      <c r="AO290" s="50"/>
      <c r="AP290" s="138" t="str">
        <f>IF(NOT($AS290=$AS291),ROW(),"")</f>
        <v/>
      </c>
      <c r="AQ290" s="20" t="str">
        <f>IF(NOT(AS290=AS291),AS291,"")</f>
        <v/>
      </c>
      <c r="AR290" s="20" t="str">
        <f>INDEX($AB$15:$AM$15,MATCH($AS290,$AB$11:$AM$11,0))</f>
        <v>in</v>
      </c>
      <c r="AS290" s="20" t="str">
        <f>LEFT(AT290,4)</f>
        <v>2001</v>
      </c>
      <c r="AT290" s="139" t="str">
        <f>LEFT(B290,6)</f>
        <v>200101</v>
      </c>
    </row>
    <row r="291" spans="2:46" x14ac:dyDescent="0.25">
      <c r="B291" s="11">
        <f>'Market Data'!B277</f>
        <v>20010125</v>
      </c>
      <c r="C291" s="2">
        <f>'Market Data'!C277</f>
        <v>8337.5</v>
      </c>
      <c r="D291" s="2">
        <f>'Market Data'!D277</f>
        <v>8415.5</v>
      </c>
      <c r="E291" s="2">
        <f>'Market Data'!E277</f>
        <v>8314.5</v>
      </c>
      <c r="F291" s="12">
        <f>'Market Data'!F277</f>
        <v>8380.5</v>
      </c>
      <c r="H291" s="151">
        <f t="shared" si="24"/>
        <v>273</v>
      </c>
      <c r="I291" s="244">
        <f ca="1">IF($H291&lt;($J$6+1),"",PFE(OFFSET($F291,0,0,-$J$6)))</f>
        <v>-2.3166336184827181E-2</v>
      </c>
      <c r="J291" s="19"/>
      <c r="K291" s="139" t="str">
        <f t="shared" ca="1" si="25"/>
        <v>Short</v>
      </c>
      <c r="L291" s="243" t="e">
        <f t="shared" ca="1" si="20"/>
        <v>#N/A</v>
      </c>
      <c r="M291" s="242" t="e">
        <f t="shared" ca="1" si="21"/>
        <v>#N/A</v>
      </c>
      <c r="N291" s="20"/>
      <c r="O291" s="74">
        <f t="shared" ca="1" si="26"/>
        <v>-1</v>
      </c>
      <c r="P291" s="75">
        <f t="shared" ca="1" si="18"/>
        <v>0</v>
      </c>
      <c r="Q291" s="76" t="str">
        <f t="shared" ca="1" si="22"/>
        <v/>
      </c>
      <c r="R291" s="75"/>
      <c r="S291" s="77">
        <f t="shared" ca="1" si="19"/>
        <v>-1</v>
      </c>
      <c r="T291" s="78"/>
      <c r="U291" s="81">
        <f t="shared" ca="1" si="28"/>
        <v>-1557.5</v>
      </c>
      <c r="V291" s="82">
        <f t="shared" ca="1" si="23"/>
        <v>-11010.96</v>
      </c>
      <c r="W291" s="50"/>
      <c r="X291" s="50"/>
      <c r="Y291" s="50"/>
      <c r="Z291" s="50"/>
      <c r="AA291" s="50"/>
      <c r="AG291" s="50"/>
      <c r="AH291" s="50"/>
      <c r="AI291" s="50"/>
      <c r="AJ291" s="50"/>
      <c r="AK291" s="50"/>
      <c r="AL291" s="50"/>
      <c r="AM291" s="50"/>
      <c r="AN291" s="50"/>
      <c r="AO291" s="50"/>
      <c r="AP291" s="138" t="str">
        <f>IF(NOT($AS291=$AS292),ROW(),"")</f>
        <v/>
      </c>
      <c r="AQ291" s="20" t="str">
        <f>IF(NOT(AS291=AS292),AS292,"")</f>
        <v/>
      </c>
      <c r="AR291" s="20" t="str">
        <f>INDEX($AB$15:$AM$15,MATCH($AS291,$AB$11:$AM$11,0))</f>
        <v>in</v>
      </c>
      <c r="AS291" s="20" t="str">
        <f>LEFT(AT291,4)</f>
        <v>2001</v>
      </c>
      <c r="AT291" s="139" t="str">
        <f>LEFT(B291,6)</f>
        <v>200101</v>
      </c>
    </row>
    <row r="292" spans="2:46" x14ac:dyDescent="0.25">
      <c r="B292" s="11">
        <f>'Market Data'!B278</f>
        <v>20010126</v>
      </c>
      <c r="C292" s="2">
        <f>'Market Data'!C278</f>
        <v>8315</v>
      </c>
      <c r="D292" s="2">
        <f>'Market Data'!D278</f>
        <v>8338.5</v>
      </c>
      <c r="E292" s="2">
        <f>'Market Data'!E278</f>
        <v>8290</v>
      </c>
      <c r="F292" s="12">
        <f>'Market Data'!F278</f>
        <v>8331.5</v>
      </c>
      <c r="H292" s="151">
        <f t="shared" si="24"/>
        <v>274</v>
      </c>
      <c r="I292" s="244">
        <f ca="1">IF($H292&lt;($J$6+1),"",PFE(OFFSET($F292,0,0,-$J$6)))</f>
        <v>-3.3818833010403719E-2</v>
      </c>
      <c r="J292" s="19"/>
      <c r="K292" s="139" t="str">
        <f t="shared" ca="1" si="25"/>
        <v>Short</v>
      </c>
      <c r="L292" s="243" t="e">
        <f t="shared" ca="1" si="20"/>
        <v>#N/A</v>
      </c>
      <c r="M292" s="242" t="e">
        <f t="shared" ca="1" si="21"/>
        <v>#N/A</v>
      </c>
      <c r="N292" s="20"/>
      <c r="O292" s="74">
        <f t="shared" ca="1" si="26"/>
        <v>-1</v>
      </c>
      <c r="P292" s="75">
        <f t="shared" ca="1" si="18"/>
        <v>0</v>
      </c>
      <c r="Q292" s="76" t="str">
        <f t="shared" ca="1" si="22"/>
        <v/>
      </c>
      <c r="R292" s="75"/>
      <c r="S292" s="77">
        <f t="shared" ca="1" si="19"/>
        <v>-1</v>
      </c>
      <c r="T292" s="78"/>
      <c r="U292" s="81">
        <f t="shared" ca="1" si="28"/>
        <v>1715</v>
      </c>
      <c r="V292" s="82">
        <f t="shared" ca="1" si="23"/>
        <v>-9295.9599999999991</v>
      </c>
      <c r="W292" s="50"/>
      <c r="X292" s="50"/>
      <c r="Y292" s="50"/>
      <c r="Z292" s="50"/>
      <c r="AA292" s="50"/>
      <c r="AG292" s="50"/>
      <c r="AH292" s="50"/>
      <c r="AI292" s="50"/>
      <c r="AJ292" s="50"/>
      <c r="AK292" s="50"/>
      <c r="AL292" s="50"/>
      <c r="AM292" s="50"/>
      <c r="AN292" s="50"/>
      <c r="AO292" s="50"/>
      <c r="AP292" s="138" t="str">
        <f>IF(NOT($AS292=$AS293),ROW(),"")</f>
        <v/>
      </c>
      <c r="AQ292" s="20" t="str">
        <f>IF(NOT(AS292=AS293),AS293,"")</f>
        <v/>
      </c>
      <c r="AR292" s="20" t="str">
        <f>INDEX($AB$15:$AM$15,MATCH($AS292,$AB$11:$AM$11,0))</f>
        <v>in</v>
      </c>
      <c r="AS292" s="20" t="str">
        <f>LEFT(AT292,4)</f>
        <v>2001</v>
      </c>
      <c r="AT292" s="139" t="str">
        <f>LEFT(B292,6)</f>
        <v>200101</v>
      </c>
    </row>
    <row r="293" spans="2:46" x14ac:dyDescent="0.25">
      <c r="B293" s="11">
        <f>'Market Data'!B279</f>
        <v>20010129</v>
      </c>
      <c r="C293" s="2">
        <f>'Market Data'!C279</f>
        <v>8331.5</v>
      </c>
      <c r="D293" s="2">
        <f>'Market Data'!D279</f>
        <v>8388.5</v>
      </c>
      <c r="E293" s="2">
        <f>'Market Data'!E279</f>
        <v>8297</v>
      </c>
      <c r="F293" s="12">
        <f>'Market Data'!F279</f>
        <v>8381.5</v>
      </c>
      <c r="H293" s="151">
        <f t="shared" si="24"/>
        <v>275</v>
      </c>
      <c r="I293" s="244">
        <f ca="1">IF($H293&lt;($J$6+1),"",PFE(OFFSET($F293,0,0,-$J$6)))</f>
        <v>-3.5502928242095784E-2</v>
      </c>
      <c r="J293" s="19"/>
      <c r="K293" s="139" t="str">
        <f t="shared" ca="1" si="25"/>
        <v>Short</v>
      </c>
      <c r="L293" s="243" t="e">
        <f t="shared" ca="1" si="20"/>
        <v>#N/A</v>
      </c>
      <c r="M293" s="242" t="e">
        <f t="shared" ca="1" si="21"/>
        <v>#N/A</v>
      </c>
      <c r="N293" s="20"/>
      <c r="O293" s="74">
        <f t="shared" ca="1" si="26"/>
        <v>-1</v>
      </c>
      <c r="P293" s="75">
        <f t="shared" ca="1" si="18"/>
        <v>0</v>
      </c>
      <c r="Q293" s="76" t="str">
        <f t="shared" ca="1" si="22"/>
        <v/>
      </c>
      <c r="R293" s="75"/>
      <c r="S293" s="77">
        <f t="shared" ca="1" si="19"/>
        <v>-1</v>
      </c>
      <c r="T293" s="78"/>
      <c r="U293" s="81">
        <f t="shared" ca="1" si="28"/>
        <v>-1750</v>
      </c>
      <c r="V293" s="82">
        <f t="shared" ca="1" si="23"/>
        <v>-11045.96</v>
      </c>
      <c r="W293" s="50"/>
      <c r="X293" s="50"/>
      <c r="Y293" s="50"/>
      <c r="Z293" s="50"/>
      <c r="AA293" s="50"/>
      <c r="AG293" s="50"/>
      <c r="AH293" s="50"/>
      <c r="AI293" s="50"/>
      <c r="AJ293" s="50"/>
      <c r="AK293" s="50"/>
      <c r="AL293" s="50"/>
      <c r="AM293" s="50"/>
      <c r="AN293" s="50"/>
      <c r="AO293" s="50"/>
      <c r="AP293" s="138" t="str">
        <f>IF(NOT($AS293=$AS294),ROW(),"")</f>
        <v/>
      </c>
      <c r="AQ293" s="20" t="str">
        <f>IF(NOT(AS293=AS294),AS294,"")</f>
        <v/>
      </c>
      <c r="AR293" s="20" t="str">
        <f>INDEX($AB$15:$AM$15,MATCH($AS293,$AB$11:$AM$11,0))</f>
        <v>in</v>
      </c>
      <c r="AS293" s="20" t="str">
        <f>LEFT(AT293,4)</f>
        <v>2001</v>
      </c>
      <c r="AT293" s="139" t="str">
        <f>LEFT(B293,6)</f>
        <v>200101</v>
      </c>
    </row>
    <row r="294" spans="2:46" x14ac:dyDescent="0.25">
      <c r="B294" s="11">
        <f>'Market Data'!B280</f>
        <v>20010130</v>
      </c>
      <c r="C294" s="2">
        <f>'Market Data'!C280</f>
        <v>8382.5</v>
      </c>
      <c r="D294" s="2">
        <f>'Market Data'!D280</f>
        <v>8426.5</v>
      </c>
      <c r="E294" s="2">
        <f>'Market Data'!E280</f>
        <v>8341.5</v>
      </c>
      <c r="F294" s="12">
        <f>'Market Data'!F280</f>
        <v>8364.5</v>
      </c>
      <c r="H294" s="151">
        <f t="shared" si="24"/>
        <v>276</v>
      </c>
      <c r="I294" s="244">
        <f ca="1">IF($H294&lt;($J$6+1),"",PFE(OFFSET($F294,0,0,-$J$6)))</f>
        <v>-3.238147842054051E-2</v>
      </c>
      <c r="J294" s="19"/>
      <c r="K294" s="139" t="str">
        <f t="shared" ca="1" si="25"/>
        <v>Short</v>
      </c>
      <c r="L294" s="243" t="e">
        <f t="shared" ca="1" si="20"/>
        <v>#N/A</v>
      </c>
      <c r="M294" s="242" t="e">
        <f t="shared" ca="1" si="21"/>
        <v>#N/A</v>
      </c>
      <c r="N294" s="20"/>
      <c r="O294" s="74">
        <f t="shared" ca="1" si="26"/>
        <v>-1</v>
      </c>
      <c r="P294" s="75">
        <f t="shared" ca="1" si="18"/>
        <v>0</v>
      </c>
      <c r="Q294" s="76" t="str">
        <f t="shared" ca="1" si="22"/>
        <v/>
      </c>
      <c r="R294" s="75"/>
      <c r="S294" s="77">
        <f t="shared" ca="1" si="19"/>
        <v>-1</v>
      </c>
      <c r="T294" s="78"/>
      <c r="U294" s="81">
        <f t="shared" ca="1" si="28"/>
        <v>595</v>
      </c>
      <c r="V294" s="82">
        <f t="shared" ca="1" si="23"/>
        <v>-10450.959999999999</v>
      </c>
      <c r="W294" s="50"/>
      <c r="X294" s="50"/>
      <c r="Y294" s="50"/>
      <c r="Z294" s="50"/>
      <c r="AA294" s="50"/>
      <c r="AG294" s="50"/>
      <c r="AH294" s="50"/>
      <c r="AI294" s="50"/>
      <c r="AJ294" s="50"/>
      <c r="AK294" s="50"/>
      <c r="AL294" s="50"/>
      <c r="AM294" s="50"/>
      <c r="AN294" s="50"/>
      <c r="AO294" s="50"/>
      <c r="AP294" s="138" t="str">
        <f>IF(NOT($AS294=$AS295),ROW(),"")</f>
        <v/>
      </c>
      <c r="AQ294" s="20" t="str">
        <f>IF(NOT(AS294=AS295),AS295,"")</f>
        <v/>
      </c>
      <c r="AR294" s="20" t="str">
        <f>INDEX($AB$15:$AM$15,MATCH($AS294,$AB$11:$AM$11,0))</f>
        <v>in</v>
      </c>
      <c r="AS294" s="20" t="str">
        <f>LEFT(AT294,4)</f>
        <v>2001</v>
      </c>
      <c r="AT294" s="139" t="str">
        <f>LEFT(B294,6)</f>
        <v>200101</v>
      </c>
    </row>
    <row r="295" spans="2:46" x14ac:dyDescent="0.25">
      <c r="B295" s="11">
        <f>'Market Data'!B281</f>
        <v>20010131</v>
      </c>
      <c r="C295" s="2">
        <f>'Market Data'!C281</f>
        <v>8379.5</v>
      </c>
      <c r="D295" s="2">
        <f>'Market Data'!D281</f>
        <v>8423</v>
      </c>
      <c r="E295" s="2">
        <f>'Market Data'!E281</f>
        <v>8354.5</v>
      </c>
      <c r="F295" s="12">
        <f>'Market Data'!F281</f>
        <v>8401</v>
      </c>
      <c r="H295" s="151">
        <f t="shared" si="24"/>
        <v>277</v>
      </c>
      <c r="I295" s="244">
        <f ca="1">IF($H295&lt;($J$6+1),"",PFE(OFFSET($F295,0,0,-$J$6)))</f>
        <v>-3.7704214263690132E-2</v>
      </c>
      <c r="J295" s="19"/>
      <c r="K295" s="139" t="str">
        <f t="shared" ca="1" si="25"/>
        <v>Short</v>
      </c>
      <c r="L295" s="243" t="e">
        <f t="shared" ca="1" si="20"/>
        <v>#N/A</v>
      </c>
      <c r="M295" s="242" t="e">
        <f t="shared" ca="1" si="21"/>
        <v>#N/A</v>
      </c>
      <c r="N295" s="20"/>
      <c r="O295" s="74">
        <f t="shared" ca="1" si="26"/>
        <v>-1</v>
      </c>
      <c r="P295" s="75">
        <f t="shared" ca="1" si="18"/>
        <v>0</v>
      </c>
      <c r="Q295" s="76" t="str">
        <f t="shared" ca="1" si="22"/>
        <v/>
      </c>
      <c r="R295" s="75"/>
      <c r="S295" s="77">
        <f t="shared" ca="1" si="19"/>
        <v>-1</v>
      </c>
      <c r="T295" s="78"/>
      <c r="U295" s="81">
        <f t="shared" ca="1" si="28"/>
        <v>-1277.5</v>
      </c>
      <c r="V295" s="82">
        <f t="shared" ca="1" si="23"/>
        <v>-11728.46</v>
      </c>
      <c r="W295" s="50"/>
      <c r="X295" s="50"/>
      <c r="Y295" s="50"/>
      <c r="Z295" s="50"/>
      <c r="AA295" s="50"/>
      <c r="AG295" s="50"/>
      <c r="AH295" s="50"/>
      <c r="AI295" s="50"/>
      <c r="AJ295" s="50"/>
      <c r="AK295" s="50"/>
      <c r="AL295" s="50"/>
      <c r="AM295" s="50"/>
      <c r="AN295" s="50"/>
      <c r="AO295" s="50"/>
      <c r="AP295" s="138" t="str">
        <f>IF(NOT($AS295=$AS296),ROW(),"")</f>
        <v/>
      </c>
      <c r="AQ295" s="20" t="str">
        <f>IF(NOT(AS295=AS296),AS296,"")</f>
        <v/>
      </c>
      <c r="AR295" s="20" t="str">
        <f>INDEX($AB$15:$AM$15,MATCH($AS295,$AB$11:$AM$11,0))</f>
        <v>in</v>
      </c>
      <c r="AS295" s="20" t="str">
        <f>LEFT(AT295,4)</f>
        <v>2001</v>
      </c>
      <c r="AT295" s="139" t="str">
        <f>LEFT(B295,6)</f>
        <v>200101</v>
      </c>
    </row>
    <row r="296" spans="2:46" x14ac:dyDescent="0.25">
      <c r="B296" s="11">
        <f>'Market Data'!B282</f>
        <v>20010201</v>
      </c>
      <c r="C296" s="2">
        <f>'Market Data'!C282</f>
        <v>8377.5</v>
      </c>
      <c r="D296" s="2">
        <f>'Market Data'!D282</f>
        <v>8397</v>
      </c>
      <c r="E296" s="2">
        <f>'Market Data'!E282</f>
        <v>8336.5</v>
      </c>
      <c r="F296" s="12">
        <f>'Market Data'!F282</f>
        <v>8353.5</v>
      </c>
      <c r="H296" s="151">
        <f t="shared" si="24"/>
        <v>278</v>
      </c>
      <c r="I296" s="244">
        <f ca="1">IF($H296&lt;($J$6+1),"",PFE(OFFSET($F296,0,0,-$J$6)))</f>
        <v>-3.7125673913956665E-2</v>
      </c>
      <c r="J296" s="19"/>
      <c r="K296" s="139" t="str">
        <f t="shared" ca="1" si="25"/>
        <v>Short</v>
      </c>
      <c r="L296" s="243" t="e">
        <f t="shared" ca="1" si="20"/>
        <v>#N/A</v>
      </c>
      <c r="M296" s="242" t="e">
        <f t="shared" ca="1" si="21"/>
        <v>#N/A</v>
      </c>
      <c r="N296" s="20"/>
      <c r="O296" s="74">
        <f t="shared" ca="1" si="26"/>
        <v>-1</v>
      </c>
      <c r="P296" s="75">
        <f t="shared" ca="1" si="18"/>
        <v>0</v>
      </c>
      <c r="Q296" s="76" t="str">
        <f t="shared" ca="1" si="22"/>
        <v/>
      </c>
      <c r="R296" s="75"/>
      <c r="S296" s="77">
        <f t="shared" ca="1" si="19"/>
        <v>-1</v>
      </c>
      <c r="T296" s="78"/>
      <c r="U296" s="81">
        <f t="shared" ca="1" si="28"/>
        <v>1662.5</v>
      </c>
      <c r="V296" s="82">
        <f t="shared" ca="1" si="23"/>
        <v>-10065.959999999999</v>
      </c>
      <c r="W296" s="50"/>
      <c r="X296" s="50"/>
      <c r="Y296" s="50"/>
      <c r="Z296" s="50"/>
      <c r="AA296" s="50"/>
      <c r="AG296" s="50"/>
      <c r="AH296" s="50"/>
      <c r="AI296" s="50"/>
      <c r="AJ296" s="50"/>
      <c r="AK296" s="50"/>
      <c r="AL296" s="50"/>
      <c r="AM296" s="50"/>
      <c r="AN296" s="50"/>
      <c r="AO296" s="50"/>
      <c r="AP296" s="138" t="str">
        <f>IF(NOT($AS296=$AS297),ROW(),"")</f>
        <v/>
      </c>
      <c r="AQ296" s="20" t="str">
        <f>IF(NOT(AS296=AS297),AS297,"")</f>
        <v/>
      </c>
      <c r="AR296" s="20" t="str">
        <f>INDEX($AB$15:$AM$15,MATCH($AS296,$AB$11:$AM$11,0))</f>
        <v>in</v>
      </c>
      <c r="AS296" s="20" t="str">
        <f>LEFT(AT296,4)</f>
        <v>2001</v>
      </c>
      <c r="AT296" s="139" t="str">
        <f>LEFT(B296,6)</f>
        <v>200102</v>
      </c>
    </row>
    <row r="297" spans="2:46" x14ac:dyDescent="0.25">
      <c r="B297" s="11">
        <f>'Market Data'!B283</f>
        <v>20010202</v>
      </c>
      <c r="C297" s="2">
        <f>'Market Data'!C283</f>
        <v>8383.5</v>
      </c>
      <c r="D297" s="2">
        <f>'Market Data'!D283</f>
        <v>8386.5</v>
      </c>
      <c r="E297" s="2">
        <f>'Market Data'!E283</f>
        <v>8259</v>
      </c>
      <c r="F297" s="12">
        <f>'Market Data'!F283</f>
        <v>8268</v>
      </c>
      <c r="H297" s="151">
        <f t="shared" si="24"/>
        <v>279</v>
      </c>
      <c r="I297" s="244">
        <f ca="1">IF($H297&lt;($J$6+1),"",PFE(OFFSET($F297,0,0,-$J$6)))</f>
        <v>-5.7236110764056485E-2</v>
      </c>
      <c r="J297" s="19"/>
      <c r="K297" s="139" t="str">
        <f t="shared" ca="1" si="25"/>
        <v>Short</v>
      </c>
      <c r="L297" s="243" t="e">
        <f t="shared" ca="1" si="20"/>
        <v>#N/A</v>
      </c>
      <c r="M297" s="242" t="e">
        <f t="shared" ca="1" si="21"/>
        <v>#N/A</v>
      </c>
      <c r="N297" s="20"/>
      <c r="O297" s="74">
        <f t="shared" ca="1" si="26"/>
        <v>-1</v>
      </c>
      <c r="P297" s="75">
        <f t="shared" ca="1" si="18"/>
        <v>0</v>
      </c>
      <c r="Q297" s="76" t="str">
        <f t="shared" ca="1" si="22"/>
        <v/>
      </c>
      <c r="R297" s="75"/>
      <c r="S297" s="77">
        <f t="shared" ca="1" si="19"/>
        <v>-1</v>
      </c>
      <c r="T297" s="78"/>
      <c r="U297" s="81">
        <f t="shared" ca="1" si="28"/>
        <v>2992.5</v>
      </c>
      <c r="V297" s="82">
        <f t="shared" ca="1" si="23"/>
        <v>-7073.4599999999991</v>
      </c>
      <c r="W297" s="50"/>
      <c r="X297" s="50"/>
      <c r="Y297" s="50"/>
      <c r="Z297" s="50"/>
      <c r="AA297" s="50"/>
      <c r="AG297" s="50"/>
      <c r="AH297" s="50"/>
      <c r="AI297" s="50"/>
      <c r="AJ297" s="50"/>
      <c r="AK297" s="50"/>
      <c r="AL297" s="50"/>
      <c r="AM297" s="50"/>
      <c r="AN297" s="50"/>
      <c r="AO297" s="50"/>
      <c r="AP297" s="138" t="str">
        <f>IF(NOT($AS297=$AS298),ROW(),"")</f>
        <v/>
      </c>
      <c r="AQ297" s="20" t="str">
        <f>IF(NOT(AS297=AS298),AS298,"")</f>
        <v/>
      </c>
      <c r="AR297" s="20" t="str">
        <f>INDEX($AB$15:$AM$15,MATCH($AS297,$AB$11:$AM$11,0))</f>
        <v>in</v>
      </c>
      <c r="AS297" s="20" t="str">
        <f>LEFT(AT297,4)</f>
        <v>2001</v>
      </c>
      <c r="AT297" s="139" t="str">
        <f>LEFT(B297,6)</f>
        <v>200102</v>
      </c>
    </row>
    <row r="298" spans="2:46" x14ac:dyDescent="0.25">
      <c r="B298" s="11">
        <f>'Market Data'!B284</f>
        <v>20010205</v>
      </c>
      <c r="C298" s="2">
        <f>'Market Data'!C284</f>
        <v>8235.5</v>
      </c>
      <c r="D298" s="2">
        <f>'Market Data'!D284</f>
        <v>8268.5</v>
      </c>
      <c r="E298" s="2">
        <f>'Market Data'!E284</f>
        <v>8229</v>
      </c>
      <c r="F298" s="12">
        <f>'Market Data'!F284</f>
        <v>8263.5</v>
      </c>
      <c r="H298" s="151">
        <f t="shared" si="24"/>
        <v>280</v>
      </c>
      <c r="I298" s="244">
        <f ca="1">IF($H298&lt;($J$6+1),"",PFE(OFFSET($F298,0,0,-$J$6)))</f>
        <v>-3.6232693724869196E-2</v>
      </c>
      <c r="J298" s="19"/>
      <c r="K298" s="139" t="str">
        <f t="shared" ca="1" si="25"/>
        <v>Short</v>
      </c>
      <c r="L298" s="243" t="e">
        <f t="shared" ca="1" si="20"/>
        <v>#N/A</v>
      </c>
      <c r="M298" s="242" t="e">
        <f t="shared" ca="1" si="21"/>
        <v>#N/A</v>
      </c>
      <c r="N298" s="20"/>
      <c r="O298" s="74">
        <f t="shared" ca="1" si="26"/>
        <v>-1</v>
      </c>
      <c r="P298" s="75">
        <f t="shared" ca="1" si="18"/>
        <v>0</v>
      </c>
      <c r="Q298" s="76" t="str">
        <f t="shared" ca="1" si="22"/>
        <v/>
      </c>
      <c r="R298" s="75"/>
      <c r="S298" s="77">
        <f t="shared" ca="1" si="19"/>
        <v>-1</v>
      </c>
      <c r="T298" s="78"/>
      <c r="U298" s="81">
        <f t="shared" ca="1" si="28"/>
        <v>157.5</v>
      </c>
      <c r="V298" s="82">
        <f t="shared" ca="1" si="23"/>
        <v>-6915.9599999999991</v>
      </c>
      <c r="W298" s="50"/>
      <c r="X298" s="50"/>
      <c r="Y298" s="50"/>
      <c r="Z298" s="50"/>
      <c r="AA298" s="50"/>
      <c r="AG298" s="50"/>
      <c r="AH298" s="50"/>
      <c r="AI298" s="50"/>
      <c r="AJ298" s="50"/>
      <c r="AK298" s="50"/>
      <c r="AL298" s="50"/>
      <c r="AM298" s="50"/>
      <c r="AN298" s="50"/>
      <c r="AO298" s="50"/>
      <c r="AP298" s="138" t="str">
        <f>IF(NOT($AS298=$AS299),ROW(),"")</f>
        <v/>
      </c>
      <c r="AQ298" s="20" t="str">
        <f>IF(NOT(AS298=AS299),AS299,"")</f>
        <v/>
      </c>
      <c r="AR298" s="20" t="str">
        <f>INDEX($AB$15:$AM$15,MATCH($AS298,$AB$11:$AM$11,0))</f>
        <v>in</v>
      </c>
      <c r="AS298" s="20" t="str">
        <f>LEFT(AT298,4)</f>
        <v>2001</v>
      </c>
      <c r="AT298" s="139" t="str">
        <f>LEFT(B298,6)</f>
        <v>200102</v>
      </c>
    </row>
    <row r="299" spans="2:46" x14ac:dyDescent="0.25">
      <c r="B299" s="11">
        <f>'Market Data'!B285</f>
        <v>20010206</v>
      </c>
      <c r="C299" s="2">
        <f>'Market Data'!C285</f>
        <v>8270.5</v>
      </c>
      <c r="D299" s="2">
        <f>'Market Data'!D285</f>
        <v>8322.5</v>
      </c>
      <c r="E299" s="2">
        <f>'Market Data'!E285</f>
        <v>8250.5</v>
      </c>
      <c r="F299" s="12">
        <f>'Market Data'!F285</f>
        <v>8306.5</v>
      </c>
      <c r="H299" s="151">
        <f t="shared" si="24"/>
        <v>281</v>
      </c>
      <c r="I299" s="244">
        <f ca="1">IF($H299&lt;($J$6+1),"",PFE(OFFSET($F299,0,0,-$J$6)))</f>
        <v>-2.2974359660915794E-2</v>
      </c>
      <c r="J299" s="19"/>
      <c r="K299" s="139" t="str">
        <f t="shared" ca="1" si="25"/>
        <v>Short</v>
      </c>
      <c r="L299" s="243" t="e">
        <f t="shared" ca="1" si="20"/>
        <v>#N/A</v>
      </c>
      <c r="M299" s="242" t="e">
        <f t="shared" ca="1" si="21"/>
        <v>#N/A</v>
      </c>
      <c r="N299" s="20"/>
      <c r="O299" s="74">
        <f t="shared" ca="1" si="26"/>
        <v>-1</v>
      </c>
      <c r="P299" s="75">
        <f t="shared" ca="1" si="18"/>
        <v>0</v>
      </c>
      <c r="Q299" s="76" t="str">
        <f t="shared" ca="1" si="22"/>
        <v/>
      </c>
      <c r="R299" s="75"/>
      <c r="S299" s="77">
        <f t="shared" ca="1" si="19"/>
        <v>-1</v>
      </c>
      <c r="T299" s="78"/>
      <c r="U299" s="81">
        <f t="shared" ca="1" si="28"/>
        <v>-1505</v>
      </c>
      <c r="V299" s="82">
        <f t="shared" ca="1" si="23"/>
        <v>-8420.9599999999991</v>
      </c>
      <c r="W299" s="50"/>
      <c r="X299" s="50"/>
      <c r="Y299" s="50"/>
      <c r="Z299" s="50"/>
      <c r="AA299" s="50"/>
      <c r="AG299" s="50"/>
      <c r="AH299" s="50"/>
      <c r="AI299" s="50"/>
      <c r="AJ299" s="50"/>
      <c r="AK299" s="50"/>
      <c r="AL299" s="50"/>
      <c r="AM299" s="50"/>
      <c r="AN299" s="50"/>
      <c r="AO299" s="50"/>
      <c r="AP299" s="138" t="str">
        <f>IF(NOT($AS299=$AS300),ROW(),"")</f>
        <v/>
      </c>
      <c r="AQ299" s="20" t="str">
        <f>IF(NOT(AS299=AS300),AS300,"")</f>
        <v/>
      </c>
      <c r="AR299" s="20" t="str">
        <f>INDEX($AB$15:$AM$15,MATCH($AS299,$AB$11:$AM$11,0))</f>
        <v>in</v>
      </c>
      <c r="AS299" s="20" t="str">
        <f>LEFT(AT299,4)</f>
        <v>2001</v>
      </c>
      <c r="AT299" s="139" t="str">
        <f>LEFT(B299,6)</f>
        <v>200102</v>
      </c>
    </row>
    <row r="300" spans="2:46" x14ac:dyDescent="0.25">
      <c r="B300" s="11">
        <f>'Market Data'!B286</f>
        <v>20010207</v>
      </c>
      <c r="C300" s="2">
        <f>'Market Data'!C286</f>
        <v>8270.5</v>
      </c>
      <c r="D300" s="2">
        <f>'Market Data'!D286</f>
        <v>8278</v>
      </c>
      <c r="E300" s="2">
        <f>'Market Data'!E286</f>
        <v>8217.5</v>
      </c>
      <c r="F300" s="12">
        <f>'Market Data'!F286</f>
        <v>8218.5</v>
      </c>
      <c r="H300" s="151">
        <f t="shared" si="24"/>
        <v>282</v>
      </c>
      <c r="I300" s="244">
        <f ca="1">IF($H300&lt;($J$6+1),"",PFE(OFFSET($F300,0,0,-$J$6)))</f>
        <v>-3.4505190926531183E-2</v>
      </c>
      <c r="J300" s="19"/>
      <c r="K300" s="139" t="str">
        <f t="shared" ca="1" si="25"/>
        <v>Short</v>
      </c>
      <c r="L300" s="243" t="e">
        <f t="shared" ca="1" si="20"/>
        <v>#N/A</v>
      </c>
      <c r="M300" s="242" t="e">
        <f t="shared" ca="1" si="21"/>
        <v>#N/A</v>
      </c>
      <c r="N300" s="20"/>
      <c r="O300" s="74">
        <f t="shared" ca="1" si="26"/>
        <v>-1</v>
      </c>
      <c r="P300" s="75">
        <f t="shared" ca="1" si="18"/>
        <v>0</v>
      </c>
      <c r="Q300" s="76" t="str">
        <f t="shared" ca="1" si="22"/>
        <v/>
      </c>
      <c r="R300" s="75"/>
      <c r="S300" s="77">
        <f t="shared" ca="1" si="19"/>
        <v>-1</v>
      </c>
      <c r="T300" s="78"/>
      <c r="U300" s="81">
        <f t="shared" ca="1" si="28"/>
        <v>3080</v>
      </c>
      <c r="V300" s="82">
        <f t="shared" ca="1" si="23"/>
        <v>-5340.9599999999991</v>
      </c>
      <c r="W300" s="50"/>
      <c r="X300" s="50"/>
      <c r="Y300" s="50"/>
      <c r="Z300" s="50"/>
      <c r="AA300" s="50"/>
      <c r="AG300" s="50"/>
      <c r="AH300" s="50"/>
      <c r="AI300" s="50"/>
      <c r="AJ300" s="50"/>
      <c r="AK300" s="50"/>
      <c r="AL300" s="50"/>
      <c r="AM300" s="50"/>
      <c r="AN300" s="50"/>
      <c r="AO300" s="50"/>
      <c r="AP300" s="138" t="str">
        <f>IF(NOT($AS300=$AS301),ROW(),"")</f>
        <v/>
      </c>
      <c r="AQ300" s="20" t="str">
        <f>IF(NOT(AS300=AS301),AS301,"")</f>
        <v/>
      </c>
      <c r="AR300" s="20" t="str">
        <f>INDEX($AB$15:$AM$15,MATCH($AS300,$AB$11:$AM$11,0))</f>
        <v>in</v>
      </c>
      <c r="AS300" s="20" t="str">
        <f>LEFT(AT300,4)</f>
        <v>2001</v>
      </c>
      <c r="AT300" s="139" t="str">
        <f>LEFT(B300,6)</f>
        <v>200102</v>
      </c>
    </row>
    <row r="301" spans="2:46" x14ac:dyDescent="0.25">
      <c r="B301" s="11">
        <f>'Market Data'!B287</f>
        <v>20010208</v>
      </c>
      <c r="C301" s="2">
        <f>'Market Data'!C287</f>
        <v>8232.5</v>
      </c>
      <c r="D301" s="2">
        <f>'Market Data'!D287</f>
        <v>8292</v>
      </c>
      <c r="E301" s="2">
        <f>'Market Data'!E287</f>
        <v>8211</v>
      </c>
      <c r="F301" s="12">
        <f>'Market Data'!F287</f>
        <v>8256.5</v>
      </c>
      <c r="H301" s="151">
        <f t="shared" si="24"/>
        <v>283</v>
      </c>
      <c r="I301" s="244">
        <f ca="1">IF($H301&lt;($J$6+1),"",PFE(OFFSET($F301,0,0,-$J$6)))</f>
        <v>-1.5166998066673232E-2</v>
      </c>
      <c r="J301" s="19"/>
      <c r="K301" s="139" t="str">
        <f t="shared" ca="1" si="25"/>
        <v>Short</v>
      </c>
      <c r="L301" s="243" t="e">
        <f t="shared" ca="1" si="20"/>
        <v>#N/A</v>
      </c>
      <c r="M301" s="242" t="e">
        <f t="shared" ca="1" si="21"/>
        <v>#N/A</v>
      </c>
      <c r="N301" s="20"/>
      <c r="O301" s="74">
        <f t="shared" ca="1" si="26"/>
        <v>-1</v>
      </c>
      <c r="P301" s="75">
        <f t="shared" ca="1" si="18"/>
        <v>0</v>
      </c>
      <c r="Q301" s="76" t="str">
        <f t="shared" ca="1" si="22"/>
        <v/>
      </c>
      <c r="R301" s="75"/>
      <c r="S301" s="77">
        <f t="shared" ca="1" si="19"/>
        <v>-1</v>
      </c>
      <c r="T301" s="78"/>
      <c r="U301" s="81">
        <f t="shared" ca="1" si="28"/>
        <v>-1330</v>
      </c>
      <c r="V301" s="82">
        <f t="shared" ca="1" si="23"/>
        <v>-6670.9599999999991</v>
      </c>
      <c r="W301" s="50"/>
      <c r="X301" s="50"/>
      <c r="Y301" s="50"/>
      <c r="Z301" s="50"/>
      <c r="AA301" s="50"/>
      <c r="AG301" s="50"/>
      <c r="AH301" s="50"/>
      <c r="AI301" s="50"/>
      <c r="AJ301" s="50"/>
      <c r="AK301" s="50"/>
      <c r="AL301" s="50"/>
      <c r="AM301" s="50"/>
      <c r="AN301" s="50"/>
      <c r="AO301" s="50"/>
      <c r="AP301" s="138" t="str">
        <f>IF(NOT($AS301=$AS302),ROW(),"")</f>
        <v/>
      </c>
      <c r="AQ301" s="20" t="str">
        <f>IF(NOT(AS301=AS302),AS302,"")</f>
        <v/>
      </c>
      <c r="AR301" s="20" t="str">
        <f>INDEX($AB$15:$AM$15,MATCH($AS301,$AB$11:$AM$11,0))</f>
        <v>in</v>
      </c>
      <c r="AS301" s="20" t="str">
        <f>LEFT(AT301,4)</f>
        <v>2001</v>
      </c>
      <c r="AT301" s="139" t="str">
        <f>LEFT(B301,6)</f>
        <v>200102</v>
      </c>
    </row>
    <row r="302" spans="2:46" x14ac:dyDescent="0.25">
      <c r="B302" s="11">
        <f>'Market Data'!B288</f>
        <v>20010209</v>
      </c>
      <c r="C302" s="2">
        <f>'Market Data'!C288</f>
        <v>8229.5</v>
      </c>
      <c r="D302" s="2">
        <f>'Market Data'!D288</f>
        <v>8238.5</v>
      </c>
      <c r="E302" s="2">
        <f>'Market Data'!E288</f>
        <v>8124.5</v>
      </c>
      <c r="F302" s="12">
        <f>'Market Data'!F288</f>
        <v>8127</v>
      </c>
      <c r="H302" s="151">
        <f t="shared" si="24"/>
        <v>284</v>
      </c>
      <c r="I302" s="244">
        <f ca="1">IF($H302&lt;($J$6+1),"",PFE(OFFSET($F302,0,0,-$J$6)))</f>
        <v>-1.5766648258047133E-2</v>
      </c>
      <c r="J302" s="19"/>
      <c r="K302" s="139" t="str">
        <f t="shared" ca="1" si="25"/>
        <v>Short</v>
      </c>
      <c r="L302" s="243" t="e">
        <f t="shared" ca="1" si="20"/>
        <v>#N/A</v>
      </c>
      <c r="M302" s="242" t="e">
        <f t="shared" ca="1" si="21"/>
        <v>#N/A</v>
      </c>
      <c r="N302" s="20"/>
      <c r="O302" s="74">
        <f t="shared" ca="1" si="26"/>
        <v>-1</v>
      </c>
      <c r="P302" s="75">
        <f t="shared" ca="1" si="18"/>
        <v>0</v>
      </c>
      <c r="Q302" s="76" t="str">
        <f t="shared" ca="1" si="22"/>
        <v/>
      </c>
      <c r="R302" s="75"/>
      <c r="S302" s="77">
        <f t="shared" ca="1" si="19"/>
        <v>-1</v>
      </c>
      <c r="T302" s="78"/>
      <c r="U302" s="81">
        <f t="shared" ca="1" si="28"/>
        <v>4532.5</v>
      </c>
      <c r="V302" s="82">
        <f t="shared" ca="1" si="23"/>
        <v>-2138.4599999999991</v>
      </c>
      <c r="W302" s="50"/>
      <c r="X302" s="50"/>
      <c r="Y302" s="50"/>
      <c r="Z302" s="50"/>
      <c r="AA302" s="50"/>
      <c r="AG302" s="50"/>
      <c r="AH302" s="50"/>
      <c r="AI302" s="50"/>
      <c r="AJ302" s="50"/>
      <c r="AK302" s="50"/>
      <c r="AL302" s="50"/>
      <c r="AM302" s="50"/>
      <c r="AN302" s="50"/>
      <c r="AO302" s="50"/>
      <c r="AP302" s="138" t="str">
        <f>IF(NOT($AS302=$AS303),ROW(),"")</f>
        <v/>
      </c>
      <c r="AQ302" s="20" t="str">
        <f>IF(NOT(AS302=AS303),AS303,"")</f>
        <v/>
      </c>
      <c r="AR302" s="20" t="str">
        <f>INDEX($AB$15:$AM$15,MATCH($AS302,$AB$11:$AM$11,0))</f>
        <v>in</v>
      </c>
      <c r="AS302" s="20" t="str">
        <f>LEFT(AT302,4)</f>
        <v>2001</v>
      </c>
      <c r="AT302" s="139" t="str">
        <f>LEFT(B302,6)</f>
        <v>200102</v>
      </c>
    </row>
    <row r="303" spans="2:46" x14ac:dyDescent="0.25">
      <c r="B303" s="11">
        <f>'Market Data'!B289</f>
        <v>20010212</v>
      </c>
      <c r="C303" s="2">
        <f>'Market Data'!C289</f>
        <v>8140.5</v>
      </c>
      <c r="D303" s="2">
        <f>'Market Data'!D289</f>
        <v>8197.5</v>
      </c>
      <c r="E303" s="2">
        <f>'Market Data'!E289</f>
        <v>8129</v>
      </c>
      <c r="F303" s="12">
        <f>'Market Data'!F289</f>
        <v>8190</v>
      </c>
      <c r="H303" s="151">
        <f t="shared" si="24"/>
        <v>285</v>
      </c>
      <c r="I303" s="244">
        <f ca="1">IF($H303&lt;($J$6+1),"",PFE(OFFSET($F303,0,0,-$J$6)))</f>
        <v>-3.1892253173588715E-2</v>
      </c>
      <c r="J303" s="19"/>
      <c r="K303" s="139" t="str">
        <f t="shared" ca="1" si="25"/>
        <v>Short</v>
      </c>
      <c r="L303" s="243" t="e">
        <f t="shared" ca="1" si="20"/>
        <v>#N/A</v>
      </c>
      <c r="M303" s="242" t="e">
        <f t="shared" ca="1" si="21"/>
        <v>#N/A</v>
      </c>
      <c r="N303" s="20"/>
      <c r="O303" s="74">
        <f t="shared" ca="1" si="26"/>
        <v>-1</v>
      </c>
      <c r="P303" s="75">
        <f t="shared" ca="1" si="18"/>
        <v>0</v>
      </c>
      <c r="Q303" s="76" t="str">
        <f t="shared" ca="1" si="22"/>
        <v/>
      </c>
      <c r="R303" s="75"/>
      <c r="S303" s="77">
        <f t="shared" ca="1" si="19"/>
        <v>-1</v>
      </c>
      <c r="T303" s="78"/>
      <c r="U303" s="81">
        <f t="shared" ca="1" si="28"/>
        <v>-2205</v>
      </c>
      <c r="V303" s="82">
        <f t="shared" ca="1" si="23"/>
        <v>-4343.4599999999991</v>
      </c>
      <c r="W303" s="50"/>
      <c r="X303" s="50"/>
      <c r="Y303" s="50"/>
      <c r="Z303" s="50"/>
      <c r="AA303" s="50"/>
      <c r="AG303" s="50"/>
      <c r="AH303" s="50"/>
      <c r="AI303" s="50"/>
      <c r="AJ303" s="50"/>
      <c r="AK303" s="50"/>
      <c r="AL303" s="50"/>
      <c r="AM303" s="50"/>
      <c r="AN303" s="50"/>
      <c r="AO303" s="50"/>
      <c r="AP303" s="138" t="str">
        <f>IF(NOT($AS303=$AS304),ROW(),"")</f>
        <v/>
      </c>
      <c r="AQ303" s="20" t="str">
        <f>IF(NOT(AS303=AS304),AS304,"")</f>
        <v/>
      </c>
      <c r="AR303" s="20" t="str">
        <f>INDEX($AB$15:$AM$15,MATCH($AS303,$AB$11:$AM$11,0))</f>
        <v>in</v>
      </c>
      <c r="AS303" s="20" t="str">
        <f>LEFT(AT303,4)</f>
        <v>2001</v>
      </c>
      <c r="AT303" s="139" t="str">
        <f>LEFT(B303,6)</f>
        <v>200102</v>
      </c>
    </row>
    <row r="304" spans="2:46" x14ac:dyDescent="0.25">
      <c r="B304" s="11">
        <f>'Market Data'!B290</f>
        <v>20010213</v>
      </c>
      <c r="C304" s="2">
        <f>'Market Data'!C290</f>
        <v>8206.5</v>
      </c>
      <c r="D304" s="2">
        <f>'Market Data'!D290</f>
        <v>8228.5</v>
      </c>
      <c r="E304" s="2">
        <f>'Market Data'!E290</f>
        <v>8167</v>
      </c>
      <c r="F304" s="12">
        <f>'Market Data'!F290</f>
        <v>8192</v>
      </c>
      <c r="H304" s="151">
        <f t="shared" si="24"/>
        <v>286</v>
      </c>
      <c r="I304" s="244">
        <f ca="1">IF($H304&lt;($J$6+1),"",PFE(OFFSET($F304,0,0,-$J$6)))</f>
        <v>-3.0280081238153747E-2</v>
      </c>
      <c r="J304" s="19"/>
      <c r="K304" s="139" t="str">
        <f t="shared" ca="1" si="25"/>
        <v>Short</v>
      </c>
      <c r="L304" s="243" t="e">
        <f t="shared" ca="1" si="20"/>
        <v>#N/A</v>
      </c>
      <c r="M304" s="242" t="e">
        <f t="shared" ca="1" si="21"/>
        <v>#N/A</v>
      </c>
      <c r="N304" s="20"/>
      <c r="O304" s="74">
        <f t="shared" ca="1" si="26"/>
        <v>-1</v>
      </c>
      <c r="P304" s="75">
        <f t="shared" ca="1" si="18"/>
        <v>0</v>
      </c>
      <c r="Q304" s="76" t="str">
        <f t="shared" ca="1" si="22"/>
        <v/>
      </c>
      <c r="R304" s="75"/>
      <c r="S304" s="77">
        <f t="shared" ca="1" si="19"/>
        <v>-1</v>
      </c>
      <c r="T304" s="78"/>
      <c r="U304" s="81">
        <f t="shared" ca="1" si="28"/>
        <v>-70</v>
      </c>
      <c r="V304" s="82">
        <f t="shared" ca="1" si="23"/>
        <v>-4413.4599999999991</v>
      </c>
      <c r="W304" s="50"/>
      <c r="X304" s="50"/>
      <c r="Y304" s="50"/>
      <c r="Z304" s="50"/>
      <c r="AA304" s="50"/>
      <c r="AG304" s="50"/>
      <c r="AH304" s="50"/>
      <c r="AI304" s="50"/>
      <c r="AJ304" s="50"/>
      <c r="AK304" s="50"/>
      <c r="AL304" s="50"/>
      <c r="AM304" s="50"/>
      <c r="AN304" s="50"/>
      <c r="AO304" s="50"/>
      <c r="AP304" s="138" t="str">
        <f>IF(NOT($AS304=$AS305),ROW(),"")</f>
        <v/>
      </c>
      <c r="AQ304" s="20" t="str">
        <f>IF(NOT(AS304=AS305),AS305,"")</f>
        <v/>
      </c>
      <c r="AR304" s="20" t="str">
        <f>INDEX($AB$15:$AM$15,MATCH($AS304,$AB$11:$AM$11,0))</f>
        <v>in</v>
      </c>
      <c r="AS304" s="20" t="str">
        <f>LEFT(AT304,4)</f>
        <v>2001</v>
      </c>
      <c r="AT304" s="139" t="str">
        <f>LEFT(B304,6)</f>
        <v>200102</v>
      </c>
    </row>
    <row r="305" spans="2:46" x14ac:dyDescent="0.25">
      <c r="B305" s="11">
        <f>'Market Data'!B291</f>
        <v>20010214</v>
      </c>
      <c r="C305" s="2">
        <f>'Market Data'!C291</f>
        <v>8153.5</v>
      </c>
      <c r="D305" s="2">
        <f>'Market Data'!D291</f>
        <v>8165.5</v>
      </c>
      <c r="E305" s="2">
        <f>'Market Data'!E291</f>
        <v>8076</v>
      </c>
      <c r="F305" s="12">
        <f>'Market Data'!F291</f>
        <v>8112.5</v>
      </c>
      <c r="H305" s="151">
        <f t="shared" si="24"/>
        <v>287</v>
      </c>
      <c r="I305" s="244">
        <f ca="1">IF($H305&lt;($J$6+1),"",PFE(OFFSET($F305,0,0,-$J$6)))</f>
        <v>-2.8921274699263477E-2</v>
      </c>
      <c r="J305" s="19"/>
      <c r="K305" s="139" t="str">
        <f t="shared" ca="1" si="25"/>
        <v>Short</v>
      </c>
      <c r="L305" s="243" t="e">
        <f t="shared" ca="1" si="20"/>
        <v>#N/A</v>
      </c>
      <c r="M305" s="242" t="e">
        <f t="shared" ca="1" si="21"/>
        <v>#N/A</v>
      </c>
      <c r="N305" s="20"/>
      <c r="O305" s="74">
        <f t="shared" ca="1" si="26"/>
        <v>-1</v>
      </c>
      <c r="P305" s="75">
        <f t="shared" ca="1" si="18"/>
        <v>0</v>
      </c>
      <c r="Q305" s="76" t="str">
        <f t="shared" ca="1" si="22"/>
        <v/>
      </c>
      <c r="R305" s="75"/>
      <c r="S305" s="77">
        <f t="shared" ca="1" si="19"/>
        <v>-1</v>
      </c>
      <c r="T305" s="78"/>
      <c r="U305" s="81">
        <f t="shared" ca="1" si="28"/>
        <v>2782.5</v>
      </c>
      <c r="V305" s="82">
        <f t="shared" ca="1" si="23"/>
        <v>-1630.9599999999991</v>
      </c>
      <c r="W305" s="50"/>
      <c r="X305" s="50"/>
      <c r="Y305" s="50"/>
      <c r="Z305" s="50"/>
      <c r="AA305" s="50"/>
      <c r="AG305" s="50"/>
      <c r="AH305" s="50"/>
      <c r="AI305" s="50"/>
      <c r="AJ305" s="50"/>
      <c r="AK305" s="50"/>
      <c r="AL305" s="50"/>
      <c r="AM305" s="50"/>
      <c r="AN305" s="50"/>
      <c r="AO305" s="50"/>
      <c r="AP305" s="138" t="str">
        <f>IF(NOT($AS305=$AS306),ROW(),"")</f>
        <v/>
      </c>
      <c r="AQ305" s="20" t="str">
        <f>IF(NOT(AS305=AS306),AS306,"")</f>
        <v/>
      </c>
      <c r="AR305" s="20" t="str">
        <f>INDEX($AB$15:$AM$15,MATCH($AS305,$AB$11:$AM$11,0))</f>
        <v>in</v>
      </c>
      <c r="AS305" s="20" t="str">
        <f>LEFT(AT305,4)</f>
        <v>2001</v>
      </c>
      <c r="AT305" s="139" t="str">
        <f>LEFT(B305,6)</f>
        <v>200102</v>
      </c>
    </row>
    <row r="306" spans="2:46" x14ac:dyDescent="0.25">
      <c r="B306" s="11">
        <f>'Market Data'!B292</f>
        <v>20010215</v>
      </c>
      <c r="C306" s="2">
        <f>'Market Data'!C292</f>
        <v>8130.5</v>
      </c>
      <c r="D306" s="2">
        <f>'Market Data'!D292</f>
        <v>8200.5</v>
      </c>
      <c r="E306" s="2">
        <f>'Market Data'!E292</f>
        <v>8104.5</v>
      </c>
      <c r="F306" s="12">
        <f>'Market Data'!F292</f>
        <v>8188.5</v>
      </c>
      <c r="H306" s="151">
        <f t="shared" si="24"/>
        <v>288</v>
      </c>
      <c r="I306" s="244">
        <f ca="1">IF($H306&lt;($J$6+1),"",PFE(OFFSET($F306,0,0,-$J$6)))</f>
        <v>-1.4298303486778456E-2</v>
      </c>
      <c r="J306" s="19"/>
      <c r="K306" s="139" t="str">
        <f t="shared" ca="1" si="25"/>
        <v>Short</v>
      </c>
      <c r="L306" s="243" t="e">
        <f t="shared" ca="1" si="20"/>
        <v>#N/A</v>
      </c>
      <c r="M306" s="242" t="e">
        <f t="shared" ca="1" si="21"/>
        <v>#N/A</v>
      </c>
      <c r="N306" s="20"/>
      <c r="O306" s="74">
        <f t="shared" ca="1" si="26"/>
        <v>-1</v>
      </c>
      <c r="P306" s="75">
        <f t="shared" ca="1" si="18"/>
        <v>0</v>
      </c>
      <c r="Q306" s="76" t="str">
        <f t="shared" ca="1" si="22"/>
        <v/>
      </c>
      <c r="R306" s="75"/>
      <c r="S306" s="77">
        <f t="shared" ca="1" si="19"/>
        <v>-1</v>
      </c>
      <c r="T306" s="78"/>
      <c r="U306" s="81">
        <f t="shared" ca="1" si="28"/>
        <v>-2660</v>
      </c>
      <c r="V306" s="82">
        <f t="shared" ca="1" si="23"/>
        <v>-4290.9599999999991</v>
      </c>
      <c r="W306" s="50"/>
      <c r="X306" s="50"/>
      <c r="Y306" s="50"/>
      <c r="Z306" s="50"/>
      <c r="AA306" s="50"/>
      <c r="AG306" s="50"/>
      <c r="AH306" s="50"/>
      <c r="AI306" s="50"/>
      <c r="AJ306" s="50"/>
      <c r="AK306" s="50"/>
      <c r="AL306" s="50"/>
      <c r="AM306" s="50"/>
      <c r="AN306" s="50"/>
      <c r="AO306" s="50"/>
      <c r="AP306" s="138" t="str">
        <f>IF(NOT($AS306=$AS307),ROW(),"")</f>
        <v/>
      </c>
      <c r="AQ306" s="20" t="str">
        <f>IF(NOT(AS306=AS307),AS307,"")</f>
        <v/>
      </c>
      <c r="AR306" s="20" t="str">
        <f>INDEX($AB$15:$AM$15,MATCH($AS306,$AB$11:$AM$11,0))</f>
        <v>in</v>
      </c>
      <c r="AS306" s="20" t="str">
        <f>LEFT(AT306,4)</f>
        <v>2001</v>
      </c>
      <c r="AT306" s="139" t="str">
        <f>LEFT(B306,6)</f>
        <v>200102</v>
      </c>
    </row>
    <row r="307" spans="2:46" x14ac:dyDescent="0.25">
      <c r="B307" s="11">
        <f>'Market Data'!B293</f>
        <v>20010216</v>
      </c>
      <c r="C307" s="2">
        <f>'Market Data'!C293</f>
        <v>8138.5</v>
      </c>
      <c r="D307" s="2">
        <f>'Market Data'!D293</f>
        <v>8151</v>
      </c>
      <c r="E307" s="2">
        <f>'Market Data'!E293</f>
        <v>8073.5</v>
      </c>
      <c r="F307" s="12">
        <f>'Market Data'!F293</f>
        <v>8073.5</v>
      </c>
      <c r="H307" s="151">
        <f t="shared" si="24"/>
        <v>289</v>
      </c>
      <c r="I307" s="244">
        <f ca="1">IF($H307&lt;($J$6+1),"",PFE(OFFSET($F307,0,0,-$J$6)))</f>
        <v>-4.2561321203067166E-2</v>
      </c>
      <c r="J307" s="19"/>
      <c r="K307" s="139" t="str">
        <f t="shared" ca="1" si="25"/>
        <v>Short</v>
      </c>
      <c r="L307" s="243" t="e">
        <f t="shared" ca="1" si="20"/>
        <v>#N/A</v>
      </c>
      <c r="M307" s="242" t="e">
        <f t="shared" ca="1" si="21"/>
        <v>#N/A</v>
      </c>
      <c r="N307" s="20"/>
      <c r="O307" s="74">
        <f t="shared" ca="1" si="26"/>
        <v>-1</v>
      </c>
      <c r="P307" s="75">
        <f t="shared" ca="1" si="18"/>
        <v>0</v>
      </c>
      <c r="Q307" s="76" t="str">
        <f t="shared" ca="1" si="22"/>
        <v/>
      </c>
      <c r="R307" s="75"/>
      <c r="S307" s="77">
        <f t="shared" ca="1" si="19"/>
        <v>-1</v>
      </c>
      <c r="T307" s="78"/>
      <c r="U307" s="81">
        <f t="shared" ca="1" si="28"/>
        <v>4025</v>
      </c>
      <c r="V307" s="82">
        <f t="shared" ca="1" si="23"/>
        <v>-265.95999999999913</v>
      </c>
      <c r="W307" s="50"/>
      <c r="X307" s="50"/>
      <c r="Y307" s="50"/>
      <c r="Z307" s="50"/>
      <c r="AA307" s="50"/>
      <c r="AG307" s="50"/>
      <c r="AH307" s="50"/>
      <c r="AI307" s="50"/>
      <c r="AJ307" s="50"/>
      <c r="AK307" s="50"/>
      <c r="AL307" s="50"/>
      <c r="AM307" s="50"/>
      <c r="AN307" s="50"/>
      <c r="AO307" s="50"/>
      <c r="AP307" s="138" t="str">
        <f>IF(NOT($AS307=$AS308),ROW(),"")</f>
        <v/>
      </c>
      <c r="AQ307" s="20" t="str">
        <f>IF(NOT(AS307=AS308),AS308,"")</f>
        <v/>
      </c>
      <c r="AR307" s="20" t="str">
        <f>INDEX($AB$15:$AM$15,MATCH($AS307,$AB$11:$AM$11,0))</f>
        <v>in</v>
      </c>
      <c r="AS307" s="20" t="str">
        <f>LEFT(AT307,4)</f>
        <v>2001</v>
      </c>
      <c r="AT307" s="139" t="str">
        <f>LEFT(B307,6)</f>
        <v>200102</v>
      </c>
    </row>
    <row r="308" spans="2:46" x14ac:dyDescent="0.25">
      <c r="B308" s="11">
        <f>'Market Data'!B294</f>
        <v>20010219</v>
      </c>
      <c r="C308" s="2">
        <f>'Market Data'!C294</f>
        <v>8098.5</v>
      </c>
      <c r="D308" s="2">
        <f>'Market Data'!D294</f>
        <v>8111</v>
      </c>
      <c r="E308" s="2">
        <f>'Market Data'!E294</f>
        <v>8068.5</v>
      </c>
      <c r="F308" s="12">
        <f>'Market Data'!F294</f>
        <v>8089.5</v>
      </c>
      <c r="H308" s="151">
        <f t="shared" si="24"/>
        <v>290</v>
      </c>
      <c r="I308" s="244">
        <f ca="1">IF($H308&lt;($J$6+1),"",PFE(OFFSET($F308,0,0,-$J$6)))</f>
        <v>-4.3885043502060059E-2</v>
      </c>
      <c r="J308" s="19"/>
      <c r="K308" s="139" t="str">
        <f t="shared" ca="1" si="25"/>
        <v>Short</v>
      </c>
      <c r="L308" s="243" t="e">
        <f t="shared" ca="1" si="20"/>
        <v>#N/A</v>
      </c>
      <c r="M308" s="242" t="e">
        <f t="shared" ca="1" si="21"/>
        <v>#N/A</v>
      </c>
      <c r="N308" s="20"/>
      <c r="O308" s="74">
        <f t="shared" ca="1" si="26"/>
        <v>-1</v>
      </c>
      <c r="P308" s="75">
        <f t="shared" ca="1" si="18"/>
        <v>0</v>
      </c>
      <c r="Q308" s="76" t="str">
        <f t="shared" ca="1" si="22"/>
        <v/>
      </c>
      <c r="R308" s="75"/>
      <c r="S308" s="77">
        <f t="shared" ca="1" si="19"/>
        <v>-1</v>
      </c>
      <c r="T308" s="78"/>
      <c r="U308" s="81">
        <v>120</v>
      </c>
      <c r="V308" s="82">
        <f t="shared" ca="1" si="23"/>
        <v>-145.95999999999913</v>
      </c>
      <c r="W308" s="50"/>
      <c r="X308" s="50"/>
      <c r="Y308" s="50"/>
      <c r="Z308" s="50"/>
      <c r="AA308" s="50"/>
      <c r="AG308" s="50"/>
      <c r="AH308" s="50"/>
      <c r="AI308" s="50"/>
      <c r="AJ308" s="50"/>
      <c r="AK308" s="50"/>
      <c r="AL308" s="50"/>
      <c r="AM308" s="50"/>
      <c r="AN308" s="50"/>
      <c r="AO308" s="50"/>
      <c r="AP308" s="138" t="str">
        <f>IF(NOT($AS308=$AS309),ROW(),"")</f>
        <v/>
      </c>
      <c r="AQ308" s="20" t="str">
        <f>IF(NOT(AS308=AS309),AS309,"")</f>
        <v/>
      </c>
      <c r="AR308" s="20" t="str">
        <f>INDEX($AB$15:$AM$15,MATCH($AS308,$AB$11:$AM$11,0))</f>
        <v>in</v>
      </c>
      <c r="AS308" s="20" t="str">
        <f>LEFT(AT308,4)</f>
        <v>2001</v>
      </c>
      <c r="AT308" s="139" t="str">
        <f>LEFT(B308,6)</f>
        <v>200102</v>
      </c>
    </row>
    <row r="309" spans="2:46" x14ac:dyDescent="0.25">
      <c r="B309" s="11">
        <f>'Market Data'!B295</f>
        <v>20010220</v>
      </c>
      <c r="C309" s="2">
        <f>'Market Data'!C295</f>
        <v>8099.5</v>
      </c>
      <c r="D309" s="2">
        <f>'Market Data'!D295</f>
        <v>8149</v>
      </c>
      <c r="E309" s="2">
        <f>'Market Data'!E295</f>
        <v>8042</v>
      </c>
      <c r="F309" s="12">
        <f>'Market Data'!F295</f>
        <v>8063.5</v>
      </c>
      <c r="H309" s="151">
        <f t="shared" si="24"/>
        <v>291</v>
      </c>
      <c r="I309" s="244">
        <f ca="1">IF($H309&lt;($J$6+1),"",PFE(OFFSET($F309,0,0,-$J$6)))</f>
        <v>-5.0934162163571224E-2</v>
      </c>
      <c r="J309" s="19"/>
      <c r="K309" s="139" t="str">
        <f t="shared" ca="1" si="25"/>
        <v>Short</v>
      </c>
      <c r="L309" s="243" t="e">
        <f t="shared" ca="1" si="20"/>
        <v>#N/A</v>
      </c>
      <c r="M309" s="242" t="e">
        <f t="shared" ca="1" si="21"/>
        <v>#N/A</v>
      </c>
      <c r="N309" s="20"/>
      <c r="O309" s="74">
        <f t="shared" ca="1" si="26"/>
        <v>-1</v>
      </c>
      <c r="P309" s="75">
        <f t="shared" ca="1" si="18"/>
        <v>0</v>
      </c>
      <c r="Q309" s="76" t="str">
        <f t="shared" ca="1" si="22"/>
        <v/>
      </c>
      <c r="R309" s="75"/>
      <c r="S309" s="77">
        <f t="shared" ca="1" si="19"/>
        <v>-1</v>
      </c>
      <c r="T309" s="78"/>
      <c r="U309" s="81">
        <f t="shared" ca="1" si="28"/>
        <v>910</v>
      </c>
      <c r="V309" s="82">
        <f t="shared" ca="1" si="23"/>
        <v>764.04000000000087</v>
      </c>
      <c r="W309" s="50"/>
      <c r="X309" s="50"/>
      <c r="Y309" s="50"/>
      <c r="Z309" s="50"/>
      <c r="AA309" s="50"/>
      <c r="AG309" s="50"/>
      <c r="AH309" s="50"/>
      <c r="AI309" s="50"/>
      <c r="AJ309" s="50"/>
      <c r="AK309" s="50"/>
      <c r="AL309" s="50"/>
      <c r="AM309" s="50"/>
      <c r="AN309" s="50"/>
      <c r="AO309" s="50"/>
      <c r="AP309" s="138" t="str">
        <f>IF(NOT($AS309=$AS310),ROW(),"")</f>
        <v/>
      </c>
      <c r="AQ309" s="20" t="str">
        <f>IF(NOT(AS309=AS310),AS310,"")</f>
        <v/>
      </c>
      <c r="AR309" s="20" t="str">
        <f>INDEX($AB$15:$AM$15,MATCH($AS309,$AB$11:$AM$11,0))</f>
        <v>in</v>
      </c>
      <c r="AS309" s="20" t="str">
        <f>LEFT(AT309,4)</f>
        <v>2001</v>
      </c>
      <c r="AT309" s="139" t="str">
        <f>LEFT(B309,6)</f>
        <v>200102</v>
      </c>
    </row>
    <row r="310" spans="2:46" x14ac:dyDescent="0.25">
      <c r="B310" s="11">
        <f>'Market Data'!B296</f>
        <v>20010221</v>
      </c>
      <c r="C310" s="2">
        <f>'Market Data'!C296</f>
        <v>8028.5</v>
      </c>
      <c r="D310" s="2">
        <f>'Market Data'!D296</f>
        <v>8034.5</v>
      </c>
      <c r="E310" s="2">
        <f>'Market Data'!E296</f>
        <v>7929</v>
      </c>
      <c r="F310" s="12">
        <f>'Market Data'!F296</f>
        <v>7966.5</v>
      </c>
      <c r="H310" s="151">
        <f t="shared" si="24"/>
        <v>292</v>
      </c>
      <c r="I310" s="244">
        <f ca="1">IF($H310&lt;($J$6+1),"",PFE(OFFSET($F310,0,0,-$J$6)))</f>
        <v>-9.8361737704105195E-2</v>
      </c>
      <c r="J310" s="19"/>
      <c r="K310" s="139" t="str">
        <f t="shared" ca="1" si="25"/>
        <v>Short</v>
      </c>
      <c r="L310" s="243" t="e">
        <f t="shared" ca="1" si="20"/>
        <v>#N/A</v>
      </c>
      <c r="M310" s="242" t="e">
        <f t="shared" ca="1" si="21"/>
        <v>#N/A</v>
      </c>
      <c r="N310" s="20"/>
      <c r="O310" s="74">
        <f t="shared" ca="1" si="26"/>
        <v>-1</v>
      </c>
      <c r="P310" s="75">
        <f t="shared" ca="1" si="18"/>
        <v>0</v>
      </c>
      <c r="Q310" s="76" t="str">
        <f t="shared" ca="1" si="22"/>
        <v/>
      </c>
      <c r="R310" s="75"/>
      <c r="S310" s="77">
        <f t="shared" ca="1" si="19"/>
        <v>-1</v>
      </c>
      <c r="T310" s="78"/>
      <c r="U310" s="81">
        <f t="shared" ca="1" si="28"/>
        <v>3395</v>
      </c>
      <c r="V310" s="82">
        <f t="shared" ca="1" si="23"/>
        <v>4159.0400000000009</v>
      </c>
      <c r="W310" s="50"/>
      <c r="X310" s="50"/>
      <c r="Y310" s="50"/>
      <c r="Z310" s="50"/>
      <c r="AA310" s="50"/>
      <c r="AG310" s="50"/>
      <c r="AH310" s="50"/>
      <c r="AI310" s="50"/>
      <c r="AJ310" s="50"/>
      <c r="AK310" s="50"/>
      <c r="AL310" s="50"/>
      <c r="AM310" s="50"/>
      <c r="AN310" s="50"/>
      <c r="AO310" s="50"/>
      <c r="AP310" s="138" t="str">
        <f>IF(NOT($AS310=$AS311),ROW(),"")</f>
        <v/>
      </c>
      <c r="AQ310" s="20" t="str">
        <f>IF(NOT(AS310=AS311),AS311,"")</f>
        <v/>
      </c>
      <c r="AR310" s="20" t="str">
        <f>INDEX($AB$15:$AM$15,MATCH($AS310,$AB$11:$AM$11,0))</f>
        <v>in</v>
      </c>
      <c r="AS310" s="20" t="str">
        <f>LEFT(AT310,4)</f>
        <v>2001</v>
      </c>
      <c r="AT310" s="139" t="str">
        <f>LEFT(B310,6)</f>
        <v>200102</v>
      </c>
    </row>
    <row r="311" spans="2:46" x14ac:dyDescent="0.25">
      <c r="B311" s="11">
        <f>'Market Data'!B297</f>
        <v>20010222</v>
      </c>
      <c r="C311" s="2">
        <f>'Market Data'!C297</f>
        <v>7929.5</v>
      </c>
      <c r="D311" s="2">
        <f>'Market Data'!D297</f>
        <v>7977</v>
      </c>
      <c r="E311" s="2">
        <f>'Market Data'!E297</f>
        <v>7836</v>
      </c>
      <c r="F311" s="12">
        <f>'Market Data'!F297</f>
        <v>7881.5</v>
      </c>
      <c r="H311" s="151">
        <f t="shared" si="24"/>
        <v>293</v>
      </c>
      <c r="I311" s="244">
        <f ca="1">IF($H311&lt;($J$6+1),"",PFE(OFFSET($F311,0,0,-$J$6)))</f>
        <v>-0.10167379594325356</v>
      </c>
      <c r="J311" s="19"/>
      <c r="K311" s="139" t="str">
        <f t="shared" ca="1" si="25"/>
        <v>Short</v>
      </c>
      <c r="L311" s="243" t="e">
        <f t="shared" ca="1" si="20"/>
        <v>#N/A</v>
      </c>
      <c r="M311" s="242" t="e">
        <f t="shared" ca="1" si="21"/>
        <v>#N/A</v>
      </c>
      <c r="N311" s="20"/>
      <c r="O311" s="74">
        <f t="shared" ca="1" si="26"/>
        <v>-1</v>
      </c>
      <c r="P311" s="75">
        <f t="shared" ca="1" si="18"/>
        <v>0</v>
      </c>
      <c r="Q311" s="76" t="str">
        <f t="shared" ca="1" si="22"/>
        <v/>
      </c>
      <c r="R311" s="75"/>
      <c r="S311" s="77">
        <f t="shared" ca="1" si="19"/>
        <v>-1</v>
      </c>
      <c r="T311" s="78"/>
      <c r="U311" s="81">
        <f t="shared" ca="1" si="28"/>
        <v>2975</v>
      </c>
      <c r="V311" s="82">
        <f t="shared" ca="1" si="23"/>
        <v>7134.0400000000009</v>
      </c>
      <c r="W311" s="50"/>
      <c r="X311" s="50"/>
      <c r="Y311" s="50"/>
      <c r="Z311" s="50"/>
      <c r="AA311" s="50"/>
      <c r="AG311" s="50"/>
      <c r="AH311" s="50"/>
      <c r="AI311" s="50"/>
      <c r="AJ311" s="50"/>
      <c r="AK311" s="50"/>
      <c r="AL311" s="50"/>
      <c r="AM311" s="50"/>
      <c r="AN311" s="50"/>
      <c r="AO311" s="50"/>
      <c r="AP311" s="138" t="str">
        <f>IF(NOT($AS311=$AS312),ROW(),"")</f>
        <v/>
      </c>
      <c r="AQ311" s="20" t="str">
        <f>IF(NOT(AS311=AS312),AS312,"")</f>
        <v/>
      </c>
      <c r="AR311" s="20" t="str">
        <f>INDEX($AB$15:$AM$15,MATCH($AS311,$AB$11:$AM$11,0))</f>
        <v>in</v>
      </c>
      <c r="AS311" s="20" t="str">
        <f>LEFT(AT311,4)</f>
        <v>2001</v>
      </c>
      <c r="AT311" s="139" t="str">
        <f>LEFT(B311,6)</f>
        <v>200102</v>
      </c>
    </row>
    <row r="312" spans="2:46" x14ac:dyDescent="0.25">
      <c r="B312" s="11">
        <f>'Market Data'!B298</f>
        <v>20010223</v>
      </c>
      <c r="C312" s="2">
        <f>'Market Data'!C298</f>
        <v>7916.5</v>
      </c>
      <c r="D312" s="2">
        <f>'Market Data'!D298</f>
        <v>7933.5</v>
      </c>
      <c r="E312" s="2">
        <f>'Market Data'!E298</f>
        <v>7675.5</v>
      </c>
      <c r="F312" s="12">
        <f>'Market Data'!F298</f>
        <v>7680.5</v>
      </c>
      <c r="H312" s="151">
        <f t="shared" si="24"/>
        <v>294</v>
      </c>
      <c r="I312" s="244">
        <f ca="1">IF($H312&lt;($J$6+1),"",PFE(OFFSET($F312,0,0,-$J$6)))</f>
        <v>-0.12809289898765244</v>
      </c>
      <c r="J312" s="19"/>
      <c r="K312" s="139" t="str">
        <f t="shared" ca="1" si="25"/>
        <v>Short</v>
      </c>
      <c r="L312" s="243" t="e">
        <f t="shared" ca="1" si="20"/>
        <v>#N/A</v>
      </c>
      <c r="M312" s="242" t="e">
        <f t="shared" ca="1" si="21"/>
        <v>#N/A</v>
      </c>
      <c r="N312" s="20"/>
      <c r="O312" s="74">
        <f t="shared" ca="1" si="26"/>
        <v>-1</v>
      </c>
      <c r="P312" s="75">
        <f t="shared" ca="1" si="18"/>
        <v>0</v>
      </c>
      <c r="Q312" s="76" t="str">
        <f t="shared" ca="1" si="22"/>
        <v/>
      </c>
      <c r="R312" s="75"/>
      <c r="S312" s="77">
        <f t="shared" ca="1" si="19"/>
        <v>-1</v>
      </c>
      <c r="T312" s="78"/>
      <c r="U312" s="81">
        <f t="shared" ca="1" si="28"/>
        <v>7035</v>
      </c>
      <c r="V312" s="82">
        <f t="shared" ca="1" si="23"/>
        <v>14169.04</v>
      </c>
      <c r="W312" s="50"/>
      <c r="X312" s="50"/>
      <c r="Y312" s="50"/>
      <c r="Z312" s="50"/>
      <c r="AA312" s="50"/>
      <c r="AG312" s="50"/>
      <c r="AH312" s="50"/>
      <c r="AI312" s="50"/>
      <c r="AJ312" s="50"/>
      <c r="AK312" s="50"/>
      <c r="AL312" s="50"/>
      <c r="AM312" s="50"/>
      <c r="AN312" s="50"/>
      <c r="AO312" s="50"/>
      <c r="AP312" s="138" t="str">
        <f>IF(NOT($AS312=$AS313),ROW(),"")</f>
        <v/>
      </c>
      <c r="AQ312" s="20" t="str">
        <f>IF(NOT(AS312=AS313),AS313,"")</f>
        <v/>
      </c>
      <c r="AR312" s="20" t="str">
        <f>INDEX($AB$15:$AM$15,MATCH($AS312,$AB$11:$AM$11,0))</f>
        <v>in</v>
      </c>
      <c r="AS312" s="20" t="str">
        <f>LEFT(AT312,4)</f>
        <v>2001</v>
      </c>
      <c r="AT312" s="139" t="str">
        <f>LEFT(B312,6)</f>
        <v>200102</v>
      </c>
    </row>
    <row r="313" spans="2:46" x14ac:dyDescent="0.25">
      <c r="B313" s="11">
        <f>'Market Data'!B299</f>
        <v>20010226</v>
      </c>
      <c r="C313" s="2">
        <f>'Market Data'!C299</f>
        <v>7772.5</v>
      </c>
      <c r="D313" s="2">
        <f>'Market Data'!D299</f>
        <v>7826.5</v>
      </c>
      <c r="E313" s="2">
        <f>'Market Data'!E299</f>
        <v>7742</v>
      </c>
      <c r="F313" s="12">
        <f>'Market Data'!F299</f>
        <v>7793.5</v>
      </c>
      <c r="H313" s="151">
        <f t="shared" si="24"/>
        <v>295</v>
      </c>
      <c r="I313" s="244">
        <f ca="1">IF($H313&lt;($J$6+1),"",PFE(OFFSET($F313,0,0,-$J$6)))</f>
        <v>-0.14196703572667416</v>
      </c>
      <c r="J313" s="19"/>
      <c r="K313" s="139" t="str">
        <f t="shared" ca="1" si="25"/>
        <v>Short</v>
      </c>
      <c r="L313" s="243" t="e">
        <f t="shared" ca="1" si="20"/>
        <v>#N/A</v>
      </c>
      <c r="M313" s="242" t="e">
        <f t="shared" ca="1" si="21"/>
        <v>#N/A</v>
      </c>
      <c r="N313" s="20"/>
      <c r="O313" s="74">
        <f t="shared" ca="1" si="26"/>
        <v>-1</v>
      </c>
      <c r="P313" s="75">
        <f t="shared" ca="1" si="18"/>
        <v>0</v>
      </c>
      <c r="Q313" s="76" t="str">
        <f t="shared" ca="1" si="22"/>
        <v/>
      </c>
      <c r="R313" s="75"/>
      <c r="S313" s="77">
        <f t="shared" ca="1" si="19"/>
        <v>-1</v>
      </c>
      <c r="T313" s="78"/>
      <c r="U313" s="81">
        <f t="shared" ca="1" si="28"/>
        <v>-3955</v>
      </c>
      <c r="V313" s="82">
        <f t="shared" ca="1" si="23"/>
        <v>10214.040000000001</v>
      </c>
      <c r="W313" s="50"/>
      <c r="X313" s="50"/>
      <c r="Y313" s="50"/>
      <c r="Z313" s="50"/>
      <c r="AA313" s="50"/>
      <c r="AG313" s="50"/>
      <c r="AH313" s="50"/>
      <c r="AI313" s="50"/>
      <c r="AJ313" s="50"/>
      <c r="AK313" s="50"/>
      <c r="AL313" s="50"/>
      <c r="AM313" s="50"/>
      <c r="AN313" s="50"/>
      <c r="AO313" s="50"/>
      <c r="AP313" s="138" t="str">
        <f>IF(NOT($AS313=$AS314),ROW(),"")</f>
        <v/>
      </c>
      <c r="AQ313" s="20" t="str">
        <f>IF(NOT(AS313=AS314),AS314,"")</f>
        <v/>
      </c>
      <c r="AR313" s="20" t="str">
        <f>INDEX($AB$15:$AM$15,MATCH($AS313,$AB$11:$AM$11,0))</f>
        <v>in</v>
      </c>
      <c r="AS313" s="20" t="str">
        <f>LEFT(AT313,4)</f>
        <v>2001</v>
      </c>
      <c r="AT313" s="139" t="str">
        <f>LEFT(B313,6)</f>
        <v>200102</v>
      </c>
    </row>
    <row r="314" spans="2:46" x14ac:dyDescent="0.25">
      <c r="B314" s="11">
        <f>'Market Data'!B300</f>
        <v>20010227</v>
      </c>
      <c r="C314" s="2">
        <f>'Market Data'!C300</f>
        <v>7806</v>
      </c>
      <c r="D314" s="2">
        <f>'Market Data'!D300</f>
        <v>7872.5</v>
      </c>
      <c r="E314" s="2">
        <f>'Market Data'!E300</f>
        <v>7771.5</v>
      </c>
      <c r="F314" s="12">
        <f>'Market Data'!F300</f>
        <v>7807.5</v>
      </c>
      <c r="H314" s="151">
        <f t="shared" si="24"/>
        <v>296</v>
      </c>
      <c r="I314" s="244">
        <f ca="1">IF($H314&lt;($J$6+1),"",PFE(OFFSET($F314,0,0,-$J$6)))</f>
        <v>-0.14347763524563148</v>
      </c>
      <c r="J314" s="19"/>
      <c r="K314" s="139" t="str">
        <f t="shared" ca="1" si="25"/>
        <v>Short</v>
      </c>
      <c r="L314" s="243" t="e">
        <f t="shared" ca="1" si="20"/>
        <v>#N/A</v>
      </c>
      <c r="M314" s="242" t="e">
        <f t="shared" ca="1" si="21"/>
        <v>#N/A</v>
      </c>
      <c r="N314" s="20"/>
      <c r="O314" s="74">
        <f t="shared" ca="1" si="26"/>
        <v>-1</v>
      </c>
      <c r="P314" s="75">
        <f t="shared" ca="1" si="18"/>
        <v>0</v>
      </c>
      <c r="Q314" s="76" t="str">
        <f t="shared" ca="1" si="22"/>
        <v/>
      </c>
      <c r="R314" s="75"/>
      <c r="S314" s="77">
        <f t="shared" ca="1" si="19"/>
        <v>-1</v>
      </c>
      <c r="T314" s="78"/>
      <c r="U314" s="81">
        <f t="shared" ca="1" si="28"/>
        <v>-490</v>
      </c>
      <c r="V314" s="82">
        <f t="shared" ca="1" si="23"/>
        <v>9724.0400000000009</v>
      </c>
      <c r="W314" s="50"/>
      <c r="X314" s="50"/>
      <c r="Y314" s="50"/>
      <c r="Z314" s="50"/>
      <c r="AA314" s="50"/>
      <c r="AG314" s="50"/>
      <c r="AH314" s="50"/>
      <c r="AI314" s="50"/>
      <c r="AJ314" s="50"/>
      <c r="AK314" s="50"/>
      <c r="AL314" s="50"/>
      <c r="AM314" s="50"/>
      <c r="AN314" s="50"/>
      <c r="AO314" s="50"/>
      <c r="AP314" s="138" t="str">
        <f>IF(NOT($AS314=$AS315),ROW(),"")</f>
        <v/>
      </c>
      <c r="AQ314" s="20" t="str">
        <f>IF(NOT(AS314=AS315),AS315,"")</f>
        <v/>
      </c>
      <c r="AR314" s="20" t="str">
        <f>INDEX($AB$15:$AM$15,MATCH($AS314,$AB$11:$AM$11,0))</f>
        <v>in</v>
      </c>
      <c r="AS314" s="20" t="str">
        <f>LEFT(AT314,4)</f>
        <v>2001</v>
      </c>
      <c r="AT314" s="139" t="str">
        <f>LEFT(B314,6)</f>
        <v>200102</v>
      </c>
    </row>
    <row r="315" spans="2:46" x14ac:dyDescent="0.25">
      <c r="B315" s="11">
        <f>'Market Data'!B301</f>
        <v>20010228</v>
      </c>
      <c r="C315" s="2">
        <f>'Market Data'!C301</f>
        <v>7793.5</v>
      </c>
      <c r="D315" s="2">
        <f>'Market Data'!D301</f>
        <v>7900</v>
      </c>
      <c r="E315" s="2">
        <f>'Market Data'!E301</f>
        <v>7780</v>
      </c>
      <c r="F315" s="12">
        <f>'Market Data'!F301</f>
        <v>7813</v>
      </c>
      <c r="H315" s="151">
        <f t="shared" si="24"/>
        <v>297</v>
      </c>
      <c r="I315" s="244">
        <f ca="1">IF($H315&lt;($J$6+1),"",PFE(OFFSET($F315,0,0,-$J$6)))</f>
        <v>-0.16772752438772362</v>
      </c>
      <c r="J315" s="19"/>
      <c r="K315" s="139" t="str">
        <f t="shared" ca="1" si="25"/>
        <v>Short</v>
      </c>
      <c r="L315" s="243" t="e">
        <f t="shared" ca="1" si="20"/>
        <v>#N/A</v>
      </c>
      <c r="M315" s="242" t="e">
        <f t="shared" ca="1" si="21"/>
        <v>#N/A</v>
      </c>
      <c r="N315" s="20"/>
      <c r="O315" s="74">
        <f t="shared" ca="1" si="26"/>
        <v>-1</v>
      </c>
      <c r="P315" s="75">
        <f t="shared" ca="1" si="18"/>
        <v>0</v>
      </c>
      <c r="Q315" s="76" t="str">
        <f t="shared" ca="1" si="22"/>
        <v/>
      </c>
      <c r="R315" s="75"/>
      <c r="S315" s="77">
        <f t="shared" ca="1" si="19"/>
        <v>-1</v>
      </c>
      <c r="T315" s="78"/>
      <c r="U315" s="81">
        <f t="shared" ca="1" si="28"/>
        <v>-192.5</v>
      </c>
      <c r="V315" s="82">
        <f t="shared" ca="1" si="23"/>
        <v>9531.5400000000009</v>
      </c>
      <c r="W315" s="50"/>
      <c r="X315" s="50"/>
      <c r="Y315" s="50"/>
      <c r="Z315" s="50"/>
      <c r="AA315" s="50"/>
      <c r="AG315" s="50"/>
      <c r="AH315" s="50"/>
      <c r="AI315" s="50"/>
      <c r="AJ315" s="50"/>
      <c r="AK315" s="50"/>
      <c r="AL315" s="50"/>
      <c r="AM315" s="50"/>
      <c r="AN315" s="50"/>
      <c r="AO315" s="50"/>
      <c r="AP315" s="138" t="str">
        <f>IF(NOT($AS315=$AS316),ROW(),"")</f>
        <v/>
      </c>
      <c r="AQ315" s="20" t="str">
        <f>IF(NOT(AS315=AS316),AS316,"")</f>
        <v/>
      </c>
      <c r="AR315" s="20" t="str">
        <f>INDEX($AB$15:$AM$15,MATCH($AS315,$AB$11:$AM$11,0))</f>
        <v>in</v>
      </c>
      <c r="AS315" s="20" t="str">
        <f>LEFT(AT315,4)</f>
        <v>2001</v>
      </c>
      <c r="AT315" s="139" t="str">
        <f>LEFT(B315,6)</f>
        <v>200102</v>
      </c>
    </row>
    <row r="316" spans="2:46" x14ac:dyDescent="0.25">
      <c r="B316" s="11">
        <f>'Market Data'!B302</f>
        <v>20010301</v>
      </c>
      <c r="C316" s="2">
        <f>'Market Data'!C302</f>
        <v>7773.5</v>
      </c>
      <c r="D316" s="2">
        <f>'Market Data'!D302</f>
        <v>7786.5</v>
      </c>
      <c r="E316" s="2">
        <f>'Market Data'!E302</f>
        <v>7703.5</v>
      </c>
      <c r="F316" s="12">
        <f>'Market Data'!F302</f>
        <v>7710</v>
      </c>
      <c r="H316" s="151">
        <f t="shared" si="24"/>
        <v>298</v>
      </c>
      <c r="I316" s="244">
        <f ca="1">IF($H316&lt;($J$6+1),"",PFE(OFFSET($F316,0,0,-$J$6)))</f>
        <v>-0.1793724861987154</v>
      </c>
      <c r="J316" s="19"/>
      <c r="K316" s="139" t="str">
        <f t="shared" ca="1" si="25"/>
        <v>Short</v>
      </c>
      <c r="L316" s="243" t="e">
        <f t="shared" ca="1" si="20"/>
        <v>#N/A</v>
      </c>
      <c r="M316" s="242" t="e">
        <f t="shared" ca="1" si="21"/>
        <v>#N/A</v>
      </c>
      <c r="N316" s="20"/>
      <c r="O316" s="74">
        <f t="shared" ca="1" si="26"/>
        <v>-1</v>
      </c>
      <c r="P316" s="75">
        <f t="shared" ca="1" si="18"/>
        <v>0</v>
      </c>
      <c r="Q316" s="76" t="str">
        <f t="shared" ca="1" si="22"/>
        <v/>
      </c>
      <c r="R316" s="75"/>
      <c r="S316" s="77">
        <f t="shared" ca="1" si="19"/>
        <v>-1</v>
      </c>
      <c r="T316" s="78"/>
      <c r="U316" s="81">
        <f t="shared" ca="1" si="28"/>
        <v>3605</v>
      </c>
      <c r="V316" s="82">
        <f t="shared" ca="1" si="23"/>
        <v>13136.54</v>
      </c>
      <c r="W316" s="50"/>
      <c r="X316" s="50"/>
      <c r="Y316" s="50"/>
      <c r="Z316" s="50"/>
      <c r="AA316" s="50"/>
      <c r="AG316" s="50"/>
      <c r="AH316" s="50"/>
      <c r="AI316" s="50"/>
      <c r="AJ316" s="50"/>
      <c r="AK316" s="50"/>
      <c r="AL316" s="50"/>
      <c r="AM316" s="50"/>
      <c r="AN316" s="50"/>
      <c r="AO316" s="50"/>
      <c r="AP316" s="138" t="str">
        <f>IF(NOT($AS316=$AS317),ROW(),"")</f>
        <v/>
      </c>
      <c r="AQ316" s="20" t="str">
        <f>IF(NOT(AS316=AS317),AS317,"")</f>
        <v/>
      </c>
      <c r="AR316" s="20" t="str">
        <f>INDEX($AB$15:$AM$15,MATCH($AS316,$AB$11:$AM$11,0))</f>
        <v>in</v>
      </c>
      <c r="AS316" s="20" t="str">
        <f>LEFT(AT316,4)</f>
        <v>2001</v>
      </c>
      <c r="AT316" s="139" t="str">
        <f>LEFT(B316,6)</f>
        <v>200103</v>
      </c>
    </row>
    <row r="317" spans="2:46" x14ac:dyDescent="0.25">
      <c r="B317" s="11">
        <f>'Market Data'!B303</f>
        <v>20010302</v>
      </c>
      <c r="C317" s="2">
        <f>'Market Data'!C303</f>
        <v>7718.5</v>
      </c>
      <c r="D317" s="2">
        <f>'Market Data'!D303</f>
        <v>7793.5</v>
      </c>
      <c r="E317" s="2">
        <f>'Market Data'!E303</f>
        <v>7657</v>
      </c>
      <c r="F317" s="12">
        <f>'Market Data'!F303</f>
        <v>7787.5</v>
      </c>
      <c r="H317" s="151">
        <f t="shared" si="24"/>
        <v>299</v>
      </c>
      <c r="I317" s="244">
        <f ca="1">IF($H317&lt;($J$6+1),"",PFE(OFFSET($F317,0,0,-$J$6)))</f>
        <v>-0.16875071776957368</v>
      </c>
      <c r="J317" s="19"/>
      <c r="K317" s="139" t="str">
        <f t="shared" ca="1" si="25"/>
        <v>Short</v>
      </c>
      <c r="L317" s="243" t="e">
        <f t="shared" ca="1" si="20"/>
        <v>#N/A</v>
      </c>
      <c r="M317" s="242" t="e">
        <f t="shared" ca="1" si="21"/>
        <v>#N/A</v>
      </c>
      <c r="N317" s="20"/>
      <c r="O317" s="74">
        <f t="shared" ca="1" si="26"/>
        <v>-1</v>
      </c>
      <c r="P317" s="75">
        <f t="shared" ca="1" si="18"/>
        <v>0</v>
      </c>
      <c r="Q317" s="76" t="str">
        <f t="shared" ca="1" si="22"/>
        <v/>
      </c>
      <c r="R317" s="75"/>
      <c r="S317" s="77">
        <f t="shared" ca="1" si="19"/>
        <v>-1</v>
      </c>
      <c r="T317" s="78"/>
      <c r="U317" s="81">
        <f t="shared" ca="1" si="28"/>
        <v>-2712.5</v>
      </c>
      <c r="V317" s="82">
        <f t="shared" ca="1" si="23"/>
        <v>10424.040000000001</v>
      </c>
      <c r="W317" s="50"/>
      <c r="X317" s="50"/>
      <c r="Y317" s="50"/>
      <c r="Z317" s="50"/>
      <c r="AA317" s="50"/>
      <c r="AG317" s="50"/>
      <c r="AH317" s="50"/>
      <c r="AI317" s="50"/>
      <c r="AJ317" s="50"/>
      <c r="AK317" s="50"/>
      <c r="AL317" s="50"/>
      <c r="AM317" s="50"/>
      <c r="AN317" s="50"/>
      <c r="AO317" s="50"/>
      <c r="AP317" s="138" t="str">
        <f>IF(NOT($AS317=$AS318),ROW(),"")</f>
        <v/>
      </c>
      <c r="AQ317" s="20" t="str">
        <f>IF(NOT(AS317=AS318),AS318,"")</f>
        <v/>
      </c>
      <c r="AR317" s="20" t="str">
        <f>INDEX($AB$15:$AM$15,MATCH($AS317,$AB$11:$AM$11,0))</f>
        <v>in</v>
      </c>
      <c r="AS317" s="20" t="str">
        <f>LEFT(AT317,4)</f>
        <v>2001</v>
      </c>
      <c r="AT317" s="139" t="str">
        <f>LEFT(B317,6)</f>
        <v>200103</v>
      </c>
    </row>
    <row r="318" spans="2:46" x14ac:dyDescent="0.25">
      <c r="B318" s="11">
        <f>'Market Data'!B304</f>
        <v>20010305</v>
      </c>
      <c r="C318" s="2">
        <f>'Market Data'!C304</f>
        <v>7787.5</v>
      </c>
      <c r="D318" s="2">
        <f>'Market Data'!D304</f>
        <v>7822</v>
      </c>
      <c r="E318" s="2">
        <f>'Market Data'!E304</f>
        <v>7739</v>
      </c>
      <c r="F318" s="12">
        <f>'Market Data'!F304</f>
        <v>7796</v>
      </c>
      <c r="H318" s="151">
        <f t="shared" si="24"/>
        <v>300</v>
      </c>
      <c r="I318" s="244">
        <f ca="1">IF($H318&lt;($J$6+1),"",PFE(OFFSET($F318,0,0,-$J$6)))</f>
        <v>-0.17593937707911972</v>
      </c>
      <c r="J318" s="19"/>
      <c r="K318" s="139" t="str">
        <f t="shared" ca="1" si="25"/>
        <v>Short</v>
      </c>
      <c r="L318" s="243" t="e">
        <f t="shared" ca="1" si="20"/>
        <v>#N/A</v>
      </c>
      <c r="M318" s="242" t="e">
        <f t="shared" ca="1" si="21"/>
        <v>#N/A</v>
      </c>
      <c r="N318" s="20"/>
      <c r="O318" s="74">
        <f t="shared" ca="1" si="26"/>
        <v>-1</v>
      </c>
      <c r="P318" s="75">
        <f t="shared" ca="1" si="18"/>
        <v>0</v>
      </c>
      <c r="Q318" s="76" t="str">
        <f t="shared" ca="1" si="22"/>
        <v/>
      </c>
      <c r="R318" s="75"/>
      <c r="S318" s="77">
        <f t="shared" ca="1" si="19"/>
        <v>-1</v>
      </c>
      <c r="T318" s="78"/>
      <c r="U318" s="81">
        <f t="shared" ca="1" si="28"/>
        <v>-297.5</v>
      </c>
      <c r="V318" s="82">
        <f t="shared" ca="1" si="23"/>
        <v>10126.540000000001</v>
      </c>
      <c r="W318" s="50"/>
      <c r="X318" s="50"/>
      <c r="Y318" s="50"/>
      <c r="Z318" s="50"/>
      <c r="AA318" s="50"/>
      <c r="AG318" s="50"/>
      <c r="AH318" s="50"/>
      <c r="AI318" s="50"/>
      <c r="AJ318" s="50"/>
      <c r="AK318" s="50"/>
      <c r="AL318" s="50"/>
      <c r="AM318" s="50"/>
      <c r="AN318" s="50"/>
      <c r="AO318" s="50"/>
      <c r="AP318" s="138" t="str">
        <f>IF(NOT($AS318=$AS319),ROW(),"")</f>
        <v/>
      </c>
      <c r="AQ318" s="20" t="str">
        <f>IF(NOT(AS318=AS319),AS319,"")</f>
        <v/>
      </c>
      <c r="AR318" s="20" t="str">
        <f>INDEX($AB$15:$AM$15,MATCH($AS318,$AB$11:$AM$11,0))</f>
        <v>in</v>
      </c>
      <c r="AS318" s="20" t="str">
        <f>LEFT(AT318,4)</f>
        <v>2001</v>
      </c>
      <c r="AT318" s="139" t="str">
        <f>LEFT(B318,6)</f>
        <v>200103</v>
      </c>
    </row>
    <row r="319" spans="2:46" x14ac:dyDescent="0.25">
      <c r="B319" s="11">
        <f>'Market Data'!B305</f>
        <v>20010306</v>
      </c>
      <c r="C319" s="2">
        <f>'Market Data'!C305</f>
        <v>7838.5</v>
      </c>
      <c r="D319" s="2">
        <f>'Market Data'!D305</f>
        <v>7915.5</v>
      </c>
      <c r="E319" s="2">
        <f>'Market Data'!E305</f>
        <v>7835.5</v>
      </c>
      <c r="F319" s="12">
        <f>'Market Data'!F305</f>
        <v>7905.5</v>
      </c>
      <c r="H319" s="151">
        <f t="shared" si="24"/>
        <v>301</v>
      </c>
      <c r="I319" s="244">
        <f ca="1">IF($H319&lt;($J$6+1),"",PFE(OFFSET($F319,0,0,-$J$6)))</f>
        <v>-0.15558136989074317</v>
      </c>
      <c r="J319" s="19"/>
      <c r="K319" s="139" t="str">
        <f t="shared" ca="1" si="25"/>
        <v>Short</v>
      </c>
      <c r="L319" s="243" t="e">
        <f t="shared" ca="1" si="20"/>
        <v>#N/A</v>
      </c>
      <c r="M319" s="242" t="e">
        <f t="shared" ca="1" si="21"/>
        <v>#N/A</v>
      </c>
      <c r="N319" s="20"/>
      <c r="O319" s="74">
        <f t="shared" ca="1" si="26"/>
        <v>-1</v>
      </c>
      <c r="P319" s="75">
        <f t="shared" ca="1" si="18"/>
        <v>0</v>
      </c>
      <c r="Q319" s="76" t="str">
        <f t="shared" ca="1" si="22"/>
        <v/>
      </c>
      <c r="R319" s="75"/>
      <c r="S319" s="77">
        <f t="shared" ca="1" si="19"/>
        <v>-1</v>
      </c>
      <c r="T319" s="78"/>
      <c r="U319" s="81">
        <f t="shared" ca="1" si="28"/>
        <v>-3832.5</v>
      </c>
      <c r="V319" s="82">
        <f t="shared" ca="1" si="23"/>
        <v>6294.0400000000009</v>
      </c>
      <c r="W319" s="50"/>
      <c r="X319" s="50"/>
      <c r="Y319" s="50"/>
      <c r="Z319" s="50"/>
      <c r="AA319" s="50"/>
      <c r="AG319" s="50"/>
      <c r="AH319" s="50"/>
      <c r="AI319" s="50"/>
      <c r="AJ319" s="50"/>
      <c r="AK319" s="50"/>
      <c r="AL319" s="50"/>
      <c r="AM319" s="50"/>
      <c r="AN319" s="50"/>
      <c r="AO319" s="50"/>
      <c r="AP319" s="138" t="str">
        <f>IF(NOT($AS319=$AS320),ROW(),"")</f>
        <v/>
      </c>
      <c r="AQ319" s="20" t="str">
        <f>IF(NOT(AS319=AS320),AS320,"")</f>
        <v/>
      </c>
      <c r="AR319" s="20" t="str">
        <f>INDEX($AB$15:$AM$15,MATCH($AS319,$AB$11:$AM$11,0))</f>
        <v>in</v>
      </c>
      <c r="AS319" s="20" t="str">
        <f>LEFT(AT319,4)</f>
        <v>2001</v>
      </c>
      <c r="AT319" s="139" t="str">
        <f>LEFT(B319,6)</f>
        <v>200103</v>
      </c>
    </row>
    <row r="320" spans="2:46" x14ac:dyDescent="0.25">
      <c r="B320" s="11">
        <f>'Market Data'!B306</f>
        <v>20010307</v>
      </c>
      <c r="C320" s="2">
        <f>'Market Data'!C306</f>
        <v>7867.5</v>
      </c>
      <c r="D320" s="2">
        <f>'Market Data'!D306</f>
        <v>7948.5</v>
      </c>
      <c r="E320" s="2">
        <f>'Market Data'!E306</f>
        <v>7859</v>
      </c>
      <c r="F320" s="12">
        <f>'Market Data'!F306</f>
        <v>7923</v>
      </c>
      <c r="H320" s="151">
        <f t="shared" si="24"/>
        <v>302</v>
      </c>
      <c r="I320" s="244">
        <f ca="1">IF($H320&lt;($J$6+1),"",PFE(OFFSET($F320,0,0,-$J$6)))</f>
        <v>-0.14400920883342086</v>
      </c>
      <c r="J320" s="19"/>
      <c r="K320" s="139" t="str">
        <f t="shared" ca="1" si="25"/>
        <v>Short</v>
      </c>
      <c r="L320" s="243" t="e">
        <f t="shared" ca="1" si="20"/>
        <v>#N/A</v>
      </c>
      <c r="M320" s="242" t="e">
        <f t="shared" ca="1" si="21"/>
        <v>#N/A</v>
      </c>
      <c r="N320" s="20"/>
      <c r="O320" s="74">
        <f t="shared" ca="1" si="26"/>
        <v>-1</v>
      </c>
      <c r="P320" s="75">
        <f t="shared" ca="1" si="18"/>
        <v>0</v>
      </c>
      <c r="Q320" s="76" t="str">
        <f t="shared" ca="1" si="22"/>
        <v/>
      </c>
      <c r="R320" s="75"/>
      <c r="S320" s="77">
        <f t="shared" ca="1" si="19"/>
        <v>-1</v>
      </c>
      <c r="T320" s="78"/>
      <c r="U320" s="81">
        <f t="shared" ca="1" si="28"/>
        <v>-612.5</v>
      </c>
      <c r="V320" s="82">
        <f t="shared" ca="1" si="23"/>
        <v>5681.5400000000009</v>
      </c>
      <c r="W320" s="50"/>
      <c r="X320" s="50"/>
      <c r="Y320" s="50"/>
      <c r="Z320" s="50"/>
      <c r="AA320" s="50"/>
      <c r="AG320" s="50"/>
      <c r="AH320" s="50"/>
      <c r="AI320" s="50"/>
      <c r="AJ320" s="50"/>
      <c r="AK320" s="50"/>
      <c r="AL320" s="50"/>
      <c r="AM320" s="50"/>
      <c r="AN320" s="50"/>
      <c r="AO320" s="50"/>
      <c r="AP320" s="138" t="str">
        <f>IF(NOT($AS320=$AS321),ROW(),"")</f>
        <v/>
      </c>
      <c r="AQ320" s="20" t="str">
        <f>IF(NOT(AS320=AS321),AS321,"")</f>
        <v/>
      </c>
      <c r="AR320" s="20" t="str">
        <f>INDEX($AB$15:$AM$15,MATCH($AS320,$AB$11:$AM$11,0))</f>
        <v>in</v>
      </c>
      <c r="AS320" s="20" t="str">
        <f>LEFT(AT320,4)</f>
        <v>2001</v>
      </c>
      <c r="AT320" s="139" t="str">
        <f>LEFT(B320,6)</f>
        <v>200103</v>
      </c>
    </row>
    <row r="321" spans="2:46" x14ac:dyDescent="0.25">
      <c r="B321" s="11">
        <f>'Market Data'!B307</f>
        <v>20010308</v>
      </c>
      <c r="C321" s="2">
        <f>'Market Data'!C307</f>
        <v>7933.5</v>
      </c>
      <c r="D321" s="2">
        <f>'Market Data'!D307</f>
        <v>7943.5</v>
      </c>
      <c r="E321" s="2">
        <f>'Market Data'!E307</f>
        <v>7850.5</v>
      </c>
      <c r="F321" s="12">
        <f>'Market Data'!F307</f>
        <v>7864.5</v>
      </c>
      <c r="H321" s="151">
        <f t="shared" si="24"/>
        <v>303</v>
      </c>
      <c r="I321" s="244">
        <f ca="1">IF($H321&lt;($J$6+1),"",PFE(OFFSET($F321,0,0,-$J$6)))</f>
        <v>-0.14337665712122957</v>
      </c>
      <c r="J321" s="19"/>
      <c r="K321" s="139" t="str">
        <f t="shared" ca="1" si="25"/>
        <v>Short</v>
      </c>
      <c r="L321" s="243" t="e">
        <f t="shared" ca="1" si="20"/>
        <v>#N/A</v>
      </c>
      <c r="M321" s="242" t="e">
        <f t="shared" ca="1" si="21"/>
        <v>#N/A</v>
      </c>
      <c r="N321" s="20"/>
      <c r="O321" s="74">
        <f t="shared" ca="1" si="26"/>
        <v>-1</v>
      </c>
      <c r="P321" s="75">
        <f t="shared" ca="1" si="18"/>
        <v>0</v>
      </c>
      <c r="Q321" s="76" t="str">
        <f t="shared" ca="1" si="22"/>
        <v/>
      </c>
      <c r="R321" s="75"/>
      <c r="S321" s="77">
        <f t="shared" ca="1" si="19"/>
        <v>-1</v>
      </c>
      <c r="T321" s="78"/>
      <c r="U321" s="81">
        <f t="shared" ca="1" si="28"/>
        <v>2047.5</v>
      </c>
      <c r="V321" s="82">
        <f t="shared" ca="1" si="23"/>
        <v>7729.0400000000009</v>
      </c>
      <c r="W321" s="50"/>
      <c r="X321" s="50"/>
      <c r="Y321" s="50"/>
      <c r="Z321" s="50"/>
      <c r="AA321" s="50"/>
      <c r="AG321" s="50"/>
      <c r="AH321" s="50"/>
      <c r="AI321" s="50"/>
      <c r="AJ321" s="50"/>
      <c r="AK321" s="50"/>
      <c r="AL321" s="50"/>
      <c r="AM321" s="50"/>
      <c r="AN321" s="50"/>
      <c r="AO321" s="50"/>
      <c r="AP321" s="138" t="str">
        <f>IF(NOT($AS321=$AS322),ROW(),"")</f>
        <v/>
      </c>
      <c r="AQ321" s="20" t="str">
        <f>IF(NOT(AS321=AS322),AS322,"")</f>
        <v/>
      </c>
      <c r="AR321" s="20" t="str">
        <f>INDEX($AB$15:$AM$15,MATCH($AS321,$AB$11:$AM$11,0))</f>
        <v>in</v>
      </c>
      <c r="AS321" s="20" t="str">
        <f>LEFT(AT321,4)</f>
        <v>2001</v>
      </c>
      <c r="AT321" s="139" t="str">
        <f>LEFT(B321,6)</f>
        <v>200103</v>
      </c>
    </row>
    <row r="322" spans="2:46" x14ac:dyDescent="0.25">
      <c r="B322" s="11">
        <f>'Market Data'!B308</f>
        <v>20010309</v>
      </c>
      <c r="C322" s="2">
        <f>'Market Data'!C308</f>
        <v>7833.5</v>
      </c>
      <c r="D322" s="2">
        <f>'Market Data'!D308</f>
        <v>7867.5</v>
      </c>
      <c r="E322" s="2">
        <f>'Market Data'!E308</f>
        <v>7793.5</v>
      </c>
      <c r="F322" s="12">
        <f>'Market Data'!F308</f>
        <v>7816.5</v>
      </c>
      <c r="H322" s="151">
        <f t="shared" si="24"/>
        <v>304</v>
      </c>
      <c r="I322" s="244">
        <f ca="1">IF($H322&lt;($J$6+1),"",PFE(OFFSET($F322,0,0,-$J$6)))</f>
        <v>-0.13799888000738719</v>
      </c>
      <c r="J322" s="19"/>
      <c r="K322" s="139" t="str">
        <f t="shared" ca="1" si="25"/>
        <v>Short</v>
      </c>
      <c r="L322" s="243" t="e">
        <f t="shared" ca="1" si="20"/>
        <v>#N/A</v>
      </c>
      <c r="M322" s="242" t="e">
        <f t="shared" ca="1" si="21"/>
        <v>#N/A</v>
      </c>
      <c r="N322" s="20"/>
      <c r="O322" s="74">
        <f t="shared" ca="1" si="26"/>
        <v>-1</v>
      </c>
      <c r="P322" s="75">
        <f t="shared" ca="1" si="18"/>
        <v>0</v>
      </c>
      <c r="Q322" s="76" t="str">
        <f t="shared" ca="1" si="22"/>
        <v/>
      </c>
      <c r="R322" s="75"/>
      <c r="S322" s="77">
        <f t="shared" ca="1" si="19"/>
        <v>-1</v>
      </c>
      <c r="T322" s="78"/>
      <c r="U322" s="81">
        <f t="shared" ca="1" si="28"/>
        <v>1680</v>
      </c>
      <c r="V322" s="82">
        <f t="shared" ca="1" si="23"/>
        <v>9409.0400000000009</v>
      </c>
      <c r="W322" s="50"/>
      <c r="X322" s="50"/>
      <c r="Y322" s="50"/>
      <c r="Z322" s="50"/>
      <c r="AA322" s="50"/>
      <c r="AG322" s="50"/>
      <c r="AH322" s="50"/>
      <c r="AI322" s="50"/>
      <c r="AJ322" s="50"/>
      <c r="AK322" s="50"/>
      <c r="AL322" s="50"/>
      <c r="AM322" s="50"/>
      <c r="AN322" s="50"/>
      <c r="AO322" s="50"/>
      <c r="AP322" s="138" t="str">
        <f>IF(NOT($AS322=$AS323),ROW(),"")</f>
        <v/>
      </c>
      <c r="AQ322" s="20" t="str">
        <f>IF(NOT(AS322=AS323),AS323,"")</f>
        <v/>
      </c>
      <c r="AR322" s="20" t="str">
        <f>INDEX($AB$15:$AM$15,MATCH($AS322,$AB$11:$AM$11,0))</f>
        <v>in</v>
      </c>
      <c r="AS322" s="20" t="str">
        <f>LEFT(AT322,4)</f>
        <v>2001</v>
      </c>
      <c r="AT322" s="139" t="str">
        <f>LEFT(B322,6)</f>
        <v>200103</v>
      </c>
    </row>
    <row r="323" spans="2:46" x14ac:dyDescent="0.25">
      <c r="B323" s="11">
        <f>'Market Data'!B309</f>
        <v>20010312</v>
      </c>
      <c r="C323" s="2">
        <f>'Market Data'!C309</f>
        <v>7753.5</v>
      </c>
      <c r="D323" s="2">
        <f>'Market Data'!D309</f>
        <v>7758.5</v>
      </c>
      <c r="E323" s="2">
        <f>'Market Data'!E309</f>
        <v>7643</v>
      </c>
      <c r="F323" s="12">
        <f>'Market Data'!F309</f>
        <v>7645</v>
      </c>
      <c r="H323" s="151">
        <f t="shared" si="24"/>
        <v>305</v>
      </c>
      <c r="I323" s="244">
        <f ca="1">IF($H323&lt;($J$6+1),"",PFE(OFFSET($F323,0,0,-$J$6)))</f>
        <v>-0.14799427328686229</v>
      </c>
      <c r="J323" s="19"/>
      <c r="K323" s="139" t="str">
        <f t="shared" ca="1" si="25"/>
        <v>Short</v>
      </c>
      <c r="L323" s="243" t="e">
        <f t="shared" ca="1" si="20"/>
        <v>#N/A</v>
      </c>
      <c r="M323" s="242" t="e">
        <f t="shared" ca="1" si="21"/>
        <v>#N/A</v>
      </c>
      <c r="N323" s="20"/>
      <c r="O323" s="74">
        <f t="shared" ca="1" si="26"/>
        <v>-1</v>
      </c>
      <c r="P323" s="75">
        <f t="shared" ca="1" si="18"/>
        <v>0</v>
      </c>
      <c r="Q323" s="76" t="str">
        <f t="shared" ca="1" si="22"/>
        <v/>
      </c>
      <c r="R323" s="75"/>
      <c r="S323" s="77">
        <f t="shared" ca="1" si="19"/>
        <v>-1</v>
      </c>
      <c r="T323" s="78"/>
      <c r="U323" s="81">
        <f t="shared" ca="1" si="28"/>
        <v>6002.5</v>
      </c>
      <c r="V323" s="82">
        <f t="shared" ca="1" si="23"/>
        <v>15411.54</v>
      </c>
      <c r="W323" s="50"/>
      <c r="X323" s="50"/>
      <c r="Y323" s="50"/>
      <c r="Z323" s="50"/>
      <c r="AA323" s="50"/>
      <c r="AG323" s="50"/>
      <c r="AH323" s="50"/>
      <c r="AI323" s="50"/>
      <c r="AJ323" s="50"/>
      <c r="AK323" s="50"/>
      <c r="AL323" s="50"/>
      <c r="AM323" s="50"/>
      <c r="AN323" s="50"/>
      <c r="AO323" s="50"/>
      <c r="AP323" s="138" t="str">
        <f>IF(NOT($AS323=$AS324),ROW(),"")</f>
        <v/>
      </c>
      <c r="AQ323" s="20" t="str">
        <f>IF(NOT(AS323=AS324),AS324,"")</f>
        <v/>
      </c>
      <c r="AR323" s="20" t="str">
        <f>INDEX($AB$15:$AM$15,MATCH($AS323,$AB$11:$AM$11,0))</f>
        <v>in</v>
      </c>
      <c r="AS323" s="20" t="str">
        <f>LEFT(AT323,4)</f>
        <v>2001</v>
      </c>
      <c r="AT323" s="139" t="str">
        <f>LEFT(B323,6)</f>
        <v>200103</v>
      </c>
    </row>
    <row r="324" spans="2:46" x14ac:dyDescent="0.25">
      <c r="B324" s="11">
        <f>'Market Data'!B310</f>
        <v>20010313</v>
      </c>
      <c r="C324" s="2">
        <f>'Market Data'!C310</f>
        <v>7565.5</v>
      </c>
      <c r="D324" s="2">
        <f>'Market Data'!D310</f>
        <v>7616.5</v>
      </c>
      <c r="E324" s="2">
        <f>'Market Data'!E310</f>
        <v>7531</v>
      </c>
      <c r="F324" s="12">
        <f>'Market Data'!F310</f>
        <v>7566</v>
      </c>
      <c r="H324" s="151">
        <f t="shared" si="24"/>
        <v>306</v>
      </c>
      <c r="I324" s="244">
        <f ca="1">IF($H324&lt;($J$6+1),"",PFE(OFFSET($F324,0,0,-$J$6)))</f>
        <v>-0.1463206943751264</v>
      </c>
      <c r="J324" s="19"/>
      <c r="K324" s="139" t="str">
        <f t="shared" ca="1" si="25"/>
        <v>Short</v>
      </c>
      <c r="L324" s="243" t="e">
        <f t="shared" ca="1" si="20"/>
        <v>#N/A</v>
      </c>
      <c r="M324" s="242" t="e">
        <f t="shared" ca="1" si="21"/>
        <v>#N/A</v>
      </c>
      <c r="N324" s="20"/>
      <c r="O324" s="74">
        <f t="shared" ca="1" si="26"/>
        <v>-1</v>
      </c>
      <c r="P324" s="75">
        <f t="shared" ca="1" si="18"/>
        <v>0</v>
      </c>
      <c r="Q324" s="76" t="str">
        <f t="shared" ca="1" si="22"/>
        <v/>
      </c>
      <c r="R324" s="75"/>
      <c r="S324" s="77">
        <f t="shared" ca="1" si="19"/>
        <v>-1</v>
      </c>
      <c r="T324" s="78"/>
      <c r="U324" s="81">
        <f t="shared" ca="1" si="28"/>
        <v>2765</v>
      </c>
      <c r="V324" s="82">
        <f t="shared" ca="1" si="23"/>
        <v>18176.54</v>
      </c>
      <c r="W324" s="50"/>
      <c r="X324" s="50"/>
      <c r="Y324" s="50"/>
      <c r="Z324" s="50"/>
      <c r="AA324" s="50"/>
      <c r="AG324" s="50"/>
      <c r="AH324" s="50"/>
      <c r="AI324" s="50"/>
      <c r="AJ324" s="50"/>
      <c r="AK324" s="50"/>
      <c r="AL324" s="50"/>
      <c r="AM324" s="50"/>
      <c r="AN324" s="50"/>
      <c r="AO324" s="50"/>
      <c r="AP324" s="138" t="str">
        <f>IF(NOT($AS324=$AS325),ROW(),"")</f>
        <v/>
      </c>
      <c r="AQ324" s="20" t="str">
        <f>IF(NOT(AS324=AS325),AS325,"")</f>
        <v/>
      </c>
      <c r="AR324" s="20" t="str">
        <f>INDEX($AB$15:$AM$15,MATCH($AS324,$AB$11:$AM$11,0))</f>
        <v>in</v>
      </c>
      <c r="AS324" s="20" t="str">
        <f>LEFT(AT324,4)</f>
        <v>2001</v>
      </c>
      <c r="AT324" s="139" t="str">
        <f>LEFT(B324,6)</f>
        <v>200103</v>
      </c>
    </row>
    <row r="325" spans="2:46" x14ac:dyDescent="0.25">
      <c r="B325" s="11">
        <f>'Market Data'!B311</f>
        <v>20010314</v>
      </c>
      <c r="C325" s="2">
        <f>'Market Data'!C311</f>
        <v>7603.5</v>
      </c>
      <c r="D325" s="2">
        <f>'Market Data'!D311</f>
        <v>7603.5</v>
      </c>
      <c r="E325" s="2">
        <f>'Market Data'!E311</f>
        <v>7254.5</v>
      </c>
      <c r="F325" s="12">
        <f>'Market Data'!F311</f>
        <v>7385.5</v>
      </c>
      <c r="H325" s="151">
        <f t="shared" si="24"/>
        <v>307</v>
      </c>
      <c r="I325" s="244">
        <f ca="1">IF($H325&lt;($J$6+1),"",PFE(OFFSET($F325,0,0,-$J$6)))</f>
        <v>-0.2109969430080178</v>
      </c>
      <c r="J325" s="19"/>
      <c r="K325" s="139" t="str">
        <f t="shared" ca="1" si="25"/>
        <v>Short</v>
      </c>
      <c r="L325" s="243" t="e">
        <f t="shared" ca="1" si="20"/>
        <v>#N/A</v>
      </c>
      <c r="M325" s="242" t="e">
        <f t="shared" ca="1" si="21"/>
        <v>#N/A</v>
      </c>
      <c r="N325" s="20"/>
      <c r="O325" s="74">
        <f t="shared" ca="1" si="26"/>
        <v>-1</v>
      </c>
      <c r="P325" s="75">
        <f t="shared" ca="1" si="18"/>
        <v>0</v>
      </c>
      <c r="Q325" s="76" t="str">
        <f t="shared" ca="1" si="22"/>
        <v/>
      </c>
      <c r="R325" s="75"/>
      <c r="S325" s="77">
        <f t="shared" ca="1" si="19"/>
        <v>-1</v>
      </c>
      <c r="T325" s="78"/>
      <c r="U325" s="81">
        <f t="shared" ca="1" si="28"/>
        <v>6317.5</v>
      </c>
      <c r="V325" s="82">
        <f t="shared" ca="1" si="23"/>
        <v>24494.04</v>
      </c>
      <c r="W325" s="50"/>
      <c r="X325" s="50"/>
      <c r="Y325" s="50"/>
      <c r="Z325" s="50"/>
      <c r="AA325" s="50"/>
      <c r="AG325" s="50"/>
      <c r="AH325" s="50"/>
      <c r="AI325" s="50"/>
      <c r="AJ325" s="50"/>
      <c r="AK325" s="50"/>
      <c r="AL325" s="50"/>
      <c r="AM325" s="50"/>
      <c r="AN325" s="50"/>
      <c r="AO325" s="50"/>
      <c r="AP325" s="138" t="str">
        <f>IF(NOT($AS325=$AS326),ROW(),"")</f>
        <v/>
      </c>
      <c r="AQ325" s="20" t="str">
        <f>IF(NOT(AS325=AS326),AS326,"")</f>
        <v/>
      </c>
      <c r="AR325" s="20" t="str">
        <f>INDEX($AB$15:$AM$15,MATCH($AS325,$AB$11:$AM$11,0))</f>
        <v>in</v>
      </c>
      <c r="AS325" s="20" t="str">
        <f>LEFT(AT325,4)</f>
        <v>2001</v>
      </c>
      <c r="AT325" s="139" t="str">
        <f>LEFT(B325,6)</f>
        <v>200103</v>
      </c>
    </row>
    <row r="326" spans="2:46" x14ac:dyDescent="0.25">
      <c r="B326" s="11">
        <f>'Market Data'!B312</f>
        <v>20010315</v>
      </c>
      <c r="C326" s="2">
        <f>'Market Data'!C312</f>
        <v>7441</v>
      </c>
      <c r="D326" s="2">
        <f>'Market Data'!D312</f>
        <v>7476.5</v>
      </c>
      <c r="E326" s="2">
        <f>'Market Data'!E312</f>
        <v>7357.5</v>
      </c>
      <c r="F326" s="12">
        <f>'Market Data'!F312</f>
        <v>7447</v>
      </c>
      <c r="H326" s="151">
        <f t="shared" si="24"/>
        <v>308</v>
      </c>
      <c r="I326" s="244">
        <f ca="1">IF($H326&lt;($J$6+1),"",PFE(OFFSET($F326,0,0,-$J$6)))</f>
        <v>-0.19713305840129713</v>
      </c>
      <c r="J326" s="19"/>
      <c r="K326" s="139" t="str">
        <f t="shared" ca="1" si="25"/>
        <v>Short</v>
      </c>
      <c r="L326" s="243" t="e">
        <f t="shared" ca="1" si="20"/>
        <v>#N/A</v>
      </c>
      <c r="M326" s="242" t="e">
        <f t="shared" ca="1" si="21"/>
        <v>#N/A</v>
      </c>
      <c r="N326" s="20"/>
      <c r="O326" s="74">
        <f t="shared" ca="1" si="26"/>
        <v>-1</v>
      </c>
      <c r="P326" s="75">
        <f t="shared" ca="1" si="18"/>
        <v>0</v>
      </c>
      <c r="Q326" s="76" t="str">
        <f t="shared" ca="1" si="22"/>
        <v/>
      </c>
      <c r="R326" s="75"/>
      <c r="S326" s="77">
        <f t="shared" ca="1" si="19"/>
        <v>-1</v>
      </c>
      <c r="T326" s="78"/>
      <c r="U326" s="81">
        <f t="shared" ca="1" si="28"/>
        <v>-2152.5</v>
      </c>
      <c r="V326" s="82">
        <f t="shared" ca="1" si="23"/>
        <v>22341.54</v>
      </c>
      <c r="W326" s="50"/>
      <c r="X326" s="50"/>
      <c r="Y326" s="50"/>
      <c r="Z326" s="50"/>
      <c r="AA326" s="50"/>
      <c r="AG326" s="50"/>
      <c r="AH326" s="50"/>
      <c r="AI326" s="50"/>
      <c r="AJ326" s="50"/>
      <c r="AK326" s="50"/>
      <c r="AL326" s="50"/>
      <c r="AM326" s="50"/>
      <c r="AN326" s="50"/>
      <c r="AO326" s="50"/>
      <c r="AP326" s="138" t="str">
        <f>IF(NOT($AS326=$AS327),ROW(),"")</f>
        <v/>
      </c>
      <c r="AQ326" s="20" t="str">
        <f>IF(NOT(AS326=AS327),AS327,"")</f>
        <v/>
      </c>
      <c r="AR326" s="20" t="str">
        <f>INDEX($AB$15:$AM$15,MATCH($AS326,$AB$11:$AM$11,0))</f>
        <v>in</v>
      </c>
      <c r="AS326" s="20" t="str">
        <f>LEFT(AT326,4)</f>
        <v>2001</v>
      </c>
      <c r="AT326" s="139" t="str">
        <f>LEFT(B326,6)</f>
        <v>200103</v>
      </c>
    </row>
    <row r="327" spans="2:46" x14ac:dyDescent="0.25">
      <c r="B327" s="11">
        <f>'Market Data'!B313</f>
        <v>20010316</v>
      </c>
      <c r="C327" s="2">
        <f>'Market Data'!C313</f>
        <v>7456</v>
      </c>
      <c r="D327" s="2">
        <f>'Market Data'!D313</f>
        <v>7464.5</v>
      </c>
      <c r="E327" s="2">
        <f>'Market Data'!E313</f>
        <v>7320.5</v>
      </c>
      <c r="F327" s="12">
        <f>'Market Data'!F313</f>
        <v>7334.5</v>
      </c>
      <c r="H327" s="151">
        <f t="shared" si="24"/>
        <v>309</v>
      </c>
      <c r="I327" s="244">
        <f ca="1">IF($H327&lt;($J$6+1),"",PFE(OFFSET($F327,0,0,-$J$6)))</f>
        <v>-0.19430150145896463</v>
      </c>
      <c r="J327" s="19"/>
      <c r="K327" s="139" t="str">
        <f t="shared" ca="1" si="25"/>
        <v>Short</v>
      </c>
      <c r="L327" s="243" t="e">
        <f t="shared" ca="1" si="20"/>
        <v>#N/A</v>
      </c>
      <c r="M327" s="242" t="e">
        <f t="shared" ca="1" si="21"/>
        <v>#N/A</v>
      </c>
      <c r="N327" s="20"/>
      <c r="O327" s="74">
        <f t="shared" ca="1" si="26"/>
        <v>-1</v>
      </c>
      <c r="P327" s="75">
        <f t="shared" ca="1" si="18"/>
        <v>0</v>
      </c>
      <c r="Q327" s="76" t="str">
        <f t="shared" ca="1" si="22"/>
        <v/>
      </c>
      <c r="R327" s="75"/>
      <c r="S327" s="77">
        <f t="shared" ca="1" si="19"/>
        <v>-1</v>
      </c>
      <c r="T327" s="78"/>
      <c r="U327" s="81">
        <f t="shared" ca="1" si="28"/>
        <v>3937.5</v>
      </c>
      <c r="V327" s="82">
        <f t="shared" ca="1" si="23"/>
        <v>26279.040000000001</v>
      </c>
      <c r="W327" s="50"/>
      <c r="X327" s="50"/>
      <c r="Y327" s="50"/>
      <c r="Z327" s="50"/>
      <c r="AA327" s="50"/>
      <c r="AG327" s="50"/>
      <c r="AH327" s="50"/>
      <c r="AI327" s="50"/>
      <c r="AJ327" s="50"/>
      <c r="AK327" s="50"/>
      <c r="AL327" s="50"/>
      <c r="AM327" s="50"/>
      <c r="AN327" s="50"/>
      <c r="AO327" s="50"/>
      <c r="AP327" s="138" t="str">
        <f>IF(NOT($AS327=$AS328),ROW(),"")</f>
        <v/>
      </c>
      <c r="AQ327" s="20" t="str">
        <f>IF(NOT(AS327=AS328),AS328,"")</f>
        <v/>
      </c>
      <c r="AR327" s="20" t="str">
        <f>INDEX($AB$15:$AM$15,MATCH($AS327,$AB$11:$AM$11,0))</f>
        <v>in</v>
      </c>
      <c r="AS327" s="20" t="str">
        <f>LEFT(AT327,4)</f>
        <v>2001</v>
      </c>
      <c r="AT327" s="139" t="str">
        <f>LEFT(B327,6)</f>
        <v>200103</v>
      </c>
    </row>
    <row r="328" spans="2:46" x14ac:dyDescent="0.25">
      <c r="B328" s="11">
        <f>'Market Data'!B314</f>
        <v>20010319</v>
      </c>
      <c r="C328" s="2">
        <f>'Market Data'!C314</f>
        <v>7365</v>
      </c>
      <c r="D328" s="2">
        <f>'Market Data'!D314</f>
        <v>7406.5</v>
      </c>
      <c r="E328" s="2">
        <f>'Market Data'!E314</f>
        <v>7238.5</v>
      </c>
      <c r="F328" s="12">
        <f>'Market Data'!F314</f>
        <v>7261.5</v>
      </c>
      <c r="H328" s="151">
        <f t="shared" si="24"/>
        <v>310</v>
      </c>
      <c r="I328" s="244">
        <f ca="1">IF($H328&lt;($J$6+1),"",PFE(OFFSET($F328,0,0,-$J$6)))</f>
        <v>-0.1936401627103066</v>
      </c>
      <c r="J328" s="19"/>
      <c r="K328" s="139" t="str">
        <f t="shared" ca="1" si="25"/>
        <v>Short</v>
      </c>
      <c r="L328" s="243" t="e">
        <f t="shared" ca="1" si="20"/>
        <v>#N/A</v>
      </c>
      <c r="M328" s="242" t="e">
        <f t="shared" ca="1" si="21"/>
        <v>#N/A</v>
      </c>
      <c r="N328" s="20"/>
      <c r="O328" s="74">
        <f t="shared" ca="1" si="26"/>
        <v>-1</v>
      </c>
      <c r="P328" s="75">
        <f t="shared" ca="1" si="18"/>
        <v>0</v>
      </c>
      <c r="Q328" s="76" t="str">
        <f t="shared" ca="1" si="22"/>
        <v/>
      </c>
      <c r="R328" s="75"/>
      <c r="S328" s="77">
        <f t="shared" ca="1" si="19"/>
        <v>-1</v>
      </c>
      <c r="T328" s="78"/>
      <c r="U328" s="81">
        <f t="shared" ca="1" si="28"/>
        <v>2555</v>
      </c>
      <c r="V328" s="82">
        <f t="shared" ca="1" si="23"/>
        <v>28834.04</v>
      </c>
      <c r="W328" s="50"/>
      <c r="X328" s="50"/>
      <c r="Y328" s="50"/>
      <c r="Z328" s="50"/>
      <c r="AA328" s="50"/>
      <c r="AG328" s="50"/>
      <c r="AH328" s="50"/>
      <c r="AI328" s="50"/>
      <c r="AJ328" s="50"/>
      <c r="AK328" s="50"/>
      <c r="AL328" s="50"/>
      <c r="AM328" s="50"/>
      <c r="AN328" s="50"/>
      <c r="AO328" s="50"/>
      <c r="AP328" s="138" t="str">
        <f>IF(NOT($AS328=$AS329),ROW(),"")</f>
        <v/>
      </c>
      <c r="AQ328" s="20" t="str">
        <f>IF(NOT(AS328=AS329),AS329,"")</f>
        <v/>
      </c>
      <c r="AR328" s="20" t="str">
        <f>INDEX($AB$15:$AM$15,MATCH($AS328,$AB$11:$AM$11,0))</f>
        <v>in</v>
      </c>
      <c r="AS328" s="20" t="str">
        <f>LEFT(AT328,4)</f>
        <v>2001</v>
      </c>
      <c r="AT328" s="139" t="str">
        <f>LEFT(B328,6)</f>
        <v>200103</v>
      </c>
    </row>
    <row r="329" spans="2:46" x14ac:dyDescent="0.25">
      <c r="B329" s="11">
        <f>'Market Data'!B315</f>
        <v>20010320</v>
      </c>
      <c r="C329" s="2">
        <f>'Market Data'!C315</f>
        <v>7320</v>
      </c>
      <c r="D329" s="2">
        <f>'Market Data'!D315</f>
        <v>7379.5</v>
      </c>
      <c r="E329" s="2">
        <f>'Market Data'!E315</f>
        <v>7300.5</v>
      </c>
      <c r="F329" s="12">
        <f>'Market Data'!F315</f>
        <v>7371.5</v>
      </c>
      <c r="H329" s="151">
        <f t="shared" si="24"/>
        <v>311</v>
      </c>
      <c r="I329" s="244">
        <f ca="1">IF($H329&lt;($J$6+1),"",PFE(OFFSET($F329,0,0,-$J$6)))</f>
        <v>-0.15356985390324301</v>
      </c>
      <c r="J329" s="19"/>
      <c r="K329" s="139" t="str">
        <f t="shared" ca="1" si="25"/>
        <v>Short</v>
      </c>
      <c r="L329" s="243" t="e">
        <f t="shared" ca="1" si="20"/>
        <v>#N/A</v>
      </c>
      <c r="M329" s="242" t="e">
        <f t="shared" ca="1" si="21"/>
        <v>#N/A</v>
      </c>
      <c r="N329" s="20"/>
      <c r="O329" s="74">
        <f t="shared" ca="1" si="26"/>
        <v>-1</v>
      </c>
      <c r="P329" s="75">
        <f t="shared" ca="1" si="18"/>
        <v>0</v>
      </c>
      <c r="Q329" s="76" t="str">
        <f t="shared" ca="1" si="22"/>
        <v/>
      </c>
      <c r="R329" s="75"/>
      <c r="S329" s="77">
        <f t="shared" ca="1" si="19"/>
        <v>-1</v>
      </c>
      <c r="T329" s="78"/>
      <c r="U329" s="81">
        <f t="shared" ca="1" si="28"/>
        <v>-3850</v>
      </c>
      <c r="V329" s="82">
        <f t="shared" ca="1" si="23"/>
        <v>24984.04</v>
      </c>
      <c r="W329" s="50"/>
      <c r="X329" s="50"/>
      <c r="Y329" s="50"/>
      <c r="Z329" s="50"/>
      <c r="AA329" s="50"/>
      <c r="AG329" s="50"/>
      <c r="AH329" s="50"/>
      <c r="AI329" s="50"/>
      <c r="AJ329" s="50"/>
      <c r="AK329" s="50"/>
      <c r="AL329" s="50"/>
      <c r="AM329" s="50"/>
      <c r="AN329" s="50"/>
      <c r="AO329" s="50"/>
      <c r="AP329" s="138" t="str">
        <f>IF(NOT($AS329=$AS330),ROW(),"")</f>
        <v/>
      </c>
      <c r="AQ329" s="20" t="str">
        <f>IF(NOT(AS329=AS330),AS330,"")</f>
        <v/>
      </c>
      <c r="AR329" s="20" t="str">
        <f>INDEX($AB$15:$AM$15,MATCH($AS329,$AB$11:$AM$11,0))</f>
        <v>in</v>
      </c>
      <c r="AS329" s="20" t="str">
        <f>LEFT(AT329,4)</f>
        <v>2001</v>
      </c>
      <c r="AT329" s="139" t="str">
        <f>LEFT(B329,6)</f>
        <v>200103</v>
      </c>
    </row>
    <row r="330" spans="2:46" x14ac:dyDescent="0.25">
      <c r="B330" s="11">
        <f>'Market Data'!B316</f>
        <v>20010321</v>
      </c>
      <c r="C330" s="2">
        <f>'Market Data'!C316</f>
        <v>7269.5</v>
      </c>
      <c r="D330" s="2">
        <f>'Market Data'!D316</f>
        <v>7322.5</v>
      </c>
      <c r="E330" s="2">
        <f>'Market Data'!E316</f>
        <v>7188.5</v>
      </c>
      <c r="F330" s="12">
        <f>'Market Data'!F316</f>
        <v>7214.5</v>
      </c>
      <c r="H330" s="151">
        <f t="shared" si="24"/>
        <v>312</v>
      </c>
      <c r="I330" s="244">
        <f ca="1">IF($H330&lt;($J$6+1),"",PFE(OFFSET($F330,0,0,-$J$6)))</f>
        <v>-0.18800497869743912</v>
      </c>
      <c r="J330" s="19"/>
      <c r="K330" s="139" t="str">
        <f t="shared" ca="1" si="25"/>
        <v>Short</v>
      </c>
      <c r="L330" s="243" t="e">
        <f t="shared" ca="1" si="20"/>
        <v>#N/A</v>
      </c>
      <c r="M330" s="242" t="e">
        <f t="shared" ca="1" si="21"/>
        <v>#N/A</v>
      </c>
      <c r="N330" s="20"/>
      <c r="O330" s="74">
        <f t="shared" ca="1" si="26"/>
        <v>-1</v>
      </c>
      <c r="P330" s="75">
        <f t="shared" ca="1" si="18"/>
        <v>0</v>
      </c>
      <c r="Q330" s="76" t="str">
        <f t="shared" ca="1" si="22"/>
        <v/>
      </c>
      <c r="R330" s="75"/>
      <c r="S330" s="77">
        <f t="shared" ca="1" si="19"/>
        <v>-1</v>
      </c>
      <c r="T330" s="78"/>
      <c r="U330" s="81">
        <f t="shared" ca="1" si="28"/>
        <v>5495</v>
      </c>
      <c r="V330" s="82">
        <f t="shared" ca="1" si="23"/>
        <v>30479.040000000001</v>
      </c>
      <c r="W330" s="50"/>
      <c r="X330" s="50"/>
      <c r="Y330" s="50"/>
      <c r="Z330" s="50"/>
      <c r="AA330" s="50"/>
      <c r="AG330" s="50"/>
      <c r="AH330" s="50"/>
      <c r="AI330" s="50"/>
      <c r="AJ330" s="50"/>
      <c r="AK330" s="50"/>
      <c r="AL330" s="50"/>
      <c r="AM330" s="50"/>
      <c r="AN330" s="50"/>
      <c r="AO330" s="50"/>
      <c r="AP330" s="138" t="str">
        <f>IF(NOT($AS330=$AS331),ROW(),"")</f>
        <v/>
      </c>
      <c r="AQ330" s="20" t="str">
        <f>IF(NOT(AS330=AS331),AS331,"")</f>
        <v/>
      </c>
      <c r="AR330" s="20" t="str">
        <f>INDEX($AB$15:$AM$15,MATCH($AS330,$AB$11:$AM$11,0))</f>
        <v>in</v>
      </c>
      <c r="AS330" s="20" t="str">
        <f>LEFT(AT330,4)</f>
        <v>2001</v>
      </c>
      <c r="AT330" s="139" t="str">
        <f>LEFT(B330,6)</f>
        <v>200103</v>
      </c>
    </row>
    <row r="331" spans="2:46" x14ac:dyDescent="0.25">
      <c r="B331" s="11">
        <f>'Market Data'!B317</f>
        <v>20010322</v>
      </c>
      <c r="C331" s="2">
        <f>'Market Data'!C317</f>
        <v>7187.5</v>
      </c>
      <c r="D331" s="2">
        <f>'Market Data'!D317</f>
        <v>7201.5</v>
      </c>
      <c r="E331" s="2">
        <f>'Market Data'!E317</f>
        <v>6939</v>
      </c>
      <c r="F331" s="12">
        <f>'Market Data'!F317</f>
        <v>6969.5</v>
      </c>
      <c r="H331" s="151">
        <f t="shared" si="24"/>
        <v>313</v>
      </c>
      <c r="I331" s="244">
        <f ca="1">IF($H331&lt;($J$6+1),"",PFE(OFFSET($F331,0,0,-$J$6)))</f>
        <v>-0.19920078436457503</v>
      </c>
      <c r="J331" s="19"/>
      <c r="K331" s="139" t="str">
        <f t="shared" ca="1" si="25"/>
        <v>Short</v>
      </c>
      <c r="L331" s="243" t="e">
        <f t="shared" ca="1" si="20"/>
        <v>#N/A</v>
      </c>
      <c r="M331" s="242" t="e">
        <f t="shared" ca="1" si="21"/>
        <v>#N/A</v>
      </c>
      <c r="N331" s="20"/>
      <c r="O331" s="74">
        <f t="shared" ca="1" si="26"/>
        <v>-1</v>
      </c>
      <c r="P331" s="75">
        <f t="shared" ca="1" si="18"/>
        <v>0</v>
      </c>
      <c r="Q331" s="76" t="str">
        <f t="shared" ca="1" si="22"/>
        <v/>
      </c>
      <c r="R331" s="75"/>
      <c r="S331" s="77">
        <f t="shared" ca="1" si="19"/>
        <v>-1</v>
      </c>
      <c r="T331" s="78"/>
      <c r="U331" s="81">
        <f t="shared" ca="1" si="28"/>
        <v>8575</v>
      </c>
      <c r="V331" s="82">
        <f t="shared" ca="1" si="23"/>
        <v>39054.04</v>
      </c>
      <c r="W331" s="50"/>
      <c r="X331" s="50"/>
      <c r="Y331" s="50"/>
      <c r="Z331" s="50"/>
      <c r="AA331" s="50"/>
      <c r="AG331" s="50"/>
      <c r="AH331" s="50"/>
      <c r="AI331" s="50"/>
      <c r="AJ331" s="50"/>
      <c r="AK331" s="50"/>
      <c r="AL331" s="50"/>
      <c r="AM331" s="50"/>
      <c r="AN331" s="50"/>
      <c r="AO331" s="50"/>
      <c r="AP331" s="138" t="str">
        <f>IF(NOT($AS331=$AS332),ROW(),"")</f>
        <v/>
      </c>
      <c r="AQ331" s="20" t="str">
        <f>IF(NOT(AS331=AS332),AS332,"")</f>
        <v/>
      </c>
      <c r="AR331" s="20" t="str">
        <f>INDEX($AB$15:$AM$15,MATCH($AS331,$AB$11:$AM$11,0))</f>
        <v>in</v>
      </c>
      <c r="AS331" s="20" t="str">
        <f>LEFT(AT331,4)</f>
        <v>2001</v>
      </c>
      <c r="AT331" s="139" t="str">
        <f>LEFT(B331,6)</f>
        <v>200103</v>
      </c>
    </row>
    <row r="332" spans="2:46" x14ac:dyDescent="0.25">
      <c r="B332" s="11">
        <f>'Market Data'!B318</f>
        <v>20010323</v>
      </c>
      <c r="C332" s="2">
        <f>'Market Data'!C318</f>
        <v>7089.5</v>
      </c>
      <c r="D332" s="2">
        <f>'Market Data'!D318</f>
        <v>7161.5</v>
      </c>
      <c r="E332" s="2">
        <f>'Market Data'!E318</f>
        <v>7052.5</v>
      </c>
      <c r="F332" s="12">
        <f>'Market Data'!F318</f>
        <v>7138.5</v>
      </c>
      <c r="H332" s="151">
        <f t="shared" si="24"/>
        <v>314</v>
      </c>
      <c r="I332" s="244">
        <f ca="1">IF($H332&lt;($J$6+1),"",PFE(OFFSET($F332,0,0,-$J$6)))</f>
        <v>-0.18437569619067201</v>
      </c>
      <c r="J332" s="19"/>
      <c r="K332" s="139" t="str">
        <f t="shared" ca="1" si="25"/>
        <v>Short</v>
      </c>
      <c r="L332" s="243" t="e">
        <f t="shared" ca="1" si="20"/>
        <v>#N/A</v>
      </c>
      <c r="M332" s="242" t="e">
        <f t="shared" ca="1" si="21"/>
        <v>#N/A</v>
      </c>
      <c r="N332" s="20"/>
      <c r="O332" s="74">
        <f t="shared" ca="1" si="26"/>
        <v>-1</v>
      </c>
      <c r="P332" s="75">
        <f t="shared" ca="1" si="18"/>
        <v>0</v>
      </c>
      <c r="Q332" s="76" t="str">
        <f t="shared" ca="1" si="22"/>
        <v/>
      </c>
      <c r="R332" s="75"/>
      <c r="S332" s="77">
        <f t="shared" ca="1" si="19"/>
        <v>-1</v>
      </c>
      <c r="T332" s="78"/>
      <c r="U332" s="81">
        <f t="shared" ca="1" si="28"/>
        <v>-5915</v>
      </c>
      <c r="V332" s="82">
        <f t="shared" ca="1" si="23"/>
        <v>33139.040000000001</v>
      </c>
      <c r="W332" s="50"/>
      <c r="X332" s="50"/>
      <c r="Y332" s="50"/>
      <c r="Z332" s="50"/>
      <c r="AA332" s="50"/>
      <c r="AG332" s="50"/>
      <c r="AH332" s="50"/>
      <c r="AI332" s="50"/>
      <c r="AJ332" s="50"/>
      <c r="AK332" s="50"/>
      <c r="AL332" s="50"/>
      <c r="AM332" s="50"/>
      <c r="AN332" s="50"/>
      <c r="AO332" s="50"/>
      <c r="AP332" s="138" t="str">
        <f>IF(NOT($AS332=$AS333),ROW(),"")</f>
        <v/>
      </c>
      <c r="AQ332" s="20" t="str">
        <f>IF(NOT(AS332=AS333),AS333,"")</f>
        <v/>
      </c>
      <c r="AR332" s="20" t="str">
        <f>INDEX($AB$15:$AM$15,MATCH($AS332,$AB$11:$AM$11,0))</f>
        <v>in</v>
      </c>
      <c r="AS332" s="20" t="str">
        <f>LEFT(AT332,4)</f>
        <v>2001</v>
      </c>
      <c r="AT332" s="139" t="str">
        <f>LEFT(B332,6)</f>
        <v>200103</v>
      </c>
    </row>
    <row r="333" spans="2:46" x14ac:dyDescent="0.25">
      <c r="B333" s="11">
        <f>'Market Data'!B319</f>
        <v>20010326</v>
      </c>
      <c r="C333" s="2">
        <f>'Market Data'!C319</f>
        <v>7207.5</v>
      </c>
      <c r="D333" s="2">
        <f>'Market Data'!D319</f>
        <v>7343.5</v>
      </c>
      <c r="E333" s="2">
        <f>'Market Data'!E319</f>
        <v>7185</v>
      </c>
      <c r="F333" s="12">
        <f>'Market Data'!F319</f>
        <v>7338</v>
      </c>
      <c r="H333" s="151">
        <f t="shared" si="24"/>
        <v>315</v>
      </c>
      <c r="I333" s="244">
        <f ca="1">IF($H333&lt;($J$6+1),"",PFE(OFFSET($F333,0,0,-$J$6)))</f>
        <v>-0.15840970875416469</v>
      </c>
      <c r="J333" s="19"/>
      <c r="K333" s="139" t="str">
        <f t="shared" ca="1" si="25"/>
        <v>Short</v>
      </c>
      <c r="L333" s="243" t="e">
        <f t="shared" ca="1" si="20"/>
        <v>#N/A</v>
      </c>
      <c r="M333" s="242" t="e">
        <f t="shared" ca="1" si="21"/>
        <v>#N/A</v>
      </c>
      <c r="N333" s="20"/>
      <c r="O333" s="74">
        <f t="shared" ca="1" si="26"/>
        <v>-1</v>
      </c>
      <c r="P333" s="75">
        <f t="shared" ca="1" si="18"/>
        <v>0</v>
      </c>
      <c r="Q333" s="76" t="str">
        <f t="shared" ca="1" si="22"/>
        <v/>
      </c>
      <c r="R333" s="75"/>
      <c r="S333" s="77">
        <f t="shared" ca="1" si="19"/>
        <v>-1</v>
      </c>
      <c r="T333" s="78"/>
      <c r="U333" s="81">
        <f t="shared" ca="1" si="28"/>
        <v>-6982.5</v>
      </c>
      <c r="V333" s="82">
        <f t="shared" ca="1" si="23"/>
        <v>26156.54</v>
      </c>
      <c r="W333" s="50"/>
      <c r="X333" s="50"/>
      <c r="Y333" s="50"/>
      <c r="Z333" s="50"/>
      <c r="AA333" s="50"/>
      <c r="AG333" s="50"/>
      <c r="AH333" s="50"/>
      <c r="AI333" s="50"/>
      <c r="AJ333" s="50"/>
      <c r="AK333" s="50"/>
      <c r="AL333" s="50"/>
      <c r="AM333" s="50"/>
      <c r="AN333" s="50"/>
      <c r="AO333" s="50"/>
      <c r="AP333" s="138" t="str">
        <f>IF(NOT($AS333=$AS334),ROW(),"")</f>
        <v/>
      </c>
      <c r="AQ333" s="20" t="str">
        <f>IF(NOT(AS333=AS334),AS334,"")</f>
        <v/>
      </c>
      <c r="AR333" s="20" t="str">
        <f>INDEX($AB$15:$AM$15,MATCH($AS333,$AB$11:$AM$11,0))</f>
        <v>in</v>
      </c>
      <c r="AS333" s="20" t="str">
        <f>LEFT(AT333,4)</f>
        <v>2001</v>
      </c>
      <c r="AT333" s="139" t="str">
        <f>LEFT(B333,6)</f>
        <v>200103</v>
      </c>
    </row>
    <row r="334" spans="2:46" x14ac:dyDescent="0.25">
      <c r="B334" s="11">
        <f>'Market Data'!B320</f>
        <v>20010327</v>
      </c>
      <c r="C334" s="2">
        <f>'Market Data'!C320</f>
        <v>7294.5</v>
      </c>
      <c r="D334" s="2">
        <f>'Market Data'!D320</f>
        <v>7505</v>
      </c>
      <c r="E334" s="2">
        <f>'Market Data'!E320</f>
        <v>7275</v>
      </c>
      <c r="F334" s="12">
        <f>'Market Data'!F320</f>
        <v>7495.5</v>
      </c>
      <c r="H334" s="151">
        <f t="shared" si="24"/>
        <v>316</v>
      </c>
      <c r="I334" s="244">
        <f ca="1">IF($H334&lt;($J$6+1),"",PFE(OFFSET($F334,0,0,-$J$6)))</f>
        <v>-0.13564393095365021</v>
      </c>
      <c r="J334" s="19"/>
      <c r="K334" s="139" t="str">
        <f t="shared" ca="1" si="25"/>
        <v>Short</v>
      </c>
      <c r="L334" s="243" t="e">
        <f t="shared" ca="1" si="20"/>
        <v>#N/A</v>
      </c>
      <c r="M334" s="242" t="e">
        <f t="shared" ca="1" si="21"/>
        <v>#N/A</v>
      </c>
      <c r="N334" s="20"/>
      <c r="O334" s="74">
        <f t="shared" ca="1" si="26"/>
        <v>-1</v>
      </c>
      <c r="P334" s="75">
        <f t="shared" ca="1" si="18"/>
        <v>0</v>
      </c>
      <c r="Q334" s="76" t="str">
        <f t="shared" ca="1" si="22"/>
        <v/>
      </c>
      <c r="R334" s="75"/>
      <c r="S334" s="77">
        <f t="shared" ca="1" si="19"/>
        <v>-1</v>
      </c>
      <c r="T334" s="78"/>
      <c r="U334" s="81">
        <f t="shared" ca="1" si="28"/>
        <v>-5512.5</v>
      </c>
      <c r="V334" s="82">
        <f t="shared" ca="1" si="23"/>
        <v>20644.04</v>
      </c>
      <c r="W334" s="50"/>
      <c r="X334" s="50"/>
      <c r="Y334" s="50"/>
      <c r="Z334" s="50"/>
      <c r="AA334" s="50"/>
      <c r="AG334" s="50"/>
      <c r="AH334" s="50"/>
      <c r="AI334" s="50"/>
      <c r="AJ334" s="50"/>
      <c r="AK334" s="50"/>
      <c r="AL334" s="50"/>
      <c r="AM334" s="50"/>
      <c r="AN334" s="50"/>
      <c r="AO334" s="50"/>
      <c r="AP334" s="138" t="str">
        <f>IF(NOT($AS334=$AS335),ROW(),"")</f>
        <v/>
      </c>
      <c r="AQ334" s="20" t="str">
        <f>IF(NOT(AS334=AS335),AS335,"")</f>
        <v/>
      </c>
      <c r="AR334" s="20" t="str">
        <f>INDEX($AB$15:$AM$15,MATCH($AS334,$AB$11:$AM$11,0))</f>
        <v>in</v>
      </c>
      <c r="AS334" s="20" t="str">
        <f>LEFT(AT334,4)</f>
        <v>2001</v>
      </c>
      <c r="AT334" s="139" t="str">
        <f>LEFT(B334,6)</f>
        <v>200103</v>
      </c>
    </row>
    <row r="335" spans="2:46" x14ac:dyDescent="0.25">
      <c r="B335" s="11">
        <f>'Market Data'!B321</f>
        <v>20010328</v>
      </c>
      <c r="C335" s="2">
        <f>'Market Data'!C321</f>
        <v>7454.5</v>
      </c>
      <c r="D335" s="2">
        <f>'Market Data'!D321</f>
        <v>7466.5</v>
      </c>
      <c r="E335" s="2">
        <f>'Market Data'!E321</f>
        <v>7361.5</v>
      </c>
      <c r="F335" s="12">
        <f>'Market Data'!F321</f>
        <v>7381.5</v>
      </c>
      <c r="H335" s="151">
        <f t="shared" si="24"/>
        <v>317</v>
      </c>
      <c r="I335" s="244">
        <f ca="1">IF($H335&lt;($J$6+1),"",PFE(OFFSET($F335,0,0,-$J$6)))</f>
        <v>-0.14227250230212729</v>
      </c>
      <c r="J335" s="19"/>
      <c r="K335" s="139" t="str">
        <f t="shared" ca="1" si="25"/>
        <v>Short</v>
      </c>
      <c r="L335" s="243" t="e">
        <f t="shared" ca="1" si="20"/>
        <v>#N/A</v>
      </c>
      <c r="M335" s="242" t="e">
        <f t="shared" ca="1" si="21"/>
        <v>#N/A</v>
      </c>
      <c r="N335" s="20"/>
      <c r="O335" s="74">
        <f t="shared" ca="1" si="26"/>
        <v>-1</v>
      </c>
      <c r="P335" s="75">
        <f t="shared" ca="1" si="18"/>
        <v>0</v>
      </c>
      <c r="Q335" s="76" t="str">
        <f t="shared" ca="1" si="22"/>
        <v/>
      </c>
      <c r="R335" s="75"/>
      <c r="S335" s="77">
        <f t="shared" ca="1" si="19"/>
        <v>-1</v>
      </c>
      <c r="T335" s="78"/>
      <c r="U335" s="81">
        <f t="shared" ca="1" si="28"/>
        <v>3990</v>
      </c>
      <c r="V335" s="82">
        <f t="shared" ca="1" si="23"/>
        <v>24634.04</v>
      </c>
      <c r="W335" s="50"/>
      <c r="X335" s="50"/>
      <c r="Y335" s="50"/>
      <c r="Z335" s="50"/>
      <c r="AA335" s="50"/>
      <c r="AG335" s="50"/>
      <c r="AH335" s="50"/>
      <c r="AI335" s="50"/>
      <c r="AJ335" s="50"/>
      <c r="AK335" s="50"/>
      <c r="AL335" s="50"/>
      <c r="AM335" s="50"/>
      <c r="AN335" s="50"/>
      <c r="AO335" s="50"/>
      <c r="AP335" s="138" t="str">
        <f>IF(NOT($AS335=$AS336),ROW(),"")</f>
        <v/>
      </c>
      <c r="AQ335" s="20" t="str">
        <f>IF(NOT(AS335=AS336),AS336,"")</f>
        <v/>
      </c>
      <c r="AR335" s="20" t="str">
        <f>INDEX($AB$15:$AM$15,MATCH($AS335,$AB$11:$AM$11,0))</f>
        <v>in</v>
      </c>
      <c r="AS335" s="20" t="str">
        <f>LEFT(AT335,4)</f>
        <v>2001</v>
      </c>
      <c r="AT335" s="139" t="str">
        <f>LEFT(B335,6)</f>
        <v>200103</v>
      </c>
    </row>
    <row r="336" spans="2:46" x14ac:dyDescent="0.25">
      <c r="B336" s="11">
        <f>'Market Data'!B322</f>
        <v>20010329</v>
      </c>
      <c r="C336" s="2">
        <f>'Market Data'!C322</f>
        <v>7342.5</v>
      </c>
      <c r="D336" s="2">
        <f>'Market Data'!D322</f>
        <v>7463.5</v>
      </c>
      <c r="E336" s="2">
        <f>'Market Data'!E322</f>
        <v>7293</v>
      </c>
      <c r="F336" s="12">
        <f>'Market Data'!F322</f>
        <v>7454.5</v>
      </c>
      <c r="H336" s="151">
        <f t="shared" si="24"/>
        <v>318</v>
      </c>
      <c r="I336" s="244">
        <f ca="1">IF($H336&lt;($J$6+1),"",PFE(OFFSET($F336,0,0,-$J$6)))</f>
        <v>-0.12582998440065324</v>
      </c>
      <c r="J336" s="19"/>
      <c r="K336" s="139" t="str">
        <f t="shared" ca="1" si="25"/>
        <v>Short</v>
      </c>
      <c r="L336" s="243" t="e">
        <f t="shared" ca="1" si="20"/>
        <v>#N/A</v>
      </c>
      <c r="M336" s="242" t="e">
        <f t="shared" ca="1" si="21"/>
        <v>#N/A</v>
      </c>
      <c r="N336" s="20"/>
      <c r="O336" s="74">
        <f t="shared" ca="1" si="26"/>
        <v>-1</v>
      </c>
      <c r="P336" s="75">
        <f t="shared" ca="1" si="18"/>
        <v>0</v>
      </c>
      <c r="Q336" s="76" t="str">
        <f t="shared" ca="1" si="22"/>
        <v/>
      </c>
      <c r="R336" s="75"/>
      <c r="S336" s="77">
        <f t="shared" ca="1" si="19"/>
        <v>-1</v>
      </c>
      <c r="T336" s="78"/>
      <c r="U336" s="81">
        <f t="shared" ca="1" si="28"/>
        <v>-2555</v>
      </c>
      <c r="V336" s="82">
        <f t="shared" ca="1" si="23"/>
        <v>22079.040000000001</v>
      </c>
      <c r="W336" s="50"/>
      <c r="X336" s="50"/>
      <c r="Y336" s="50"/>
      <c r="Z336" s="50"/>
      <c r="AA336" s="50"/>
      <c r="AG336" s="50"/>
      <c r="AH336" s="50"/>
      <c r="AI336" s="50"/>
      <c r="AJ336" s="50"/>
      <c r="AK336" s="50"/>
      <c r="AL336" s="50"/>
      <c r="AM336" s="50"/>
      <c r="AN336" s="50"/>
      <c r="AO336" s="50"/>
      <c r="AP336" s="138" t="str">
        <f>IF(NOT($AS336=$AS337),ROW(),"")</f>
        <v/>
      </c>
      <c r="AQ336" s="20" t="str">
        <f>IF(NOT(AS336=AS337),AS337,"")</f>
        <v/>
      </c>
      <c r="AR336" s="20" t="str">
        <f>INDEX($AB$15:$AM$15,MATCH($AS336,$AB$11:$AM$11,0))</f>
        <v>in</v>
      </c>
      <c r="AS336" s="20" t="str">
        <f>LEFT(AT336,4)</f>
        <v>2001</v>
      </c>
      <c r="AT336" s="139" t="str">
        <f>LEFT(B336,6)</f>
        <v>200103</v>
      </c>
    </row>
    <row r="337" spans="2:46" x14ac:dyDescent="0.25">
      <c r="B337" s="11">
        <f>'Market Data'!B323</f>
        <v>20010330</v>
      </c>
      <c r="C337" s="2">
        <f>'Market Data'!C323</f>
        <v>7424.5</v>
      </c>
      <c r="D337" s="2">
        <f>'Market Data'!D323</f>
        <v>7524.5</v>
      </c>
      <c r="E337" s="2">
        <f>'Market Data'!E323</f>
        <v>7379.5</v>
      </c>
      <c r="F337" s="12">
        <f>'Market Data'!F323</f>
        <v>7390</v>
      </c>
      <c r="H337" s="151">
        <f t="shared" si="24"/>
        <v>319</v>
      </c>
      <c r="I337" s="244">
        <f ca="1">IF($H337&lt;($J$6+1),"",PFE(OFFSET($F337,0,0,-$J$6)))</f>
        <v>-0.10589595129939379</v>
      </c>
      <c r="J337" s="19"/>
      <c r="K337" s="139" t="str">
        <f t="shared" ca="1" si="25"/>
        <v>Short</v>
      </c>
      <c r="L337" s="243" t="e">
        <f t="shared" ca="1" si="20"/>
        <v>#N/A</v>
      </c>
      <c r="M337" s="242" t="e">
        <f t="shared" ca="1" si="21"/>
        <v>#N/A</v>
      </c>
      <c r="N337" s="20"/>
      <c r="O337" s="74">
        <f t="shared" ca="1" si="26"/>
        <v>-1</v>
      </c>
      <c r="P337" s="75">
        <f t="shared" ref="P337:P400" ca="1" si="29">$O337-S337</f>
        <v>0</v>
      </c>
      <c r="Q337" s="76" t="str">
        <f t="shared" ca="1" si="22"/>
        <v/>
      </c>
      <c r="R337" s="75"/>
      <c r="S337" s="77">
        <f t="shared" ca="1" si="19"/>
        <v>-1</v>
      </c>
      <c r="T337" s="78"/>
      <c r="U337" s="81">
        <f t="shared" ca="1" si="28"/>
        <v>2257.5</v>
      </c>
      <c r="V337" s="82">
        <f t="shared" ca="1" si="23"/>
        <v>24336.54</v>
      </c>
      <c r="W337" s="50"/>
      <c r="X337" s="50"/>
      <c r="Y337" s="50"/>
      <c r="Z337" s="50"/>
      <c r="AA337" s="50"/>
      <c r="AG337" s="50"/>
      <c r="AH337" s="50"/>
      <c r="AI337" s="50"/>
      <c r="AJ337" s="50"/>
      <c r="AK337" s="50"/>
      <c r="AL337" s="50"/>
      <c r="AM337" s="50"/>
      <c r="AN337" s="50"/>
      <c r="AO337" s="50"/>
      <c r="AP337" s="138" t="str">
        <f>IF(NOT($AS337=$AS338),ROW(),"")</f>
        <v/>
      </c>
      <c r="AQ337" s="20" t="str">
        <f>IF(NOT(AS337=AS338),AS338,"")</f>
        <v/>
      </c>
      <c r="AR337" s="20" t="str">
        <f>INDEX($AB$15:$AM$15,MATCH($AS337,$AB$11:$AM$11,0))</f>
        <v>in</v>
      </c>
      <c r="AS337" s="20" t="str">
        <f>LEFT(AT337,4)</f>
        <v>2001</v>
      </c>
      <c r="AT337" s="139" t="str">
        <f>LEFT(B337,6)</f>
        <v>200103</v>
      </c>
    </row>
    <row r="338" spans="2:46" x14ac:dyDescent="0.25">
      <c r="B338" s="11">
        <f>'Market Data'!B324</f>
        <v>20010402</v>
      </c>
      <c r="C338" s="2">
        <f>'Market Data'!C324</f>
        <v>7488.5</v>
      </c>
      <c r="D338" s="2">
        <f>'Market Data'!D324</f>
        <v>7489.5</v>
      </c>
      <c r="E338" s="2">
        <f>'Market Data'!E324</f>
        <v>7276.5</v>
      </c>
      <c r="F338" s="12">
        <f>'Market Data'!F324</f>
        <v>7293.5</v>
      </c>
      <c r="H338" s="151">
        <f t="shared" si="24"/>
        <v>320</v>
      </c>
      <c r="I338" s="244">
        <f ca="1">IF($H338&lt;($J$6+1),"",PFE(OFFSET($F338,0,0,-$J$6)))</f>
        <v>-0.13946535903956103</v>
      </c>
      <c r="J338" s="19"/>
      <c r="K338" s="139" t="str">
        <f t="shared" ca="1" si="25"/>
        <v>Short</v>
      </c>
      <c r="L338" s="243" t="e">
        <f t="shared" ca="1" si="20"/>
        <v>#N/A</v>
      </c>
      <c r="M338" s="242" t="e">
        <f t="shared" ca="1" si="21"/>
        <v>#N/A</v>
      </c>
      <c r="N338" s="20"/>
      <c r="O338" s="74">
        <f t="shared" ca="1" si="26"/>
        <v>-1</v>
      </c>
      <c r="P338" s="75">
        <f t="shared" ca="1" si="29"/>
        <v>0</v>
      </c>
      <c r="Q338" s="76" t="str">
        <f t="shared" ca="1" si="22"/>
        <v/>
      </c>
      <c r="R338" s="75"/>
      <c r="S338" s="77">
        <f t="shared" ref="S338:S401" ca="1" si="30">IF($Q337="Fill",$O337,$S337)</f>
        <v>-1</v>
      </c>
      <c r="T338" s="78"/>
      <c r="U338" s="81">
        <f t="shared" ca="1" si="28"/>
        <v>3377.5</v>
      </c>
      <c r="V338" s="82">
        <f t="shared" ca="1" si="23"/>
        <v>27714.04</v>
      </c>
      <c r="W338" s="50"/>
      <c r="X338" s="50"/>
      <c r="Y338" s="50"/>
      <c r="Z338" s="50"/>
      <c r="AA338" s="50"/>
      <c r="AG338" s="50"/>
      <c r="AH338" s="50"/>
      <c r="AI338" s="50"/>
      <c r="AJ338" s="50"/>
      <c r="AK338" s="50"/>
      <c r="AL338" s="50"/>
      <c r="AM338" s="50"/>
      <c r="AN338" s="50"/>
      <c r="AO338" s="50"/>
      <c r="AP338" s="138" t="str">
        <f>IF(NOT($AS338=$AS339),ROW(),"")</f>
        <v/>
      </c>
      <c r="AQ338" s="20" t="str">
        <f>IF(NOT(AS338=AS339),AS339,"")</f>
        <v/>
      </c>
      <c r="AR338" s="20" t="str">
        <f>INDEX($AB$15:$AM$15,MATCH($AS338,$AB$11:$AM$11,0))</f>
        <v>in</v>
      </c>
      <c r="AS338" s="20" t="str">
        <f>LEFT(AT338,4)</f>
        <v>2001</v>
      </c>
      <c r="AT338" s="139" t="str">
        <f>LEFT(B338,6)</f>
        <v>200104</v>
      </c>
    </row>
    <row r="339" spans="2:46" x14ac:dyDescent="0.25">
      <c r="B339" s="11">
        <f>'Market Data'!B325</f>
        <v>20010403</v>
      </c>
      <c r="C339" s="2">
        <f>'Market Data'!C325</f>
        <v>7273.5</v>
      </c>
      <c r="D339" s="2">
        <f>'Market Data'!D325</f>
        <v>7284</v>
      </c>
      <c r="E339" s="2">
        <f>'Market Data'!E325</f>
        <v>7091</v>
      </c>
      <c r="F339" s="12">
        <f>'Market Data'!F325</f>
        <v>7115</v>
      </c>
      <c r="H339" s="151">
        <f t="shared" si="24"/>
        <v>321</v>
      </c>
      <c r="I339" s="244">
        <f ca="1">IF($H339&lt;($J$6+1),"",PFE(OFFSET($F339,0,0,-$J$6)))</f>
        <v>-0.15221412260551215</v>
      </c>
      <c r="J339" s="19"/>
      <c r="K339" s="139" t="str">
        <f t="shared" ca="1" si="25"/>
        <v>Short</v>
      </c>
      <c r="L339" s="243" t="e">
        <f t="shared" ref="L339:L402" ca="1" si="31">IF(AND($K339="Long",$K338&lt;&gt;"Long"),$F339,NA())</f>
        <v>#N/A</v>
      </c>
      <c r="M339" s="242" t="e">
        <f t="shared" ref="M339:M402" ca="1" si="32">IF(AND($K339="Short",$K338&lt;&gt;"Short"),$F339,NA())</f>
        <v>#N/A</v>
      </c>
      <c r="N339" s="20"/>
      <c r="O339" s="74">
        <f t="shared" ca="1" si="26"/>
        <v>-1</v>
      </c>
      <c r="P339" s="75">
        <f t="shared" ca="1" si="29"/>
        <v>0</v>
      </c>
      <c r="Q339" s="76" t="str">
        <f t="shared" ref="Q339:Q402" ca="1" si="33">IF(NOT($P339=0),"Fill","")</f>
        <v/>
      </c>
      <c r="R339" s="75"/>
      <c r="S339" s="77">
        <f t="shared" ca="1" si="30"/>
        <v>-1</v>
      </c>
      <c r="T339" s="78"/>
      <c r="U339" s="81">
        <f t="shared" ca="1" si="28"/>
        <v>6247.5</v>
      </c>
      <c r="V339" s="82">
        <f t="shared" ref="V339:V402" ca="1" si="34">V338+U339</f>
        <v>33961.54</v>
      </c>
      <c r="W339" s="50"/>
      <c r="X339" s="50"/>
      <c r="Y339" s="50"/>
      <c r="Z339" s="50"/>
      <c r="AA339" s="50"/>
      <c r="AG339" s="50"/>
      <c r="AH339" s="50"/>
      <c r="AI339" s="50"/>
      <c r="AJ339" s="50"/>
      <c r="AK339" s="50"/>
      <c r="AL339" s="50"/>
      <c r="AM339" s="50"/>
      <c r="AN339" s="50"/>
      <c r="AO339" s="50"/>
      <c r="AP339" s="138" t="str">
        <f>IF(NOT($AS339=$AS340),ROW(),"")</f>
        <v/>
      </c>
      <c r="AQ339" s="20" t="str">
        <f>IF(NOT(AS339=AS340),AS340,"")</f>
        <v/>
      </c>
      <c r="AR339" s="20" t="str">
        <f>INDEX($AB$15:$AM$15,MATCH($AS339,$AB$11:$AM$11,0))</f>
        <v>in</v>
      </c>
      <c r="AS339" s="20" t="str">
        <f>LEFT(AT339,4)</f>
        <v>2001</v>
      </c>
      <c r="AT339" s="139" t="str">
        <f>LEFT(B339,6)</f>
        <v>200104</v>
      </c>
    </row>
    <row r="340" spans="2:46" x14ac:dyDescent="0.25">
      <c r="B340" s="11">
        <f>'Market Data'!B326</f>
        <v>20010404</v>
      </c>
      <c r="C340" s="2">
        <f>'Market Data'!C326</f>
        <v>7089.5</v>
      </c>
      <c r="D340" s="2">
        <f>'Market Data'!D326</f>
        <v>7213.5</v>
      </c>
      <c r="E340" s="2">
        <f>'Market Data'!E326</f>
        <v>6962.5</v>
      </c>
      <c r="F340" s="12">
        <f>'Market Data'!F326</f>
        <v>7170</v>
      </c>
      <c r="H340" s="151">
        <f t="shared" ref="H340:H403" si="35">ROW()-ROW(H$18)</f>
        <v>322</v>
      </c>
      <c r="I340" s="244">
        <f ca="1">IF($H340&lt;($J$6+1),"",PFE(OFFSET($F340,0,0,-$J$6)))</f>
        <v>-0.17690107374837827</v>
      </c>
      <c r="J340" s="19"/>
      <c r="K340" s="139" t="str">
        <f t="shared" ref="K340:K403" ca="1" si="36">IF($I340="","",IF($I340&gt;$J$4,"Long",IF($I340&lt;$J$5,"Short","")))</f>
        <v>Short</v>
      </c>
      <c r="L340" s="243" t="e">
        <f t="shared" ca="1" si="31"/>
        <v>#N/A</v>
      </c>
      <c r="M340" s="242" t="e">
        <f t="shared" ca="1" si="32"/>
        <v>#N/A</v>
      </c>
      <c r="N340" s="20"/>
      <c r="O340" s="74">
        <f t="shared" ref="O340:O403" ca="1" si="37">IF($K340="Short",-1,IF($K340="Long",1,0))</f>
        <v>-1</v>
      </c>
      <c r="P340" s="75">
        <f t="shared" ca="1" si="29"/>
        <v>0</v>
      </c>
      <c r="Q340" s="76" t="str">
        <f t="shared" ca="1" si="33"/>
        <v/>
      </c>
      <c r="R340" s="75"/>
      <c r="S340" s="77">
        <f t="shared" ca="1" si="30"/>
        <v>-1</v>
      </c>
      <c r="T340" s="78"/>
      <c r="U340" s="81">
        <f t="shared" ca="1" si="28"/>
        <v>-1925</v>
      </c>
      <c r="V340" s="82">
        <f t="shared" ca="1" si="34"/>
        <v>32036.54</v>
      </c>
      <c r="W340" s="50"/>
      <c r="X340" s="50"/>
      <c r="Y340" s="50"/>
      <c r="Z340" s="50"/>
      <c r="AA340" s="50"/>
      <c r="AG340" s="50"/>
      <c r="AH340" s="50"/>
      <c r="AI340" s="50"/>
      <c r="AJ340" s="50"/>
      <c r="AK340" s="50"/>
      <c r="AL340" s="50"/>
      <c r="AM340" s="50"/>
      <c r="AN340" s="50"/>
      <c r="AO340" s="50"/>
      <c r="AP340" s="138" t="str">
        <f>IF(NOT($AS340=$AS341),ROW(),"")</f>
        <v/>
      </c>
      <c r="AQ340" s="20" t="str">
        <f>IF(NOT(AS340=AS341),AS341,"")</f>
        <v/>
      </c>
      <c r="AR340" s="20" t="str">
        <f>INDEX($AB$15:$AM$15,MATCH($AS340,$AB$11:$AM$11,0))</f>
        <v>in</v>
      </c>
      <c r="AS340" s="20" t="str">
        <f>LEFT(AT340,4)</f>
        <v>2001</v>
      </c>
      <c r="AT340" s="139" t="str">
        <f>LEFT(B340,6)</f>
        <v>200104</v>
      </c>
    </row>
    <row r="341" spans="2:46" x14ac:dyDescent="0.25">
      <c r="B341" s="11">
        <f>'Market Data'!B327</f>
        <v>20010405</v>
      </c>
      <c r="C341" s="2">
        <f>'Market Data'!C327</f>
        <v>7230.5</v>
      </c>
      <c r="D341" s="2">
        <f>'Market Data'!D327</f>
        <v>7367.5</v>
      </c>
      <c r="E341" s="2">
        <f>'Market Data'!E327</f>
        <v>7208.5</v>
      </c>
      <c r="F341" s="12">
        <f>'Market Data'!F327</f>
        <v>7355</v>
      </c>
      <c r="H341" s="151">
        <f t="shared" si="35"/>
        <v>323</v>
      </c>
      <c r="I341" s="244">
        <f ca="1">IF($H341&lt;($J$6+1),"",PFE(OFFSET($F341,0,0,-$J$6)))</f>
        <v>-0.14223013897130782</v>
      </c>
      <c r="J341" s="19"/>
      <c r="K341" s="139" t="str">
        <f t="shared" ca="1" si="36"/>
        <v>Short</v>
      </c>
      <c r="L341" s="243" t="e">
        <f t="shared" ca="1" si="31"/>
        <v>#N/A</v>
      </c>
      <c r="M341" s="242" t="e">
        <f t="shared" ca="1" si="32"/>
        <v>#N/A</v>
      </c>
      <c r="N341" s="20"/>
      <c r="O341" s="74">
        <f t="shared" ca="1" si="37"/>
        <v>-1</v>
      </c>
      <c r="P341" s="75">
        <f t="shared" ca="1" si="29"/>
        <v>0</v>
      </c>
      <c r="Q341" s="76" t="str">
        <f t="shared" ca="1" si="33"/>
        <v/>
      </c>
      <c r="R341" s="75"/>
      <c r="S341" s="77">
        <f t="shared" ca="1" si="30"/>
        <v>-1</v>
      </c>
      <c r="T341" s="78"/>
      <c r="U341" s="81">
        <f t="shared" ca="1" si="28"/>
        <v>-6475</v>
      </c>
      <c r="V341" s="82">
        <f t="shared" ca="1" si="34"/>
        <v>25561.54</v>
      </c>
      <c r="W341" s="50"/>
      <c r="X341" s="50"/>
      <c r="Y341" s="50"/>
      <c r="Z341" s="50"/>
      <c r="AA341" s="50"/>
      <c r="AG341" s="50"/>
      <c r="AH341" s="50"/>
      <c r="AI341" s="50"/>
      <c r="AJ341" s="50"/>
      <c r="AK341" s="50"/>
      <c r="AL341" s="50"/>
      <c r="AM341" s="50"/>
      <c r="AN341" s="50"/>
      <c r="AO341" s="50"/>
      <c r="AP341" s="138" t="str">
        <f>IF(NOT($AS341=$AS342),ROW(),"")</f>
        <v/>
      </c>
      <c r="AQ341" s="20" t="str">
        <f>IF(NOT(AS341=AS342),AS342,"")</f>
        <v/>
      </c>
      <c r="AR341" s="20" t="str">
        <f>INDEX($AB$15:$AM$15,MATCH($AS341,$AB$11:$AM$11,0))</f>
        <v>in</v>
      </c>
      <c r="AS341" s="20" t="str">
        <f>LEFT(AT341,4)</f>
        <v>2001</v>
      </c>
      <c r="AT341" s="139" t="str">
        <f>LEFT(B341,6)</f>
        <v>200104</v>
      </c>
    </row>
    <row r="342" spans="2:46" x14ac:dyDescent="0.25">
      <c r="B342" s="11">
        <f>'Market Data'!B328</f>
        <v>20010406</v>
      </c>
      <c r="C342" s="2">
        <f>'Market Data'!C328</f>
        <v>7396.5</v>
      </c>
      <c r="D342" s="2">
        <f>'Market Data'!D328</f>
        <v>7398</v>
      </c>
      <c r="E342" s="2">
        <f>'Market Data'!E328</f>
        <v>7230</v>
      </c>
      <c r="F342" s="12">
        <f>'Market Data'!F328</f>
        <v>7270</v>
      </c>
      <c r="H342" s="151">
        <f t="shared" si="35"/>
        <v>324</v>
      </c>
      <c r="I342" s="244">
        <f ca="1">IF($H342&lt;($J$6+1),"",PFE(OFFSET($F342,0,0,-$J$6)))</f>
        <v>-0.14761674043688711</v>
      </c>
      <c r="J342" s="19"/>
      <c r="K342" s="139" t="str">
        <f t="shared" ca="1" si="36"/>
        <v>Short</v>
      </c>
      <c r="L342" s="243" t="e">
        <f t="shared" ca="1" si="31"/>
        <v>#N/A</v>
      </c>
      <c r="M342" s="242" t="e">
        <f t="shared" ca="1" si="32"/>
        <v>#N/A</v>
      </c>
      <c r="N342" s="20"/>
      <c r="O342" s="74">
        <f t="shared" ca="1" si="37"/>
        <v>-1</v>
      </c>
      <c r="P342" s="75">
        <f t="shared" ca="1" si="29"/>
        <v>0</v>
      </c>
      <c r="Q342" s="76" t="str">
        <f t="shared" ca="1" si="33"/>
        <v/>
      </c>
      <c r="R342" s="75"/>
      <c r="S342" s="77">
        <f t="shared" ca="1" si="30"/>
        <v>-1</v>
      </c>
      <c r="T342" s="78"/>
      <c r="U342" s="81">
        <f t="shared" ref="U342:U405" ca="1" si="38">IF(OR($S341&amp;$O341="01",$S341&amp;$O341="0-1"),(($F342-$C342)*$V$4*$O341)-(ABS($P341)*$V$5),IF(OR($S341&amp;$O341="10",$S341&amp;$O341="-10"),(($C342-$F341)*$V$4*$S341)-(ABS($P341)*$V$5),IF(OR($S341&amp;$O341="1-1",$S341&amp;$O341="-11"),(($C342-$F341)*$V$4*$S341)-(ABS($P341)*$V$5)+(($F342-$C342)*$V$4*$S342),IF(OR($S341&amp;$O341="11",$S341&amp;$O341="-1-1"),(($F342-$F341)*$V$4*$S342),0))))</f>
        <v>2975</v>
      </c>
      <c r="V342" s="82">
        <f t="shared" ca="1" si="34"/>
        <v>28536.54</v>
      </c>
      <c r="W342" s="50"/>
      <c r="X342" s="50"/>
      <c r="Y342" s="50"/>
      <c r="Z342" s="50"/>
      <c r="AA342" s="50"/>
      <c r="AG342" s="50"/>
      <c r="AH342" s="50"/>
      <c r="AI342" s="50"/>
      <c r="AJ342" s="50"/>
      <c r="AK342" s="50"/>
      <c r="AL342" s="50"/>
      <c r="AM342" s="50"/>
      <c r="AN342" s="50"/>
      <c r="AO342" s="50"/>
      <c r="AP342" s="138" t="str">
        <f>IF(NOT($AS342=$AS343),ROW(),"")</f>
        <v/>
      </c>
      <c r="AQ342" s="20" t="str">
        <f>IF(NOT(AS342=AS343),AS343,"")</f>
        <v/>
      </c>
      <c r="AR342" s="20" t="str">
        <f>INDEX($AB$15:$AM$15,MATCH($AS342,$AB$11:$AM$11,0))</f>
        <v>in</v>
      </c>
      <c r="AS342" s="20" t="str">
        <f>LEFT(AT342,4)</f>
        <v>2001</v>
      </c>
      <c r="AT342" s="139" t="str">
        <f>LEFT(B342,6)</f>
        <v>200104</v>
      </c>
    </row>
    <row r="343" spans="2:46" x14ac:dyDescent="0.25">
      <c r="B343" s="11">
        <f>'Market Data'!B329</f>
        <v>20010409</v>
      </c>
      <c r="C343" s="2">
        <f>'Market Data'!C329</f>
        <v>7254.5</v>
      </c>
      <c r="D343" s="2">
        <f>'Market Data'!D329</f>
        <v>7394</v>
      </c>
      <c r="E343" s="2">
        <f>'Market Data'!E329</f>
        <v>7251.5</v>
      </c>
      <c r="F343" s="12">
        <f>'Market Data'!F329</f>
        <v>7361.5</v>
      </c>
      <c r="H343" s="151">
        <f t="shared" si="35"/>
        <v>325</v>
      </c>
      <c r="I343" s="244">
        <f ca="1">IF($H343&lt;($J$6+1),"",PFE(OFFSET($F343,0,0,-$J$6)))</f>
        <v>-0.15028595065063272</v>
      </c>
      <c r="J343" s="19"/>
      <c r="K343" s="139" t="str">
        <f t="shared" ca="1" si="36"/>
        <v>Short</v>
      </c>
      <c r="L343" s="243" t="e">
        <f t="shared" ca="1" si="31"/>
        <v>#N/A</v>
      </c>
      <c r="M343" s="242" t="e">
        <f t="shared" ca="1" si="32"/>
        <v>#N/A</v>
      </c>
      <c r="N343" s="20"/>
      <c r="O343" s="74">
        <f t="shared" ca="1" si="37"/>
        <v>-1</v>
      </c>
      <c r="P343" s="75">
        <f t="shared" ca="1" si="29"/>
        <v>0</v>
      </c>
      <c r="Q343" s="76" t="str">
        <f t="shared" ca="1" si="33"/>
        <v/>
      </c>
      <c r="R343" s="75"/>
      <c r="S343" s="77">
        <f t="shared" ca="1" si="30"/>
        <v>-1</v>
      </c>
      <c r="T343" s="78"/>
      <c r="U343" s="81">
        <f t="shared" ca="1" si="38"/>
        <v>-3202.5</v>
      </c>
      <c r="V343" s="82">
        <f t="shared" ca="1" si="34"/>
        <v>25334.04</v>
      </c>
      <c r="W343" s="50"/>
      <c r="X343" s="50"/>
      <c r="Y343" s="50"/>
      <c r="Z343" s="50"/>
      <c r="AA343" s="50"/>
      <c r="AG343" s="50"/>
      <c r="AH343" s="50"/>
      <c r="AI343" s="50"/>
      <c r="AJ343" s="50"/>
      <c r="AK343" s="50"/>
      <c r="AL343" s="50"/>
      <c r="AM343" s="50"/>
      <c r="AN343" s="50"/>
      <c r="AO343" s="50"/>
      <c r="AP343" s="138" t="str">
        <f>IF(NOT($AS343=$AS344),ROW(),"")</f>
        <v/>
      </c>
      <c r="AQ343" s="20" t="str">
        <f>IF(NOT(AS343=AS344),AS344,"")</f>
        <v/>
      </c>
      <c r="AR343" s="20" t="str">
        <f>INDEX($AB$15:$AM$15,MATCH($AS343,$AB$11:$AM$11,0))</f>
        <v>in</v>
      </c>
      <c r="AS343" s="20" t="str">
        <f>LEFT(AT343,4)</f>
        <v>2001</v>
      </c>
      <c r="AT343" s="139" t="str">
        <f>LEFT(B343,6)</f>
        <v>200104</v>
      </c>
    </row>
    <row r="344" spans="2:46" x14ac:dyDescent="0.25">
      <c r="B344" s="11">
        <f>'Market Data'!B330</f>
        <v>20010410</v>
      </c>
      <c r="C344" s="2">
        <f>'Market Data'!C330</f>
        <v>7372</v>
      </c>
      <c r="D344" s="2">
        <f>'Market Data'!D330</f>
        <v>7494.5</v>
      </c>
      <c r="E344" s="2">
        <f>'Market Data'!E330</f>
        <v>7365.5</v>
      </c>
      <c r="F344" s="12">
        <f>'Market Data'!F330</f>
        <v>7465</v>
      </c>
      <c r="H344" s="151">
        <f t="shared" si="35"/>
        <v>326</v>
      </c>
      <c r="I344" s="244">
        <f ca="1">IF($H344&lt;($J$6+1),"",PFE(OFFSET($F344,0,0,-$J$6)))</f>
        <v>-0.15106326502331019</v>
      </c>
      <c r="J344" s="19"/>
      <c r="K344" s="139" t="str">
        <f t="shared" ca="1" si="36"/>
        <v>Short</v>
      </c>
      <c r="L344" s="243" t="e">
        <f t="shared" ca="1" si="31"/>
        <v>#N/A</v>
      </c>
      <c r="M344" s="242" t="e">
        <f t="shared" ca="1" si="32"/>
        <v>#N/A</v>
      </c>
      <c r="N344" s="20"/>
      <c r="O344" s="74">
        <f t="shared" ca="1" si="37"/>
        <v>-1</v>
      </c>
      <c r="P344" s="75">
        <f t="shared" ca="1" si="29"/>
        <v>0</v>
      </c>
      <c r="Q344" s="76" t="str">
        <f t="shared" ca="1" si="33"/>
        <v/>
      </c>
      <c r="R344" s="75"/>
      <c r="S344" s="77">
        <f t="shared" ca="1" si="30"/>
        <v>-1</v>
      </c>
      <c r="T344" s="78"/>
      <c r="U344" s="81">
        <f t="shared" ca="1" si="38"/>
        <v>-3622.5</v>
      </c>
      <c r="V344" s="82">
        <f t="shared" ca="1" si="34"/>
        <v>21711.54</v>
      </c>
      <c r="W344" s="50"/>
      <c r="X344" s="50"/>
      <c r="Y344" s="50"/>
      <c r="Z344" s="50"/>
      <c r="AA344" s="50"/>
      <c r="AG344" s="50"/>
      <c r="AH344" s="50"/>
      <c r="AI344" s="50"/>
      <c r="AJ344" s="50"/>
      <c r="AK344" s="50"/>
      <c r="AL344" s="50"/>
      <c r="AM344" s="50"/>
      <c r="AN344" s="50"/>
      <c r="AO344" s="50"/>
      <c r="AP344" s="138" t="str">
        <f>IF(NOT($AS344=$AS345),ROW(),"")</f>
        <v/>
      </c>
      <c r="AQ344" s="20" t="str">
        <f>IF(NOT(AS344=AS345),AS345,"")</f>
        <v/>
      </c>
      <c r="AR344" s="20" t="str">
        <f>INDEX($AB$15:$AM$15,MATCH($AS344,$AB$11:$AM$11,0))</f>
        <v>in</v>
      </c>
      <c r="AS344" s="20" t="str">
        <f>LEFT(AT344,4)</f>
        <v>2001</v>
      </c>
      <c r="AT344" s="139" t="str">
        <f>LEFT(B344,6)</f>
        <v>200104</v>
      </c>
    </row>
    <row r="345" spans="2:46" x14ac:dyDescent="0.25">
      <c r="B345" s="11">
        <f>'Market Data'!B331</f>
        <v>20010411</v>
      </c>
      <c r="C345" s="2">
        <f>'Market Data'!C331</f>
        <v>7454.5</v>
      </c>
      <c r="D345" s="2">
        <f>'Market Data'!D331</f>
        <v>7594.5</v>
      </c>
      <c r="E345" s="2">
        <f>'Market Data'!E331</f>
        <v>7449.5</v>
      </c>
      <c r="F345" s="12">
        <f>'Market Data'!F331</f>
        <v>7522.5</v>
      </c>
      <c r="H345" s="151">
        <f t="shared" si="35"/>
        <v>327</v>
      </c>
      <c r="I345" s="244">
        <f ca="1">IF($H345&lt;($J$6+1),"",PFE(OFFSET($F345,0,0,-$J$6)))</f>
        <v>-0.13465198898104108</v>
      </c>
      <c r="J345" s="19"/>
      <c r="K345" s="139" t="str">
        <f t="shared" ca="1" si="36"/>
        <v>Short</v>
      </c>
      <c r="L345" s="243" t="e">
        <f t="shared" ca="1" si="31"/>
        <v>#N/A</v>
      </c>
      <c r="M345" s="242" t="e">
        <f t="shared" ca="1" si="32"/>
        <v>#N/A</v>
      </c>
      <c r="N345" s="20"/>
      <c r="O345" s="74">
        <f t="shared" ca="1" si="37"/>
        <v>-1</v>
      </c>
      <c r="P345" s="75">
        <f t="shared" ca="1" si="29"/>
        <v>0</v>
      </c>
      <c r="Q345" s="76" t="str">
        <f t="shared" ca="1" si="33"/>
        <v/>
      </c>
      <c r="R345" s="75"/>
      <c r="S345" s="77">
        <f t="shared" ca="1" si="30"/>
        <v>-1</v>
      </c>
      <c r="T345" s="78"/>
      <c r="U345" s="81">
        <f t="shared" ca="1" si="38"/>
        <v>-2012.5</v>
      </c>
      <c r="V345" s="82">
        <f t="shared" ca="1" si="34"/>
        <v>19699.04</v>
      </c>
      <c r="W345" s="50"/>
      <c r="X345" s="50"/>
      <c r="Y345" s="50"/>
      <c r="Z345" s="50"/>
      <c r="AA345" s="50"/>
      <c r="AG345" s="50"/>
      <c r="AH345" s="50"/>
      <c r="AI345" s="50"/>
      <c r="AJ345" s="50"/>
      <c r="AK345" s="50"/>
      <c r="AL345" s="50"/>
      <c r="AM345" s="50"/>
      <c r="AN345" s="50"/>
      <c r="AO345" s="50"/>
      <c r="AP345" s="138" t="str">
        <f>IF(NOT($AS345=$AS346),ROW(),"")</f>
        <v/>
      </c>
      <c r="AQ345" s="20" t="str">
        <f>IF(NOT(AS345=AS346),AS346,"")</f>
        <v/>
      </c>
      <c r="AR345" s="20" t="str">
        <f>INDEX($AB$15:$AM$15,MATCH($AS345,$AB$11:$AM$11,0))</f>
        <v>in</v>
      </c>
      <c r="AS345" s="20" t="str">
        <f>LEFT(AT345,4)</f>
        <v>2001</v>
      </c>
      <c r="AT345" s="139" t="str">
        <f>LEFT(B345,6)</f>
        <v>200104</v>
      </c>
    </row>
    <row r="346" spans="2:46" x14ac:dyDescent="0.25">
      <c r="B346" s="11">
        <f>'Market Data'!B332</f>
        <v>20010412</v>
      </c>
      <c r="C346" s="2">
        <f>'Market Data'!C332</f>
        <v>7543.5</v>
      </c>
      <c r="D346" s="2">
        <f>'Market Data'!D332</f>
        <v>7607.5</v>
      </c>
      <c r="E346" s="2">
        <f>'Market Data'!E332</f>
        <v>7487.5</v>
      </c>
      <c r="F346" s="12">
        <f>'Market Data'!F332</f>
        <v>7599.5</v>
      </c>
      <c r="H346" s="151">
        <f t="shared" si="35"/>
        <v>328</v>
      </c>
      <c r="I346" s="244">
        <f ca="1">IF($H346&lt;($J$6+1),"",PFE(OFFSET($F346,0,0,-$J$6)))</f>
        <v>-0.10491604643059615</v>
      </c>
      <c r="J346" s="19"/>
      <c r="K346" s="139" t="str">
        <f t="shared" ca="1" si="36"/>
        <v>Short</v>
      </c>
      <c r="L346" s="243" t="e">
        <f t="shared" ca="1" si="31"/>
        <v>#N/A</v>
      </c>
      <c r="M346" s="242" t="e">
        <f t="shared" ca="1" si="32"/>
        <v>#N/A</v>
      </c>
      <c r="N346" s="20"/>
      <c r="O346" s="74">
        <f t="shared" ca="1" si="37"/>
        <v>-1</v>
      </c>
      <c r="P346" s="75">
        <f t="shared" ca="1" si="29"/>
        <v>0</v>
      </c>
      <c r="Q346" s="76" t="str">
        <f t="shared" ca="1" si="33"/>
        <v/>
      </c>
      <c r="R346" s="75"/>
      <c r="S346" s="77">
        <f t="shared" ca="1" si="30"/>
        <v>-1</v>
      </c>
      <c r="T346" s="78"/>
      <c r="U346" s="81">
        <f t="shared" ca="1" si="38"/>
        <v>-2695</v>
      </c>
      <c r="V346" s="82">
        <f t="shared" ca="1" si="34"/>
        <v>17004.04</v>
      </c>
      <c r="W346" s="50"/>
      <c r="X346" s="50"/>
      <c r="Y346" s="50"/>
      <c r="Z346" s="50"/>
      <c r="AA346" s="50"/>
      <c r="AG346" s="50"/>
      <c r="AH346" s="50"/>
      <c r="AI346" s="50"/>
      <c r="AJ346" s="50"/>
      <c r="AK346" s="50"/>
      <c r="AL346" s="50"/>
      <c r="AM346" s="50"/>
      <c r="AN346" s="50"/>
      <c r="AO346" s="50"/>
      <c r="AP346" s="138" t="str">
        <f>IF(NOT($AS346=$AS347),ROW(),"")</f>
        <v/>
      </c>
      <c r="AQ346" s="20" t="str">
        <f>IF(NOT(AS346=AS347),AS347,"")</f>
        <v/>
      </c>
      <c r="AR346" s="20" t="str">
        <f>INDEX($AB$15:$AM$15,MATCH($AS346,$AB$11:$AM$11,0))</f>
        <v>in</v>
      </c>
      <c r="AS346" s="20" t="str">
        <f>LEFT(AT346,4)</f>
        <v>2001</v>
      </c>
      <c r="AT346" s="139" t="str">
        <f>LEFT(B346,6)</f>
        <v>200104</v>
      </c>
    </row>
    <row r="347" spans="2:46" x14ac:dyDescent="0.25">
      <c r="B347" s="11">
        <f>'Market Data'!B333</f>
        <v>20010417</v>
      </c>
      <c r="C347" s="2">
        <f>'Market Data'!C333</f>
        <v>7502.5</v>
      </c>
      <c r="D347" s="2">
        <f>'Market Data'!D333</f>
        <v>7543</v>
      </c>
      <c r="E347" s="2">
        <f>'Market Data'!E333</f>
        <v>7406.5</v>
      </c>
      <c r="F347" s="12">
        <f>'Market Data'!F333</f>
        <v>7507</v>
      </c>
      <c r="H347" s="151">
        <f t="shared" si="35"/>
        <v>329</v>
      </c>
      <c r="I347" s="244">
        <f ca="1">IF($H347&lt;($J$6+1),"",PFE(OFFSET($F347,0,0,-$J$6)))</f>
        <v>-9.8888430836694782E-2</v>
      </c>
      <c r="J347" s="19"/>
      <c r="K347" s="139" t="str">
        <f t="shared" ca="1" si="36"/>
        <v>Short</v>
      </c>
      <c r="L347" s="243" t="e">
        <f t="shared" ca="1" si="31"/>
        <v>#N/A</v>
      </c>
      <c r="M347" s="242" t="e">
        <f t="shared" ca="1" si="32"/>
        <v>#N/A</v>
      </c>
      <c r="N347" s="20"/>
      <c r="O347" s="74">
        <f t="shared" ca="1" si="37"/>
        <v>-1</v>
      </c>
      <c r="P347" s="75">
        <f t="shared" ca="1" si="29"/>
        <v>0</v>
      </c>
      <c r="Q347" s="76" t="str">
        <f t="shared" ca="1" si="33"/>
        <v/>
      </c>
      <c r="R347" s="75"/>
      <c r="S347" s="77">
        <f t="shared" ca="1" si="30"/>
        <v>-1</v>
      </c>
      <c r="T347" s="78"/>
      <c r="U347" s="81">
        <f t="shared" ca="1" si="38"/>
        <v>3237.5</v>
      </c>
      <c r="V347" s="82">
        <f t="shared" ca="1" si="34"/>
        <v>20241.54</v>
      </c>
      <c r="W347" s="50"/>
      <c r="X347" s="50"/>
      <c r="Y347" s="50"/>
      <c r="Z347" s="50"/>
      <c r="AA347" s="50"/>
      <c r="AG347" s="50"/>
      <c r="AH347" s="50"/>
      <c r="AI347" s="50"/>
      <c r="AJ347" s="50"/>
      <c r="AK347" s="50"/>
      <c r="AL347" s="50"/>
      <c r="AM347" s="50"/>
      <c r="AN347" s="50"/>
      <c r="AO347" s="50"/>
      <c r="AP347" s="138" t="str">
        <f>IF(NOT($AS347=$AS348),ROW(),"")</f>
        <v/>
      </c>
      <c r="AQ347" s="20" t="str">
        <f>IF(NOT(AS347=AS348),AS348,"")</f>
        <v/>
      </c>
      <c r="AR347" s="20" t="str">
        <f>INDEX($AB$15:$AM$15,MATCH($AS347,$AB$11:$AM$11,0))</f>
        <v>in</v>
      </c>
      <c r="AS347" s="20" t="str">
        <f>LEFT(AT347,4)</f>
        <v>2001</v>
      </c>
      <c r="AT347" s="139" t="str">
        <f>LEFT(B347,6)</f>
        <v>200104</v>
      </c>
    </row>
    <row r="348" spans="2:46" x14ac:dyDescent="0.25">
      <c r="B348" s="11">
        <f>'Market Data'!B334</f>
        <v>20010418</v>
      </c>
      <c r="C348" s="2">
        <f>'Market Data'!C334</f>
        <v>7622.5</v>
      </c>
      <c r="D348" s="2">
        <f>'Market Data'!D334</f>
        <v>7778.5</v>
      </c>
      <c r="E348" s="2">
        <f>'Market Data'!E334</f>
        <v>7608.5</v>
      </c>
      <c r="F348" s="12">
        <f>'Market Data'!F334</f>
        <v>7752.5</v>
      </c>
      <c r="H348" s="151">
        <f t="shared" si="35"/>
        <v>330</v>
      </c>
      <c r="I348" s="244">
        <f ca="1">IF($H348&lt;($J$6+1),"",PFE(OFFSET($F348,0,0,-$J$6)))</f>
        <v>-4.2419579216011742E-2</v>
      </c>
      <c r="J348" s="19"/>
      <c r="K348" s="139" t="str">
        <f t="shared" ca="1" si="36"/>
        <v>Short</v>
      </c>
      <c r="L348" s="243" t="e">
        <f t="shared" ca="1" si="31"/>
        <v>#N/A</v>
      </c>
      <c r="M348" s="242" t="e">
        <f t="shared" ca="1" si="32"/>
        <v>#N/A</v>
      </c>
      <c r="N348" s="20"/>
      <c r="O348" s="74">
        <f t="shared" ca="1" si="37"/>
        <v>-1</v>
      </c>
      <c r="P348" s="75">
        <f t="shared" ca="1" si="29"/>
        <v>0</v>
      </c>
      <c r="Q348" s="76" t="str">
        <f t="shared" ca="1" si="33"/>
        <v/>
      </c>
      <c r="R348" s="75"/>
      <c r="S348" s="77">
        <f t="shared" ca="1" si="30"/>
        <v>-1</v>
      </c>
      <c r="T348" s="78"/>
      <c r="U348" s="81">
        <f t="shared" ca="1" si="38"/>
        <v>-8592.5</v>
      </c>
      <c r="V348" s="82">
        <f t="shared" ca="1" si="34"/>
        <v>11649.04</v>
      </c>
      <c r="W348" s="50"/>
      <c r="X348" s="50"/>
      <c r="Y348" s="50"/>
      <c r="Z348" s="50"/>
      <c r="AA348" s="50"/>
      <c r="AG348" s="50"/>
      <c r="AH348" s="50"/>
      <c r="AI348" s="50"/>
      <c r="AJ348" s="50"/>
      <c r="AK348" s="50"/>
      <c r="AL348" s="50"/>
      <c r="AM348" s="50"/>
      <c r="AN348" s="50"/>
      <c r="AO348" s="50"/>
      <c r="AP348" s="138" t="str">
        <f>IF(NOT($AS348=$AS349),ROW(),"")</f>
        <v/>
      </c>
      <c r="AQ348" s="20" t="str">
        <f>IF(NOT(AS348=AS349),AS349,"")</f>
        <v/>
      </c>
      <c r="AR348" s="20" t="str">
        <f>INDEX($AB$15:$AM$15,MATCH($AS348,$AB$11:$AM$11,0))</f>
        <v>in</v>
      </c>
      <c r="AS348" s="20" t="str">
        <f>LEFT(AT348,4)</f>
        <v>2001</v>
      </c>
      <c r="AT348" s="139" t="str">
        <f>LEFT(B348,6)</f>
        <v>200104</v>
      </c>
    </row>
    <row r="349" spans="2:46" x14ac:dyDescent="0.25">
      <c r="B349" s="11">
        <f>'Market Data'!B335</f>
        <v>20010419</v>
      </c>
      <c r="C349" s="2">
        <f>'Market Data'!C335</f>
        <v>7759.5</v>
      </c>
      <c r="D349" s="2">
        <f>'Market Data'!D335</f>
        <v>7767.5</v>
      </c>
      <c r="E349" s="2">
        <f>'Market Data'!E335</f>
        <v>7686</v>
      </c>
      <c r="F349" s="12">
        <f>'Market Data'!F335</f>
        <v>7760.5</v>
      </c>
      <c r="H349" s="151">
        <f t="shared" si="35"/>
        <v>331</v>
      </c>
      <c r="I349" s="244">
        <f ca="1">IF($H349&lt;($J$6+1),"",PFE(OFFSET($F349,0,0,-$J$6)))</f>
        <v>-4.2719049503584502E-2</v>
      </c>
      <c r="J349" s="19"/>
      <c r="K349" s="139" t="str">
        <f t="shared" ca="1" si="36"/>
        <v>Short</v>
      </c>
      <c r="L349" s="243" t="e">
        <f t="shared" ca="1" si="31"/>
        <v>#N/A</v>
      </c>
      <c r="M349" s="242" t="e">
        <f t="shared" ca="1" si="32"/>
        <v>#N/A</v>
      </c>
      <c r="N349" s="20"/>
      <c r="O349" s="74">
        <f t="shared" ca="1" si="37"/>
        <v>-1</v>
      </c>
      <c r="P349" s="75">
        <f t="shared" ca="1" si="29"/>
        <v>0</v>
      </c>
      <c r="Q349" s="76" t="str">
        <f t="shared" ca="1" si="33"/>
        <v/>
      </c>
      <c r="R349" s="75"/>
      <c r="S349" s="77">
        <f t="shared" ca="1" si="30"/>
        <v>-1</v>
      </c>
      <c r="T349" s="78"/>
      <c r="U349" s="81">
        <f t="shared" ca="1" si="38"/>
        <v>-280</v>
      </c>
      <c r="V349" s="82">
        <f t="shared" ca="1" si="34"/>
        <v>11369.04</v>
      </c>
      <c r="W349" s="50"/>
      <c r="X349" s="50"/>
      <c r="Y349" s="50"/>
      <c r="Z349" s="50"/>
      <c r="AA349" s="50"/>
      <c r="AG349" s="50"/>
      <c r="AH349" s="50"/>
      <c r="AI349" s="50"/>
      <c r="AJ349" s="50"/>
      <c r="AK349" s="50"/>
      <c r="AL349" s="50"/>
      <c r="AM349" s="50"/>
      <c r="AN349" s="50"/>
      <c r="AO349" s="50"/>
      <c r="AP349" s="138" t="str">
        <f>IF(NOT($AS349=$AS350),ROW(),"")</f>
        <v/>
      </c>
      <c r="AQ349" s="20" t="str">
        <f>IF(NOT(AS349=AS350),AS350,"")</f>
        <v/>
      </c>
      <c r="AR349" s="20" t="str">
        <f>INDEX($AB$15:$AM$15,MATCH($AS349,$AB$11:$AM$11,0))</f>
        <v>in</v>
      </c>
      <c r="AS349" s="20" t="str">
        <f>LEFT(AT349,4)</f>
        <v>2001</v>
      </c>
      <c r="AT349" s="139" t="str">
        <f>LEFT(B349,6)</f>
        <v>200104</v>
      </c>
    </row>
    <row r="350" spans="2:46" x14ac:dyDescent="0.25">
      <c r="B350" s="11">
        <f>'Market Data'!B336</f>
        <v>20010420</v>
      </c>
      <c r="C350" s="2">
        <f>'Market Data'!C336</f>
        <v>7776.5</v>
      </c>
      <c r="D350" s="2">
        <f>'Market Data'!D336</f>
        <v>7783.5</v>
      </c>
      <c r="E350" s="2">
        <f>'Market Data'!E336</f>
        <v>7679</v>
      </c>
      <c r="F350" s="12">
        <f>'Market Data'!F336</f>
        <v>7698.5</v>
      </c>
      <c r="H350" s="151">
        <f t="shared" si="35"/>
        <v>332</v>
      </c>
      <c r="I350" s="244">
        <f ca="1">IF($H350&lt;($J$6+1),"",PFE(OFFSET($F350,0,0,-$J$6)))</f>
        <v>-7.2371849946574196E-2</v>
      </c>
      <c r="J350" s="19"/>
      <c r="K350" s="139" t="str">
        <f t="shared" ca="1" si="36"/>
        <v>Short</v>
      </c>
      <c r="L350" s="243" t="e">
        <f t="shared" ca="1" si="31"/>
        <v>#N/A</v>
      </c>
      <c r="M350" s="242" t="e">
        <f t="shared" ca="1" si="32"/>
        <v>#N/A</v>
      </c>
      <c r="N350" s="20"/>
      <c r="O350" s="74">
        <f t="shared" ca="1" si="37"/>
        <v>-1</v>
      </c>
      <c r="P350" s="75">
        <f t="shared" ca="1" si="29"/>
        <v>0</v>
      </c>
      <c r="Q350" s="76" t="str">
        <f t="shared" ca="1" si="33"/>
        <v/>
      </c>
      <c r="R350" s="75"/>
      <c r="S350" s="77">
        <f t="shared" ca="1" si="30"/>
        <v>-1</v>
      </c>
      <c r="T350" s="78"/>
      <c r="U350" s="81">
        <f t="shared" ca="1" si="38"/>
        <v>2170</v>
      </c>
      <c r="V350" s="82">
        <f t="shared" ca="1" si="34"/>
        <v>13539.04</v>
      </c>
      <c r="W350" s="50"/>
      <c r="X350" s="50"/>
      <c r="Y350" s="50"/>
      <c r="Z350" s="50"/>
      <c r="AA350" s="50"/>
      <c r="AG350" s="50"/>
      <c r="AH350" s="50"/>
      <c r="AI350" s="50"/>
      <c r="AJ350" s="50"/>
      <c r="AK350" s="50"/>
      <c r="AL350" s="50"/>
      <c r="AM350" s="50"/>
      <c r="AN350" s="50"/>
      <c r="AO350" s="50"/>
      <c r="AP350" s="138" t="str">
        <f>IF(NOT($AS350=$AS351),ROW(),"")</f>
        <v/>
      </c>
      <c r="AQ350" s="20" t="str">
        <f>IF(NOT(AS350=AS351),AS351,"")</f>
        <v/>
      </c>
      <c r="AR350" s="20" t="str">
        <f>INDEX($AB$15:$AM$15,MATCH($AS350,$AB$11:$AM$11,0))</f>
        <v>in</v>
      </c>
      <c r="AS350" s="20" t="str">
        <f>LEFT(AT350,4)</f>
        <v>2001</v>
      </c>
      <c r="AT350" s="139" t="str">
        <f>LEFT(B350,6)</f>
        <v>200104</v>
      </c>
    </row>
    <row r="351" spans="2:46" x14ac:dyDescent="0.25">
      <c r="B351" s="11">
        <f>'Market Data'!B337</f>
        <v>20010423</v>
      </c>
      <c r="C351" s="2">
        <f>'Market Data'!C337</f>
        <v>7694.5</v>
      </c>
      <c r="D351" s="2">
        <f>'Market Data'!D337</f>
        <v>7696.5</v>
      </c>
      <c r="E351" s="2">
        <f>'Market Data'!E337</f>
        <v>7610</v>
      </c>
      <c r="F351" s="12">
        <f>'Market Data'!F337</f>
        <v>7631.5</v>
      </c>
      <c r="H351" s="151">
        <f t="shared" si="35"/>
        <v>333</v>
      </c>
      <c r="I351" s="244">
        <f ca="1">IF($H351&lt;($J$6+1),"",PFE(OFFSET($F351,0,0,-$J$6)))</f>
        <v>-4.6595964803889264E-2</v>
      </c>
      <c r="J351" s="19"/>
      <c r="K351" s="139" t="str">
        <f t="shared" ca="1" si="36"/>
        <v>Short</v>
      </c>
      <c r="L351" s="243" t="e">
        <f t="shared" ca="1" si="31"/>
        <v>#N/A</v>
      </c>
      <c r="M351" s="242" t="e">
        <f t="shared" ca="1" si="32"/>
        <v>#N/A</v>
      </c>
      <c r="N351" s="20"/>
      <c r="O351" s="74">
        <f t="shared" ca="1" si="37"/>
        <v>-1</v>
      </c>
      <c r="P351" s="75">
        <f t="shared" ca="1" si="29"/>
        <v>0</v>
      </c>
      <c r="Q351" s="76" t="str">
        <f t="shared" ca="1" si="33"/>
        <v/>
      </c>
      <c r="R351" s="75"/>
      <c r="S351" s="77">
        <f t="shared" ca="1" si="30"/>
        <v>-1</v>
      </c>
      <c r="T351" s="78"/>
      <c r="U351" s="81">
        <f t="shared" ca="1" si="38"/>
        <v>2345</v>
      </c>
      <c r="V351" s="82">
        <f t="shared" ca="1" si="34"/>
        <v>15884.04</v>
      </c>
      <c r="W351" s="50"/>
      <c r="X351" s="50"/>
      <c r="Y351" s="50"/>
      <c r="Z351" s="50"/>
      <c r="AA351" s="50"/>
      <c r="AG351" s="50"/>
      <c r="AH351" s="50"/>
      <c r="AI351" s="50"/>
      <c r="AJ351" s="50"/>
      <c r="AK351" s="50"/>
      <c r="AL351" s="50"/>
      <c r="AM351" s="50"/>
      <c r="AN351" s="50"/>
      <c r="AO351" s="50"/>
      <c r="AP351" s="138" t="str">
        <f>IF(NOT($AS351=$AS352),ROW(),"")</f>
        <v/>
      </c>
      <c r="AQ351" s="20" t="str">
        <f>IF(NOT(AS351=AS352),AS352,"")</f>
        <v/>
      </c>
      <c r="AR351" s="20" t="str">
        <f>INDEX($AB$15:$AM$15,MATCH($AS351,$AB$11:$AM$11,0))</f>
        <v>in</v>
      </c>
      <c r="AS351" s="20" t="str">
        <f>LEFT(AT351,4)</f>
        <v>2001</v>
      </c>
      <c r="AT351" s="139" t="str">
        <f>LEFT(B351,6)</f>
        <v>200104</v>
      </c>
    </row>
    <row r="352" spans="2:46" x14ac:dyDescent="0.25">
      <c r="B352" s="11">
        <f>'Market Data'!B338</f>
        <v>20010424</v>
      </c>
      <c r="C352" s="2">
        <f>'Market Data'!C338</f>
        <v>7639.5</v>
      </c>
      <c r="D352" s="2">
        <f>'Market Data'!D338</f>
        <v>7745</v>
      </c>
      <c r="E352" s="2">
        <f>'Market Data'!E338</f>
        <v>7634.5</v>
      </c>
      <c r="F352" s="12">
        <f>'Market Data'!F338</f>
        <v>7716.5</v>
      </c>
      <c r="H352" s="151">
        <f t="shared" si="35"/>
        <v>334</v>
      </c>
      <c r="I352" s="244">
        <f ca="1">IF($H352&lt;($J$6+1),"",PFE(OFFSET($F352,0,0,-$J$6)))</f>
        <v>-2.7924824704119004E-2</v>
      </c>
      <c r="J352" s="19"/>
      <c r="K352" s="139" t="str">
        <f t="shared" ca="1" si="36"/>
        <v>Short</v>
      </c>
      <c r="L352" s="243" t="e">
        <f t="shared" ca="1" si="31"/>
        <v>#N/A</v>
      </c>
      <c r="M352" s="242" t="e">
        <f t="shared" ca="1" si="32"/>
        <v>#N/A</v>
      </c>
      <c r="N352" s="20"/>
      <c r="O352" s="74">
        <f t="shared" ca="1" si="37"/>
        <v>-1</v>
      </c>
      <c r="P352" s="75">
        <f t="shared" ca="1" si="29"/>
        <v>0</v>
      </c>
      <c r="Q352" s="76" t="str">
        <f t="shared" ca="1" si="33"/>
        <v/>
      </c>
      <c r="R352" s="75"/>
      <c r="S352" s="77">
        <f t="shared" ca="1" si="30"/>
        <v>-1</v>
      </c>
      <c r="T352" s="78"/>
      <c r="U352" s="81">
        <f t="shared" ca="1" si="38"/>
        <v>-2975</v>
      </c>
      <c r="V352" s="82">
        <f t="shared" ca="1" si="34"/>
        <v>12909.04</v>
      </c>
      <c r="W352" s="50"/>
      <c r="X352" s="50"/>
      <c r="Y352" s="50"/>
      <c r="Z352" s="50"/>
      <c r="AA352" s="50"/>
      <c r="AG352" s="50"/>
      <c r="AH352" s="50"/>
      <c r="AI352" s="50"/>
      <c r="AJ352" s="50"/>
      <c r="AK352" s="50"/>
      <c r="AL352" s="50"/>
      <c r="AM352" s="50"/>
      <c r="AN352" s="50"/>
      <c r="AO352" s="50"/>
      <c r="AP352" s="138" t="str">
        <f>IF(NOT($AS352=$AS353),ROW(),"")</f>
        <v/>
      </c>
      <c r="AQ352" s="20" t="str">
        <f>IF(NOT(AS352=AS353),AS353,"")</f>
        <v/>
      </c>
      <c r="AR352" s="20" t="str">
        <f>INDEX($AB$15:$AM$15,MATCH($AS352,$AB$11:$AM$11,0))</f>
        <v>in</v>
      </c>
      <c r="AS352" s="20" t="str">
        <f>LEFT(AT352,4)</f>
        <v>2001</v>
      </c>
      <c r="AT352" s="139" t="str">
        <f>LEFT(B352,6)</f>
        <v>200104</v>
      </c>
    </row>
    <row r="353" spans="2:46" x14ac:dyDescent="0.25">
      <c r="B353" s="11">
        <f>'Market Data'!B339</f>
        <v>20010425</v>
      </c>
      <c r="C353" s="2">
        <f>'Market Data'!C339</f>
        <v>7665.5</v>
      </c>
      <c r="D353" s="2">
        <f>'Market Data'!D339</f>
        <v>7726.5</v>
      </c>
      <c r="E353" s="2">
        <f>'Market Data'!E339</f>
        <v>7641.5</v>
      </c>
      <c r="F353" s="12">
        <f>'Market Data'!F339</f>
        <v>7720</v>
      </c>
      <c r="H353" s="151">
        <f t="shared" si="35"/>
        <v>335</v>
      </c>
      <c r="I353" s="244">
        <f ca="1">IF($H353&lt;($J$6+1),"",PFE(OFFSET($F353,0,0,-$J$6)))</f>
        <v>-3.5632865577177403E-2</v>
      </c>
      <c r="J353" s="19"/>
      <c r="K353" s="139" t="str">
        <f t="shared" ca="1" si="36"/>
        <v>Short</v>
      </c>
      <c r="L353" s="243" t="e">
        <f t="shared" ca="1" si="31"/>
        <v>#N/A</v>
      </c>
      <c r="M353" s="242" t="e">
        <f t="shared" ca="1" si="32"/>
        <v>#N/A</v>
      </c>
      <c r="N353" s="20"/>
      <c r="O353" s="74">
        <f t="shared" ca="1" si="37"/>
        <v>-1</v>
      </c>
      <c r="P353" s="75">
        <f t="shared" ca="1" si="29"/>
        <v>0</v>
      </c>
      <c r="Q353" s="76" t="str">
        <f t="shared" ca="1" si="33"/>
        <v/>
      </c>
      <c r="R353" s="75"/>
      <c r="S353" s="77">
        <f t="shared" ca="1" si="30"/>
        <v>-1</v>
      </c>
      <c r="T353" s="78"/>
      <c r="U353" s="81">
        <f t="shared" ca="1" si="38"/>
        <v>-122.5</v>
      </c>
      <c r="V353" s="82">
        <f t="shared" ca="1" si="34"/>
        <v>12786.54</v>
      </c>
      <c r="W353" s="50"/>
      <c r="X353" s="50"/>
      <c r="Y353" s="50"/>
      <c r="Z353" s="50"/>
      <c r="AA353" s="50"/>
      <c r="AG353" s="50"/>
      <c r="AH353" s="50"/>
      <c r="AI353" s="50"/>
      <c r="AJ353" s="50"/>
      <c r="AK353" s="50"/>
      <c r="AL353" s="50"/>
      <c r="AM353" s="50"/>
      <c r="AN353" s="50"/>
      <c r="AO353" s="50"/>
      <c r="AP353" s="138" t="str">
        <f>IF(NOT($AS353=$AS354),ROW(),"")</f>
        <v/>
      </c>
      <c r="AQ353" s="20" t="str">
        <f>IF(NOT(AS353=AS354),AS354,"")</f>
        <v/>
      </c>
      <c r="AR353" s="20" t="str">
        <f>INDEX($AB$15:$AM$15,MATCH($AS353,$AB$11:$AM$11,0))</f>
        <v>in</v>
      </c>
      <c r="AS353" s="20" t="str">
        <f>LEFT(AT353,4)</f>
        <v>2001</v>
      </c>
      <c r="AT353" s="139" t="str">
        <f>LEFT(B353,6)</f>
        <v>200104</v>
      </c>
    </row>
    <row r="354" spans="2:46" x14ac:dyDescent="0.25">
      <c r="B354" s="11">
        <f>'Market Data'!B340</f>
        <v>20010426</v>
      </c>
      <c r="C354" s="2">
        <f>'Market Data'!C340</f>
        <v>7722.5</v>
      </c>
      <c r="D354" s="2">
        <f>'Market Data'!D340</f>
        <v>7749.5</v>
      </c>
      <c r="E354" s="2">
        <f>'Market Data'!E340</f>
        <v>7637.5</v>
      </c>
      <c r="F354" s="12">
        <f>'Market Data'!F340</f>
        <v>7731.5</v>
      </c>
      <c r="H354" s="151">
        <f t="shared" si="35"/>
        <v>336</v>
      </c>
      <c r="I354" s="244">
        <f ca="1">IF($H354&lt;($J$6+1),"",PFE(OFFSET($F354,0,0,-$J$6)))</f>
        <v>-4.4834719310807604E-2</v>
      </c>
      <c r="J354" s="19"/>
      <c r="K354" s="139" t="str">
        <f t="shared" ca="1" si="36"/>
        <v>Short</v>
      </c>
      <c r="L354" s="243" t="e">
        <f t="shared" ca="1" si="31"/>
        <v>#N/A</v>
      </c>
      <c r="M354" s="242" t="e">
        <f t="shared" ca="1" si="32"/>
        <v>#N/A</v>
      </c>
      <c r="N354" s="20"/>
      <c r="O354" s="74">
        <f t="shared" ca="1" si="37"/>
        <v>-1</v>
      </c>
      <c r="P354" s="75">
        <f t="shared" ca="1" si="29"/>
        <v>0</v>
      </c>
      <c r="Q354" s="76" t="str">
        <f t="shared" ca="1" si="33"/>
        <v/>
      </c>
      <c r="R354" s="75"/>
      <c r="S354" s="77">
        <f t="shared" ca="1" si="30"/>
        <v>-1</v>
      </c>
      <c r="T354" s="78"/>
      <c r="U354" s="81">
        <f t="shared" ca="1" si="38"/>
        <v>-402.5</v>
      </c>
      <c r="V354" s="82">
        <f t="shared" ca="1" si="34"/>
        <v>12384.04</v>
      </c>
      <c r="W354" s="50"/>
      <c r="X354" s="50"/>
      <c r="Y354" s="50"/>
      <c r="Z354" s="50"/>
      <c r="AA354" s="50"/>
      <c r="AG354" s="50"/>
      <c r="AH354" s="50"/>
      <c r="AI354" s="50"/>
      <c r="AJ354" s="50"/>
      <c r="AK354" s="50"/>
      <c r="AL354" s="50"/>
      <c r="AM354" s="50"/>
      <c r="AN354" s="50"/>
      <c r="AO354" s="50"/>
      <c r="AP354" s="138" t="str">
        <f>IF(NOT($AS354=$AS355),ROW(),"")</f>
        <v/>
      </c>
      <c r="AQ354" s="20" t="str">
        <f>IF(NOT(AS354=AS355),AS355,"")</f>
        <v/>
      </c>
      <c r="AR354" s="20" t="str">
        <f>INDEX($AB$15:$AM$15,MATCH($AS354,$AB$11:$AM$11,0))</f>
        <v>in</v>
      </c>
      <c r="AS354" s="20" t="str">
        <f>LEFT(AT354,4)</f>
        <v>2001</v>
      </c>
      <c r="AT354" s="139" t="str">
        <f>LEFT(B354,6)</f>
        <v>200104</v>
      </c>
    </row>
    <row r="355" spans="2:46" x14ac:dyDescent="0.25">
      <c r="B355" s="11">
        <f>'Market Data'!B341</f>
        <v>20010427</v>
      </c>
      <c r="C355" s="2">
        <f>'Market Data'!C341</f>
        <v>7680.5</v>
      </c>
      <c r="D355" s="2">
        <f>'Market Data'!D341</f>
        <v>7777.5</v>
      </c>
      <c r="E355" s="2">
        <f>'Market Data'!E341</f>
        <v>7654.5</v>
      </c>
      <c r="F355" s="12">
        <f>'Market Data'!F341</f>
        <v>7758.5</v>
      </c>
      <c r="H355" s="151">
        <f t="shared" si="35"/>
        <v>337</v>
      </c>
      <c r="I355" s="244">
        <f ca="1">IF($H355&lt;($J$6+1),"",PFE(OFFSET($F355,0,0,-$J$6)))</f>
        <v>-3.9187462711432072E-2</v>
      </c>
      <c r="J355" s="19"/>
      <c r="K355" s="139" t="str">
        <f t="shared" ca="1" si="36"/>
        <v>Short</v>
      </c>
      <c r="L355" s="243" t="e">
        <f t="shared" ca="1" si="31"/>
        <v>#N/A</v>
      </c>
      <c r="M355" s="242" t="e">
        <f t="shared" ca="1" si="32"/>
        <v>#N/A</v>
      </c>
      <c r="N355" s="20"/>
      <c r="O355" s="74">
        <f t="shared" ca="1" si="37"/>
        <v>-1</v>
      </c>
      <c r="P355" s="75">
        <f t="shared" ca="1" si="29"/>
        <v>0</v>
      </c>
      <c r="Q355" s="76" t="str">
        <f t="shared" ca="1" si="33"/>
        <v/>
      </c>
      <c r="R355" s="75"/>
      <c r="S355" s="77">
        <f t="shared" ca="1" si="30"/>
        <v>-1</v>
      </c>
      <c r="T355" s="78"/>
      <c r="U355" s="81">
        <f t="shared" ca="1" si="38"/>
        <v>-945</v>
      </c>
      <c r="V355" s="82">
        <f t="shared" ca="1" si="34"/>
        <v>11439.04</v>
      </c>
      <c r="W355" s="50"/>
      <c r="X355" s="50"/>
      <c r="Y355" s="50"/>
      <c r="Z355" s="50"/>
      <c r="AA355" s="50"/>
      <c r="AG355" s="50"/>
      <c r="AH355" s="50"/>
      <c r="AI355" s="50"/>
      <c r="AJ355" s="50"/>
      <c r="AK355" s="50"/>
      <c r="AL355" s="50"/>
      <c r="AM355" s="50"/>
      <c r="AN355" s="50"/>
      <c r="AO355" s="50"/>
      <c r="AP355" s="138" t="str">
        <f>IF(NOT($AS355=$AS356),ROW(),"")</f>
        <v/>
      </c>
      <c r="AQ355" s="20" t="str">
        <f>IF(NOT(AS355=AS356),AS356,"")</f>
        <v/>
      </c>
      <c r="AR355" s="20" t="str">
        <f>INDEX($AB$15:$AM$15,MATCH($AS355,$AB$11:$AM$11,0))</f>
        <v>in</v>
      </c>
      <c r="AS355" s="20" t="str">
        <f>LEFT(AT355,4)</f>
        <v>2001</v>
      </c>
      <c r="AT355" s="139" t="str">
        <f>LEFT(B355,6)</f>
        <v>200104</v>
      </c>
    </row>
    <row r="356" spans="2:46" x14ac:dyDescent="0.25">
      <c r="B356" s="11">
        <f>'Market Data'!B342</f>
        <v>20010430</v>
      </c>
      <c r="C356" s="2">
        <f>'Market Data'!C342</f>
        <v>7774.5</v>
      </c>
      <c r="D356" s="2">
        <f>'Market Data'!D342</f>
        <v>7860</v>
      </c>
      <c r="E356" s="2">
        <f>'Market Data'!E342</f>
        <v>7764.5</v>
      </c>
      <c r="F356" s="12">
        <f>'Market Data'!F342</f>
        <v>7844.5</v>
      </c>
      <c r="H356" s="151">
        <f t="shared" si="35"/>
        <v>338</v>
      </c>
      <c r="I356" s="244">
        <f ca="1">IF($H356&lt;($J$6+1),"",PFE(OFFSET($F356,0,0,-$J$6)))</f>
        <v>-4.2142085775229557E-2</v>
      </c>
      <c r="J356" s="19"/>
      <c r="K356" s="139" t="str">
        <f t="shared" ca="1" si="36"/>
        <v>Short</v>
      </c>
      <c r="L356" s="243" t="e">
        <f t="shared" ca="1" si="31"/>
        <v>#N/A</v>
      </c>
      <c r="M356" s="242" t="e">
        <f t="shared" ca="1" si="32"/>
        <v>#N/A</v>
      </c>
      <c r="N356" s="20"/>
      <c r="O356" s="74">
        <f t="shared" ca="1" si="37"/>
        <v>-1</v>
      </c>
      <c r="P356" s="75">
        <f t="shared" ca="1" si="29"/>
        <v>0</v>
      </c>
      <c r="Q356" s="76" t="str">
        <f t="shared" ca="1" si="33"/>
        <v/>
      </c>
      <c r="R356" s="75"/>
      <c r="S356" s="77">
        <f t="shared" ca="1" si="30"/>
        <v>-1</v>
      </c>
      <c r="T356" s="78"/>
      <c r="U356" s="81">
        <f t="shared" ca="1" si="38"/>
        <v>-3010</v>
      </c>
      <c r="V356" s="82">
        <f t="shared" ca="1" si="34"/>
        <v>8429.0400000000009</v>
      </c>
      <c r="W356" s="50"/>
      <c r="X356" s="50"/>
      <c r="Y356" s="50"/>
      <c r="Z356" s="50"/>
      <c r="AA356" s="50"/>
      <c r="AG356" s="50"/>
      <c r="AH356" s="50"/>
      <c r="AI356" s="50"/>
      <c r="AJ356" s="50"/>
      <c r="AK356" s="50"/>
      <c r="AL356" s="50"/>
      <c r="AM356" s="50"/>
      <c r="AN356" s="50"/>
      <c r="AO356" s="50"/>
      <c r="AP356" s="138" t="str">
        <f>IF(NOT($AS356=$AS357),ROW(),"")</f>
        <v/>
      </c>
      <c r="AQ356" s="20" t="str">
        <f>IF(NOT(AS356=AS357),AS357,"")</f>
        <v/>
      </c>
      <c r="AR356" s="20" t="str">
        <f>INDEX($AB$15:$AM$15,MATCH($AS356,$AB$11:$AM$11,0))</f>
        <v>in</v>
      </c>
      <c r="AS356" s="20" t="str">
        <f>LEFT(AT356,4)</f>
        <v>2001</v>
      </c>
      <c r="AT356" s="139" t="str">
        <f>LEFT(B356,6)</f>
        <v>200104</v>
      </c>
    </row>
    <row r="357" spans="2:46" x14ac:dyDescent="0.25">
      <c r="B357" s="11">
        <f>'Market Data'!B343</f>
        <v>20010502</v>
      </c>
      <c r="C357" s="2">
        <f>'Market Data'!C343</f>
        <v>7859.5</v>
      </c>
      <c r="D357" s="2">
        <f>'Market Data'!D343</f>
        <v>7868</v>
      </c>
      <c r="E357" s="2">
        <f>'Market Data'!E343</f>
        <v>7771</v>
      </c>
      <c r="F357" s="12">
        <f>'Market Data'!F343</f>
        <v>7809</v>
      </c>
      <c r="H357" s="151">
        <f t="shared" si="35"/>
        <v>339</v>
      </c>
      <c r="I357" s="244">
        <f ca="1">IF($H357&lt;($J$6+1),"",PFE(OFFSET($F357,0,0,-$J$6)))</f>
        <v>-2.4743631601727906E-2</v>
      </c>
      <c r="J357" s="19"/>
      <c r="K357" s="139" t="str">
        <f t="shared" ca="1" si="36"/>
        <v>Short</v>
      </c>
      <c r="L357" s="243" t="e">
        <f t="shared" ca="1" si="31"/>
        <v>#N/A</v>
      </c>
      <c r="M357" s="242" t="e">
        <f t="shared" ca="1" si="32"/>
        <v>#N/A</v>
      </c>
      <c r="N357" s="20"/>
      <c r="O357" s="74">
        <f t="shared" ca="1" si="37"/>
        <v>-1</v>
      </c>
      <c r="P357" s="75">
        <f t="shared" ca="1" si="29"/>
        <v>0</v>
      </c>
      <c r="Q357" s="76" t="str">
        <f t="shared" ca="1" si="33"/>
        <v/>
      </c>
      <c r="R357" s="75"/>
      <c r="S357" s="77">
        <f t="shared" ca="1" si="30"/>
        <v>-1</v>
      </c>
      <c r="T357" s="78"/>
      <c r="U357" s="81">
        <f t="shared" ca="1" si="38"/>
        <v>1242.5</v>
      </c>
      <c r="V357" s="82">
        <f t="shared" ca="1" si="34"/>
        <v>9671.5400000000009</v>
      </c>
      <c r="W357" s="50"/>
      <c r="X357" s="50"/>
      <c r="Y357" s="50"/>
      <c r="Z357" s="50"/>
      <c r="AA357" s="50"/>
      <c r="AG357" s="50"/>
      <c r="AH357" s="50"/>
      <c r="AI357" s="50"/>
      <c r="AJ357" s="50"/>
      <c r="AK357" s="50"/>
      <c r="AL357" s="50"/>
      <c r="AM357" s="50"/>
      <c r="AN357" s="50"/>
      <c r="AO357" s="50"/>
      <c r="AP357" s="138" t="str">
        <f>IF(NOT($AS357=$AS358),ROW(),"")</f>
        <v/>
      </c>
      <c r="AQ357" s="20" t="str">
        <f>IF(NOT(AS357=AS358),AS358,"")</f>
        <v/>
      </c>
      <c r="AR357" s="20" t="str">
        <f>INDEX($AB$15:$AM$15,MATCH($AS357,$AB$11:$AM$11,0))</f>
        <v>in</v>
      </c>
      <c r="AS357" s="20" t="str">
        <f>LEFT(AT357,4)</f>
        <v>2001</v>
      </c>
      <c r="AT357" s="139" t="str">
        <f>LEFT(B357,6)</f>
        <v>200105</v>
      </c>
    </row>
    <row r="358" spans="2:46" x14ac:dyDescent="0.25">
      <c r="B358" s="11">
        <f>'Market Data'!B344</f>
        <v>20010503</v>
      </c>
      <c r="C358" s="2">
        <f>'Market Data'!C344</f>
        <v>7819.5</v>
      </c>
      <c r="D358" s="2">
        <f>'Market Data'!D344</f>
        <v>7828.5</v>
      </c>
      <c r="E358" s="2">
        <f>'Market Data'!E344</f>
        <v>7643.5</v>
      </c>
      <c r="F358" s="12">
        <f>'Market Data'!F344</f>
        <v>7655.5</v>
      </c>
      <c r="H358" s="151">
        <f t="shared" si="35"/>
        <v>340</v>
      </c>
      <c r="I358" s="244">
        <f ca="1">IF($H358&lt;($J$6+1),"",PFE(OFFSET($F358,0,0,-$J$6)))</f>
        <v>-7.0713732985285327E-2</v>
      </c>
      <c r="J358" s="19"/>
      <c r="K358" s="139" t="str">
        <f t="shared" ca="1" si="36"/>
        <v>Short</v>
      </c>
      <c r="L358" s="243" t="e">
        <f t="shared" ca="1" si="31"/>
        <v>#N/A</v>
      </c>
      <c r="M358" s="242" t="e">
        <f t="shared" ca="1" si="32"/>
        <v>#N/A</v>
      </c>
      <c r="N358" s="20"/>
      <c r="O358" s="74">
        <f t="shared" ca="1" si="37"/>
        <v>-1</v>
      </c>
      <c r="P358" s="75">
        <f t="shared" ca="1" si="29"/>
        <v>0</v>
      </c>
      <c r="Q358" s="76" t="str">
        <f t="shared" ca="1" si="33"/>
        <v/>
      </c>
      <c r="R358" s="75"/>
      <c r="S358" s="77">
        <f t="shared" ca="1" si="30"/>
        <v>-1</v>
      </c>
      <c r="T358" s="78"/>
      <c r="U358" s="81">
        <f t="shared" ca="1" si="38"/>
        <v>5372.5</v>
      </c>
      <c r="V358" s="82">
        <f t="shared" ca="1" si="34"/>
        <v>15044.04</v>
      </c>
      <c r="W358" s="50"/>
      <c r="X358" s="50"/>
      <c r="Y358" s="50"/>
      <c r="Z358" s="50"/>
      <c r="AA358" s="50"/>
      <c r="AG358" s="50"/>
      <c r="AH358" s="50"/>
      <c r="AI358" s="50"/>
      <c r="AJ358" s="50"/>
      <c r="AK358" s="50"/>
      <c r="AL358" s="50"/>
      <c r="AM358" s="50"/>
      <c r="AN358" s="50"/>
      <c r="AO358" s="50"/>
      <c r="AP358" s="138" t="str">
        <f>IF(NOT($AS358=$AS359),ROW(),"")</f>
        <v/>
      </c>
      <c r="AQ358" s="20" t="str">
        <f>IF(NOT(AS358=AS359),AS359,"")</f>
        <v/>
      </c>
      <c r="AR358" s="20" t="str">
        <f>INDEX($AB$15:$AM$15,MATCH($AS358,$AB$11:$AM$11,0))</f>
        <v>in</v>
      </c>
      <c r="AS358" s="20" t="str">
        <f>LEFT(AT358,4)</f>
        <v>2001</v>
      </c>
      <c r="AT358" s="139" t="str">
        <f>LEFT(B358,6)</f>
        <v>200105</v>
      </c>
    </row>
    <row r="359" spans="2:46" x14ac:dyDescent="0.25">
      <c r="B359" s="11">
        <f>'Market Data'!B345</f>
        <v>20010504</v>
      </c>
      <c r="C359" s="2">
        <f>'Market Data'!C345</f>
        <v>7664.5</v>
      </c>
      <c r="D359" s="2">
        <f>'Market Data'!D345</f>
        <v>7727</v>
      </c>
      <c r="E359" s="2">
        <f>'Market Data'!E345</f>
        <v>7585</v>
      </c>
      <c r="F359" s="12">
        <f>'Market Data'!F345</f>
        <v>7724</v>
      </c>
      <c r="H359" s="151">
        <f t="shared" si="35"/>
        <v>341</v>
      </c>
      <c r="I359" s="244">
        <f ca="1">IF($H359&lt;($J$6+1),"",PFE(OFFSET($F359,0,0,-$J$6)))</f>
        <v>-5.1390053391331673E-2</v>
      </c>
      <c r="J359" s="19"/>
      <c r="K359" s="139" t="str">
        <f t="shared" ca="1" si="36"/>
        <v>Short</v>
      </c>
      <c r="L359" s="243" t="e">
        <f t="shared" ca="1" si="31"/>
        <v>#N/A</v>
      </c>
      <c r="M359" s="242" t="e">
        <f t="shared" ca="1" si="32"/>
        <v>#N/A</v>
      </c>
      <c r="N359" s="20"/>
      <c r="O359" s="74">
        <f t="shared" ca="1" si="37"/>
        <v>-1</v>
      </c>
      <c r="P359" s="75">
        <f t="shared" ca="1" si="29"/>
        <v>0</v>
      </c>
      <c r="Q359" s="76" t="str">
        <f t="shared" ca="1" si="33"/>
        <v/>
      </c>
      <c r="R359" s="75"/>
      <c r="S359" s="77">
        <f t="shared" ca="1" si="30"/>
        <v>-1</v>
      </c>
      <c r="T359" s="78"/>
      <c r="U359" s="81">
        <f t="shared" ca="1" si="38"/>
        <v>-2397.5</v>
      </c>
      <c r="V359" s="82">
        <f t="shared" ca="1" si="34"/>
        <v>12646.54</v>
      </c>
      <c r="W359" s="50"/>
      <c r="X359" s="50"/>
      <c r="Y359" s="50"/>
      <c r="Z359" s="50"/>
      <c r="AA359" s="50"/>
      <c r="AG359" s="50"/>
      <c r="AH359" s="50"/>
      <c r="AI359" s="50"/>
      <c r="AJ359" s="50"/>
      <c r="AK359" s="50"/>
      <c r="AL359" s="50"/>
      <c r="AM359" s="50"/>
      <c r="AN359" s="50"/>
      <c r="AO359" s="50"/>
      <c r="AP359" s="138" t="str">
        <f>IF(NOT($AS359=$AS360),ROW(),"")</f>
        <v/>
      </c>
      <c r="AQ359" s="20" t="str">
        <f>IF(NOT(AS359=AS360),AS360,"")</f>
        <v/>
      </c>
      <c r="AR359" s="20" t="str">
        <f>INDEX($AB$15:$AM$15,MATCH($AS359,$AB$11:$AM$11,0))</f>
        <v>in</v>
      </c>
      <c r="AS359" s="20" t="str">
        <f>LEFT(AT359,4)</f>
        <v>2001</v>
      </c>
      <c r="AT359" s="139" t="str">
        <f>LEFT(B359,6)</f>
        <v>200105</v>
      </c>
    </row>
    <row r="360" spans="2:46" x14ac:dyDescent="0.25">
      <c r="B360" s="11">
        <f>'Market Data'!B346</f>
        <v>20010507</v>
      </c>
      <c r="C360" s="2">
        <f>'Market Data'!C346</f>
        <v>7738.5</v>
      </c>
      <c r="D360" s="2">
        <f>'Market Data'!D346</f>
        <v>7777.5</v>
      </c>
      <c r="E360" s="2">
        <f>'Market Data'!E346</f>
        <v>7678</v>
      </c>
      <c r="F360" s="12">
        <f>'Market Data'!F346</f>
        <v>7703.5</v>
      </c>
      <c r="H360" s="151">
        <f t="shared" si="35"/>
        <v>342</v>
      </c>
      <c r="I360" s="244">
        <f ca="1">IF($H360&lt;($J$6+1),"",PFE(OFFSET($F360,0,0,-$J$6)))</f>
        <v>-5.3002677109770802E-2</v>
      </c>
      <c r="J360" s="19"/>
      <c r="K360" s="139" t="str">
        <f t="shared" ca="1" si="36"/>
        <v>Short</v>
      </c>
      <c r="L360" s="243" t="e">
        <f t="shared" ca="1" si="31"/>
        <v>#N/A</v>
      </c>
      <c r="M360" s="242" t="e">
        <f t="shared" ca="1" si="32"/>
        <v>#N/A</v>
      </c>
      <c r="N360" s="20"/>
      <c r="O360" s="74">
        <f t="shared" ca="1" si="37"/>
        <v>-1</v>
      </c>
      <c r="P360" s="75">
        <f t="shared" ca="1" si="29"/>
        <v>0</v>
      </c>
      <c r="Q360" s="76" t="str">
        <f t="shared" ca="1" si="33"/>
        <v/>
      </c>
      <c r="R360" s="75"/>
      <c r="S360" s="77">
        <f t="shared" ca="1" si="30"/>
        <v>-1</v>
      </c>
      <c r="T360" s="78"/>
      <c r="U360" s="81">
        <f t="shared" ca="1" si="38"/>
        <v>717.5</v>
      </c>
      <c r="V360" s="82">
        <f t="shared" ca="1" si="34"/>
        <v>13364.04</v>
      </c>
      <c r="W360" s="50"/>
      <c r="X360" s="50"/>
      <c r="Y360" s="50"/>
      <c r="Z360" s="50"/>
      <c r="AA360" s="50"/>
      <c r="AG360" s="50"/>
      <c r="AH360" s="50"/>
      <c r="AI360" s="50"/>
      <c r="AJ360" s="50"/>
      <c r="AK360" s="50"/>
      <c r="AL360" s="50"/>
      <c r="AM360" s="50"/>
      <c r="AN360" s="50"/>
      <c r="AO360" s="50"/>
      <c r="AP360" s="138" t="str">
        <f>IF(NOT($AS360=$AS361),ROW(),"")</f>
        <v/>
      </c>
      <c r="AQ360" s="20" t="str">
        <f>IF(NOT(AS360=AS361),AS361,"")</f>
        <v/>
      </c>
      <c r="AR360" s="20" t="str">
        <f>INDEX($AB$15:$AM$15,MATCH($AS360,$AB$11:$AM$11,0))</f>
        <v>in</v>
      </c>
      <c r="AS360" s="20" t="str">
        <f>LEFT(AT360,4)</f>
        <v>2001</v>
      </c>
      <c r="AT360" s="139" t="str">
        <f>LEFT(B360,6)</f>
        <v>200105</v>
      </c>
    </row>
    <row r="361" spans="2:46" x14ac:dyDescent="0.25">
      <c r="B361" s="11">
        <f>'Market Data'!B347</f>
        <v>20010508</v>
      </c>
      <c r="C361" s="2">
        <f>'Market Data'!C347</f>
        <v>7684.5</v>
      </c>
      <c r="D361" s="2">
        <f>'Market Data'!D347</f>
        <v>7758.5</v>
      </c>
      <c r="E361" s="2">
        <f>'Market Data'!E347</f>
        <v>7653</v>
      </c>
      <c r="F361" s="12">
        <f>'Market Data'!F347</f>
        <v>7689.5</v>
      </c>
      <c r="H361" s="151">
        <f t="shared" si="35"/>
        <v>343</v>
      </c>
      <c r="I361" s="244">
        <f ca="1">IF($H361&lt;($J$6+1),"",PFE(OFFSET($F361,0,0,-$J$6)))</f>
        <v>-5.50603661618978E-2</v>
      </c>
      <c r="J361" s="19"/>
      <c r="K361" s="139" t="str">
        <f t="shared" ca="1" si="36"/>
        <v>Short</v>
      </c>
      <c r="L361" s="243" t="e">
        <f t="shared" ca="1" si="31"/>
        <v>#N/A</v>
      </c>
      <c r="M361" s="242" t="e">
        <f t="shared" ca="1" si="32"/>
        <v>#N/A</v>
      </c>
      <c r="N361" s="20"/>
      <c r="O361" s="74">
        <f t="shared" ca="1" si="37"/>
        <v>-1</v>
      </c>
      <c r="P361" s="75">
        <f t="shared" ca="1" si="29"/>
        <v>0</v>
      </c>
      <c r="Q361" s="76" t="str">
        <f t="shared" ca="1" si="33"/>
        <v/>
      </c>
      <c r="R361" s="75"/>
      <c r="S361" s="77">
        <f t="shared" ca="1" si="30"/>
        <v>-1</v>
      </c>
      <c r="T361" s="78"/>
      <c r="U361" s="81">
        <f t="shared" ca="1" si="38"/>
        <v>490</v>
      </c>
      <c r="V361" s="82">
        <f t="shared" ca="1" si="34"/>
        <v>13854.04</v>
      </c>
      <c r="W361" s="50"/>
      <c r="X361" s="50"/>
      <c r="Y361" s="50"/>
      <c r="Z361" s="50"/>
      <c r="AA361" s="50"/>
      <c r="AG361" s="50"/>
      <c r="AH361" s="50"/>
      <c r="AI361" s="50"/>
      <c r="AJ361" s="50"/>
      <c r="AK361" s="50"/>
      <c r="AL361" s="50"/>
      <c r="AM361" s="50"/>
      <c r="AN361" s="50"/>
      <c r="AO361" s="50"/>
      <c r="AP361" s="138" t="str">
        <f>IF(NOT($AS361=$AS362),ROW(),"")</f>
        <v/>
      </c>
      <c r="AQ361" s="20" t="str">
        <f>IF(NOT(AS361=AS362),AS362,"")</f>
        <v/>
      </c>
      <c r="AR361" s="20" t="str">
        <f>INDEX($AB$15:$AM$15,MATCH($AS361,$AB$11:$AM$11,0))</f>
        <v>in</v>
      </c>
      <c r="AS361" s="20" t="str">
        <f>LEFT(AT361,4)</f>
        <v>2001</v>
      </c>
      <c r="AT361" s="139" t="str">
        <f>LEFT(B361,6)</f>
        <v>200105</v>
      </c>
    </row>
    <row r="362" spans="2:46" x14ac:dyDescent="0.25">
      <c r="B362" s="11">
        <f>'Market Data'!B348</f>
        <v>20010509</v>
      </c>
      <c r="C362" s="2">
        <f>'Market Data'!C348</f>
        <v>7659.5</v>
      </c>
      <c r="D362" s="2">
        <f>'Market Data'!D348</f>
        <v>7678.5</v>
      </c>
      <c r="E362" s="2">
        <f>'Market Data'!E348</f>
        <v>7604.5</v>
      </c>
      <c r="F362" s="12">
        <f>'Market Data'!F348</f>
        <v>7642.5</v>
      </c>
      <c r="H362" s="151">
        <f t="shared" si="35"/>
        <v>344</v>
      </c>
      <c r="I362" s="244">
        <f ca="1">IF($H362&lt;($J$6+1),"",PFE(OFFSET($F362,0,0,-$J$6)))</f>
        <v>-6.265258428407508E-2</v>
      </c>
      <c r="J362" s="19"/>
      <c r="K362" s="139" t="str">
        <f t="shared" ca="1" si="36"/>
        <v>Short</v>
      </c>
      <c r="L362" s="243" t="e">
        <f t="shared" ca="1" si="31"/>
        <v>#N/A</v>
      </c>
      <c r="M362" s="242" t="e">
        <f t="shared" ca="1" si="32"/>
        <v>#N/A</v>
      </c>
      <c r="N362" s="20"/>
      <c r="O362" s="74">
        <f t="shared" ca="1" si="37"/>
        <v>-1</v>
      </c>
      <c r="P362" s="75">
        <f t="shared" ca="1" si="29"/>
        <v>0</v>
      </c>
      <c r="Q362" s="76" t="str">
        <f t="shared" ca="1" si="33"/>
        <v/>
      </c>
      <c r="R362" s="75"/>
      <c r="S362" s="77">
        <f t="shared" ca="1" si="30"/>
        <v>-1</v>
      </c>
      <c r="T362" s="78"/>
      <c r="U362" s="81">
        <f t="shared" ca="1" si="38"/>
        <v>1645</v>
      </c>
      <c r="V362" s="82">
        <f t="shared" ca="1" si="34"/>
        <v>15499.04</v>
      </c>
      <c r="W362" s="50"/>
      <c r="X362" s="50"/>
      <c r="Y362" s="50"/>
      <c r="Z362" s="50"/>
      <c r="AA362" s="50"/>
      <c r="AG362" s="50"/>
      <c r="AH362" s="50"/>
      <c r="AI362" s="50"/>
      <c r="AJ362" s="50"/>
      <c r="AK362" s="50"/>
      <c r="AL362" s="50"/>
      <c r="AM362" s="50"/>
      <c r="AN362" s="50"/>
      <c r="AO362" s="50"/>
      <c r="AP362" s="138" t="str">
        <f>IF(NOT($AS362=$AS363),ROW(),"")</f>
        <v/>
      </c>
      <c r="AQ362" s="20" t="str">
        <f>IF(NOT(AS362=AS363),AS363,"")</f>
        <v/>
      </c>
      <c r="AR362" s="20" t="str">
        <f>INDEX($AB$15:$AM$15,MATCH($AS362,$AB$11:$AM$11,0))</f>
        <v>in</v>
      </c>
      <c r="AS362" s="20" t="str">
        <f>LEFT(AT362,4)</f>
        <v>2001</v>
      </c>
      <c r="AT362" s="139" t="str">
        <f>LEFT(B362,6)</f>
        <v>200105</v>
      </c>
    </row>
    <row r="363" spans="2:46" x14ac:dyDescent="0.25">
      <c r="B363" s="11">
        <f>'Market Data'!B349</f>
        <v>20010510</v>
      </c>
      <c r="C363" s="2">
        <f>'Market Data'!C349</f>
        <v>7655</v>
      </c>
      <c r="D363" s="2">
        <f>'Market Data'!D349</f>
        <v>7800.5</v>
      </c>
      <c r="E363" s="2">
        <f>'Market Data'!E349</f>
        <v>7655</v>
      </c>
      <c r="F363" s="12">
        <f>'Market Data'!F349</f>
        <v>7756.5</v>
      </c>
      <c r="H363" s="151">
        <f t="shared" si="35"/>
        <v>345</v>
      </c>
      <c r="I363" s="244">
        <f ca="1">IF($H363&lt;($J$6+1),"",PFE(OFFSET($F363,0,0,-$J$6)))</f>
        <v>-3.9850998291278583E-2</v>
      </c>
      <c r="J363" s="19"/>
      <c r="K363" s="139" t="str">
        <f t="shared" ca="1" si="36"/>
        <v>Short</v>
      </c>
      <c r="L363" s="243" t="e">
        <f t="shared" ca="1" si="31"/>
        <v>#N/A</v>
      </c>
      <c r="M363" s="242" t="e">
        <f t="shared" ca="1" si="32"/>
        <v>#N/A</v>
      </c>
      <c r="N363" s="20"/>
      <c r="O363" s="74">
        <f t="shared" ca="1" si="37"/>
        <v>-1</v>
      </c>
      <c r="P363" s="75">
        <f t="shared" ca="1" si="29"/>
        <v>0</v>
      </c>
      <c r="Q363" s="76" t="str">
        <f t="shared" ca="1" si="33"/>
        <v/>
      </c>
      <c r="R363" s="75"/>
      <c r="S363" s="77">
        <f t="shared" ca="1" si="30"/>
        <v>-1</v>
      </c>
      <c r="T363" s="78"/>
      <c r="U363" s="81">
        <f t="shared" ca="1" si="38"/>
        <v>-3990</v>
      </c>
      <c r="V363" s="82">
        <f t="shared" ca="1" si="34"/>
        <v>11509.04</v>
      </c>
      <c r="W363" s="50"/>
      <c r="X363" s="50"/>
      <c r="Y363" s="50"/>
      <c r="Z363" s="50"/>
      <c r="AA363" s="50"/>
      <c r="AG363" s="50"/>
      <c r="AH363" s="50"/>
      <c r="AI363" s="50"/>
      <c r="AJ363" s="50"/>
      <c r="AK363" s="50"/>
      <c r="AL363" s="50"/>
      <c r="AM363" s="50"/>
      <c r="AN363" s="50"/>
      <c r="AO363" s="50"/>
      <c r="AP363" s="138" t="str">
        <f>IF(NOT($AS363=$AS364),ROW(),"")</f>
        <v/>
      </c>
      <c r="AQ363" s="20" t="str">
        <f>IF(NOT(AS363=AS364),AS364,"")</f>
        <v/>
      </c>
      <c r="AR363" s="20" t="str">
        <f>INDEX($AB$15:$AM$15,MATCH($AS363,$AB$11:$AM$11,0))</f>
        <v>in</v>
      </c>
      <c r="AS363" s="20" t="str">
        <f>LEFT(AT363,4)</f>
        <v>2001</v>
      </c>
      <c r="AT363" s="139" t="str">
        <f>LEFT(B363,6)</f>
        <v>200105</v>
      </c>
    </row>
    <row r="364" spans="2:46" x14ac:dyDescent="0.25">
      <c r="B364" s="11">
        <f>'Market Data'!B350</f>
        <v>20010511</v>
      </c>
      <c r="C364" s="2">
        <f>'Market Data'!C350</f>
        <v>7714.5</v>
      </c>
      <c r="D364" s="2">
        <f>'Market Data'!D350</f>
        <v>7770.5</v>
      </c>
      <c r="E364" s="2">
        <f>'Market Data'!E350</f>
        <v>7697</v>
      </c>
      <c r="F364" s="12">
        <f>'Market Data'!F350</f>
        <v>7710.5</v>
      </c>
      <c r="H364" s="151">
        <f t="shared" si="35"/>
        <v>346</v>
      </c>
      <c r="I364" s="244">
        <f ca="1">IF($H364&lt;($J$6+1),"",PFE(OFFSET($F364,0,0,-$J$6)))</f>
        <v>-6.7241780248823477E-2</v>
      </c>
      <c r="J364" s="19"/>
      <c r="K364" s="139" t="str">
        <f t="shared" ca="1" si="36"/>
        <v>Short</v>
      </c>
      <c r="L364" s="243" t="e">
        <f t="shared" ca="1" si="31"/>
        <v>#N/A</v>
      </c>
      <c r="M364" s="242" t="e">
        <f t="shared" ca="1" si="32"/>
        <v>#N/A</v>
      </c>
      <c r="N364" s="20"/>
      <c r="O364" s="74">
        <f t="shared" ca="1" si="37"/>
        <v>-1</v>
      </c>
      <c r="P364" s="75">
        <f t="shared" ca="1" si="29"/>
        <v>0</v>
      </c>
      <c r="Q364" s="76" t="str">
        <f t="shared" ca="1" si="33"/>
        <v/>
      </c>
      <c r="R364" s="75"/>
      <c r="S364" s="77">
        <f t="shared" ca="1" si="30"/>
        <v>-1</v>
      </c>
      <c r="T364" s="78"/>
      <c r="U364" s="81">
        <f t="shared" ca="1" si="38"/>
        <v>1610</v>
      </c>
      <c r="V364" s="82">
        <f t="shared" ca="1" si="34"/>
        <v>13119.04</v>
      </c>
      <c r="W364" s="50"/>
      <c r="X364" s="50"/>
      <c r="Y364" s="50"/>
      <c r="Z364" s="50"/>
      <c r="AA364" s="50"/>
      <c r="AG364" s="50"/>
      <c r="AH364" s="50"/>
      <c r="AI364" s="50"/>
      <c r="AJ364" s="50"/>
      <c r="AK364" s="50"/>
      <c r="AL364" s="50"/>
      <c r="AM364" s="50"/>
      <c r="AN364" s="50"/>
      <c r="AO364" s="50"/>
      <c r="AP364" s="138" t="str">
        <f>IF(NOT($AS364=$AS365),ROW(),"")</f>
        <v/>
      </c>
      <c r="AQ364" s="20" t="str">
        <f>IF(NOT(AS364=AS365),AS365,"")</f>
        <v/>
      </c>
      <c r="AR364" s="20" t="str">
        <f>INDEX($AB$15:$AM$15,MATCH($AS364,$AB$11:$AM$11,0))</f>
        <v>in</v>
      </c>
      <c r="AS364" s="20" t="str">
        <f>LEFT(AT364,4)</f>
        <v>2001</v>
      </c>
      <c r="AT364" s="139" t="str">
        <f>LEFT(B364,6)</f>
        <v>200105</v>
      </c>
    </row>
    <row r="365" spans="2:46" x14ac:dyDescent="0.25">
      <c r="B365" s="11">
        <f>'Market Data'!B351</f>
        <v>20010514</v>
      </c>
      <c r="C365" s="2">
        <f>'Market Data'!C351</f>
        <v>7684.5</v>
      </c>
      <c r="D365" s="2">
        <f>'Market Data'!D351</f>
        <v>7689</v>
      </c>
      <c r="E365" s="2">
        <f>'Market Data'!E351</f>
        <v>7615.5</v>
      </c>
      <c r="F365" s="12">
        <f>'Market Data'!F351</f>
        <v>7627.5</v>
      </c>
      <c r="H365" s="151">
        <f t="shared" si="35"/>
        <v>347</v>
      </c>
      <c r="I365" s="244">
        <f ca="1">IF($H365&lt;($J$6+1),"",PFE(OFFSET($F365,0,0,-$J$6)))</f>
        <v>-8.1919900386132297E-2</v>
      </c>
      <c r="J365" s="19"/>
      <c r="K365" s="139" t="str">
        <f t="shared" ca="1" si="36"/>
        <v>Short</v>
      </c>
      <c r="L365" s="243" t="e">
        <f t="shared" ca="1" si="31"/>
        <v>#N/A</v>
      </c>
      <c r="M365" s="242" t="e">
        <f t="shared" ca="1" si="32"/>
        <v>#N/A</v>
      </c>
      <c r="N365" s="20"/>
      <c r="O365" s="74">
        <f t="shared" ca="1" si="37"/>
        <v>-1</v>
      </c>
      <c r="P365" s="75">
        <f t="shared" ca="1" si="29"/>
        <v>0</v>
      </c>
      <c r="Q365" s="76" t="str">
        <f t="shared" ca="1" si="33"/>
        <v/>
      </c>
      <c r="R365" s="75"/>
      <c r="S365" s="77">
        <f t="shared" ca="1" si="30"/>
        <v>-1</v>
      </c>
      <c r="T365" s="78"/>
      <c r="U365" s="81">
        <f t="shared" ca="1" si="38"/>
        <v>2905</v>
      </c>
      <c r="V365" s="82">
        <f t="shared" ca="1" si="34"/>
        <v>16024.04</v>
      </c>
      <c r="W365" s="50"/>
      <c r="X365" s="50"/>
      <c r="Y365" s="50"/>
      <c r="Z365" s="50"/>
      <c r="AA365" s="50"/>
      <c r="AG365" s="50"/>
      <c r="AH365" s="50"/>
      <c r="AI365" s="50"/>
      <c r="AJ365" s="50"/>
      <c r="AK365" s="50"/>
      <c r="AL365" s="50"/>
      <c r="AM365" s="50"/>
      <c r="AN365" s="50"/>
      <c r="AO365" s="50"/>
      <c r="AP365" s="138" t="str">
        <f>IF(NOT($AS365=$AS366),ROW(),"")</f>
        <v/>
      </c>
      <c r="AQ365" s="20" t="str">
        <f>IF(NOT(AS365=AS366),AS366,"")</f>
        <v/>
      </c>
      <c r="AR365" s="20" t="str">
        <f>INDEX($AB$15:$AM$15,MATCH($AS365,$AB$11:$AM$11,0))</f>
        <v>in</v>
      </c>
      <c r="AS365" s="20" t="str">
        <f>LEFT(AT365,4)</f>
        <v>2001</v>
      </c>
      <c r="AT365" s="139" t="str">
        <f>LEFT(B365,6)</f>
        <v>200105</v>
      </c>
    </row>
    <row r="366" spans="2:46" x14ac:dyDescent="0.25">
      <c r="B366" s="11">
        <f>'Market Data'!B352</f>
        <v>20010515</v>
      </c>
      <c r="C366" s="2">
        <f>'Market Data'!C352</f>
        <v>7670.5</v>
      </c>
      <c r="D366" s="2">
        <f>'Market Data'!D352</f>
        <v>7675.5</v>
      </c>
      <c r="E366" s="2">
        <f>'Market Data'!E352</f>
        <v>7597.5</v>
      </c>
      <c r="F366" s="12">
        <f>'Market Data'!F352</f>
        <v>7624.5</v>
      </c>
      <c r="H366" s="151">
        <f t="shared" si="35"/>
        <v>348</v>
      </c>
      <c r="I366" s="244">
        <f ca="1">IF($H366&lt;($J$6+1),"",PFE(OFFSET($F366,0,0,-$J$6)))</f>
        <v>-8.7918161860457908E-2</v>
      </c>
      <c r="J366" s="19"/>
      <c r="K366" s="139" t="str">
        <f t="shared" ca="1" si="36"/>
        <v>Short</v>
      </c>
      <c r="L366" s="243" t="e">
        <f t="shared" ca="1" si="31"/>
        <v>#N/A</v>
      </c>
      <c r="M366" s="242" t="e">
        <f t="shared" ca="1" si="32"/>
        <v>#N/A</v>
      </c>
      <c r="N366" s="20"/>
      <c r="O366" s="74">
        <f t="shared" ca="1" si="37"/>
        <v>-1</v>
      </c>
      <c r="P366" s="75">
        <f t="shared" ca="1" si="29"/>
        <v>0</v>
      </c>
      <c r="Q366" s="76" t="str">
        <f t="shared" ca="1" si="33"/>
        <v/>
      </c>
      <c r="R366" s="75"/>
      <c r="S366" s="77">
        <f t="shared" ca="1" si="30"/>
        <v>-1</v>
      </c>
      <c r="T366" s="78"/>
      <c r="U366" s="81">
        <f t="shared" ca="1" si="38"/>
        <v>105</v>
      </c>
      <c r="V366" s="82">
        <f t="shared" ca="1" si="34"/>
        <v>16129.04</v>
      </c>
      <c r="W366" s="50"/>
      <c r="X366" s="50"/>
      <c r="Y366" s="50"/>
      <c r="Z366" s="50"/>
      <c r="AA366" s="50"/>
      <c r="AG366" s="50"/>
      <c r="AH366" s="50"/>
      <c r="AI366" s="50"/>
      <c r="AJ366" s="50"/>
      <c r="AK366" s="50"/>
      <c r="AL366" s="50"/>
      <c r="AM366" s="50"/>
      <c r="AN366" s="50"/>
      <c r="AO366" s="50"/>
      <c r="AP366" s="138" t="str">
        <f>IF(NOT($AS366=$AS367),ROW(),"")</f>
        <v/>
      </c>
      <c r="AQ366" s="20" t="str">
        <f>IF(NOT(AS366=AS367),AS367,"")</f>
        <v/>
      </c>
      <c r="AR366" s="20" t="str">
        <f>INDEX($AB$15:$AM$15,MATCH($AS366,$AB$11:$AM$11,0))</f>
        <v>in</v>
      </c>
      <c r="AS366" s="20" t="str">
        <f>LEFT(AT366,4)</f>
        <v>2001</v>
      </c>
      <c r="AT366" s="139" t="str">
        <f>LEFT(B366,6)</f>
        <v>200105</v>
      </c>
    </row>
    <row r="367" spans="2:46" x14ac:dyDescent="0.25">
      <c r="B367" s="11">
        <f>'Market Data'!B353</f>
        <v>20010516</v>
      </c>
      <c r="C367" s="2">
        <f>'Market Data'!C353</f>
        <v>7614.5</v>
      </c>
      <c r="D367" s="2">
        <f>'Market Data'!D353</f>
        <v>7754.5</v>
      </c>
      <c r="E367" s="2">
        <f>'Market Data'!E353</f>
        <v>7531</v>
      </c>
      <c r="F367" s="12">
        <f>'Market Data'!F353</f>
        <v>7748.5</v>
      </c>
      <c r="H367" s="151">
        <f t="shared" si="35"/>
        <v>349</v>
      </c>
      <c r="I367" s="244">
        <f ca="1">IF($H367&lt;($J$6+1),"",PFE(OFFSET($F367,0,0,-$J$6)))</f>
        <v>-6.5048940242371775E-2</v>
      </c>
      <c r="J367" s="19"/>
      <c r="K367" s="139" t="str">
        <f t="shared" ca="1" si="36"/>
        <v>Short</v>
      </c>
      <c r="L367" s="243" t="e">
        <f t="shared" ca="1" si="31"/>
        <v>#N/A</v>
      </c>
      <c r="M367" s="242" t="e">
        <f t="shared" ca="1" si="32"/>
        <v>#N/A</v>
      </c>
      <c r="N367" s="20"/>
      <c r="O367" s="74">
        <f t="shared" ca="1" si="37"/>
        <v>-1</v>
      </c>
      <c r="P367" s="75">
        <f t="shared" ca="1" si="29"/>
        <v>0</v>
      </c>
      <c r="Q367" s="76" t="str">
        <f t="shared" ca="1" si="33"/>
        <v/>
      </c>
      <c r="R367" s="75"/>
      <c r="S367" s="77">
        <f t="shared" ca="1" si="30"/>
        <v>-1</v>
      </c>
      <c r="T367" s="78"/>
      <c r="U367" s="81">
        <f t="shared" ca="1" si="38"/>
        <v>-4340</v>
      </c>
      <c r="V367" s="82">
        <f t="shared" ca="1" si="34"/>
        <v>11789.04</v>
      </c>
      <c r="W367" s="50"/>
      <c r="X367" s="50"/>
      <c r="Y367" s="50"/>
      <c r="Z367" s="50"/>
      <c r="AA367" s="50"/>
      <c r="AG367" s="50"/>
      <c r="AH367" s="50"/>
      <c r="AI367" s="50"/>
      <c r="AJ367" s="50"/>
      <c r="AK367" s="50"/>
      <c r="AL367" s="50"/>
      <c r="AM367" s="50"/>
      <c r="AN367" s="50"/>
      <c r="AO367" s="50"/>
      <c r="AP367" s="138" t="str">
        <f>IF(NOT($AS367=$AS368),ROW(),"")</f>
        <v/>
      </c>
      <c r="AQ367" s="20" t="str">
        <f>IF(NOT(AS367=AS368),AS368,"")</f>
        <v/>
      </c>
      <c r="AR367" s="20" t="str">
        <f>INDEX($AB$15:$AM$15,MATCH($AS367,$AB$11:$AM$11,0))</f>
        <v>in</v>
      </c>
      <c r="AS367" s="20" t="str">
        <f>LEFT(AT367,4)</f>
        <v>2001</v>
      </c>
      <c r="AT367" s="139" t="str">
        <f>LEFT(B367,6)</f>
        <v>200105</v>
      </c>
    </row>
    <row r="368" spans="2:46" x14ac:dyDescent="0.25">
      <c r="B368" s="11">
        <f>'Market Data'!B354</f>
        <v>20010517</v>
      </c>
      <c r="C368" s="2">
        <f>'Market Data'!C354</f>
        <v>7801.5</v>
      </c>
      <c r="D368" s="2">
        <f>'Market Data'!D354</f>
        <v>7809.5</v>
      </c>
      <c r="E368" s="2">
        <f>'Market Data'!E354</f>
        <v>7712</v>
      </c>
      <c r="F368" s="12">
        <f>'Market Data'!F354</f>
        <v>7738.5</v>
      </c>
      <c r="H368" s="151">
        <f t="shared" si="35"/>
        <v>350</v>
      </c>
      <c r="I368" s="244">
        <f ca="1">IF($H368&lt;($J$6+1),"",PFE(OFFSET($F368,0,0,-$J$6)))</f>
        <v>-8.7404196795863615E-2</v>
      </c>
      <c r="J368" s="19"/>
      <c r="K368" s="139" t="str">
        <f t="shared" ca="1" si="36"/>
        <v>Short</v>
      </c>
      <c r="L368" s="243" t="e">
        <f t="shared" ca="1" si="31"/>
        <v>#N/A</v>
      </c>
      <c r="M368" s="242" t="e">
        <f t="shared" ca="1" si="32"/>
        <v>#N/A</v>
      </c>
      <c r="N368" s="20"/>
      <c r="O368" s="74">
        <f t="shared" ca="1" si="37"/>
        <v>-1</v>
      </c>
      <c r="P368" s="75">
        <f t="shared" ca="1" si="29"/>
        <v>0</v>
      </c>
      <c r="Q368" s="76" t="str">
        <f t="shared" ca="1" si="33"/>
        <v/>
      </c>
      <c r="R368" s="75"/>
      <c r="S368" s="77">
        <f t="shared" ca="1" si="30"/>
        <v>-1</v>
      </c>
      <c r="T368" s="78"/>
      <c r="U368" s="81">
        <f t="shared" ca="1" si="38"/>
        <v>350</v>
      </c>
      <c r="V368" s="82">
        <f t="shared" ca="1" si="34"/>
        <v>12139.04</v>
      </c>
      <c r="W368" s="50"/>
      <c r="X368" s="50"/>
      <c r="Y368" s="50"/>
      <c r="Z368" s="50"/>
      <c r="AA368" s="50"/>
      <c r="AG368" s="50"/>
      <c r="AH368" s="50"/>
      <c r="AI368" s="50"/>
      <c r="AJ368" s="50"/>
      <c r="AK368" s="50"/>
      <c r="AL368" s="50"/>
      <c r="AM368" s="50"/>
      <c r="AN368" s="50"/>
      <c r="AO368" s="50"/>
      <c r="AP368" s="138" t="str">
        <f>IF(NOT($AS368=$AS369),ROW(),"")</f>
        <v/>
      </c>
      <c r="AQ368" s="20" t="str">
        <f>IF(NOT(AS368=AS369),AS369,"")</f>
        <v/>
      </c>
      <c r="AR368" s="20" t="str">
        <f>INDEX($AB$15:$AM$15,MATCH($AS368,$AB$11:$AM$11,0))</f>
        <v>in</v>
      </c>
      <c r="AS368" s="20" t="str">
        <f>LEFT(AT368,4)</f>
        <v>2001</v>
      </c>
      <c r="AT368" s="139" t="str">
        <f>LEFT(B368,6)</f>
        <v>200105</v>
      </c>
    </row>
    <row r="369" spans="2:46" x14ac:dyDescent="0.25">
      <c r="B369" s="11">
        <f>'Market Data'!B355</f>
        <v>20010518</v>
      </c>
      <c r="C369" s="2">
        <f>'Market Data'!C355</f>
        <v>7709.5</v>
      </c>
      <c r="D369" s="2">
        <f>'Market Data'!D355</f>
        <v>7793.5</v>
      </c>
      <c r="E369" s="2">
        <f>'Market Data'!E355</f>
        <v>7696.5</v>
      </c>
      <c r="F369" s="12">
        <f>'Market Data'!F355</f>
        <v>7762.5</v>
      </c>
      <c r="H369" s="151">
        <f t="shared" si="35"/>
        <v>351</v>
      </c>
      <c r="I369" s="244">
        <f ca="1">IF($H369&lt;($J$6+1),"",PFE(OFFSET($F369,0,0,-$J$6)))</f>
        <v>-8.3933415112180651E-2</v>
      </c>
      <c r="J369" s="19"/>
      <c r="K369" s="139" t="str">
        <f t="shared" ca="1" si="36"/>
        <v>Short</v>
      </c>
      <c r="L369" s="243" t="e">
        <f t="shared" ca="1" si="31"/>
        <v>#N/A</v>
      </c>
      <c r="M369" s="242" t="e">
        <f t="shared" ca="1" si="32"/>
        <v>#N/A</v>
      </c>
      <c r="N369" s="20"/>
      <c r="O369" s="74">
        <f t="shared" ca="1" si="37"/>
        <v>-1</v>
      </c>
      <c r="P369" s="75">
        <f t="shared" ca="1" si="29"/>
        <v>0</v>
      </c>
      <c r="Q369" s="76" t="str">
        <f t="shared" ca="1" si="33"/>
        <v/>
      </c>
      <c r="R369" s="75"/>
      <c r="S369" s="77">
        <f t="shared" ca="1" si="30"/>
        <v>-1</v>
      </c>
      <c r="T369" s="78"/>
      <c r="U369" s="81">
        <f t="shared" ca="1" si="38"/>
        <v>-840</v>
      </c>
      <c r="V369" s="82">
        <f t="shared" ca="1" si="34"/>
        <v>11299.04</v>
      </c>
      <c r="W369" s="50"/>
      <c r="X369" s="50"/>
      <c r="Y369" s="50"/>
      <c r="Z369" s="50"/>
      <c r="AA369" s="50"/>
      <c r="AG369" s="50"/>
      <c r="AH369" s="50"/>
      <c r="AI369" s="50"/>
      <c r="AJ369" s="50"/>
      <c r="AK369" s="50"/>
      <c r="AL369" s="50"/>
      <c r="AM369" s="50"/>
      <c r="AN369" s="50"/>
      <c r="AO369" s="50"/>
      <c r="AP369" s="138" t="str">
        <f>IF(NOT($AS369=$AS370),ROW(),"")</f>
        <v/>
      </c>
      <c r="AQ369" s="20" t="str">
        <f>IF(NOT(AS369=AS370),AS370,"")</f>
        <v/>
      </c>
      <c r="AR369" s="20" t="str">
        <f>INDEX($AB$15:$AM$15,MATCH($AS369,$AB$11:$AM$11,0))</f>
        <v>in</v>
      </c>
      <c r="AS369" s="20" t="str">
        <f>LEFT(AT369,4)</f>
        <v>2001</v>
      </c>
      <c r="AT369" s="139" t="str">
        <f>LEFT(B369,6)</f>
        <v>200105</v>
      </c>
    </row>
    <row r="370" spans="2:46" x14ac:dyDescent="0.25">
      <c r="B370" s="11">
        <f>'Market Data'!B356</f>
        <v>20010521</v>
      </c>
      <c r="C370" s="2">
        <f>'Market Data'!C356</f>
        <v>7789.5</v>
      </c>
      <c r="D370" s="2">
        <f>'Market Data'!D356</f>
        <v>7841.5</v>
      </c>
      <c r="E370" s="2">
        <f>'Market Data'!E356</f>
        <v>7709.5</v>
      </c>
      <c r="F370" s="12">
        <f>'Market Data'!F356</f>
        <v>7817.5</v>
      </c>
      <c r="H370" s="151">
        <f t="shared" si="35"/>
        <v>352</v>
      </c>
      <c r="I370" s="244">
        <f ca="1">IF($H370&lt;($J$6+1),"",PFE(OFFSET($F370,0,0,-$J$6)))</f>
        <v>-7.7065062754340899E-2</v>
      </c>
      <c r="J370" s="19"/>
      <c r="K370" s="139" t="str">
        <f t="shared" ca="1" si="36"/>
        <v>Short</v>
      </c>
      <c r="L370" s="243" t="e">
        <f t="shared" ca="1" si="31"/>
        <v>#N/A</v>
      </c>
      <c r="M370" s="242" t="e">
        <f t="shared" ca="1" si="32"/>
        <v>#N/A</v>
      </c>
      <c r="N370" s="20"/>
      <c r="O370" s="74">
        <f t="shared" ca="1" si="37"/>
        <v>-1</v>
      </c>
      <c r="P370" s="75">
        <f t="shared" ca="1" si="29"/>
        <v>0</v>
      </c>
      <c r="Q370" s="76" t="str">
        <f t="shared" ca="1" si="33"/>
        <v/>
      </c>
      <c r="R370" s="75"/>
      <c r="S370" s="77">
        <f t="shared" ca="1" si="30"/>
        <v>-1</v>
      </c>
      <c r="T370" s="78"/>
      <c r="U370" s="81">
        <f t="shared" ca="1" si="38"/>
        <v>-1925</v>
      </c>
      <c r="V370" s="82">
        <f t="shared" ca="1" si="34"/>
        <v>9374.0400000000009</v>
      </c>
      <c r="W370" s="50"/>
      <c r="X370" s="50"/>
      <c r="Y370" s="50"/>
      <c r="Z370" s="50"/>
      <c r="AA370" s="50"/>
      <c r="AG370" s="50"/>
      <c r="AH370" s="50"/>
      <c r="AI370" s="50"/>
      <c r="AJ370" s="50"/>
      <c r="AK370" s="50"/>
      <c r="AL370" s="50"/>
      <c r="AM370" s="50"/>
      <c r="AN370" s="50"/>
      <c r="AO370" s="50"/>
      <c r="AP370" s="138" t="str">
        <f>IF(NOT($AS370=$AS371),ROW(),"")</f>
        <v/>
      </c>
      <c r="AQ370" s="20" t="str">
        <f>IF(NOT(AS370=AS371),AS371,"")</f>
        <v/>
      </c>
      <c r="AR370" s="20" t="str">
        <f>INDEX($AB$15:$AM$15,MATCH($AS370,$AB$11:$AM$11,0))</f>
        <v>in</v>
      </c>
      <c r="AS370" s="20" t="str">
        <f>LEFT(AT370,4)</f>
        <v>2001</v>
      </c>
      <c r="AT370" s="139" t="str">
        <f>LEFT(B370,6)</f>
        <v>200105</v>
      </c>
    </row>
    <row r="371" spans="2:46" x14ac:dyDescent="0.25">
      <c r="B371" s="11">
        <f>'Market Data'!B357</f>
        <v>20010522</v>
      </c>
      <c r="C371" s="2">
        <f>'Market Data'!C357</f>
        <v>7843.5</v>
      </c>
      <c r="D371" s="2">
        <f>'Market Data'!D357</f>
        <v>7917</v>
      </c>
      <c r="E371" s="2">
        <f>'Market Data'!E357</f>
        <v>7820.5</v>
      </c>
      <c r="F371" s="12">
        <f>'Market Data'!F357</f>
        <v>7841.5</v>
      </c>
      <c r="H371" s="151">
        <f t="shared" si="35"/>
        <v>353</v>
      </c>
      <c r="I371" s="244">
        <f ca="1">IF($H371&lt;($J$6+1),"",PFE(OFFSET($F371,0,0,-$J$6)))</f>
        <v>-7.2382245645888882E-2</v>
      </c>
      <c r="J371" s="19"/>
      <c r="K371" s="139" t="str">
        <f t="shared" ca="1" si="36"/>
        <v>Short</v>
      </c>
      <c r="L371" s="243" t="e">
        <f t="shared" ca="1" si="31"/>
        <v>#N/A</v>
      </c>
      <c r="M371" s="242" t="e">
        <f t="shared" ca="1" si="32"/>
        <v>#N/A</v>
      </c>
      <c r="N371" s="20"/>
      <c r="O371" s="74">
        <f t="shared" ca="1" si="37"/>
        <v>-1</v>
      </c>
      <c r="P371" s="75">
        <f t="shared" ca="1" si="29"/>
        <v>0</v>
      </c>
      <c r="Q371" s="76" t="str">
        <f t="shared" ca="1" si="33"/>
        <v/>
      </c>
      <c r="R371" s="75"/>
      <c r="S371" s="77">
        <f t="shared" ca="1" si="30"/>
        <v>-1</v>
      </c>
      <c r="T371" s="78"/>
      <c r="U371" s="81">
        <f t="shared" ca="1" si="38"/>
        <v>-840</v>
      </c>
      <c r="V371" s="82">
        <f t="shared" ca="1" si="34"/>
        <v>8534.0400000000009</v>
      </c>
      <c r="W371" s="50"/>
      <c r="X371" s="50"/>
      <c r="Y371" s="50"/>
      <c r="Z371" s="50"/>
      <c r="AA371" s="50"/>
      <c r="AG371" s="50"/>
      <c r="AH371" s="50"/>
      <c r="AI371" s="50"/>
      <c r="AJ371" s="50"/>
      <c r="AK371" s="50"/>
      <c r="AL371" s="50"/>
      <c r="AM371" s="50"/>
      <c r="AN371" s="50"/>
      <c r="AO371" s="50"/>
      <c r="AP371" s="138" t="str">
        <f>IF(NOT($AS371=$AS372),ROW(),"")</f>
        <v/>
      </c>
      <c r="AQ371" s="20" t="str">
        <f>IF(NOT(AS371=AS372),AS372,"")</f>
        <v/>
      </c>
      <c r="AR371" s="20" t="str">
        <f>INDEX($AB$15:$AM$15,MATCH($AS371,$AB$11:$AM$11,0))</f>
        <v>in</v>
      </c>
      <c r="AS371" s="20" t="str">
        <f>LEFT(AT371,4)</f>
        <v>2001</v>
      </c>
      <c r="AT371" s="139" t="str">
        <f>LEFT(B371,6)</f>
        <v>200105</v>
      </c>
    </row>
    <row r="372" spans="2:46" x14ac:dyDescent="0.25">
      <c r="B372" s="11">
        <f>'Market Data'!B358</f>
        <v>20010523</v>
      </c>
      <c r="C372" s="2">
        <f>'Market Data'!C358</f>
        <v>7817.5</v>
      </c>
      <c r="D372" s="2">
        <f>'Market Data'!D358</f>
        <v>7867.5</v>
      </c>
      <c r="E372" s="2">
        <f>'Market Data'!E358</f>
        <v>7786</v>
      </c>
      <c r="F372" s="12">
        <f>'Market Data'!F358</f>
        <v>7814.5</v>
      </c>
      <c r="H372" s="151">
        <f t="shared" si="35"/>
        <v>354</v>
      </c>
      <c r="I372" s="244">
        <f ca="1">IF($H372&lt;($J$6+1),"",PFE(OFFSET($F372,0,0,-$J$6)))</f>
        <v>-8.3776112616224349E-2</v>
      </c>
      <c r="J372" s="19"/>
      <c r="K372" s="139" t="str">
        <f t="shared" ca="1" si="36"/>
        <v>Short</v>
      </c>
      <c r="L372" s="243" t="e">
        <f t="shared" ca="1" si="31"/>
        <v>#N/A</v>
      </c>
      <c r="M372" s="242" t="e">
        <f t="shared" ca="1" si="32"/>
        <v>#N/A</v>
      </c>
      <c r="N372" s="20"/>
      <c r="O372" s="74">
        <f t="shared" ca="1" si="37"/>
        <v>-1</v>
      </c>
      <c r="P372" s="75">
        <f t="shared" ca="1" si="29"/>
        <v>0</v>
      </c>
      <c r="Q372" s="76" t="str">
        <f t="shared" ca="1" si="33"/>
        <v/>
      </c>
      <c r="R372" s="75"/>
      <c r="S372" s="77">
        <f t="shared" ca="1" si="30"/>
        <v>-1</v>
      </c>
      <c r="T372" s="78"/>
      <c r="U372" s="81">
        <f t="shared" ca="1" si="38"/>
        <v>945</v>
      </c>
      <c r="V372" s="82">
        <f t="shared" ca="1" si="34"/>
        <v>9479.0400000000009</v>
      </c>
      <c r="W372" s="50"/>
      <c r="X372" s="50"/>
      <c r="Y372" s="50"/>
      <c r="Z372" s="50"/>
      <c r="AA372" s="50"/>
      <c r="AG372" s="50"/>
      <c r="AH372" s="50"/>
      <c r="AI372" s="50"/>
      <c r="AJ372" s="50"/>
      <c r="AK372" s="50"/>
      <c r="AL372" s="50"/>
      <c r="AM372" s="50"/>
      <c r="AN372" s="50"/>
      <c r="AO372" s="50"/>
      <c r="AP372" s="138" t="str">
        <f>IF(NOT($AS372=$AS373),ROW(),"")</f>
        <v/>
      </c>
      <c r="AQ372" s="20" t="str">
        <f>IF(NOT(AS372=AS373),AS373,"")</f>
        <v/>
      </c>
      <c r="AR372" s="20" t="str">
        <f>INDEX($AB$15:$AM$15,MATCH($AS372,$AB$11:$AM$11,0))</f>
        <v>in</v>
      </c>
      <c r="AS372" s="20" t="str">
        <f>LEFT(AT372,4)</f>
        <v>2001</v>
      </c>
      <c r="AT372" s="139" t="str">
        <f>LEFT(B372,6)</f>
        <v>200105</v>
      </c>
    </row>
    <row r="373" spans="2:46" x14ac:dyDescent="0.25">
      <c r="B373" s="11">
        <f>'Market Data'!B359</f>
        <v>20010524</v>
      </c>
      <c r="C373" s="2">
        <f>'Market Data'!C359</f>
        <v>7785.5</v>
      </c>
      <c r="D373" s="2">
        <f>'Market Data'!D359</f>
        <v>7887.5</v>
      </c>
      <c r="E373" s="2">
        <f>'Market Data'!E359</f>
        <v>7774.5</v>
      </c>
      <c r="F373" s="12">
        <f>'Market Data'!F359</f>
        <v>7851.5</v>
      </c>
      <c r="H373" s="151">
        <f t="shared" si="35"/>
        <v>355</v>
      </c>
      <c r="I373" s="244">
        <f ca="1">IF($H373&lt;($J$6+1),"",PFE(OFFSET($F373,0,0,-$J$6)))</f>
        <v>-7.6552988749634801E-2</v>
      </c>
      <c r="J373" s="19"/>
      <c r="K373" s="139" t="str">
        <f t="shared" ca="1" si="36"/>
        <v>Short</v>
      </c>
      <c r="L373" s="243" t="e">
        <f t="shared" ca="1" si="31"/>
        <v>#N/A</v>
      </c>
      <c r="M373" s="242" t="e">
        <f t="shared" ca="1" si="32"/>
        <v>#N/A</v>
      </c>
      <c r="N373" s="20"/>
      <c r="O373" s="74">
        <f t="shared" ca="1" si="37"/>
        <v>-1</v>
      </c>
      <c r="P373" s="75">
        <f t="shared" ca="1" si="29"/>
        <v>0</v>
      </c>
      <c r="Q373" s="76" t="str">
        <f t="shared" ca="1" si="33"/>
        <v/>
      </c>
      <c r="R373" s="75"/>
      <c r="S373" s="77">
        <f t="shared" ca="1" si="30"/>
        <v>-1</v>
      </c>
      <c r="T373" s="78"/>
      <c r="U373" s="81">
        <f t="shared" ca="1" si="38"/>
        <v>-1295</v>
      </c>
      <c r="V373" s="82">
        <f t="shared" ca="1" si="34"/>
        <v>8184.0400000000009</v>
      </c>
      <c r="W373" s="50"/>
      <c r="X373" s="50"/>
      <c r="Y373" s="50"/>
      <c r="Z373" s="50"/>
      <c r="AA373" s="50"/>
      <c r="AG373" s="50"/>
      <c r="AH373" s="50"/>
      <c r="AI373" s="50"/>
      <c r="AJ373" s="50"/>
      <c r="AK373" s="50"/>
      <c r="AL373" s="50"/>
      <c r="AM373" s="50"/>
      <c r="AN373" s="50"/>
      <c r="AO373" s="50"/>
      <c r="AP373" s="138" t="str">
        <f>IF(NOT($AS373=$AS374),ROW(),"")</f>
        <v/>
      </c>
      <c r="AQ373" s="20" t="str">
        <f>IF(NOT(AS373=AS374),AS374,"")</f>
        <v/>
      </c>
      <c r="AR373" s="20" t="str">
        <f>INDEX($AB$15:$AM$15,MATCH($AS373,$AB$11:$AM$11,0))</f>
        <v>in</v>
      </c>
      <c r="AS373" s="20" t="str">
        <f>LEFT(AT373,4)</f>
        <v>2001</v>
      </c>
      <c r="AT373" s="139" t="str">
        <f>LEFT(B373,6)</f>
        <v>200105</v>
      </c>
    </row>
    <row r="374" spans="2:46" x14ac:dyDescent="0.25">
      <c r="B374" s="11">
        <f>'Market Data'!B360</f>
        <v>20010525</v>
      </c>
      <c r="C374" s="2">
        <f>'Market Data'!C360</f>
        <v>7851.5</v>
      </c>
      <c r="D374" s="2">
        <f>'Market Data'!D360</f>
        <v>7879.5</v>
      </c>
      <c r="E374" s="2">
        <f>'Market Data'!E360</f>
        <v>7779</v>
      </c>
      <c r="F374" s="12">
        <f>'Market Data'!F360</f>
        <v>7799.5</v>
      </c>
      <c r="H374" s="151">
        <f t="shared" si="35"/>
        <v>356</v>
      </c>
      <c r="I374" s="244">
        <f ca="1">IF($H374&lt;($J$6+1),"",PFE(OFFSET($F374,0,0,-$J$6)))</f>
        <v>-9.129429415766549E-2</v>
      </c>
      <c r="J374" s="19"/>
      <c r="K374" s="139" t="str">
        <f t="shared" ca="1" si="36"/>
        <v>Short</v>
      </c>
      <c r="L374" s="243" t="e">
        <f t="shared" ca="1" si="31"/>
        <v>#N/A</v>
      </c>
      <c r="M374" s="242" t="e">
        <f t="shared" ca="1" si="32"/>
        <v>#N/A</v>
      </c>
      <c r="N374" s="20"/>
      <c r="O374" s="74">
        <f t="shared" ca="1" si="37"/>
        <v>-1</v>
      </c>
      <c r="P374" s="75">
        <f t="shared" ca="1" si="29"/>
        <v>0</v>
      </c>
      <c r="Q374" s="76" t="str">
        <f t="shared" ca="1" si="33"/>
        <v/>
      </c>
      <c r="R374" s="75"/>
      <c r="S374" s="77">
        <f t="shared" ca="1" si="30"/>
        <v>-1</v>
      </c>
      <c r="T374" s="78"/>
      <c r="U374" s="81">
        <f t="shared" ca="1" si="38"/>
        <v>1820</v>
      </c>
      <c r="V374" s="82">
        <f t="shared" ca="1" si="34"/>
        <v>10004.040000000001</v>
      </c>
      <c r="W374" s="50"/>
      <c r="X374" s="50"/>
      <c r="Y374" s="50"/>
      <c r="Z374" s="50"/>
      <c r="AA374" s="50"/>
      <c r="AG374" s="50"/>
      <c r="AH374" s="50"/>
      <c r="AI374" s="50"/>
      <c r="AJ374" s="50"/>
      <c r="AK374" s="50"/>
      <c r="AL374" s="50"/>
      <c r="AM374" s="50"/>
      <c r="AN374" s="50"/>
      <c r="AO374" s="50"/>
      <c r="AP374" s="138" t="str">
        <f>IF(NOT($AS374=$AS375),ROW(),"")</f>
        <v/>
      </c>
      <c r="AQ374" s="20" t="str">
        <f>IF(NOT(AS374=AS375),AS375,"")</f>
        <v/>
      </c>
      <c r="AR374" s="20" t="str">
        <f>INDEX($AB$15:$AM$15,MATCH($AS374,$AB$11:$AM$11,0))</f>
        <v>in</v>
      </c>
      <c r="AS374" s="20" t="str">
        <f>LEFT(AT374,4)</f>
        <v>2001</v>
      </c>
      <c r="AT374" s="139" t="str">
        <f>LEFT(B374,6)</f>
        <v>200105</v>
      </c>
    </row>
    <row r="375" spans="2:46" x14ac:dyDescent="0.25">
      <c r="B375" s="11">
        <f>'Market Data'!B361</f>
        <v>20010528</v>
      </c>
      <c r="C375" s="2">
        <f>'Market Data'!C361</f>
        <v>7779.5</v>
      </c>
      <c r="D375" s="2">
        <f>'Market Data'!D361</f>
        <v>7849.5</v>
      </c>
      <c r="E375" s="2">
        <f>'Market Data'!E361</f>
        <v>7760</v>
      </c>
      <c r="F375" s="12">
        <f>'Market Data'!F361</f>
        <v>7788.5</v>
      </c>
      <c r="H375" s="151">
        <f t="shared" si="35"/>
        <v>357</v>
      </c>
      <c r="I375" s="244">
        <f ca="1">IF($H375&lt;($J$6+1),"",PFE(OFFSET($F375,0,0,-$J$6)))</f>
        <v>-8.5954358979359297E-2</v>
      </c>
      <c r="J375" s="19"/>
      <c r="K375" s="139" t="str">
        <f t="shared" ca="1" si="36"/>
        <v>Short</v>
      </c>
      <c r="L375" s="243" t="e">
        <f t="shared" ca="1" si="31"/>
        <v>#N/A</v>
      </c>
      <c r="M375" s="242" t="e">
        <f t="shared" ca="1" si="32"/>
        <v>#N/A</v>
      </c>
      <c r="N375" s="20"/>
      <c r="O375" s="74">
        <f t="shared" ca="1" si="37"/>
        <v>-1</v>
      </c>
      <c r="P375" s="75">
        <f t="shared" ca="1" si="29"/>
        <v>0</v>
      </c>
      <c r="Q375" s="76" t="str">
        <f t="shared" ca="1" si="33"/>
        <v/>
      </c>
      <c r="R375" s="75"/>
      <c r="S375" s="77">
        <f t="shared" ca="1" si="30"/>
        <v>-1</v>
      </c>
      <c r="T375" s="78"/>
      <c r="U375" s="81">
        <f t="shared" ca="1" si="38"/>
        <v>385</v>
      </c>
      <c r="V375" s="82">
        <f t="shared" ca="1" si="34"/>
        <v>10389.040000000001</v>
      </c>
      <c r="W375" s="50"/>
      <c r="X375" s="50"/>
      <c r="Y375" s="50"/>
      <c r="Z375" s="50"/>
      <c r="AA375" s="50"/>
      <c r="AG375" s="50"/>
      <c r="AH375" s="50"/>
      <c r="AI375" s="50"/>
      <c r="AJ375" s="50"/>
      <c r="AK375" s="50"/>
      <c r="AL375" s="50"/>
      <c r="AM375" s="50"/>
      <c r="AN375" s="50"/>
      <c r="AO375" s="50"/>
      <c r="AP375" s="138" t="str">
        <f>IF(NOT($AS375=$AS376),ROW(),"")</f>
        <v/>
      </c>
      <c r="AQ375" s="20" t="str">
        <f>IF(NOT(AS375=AS376),AS376,"")</f>
        <v/>
      </c>
      <c r="AR375" s="20" t="str">
        <f>INDEX($AB$15:$AM$15,MATCH($AS375,$AB$11:$AM$11,0))</f>
        <v>in</v>
      </c>
      <c r="AS375" s="20" t="str">
        <f>LEFT(AT375,4)</f>
        <v>2001</v>
      </c>
      <c r="AT375" s="139" t="str">
        <f>LEFT(B375,6)</f>
        <v>200105</v>
      </c>
    </row>
    <row r="376" spans="2:46" x14ac:dyDescent="0.25">
      <c r="B376" s="11">
        <f>'Market Data'!B362</f>
        <v>20010529</v>
      </c>
      <c r="C376" s="2">
        <f>'Market Data'!C362</f>
        <v>7793.5</v>
      </c>
      <c r="D376" s="2">
        <f>'Market Data'!D362</f>
        <v>7816</v>
      </c>
      <c r="E376" s="2">
        <f>'Market Data'!E362</f>
        <v>7686.5</v>
      </c>
      <c r="F376" s="12">
        <f>'Market Data'!F362</f>
        <v>7694</v>
      </c>
      <c r="H376" s="151">
        <f t="shared" si="35"/>
        <v>358</v>
      </c>
      <c r="I376" s="244">
        <f ca="1">IF($H376&lt;($J$6+1),"",PFE(OFFSET($F376,0,0,-$J$6)))</f>
        <v>-0.10761043559568632</v>
      </c>
      <c r="J376" s="19"/>
      <c r="K376" s="139" t="str">
        <f t="shared" ca="1" si="36"/>
        <v>Short</v>
      </c>
      <c r="L376" s="243" t="e">
        <f t="shared" ca="1" si="31"/>
        <v>#N/A</v>
      </c>
      <c r="M376" s="242" t="e">
        <f t="shared" ca="1" si="32"/>
        <v>#N/A</v>
      </c>
      <c r="N376" s="20"/>
      <c r="O376" s="74">
        <f t="shared" ca="1" si="37"/>
        <v>-1</v>
      </c>
      <c r="P376" s="75">
        <f t="shared" ca="1" si="29"/>
        <v>0</v>
      </c>
      <c r="Q376" s="76" t="str">
        <f t="shared" ca="1" si="33"/>
        <v/>
      </c>
      <c r="R376" s="75"/>
      <c r="S376" s="77">
        <f t="shared" ca="1" si="30"/>
        <v>-1</v>
      </c>
      <c r="T376" s="78"/>
      <c r="U376" s="81">
        <f t="shared" ca="1" si="38"/>
        <v>3307.5</v>
      </c>
      <c r="V376" s="82">
        <f t="shared" ca="1" si="34"/>
        <v>13696.54</v>
      </c>
      <c r="W376" s="50"/>
      <c r="X376" s="50"/>
      <c r="Y376" s="50"/>
      <c r="Z376" s="50"/>
      <c r="AA376" s="50"/>
      <c r="AG376" s="50"/>
      <c r="AH376" s="50"/>
      <c r="AI376" s="50"/>
      <c r="AJ376" s="50"/>
      <c r="AK376" s="50"/>
      <c r="AL376" s="50"/>
      <c r="AM376" s="50"/>
      <c r="AN376" s="50"/>
      <c r="AO376" s="50"/>
      <c r="AP376" s="138" t="str">
        <f>IF(NOT($AS376=$AS377),ROW(),"")</f>
        <v/>
      </c>
      <c r="AQ376" s="20" t="str">
        <f>IF(NOT(AS376=AS377),AS377,"")</f>
        <v/>
      </c>
      <c r="AR376" s="20" t="str">
        <f>INDEX($AB$15:$AM$15,MATCH($AS376,$AB$11:$AM$11,0))</f>
        <v>in</v>
      </c>
      <c r="AS376" s="20" t="str">
        <f>LEFT(AT376,4)</f>
        <v>2001</v>
      </c>
      <c r="AT376" s="139" t="str">
        <f>LEFT(B376,6)</f>
        <v>200105</v>
      </c>
    </row>
    <row r="377" spans="2:46" x14ac:dyDescent="0.25">
      <c r="B377" s="11">
        <f>'Market Data'!B363</f>
        <v>20010530</v>
      </c>
      <c r="C377" s="2">
        <f>'Market Data'!C363</f>
        <v>7664.5</v>
      </c>
      <c r="D377" s="2">
        <f>'Market Data'!D363</f>
        <v>7682.5</v>
      </c>
      <c r="E377" s="2">
        <f>'Market Data'!E363</f>
        <v>7616.5</v>
      </c>
      <c r="F377" s="12">
        <f>'Market Data'!F363</f>
        <v>7619.5</v>
      </c>
      <c r="H377" s="151">
        <f t="shared" si="35"/>
        <v>359</v>
      </c>
      <c r="I377" s="244">
        <f ca="1">IF($H377&lt;($J$6+1),"",PFE(OFFSET($F377,0,0,-$J$6)))</f>
        <v>-0.11545499680244008</v>
      </c>
      <c r="J377" s="19"/>
      <c r="K377" s="139" t="str">
        <f t="shared" ca="1" si="36"/>
        <v>Short</v>
      </c>
      <c r="L377" s="243" t="e">
        <f t="shared" ca="1" si="31"/>
        <v>#N/A</v>
      </c>
      <c r="M377" s="242" t="e">
        <f t="shared" ca="1" si="32"/>
        <v>#N/A</v>
      </c>
      <c r="N377" s="20"/>
      <c r="O377" s="74">
        <f t="shared" ca="1" si="37"/>
        <v>-1</v>
      </c>
      <c r="P377" s="75">
        <f t="shared" ca="1" si="29"/>
        <v>0</v>
      </c>
      <c r="Q377" s="76" t="str">
        <f t="shared" ca="1" si="33"/>
        <v/>
      </c>
      <c r="R377" s="75"/>
      <c r="S377" s="77">
        <f t="shared" ca="1" si="30"/>
        <v>-1</v>
      </c>
      <c r="T377" s="78"/>
      <c r="U377" s="81">
        <f t="shared" ca="1" si="38"/>
        <v>2607.5</v>
      </c>
      <c r="V377" s="82">
        <f t="shared" ca="1" si="34"/>
        <v>16304.04</v>
      </c>
      <c r="W377" s="50"/>
      <c r="X377" s="50"/>
      <c r="Y377" s="50"/>
      <c r="Z377" s="50"/>
      <c r="AA377" s="50"/>
      <c r="AG377" s="50"/>
      <c r="AH377" s="50"/>
      <c r="AI377" s="50"/>
      <c r="AJ377" s="50"/>
      <c r="AK377" s="50"/>
      <c r="AL377" s="50"/>
      <c r="AM377" s="50"/>
      <c r="AN377" s="50"/>
      <c r="AO377" s="50"/>
      <c r="AP377" s="138" t="str">
        <f>IF(NOT($AS377=$AS378),ROW(),"")</f>
        <v/>
      </c>
      <c r="AQ377" s="20" t="str">
        <f>IF(NOT(AS377=AS378),AS378,"")</f>
        <v/>
      </c>
      <c r="AR377" s="20" t="str">
        <f>INDEX($AB$15:$AM$15,MATCH($AS377,$AB$11:$AM$11,0))</f>
        <v>in</v>
      </c>
      <c r="AS377" s="20" t="str">
        <f>LEFT(AT377,4)</f>
        <v>2001</v>
      </c>
      <c r="AT377" s="139" t="str">
        <f>LEFT(B377,6)</f>
        <v>200105</v>
      </c>
    </row>
    <row r="378" spans="2:46" x14ac:dyDescent="0.25">
      <c r="B378" s="11">
        <f>'Market Data'!B364</f>
        <v>20010531</v>
      </c>
      <c r="C378" s="2">
        <f>'Market Data'!C364</f>
        <v>7594.5</v>
      </c>
      <c r="D378" s="2">
        <f>'Market Data'!D364</f>
        <v>7727.5</v>
      </c>
      <c r="E378" s="2">
        <f>'Market Data'!E364</f>
        <v>7563</v>
      </c>
      <c r="F378" s="12">
        <f>'Market Data'!F364</f>
        <v>7717</v>
      </c>
      <c r="H378" s="151">
        <f t="shared" si="35"/>
        <v>360</v>
      </c>
      <c r="I378" s="244">
        <f ca="1">IF($H378&lt;($J$6+1),"",PFE(OFFSET($F378,0,0,-$J$6)))</f>
        <v>-0.10513500134326262</v>
      </c>
      <c r="J378" s="19"/>
      <c r="K378" s="139" t="str">
        <f t="shared" ca="1" si="36"/>
        <v>Short</v>
      </c>
      <c r="L378" s="243" t="e">
        <f t="shared" ca="1" si="31"/>
        <v>#N/A</v>
      </c>
      <c r="M378" s="242" t="e">
        <f t="shared" ca="1" si="32"/>
        <v>#N/A</v>
      </c>
      <c r="N378" s="20"/>
      <c r="O378" s="74">
        <f t="shared" ca="1" si="37"/>
        <v>-1</v>
      </c>
      <c r="P378" s="75">
        <f t="shared" ca="1" si="29"/>
        <v>0</v>
      </c>
      <c r="Q378" s="76" t="str">
        <f t="shared" ca="1" si="33"/>
        <v/>
      </c>
      <c r="R378" s="75"/>
      <c r="S378" s="77">
        <f t="shared" ca="1" si="30"/>
        <v>-1</v>
      </c>
      <c r="T378" s="78"/>
      <c r="U378" s="81">
        <f t="shared" ca="1" si="38"/>
        <v>-3412.5</v>
      </c>
      <c r="V378" s="82">
        <f t="shared" ca="1" si="34"/>
        <v>12891.54</v>
      </c>
      <c r="W378" s="50"/>
      <c r="X378" s="50"/>
      <c r="Y378" s="50"/>
      <c r="Z378" s="50"/>
      <c r="AA378" s="50"/>
      <c r="AG378" s="50"/>
      <c r="AH378" s="50"/>
      <c r="AI378" s="50"/>
      <c r="AJ378" s="50"/>
      <c r="AK378" s="50"/>
      <c r="AL378" s="50"/>
      <c r="AM378" s="50"/>
      <c r="AN378" s="50"/>
      <c r="AO378" s="50"/>
      <c r="AP378" s="138" t="str">
        <f>IF(NOT($AS378=$AS379),ROW(),"")</f>
        <v/>
      </c>
      <c r="AQ378" s="20" t="str">
        <f>IF(NOT(AS378=AS379),AS379,"")</f>
        <v/>
      </c>
      <c r="AR378" s="20" t="str">
        <f>INDEX($AB$15:$AM$15,MATCH($AS378,$AB$11:$AM$11,0))</f>
        <v>in</v>
      </c>
      <c r="AS378" s="20" t="str">
        <f>LEFT(AT378,4)</f>
        <v>2001</v>
      </c>
      <c r="AT378" s="139" t="str">
        <f>LEFT(B378,6)</f>
        <v>200105</v>
      </c>
    </row>
    <row r="379" spans="2:46" x14ac:dyDescent="0.25">
      <c r="B379" s="11">
        <f>'Market Data'!B365</f>
        <v>20010601</v>
      </c>
      <c r="C379" s="2">
        <f>'Market Data'!C365</f>
        <v>7679.5</v>
      </c>
      <c r="D379" s="2">
        <f>'Market Data'!D365</f>
        <v>7750</v>
      </c>
      <c r="E379" s="2">
        <f>'Market Data'!E365</f>
        <v>7624.5</v>
      </c>
      <c r="F379" s="12">
        <f>'Market Data'!F365</f>
        <v>7708</v>
      </c>
      <c r="H379" s="151">
        <f t="shared" si="35"/>
        <v>361</v>
      </c>
      <c r="I379" s="244">
        <f ca="1">IF($H379&lt;($J$6+1),"",PFE(OFFSET($F379,0,0,-$J$6)))</f>
        <v>-9.9891847850797258E-2</v>
      </c>
      <c r="J379" s="19"/>
      <c r="K379" s="139" t="str">
        <f t="shared" ca="1" si="36"/>
        <v>Short</v>
      </c>
      <c r="L379" s="243" t="e">
        <f t="shared" ca="1" si="31"/>
        <v>#N/A</v>
      </c>
      <c r="M379" s="242" t="e">
        <f t="shared" ca="1" si="32"/>
        <v>#N/A</v>
      </c>
      <c r="N379" s="20"/>
      <c r="O379" s="74">
        <f t="shared" ca="1" si="37"/>
        <v>-1</v>
      </c>
      <c r="P379" s="75">
        <f t="shared" ca="1" si="29"/>
        <v>0</v>
      </c>
      <c r="Q379" s="76" t="str">
        <f t="shared" ca="1" si="33"/>
        <v/>
      </c>
      <c r="R379" s="75"/>
      <c r="S379" s="77">
        <f t="shared" ca="1" si="30"/>
        <v>-1</v>
      </c>
      <c r="T379" s="78"/>
      <c r="U379" s="81">
        <f t="shared" ca="1" si="38"/>
        <v>315</v>
      </c>
      <c r="V379" s="82">
        <f t="shared" ca="1" si="34"/>
        <v>13206.54</v>
      </c>
      <c r="W379" s="50"/>
      <c r="X379" s="50"/>
      <c r="Y379" s="50"/>
      <c r="Z379" s="50"/>
      <c r="AA379" s="50"/>
      <c r="AG379" s="50"/>
      <c r="AH379" s="50"/>
      <c r="AI379" s="50"/>
      <c r="AJ379" s="50"/>
      <c r="AK379" s="50"/>
      <c r="AL379" s="50"/>
      <c r="AM379" s="50"/>
      <c r="AN379" s="50"/>
      <c r="AO379" s="50"/>
      <c r="AP379" s="138" t="str">
        <f>IF(NOT($AS379=$AS380),ROW(),"")</f>
        <v/>
      </c>
      <c r="AQ379" s="20" t="str">
        <f>IF(NOT(AS379=AS380),AS380,"")</f>
        <v/>
      </c>
      <c r="AR379" s="20" t="str">
        <f>INDEX($AB$15:$AM$15,MATCH($AS379,$AB$11:$AM$11,0))</f>
        <v>in</v>
      </c>
      <c r="AS379" s="20" t="str">
        <f>LEFT(AT379,4)</f>
        <v>2001</v>
      </c>
      <c r="AT379" s="139" t="str">
        <f>LEFT(B379,6)</f>
        <v>200106</v>
      </c>
    </row>
    <row r="380" spans="2:46" x14ac:dyDescent="0.25">
      <c r="B380" s="11">
        <f>'Market Data'!B366</f>
        <v>20010604</v>
      </c>
      <c r="C380" s="2">
        <f>'Market Data'!C366</f>
        <v>7714.5</v>
      </c>
      <c r="D380" s="2">
        <f>'Market Data'!D366</f>
        <v>7760.5</v>
      </c>
      <c r="E380" s="2">
        <f>'Market Data'!E366</f>
        <v>7708.5</v>
      </c>
      <c r="F380" s="12">
        <f>'Market Data'!F366</f>
        <v>7736.5</v>
      </c>
      <c r="H380" s="151">
        <f t="shared" si="35"/>
        <v>362</v>
      </c>
      <c r="I380" s="244">
        <f ca="1">IF($H380&lt;($J$6+1),"",PFE(OFFSET($F380,0,0,-$J$6)))</f>
        <v>-8.3295902420232548E-2</v>
      </c>
      <c r="J380" s="19"/>
      <c r="K380" s="139" t="str">
        <f t="shared" ca="1" si="36"/>
        <v>Short</v>
      </c>
      <c r="L380" s="243" t="e">
        <f t="shared" ca="1" si="31"/>
        <v>#N/A</v>
      </c>
      <c r="M380" s="242" t="e">
        <f t="shared" ca="1" si="32"/>
        <v>#N/A</v>
      </c>
      <c r="N380" s="20"/>
      <c r="O380" s="74">
        <f t="shared" ca="1" si="37"/>
        <v>-1</v>
      </c>
      <c r="P380" s="75">
        <f t="shared" ca="1" si="29"/>
        <v>0</v>
      </c>
      <c r="Q380" s="76" t="str">
        <f t="shared" ca="1" si="33"/>
        <v/>
      </c>
      <c r="R380" s="75"/>
      <c r="S380" s="77">
        <f t="shared" ca="1" si="30"/>
        <v>-1</v>
      </c>
      <c r="T380" s="78"/>
      <c r="U380" s="81">
        <f t="shared" ca="1" si="38"/>
        <v>-997.5</v>
      </c>
      <c r="V380" s="82">
        <f t="shared" ca="1" si="34"/>
        <v>12209.04</v>
      </c>
      <c r="W380" s="50"/>
      <c r="X380" s="50"/>
      <c r="Y380" s="50"/>
      <c r="Z380" s="50"/>
      <c r="AA380" s="50"/>
      <c r="AG380" s="50"/>
      <c r="AH380" s="50"/>
      <c r="AI380" s="50"/>
      <c r="AJ380" s="50"/>
      <c r="AK380" s="50"/>
      <c r="AL380" s="50"/>
      <c r="AM380" s="50"/>
      <c r="AN380" s="50"/>
      <c r="AO380" s="50"/>
      <c r="AP380" s="138" t="str">
        <f>IF(NOT($AS380=$AS381),ROW(),"")</f>
        <v/>
      </c>
      <c r="AQ380" s="20" t="str">
        <f>IF(NOT(AS380=AS381),AS381,"")</f>
        <v/>
      </c>
      <c r="AR380" s="20" t="str">
        <f>INDEX($AB$15:$AM$15,MATCH($AS380,$AB$11:$AM$11,0))</f>
        <v>in</v>
      </c>
      <c r="AS380" s="20" t="str">
        <f>LEFT(AT380,4)</f>
        <v>2001</v>
      </c>
      <c r="AT380" s="139" t="str">
        <f>LEFT(B380,6)</f>
        <v>200106</v>
      </c>
    </row>
    <row r="381" spans="2:46" x14ac:dyDescent="0.25">
      <c r="B381" s="11">
        <f>'Market Data'!B367</f>
        <v>20010605</v>
      </c>
      <c r="C381" s="2">
        <f>'Market Data'!C367</f>
        <v>7774.5</v>
      </c>
      <c r="D381" s="2">
        <f>'Market Data'!D367</f>
        <v>7833.5</v>
      </c>
      <c r="E381" s="2">
        <f>'Market Data'!E367</f>
        <v>7723</v>
      </c>
      <c r="F381" s="12">
        <f>'Market Data'!F367</f>
        <v>7828.5</v>
      </c>
      <c r="H381" s="151">
        <f t="shared" si="35"/>
        <v>363</v>
      </c>
      <c r="I381" s="244">
        <f ca="1">IF($H381&lt;($J$6+1),"",PFE(OFFSET($F381,0,0,-$J$6)))</f>
        <v>-6.7655803968675446E-2</v>
      </c>
      <c r="J381" s="19"/>
      <c r="K381" s="139" t="str">
        <f t="shared" ca="1" si="36"/>
        <v>Short</v>
      </c>
      <c r="L381" s="243" t="e">
        <f t="shared" ca="1" si="31"/>
        <v>#N/A</v>
      </c>
      <c r="M381" s="242" t="e">
        <f t="shared" ca="1" si="32"/>
        <v>#N/A</v>
      </c>
      <c r="N381" s="20"/>
      <c r="O381" s="74">
        <f t="shared" ca="1" si="37"/>
        <v>-1</v>
      </c>
      <c r="P381" s="75">
        <f t="shared" ca="1" si="29"/>
        <v>0</v>
      </c>
      <c r="Q381" s="76" t="str">
        <f t="shared" ca="1" si="33"/>
        <v/>
      </c>
      <c r="R381" s="75"/>
      <c r="S381" s="77">
        <f t="shared" ca="1" si="30"/>
        <v>-1</v>
      </c>
      <c r="T381" s="78"/>
      <c r="U381" s="81">
        <f t="shared" ca="1" si="38"/>
        <v>-3220</v>
      </c>
      <c r="V381" s="82">
        <f t="shared" ca="1" si="34"/>
        <v>8989.0400000000009</v>
      </c>
      <c r="W381" s="50"/>
      <c r="X381" s="50"/>
      <c r="Y381" s="50"/>
      <c r="Z381" s="50"/>
      <c r="AA381" s="50"/>
      <c r="AG381" s="50"/>
      <c r="AH381" s="50"/>
      <c r="AI381" s="50"/>
      <c r="AJ381" s="50"/>
      <c r="AK381" s="50"/>
      <c r="AL381" s="50"/>
      <c r="AM381" s="50"/>
      <c r="AN381" s="50"/>
      <c r="AO381" s="50"/>
      <c r="AP381" s="138" t="str">
        <f>IF(NOT($AS381=$AS382),ROW(),"")</f>
        <v/>
      </c>
      <c r="AQ381" s="20" t="str">
        <f>IF(NOT(AS381=AS382),AS382,"")</f>
        <v/>
      </c>
      <c r="AR381" s="20" t="str">
        <f>INDEX($AB$15:$AM$15,MATCH($AS381,$AB$11:$AM$11,0))</f>
        <v>in</v>
      </c>
      <c r="AS381" s="20" t="str">
        <f>LEFT(AT381,4)</f>
        <v>2001</v>
      </c>
      <c r="AT381" s="139" t="str">
        <f>LEFT(B381,6)</f>
        <v>200106</v>
      </c>
    </row>
    <row r="382" spans="2:46" x14ac:dyDescent="0.25">
      <c r="B382" s="11">
        <f>'Market Data'!B368</f>
        <v>20010606</v>
      </c>
      <c r="C382" s="2">
        <f>'Market Data'!C368</f>
        <v>7840.5</v>
      </c>
      <c r="D382" s="2">
        <f>'Market Data'!D368</f>
        <v>7844.5</v>
      </c>
      <c r="E382" s="2">
        <f>'Market Data'!E368</f>
        <v>7742</v>
      </c>
      <c r="F382" s="12">
        <f>'Market Data'!F368</f>
        <v>7772.5</v>
      </c>
      <c r="H382" s="151">
        <f t="shared" si="35"/>
        <v>364</v>
      </c>
      <c r="I382" s="244">
        <f ca="1">IF($H382&lt;($J$6+1),"",PFE(OFFSET($F382,0,0,-$J$6)))</f>
        <v>-8.2397520600966848E-2</v>
      </c>
      <c r="J382" s="19"/>
      <c r="K382" s="139" t="str">
        <f t="shared" ca="1" si="36"/>
        <v>Short</v>
      </c>
      <c r="L382" s="243" t="e">
        <f t="shared" ca="1" si="31"/>
        <v>#N/A</v>
      </c>
      <c r="M382" s="242" t="e">
        <f t="shared" ca="1" si="32"/>
        <v>#N/A</v>
      </c>
      <c r="N382" s="20"/>
      <c r="O382" s="74">
        <f t="shared" ca="1" si="37"/>
        <v>-1</v>
      </c>
      <c r="P382" s="75">
        <f t="shared" ca="1" si="29"/>
        <v>0</v>
      </c>
      <c r="Q382" s="76" t="str">
        <f t="shared" ca="1" si="33"/>
        <v/>
      </c>
      <c r="R382" s="75"/>
      <c r="S382" s="77">
        <f t="shared" ca="1" si="30"/>
        <v>-1</v>
      </c>
      <c r="T382" s="78"/>
      <c r="U382" s="81">
        <f t="shared" ca="1" si="38"/>
        <v>1960</v>
      </c>
      <c r="V382" s="82">
        <f t="shared" ca="1" si="34"/>
        <v>10949.04</v>
      </c>
      <c r="W382" s="50"/>
      <c r="X382" s="50"/>
      <c r="Y382" s="50"/>
      <c r="Z382" s="50"/>
      <c r="AA382" s="50"/>
      <c r="AG382" s="50"/>
      <c r="AH382" s="50"/>
      <c r="AI382" s="50"/>
      <c r="AJ382" s="50"/>
      <c r="AK382" s="50"/>
      <c r="AL382" s="50"/>
      <c r="AM382" s="50"/>
      <c r="AN382" s="50"/>
      <c r="AO382" s="50"/>
      <c r="AP382" s="138" t="str">
        <f>IF(NOT($AS382=$AS383),ROW(),"")</f>
        <v/>
      </c>
      <c r="AQ382" s="20" t="str">
        <f>IF(NOT(AS382=AS383),AS383,"")</f>
        <v/>
      </c>
      <c r="AR382" s="20" t="str">
        <f>INDEX($AB$15:$AM$15,MATCH($AS382,$AB$11:$AM$11,0))</f>
        <v>in</v>
      </c>
      <c r="AS382" s="20" t="str">
        <f>LEFT(AT382,4)</f>
        <v>2001</v>
      </c>
      <c r="AT382" s="139" t="str">
        <f>LEFT(B382,6)</f>
        <v>200106</v>
      </c>
    </row>
    <row r="383" spans="2:46" x14ac:dyDescent="0.25">
      <c r="B383" s="11">
        <f>'Market Data'!B369</f>
        <v>20010607</v>
      </c>
      <c r="C383" s="2">
        <f>'Market Data'!C369</f>
        <v>7769.5</v>
      </c>
      <c r="D383" s="2">
        <f>'Market Data'!D369</f>
        <v>7791.5</v>
      </c>
      <c r="E383" s="2">
        <f>'Market Data'!E369</f>
        <v>7725.5</v>
      </c>
      <c r="F383" s="12">
        <f>'Market Data'!F369</f>
        <v>7782.5</v>
      </c>
      <c r="H383" s="151">
        <f t="shared" si="35"/>
        <v>365</v>
      </c>
      <c r="I383" s="244">
        <f ca="1">IF($H383&lt;($J$6+1),"",PFE(OFFSET($F383,0,0,-$J$6)))</f>
        <v>-6.8485527604549581E-2</v>
      </c>
      <c r="J383" s="19"/>
      <c r="K383" s="139" t="str">
        <f t="shared" ca="1" si="36"/>
        <v>Short</v>
      </c>
      <c r="L383" s="243" t="e">
        <f t="shared" ca="1" si="31"/>
        <v>#N/A</v>
      </c>
      <c r="M383" s="242" t="e">
        <f t="shared" ca="1" si="32"/>
        <v>#N/A</v>
      </c>
      <c r="N383" s="20"/>
      <c r="O383" s="74">
        <f t="shared" ca="1" si="37"/>
        <v>-1</v>
      </c>
      <c r="P383" s="75">
        <f t="shared" ca="1" si="29"/>
        <v>0</v>
      </c>
      <c r="Q383" s="76" t="str">
        <f t="shared" ca="1" si="33"/>
        <v/>
      </c>
      <c r="R383" s="75"/>
      <c r="S383" s="77">
        <f t="shared" ca="1" si="30"/>
        <v>-1</v>
      </c>
      <c r="T383" s="78"/>
      <c r="U383" s="81">
        <f t="shared" ca="1" si="38"/>
        <v>-350</v>
      </c>
      <c r="V383" s="82">
        <f t="shared" ca="1" si="34"/>
        <v>10599.04</v>
      </c>
      <c r="W383" s="50"/>
      <c r="X383" s="50"/>
      <c r="Y383" s="50"/>
      <c r="Z383" s="50"/>
      <c r="AA383" s="50"/>
      <c r="AG383" s="50"/>
      <c r="AH383" s="50"/>
      <c r="AI383" s="50"/>
      <c r="AJ383" s="50"/>
      <c r="AK383" s="50"/>
      <c r="AL383" s="50"/>
      <c r="AM383" s="50"/>
      <c r="AN383" s="50"/>
      <c r="AO383" s="50"/>
      <c r="AP383" s="138" t="str">
        <f>IF(NOT($AS383=$AS384),ROW(),"")</f>
        <v/>
      </c>
      <c r="AQ383" s="20" t="str">
        <f>IF(NOT(AS383=AS384),AS384,"")</f>
        <v/>
      </c>
      <c r="AR383" s="20" t="str">
        <f>INDEX($AB$15:$AM$15,MATCH($AS383,$AB$11:$AM$11,0))</f>
        <v>in</v>
      </c>
      <c r="AS383" s="20" t="str">
        <f>LEFT(AT383,4)</f>
        <v>2001</v>
      </c>
      <c r="AT383" s="139" t="str">
        <f>LEFT(B383,6)</f>
        <v>200106</v>
      </c>
    </row>
    <row r="384" spans="2:46" x14ac:dyDescent="0.25">
      <c r="B384" s="11">
        <f>'Market Data'!B370</f>
        <v>20010608</v>
      </c>
      <c r="C384" s="2">
        <f>'Market Data'!C370</f>
        <v>7799.5</v>
      </c>
      <c r="D384" s="2">
        <f>'Market Data'!D370</f>
        <v>7837</v>
      </c>
      <c r="E384" s="2">
        <f>'Market Data'!E370</f>
        <v>7737</v>
      </c>
      <c r="F384" s="12">
        <f>'Market Data'!F370</f>
        <v>7746.5</v>
      </c>
      <c r="H384" s="151">
        <f t="shared" si="35"/>
        <v>366</v>
      </c>
      <c r="I384" s="244">
        <f ca="1">IF($H384&lt;($J$6+1),"",PFE(OFFSET($F384,0,0,-$J$6)))</f>
        <v>-7.9755916836180746E-2</v>
      </c>
      <c r="J384" s="19"/>
      <c r="K384" s="139" t="str">
        <f t="shared" ca="1" si="36"/>
        <v>Short</v>
      </c>
      <c r="L384" s="243" t="e">
        <f t="shared" ca="1" si="31"/>
        <v>#N/A</v>
      </c>
      <c r="M384" s="242" t="e">
        <f t="shared" ca="1" si="32"/>
        <v>#N/A</v>
      </c>
      <c r="N384" s="20"/>
      <c r="O384" s="74">
        <f t="shared" ca="1" si="37"/>
        <v>-1</v>
      </c>
      <c r="P384" s="75">
        <f t="shared" ca="1" si="29"/>
        <v>0</v>
      </c>
      <c r="Q384" s="76" t="str">
        <f t="shared" ca="1" si="33"/>
        <v/>
      </c>
      <c r="R384" s="75"/>
      <c r="S384" s="77">
        <f t="shared" ca="1" si="30"/>
        <v>-1</v>
      </c>
      <c r="T384" s="78"/>
      <c r="U384" s="81">
        <f t="shared" ca="1" si="38"/>
        <v>1260</v>
      </c>
      <c r="V384" s="82">
        <f t="shared" ca="1" si="34"/>
        <v>11859.04</v>
      </c>
      <c r="W384" s="50"/>
      <c r="X384" s="50"/>
      <c r="Y384" s="50"/>
      <c r="Z384" s="50"/>
      <c r="AA384" s="50"/>
      <c r="AG384" s="50"/>
      <c r="AH384" s="50"/>
      <c r="AI384" s="50"/>
      <c r="AJ384" s="50"/>
      <c r="AK384" s="50"/>
      <c r="AL384" s="50"/>
      <c r="AM384" s="50"/>
      <c r="AN384" s="50"/>
      <c r="AO384" s="50"/>
      <c r="AP384" s="138" t="str">
        <f>IF(NOT($AS384=$AS385),ROW(),"")</f>
        <v/>
      </c>
      <c r="AQ384" s="20" t="str">
        <f>IF(NOT(AS384=AS385),AS385,"")</f>
        <v/>
      </c>
      <c r="AR384" s="20" t="str">
        <f>INDEX($AB$15:$AM$15,MATCH($AS384,$AB$11:$AM$11,0))</f>
        <v>in</v>
      </c>
      <c r="AS384" s="20" t="str">
        <f>LEFT(AT384,4)</f>
        <v>2001</v>
      </c>
      <c r="AT384" s="139" t="str">
        <f>LEFT(B384,6)</f>
        <v>200106</v>
      </c>
    </row>
    <row r="385" spans="2:46" x14ac:dyDescent="0.25">
      <c r="B385" s="11">
        <f>'Market Data'!B371</f>
        <v>20010611</v>
      </c>
      <c r="C385" s="2">
        <f>'Market Data'!C371</f>
        <v>7746.5</v>
      </c>
      <c r="D385" s="2">
        <f>'Market Data'!D371</f>
        <v>7797.5</v>
      </c>
      <c r="E385" s="2">
        <f>'Market Data'!E371</f>
        <v>7704.5</v>
      </c>
      <c r="F385" s="12">
        <f>'Market Data'!F371</f>
        <v>7735.5</v>
      </c>
      <c r="H385" s="151">
        <f t="shared" si="35"/>
        <v>367</v>
      </c>
      <c r="I385" s="244">
        <f ca="1">IF($H385&lt;($J$6+1),"",PFE(OFFSET($F385,0,0,-$J$6)))</f>
        <v>-6.2922981469375763E-2</v>
      </c>
      <c r="J385" s="19"/>
      <c r="K385" s="139" t="str">
        <f t="shared" ca="1" si="36"/>
        <v>Short</v>
      </c>
      <c r="L385" s="243" t="e">
        <f t="shared" ca="1" si="31"/>
        <v>#N/A</v>
      </c>
      <c r="M385" s="242" t="e">
        <f t="shared" ca="1" si="32"/>
        <v>#N/A</v>
      </c>
      <c r="N385" s="20"/>
      <c r="O385" s="74">
        <f t="shared" ca="1" si="37"/>
        <v>-1</v>
      </c>
      <c r="P385" s="75">
        <f t="shared" ca="1" si="29"/>
        <v>0</v>
      </c>
      <c r="Q385" s="76" t="str">
        <f t="shared" ca="1" si="33"/>
        <v/>
      </c>
      <c r="R385" s="75"/>
      <c r="S385" s="77">
        <f t="shared" ca="1" si="30"/>
        <v>-1</v>
      </c>
      <c r="T385" s="78"/>
      <c r="U385" s="81">
        <f t="shared" ca="1" si="38"/>
        <v>385</v>
      </c>
      <c r="V385" s="82">
        <f t="shared" ca="1" si="34"/>
        <v>12244.04</v>
      </c>
      <c r="W385" s="50"/>
      <c r="X385" s="50"/>
      <c r="Y385" s="50"/>
      <c r="Z385" s="50"/>
      <c r="AA385" s="50"/>
      <c r="AG385" s="50"/>
      <c r="AH385" s="50"/>
      <c r="AI385" s="50"/>
      <c r="AJ385" s="50"/>
      <c r="AK385" s="50"/>
      <c r="AL385" s="50"/>
      <c r="AM385" s="50"/>
      <c r="AN385" s="50"/>
      <c r="AO385" s="50"/>
      <c r="AP385" s="138" t="str">
        <f>IF(NOT($AS385=$AS386),ROW(),"")</f>
        <v/>
      </c>
      <c r="AQ385" s="20" t="str">
        <f>IF(NOT(AS385=AS386),AS386,"")</f>
        <v/>
      </c>
      <c r="AR385" s="20" t="str">
        <f>INDEX($AB$15:$AM$15,MATCH($AS385,$AB$11:$AM$11,0))</f>
        <v>in</v>
      </c>
      <c r="AS385" s="20" t="str">
        <f>LEFT(AT385,4)</f>
        <v>2001</v>
      </c>
      <c r="AT385" s="139" t="str">
        <f>LEFT(B385,6)</f>
        <v>200106</v>
      </c>
    </row>
    <row r="386" spans="2:46" x14ac:dyDescent="0.25">
      <c r="B386" s="11">
        <f>'Market Data'!B372</f>
        <v>20010612</v>
      </c>
      <c r="C386" s="2">
        <f>'Market Data'!C372</f>
        <v>7729.5</v>
      </c>
      <c r="D386" s="2">
        <f>'Market Data'!D372</f>
        <v>7739</v>
      </c>
      <c r="E386" s="2">
        <f>'Market Data'!E372</f>
        <v>7593.5</v>
      </c>
      <c r="F386" s="12">
        <f>'Market Data'!F372</f>
        <v>7628.5</v>
      </c>
      <c r="H386" s="151">
        <f t="shared" si="35"/>
        <v>368</v>
      </c>
      <c r="I386" s="244">
        <f ca="1">IF($H386&lt;($J$6+1),"",PFE(OFFSET($F386,0,0,-$J$6)))</f>
        <v>-8.8629858735550168E-2</v>
      </c>
      <c r="J386" s="19"/>
      <c r="K386" s="139" t="str">
        <f t="shared" ca="1" si="36"/>
        <v>Short</v>
      </c>
      <c r="L386" s="243" t="e">
        <f t="shared" ca="1" si="31"/>
        <v>#N/A</v>
      </c>
      <c r="M386" s="242" t="e">
        <f t="shared" ca="1" si="32"/>
        <v>#N/A</v>
      </c>
      <c r="N386" s="20"/>
      <c r="O386" s="74">
        <f t="shared" ca="1" si="37"/>
        <v>-1</v>
      </c>
      <c r="P386" s="75">
        <f t="shared" ca="1" si="29"/>
        <v>0</v>
      </c>
      <c r="Q386" s="76" t="str">
        <f t="shared" ca="1" si="33"/>
        <v/>
      </c>
      <c r="R386" s="75"/>
      <c r="S386" s="77">
        <f t="shared" ca="1" si="30"/>
        <v>-1</v>
      </c>
      <c r="T386" s="78"/>
      <c r="U386" s="81">
        <f t="shared" ca="1" si="38"/>
        <v>3745</v>
      </c>
      <c r="V386" s="82">
        <f t="shared" ca="1" si="34"/>
        <v>15989.04</v>
      </c>
      <c r="W386" s="50"/>
      <c r="X386" s="50"/>
      <c r="Y386" s="50"/>
      <c r="Z386" s="50"/>
      <c r="AA386" s="50"/>
      <c r="AG386" s="50"/>
      <c r="AH386" s="50"/>
      <c r="AI386" s="50"/>
      <c r="AJ386" s="50"/>
      <c r="AK386" s="50"/>
      <c r="AL386" s="50"/>
      <c r="AM386" s="50"/>
      <c r="AN386" s="50"/>
      <c r="AO386" s="50"/>
      <c r="AP386" s="138" t="str">
        <f>IF(NOT($AS386=$AS387),ROW(),"")</f>
        <v/>
      </c>
      <c r="AQ386" s="20" t="str">
        <f>IF(NOT(AS386=AS387),AS387,"")</f>
        <v/>
      </c>
      <c r="AR386" s="20" t="str">
        <f>INDEX($AB$15:$AM$15,MATCH($AS386,$AB$11:$AM$11,0))</f>
        <v>in</v>
      </c>
      <c r="AS386" s="20" t="str">
        <f>LEFT(AT386,4)</f>
        <v>2001</v>
      </c>
      <c r="AT386" s="139" t="str">
        <f>LEFT(B386,6)</f>
        <v>200106</v>
      </c>
    </row>
    <row r="387" spans="2:46" x14ac:dyDescent="0.25">
      <c r="B387" s="11">
        <f>'Market Data'!B373</f>
        <v>20010613</v>
      </c>
      <c r="C387" s="2">
        <f>'Market Data'!C373</f>
        <v>7664</v>
      </c>
      <c r="D387" s="2">
        <f>'Market Data'!D373</f>
        <v>7713.5</v>
      </c>
      <c r="E387" s="2">
        <f>'Market Data'!E373</f>
        <v>7644</v>
      </c>
      <c r="F387" s="12">
        <f>'Market Data'!F373</f>
        <v>7688</v>
      </c>
      <c r="H387" s="151">
        <f t="shared" si="35"/>
        <v>369</v>
      </c>
      <c r="I387" s="244">
        <f ca="1">IF($H387&lt;($J$6+1),"",PFE(OFFSET($F387,0,0,-$J$6)))</f>
        <v>-7.9051706645066236E-2</v>
      </c>
      <c r="J387" s="19"/>
      <c r="K387" s="139" t="str">
        <f t="shared" ca="1" si="36"/>
        <v>Short</v>
      </c>
      <c r="L387" s="243" t="e">
        <f t="shared" ca="1" si="31"/>
        <v>#N/A</v>
      </c>
      <c r="M387" s="242" t="e">
        <f t="shared" ca="1" si="32"/>
        <v>#N/A</v>
      </c>
      <c r="N387" s="20"/>
      <c r="O387" s="74">
        <f t="shared" ca="1" si="37"/>
        <v>-1</v>
      </c>
      <c r="P387" s="75">
        <f t="shared" ca="1" si="29"/>
        <v>0</v>
      </c>
      <c r="Q387" s="76" t="str">
        <f t="shared" ca="1" si="33"/>
        <v/>
      </c>
      <c r="R387" s="75"/>
      <c r="S387" s="77">
        <f t="shared" ca="1" si="30"/>
        <v>-1</v>
      </c>
      <c r="T387" s="78"/>
      <c r="U387" s="81">
        <f t="shared" ca="1" si="38"/>
        <v>-2082.5</v>
      </c>
      <c r="V387" s="82">
        <f t="shared" ca="1" si="34"/>
        <v>13906.54</v>
      </c>
      <c r="W387" s="50"/>
      <c r="X387" s="50"/>
      <c r="Y387" s="50"/>
      <c r="Z387" s="50"/>
      <c r="AA387" s="50"/>
      <c r="AG387" s="50"/>
      <c r="AH387" s="50"/>
      <c r="AI387" s="50"/>
      <c r="AJ387" s="50"/>
      <c r="AK387" s="50"/>
      <c r="AL387" s="50"/>
      <c r="AM387" s="50"/>
      <c r="AN387" s="50"/>
      <c r="AO387" s="50"/>
      <c r="AP387" s="138" t="str">
        <f>IF(NOT($AS387=$AS388),ROW(),"")</f>
        <v/>
      </c>
      <c r="AQ387" s="20" t="str">
        <f>IF(NOT(AS387=AS388),AS388,"")</f>
        <v/>
      </c>
      <c r="AR387" s="20" t="str">
        <f>INDEX($AB$15:$AM$15,MATCH($AS387,$AB$11:$AM$11,0))</f>
        <v>in</v>
      </c>
      <c r="AS387" s="20" t="str">
        <f>LEFT(AT387,4)</f>
        <v>2001</v>
      </c>
      <c r="AT387" s="139" t="str">
        <f>LEFT(B387,6)</f>
        <v>200106</v>
      </c>
    </row>
    <row r="388" spans="2:46" x14ac:dyDescent="0.25">
      <c r="B388" s="11">
        <f>'Market Data'!B374</f>
        <v>20010614</v>
      </c>
      <c r="C388" s="2">
        <f>'Market Data'!C374</f>
        <v>7659</v>
      </c>
      <c r="D388" s="2">
        <f>'Market Data'!D374</f>
        <v>7663</v>
      </c>
      <c r="E388" s="2">
        <f>'Market Data'!E374</f>
        <v>7582</v>
      </c>
      <c r="F388" s="12">
        <f>'Market Data'!F374</f>
        <v>7589.5</v>
      </c>
      <c r="H388" s="151">
        <f t="shared" si="35"/>
        <v>370</v>
      </c>
      <c r="I388" s="244">
        <f ca="1">IF($H388&lt;($J$6+1),"",PFE(OFFSET($F388,0,0,-$J$6)))</f>
        <v>-8.1714268655886879E-2</v>
      </c>
      <c r="J388" s="19"/>
      <c r="K388" s="139" t="str">
        <f t="shared" ca="1" si="36"/>
        <v>Short</v>
      </c>
      <c r="L388" s="243" t="e">
        <f t="shared" ca="1" si="31"/>
        <v>#N/A</v>
      </c>
      <c r="M388" s="242" t="e">
        <f t="shared" ca="1" si="32"/>
        <v>#N/A</v>
      </c>
      <c r="N388" s="20"/>
      <c r="O388" s="74">
        <f t="shared" ca="1" si="37"/>
        <v>-1</v>
      </c>
      <c r="P388" s="75">
        <f t="shared" ca="1" si="29"/>
        <v>0</v>
      </c>
      <c r="Q388" s="76" t="str">
        <f t="shared" ca="1" si="33"/>
        <v/>
      </c>
      <c r="R388" s="75"/>
      <c r="S388" s="77">
        <f t="shared" ca="1" si="30"/>
        <v>-1</v>
      </c>
      <c r="T388" s="78"/>
      <c r="U388" s="81">
        <f t="shared" ca="1" si="38"/>
        <v>3447.5</v>
      </c>
      <c r="V388" s="82">
        <f t="shared" ca="1" si="34"/>
        <v>17354.04</v>
      </c>
      <c r="W388" s="50"/>
      <c r="X388" s="50"/>
      <c r="Y388" s="50"/>
      <c r="Z388" s="50"/>
      <c r="AA388" s="50"/>
      <c r="AG388" s="50"/>
      <c r="AH388" s="50"/>
      <c r="AI388" s="50"/>
      <c r="AJ388" s="50"/>
      <c r="AK388" s="50"/>
      <c r="AL388" s="50"/>
      <c r="AM388" s="50"/>
      <c r="AN388" s="50"/>
      <c r="AO388" s="50"/>
      <c r="AP388" s="138" t="str">
        <f>IF(NOT($AS388=$AS389),ROW(),"")</f>
        <v/>
      </c>
      <c r="AQ388" s="20" t="str">
        <f>IF(NOT(AS388=AS389),AS389,"")</f>
        <v/>
      </c>
      <c r="AR388" s="20" t="str">
        <f>INDEX($AB$15:$AM$15,MATCH($AS388,$AB$11:$AM$11,0))</f>
        <v>in</v>
      </c>
      <c r="AS388" s="20" t="str">
        <f>LEFT(AT388,4)</f>
        <v>2001</v>
      </c>
      <c r="AT388" s="139" t="str">
        <f>LEFT(B388,6)</f>
        <v>200106</v>
      </c>
    </row>
    <row r="389" spans="2:46" x14ac:dyDescent="0.25">
      <c r="B389" s="11">
        <f>'Market Data'!B375</f>
        <v>20010615</v>
      </c>
      <c r="C389" s="2">
        <f>'Market Data'!C375</f>
        <v>7554</v>
      </c>
      <c r="D389" s="2">
        <f>'Market Data'!D375</f>
        <v>7589</v>
      </c>
      <c r="E389" s="2">
        <f>'Market Data'!E375</f>
        <v>7451</v>
      </c>
      <c r="F389" s="12">
        <f>'Market Data'!F375</f>
        <v>7495</v>
      </c>
      <c r="H389" s="151">
        <f t="shared" si="35"/>
        <v>371</v>
      </c>
      <c r="I389" s="244">
        <f ca="1">IF($H389&lt;($J$6+1),"",PFE(OFFSET($F389,0,0,-$J$6)))</f>
        <v>-0.10747113048082976</v>
      </c>
      <c r="J389" s="19"/>
      <c r="K389" s="139" t="str">
        <f t="shared" ca="1" si="36"/>
        <v>Short</v>
      </c>
      <c r="L389" s="243" t="e">
        <f t="shared" ca="1" si="31"/>
        <v>#N/A</v>
      </c>
      <c r="M389" s="242" t="e">
        <f t="shared" ca="1" si="32"/>
        <v>#N/A</v>
      </c>
      <c r="N389" s="20"/>
      <c r="O389" s="74">
        <f t="shared" ca="1" si="37"/>
        <v>-1</v>
      </c>
      <c r="P389" s="75">
        <f t="shared" ca="1" si="29"/>
        <v>0</v>
      </c>
      <c r="Q389" s="76" t="str">
        <f t="shared" ca="1" si="33"/>
        <v/>
      </c>
      <c r="R389" s="75"/>
      <c r="S389" s="77">
        <f t="shared" ca="1" si="30"/>
        <v>-1</v>
      </c>
      <c r="T389" s="78"/>
      <c r="U389" s="81">
        <f t="shared" ca="1" si="38"/>
        <v>3307.5</v>
      </c>
      <c r="V389" s="82">
        <f t="shared" ca="1" si="34"/>
        <v>20661.54</v>
      </c>
      <c r="W389" s="50"/>
      <c r="X389" s="50"/>
      <c r="Y389" s="50"/>
      <c r="Z389" s="50"/>
      <c r="AA389" s="50"/>
      <c r="AG389" s="50"/>
      <c r="AH389" s="50"/>
      <c r="AI389" s="50"/>
      <c r="AJ389" s="50"/>
      <c r="AK389" s="50"/>
      <c r="AL389" s="50"/>
      <c r="AM389" s="50"/>
      <c r="AN389" s="50"/>
      <c r="AO389" s="50"/>
      <c r="AP389" s="138" t="str">
        <f>IF(NOT($AS389=$AS390),ROW(),"")</f>
        <v/>
      </c>
      <c r="AQ389" s="20" t="str">
        <f>IF(NOT(AS389=AS390),AS390,"")</f>
        <v/>
      </c>
      <c r="AR389" s="20" t="str">
        <f>INDEX($AB$15:$AM$15,MATCH($AS389,$AB$11:$AM$11,0))</f>
        <v>in</v>
      </c>
      <c r="AS389" s="20" t="str">
        <f>LEFT(AT389,4)</f>
        <v>2001</v>
      </c>
      <c r="AT389" s="139" t="str">
        <f>LEFT(B389,6)</f>
        <v>200106</v>
      </c>
    </row>
    <row r="390" spans="2:46" x14ac:dyDescent="0.25">
      <c r="B390" s="11">
        <f>'Market Data'!B376</f>
        <v>20010618</v>
      </c>
      <c r="C390" s="2">
        <f>'Market Data'!C376</f>
        <v>7514</v>
      </c>
      <c r="D390" s="2">
        <f>'Market Data'!D376</f>
        <v>7514</v>
      </c>
      <c r="E390" s="2">
        <f>'Market Data'!E376</f>
        <v>7412</v>
      </c>
      <c r="F390" s="12">
        <f>'Market Data'!F376</f>
        <v>7433.5</v>
      </c>
      <c r="H390" s="151">
        <f t="shared" si="35"/>
        <v>372</v>
      </c>
      <c r="I390" s="244">
        <f ca="1">IF($H390&lt;($J$6+1),"",PFE(OFFSET($F390,0,0,-$J$6)))</f>
        <v>-0.10012637085998384</v>
      </c>
      <c r="J390" s="19"/>
      <c r="K390" s="139" t="str">
        <f t="shared" ca="1" si="36"/>
        <v>Short</v>
      </c>
      <c r="L390" s="243" t="e">
        <f t="shared" ca="1" si="31"/>
        <v>#N/A</v>
      </c>
      <c r="M390" s="242" t="e">
        <f t="shared" ca="1" si="32"/>
        <v>#N/A</v>
      </c>
      <c r="N390" s="20"/>
      <c r="O390" s="74">
        <f t="shared" ca="1" si="37"/>
        <v>-1</v>
      </c>
      <c r="P390" s="75">
        <f t="shared" ca="1" si="29"/>
        <v>0</v>
      </c>
      <c r="Q390" s="76" t="str">
        <f t="shared" ca="1" si="33"/>
        <v/>
      </c>
      <c r="R390" s="75"/>
      <c r="S390" s="77">
        <f t="shared" ca="1" si="30"/>
        <v>-1</v>
      </c>
      <c r="T390" s="78"/>
      <c r="U390" s="81">
        <f t="shared" ca="1" si="38"/>
        <v>2152.5</v>
      </c>
      <c r="V390" s="82">
        <f t="shared" ca="1" si="34"/>
        <v>22814.04</v>
      </c>
      <c r="W390" s="50"/>
      <c r="X390" s="50"/>
      <c r="Y390" s="50"/>
      <c r="Z390" s="50"/>
      <c r="AA390" s="50"/>
      <c r="AG390" s="50"/>
      <c r="AH390" s="50"/>
      <c r="AI390" s="50"/>
      <c r="AJ390" s="50"/>
      <c r="AK390" s="50"/>
      <c r="AL390" s="50"/>
      <c r="AM390" s="50"/>
      <c r="AN390" s="50"/>
      <c r="AO390" s="50"/>
      <c r="AP390" s="138" t="str">
        <f>IF(NOT($AS390=$AS391),ROW(),"")</f>
        <v/>
      </c>
      <c r="AQ390" s="20" t="str">
        <f>IF(NOT(AS390=AS391),AS391,"")</f>
        <v/>
      </c>
      <c r="AR390" s="20" t="str">
        <f>INDEX($AB$15:$AM$15,MATCH($AS390,$AB$11:$AM$11,0))</f>
        <v>in</v>
      </c>
      <c r="AS390" s="20" t="str">
        <f>LEFT(AT390,4)</f>
        <v>2001</v>
      </c>
      <c r="AT390" s="139" t="str">
        <f>LEFT(B390,6)</f>
        <v>200106</v>
      </c>
    </row>
    <row r="391" spans="2:46" x14ac:dyDescent="0.25">
      <c r="B391" s="11">
        <f>'Market Data'!B377</f>
        <v>20010619</v>
      </c>
      <c r="C391" s="2">
        <f>'Market Data'!C377</f>
        <v>7454</v>
      </c>
      <c r="D391" s="2">
        <f>'Market Data'!D377</f>
        <v>7542</v>
      </c>
      <c r="E391" s="2">
        <f>'Market Data'!E377</f>
        <v>7449</v>
      </c>
      <c r="F391" s="12">
        <f>'Market Data'!F377</f>
        <v>7490</v>
      </c>
      <c r="H391" s="151">
        <f t="shared" si="35"/>
        <v>373</v>
      </c>
      <c r="I391" s="244">
        <f ca="1">IF($H391&lt;($J$6+1),"",PFE(OFFSET($F391,0,0,-$J$6)))</f>
        <v>-9.3312524581271108E-2</v>
      </c>
      <c r="J391" s="19"/>
      <c r="K391" s="139" t="str">
        <f t="shared" ca="1" si="36"/>
        <v>Short</v>
      </c>
      <c r="L391" s="243" t="e">
        <f t="shared" ca="1" si="31"/>
        <v>#N/A</v>
      </c>
      <c r="M391" s="242" t="e">
        <f t="shared" ca="1" si="32"/>
        <v>#N/A</v>
      </c>
      <c r="N391" s="20"/>
      <c r="O391" s="74">
        <f t="shared" ca="1" si="37"/>
        <v>-1</v>
      </c>
      <c r="P391" s="75">
        <f t="shared" ca="1" si="29"/>
        <v>0</v>
      </c>
      <c r="Q391" s="76" t="str">
        <f t="shared" ca="1" si="33"/>
        <v/>
      </c>
      <c r="R391" s="75"/>
      <c r="S391" s="77">
        <f t="shared" ca="1" si="30"/>
        <v>-1</v>
      </c>
      <c r="T391" s="78"/>
      <c r="U391" s="81">
        <f t="shared" ca="1" si="38"/>
        <v>-1977.5</v>
      </c>
      <c r="V391" s="82">
        <f t="shared" ca="1" si="34"/>
        <v>20836.54</v>
      </c>
      <c r="W391" s="50"/>
      <c r="X391" s="50"/>
      <c r="Y391" s="50"/>
      <c r="Z391" s="50"/>
      <c r="AA391" s="50"/>
      <c r="AG391" s="50"/>
      <c r="AH391" s="50"/>
      <c r="AI391" s="50"/>
      <c r="AJ391" s="50"/>
      <c r="AK391" s="50"/>
      <c r="AL391" s="50"/>
      <c r="AM391" s="50"/>
      <c r="AN391" s="50"/>
      <c r="AO391" s="50"/>
      <c r="AP391" s="138" t="str">
        <f>IF(NOT($AS391=$AS392),ROW(),"")</f>
        <v/>
      </c>
      <c r="AQ391" s="20" t="str">
        <f>IF(NOT(AS391=AS392),AS392,"")</f>
        <v/>
      </c>
      <c r="AR391" s="20" t="str">
        <f>INDEX($AB$15:$AM$15,MATCH($AS391,$AB$11:$AM$11,0))</f>
        <v>in</v>
      </c>
      <c r="AS391" s="20" t="str">
        <f>LEFT(AT391,4)</f>
        <v>2001</v>
      </c>
      <c r="AT391" s="139" t="str">
        <f>LEFT(B391,6)</f>
        <v>200106</v>
      </c>
    </row>
    <row r="392" spans="2:46" x14ac:dyDescent="0.25">
      <c r="B392" s="11">
        <f>'Market Data'!B378</f>
        <v>20010620</v>
      </c>
      <c r="C392" s="2">
        <f>'Market Data'!C378</f>
        <v>7425</v>
      </c>
      <c r="D392" s="2">
        <f>'Market Data'!D378</f>
        <v>7454</v>
      </c>
      <c r="E392" s="2">
        <f>'Market Data'!E378</f>
        <v>7374</v>
      </c>
      <c r="F392" s="12">
        <f>'Market Data'!F378</f>
        <v>7432</v>
      </c>
      <c r="H392" s="151">
        <f t="shared" si="35"/>
        <v>374</v>
      </c>
      <c r="I392" s="244">
        <f ca="1">IF($H392&lt;($J$6+1),"",PFE(OFFSET($F392,0,0,-$J$6)))</f>
        <v>-9.7720030084940818E-2</v>
      </c>
      <c r="J392" s="19"/>
      <c r="K392" s="139" t="str">
        <f t="shared" ca="1" si="36"/>
        <v>Short</v>
      </c>
      <c r="L392" s="243" t="e">
        <f t="shared" ca="1" si="31"/>
        <v>#N/A</v>
      </c>
      <c r="M392" s="242" t="e">
        <f t="shared" ca="1" si="32"/>
        <v>#N/A</v>
      </c>
      <c r="N392" s="20"/>
      <c r="O392" s="74">
        <f t="shared" ca="1" si="37"/>
        <v>-1</v>
      </c>
      <c r="P392" s="75">
        <f t="shared" ca="1" si="29"/>
        <v>0</v>
      </c>
      <c r="Q392" s="76" t="str">
        <f t="shared" ca="1" si="33"/>
        <v/>
      </c>
      <c r="R392" s="75"/>
      <c r="S392" s="77">
        <f t="shared" ca="1" si="30"/>
        <v>-1</v>
      </c>
      <c r="T392" s="78"/>
      <c r="U392" s="81">
        <f t="shared" ca="1" si="38"/>
        <v>2030</v>
      </c>
      <c r="V392" s="82">
        <f t="shared" ca="1" si="34"/>
        <v>22866.54</v>
      </c>
      <c r="W392" s="50"/>
      <c r="X392" s="50"/>
      <c r="Y392" s="50"/>
      <c r="Z392" s="50"/>
      <c r="AA392" s="50"/>
      <c r="AG392" s="50"/>
      <c r="AH392" s="50"/>
      <c r="AI392" s="50"/>
      <c r="AJ392" s="50"/>
      <c r="AK392" s="50"/>
      <c r="AL392" s="50"/>
      <c r="AM392" s="50"/>
      <c r="AN392" s="50"/>
      <c r="AO392" s="50"/>
      <c r="AP392" s="138" t="str">
        <f>IF(NOT($AS392=$AS393),ROW(),"")</f>
        <v/>
      </c>
      <c r="AQ392" s="20" t="str">
        <f>IF(NOT(AS392=AS393),AS393,"")</f>
        <v/>
      </c>
      <c r="AR392" s="20" t="str">
        <f>INDEX($AB$15:$AM$15,MATCH($AS392,$AB$11:$AM$11,0))</f>
        <v>in</v>
      </c>
      <c r="AS392" s="20" t="str">
        <f>LEFT(AT392,4)</f>
        <v>2001</v>
      </c>
      <c r="AT392" s="139" t="str">
        <f>LEFT(B392,6)</f>
        <v>200106</v>
      </c>
    </row>
    <row r="393" spans="2:46" x14ac:dyDescent="0.25">
      <c r="B393" s="11">
        <f>'Market Data'!B379</f>
        <v>20010621</v>
      </c>
      <c r="C393" s="2">
        <f>'Market Data'!C379</f>
        <v>7478.5</v>
      </c>
      <c r="D393" s="2">
        <f>'Market Data'!D379</f>
        <v>7486</v>
      </c>
      <c r="E393" s="2">
        <f>'Market Data'!E379</f>
        <v>7392</v>
      </c>
      <c r="F393" s="12">
        <f>'Market Data'!F379</f>
        <v>7476</v>
      </c>
      <c r="H393" s="151">
        <f t="shared" si="35"/>
        <v>375</v>
      </c>
      <c r="I393" s="244">
        <f ca="1">IF($H393&lt;($J$6+1),"",PFE(OFFSET($F393,0,0,-$J$6)))</f>
        <v>-7.6949530537007177E-2</v>
      </c>
      <c r="J393" s="19"/>
      <c r="K393" s="139" t="str">
        <f t="shared" ca="1" si="36"/>
        <v>Short</v>
      </c>
      <c r="L393" s="243" t="e">
        <f t="shared" ca="1" si="31"/>
        <v>#N/A</v>
      </c>
      <c r="M393" s="242" t="e">
        <f t="shared" ca="1" si="32"/>
        <v>#N/A</v>
      </c>
      <c r="N393" s="20"/>
      <c r="O393" s="74">
        <f t="shared" ca="1" si="37"/>
        <v>-1</v>
      </c>
      <c r="P393" s="75">
        <f t="shared" ca="1" si="29"/>
        <v>0</v>
      </c>
      <c r="Q393" s="76" t="str">
        <f t="shared" ca="1" si="33"/>
        <v/>
      </c>
      <c r="R393" s="75"/>
      <c r="S393" s="77">
        <f t="shared" ca="1" si="30"/>
        <v>-1</v>
      </c>
      <c r="T393" s="78"/>
      <c r="U393" s="81">
        <f t="shared" ca="1" si="38"/>
        <v>-1540</v>
      </c>
      <c r="V393" s="82">
        <f t="shared" ca="1" si="34"/>
        <v>21326.54</v>
      </c>
      <c r="W393" s="50"/>
      <c r="X393" s="50"/>
      <c r="Y393" s="50"/>
      <c r="Z393" s="50"/>
      <c r="AA393" s="50"/>
      <c r="AG393" s="50"/>
      <c r="AH393" s="50"/>
      <c r="AI393" s="50"/>
      <c r="AJ393" s="50"/>
      <c r="AK393" s="50"/>
      <c r="AL393" s="50"/>
      <c r="AM393" s="50"/>
      <c r="AN393" s="50"/>
      <c r="AO393" s="50"/>
      <c r="AP393" s="138" t="str">
        <f>IF(NOT($AS393=$AS394),ROW(),"")</f>
        <v/>
      </c>
      <c r="AQ393" s="20" t="str">
        <f>IF(NOT(AS393=AS394),AS394,"")</f>
        <v/>
      </c>
      <c r="AR393" s="20" t="str">
        <f>INDEX($AB$15:$AM$15,MATCH($AS393,$AB$11:$AM$11,0))</f>
        <v>in</v>
      </c>
      <c r="AS393" s="20" t="str">
        <f>LEFT(AT393,4)</f>
        <v>2001</v>
      </c>
      <c r="AT393" s="139" t="str">
        <f>LEFT(B393,6)</f>
        <v>200106</v>
      </c>
    </row>
    <row r="394" spans="2:46" x14ac:dyDescent="0.25">
      <c r="B394" s="11">
        <f>'Market Data'!B380</f>
        <v>20010622</v>
      </c>
      <c r="C394" s="2">
        <f>'Market Data'!C380</f>
        <v>7472</v>
      </c>
      <c r="D394" s="2">
        <f>'Market Data'!D380</f>
        <v>7512</v>
      </c>
      <c r="E394" s="2">
        <f>'Market Data'!E380</f>
        <v>7428</v>
      </c>
      <c r="F394" s="12">
        <f>'Market Data'!F380</f>
        <v>7462</v>
      </c>
      <c r="H394" s="151">
        <f t="shared" si="35"/>
        <v>376</v>
      </c>
      <c r="I394" s="244">
        <f ca="1">IF($H394&lt;($J$6+1),"",PFE(OFFSET($F394,0,0,-$J$6)))</f>
        <v>-6.6880706421344582E-2</v>
      </c>
      <c r="J394" s="19"/>
      <c r="K394" s="139" t="str">
        <f t="shared" ca="1" si="36"/>
        <v>Short</v>
      </c>
      <c r="L394" s="243" t="e">
        <f t="shared" ca="1" si="31"/>
        <v>#N/A</v>
      </c>
      <c r="M394" s="242" t="e">
        <f t="shared" ca="1" si="32"/>
        <v>#N/A</v>
      </c>
      <c r="N394" s="20"/>
      <c r="O394" s="74">
        <f t="shared" ca="1" si="37"/>
        <v>-1</v>
      </c>
      <c r="P394" s="75">
        <f t="shared" ca="1" si="29"/>
        <v>0</v>
      </c>
      <c r="Q394" s="76" t="str">
        <f t="shared" ca="1" si="33"/>
        <v/>
      </c>
      <c r="R394" s="75"/>
      <c r="S394" s="77">
        <f t="shared" ca="1" si="30"/>
        <v>-1</v>
      </c>
      <c r="T394" s="78"/>
      <c r="U394" s="81">
        <f t="shared" ca="1" si="38"/>
        <v>490</v>
      </c>
      <c r="V394" s="82">
        <f t="shared" ca="1" si="34"/>
        <v>21816.54</v>
      </c>
      <c r="W394" s="50"/>
      <c r="X394" s="50"/>
      <c r="Y394" s="50"/>
      <c r="Z394" s="50"/>
      <c r="AA394" s="50"/>
      <c r="AG394" s="50"/>
      <c r="AH394" s="50"/>
      <c r="AI394" s="50"/>
      <c r="AJ394" s="50"/>
      <c r="AK394" s="50"/>
      <c r="AL394" s="50"/>
      <c r="AM394" s="50"/>
      <c r="AN394" s="50"/>
      <c r="AO394" s="50"/>
      <c r="AP394" s="138" t="str">
        <f>IF(NOT($AS394=$AS395),ROW(),"")</f>
        <v/>
      </c>
      <c r="AQ394" s="20" t="str">
        <f>IF(NOT(AS394=AS395),AS395,"")</f>
        <v/>
      </c>
      <c r="AR394" s="20" t="str">
        <f>INDEX($AB$15:$AM$15,MATCH($AS394,$AB$11:$AM$11,0))</f>
        <v>in</v>
      </c>
      <c r="AS394" s="20" t="str">
        <f>LEFT(AT394,4)</f>
        <v>2001</v>
      </c>
      <c r="AT394" s="139" t="str">
        <f>LEFT(B394,6)</f>
        <v>200106</v>
      </c>
    </row>
    <row r="395" spans="2:46" x14ac:dyDescent="0.25">
      <c r="B395" s="11">
        <f>'Market Data'!B381</f>
        <v>20010625</v>
      </c>
      <c r="C395" s="2">
        <f>'Market Data'!C381</f>
        <v>7434</v>
      </c>
      <c r="D395" s="2">
        <f>'Market Data'!D381</f>
        <v>7508</v>
      </c>
      <c r="E395" s="2">
        <f>'Market Data'!E381</f>
        <v>7425</v>
      </c>
      <c r="F395" s="12">
        <f>'Market Data'!F381</f>
        <v>7458</v>
      </c>
      <c r="H395" s="151">
        <f t="shared" si="35"/>
        <v>377</v>
      </c>
      <c r="I395" s="244">
        <f ca="1">IF($H395&lt;($J$6+1),"",PFE(OFFSET($F395,0,0,-$J$6)))</f>
        <v>-3.832079898454431E-2</v>
      </c>
      <c r="J395" s="19"/>
      <c r="K395" s="139" t="str">
        <f t="shared" ca="1" si="36"/>
        <v>Short</v>
      </c>
      <c r="L395" s="243" t="e">
        <f t="shared" ca="1" si="31"/>
        <v>#N/A</v>
      </c>
      <c r="M395" s="242" t="e">
        <f t="shared" ca="1" si="32"/>
        <v>#N/A</v>
      </c>
      <c r="N395" s="20"/>
      <c r="O395" s="74">
        <f t="shared" ca="1" si="37"/>
        <v>-1</v>
      </c>
      <c r="P395" s="75">
        <f t="shared" ca="1" si="29"/>
        <v>0</v>
      </c>
      <c r="Q395" s="76" t="str">
        <f t="shared" ca="1" si="33"/>
        <v/>
      </c>
      <c r="R395" s="75"/>
      <c r="S395" s="77">
        <f t="shared" ca="1" si="30"/>
        <v>-1</v>
      </c>
      <c r="T395" s="78"/>
      <c r="U395" s="81">
        <f t="shared" ca="1" si="38"/>
        <v>140</v>
      </c>
      <c r="V395" s="82">
        <f t="shared" ca="1" si="34"/>
        <v>21956.54</v>
      </c>
      <c r="W395" s="50"/>
      <c r="X395" s="50"/>
      <c r="Y395" s="50"/>
      <c r="Z395" s="50"/>
      <c r="AA395" s="50"/>
      <c r="AG395" s="50"/>
      <c r="AH395" s="50"/>
      <c r="AI395" s="50"/>
      <c r="AJ395" s="50"/>
      <c r="AK395" s="50"/>
      <c r="AL395" s="50"/>
      <c r="AM395" s="50"/>
      <c r="AN395" s="50"/>
      <c r="AO395" s="50"/>
      <c r="AP395" s="138" t="str">
        <f>IF(NOT($AS395=$AS396),ROW(),"")</f>
        <v/>
      </c>
      <c r="AQ395" s="20" t="str">
        <f>IF(NOT(AS395=AS396),AS396,"")</f>
        <v/>
      </c>
      <c r="AR395" s="20" t="str">
        <f>INDEX($AB$15:$AM$15,MATCH($AS395,$AB$11:$AM$11,0))</f>
        <v>in</v>
      </c>
      <c r="AS395" s="20" t="str">
        <f>LEFT(AT395,4)</f>
        <v>2001</v>
      </c>
      <c r="AT395" s="139" t="str">
        <f>LEFT(B395,6)</f>
        <v>200106</v>
      </c>
    </row>
    <row r="396" spans="2:46" x14ac:dyDescent="0.25">
      <c r="B396" s="11">
        <f>'Market Data'!B382</f>
        <v>20010626</v>
      </c>
      <c r="C396" s="2">
        <f>'Market Data'!C382</f>
        <v>7427</v>
      </c>
      <c r="D396" s="2">
        <f>'Market Data'!D382</f>
        <v>7435.5</v>
      </c>
      <c r="E396" s="2">
        <f>'Market Data'!E382</f>
        <v>7319</v>
      </c>
      <c r="F396" s="12">
        <f>'Market Data'!F382</f>
        <v>7401</v>
      </c>
      <c r="H396" s="151">
        <f t="shared" si="35"/>
        <v>378</v>
      </c>
      <c r="I396" s="244">
        <f ca="1">IF($H396&lt;($J$6+1),"",PFE(OFFSET($F396,0,0,-$J$6)))</f>
        <v>-6.5327256246667409E-2</v>
      </c>
      <c r="J396" s="19"/>
      <c r="K396" s="139" t="str">
        <f t="shared" ca="1" si="36"/>
        <v>Short</v>
      </c>
      <c r="L396" s="243" t="e">
        <f t="shared" ca="1" si="31"/>
        <v>#N/A</v>
      </c>
      <c r="M396" s="242" t="e">
        <f t="shared" ca="1" si="32"/>
        <v>#N/A</v>
      </c>
      <c r="N396" s="20"/>
      <c r="O396" s="74">
        <f t="shared" ca="1" si="37"/>
        <v>-1</v>
      </c>
      <c r="P396" s="75">
        <f t="shared" ca="1" si="29"/>
        <v>0</v>
      </c>
      <c r="Q396" s="76" t="str">
        <f t="shared" ca="1" si="33"/>
        <v/>
      </c>
      <c r="R396" s="75"/>
      <c r="S396" s="77">
        <f t="shared" ca="1" si="30"/>
        <v>-1</v>
      </c>
      <c r="T396" s="78"/>
      <c r="U396" s="81">
        <f t="shared" ca="1" si="38"/>
        <v>1995</v>
      </c>
      <c r="V396" s="82">
        <f t="shared" ca="1" si="34"/>
        <v>23951.54</v>
      </c>
      <c r="W396" s="50"/>
      <c r="X396" s="50"/>
      <c r="Y396" s="50"/>
      <c r="Z396" s="50"/>
      <c r="AA396" s="50"/>
      <c r="AG396" s="50"/>
      <c r="AH396" s="50"/>
      <c r="AI396" s="50"/>
      <c r="AJ396" s="50"/>
      <c r="AK396" s="50"/>
      <c r="AL396" s="50"/>
      <c r="AM396" s="50"/>
      <c r="AN396" s="50"/>
      <c r="AO396" s="50"/>
      <c r="AP396" s="138" t="str">
        <f>IF(NOT($AS396=$AS397),ROW(),"")</f>
        <v/>
      </c>
      <c r="AQ396" s="20" t="str">
        <f>IF(NOT(AS396=AS397),AS397,"")</f>
        <v/>
      </c>
      <c r="AR396" s="20" t="str">
        <f>INDEX($AB$15:$AM$15,MATCH($AS396,$AB$11:$AM$11,0))</f>
        <v>in</v>
      </c>
      <c r="AS396" s="20" t="str">
        <f>LEFT(AT396,4)</f>
        <v>2001</v>
      </c>
      <c r="AT396" s="139" t="str">
        <f>LEFT(B396,6)</f>
        <v>200106</v>
      </c>
    </row>
    <row r="397" spans="2:46" x14ac:dyDescent="0.25">
      <c r="B397" s="11">
        <f>'Market Data'!B383</f>
        <v>20010627</v>
      </c>
      <c r="C397" s="2">
        <f>'Market Data'!C383</f>
        <v>7394</v>
      </c>
      <c r="D397" s="2">
        <f>'Market Data'!D383</f>
        <v>7408</v>
      </c>
      <c r="E397" s="2">
        <f>'Market Data'!E383</f>
        <v>7366.5</v>
      </c>
      <c r="F397" s="12">
        <f>'Market Data'!F383</f>
        <v>7390</v>
      </c>
      <c r="H397" s="151">
        <f t="shared" si="35"/>
        <v>379</v>
      </c>
      <c r="I397" s="244">
        <f ca="1">IF($H397&lt;($J$6+1),"",PFE(OFFSET($F397,0,0,-$J$6)))</f>
        <v>-6.9349009949492474E-2</v>
      </c>
      <c r="J397" s="19"/>
      <c r="K397" s="139" t="str">
        <f t="shared" ca="1" si="36"/>
        <v>Short</v>
      </c>
      <c r="L397" s="243" t="e">
        <f t="shared" ca="1" si="31"/>
        <v>#N/A</v>
      </c>
      <c r="M397" s="242" t="e">
        <f t="shared" ca="1" si="32"/>
        <v>#N/A</v>
      </c>
      <c r="N397" s="20"/>
      <c r="O397" s="74">
        <f t="shared" ca="1" si="37"/>
        <v>-1</v>
      </c>
      <c r="P397" s="75">
        <f t="shared" ca="1" si="29"/>
        <v>0</v>
      </c>
      <c r="Q397" s="76" t="str">
        <f t="shared" ca="1" si="33"/>
        <v/>
      </c>
      <c r="R397" s="75"/>
      <c r="S397" s="77">
        <f t="shared" ca="1" si="30"/>
        <v>-1</v>
      </c>
      <c r="T397" s="78"/>
      <c r="U397" s="81">
        <f t="shared" ca="1" si="38"/>
        <v>385</v>
      </c>
      <c r="V397" s="82">
        <f t="shared" ca="1" si="34"/>
        <v>24336.54</v>
      </c>
      <c r="W397" s="50"/>
      <c r="X397" s="50"/>
      <c r="Y397" s="50"/>
      <c r="Z397" s="50"/>
      <c r="AA397" s="50"/>
      <c r="AG397" s="50"/>
      <c r="AH397" s="50"/>
      <c r="AI397" s="50"/>
      <c r="AJ397" s="50"/>
      <c r="AK397" s="50"/>
      <c r="AL397" s="50"/>
      <c r="AM397" s="50"/>
      <c r="AN397" s="50"/>
      <c r="AO397" s="50"/>
      <c r="AP397" s="138" t="str">
        <f>IF(NOT($AS397=$AS398),ROW(),"")</f>
        <v/>
      </c>
      <c r="AQ397" s="20" t="str">
        <f>IF(NOT(AS397=AS398),AS398,"")</f>
        <v/>
      </c>
      <c r="AR397" s="20" t="str">
        <f>INDEX($AB$15:$AM$15,MATCH($AS397,$AB$11:$AM$11,0))</f>
        <v>in</v>
      </c>
      <c r="AS397" s="20" t="str">
        <f>LEFT(AT397,4)</f>
        <v>2001</v>
      </c>
      <c r="AT397" s="139" t="str">
        <f>LEFT(B397,6)</f>
        <v>200106</v>
      </c>
    </row>
    <row r="398" spans="2:46" x14ac:dyDescent="0.25">
      <c r="B398" s="11">
        <f>'Market Data'!B384</f>
        <v>20010628</v>
      </c>
      <c r="C398" s="2">
        <f>'Market Data'!C384</f>
        <v>7373</v>
      </c>
      <c r="D398" s="2">
        <f>'Market Data'!D384</f>
        <v>7529</v>
      </c>
      <c r="E398" s="2">
        <f>'Market Data'!E384</f>
        <v>7308</v>
      </c>
      <c r="F398" s="12">
        <f>'Market Data'!F384</f>
        <v>7527</v>
      </c>
      <c r="H398" s="151">
        <f t="shared" si="35"/>
        <v>380</v>
      </c>
      <c r="I398" s="244">
        <f ca="1">IF($H398&lt;($J$6+1),"",PFE(OFFSET($F398,0,0,-$J$6)))</f>
        <v>-4.7499829212472082E-2</v>
      </c>
      <c r="J398" s="19"/>
      <c r="K398" s="139" t="str">
        <f t="shared" ca="1" si="36"/>
        <v>Short</v>
      </c>
      <c r="L398" s="243" t="e">
        <f t="shared" ca="1" si="31"/>
        <v>#N/A</v>
      </c>
      <c r="M398" s="242" t="e">
        <f t="shared" ca="1" si="32"/>
        <v>#N/A</v>
      </c>
      <c r="N398" s="20"/>
      <c r="O398" s="74">
        <f t="shared" ca="1" si="37"/>
        <v>-1</v>
      </c>
      <c r="P398" s="75">
        <f t="shared" ca="1" si="29"/>
        <v>0</v>
      </c>
      <c r="Q398" s="76" t="str">
        <f t="shared" ca="1" si="33"/>
        <v/>
      </c>
      <c r="R398" s="75"/>
      <c r="S398" s="77">
        <f t="shared" ca="1" si="30"/>
        <v>-1</v>
      </c>
      <c r="T398" s="78"/>
      <c r="U398" s="81">
        <f t="shared" ca="1" si="38"/>
        <v>-4795</v>
      </c>
      <c r="V398" s="82">
        <f t="shared" ca="1" si="34"/>
        <v>19541.54</v>
      </c>
      <c r="W398" s="50"/>
      <c r="X398" s="50"/>
      <c r="Y398" s="50"/>
      <c r="Z398" s="50"/>
      <c r="AA398" s="50"/>
      <c r="AG398" s="50"/>
      <c r="AH398" s="50"/>
      <c r="AI398" s="50"/>
      <c r="AJ398" s="50"/>
      <c r="AK398" s="50"/>
      <c r="AL398" s="50"/>
      <c r="AM398" s="50"/>
      <c r="AN398" s="50"/>
      <c r="AO398" s="50"/>
      <c r="AP398" s="138" t="str">
        <f>IF(NOT($AS398=$AS399),ROW(),"")</f>
        <v/>
      </c>
      <c r="AQ398" s="20" t="str">
        <f>IF(NOT(AS398=AS399),AS399,"")</f>
        <v/>
      </c>
      <c r="AR398" s="20" t="str">
        <f>INDEX($AB$15:$AM$15,MATCH($AS398,$AB$11:$AM$11,0))</f>
        <v>in</v>
      </c>
      <c r="AS398" s="20" t="str">
        <f>LEFT(AT398,4)</f>
        <v>2001</v>
      </c>
      <c r="AT398" s="139" t="str">
        <f>LEFT(B398,6)</f>
        <v>200106</v>
      </c>
    </row>
    <row r="399" spans="2:46" x14ac:dyDescent="0.25">
      <c r="B399" s="11">
        <f>'Market Data'!B385</f>
        <v>20010629</v>
      </c>
      <c r="C399" s="2">
        <f>'Market Data'!C385</f>
        <v>7524</v>
      </c>
      <c r="D399" s="2">
        <f>'Market Data'!D385</f>
        <v>7617.5</v>
      </c>
      <c r="E399" s="2">
        <f>'Market Data'!E385</f>
        <v>7508</v>
      </c>
      <c r="F399" s="12">
        <f>'Market Data'!F385</f>
        <v>7609</v>
      </c>
      <c r="H399" s="151">
        <f t="shared" si="35"/>
        <v>381</v>
      </c>
      <c r="I399" s="244">
        <f ca="1">IF($H399&lt;($J$6+1),"",PFE(OFFSET($F399,0,0,-$J$6)))</f>
        <v>-2.0921607006436627E-2</v>
      </c>
      <c r="J399" s="19"/>
      <c r="K399" s="139" t="str">
        <f t="shared" ca="1" si="36"/>
        <v>Short</v>
      </c>
      <c r="L399" s="243" t="e">
        <f t="shared" ca="1" si="31"/>
        <v>#N/A</v>
      </c>
      <c r="M399" s="242" t="e">
        <f t="shared" ca="1" si="32"/>
        <v>#N/A</v>
      </c>
      <c r="N399" s="20"/>
      <c r="O399" s="74">
        <f t="shared" ca="1" si="37"/>
        <v>-1</v>
      </c>
      <c r="P399" s="75">
        <f t="shared" ca="1" si="29"/>
        <v>0</v>
      </c>
      <c r="Q399" s="76" t="str">
        <f t="shared" ca="1" si="33"/>
        <v/>
      </c>
      <c r="R399" s="75"/>
      <c r="S399" s="77">
        <f t="shared" ca="1" si="30"/>
        <v>-1</v>
      </c>
      <c r="T399" s="78"/>
      <c r="U399" s="81">
        <f t="shared" ca="1" si="38"/>
        <v>-2870</v>
      </c>
      <c r="V399" s="82">
        <f t="shared" ca="1" si="34"/>
        <v>16671.54</v>
      </c>
      <c r="W399" s="50"/>
      <c r="X399" s="50"/>
      <c r="Y399" s="50"/>
      <c r="Z399" s="50"/>
      <c r="AA399" s="50"/>
      <c r="AG399" s="50"/>
      <c r="AH399" s="50"/>
      <c r="AI399" s="50"/>
      <c r="AJ399" s="50"/>
      <c r="AK399" s="50"/>
      <c r="AL399" s="50"/>
      <c r="AM399" s="50"/>
      <c r="AN399" s="50"/>
      <c r="AO399" s="50"/>
      <c r="AP399" s="138" t="str">
        <f>IF(NOT($AS399=$AS400),ROW(),"")</f>
        <v/>
      </c>
      <c r="AQ399" s="20" t="str">
        <f>IF(NOT(AS399=AS400),AS400,"")</f>
        <v/>
      </c>
      <c r="AR399" s="20" t="str">
        <f>INDEX($AB$15:$AM$15,MATCH($AS399,$AB$11:$AM$11,0))</f>
        <v>in</v>
      </c>
      <c r="AS399" s="20" t="str">
        <f>LEFT(AT399,4)</f>
        <v>2001</v>
      </c>
      <c r="AT399" s="139" t="str">
        <f>LEFT(B399,6)</f>
        <v>200106</v>
      </c>
    </row>
    <row r="400" spans="2:46" x14ac:dyDescent="0.25">
      <c r="B400" s="11">
        <f>'Market Data'!B386</f>
        <v>20010702</v>
      </c>
      <c r="C400" s="2">
        <f>'Market Data'!C386</f>
        <v>7567.5</v>
      </c>
      <c r="D400" s="2">
        <f>'Market Data'!D386</f>
        <v>7684.5</v>
      </c>
      <c r="E400" s="2">
        <f>'Market Data'!E386</f>
        <v>7552</v>
      </c>
      <c r="F400" s="12">
        <f>'Market Data'!F386</f>
        <v>7661.5</v>
      </c>
      <c r="H400" s="151">
        <f t="shared" si="35"/>
        <v>382</v>
      </c>
      <c r="I400" s="244">
        <f ca="1">IF($H400&lt;($J$6+1),"",PFE(OFFSET($F400,0,0,-$J$6)))</f>
        <v>-2.424368882215102E-2</v>
      </c>
      <c r="J400" s="19"/>
      <c r="K400" s="139" t="str">
        <f t="shared" ca="1" si="36"/>
        <v>Short</v>
      </c>
      <c r="L400" s="243" t="e">
        <f t="shared" ca="1" si="31"/>
        <v>#N/A</v>
      </c>
      <c r="M400" s="242" t="e">
        <f t="shared" ca="1" si="32"/>
        <v>#N/A</v>
      </c>
      <c r="N400" s="20"/>
      <c r="O400" s="74">
        <f t="shared" ca="1" si="37"/>
        <v>-1</v>
      </c>
      <c r="P400" s="75">
        <f t="shared" ca="1" si="29"/>
        <v>0</v>
      </c>
      <c r="Q400" s="76" t="str">
        <f t="shared" ca="1" si="33"/>
        <v/>
      </c>
      <c r="R400" s="75"/>
      <c r="S400" s="77">
        <f t="shared" ca="1" si="30"/>
        <v>-1</v>
      </c>
      <c r="T400" s="78"/>
      <c r="U400" s="81">
        <f t="shared" ca="1" si="38"/>
        <v>-1837.5</v>
      </c>
      <c r="V400" s="82">
        <f t="shared" ca="1" si="34"/>
        <v>14834.04</v>
      </c>
      <c r="W400" s="50"/>
      <c r="X400" s="50"/>
      <c r="Y400" s="50"/>
      <c r="Z400" s="50"/>
      <c r="AA400" s="50"/>
      <c r="AG400" s="50"/>
      <c r="AH400" s="50"/>
      <c r="AI400" s="50"/>
      <c r="AJ400" s="50"/>
      <c r="AK400" s="50"/>
      <c r="AL400" s="50"/>
      <c r="AM400" s="50"/>
      <c r="AN400" s="50"/>
      <c r="AO400" s="50"/>
      <c r="AP400" s="138" t="str">
        <f>IF(NOT($AS400=$AS401),ROW(),"")</f>
        <v/>
      </c>
      <c r="AQ400" s="20" t="str">
        <f>IF(NOT(AS400=AS401),AS401,"")</f>
        <v/>
      </c>
      <c r="AR400" s="20" t="str">
        <f>INDEX($AB$15:$AM$15,MATCH($AS400,$AB$11:$AM$11,0))</f>
        <v>in</v>
      </c>
      <c r="AS400" s="20" t="str">
        <f>LEFT(AT400,4)</f>
        <v>2001</v>
      </c>
      <c r="AT400" s="139" t="str">
        <f>LEFT(B400,6)</f>
        <v>200107</v>
      </c>
    </row>
    <row r="401" spans="2:46" x14ac:dyDescent="0.25">
      <c r="B401" s="11">
        <f>'Market Data'!B387</f>
        <v>20010703</v>
      </c>
      <c r="C401" s="2">
        <f>'Market Data'!C387</f>
        <v>7644</v>
      </c>
      <c r="D401" s="2">
        <f>'Market Data'!D387</f>
        <v>7661</v>
      </c>
      <c r="E401" s="2">
        <f>'Market Data'!E387</f>
        <v>7588.5</v>
      </c>
      <c r="F401" s="12">
        <f>'Market Data'!F387</f>
        <v>7617</v>
      </c>
      <c r="H401" s="151">
        <f t="shared" si="35"/>
        <v>383</v>
      </c>
      <c r="I401" s="244">
        <f ca="1">IF($H401&lt;($J$6+1),"",PFE(OFFSET($F401,0,0,-$J$6)))</f>
        <v>-3.1521394036245071E-2</v>
      </c>
      <c r="J401" s="19"/>
      <c r="K401" s="139" t="str">
        <f t="shared" ca="1" si="36"/>
        <v>Short</v>
      </c>
      <c r="L401" s="243" t="e">
        <f t="shared" ca="1" si="31"/>
        <v>#N/A</v>
      </c>
      <c r="M401" s="242" t="e">
        <f t="shared" ca="1" si="32"/>
        <v>#N/A</v>
      </c>
      <c r="N401" s="20"/>
      <c r="O401" s="74">
        <f t="shared" ca="1" si="37"/>
        <v>-1</v>
      </c>
      <c r="P401" s="75">
        <f t="shared" ref="P401:P464" ca="1" si="39">$O401-S401</f>
        <v>0</v>
      </c>
      <c r="Q401" s="76" t="str">
        <f t="shared" ca="1" si="33"/>
        <v/>
      </c>
      <c r="R401" s="75"/>
      <c r="S401" s="77">
        <f t="shared" ca="1" si="30"/>
        <v>-1</v>
      </c>
      <c r="T401" s="78"/>
      <c r="U401" s="81">
        <f t="shared" ca="1" si="38"/>
        <v>1557.5</v>
      </c>
      <c r="V401" s="82">
        <f t="shared" ca="1" si="34"/>
        <v>16391.54</v>
      </c>
      <c r="W401" s="50"/>
      <c r="X401" s="50"/>
      <c r="Y401" s="50"/>
      <c r="Z401" s="50"/>
      <c r="AA401" s="50"/>
      <c r="AG401" s="50"/>
      <c r="AH401" s="50"/>
      <c r="AI401" s="50"/>
      <c r="AJ401" s="50"/>
      <c r="AK401" s="50"/>
      <c r="AL401" s="50"/>
      <c r="AM401" s="50"/>
      <c r="AN401" s="50"/>
      <c r="AO401" s="50"/>
      <c r="AP401" s="138" t="str">
        <f>IF(NOT($AS401=$AS402),ROW(),"")</f>
        <v/>
      </c>
      <c r="AQ401" s="20" t="str">
        <f>IF(NOT(AS401=AS402),AS402,"")</f>
        <v/>
      </c>
      <c r="AR401" s="20" t="str">
        <f>INDEX($AB$15:$AM$15,MATCH($AS401,$AB$11:$AM$11,0))</f>
        <v>in</v>
      </c>
      <c r="AS401" s="20" t="str">
        <f>LEFT(AT401,4)</f>
        <v>2001</v>
      </c>
      <c r="AT401" s="139" t="str">
        <f>LEFT(B401,6)</f>
        <v>200107</v>
      </c>
    </row>
    <row r="402" spans="2:46" x14ac:dyDescent="0.25">
      <c r="B402" s="11">
        <f>'Market Data'!B388</f>
        <v>20010704</v>
      </c>
      <c r="C402" s="2">
        <f>'Market Data'!C388</f>
        <v>7616</v>
      </c>
      <c r="D402" s="2">
        <f>'Market Data'!D388</f>
        <v>7633</v>
      </c>
      <c r="E402" s="2">
        <f>'Market Data'!E388</f>
        <v>7546.5</v>
      </c>
      <c r="F402" s="12">
        <f>'Market Data'!F388</f>
        <v>7555</v>
      </c>
      <c r="H402" s="151">
        <f t="shared" si="35"/>
        <v>384</v>
      </c>
      <c r="I402" s="244">
        <f ca="1">IF($H402&lt;($J$6+1),"",PFE(OFFSET($F402,0,0,-$J$6)))</f>
        <v>-5.7983827495972078E-2</v>
      </c>
      <c r="J402" s="19"/>
      <c r="K402" s="139" t="str">
        <f t="shared" ca="1" si="36"/>
        <v>Short</v>
      </c>
      <c r="L402" s="243" t="e">
        <f t="shared" ca="1" si="31"/>
        <v>#N/A</v>
      </c>
      <c r="M402" s="242" t="e">
        <f t="shared" ca="1" si="32"/>
        <v>#N/A</v>
      </c>
      <c r="N402" s="20"/>
      <c r="O402" s="74">
        <f t="shared" ca="1" si="37"/>
        <v>-1</v>
      </c>
      <c r="P402" s="75">
        <f t="shared" ca="1" si="39"/>
        <v>0</v>
      </c>
      <c r="Q402" s="76" t="str">
        <f t="shared" ca="1" si="33"/>
        <v/>
      </c>
      <c r="R402" s="75"/>
      <c r="S402" s="77">
        <f t="shared" ref="S402:S465" ca="1" si="40">IF($Q401="Fill",$O401,$S401)</f>
        <v>-1</v>
      </c>
      <c r="T402" s="78"/>
      <c r="U402" s="81">
        <f t="shared" ca="1" si="38"/>
        <v>2170</v>
      </c>
      <c r="V402" s="82">
        <f t="shared" ca="1" si="34"/>
        <v>18561.54</v>
      </c>
      <c r="W402" s="50"/>
      <c r="X402" s="50"/>
      <c r="Y402" s="50"/>
      <c r="Z402" s="50"/>
      <c r="AA402" s="50"/>
      <c r="AG402" s="50"/>
      <c r="AH402" s="50"/>
      <c r="AI402" s="50"/>
      <c r="AJ402" s="50"/>
      <c r="AK402" s="50"/>
      <c r="AL402" s="50"/>
      <c r="AM402" s="50"/>
      <c r="AN402" s="50"/>
      <c r="AO402" s="50"/>
      <c r="AP402" s="138" t="str">
        <f>IF(NOT($AS402=$AS403),ROW(),"")</f>
        <v/>
      </c>
      <c r="AQ402" s="20" t="str">
        <f>IF(NOT(AS402=AS403),AS403,"")</f>
        <v/>
      </c>
      <c r="AR402" s="20" t="str">
        <f>INDEX($AB$15:$AM$15,MATCH($AS402,$AB$11:$AM$11,0))</f>
        <v>in</v>
      </c>
      <c r="AS402" s="20" t="str">
        <f>LEFT(AT402,4)</f>
        <v>2001</v>
      </c>
      <c r="AT402" s="139" t="str">
        <f>LEFT(B402,6)</f>
        <v>200107</v>
      </c>
    </row>
    <row r="403" spans="2:46" x14ac:dyDescent="0.25">
      <c r="B403" s="11">
        <f>'Market Data'!B389</f>
        <v>20010705</v>
      </c>
      <c r="C403" s="2">
        <f>'Market Data'!C389</f>
        <v>7494.5</v>
      </c>
      <c r="D403" s="2">
        <f>'Market Data'!D389</f>
        <v>7594.5</v>
      </c>
      <c r="E403" s="2">
        <f>'Market Data'!E389</f>
        <v>7484</v>
      </c>
      <c r="F403" s="12">
        <f>'Market Data'!F389</f>
        <v>7538</v>
      </c>
      <c r="H403" s="151">
        <f t="shared" si="35"/>
        <v>385</v>
      </c>
      <c r="I403" s="244">
        <f ca="1">IF($H403&lt;($J$6+1),"",PFE(OFFSET($F403,0,0,-$J$6)))</f>
        <v>-6.340617950856961E-2</v>
      </c>
      <c r="J403" s="19"/>
      <c r="K403" s="139" t="str">
        <f t="shared" ca="1" si="36"/>
        <v>Short</v>
      </c>
      <c r="L403" s="243" t="e">
        <f t="shared" ref="L403:L466" ca="1" si="41">IF(AND($K403="Long",$K402&lt;&gt;"Long"),$F403,NA())</f>
        <v>#N/A</v>
      </c>
      <c r="M403" s="242" t="e">
        <f t="shared" ref="M403:M466" ca="1" si="42">IF(AND($K403="Short",$K402&lt;&gt;"Short"),$F403,NA())</f>
        <v>#N/A</v>
      </c>
      <c r="N403" s="20"/>
      <c r="O403" s="74">
        <f t="shared" ca="1" si="37"/>
        <v>-1</v>
      </c>
      <c r="P403" s="75">
        <f t="shared" ca="1" si="39"/>
        <v>0</v>
      </c>
      <c r="Q403" s="76" t="str">
        <f t="shared" ref="Q403:Q466" ca="1" si="43">IF(NOT($P403=0),"Fill","")</f>
        <v/>
      </c>
      <c r="R403" s="75"/>
      <c r="S403" s="77">
        <f t="shared" ca="1" si="40"/>
        <v>-1</v>
      </c>
      <c r="T403" s="78"/>
      <c r="U403" s="81">
        <f t="shared" ca="1" si="38"/>
        <v>595</v>
      </c>
      <c r="V403" s="82">
        <f t="shared" ref="V403:V466" ca="1" si="44">V402+U403</f>
        <v>19156.54</v>
      </c>
      <c r="W403" s="50"/>
      <c r="X403" s="50"/>
      <c r="Y403" s="50"/>
      <c r="Z403" s="50"/>
      <c r="AA403" s="50"/>
      <c r="AG403" s="50"/>
      <c r="AH403" s="50"/>
      <c r="AI403" s="50"/>
      <c r="AJ403" s="50"/>
      <c r="AK403" s="50"/>
      <c r="AL403" s="50"/>
      <c r="AM403" s="50"/>
      <c r="AN403" s="50"/>
      <c r="AO403" s="50"/>
      <c r="AP403" s="138" t="str">
        <f>IF(NOT($AS403=$AS404),ROW(),"")</f>
        <v/>
      </c>
      <c r="AQ403" s="20" t="str">
        <f>IF(NOT(AS403=AS404),AS404,"")</f>
        <v/>
      </c>
      <c r="AR403" s="20" t="str">
        <f>INDEX($AB$15:$AM$15,MATCH($AS403,$AB$11:$AM$11,0))</f>
        <v>in</v>
      </c>
      <c r="AS403" s="20" t="str">
        <f>LEFT(AT403,4)</f>
        <v>2001</v>
      </c>
      <c r="AT403" s="139" t="str">
        <f>LEFT(B403,6)</f>
        <v>200107</v>
      </c>
    </row>
    <row r="404" spans="2:46" x14ac:dyDescent="0.25">
      <c r="B404" s="11">
        <f>'Market Data'!B390</f>
        <v>20010706</v>
      </c>
      <c r="C404" s="2">
        <f>'Market Data'!C390</f>
        <v>7482</v>
      </c>
      <c r="D404" s="2">
        <f>'Market Data'!D390</f>
        <v>7495</v>
      </c>
      <c r="E404" s="2">
        <f>'Market Data'!E390</f>
        <v>7391</v>
      </c>
      <c r="F404" s="12">
        <f>'Market Data'!F390</f>
        <v>7408.5</v>
      </c>
      <c r="H404" s="151">
        <f t="shared" ref="H404:H467" si="45">ROW()-ROW(H$18)</f>
        <v>386</v>
      </c>
      <c r="I404" s="244">
        <f ca="1">IF($H404&lt;($J$6+1),"",PFE(OFFSET($F404,0,0,-$J$6)))</f>
        <v>-7.3775605828456936E-2</v>
      </c>
      <c r="J404" s="19"/>
      <c r="K404" s="139" t="str">
        <f t="shared" ref="K404:K467" ca="1" si="46">IF($I404="","",IF($I404&gt;$J$4,"Long",IF($I404&lt;$J$5,"Short","")))</f>
        <v>Short</v>
      </c>
      <c r="L404" s="243" t="e">
        <f t="shared" ca="1" si="41"/>
        <v>#N/A</v>
      </c>
      <c r="M404" s="242" t="e">
        <f t="shared" ca="1" si="42"/>
        <v>#N/A</v>
      </c>
      <c r="N404" s="20"/>
      <c r="O404" s="74">
        <f t="shared" ref="O404:O467" ca="1" si="47">IF($K404="Short",-1,IF($K404="Long",1,0))</f>
        <v>-1</v>
      </c>
      <c r="P404" s="75">
        <f t="shared" ca="1" si="39"/>
        <v>0</v>
      </c>
      <c r="Q404" s="76" t="str">
        <f t="shared" ca="1" si="43"/>
        <v/>
      </c>
      <c r="R404" s="75"/>
      <c r="S404" s="77">
        <f t="shared" ca="1" si="40"/>
        <v>-1</v>
      </c>
      <c r="T404" s="78"/>
      <c r="U404" s="81">
        <f t="shared" ca="1" si="38"/>
        <v>4532.5</v>
      </c>
      <c r="V404" s="82">
        <f t="shared" ca="1" si="44"/>
        <v>23689.040000000001</v>
      </c>
      <c r="W404" s="50"/>
      <c r="X404" s="50"/>
      <c r="Y404" s="50"/>
      <c r="Z404" s="50"/>
      <c r="AA404" s="50"/>
      <c r="AG404" s="50"/>
      <c r="AH404" s="50"/>
      <c r="AI404" s="50"/>
      <c r="AJ404" s="50"/>
      <c r="AK404" s="50"/>
      <c r="AL404" s="50"/>
      <c r="AM404" s="50"/>
      <c r="AN404" s="50"/>
      <c r="AO404" s="50"/>
      <c r="AP404" s="138" t="str">
        <f>IF(NOT($AS404=$AS405),ROW(),"")</f>
        <v/>
      </c>
      <c r="AQ404" s="20" t="str">
        <f>IF(NOT(AS404=AS405),AS405,"")</f>
        <v/>
      </c>
      <c r="AR404" s="20" t="str">
        <f>INDEX($AB$15:$AM$15,MATCH($AS404,$AB$11:$AM$11,0))</f>
        <v>in</v>
      </c>
      <c r="AS404" s="20" t="str">
        <f>LEFT(AT404,4)</f>
        <v>2001</v>
      </c>
      <c r="AT404" s="139" t="str">
        <f>LEFT(B404,6)</f>
        <v>200107</v>
      </c>
    </row>
    <row r="405" spans="2:46" x14ac:dyDescent="0.25">
      <c r="B405" s="11">
        <f>'Market Data'!B391</f>
        <v>20010709</v>
      </c>
      <c r="C405" s="2">
        <f>'Market Data'!C391</f>
        <v>7424</v>
      </c>
      <c r="D405" s="2">
        <f>'Market Data'!D391</f>
        <v>7443</v>
      </c>
      <c r="E405" s="2">
        <f>'Market Data'!E391</f>
        <v>7332</v>
      </c>
      <c r="F405" s="12">
        <f>'Market Data'!F391</f>
        <v>7421</v>
      </c>
      <c r="H405" s="151">
        <f t="shared" si="45"/>
        <v>387</v>
      </c>
      <c r="I405" s="244">
        <f ca="1">IF($H405&lt;($J$6+1),"",PFE(OFFSET($F405,0,0,-$J$6)))</f>
        <v>-6.4689638136469121E-2</v>
      </c>
      <c r="J405" s="19"/>
      <c r="K405" s="139" t="str">
        <f t="shared" ca="1" si="46"/>
        <v>Short</v>
      </c>
      <c r="L405" s="243" t="e">
        <f t="shared" ca="1" si="41"/>
        <v>#N/A</v>
      </c>
      <c r="M405" s="242" t="e">
        <f t="shared" ca="1" si="42"/>
        <v>#N/A</v>
      </c>
      <c r="N405" s="20"/>
      <c r="O405" s="74">
        <f t="shared" ca="1" si="47"/>
        <v>-1</v>
      </c>
      <c r="P405" s="75">
        <f t="shared" ca="1" si="39"/>
        <v>0</v>
      </c>
      <c r="Q405" s="76" t="str">
        <f t="shared" ca="1" si="43"/>
        <v/>
      </c>
      <c r="R405" s="75"/>
      <c r="S405" s="77">
        <f t="shared" ca="1" si="40"/>
        <v>-1</v>
      </c>
      <c r="T405" s="78"/>
      <c r="U405" s="81">
        <f t="shared" ca="1" si="38"/>
        <v>-437.5</v>
      </c>
      <c r="V405" s="82">
        <f t="shared" ca="1" si="44"/>
        <v>23251.54</v>
      </c>
      <c r="W405" s="50"/>
      <c r="X405" s="50"/>
      <c r="Y405" s="50"/>
      <c r="Z405" s="50"/>
      <c r="AA405" s="50"/>
      <c r="AG405" s="50"/>
      <c r="AH405" s="50"/>
      <c r="AI405" s="50"/>
      <c r="AJ405" s="50"/>
      <c r="AK405" s="50"/>
      <c r="AL405" s="50"/>
      <c r="AM405" s="50"/>
      <c r="AN405" s="50"/>
      <c r="AO405" s="50"/>
      <c r="AP405" s="138" t="str">
        <f>IF(NOT($AS405=$AS406),ROW(),"")</f>
        <v/>
      </c>
      <c r="AQ405" s="20" t="str">
        <f>IF(NOT(AS405=AS406),AS406,"")</f>
        <v/>
      </c>
      <c r="AR405" s="20" t="str">
        <f>INDEX($AB$15:$AM$15,MATCH($AS405,$AB$11:$AM$11,0))</f>
        <v>in</v>
      </c>
      <c r="AS405" s="20" t="str">
        <f>LEFT(AT405,4)</f>
        <v>2001</v>
      </c>
      <c r="AT405" s="139" t="str">
        <f>LEFT(B405,6)</f>
        <v>200107</v>
      </c>
    </row>
    <row r="406" spans="2:46" x14ac:dyDescent="0.25">
      <c r="B406" s="11">
        <f>'Market Data'!B392</f>
        <v>20010710</v>
      </c>
      <c r="C406" s="2">
        <f>'Market Data'!C392</f>
        <v>7426</v>
      </c>
      <c r="D406" s="2">
        <f>'Market Data'!D392</f>
        <v>7470</v>
      </c>
      <c r="E406" s="2">
        <f>'Market Data'!E392</f>
        <v>7346</v>
      </c>
      <c r="F406" s="12">
        <f>'Market Data'!F392</f>
        <v>7346</v>
      </c>
      <c r="H406" s="151">
        <f t="shared" si="45"/>
        <v>388</v>
      </c>
      <c r="I406" s="244">
        <f ca="1">IF($H406&lt;($J$6+1),"",PFE(OFFSET($F406,0,0,-$J$6)))</f>
        <v>-5.0452275007017724E-2</v>
      </c>
      <c r="J406" s="19"/>
      <c r="K406" s="139" t="str">
        <f t="shared" ca="1" si="46"/>
        <v>Short</v>
      </c>
      <c r="L406" s="243" t="e">
        <f t="shared" ca="1" si="41"/>
        <v>#N/A</v>
      </c>
      <c r="M406" s="242" t="e">
        <f t="shared" ca="1" si="42"/>
        <v>#N/A</v>
      </c>
      <c r="N406" s="20"/>
      <c r="O406" s="74">
        <f t="shared" ca="1" si="47"/>
        <v>-1</v>
      </c>
      <c r="P406" s="75">
        <f t="shared" ca="1" si="39"/>
        <v>0</v>
      </c>
      <c r="Q406" s="76" t="str">
        <f t="shared" ca="1" si="43"/>
        <v/>
      </c>
      <c r="R406" s="75"/>
      <c r="S406" s="77">
        <f t="shared" ca="1" si="40"/>
        <v>-1</v>
      </c>
      <c r="T406" s="78"/>
      <c r="U406" s="81">
        <f t="shared" ref="U406:U469" ca="1" si="48">IF(OR($S405&amp;$O405="01",$S405&amp;$O405="0-1"),(($F406-$C406)*$V$4*$O405)-(ABS($P405)*$V$5),IF(OR($S405&amp;$O405="10",$S405&amp;$O405="-10"),(($C406-$F405)*$V$4*$S405)-(ABS($P405)*$V$5),IF(OR($S405&amp;$O405="1-1",$S405&amp;$O405="-11"),(($C406-$F405)*$V$4*$S405)-(ABS($P405)*$V$5)+(($F406-$C406)*$V$4*$S406),IF(OR($S405&amp;$O405="11",$S405&amp;$O405="-1-1"),(($F406-$F405)*$V$4*$S406),0))))</f>
        <v>2625</v>
      </c>
      <c r="V406" s="82">
        <f t="shared" ca="1" si="44"/>
        <v>25876.54</v>
      </c>
      <c r="W406" s="50"/>
      <c r="X406" s="50"/>
      <c r="Y406" s="50"/>
      <c r="Z406" s="50"/>
      <c r="AA406" s="50"/>
      <c r="AG406" s="50"/>
      <c r="AH406" s="50"/>
      <c r="AI406" s="50"/>
      <c r="AJ406" s="50"/>
      <c r="AK406" s="50"/>
      <c r="AL406" s="50"/>
      <c r="AM406" s="50"/>
      <c r="AN406" s="50"/>
      <c r="AO406" s="50"/>
      <c r="AP406" s="138" t="str">
        <f>IF(NOT($AS406=$AS407),ROW(),"")</f>
        <v/>
      </c>
      <c r="AQ406" s="20" t="str">
        <f>IF(NOT(AS406=AS407),AS407,"")</f>
        <v/>
      </c>
      <c r="AR406" s="20" t="str">
        <f>INDEX($AB$15:$AM$15,MATCH($AS406,$AB$11:$AM$11,0))</f>
        <v>in</v>
      </c>
      <c r="AS406" s="20" t="str">
        <f>LEFT(AT406,4)</f>
        <v>2001</v>
      </c>
      <c r="AT406" s="139" t="str">
        <f>LEFT(B406,6)</f>
        <v>200107</v>
      </c>
    </row>
    <row r="407" spans="2:46" x14ac:dyDescent="0.25">
      <c r="B407" s="11">
        <f>'Market Data'!B393</f>
        <v>20010711</v>
      </c>
      <c r="C407" s="2">
        <f>'Market Data'!C393</f>
        <v>7294</v>
      </c>
      <c r="D407" s="2">
        <f>'Market Data'!D393</f>
        <v>7355.5</v>
      </c>
      <c r="E407" s="2">
        <f>'Market Data'!E393</f>
        <v>7274</v>
      </c>
      <c r="F407" s="12">
        <f>'Market Data'!F393</f>
        <v>7344.5</v>
      </c>
      <c r="H407" s="151">
        <f t="shared" si="45"/>
        <v>389</v>
      </c>
      <c r="I407" s="244">
        <f ca="1">IF($H407&lt;($J$6+1),"",PFE(OFFSET($F407,0,0,-$J$6)))</f>
        <v>-3.8947627505898391E-2</v>
      </c>
      <c r="J407" s="19"/>
      <c r="K407" s="139" t="str">
        <f t="shared" ca="1" si="46"/>
        <v>Short</v>
      </c>
      <c r="L407" s="243" t="e">
        <f t="shared" ca="1" si="41"/>
        <v>#N/A</v>
      </c>
      <c r="M407" s="242" t="e">
        <f t="shared" ca="1" si="42"/>
        <v>#N/A</v>
      </c>
      <c r="N407" s="20"/>
      <c r="O407" s="74">
        <f t="shared" ca="1" si="47"/>
        <v>-1</v>
      </c>
      <c r="P407" s="75">
        <f t="shared" ca="1" si="39"/>
        <v>0</v>
      </c>
      <c r="Q407" s="76" t="str">
        <f t="shared" ca="1" si="43"/>
        <v/>
      </c>
      <c r="R407" s="75"/>
      <c r="S407" s="77">
        <f t="shared" ca="1" si="40"/>
        <v>-1</v>
      </c>
      <c r="T407" s="78"/>
      <c r="U407" s="81">
        <f t="shared" ca="1" si="48"/>
        <v>52.5</v>
      </c>
      <c r="V407" s="82">
        <f t="shared" ca="1" si="44"/>
        <v>25929.040000000001</v>
      </c>
      <c r="W407" s="50"/>
      <c r="X407" s="50"/>
      <c r="Y407" s="50"/>
      <c r="Z407" s="50"/>
      <c r="AA407" s="50"/>
      <c r="AG407" s="50"/>
      <c r="AH407" s="50"/>
      <c r="AI407" s="50"/>
      <c r="AJ407" s="50"/>
      <c r="AK407" s="50"/>
      <c r="AL407" s="50"/>
      <c r="AM407" s="50"/>
      <c r="AN407" s="50"/>
      <c r="AO407" s="50"/>
      <c r="AP407" s="138" t="str">
        <f>IF(NOT($AS407=$AS408),ROW(),"")</f>
        <v/>
      </c>
      <c r="AQ407" s="20" t="str">
        <f>IF(NOT(AS407=AS408),AS408,"")</f>
        <v/>
      </c>
      <c r="AR407" s="20" t="str">
        <f>INDEX($AB$15:$AM$15,MATCH($AS407,$AB$11:$AM$11,0))</f>
        <v>in</v>
      </c>
      <c r="AS407" s="20" t="str">
        <f>LEFT(AT407,4)</f>
        <v>2001</v>
      </c>
      <c r="AT407" s="139" t="str">
        <f>LEFT(B407,6)</f>
        <v>200107</v>
      </c>
    </row>
    <row r="408" spans="2:46" x14ac:dyDescent="0.25">
      <c r="B408" s="11">
        <f>'Market Data'!B394</f>
        <v>20010712</v>
      </c>
      <c r="C408" s="2">
        <f>'Market Data'!C394</f>
        <v>7434</v>
      </c>
      <c r="D408" s="2">
        <f>'Market Data'!D394</f>
        <v>7466</v>
      </c>
      <c r="E408" s="2">
        <f>'Market Data'!E394</f>
        <v>7401.5</v>
      </c>
      <c r="F408" s="12">
        <f>'Market Data'!F394</f>
        <v>7434</v>
      </c>
      <c r="H408" s="151">
        <f t="shared" si="45"/>
        <v>390</v>
      </c>
      <c r="I408" s="244">
        <f ca="1">IF($H408&lt;($J$6+1),"",PFE(OFFSET($F408,0,0,-$J$6)))</f>
        <v>1.6069332056935285E-2</v>
      </c>
      <c r="J408" s="19"/>
      <c r="K408" s="139" t="str">
        <f t="shared" ca="1" si="46"/>
        <v>Long</v>
      </c>
      <c r="L408" s="243">
        <f t="shared" ca="1" si="41"/>
        <v>7434</v>
      </c>
      <c r="M408" s="242" t="e">
        <f t="shared" ca="1" si="42"/>
        <v>#N/A</v>
      </c>
      <c r="N408" s="20"/>
      <c r="O408" s="74">
        <f t="shared" ca="1" si="47"/>
        <v>1</v>
      </c>
      <c r="P408" s="75">
        <f t="shared" ca="1" si="39"/>
        <v>2</v>
      </c>
      <c r="Q408" s="76" t="str">
        <f t="shared" ca="1" si="43"/>
        <v>Fill</v>
      </c>
      <c r="R408" s="75"/>
      <c r="S408" s="77">
        <f t="shared" ca="1" si="40"/>
        <v>-1</v>
      </c>
      <c r="T408" s="78"/>
      <c r="U408" s="81">
        <f t="shared" ca="1" si="48"/>
        <v>-3132.5</v>
      </c>
      <c r="V408" s="82">
        <f t="shared" ca="1" si="44"/>
        <v>22796.54</v>
      </c>
      <c r="W408" s="50"/>
      <c r="X408" s="50"/>
      <c r="Y408" s="50"/>
      <c r="Z408" s="50"/>
      <c r="AA408" s="50"/>
      <c r="AG408" s="50"/>
      <c r="AH408" s="50"/>
      <c r="AI408" s="50"/>
      <c r="AJ408" s="50"/>
      <c r="AK408" s="50"/>
      <c r="AL408" s="50"/>
      <c r="AM408" s="50"/>
      <c r="AN408" s="50"/>
      <c r="AO408" s="50"/>
      <c r="AP408" s="138" t="str">
        <f>IF(NOT($AS408=$AS409),ROW(),"")</f>
        <v/>
      </c>
      <c r="AQ408" s="20" t="str">
        <f>IF(NOT(AS408=AS409),AS409,"")</f>
        <v/>
      </c>
      <c r="AR408" s="20" t="str">
        <f>INDEX($AB$15:$AM$15,MATCH($AS408,$AB$11:$AM$11,0))</f>
        <v>in</v>
      </c>
      <c r="AS408" s="20" t="str">
        <f>LEFT(AT408,4)</f>
        <v>2001</v>
      </c>
      <c r="AT408" s="139" t="str">
        <f>LEFT(B408,6)</f>
        <v>200107</v>
      </c>
    </row>
    <row r="409" spans="2:46" x14ac:dyDescent="0.25">
      <c r="B409" s="11">
        <f>'Market Data'!B395</f>
        <v>20010713</v>
      </c>
      <c r="C409" s="2">
        <f>'Market Data'!C395</f>
        <v>7435</v>
      </c>
      <c r="D409" s="2">
        <f>'Market Data'!D395</f>
        <v>7489.5</v>
      </c>
      <c r="E409" s="2">
        <f>'Market Data'!E395</f>
        <v>7387</v>
      </c>
      <c r="F409" s="12">
        <f>'Market Data'!F395</f>
        <v>7475</v>
      </c>
      <c r="H409" s="151">
        <f t="shared" si="45"/>
        <v>391</v>
      </c>
      <c r="I409" s="244">
        <f ca="1">IF($H409&lt;($J$6+1),"",PFE(OFFSET($F409,0,0,-$J$6)))</f>
        <v>1.4692833471777309E-2</v>
      </c>
      <c r="J409" s="19"/>
      <c r="K409" s="139" t="str">
        <f t="shared" ca="1" si="46"/>
        <v>Long</v>
      </c>
      <c r="L409" s="243" t="e">
        <f t="shared" ca="1" si="41"/>
        <v>#N/A</v>
      </c>
      <c r="M409" s="242" t="e">
        <f t="shared" ca="1" si="42"/>
        <v>#N/A</v>
      </c>
      <c r="N409" s="20"/>
      <c r="O409" s="74">
        <f t="shared" ca="1" si="47"/>
        <v>1</v>
      </c>
      <c r="P409" s="75">
        <f t="shared" ca="1" si="39"/>
        <v>0</v>
      </c>
      <c r="Q409" s="76" t="str">
        <f t="shared" ca="1" si="43"/>
        <v/>
      </c>
      <c r="R409" s="75"/>
      <c r="S409" s="77">
        <f t="shared" ca="1" si="40"/>
        <v>1</v>
      </c>
      <c r="T409" s="78"/>
      <c r="U409" s="81">
        <f t="shared" ca="1" si="48"/>
        <v>1183.08</v>
      </c>
      <c r="V409" s="82">
        <f t="shared" ca="1" si="44"/>
        <v>23979.620000000003</v>
      </c>
      <c r="W409" s="50"/>
      <c r="X409" s="50"/>
      <c r="Y409" s="50"/>
      <c r="Z409" s="50"/>
      <c r="AA409" s="50"/>
      <c r="AG409" s="50"/>
      <c r="AH409" s="50"/>
      <c r="AI409" s="50"/>
      <c r="AJ409" s="50"/>
      <c r="AK409" s="50"/>
      <c r="AL409" s="50"/>
      <c r="AM409" s="50"/>
      <c r="AN409" s="50"/>
      <c r="AO409" s="50"/>
      <c r="AP409" s="138" t="str">
        <f>IF(NOT($AS409=$AS410),ROW(),"")</f>
        <v/>
      </c>
      <c r="AQ409" s="20" t="str">
        <f>IF(NOT(AS409=AS410),AS410,"")</f>
        <v/>
      </c>
      <c r="AR409" s="20" t="str">
        <f>INDEX($AB$15:$AM$15,MATCH($AS409,$AB$11:$AM$11,0))</f>
        <v>in</v>
      </c>
      <c r="AS409" s="20" t="str">
        <f>LEFT(AT409,4)</f>
        <v>2001</v>
      </c>
      <c r="AT409" s="139" t="str">
        <f>LEFT(B409,6)</f>
        <v>200107</v>
      </c>
    </row>
    <row r="410" spans="2:46" x14ac:dyDescent="0.25">
      <c r="B410" s="11">
        <f>'Market Data'!B396</f>
        <v>20010716</v>
      </c>
      <c r="C410" s="2">
        <f>'Market Data'!C396</f>
        <v>7469</v>
      </c>
      <c r="D410" s="2">
        <f>'Market Data'!D396</f>
        <v>7469</v>
      </c>
      <c r="E410" s="2">
        <f>'Market Data'!E396</f>
        <v>7374</v>
      </c>
      <c r="F410" s="12">
        <f>'Market Data'!F396</f>
        <v>7384</v>
      </c>
      <c r="H410" s="151">
        <f t="shared" si="45"/>
        <v>392</v>
      </c>
      <c r="I410" s="244">
        <f ca="1">IF($H410&lt;($J$6+1),"",PFE(OFFSET($F410,0,0,-$J$6)))</f>
        <v>1.6268514791952165E-2</v>
      </c>
      <c r="J410" s="19"/>
      <c r="K410" s="139" t="str">
        <f t="shared" ca="1" si="46"/>
        <v>Long</v>
      </c>
      <c r="L410" s="243" t="e">
        <f t="shared" ca="1" si="41"/>
        <v>#N/A</v>
      </c>
      <c r="M410" s="242" t="e">
        <f t="shared" ca="1" si="42"/>
        <v>#N/A</v>
      </c>
      <c r="N410" s="20"/>
      <c r="O410" s="74">
        <f t="shared" ca="1" si="47"/>
        <v>1</v>
      </c>
      <c r="P410" s="75">
        <f t="shared" ca="1" si="39"/>
        <v>0</v>
      </c>
      <c r="Q410" s="76" t="str">
        <f t="shared" ca="1" si="43"/>
        <v/>
      </c>
      <c r="R410" s="75"/>
      <c r="S410" s="77">
        <f t="shared" ca="1" si="40"/>
        <v>1</v>
      </c>
      <c r="T410" s="78"/>
      <c r="U410" s="81">
        <f t="shared" ca="1" si="48"/>
        <v>-3185</v>
      </c>
      <c r="V410" s="82">
        <f t="shared" ca="1" si="44"/>
        <v>20794.620000000003</v>
      </c>
      <c r="W410" s="50"/>
      <c r="X410" s="50"/>
      <c r="Y410" s="50"/>
      <c r="Z410" s="50"/>
      <c r="AA410" s="50"/>
      <c r="AG410" s="50"/>
      <c r="AH410" s="50"/>
      <c r="AI410" s="50"/>
      <c r="AJ410" s="50"/>
      <c r="AK410" s="50"/>
      <c r="AL410" s="50"/>
      <c r="AM410" s="50"/>
      <c r="AN410" s="50"/>
      <c r="AO410" s="50"/>
      <c r="AP410" s="138" t="str">
        <f>IF(NOT($AS410=$AS411),ROW(),"")</f>
        <v/>
      </c>
      <c r="AQ410" s="20" t="str">
        <f>IF(NOT(AS410=AS411),AS411,"")</f>
        <v/>
      </c>
      <c r="AR410" s="20" t="str">
        <f>INDEX($AB$15:$AM$15,MATCH($AS410,$AB$11:$AM$11,0))</f>
        <v>in</v>
      </c>
      <c r="AS410" s="20" t="str">
        <f>LEFT(AT410,4)</f>
        <v>2001</v>
      </c>
      <c r="AT410" s="139" t="str">
        <f>LEFT(B410,6)</f>
        <v>200107</v>
      </c>
    </row>
    <row r="411" spans="2:46" x14ac:dyDescent="0.25">
      <c r="B411" s="11">
        <f>'Market Data'!B397</f>
        <v>20010717</v>
      </c>
      <c r="C411" s="2">
        <f>'Market Data'!C397</f>
        <v>7364</v>
      </c>
      <c r="D411" s="2">
        <f>'Market Data'!D397</f>
        <v>7390</v>
      </c>
      <c r="E411" s="2">
        <f>'Market Data'!E397</f>
        <v>7324</v>
      </c>
      <c r="F411" s="12">
        <f>'Market Data'!F397</f>
        <v>7389</v>
      </c>
      <c r="H411" s="151">
        <f t="shared" si="45"/>
        <v>393</v>
      </c>
      <c r="I411" s="244">
        <f ca="1">IF($H411&lt;($J$6+1),"",PFE(OFFSET($F411,0,0,-$J$6)))</f>
        <v>2.5906943314996791E-2</v>
      </c>
      <c r="J411" s="19"/>
      <c r="K411" s="139" t="str">
        <f t="shared" ca="1" si="46"/>
        <v>Long</v>
      </c>
      <c r="L411" s="243" t="e">
        <f t="shared" ca="1" si="41"/>
        <v>#N/A</v>
      </c>
      <c r="M411" s="242" t="e">
        <f t="shared" ca="1" si="42"/>
        <v>#N/A</v>
      </c>
      <c r="N411" s="20"/>
      <c r="O411" s="74">
        <f t="shared" ca="1" si="47"/>
        <v>1</v>
      </c>
      <c r="P411" s="75">
        <f t="shared" ca="1" si="39"/>
        <v>0</v>
      </c>
      <c r="Q411" s="76" t="str">
        <f t="shared" ca="1" si="43"/>
        <v/>
      </c>
      <c r="R411" s="75"/>
      <c r="S411" s="77">
        <f t="shared" ca="1" si="40"/>
        <v>1</v>
      </c>
      <c r="T411" s="78"/>
      <c r="U411" s="81">
        <f t="shared" ca="1" si="48"/>
        <v>175</v>
      </c>
      <c r="V411" s="82">
        <f t="shared" ca="1" si="44"/>
        <v>20969.620000000003</v>
      </c>
      <c r="W411" s="50"/>
      <c r="X411" s="50"/>
      <c r="Y411" s="50"/>
      <c r="Z411" s="50"/>
      <c r="AA411" s="50"/>
      <c r="AG411" s="50"/>
      <c r="AH411" s="50"/>
      <c r="AI411" s="50"/>
      <c r="AJ411" s="50"/>
      <c r="AK411" s="50"/>
      <c r="AL411" s="50"/>
      <c r="AM411" s="50"/>
      <c r="AN411" s="50"/>
      <c r="AO411" s="50"/>
      <c r="AP411" s="138" t="str">
        <f>IF(NOT($AS411=$AS412),ROW(),"")</f>
        <v/>
      </c>
      <c r="AQ411" s="20" t="str">
        <f>IF(NOT(AS411=AS412),AS412,"")</f>
        <v/>
      </c>
      <c r="AR411" s="20" t="str">
        <f>INDEX($AB$15:$AM$15,MATCH($AS411,$AB$11:$AM$11,0))</f>
        <v>in</v>
      </c>
      <c r="AS411" s="20" t="str">
        <f>LEFT(AT411,4)</f>
        <v>2001</v>
      </c>
      <c r="AT411" s="139" t="str">
        <f>LEFT(B411,6)</f>
        <v>200107</v>
      </c>
    </row>
    <row r="412" spans="2:46" x14ac:dyDescent="0.25">
      <c r="B412" s="11">
        <f>'Market Data'!B398</f>
        <v>20010718</v>
      </c>
      <c r="C412" s="2">
        <f>'Market Data'!C398</f>
        <v>7352</v>
      </c>
      <c r="D412" s="2">
        <f>'Market Data'!D398</f>
        <v>7357.5</v>
      </c>
      <c r="E412" s="2">
        <f>'Market Data'!E398</f>
        <v>7246.5</v>
      </c>
      <c r="F412" s="12">
        <f>'Market Data'!F398</f>
        <v>7259</v>
      </c>
      <c r="H412" s="151">
        <f t="shared" si="45"/>
        <v>394</v>
      </c>
      <c r="I412" s="244">
        <f ca="1">IF($H412&lt;($J$6+1),"",PFE(OFFSET($F412,0,0,-$J$6)))</f>
        <v>-2.3726261323253565E-2</v>
      </c>
      <c r="J412" s="19"/>
      <c r="K412" s="139" t="str">
        <f t="shared" ca="1" si="46"/>
        <v>Short</v>
      </c>
      <c r="L412" s="243" t="e">
        <f t="shared" ca="1" si="41"/>
        <v>#N/A</v>
      </c>
      <c r="M412" s="242">
        <f t="shared" ca="1" si="42"/>
        <v>7259</v>
      </c>
      <c r="N412" s="20"/>
      <c r="O412" s="74">
        <f t="shared" ca="1" si="47"/>
        <v>-1</v>
      </c>
      <c r="P412" s="75">
        <f t="shared" ca="1" si="39"/>
        <v>-2</v>
      </c>
      <c r="Q412" s="76" t="str">
        <f t="shared" ca="1" si="43"/>
        <v>Fill</v>
      </c>
      <c r="R412" s="75"/>
      <c r="S412" s="77">
        <f t="shared" ca="1" si="40"/>
        <v>1</v>
      </c>
      <c r="T412" s="78"/>
      <c r="U412" s="81">
        <f t="shared" ca="1" si="48"/>
        <v>-4550</v>
      </c>
      <c r="V412" s="82">
        <f t="shared" ca="1" si="44"/>
        <v>16419.620000000003</v>
      </c>
      <c r="W412" s="50"/>
      <c r="X412" s="50"/>
      <c r="Y412" s="50"/>
      <c r="Z412" s="50"/>
      <c r="AA412" s="50"/>
      <c r="AG412" s="50"/>
      <c r="AH412" s="50"/>
      <c r="AI412" s="50"/>
      <c r="AJ412" s="50"/>
      <c r="AK412" s="50"/>
      <c r="AL412" s="50"/>
      <c r="AM412" s="50"/>
      <c r="AN412" s="50"/>
      <c r="AO412" s="50"/>
      <c r="AP412" s="138" t="str">
        <f>IF(NOT($AS412=$AS413),ROW(),"")</f>
        <v/>
      </c>
      <c r="AQ412" s="20" t="str">
        <f>IF(NOT(AS412=AS413),AS413,"")</f>
        <v/>
      </c>
      <c r="AR412" s="20" t="str">
        <f>INDEX($AB$15:$AM$15,MATCH($AS412,$AB$11:$AM$11,0))</f>
        <v>in</v>
      </c>
      <c r="AS412" s="20" t="str">
        <f>LEFT(AT412,4)</f>
        <v>2001</v>
      </c>
      <c r="AT412" s="139" t="str">
        <f>LEFT(B412,6)</f>
        <v>200107</v>
      </c>
    </row>
    <row r="413" spans="2:46" x14ac:dyDescent="0.25">
      <c r="B413" s="11">
        <f>'Market Data'!B399</f>
        <v>20010719</v>
      </c>
      <c r="C413" s="2">
        <f>'Market Data'!C399</f>
        <v>7290</v>
      </c>
      <c r="D413" s="2">
        <f>'Market Data'!D399</f>
        <v>7358</v>
      </c>
      <c r="E413" s="2">
        <f>'Market Data'!E399</f>
        <v>7240.5</v>
      </c>
      <c r="F413" s="12">
        <f>'Market Data'!F399</f>
        <v>7334</v>
      </c>
      <c r="H413" s="151">
        <f t="shared" si="45"/>
        <v>395</v>
      </c>
      <c r="I413" s="244">
        <f ca="1">IF($H413&lt;($J$6+1),"",PFE(OFFSET($F413,0,0,-$J$6)))</f>
        <v>2.5040752332411664E-2</v>
      </c>
      <c r="J413" s="19"/>
      <c r="K413" s="139" t="str">
        <f t="shared" ca="1" si="46"/>
        <v>Long</v>
      </c>
      <c r="L413" s="243">
        <f t="shared" ca="1" si="41"/>
        <v>7334</v>
      </c>
      <c r="M413" s="242" t="e">
        <f t="shared" ca="1" si="42"/>
        <v>#N/A</v>
      </c>
      <c r="N413" s="20"/>
      <c r="O413" s="74">
        <f t="shared" ca="1" si="47"/>
        <v>1</v>
      </c>
      <c r="P413" s="75">
        <f t="shared" ca="1" si="39"/>
        <v>2</v>
      </c>
      <c r="Q413" s="76" t="str">
        <f t="shared" ca="1" si="43"/>
        <v>Fill</v>
      </c>
      <c r="R413" s="75"/>
      <c r="S413" s="77">
        <f t="shared" ca="1" si="40"/>
        <v>-1</v>
      </c>
      <c r="T413" s="78"/>
      <c r="U413" s="81">
        <f t="shared" ca="1" si="48"/>
        <v>-636.91999999999996</v>
      </c>
      <c r="V413" s="82">
        <f t="shared" ca="1" si="44"/>
        <v>15782.700000000003</v>
      </c>
      <c r="W413" s="50"/>
      <c r="X413" s="50"/>
      <c r="Y413" s="50"/>
      <c r="Z413" s="50"/>
      <c r="AA413" s="50"/>
      <c r="AG413" s="50"/>
      <c r="AH413" s="50"/>
      <c r="AI413" s="50"/>
      <c r="AJ413" s="50"/>
      <c r="AK413" s="50"/>
      <c r="AL413" s="50"/>
      <c r="AM413" s="50"/>
      <c r="AN413" s="50"/>
      <c r="AO413" s="50"/>
      <c r="AP413" s="138" t="str">
        <f>IF(NOT($AS413=$AS414),ROW(),"")</f>
        <v/>
      </c>
      <c r="AQ413" s="20" t="str">
        <f>IF(NOT(AS413=AS414),AS414,"")</f>
        <v/>
      </c>
      <c r="AR413" s="20" t="str">
        <f>INDEX($AB$15:$AM$15,MATCH($AS413,$AB$11:$AM$11,0))</f>
        <v>in</v>
      </c>
      <c r="AS413" s="20" t="str">
        <f>LEFT(AT413,4)</f>
        <v>2001</v>
      </c>
      <c r="AT413" s="139" t="str">
        <f>LEFT(B413,6)</f>
        <v>200107</v>
      </c>
    </row>
    <row r="414" spans="2:46" x14ac:dyDescent="0.25">
      <c r="B414" s="11">
        <f>'Market Data'!B400</f>
        <v>20010720</v>
      </c>
      <c r="C414" s="2">
        <f>'Market Data'!C400</f>
        <v>7294</v>
      </c>
      <c r="D414" s="2">
        <f>'Market Data'!D400</f>
        <v>7316.5</v>
      </c>
      <c r="E414" s="2">
        <f>'Market Data'!E400</f>
        <v>7244</v>
      </c>
      <c r="F414" s="12">
        <f>'Market Data'!F400</f>
        <v>7284.5</v>
      </c>
      <c r="H414" s="151">
        <f t="shared" si="45"/>
        <v>396</v>
      </c>
      <c r="I414" s="244">
        <f ca="1">IF($H414&lt;($J$6+1),"",PFE(OFFSET($F414,0,0,-$J$6)))</f>
        <v>5.801554613267474E-2</v>
      </c>
      <c r="J414" s="19"/>
      <c r="K414" s="139" t="str">
        <f t="shared" ca="1" si="46"/>
        <v>Long</v>
      </c>
      <c r="L414" s="243" t="e">
        <f t="shared" ca="1" si="41"/>
        <v>#N/A</v>
      </c>
      <c r="M414" s="242" t="e">
        <f t="shared" ca="1" si="42"/>
        <v>#N/A</v>
      </c>
      <c r="N414" s="20"/>
      <c r="O414" s="74">
        <f t="shared" ca="1" si="47"/>
        <v>1</v>
      </c>
      <c r="P414" s="75">
        <f t="shared" ca="1" si="39"/>
        <v>0</v>
      </c>
      <c r="Q414" s="76" t="str">
        <f t="shared" ca="1" si="43"/>
        <v/>
      </c>
      <c r="R414" s="75"/>
      <c r="S414" s="77">
        <f t="shared" ca="1" si="40"/>
        <v>1</v>
      </c>
      <c r="T414" s="78"/>
      <c r="U414" s="81">
        <f t="shared" ca="1" si="48"/>
        <v>885.57999999999993</v>
      </c>
      <c r="V414" s="82">
        <f t="shared" ca="1" si="44"/>
        <v>16668.280000000002</v>
      </c>
      <c r="W414" s="50"/>
      <c r="X414" s="50"/>
      <c r="Y414" s="50"/>
      <c r="Z414" s="50"/>
      <c r="AA414" s="50"/>
      <c r="AG414" s="50"/>
      <c r="AH414" s="50"/>
      <c r="AI414" s="50"/>
      <c r="AJ414" s="50"/>
      <c r="AK414" s="50"/>
      <c r="AL414" s="50"/>
      <c r="AM414" s="50"/>
      <c r="AN414" s="50"/>
      <c r="AO414" s="50"/>
      <c r="AP414" s="138" t="str">
        <f>IF(NOT($AS414=$AS415),ROW(),"")</f>
        <v/>
      </c>
      <c r="AQ414" s="20" t="str">
        <f>IF(NOT(AS414=AS415),AS415,"")</f>
        <v/>
      </c>
      <c r="AR414" s="20" t="str">
        <f>INDEX($AB$15:$AM$15,MATCH($AS414,$AB$11:$AM$11,0))</f>
        <v>in</v>
      </c>
      <c r="AS414" s="20" t="str">
        <f>LEFT(AT414,4)</f>
        <v>2001</v>
      </c>
      <c r="AT414" s="139" t="str">
        <f>LEFT(B414,6)</f>
        <v>200107</v>
      </c>
    </row>
    <row r="415" spans="2:46" x14ac:dyDescent="0.25">
      <c r="B415" s="11">
        <f>'Market Data'!B401</f>
        <v>20010723</v>
      </c>
      <c r="C415" s="2">
        <f>'Market Data'!C401</f>
        <v>7264</v>
      </c>
      <c r="D415" s="2">
        <f>'Market Data'!D401</f>
        <v>7381.5</v>
      </c>
      <c r="E415" s="2">
        <f>'Market Data'!E401</f>
        <v>7235.5</v>
      </c>
      <c r="F415" s="12">
        <f>'Market Data'!F401</f>
        <v>7334</v>
      </c>
      <c r="H415" s="151">
        <f t="shared" si="45"/>
        <v>397</v>
      </c>
      <c r="I415" s="244">
        <f ca="1">IF($H415&lt;($J$6+1),"",PFE(OFFSET($F415,0,0,-$J$6)))</f>
        <v>3.8648531670282656E-2</v>
      </c>
      <c r="J415" s="19"/>
      <c r="K415" s="139" t="str">
        <f t="shared" ca="1" si="46"/>
        <v>Long</v>
      </c>
      <c r="L415" s="243" t="e">
        <f t="shared" ca="1" si="41"/>
        <v>#N/A</v>
      </c>
      <c r="M415" s="242" t="e">
        <f t="shared" ca="1" si="42"/>
        <v>#N/A</v>
      </c>
      <c r="N415" s="20"/>
      <c r="O415" s="74">
        <f t="shared" ca="1" si="47"/>
        <v>1</v>
      </c>
      <c r="P415" s="75">
        <f t="shared" ca="1" si="39"/>
        <v>0</v>
      </c>
      <c r="Q415" s="76" t="str">
        <f t="shared" ca="1" si="43"/>
        <v/>
      </c>
      <c r="R415" s="75"/>
      <c r="S415" s="77">
        <f t="shared" ca="1" si="40"/>
        <v>1</v>
      </c>
      <c r="T415" s="78"/>
      <c r="U415" s="81">
        <f t="shared" ca="1" si="48"/>
        <v>1732.5</v>
      </c>
      <c r="V415" s="82">
        <f t="shared" ca="1" si="44"/>
        <v>18400.780000000002</v>
      </c>
      <c r="W415" s="50"/>
      <c r="X415" s="50"/>
      <c r="Y415" s="50"/>
      <c r="Z415" s="50"/>
      <c r="AA415" s="50"/>
      <c r="AG415" s="50"/>
      <c r="AH415" s="50"/>
      <c r="AI415" s="50"/>
      <c r="AJ415" s="50"/>
      <c r="AK415" s="50"/>
      <c r="AL415" s="50"/>
      <c r="AM415" s="50"/>
      <c r="AN415" s="50"/>
      <c r="AO415" s="50"/>
      <c r="AP415" s="138" t="str">
        <f>IF(NOT($AS415=$AS416),ROW(),"")</f>
        <v/>
      </c>
      <c r="AQ415" s="20" t="str">
        <f>IF(NOT(AS415=AS416),AS416,"")</f>
        <v/>
      </c>
      <c r="AR415" s="20" t="str">
        <f>INDEX($AB$15:$AM$15,MATCH($AS415,$AB$11:$AM$11,0))</f>
        <v>in</v>
      </c>
      <c r="AS415" s="20" t="str">
        <f>LEFT(AT415,4)</f>
        <v>2001</v>
      </c>
      <c r="AT415" s="139" t="str">
        <f>LEFT(B415,6)</f>
        <v>200107</v>
      </c>
    </row>
    <row r="416" spans="2:46" x14ac:dyDescent="0.25">
      <c r="B416" s="11">
        <f>'Market Data'!B402</f>
        <v>20010724</v>
      </c>
      <c r="C416" s="2">
        <f>'Market Data'!C402</f>
        <v>7274</v>
      </c>
      <c r="D416" s="2">
        <f>'Market Data'!D402</f>
        <v>7319.5</v>
      </c>
      <c r="E416" s="2">
        <f>'Market Data'!E402</f>
        <v>7193</v>
      </c>
      <c r="F416" s="12">
        <f>'Market Data'!F402</f>
        <v>7193.5</v>
      </c>
      <c r="H416" s="151">
        <f t="shared" si="45"/>
        <v>398</v>
      </c>
      <c r="I416" s="244">
        <f ca="1">IF($H416&lt;($J$6+1),"",PFE(OFFSET($F416,0,0,-$J$6)))</f>
        <v>-3.0652795443566808E-2</v>
      </c>
      <c r="J416" s="19"/>
      <c r="K416" s="139" t="str">
        <f t="shared" ca="1" si="46"/>
        <v>Short</v>
      </c>
      <c r="L416" s="243" t="e">
        <f t="shared" ca="1" si="41"/>
        <v>#N/A</v>
      </c>
      <c r="M416" s="242">
        <f t="shared" ca="1" si="42"/>
        <v>7193.5</v>
      </c>
      <c r="N416" s="20"/>
      <c r="O416" s="74">
        <f t="shared" ca="1" si="47"/>
        <v>-1</v>
      </c>
      <c r="P416" s="75">
        <f t="shared" ca="1" si="39"/>
        <v>-2</v>
      </c>
      <c r="Q416" s="76" t="str">
        <f t="shared" ca="1" si="43"/>
        <v>Fill</v>
      </c>
      <c r="R416" s="75"/>
      <c r="S416" s="77">
        <f t="shared" ca="1" si="40"/>
        <v>1</v>
      </c>
      <c r="T416" s="78"/>
      <c r="U416" s="81">
        <f t="shared" ca="1" si="48"/>
        <v>-4917.5</v>
      </c>
      <c r="V416" s="82">
        <f t="shared" ca="1" si="44"/>
        <v>13483.280000000002</v>
      </c>
      <c r="W416" s="50"/>
      <c r="X416" s="50"/>
      <c r="Y416" s="50"/>
      <c r="Z416" s="50"/>
      <c r="AA416" s="50"/>
      <c r="AG416" s="50"/>
      <c r="AH416" s="50"/>
      <c r="AI416" s="50"/>
      <c r="AJ416" s="50"/>
      <c r="AK416" s="50"/>
      <c r="AL416" s="50"/>
      <c r="AM416" s="50"/>
      <c r="AN416" s="50"/>
      <c r="AO416" s="50"/>
      <c r="AP416" s="138" t="str">
        <f>IF(NOT($AS416=$AS417),ROW(),"")</f>
        <v/>
      </c>
      <c r="AQ416" s="20" t="str">
        <f>IF(NOT(AS416=AS417),AS417,"")</f>
        <v/>
      </c>
      <c r="AR416" s="20" t="str">
        <f>INDEX($AB$15:$AM$15,MATCH($AS416,$AB$11:$AM$11,0))</f>
        <v>in</v>
      </c>
      <c r="AS416" s="20" t="str">
        <f>LEFT(AT416,4)</f>
        <v>2001</v>
      </c>
      <c r="AT416" s="139" t="str">
        <f>LEFT(B416,6)</f>
        <v>200107</v>
      </c>
    </row>
    <row r="417" spans="2:46" x14ac:dyDescent="0.25">
      <c r="B417" s="11">
        <f>'Market Data'!B403</f>
        <v>20010725</v>
      </c>
      <c r="C417" s="2">
        <f>'Market Data'!C403</f>
        <v>7211</v>
      </c>
      <c r="D417" s="2">
        <f>'Market Data'!D403</f>
        <v>7264</v>
      </c>
      <c r="E417" s="2">
        <f>'Market Data'!E403</f>
        <v>7080.5</v>
      </c>
      <c r="F417" s="12">
        <f>'Market Data'!F403</f>
        <v>7104</v>
      </c>
      <c r="H417" s="151">
        <f t="shared" si="45"/>
        <v>399</v>
      </c>
      <c r="I417" s="244">
        <f ca="1">IF($H417&lt;($J$6+1),"",PFE(OFFSET($F417,0,0,-$J$6)))</f>
        <v>-7.4547497697932993E-2</v>
      </c>
      <c r="J417" s="19"/>
      <c r="K417" s="139" t="str">
        <f t="shared" ca="1" si="46"/>
        <v>Short</v>
      </c>
      <c r="L417" s="243" t="e">
        <f t="shared" ca="1" si="41"/>
        <v>#N/A</v>
      </c>
      <c r="M417" s="242" t="e">
        <f t="shared" ca="1" si="42"/>
        <v>#N/A</v>
      </c>
      <c r="N417" s="20"/>
      <c r="O417" s="74">
        <f t="shared" ca="1" si="47"/>
        <v>-1</v>
      </c>
      <c r="P417" s="75">
        <f t="shared" ca="1" si="39"/>
        <v>0</v>
      </c>
      <c r="Q417" s="76" t="str">
        <f t="shared" ca="1" si="43"/>
        <v/>
      </c>
      <c r="R417" s="75"/>
      <c r="S417" s="77">
        <f t="shared" ca="1" si="40"/>
        <v>-1</v>
      </c>
      <c r="T417" s="78"/>
      <c r="U417" s="81">
        <f t="shared" ca="1" si="48"/>
        <v>4175.58</v>
      </c>
      <c r="V417" s="82">
        <f t="shared" ca="1" si="44"/>
        <v>17658.86</v>
      </c>
      <c r="W417" s="50"/>
      <c r="X417" s="50"/>
      <c r="Y417" s="50"/>
      <c r="Z417" s="50"/>
      <c r="AA417" s="50"/>
      <c r="AG417" s="50"/>
      <c r="AH417" s="50"/>
      <c r="AI417" s="50"/>
      <c r="AJ417" s="50"/>
      <c r="AK417" s="50"/>
      <c r="AL417" s="50"/>
      <c r="AM417" s="50"/>
      <c r="AN417" s="50"/>
      <c r="AO417" s="50"/>
      <c r="AP417" s="138" t="str">
        <f>IF(NOT($AS417=$AS418),ROW(),"")</f>
        <v/>
      </c>
      <c r="AQ417" s="20" t="str">
        <f>IF(NOT(AS417=AS418),AS418,"")</f>
        <v/>
      </c>
      <c r="AR417" s="20" t="str">
        <f>INDEX($AB$15:$AM$15,MATCH($AS417,$AB$11:$AM$11,0))</f>
        <v>in</v>
      </c>
      <c r="AS417" s="20" t="str">
        <f>LEFT(AT417,4)</f>
        <v>2001</v>
      </c>
      <c r="AT417" s="139" t="str">
        <f>LEFT(B417,6)</f>
        <v>200107</v>
      </c>
    </row>
    <row r="418" spans="2:46" x14ac:dyDescent="0.25">
      <c r="B418" s="11">
        <f>'Market Data'!B404</f>
        <v>20010726</v>
      </c>
      <c r="C418" s="2">
        <f>'Market Data'!C404</f>
        <v>7154</v>
      </c>
      <c r="D418" s="2">
        <f>'Market Data'!D404</f>
        <v>7203.5</v>
      </c>
      <c r="E418" s="2">
        <f>'Market Data'!E404</f>
        <v>7105.5</v>
      </c>
      <c r="F418" s="12">
        <f>'Market Data'!F404</f>
        <v>7199</v>
      </c>
      <c r="H418" s="151">
        <f t="shared" si="45"/>
        <v>400</v>
      </c>
      <c r="I418" s="244">
        <f ca="1">IF($H418&lt;($J$6+1),"",PFE(OFFSET($F418,0,0,-$J$6)))</f>
        <v>-3.7478433725290611E-2</v>
      </c>
      <c r="J418" s="19"/>
      <c r="K418" s="139" t="str">
        <f t="shared" ca="1" si="46"/>
        <v>Short</v>
      </c>
      <c r="L418" s="243" t="e">
        <f t="shared" ca="1" si="41"/>
        <v>#N/A</v>
      </c>
      <c r="M418" s="242" t="e">
        <f t="shared" ca="1" si="42"/>
        <v>#N/A</v>
      </c>
      <c r="N418" s="20"/>
      <c r="O418" s="74">
        <f t="shared" ca="1" si="47"/>
        <v>-1</v>
      </c>
      <c r="P418" s="75">
        <f t="shared" ca="1" si="39"/>
        <v>0</v>
      </c>
      <c r="Q418" s="76" t="str">
        <f t="shared" ca="1" si="43"/>
        <v/>
      </c>
      <c r="R418" s="75"/>
      <c r="S418" s="77">
        <f t="shared" ca="1" si="40"/>
        <v>-1</v>
      </c>
      <c r="T418" s="78"/>
      <c r="U418" s="81">
        <f t="shared" ca="1" si="48"/>
        <v>-3325</v>
      </c>
      <c r="V418" s="82">
        <f t="shared" ca="1" si="44"/>
        <v>14333.86</v>
      </c>
      <c r="W418" s="50"/>
      <c r="X418" s="50"/>
      <c r="Y418" s="50"/>
      <c r="Z418" s="50"/>
      <c r="AA418" s="50"/>
      <c r="AG418" s="50"/>
      <c r="AH418" s="50"/>
      <c r="AI418" s="50"/>
      <c r="AJ418" s="50"/>
      <c r="AK418" s="50"/>
      <c r="AL418" s="50"/>
      <c r="AM418" s="50"/>
      <c r="AN418" s="50"/>
      <c r="AO418" s="50"/>
      <c r="AP418" s="138" t="str">
        <f>IF(NOT($AS418=$AS419),ROW(),"")</f>
        <v/>
      </c>
      <c r="AQ418" s="20" t="str">
        <f>IF(NOT(AS418=AS419),AS419,"")</f>
        <v/>
      </c>
      <c r="AR418" s="20" t="str">
        <f>INDEX($AB$15:$AM$15,MATCH($AS418,$AB$11:$AM$11,0))</f>
        <v>in</v>
      </c>
      <c r="AS418" s="20" t="str">
        <f>LEFT(AT418,4)</f>
        <v>2001</v>
      </c>
      <c r="AT418" s="139" t="str">
        <f>LEFT(B418,6)</f>
        <v>200107</v>
      </c>
    </row>
    <row r="419" spans="2:46" x14ac:dyDescent="0.25">
      <c r="B419" s="11">
        <f>'Market Data'!B405</f>
        <v>20010727</v>
      </c>
      <c r="C419" s="2">
        <f>'Market Data'!C405</f>
        <v>7224</v>
      </c>
      <c r="D419" s="2">
        <f>'Market Data'!D405</f>
        <v>7311</v>
      </c>
      <c r="E419" s="2">
        <f>'Market Data'!E405</f>
        <v>7218</v>
      </c>
      <c r="F419" s="12">
        <f>'Market Data'!F405</f>
        <v>7290</v>
      </c>
      <c r="H419" s="151">
        <f t="shared" si="45"/>
        <v>401</v>
      </c>
      <c r="I419" s="244">
        <f ca="1">IF($H419&lt;($J$6+1),"",PFE(OFFSET($F419,0,0,-$J$6)))</f>
        <v>-3.4328148636043179E-2</v>
      </c>
      <c r="J419" s="19"/>
      <c r="K419" s="139" t="str">
        <f t="shared" ca="1" si="46"/>
        <v>Short</v>
      </c>
      <c r="L419" s="243" t="e">
        <f t="shared" ca="1" si="41"/>
        <v>#N/A</v>
      </c>
      <c r="M419" s="242" t="e">
        <f t="shared" ca="1" si="42"/>
        <v>#N/A</v>
      </c>
      <c r="N419" s="20"/>
      <c r="O419" s="74">
        <f t="shared" ca="1" si="47"/>
        <v>-1</v>
      </c>
      <c r="P419" s="75">
        <f t="shared" ca="1" si="39"/>
        <v>0</v>
      </c>
      <c r="Q419" s="76" t="str">
        <f t="shared" ca="1" si="43"/>
        <v/>
      </c>
      <c r="R419" s="75"/>
      <c r="S419" s="77">
        <f t="shared" ca="1" si="40"/>
        <v>-1</v>
      </c>
      <c r="T419" s="78"/>
      <c r="U419" s="81">
        <f t="shared" ca="1" si="48"/>
        <v>-3185</v>
      </c>
      <c r="V419" s="82">
        <f t="shared" ca="1" si="44"/>
        <v>11148.86</v>
      </c>
      <c r="W419" s="50"/>
      <c r="X419" s="50"/>
      <c r="Y419" s="50"/>
      <c r="Z419" s="50"/>
      <c r="AA419" s="50"/>
      <c r="AG419" s="50"/>
      <c r="AH419" s="50"/>
      <c r="AI419" s="50"/>
      <c r="AJ419" s="50"/>
      <c r="AK419" s="50"/>
      <c r="AL419" s="50"/>
      <c r="AM419" s="50"/>
      <c r="AN419" s="50"/>
      <c r="AO419" s="50"/>
      <c r="AP419" s="138" t="str">
        <f>IF(NOT($AS419=$AS420),ROW(),"")</f>
        <v/>
      </c>
      <c r="AQ419" s="20" t="str">
        <f>IF(NOT(AS419=AS420),AS420,"")</f>
        <v/>
      </c>
      <c r="AR419" s="20" t="str">
        <f>INDEX($AB$15:$AM$15,MATCH($AS419,$AB$11:$AM$11,0))</f>
        <v>in</v>
      </c>
      <c r="AS419" s="20" t="str">
        <f>LEFT(AT419,4)</f>
        <v>2001</v>
      </c>
      <c r="AT419" s="139" t="str">
        <f>LEFT(B419,6)</f>
        <v>200107</v>
      </c>
    </row>
    <row r="420" spans="2:46" x14ac:dyDescent="0.25">
      <c r="B420" s="11">
        <f>'Market Data'!B406</f>
        <v>20010730</v>
      </c>
      <c r="C420" s="2">
        <f>'Market Data'!C406</f>
        <v>7254</v>
      </c>
      <c r="D420" s="2">
        <f>'Market Data'!D406</f>
        <v>7364</v>
      </c>
      <c r="E420" s="2">
        <f>'Market Data'!E406</f>
        <v>7244</v>
      </c>
      <c r="F420" s="12">
        <f>'Market Data'!F406</f>
        <v>7322</v>
      </c>
      <c r="H420" s="151">
        <f t="shared" si="45"/>
        <v>402</v>
      </c>
      <c r="I420" s="244">
        <f ca="1">IF($H420&lt;($J$6+1),"",PFE(OFFSET($F420,0,0,-$J$6)))</f>
        <v>-2.0112524009146954E-2</v>
      </c>
      <c r="J420" s="19"/>
      <c r="K420" s="139" t="str">
        <f t="shared" ca="1" si="46"/>
        <v>Short</v>
      </c>
      <c r="L420" s="243" t="e">
        <f t="shared" ca="1" si="41"/>
        <v>#N/A</v>
      </c>
      <c r="M420" s="242" t="e">
        <f t="shared" ca="1" si="42"/>
        <v>#N/A</v>
      </c>
      <c r="N420" s="20"/>
      <c r="O420" s="74">
        <f t="shared" ca="1" si="47"/>
        <v>-1</v>
      </c>
      <c r="P420" s="75">
        <f t="shared" ca="1" si="39"/>
        <v>0</v>
      </c>
      <c r="Q420" s="76" t="str">
        <f t="shared" ca="1" si="43"/>
        <v/>
      </c>
      <c r="R420" s="75"/>
      <c r="S420" s="77">
        <f t="shared" ca="1" si="40"/>
        <v>-1</v>
      </c>
      <c r="T420" s="78"/>
      <c r="U420" s="81">
        <f t="shared" ca="1" si="48"/>
        <v>-1120</v>
      </c>
      <c r="V420" s="82">
        <f t="shared" ca="1" si="44"/>
        <v>10028.86</v>
      </c>
      <c r="W420" s="50"/>
      <c r="X420" s="50"/>
      <c r="Y420" s="50"/>
      <c r="Z420" s="50"/>
      <c r="AA420" s="50"/>
      <c r="AG420" s="50"/>
      <c r="AH420" s="50"/>
      <c r="AI420" s="50"/>
      <c r="AJ420" s="50"/>
      <c r="AK420" s="50"/>
      <c r="AL420" s="50"/>
      <c r="AM420" s="50"/>
      <c r="AN420" s="50"/>
      <c r="AO420" s="50"/>
      <c r="AP420" s="138" t="str">
        <f>IF(NOT($AS420=$AS421),ROW(),"")</f>
        <v/>
      </c>
      <c r="AQ420" s="20" t="str">
        <f>IF(NOT(AS420=AS421),AS421,"")</f>
        <v/>
      </c>
      <c r="AR420" s="20" t="str">
        <f>INDEX($AB$15:$AM$15,MATCH($AS420,$AB$11:$AM$11,0))</f>
        <v>in</v>
      </c>
      <c r="AS420" s="20" t="str">
        <f>LEFT(AT420,4)</f>
        <v>2001</v>
      </c>
      <c r="AT420" s="139" t="str">
        <f>LEFT(B420,6)</f>
        <v>200107</v>
      </c>
    </row>
    <row r="421" spans="2:46" x14ac:dyDescent="0.25">
      <c r="B421" s="11">
        <f>'Market Data'!B407</f>
        <v>20010731</v>
      </c>
      <c r="C421" s="2">
        <f>'Market Data'!C407</f>
        <v>7324</v>
      </c>
      <c r="D421" s="2">
        <f>'Market Data'!D407</f>
        <v>7393</v>
      </c>
      <c r="E421" s="2">
        <f>'Market Data'!E407</f>
        <v>7287.5</v>
      </c>
      <c r="F421" s="12">
        <f>'Market Data'!F407</f>
        <v>7382.5</v>
      </c>
      <c r="H421" s="151">
        <f t="shared" si="45"/>
        <v>403</v>
      </c>
      <c r="I421" s="244">
        <f ca="1">IF($H421&lt;($J$6+1),"",PFE(OFFSET($F421,0,0,-$J$6)))</f>
        <v>2.2966253271130554E-2</v>
      </c>
      <c r="J421" s="19"/>
      <c r="K421" s="139" t="str">
        <f t="shared" ca="1" si="46"/>
        <v>Long</v>
      </c>
      <c r="L421" s="243">
        <f t="shared" ca="1" si="41"/>
        <v>7382.5</v>
      </c>
      <c r="M421" s="242" t="e">
        <f t="shared" ca="1" si="42"/>
        <v>#N/A</v>
      </c>
      <c r="N421" s="20"/>
      <c r="O421" s="74">
        <f t="shared" ca="1" si="47"/>
        <v>1</v>
      </c>
      <c r="P421" s="75">
        <f t="shared" ca="1" si="39"/>
        <v>2</v>
      </c>
      <c r="Q421" s="76" t="str">
        <f t="shared" ca="1" si="43"/>
        <v>Fill</v>
      </c>
      <c r="R421" s="75"/>
      <c r="S421" s="77">
        <f t="shared" ca="1" si="40"/>
        <v>-1</v>
      </c>
      <c r="T421" s="78"/>
      <c r="U421" s="81">
        <f t="shared" ca="1" si="48"/>
        <v>-2117.5</v>
      </c>
      <c r="V421" s="82">
        <f t="shared" ca="1" si="44"/>
        <v>7911.3600000000006</v>
      </c>
      <c r="W421" s="50"/>
      <c r="X421" s="50"/>
      <c r="Y421" s="50"/>
      <c r="Z421" s="50"/>
      <c r="AA421" s="50"/>
      <c r="AG421" s="50"/>
      <c r="AH421" s="50"/>
      <c r="AI421" s="50"/>
      <c r="AJ421" s="50"/>
      <c r="AK421" s="50"/>
      <c r="AL421" s="50"/>
      <c r="AM421" s="50"/>
      <c r="AN421" s="50"/>
      <c r="AO421" s="50"/>
      <c r="AP421" s="138" t="str">
        <f>IF(NOT($AS421=$AS422),ROW(),"")</f>
        <v/>
      </c>
      <c r="AQ421" s="20" t="str">
        <f>IF(NOT(AS421=AS422),AS422,"")</f>
        <v/>
      </c>
      <c r="AR421" s="20" t="str">
        <f>INDEX($AB$15:$AM$15,MATCH($AS421,$AB$11:$AM$11,0))</f>
        <v>in</v>
      </c>
      <c r="AS421" s="20" t="str">
        <f>LEFT(AT421,4)</f>
        <v>2001</v>
      </c>
      <c r="AT421" s="139" t="str">
        <f>LEFT(B421,6)</f>
        <v>200107</v>
      </c>
    </row>
    <row r="422" spans="2:46" x14ac:dyDescent="0.25">
      <c r="B422" s="11">
        <f>'Market Data'!B408</f>
        <v>20010801</v>
      </c>
      <c r="C422" s="2">
        <f>'Market Data'!C408</f>
        <v>7356</v>
      </c>
      <c r="D422" s="2">
        <f>'Market Data'!D408</f>
        <v>7394</v>
      </c>
      <c r="E422" s="2">
        <f>'Market Data'!E408</f>
        <v>7342.5</v>
      </c>
      <c r="F422" s="12">
        <f>'Market Data'!F408</f>
        <v>7371</v>
      </c>
      <c r="H422" s="151">
        <f t="shared" si="45"/>
        <v>404</v>
      </c>
      <c r="I422" s="244">
        <f ca="1">IF($H422&lt;($J$6+1),"",PFE(OFFSET($F422,0,0,-$J$6)))</f>
        <v>5.2439787338474562E-2</v>
      </c>
      <c r="J422" s="19"/>
      <c r="K422" s="139" t="str">
        <f t="shared" ca="1" si="46"/>
        <v>Long</v>
      </c>
      <c r="L422" s="243" t="e">
        <f t="shared" ca="1" si="41"/>
        <v>#N/A</v>
      </c>
      <c r="M422" s="242" t="e">
        <f t="shared" ca="1" si="42"/>
        <v>#N/A</v>
      </c>
      <c r="N422" s="20"/>
      <c r="O422" s="74">
        <f t="shared" ca="1" si="47"/>
        <v>1</v>
      </c>
      <c r="P422" s="75">
        <f t="shared" ca="1" si="39"/>
        <v>0</v>
      </c>
      <c r="Q422" s="76" t="str">
        <f t="shared" ca="1" si="43"/>
        <v/>
      </c>
      <c r="R422" s="75"/>
      <c r="S422" s="77">
        <f t="shared" ca="1" si="40"/>
        <v>1</v>
      </c>
      <c r="T422" s="78"/>
      <c r="U422" s="81">
        <f t="shared" ca="1" si="48"/>
        <v>1270.58</v>
      </c>
      <c r="V422" s="82">
        <f t="shared" ca="1" si="44"/>
        <v>9181.94</v>
      </c>
      <c r="W422" s="50"/>
      <c r="X422" s="50"/>
      <c r="Y422" s="50"/>
      <c r="Z422" s="50"/>
      <c r="AA422" s="50"/>
      <c r="AG422" s="50"/>
      <c r="AH422" s="50"/>
      <c r="AI422" s="50"/>
      <c r="AJ422" s="50"/>
      <c r="AK422" s="50"/>
      <c r="AL422" s="50"/>
      <c r="AM422" s="50"/>
      <c r="AN422" s="50"/>
      <c r="AO422" s="50"/>
      <c r="AP422" s="138" t="str">
        <f>IF(NOT($AS422=$AS423),ROW(),"")</f>
        <v/>
      </c>
      <c r="AQ422" s="20" t="str">
        <f>IF(NOT(AS422=AS423),AS423,"")</f>
        <v/>
      </c>
      <c r="AR422" s="20" t="str">
        <f>INDEX($AB$15:$AM$15,MATCH($AS422,$AB$11:$AM$11,0))</f>
        <v>in</v>
      </c>
      <c r="AS422" s="20" t="str">
        <f>LEFT(AT422,4)</f>
        <v>2001</v>
      </c>
      <c r="AT422" s="139" t="str">
        <f>LEFT(B422,6)</f>
        <v>200108</v>
      </c>
    </row>
    <row r="423" spans="2:46" x14ac:dyDescent="0.25">
      <c r="B423" s="11">
        <f>'Market Data'!B409</f>
        <v>20010802</v>
      </c>
      <c r="C423" s="2">
        <f>'Market Data'!C409</f>
        <v>7379</v>
      </c>
      <c r="D423" s="2">
        <f>'Market Data'!D409</f>
        <v>7462</v>
      </c>
      <c r="E423" s="2">
        <f>'Market Data'!E409</f>
        <v>7289</v>
      </c>
      <c r="F423" s="12">
        <f>'Market Data'!F409</f>
        <v>7304.5</v>
      </c>
      <c r="H423" s="151">
        <f t="shared" si="45"/>
        <v>405</v>
      </c>
      <c r="I423" s="244">
        <f ca="1">IF($H423&lt;($J$6+1),"",PFE(OFFSET($F423,0,0,-$J$6)))</f>
        <v>3.0728007204900022E-2</v>
      </c>
      <c r="J423" s="19"/>
      <c r="K423" s="139" t="str">
        <f t="shared" ca="1" si="46"/>
        <v>Long</v>
      </c>
      <c r="L423" s="243" t="e">
        <f t="shared" ca="1" si="41"/>
        <v>#N/A</v>
      </c>
      <c r="M423" s="242" t="e">
        <f t="shared" ca="1" si="42"/>
        <v>#N/A</v>
      </c>
      <c r="N423" s="20"/>
      <c r="O423" s="74">
        <f t="shared" ca="1" si="47"/>
        <v>1</v>
      </c>
      <c r="P423" s="75">
        <f t="shared" ca="1" si="39"/>
        <v>0</v>
      </c>
      <c r="Q423" s="76" t="str">
        <f t="shared" ca="1" si="43"/>
        <v/>
      </c>
      <c r="R423" s="75"/>
      <c r="S423" s="77">
        <f t="shared" ca="1" si="40"/>
        <v>1</v>
      </c>
      <c r="T423" s="78"/>
      <c r="U423" s="81">
        <f t="shared" ca="1" si="48"/>
        <v>-2327.5</v>
      </c>
      <c r="V423" s="82">
        <f t="shared" ca="1" si="44"/>
        <v>6854.4400000000005</v>
      </c>
      <c r="W423" s="50"/>
      <c r="X423" s="50"/>
      <c r="Y423" s="50"/>
      <c r="Z423" s="50"/>
      <c r="AA423" s="50"/>
      <c r="AG423" s="50"/>
      <c r="AH423" s="50"/>
      <c r="AI423" s="50"/>
      <c r="AJ423" s="50"/>
      <c r="AK423" s="50"/>
      <c r="AL423" s="50"/>
      <c r="AM423" s="50"/>
      <c r="AN423" s="50"/>
      <c r="AO423" s="50"/>
      <c r="AP423" s="138" t="str">
        <f>IF(NOT($AS423=$AS424),ROW(),"")</f>
        <v/>
      </c>
      <c r="AQ423" s="20" t="str">
        <f>IF(NOT(AS423=AS424),AS424,"")</f>
        <v/>
      </c>
      <c r="AR423" s="20" t="str">
        <f>INDEX($AB$15:$AM$15,MATCH($AS423,$AB$11:$AM$11,0))</f>
        <v>in</v>
      </c>
      <c r="AS423" s="20" t="str">
        <f>LEFT(AT423,4)</f>
        <v>2001</v>
      </c>
      <c r="AT423" s="139" t="str">
        <f>LEFT(B423,6)</f>
        <v>200108</v>
      </c>
    </row>
    <row r="424" spans="2:46" x14ac:dyDescent="0.25">
      <c r="B424" s="11">
        <f>'Market Data'!B410</f>
        <v>20010803</v>
      </c>
      <c r="C424" s="2">
        <f>'Market Data'!C410</f>
        <v>7327</v>
      </c>
      <c r="D424" s="2">
        <f>'Market Data'!D410</f>
        <v>7337.5</v>
      </c>
      <c r="E424" s="2">
        <f>'Market Data'!E410</f>
        <v>7267.5</v>
      </c>
      <c r="F424" s="12">
        <f>'Market Data'!F410</f>
        <v>7282</v>
      </c>
      <c r="H424" s="151">
        <f t="shared" si="45"/>
        <v>406</v>
      </c>
      <c r="I424" s="244">
        <f ca="1">IF($H424&lt;($J$6+1),"",PFE(OFFSET($F424,0,0,-$J$6)))</f>
        <v>-2.2191434298673325E-2</v>
      </c>
      <c r="J424" s="19"/>
      <c r="K424" s="139" t="str">
        <f t="shared" ca="1" si="46"/>
        <v>Short</v>
      </c>
      <c r="L424" s="243" t="e">
        <f t="shared" ca="1" si="41"/>
        <v>#N/A</v>
      </c>
      <c r="M424" s="242">
        <f t="shared" ca="1" si="42"/>
        <v>7282</v>
      </c>
      <c r="N424" s="20"/>
      <c r="O424" s="74">
        <f t="shared" ca="1" si="47"/>
        <v>-1</v>
      </c>
      <c r="P424" s="75">
        <f t="shared" ca="1" si="39"/>
        <v>-2</v>
      </c>
      <c r="Q424" s="76" t="str">
        <f t="shared" ca="1" si="43"/>
        <v>Fill</v>
      </c>
      <c r="R424" s="75"/>
      <c r="S424" s="77">
        <f t="shared" ca="1" si="40"/>
        <v>1</v>
      </c>
      <c r="T424" s="78"/>
      <c r="U424" s="81">
        <f t="shared" ca="1" si="48"/>
        <v>-787.5</v>
      </c>
      <c r="V424" s="82">
        <f t="shared" ca="1" si="44"/>
        <v>6066.9400000000005</v>
      </c>
      <c r="W424" s="50"/>
      <c r="X424" s="50"/>
      <c r="Y424" s="50"/>
      <c r="Z424" s="50"/>
      <c r="AA424" s="50"/>
      <c r="AG424" s="50"/>
      <c r="AH424" s="50"/>
      <c r="AI424" s="50"/>
      <c r="AJ424" s="50"/>
      <c r="AK424" s="50"/>
      <c r="AL424" s="50"/>
      <c r="AM424" s="50"/>
      <c r="AN424" s="50"/>
      <c r="AO424" s="50"/>
      <c r="AP424" s="138" t="str">
        <f>IF(NOT($AS424=$AS425),ROW(),"")</f>
        <v/>
      </c>
      <c r="AQ424" s="20" t="str">
        <f>IF(NOT(AS424=AS425),AS425,"")</f>
        <v/>
      </c>
      <c r="AR424" s="20" t="str">
        <f>INDEX($AB$15:$AM$15,MATCH($AS424,$AB$11:$AM$11,0))</f>
        <v>in</v>
      </c>
      <c r="AS424" s="20" t="str">
        <f>LEFT(AT424,4)</f>
        <v>2001</v>
      </c>
      <c r="AT424" s="139" t="str">
        <f>LEFT(B424,6)</f>
        <v>200108</v>
      </c>
    </row>
    <row r="425" spans="2:46" x14ac:dyDescent="0.25">
      <c r="B425" s="11">
        <f>'Market Data'!B411</f>
        <v>20010806</v>
      </c>
      <c r="C425" s="2">
        <f>'Market Data'!C411</f>
        <v>7282</v>
      </c>
      <c r="D425" s="2">
        <f>'Market Data'!D411</f>
        <v>7331</v>
      </c>
      <c r="E425" s="2">
        <f>'Market Data'!E411</f>
        <v>7235</v>
      </c>
      <c r="F425" s="12">
        <f>'Market Data'!F411</f>
        <v>7288</v>
      </c>
      <c r="H425" s="151">
        <f t="shared" si="45"/>
        <v>407</v>
      </c>
      <c r="I425" s="244">
        <f ca="1">IF($H425&lt;($J$6+1),"",PFE(OFFSET($F425,0,0,-$J$6)))</f>
        <v>1.7325258854164669E-2</v>
      </c>
      <c r="J425" s="19"/>
      <c r="K425" s="139" t="str">
        <f t="shared" ca="1" si="46"/>
        <v>Long</v>
      </c>
      <c r="L425" s="243">
        <f t="shared" ca="1" si="41"/>
        <v>7288</v>
      </c>
      <c r="M425" s="242" t="e">
        <f t="shared" ca="1" si="42"/>
        <v>#N/A</v>
      </c>
      <c r="N425" s="20"/>
      <c r="O425" s="74">
        <f t="shared" ca="1" si="47"/>
        <v>1</v>
      </c>
      <c r="P425" s="75">
        <f t="shared" ca="1" si="39"/>
        <v>2</v>
      </c>
      <c r="Q425" s="76" t="str">
        <f t="shared" ca="1" si="43"/>
        <v>Fill</v>
      </c>
      <c r="R425" s="75"/>
      <c r="S425" s="77">
        <f t="shared" ca="1" si="40"/>
        <v>-1</v>
      </c>
      <c r="T425" s="78"/>
      <c r="U425" s="81">
        <f t="shared" ca="1" si="48"/>
        <v>-391.91999999999996</v>
      </c>
      <c r="V425" s="82">
        <f t="shared" ca="1" si="44"/>
        <v>5675.02</v>
      </c>
      <c r="W425" s="50"/>
      <c r="X425" s="50"/>
      <c r="Y425" s="50"/>
      <c r="Z425" s="50"/>
      <c r="AA425" s="50"/>
      <c r="AG425" s="50"/>
      <c r="AH425" s="50"/>
      <c r="AI425" s="50"/>
      <c r="AJ425" s="50"/>
      <c r="AK425" s="50"/>
      <c r="AL425" s="50"/>
      <c r="AM425" s="50"/>
      <c r="AN425" s="50"/>
      <c r="AO425" s="50"/>
      <c r="AP425" s="138" t="str">
        <f>IF(NOT($AS425=$AS426),ROW(),"")</f>
        <v/>
      </c>
      <c r="AQ425" s="20" t="str">
        <f>IF(NOT(AS425=AS426),AS426,"")</f>
        <v/>
      </c>
      <c r="AR425" s="20" t="str">
        <f>INDEX($AB$15:$AM$15,MATCH($AS425,$AB$11:$AM$11,0))</f>
        <v>in</v>
      </c>
      <c r="AS425" s="20" t="str">
        <f>LEFT(AT425,4)</f>
        <v>2001</v>
      </c>
      <c r="AT425" s="139" t="str">
        <f>LEFT(B425,6)</f>
        <v>200108</v>
      </c>
    </row>
    <row r="426" spans="2:46" x14ac:dyDescent="0.25">
      <c r="B426" s="11">
        <f>'Market Data'!B412</f>
        <v>20010807</v>
      </c>
      <c r="C426" s="2">
        <f>'Market Data'!C412</f>
        <v>7259</v>
      </c>
      <c r="D426" s="2">
        <f>'Market Data'!D412</f>
        <v>7313</v>
      </c>
      <c r="E426" s="2">
        <f>'Market Data'!E412</f>
        <v>7217.5</v>
      </c>
      <c r="F426" s="12">
        <f>'Market Data'!F412</f>
        <v>7278</v>
      </c>
      <c r="H426" s="151">
        <f t="shared" si="45"/>
        <v>408</v>
      </c>
      <c r="I426" s="244">
        <f ca="1">IF($H426&lt;($J$6+1),"",PFE(OFFSET($F426,0,0,-$J$6)))</f>
        <v>-2.4423061301274033E-2</v>
      </c>
      <c r="J426" s="19"/>
      <c r="K426" s="139" t="str">
        <f t="shared" ca="1" si="46"/>
        <v>Short</v>
      </c>
      <c r="L426" s="243" t="e">
        <f t="shared" ca="1" si="41"/>
        <v>#N/A</v>
      </c>
      <c r="M426" s="242">
        <f t="shared" ca="1" si="42"/>
        <v>7278</v>
      </c>
      <c r="N426" s="20"/>
      <c r="O426" s="74">
        <f t="shared" ca="1" si="47"/>
        <v>-1</v>
      </c>
      <c r="P426" s="75">
        <f t="shared" ca="1" si="39"/>
        <v>-2</v>
      </c>
      <c r="Q426" s="76" t="str">
        <f t="shared" ca="1" si="43"/>
        <v>Fill</v>
      </c>
      <c r="R426" s="75"/>
      <c r="S426" s="77">
        <f t="shared" ca="1" si="40"/>
        <v>1</v>
      </c>
      <c r="T426" s="78"/>
      <c r="U426" s="81">
        <f t="shared" ca="1" si="48"/>
        <v>1498.08</v>
      </c>
      <c r="V426" s="82">
        <f t="shared" ca="1" si="44"/>
        <v>7173.1</v>
      </c>
      <c r="W426" s="50"/>
      <c r="X426" s="50"/>
      <c r="Y426" s="50"/>
      <c r="Z426" s="50"/>
      <c r="AA426" s="50"/>
      <c r="AG426" s="50"/>
      <c r="AH426" s="50"/>
      <c r="AI426" s="50"/>
      <c r="AJ426" s="50"/>
      <c r="AK426" s="50"/>
      <c r="AL426" s="50"/>
      <c r="AM426" s="50"/>
      <c r="AN426" s="50"/>
      <c r="AO426" s="50"/>
      <c r="AP426" s="138" t="str">
        <f>IF(NOT($AS426=$AS427),ROW(),"")</f>
        <v/>
      </c>
      <c r="AQ426" s="20" t="str">
        <f>IF(NOT(AS426=AS427),AS427,"")</f>
        <v/>
      </c>
      <c r="AR426" s="20" t="str">
        <f>INDEX($AB$15:$AM$15,MATCH($AS426,$AB$11:$AM$11,0))</f>
        <v>in</v>
      </c>
      <c r="AS426" s="20" t="str">
        <f>LEFT(AT426,4)</f>
        <v>2001</v>
      </c>
      <c r="AT426" s="139" t="str">
        <f>LEFT(B426,6)</f>
        <v>200108</v>
      </c>
    </row>
    <row r="427" spans="2:46" x14ac:dyDescent="0.25">
      <c r="B427" s="11">
        <f>'Market Data'!B413</f>
        <v>20010808</v>
      </c>
      <c r="C427" s="2">
        <f>'Market Data'!C413</f>
        <v>7236.5</v>
      </c>
      <c r="D427" s="2">
        <f>'Market Data'!D413</f>
        <v>7258</v>
      </c>
      <c r="E427" s="2">
        <f>'Market Data'!E413</f>
        <v>7136.5</v>
      </c>
      <c r="F427" s="12">
        <f>'Market Data'!F413</f>
        <v>7146</v>
      </c>
      <c r="H427" s="151">
        <f t="shared" si="45"/>
        <v>409</v>
      </c>
      <c r="I427" s="244">
        <f ca="1">IF($H427&lt;($J$6+1),"",PFE(OFFSET($F427,0,0,-$J$6)))</f>
        <v>-6.797571995900642E-2</v>
      </c>
      <c r="J427" s="19"/>
      <c r="K427" s="139" t="str">
        <f t="shared" ca="1" si="46"/>
        <v>Short</v>
      </c>
      <c r="L427" s="243" t="e">
        <f t="shared" ca="1" si="41"/>
        <v>#N/A</v>
      </c>
      <c r="M427" s="242" t="e">
        <f t="shared" ca="1" si="42"/>
        <v>#N/A</v>
      </c>
      <c r="N427" s="20"/>
      <c r="O427" s="74">
        <f t="shared" ca="1" si="47"/>
        <v>-1</v>
      </c>
      <c r="P427" s="75">
        <f t="shared" ca="1" si="39"/>
        <v>0</v>
      </c>
      <c r="Q427" s="76" t="str">
        <f t="shared" ca="1" si="43"/>
        <v/>
      </c>
      <c r="R427" s="75"/>
      <c r="S427" s="77">
        <f t="shared" ca="1" si="40"/>
        <v>-1</v>
      </c>
      <c r="T427" s="78"/>
      <c r="U427" s="81">
        <f t="shared" ca="1" si="48"/>
        <v>1533.08</v>
      </c>
      <c r="V427" s="82">
        <f t="shared" ca="1" si="44"/>
        <v>8706.18</v>
      </c>
      <c r="W427" s="50"/>
      <c r="X427" s="50"/>
      <c r="Y427" s="50"/>
      <c r="Z427" s="50"/>
      <c r="AA427" s="50"/>
      <c r="AG427" s="50"/>
      <c r="AH427" s="50"/>
      <c r="AI427" s="50"/>
      <c r="AJ427" s="50"/>
      <c r="AK427" s="50"/>
      <c r="AL427" s="50"/>
      <c r="AM427" s="50"/>
      <c r="AN427" s="50"/>
      <c r="AO427" s="50"/>
      <c r="AP427" s="138" t="str">
        <f>IF(NOT($AS427=$AS428),ROW(),"")</f>
        <v/>
      </c>
      <c r="AQ427" s="20" t="str">
        <f>IF(NOT(AS427=AS428),AS428,"")</f>
        <v/>
      </c>
      <c r="AR427" s="20" t="str">
        <f>INDEX($AB$15:$AM$15,MATCH($AS427,$AB$11:$AM$11,0))</f>
        <v>in</v>
      </c>
      <c r="AS427" s="20" t="str">
        <f>LEFT(AT427,4)</f>
        <v>2001</v>
      </c>
      <c r="AT427" s="139" t="str">
        <f>LEFT(B427,6)</f>
        <v>200108</v>
      </c>
    </row>
    <row r="428" spans="2:46" x14ac:dyDescent="0.25">
      <c r="B428" s="11">
        <f>'Market Data'!B414</f>
        <v>20010809</v>
      </c>
      <c r="C428" s="2">
        <f>'Market Data'!C414</f>
        <v>7089</v>
      </c>
      <c r="D428" s="2">
        <f>'Market Data'!D414</f>
        <v>7111</v>
      </c>
      <c r="E428" s="2">
        <f>'Market Data'!E414</f>
        <v>6992</v>
      </c>
      <c r="F428" s="12">
        <f>'Market Data'!F414</f>
        <v>7034</v>
      </c>
      <c r="H428" s="151">
        <f t="shared" si="45"/>
        <v>410</v>
      </c>
      <c r="I428" s="244">
        <f ca="1">IF($H428&lt;($J$6+1),"",PFE(OFFSET($F428,0,0,-$J$6)))</f>
        <v>-0.10104852341743305</v>
      </c>
      <c r="J428" s="19"/>
      <c r="K428" s="139" t="str">
        <f t="shared" ca="1" si="46"/>
        <v>Short</v>
      </c>
      <c r="L428" s="243" t="e">
        <f t="shared" ca="1" si="41"/>
        <v>#N/A</v>
      </c>
      <c r="M428" s="242" t="e">
        <f t="shared" ca="1" si="42"/>
        <v>#N/A</v>
      </c>
      <c r="N428" s="20"/>
      <c r="O428" s="74">
        <f t="shared" ca="1" si="47"/>
        <v>-1</v>
      </c>
      <c r="P428" s="75">
        <f t="shared" ca="1" si="39"/>
        <v>0</v>
      </c>
      <c r="Q428" s="76" t="str">
        <f t="shared" ca="1" si="43"/>
        <v/>
      </c>
      <c r="R428" s="75"/>
      <c r="S428" s="77">
        <f t="shared" ca="1" si="40"/>
        <v>-1</v>
      </c>
      <c r="T428" s="78"/>
      <c r="U428" s="81">
        <f t="shared" ca="1" si="48"/>
        <v>3920</v>
      </c>
      <c r="V428" s="82">
        <f t="shared" ca="1" si="44"/>
        <v>12626.18</v>
      </c>
      <c r="W428" s="50"/>
      <c r="X428" s="50"/>
      <c r="Y428" s="50"/>
      <c r="Z428" s="50"/>
      <c r="AA428" s="50"/>
      <c r="AG428" s="50"/>
      <c r="AH428" s="50"/>
      <c r="AI428" s="50"/>
      <c r="AJ428" s="50"/>
      <c r="AK428" s="50"/>
      <c r="AL428" s="50"/>
      <c r="AM428" s="50"/>
      <c r="AN428" s="50"/>
      <c r="AO428" s="50"/>
      <c r="AP428" s="138" t="str">
        <f>IF(NOT($AS428=$AS429),ROW(),"")</f>
        <v/>
      </c>
      <c r="AQ428" s="20" t="str">
        <f>IF(NOT(AS428=AS429),AS429,"")</f>
        <v/>
      </c>
      <c r="AR428" s="20" t="str">
        <f>INDEX($AB$15:$AM$15,MATCH($AS428,$AB$11:$AM$11,0))</f>
        <v>in</v>
      </c>
      <c r="AS428" s="20" t="str">
        <f>LEFT(AT428,4)</f>
        <v>2001</v>
      </c>
      <c r="AT428" s="139" t="str">
        <f>LEFT(B428,6)</f>
        <v>200108</v>
      </c>
    </row>
    <row r="429" spans="2:46" x14ac:dyDescent="0.25">
      <c r="B429" s="11">
        <f>'Market Data'!B415</f>
        <v>20010810</v>
      </c>
      <c r="C429" s="2">
        <f>'Market Data'!C415</f>
        <v>7059</v>
      </c>
      <c r="D429" s="2">
        <f>'Market Data'!D415</f>
        <v>7095.5</v>
      </c>
      <c r="E429" s="2">
        <f>'Market Data'!E415</f>
        <v>6907</v>
      </c>
      <c r="F429" s="12">
        <f>'Market Data'!F415</f>
        <v>6965.5</v>
      </c>
      <c r="H429" s="151">
        <f t="shared" si="45"/>
        <v>411</v>
      </c>
      <c r="I429" s="244">
        <f ca="1">IF($H429&lt;($J$6+1),"",PFE(OFFSET($F429,0,0,-$J$6)))</f>
        <v>-0.13062255408905574</v>
      </c>
      <c r="J429" s="19"/>
      <c r="K429" s="139" t="str">
        <f t="shared" ca="1" si="46"/>
        <v>Short</v>
      </c>
      <c r="L429" s="243" t="e">
        <f t="shared" ca="1" si="41"/>
        <v>#N/A</v>
      </c>
      <c r="M429" s="242" t="e">
        <f t="shared" ca="1" si="42"/>
        <v>#N/A</v>
      </c>
      <c r="N429" s="20"/>
      <c r="O429" s="74">
        <f t="shared" ca="1" si="47"/>
        <v>-1</v>
      </c>
      <c r="P429" s="75">
        <f t="shared" ca="1" si="39"/>
        <v>0</v>
      </c>
      <c r="Q429" s="76" t="str">
        <f t="shared" ca="1" si="43"/>
        <v/>
      </c>
      <c r="R429" s="75"/>
      <c r="S429" s="77">
        <f t="shared" ca="1" si="40"/>
        <v>-1</v>
      </c>
      <c r="T429" s="78"/>
      <c r="U429" s="81">
        <f t="shared" ca="1" si="48"/>
        <v>2397.5</v>
      </c>
      <c r="V429" s="82">
        <f t="shared" ca="1" si="44"/>
        <v>15023.68</v>
      </c>
      <c r="W429" s="50"/>
      <c r="X429" s="50"/>
      <c r="Y429" s="50"/>
      <c r="Z429" s="50"/>
      <c r="AA429" s="50"/>
      <c r="AG429" s="50"/>
      <c r="AH429" s="50"/>
      <c r="AI429" s="50"/>
      <c r="AJ429" s="50"/>
      <c r="AK429" s="50"/>
      <c r="AL429" s="50"/>
      <c r="AM429" s="50"/>
      <c r="AN429" s="50"/>
      <c r="AO429" s="50"/>
      <c r="AP429" s="138" t="str">
        <f>IF(NOT($AS429=$AS430),ROW(),"")</f>
        <v/>
      </c>
      <c r="AQ429" s="20" t="str">
        <f>IF(NOT(AS429=AS430),AS430,"")</f>
        <v/>
      </c>
      <c r="AR429" s="20" t="str">
        <f>INDEX($AB$15:$AM$15,MATCH($AS429,$AB$11:$AM$11,0))</f>
        <v>in</v>
      </c>
      <c r="AS429" s="20" t="str">
        <f>LEFT(AT429,4)</f>
        <v>2001</v>
      </c>
      <c r="AT429" s="139" t="str">
        <f>LEFT(B429,6)</f>
        <v>200108</v>
      </c>
    </row>
    <row r="430" spans="2:46" x14ac:dyDescent="0.25">
      <c r="B430" s="11">
        <f>'Market Data'!B416</f>
        <v>20010813</v>
      </c>
      <c r="C430" s="2">
        <f>'Market Data'!C416</f>
        <v>6961.5</v>
      </c>
      <c r="D430" s="2">
        <f>'Market Data'!D416</f>
        <v>7023.5</v>
      </c>
      <c r="E430" s="2">
        <f>'Market Data'!E416</f>
        <v>6921.5</v>
      </c>
      <c r="F430" s="12">
        <f>'Market Data'!F416</f>
        <v>6996</v>
      </c>
      <c r="H430" s="151">
        <f t="shared" si="45"/>
        <v>412</v>
      </c>
      <c r="I430" s="244">
        <f ca="1">IF($H430&lt;($J$6+1),"",PFE(OFFSET($F430,0,0,-$J$6)))</f>
        <v>-0.10711471350457302</v>
      </c>
      <c r="J430" s="19"/>
      <c r="K430" s="139" t="str">
        <f t="shared" ca="1" si="46"/>
        <v>Short</v>
      </c>
      <c r="L430" s="243" t="e">
        <f t="shared" ca="1" si="41"/>
        <v>#N/A</v>
      </c>
      <c r="M430" s="242" t="e">
        <f t="shared" ca="1" si="42"/>
        <v>#N/A</v>
      </c>
      <c r="N430" s="20"/>
      <c r="O430" s="74">
        <f t="shared" ca="1" si="47"/>
        <v>-1</v>
      </c>
      <c r="P430" s="75">
        <f t="shared" ca="1" si="39"/>
        <v>0</v>
      </c>
      <c r="Q430" s="76" t="str">
        <f t="shared" ca="1" si="43"/>
        <v/>
      </c>
      <c r="R430" s="75"/>
      <c r="S430" s="77">
        <f t="shared" ca="1" si="40"/>
        <v>-1</v>
      </c>
      <c r="T430" s="78"/>
      <c r="U430" s="81">
        <f t="shared" ca="1" si="48"/>
        <v>-1067.5</v>
      </c>
      <c r="V430" s="82">
        <f t="shared" ca="1" si="44"/>
        <v>13956.18</v>
      </c>
      <c r="W430" s="50"/>
      <c r="X430" s="50"/>
      <c r="Y430" s="50"/>
      <c r="Z430" s="50"/>
      <c r="AA430" s="50"/>
      <c r="AG430" s="50"/>
      <c r="AH430" s="50"/>
      <c r="AI430" s="50"/>
      <c r="AJ430" s="50"/>
      <c r="AK430" s="50"/>
      <c r="AL430" s="50"/>
      <c r="AM430" s="50"/>
      <c r="AN430" s="50"/>
      <c r="AO430" s="50"/>
      <c r="AP430" s="138" t="str">
        <f>IF(NOT($AS430=$AS431),ROW(),"")</f>
        <v/>
      </c>
      <c r="AQ430" s="20" t="str">
        <f>IF(NOT(AS430=AS431),AS431,"")</f>
        <v/>
      </c>
      <c r="AR430" s="20" t="str">
        <f>INDEX($AB$15:$AM$15,MATCH($AS430,$AB$11:$AM$11,0))</f>
        <v>in</v>
      </c>
      <c r="AS430" s="20" t="str">
        <f>LEFT(AT430,4)</f>
        <v>2001</v>
      </c>
      <c r="AT430" s="139" t="str">
        <f>LEFT(B430,6)</f>
        <v>200108</v>
      </c>
    </row>
    <row r="431" spans="2:46" x14ac:dyDescent="0.25">
      <c r="B431" s="11">
        <f>'Market Data'!B417</f>
        <v>20010814</v>
      </c>
      <c r="C431" s="2">
        <f>'Market Data'!C417</f>
        <v>7031</v>
      </c>
      <c r="D431" s="2">
        <f>'Market Data'!D417</f>
        <v>7092</v>
      </c>
      <c r="E431" s="2">
        <f>'Market Data'!E417</f>
        <v>7011.5</v>
      </c>
      <c r="F431" s="12">
        <f>'Market Data'!F417</f>
        <v>7044</v>
      </c>
      <c r="H431" s="151">
        <f t="shared" si="45"/>
        <v>413</v>
      </c>
      <c r="I431" s="244">
        <f ca="1">IF($H431&lt;($J$6+1),"",PFE(OFFSET($F431,0,0,-$J$6)))</f>
        <v>-0.15388360016142155</v>
      </c>
      <c r="J431" s="19"/>
      <c r="K431" s="139" t="str">
        <f t="shared" ca="1" si="46"/>
        <v>Short</v>
      </c>
      <c r="L431" s="243" t="e">
        <f t="shared" ca="1" si="41"/>
        <v>#N/A</v>
      </c>
      <c r="M431" s="242" t="e">
        <f t="shared" ca="1" si="42"/>
        <v>#N/A</v>
      </c>
      <c r="N431" s="20"/>
      <c r="O431" s="74">
        <f t="shared" ca="1" si="47"/>
        <v>-1</v>
      </c>
      <c r="P431" s="75">
        <f t="shared" ca="1" si="39"/>
        <v>0</v>
      </c>
      <c r="Q431" s="76" t="str">
        <f t="shared" ca="1" si="43"/>
        <v/>
      </c>
      <c r="R431" s="75"/>
      <c r="S431" s="77">
        <f t="shared" ca="1" si="40"/>
        <v>-1</v>
      </c>
      <c r="T431" s="78"/>
      <c r="U431" s="81">
        <f t="shared" ca="1" si="48"/>
        <v>-1680</v>
      </c>
      <c r="V431" s="82">
        <f t="shared" ca="1" si="44"/>
        <v>12276.18</v>
      </c>
      <c r="W431" s="50"/>
      <c r="X431" s="50"/>
      <c r="Y431" s="50"/>
      <c r="Z431" s="50"/>
      <c r="AA431" s="50"/>
      <c r="AG431" s="50"/>
      <c r="AH431" s="50"/>
      <c r="AI431" s="50"/>
      <c r="AJ431" s="50"/>
      <c r="AK431" s="50"/>
      <c r="AL431" s="50"/>
      <c r="AM431" s="50"/>
      <c r="AN431" s="50"/>
      <c r="AO431" s="50"/>
      <c r="AP431" s="138" t="str">
        <f>IF(NOT($AS431=$AS432),ROW(),"")</f>
        <v/>
      </c>
      <c r="AQ431" s="20" t="str">
        <f>IF(NOT(AS431=AS432),AS432,"")</f>
        <v/>
      </c>
      <c r="AR431" s="20" t="str">
        <f>INDEX($AB$15:$AM$15,MATCH($AS431,$AB$11:$AM$11,0))</f>
        <v>in</v>
      </c>
      <c r="AS431" s="20" t="str">
        <f>LEFT(AT431,4)</f>
        <v>2001</v>
      </c>
      <c r="AT431" s="139" t="str">
        <f>LEFT(B431,6)</f>
        <v>200108</v>
      </c>
    </row>
    <row r="432" spans="2:46" x14ac:dyDescent="0.25">
      <c r="B432" s="11">
        <f>'Market Data'!B418</f>
        <v>20010815</v>
      </c>
      <c r="C432" s="2">
        <f>'Market Data'!C418</f>
        <v>7021</v>
      </c>
      <c r="D432" s="2">
        <f>'Market Data'!D418</f>
        <v>7053</v>
      </c>
      <c r="E432" s="2">
        <f>'Market Data'!E418</f>
        <v>6945</v>
      </c>
      <c r="F432" s="12">
        <f>'Market Data'!F418</f>
        <v>6974.5</v>
      </c>
      <c r="H432" s="151">
        <f t="shared" si="45"/>
        <v>414</v>
      </c>
      <c r="I432" s="244">
        <f ca="1">IF($H432&lt;($J$6+1),"",PFE(OFFSET($F432,0,0,-$J$6)))</f>
        <v>-0.16826912806592526</v>
      </c>
      <c r="J432" s="19"/>
      <c r="K432" s="139" t="str">
        <f t="shared" ca="1" si="46"/>
        <v>Short</v>
      </c>
      <c r="L432" s="243" t="e">
        <f t="shared" ca="1" si="41"/>
        <v>#N/A</v>
      </c>
      <c r="M432" s="242" t="e">
        <f t="shared" ca="1" si="42"/>
        <v>#N/A</v>
      </c>
      <c r="N432" s="20"/>
      <c r="O432" s="74">
        <f t="shared" ca="1" si="47"/>
        <v>-1</v>
      </c>
      <c r="P432" s="75">
        <f t="shared" ca="1" si="39"/>
        <v>0</v>
      </c>
      <c r="Q432" s="76" t="str">
        <f t="shared" ca="1" si="43"/>
        <v/>
      </c>
      <c r="R432" s="75"/>
      <c r="S432" s="77">
        <f t="shared" ca="1" si="40"/>
        <v>-1</v>
      </c>
      <c r="T432" s="78"/>
      <c r="U432" s="81">
        <f t="shared" ca="1" si="48"/>
        <v>2432.5</v>
      </c>
      <c r="V432" s="82">
        <f t="shared" ca="1" si="44"/>
        <v>14708.68</v>
      </c>
      <c r="W432" s="50"/>
      <c r="X432" s="50"/>
      <c r="Y432" s="50"/>
      <c r="Z432" s="50"/>
      <c r="AA432" s="50"/>
      <c r="AG432" s="50"/>
      <c r="AH432" s="50"/>
      <c r="AI432" s="50"/>
      <c r="AJ432" s="50"/>
      <c r="AK432" s="50"/>
      <c r="AL432" s="50"/>
      <c r="AM432" s="50"/>
      <c r="AN432" s="50"/>
      <c r="AO432" s="50"/>
      <c r="AP432" s="138" t="str">
        <f>IF(NOT($AS432=$AS433),ROW(),"")</f>
        <v/>
      </c>
      <c r="AQ432" s="20" t="str">
        <f>IF(NOT(AS432=AS433),AS433,"")</f>
        <v/>
      </c>
      <c r="AR432" s="20" t="str">
        <f>INDEX($AB$15:$AM$15,MATCH($AS432,$AB$11:$AM$11,0))</f>
        <v>in</v>
      </c>
      <c r="AS432" s="20" t="str">
        <f>LEFT(AT432,4)</f>
        <v>2001</v>
      </c>
      <c r="AT432" s="139" t="str">
        <f>LEFT(B432,6)</f>
        <v>200108</v>
      </c>
    </row>
    <row r="433" spans="2:46" x14ac:dyDescent="0.25">
      <c r="B433" s="11">
        <f>'Market Data'!B419</f>
        <v>20010816</v>
      </c>
      <c r="C433" s="2">
        <f>'Market Data'!C419</f>
        <v>6924</v>
      </c>
      <c r="D433" s="2">
        <f>'Market Data'!D419</f>
        <v>6932</v>
      </c>
      <c r="E433" s="2">
        <f>'Market Data'!E419</f>
        <v>6850.5</v>
      </c>
      <c r="F433" s="12">
        <f>'Market Data'!F419</f>
        <v>6884</v>
      </c>
      <c r="H433" s="151">
        <f t="shared" si="45"/>
        <v>415</v>
      </c>
      <c r="I433" s="244">
        <f ca="1">IF($H433&lt;($J$6+1),"",PFE(OFFSET($F433,0,0,-$J$6)))</f>
        <v>-0.1732532266447914</v>
      </c>
      <c r="J433" s="19"/>
      <c r="K433" s="139" t="str">
        <f t="shared" ca="1" si="46"/>
        <v>Short</v>
      </c>
      <c r="L433" s="243" t="e">
        <f t="shared" ca="1" si="41"/>
        <v>#N/A</v>
      </c>
      <c r="M433" s="242" t="e">
        <f t="shared" ca="1" si="42"/>
        <v>#N/A</v>
      </c>
      <c r="N433" s="20"/>
      <c r="O433" s="74">
        <f t="shared" ca="1" si="47"/>
        <v>-1</v>
      </c>
      <c r="P433" s="75">
        <f t="shared" ca="1" si="39"/>
        <v>0</v>
      </c>
      <c r="Q433" s="76" t="str">
        <f t="shared" ca="1" si="43"/>
        <v/>
      </c>
      <c r="R433" s="75"/>
      <c r="S433" s="77">
        <f t="shared" ca="1" si="40"/>
        <v>-1</v>
      </c>
      <c r="T433" s="78"/>
      <c r="U433" s="81">
        <f t="shared" ca="1" si="48"/>
        <v>3167.5</v>
      </c>
      <c r="V433" s="82">
        <f t="shared" ca="1" si="44"/>
        <v>17876.18</v>
      </c>
      <c r="W433" s="50"/>
      <c r="X433" s="50"/>
      <c r="Y433" s="50"/>
      <c r="Z433" s="50"/>
      <c r="AA433" s="50"/>
      <c r="AG433" s="50"/>
      <c r="AH433" s="50"/>
      <c r="AI433" s="50"/>
      <c r="AJ433" s="50"/>
      <c r="AK433" s="50"/>
      <c r="AL433" s="50"/>
      <c r="AM433" s="50"/>
      <c r="AN433" s="50"/>
      <c r="AO433" s="50"/>
      <c r="AP433" s="138" t="str">
        <f>IF(NOT($AS433=$AS434),ROW(),"")</f>
        <v/>
      </c>
      <c r="AQ433" s="20" t="str">
        <f>IF(NOT(AS433=AS434),AS434,"")</f>
        <v/>
      </c>
      <c r="AR433" s="20" t="str">
        <f>INDEX($AB$15:$AM$15,MATCH($AS433,$AB$11:$AM$11,0))</f>
        <v>in</v>
      </c>
      <c r="AS433" s="20" t="str">
        <f>LEFT(AT433,4)</f>
        <v>2001</v>
      </c>
      <c r="AT433" s="139" t="str">
        <f>LEFT(B433,6)</f>
        <v>200108</v>
      </c>
    </row>
    <row r="434" spans="2:46" x14ac:dyDescent="0.25">
      <c r="B434" s="11">
        <f>'Market Data'!B420</f>
        <v>20010817</v>
      </c>
      <c r="C434" s="2">
        <f>'Market Data'!C420</f>
        <v>6902.5</v>
      </c>
      <c r="D434" s="2">
        <f>'Market Data'!D420</f>
        <v>6932</v>
      </c>
      <c r="E434" s="2">
        <f>'Market Data'!E420</f>
        <v>6688</v>
      </c>
      <c r="F434" s="12">
        <f>'Market Data'!F420</f>
        <v>6730</v>
      </c>
      <c r="H434" s="151">
        <f t="shared" si="45"/>
        <v>416</v>
      </c>
      <c r="I434" s="244">
        <f ca="1">IF($H434&lt;($J$6+1),"",PFE(OFFSET($F434,0,0,-$J$6)))</f>
        <v>-0.18811486797621446</v>
      </c>
      <c r="J434" s="19"/>
      <c r="K434" s="139" t="str">
        <f t="shared" ca="1" si="46"/>
        <v>Short</v>
      </c>
      <c r="L434" s="243" t="e">
        <f t="shared" ca="1" si="41"/>
        <v>#N/A</v>
      </c>
      <c r="M434" s="242" t="e">
        <f t="shared" ca="1" si="42"/>
        <v>#N/A</v>
      </c>
      <c r="N434" s="20"/>
      <c r="O434" s="74">
        <f t="shared" ca="1" si="47"/>
        <v>-1</v>
      </c>
      <c r="P434" s="75">
        <f t="shared" ca="1" si="39"/>
        <v>0</v>
      </c>
      <c r="Q434" s="76" t="str">
        <f t="shared" ca="1" si="43"/>
        <v/>
      </c>
      <c r="R434" s="75"/>
      <c r="S434" s="77">
        <f t="shared" ca="1" si="40"/>
        <v>-1</v>
      </c>
      <c r="T434" s="78"/>
      <c r="U434" s="81">
        <f t="shared" ca="1" si="48"/>
        <v>5390</v>
      </c>
      <c r="V434" s="82">
        <f t="shared" ca="1" si="44"/>
        <v>23266.18</v>
      </c>
      <c r="W434" s="50"/>
      <c r="X434" s="50"/>
      <c r="Y434" s="50"/>
      <c r="Z434" s="50"/>
      <c r="AA434" s="50"/>
      <c r="AG434" s="50"/>
      <c r="AH434" s="50"/>
      <c r="AI434" s="50"/>
      <c r="AJ434" s="50"/>
      <c r="AK434" s="50"/>
      <c r="AL434" s="50"/>
      <c r="AM434" s="50"/>
      <c r="AN434" s="50"/>
      <c r="AO434" s="50"/>
      <c r="AP434" s="138" t="str">
        <f>IF(NOT($AS434=$AS435),ROW(),"")</f>
        <v/>
      </c>
      <c r="AQ434" s="20" t="str">
        <f>IF(NOT(AS434=AS435),AS435,"")</f>
        <v/>
      </c>
      <c r="AR434" s="20" t="str">
        <f>INDEX($AB$15:$AM$15,MATCH($AS434,$AB$11:$AM$11,0))</f>
        <v>in</v>
      </c>
      <c r="AS434" s="20" t="str">
        <f>LEFT(AT434,4)</f>
        <v>2001</v>
      </c>
      <c r="AT434" s="139" t="str">
        <f>LEFT(B434,6)</f>
        <v>200108</v>
      </c>
    </row>
    <row r="435" spans="2:46" x14ac:dyDescent="0.25">
      <c r="B435" s="11">
        <f>'Market Data'!B421</f>
        <v>20010820</v>
      </c>
      <c r="C435" s="2">
        <f>'Market Data'!C421</f>
        <v>6724</v>
      </c>
      <c r="D435" s="2">
        <f>'Market Data'!D421</f>
        <v>6781.5</v>
      </c>
      <c r="E435" s="2">
        <f>'Market Data'!E421</f>
        <v>6640</v>
      </c>
      <c r="F435" s="12">
        <f>'Market Data'!F421</f>
        <v>6704.5</v>
      </c>
      <c r="H435" s="151">
        <f t="shared" si="45"/>
        <v>417</v>
      </c>
      <c r="I435" s="244">
        <f ca="1">IF($H435&lt;($J$6+1),"",PFE(OFFSET($F435,0,0,-$J$6)))</f>
        <v>-0.21363006036877211</v>
      </c>
      <c r="J435" s="19"/>
      <c r="K435" s="139" t="str">
        <f t="shared" ca="1" si="46"/>
        <v>Short</v>
      </c>
      <c r="L435" s="243" t="e">
        <f t="shared" ca="1" si="41"/>
        <v>#N/A</v>
      </c>
      <c r="M435" s="242" t="e">
        <f t="shared" ca="1" si="42"/>
        <v>#N/A</v>
      </c>
      <c r="N435" s="20"/>
      <c r="O435" s="74">
        <f t="shared" ca="1" si="47"/>
        <v>-1</v>
      </c>
      <c r="P435" s="75">
        <f t="shared" ca="1" si="39"/>
        <v>0</v>
      </c>
      <c r="Q435" s="76" t="str">
        <f t="shared" ca="1" si="43"/>
        <v/>
      </c>
      <c r="R435" s="75"/>
      <c r="S435" s="77">
        <f t="shared" ca="1" si="40"/>
        <v>-1</v>
      </c>
      <c r="T435" s="78"/>
      <c r="U435" s="81">
        <f t="shared" ca="1" si="48"/>
        <v>892.5</v>
      </c>
      <c r="V435" s="82">
        <f t="shared" ca="1" si="44"/>
        <v>24158.68</v>
      </c>
      <c r="W435" s="50"/>
      <c r="X435" s="50"/>
      <c r="Y435" s="50"/>
      <c r="Z435" s="50"/>
      <c r="AA435" s="50"/>
      <c r="AG435" s="50"/>
      <c r="AH435" s="50"/>
      <c r="AI435" s="50"/>
      <c r="AJ435" s="50"/>
      <c r="AK435" s="50"/>
      <c r="AL435" s="50"/>
      <c r="AM435" s="50"/>
      <c r="AN435" s="50"/>
      <c r="AO435" s="50"/>
      <c r="AP435" s="138" t="str">
        <f>IF(NOT($AS435=$AS436),ROW(),"")</f>
        <v/>
      </c>
      <c r="AQ435" s="20" t="str">
        <f>IF(NOT(AS435=AS436),AS436,"")</f>
        <v/>
      </c>
      <c r="AR435" s="20" t="str">
        <f>INDEX($AB$15:$AM$15,MATCH($AS435,$AB$11:$AM$11,0))</f>
        <v>in</v>
      </c>
      <c r="AS435" s="20" t="str">
        <f>LEFT(AT435,4)</f>
        <v>2001</v>
      </c>
      <c r="AT435" s="139" t="str">
        <f>LEFT(B435,6)</f>
        <v>200108</v>
      </c>
    </row>
    <row r="436" spans="2:46" x14ac:dyDescent="0.25">
      <c r="B436" s="11">
        <f>'Market Data'!B422</f>
        <v>20010821</v>
      </c>
      <c r="C436" s="2">
        <f>'Market Data'!C422</f>
        <v>6734</v>
      </c>
      <c r="D436" s="2">
        <f>'Market Data'!D422</f>
        <v>6768</v>
      </c>
      <c r="E436" s="2">
        <f>'Market Data'!E422</f>
        <v>6684</v>
      </c>
      <c r="F436" s="12">
        <f>'Market Data'!F422</f>
        <v>6744.5</v>
      </c>
      <c r="H436" s="151">
        <f t="shared" si="45"/>
        <v>418</v>
      </c>
      <c r="I436" s="244">
        <f ca="1">IF($H436&lt;($J$6+1),"",PFE(OFFSET($F436,0,0,-$J$6)))</f>
        <v>-0.20441320758931392</v>
      </c>
      <c r="J436" s="19"/>
      <c r="K436" s="139" t="str">
        <f t="shared" ca="1" si="46"/>
        <v>Short</v>
      </c>
      <c r="L436" s="243" t="e">
        <f t="shared" ca="1" si="41"/>
        <v>#N/A</v>
      </c>
      <c r="M436" s="242" t="e">
        <f t="shared" ca="1" si="42"/>
        <v>#N/A</v>
      </c>
      <c r="N436" s="20"/>
      <c r="O436" s="74">
        <f t="shared" ca="1" si="47"/>
        <v>-1</v>
      </c>
      <c r="P436" s="75">
        <f t="shared" ca="1" si="39"/>
        <v>0</v>
      </c>
      <c r="Q436" s="76" t="str">
        <f t="shared" ca="1" si="43"/>
        <v/>
      </c>
      <c r="R436" s="75"/>
      <c r="S436" s="77">
        <f t="shared" ca="1" si="40"/>
        <v>-1</v>
      </c>
      <c r="T436" s="78"/>
      <c r="U436" s="81">
        <f t="shared" ca="1" si="48"/>
        <v>-1400</v>
      </c>
      <c r="V436" s="82">
        <f t="shared" ca="1" si="44"/>
        <v>22758.68</v>
      </c>
      <c r="W436" s="50"/>
      <c r="X436" s="50"/>
      <c r="Y436" s="50"/>
      <c r="Z436" s="50"/>
      <c r="AA436" s="50"/>
      <c r="AG436" s="50"/>
      <c r="AH436" s="50"/>
      <c r="AI436" s="50"/>
      <c r="AJ436" s="50"/>
      <c r="AK436" s="50"/>
      <c r="AL436" s="50"/>
      <c r="AM436" s="50"/>
      <c r="AN436" s="50"/>
      <c r="AO436" s="50"/>
      <c r="AP436" s="138" t="str">
        <f>IF(NOT($AS436=$AS437),ROW(),"")</f>
        <v/>
      </c>
      <c r="AQ436" s="20" t="str">
        <f>IF(NOT(AS436=AS437),AS437,"")</f>
        <v/>
      </c>
      <c r="AR436" s="20" t="str">
        <f>INDEX($AB$15:$AM$15,MATCH($AS436,$AB$11:$AM$11,0))</f>
        <v>in</v>
      </c>
      <c r="AS436" s="20" t="str">
        <f>LEFT(AT436,4)</f>
        <v>2001</v>
      </c>
      <c r="AT436" s="139" t="str">
        <f>LEFT(B436,6)</f>
        <v>200108</v>
      </c>
    </row>
    <row r="437" spans="2:46" x14ac:dyDescent="0.25">
      <c r="B437" s="11">
        <f>'Market Data'!B423</f>
        <v>20010822</v>
      </c>
      <c r="C437" s="2">
        <f>'Market Data'!C423</f>
        <v>6672</v>
      </c>
      <c r="D437" s="2">
        <f>'Market Data'!D423</f>
        <v>6839</v>
      </c>
      <c r="E437" s="2">
        <f>'Market Data'!E423</f>
        <v>6658.5</v>
      </c>
      <c r="F437" s="12">
        <f>'Market Data'!F423</f>
        <v>6737.5</v>
      </c>
      <c r="H437" s="151">
        <f t="shared" si="45"/>
        <v>419</v>
      </c>
      <c r="I437" s="244">
        <f ca="1">IF($H437&lt;($J$6+1),"",PFE(OFFSET($F437,0,0,-$J$6)))</f>
        <v>-0.20845687883406441</v>
      </c>
      <c r="J437" s="19"/>
      <c r="K437" s="139" t="str">
        <f t="shared" ca="1" si="46"/>
        <v>Short</v>
      </c>
      <c r="L437" s="243" t="e">
        <f t="shared" ca="1" si="41"/>
        <v>#N/A</v>
      </c>
      <c r="M437" s="242" t="e">
        <f t="shared" ca="1" si="42"/>
        <v>#N/A</v>
      </c>
      <c r="N437" s="20"/>
      <c r="O437" s="74">
        <f t="shared" ca="1" si="47"/>
        <v>-1</v>
      </c>
      <c r="P437" s="75">
        <f t="shared" ca="1" si="39"/>
        <v>0</v>
      </c>
      <c r="Q437" s="76" t="str">
        <f t="shared" ca="1" si="43"/>
        <v/>
      </c>
      <c r="R437" s="75"/>
      <c r="S437" s="77">
        <f t="shared" ca="1" si="40"/>
        <v>-1</v>
      </c>
      <c r="T437" s="78"/>
      <c r="U437" s="81">
        <f t="shared" ca="1" si="48"/>
        <v>245</v>
      </c>
      <c r="V437" s="82">
        <f t="shared" ca="1" si="44"/>
        <v>23003.68</v>
      </c>
      <c r="W437" s="50"/>
      <c r="X437" s="50"/>
      <c r="Y437" s="50"/>
      <c r="Z437" s="50"/>
      <c r="AA437" s="50"/>
      <c r="AG437" s="50"/>
      <c r="AH437" s="50"/>
      <c r="AI437" s="50"/>
      <c r="AJ437" s="50"/>
      <c r="AK437" s="50"/>
      <c r="AL437" s="50"/>
      <c r="AM437" s="50"/>
      <c r="AN437" s="50"/>
      <c r="AO437" s="50"/>
      <c r="AP437" s="138" t="str">
        <f>IF(NOT($AS437=$AS438),ROW(),"")</f>
        <v/>
      </c>
      <c r="AQ437" s="20" t="str">
        <f>IF(NOT(AS437=AS438),AS438,"")</f>
        <v/>
      </c>
      <c r="AR437" s="20" t="str">
        <f>INDEX($AB$15:$AM$15,MATCH($AS437,$AB$11:$AM$11,0))</f>
        <v>in</v>
      </c>
      <c r="AS437" s="20" t="str">
        <f>LEFT(AT437,4)</f>
        <v>2001</v>
      </c>
      <c r="AT437" s="139" t="str">
        <f>LEFT(B437,6)</f>
        <v>200108</v>
      </c>
    </row>
    <row r="438" spans="2:46" x14ac:dyDescent="0.25">
      <c r="B438" s="11">
        <f>'Market Data'!B424</f>
        <v>20010823</v>
      </c>
      <c r="C438" s="2">
        <f>'Market Data'!C424</f>
        <v>6760</v>
      </c>
      <c r="D438" s="2">
        <f>'Market Data'!D424</f>
        <v>6794</v>
      </c>
      <c r="E438" s="2">
        <f>'Market Data'!E424</f>
        <v>6697.5</v>
      </c>
      <c r="F438" s="12">
        <f>'Market Data'!F424</f>
        <v>6765.5</v>
      </c>
      <c r="H438" s="151">
        <f t="shared" si="45"/>
        <v>420</v>
      </c>
      <c r="I438" s="244">
        <f ca="1">IF($H438&lt;($J$6+1),"",PFE(OFFSET($F438,0,0,-$J$6)))</f>
        <v>-0.20820513289180567</v>
      </c>
      <c r="J438" s="19"/>
      <c r="K438" s="139" t="str">
        <f t="shared" ca="1" si="46"/>
        <v>Short</v>
      </c>
      <c r="L438" s="243" t="e">
        <f t="shared" ca="1" si="41"/>
        <v>#N/A</v>
      </c>
      <c r="M438" s="242" t="e">
        <f t="shared" ca="1" si="42"/>
        <v>#N/A</v>
      </c>
      <c r="N438" s="20"/>
      <c r="O438" s="74">
        <f t="shared" ca="1" si="47"/>
        <v>-1</v>
      </c>
      <c r="P438" s="75">
        <f t="shared" ca="1" si="39"/>
        <v>0</v>
      </c>
      <c r="Q438" s="76" t="str">
        <f t="shared" ca="1" si="43"/>
        <v/>
      </c>
      <c r="R438" s="75"/>
      <c r="S438" s="77">
        <f t="shared" ca="1" si="40"/>
        <v>-1</v>
      </c>
      <c r="T438" s="78"/>
      <c r="U438" s="81">
        <f t="shared" ca="1" si="48"/>
        <v>-980</v>
      </c>
      <c r="V438" s="82">
        <f t="shared" ca="1" si="44"/>
        <v>22023.68</v>
      </c>
      <c r="W438" s="50"/>
      <c r="X438" s="50"/>
      <c r="Y438" s="50"/>
      <c r="Z438" s="50"/>
      <c r="AA438" s="50"/>
      <c r="AG438" s="50"/>
      <c r="AH438" s="50"/>
      <c r="AI438" s="50"/>
      <c r="AJ438" s="50"/>
      <c r="AK438" s="50"/>
      <c r="AL438" s="50"/>
      <c r="AM438" s="50"/>
      <c r="AN438" s="50"/>
      <c r="AO438" s="50"/>
      <c r="AP438" s="138" t="str">
        <f>IF(NOT($AS438=$AS439),ROW(),"")</f>
        <v/>
      </c>
      <c r="AQ438" s="20" t="str">
        <f>IF(NOT(AS438=AS439),AS439,"")</f>
        <v/>
      </c>
      <c r="AR438" s="20" t="str">
        <f>INDEX($AB$15:$AM$15,MATCH($AS438,$AB$11:$AM$11,0))</f>
        <v>in</v>
      </c>
      <c r="AS438" s="20" t="str">
        <f>LEFT(AT438,4)</f>
        <v>2001</v>
      </c>
      <c r="AT438" s="139" t="str">
        <f>LEFT(B438,6)</f>
        <v>200108</v>
      </c>
    </row>
    <row r="439" spans="2:46" x14ac:dyDescent="0.25">
      <c r="B439" s="11">
        <f>'Market Data'!B425</f>
        <v>20010824</v>
      </c>
      <c r="C439" s="2">
        <f>'Market Data'!C425</f>
        <v>6797</v>
      </c>
      <c r="D439" s="2">
        <f>'Market Data'!D425</f>
        <v>6942</v>
      </c>
      <c r="E439" s="2">
        <f>'Market Data'!E425</f>
        <v>6791</v>
      </c>
      <c r="F439" s="12">
        <f>'Market Data'!F425</f>
        <v>6924</v>
      </c>
      <c r="H439" s="151">
        <f t="shared" si="45"/>
        <v>421</v>
      </c>
      <c r="I439" s="244">
        <f ca="1">IF($H439&lt;($J$6+1),"",PFE(OFFSET($F439,0,0,-$J$6)))</f>
        <v>-0.19023182766291266</v>
      </c>
      <c r="J439" s="19"/>
      <c r="K439" s="139" t="str">
        <f t="shared" ca="1" si="46"/>
        <v>Short</v>
      </c>
      <c r="L439" s="243" t="e">
        <f t="shared" ca="1" si="41"/>
        <v>#N/A</v>
      </c>
      <c r="M439" s="242" t="e">
        <f t="shared" ca="1" si="42"/>
        <v>#N/A</v>
      </c>
      <c r="N439" s="20"/>
      <c r="O439" s="74">
        <f t="shared" ca="1" si="47"/>
        <v>-1</v>
      </c>
      <c r="P439" s="75">
        <f t="shared" ca="1" si="39"/>
        <v>0</v>
      </c>
      <c r="Q439" s="76" t="str">
        <f t="shared" ca="1" si="43"/>
        <v/>
      </c>
      <c r="R439" s="75"/>
      <c r="S439" s="77">
        <f t="shared" ca="1" si="40"/>
        <v>-1</v>
      </c>
      <c r="T439" s="78"/>
      <c r="U439" s="81">
        <f t="shared" ca="1" si="48"/>
        <v>-5547.5</v>
      </c>
      <c r="V439" s="82">
        <f t="shared" ca="1" si="44"/>
        <v>16476.18</v>
      </c>
      <c r="W439" s="50"/>
      <c r="X439" s="50"/>
      <c r="Y439" s="50"/>
      <c r="Z439" s="50"/>
      <c r="AA439" s="50"/>
      <c r="AG439" s="50"/>
      <c r="AH439" s="50"/>
      <c r="AI439" s="50"/>
      <c r="AJ439" s="50"/>
      <c r="AK439" s="50"/>
      <c r="AL439" s="50"/>
      <c r="AM439" s="50"/>
      <c r="AN439" s="50"/>
      <c r="AO439" s="50"/>
      <c r="AP439" s="138" t="str">
        <f>IF(NOT($AS439=$AS440),ROW(),"")</f>
        <v/>
      </c>
      <c r="AQ439" s="20" t="str">
        <f>IF(NOT(AS439=AS440),AS440,"")</f>
        <v/>
      </c>
      <c r="AR439" s="20" t="str">
        <f>INDEX($AB$15:$AM$15,MATCH($AS439,$AB$11:$AM$11,0))</f>
        <v>in</v>
      </c>
      <c r="AS439" s="20" t="str">
        <f>LEFT(AT439,4)</f>
        <v>2001</v>
      </c>
      <c r="AT439" s="139" t="str">
        <f>LEFT(B439,6)</f>
        <v>200108</v>
      </c>
    </row>
    <row r="440" spans="2:46" x14ac:dyDescent="0.25">
      <c r="B440" s="11">
        <f>'Market Data'!B426</f>
        <v>20010827</v>
      </c>
      <c r="C440" s="2">
        <f>'Market Data'!C426</f>
        <v>6930</v>
      </c>
      <c r="D440" s="2">
        <f>'Market Data'!D426</f>
        <v>6968</v>
      </c>
      <c r="E440" s="2">
        <f>'Market Data'!E426</f>
        <v>6892</v>
      </c>
      <c r="F440" s="12">
        <f>'Market Data'!F426</f>
        <v>6920</v>
      </c>
      <c r="H440" s="151">
        <f t="shared" si="45"/>
        <v>422</v>
      </c>
      <c r="I440" s="244">
        <f ca="1">IF($H440&lt;($J$6+1),"",PFE(OFFSET($F440,0,0,-$J$6)))</f>
        <v>-0.18497052735206784</v>
      </c>
      <c r="J440" s="19"/>
      <c r="K440" s="139" t="str">
        <f t="shared" ca="1" si="46"/>
        <v>Short</v>
      </c>
      <c r="L440" s="243" t="e">
        <f t="shared" ca="1" si="41"/>
        <v>#N/A</v>
      </c>
      <c r="M440" s="242" t="e">
        <f t="shared" ca="1" si="42"/>
        <v>#N/A</v>
      </c>
      <c r="N440" s="20"/>
      <c r="O440" s="74">
        <f t="shared" ca="1" si="47"/>
        <v>-1</v>
      </c>
      <c r="P440" s="75">
        <f t="shared" ca="1" si="39"/>
        <v>0</v>
      </c>
      <c r="Q440" s="76" t="str">
        <f t="shared" ca="1" si="43"/>
        <v/>
      </c>
      <c r="R440" s="75"/>
      <c r="S440" s="77">
        <f t="shared" ca="1" si="40"/>
        <v>-1</v>
      </c>
      <c r="T440" s="78"/>
      <c r="U440" s="81">
        <f t="shared" ca="1" si="48"/>
        <v>140</v>
      </c>
      <c r="V440" s="82">
        <f t="shared" ca="1" si="44"/>
        <v>16616.18</v>
      </c>
      <c r="W440" s="50"/>
      <c r="X440" s="50"/>
      <c r="Y440" s="50"/>
      <c r="Z440" s="50"/>
      <c r="AA440" s="50"/>
      <c r="AG440" s="50"/>
      <c r="AH440" s="50"/>
      <c r="AI440" s="50"/>
      <c r="AJ440" s="50"/>
      <c r="AK440" s="50"/>
      <c r="AL440" s="50"/>
      <c r="AM440" s="50"/>
      <c r="AN440" s="50"/>
      <c r="AO440" s="50"/>
      <c r="AP440" s="138" t="str">
        <f>IF(NOT($AS440=$AS441),ROW(),"")</f>
        <v/>
      </c>
      <c r="AQ440" s="20" t="str">
        <f>IF(NOT(AS440=AS441),AS441,"")</f>
        <v/>
      </c>
      <c r="AR440" s="20" t="str">
        <f>INDEX($AB$15:$AM$15,MATCH($AS440,$AB$11:$AM$11,0))</f>
        <v>in</v>
      </c>
      <c r="AS440" s="20" t="str">
        <f>LEFT(AT440,4)</f>
        <v>2001</v>
      </c>
      <c r="AT440" s="139" t="str">
        <f>LEFT(B440,6)</f>
        <v>200108</v>
      </c>
    </row>
    <row r="441" spans="2:46" x14ac:dyDescent="0.25">
      <c r="B441" s="11">
        <f>'Market Data'!B427</f>
        <v>20010828</v>
      </c>
      <c r="C441" s="2">
        <f>'Market Data'!C427</f>
        <v>6919</v>
      </c>
      <c r="D441" s="2">
        <f>'Market Data'!D427</f>
        <v>6966</v>
      </c>
      <c r="E441" s="2">
        <f>'Market Data'!E427</f>
        <v>6794.5</v>
      </c>
      <c r="F441" s="12">
        <f>'Market Data'!F427</f>
        <v>6820</v>
      </c>
      <c r="H441" s="151">
        <f t="shared" si="45"/>
        <v>423</v>
      </c>
      <c r="I441" s="244">
        <f ca="1">IF($H441&lt;($J$6+1),"",PFE(OFFSET($F441,0,0,-$J$6)))</f>
        <v>-0.17588760382719443</v>
      </c>
      <c r="J441" s="19"/>
      <c r="K441" s="139" t="str">
        <f t="shared" ca="1" si="46"/>
        <v>Short</v>
      </c>
      <c r="L441" s="243" t="e">
        <f t="shared" ca="1" si="41"/>
        <v>#N/A</v>
      </c>
      <c r="M441" s="242" t="e">
        <f t="shared" ca="1" si="42"/>
        <v>#N/A</v>
      </c>
      <c r="N441" s="20"/>
      <c r="O441" s="74">
        <f t="shared" ca="1" si="47"/>
        <v>-1</v>
      </c>
      <c r="P441" s="75">
        <f t="shared" ca="1" si="39"/>
        <v>0</v>
      </c>
      <c r="Q441" s="76" t="str">
        <f t="shared" ca="1" si="43"/>
        <v/>
      </c>
      <c r="R441" s="75"/>
      <c r="S441" s="77">
        <f t="shared" ca="1" si="40"/>
        <v>-1</v>
      </c>
      <c r="T441" s="78"/>
      <c r="U441" s="81">
        <f t="shared" ca="1" si="48"/>
        <v>3500</v>
      </c>
      <c r="V441" s="82">
        <f t="shared" ca="1" si="44"/>
        <v>20116.18</v>
      </c>
      <c r="W441" s="50"/>
      <c r="X441" s="50"/>
      <c r="Y441" s="50"/>
      <c r="Z441" s="50"/>
      <c r="AA441" s="50"/>
      <c r="AG441" s="50"/>
      <c r="AH441" s="50"/>
      <c r="AI441" s="50"/>
      <c r="AJ441" s="50"/>
      <c r="AK441" s="50"/>
      <c r="AL441" s="50"/>
      <c r="AM441" s="50"/>
      <c r="AN441" s="50"/>
      <c r="AO441" s="50"/>
      <c r="AP441" s="138" t="str">
        <f>IF(NOT($AS441=$AS442),ROW(),"")</f>
        <v/>
      </c>
      <c r="AQ441" s="20" t="str">
        <f>IF(NOT(AS441=AS442),AS442,"")</f>
        <v/>
      </c>
      <c r="AR441" s="20" t="str">
        <f>INDEX($AB$15:$AM$15,MATCH($AS441,$AB$11:$AM$11,0))</f>
        <v>in</v>
      </c>
      <c r="AS441" s="20" t="str">
        <f>LEFT(AT441,4)</f>
        <v>2001</v>
      </c>
      <c r="AT441" s="139" t="str">
        <f>LEFT(B441,6)</f>
        <v>200108</v>
      </c>
    </row>
    <row r="442" spans="2:46" x14ac:dyDescent="0.25">
      <c r="B442" s="11">
        <f>'Market Data'!B428</f>
        <v>20010829</v>
      </c>
      <c r="C442" s="2">
        <f>'Market Data'!C428</f>
        <v>6789</v>
      </c>
      <c r="D442" s="2">
        <f>'Market Data'!D428</f>
        <v>6859</v>
      </c>
      <c r="E442" s="2">
        <f>'Market Data'!E428</f>
        <v>6751</v>
      </c>
      <c r="F442" s="12">
        <f>'Market Data'!F428</f>
        <v>6809</v>
      </c>
      <c r="H442" s="151">
        <f t="shared" si="45"/>
        <v>424</v>
      </c>
      <c r="I442" s="244">
        <f ca="1">IF($H442&lt;($J$6+1),"",PFE(OFFSET($F442,0,0,-$J$6)))</f>
        <v>-0.19481231202151983</v>
      </c>
      <c r="J442" s="19"/>
      <c r="K442" s="139" t="str">
        <f t="shared" ca="1" si="46"/>
        <v>Short</v>
      </c>
      <c r="L442" s="243" t="e">
        <f t="shared" ca="1" si="41"/>
        <v>#N/A</v>
      </c>
      <c r="M442" s="242" t="e">
        <f t="shared" ca="1" si="42"/>
        <v>#N/A</v>
      </c>
      <c r="N442" s="20"/>
      <c r="O442" s="74">
        <f t="shared" ca="1" si="47"/>
        <v>-1</v>
      </c>
      <c r="P442" s="75">
        <f t="shared" ca="1" si="39"/>
        <v>0</v>
      </c>
      <c r="Q442" s="76" t="str">
        <f t="shared" ca="1" si="43"/>
        <v/>
      </c>
      <c r="R442" s="75"/>
      <c r="S442" s="77">
        <f t="shared" ca="1" si="40"/>
        <v>-1</v>
      </c>
      <c r="T442" s="78"/>
      <c r="U442" s="81">
        <f t="shared" ca="1" si="48"/>
        <v>385</v>
      </c>
      <c r="V442" s="82">
        <f t="shared" ca="1" si="44"/>
        <v>20501.18</v>
      </c>
      <c r="W442" s="50"/>
      <c r="X442" s="50"/>
      <c r="Y442" s="50"/>
      <c r="Z442" s="50"/>
      <c r="AA442" s="50"/>
      <c r="AG442" s="50"/>
      <c r="AH442" s="50"/>
      <c r="AI442" s="50"/>
      <c r="AJ442" s="50"/>
      <c r="AK442" s="50"/>
      <c r="AL442" s="50"/>
      <c r="AM442" s="50"/>
      <c r="AN442" s="50"/>
      <c r="AO442" s="50"/>
      <c r="AP442" s="138" t="str">
        <f>IF(NOT($AS442=$AS443),ROW(),"")</f>
        <v/>
      </c>
      <c r="AQ442" s="20" t="str">
        <f>IF(NOT(AS442=AS443),AS443,"")</f>
        <v/>
      </c>
      <c r="AR442" s="20" t="str">
        <f>INDEX($AB$15:$AM$15,MATCH($AS442,$AB$11:$AM$11,0))</f>
        <v>in</v>
      </c>
      <c r="AS442" s="20" t="str">
        <f>LEFT(AT442,4)</f>
        <v>2001</v>
      </c>
      <c r="AT442" s="139" t="str">
        <f>LEFT(B442,6)</f>
        <v>200108</v>
      </c>
    </row>
    <row r="443" spans="2:46" x14ac:dyDescent="0.25">
      <c r="B443" s="11">
        <f>'Market Data'!B429</f>
        <v>20010830</v>
      </c>
      <c r="C443" s="2">
        <f>'Market Data'!C429</f>
        <v>6825</v>
      </c>
      <c r="D443" s="2">
        <f>'Market Data'!D429</f>
        <v>6844.5</v>
      </c>
      <c r="E443" s="2">
        <f>'Market Data'!E429</f>
        <v>6661.5</v>
      </c>
      <c r="F443" s="12">
        <f>'Market Data'!F429</f>
        <v>6673</v>
      </c>
      <c r="H443" s="151">
        <f t="shared" si="45"/>
        <v>425</v>
      </c>
      <c r="I443" s="244">
        <f ca="1">IF($H443&lt;($J$6+1),"",PFE(OFFSET($F443,0,0,-$J$6)))</f>
        <v>-0.21397444230255194</v>
      </c>
      <c r="J443" s="19"/>
      <c r="K443" s="139" t="str">
        <f t="shared" ca="1" si="46"/>
        <v>Short</v>
      </c>
      <c r="L443" s="243" t="e">
        <f t="shared" ca="1" si="41"/>
        <v>#N/A</v>
      </c>
      <c r="M443" s="242" t="e">
        <f t="shared" ca="1" si="42"/>
        <v>#N/A</v>
      </c>
      <c r="N443" s="20"/>
      <c r="O443" s="74">
        <f t="shared" ca="1" si="47"/>
        <v>-1</v>
      </c>
      <c r="P443" s="75">
        <f t="shared" ca="1" si="39"/>
        <v>0</v>
      </c>
      <c r="Q443" s="76" t="str">
        <f t="shared" ca="1" si="43"/>
        <v/>
      </c>
      <c r="R443" s="75"/>
      <c r="S443" s="77">
        <f t="shared" ca="1" si="40"/>
        <v>-1</v>
      </c>
      <c r="T443" s="78"/>
      <c r="U443" s="81">
        <f t="shared" ca="1" si="48"/>
        <v>4760</v>
      </c>
      <c r="V443" s="82">
        <f t="shared" ca="1" si="44"/>
        <v>25261.18</v>
      </c>
      <c r="W443" s="50"/>
      <c r="X443" s="50"/>
      <c r="Y443" s="50"/>
      <c r="Z443" s="50"/>
      <c r="AA443" s="50"/>
      <c r="AG443" s="50"/>
      <c r="AH443" s="50"/>
      <c r="AI443" s="50"/>
      <c r="AJ443" s="50"/>
      <c r="AK443" s="50"/>
      <c r="AL443" s="50"/>
      <c r="AM443" s="50"/>
      <c r="AN443" s="50"/>
      <c r="AO443" s="50"/>
      <c r="AP443" s="138" t="str">
        <f>IF(NOT($AS443=$AS444),ROW(),"")</f>
        <v/>
      </c>
      <c r="AQ443" s="20" t="str">
        <f>IF(NOT(AS443=AS444),AS444,"")</f>
        <v/>
      </c>
      <c r="AR443" s="20" t="str">
        <f>INDEX($AB$15:$AM$15,MATCH($AS443,$AB$11:$AM$11,0))</f>
        <v>in</v>
      </c>
      <c r="AS443" s="20" t="str">
        <f>LEFT(AT443,4)</f>
        <v>2001</v>
      </c>
      <c r="AT443" s="139" t="str">
        <f>LEFT(B443,6)</f>
        <v>200108</v>
      </c>
    </row>
    <row r="444" spans="2:46" x14ac:dyDescent="0.25">
      <c r="B444" s="11">
        <f>'Market Data'!B430</f>
        <v>20010831</v>
      </c>
      <c r="C444" s="2">
        <f>'Market Data'!C430</f>
        <v>6679</v>
      </c>
      <c r="D444" s="2">
        <f>'Market Data'!D430</f>
        <v>6737</v>
      </c>
      <c r="E444" s="2">
        <f>'Market Data'!E430</f>
        <v>6641</v>
      </c>
      <c r="F444" s="12">
        <f>'Market Data'!F430</f>
        <v>6691</v>
      </c>
      <c r="H444" s="151">
        <f t="shared" si="45"/>
        <v>426</v>
      </c>
      <c r="I444" s="244">
        <f ca="1">IF($H444&lt;($J$6+1),"",PFE(OFFSET($F444,0,0,-$J$6)))</f>
        <v>-0.20720222645679195</v>
      </c>
      <c r="J444" s="19"/>
      <c r="K444" s="139" t="str">
        <f t="shared" ca="1" si="46"/>
        <v>Short</v>
      </c>
      <c r="L444" s="243" t="e">
        <f t="shared" ca="1" si="41"/>
        <v>#N/A</v>
      </c>
      <c r="M444" s="242" t="e">
        <f t="shared" ca="1" si="42"/>
        <v>#N/A</v>
      </c>
      <c r="N444" s="20"/>
      <c r="O444" s="74">
        <f t="shared" ca="1" si="47"/>
        <v>-1</v>
      </c>
      <c r="P444" s="75">
        <f t="shared" ca="1" si="39"/>
        <v>0</v>
      </c>
      <c r="Q444" s="76" t="str">
        <f t="shared" ca="1" si="43"/>
        <v/>
      </c>
      <c r="R444" s="75"/>
      <c r="S444" s="77">
        <f t="shared" ca="1" si="40"/>
        <v>-1</v>
      </c>
      <c r="T444" s="78"/>
      <c r="U444" s="81">
        <f t="shared" ca="1" si="48"/>
        <v>-630</v>
      </c>
      <c r="V444" s="82">
        <f t="shared" ca="1" si="44"/>
        <v>24631.18</v>
      </c>
      <c r="W444" s="50"/>
      <c r="X444" s="50"/>
      <c r="Y444" s="50"/>
      <c r="Z444" s="50"/>
      <c r="AA444" s="50"/>
      <c r="AG444" s="50"/>
      <c r="AH444" s="50"/>
      <c r="AI444" s="50"/>
      <c r="AJ444" s="50"/>
      <c r="AK444" s="50"/>
      <c r="AL444" s="50"/>
      <c r="AM444" s="50"/>
      <c r="AN444" s="50"/>
      <c r="AO444" s="50"/>
      <c r="AP444" s="138" t="str">
        <f>IF(NOT($AS444=$AS445),ROW(),"")</f>
        <v/>
      </c>
      <c r="AQ444" s="20" t="str">
        <f>IF(NOT(AS444=AS445),AS445,"")</f>
        <v/>
      </c>
      <c r="AR444" s="20" t="str">
        <f>INDEX($AB$15:$AM$15,MATCH($AS444,$AB$11:$AM$11,0))</f>
        <v>in</v>
      </c>
      <c r="AS444" s="20" t="str">
        <f>LEFT(AT444,4)</f>
        <v>2001</v>
      </c>
      <c r="AT444" s="139" t="str">
        <f>LEFT(B444,6)</f>
        <v>200108</v>
      </c>
    </row>
    <row r="445" spans="2:46" x14ac:dyDescent="0.25">
      <c r="B445" s="11">
        <f>'Market Data'!B431</f>
        <v>20010903</v>
      </c>
      <c r="C445" s="2">
        <f>'Market Data'!C431</f>
        <v>6669</v>
      </c>
      <c r="D445" s="2">
        <f>'Market Data'!D431</f>
        <v>6680.5</v>
      </c>
      <c r="E445" s="2">
        <f>'Market Data'!E431</f>
        <v>6569.5</v>
      </c>
      <c r="F445" s="12">
        <f>'Market Data'!F431</f>
        <v>6605</v>
      </c>
      <c r="H445" s="151">
        <f t="shared" si="45"/>
        <v>427</v>
      </c>
      <c r="I445" s="244">
        <f ca="1">IF($H445&lt;($J$6+1),"",PFE(OFFSET($F445,0,0,-$J$6)))</f>
        <v>-0.21351889124222845</v>
      </c>
      <c r="J445" s="19"/>
      <c r="K445" s="139" t="str">
        <f t="shared" ca="1" si="46"/>
        <v>Short</v>
      </c>
      <c r="L445" s="243" t="e">
        <f t="shared" ca="1" si="41"/>
        <v>#N/A</v>
      </c>
      <c r="M445" s="242" t="e">
        <f t="shared" ca="1" si="42"/>
        <v>#N/A</v>
      </c>
      <c r="N445" s="20"/>
      <c r="O445" s="74">
        <f t="shared" ca="1" si="47"/>
        <v>-1</v>
      </c>
      <c r="P445" s="75">
        <f t="shared" ca="1" si="39"/>
        <v>0</v>
      </c>
      <c r="Q445" s="76" t="str">
        <f t="shared" ca="1" si="43"/>
        <v/>
      </c>
      <c r="R445" s="75"/>
      <c r="S445" s="77">
        <f t="shared" ca="1" si="40"/>
        <v>-1</v>
      </c>
      <c r="T445" s="78"/>
      <c r="U445" s="81">
        <f t="shared" ca="1" si="48"/>
        <v>3010</v>
      </c>
      <c r="V445" s="82">
        <f t="shared" ca="1" si="44"/>
        <v>27641.18</v>
      </c>
      <c r="W445" s="50"/>
      <c r="X445" s="50"/>
      <c r="Y445" s="50"/>
      <c r="Z445" s="50"/>
      <c r="AA445" s="50"/>
      <c r="AG445" s="50"/>
      <c r="AH445" s="50"/>
      <c r="AI445" s="50"/>
      <c r="AJ445" s="50"/>
      <c r="AK445" s="50"/>
      <c r="AL445" s="50"/>
      <c r="AM445" s="50"/>
      <c r="AN445" s="50"/>
      <c r="AO445" s="50"/>
      <c r="AP445" s="138" t="str">
        <f>IF(NOT($AS445=$AS446),ROW(),"")</f>
        <v/>
      </c>
      <c r="AQ445" s="20" t="str">
        <f>IF(NOT(AS445=AS446),AS446,"")</f>
        <v/>
      </c>
      <c r="AR445" s="20" t="str">
        <f>INDEX($AB$15:$AM$15,MATCH($AS445,$AB$11:$AM$11,0))</f>
        <v>in</v>
      </c>
      <c r="AS445" s="20" t="str">
        <f>LEFT(AT445,4)</f>
        <v>2001</v>
      </c>
      <c r="AT445" s="139" t="str">
        <f>LEFT(B445,6)</f>
        <v>200109</v>
      </c>
    </row>
    <row r="446" spans="2:46" x14ac:dyDescent="0.25">
      <c r="B446" s="11">
        <f>'Market Data'!B432</f>
        <v>20010904</v>
      </c>
      <c r="C446" s="2">
        <f>'Market Data'!C432</f>
        <v>6672</v>
      </c>
      <c r="D446" s="2">
        <f>'Market Data'!D432</f>
        <v>6732</v>
      </c>
      <c r="E446" s="2">
        <f>'Market Data'!E432</f>
        <v>6538.5</v>
      </c>
      <c r="F446" s="12">
        <f>'Market Data'!F432</f>
        <v>6712</v>
      </c>
      <c r="H446" s="151">
        <f t="shared" si="45"/>
        <v>428</v>
      </c>
      <c r="I446" s="244">
        <f ca="1">IF($H446&lt;($J$6+1),"",PFE(OFFSET($F446,0,0,-$J$6)))</f>
        <v>-0.21525947441731208</v>
      </c>
      <c r="J446" s="19"/>
      <c r="K446" s="139" t="str">
        <f t="shared" ca="1" si="46"/>
        <v>Short</v>
      </c>
      <c r="L446" s="243" t="e">
        <f t="shared" ca="1" si="41"/>
        <v>#N/A</v>
      </c>
      <c r="M446" s="242" t="e">
        <f t="shared" ca="1" si="42"/>
        <v>#N/A</v>
      </c>
      <c r="N446" s="20"/>
      <c r="O446" s="74">
        <f t="shared" ca="1" si="47"/>
        <v>-1</v>
      </c>
      <c r="P446" s="75">
        <f t="shared" ca="1" si="39"/>
        <v>0</v>
      </c>
      <c r="Q446" s="76" t="str">
        <f t="shared" ca="1" si="43"/>
        <v/>
      </c>
      <c r="R446" s="75"/>
      <c r="S446" s="77">
        <f t="shared" ca="1" si="40"/>
        <v>-1</v>
      </c>
      <c r="T446" s="78"/>
      <c r="U446" s="81">
        <f t="shared" ca="1" si="48"/>
        <v>-3745</v>
      </c>
      <c r="V446" s="82">
        <f t="shared" ca="1" si="44"/>
        <v>23896.18</v>
      </c>
      <c r="W446" s="50"/>
      <c r="X446" s="50"/>
      <c r="Y446" s="50"/>
      <c r="Z446" s="50"/>
      <c r="AA446" s="50"/>
      <c r="AG446" s="50"/>
      <c r="AH446" s="50"/>
      <c r="AI446" s="50"/>
      <c r="AJ446" s="50"/>
      <c r="AK446" s="50"/>
      <c r="AL446" s="50"/>
      <c r="AM446" s="50"/>
      <c r="AN446" s="50"/>
      <c r="AO446" s="50"/>
      <c r="AP446" s="138" t="str">
        <f>IF(NOT($AS446=$AS447),ROW(),"")</f>
        <v/>
      </c>
      <c r="AQ446" s="20" t="str">
        <f>IF(NOT(AS446=AS447),AS447,"")</f>
        <v/>
      </c>
      <c r="AR446" s="20" t="str">
        <f>INDEX($AB$15:$AM$15,MATCH($AS446,$AB$11:$AM$11,0))</f>
        <v>in</v>
      </c>
      <c r="AS446" s="20" t="str">
        <f>LEFT(AT446,4)</f>
        <v>2001</v>
      </c>
      <c r="AT446" s="139" t="str">
        <f>LEFT(B446,6)</f>
        <v>200109</v>
      </c>
    </row>
    <row r="447" spans="2:46" x14ac:dyDescent="0.25">
      <c r="B447" s="11">
        <f>'Market Data'!B433</f>
        <v>20010905</v>
      </c>
      <c r="C447" s="2">
        <f>'Market Data'!C433</f>
        <v>6634</v>
      </c>
      <c r="D447" s="2">
        <f>'Market Data'!D433</f>
        <v>6658</v>
      </c>
      <c r="E447" s="2">
        <f>'Market Data'!E433</f>
        <v>6527</v>
      </c>
      <c r="F447" s="12">
        <f>'Market Data'!F433</f>
        <v>6560</v>
      </c>
      <c r="H447" s="151">
        <f t="shared" si="45"/>
        <v>429</v>
      </c>
      <c r="I447" s="244">
        <f ca="1">IF($H447&lt;($J$6+1),"",PFE(OFFSET($F447,0,0,-$J$6)))</f>
        <v>-0.23192387609759735</v>
      </c>
      <c r="J447" s="19"/>
      <c r="K447" s="139" t="str">
        <f t="shared" ca="1" si="46"/>
        <v>Short</v>
      </c>
      <c r="L447" s="243" t="e">
        <f t="shared" ca="1" si="41"/>
        <v>#N/A</v>
      </c>
      <c r="M447" s="242" t="e">
        <f t="shared" ca="1" si="42"/>
        <v>#N/A</v>
      </c>
      <c r="N447" s="20"/>
      <c r="O447" s="74">
        <f t="shared" ca="1" si="47"/>
        <v>-1</v>
      </c>
      <c r="P447" s="75">
        <f t="shared" ca="1" si="39"/>
        <v>0</v>
      </c>
      <c r="Q447" s="76" t="str">
        <f t="shared" ca="1" si="43"/>
        <v/>
      </c>
      <c r="R447" s="75"/>
      <c r="S447" s="77">
        <f t="shared" ca="1" si="40"/>
        <v>-1</v>
      </c>
      <c r="T447" s="78"/>
      <c r="U447" s="81">
        <f t="shared" ca="1" si="48"/>
        <v>5320</v>
      </c>
      <c r="V447" s="82">
        <f t="shared" ca="1" si="44"/>
        <v>29216.18</v>
      </c>
      <c r="W447" s="50"/>
      <c r="X447" s="50"/>
      <c r="Y447" s="50"/>
      <c r="Z447" s="50"/>
      <c r="AA447" s="50"/>
      <c r="AG447" s="50"/>
      <c r="AH447" s="50"/>
      <c r="AI447" s="50"/>
      <c r="AJ447" s="50"/>
      <c r="AK447" s="50"/>
      <c r="AL447" s="50"/>
      <c r="AM447" s="50"/>
      <c r="AN447" s="50"/>
      <c r="AO447" s="50"/>
      <c r="AP447" s="138" t="str">
        <f>IF(NOT($AS447=$AS448),ROW(),"")</f>
        <v/>
      </c>
      <c r="AQ447" s="20" t="str">
        <f>IF(NOT(AS447=AS448),AS448,"")</f>
        <v/>
      </c>
      <c r="AR447" s="20" t="str">
        <f>INDEX($AB$15:$AM$15,MATCH($AS447,$AB$11:$AM$11,0))</f>
        <v>in</v>
      </c>
      <c r="AS447" s="20" t="str">
        <f>LEFT(AT447,4)</f>
        <v>2001</v>
      </c>
      <c r="AT447" s="139" t="str">
        <f>LEFT(B447,6)</f>
        <v>200109</v>
      </c>
    </row>
    <row r="448" spans="2:46" x14ac:dyDescent="0.25">
      <c r="B448" s="11">
        <f>'Market Data'!B434</f>
        <v>20010906</v>
      </c>
      <c r="C448" s="2">
        <f>'Market Data'!C434</f>
        <v>6609</v>
      </c>
      <c r="D448" s="2">
        <f>'Market Data'!D434</f>
        <v>6614</v>
      </c>
      <c r="E448" s="2">
        <f>'Market Data'!E434</f>
        <v>6350.5</v>
      </c>
      <c r="F448" s="12">
        <f>'Market Data'!F434</f>
        <v>6381</v>
      </c>
      <c r="H448" s="151">
        <f t="shared" si="45"/>
        <v>430</v>
      </c>
      <c r="I448" s="244">
        <f ca="1">IF($H448&lt;($J$6+1),"",PFE(OFFSET($F448,0,0,-$J$6)))</f>
        <v>-0.2464233957697945</v>
      </c>
      <c r="J448" s="19"/>
      <c r="K448" s="139" t="str">
        <f t="shared" ca="1" si="46"/>
        <v>Short</v>
      </c>
      <c r="L448" s="243" t="e">
        <f t="shared" ca="1" si="41"/>
        <v>#N/A</v>
      </c>
      <c r="M448" s="242" t="e">
        <f t="shared" ca="1" si="42"/>
        <v>#N/A</v>
      </c>
      <c r="N448" s="20"/>
      <c r="O448" s="74">
        <f t="shared" ca="1" si="47"/>
        <v>-1</v>
      </c>
      <c r="P448" s="75">
        <f t="shared" ca="1" si="39"/>
        <v>0</v>
      </c>
      <c r="Q448" s="76" t="str">
        <f t="shared" ca="1" si="43"/>
        <v/>
      </c>
      <c r="R448" s="75"/>
      <c r="S448" s="77">
        <f t="shared" ca="1" si="40"/>
        <v>-1</v>
      </c>
      <c r="T448" s="78"/>
      <c r="U448" s="81">
        <f t="shared" ca="1" si="48"/>
        <v>6265</v>
      </c>
      <c r="V448" s="82">
        <f t="shared" ca="1" si="44"/>
        <v>35481.18</v>
      </c>
      <c r="W448" s="50"/>
      <c r="X448" s="50"/>
      <c r="Y448" s="50"/>
      <c r="Z448" s="50"/>
      <c r="AA448" s="50"/>
      <c r="AG448" s="50"/>
      <c r="AH448" s="50"/>
      <c r="AI448" s="50"/>
      <c r="AJ448" s="50"/>
      <c r="AK448" s="50"/>
      <c r="AL448" s="50"/>
      <c r="AM448" s="50"/>
      <c r="AN448" s="50"/>
      <c r="AO448" s="50"/>
      <c r="AP448" s="138" t="str">
        <f>IF(NOT($AS448=$AS449),ROW(),"")</f>
        <v/>
      </c>
      <c r="AQ448" s="20" t="str">
        <f>IF(NOT(AS448=AS449),AS449,"")</f>
        <v/>
      </c>
      <c r="AR448" s="20" t="str">
        <f>INDEX($AB$15:$AM$15,MATCH($AS448,$AB$11:$AM$11,0))</f>
        <v>in</v>
      </c>
      <c r="AS448" s="20" t="str">
        <f>LEFT(AT448,4)</f>
        <v>2001</v>
      </c>
      <c r="AT448" s="139" t="str">
        <f>LEFT(B448,6)</f>
        <v>200109</v>
      </c>
    </row>
    <row r="449" spans="2:46" x14ac:dyDescent="0.25">
      <c r="B449" s="11">
        <f>'Market Data'!B435</f>
        <v>20010907</v>
      </c>
      <c r="C449" s="2">
        <f>'Market Data'!C435</f>
        <v>6404</v>
      </c>
      <c r="D449" s="2">
        <f>'Market Data'!D435</f>
        <v>6416</v>
      </c>
      <c r="E449" s="2">
        <f>'Market Data'!E435</f>
        <v>6207</v>
      </c>
      <c r="F449" s="12">
        <f>'Market Data'!F435</f>
        <v>6220</v>
      </c>
      <c r="H449" s="151">
        <f t="shared" si="45"/>
        <v>431</v>
      </c>
      <c r="I449" s="244">
        <f ca="1">IF($H449&lt;($J$6+1),"",PFE(OFFSET($F449,0,0,-$J$6)))</f>
        <v>-0.26914868389725743</v>
      </c>
      <c r="J449" s="19"/>
      <c r="K449" s="139" t="str">
        <f t="shared" ca="1" si="46"/>
        <v>Short</v>
      </c>
      <c r="L449" s="243" t="e">
        <f t="shared" ca="1" si="41"/>
        <v>#N/A</v>
      </c>
      <c r="M449" s="242" t="e">
        <f t="shared" ca="1" si="42"/>
        <v>#N/A</v>
      </c>
      <c r="N449" s="20"/>
      <c r="O449" s="74">
        <f t="shared" ca="1" si="47"/>
        <v>-1</v>
      </c>
      <c r="P449" s="75">
        <f t="shared" ca="1" si="39"/>
        <v>0</v>
      </c>
      <c r="Q449" s="76" t="str">
        <f t="shared" ca="1" si="43"/>
        <v/>
      </c>
      <c r="R449" s="75"/>
      <c r="S449" s="77">
        <f t="shared" ca="1" si="40"/>
        <v>-1</v>
      </c>
      <c r="T449" s="78"/>
      <c r="U449" s="81">
        <f t="shared" ca="1" si="48"/>
        <v>5635</v>
      </c>
      <c r="V449" s="82">
        <f t="shared" ca="1" si="44"/>
        <v>41116.18</v>
      </c>
      <c r="W449" s="50"/>
      <c r="X449" s="50"/>
      <c r="Y449" s="50"/>
      <c r="Z449" s="50"/>
      <c r="AA449" s="50"/>
      <c r="AG449" s="50"/>
      <c r="AH449" s="50"/>
      <c r="AI449" s="50"/>
      <c r="AJ449" s="50"/>
      <c r="AK449" s="50"/>
      <c r="AL449" s="50"/>
      <c r="AM449" s="50"/>
      <c r="AN449" s="50"/>
      <c r="AO449" s="50"/>
      <c r="AP449" s="138" t="str">
        <f>IF(NOT($AS449=$AS450),ROW(),"")</f>
        <v/>
      </c>
      <c r="AQ449" s="20" t="str">
        <f>IF(NOT(AS449=AS450),AS450,"")</f>
        <v/>
      </c>
      <c r="AR449" s="20" t="str">
        <f>INDEX($AB$15:$AM$15,MATCH($AS449,$AB$11:$AM$11,0))</f>
        <v>in</v>
      </c>
      <c r="AS449" s="20" t="str">
        <f>LEFT(AT449,4)</f>
        <v>2001</v>
      </c>
      <c r="AT449" s="139" t="str">
        <f>LEFT(B449,6)</f>
        <v>200109</v>
      </c>
    </row>
    <row r="450" spans="2:46" x14ac:dyDescent="0.25">
      <c r="B450" s="11">
        <f>'Market Data'!B436</f>
        <v>20010910</v>
      </c>
      <c r="C450" s="2">
        <f>'Market Data'!C436</f>
        <v>6207</v>
      </c>
      <c r="D450" s="2">
        <f>'Market Data'!D436</f>
        <v>6261</v>
      </c>
      <c r="E450" s="2">
        <f>'Market Data'!E436</f>
        <v>6029</v>
      </c>
      <c r="F450" s="12">
        <f>'Market Data'!F436</f>
        <v>6179.5</v>
      </c>
      <c r="H450" s="151">
        <f t="shared" si="45"/>
        <v>432</v>
      </c>
      <c r="I450" s="244">
        <f ca="1">IF($H450&lt;($J$6+1),"",PFE(OFFSET($F450,0,0,-$J$6)))</f>
        <v>-0.30544692360381925</v>
      </c>
      <c r="J450" s="19"/>
      <c r="K450" s="139" t="str">
        <f t="shared" ca="1" si="46"/>
        <v>Short</v>
      </c>
      <c r="L450" s="243" t="e">
        <f t="shared" ca="1" si="41"/>
        <v>#N/A</v>
      </c>
      <c r="M450" s="242" t="e">
        <f t="shared" ca="1" si="42"/>
        <v>#N/A</v>
      </c>
      <c r="N450" s="20"/>
      <c r="O450" s="74">
        <f t="shared" ca="1" si="47"/>
        <v>-1</v>
      </c>
      <c r="P450" s="75">
        <f t="shared" ca="1" si="39"/>
        <v>0</v>
      </c>
      <c r="Q450" s="76" t="str">
        <f t="shared" ca="1" si="43"/>
        <v/>
      </c>
      <c r="R450" s="75"/>
      <c r="S450" s="77">
        <f t="shared" ca="1" si="40"/>
        <v>-1</v>
      </c>
      <c r="T450" s="78"/>
      <c r="U450" s="81">
        <f t="shared" ca="1" si="48"/>
        <v>1417.5</v>
      </c>
      <c r="V450" s="82">
        <f t="shared" ca="1" si="44"/>
        <v>42533.68</v>
      </c>
      <c r="W450" s="50"/>
      <c r="X450" s="50"/>
      <c r="Y450" s="50"/>
      <c r="Z450" s="50"/>
      <c r="AA450" s="50"/>
      <c r="AG450" s="50"/>
      <c r="AH450" s="50"/>
      <c r="AI450" s="50"/>
      <c r="AJ450" s="50"/>
      <c r="AK450" s="50"/>
      <c r="AL450" s="50"/>
      <c r="AM450" s="50"/>
      <c r="AN450" s="50"/>
      <c r="AO450" s="50"/>
      <c r="AP450" s="138" t="str">
        <f>IF(NOT($AS450=$AS451),ROW(),"")</f>
        <v/>
      </c>
      <c r="AQ450" s="20" t="str">
        <f>IF(NOT(AS450=AS451),AS451,"")</f>
        <v/>
      </c>
      <c r="AR450" s="20" t="str">
        <f>INDEX($AB$15:$AM$15,MATCH($AS450,$AB$11:$AM$11,0))</f>
        <v>in</v>
      </c>
      <c r="AS450" s="20" t="str">
        <f>LEFT(AT450,4)</f>
        <v>2001</v>
      </c>
      <c r="AT450" s="139" t="str">
        <f>LEFT(B450,6)</f>
        <v>200109</v>
      </c>
    </row>
    <row r="451" spans="2:46" x14ac:dyDescent="0.25">
      <c r="B451" s="11">
        <f>'Market Data'!B437</f>
        <v>20010911</v>
      </c>
      <c r="C451" s="2">
        <f>'Market Data'!C437</f>
        <v>6219</v>
      </c>
      <c r="D451" s="2">
        <f>'Market Data'!D437</f>
        <v>6287</v>
      </c>
      <c r="E451" s="2">
        <f>'Market Data'!E437</f>
        <v>5617</v>
      </c>
      <c r="F451" s="12">
        <f>'Market Data'!F437</f>
        <v>5763</v>
      </c>
      <c r="H451" s="151">
        <f t="shared" si="45"/>
        <v>433</v>
      </c>
      <c r="I451" s="244">
        <f ca="1">IF($H451&lt;($J$6+1),"",PFE(OFFSET($F451,0,0,-$J$6)))</f>
        <v>-0.35623628960726672</v>
      </c>
      <c r="J451" s="19"/>
      <c r="K451" s="139" t="str">
        <f t="shared" ca="1" si="46"/>
        <v>Short</v>
      </c>
      <c r="L451" s="243" t="e">
        <f t="shared" ca="1" si="41"/>
        <v>#N/A</v>
      </c>
      <c r="M451" s="242" t="e">
        <f t="shared" ca="1" si="42"/>
        <v>#N/A</v>
      </c>
      <c r="N451" s="20"/>
      <c r="O451" s="74">
        <f t="shared" ca="1" si="47"/>
        <v>-1</v>
      </c>
      <c r="P451" s="75">
        <f t="shared" ca="1" si="39"/>
        <v>0</v>
      </c>
      <c r="Q451" s="76" t="str">
        <f t="shared" ca="1" si="43"/>
        <v/>
      </c>
      <c r="R451" s="75"/>
      <c r="S451" s="77">
        <f t="shared" ca="1" si="40"/>
        <v>-1</v>
      </c>
      <c r="T451" s="78"/>
      <c r="U451" s="81">
        <f t="shared" ca="1" si="48"/>
        <v>14577.5</v>
      </c>
      <c r="V451" s="82">
        <f t="shared" ca="1" si="44"/>
        <v>57111.18</v>
      </c>
      <c r="W451" s="50"/>
      <c r="X451" s="50"/>
      <c r="Y451" s="50"/>
      <c r="Z451" s="50"/>
      <c r="AA451" s="50"/>
      <c r="AG451" s="50"/>
      <c r="AH451" s="50"/>
      <c r="AI451" s="50"/>
      <c r="AJ451" s="50"/>
      <c r="AK451" s="50"/>
      <c r="AL451" s="50"/>
      <c r="AM451" s="50"/>
      <c r="AN451" s="50"/>
      <c r="AO451" s="50"/>
      <c r="AP451" s="138" t="str">
        <f>IF(NOT($AS451=$AS452),ROW(),"")</f>
        <v/>
      </c>
      <c r="AQ451" s="20" t="str">
        <f>IF(NOT(AS451=AS452),AS452,"")</f>
        <v/>
      </c>
      <c r="AR451" s="20" t="str">
        <f>INDEX($AB$15:$AM$15,MATCH($AS451,$AB$11:$AM$11,0))</f>
        <v>in</v>
      </c>
      <c r="AS451" s="20" t="str">
        <f>LEFT(AT451,4)</f>
        <v>2001</v>
      </c>
      <c r="AT451" s="139" t="str">
        <f>LEFT(B451,6)</f>
        <v>200109</v>
      </c>
    </row>
    <row r="452" spans="2:46" x14ac:dyDescent="0.25">
      <c r="B452" s="11">
        <f>'Market Data'!B438</f>
        <v>20010912</v>
      </c>
      <c r="C452" s="2">
        <f>'Market Data'!C438</f>
        <v>5674</v>
      </c>
      <c r="D452" s="2">
        <f>'Market Data'!D438</f>
        <v>5904</v>
      </c>
      <c r="E452" s="2">
        <f>'Market Data'!E438</f>
        <v>5647</v>
      </c>
      <c r="F452" s="12">
        <f>'Market Data'!F438</f>
        <v>5829</v>
      </c>
      <c r="H452" s="151">
        <f t="shared" si="45"/>
        <v>434</v>
      </c>
      <c r="I452" s="244">
        <f ca="1">IF($H452&lt;($J$6+1),"",PFE(OFFSET($F452,0,0,-$J$6)))</f>
        <v>-0.34605822092378852</v>
      </c>
      <c r="J452" s="19"/>
      <c r="K452" s="139" t="str">
        <f t="shared" ca="1" si="46"/>
        <v>Short</v>
      </c>
      <c r="L452" s="243" t="e">
        <f t="shared" ca="1" si="41"/>
        <v>#N/A</v>
      </c>
      <c r="M452" s="242" t="e">
        <f t="shared" ca="1" si="42"/>
        <v>#N/A</v>
      </c>
      <c r="N452" s="20"/>
      <c r="O452" s="74">
        <f t="shared" ca="1" si="47"/>
        <v>-1</v>
      </c>
      <c r="P452" s="75">
        <f t="shared" ca="1" si="39"/>
        <v>0</v>
      </c>
      <c r="Q452" s="76" t="str">
        <f t="shared" ca="1" si="43"/>
        <v/>
      </c>
      <c r="R452" s="75"/>
      <c r="S452" s="77">
        <f t="shared" ca="1" si="40"/>
        <v>-1</v>
      </c>
      <c r="T452" s="78"/>
      <c r="U452" s="81">
        <f t="shared" ca="1" si="48"/>
        <v>-2310</v>
      </c>
      <c r="V452" s="82">
        <f t="shared" ca="1" si="44"/>
        <v>54801.18</v>
      </c>
      <c r="W452" s="50"/>
      <c r="X452" s="50"/>
      <c r="Y452" s="50"/>
      <c r="Z452" s="50"/>
      <c r="AA452" s="50"/>
      <c r="AG452" s="50"/>
      <c r="AH452" s="50"/>
      <c r="AI452" s="50"/>
      <c r="AJ452" s="50"/>
      <c r="AK452" s="50"/>
      <c r="AL452" s="50"/>
      <c r="AM452" s="50"/>
      <c r="AN452" s="50"/>
      <c r="AO452" s="50"/>
      <c r="AP452" s="138" t="str">
        <f>IF(NOT($AS452=$AS453),ROW(),"")</f>
        <v/>
      </c>
      <c r="AQ452" s="20" t="str">
        <f>IF(NOT(AS452=AS453),AS453,"")</f>
        <v/>
      </c>
      <c r="AR452" s="20" t="str">
        <f>INDEX($AB$15:$AM$15,MATCH($AS452,$AB$11:$AM$11,0))</f>
        <v>in</v>
      </c>
      <c r="AS452" s="20" t="str">
        <f>LEFT(AT452,4)</f>
        <v>2001</v>
      </c>
      <c r="AT452" s="139" t="str">
        <f>LEFT(B452,6)</f>
        <v>200109</v>
      </c>
    </row>
    <row r="453" spans="2:46" x14ac:dyDescent="0.25">
      <c r="B453" s="11">
        <f>'Market Data'!B439</f>
        <v>20010913</v>
      </c>
      <c r="C453" s="2">
        <f>'Market Data'!C439</f>
        <v>5881</v>
      </c>
      <c r="D453" s="2">
        <f>'Market Data'!D439</f>
        <v>5896</v>
      </c>
      <c r="E453" s="2">
        <f>'Market Data'!E439</f>
        <v>5774</v>
      </c>
      <c r="F453" s="12">
        <f>'Market Data'!F439</f>
        <v>5864.5</v>
      </c>
      <c r="H453" s="151">
        <f t="shared" si="45"/>
        <v>435</v>
      </c>
      <c r="I453" s="244">
        <f ca="1">IF($H453&lt;($J$6+1),"",PFE(OFFSET($F453,0,0,-$J$6)))</f>
        <v>-0.35076471660225128</v>
      </c>
      <c r="J453" s="19"/>
      <c r="K453" s="139" t="str">
        <f t="shared" ca="1" si="46"/>
        <v>Short</v>
      </c>
      <c r="L453" s="243" t="e">
        <f t="shared" ca="1" si="41"/>
        <v>#N/A</v>
      </c>
      <c r="M453" s="242" t="e">
        <f t="shared" ca="1" si="42"/>
        <v>#N/A</v>
      </c>
      <c r="N453" s="20"/>
      <c r="O453" s="74">
        <f t="shared" ca="1" si="47"/>
        <v>-1</v>
      </c>
      <c r="P453" s="75">
        <f t="shared" ca="1" si="39"/>
        <v>0</v>
      </c>
      <c r="Q453" s="76" t="str">
        <f t="shared" ca="1" si="43"/>
        <v/>
      </c>
      <c r="R453" s="75"/>
      <c r="S453" s="77">
        <f t="shared" ca="1" si="40"/>
        <v>-1</v>
      </c>
      <c r="T453" s="78"/>
      <c r="U453" s="81">
        <f t="shared" ca="1" si="48"/>
        <v>-1242.5</v>
      </c>
      <c r="V453" s="82">
        <f t="shared" ca="1" si="44"/>
        <v>53558.68</v>
      </c>
      <c r="W453" s="50"/>
      <c r="X453" s="50"/>
      <c r="Y453" s="50"/>
      <c r="Z453" s="50"/>
      <c r="AA453" s="50"/>
      <c r="AG453" s="50"/>
      <c r="AH453" s="50"/>
      <c r="AI453" s="50"/>
      <c r="AJ453" s="50"/>
      <c r="AK453" s="50"/>
      <c r="AL453" s="50"/>
      <c r="AM453" s="50"/>
      <c r="AN453" s="50"/>
      <c r="AO453" s="50"/>
      <c r="AP453" s="138" t="str">
        <f>IF(NOT($AS453=$AS454),ROW(),"")</f>
        <v/>
      </c>
      <c r="AQ453" s="20" t="str">
        <f>IF(NOT(AS453=AS454),AS454,"")</f>
        <v/>
      </c>
      <c r="AR453" s="20" t="str">
        <f>INDEX($AB$15:$AM$15,MATCH($AS453,$AB$11:$AM$11,0))</f>
        <v>in</v>
      </c>
      <c r="AS453" s="20" t="str">
        <f>LEFT(AT453,4)</f>
        <v>2001</v>
      </c>
      <c r="AT453" s="139" t="str">
        <f>LEFT(B453,6)</f>
        <v>200109</v>
      </c>
    </row>
    <row r="454" spans="2:46" x14ac:dyDescent="0.25">
      <c r="B454" s="11">
        <f>'Market Data'!B440</f>
        <v>20010914</v>
      </c>
      <c r="C454" s="2">
        <f>'Market Data'!C440</f>
        <v>5893</v>
      </c>
      <c r="D454" s="2">
        <f>'Market Data'!D440</f>
        <v>5938</v>
      </c>
      <c r="E454" s="2">
        <f>'Market Data'!E440</f>
        <v>5620</v>
      </c>
      <c r="F454" s="12">
        <f>'Market Data'!F440</f>
        <v>5644</v>
      </c>
      <c r="H454" s="151">
        <f t="shared" si="45"/>
        <v>436</v>
      </c>
      <c r="I454" s="244">
        <f ca="1">IF($H454&lt;($J$6+1),"",PFE(OFFSET($F454,0,0,-$J$6)))</f>
        <v>-0.38116423899154855</v>
      </c>
      <c r="J454" s="19"/>
      <c r="K454" s="139" t="str">
        <f t="shared" ca="1" si="46"/>
        <v>Short</v>
      </c>
      <c r="L454" s="243" t="e">
        <f t="shared" ca="1" si="41"/>
        <v>#N/A</v>
      </c>
      <c r="M454" s="242" t="e">
        <f t="shared" ca="1" si="42"/>
        <v>#N/A</v>
      </c>
      <c r="N454" s="20"/>
      <c r="O454" s="74">
        <f t="shared" ca="1" si="47"/>
        <v>-1</v>
      </c>
      <c r="P454" s="75">
        <f t="shared" ca="1" si="39"/>
        <v>0</v>
      </c>
      <c r="Q454" s="76" t="str">
        <f t="shared" ca="1" si="43"/>
        <v/>
      </c>
      <c r="R454" s="75"/>
      <c r="S454" s="77">
        <f t="shared" ca="1" si="40"/>
        <v>-1</v>
      </c>
      <c r="T454" s="78"/>
      <c r="U454" s="81">
        <f t="shared" ca="1" si="48"/>
        <v>7717.5</v>
      </c>
      <c r="V454" s="82">
        <f t="shared" ca="1" si="44"/>
        <v>61276.18</v>
      </c>
      <c r="W454" s="50"/>
      <c r="X454" s="50"/>
      <c r="Y454" s="50"/>
      <c r="Z454" s="50"/>
      <c r="AA454" s="50"/>
      <c r="AG454" s="50"/>
      <c r="AH454" s="50"/>
      <c r="AI454" s="50"/>
      <c r="AJ454" s="50"/>
      <c r="AK454" s="50"/>
      <c r="AL454" s="50"/>
      <c r="AM454" s="50"/>
      <c r="AN454" s="50"/>
      <c r="AO454" s="50"/>
      <c r="AP454" s="138" t="str">
        <f>IF(NOT($AS454=$AS455),ROW(),"")</f>
        <v/>
      </c>
      <c r="AQ454" s="20" t="str">
        <f>IF(NOT(AS454=AS455),AS455,"")</f>
        <v/>
      </c>
      <c r="AR454" s="20" t="str">
        <f>INDEX($AB$15:$AM$15,MATCH($AS454,$AB$11:$AM$11,0))</f>
        <v>in</v>
      </c>
      <c r="AS454" s="20" t="str">
        <f>LEFT(AT454,4)</f>
        <v>2001</v>
      </c>
      <c r="AT454" s="139" t="str">
        <f>LEFT(B454,6)</f>
        <v>200109</v>
      </c>
    </row>
    <row r="455" spans="2:46" x14ac:dyDescent="0.25">
      <c r="B455" s="11">
        <f>'Market Data'!B441</f>
        <v>20010917</v>
      </c>
      <c r="C455" s="2">
        <f>'Market Data'!C441</f>
        <v>5658.5</v>
      </c>
      <c r="D455" s="2">
        <f>'Market Data'!D441</f>
        <v>5840.5</v>
      </c>
      <c r="E455" s="2">
        <f>'Market Data'!E441</f>
        <v>5481</v>
      </c>
      <c r="F455" s="12">
        <f>'Market Data'!F441</f>
        <v>5718.5</v>
      </c>
      <c r="H455" s="151">
        <f t="shared" si="45"/>
        <v>437</v>
      </c>
      <c r="I455" s="244">
        <f ca="1">IF($H455&lt;($J$6+1),"",PFE(OFFSET($F455,0,0,-$J$6)))</f>
        <v>-0.36061610948546818</v>
      </c>
      <c r="J455" s="19"/>
      <c r="K455" s="139" t="str">
        <f t="shared" ca="1" si="46"/>
        <v>Short</v>
      </c>
      <c r="L455" s="243" t="e">
        <f t="shared" ca="1" si="41"/>
        <v>#N/A</v>
      </c>
      <c r="M455" s="242" t="e">
        <f t="shared" ca="1" si="42"/>
        <v>#N/A</v>
      </c>
      <c r="N455" s="20"/>
      <c r="O455" s="74">
        <f t="shared" ca="1" si="47"/>
        <v>-1</v>
      </c>
      <c r="P455" s="75">
        <f t="shared" ca="1" si="39"/>
        <v>0</v>
      </c>
      <c r="Q455" s="76" t="str">
        <f t="shared" ca="1" si="43"/>
        <v/>
      </c>
      <c r="R455" s="75"/>
      <c r="S455" s="77">
        <f t="shared" ca="1" si="40"/>
        <v>-1</v>
      </c>
      <c r="T455" s="78"/>
      <c r="U455" s="81">
        <f t="shared" ca="1" si="48"/>
        <v>-2607.5</v>
      </c>
      <c r="V455" s="82">
        <f t="shared" ca="1" si="44"/>
        <v>58668.68</v>
      </c>
      <c r="W455" s="50"/>
      <c r="X455" s="50"/>
      <c r="Y455" s="50"/>
      <c r="Z455" s="50"/>
      <c r="AA455" s="50"/>
      <c r="AG455" s="50"/>
      <c r="AH455" s="50"/>
      <c r="AI455" s="50"/>
      <c r="AJ455" s="50"/>
      <c r="AK455" s="50"/>
      <c r="AL455" s="50"/>
      <c r="AM455" s="50"/>
      <c r="AN455" s="50"/>
      <c r="AO455" s="50"/>
      <c r="AP455" s="138" t="str">
        <f>IF(NOT($AS455=$AS456),ROW(),"")</f>
        <v/>
      </c>
      <c r="AQ455" s="20" t="str">
        <f>IF(NOT(AS455=AS456),AS456,"")</f>
        <v/>
      </c>
      <c r="AR455" s="20" t="str">
        <f>INDEX($AB$15:$AM$15,MATCH($AS455,$AB$11:$AM$11,0))</f>
        <v>in</v>
      </c>
      <c r="AS455" s="20" t="str">
        <f>LEFT(AT455,4)</f>
        <v>2001</v>
      </c>
      <c r="AT455" s="139" t="str">
        <f>LEFT(B455,6)</f>
        <v>200109</v>
      </c>
    </row>
    <row r="456" spans="2:46" x14ac:dyDescent="0.25">
      <c r="B456" s="11">
        <f>'Market Data'!B442</f>
        <v>20010918</v>
      </c>
      <c r="C456" s="2">
        <f>'Market Data'!C442</f>
        <v>5658.5</v>
      </c>
      <c r="D456" s="2">
        <f>'Market Data'!D442</f>
        <v>5714</v>
      </c>
      <c r="E456" s="2">
        <f>'Market Data'!E442</f>
        <v>5618</v>
      </c>
      <c r="F456" s="12">
        <f>'Market Data'!F442</f>
        <v>5688</v>
      </c>
      <c r="H456" s="151">
        <f t="shared" si="45"/>
        <v>438</v>
      </c>
      <c r="I456" s="244">
        <f ca="1">IF($H456&lt;($J$6+1),"",PFE(OFFSET($F456,0,0,-$J$6)))</f>
        <v>-0.37262777052088092</v>
      </c>
      <c r="J456" s="19"/>
      <c r="K456" s="139" t="str">
        <f t="shared" ca="1" si="46"/>
        <v>Short</v>
      </c>
      <c r="L456" s="243" t="e">
        <f t="shared" ca="1" si="41"/>
        <v>#N/A</v>
      </c>
      <c r="M456" s="242" t="e">
        <f t="shared" ca="1" si="42"/>
        <v>#N/A</v>
      </c>
      <c r="N456" s="20"/>
      <c r="O456" s="74">
        <f t="shared" ca="1" si="47"/>
        <v>-1</v>
      </c>
      <c r="P456" s="75">
        <f t="shared" ca="1" si="39"/>
        <v>0</v>
      </c>
      <c r="Q456" s="76" t="str">
        <f t="shared" ca="1" si="43"/>
        <v/>
      </c>
      <c r="R456" s="75"/>
      <c r="S456" s="77">
        <f t="shared" ca="1" si="40"/>
        <v>-1</v>
      </c>
      <c r="T456" s="78"/>
      <c r="U456" s="81">
        <f t="shared" ca="1" si="48"/>
        <v>1067.5</v>
      </c>
      <c r="V456" s="82">
        <f t="shared" ca="1" si="44"/>
        <v>59736.18</v>
      </c>
      <c r="W456" s="50"/>
      <c r="X456" s="50"/>
      <c r="Y456" s="50"/>
      <c r="Z456" s="50"/>
      <c r="AA456" s="50"/>
      <c r="AG456" s="50"/>
      <c r="AH456" s="50"/>
      <c r="AI456" s="50"/>
      <c r="AJ456" s="50"/>
      <c r="AK456" s="50"/>
      <c r="AL456" s="50"/>
      <c r="AM456" s="50"/>
      <c r="AN456" s="50"/>
      <c r="AO456" s="50"/>
      <c r="AP456" s="138" t="str">
        <f>IF(NOT($AS456=$AS457),ROW(),"")</f>
        <v/>
      </c>
      <c r="AQ456" s="20" t="str">
        <f>IF(NOT(AS456=AS457),AS457,"")</f>
        <v/>
      </c>
      <c r="AR456" s="20" t="str">
        <f>INDEX($AB$15:$AM$15,MATCH($AS456,$AB$11:$AM$11,0))</f>
        <v>in</v>
      </c>
      <c r="AS456" s="20" t="str">
        <f>LEFT(AT456,4)</f>
        <v>2001</v>
      </c>
      <c r="AT456" s="139" t="str">
        <f>LEFT(B456,6)</f>
        <v>200109</v>
      </c>
    </row>
    <row r="457" spans="2:46" x14ac:dyDescent="0.25">
      <c r="B457" s="11">
        <f>'Market Data'!B443</f>
        <v>20010919</v>
      </c>
      <c r="C457" s="2">
        <f>'Market Data'!C443</f>
        <v>5692</v>
      </c>
      <c r="D457" s="2">
        <f>'Market Data'!D443</f>
        <v>5779</v>
      </c>
      <c r="E457" s="2">
        <f>'Market Data'!E443</f>
        <v>5508</v>
      </c>
      <c r="F457" s="12">
        <f>'Market Data'!F443</f>
        <v>5525.5</v>
      </c>
      <c r="H457" s="151">
        <f t="shared" si="45"/>
        <v>439</v>
      </c>
      <c r="I457" s="244">
        <f ca="1">IF($H457&lt;($J$6+1),"",PFE(OFFSET($F457,0,0,-$J$6)))</f>
        <v>-0.38432373598102315</v>
      </c>
      <c r="J457" s="19"/>
      <c r="K457" s="139" t="str">
        <f t="shared" ca="1" si="46"/>
        <v>Short</v>
      </c>
      <c r="L457" s="243" t="e">
        <f t="shared" ca="1" si="41"/>
        <v>#N/A</v>
      </c>
      <c r="M457" s="242" t="e">
        <f t="shared" ca="1" si="42"/>
        <v>#N/A</v>
      </c>
      <c r="N457" s="20"/>
      <c r="O457" s="74">
        <f t="shared" ca="1" si="47"/>
        <v>-1</v>
      </c>
      <c r="P457" s="75">
        <f t="shared" ca="1" si="39"/>
        <v>0</v>
      </c>
      <c r="Q457" s="76" t="str">
        <f t="shared" ca="1" si="43"/>
        <v/>
      </c>
      <c r="R457" s="75"/>
      <c r="S457" s="77">
        <f t="shared" ca="1" si="40"/>
        <v>-1</v>
      </c>
      <c r="T457" s="78"/>
      <c r="U457" s="81">
        <f t="shared" ca="1" si="48"/>
        <v>5687.5</v>
      </c>
      <c r="V457" s="82">
        <f t="shared" ca="1" si="44"/>
        <v>65423.68</v>
      </c>
      <c r="W457" s="50"/>
      <c r="X457" s="50"/>
      <c r="Y457" s="50"/>
      <c r="Z457" s="50"/>
      <c r="AA457" s="50"/>
      <c r="AG457" s="50"/>
      <c r="AH457" s="50"/>
      <c r="AI457" s="50"/>
      <c r="AJ457" s="50"/>
      <c r="AK457" s="50"/>
      <c r="AL457" s="50"/>
      <c r="AM457" s="50"/>
      <c r="AN457" s="50"/>
      <c r="AO457" s="50"/>
      <c r="AP457" s="138" t="str">
        <f>IF(NOT($AS457=$AS458),ROW(),"")</f>
        <v/>
      </c>
      <c r="AQ457" s="20" t="str">
        <f>IF(NOT(AS457=AS458),AS458,"")</f>
        <v/>
      </c>
      <c r="AR457" s="20" t="str">
        <f>INDEX($AB$15:$AM$15,MATCH($AS457,$AB$11:$AM$11,0))</f>
        <v>in</v>
      </c>
      <c r="AS457" s="20" t="str">
        <f>LEFT(AT457,4)</f>
        <v>2001</v>
      </c>
      <c r="AT457" s="139" t="str">
        <f>LEFT(B457,6)</f>
        <v>200109</v>
      </c>
    </row>
    <row r="458" spans="2:46" x14ac:dyDescent="0.25">
      <c r="B458" s="11">
        <f>'Market Data'!B444</f>
        <v>20010920</v>
      </c>
      <c r="C458" s="2">
        <f>'Market Data'!C444</f>
        <v>5599.5</v>
      </c>
      <c r="D458" s="2">
        <f>'Market Data'!D444</f>
        <v>5601</v>
      </c>
      <c r="E458" s="2">
        <f>'Market Data'!E444</f>
        <v>5263</v>
      </c>
      <c r="F458" s="12">
        <f>'Market Data'!F444</f>
        <v>5272.5</v>
      </c>
      <c r="H458" s="151">
        <f t="shared" si="45"/>
        <v>440</v>
      </c>
      <c r="I458" s="244">
        <f ca="1">IF($H458&lt;($J$6+1),"",PFE(OFFSET($F458,0,0,-$J$6)))</f>
        <v>-0.40847918019716734</v>
      </c>
      <c r="J458" s="19"/>
      <c r="K458" s="139" t="str">
        <f t="shared" ca="1" si="46"/>
        <v>Short</v>
      </c>
      <c r="L458" s="243" t="e">
        <f t="shared" ca="1" si="41"/>
        <v>#N/A</v>
      </c>
      <c r="M458" s="242" t="e">
        <f t="shared" ca="1" si="42"/>
        <v>#N/A</v>
      </c>
      <c r="N458" s="20"/>
      <c r="O458" s="74">
        <f t="shared" ca="1" si="47"/>
        <v>-1</v>
      </c>
      <c r="P458" s="75">
        <f t="shared" ca="1" si="39"/>
        <v>0</v>
      </c>
      <c r="Q458" s="76" t="str">
        <f t="shared" ca="1" si="43"/>
        <v/>
      </c>
      <c r="R458" s="75"/>
      <c r="S458" s="77">
        <f t="shared" ca="1" si="40"/>
        <v>-1</v>
      </c>
      <c r="T458" s="78"/>
      <c r="U458" s="81">
        <f t="shared" ca="1" si="48"/>
        <v>8855</v>
      </c>
      <c r="V458" s="82">
        <f t="shared" ca="1" si="44"/>
        <v>74278.679999999993</v>
      </c>
      <c r="W458" s="50"/>
      <c r="X458" s="50"/>
      <c r="Y458" s="50"/>
      <c r="Z458" s="50"/>
      <c r="AA458" s="50"/>
      <c r="AG458" s="50"/>
      <c r="AH458" s="50"/>
      <c r="AI458" s="50"/>
      <c r="AJ458" s="50"/>
      <c r="AK458" s="50"/>
      <c r="AL458" s="50"/>
      <c r="AM458" s="50"/>
      <c r="AN458" s="50"/>
      <c r="AO458" s="50"/>
      <c r="AP458" s="138" t="str">
        <f>IF(NOT($AS458=$AS459),ROW(),"")</f>
        <v/>
      </c>
      <c r="AQ458" s="20" t="str">
        <f>IF(NOT(AS458=AS459),AS459,"")</f>
        <v/>
      </c>
      <c r="AR458" s="20" t="str">
        <f>INDEX($AB$15:$AM$15,MATCH($AS458,$AB$11:$AM$11,0))</f>
        <v>in</v>
      </c>
      <c r="AS458" s="20" t="str">
        <f>LEFT(AT458,4)</f>
        <v>2001</v>
      </c>
      <c r="AT458" s="139" t="str">
        <f>LEFT(B458,6)</f>
        <v>200109</v>
      </c>
    </row>
    <row r="459" spans="2:46" x14ac:dyDescent="0.25">
      <c r="B459" s="11">
        <f>'Market Data'!B445</f>
        <v>20010921</v>
      </c>
      <c r="C459" s="2">
        <f>'Market Data'!C445</f>
        <v>5214</v>
      </c>
      <c r="D459" s="2">
        <f>'Market Data'!D445</f>
        <v>5322</v>
      </c>
      <c r="E459" s="2">
        <f>'Market Data'!E445</f>
        <v>5024</v>
      </c>
      <c r="F459" s="12">
        <f>'Market Data'!F445</f>
        <v>5297.5</v>
      </c>
      <c r="H459" s="151">
        <f t="shared" si="45"/>
        <v>441</v>
      </c>
      <c r="I459" s="244">
        <f ca="1">IF($H459&lt;($J$6+1),"",PFE(OFFSET($F459,0,0,-$J$6)))</f>
        <v>-0.39353678045430901</v>
      </c>
      <c r="J459" s="19"/>
      <c r="K459" s="139" t="str">
        <f t="shared" ca="1" si="46"/>
        <v>Short</v>
      </c>
      <c r="L459" s="243" t="e">
        <f t="shared" ca="1" si="41"/>
        <v>#N/A</v>
      </c>
      <c r="M459" s="242" t="e">
        <f t="shared" ca="1" si="42"/>
        <v>#N/A</v>
      </c>
      <c r="N459" s="20"/>
      <c r="O459" s="74">
        <f t="shared" ca="1" si="47"/>
        <v>-1</v>
      </c>
      <c r="P459" s="75">
        <f t="shared" ca="1" si="39"/>
        <v>0</v>
      </c>
      <c r="Q459" s="76" t="str">
        <f t="shared" ca="1" si="43"/>
        <v/>
      </c>
      <c r="R459" s="75"/>
      <c r="S459" s="77">
        <f t="shared" ca="1" si="40"/>
        <v>-1</v>
      </c>
      <c r="T459" s="78"/>
      <c r="U459" s="81">
        <f t="shared" ca="1" si="48"/>
        <v>-875</v>
      </c>
      <c r="V459" s="82">
        <f t="shared" ca="1" si="44"/>
        <v>73403.679999999993</v>
      </c>
      <c r="W459" s="50"/>
      <c r="X459" s="50"/>
      <c r="Y459" s="50"/>
      <c r="Z459" s="50"/>
      <c r="AA459" s="50"/>
      <c r="AG459" s="50"/>
      <c r="AH459" s="50"/>
      <c r="AI459" s="50"/>
      <c r="AJ459" s="50"/>
      <c r="AK459" s="50"/>
      <c r="AL459" s="50"/>
      <c r="AM459" s="50"/>
      <c r="AN459" s="50"/>
      <c r="AO459" s="50"/>
      <c r="AP459" s="138" t="str">
        <f>IF(NOT($AS459=$AS460),ROW(),"")</f>
        <v/>
      </c>
      <c r="AQ459" s="20" t="str">
        <f>IF(NOT(AS459=AS460),AS460,"")</f>
        <v/>
      </c>
      <c r="AR459" s="20" t="str">
        <f>INDEX($AB$15:$AM$15,MATCH($AS459,$AB$11:$AM$11,0))</f>
        <v>in</v>
      </c>
      <c r="AS459" s="20" t="str">
        <f>LEFT(AT459,4)</f>
        <v>2001</v>
      </c>
      <c r="AT459" s="139" t="str">
        <f>LEFT(B459,6)</f>
        <v>200109</v>
      </c>
    </row>
    <row r="460" spans="2:46" x14ac:dyDescent="0.25">
      <c r="B460" s="11">
        <f>'Market Data'!B446</f>
        <v>20010924</v>
      </c>
      <c r="C460" s="2">
        <f>'Market Data'!C446</f>
        <v>5404</v>
      </c>
      <c r="D460" s="2">
        <f>'Market Data'!D446</f>
        <v>5547</v>
      </c>
      <c r="E460" s="2">
        <f>'Market Data'!E446</f>
        <v>5357</v>
      </c>
      <c r="F460" s="12">
        <f>'Market Data'!F446</f>
        <v>5540</v>
      </c>
      <c r="H460" s="151">
        <f t="shared" si="45"/>
        <v>442</v>
      </c>
      <c r="I460" s="244">
        <f ca="1">IF($H460&lt;($J$6+1),"",PFE(OFFSET($F460,0,0,-$J$6)))</f>
        <v>-0.33238432302950838</v>
      </c>
      <c r="J460" s="19"/>
      <c r="K460" s="139" t="str">
        <f t="shared" ca="1" si="46"/>
        <v>Short</v>
      </c>
      <c r="L460" s="243" t="e">
        <f t="shared" ca="1" si="41"/>
        <v>#N/A</v>
      </c>
      <c r="M460" s="242" t="e">
        <f t="shared" ca="1" si="42"/>
        <v>#N/A</v>
      </c>
      <c r="N460" s="20"/>
      <c r="O460" s="74">
        <f t="shared" ca="1" si="47"/>
        <v>-1</v>
      </c>
      <c r="P460" s="75">
        <f t="shared" ca="1" si="39"/>
        <v>0</v>
      </c>
      <c r="Q460" s="76" t="str">
        <f t="shared" ca="1" si="43"/>
        <v/>
      </c>
      <c r="R460" s="75"/>
      <c r="S460" s="77">
        <f t="shared" ca="1" si="40"/>
        <v>-1</v>
      </c>
      <c r="T460" s="78"/>
      <c r="U460" s="81">
        <f t="shared" ca="1" si="48"/>
        <v>-8487.5</v>
      </c>
      <c r="V460" s="82">
        <f t="shared" ca="1" si="44"/>
        <v>64916.179999999993</v>
      </c>
      <c r="W460" s="50"/>
      <c r="X460" s="50"/>
      <c r="Y460" s="50"/>
      <c r="Z460" s="50"/>
      <c r="AA460" s="50"/>
      <c r="AG460" s="50"/>
      <c r="AH460" s="50"/>
      <c r="AI460" s="50"/>
      <c r="AJ460" s="50"/>
      <c r="AK460" s="50"/>
      <c r="AL460" s="50"/>
      <c r="AM460" s="50"/>
      <c r="AN460" s="50"/>
      <c r="AO460" s="50"/>
      <c r="AP460" s="138" t="str">
        <f>IF(NOT($AS460=$AS461),ROW(),"")</f>
        <v/>
      </c>
      <c r="AQ460" s="20" t="str">
        <f>IF(NOT(AS460=AS461),AS461,"")</f>
        <v/>
      </c>
      <c r="AR460" s="20" t="str">
        <f>INDEX($AB$15:$AM$15,MATCH($AS460,$AB$11:$AM$11,0))</f>
        <v>in</v>
      </c>
      <c r="AS460" s="20" t="str">
        <f>LEFT(AT460,4)</f>
        <v>2001</v>
      </c>
      <c r="AT460" s="139" t="str">
        <f>LEFT(B460,6)</f>
        <v>200109</v>
      </c>
    </row>
    <row r="461" spans="2:46" x14ac:dyDescent="0.25">
      <c r="B461" s="11">
        <f>'Market Data'!B447</f>
        <v>20010925</v>
      </c>
      <c r="C461" s="2">
        <f>'Market Data'!C447</f>
        <v>5466</v>
      </c>
      <c r="D461" s="2">
        <f>'Market Data'!D447</f>
        <v>5624</v>
      </c>
      <c r="E461" s="2">
        <f>'Market Data'!E447</f>
        <v>5437.5</v>
      </c>
      <c r="F461" s="12">
        <f>'Market Data'!F447</f>
        <v>5507</v>
      </c>
      <c r="H461" s="151">
        <f t="shared" si="45"/>
        <v>443</v>
      </c>
      <c r="I461" s="244">
        <f ca="1">IF($H461&lt;($J$6+1),"",PFE(OFFSET($F461,0,0,-$J$6)))</f>
        <v>-0.35688691718239413</v>
      </c>
      <c r="J461" s="19"/>
      <c r="K461" s="139" t="str">
        <f t="shared" ca="1" si="46"/>
        <v>Short</v>
      </c>
      <c r="L461" s="243" t="e">
        <f t="shared" ca="1" si="41"/>
        <v>#N/A</v>
      </c>
      <c r="M461" s="242" t="e">
        <f t="shared" ca="1" si="42"/>
        <v>#N/A</v>
      </c>
      <c r="N461" s="20"/>
      <c r="O461" s="74">
        <f t="shared" ca="1" si="47"/>
        <v>-1</v>
      </c>
      <c r="P461" s="75">
        <f t="shared" ca="1" si="39"/>
        <v>0</v>
      </c>
      <c r="Q461" s="76" t="str">
        <f t="shared" ca="1" si="43"/>
        <v/>
      </c>
      <c r="R461" s="75"/>
      <c r="S461" s="77">
        <f t="shared" ca="1" si="40"/>
        <v>-1</v>
      </c>
      <c r="T461" s="78"/>
      <c r="U461" s="81">
        <f t="shared" ca="1" si="48"/>
        <v>1155</v>
      </c>
      <c r="V461" s="82">
        <f t="shared" ca="1" si="44"/>
        <v>66071.179999999993</v>
      </c>
      <c r="W461" s="50"/>
      <c r="X461" s="50"/>
      <c r="Y461" s="50"/>
      <c r="Z461" s="50"/>
      <c r="AA461" s="50"/>
      <c r="AG461" s="50"/>
      <c r="AH461" s="50"/>
      <c r="AI461" s="50"/>
      <c r="AJ461" s="50"/>
      <c r="AK461" s="50"/>
      <c r="AL461" s="50"/>
      <c r="AM461" s="50"/>
      <c r="AN461" s="50"/>
      <c r="AO461" s="50"/>
      <c r="AP461" s="138" t="str">
        <f>IF(NOT($AS461=$AS462),ROW(),"")</f>
        <v/>
      </c>
      <c r="AQ461" s="20" t="str">
        <f>IF(NOT(AS461=AS462),AS462,"")</f>
        <v/>
      </c>
      <c r="AR461" s="20" t="str">
        <f>INDEX($AB$15:$AM$15,MATCH($AS461,$AB$11:$AM$11,0))</f>
        <v>in</v>
      </c>
      <c r="AS461" s="20" t="str">
        <f>LEFT(AT461,4)</f>
        <v>2001</v>
      </c>
      <c r="AT461" s="139" t="str">
        <f>LEFT(B461,6)</f>
        <v>200109</v>
      </c>
    </row>
    <row r="462" spans="2:46" x14ac:dyDescent="0.25">
      <c r="B462" s="11">
        <f>'Market Data'!B448</f>
        <v>20010926</v>
      </c>
      <c r="C462" s="2">
        <f>'Market Data'!C448</f>
        <v>5562</v>
      </c>
      <c r="D462" s="2">
        <f>'Market Data'!D448</f>
        <v>5675</v>
      </c>
      <c r="E462" s="2">
        <f>'Market Data'!E448</f>
        <v>5519</v>
      </c>
      <c r="F462" s="12">
        <f>'Market Data'!F448</f>
        <v>5544</v>
      </c>
      <c r="H462" s="151">
        <f t="shared" si="45"/>
        <v>444</v>
      </c>
      <c r="I462" s="244">
        <f ca="1">IF($H462&lt;($J$6+1),"",PFE(OFFSET($F462,0,0,-$J$6)))</f>
        <v>-0.34789945730323341</v>
      </c>
      <c r="J462" s="19"/>
      <c r="K462" s="139" t="str">
        <f t="shared" ca="1" si="46"/>
        <v>Short</v>
      </c>
      <c r="L462" s="243" t="e">
        <f t="shared" ca="1" si="41"/>
        <v>#N/A</v>
      </c>
      <c r="M462" s="242" t="e">
        <f t="shared" ca="1" si="42"/>
        <v>#N/A</v>
      </c>
      <c r="N462" s="20"/>
      <c r="O462" s="74">
        <f t="shared" ca="1" si="47"/>
        <v>-1</v>
      </c>
      <c r="P462" s="75">
        <f t="shared" ca="1" si="39"/>
        <v>0</v>
      </c>
      <c r="Q462" s="76" t="str">
        <f t="shared" ca="1" si="43"/>
        <v/>
      </c>
      <c r="R462" s="75"/>
      <c r="S462" s="77">
        <f t="shared" ca="1" si="40"/>
        <v>-1</v>
      </c>
      <c r="T462" s="78"/>
      <c r="U462" s="81">
        <f t="shared" ca="1" si="48"/>
        <v>-1295</v>
      </c>
      <c r="V462" s="82">
        <f t="shared" ca="1" si="44"/>
        <v>64776.179999999993</v>
      </c>
      <c r="W462" s="50"/>
      <c r="X462" s="50"/>
      <c r="Y462" s="50"/>
      <c r="Z462" s="50"/>
      <c r="AA462" s="50"/>
      <c r="AG462" s="50"/>
      <c r="AH462" s="50"/>
      <c r="AI462" s="50"/>
      <c r="AJ462" s="50"/>
      <c r="AK462" s="50"/>
      <c r="AL462" s="50"/>
      <c r="AM462" s="50"/>
      <c r="AN462" s="50"/>
      <c r="AO462" s="50"/>
      <c r="AP462" s="138" t="str">
        <f>IF(NOT($AS462=$AS463),ROW(),"")</f>
        <v/>
      </c>
      <c r="AQ462" s="20" t="str">
        <f>IF(NOT(AS462=AS463),AS463,"")</f>
        <v/>
      </c>
      <c r="AR462" s="20" t="str">
        <f>INDEX($AB$15:$AM$15,MATCH($AS462,$AB$11:$AM$11,0))</f>
        <v>in</v>
      </c>
      <c r="AS462" s="20" t="str">
        <f>LEFT(AT462,4)</f>
        <v>2001</v>
      </c>
      <c r="AT462" s="139" t="str">
        <f>LEFT(B462,6)</f>
        <v>200109</v>
      </c>
    </row>
    <row r="463" spans="2:46" x14ac:dyDescent="0.25">
      <c r="B463" s="11">
        <f>'Market Data'!B449</f>
        <v>20010927</v>
      </c>
      <c r="C463" s="2">
        <f>'Market Data'!C449</f>
        <v>5554</v>
      </c>
      <c r="D463" s="2">
        <f>'Market Data'!D449</f>
        <v>5662</v>
      </c>
      <c r="E463" s="2">
        <f>'Market Data'!E449</f>
        <v>5535.5</v>
      </c>
      <c r="F463" s="12">
        <f>'Market Data'!F449</f>
        <v>5655</v>
      </c>
      <c r="H463" s="151">
        <f t="shared" si="45"/>
        <v>445</v>
      </c>
      <c r="I463" s="244">
        <f ca="1">IF($H463&lt;($J$6+1),"",PFE(OFFSET($F463,0,0,-$J$6)))</f>
        <v>-0.3302793879715083</v>
      </c>
      <c r="J463" s="19"/>
      <c r="K463" s="139" t="str">
        <f t="shared" ca="1" si="46"/>
        <v>Short</v>
      </c>
      <c r="L463" s="243" t="e">
        <f t="shared" ca="1" si="41"/>
        <v>#N/A</v>
      </c>
      <c r="M463" s="242" t="e">
        <f t="shared" ca="1" si="42"/>
        <v>#N/A</v>
      </c>
      <c r="N463" s="20"/>
      <c r="O463" s="74">
        <f t="shared" ca="1" si="47"/>
        <v>-1</v>
      </c>
      <c r="P463" s="75">
        <f t="shared" ca="1" si="39"/>
        <v>0</v>
      </c>
      <c r="Q463" s="76" t="str">
        <f t="shared" ca="1" si="43"/>
        <v/>
      </c>
      <c r="R463" s="75"/>
      <c r="S463" s="77">
        <f t="shared" ca="1" si="40"/>
        <v>-1</v>
      </c>
      <c r="T463" s="78"/>
      <c r="U463" s="81">
        <f t="shared" ca="1" si="48"/>
        <v>-3885</v>
      </c>
      <c r="V463" s="82">
        <f t="shared" ca="1" si="44"/>
        <v>60891.179999999993</v>
      </c>
      <c r="W463" s="50"/>
      <c r="X463" s="50"/>
      <c r="Y463" s="50"/>
      <c r="Z463" s="50"/>
      <c r="AA463" s="50"/>
      <c r="AG463" s="50"/>
      <c r="AH463" s="50"/>
      <c r="AI463" s="50"/>
      <c r="AJ463" s="50"/>
      <c r="AK463" s="50"/>
      <c r="AL463" s="50"/>
      <c r="AM463" s="50"/>
      <c r="AN463" s="50"/>
      <c r="AO463" s="50"/>
      <c r="AP463" s="138" t="str">
        <f>IF(NOT($AS463=$AS464),ROW(),"")</f>
        <v/>
      </c>
      <c r="AQ463" s="20" t="str">
        <f>IF(NOT(AS463=AS464),AS464,"")</f>
        <v/>
      </c>
      <c r="AR463" s="20" t="str">
        <f>INDEX($AB$15:$AM$15,MATCH($AS463,$AB$11:$AM$11,0))</f>
        <v>in</v>
      </c>
      <c r="AS463" s="20" t="str">
        <f>LEFT(AT463,4)</f>
        <v>2001</v>
      </c>
      <c r="AT463" s="139" t="str">
        <f>LEFT(B463,6)</f>
        <v>200109</v>
      </c>
    </row>
    <row r="464" spans="2:46" x14ac:dyDescent="0.25">
      <c r="B464" s="11">
        <f>'Market Data'!B450</f>
        <v>20010928</v>
      </c>
      <c r="C464" s="2">
        <f>'Market Data'!C450</f>
        <v>5739</v>
      </c>
      <c r="D464" s="2">
        <f>'Market Data'!D450</f>
        <v>5813</v>
      </c>
      <c r="E464" s="2">
        <f>'Market Data'!E450</f>
        <v>5729.5</v>
      </c>
      <c r="F464" s="12">
        <f>'Market Data'!F450</f>
        <v>5765.5</v>
      </c>
      <c r="H464" s="151">
        <f t="shared" si="45"/>
        <v>446</v>
      </c>
      <c r="I464" s="244">
        <f ca="1">IF($H464&lt;($J$6+1),"",PFE(OFFSET($F464,0,0,-$J$6)))</f>
        <v>-0.32639130261244242</v>
      </c>
      <c r="J464" s="19"/>
      <c r="K464" s="139" t="str">
        <f t="shared" ca="1" si="46"/>
        <v>Short</v>
      </c>
      <c r="L464" s="243" t="e">
        <f t="shared" ca="1" si="41"/>
        <v>#N/A</v>
      </c>
      <c r="M464" s="242" t="e">
        <f t="shared" ca="1" si="42"/>
        <v>#N/A</v>
      </c>
      <c r="N464" s="20"/>
      <c r="O464" s="74">
        <f t="shared" ca="1" si="47"/>
        <v>-1</v>
      </c>
      <c r="P464" s="75">
        <f t="shared" ca="1" si="39"/>
        <v>0</v>
      </c>
      <c r="Q464" s="76" t="str">
        <f t="shared" ca="1" si="43"/>
        <v/>
      </c>
      <c r="R464" s="75"/>
      <c r="S464" s="77">
        <f t="shared" ca="1" si="40"/>
        <v>-1</v>
      </c>
      <c r="T464" s="78"/>
      <c r="U464" s="81">
        <f t="shared" ca="1" si="48"/>
        <v>-3867.5</v>
      </c>
      <c r="V464" s="82">
        <f t="shared" ca="1" si="44"/>
        <v>57023.679999999993</v>
      </c>
      <c r="W464" s="50"/>
      <c r="X464" s="50"/>
      <c r="Y464" s="50"/>
      <c r="Z464" s="50"/>
      <c r="AA464" s="50"/>
      <c r="AG464" s="50"/>
      <c r="AH464" s="50"/>
      <c r="AI464" s="50"/>
      <c r="AJ464" s="50"/>
      <c r="AK464" s="50"/>
      <c r="AL464" s="50"/>
      <c r="AM464" s="50"/>
      <c r="AN464" s="50"/>
      <c r="AO464" s="50"/>
      <c r="AP464" s="138" t="str">
        <f>IF(NOT($AS464=$AS465),ROW(),"")</f>
        <v/>
      </c>
      <c r="AQ464" s="20" t="str">
        <f>IF(NOT(AS464=AS465),AS465,"")</f>
        <v/>
      </c>
      <c r="AR464" s="20" t="str">
        <f>INDEX($AB$15:$AM$15,MATCH($AS464,$AB$11:$AM$11,0))</f>
        <v>in</v>
      </c>
      <c r="AS464" s="20" t="str">
        <f>LEFT(AT464,4)</f>
        <v>2001</v>
      </c>
      <c r="AT464" s="139" t="str">
        <f>LEFT(B464,6)</f>
        <v>200109</v>
      </c>
    </row>
    <row r="465" spans="2:46" x14ac:dyDescent="0.25">
      <c r="B465" s="11">
        <f>'Market Data'!B451</f>
        <v>20011001</v>
      </c>
      <c r="C465" s="2">
        <f>'Market Data'!C451</f>
        <v>5779</v>
      </c>
      <c r="D465" s="2">
        <f>'Market Data'!D451</f>
        <v>5779</v>
      </c>
      <c r="E465" s="2">
        <f>'Market Data'!E451</f>
        <v>5667.5</v>
      </c>
      <c r="F465" s="12">
        <f>'Market Data'!F451</f>
        <v>5753</v>
      </c>
      <c r="H465" s="151">
        <f t="shared" si="45"/>
        <v>447</v>
      </c>
      <c r="I465" s="244">
        <f ca="1">IF($H465&lt;($J$6+1),"",PFE(OFFSET($F465,0,0,-$J$6)))</f>
        <v>-0.32173118142663276</v>
      </c>
      <c r="J465" s="19"/>
      <c r="K465" s="139" t="str">
        <f t="shared" ca="1" si="46"/>
        <v>Short</v>
      </c>
      <c r="L465" s="243" t="e">
        <f t="shared" ca="1" si="41"/>
        <v>#N/A</v>
      </c>
      <c r="M465" s="242" t="e">
        <f t="shared" ca="1" si="42"/>
        <v>#N/A</v>
      </c>
      <c r="N465" s="20"/>
      <c r="O465" s="74">
        <f t="shared" ca="1" si="47"/>
        <v>-1</v>
      </c>
      <c r="P465" s="75">
        <f t="shared" ref="P465:P528" ca="1" si="49">$O465-S465</f>
        <v>0</v>
      </c>
      <c r="Q465" s="76" t="str">
        <f t="shared" ca="1" si="43"/>
        <v/>
      </c>
      <c r="R465" s="75"/>
      <c r="S465" s="77">
        <f t="shared" ca="1" si="40"/>
        <v>-1</v>
      </c>
      <c r="T465" s="78"/>
      <c r="U465" s="81">
        <f t="shared" ca="1" si="48"/>
        <v>437.5</v>
      </c>
      <c r="V465" s="82">
        <f t="shared" ca="1" si="44"/>
        <v>57461.179999999993</v>
      </c>
      <c r="W465" s="50"/>
      <c r="X465" s="50"/>
      <c r="Y465" s="50"/>
      <c r="Z465" s="50"/>
      <c r="AA465" s="50"/>
      <c r="AG465" s="50"/>
      <c r="AH465" s="50"/>
      <c r="AI465" s="50"/>
      <c r="AJ465" s="50"/>
      <c r="AK465" s="50"/>
      <c r="AL465" s="50"/>
      <c r="AM465" s="50"/>
      <c r="AN465" s="50"/>
      <c r="AO465" s="50"/>
      <c r="AP465" s="138" t="str">
        <f>IF(NOT($AS465=$AS466),ROW(),"")</f>
        <v/>
      </c>
      <c r="AQ465" s="20" t="str">
        <f>IF(NOT(AS465=AS466),AS466,"")</f>
        <v/>
      </c>
      <c r="AR465" s="20" t="str">
        <f>INDEX($AB$15:$AM$15,MATCH($AS465,$AB$11:$AM$11,0))</f>
        <v>in</v>
      </c>
      <c r="AS465" s="20" t="str">
        <f>LEFT(AT465,4)</f>
        <v>2001</v>
      </c>
      <c r="AT465" s="139" t="str">
        <f>LEFT(B465,6)</f>
        <v>200110</v>
      </c>
    </row>
    <row r="466" spans="2:46" x14ac:dyDescent="0.25">
      <c r="B466" s="11">
        <f>'Market Data'!B452</f>
        <v>20011002</v>
      </c>
      <c r="C466" s="2">
        <f>'Market Data'!C452</f>
        <v>5734</v>
      </c>
      <c r="D466" s="2">
        <f>'Market Data'!D452</f>
        <v>5789</v>
      </c>
      <c r="E466" s="2">
        <f>'Market Data'!E452</f>
        <v>5644</v>
      </c>
      <c r="F466" s="12">
        <f>'Market Data'!F452</f>
        <v>5762.5</v>
      </c>
      <c r="H466" s="151">
        <f t="shared" si="45"/>
        <v>448</v>
      </c>
      <c r="I466" s="244">
        <f ca="1">IF($H466&lt;($J$6+1),"",PFE(OFFSET($F466,0,0,-$J$6)))</f>
        <v>-0.32183618411538228</v>
      </c>
      <c r="J466" s="19"/>
      <c r="K466" s="139" t="str">
        <f t="shared" ca="1" si="46"/>
        <v>Short</v>
      </c>
      <c r="L466" s="243" t="e">
        <f t="shared" ca="1" si="41"/>
        <v>#N/A</v>
      </c>
      <c r="M466" s="242" t="e">
        <f t="shared" ca="1" si="42"/>
        <v>#N/A</v>
      </c>
      <c r="N466" s="20"/>
      <c r="O466" s="74">
        <f t="shared" ca="1" si="47"/>
        <v>-1</v>
      </c>
      <c r="P466" s="75">
        <f t="shared" ca="1" si="49"/>
        <v>0</v>
      </c>
      <c r="Q466" s="76" t="str">
        <f t="shared" ca="1" si="43"/>
        <v/>
      </c>
      <c r="R466" s="75"/>
      <c r="S466" s="77">
        <f t="shared" ref="S466:S529" ca="1" si="50">IF($Q465="Fill",$O465,$S465)</f>
        <v>-1</v>
      </c>
      <c r="T466" s="78"/>
      <c r="U466" s="81">
        <f t="shared" ca="1" si="48"/>
        <v>-332.5</v>
      </c>
      <c r="V466" s="82">
        <f t="shared" ca="1" si="44"/>
        <v>57128.679999999993</v>
      </c>
      <c r="W466" s="50"/>
      <c r="X466" s="50"/>
      <c r="Y466" s="50"/>
      <c r="Z466" s="50"/>
      <c r="AA466" s="50"/>
      <c r="AG466" s="50"/>
      <c r="AH466" s="50"/>
      <c r="AI466" s="50"/>
      <c r="AJ466" s="50"/>
      <c r="AK466" s="50"/>
      <c r="AL466" s="50"/>
      <c r="AM466" s="50"/>
      <c r="AN466" s="50"/>
      <c r="AO466" s="50"/>
      <c r="AP466" s="138" t="str">
        <f>IF(NOT($AS466=$AS467),ROW(),"")</f>
        <v/>
      </c>
      <c r="AQ466" s="20" t="str">
        <f>IF(NOT(AS466=AS467),AS467,"")</f>
        <v/>
      </c>
      <c r="AR466" s="20" t="str">
        <f>INDEX($AB$15:$AM$15,MATCH($AS466,$AB$11:$AM$11,0))</f>
        <v>in</v>
      </c>
      <c r="AS466" s="20" t="str">
        <f>LEFT(AT466,4)</f>
        <v>2001</v>
      </c>
      <c r="AT466" s="139" t="str">
        <f>LEFT(B466,6)</f>
        <v>200110</v>
      </c>
    </row>
    <row r="467" spans="2:46" x14ac:dyDescent="0.25">
      <c r="B467" s="11">
        <f>'Market Data'!B453</f>
        <v>20011003</v>
      </c>
      <c r="C467" s="2">
        <f>'Market Data'!C453</f>
        <v>5764</v>
      </c>
      <c r="D467" s="2">
        <f>'Market Data'!D453</f>
        <v>5932.5</v>
      </c>
      <c r="E467" s="2">
        <f>'Market Data'!E453</f>
        <v>5667.5</v>
      </c>
      <c r="F467" s="12">
        <f>'Market Data'!F453</f>
        <v>5915</v>
      </c>
      <c r="H467" s="151">
        <f t="shared" si="45"/>
        <v>449</v>
      </c>
      <c r="I467" s="244">
        <f ca="1">IF($H467&lt;($J$6+1),"",PFE(OFFSET($F467,0,0,-$J$6)))</f>
        <v>-0.28654301477534194</v>
      </c>
      <c r="J467" s="19"/>
      <c r="K467" s="139" t="str">
        <f t="shared" ca="1" si="46"/>
        <v>Short</v>
      </c>
      <c r="L467" s="243" t="e">
        <f t="shared" ref="L467:L530" ca="1" si="51">IF(AND($K467="Long",$K466&lt;&gt;"Long"),$F467,NA())</f>
        <v>#N/A</v>
      </c>
      <c r="M467" s="242" t="e">
        <f t="shared" ref="M467:M530" ca="1" si="52">IF(AND($K467="Short",$K466&lt;&gt;"Short"),$F467,NA())</f>
        <v>#N/A</v>
      </c>
      <c r="N467" s="20"/>
      <c r="O467" s="74">
        <f t="shared" ca="1" si="47"/>
        <v>-1</v>
      </c>
      <c r="P467" s="75">
        <f t="shared" ca="1" si="49"/>
        <v>0</v>
      </c>
      <c r="Q467" s="76" t="str">
        <f t="shared" ref="Q467:Q530" ca="1" si="53">IF(NOT($P467=0),"Fill","")</f>
        <v/>
      </c>
      <c r="R467" s="75"/>
      <c r="S467" s="77">
        <f t="shared" ca="1" si="50"/>
        <v>-1</v>
      </c>
      <c r="T467" s="78"/>
      <c r="U467" s="81">
        <f t="shared" ca="1" si="48"/>
        <v>-5337.5</v>
      </c>
      <c r="V467" s="82">
        <f t="shared" ref="V467:V530" ca="1" si="54">V466+U467</f>
        <v>51791.179999999993</v>
      </c>
      <c r="W467" s="50"/>
      <c r="X467" s="50"/>
      <c r="Y467" s="50"/>
      <c r="Z467" s="50"/>
      <c r="AA467" s="50"/>
      <c r="AG467" s="50"/>
      <c r="AH467" s="50"/>
      <c r="AI467" s="50"/>
      <c r="AJ467" s="50"/>
      <c r="AK467" s="50"/>
      <c r="AL467" s="50"/>
      <c r="AM467" s="50"/>
      <c r="AN467" s="50"/>
      <c r="AO467" s="50"/>
      <c r="AP467" s="138" t="str">
        <f>IF(NOT($AS467=$AS468),ROW(),"")</f>
        <v/>
      </c>
      <c r="AQ467" s="20" t="str">
        <f>IF(NOT(AS467=AS468),AS468,"")</f>
        <v/>
      </c>
      <c r="AR467" s="20" t="str">
        <f>INDEX($AB$15:$AM$15,MATCH($AS467,$AB$11:$AM$11,0))</f>
        <v>in</v>
      </c>
      <c r="AS467" s="20" t="str">
        <f>LEFT(AT467,4)</f>
        <v>2001</v>
      </c>
      <c r="AT467" s="139" t="str">
        <f>LEFT(B467,6)</f>
        <v>200110</v>
      </c>
    </row>
    <row r="468" spans="2:46" x14ac:dyDescent="0.25">
      <c r="B468" s="11">
        <f>'Market Data'!B454</f>
        <v>20011004</v>
      </c>
      <c r="C468" s="2">
        <f>'Market Data'!C454</f>
        <v>5935.5</v>
      </c>
      <c r="D468" s="2">
        <f>'Market Data'!D454</f>
        <v>6047</v>
      </c>
      <c r="E468" s="2">
        <f>'Market Data'!E454</f>
        <v>5901</v>
      </c>
      <c r="F468" s="12">
        <f>'Market Data'!F454</f>
        <v>6039</v>
      </c>
      <c r="H468" s="151">
        <f t="shared" ref="H468:H531" si="55">ROW()-ROW(H$18)</f>
        <v>450</v>
      </c>
      <c r="I468" s="244">
        <f ca="1">IF($H468&lt;($J$6+1),"",PFE(OFFSET($F468,0,0,-$J$6)))</f>
        <v>-0.26086151846840377</v>
      </c>
      <c r="J468" s="19"/>
      <c r="K468" s="139" t="str">
        <f t="shared" ref="K468:K531" ca="1" si="56">IF($I468="","",IF($I468&gt;$J$4,"Long",IF($I468&lt;$J$5,"Short","")))</f>
        <v>Short</v>
      </c>
      <c r="L468" s="243" t="e">
        <f t="shared" ca="1" si="51"/>
        <v>#N/A</v>
      </c>
      <c r="M468" s="242" t="e">
        <f t="shared" ca="1" si="52"/>
        <v>#N/A</v>
      </c>
      <c r="N468" s="20"/>
      <c r="O468" s="74">
        <f t="shared" ref="O468:O531" ca="1" si="57">IF($K468="Short",-1,IF($K468="Long",1,0))</f>
        <v>-1</v>
      </c>
      <c r="P468" s="75">
        <f t="shared" ca="1" si="49"/>
        <v>0</v>
      </c>
      <c r="Q468" s="76" t="str">
        <f t="shared" ca="1" si="53"/>
        <v/>
      </c>
      <c r="R468" s="75"/>
      <c r="S468" s="77">
        <f t="shared" ca="1" si="50"/>
        <v>-1</v>
      </c>
      <c r="T468" s="78"/>
      <c r="U468" s="81">
        <f t="shared" ca="1" si="48"/>
        <v>-4340</v>
      </c>
      <c r="V468" s="82">
        <f t="shared" ca="1" si="54"/>
        <v>47451.179999999993</v>
      </c>
      <c r="W468" s="50"/>
      <c r="X468" s="50"/>
      <c r="Y468" s="50"/>
      <c r="Z468" s="50"/>
      <c r="AA468" s="50"/>
      <c r="AG468" s="50"/>
      <c r="AH468" s="50"/>
      <c r="AI468" s="50"/>
      <c r="AJ468" s="50"/>
      <c r="AK468" s="50"/>
      <c r="AL468" s="50"/>
      <c r="AM468" s="50"/>
      <c r="AN468" s="50"/>
      <c r="AO468" s="50"/>
      <c r="AP468" s="138" t="str">
        <f>IF(NOT($AS468=$AS469),ROW(),"")</f>
        <v/>
      </c>
      <c r="AQ468" s="20" t="str">
        <f>IF(NOT(AS468=AS469),AS469,"")</f>
        <v/>
      </c>
      <c r="AR468" s="20" t="str">
        <f>INDEX($AB$15:$AM$15,MATCH($AS468,$AB$11:$AM$11,0))</f>
        <v>in</v>
      </c>
      <c r="AS468" s="20" t="str">
        <f>LEFT(AT468,4)</f>
        <v>2001</v>
      </c>
      <c r="AT468" s="139" t="str">
        <f>LEFT(B468,6)</f>
        <v>200110</v>
      </c>
    </row>
    <row r="469" spans="2:46" x14ac:dyDescent="0.25">
      <c r="B469" s="11">
        <f>'Market Data'!B455</f>
        <v>20011005</v>
      </c>
      <c r="C469" s="2">
        <f>'Market Data'!C455</f>
        <v>5974</v>
      </c>
      <c r="D469" s="2">
        <f>'Market Data'!D455</f>
        <v>6083</v>
      </c>
      <c r="E469" s="2">
        <f>'Market Data'!E455</f>
        <v>5931.5</v>
      </c>
      <c r="F469" s="12">
        <f>'Market Data'!F455</f>
        <v>5973</v>
      </c>
      <c r="H469" s="151">
        <f t="shared" si="55"/>
        <v>451</v>
      </c>
      <c r="I469" s="244">
        <f ca="1">IF($H469&lt;($J$6+1),"",PFE(OFFSET($F469,0,0,-$J$6)))</f>
        <v>-0.25618545075431537</v>
      </c>
      <c r="J469" s="19"/>
      <c r="K469" s="139" t="str">
        <f t="shared" ca="1" si="56"/>
        <v>Short</v>
      </c>
      <c r="L469" s="243" t="e">
        <f t="shared" ca="1" si="51"/>
        <v>#N/A</v>
      </c>
      <c r="M469" s="242" t="e">
        <f t="shared" ca="1" si="52"/>
        <v>#N/A</v>
      </c>
      <c r="N469" s="20"/>
      <c r="O469" s="74">
        <f t="shared" ca="1" si="57"/>
        <v>-1</v>
      </c>
      <c r="P469" s="75">
        <f t="shared" ca="1" si="49"/>
        <v>0</v>
      </c>
      <c r="Q469" s="76" t="str">
        <f t="shared" ca="1" si="53"/>
        <v/>
      </c>
      <c r="R469" s="75"/>
      <c r="S469" s="77">
        <f t="shared" ca="1" si="50"/>
        <v>-1</v>
      </c>
      <c r="T469" s="78"/>
      <c r="U469" s="81">
        <f t="shared" ca="1" si="48"/>
        <v>2310</v>
      </c>
      <c r="V469" s="82">
        <f t="shared" ca="1" si="54"/>
        <v>49761.179999999993</v>
      </c>
      <c r="W469" s="50"/>
      <c r="X469" s="50"/>
      <c r="Y469" s="50"/>
      <c r="Z469" s="50"/>
      <c r="AA469" s="50"/>
      <c r="AG469" s="50"/>
      <c r="AH469" s="50"/>
      <c r="AI469" s="50"/>
      <c r="AJ469" s="50"/>
      <c r="AK469" s="50"/>
      <c r="AL469" s="50"/>
      <c r="AM469" s="50"/>
      <c r="AN469" s="50"/>
      <c r="AO469" s="50"/>
      <c r="AP469" s="138" t="str">
        <f>IF(NOT($AS469=$AS470),ROW(),"")</f>
        <v/>
      </c>
      <c r="AQ469" s="20" t="str">
        <f>IF(NOT(AS469=AS470),AS470,"")</f>
        <v/>
      </c>
      <c r="AR469" s="20" t="str">
        <f>INDEX($AB$15:$AM$15,MATCH($AS469,$AB$11:$AM$11,0))</f>
        <v>in</v>
      </c>
      <c r="AS469" s="20" t="str">
        <f>LEFT(AT469,4)</f>
        <v>2001</v>
      </c>
      <c r="AT469" s="139" t="str">
        <f>LEFT(B469,6)</f>
        <v>200110</v>
      </c>
    </row>
    <row r="470" spans="2:46" x14ac:dyDescent="0.25">
      <c r="B470" s="11">
        <f>'Market Data'!B456</f>
        <v>20011008</v>
      </c>
      <c r="C470" s="2">
        <f>'Market Data'!C456</f>
        <v>5865.5</v>
      </c>
      <c r="D470" s="2">
        <f>'Market Data'!D456</f>
        <v>5997</v>
      </c>
      <c r="E470" s="2">
        <f>'Market Data'!E456</f>
        <v>5817</v>
      </c>
      <c r="F470" s="12">
        <f>'Market Data'!F456</f>
        <v>5967</v>
      </c>
      <c r="H470" s="151">
        <f t="shared" si="55"/>
        <v>452</v>
      </c>
      <c r="I470" s="244">
        <f ca="1">IF($H470&lt;($J$6+1),"",PFE(OFFSET($F470,0,0,-$J$6)))</f>
        <v>-0.26851367470885762</v>
      </c>
      <c r="J470" s="19"/>
      <c r="K470" s="139" t="str">
        <f t="shared" ca="1" si="56"/>
        <v>Short</v>
      </c>
      <c r="L470" s="243" t="e">
        <f t="shared" ca="1" si="51"/>
        <v>#N/A</v>
      </c>
      <c r="M470" s="242" t="e">
        <f t="shared" ca="1" si="52"/>
        <v>#N/A</v>
      </c>
      <c r="N470" s="20"/>
      <c r="O470" s="74">
        <f t="shared" ca="1" si="57"/>
        <v>-1</v>
      </c>
      <c r="P470" s="75">
        <f t="shared" ca="1" si="49"/>
        <v>0</v>
      </c>
      <c r="Q470" s="76" t="str">
        <f t="shared" ca="1" si="53"/>
        <v/>
      </c>
      <c r="R470" s="75"/>
      <c r="S470" s="77">
        <f t="shared" ca="1" si="50"/>
        <v>-1</v>
      </c>
      <c r="T470" s="78"/>
      <c r="U470" s="81">
        <f t="shared" ref="U470:U533" ca="1" si="58">IF(OR($S469&amp;$O469="01",$S469&amp;$O469="0-1"),(($F470-$C470)*$V$4*$O469)-(ABS($P469)*$V$5),IF(OR($S469&amp;$O469="10",$S469&amp;$O469="-10"),(($C470-$F469)*$V$4*$S469)-(ABS($P469)*$V$5),IF(OR($S469&amp;$O469="1-1",$S469&amp;$O469="-11"),(($C470-$F469)*$V$4*$S469)-(ABS($P469)*$V$5)+(($F470-$C470)*$V$4*$S470),IF(OR($S469&amp;$O469="11",$S469&amp;$O469="-1-1"),(($F470-$F469)*$V$4*$S470),0))))</f>
        <v>210</v>
      </c>
      <c r="V470" s="82">
        <f t="shared" ca="1" si="54"/>
        <v>49971.179999999993</v>
      </c>
      <c r="W470" s="50"/>
      <c r="X470" s="50"/>
      <c r="Y470" s="50"/>
      <c r="Z470" s="50"/>
      <c r="AA470" s="50"/>
      <c r="AG470" s="50"/>
      <c r="AH470" s="50"/>
      <c r="AI470" s="50"/>
      <c r="AJ470" s="50"/>
      <c r="AK470" s="50"/>
      <c r="AL470" s="50"/>
      <c r="AM470" s="50"/>
      <c r="AN470" s="50"/>
      <c r="AO470" s="50"/>
      <c r="AP470" s="138" t="str">
        <f>IF(NOT($AS470=$AS471),ROW(),"")</f>
        <v/>
      </c>
      <c r="AQ470" s="20" t="str">
        <f>IF(NOT(AS470=AS471),AS471,"")</f>
        <v/>
      </c>
      <c r="AR470" s="20" t="str">
        <f>INDEX($AB$15:$AM$15,MATCH($AS470,$AB$11:$AM$11,0))</f>
        <v>in</v>
      </c>
      <c r="AS470" s="20" t="str">
        <f>LEFT(AT470,4)</f>
        <v>2001</v>
      </c>
      <c r="AT470" s="139" t="str">
        <f>LEFT(B470,6)</f>
        <v>200110</v>
      </c>
    </row>
    <row r="471" spans="2:46" x14ac:dyDescent="0.25">
      <c r="B471" s="11">
        <f>'Market Data'!B457</f>
        <v>20011009</v>
      </c>
      <c r="C471" s="2">
        <f>'Market Data'!C457</f>
        <v>5949</v>
      </c>
      <c r="D471" s="2">
        <f>'Market Data'!D457</f>
        <v>6032.5</v>
      </c>
      <c r="E471" s="2">
        <f>'Market Data'!E457</f>
        <v>5920.5</v>
      </c>
      <c r="F471" s="12">
        <f>'Market Data'!F457</f>
        <v>5965.5</v>
      </c>
      <c r="H471" s="151">
        <f t="shared" si="55"/>
        <v>453</v>
      </c>
      <c r="I471" s="244">
        <f ca="1">IF($H471&lt;($J$6+1),"",PFE(OFFSET($F471,0,0,-$J$6)))</f>
        <v>-0.25729316571801242</v>
      </c>
      <c r="J471" s="19"/>
      <c r="K471" s="139" t="str">
        <f t="shared" ca="1" si="56"/>
        <v>Short</v>
      </c>
      <c r="L471" s="243" t="e">
        <f t="shared" ca="1" si="51"/>
        <v>#N/A</v>
      </c>
      <c r="M471" s="242" t="e">
        <f t="shared" ca="1" si="52"/>
        <v>#N/A</v>
      </c>
      <c r="N471" s="20"/>
      <c r="O471" s="74">
        <f t="shared" ca="1" si="57"/>
        <v>-1</v>
      </c>
      <c r="P471" s="75">
        <f t="shared" ca="1" si="49"/>
        <v>0</v>
      </c>
      <c r="Q471" s="76" t="str">
        <f t="shared" ca="1" si="53"/>
        <v/>
      </c>
      <c r="R471" s="75"/>
      <c r="S471" s="77">
        <f t="shared" ca="1" si="50"/>
        <v>-1</v>
      </c>
      <c r="T471" s="78"/>
      <c r="U471" s="81">
        <f t="shared" ca="1" si="58"/>
        <v>52.5</v>
      </c>
      <c r="V471" s="82">
        <f t="shared" ca="1" si="54"/>
        <v>50023.679999999993</v>
      </c>
      <c r="W471" s="50"/>
      <c r="X471" s="50"/>
      <c r="Y471" s="50"/>
      <c r="Z471" s="50"/>
      <c r="AA471" s="50"/>
      <c r="AG471" s="50"/>
      <c r="AH471" s="50"/>
      <c r="AI471" s="50"/>
      <c r="AJ471" s="50"/>
      <c r="AK471" s="50"/>
      <c r="AL471" s="50"/>
      <c r="AM471" s="50"/>
      <c r="AN471" s="50"/>
      <c r="AO471" s="50"/>
      <c r="AP471" s="138" t="str">
        <f>IF(NOT($AS471=$AS472),ROW(),"")</f>
        <v/>
      </c>
      <c r="AQ471" s="20" t="str">
        <f>IF(NOT(AS471=AS472),AS472,"")</f>
        <v/>
      </c>
      <c r="AR471" s="20" t="str">
        <f>INDEX($AB$15:$AM$15,MATCH($AS471,$AB$11:$AM$11,0))</f>
        <v>in</v>
      </c>
      <c r="AS471" s="20" t="str">
        <f>LEFT(AT471,4)</f>
        <v>2001</v>
      </c>
      <c r="AT471" s="139" t="str">
        <f>LEFT(B471,6)</f>
        <v>200110</v>
      </c>
    </row>
    <row r="472" spans="2:46" x14ac:dyDescent="0.25">
      <c r="B472" s="11">
        <f>'Market Data'!B458</f>
        <v>20011010</v>
      </c>
      <c r="C472" s="2">
        <f>'Market Data'!C458</f>
        <v>5934</v>
      </c>
      <c r="D472" s="2">
        <f>'Market Data'!D458</f>
        <v>6117</v>
      </c>
      <c r="E472" s="2">
        <f>'Market Data'!E458</f>
        <v>5909.5</v>
      </c>
      <c r="F472" s="12">
        <f>'Market Data'!F458</f>
        <v>6097</v>
      </c>
      <c r="H472" s="151">
        <f t="shared" si="55"/>
        <v>454</v>
      </c>
      <c r="I472" s="244">
        <f ca="1">IF($H472&lt;($J$6+1),"",PFE(OFFSET($F472,0,0,-$J$6)))</f>
        <v>-0.22029873917796305</v>
      </c>
      <c r="J472" s="19"/>
      <c r="K472" s="139" t="str">
        <f t="shared" ca="1" si="56"/>
        <v>Short</v>
      </c>
      <c r="L472" s="243" t="e">
        <f t="shared" ca="1" si="51"/>
        <v>#N/A</v>
      </c>
      <c r="M472" s="242" t="e">
        <f t="shared" ca="1" si="52"/>
        <v>#N/A</v>
      </c>
      <c r="N472" s="20"/>
      <c r="O472" s="74">
        <f t="shared" ca="1" si="57"/>
        <v>-1</v>
      </c>
      <c r="P472" s="75">
        <f t="shared" ca="1" si="49"/>
        <v>0</v>
      </c>
      <c r="Q472" s="76" t="str">
        <f t="shared" ca="1" si="53"/>
        <v/>
      </c>
      <c r="R472" s="75"/>
      <c r="S472" s="77">
        <f t="shared" ca="1" si="50"/>
        <v>-1</v>
      </c>
      <c r="T472" s="78"/>
      <c r="U472" s="81">
        <f t="shared" ca="1" si="58"/>
        <v>-4602.5</v>
      </c>
      <c r="V472" s="82">
        <f t="shared" ca="1" si="54"/>
        <v>45421.179999999993</v>
      </c>
      <c r="W472" s="50"/>
      <c r="X472" s="50"/>
      <c r="Y472" s="50"/>
      <c r="Z472" s="50"/>
      <c r="AA472" s="50"/>
      <c r="AG472" s="50"/>
      <c r="AH472" s="50"/>
      <c r="AI472" s="50"/>
      <c r="AJ472" s="50"/>
      <c r="AK472" s="50"/>
      <c r="AL472" s="50"/>
      <c r="AM472" s="50"/>
      <c r="AN472" s="50"/>
      <c r="AO472" s="50"/>
      <c r="AP472" s="138" t="str">
        <f>IF(NOT($AS472=$AS473),ROW(),"")</f>
        <v/>
      </c>
      <c r="AQ472" s="20" t="str">
        <f>IF(NOT(AS472=AS473),AS473,"")</f>
        <v/>
      </c>
      <c r="AR472" s="20" t="str">
        <f>INDEX($AB$15:$AM$15,MATCH($AS472,$AB$11:$AM$11,0))</f>
        <v>in</v>
      </c>
      <c r="AS472" s="20" t="str">
        <f>LEFT(AT472,4)</f>
        <v>2001</v>
      </c>
      <c r="AT472" s="139" t="str">
        <f>LEFT(B472,6)</f>
        <v>200110</v>
      </c>
    </row>
    <row r="473" spans="2:46" x14ac:dyDescent="0.25">
      <c r="B473" s="11">
        <f>'Market Data'!B459</f>
        <v>20011011</v>
      </c>
      <c r="C473" s="2">
        <f>'Market Data'!C459</f>
        <v>6130</v>
      </c>
      <c r="D473" s="2">
        <f>'Market Data'!D459</f>
        <v>6226</v>
      </c>
      <c r="E473" s="2">
        <f>'Market Data'!E459</f>
        <v>6105</v>
      </c>
      <c r="F473" s="12">
        <f>'Market Data'!F459</f>
        <v>6184</v>
      </c>
      <c r="H473" s="151">
        <f t="shared" si="55"/>
        <v>455</v>
      </c>
      <c r="I473" s="244">
        <f ca="1">IF($H473&lt;($J$6+1),"",PFE(OFFSET($F473,0,0,-$J$6)))</f>
        <v>-0.1961980393833927</v>
      </c>
      <c r="J473" s="19"/>
      <c r="K473" s="139" t="str">
        <f t="shared" ca="1" si="56"/>
        <v>Short</v>
      </c>
      <c r="L473" s="243" t="e">
        <f t="shared" ca="1" si="51"/>
        <v>#N/A</v>
      </c>
      <c r="M473" s="242" t="e">
        <f t="shared" ca="1" si="52"/>
        <v>#N/A</v>
      </c>
      <c r="N473" s="20"/>
      <c r="O473" s="74">
        <f t="shared" ca="1" si="57"/>
        <v>-1</v>
      </c>
      <c r="P473" s="75">
        <f t="shared" ca="1" si="49"/>
        <v>0</v>
      </c>
      <c r="Q473" s="76" t="str">
        <f t="shared" ca="1" si="53"/>
        <v/>
      </c>
      <c r="R473" s="75"/>
      <c r="S473" s="77">
        <f t="shared" ca="1" si="50"/>
        <v>-1</v>
      </c>
      <c r="T473" s="78"/>
      <c r="U473" s="81">
        <f t="shared" ca="1" si="58"/>
        <v>-3045</v>
      </c>
      <c r="V473" s="82">
        <f t="shared" ca="1" si="54"/>
        <v>42376.179999999993</v>
      </c>
      <c r="W473" s="50"/>
      <c r="X473" s="50"/>
      <c r="Y473" s="50"/>
      <c r="Z473" s="50"/>
      <c r="AA473" s="50"/>
      <c r="AG473" s="50"/>
      <c r="AH473" s="50"/>
      <c r="AI473" s="50"/>
      <c r="AJ473" s="50"/>
      <c r="AK473" s="50"/>
      <c r="AL473" s="50"/>
      <c r="AM473" s="50"/>
      <c r="AN473" s="50"/>
      <c r="AO473" s="50"/>
      <c r="AP473" s="138" t="str">
        <f>IF(NOT($AS473=$AS474),ROW(),"")</f>
        <v/>
      </c>
      <c r="AQ473" s="20" t="str">
        <f>IF(NOT(AS473=AS474),AS474,"")</f>
        <v/>
      </c>
      <c r="AR473" s="20" t="str">
        <f>INDEX($AB$15:$AM$15,MATCH($AS473,$AB$11:$AM$11,0))</f>
        <v>in</v>
      </c>
      <c r="AS473" s="20" t="str">
        <f>LEFT(AT473,4)</f>
        <v>2001</v>
      </c>
      <c r="AT473" s="139" t="str">
        <f>LEFT(B473,6)</f>
        <v>200110</v>
      </c>
    </row>
    <row r="474" spans="2:46" x14ac:dyDescent="0.25">
      <c r="B474" s="11">
        <f>'Market Data'!B460</f>
        <v>20011012</v>
      </c>
      <c r="C474" s="2">
        <f>'Market Data'!C460</f>
        <v>6194</v>
      </c>
      <c r="D474" s="2">
        <f>'Market Data'!D460</f>
        <v>6204</v>
      </c>
      <c r="E474" s="2">
        <f>'Market Data'!E460</f>
        <v>6067.5</v>
      </c>
      <c r="F474" s="12">
        <f>'Market Data'!F460</f>
        <v>6078</v>
      </c>
      <c r="H474" s="151">
        <f t="shared" si="55"/>
        <v>456</v>
      </c>
      <c r="I474" s="244">
        <f ca="1">IF($H474&lt;($J$6+1),"",PFE(OFFSET($F474,0,0,-$J$6)))</f>
        <v>-0.21990301501216772</v>
      </c>
      <c r="J474" s="19"/>
      <c r="K474" s="139" t="str">
        <f t="shared" ca="1" si="56"/>
        <v>Short</v>
      </c>
      <c r="L474" s="243" t="e">
        <f t="shared" ca="1" si="51"/>
        <v>#N/A</v>
      </c>
      <c r="M474" s="242" t="e">
        <f t="shared" ca="1" si="52"/>
        <v>#N/A</v>
      </c>
      <c r="N474" s="20"/>
      <c r="O474" s="74">
        <f t="shared" ca="1" si="57"/>
        <v>-1</v>
      </c>
      <c r="P474" s="75">
        <f t="shared" ca="1" si="49"/>
        <v>0</v>
      </c>
      <c r="Q474" s="76" t="str">
        <f t="shared" ca="1" si="53"/>
        <v/>
      </c>
      <c r="R474" s="75"/>
      <c r="S474" s="77">
        <f t="shared" ca="1" si="50"/>
        <v>-1</v>
      </c>
      <c r="T474" s="78"/>
      <c r="U474" s="81">
        <f t="shared" ca="1" si="58"/>
        <v>3710</v>
      </c>
      <c r="V474" s="82">
        <f t="shared" ca="1" si="54"/>
        <v>46086.179999999993</v>
      </c>
      <c r="W474" s="50"/>
      <c r="X474" s="50"/>
      <c r="Y474" s="50"/>
      <c r="Z474" s="50"/>
      <c r="AA474" s="50"/>
      <c r="AG474" s="50"/>
      <c r="AH474" s="50"/>
      <c r="AI474" s="50"/>
      <c r="AJ474" s="50"/>
      <c r="AK474" s="50"/>
      <c r="AL474" s="50"/>
      <c r="AM474" s="50"/>
      <c r="AN474" s="50"/>
      <c r="AO474" s="50"/>
      <c r="AP474" s="138" t="str">
        <f>IF(NOT($AS474=$AS475),ROW(),"")</f>
        <v/>
      </c>
      <c r="AQ474" s="20" t="str">
        <f>IF(NOT(AS474=AS475),AS475,"")</f>
        <v/>
      </c>
      <c r="AR474" s="20" t="str">
        <f>INDEX($AB$15:$AM$15,MATCH($AS474,$AB$11:$AM$11,0))</f>
        <v>in</v>
      </c>
      <c r="AS474" s="20" t="str">
        <f>LEFT(AT474,4)</f>
        <v>2001</v>
      </c>
      <c r="AT474" s="139" t="str">
        <f>LEFT(B474,6)</f>
        <v>200110</v>
      </c>
    </row>
    <row r="475" spans="2:46" x14ac:dyDescent="0.25">
      <c r="B475" s="11">
        <f>'Market Data'!B461</f>
        <v>20011015</v>
      </c>
      <c r="C475" s="2">
        <f>'Market Data'!C461</f>
        <v>6079</v>
      </c>
      <c r="D475" s="2">
        <f>'Market Data'!D461</f>
        <v>6112</v>
      </c>
      <c r="E475" s="2">
        <f>'Market Data'!E461</f>
        <v>5984</v>
      </c>
      <c r="F475" s="12">
        <f>'Market Data'!F461</f>
        <v>6036</v>
      </c>
      <c r="H475" s="151">
        <f t="shared" si="55"/>
        <v>457</v>
      </c>
      <c r="I475" s="244">
        <f ca="1">IF($H475&lt;($J$6+1),"",PFE(OFFSET($F475,0,0,-$J$6)))</f>
        <v>-0.21796189992177059</v>
      </c>
      <c r="J475" s="19"/>
      <c r="K475" s="139" t="str">
        <f t="shared" ca="1" si="56"/>
        <v>Short</v>
      </c>
      <c r="L475" s="243" t="e">
        <f t="shared" ca="1" si="51"/>
        <v>#N/A</v>
      </c>
      <c r="M475" s="242" t="e">
        <f t="shared" ca="1" si="52"/>
        <v>#N/A</v>
      </c>
      <c r="N475" s="20"/>
      <c r="O475" s="74">
        <f t="shared" ca="1" si="57"/>
        <v>-1</v>
      </c>
      <c r="P475" s="75">
        <f t="shared" ca="1" si="49"/>
        <v>0</v>
      </c>
      <c r="Q475" s="76" t="str">
        <f t="shared" ca="1" si="53"/>
        <v/>
      </c>
      <c r="R475" s="75"/>
      <c r="S475" s="77">
        <f t="shared" ca="1" si="50"/>
        <v>-1</v>
      </c>
      <c r="T475" s="78"/>
      <c r="U475" s="81">
        <f t="shared" ca="1" si="58"/>
        <v>1470</v>
      </c>
      <c r="V475" s="82">
        <f t="shared" ca="1" si="54"/>
        <v>47556.179999999993</v>
      </c>
      <c r="W475" s="50"/>
      <c r="X475" s="50"/>
      <c r="Y475" s="50"/>
      <c r="Z475" s="50"/>
      <c r="AA475" s="50"/>
      <c r="AG475" s="50"/>
      <c r="AH475" s="50"/>
      <c r="AI475" s="50"/>
      <c r="AJ475" s="50"/>
      <c r="AK475" s="50"/>
      <c r="AL475" s="50"/>
      <c r="AM475" s="50"/>
      <c r="AN475" s="50"/>
      <c r="AO475" s="50"/>
      <c r="AP475" s="138" t="str">
        <f>IF(NOT($AS475=$AS476),ROW(),"")</f>
        <v/>
      </c>
      <c r="AQ475" s="20" t="str">
        <f>IF(NOT(AS475=AS476),AS476,"")</f>
        <v/>
      </c>
      <c r="AR475" s="20" t="str">
        <f>INDEX($AB$15:$AM$15,MATCH($AS475,$AB$11:$AM$11,0))</f>
        <v>in</v>
      </c>
      <c r="AS475" s="20" t="str">
        <f>LEFT(AT475,4)</f>
        <v>2001</v>
      </c>
      <c r="AT475" s="139" t="str">
        <f>LEFT(B475,6)</f>
        <v>200110</v>
      </c>
    </row>
    <row r="476" spans="2:46" x14ac:dyDescent="0.25">
      <c r="B476" s="11">
        <f>'Market Data'!B462</f>
        <v>20011016</v>
      </c>
      <c r="C476" s="2">
        <f>'Market Data'!C462</f>
        <v>6041.5</v>
      </c>
      <c r="D476" s="2">
        <f>'Market Data'!D462</f>
        <v>6133</v>
      </c>
      <c r="E476" s="2">
        <f>'Market Data'!E462</f>
        <v>5997.5</v>
      </c>
      <c r="F476" s="12">
        <f>'Market Data'!F462</f>
        <v>6129</v>
      </c>
      <c r="H476" s="151">
        <f t="shared" si="55"/>
        <v>458</v>
      </c>
      <c r="I476" s="244">
        <f ca="1">IF($H476&lt;($J$6+1),"",PFE(OFFSET($F476,0,0,-$J$6)))</f>
        <v>-0.20874481476599577</v>
      </c>
      <c r="J476" s="19"/>
      <c r="K476" s="139" t="str">
        <f t="shared" ca="1" si="56"/>
        <v>Short</v>
      </c>
      <c r="L476" s="243" t="e">
        <f t="shared" ca="1" si="51"/>
        <v>#N/A</v>
      </c>
      <c r="M476" s="242" t="e">
        <f t="shared" ca="1" si="52"/>
        <v>#N/A</v>
      </c>
      <c r="N476" s="20"/>
      <c r="O476" s="74">
        <f t="shared" ca="1" si="57"/>
        <v>-1</v>
      </c>
      <c r="P476" s="75">
        <f t="shared" ca="1" si="49"/>
        <v>0</v>
      </c>
      <c r="Q476" s="76" t="str">
        <f t="shared" ca="1" si="53"/>
        <v/>
      </c>
      <c r="R476" s="75"/>
      <c r="S476" s="77">
        <f t="shared" ca="1" si="50"/>
        <v>-1</v>
      </c>
      <c r="T476" s="78"/>
      <c r="U476" s="81">
        <f t="shared" ca="1" si="58"/>
        <v>-3255</v>
      </c>
      <c r="V476" s="82">
        <f t="shared" ca="1" si="54"/>
        <v>44301.179999999993</v>
      </c>
      <c r="W476" s="50"/>
      <c r="X476" s="50"/>
      <c r="Y476" s="50"/>
      <c r="Z476" s="50"/>
      <c r="AA476" s="50"/>
      <c r="AG476" s="50"/>
      <c r="AH476" s="50"/>
      <c r="AI476" s="50"/>
      <c r="AJ476" s="50"/>
      <c r="AK476" s="50"/>
      <c r="AL476" s="50"/>
      <c r="AM476" s="50"/>
      <c r="AN476" s="50"/>
      <c r="AO476" s="50"/>
      <c r="AP476" s="138" t="str">
        <f>IF(NOT($AS476=$AS477),ROW(),"")</f>
        <v/>
      </c>
      <c r="AQ476" s="20" t="str">
        <f>IF(NOT(AS476=AS477),AS477,"")</f>
        <v/>
      </c>
      <c r="AR476" s="20" t="str">
        <f>INDEX($AB$15:$AM$15,MATCH($AS476,$AB$11:$AM$11,0))</f>
        <v>in</v>
      </c>
      <c r="AS476" s="20" t="str">
        <f>LEFT(AT476,4)</f>
        <v>2001</v>
      </c>
      <c r="AT476" s="139" t="str">
        <f>LEFT(B476,6)</f>
        <v>200110</v>
      </c>
    </row>
    <row r="477" spans="2:46" x14ac:dyDescent="0.25">
      <c r="B477" s="11">
        <f>'Market Data'!B463</f>
        <v>20011017</v>
      </c>
      <c r="C477" s="2">
        <f>'Market Data'!C463</f>
        <v>6174</v>
      </c>
      <c r="D477" s="2">
        <f>'Market Data'!D463</f>
        <v>6269</v>
      </c>
      <c r="E477" s="2">
        <f>'Market Data'!E463</f>
        <v>6092</v>
      </c>
      <c r="F477" s="12">
        <f>'Market Data'!F463</f>
        <v>6114</v>
      </c>
      <c r="H477" s="151">
        <f t="shared" si="55"/>
        <v>459</v>
      </c>
      <c r="I477" s="244">
        <f ca="1">IF($H477&lt;($J$6+1),"",PFE(OFFSET($F477,0,0,-$J$6)))</f>
        <v>-0.20886696875167832</v>
      </c>
      <c r="J477" s="19"/>
      <c r="K477" s="139" t="str">
        <f t="shared" ca="1" si="56"/>
        <v>Short</v>
      </c>
      <c r="L477" s="243" t="e">
        <f t="shared" ca="1" si="51"/>
        <v>#N/A</v>
      </c>
      <c r="M477" s="242" t="e">
        <f t="shared" ca="1" si="52"/>
        <v>#N/A</v>
      </c>
      <c r="N477" s="20"/>
      <c r="O477" s="74">
        <f t="shared" ca="1" si="57"/>
        <v>-1</v>
      </c>
      <c r="P477" s="75">
        <f t="shared" ca="1" si="49"/>
        <v>0</v>
      </c>
      <c r="Q477" s="76" t="str">
        <f t="shared" ca="1" si="53"/>
        <v/>
      </c>
      <c r="R477" s="75"/>
      <c r="S477" s="77">
        <f t="shared" ca="1" si="50"/>
        <v>-1</v>
      </c>
      <c r="T477" s="78"/>
      <c r="U477" s="81">
        <f t="shared" ca="1" si="58"/>
        <v>525</v>
      </c>
      <c r="V477" s="82">
        <f t="shared" ca="1" si="54"/>
        <v>44826.179999999993</v>
      </c>
      <c r="W477" s="50"/>
      <c r="X477" s="50"/>
      <c r="Y477" s="50"/>
      <c r="Z477" s="50"/>
      <c r="AA477" s="50"/>
      <c r="AG477" s="50"/>
      <c r="AH477" s="50"/>
      <c r="AI477" s="50"/>
      <c r="AJ477" s="50"/>
      <c r="AK477" s="50"/>
      <c r="AL477" s="50"/>
      <c r="AM477" s="50"/>
      <c r="AN477" s="50"/>
      <c r="AO477" s="50"/>
      <c r="AP477" s="138" t="str">
        <f>IF(NOT($AS477=$AS478),ROW(),"")</f>
        <v/>
      </c>
      <c r="AQ477" s="20" t="str">
        <f>IF(NOT(AS477=AS478),AS478,"")</f>
        <v/>
      </c>
      <c r="AR477" s="20" t="str">
        <f>INDEX($AB$15:$AM$15,MATCH($AS477,$AB$11:$AM$11,0))</f>
        <v>in</v>
      </c>
      <c r="AS477" s="20" t="str">
        <f>LEFT(AT477,4)</f>
        <v>2001</v>
      </c>
      <c r="AT477" s="139" t="str">
        <f>LEFT(B477,6)</f>
        <v>200110</v>
      </c>
    </row>
    <row r="478" spans="2:46" x14ac:dyDescent="0.25">
      <c r="B478" s="11">
        <f>'Market Data'!B464</f>
        <v>20011018</v>
      </c>
      <c r="C478" s="2">
        <f>'Market Data'!C464</f>
        <v>6009</v>
      </c>
      <c r="D478" s="2">
        <f>'Market Data'!D464</f>
        <v>6094</v>
      </c>
      <c r="E478" s="2">
        <f>'Market Data'!E464</f>
        <v>5995.5</v>
      </c>
      <c r="F478" s="12">
        <f>'Market Data'!F464</f>
        <v>6033.5</v>
      </c>
      <c r="H478" s="151">
        <f t="shared" si="55"/>
        <v>460</v>
      </c>
      <c r="I478" s="244">
        <f ca="1">IF($H478&lt;($J$6+1),"",PFE(OFFSET($F478,0,0,-$J$6)))</f>
        <v>-0.21810036168581431</v>
      </c>
      <c r="J478" s="19"/>
      <c r="K478" s="139" t="str">
        <f t="shared" ca="1" si="56"/>
        <v>Short</v>
      </c>
      <c r="L478" s="243" t="e">
        <f t="shared" ca="1" si="51"/>
        <v>#N/A</v>
      </c>
      <c r="M478" s="242" t="e">
        <f t="shared" ca="1" si="52"/>
        <v>#N/A</v>
      </c>
      <c r="N478" s="20"/>
      <c r="O478" s="74">
        <f t="shared" ca="1" si="57"/>
        <v>-1</v>
      </c>
      <c r="P478" s="75">
        <f t="shared" ca="1" si="49"/>
        <v>0</v>
      </c>
      <c r="Q478" s="76" t="str">
        <f t="shared" ca="1" si="53"/>
        <v/>
      </c>
      <c r="R478" s="75"/>
      <c r="S478" s="77">
        <f t="shared" ca="1" si="50"/>
        <v>-1</v>
      </c>
      <c r="T478" s="78"/>
      <c r="U478" s="81">
        <f t="shared" ca="1" si="58"/>
        <v>2817.5</v>
      </c>
      <c r="V478" s="82">
        <f t="shared" ca="1" si="54"/>
        <v>47643.679999999993</v>
      </c>
      <c r="W478" s="50"/>
      <c r="X478" s="50"/>
      <c r="Y478" s="50"/>
      <c r="Z478" s="50"/>
      <c r="AA478" s="50"/>
      <c r="AG478" s="50"/>
      <c r="AH478" s="50"/>
      <c r="AI478" s="50"/>
      <c r="AJ478" s="50"/>
      <c r="AK478" s="50"/>
      <c r="AL478" s="50"/>
      <c r="AM478" s="50"/>
      <c r="AN478" s="50"/>
      <c r="AO478" s="50"/>
      <c r="AP478" s="138" t="str">
        <f>IF(NOT($AS478=$AS479),ROW(),"")</f>
        <v/>
      </c>
      <c r="AQ478" s="20" t="str">
        <f>IF(NOT(AS478=AS479),AS479,"")</f>
        <v/>
      </c>
      <c r="AR478" s="20" t="str">
        <f>INDEX($AB$15:$AM$15,MATCH($AS478,$AB$11:$AM$11,0))</f>
        <v>in</v>
      </c>
      <c r="AS478" s="20" t="str">
        <f>LEFT(AT478,4)</f>
        <v>2001</v>
      </c>
      <c r="AT478" s="139" t="str">
        <f>LEFT(B478,6)</f>
        <v>200110</v>
      </c>
    </row>
    <row r="479" spans="2:46" x14ac:dyDescent="0.25">
      <c r="B479" s="11">
        <f>'Market Data'!B465</f>
        <v>20011019</v>
      </c>
      <c r="C479" s="2">
        <f>'Market Data'!C465</f>
        <v>6038</v>
      </c>
      <c r="D479" s="2">
        <f>'Market Data'!D465</f>
        <v>6078</v>
      </c>
      <c r="E479" s="2">
        <f>'Market Data'!E465</f>
        <v>5925</v>
      </c>
      <c r="F479" s="12">
        <f>'Market Data'!F465</f>
        <v>5992.5</v>
      </c>
      <c r="H479" s="151">
        <f t="shared" si="55"/>
        <v>461</v>
      </c>
      <c r="I479" s="244">
        <f ca="1">IF($H479&lt;($J$6+1),"",PFE(OFFSET($F479,0,0,-$J$6)))</f>
        <v>-0.21618757751586679</v>
      </c>
      <c r="J479" s="19"/>
      <c r="K479" s="139" t="str">
        <f t="shared" ca="1" si="56"/>
        <v>Short</v>
      </c>
      <c r="L479" s="243" t="e">
        <f t="shared" ca="1" si="51"/>
        <v>#N/A</v>
      </c>
      <c r="M479" s="242" t="e">
        <f t="shared" ca="1" si="52"/>
        <v>#N/A</v>
      </c>
      <c r="N479" s="20"/>
      <c r="O479" s="74">
        <f t="shared" ca="1" si="57"/>
        <v>-1</v>
      </c>
      <c r="P479" s="75">
        <f t="shared" ca="1" si="49"/>
        <v>0</v>
      </c>
      <c r="Q479" s="76" t="str">
        <f t="shared" ca="1" si="53"/>
        <v/>
      </c>
      <c r="R479" s="75"/>
      <c r="S479" s="77">
        <f t="shared" ca="1" si="50"/>
        <v>-1</v>
      </c>
      <c r="T479" s="78"/>
      <c r="U479" s="81">
        <f t="shared" ca="1" si="58"/>
        <v>1435</v>
      </c>
      <c r="V479" s="82">
        <f t="shared" ca="1" si="54"/>
        <v>49078.679999999993</v>
      </c>
      <c r="W479" s="50"/>
      <c r="X479" s="50"/>
      <c r="Y479" s="50"/>
      <c r="Z479" s="50"/>
      <c r="AA479" s="50"/>
      <c r="AG479" s="50"/>
      <c r="AH479" s="50"/>
      <c r="AI479" s="50"/>
      <c r="AJ479" s="50"/>
      <c r="AK479" s="50"/>
      <c r="AL479" s="50"/>
      <c r="AM479" s="50"/>
      <c r="AN479" s="50"/>
      <c r="AO479" s="50"/>
      <c r="AP479" s="138" t="str">
        <f>IF(NOT($AS479=$AS480),ROW(),"")</f>
        <v/>
      </c>
      <c r="AQ479" s="20" t="str">
        <f>IF(NOT(AS479=AS480),AS480,"")</f>
        <v/>
      </c>
      <c r="AR479" s="20" t="str">
        <f>INDEX($AB$15:$AM$15,MATCH($AS479,$AB$11:$AM$11,0))</f>
        <v>in</v>
      </c>
      <c r="AS479" s="20" t="str">
        <f>LEFT(AT479,4)</f>
        <v>2001</v>
      </c>
      <c r="AT479" s="139" t="str">
        <f>LEFT(B479,6)</f>
        <v>200110</v>
      </c>
    </row>
    <row r="480" spans="2:46" x14ac:dyDescent="0.25">
      <c r="B480" s="11">
        <f>'Market Data'!B466</f>
        <v>20011022</v>
      </c>
      <c r="C480" s="2">
        <f>'Market Data'!C466</f>
        <v>6014</v>
      </c>
      <c r="D480" s="2">
        <f>'Market Data'!D466</f>
        <v>6121</v>
      </c>
      <c r="E480" s="2">
        <f>'Market Data'!E466</f>
        <v>5960</v>
      </c>
      <c r="F480" s="12">
        <f>'Market Data'!F466</f>
        <v>6080</v>
      </c>
      <c r="H480" s="151">
        <f t="shared" si="55"/>
        <v>462</v>
      </c>
      <c r="I480" s="244">
        <f ca="1">IF($H480&lt;($J$6+1),"",PFE(OFFSET($F480,0,0,-$J$6)))</f>
        <v>-0.19879434847572458</v>
      </c>
      <c r="J480" s="19"/>
      <c r="K480" s="139" t="str">
        <f t="shared" ca="1" si="56"/>
        <v>Short</v>
      </c>
      <c r="L480" s="243" t="e">
        <f t="shared" ca="1" si="51"/>
        <v>#N/A</v>
      </c>
      <c r="M480" s="242" t="e">
        <f t="shared" ca="1" si="52"/>
        <v>#N/A</v>
      </c>
      <c r="N480" s="20"/>
      <c r="O480" s="74">
        <f t="shared" ca="1" si="57"/>
        <v>-1</v>
      </c>
      <c r="P480" s="75">
        <f t="shared" ca="1" si="49"/>
        <v>0</v>
      </c>
      <c r="Q480" s="76" t="str">
        <f t="shared" ca="1" si="53"/>
        <v/>
      </c>
      <c r="R480" s="75"/>
      <c r="S480" s="77">
        <f t="shared" ca="1" si="50"/>
        <v>-1</v>
      </c>
      <c r="T480" s="78"/>
      <c r="U480" s="81">
        <f t="shared" ca="1" si="58"/>
        <v>-3062.5</v>
      </c>
      <c r="V480" s="82">
        <f t="shared" ca="1" si="54"/>
        <v>46016.179999999993</v>
      </c>
      <c r="W480" s="50"/>
      <c r="X480" s="50"/>
      <c r="Y480" s="50"/>
      <c r="Z480" s="50"/>
      <c r="AA480" s="50"/>
      <c r="AG480" s="50"/>
      <c r="AH480" s="50"/>
      <c r="AI480" s="50"/>
      <c r="AJ480" s="50"/>
      <c r="AK480" s="50"/>
      <c r="AL480" s="50"/>
      <c r="AM480" s="50"/>
      <c r="AN480" s="50"/>
      <c r="AO480" s="50"/>
      <c r="AP480" s="138" t="str">
        <f>IF(NOT($AS480=$AS481),ROW(),"")</f>
        <v/>
      </c>
      <c r="AQ480" s="20" t="str">
        <f>IF(NOT(AS480=AS481),AS481,"")</f>
        <v/>
      </c>
      <c r="AR480" s="20" t="str">
        <f>INDEX($AB$15:$AM$15,MATCH($AS480,$AB$11:$AM$11,0))</f>
        <v>in</v>
      </c>
      <c r="AS480" s="20" t="str">
        <f>LEFT(AT480,4)</f>
        <v>2001</v>
      </c>
      <c r="AT480" s="139" t="str">
        <f>LEFT(B480,6)</f>
        <v>200110</v>
      </c>
    </row>
    <row r="481" spans="2:46" x14ac:dyDescent="0.25">
      <c r="B481" s="11">
        <f>'Market Data'!B467</f>
        <v>20011023</v>
      </c>
      <c r="C481" s="2">
        <f>'Market Data'!C467</f>
        <v>6119</v>
      </c>
      <c r="D481" s="2">
        <f>'Market Data'!D467</f>
        <v>6220</v>
      </c>
      <c r="E481" s="2">
        <f>'Market Data'!E467</f>
        <v>6114</v>
      </c>
      <c r="F481" s="12">
        <f>'Market Data'!F467</f>
        <v>6193.5</v>
      </c>
      <c r="H481" s="151">
        <f t="shared" si="55"/>
        <v>463</v>
      </c>
      <c r="I481" s="244">
        <f ca="1">IF($H481&lt;($J$6+1),"",PFE(OFFSET($F481,0,0,-$J$6)))</f>
        <v>-0.20306907729167986</v>
      </c>
      <c r="J481" s="19"/>
      <c r="K481" s="139" t="str">
        <f t="shared" ca="1" si="56"/>
        <v>Short</v>
      </c>
      <c r="L481" s="243" t="e">
        <f t="shared" ca="1" si="51"/>
        <v>#N/A</v>
      </c>
      <c r="M481" s="242" t="e">
        <f t="shared" ca="1" si="52"/>
        <v>#N/A</v>
      </c>
      <c r="N481" s="20"/>
      <c r="O481" s="74">
        <f t="shared" ca="1" si="57"/>
        <v>-1</v>
      </c>
      <c r="P481" s="75">
        <f t="shared" ca="1" si="49"/>
        <v>0</v>
      </c>
      <c r="Q481" s="76" t="str">
        <f t="shared" ca="1" si="53"/>
        <v/>
      </c>
      <c r="R481" s="75"/>
      <c r="S481" s="77">
        <f t="shared" ca="1" si="50"/>
        <v>-1</v>
      </c>
      <c r="T481" s="78"/>
      <c r="U481" s="81">
        <f t="shared" ca="1" si="58"/>
        <v>-3972.5</v>
      </c>
      <c r="V481" s="82">
        <f t="shared" ca="1" si="54"/>
        <v>42043.679999999993</v>
      </c>
      <c r="W481" s="50"/>
      <c r="X481" s="50"/>
      <c r="Y481" s="50"/>
      <c r="Z481" s="50"/>
      <c r="AA481" s="50"/>
      <c r="AG481" s="50"/>
      <c r="AH481" s="50"/>
      <c r="AI481" s="50"/>
      <c r="AJ481" s="50"/>
      <c r="AK481" s="50"/>
      <c r="AL481" s="50"/>
      <c r="AM481" s="50"/>
      <c r="AN481" s="50"/>
      <c r="AO481" s="50"/>
      <c r="AP481" s="138" t="str">
        <f>IF(NOT($AS481=$AS482),ROW(),"")</f>
        <v/>
      </c>
      <c r="AQ481" s="20" t="str">
        <f>IF(NOT(AS481=AS482),AS482,"")</f>
        <v/>
      </c>
      <c r="AR481" s="20" t="str">
        <f>INDEX($AB$15:$AM$15,MATCH($AS481,$AB$11:$AM$11,0))</f>
        <v>in</v>
      </c>
      <c r="AS481" s="20" t="str">
        <f>LEFT(AT481,4)</f>
        <v>2001</v>
      </c>
      <c r="AT481" s="139" t="str">
        <f>LEFT(B481,6)</f>
        <v>200110</v>
      </c>
    </row>
    <row r="482" spans="2:46" x14ac:dyDescent="0.25">
      <c r="B482" s="11">
        <f>'Market Data'!B468</f>
        <v>20011024</v>
      </c>
      <c r="C482" s="2">
        <f>'Market Data'!C468</f>
        <v>6161</v>
      </c>
      <c r="D482" s="2">
        <f>'Market Data'!D468</f>
        <v>6325</v>
      </c>
      <c r="E482" s="2">
        <f>'Market Data'!E468</f>
        <v>6137</v>
      </c>
      <c r="F482" s="12">
        <f>'Market Data'!F468</f>
        <v>6275</v>
      </c>
      <c r="H482" s="151">
        <f t="shared" si="55"/>
        <v>464</v>
      </c>
      <c r="I482" s="244">
        <f ca="1">IF($H482&lt;($J$6+1),"",PFE(OFFSET($F482,0,0,-$J$6)))</f>
        <v>-0.20316036277180138</v>
      </c>
      <c r="J482" s="19"/>
      <c r="K482" s="139" t="str">
        <f t="shared" ca="1" si="56"/>
        <v>Short</v>
      </c>
      <c r="L482" s="243" t="e">
        <f t="shared" ca="1" si="51"/>
        <v>#N/A</v>
      </c>
      <c r="M482" s="242" t="e">
        <f t="shared" ca="1" si="52"/>
        <v>#N/A</v>
      </c>
      <c r="N482" s="20"/>
      <c r="O482" s="74">
        <f t="shared" ca="1" si="57"/>
        <v>-1</v>
      </c>
      <c r="P482" s="75">
        <f t="shared" ca="1" si="49"/>
        <v>0</v>
      </c>
      <c r="Q482" s="76" t="str">
        <f t="shared" ca="1" si="53"/>
        <v/>
      </c>
      <c r="R482" s="75"/>
      <c r="S482" s="77">
        <f t="shared" ca="1" si="50"/>
        <v>-1</v>
      </c>
      <c r="T482" s="78"/>
      <c r="U482" s="81">
        <f t="shared" ca="1" si="58"/>
        <v>-2852.5</v>
      </c>
      <c r="V482" s="82">
        <f t="shared" ca="1" si="54"/>
        <v>39191.179999999993</v>
      </c>
      <c r="W482" s="50"/>
      <c r="X482" s="50"/>
      <c r="Y482" s="50"/>
      <c r="Z482" s="50"/>
      <c r="AA482" s="50"/>
      <c r="AG482" s="50"/>
      <c r="AH482" s="50"/>
      <c r="AI482" s="50"/>
      <c r="AJ482" s="50"/>
      <c r="AK482" s="50"/>
      <c r="AL482" s="50"/>
      <c r="AM482" s="50"/>
      <c r="AN482" s="50"/>
      <c r="AO482" s="50"/>
      <c r="AP482" s="138" t="str">
        <f>IF(NOT($AS482=$AS483),ROW(),"")</f>
        <v/>
      </c>
      <c r="AQ482" s="20" t="str">
        <f>IF(NOT(AS482=AS483),AS483,"")</f>
        <v/>
      </c>
      <c r="AR482" s="20" t="str">
        <f>INDEX($AB$15:$AM$15,MATCH($AS482,$AB$11:$AM$11,0))</f>
        <v>in</v>
      </c>
      <c r="AS482" s="20" t="str">
        <f>LEFT(AT482,4)</f>
        <v>2001</v>
      </c>
      <c r="AT482" s="139" t="str">
        <f>LEFT(B482,6)</f>
        <v>200110</v>
      </c>
    </row>
    <row r="483" spans="2:46" x14ac:dyDescent="0.25">
      <c r="B483" s="11">
        <f>'Market Data'!B469</f>
        <v>20011025</v>
      </c>
      <c r="C483" s="2">
        <f>'Market Data'!C469</f>
        <v>6274.5</v>
      </c>
      <c r="D483" s="2">
        <f>'Market Data'!D469</f>
        <v>6359.5</v>
      </c>
      <c r="E483" s="2">
        <f>'Market Data'!E469</f>
        <v>6135</v>
      </c>
      <c r="F483" s="12">
        <f>'Market Data'!F469</f>
        <v>6180.5</v>
      </c>
      <c r="H483" s="151">
        <f t="shared" si="55"/>
        <v>465</v>
      </c>
      <c r="I483" s="244">
        <f ca="1">IF($H483&lt;($J$6+1),"",PFE(OFFSET($F483,0,0,-$J$6)))</f>
        <v>-0.22403543767980988</v>
      </c>
      <c r="J483" s="19"/>
      <c r="K483" s="139" t="str">
        <f t="shared" ca="1" si="56"/>
        <v>Short</v>
      </c>
      <c r="L483" s="243" t="e">
        <f t="shared" ca="1" si="51"/>
        <v>#N/A</v>
      </c>
      <c r="M483" s="242" t="e">
        <f t="shared" ca="1" si="52"/>
        <v>#N/A</v>
      </c>
      <c r="N483" s="20"/>
      <c r="O483" s="74">
        <f t="shared" ca="1" si="57"/>
        <v>-1</v>
      </c>
      <c r="P483" s="75">
        <f t="shared" ca="1" si="49"/>
        <v>0</v>
      </c>
      <c r="Q483" s="76" t="str">
        <f t="shared" ca="1" si="53"/>
        <v/>
      </c>
      <c r="R483" s="75"/>
      <c r="S483" s="77">
        <f t="shared" ca="1" si="50"/>
        <v>-1</v>
      </c>
      <c r="T483" s="78"/>
      <c r="U483" s="81">
        <f t="shared" ca="1" si="58"/>
        <v>3307.5</v>
      </c>
      <c r="V483" s="82">
        <f t="shared" ca="1" si="54"/>
        <v>42498.679999999993</v>
      </c>
      <c r="W483" s="50"/>
      <c r="X483" s="50"/>
      <c r="Y483" s="50"/>
      <c r="Z483" s="50"/>
      <c r="AA483" s="50"/>
      <c r="AG483" s="50"/>
      <c r="AH483" s="50"/>
      <c r="AI483" s="50"/>
      <c r="AJ483" s="50"/>
      <c r="AK483" s="50"/>
      <c r="AL483" s="50"/>
      <c r="AM483" s="50"/>
      <c r="AN483" s="50"/>
      <c r="AO483" s="50"/>
      <c r="AP483" s="138" t="str">
        <f>IF(NOT($AS483=$AS484),ROW(),"")</f>
        <v/>
      </c>
      <c r="AQ483" s="20" t="str">
        <f>IF(NOT(AS483=AS484),AS484,"")</f>
        <v/>
      </c>
      <c r="AR483" s="20" t="str">
        <f>INDEX($AB$15:$AM$15,MATCH($AS483,$AB$11:$AM$11,0))</f>
        <v>in</v>
      </c>
      <c r="AS483" s="20" t="str">
        <f>LEFT(AT483,4)</f>
        <v>2001</v>
      </c>
      <c r="AT483" s="139" t="str">
        <f>LEFT(B483,6)</f>
        <v>200110</v>
      </c>
    </row>
    <row r="484" spans="2:46" x14ac:dyDescent="0.25">
      <c r="B484" s="11">
        <f>'Market Data'!B470</f>
        <v>20011026</v>
      </c>
      <c r="C484" s="2">
        <f>'Market Data'!C470</f>
        <v>6256</v>
      </c>
      <c r="D484" s="2">
        <f>'Market Data'!D470</f>
        <v>6298.5</v>
      </c>
      <c r="E484" s="2">
        <f>'Market Data'!E470</f>
        <v>6206</v>
      </c>
      <c r="F484" s="12">
        <f>'Market Data'!F470</f>
        <v>6293.5</v>
      </c>
      <c r="H484" s="151">
        <f t="shared" si="55"/>
        <v>466</v>
      </c>
      <c r="I484" s="244">
        <f ca="1">IF($H484&lt;($J$6+1),"",PFE(OFFSET($F484,0,0,-$J$6)))</f>
        <v>-0.19823818514414146</v>
      </c>
      <c r="J484" s="19"/>
      <c r="K484" s="139" t="str">
        <f t="shared" ca="1" si="56"/>
        <v>Short</v>
      </c>
      <c r="L484" s="243" t="e">
        <f t="shared" ca="1" si="51"/>
        <v>#N/A</v>
      </c>
      <c r="M484" s="242" t="e">
        <f t="shared" ca="1" si="52"/>
        <v>#N/A</v>
      </c>
      <c r="N484" s="20"/>
      <c r="O484" s="74">
        <f t="shared" ca="1" si="57"/>
        <v>-1</v>
      </c>
      <c r="P484" s="75">
        <f t="shared" ca="1" si="49"/>
        <v>0</v>
      </c>
      <c r="Q484" s="76" t="str">
        <f t="shared" ca="1" si="53"/>
        <v/>
      </c>
      <c r="R484" s="75"/>
      <c r="S484" s="77">
        <f t="shared" ca="1" si="50"/>
        <v>-1</v>
      </c>
      <c r="T484" s="78"/>
      <c r="U484" s="81">
        <f t="shared" ca="1" si="58"/>
        <v>-3955</v>
      </c>
      <c r="V484" s="82">
        <f t="shared" ca="1" si="54"/>
        <v>38543.679999999993</v>
      </c>
      <c r="W484" s="50"/>
      <c r="X484" s="50"/>
      <c r="Y484" s="50"/>
      <c r="Z484" s="50"/>
      <c r="AA484" s="50"/>
      <c r="AG484" s="50"/>
      <c r="AH484" s="50"/>
      <c r="AI484" s="50"/>
      <c r="AJ484" s="50"/>
      <c r="AK484" s="50"/>
      <c r="AL484" s="50"/>
      <c r="AM484" s="50"/>
      <c r="AN484" s="50"/>
      <c r="AO484" s="50"/>
      <c r="AP484" s="138" t="str">
        <f>IF(NOT($AS484=$AS485),ROW(),"")</f>
        <v/>
      </c>
      <c r="AQ484" s="20" t="str">
        <f>IF(NOT(AS484=AS485),AS485,"")</f>
        <v/>
      </c>
      <c r="AR484" s="20" t="str">
        <f>INDEX($AB$15:$AM$15,MATCH($AS484,$AB$11:$AM$11,0))</f>
        <v>in</v>
      </c>
      <c r="AS484" s="20" t="str">
        <f>LEFT(AT484,4)</f>
        <v>2001</v>
      </c>
      <c r="AT484" s="139" t="str">
        <f>LEFT(B484,6)</f>
        <v>200110</v>
      </c>
    </row>
    <row r="485" spans="2:46" x14ac:dyDescent="0.25">
      <c r="B485" s="11">
        <f>'Market Data'!B471</f>
        <v>20011029</v>
      </c>
      <c r="C485" s="2">
        <f>'Market Data'!C471</f>
        <v>6254</v>
      </c>
      <c r="D485" s="2">
        <f>'Market Data'!D471</f>
        <v>6258</v>
      </c>
      <c r="E485" s="2">
        <f>'Market Data'!E471</f>
        <v>6141.5</v>
      </c>
      <c r="F485" s="12">
        <f>'Market Data'!F471</f>
        <v>6154</v>
      </c>
      <c r="H485" s="151">
        <f t="shared" si="55"/>
        <v>467</v>
      </c>
      <c r="I485" s="244">
        <f ca="1">IF($H485&lt;($J$6+1),"",PFE(OFFSET($F485,0,0,-$J$6)))</f>
        <v>-0.20739949209751349</v>
      </c>
      <c r="J485" s="19"/>
      <c r="K485" s="139" t="str">
        <f t="shared" ca="1" si="56"/>
        <v>Short</v>
      </c>
      <c r="L485" s="243" t="e">
        <f t="shared" ca="1" si="51"/>
        <v>#N/A</v>
      </c>
      <c r="M485" s="242" t="e">
        <f t="shared" ca="1" si="52"/>
        <v>#N/A</v>
      </c>
      <c r="N485" s="20"/>
      <c r="O485" s="74">
        <f t="shared" ca="1" si="57"/>
        <v>-1</v>
      </c>
      <c r="P485" s="75">
        <f t="shared" ca="1" si="49"/>
        <v>0</v>
      </c>
      <c r="Q485" s="76" t="str">
        <f t="shared" ca="1" si="53"/>
        <v/>
      </c>
      <c r="R485" s="75"/>
      <c r="S485" s="77">
        <f t="shared" ca="1" si="50"/>
        <v>-1</v>
      </c>
      <c r="T485" s="78"/>
      <c r="U485" s="81">
        <f t="shared" ca="1" si="58"/>
        <v>4882.5</v>
      </c>
      <c r="V485" s="82">
        <f t="shared" ca="1" si="54"/>
        <v>43426.179999999993</v>
      </c>
      <c r="W485" s="50"/>
      <c r="X485" s="50"/>
      <c r="Y485" s="50"/>
      <c r="Z485" s="50"/>
      <c r="AA485" s="50"/>
      <c r="AG485" s="50"/>
      <c r="AH485" s="50"/>
      <c r="AI485" s="50"/>
      <c r="AJ485" s="50"/>
      <c r="AK485" s="50"/>
      <c r="AL485" s="50"/>
      <c r="AM485" s="50"/>
      <c r="AN485" s="50"/>
      <c r="AO485" s="50"/>
      <c r="AP485" s="138" t="str">
        <f>IF(NOT($AS485=$AS486),ROW(),"")</f>
        <v/>
      </c>
      <c r="AQ485" s="20" t="str">
        <f>IF(NOT(AS485=AS486),AS486,"")</f>
        <v/>
      </c>
      <c r="AR485" s="20" t="str">
        <f>INDEX($AB$15:$AM$15,MATCH($AS485,$AB$11:$AM$11,0))</f>
        <v>in</v>
      </c>
      <c r="AS485" s="20" t="str">
        <f>LEFT(AT485,4)</f>
        <v>2001</v>
      </c>
      <c r="AT485" s="139" t="str">
        <f>LEFT(B485,6)</f>
        <v>200110</v>
      </c>
    </row>
    <row r="486" spans="2:46" x14ac:dyDescent="0.25">
      <c r="B486" s="11">
        <f>'Market Data'!B472</f>
        <v>20011030</v>
      </c>
      <c r="C486" s="2">
        <f>'Market Data'!C472</f>
        <v>6078.5</v>
      </c>
      <c r="D486" s="2">
        <f>'Market Data'!D472</f>
        <v>6093.5</v>
      </c>
      <c r="E486" s="2">
        <f>'Market Data'!E472</f>
        <v>5956.5</v>
      </c>
      <c r="F486" s="12">
        <f>'Market Data'!F472</f>
        <v>6042</v>
      </c>
      <c r="H486" s="151">
        <f t="shared" si="55"/>
        <v>468</v>
      </c>
      <c r="I486" s="244">
        <f ca="1">IF($H486&lt;($J$6+1),"",PFE(OFFSET($F486,0,0,-$J$6)))</f>
        <v>-0.21835075806240212</v>
      </c>
      <c r="J486" s="19"/>
      <c r="K486" s="139" t="str">
        <f t="shared" ca="1" si="56"/>
        <v>Short</v>
      </c>
      <c r="L486" s="243" t="e">
        <f t="shared" ca="1" si="51"/>
        <v>#N/A</v>
      </c>
      <c r="M486" s="242" t="e">
        <f t="shared" ca="1" si="52"/>
        <v>#N/A</v>
      </c>
      <c r="N486" s="20"/>
      <c r="O486" s="74">
        <f t="shared" ca="1" si="57"/>
        <v>-1</v>
      </c>
      <c r="P486" s="75">
        <f t="shared" ca="1" si="49"/>
        <v>0</v>
      </c>
      <c r="Q486" s="76" t="str">
        <f t="shared" ca="1" si="53"/>
        <v/>
      </c>
      <c r="R486" s="75"/>
      <c r="S486" s="77">
        <f t="shared" ca="1" si="50"/>
        <v>-1</v>
      </c>
      <c r="T486" s="78"/>
      <c r="U486" s="81">
        <f t="shared" ca="1" si="58"/>
        <v>3920</v>
      </c>
      <c r="V486" s="82">
        <f t="shared" ca="1" si="54"/>
        <v>47346.179999999993</v>
      </c>
      <c r="W486" s="50"/>
      <c r="X486" s="50"/>
      <c r="Y486" s="50"/>
      <c r="Z486" s="50"/>
      <c r="AA486" s="50"/>
      <c r="AG486" s="50"/>
      <c r="AH486" s="50"/>
      <c r="AI486" s="50"/>
      <c r="AJ486" s="50"/>
      <c r="AK486" s="50"/>
      <c r="AL486" s="50"/>
      <c r="AM486" s="50"/>
      <c r="AN486" s="50"/>
      <c r="AO486" s="50"/>
      <c r="AP486" s="138" t="str">
        <f>IF(NOT($AS486=$AS487),ROW(),"")</f>
        <v/>
      </c>
      <c r="AQ486" s="20" t="str">
        <f>IF(NOT(AS486=AS487),AS487,"")</f>
        <v/>
      </c>
      <c r="AR486" s="20" t="str">
        <f>INDEX($AB$15:$AM$15,MATCH($AS486,$AB$11:$AM$11,0))</f>
        <v>in</v>
      </c>
      <c r="AS486" s="20" t="str">
        <f>LEFT(AT486,4)</f>
        <v>2001</v>
      </c>
      <c r="AT486" s="139" t="str">
        <f>LEFT(B486,6)</f>
        <v>200110</v>
      </c>
    </row>
    <row r="487" spans="2:46" x14ac:dyDescent="0.25">
      <c r="B487" s="11">
        <f>'Market Data'!B473</f>
        <v>20011031</v>
      </c>
      <c r="C487" s="2">
        <f>'Market Data'!C473</f>
        <v>6011</v>
      </c>
      <c r="D487" s="2">
        <f>'Market Data'!D473</f>
        <v>6109</v>
      </c>
      <c r="E487" s="2">
        <f>'Market Data'!E473</f>
        <v>5934</v>
      </c>
      <c r="F487" s="12">
        <f>'Market Data'!F473</f>
        <v>6032.5</v>
      </c>
      <c r="H487" s="151">
        <f t="shared" si="55"/>
        <v>469</v>
      </c>
      <c r="I487" s="244">
        <f ca="1">IF($H487&lt;($J$6+1),"",PFE(OFFSET($F487,0,0,-$J$6)))</f>
        <v>-0.20446630693344431</v>
      </c>
      <c r="J487" s="19"/>
      <c r="K487" s="139" t="str">
        <f t="shared" ca="1" si="56"/>
        <v>Short</v>
      </c>
      <c r="L487" s="243" t="e">
        <f t="shared" ca="1" si="51"/>
        <v>#N/A</v>
      </c>
      <c r="M487" s="242" t="e">
        <f t="shared" ca="1" si="52"/>
        <v>#N/A</v>
      </c>
      <c r="N487" s="20"/>
      <c r="O487" s="74">
        <f t="shared" ca="1" si="57"/>
        <v>-1</v>
      </c>
      <c r="P487" s="75">
        <f t="shared" ca="1" si="49"/>
        <v>0</v>
      </c>
      <c r="Q487" s="76" t="str">
        <f t="shared" ca="1" si="53"/>
        <v/>
      </c>
      <c r="R487" s="75"/>
      <c r="S487" s="77">
        <f t="shared" ca="1" si="50"/>
        <v>-1</v>
      </c>
      <c r="T487" s="78"/>
      <c r="U487" s="81">
        <f t="shared" ca="1" si="58"/>
        <v>332.5</v>
      </c>
      <c r="V487" s="82">
        <f t="shared" ca="1" si="54"/>
        <v>47678.679999999993</v>
      </c>
      <c r="W487" s="50"/>
      <c r="X487" s="50"/>
      <c r="Y487" s="50"/>
      <c r="Z487" s="50"/>
      <c r="AA487" s="50"/>
      <c r="AG487" s="50"/>
      <c r="AH487" s="50"/>
      <c r="AI487" s="50"/>
      <c r="AJ487" s="50"/>
      <c r="AK487" s="50"/>
      <c r="AL487" s="50"/>
      <c r="AM487" s="50"/>
      <c r="AN487" s="50"/>
      <c r="AO487" s="50"/>
      <c r="AP487" s="138" t="str">
        <f>IF(NOT($AS487=$AS488),ROW(),"")</f>
        <v/>
      </c>
      <c r="AQ487" s="20" t="str">
        <f>IF(NOT(AS487=AS488),AS488,"")</f>
        <v/>
      </c>
      <c r="AR487" s="20" t="str">
        <f>INDEX($AB$15:$AM$15,MATCH($AS487,$AB$11:$AM$11,0))</f>
        <v>in</v>
      </c>
      <c r="AS487" s="20" t="str">
        <f>LEFT(AT487,4)</f>
        <v>2001</v>
      </c>
      <c r="AT487" s="139" t="str">
        <f>LEFT(B487,6)</f>
        <v>200110</v>
      </c>
    </row>
    <row r="488" spans="2:46" x14ac:dyDescent="0.25">
      <c r="B488" s="11">
        <f>'Market Data'!B474</f>
        <v>20011101</v>
      </c>
      <c r="C488" s="2">
        <f>'Market Data'!C474</f>
        <v>6032</v>
      </c>
      <c r="D488" s="2">
        <f>'Market Data'!D474</f>
        <v>6118</v>
      </c>
      <c r="E488" s="2">
        <f>'Market Data'!E474</f>
        <v>5955.5</v>
      </c>
      <c r="F488" s="12">
        <f>'Market Data'!F474</f>
        <v>6103.5</v>
      </c>
      <c r="H488" s="151">
        <f t="shared" si="55"/>
        <v>470</v>
      </c>
      <c r="I488" s="244">
        <f ca="1">IF($H488&lt;($J$6+1),"",PFE(OFFSET($F488,0,0,-$J$6)))</f>
        <v>-0.19412227236058513</v>
      </c>
      <c r="J488" s="19"/>
      <c r="K488" s="139" t="str">
        <f t="shared" ca="1" si="56"/>
        <v>Short</v>
      </c>
      <c r="L488" s="243" t="e">
        <f t="shared" ca="1" si="51"/>
        <v>#N/A</v>
      </c>
      <c r="M488" s="242" t="e">
        <f t="shared" ca="1" si="52"/>
        <v>#N/A</v>
      </c>
      <c r="N488" s="20"/>
      <c r="O488" s="74">
        <f t="shared" ca="1" si="57"/>
        <v>-1</v>
      </c>
      <c r="P488" s="75">
        <f t="shared" ca="1" si="49"/>
        <v>0</v>
      </c>
      <c r="Q488" s="76" t="str">
        <f t="shared" ca="1" si="53"/>
        <v/>
      </c>
      <c r="R488" s="75"/>
      <c r="S488" s="77">
        <f t="shared" ca="1" si="50"/>
        <v>-1</v>
      </c>
      <c r="T488" s="78"/>
      <c r="U488" s="81">
        <f t="shared" ca="1" si="58"/>
        <v>-2485</v>
      </c>
      <c r="V488" s="82">
        <f t="shared" ca="1" si="54"/>
        <v>45193.679999999993</v>
      </c>
      <c r="W488" s="50"/>
      <c r="X488" s="50"/>
      <c r="Y488" s="50"/>
      <c r="Z488" s="50"/>
      <c r="AA488" s="50"/>
      <c r="AG488" s="50"/>
      <c r="AH488" s="50"/>
      <c r="AI488" s="50"/>
      <c r="AJ488" s="50"/>
      <c r="AK488" s="50"/>
      <c r="AL488" s="50"/>
      <c r="AM488" s="50"/>
      <c r="AN488" s="50"/>
      <c r="AO488" s="50"/>
      <c r="AP488" s="138" t="str">
        <f>IF(NOT($AS488=$AS489),ROW(),"")</f>
        <v/>
      </c>
      <c r="AQ488" s="20" t="str">
        <f>IF(NOT(AS488=AS489),AS489,"")</f>
        <v/>
      </c>
      <c r="AR488" s="20" t="str">
        <f>INDEX($AB$15:$AM$15,MATCH($AS488,$AB$11:$AM$11,0))</f>
        <v>in</v>
      </c>
      <c r="AS488" s="20" t="str">
        <f>LEFT(AT488,4)</f>
        <v>2001</v>
      </c>
      <c r="AT488" s="139" t="str">
        <f>LEFT(B488,6)</f>
        <v>200111</v>
      </c>
    </row>
    <row r="489" spans="2:46" x14ac:dyDescent="0.25">
      <c r="B489" s="11">
        <f>'Market Data'!B475</f>
        <v>20011102</v>
      </c>
      <c r="C489" s="2">
        <f>'Market Data'!C475</f>
        <v>6120</v>
      </c>
      <c r="D489" s="2">
        <f>'Market Data'!D475</f>
        <v>6131</v>
      </c>
      <c r="E489" s="2">
        <f>'Market Data'!E475</f>
        <v>6041.5</v>
      </c>
      <c r="F489" s="12">
        <f>'Market Data'!F475</f>
        <v>6047.5</v>
      </c>
      <c r="H489" s="151">
        <f t="shared" si="55"/>
        <v>471</v>
      </c>
      <c r="I489" s="244">
        <f ca="1">IF($H489&lt;($J$6+1),"",PFE(OFFSET($F489,0,0,-$J$6)))</f>
        <v>-0.19186994403764543</v>
      </c>
      <c r="J489" s="19"/>
      <c r="K489" s="139" t="str">
        <f t="shared" ca="1" si="56"/>
        <v>Short</v>
      </c>
      <c r="L489" s="243" t="e">
        <f t="shared" ca="1" si="51"/>
        <v>#N/A</v>
      </c>
      <c r="M489" s="242" t="e">
        <f t="shared" ca="1" si="52"/>
        <v>#N/A</v>
      </c>
      <c r="N489" s="20"/>
      <c r="O489" s="74">
        <f t="shared" ca="1" si="57"/>
        <v>-1</v>
      </c>
      <c r="P489" s="75">
        <f t="shared" ca="1" si="49"/>
        <v>0</v>
      </c>
      <c r="Q489" s="76" t="str">
        <f t="shared" ca="1" si="53"/>
        <v/>
      </c>
      <c r="R489" s="75"/>
      <c r="S489" s="77">
        <f t="shared" ca="1" si="50"/>
        <v>-1</v>
      </c>
      <c r="T489" s="78"/>
      <c r="U489" s="81">
        <f t="shared" ca="1" si="58"/>
        <v>1960</v>
      </c>
      <c r="V489" s="82">
        <f t="shared" ca="1" si="54"/>
        <v>47153.679999999993</v>
      </c>
      <c r="W489" s="50"/>
      <c r="X489" s="50"/>
      <c r="Y489" s="50"/>
      <c r="Z489" s="50"/>
      <c r="AA489" s="50"/>
      <c r="AG489" s="50"/>
      <c r="AH489" s="50"/>
      <c r="AI489" s="50"/>
      <c r="AJ489" s="50"/>
      <c r="AK489" s="50"/>
      <c r="AL489" s="50"/>
      <c r="AM489" s="50"/>
      <c r="AN489" s="50"/>
      <c r="AO489" s="50"/>
      <c r="AP489" s="138" t="str">
        <f>IF(NOT($AS489=$AS490),ROW(),"")</f>
        <v/>
      </c>
      <c r="AQ489" s="20" t="str">
        <f>IF(NOT(AS489=AS490),AS490,"")</f>
        <v/>
      </c>
      <c r="AR489" s="20" t="str">
        <f>INDEX($AB$15:$AM$15,MATCH($AS489,$AB$11:$AM$11,0))</f>
        <v>in</v>
      </c>
      <c r="AS489" s="20" t="str">
        <f>LEFT(AT489,4)</f>
        <v>2001</v>
      </c>
      <c r="AT489" s="139" t="str">
        <f>LEFT(B489,6)</f>
        <v>200111</v>
      </c>
    </row>
    <row r="490" spans="2:46" x14ac:dyDescent="0.25">
      <c r="B490" s="11">
        <f>'Market Data'!B476</f>
        <v>20011105</v>
      </c>
      <c r="C490" s="2">
        <f>'Market Data'!C476</f>
        <v>6089</v>
      </c>
      <c r="D490" s="2">
        <f>'Market Data'!D476</f>
        <v>6237</v>
      </c>
      <c r="E490" s="2">
        <f>'Market Data'!E476</f>
        <v>6084</v>
      </c>
      <c r="F490" s="12">
        <f>'Market Data'!F476</f>
        <v>6233.5</v>
      </c>
      <c r="H490" s="151">
        <f t="shared" si="55"/>
        <v>472</v>
      </c>
      <c r="I490" s="244">
        <f ca="1">IF($H490&lt;($J$6+1),"",PFE(OFFSET($F490,0,0,-$J$6)))</f>
        <v>-0.15994220855718658</v>
      </c>
      <c r="J490" s="19"/>
      <c r="K490" s="139" t="str">
        <f t="shared" ca="1" si="56"/>
        <v>Short</v>
      </c>
      <c r="L490" s="243" t="e">
        <f t="shared" ca="1" si="51"/>
        <v>#N/A</v>
      </c>
      <c r="M490" s="242" t="e">
        <f t="shared" ca="1" si="52"/>
        <v>#N/A</v>
      </c>
      <c r="N490" s="20"/>
      <c r="O490" s="74">
        <f t="shared" ca="1" si="57"/>
        <v>-1</v>
      </c>
      <c r="P490" s="75">
        <f t="shared" ca="1" si="49"/>
        <v>0</v>
      </c>
      <c r="Q490" s="76" t="str">
        <f t="shared" ca="1" si="53"/>
        <v/>
      </c>
      <c r="R490" s="75"/>
      <c r="S490" s="77">
        <f t="shared" ca="1" si="50"/>
        <v>-1</v>
      </c>
      <c r="T490" s="78"/>
      <c r="U490" s="81">
        <f t="shared" ca="1" si="58"/>
        <v>-6510</v>
      </c>
      <c r="V490" s="82">
        <f t="shared" ca="1" si="54"/>
        <v>40643.679999999993</v>
      </c>
      <c r="W490" s="50"/>
      <c r="X490" s="50"/>
      <c r="Y490" s="50"/>
      <c r="Z490" s="50"/>
      <c r="AA490" s="50"/>
      <c r="AG490" s="50"/>
      <c r="AH490" s="50"/>
      <c r="AI490" s="50"/>
      <c r="AJ490" s="50"/>
      <c r="AK490" s="50"/>
      <c r="AL490" s="50"/>
      <c r="AM490" s="50"/>
      <c r="AN490" s="50"/>
      <c r="AO490" s="50"/>
      <c r="AP490" s="138" t="str">
        <f>IF(NOT($AS490=$AS491),ROW(),"")</f>
        <v/>
      </c>
      <c r="AQ490" s="20" t="str">
        <f>IF(NOT(AS490=AS491),AS491,"")</f>
        <v/>
      </c>
      <c r="AR490" s="20" t="str">
        <f>INDEX($AB$15:$AM$15,MATCH($AS490,$AB$11:$AM$11,0))</f>
        <v>in</v>
      </c>
      <c r="AS490" s="20" t="str">
        <f>LEFT(AT490,4)</f>
        <v>2001</v>
      </c>
      <c r="AT490" s="139" t="str">
        <f>LEFT(B490,6)</f>
        <v>200111</v>
      </c>
    </row>
    <row r="491" spans="2:46" x14ac:dyDescent="0.25">
      <c r="B491" s="11">
        <f>'Market Data'!B477</f>
        <v>20011106</v>
      </c>
      <c r="C491" s="2">
        <f>'Market Data'!C477</f>
        <v>6249</v>
      </c>
      <c r="D491" s="2">
        <f>'Market Data'!D477</f>
        <v>6296</v>
      </c>
      <c r="E491" s="2">
        <f>'Market Data'!E477</f>
        <v>6189</v>
      </c>
      <c r="F491" s="12">
        <f>'Market Data'!F477</f>
        <v>6196</v>
      </c>
      <c r="H491" s="151">
        <f t="shared" si="55"/>
        <v>473</v>
      </c>
      <c r="I491" s="244">
        <f ca="1">IF($H491&lt;($J$6+1),"",PFE(OFFSET($F491,0,0,-$J$6)))</f>
        <v>-0.17946871172219375</v>
      </c>
      <c r="J491" s="19"/>
      <c r="K491" s="139" t="str">
        <f t="shared" ca="1" si="56"/>
        <v>Short</v>
      </c>
      <c r="L491" s="243" t="e">
        <f t="shared" ca="1" si="51"/>
        <v>#N/A</v>
      </c>
      <c r="M491" s="242" t="e">
        <f t="shared" ca="1" si="52"/>
        <v>#N/A</v>
      </c>
      <c r="N491" s="20"/>
      <c r="O491" s="74">
        <f t="shared" ca="1" si="57"/>
        <v>-1</v>
      </c>
      <c r="P491" s="75">
        <f t="shared" ca="1" si="49"/>
        <v>0</v>
      </c>
      <c r="Q491" s="76" t="str">
        <f t="shared" ca="1" si="53"/>
        <v/>
      </c>
      <c r="R491" s="75"/>
      <c r="S491" s="77">
        <f t="shared" ca="1" si="50"/>
        <v>-1</v>
      </c>
      <c r="T491" s="78"/>
      <c r="U491" s="81">
        <f t="shared" ca="1" si="58"/>
        <v>1312.5</v>
      </c>
      <c r="V491" s="82">
        <f t="shared" ca="1" si="54"/>
        <v>41956.179999999993</v>
      </c>
      <c r="W491" s="50"/>
      <c r="X491" s="50"/>
      <c r="Y491" s="50"/>
      <c r="Z491" s="50"/>
      <c r="AA491" s="50"/>
      <c r="AG491" s="50"/>
      <c r="AH491" s="50"/>
      <c r="AI491" s="50"/>
      <c r="AJ491" s="50"/>
      <c r="AK491" s="50"/>
      <c r="AL491" s="50"/>
      <c r="AM491" s="50"/>
      <c r="AN491" s="50"/>
      <c r="AO491" s="50"/>
      <c r="AP491" s="138" t="str">
        <f>IF(NOT($AS491=$AS492),ROW(),"")</f>
        <v/>
      </c>
      <c r="AQ491" s="20" t="str">
        <f>IF(NOT(AS491=AS492),AS492,"")</f>
        <v/>
      </c>
      <c r="AR491" s="20" t="str">
        <f>INDEX($AB$15:$AM$15,MATCH($AS491,$AB$11:$AM$11,0))</f>
        <v>in</v>
      </c>
      <c r="AS491" s="20" t="str">
        <f>LEFT(AT491,4)</f>
        <v>2001</v>
      </c>
      <c r="AT491" s="139" t="str">
        <f>LEFT(B491,6)</f>
        <v>200111</v>
      </c>
    </row>
    <row r="492" spans="2:46" x14ac:dyDescent="0.25">
      <c r="B492" s="11">
        <f>'Market Data'!B478</f>
        <v>20011107</v>
      </c>
      <c r="C492" s="2">
        <f>'Market Data'!C478</f>
        <v>6227</v>
      </c>
      <c r="D492" s="2">
        <f>'Market Data'!D478</f>
        <v>6341</v>
      </c>
      <c r="E492" s="2">
        <f>'Market Data'!E478</f>
        <v>6151</v>
      </c>
      <c r="F492" s="12">
        <f>'Market Data'!F478</f>
        <v>6337</v>
      </c>
      <c r="H492" s="151">
        <f t="shared" si="55"/>
        <v>474</v>
      </c>
      <c r="I492" s="244">
        <f ca="1">IF($H492&lt;($J$6+1),"",PFE(OFFSET($F492,0,0,-$J$6)))</f>
        <v>-0.16268682144290064</v>
      </c>
      <c r="J492" s="19"/>
      <c r="K492" s="139" t="str">
        <f t="shared" ca="1" si="56"/>
        <v>Short</v>
      </c>
      <c r="L492" s="243" t="e">
        <f t="shared" ca="1" si="51"/>
        <v>#N/A</v>
      </c>
      <c r="M492" s="242" t="e">
        <f t="shared" ca="1" si="52"/>
        <v>#N/A</v>
      </c>
      <c r="N492" s="20"/>
      <c r="O492" s="74">
        <f t="shared" ca="1" si="57"/>
        <v>-1</v>
      </c>
      <c r="P492" s="75">
        <f t="shared" ca="1" si="49"/>
        <v>0</v>
      </c>
      <c r="Q492" s="76" t="str">
        <f t="shared" ca="1" si="53"/>
        <v/>
      </c>
      <c r="R492" s="75"/>
      <c r="S492" s="77">
        <f t="shared" ca="1" si="50"/>
        <v>-1</v>
      </c>
      <c r="T492" s="78"/>
      <c r="U492" s="81">
        <f t="shared" ca="1" si="58"/>
        <v>-4935</v>
      </c>
      <c r="V492" s="82">
        <f t="shared" ca="1" si="54"/>
        <v>37021.179999999993</v>
      </c>
      <c r="W492" s="50"/>
      <c r="X492" s="50"/>
      <c r="Y492" s="50"/>
      <c r="Z492" s="50"/>
      <c r="AA492" s="50"/>
      <c r="AG492" s="50"/>
      <c r="AH492" s="50"/>
      <c r="AI492" s="50"/>
      <c r="AJ492" s="50"/>
      <c r="AK492" s="50"/>
      <c r="AL492" s="50"/>
      <c r="AM492" s="50"/>
      <c r="AN492" s="50"/>
      <c r="AO492" s="50"/>
      <c r="AP492" s="138" t="str">
        <f>IF(NOT($AS492=$AS493),ROW(),"")</f>
        <v/>
      </c>
      <c r="AQ492" s="20" t="str">
        <f>IF(NOT(AS492=AS493),AS493,"")</f>
        <v/>
      </c>
      <c r="AR492" s="20" t="str">
        <f>INDEX($AB$15:$AM$15,MATCH($AS492,$AB$11:$AM$11,0))</f>
        <v>in</v>
      </c>
      <c r="AS492" s="20" t="str">
        <f>LEFT(AT492,4)</f>
        <v>2001</v>
      </c>
      <c r="AT492" s="139" t="str">
        <f>LEFT(B492,6)</f>
        <v>200111</v>
      </c>
    </row>
    <row r="493" spans="2:46" x14ac:dyDescent="0.25">
      <c r="B493" s="11">
        <f>'Market Data'!B479</f>
        <v>20011108</v>
      </c>
      <c r="C493" s="2">
        <f>'Market Data'!C479</f>
        <v>6310.5</v>
      </c>
      <c r="D493" s="2">
        <f>'Market Data'!D479</f>
        <v>6485</v>
      </c>
      <c r="E493" s="2">
        <f>'Market Data'!E479</f>
        <v>6309</v>
      </c>
      <c r="F493" s="12">
        <f>'Market Data'!F479</f>
        <v>6436</v>
      </c>
      <c r="H493" s="151">
        <f t="shared" si="55"/>
        <v>475</v>
      </c>
      <c r="I493" s="244">
        <f ca="1">IF($H493&lt;($J$6+1),"",PFE(OFFSET($F493,0,0,-$J$6)))</f>
        <v>-0.13552815359314002</v>
      </c>
      <c r="J493" s="19"/>
      <c r="K493" s="139" t="str">
        <f t="shared" ca="1" si="56"/>
        <v>Short</v>
      </c>
      <c r="L493" s="243" t="e">
        <f t="shared" ca="1" si="51"/>
        <v>#N/A</v>
      </c>
      <c r="M493" s="242" t="e">
        <f t="shared" ca="1" si="52"/>
        <v>#N/A</v>
      </c>
      <c r="N493" s="20"/>
      <c r="O493" s="74">
        <f t="shared" ca="1" si="57"/>
        <v>-1</v>
      </c>
      <c r="P493" s="75">
        <f t="shared" ca="1" si="49"/>
        <v>0</v>
      </c>
      <c r="Q493" s="76" t="str">
        <f t="shared" ca="1" si="53"/>
        <v/>
      </c>
      <c r="R493" s="75"/>
      <c r="S493" s="77">
        <f t="shared" ca="1" si="50"/>
        <v>-1</v>
      </c>
      <c r="T493" s="78"/>
      <c r="U493" s="81">
        <f t="shared" ca="1" si="58"/>
        <v>-3465</v>
      </c>
      <c r="V493" s="82">
        <f t="shared" ca="1" si="54"/>
        <v>33556.179999999993</v>
      </c>
      <c r="W493" s="50"/>
      <c r="X493" s="50"/>
      <c r="Y493" s="50"/>
      <c r="Z493" s="50"/>
      <c r="AA493" s="50"/>
      <c r="AG493" s="50"/>
      <c r="AH493" s="50"/>
      <c r="AI493" s="50"/>
      <c r="AJ493" s="50"/>
      <c r="AK493" s="50"/>
      <c r="AL493" s="50"/>
      <c r="AM493" s="50"/>
      <c r="AN493" s="50"/>
      <c r="AO493" s="50"/>
      <c r="AP493" s="138" t="str">
        <f>IF(NOT($AS493=$AS494),ROW(),"")</f>
        <v/>
      </c>
      <c r="AQ493" s="20" t="str">
        <f>IF(NOT(AS493=AS494),AS494,"")</f>
        <v/>
      </c>
      <c r="AR493" s="20" t="str">
        <f>INDEX($AB$15:$AM$15,MATCH($AS493,$AB$11:$AM$11,0))</f>
        <v>in</v>
      </c>
      <c r="AS493" s="20" t="str">
        <f>LEFT(AT493,4)</f>
        <v>2001</v>
      </c>
      <c r="AT493" s="139" t="str">
        <f>LEFT(B493,6)</f>
        <v>200111</v>
      </c>
    </row>
    <row r="494" spans="2:46" x14ac:dyDescent="0.25">
      <c r="B494" s="11">
        <f>'Market Data'!B480</f>
        <v>20011109</v>
      </c>
      <c r="C494" s="2">
        <f>'Market Data'!C480</f>
        <v>6387.5</v>
      </c>
      <c r="D494" s="2">
        <f>'Market Data'!D480</f>
        <v>6434</v>
      </c>
      <c r="E494" s="2">
        <f>'Market Data'!E480</f>
        <v>6362</v>
      </c>
      <c r="F494" s="12">
        <f>'Market Data'!F480</f>
        <v>6385.5</v>
      </c>
      <c r="H494" s="151">
        <f t="shared" si="55"/>
        <v>476</v>
      </c>
      <c r="I494" s="244">
        <f ca="1">IF($H494&lt;($J$6+1),"",PFE(OFFSET($F494,0,0,-$J$6)))</f>
        <v>-0.14248237765389635</v>
      </c>
      <c r="J494" s="19"/>
      <c r="K494" s="139" t="str">
        <f t="shared" ca="1" si="56"/>
        <v>Short</v>
      </c>
      <c r="L494" s="243" t="e">
        <f t="shared" ca="1" si="51"/>
        <v>#N/A</v>
      </c>
      <c r="M494" s="242" t="e">
        <f t="shared" ca="1" si="52"/>
        <v>#N/A</v>
      </c>
      <c r="N494" s="20"/>
      <c r="O494" s="74">
        <f t="shared" ca="1" si="57"/>
        <v>-1</v>
      </c>
      <c r="P494" s="75">
        <f t="shared" ca="1" si="49"/>
        <v>0</v>
      </c>
      <c r="Q494" s="76" t="str">
        <f t="shared" ca="1" si="53"/>
        <v/>
      </c>
      <c r="R494" s="75"/>
      <c r="S494" s="77">
        <f t="shared" ca="1" si="50"/>
        <v>-1</v>
      </c>
      <c r="T494" s="78"/>
      <c r="U494" s="81">
        <f t="shared" ca="1" si="58"/>
        <v>1767.5</v>
      </c>
      <c r="V494" s="82">
        <f t="shared" ca="1" si="54"/>
        <v>35323.679999999993</v>
      </c>
      <c r="W494" s="50"/>
      <c r="X494" s="50"/>
      <c r="Y494" s="50"/>
      <c r="Z494" s="50"/>
      <c r="AA494" s="50"/>
      <c r="AG494" s="50"/>
      <c r="AH494" s="50"/>
      <c r="AI494" s="50"/>
      <c r="AJ494" s="50"/>
      <c r="AK494" s="50"/>
      <c r="AL494" s="50"/>
      <c r="AM494" s="50"/>
      <c r="AN494" s="50"/>
      <c r="AO494" s="50"/>
      <c r="AP494" s="138" t="str">
        <f>IF(NOT($AS494=$AS495),ROW(),"")</f>
        <v/>
      </c>
      <c r="AQ494" s="20" t="str">
        <f>IF(NOT(AS494=AS495),AS495,"")</f>
        <v/>
      </c>
      <c r="AR494" s="20" t="str">
        <f>INDEX($AB$15:$AM$15,MATCH($AS494,$AB$11:$AM$11,0))</f>
        <v>in</v>
      </c>
      <c r="AS494" s="20" t="str">
        <f>LEFT(AT494,4)</f>
        <v>2001</v>
      </c>
      <c r="AT494" s="139" t="str">
        <f>LEFT(B494,6)</f>
        <v>200111</v>
      </c>
    </row>
    <row r="495" spans="2:46" x14ac:dyDescent="0.25">
      <c r="B495" s="11">
        <f>'Market Data'!B481</f>
        <v>20011112</v>
      </c>
      <c r="C495" s="2">
        <f>'Market Data'!C481</f>
        <v>6377</v>
      </c>
      <c r="D495" s="2">
        <f>'Market Data'!D481</f>
        <v>6380.5</v>
      </c>
      <c r="E495" s="2">
        <f>'Market Data'!E481</f>
        <v>6122</v>
      </c>
      <c r="F495" s="12">
        <f>'Market Data'!F481</f>
        <v>6306</v>
      </c>
      <c r="H495" s="151">
        <f t="shared" si="55"/>
        <v>477</v>
      </c>
      <c r="I495" s="244">
        <f ca="1">IF($H495&lt;($J$6+1),"",PFE(OFFSET($F495,0,0,-$J$6)))</f>
        <v>-0.13633630726552648</v>
      </c>
      <c r="J495" s="19"/>
      <c r="K495" s="139" t="str">
        <f t="shared" ca="1" si="56"/>
        <v>Short</v>
      </c>
      <c r="L495" s="243" t="e">
        <f t="shared" ca="1" si="51"/>
        <v>#N/A</v>
      </c>
      <c r="M495" s="242" t="e">
        <f t="shared" ca="1" si="52"/>
        <v>#N/A</v>
      </c>
      <c r="N495" s="20"/>
      <c r="O495" s="74">
        <f t="shared" ca="1" si="57"/>
        <v>-1</v>
      </c>
      <c r="P495" s="75">
        <f t="shared" ca="1" si="49"/>
        <v>0</v>
      </c>
      <c r="Q495" s="76" t="str">
        <f t="shared" ca="1" si="53"/>
        <v/>
      </c>
      <c r="R495" s="75"/>
      <c r="S495" s="77">
        <f t="shared" ca="1" si="50"/>
        <v>-1</v>
      </c>
      <c r="T495" s="78"/>
      <c r="U495" s="81">
        <f t="shared" ca="1" si="58"/>
        <v>2782.5</v>
      </c>
      <c r="V495" s="82">
        <f t="shared" ca="1" si="54"/>
        <v>38106.179999999993</v>
      </c>
      <c r="W495" s="50"/>
      <c r="X495" s="50"/>
      <c r="Y495" s="50"/>
      <c r="Z495" s="50"/>
      <c r="AA495" s="50"/>
      <c r="AG495" s="50"/>
      <c r="AH495" s="50"/>
      <c r="AI495" s="50"/>
      <c r="AJ495" s="50"/>
      <c r="AK495" s="50"/>
      <c r="AL495" s="50"/>
      <c r="AM495" s="50"/>
      <c r="AN495" s="50"/>
      <c r="AO495" s="50"/>
      <c r="AP495" s="138" t="str">
        <f>IF(NOT($AS495=$AS496),ROW(),"")</f>
        <v/>
      </c>
      <c r="AQ495" s="20" t="str">
        <f>IF(NOT(AS495=AS496),AS496,"")</f>
        <v/>
      </c>
      <c r="AR495" s="20" t="str">
        <f>INDEX($AB$15:$AM$15,MATCH($AS495,$AB$11:$AM$11,0))</f>
        <v>in</v>
      </c>
      <c r="AS495" s="20" t="str">
        <f>LEFT(AT495,4)</f>
        <v>2001</v>
      </c>
      <c r="AT495" s="139" t="str">
        <f>LEFT(B495,6)</f>
        <v>200111</v>
      </c>
    </row>
    <row r="496" spans="2:46" x14ac:dyDescent="0.25">
      <c r="B496" s="11">
        <f>'Market Data'!B482</f>
        <v>20011113</v>
      </c>
      <c r="C496" s="2">
        <f>'Market Data'!C482</f>
        <v>6328.5</v>
      </c>
      <c r="D496" s="2">
        <f>'Market Data'!D482</f>
        <v>6451</v>
      </c>
      <c r="E496" s="2">
        <f>'Market Data'!E482</f>
        <v>6317.5</v>
      </c>
      <c r="F496" s="12">
        <f>'Market Data'!F482</f>
        <v>6427</v>
      </c>
      <c r="H496" s="151">
        <f t="shared" si="55"/>
        <v>478</v>
      </c>
      <c r="I496" s="244">
        <f ca="1">IF($H496&lt;($J$6+1),"",PFE(OFFSET($F496,0,0,-$J$6)))</f>
        <v>-0.12896091391607928</v>
      </c>
      <c r="J496" s="19"/>
      <c r="K496" s="139" t="str">
        <f t="shared" ca="1" si="56"/>
        <v>Short</v>
      </c>
      <c r="L496" s="243" t="e">
        <f t="shared" ca="1" si="51"/>
        <v>#N/A</v>
      </c>
      <c r="M496" s="242" t="e">
        <f t="shared" ca="1" si="52"/>
        <v>#N/A</v>
      </c>
      <c r="N496" s="20"/>
      <c r="O496" s="74">
        <f t="shared" ca="1" si="57"/>
        <v>-1</v>
      </c>
      <c r="P496" s="75">
        <f t="shared" ca="1" si="49"/>
        <v>0</v>
      </c>
      <c r="Q496" s="76" t="str">
        <f t="shared" ca="1" si="53"/>
        <v/>
      </c>
      <c r="R496" s="75"/>
      <c r="S496" s="77">
        <f t="shared" ca="1" si="50"/>
        <v>-1</v>
      </c>
      <c r="T496" s="78"/>
      <c r="U496" s="81">
        <f t="shared" ca="1" si="58"/>
        <v>-4235</v>
      </c>
      <c r="V496" s="82">
        <f t="shared" ca="1" si="54"/>
        <v>33871.179999999993</v>
      </c>
      <c r="W496" s="50"/>
      <c r="X496" s="50"/>
      <c r="Y496" s="50"/>
      <c r="Z496" s="50"/>
      <c r="AA496" s="50"/>
      <c r="AG496" s="50"/>
      <c r="AH496" s="50"/>
      <c r="AI496" s="50"/>
      <c r="AJ496" s="50"/>
      <c r="AK496" s="50"/>
      <c r="AL496" s="50"/>
      <c r="AM496" s="50"/>
      <c r="AN496" s="50"/>
      <c r="AO496" s="50"/>
      <c r="AP496" s="138" t="str">
        <f>IF(NOT($AS496=$AS497),ROW(),"")</f>
        <v/>
      </c>
      <c r="AQ496" s="20" t="str">
        <f>IF(NOT(AS496=AS497),AS497,"")</f>
        <v/>
      </c>
      <c r="AR496" s="20" t="str">
        <f>INDEX($AB$15:$AM$15,MATCH($AS496,$AB$11:$AM$11,0))</f>
        <v>in</v>
      </c>
      <c r="AS496" s="20" t="str">
        <f>LEFT(AT496,4)</f>
        <v>2001</v>
      </c>
      <c r="AT496" s="139" t="str">
        <f>LEFT(B496,6)</f>
        <v>200111</v>
      </c>
    </row>
    <row r="497" spans="2:46" x14ac:dyDescent="0.25">
      <c r="B497" s="11">
        <f>'Market Data'!B483</f>
        <v>20011114</v>
      </c>
      <c r="C497" s="2">
        <f>'Market Data'!C483</f>
        <v>6430</v>
      </c>
      <c r="D497" s="2">
        <f>'Market Data'!D483</f>
        <v>6521.5</v>
      </c>
      <c r="E497" s="2">
        <f>'Market Data'!E483</f>
        <v>6411</v>
      </c>
      <c r="F497" s="12">
        <f>'Market Data'!F483</f>
        <v>6423</v>
      </c>
      <c r="H497" s="151">
        <f t="shared" si="55"/>
        <v>479</v>
      </c>
      <c r="I497" s="244">
        <f ca="1">IF($H497&lt;($J$6+1),"",PFE(OFFSET($F497,0,0,-$J$6)))</f>
        <v>-0.12333930701635229</v>
      </c>
      <c r="J497" s="19"/>
      <c r="K497" s="139" t="str">
        <f t="shared" ca="1" si="56"/>
        <v>Short</v>
      </c>
      <c r="L497" s="243" t="e">
        <f t="shared" ca="1" si="51"/>
        <v>#N/A</v>
      </c>
      <c r="M497" s="242" t="e">
        <f t="shared" ca="1" si="52"/>
        <v>#N/A</v>
      </c>
      <c r="N497" s="20"/>
      <c r="O497" s="74">
        <f t="shared" ca="1" si="57"/>
        <v>-1</v>
      </c>
      <c r="P497" s="75">
        <f t="shared" ca="1" si="49"/>
        <v>0</v>
      </c>
      <c r="Q497" s="76" t="str">
        <f t="shared" ca="1" si="53"/>
        <v/>
      </c>
      <c r="R497" s="75"/>
      <c r="S497" s="77">
        <f t="shared" ca="1" si="50"/>
        <v>-1</v>
      </c>
      <c r="T497" s="78"/>
      <c r="U497" s="81">
        <f t="shared" ca="1" si="58"/>
        <v>140</v>
      </c>
      <c r="V497" s="82">
        <f t="shared" ca="1" si="54"/>
        <v>34011.179999999993</v>
      </c>
      <c r="W497" s="50"/>
      <c r="X497" s="50"/>
      <c r="Y497" s="50"/>
      <c r="Z497" s="50"/>
      <c r="AA497" s="50"/>
      <c r="AG497" s="50"/>
      <c r="AH497" s="50"/>
      <c r="AI497" s="50"/>
      <c r="AJ497" s="50"/>
      <c r="AK497" s="50"/>
      <c r="AL497" s="50"/>
      <c r="AM497" s="50"/>
      <c r="AN497" s="50"/>
      <c r="AO497" s="50"/>
      <c r="AP497" s="138" t="str">
        <f>IF(NOT($AS497=$AS498),ROW(),"")</f>
        <v/>
      </c>
      <c r="AQ497" s="20" t="str">
        <f>IF(NOT(AS497=AS498),AS498,"")</f>
        <v/>
      </c>
      <c r="AR497" s="20" t="str">
        <f>INDEX($AB$15:$AM$15,MATCH($AS497,$AB$11:$AM$11,0))</f>
        <v>in</v>
      </c>
      <c r="AS497" s="20" t="str">
        <f>LEFT(AT497,4)</f>
        <v>2001</v>
      </c>
      <c r="AT497" s="139" t="str">
        <f>LEFT(B497,6)</f>
        <v>200111</v>
      </c>
    </row>
    <row r="498" spans="2:46" x14ac:dyDescent="0.25">
      <c r="B498" s="11">
        <f>'Market Data'!B484</f>
        <v>20011115</v>
      </c>
      <c r="C498" s="2">
        <f>'Market Data'!C484</f>
        <v>6504</v>
      </c>
      <c r="D498" s="2">
        <f>'Market Data'!D484</f>
        <v>6550.5</v>
      </c>
      <c r="E498" s="2">
        <f>'Market Data'!E484</f>
        <v>6438</v>
      </c>
      <c r="F498" s="12">
        <f>'Market Data'!F484</f>
        <v>6500.5</v>
      </c>
      <c r="H498" s="151">
        <f t="shared" si="55"/>
        <v>480</v>
      </c>
      <c r="I498" s="244">
        <f ca="1">IF($H498&lt;($J$6+1),"",PFE(OFFSET($F498,0,0,-$J$6)))</f>
        <v>-0.11889372934078307</v>
      </c>
      <c r="J498" s="19"/>
      <c r="K498" s="139" t="str">
        <f t="shared" ca="1" si="56"/>
        <v>Short</v>
      </c>
      <c r="L498" s="243" t="e">
        <f t="shared" ca="1" si="51"/>
        <v>#N/A</v>
      </c>
      <c r="M498" s="242" t="e">
        <f t="shared" ca="1" si="52"/>
        <v>#N/A</v>
      </c>
      <c r="N498" s="20"/>
      <c r="O498" s="74">
        <f t="shared" ca="1" si="57"/>
        <v>-1</v>
      </c>
      <c r="P498" s="75">
        <f t="shared" ca="1" si="49"/>
        <v>0</v>
      </c>
      <c r="Q498" s="76" t="str">
        <f t="shared" ca="1" si="53"/>
        <v/>
      </c>
      <c r="R498" s="75"/>
      <c r="S498" s="77">
        <f t="shared" ca="1" si="50"/>
        <v>-1</v>
      </c>
      <c r="T498" s="78"/>
      <c r="U498" s="81">
        <f t="shared" ca="1" si="58"/>
        <v>-2712.5</v>
      </c>
      <c r="V498" s="82">
        <f t="shared" ca="1" si="54"/>
        <v>31298.679999999993</v>
      </c>
      <c r="W498" s="50"/>
      <c r="X498" s="50"/>
      <c r="Y498" s="50"/>
      <c r="Z498" s="50"/>
      <c r="AA498" s="50"/>
      <c r="AG498" s="50"/>
      <c r="AH498" s="50"/>
      <c r="AI498" s="50"/>
      <c r="AJ498" s="50"/>
      <c r="AK498" s="50"/>
      <c r="AL498" s="50"/>
      <c r="AM498" s="50"/>
      <c r="AN498" s="50"/>
      <c r="AO498" s="50"/>
      <c r="AP498" s="138" t="str">
        <f>IF(NOT($AS498=$AS499),ROW(),"")</f>
        <v/>
      </c>
      <c r="AQ498" s="20" t="str">
        <f>IF(NOT(AS498=AS499),AS499,"")</f>
        <v/>
      </c>
      <c r="AR498" s="20" t="str">
        <f>INDEX($AB$15:$AM$15,MATCH($AS498,$AB$11:$AM$11,0))</f>
        <v>in</v>
      </c>
      <c r="AS498" s="20" t="str">
        <f>LEFT(AT498,4)</f>
        <v>2001</v>
      </c>
      <c r="AT498" s="139" t="str">
        <f>LEFT(B498,6)</f>
        <v>200111</v>
      </c>
    </row>
    <row r="499" spans="2:46" x14ac:dyDescent="0.25">
      <c r="B499" s="11">
        <f>'Market Data'!B485</f>
        <v>20011116</v>
      </c>
      <c r="C499" s="2">
        <f>'Market Data'!C485</f>
        <v>6489.5</v>
      </c>
      <c r="D499" s="2">
        <f>'Market Data'!D485</f>
        <v>6590</v>
      </c>
      <c r="E499" s="2">
        <f>'Market Data'!E485</f>
        <v>6461.5</v>
      </c>
      <c r="F499" s="12">
        <f>'Market Data'!F485</f>
        <v>6512.5</v>
      </c>
      <c r="H499" s="151">
        <f t="shared" si="55"/>
        <v>481</v>
      </c>
      <c r="I499" s="244">
        <f ca="1">IF($H499&lt;($J$6+1),"",PFE(OFFSET($F499,0,0,-$J$6)))</f>
        <v>-9.9186321158001467E-2</v>
      </c>
      <c r="J499" s="19"/>
      <c r="K499" s="139" t="str">
        <f t="shared" ca="1" si="56"/>
        <v>Short</v>
      </c>
      <c r="L499" s="243" t="e">
        <f t="shared" ca="1" si="51"/>
        <v>#N/A</v>
      </c>
      <c r="M499" s="242" t="e">
        <f t="shared" ca="1" si="52"/>
        <v>#N/A</v>
      </c>
      <c r="N499" s="20"/>
      <c r="O499" s="74">
        <f t="shared" ca="1" si="57"/>
        <v>-1</v>
      </c>
      <c r="P499" s="75">
        <f t="shared" ca="1" si="49"/>
        <v>0</v>
      </c>
      <c r="Q499" s="76" t="str">
        <f t="shared" ca="1" si="53"/>
        <v/>
      </c>
      <c r="R499" s="75"/>
      <c r="S499" s="77">
        <f t="shared" ca="1" si="50"/>
        <v>-1</v>
      </c>
      <c r="T499" s="78"/>
      <c r="U499" s="81">
        <f t="shared" ca="1" si="58"/>
        <v>-420</v>
      </c>
      <c r="V499" s="82">
        <f t="shared" ca="1" si="54"/>
        <v>30878.679999999993</v>
      </c>
      <c r="W499" s="50"/>
      <c r="X499" s="50"/>
      <c r="Y499" s="50"/>
      <c r="Z499" s="50"/>
      <c r="AA499" s="50"/>
      <c r="AG499" s="50"/>
      <c r="AH499" s="50"/>
      <c r="AI499" s="50"/>
      <c r="AJ499" s="50"/>
      <c r="AK499" s="50"/>
      <c r="AL499" s="50"/>
      <c r="AM499" s="50"/>
      <c r="AN499" s="50"/>
      <c r="AO499" s="50"/>
      <c r="AP499" s="138" t="str">
        <f>IF(NOT($AS499=$AS500),ROW(),"")</f>
        <v/>
      </c>
      <c r="AQ499" s="20" t="str">
        <f>IF(NOT(AS499=AS500),AS500,"")</f>
        <v/>
      </c>
      <c r="AR499" s="20" t="str">
        <f>INDEX($AB$15:$AM$15,MATCH($AS499,$AB$11:$AM$11,0))</f>
        <v>in</v>
      </c>
      <c r="AS499" s="20" t="str">
        <f>LEFT(AT499,4)</f>
        <v>2001</v>
      </c>
      <c r="AT499" s="139" t="str">
        <f>LEFT(B499,6)</f>
        <v>200111</v>
      </c>
    </row>
    <row r="500" spans="2:46" x14ac:dyDescent="0.25">
      <c r="B500" s="11">
        <f>'Market Data'!B486</f>
        <v>20011119</v>
      </c>
      <c r="C500" s="2">
        <f>'Market Data'!C486</f>
        <v>6563</v>
      </c>
      <c r="D500" s="2">
        <f>'Market Data'!D486</f>
        <v>6670.5</v>
      </c>
      <c r="E500" s="2">
        <f>'Market Data'!E486</f>
        <v>6540</v>
      </c>
      <c r="F500" s="12">
        <f>'Market Data'!F486</f>
        <v>6653</v>
      </c>
      <c r="H500" s="151">
        <f t="shared" si="55"/>
        <v>482</v>
      </c>
      <c r="I500" s="244">
        <f ca="1">IF($H500&lt;($J$6+1),"",PFE(OFFSET($F500,0,0,-$J$6)))</f>
        <v>-6.5814512887391596E-2</v>
      </c>
      <c r="J500" s="19"/>
      <c r="K500" s="139" t="str">
        <f t="shared" ca="1" si="56"/>
        <v>Short</v>
      </c>
      <c r="L500" s="243" t="e">
        <f t="shared" ca="1" si="51"/>
        <v>#N/A</v>
      </c>
      <c r="M500" s="242" t="e">
        <f t="shared" ca="1" si="52"/>
        <v>#N/A</v>
      </c>
      <c r="N500" s="20"/>
      <c r="O500" s="74">
        <f t="shared" ca="1" si="57"/>
        <v>-1</v>
      </c>
      <c r="P500" s="75">
        <f t="shared" ca="1" si="49"/>
        <v>0</v>
      </c>
      <c r="Q500" s="76" t="str">
        <f t="shared" ca="1" si="53"/>
        <v/>
      </c>
      <c r="R500" s="75"/>
      <c r="S500" s="77">
        <f t="shared" ca="1" si="50"/>
        <v>-1</v>
      </c>
      <c r="T500" s="78"/>
      <c r="U500" s="81">
        <f t="shared" ca="1" si="58"/>
        <v>-4917.5</v>
      </c>
      <c r="V500" s="82">
        <f t="shared" ca="1" si="54"/>
        <v>25961.179999999993</v>
      </c>
      <c r="W500" s="50"/>
      <c r="X500" s="50"/>
      <c r="Y500" s="50"/>
      <c r="Z500" s="50"/>
      <c r="AA500" s="50"/>
      <c r="AG500" s="50"/>
      <c r="AH500" s="50"/>
      <c r="AI500" s="50"/>
      <c r="AJ500" s="50"/>
      <c r="AK500" s="50"/>
      <c r="AL500" s="50"/>
      <c r="AM500" s="50"/>
      <c r="AN500" s="50"/>
      <c r="AO500" s="50"/>
      <c r="AP500" s="138" t="str">
        <f>IF(NOT($AS500=$AS501),ROW(),"")</f>
        <v/>
      </c>
      <c r="AQ500" s="20" t="str">
        <f>IF(NOT(AS500=AS501),AS501,"")</f>
        <v/>
      </c>
      <c r="AR500" s="20" t="str">
        <f>INDEX($AB$15:$AM$15,MATCH($AS500,$AB$11:$AM$11,0))</f>
        <v>in</v>
      </c>
      <c r="AS500" s="20" t="str">
        <f>LEFT(AT500,4)</f>
        <v>2001</v>
      </c>
      <c r="AT500" s="139" t="str">
        <f>LEFT(B500,6)</f>
        <v>200111</v>
      </c>
    </row>
    <row r="501" spans="2:46" x14ac:dyDescent="0.25">
      <c r="B501" s="11">
        <f>'Market Data'!B487</f>
        <v>20011120</v>
      </c>
      <c r="C501" s="2">
        <f>'Market Data'!C487</f>
        <v>6597</v>
      </c>
      <c r="D501" s="2">
        <f>'Market Data'!D487</f>
        <v>6683</v>
      </c>
      <c r="E501" s="2">
        <f>'Market Data'!E487</f>
        <v>6537.5</v>
      </c>
      <c r="F501" s="12">
        <f>'Market Data'!F487</f>
        <v>6591</v>
      </c>
      <c r="H501" s="151">
        <f t="shared" si="55"/>
        <v>483</v>
      </c>
      <c r="I501" s="244">
        <f ca="1">IF($H501&lt;($J$6+1),"",PFE(OFFSET($F501,0,0,-$J$6)))</f>
        <v>-8.8488537132317413E-2</v>
      </c>
      <c r="J501" s="19"/>
      <c r="K501" s="139" t="str">
        <f t="shared" ca="1" si="56"/>
        <v>Short</v>
      </c>
      <c r="L501" s="243" t="e">
        <f t="shared" ca="1" si="51"/>
        <v>#N/A</v>
      </c>
      <c r="M501" s="242" t="e">
        <f t="shared" ca="1" si="52"/>
        <v>#N/A</v>
      </c>
      <c r="N501" s="20"/>
      <c r="O501" s="74">
        <f t="shared" ca="1" si="57"/>
        <v>-1</v>
      </c>
      <c r="P501" s="75">
        <f t="shared" ca="1" si="49"/>
        <v>0</v>
      </c>
      <c r="Q501" s="76" t="str">
        <f t="shared" ca="1" si="53"/>
        <v/>
      </c>
      <c r="R501" s="75"/>
      <c r="S501" s="77">
        <f t="shared" ca="1" si="50"/>
        <v>-1</v>
      </c>
      <c r="T501" s="78"/>
      <c r="U501" s="81">
        <f t="shared" ca="1" si="58"/>
        <v>2170</v>
      </c>
      <c r="V501" s="82">
        <f t="shared" ca="1" si="54"/>
        <v>28131.179999999993</v>
      </c>
      <c r="W501" s="50"/>
      <c r="X501" s="50"/>
      <c r="Y501" s="50"/>
      <c r="Z501" s="50"/>
      <c r="AA501" s="50"/>
      <c r="AG501" s="50"/>
      <c r="AH501" s="50"/>
      <c r="AI501" s="50"/>
      <c r="AJ501" s="50"/>
      <c r="AK501" s="50"/>
      <c r="AL501" s="50"/>
      <c r="AM501" s="50"/>
      <c r="AN501" s="50"/>
      <c r="AO501" s="50"/>
      <c r="AP501" s="138" t="str">
        <f>IF(NOT($AS501=$AS502),ROW(),"")</f>
        <v/>
      </c>
      <c r="AQ501" s="20" t="str">
        <f>IF(NOT(AS501=AS502),AS502,"")</f>
        <v/>
      </c>
      <c r="AR501" s="20" t="str">
        <f>INDEX($AB$15:$AM$15,MATCH($AS501,$AB$11:$AM$11,0))</f>
        <v>in</v>
      </c>
      <c r="AS501" s="20" t="str">
        <f>LEFT(AT501,4)</f>
        <v>2001</v>
      </c>
      <c r="AT501" s="139" t="str">
        <f>LEFT(B501,6)</f>
        <v>200111</v>
      </c>
    </row>
    <row r="502" spans="2:46" x14ac:dyDescent="0.25">
      <c r="B502" s="11">
        <f>'Market Data'!B488</f>
        <v>20011121</v>
      </c>
      <c r="C502" s="2">
        <f>'Market Data'!C488</f>
        <v>6554</v>
      </c>
      <c r="D502" s="2">
        <f>'Market Data'!D488</f>
        <v>6625</v>
      </c>
      <c r="E502" s="2">
        <f>'Market Data'!E488</f>
        <v>6515</v>
      </c>
      <c r="F502" s="12">
        <f>'Market Data'!F488</f>
        <v>6553.5</v>
      </c>
      <c r="H502" s="151">
        <f t="shared" si="55"/>
        <v>484</v>
      </c>
      <c r="I502" s="244">
        <f ca="1">IF($H502&lt;($J$6+1),"",PFE(OFFSET($F502,0,0,-$J$6)))</f>
        <v>-0.10770854886144066</v>
      </c>
      <c r="J502" s="19"/>
      <c r="K502" s="139" t="str">
        <f t="shared" ca="1" si="56"/>
        <v>Short</v>
      </c>
      <c r="L502" s="243" t="e">
        <f t="shared" ca="1" si="51"/>
        <v>#N/A</v>
      </c>
      <c r="M502" s="242" t="e">
        <f t="shared" ca="1" si="52"/>
        <v>#N/A</v>
      </c>
      <c r="N502" s="20"/>
      <c r="O502" s="74">
        <f t="shared" ca="1" si="57"/>
        <v>-1</v>
      </c>
      <c r="P502" s="75">
        <f t="shared" ca="1" si="49"/>
        <v>0</v>
      </c>
      <c r="Q502" s="76" t="str">
        <f t="shared" ca="1" si="53"/>
        <v/>
      </c>
      <c r="R502" s="75"/>
      <c r="S502" s="77">
        <f t="shared" ca="1" si="50"/>
        <v>-1</v>
      </c>
      <c r="T502" s="78"/>
      <c r="U502" s="81">
        <f t="shared" ca="1" si="58"/>
        <v>1312.5</v>
      </c>
      <c r="V502" s="82">
        <f t="shared" ca="1" si="54"/>
        <v>29443.679999999993</v>
      </c>
      <c r="W502" s="50"/>
      <c r="X502" s="50"/>
      <c r="Y502" s="50"/>
      <c r="Z502" s="50"/>
      <c r="AA502" s="50"/>
      <c r="AG502" s="50"/>
      <c r="AH502" s="50"/>
      <c r="AI502" s="50"/>
      <c r="AJ502" s="50"/>
      <c r="AK502" s="50"/>
      <c r="AL502" s="50"/>
      <c r="AM502" s="50"/>
      <c r="AN502" s="50"/>
      <c r="AO502" s="50"/>
      <c r="AP502" s="138" t="str">
        <f>IF(NOT($AS502=$AS503),ROW(),"")</f>
        <v/>
      </c>
      <c r="AQ502" s="20" t="str">
        <f>IF(NOT(AS502=AS503),AS503,"")</f>
        <v/>
      </c>
      <c r="AR502" s="20" t="str">
        <f>INDEX($AB$15:$AM$15,MATCH($AS502,$AB$11:$AM$11,0))</f>
        <v>in</v>
      </c>
      <c r="AS502" s="20" t="str">
        <f>LEFT(AT502,4)</f>
        <v>2001</v>
      </c>
      <c r="AT502" s="139" t="str">
        <f>LEFT(B502,6)</f>
        <v>200111</v>
      </c>
    </row>
    <row r="503" spans="2:46" x14ac:dyDescent="0.25">
      <c r="B503" s="11">
        <f>'Market Data'!B489</f>
        <v>20011122</v>
      </c>
      <c r="C503" s="2">
        <f>'Market Data'!C489</f>
        <v>6566</v>
      </c>
      <c r="D503" s="2">
        <f>'Market Data'!D489</f>
        <v>6621</v>
      </c>
      <c r="E503" s="2">
        <f>'Market Data'!E489</f>
        <v>6550</v>
      </c>
      <c r="F503" s="12">
        <f>'Market Data'!F489</f>
        <v>6585.5</v>
      </c>
      <c r="H503" s="151">
        <f t="shared" si="55"/>
        <v>485</v>
      </c>
      <c r="I503" s="244">
        <f ca="1">IF($H503&lt;($J$6+1),"",PFE(OFFSET($F503,0,0,-$J$6)))</f>
        <v>-0.10770854886144063</v>
      </c>
      <c r="J503" s="19"/>
      <c r="K503" s="139" t="str">
        <f t="shared" ca="1" si="56"/>
        <v>Short</v>
      </c>
      <c r="L503" s="243" t="e">
        <f t="shared" ca="1" si="51"/>
        <v>#N/A</v>
      </c>
      <c r="M503" s="242" t="e">
        <f t="shared" ca="1" si="52"/>
        <v>#N/A</v>
      </c>
      <c r="N503" s="20"/>
      <c r="O503" s="74">
        <f t="shared" ca="1" si="57"/>
        <v>-1</v>
      </c>
      <c r="P503" s="75">
        <f t="shared" ca="1" si="49"/>
        <v>0</v>
      </c>
      <c r="Q503" s="76" t="str">
        <f t="shared" ca="1" si="53"/>
        <v/>
      </c>
      <c r="R503" s="75"/>
      <c r="S503" s="77">
        <f t="shared" ca="1" si="50"/>
        <v>-1</v>
      </c>
      <c r="T503" s="78"/>
      <c r="U503" s="81">
        <f t="shared" ca="1" si="58"/>
        <v>-1120</v>
      </c>
      <c r="V503" s="82">
        <f t="shared" ca="1" si="54"/>
        <v>28323.679999999993</v>
      </c>
      <c r="W503" s="50"/>
      <c r="X503" s="50"/>
      <c r="Y503" s="50"/>
      <c r="Z503" s="50"/>
      <c r="AA503" s="50"/>
      <c r="AG503" s="50"/>
      <c r="AH503" s="50"/>
      <c r="AI503" s="50"/>
      <c r="AJ503" s="50"/>
      <c r="AK503" s="50"/>
      <c r="AL503" s="50"/>
      <c r="AM503" s="50"/>
      <c r="AN503" s="50"/>
      <c r="AO503" s="50"/>
      <c r="AP503" s="138" t="str">
        <f>IF(NOT($AS503=$AS504),ROW(),"")</f>
        <v/>
      </c>
      <c r="AQ503" s="20" t="str">
        <f>IF(NOT(AS503=AS504),AS504,"")</f>
        <v/>
      </c>
      <c r="AR503" s="20" t="str">
        <f>INDEX($AB$15:$AM$15,MATCH($AS503,$AB$11:$AM$11,0))</f>
        <v>in</v>
      </c>
      <c r="AS503" s="20" t="str">
        <f>LEFT(AT503,4)</f>
        <v>2001</v>
      </c>
      <c r="AT503" s="139" t="str">
        <f>LEFT(B503,6)</f>
        <v>200111</v>
      </c>
    </row>
    <row r="504" spans="2:46" x14ac:dyDescent="0.25">
      <c r="B504" s="11">
        <f>'Market Data'!B490</f>
        <v>20011123</v>
      </c>
      <c r="C504" s="2">
        <f>'Market Data'!C490</f>
        <v>6604</v>
      </c>
      <c r="D504" s="2">
        <f>'Market Data'!D490</f>
        <v>6629</v>
      </c>
      <c r="E504" s="2">
        <f>'Market Data'!E490</f>
        <v>6480</v>
      </c>
      <c r="F504" s="12">
        <f>'Market Data'!F490</f>
        <v>6623</v>
      </c>
      <c r="H504" s="151">
        <f t="shared" si="55"/>
        <v>486</v>
      </c>
      <c r="I504" s="244">
        <f ca="1">IF($H504&lt;($J$6+1),"",PFE(OFFSET($F504,0,0,-$J$6)))</f>
        <v>-0.11140288056086523</v>
      </c>
      <c r="J504" s="19"/>
      <c r="K504" s="139" t="str">
        <f t="shared" ca="1" si="56"/>
        <v>Short</v>
      </c>
      <c r="L504" s="243" t="e">
        <f t="shared" ca="1" si="51"/>
        <v>#N/A</v>
      </c>
      <c r="M504" s="242" t="e">
        <f t="shared" ca="1" si="52"/>
        <v>#N/A</v>
      </c>
      <c r="N504" s="20"/>
      <c r="O504" s="74">
        <f t="shared" ca="1" si="57"/>
        <v>-1</v>
      </c>
      <c r="P504" s="75">
        <f t="shared" ca="1" si="49"/>
        <v>0</v>
      </c>
      <c r="Q504" s="76" t="str">
        <f t="shared" ca="1" si="53"/>
        <v/>
      </c>
      <c r="R504" s="75"/>
      <c r="S504" s="77">
        <f t="shared" ca="1" si="50"/>
        <v>-1</v>
      </c>
      <c r="T504" s="78"/>
      <c r="U504" s="81">
        <f t="shared" ca="1" si="58"/>
        <v>-1312.5</v>
      </c>
      <c r="V504" s="82">
        <f t="shared" ca="1" si="54"/>
        <v>27011.179999999993</v>
      </c>
      <c r="W504" s="50"/>
      <c r="X504" s="50"/>
      <c r="Y504" s="50"/>
      <c r="Z504" s="50"/>
      <c r="AA504" s="50"/>
      <c r="AG504" s="50"/>
      <c r="AH504" s="50"/>
      <c r="AI504" s="50"/>
      <c r="AJ504" s="50"/>
      <c r="AK504" s="50"/>
      <c r="AL504" s="50"/>
      <c r="AM504" s="50"/>
      <c r="AN504" s="50"/>
      <c r="AO504" s="50"/>
      <c r="AP504" s="138" t="str">
        <f>IF(NOT($AS504=$AS505),ROW(),"")</f>
        <v/>
      </c>
      <c r="AQ504" s="20" t="str">
        <f>IF(NOT(AS504=AS505),AS505,"")</f>
        <v/>
      </c>
      <c r="AR504" s="20" t="str">
        <f>INDEX($AB$15:$AM$15,MATCH($AS504,$AB$11:$AM$11,0))</f>
        <v>in</v>
      </c>
      <c r="AS504" s="20" t="str">
        <f>LEFT(AT504,4)</f>
        <v>2001</v>
      </c>
      <c r="AT504" s="139" t="str">
        <f>LEFT(B504,6)</f>
        <v>200111</v>
      </c>
    </row>
    <row r="505" spans="2:46" x14ac:dyDescent="0.25">
      <c r="B505" s="11">
        <f>'Market Data'!B491</f>
        <v>20011126</v>
      </c>
      <c r="C505" s="2">
        <f>'Market Data'!C491</f>
        <v>6659</v>
      </c>
      <c r="D505" s="2">
        <f>'Market Data'!D491</f>
        <v>6689</v>
      </c>
      <c r="E505" s="2">
        <f>'Market Data'!E491</f>
        <v>6571.5</v>
      </c>
      <c r="F505" s="12">
        <f>'Market Data'!F491</f>
        <v>6594.5</v>
      </c>
      <c r="H505" s="151">
        <f t="shared" si="55"/>
        <v>487</v>
      </c>
      <c r="I505" s="244">
        <f ca="1">IF($H505&lt;($J$6+1),"",PFE(OFFSET($F505,0,0,-$J$6)))</f>
        <v>-0.11358618993209792</v>
      </c>
      <c r="J505" s="19"/>
      <c r="K505" s="139" t="str">
        <f t="shared" ca="1" si="56"/>
        <v>Short</v>
      </c>
      <c r="L505" s="243" t="e">
        <f t="shared" ca="1" si="51"/>
        <v>#N/A</v>
      </c>
      <c r="M505" s="242" t="e">
        <f t="shared" ca="1" si="52"/>
        <v>#N/A</v>
      </c>
      <c r="N505" s="20"/>
      <c r="O505" s="74">
        <f t="shared" ca="1" si="57"/>
        <v>-1</v>
      </c>
      <c r="P505" s="75">
        <f t="shared" ca="1" si="49"/>
        <v>0</v>
      </c>
      <c r="Q505" s="76" t="str">
        <f t="shared" ca="1" si="53"/>
        <v/>
      </c>
      <c r="R505" s="75"/>
      <c r="S505" s="77">
        <f t="shared" ca="1" si="50"/>
        <v>-1</v>
      </c>
      <c r="T505" s="78"/>
      <c r="U505" s="81">
        <f t="shared" ca="1" si="58"/>
        <v>997.5</v>
      </c>
      <c r="V505" s="82">
        <f t="shared" ca="1" si="54"/>
        <v>28008.679999999993</v>
      </c>
      <c r="W505" s="50"/>
      <c r="X505" s="50"/>
      <c r="Y505" s="50"/>
      <c r="Z505" s="50"/>
      <c r="AA505" s="50"/>
      <c r="AG505" s="50"/>
      <c r="AH505" s="50"/>
      <c r="AI505" s="50"/>
      <c r="AJ505" s="50"/>
      <c r="AK505" s="50"/>
      <c r="AL505" s="50"/>
      <c r="AM505" s="50"/>
      <c r="AN505" s="50"/>
      <c r="AO505" s="50"/>
      <c r="AP505" s="138" t="str">
        <f>IF(NOT($AS505=$AS506),ROW(),"")</f>
        <v/>
      </c>
      <c r="AQ505" s="20" t="str">
        <f>IF(NOT(AS505=AS506),AS506,"")</f>
        <v/>
      </c>
      <c r="AR505" s="20" t="str">
        <f>INDEX($AB$15:$AM$15,MATCH($AS505,$AB$11:$AM$11,0))</f>
        <v>in</v>
      </c>
      <c r="AS505" s="20" t="str">
        <f>LEFT(AT505,4)</f>
        <v>2001</v>
      </c>
      <c r="AT505" s="139" t="str">
        <f>LEFT(B505,6)</f>
        <v>200111</v>
      </c>
    </row>
    <row r="506" spans="2:46" x14ac:dyDescent="0.25">
      <c r="B506" s="11">
        <f>'Market Data'!B492</f>
        <v>20011127</v>
      </c>
      <c r="C506" s="2">
        <f>'Market Data'!C492</f>
        <v>6588</v>
      </c>
      <c r="D506" s="2">
        <f>'Market Data'!D492</f>
        <v>6616</v>
      </c>
      <c r="E506" s="2">
        <f>'Market Data'!E492</f>
        <v>6432.5</v>
      </c>
      <c r="F506" s="12">
        <f>'Market Data'!F492</f>
        <v>6514.5</v>
      </c>
      <c r="H506" s="151">
        <f t="shared" si="55"/>
        <v>488</v>
      </c>
      <c r="I506" s="244">
        <f ca="1">IF($H506&lt;($J$6+1),"",PFE(OFFSET($F506,0,0,-$J$6)))</f>
        <v>-0.11531244146872385</v>
      </c>
      <c r="J506" s="19"/>
      <c r="K506" s="139" t="str">
        <f t="shared" ca="1" si="56"/>
        <v>Short</v>
      </c>
      <c r="L506" s="243" t="e">
        <f t="shared" ca="1" si="51"/>
        <v>#N/A</v>
      </c>
      <c r="M506" s="242" t="e">
        <f t="shared" ca="1" si="52"/>
        <v>#N/A</v>
      </c>
      <c r="N506" s="20"/>
      <c r="O506" s="74">
        <f t="shared" ca="1" si="57"/>
        <v>-1</v>
      </c>
      <c r="P506" s="75">
        <f t="shared" ca="1" si="49"/>
        <v>0</v>
      </c>
      <c r="Q506" s="76" t="str">
        <f t="shared" ca="1" si="53"/>
        <v/>
      </c>
      <c r="R506" s="75"/>
      <c r="S506" s="77">
        <f t="shared" ca="1" si="50"/>
        <v>-1</v>
      </c>
      <c r="T506" s="78"/>
      <c r="U506" s="81">
        <f t="shared" ca="1" si="58"/>
        <v>2800</v>
      </c>
      <c r="V506" s="82">
        <f t="shared" ca="1" si="54"/>
        <v>30808.679999999993</v>
      </c>
      <c r="W506" s="50"/>
      <c r="X506" s="50"/>
      <c r="Y506" s="50"/>
      <c r="Z506" s="50"/>
      <c r="AA506" s="50"/>
      <c r="AG506" s="50"/>
      <c r="AH506" s="50"/>
      <c r="AI506" s="50"/>
      <c r="AJ506" s="50"/>
      <c r="AK506" s="50"/>
      <c r="AL506" s="50"/>
      <c r="AM506" s="50"/>
      <c r="AN506" s="50"/>
      <c r="AO506" s="50"/>
      <c r="AP506" s="138" t="str">
        <f>IF(NOT($AS506=$AS507),ROW(),"")</f>
        <v/>
      </c>
      <c r="AQ506" s="20" t="str">
        <f>IF(NOT(AS506=AS507),AS507,"")</f>
        <v/>
      </c>
      <c r="AR506" s="20" t="str">
        <f>INDEX($AB$15:$AM$15,MATCH($AS506,$AB$11:$AM$11,0))</f>
        <v>in</v>
      </c>
      <c r="AS506" s="20" t="str">
        <f>LEFT(AT506,4)</f>
        <v>2001</v>
      </c>
      <c r="AT506" s="139" t="str">
        <f>LEFT(B506,6)</f>
        <v>200111</v>
      </c>
    </row>
    <row r="507" spans="2:46" x14ac:dyDescent="0.25">
      <c r="B507" s="11">
        <f>'Market Data'!B493</f>
        <v>20011128</v>
      </c>
      <c r="C507" s="2">
        <f>'Market Data'!C493</f>
        <v>6449</v>
      </c>
      <c r="D507" s="2">
        <f>'Market Data'!D493</f>
        <v>6483</v>
      </c>
      <c r="E507" s="2">
        <f>'Market Data'!E493</f>
        <v>6379</v>
      </c>
      <c r="F507" s="12">
        <f>'Market Data'!F493</f>
        <v>6395</v>
      </c>
      <c r="H507" s="151">
        <f t="shared" si="55"/>
        <v>489</v>
      </c>
      <c r="I507" s="244">
        <f ca="1">IF($H507&lt;($J$6+1),"",PFE(OFFSET($F507,0,0,-$J$6)))</f>
        <v>-0.12752942414027582</v>
      </c>
      <c r="J507" s="19"/>
      <c r="K507" s="139" t="str">
        <f t="shared" ca="1" si="56"/>
        <v>Short</v>
      </c>
      <c r="L507" s="243" t="e">
        <f t="shared" ca="1" si="51"/>
        <v>#N/A</v>
      </c>
      <c r="M507" s="242" t="e">
        <f t="shared" ca="1" si="52"/>
        <v>#N/A</v>
      </c>
      <c r="N507" s="20"/>
      <c r="O507" s="74">
        <f t="shared" ca="1" si="57"/>
        <v>-1</v>
      </c>
      <c r="P507" s="75">
        <f t="shared" ca="1" si="49"/>
        <v>0</v>
      </c>
      <c r="Q507" s="76" t="str">
        <f t="shared" ca="1" si="53"/>
        <v/>
      </c>
      <c r="R507" s="75"/>
      <c r="S507" s="77">
        <f t="shared" ca="1" si="50"/>
        <v>-1</v>
      </c>
      <c r="T507" s="78"/>
      <c r="U507" s="81">
        <f t="shared" ca="1" si="58"/>
        <v>4182.5</v>
      </c>
      <c r="V507" s="82">
        <f t="shared" ca="1" si="54"/>
        <v>34991.179999999993</v>
      </c>
      <c r="W507" s="50"/>
      <c r="X507" s="50"/>
      <c r="Y507" s="50"/>
      <c r="Z507" s="50"/>
      <c r="AA507" s="50"/>
      <c r="AG507" s="50"/>
      <c r="AH507" s="50"/>
      <c r="AI507" s="50"/>
      <c r="AJ507" s="50"/>
      <c r="AK507" s="50"/>
      <c r="AL507" s="50"/>
      <c r="AM507" s="50"/>
      <c r="AN507" s="50"/>
      <c r="AO507" s="50"/>
      <c r="AP507" s="138" t="str">
        <f>IF(NOT($AS507=$AS508),ROW(),"")</f>
        <v/>
      </c>
      <c r="AQ507" s="20" t="str">
        <f>IF(NOT(AS507=AS508),AS508,"")</f>
        <v/>
      </c>
      <c r="AR507" s="20" t="str">
        <f>INDEX($AB$15:$AM$15,MATCH($AS507,$AB$11:$AM$11,0))</f>
        <v>in</v>
      </c>
      <c r="AS507" s="20" t="str">
        <f>LEFT(AT507,4)</f>
        <v>2001</v>
      </c>
      <c r="AT507" s="139" t="str">
        <f>LEFT(B507,6)</f>
        <v>200111</v>
      </c>
    </row>
    <row r="508" spans="2:46" x14ac:dyDescent="0.25">
      <c r="B508" s="11">
        <f>'Market Data'!B494</f>
        <v>20011129</v>
      </c>
      <c r="C508" s="2">
        <f>'Market Data'!C494</f>
        <v>6364</v>
      </c>
      <c r="D508" s="2">
        <f>'Market Data'!D494</f>
        <v>6444</v>
      </c>
      <c r="E508" s="2">
        <f>'Market Data'!E494</f>
        <v>6358</v>
      </c>
      <c r="F508" s="12">
        <f>'Market Data'!F494</f>
        <v>6389</v>
      </c>
      <c r="H508" s="151">
        <f t="shared" si="55"/>
        <v>490</v>
      </c>
      <c r="I508" s="244">
        <f ca="1">IF($H508&lt;($J$6+1),"",PFE(OFFSET($F508,0,0,-$J$6)))</f>
        <v>-0.12923986092427492</v>
      </c>
      <c r="J508" s="19"/>
      <c r="K508" s="139" t="str">
        <f t="shared" ca="1" si="56"/>
        <v>Short</v>
      </c>
      <c r="L508" s="243" t="e">
        <f t="shared" ca="1" si="51"/>
        <v>#N/A</v>
      </c>
      <c r="M508" s="242" t="e">
        <f t="shared" ca="1" si="52"/>
        <v>#N/A</v>
      </c>
      <c r="N508" s="20"/>
      <c r="O508" s="74">
        <f t="shared" ca="1" si="57"/>
        <v>-1</v>
      </c>
      <c r="P508" s="75">
        <f t="shared" ca="1" si="49"/>
        <v>0</v>
      </c>
      <c r="Q508" s="76" t="str">
        <f t="shared" ca="1" si="53"/>
        <v/>
      </c>
      <c r="R508" s="75"/>
      <c r="S508" s="77">
        <f t="shared" ca="1" si="50"/>
        <v>-1</v>
      </c>
      <c r="T508" s="78"/>
      <c r="U508" s="81">
        <f t="shared" ca="1" si="58"/>
        <v>210</v>
      </c>
      <c r="V508" s="82">
        <f t="shared" ca="1" si="54"/>
        <v>35201.179999999993</v>
      </c>
      <c r="W508" s="50"/>
      <c r="X508" s="50"/>
      <c r="Y508" s="50"/>
      <c r="Z508" s="50"/>
      <c r="AA508" s="50"/>
      <c r="AG508" s="50"/>
      <c r="AH508" s="50"/>
      <c r="AI508" s="50"/>
      <c r="AJ508" s="50"/>
      <c r="AK508" s="50"/>
      <c r="AL508" s="50"/>
      <c r="AM508" s="50"/>
      <c r="AN508" s="50"/>
      <c r="AO508" s="50"/>
      <c r="AP508" s="138" t="str">
        <f>IF(NOT($AS508=$AS509),ROW(),"")</f>
        <v/>
      </c>
      <c r="AQ508" s="20" t="str">
        <f>IF(NOT(AS508=AS509),AS509,"")</f>
        <v/>
      </c>
      <c r="AR508" s="20" t="str">
        <f>INDEX($AB$15:$AM$15,MATCH($AS508,$AB$11:$AM$11,0))</f>
        <v>in</v>
      </c>
      <c r="AS508" s="20" t="str">
        <f>LEFT(AT508,4)</f>
        <v>2001</v>
      </c>
      <c r="AT508" s="139" t="str">
        <f>LEFT(B508,6)</f>
        <v>200111</v>
      </c>
    </row>
    <row r="509" spans="2:46" x14ac:dyDescent="0.25">
      <c r="B509" s="11">
        <f>'Market Data'!B495</f>
        <v>20011130</v>
      </c>
      <c r="C509" s="2">
        <f>'Market Data'!C495</f>
        <v>6435</v>
      </c>
      <c r="D509" s="2">
        <f>'Market Data'!D495</f>
        <v>6508.5</v>
      </c>
      <c r="E509" s="2">
        <f>'Market Data'!E495</f>
        <v>6422</v>
      </c>
      <c r="F509" s="12">
        <f>'Market Data'!F495</f>
        <v>6438</v>
      </c>
      <c r="H509" s="151">
        <f t="shared" si="55"/>
        <v>491</v>
      </c>
      <c r="I509" s="244">
        <f ca="1">IF($H509&lt;($J$6+1),"",PFE(OFFSET($F509,0,0,-$J$6)))</f>
        <v>-0.12016205946920658</v>
      </c>
      <c r="J509" s="19"/>
      <c r="K509" s="139" t="str">
        <f t="shared" ca="1" si="56"/>
        <v>Short</v>
      </c>
      <c r="L509" s="243" t="e">
        <f t="shared" ca="1" si="51"/>
        <v>#N/A</v>
      </c>
      <c r="M509" s="242" t="e">
        <f t="shared" ca="1" si="52"/>
        <v>#N/A</v>
      </c>
      <c r="N509" s="20"/>
      <c r="O509" s="74">
        <f t="shared" ca="1" si="57"/>
        <v>-1</v>
      </c>
      <c r="P509" s="75">
        <f t="shared" ca="1" si="49"/>
        <v>0</v>
      </c>
      <c r="Q509" s="76" t="str">
        <f t="shared" ca="1" si="53"/>
        <v/>
      </c>
      <c r="R509" s="75"/>
      <c r="S509" s="77">
        <f t="shared" ca="1" si="50"/>
        <v>-1</v>
      </c>
      <c r="T509" s="78"/>
      <c r="U509" s="81">
        <f t="shared" ca="1" si="58"/>
        <v>-1715</v>
      </c>
      <c r="V509" s="82">
        <f t="shared" ca="1" si="54"/>
        <v>33486.179999999993</v>
      </c>
      <c r="W509" s="50"/>
      <c r="X509" s="50"/>
      <c r="Y509" s="50"/>
      <c r="Z509" s="50"/>
      <c r="AA509" s="50"/>
      <c r="AG509" s="50"/>
      <c r="AH509" s="50"/>
      <c r="AI509" s="50"/>
      <c r="AJ509" s="50"/>
      <c r="AK509" s="50"/>
      <c r="AL509" s="50"/>
      <c r="AM509" s="50"/>
      <c r="AN509" s="50"/>
      <c r="AO509" s="50"/>
      <c r="AP509" s="138" t="str">
        <f>IF(NOT($AS509=$AS510),ROW(),"")</f>
        <v/>
      </c>
      <c r="AQ509" s="20" t="str">
        <f>IF(NOT(AS509=AS510),AS510,"")</f>
        <v/>
      </c>
      <c r="AR509" s="20" t="str">
        <f>INDEX($AB$15:$AM$15,MATCH($AS509,$AB$11:$AM$11,0))</f>
        <v>in</v>
      </c>
      <c r="AS509" s="20" t="str">
        <f>LEFT(AT509,4)</f>
        <v>2001</v>
      </c>
      <c r="AT509" s="139" t="str">
        <f>LEFT(B509,6)</f>
        <v>200111</v>
      </c>
    </row>
    <row r="510" spans="2:46" x14ac:dyDescent="0.25">
      <c r="B510" s="11">
        <f>'Market Data'!B496</f>
        <v>20011203</v>
      </c>
      <c r="C510" s="2">
        <f>'Market Data'!C496</f>
        <v>6419</v>
      </c>
      <c r="D510" s="2">
        <f>'Market Data'!D496</f>
        <v>6463.5</v>
      </c>
      <c r="E510" s="2">
        <f>'Market Data'!E496</f>
        <v>6336</v>
      </c>
      <c r="F510" s="12">
        <f>'Market Data'!F496</f>
        <v>6462.5</v>
      </c>
      <c r="H510" s="151">
        <f t="shared" si="55"/>
        <v>492</v>
      </c>
      <c r="I510" s="244">
        <f ca="1">IF($H510&lt;($J$6+1),"",PFE(OFFSET($F510,0,0,-$J$6)))</f>
        <v>-9.9538710478821804E-2</v>
      </c>
      <c r="J510" s="19"/>
      <c r="K510" s="139" t="str">
        <f t="shared" ca="1" si="56"/>
        <v>Short</v>
      </c>
      <c r="L510" s="243" t="e">
        <f t="shared" ca="1" si="51"/>
        <v>#N/A</v>
      </c>
      <c r="M510" s="242" t="e">
        <f t="shared" ca="1" si="52"/>
        <v>#N/A</v>
      </c>
      <c r="N510" s="20"/>
      <c r="O510" s="74">
        <f t="shared" ca="1" si="57"/>
        <v>-1</v>
      </c>
      <c r="P510" s="75">
        <f t="shared" ca="1" si="49"/>
        <v>0</v>
      </c>
      <c r="Q510" s="76" t="str">
        <f t="shared" ca="1" si="53"/>
        <v/>
      </c>
      <c r="R510" s="75"/>
      <c r="S510" s="77">
        <f t="shared" ca="1" si="50"/>
        <v>-1</v>
      </c>
      <c r="T510" s="78"/>
      <c r="U510" s="81">
        <f t="shared" ca="1" si="58"/>
        <v>-857.5</v>
      </c>
      <c r="V510" s="82">
        <f t="shared" ca="1" si="54"/>
        <v>32628.679999999993</v>
      </c>
      <c r="W510" s="50"/>
      <c r="X510" s="50"/>
      <c r="Y510" s="50"/>
      <c r="Z510" s="50"/>
      <c r="AA510" s="50"/>
      <c r="AG510" s="50"/>
      <c r="AH510" s="50"/>
      <c r="AI510" s="50"/>
      <c r="AJ510" s="50"/>
      <c r="AK510" s="50"/>
      <c r="AL510" s="50"/>
      <c r="AM510" s="50"/>
      <c r="AN510" s="50"/>
      <c r="AO510" s="50"/>
      <c r="AP510" s="138" t="str">
        <f>IF(NOT($AS510=$AS511),ROW(),"")</f>
        <v/>
      </c>
      <c r="AQ510" s="20" t="str">
        <f>IF(NOT(AS510=AS511),AS511,"")</f>
        <v/>
      </c>
      <c r="AR510" s="20" t="str">
        <f>INDEX($AB$15:$AM$15,MATCH($AS510,$AB$11:$AM$11,0))</f>
        <v>in</v>
      </c>
      <c r="AS510" s="20" t="str">
        <f>LEFT(AT510,4)</f>
        <v>2001</v>
      </c>
      <c r="AT510" s="139" t="str">
        <f>LEFT(B510,6)</f>
        <v>200112</v>
      </c>
    </row>
    <row r="511" spans="2:46" x14ac:dyDescent="0.25">
      <c r="B511" s="11">
        <f>'Market Data'!B497</f>
        <v>20011204</v>
      </c>
      <c r="C511" s="2">
        <f>'Market Data'!C497</f>
        <v>6459.5</v>
      </c>
      <c r="D511" s="2">
        <f>'Market Data'!D497</f>
        <v>6505</v>
      </c>
      <c r="E511" s="2">
        <f>'Market Data'!E497</f>
        <v>6441</v>
      </c>
      <c r="F511" s="12">
        <f>'Market Data'!F497</f>
        <v>6486</v>
      </c>
      <c r="H511" s="151">
        <f t="shared" si="55"/>
        <v>493</v>
      </c>
      <c r="I511" s="244">
        <f ca="1">IF($H511&lt;($J$6+1),"",PFE(OFFSET($F511,0,0,-$J$6)))</f>
        <v>-8.1165550009555887E-2</v>
      </c>
      <c r="J511" s="19"/>
      <c r="K511" s="139" t="str">
        <f t="shared" ca="1" si="56"/>
        <v>Short</v>
      </c>
      <c r="L511" s="243" t="e">
        <f t="shared" ca="1" si="51"/>
        <v>#N/A</v>
      </c>
      <c r="M511" s="242" t="e">
        <f t="shared" ca="1" si="52"/>
        <v>#N/A</v>
      </c>
      <c r="N511" s="20"/>
      <c r="O511" s="74">
        <f t="shared" ca="1" si="57"/>
        <v>-1</v>
      </c>
      <c r="P511" s="75">
        <f t="shared" ca="1" si="49"/>
        <v>0</v>
      </c>
      <c r="Q511" s="76" t="str">
        <f t="shared" ca="1" si="53"/>
        <v/>
      </c>
      <c r="R511" s="75"/>
      <c r="S511" s="77">
        <f t="shared" ca="1" si="50"/>
        <v>-1</v>
      </c>
      <c r="T511" s="78"/>
      <c r="U511" s="81">
        <f t="shared" ca="1" si="58"/>
        <v>-822.5</v>
      </c>
      <c r="V511" s="82">
        <f t="shared" ca="1" si="54"/>
        <v>31806.179999999993</v>
      </c>
      <c r="W511" s="50"/>
      <c r="X511" s="50"/>
      <c r="Y511" s="50"/>
      <c r="Z511" s="50"/>
      <c r="AA511" s="50"/>
      <c r="AG511" s="50"/>
      <c r="AH511" s="50"/>
      <c r="AI511" s="50"/>
      <c r="AJ511" s="50"/>
      <c r="AK511" s="50"/>
      <c r="AL511" s="50"/>
      <c r="AM511" s="50"/>
      <c r="AN511" s="50"/>
      <c r="AO511" s="50"/>
      <c r="AP511" s="138" t="str">
        <f>IF(NOT($AS511=$AS512),ROW(),"")</f>
        <v/>
      </c>
      <c r="AQ511" s="20" t="str">
        <f>IF(NOT(AS511=AS512),AS512,"")</f>
        <v/>
      </c>
      <c r="AR511" s="20" t="str">
        <f>INDEX($AB$15:$AM$15,MATCH($AS511,$AB$11:$AM$11,0))</f>
        <v>in</v>
      </c>
      <c r="AS511" s="20" t="str">
        <f>LEFT(AT511,4)</f>
        <v>2001</v>
      </c>
      <c r="AT511" s="139" t="str">
        <f>LEFT(B511,6)</f>
        <v>200112</v>
      </c>
    </row>
    <row r="512" spans="2:46" x14ac:dyDescent="0.25">
      <c r="B512" s="11">
        <f>'Market Data'!B498</f>
        <v>20011205</v>
      </c>
      <c r="C512" s="2">
        <f>'Market Data'!C498</f>
        <v>6564</v>
      </c>
      <c r="D512" s="2">
        <f>'Market Data'!D498</f>
        <v>6749</v>
      </c>
      <c r="E512" s="2">
        <f>'Market Data'!E498</f>
        <v>6562</v>
      </c>
      <c r="F512" s="12">
        <f>'Market Data'!F498</f>
        <v>6733</v>
      </c>
      <c r="H512" s="151">
        <f t="shared" si="55"/>
        <v>494</v>
      </c>
      <c r="I512" s="244">
        <f ca="1">IF($H512&lt;($J$6+1),"",PFE(OFFSET($F512,0,0,-$J$6)))</f>
        <v>-3.523138791433484E-2</v>
      </c>
      <c r="J512" s="19"/>
      <c r="K512" s="139" t="str">
        <f t="shared" ca="1" si="56"/>
        <v>Short</v>
      </c>
      <c r="L512" s="243" t="e">
        <f t="shared" ca="1" si="51"/>
        <v>#N/A</v>
      </c>
      <c r="M512" s="242" t="e">
        <f t="shared" ca="1" si="52"/>
        <v>#N/A</v>
      </c>
      <c r="N512" s="20"/>
      <c r="O512" s="74">
        <f t="shared" ca="1" si="57"/>
        <v>-1</v>
      </c>
      <c r="P512" s="75">
        <f t="shared" ca="1" si="49"/>
        <v>0</v>
      </c>
      <c r="Q512" s="76" t="str">
        <f t="shared" ca="1" si="53"/>
        <v/>
      </c>
      <c r="R512" s="75"/>
      <c r="S512" s="77">
        <f t="shared" ca="1" si="50"/>
        <v>-1</v>
      </c>
      <c r="T512" s="78"/>
      <c r="U512" s="81">
        <f t="shared" ca="1" si="58"/>
        <v>-8645</v>
      </c>
      <c r="V512" s="82">
        <f t="shared" ca="1" si="54"/>
        <v>23161.179999999993</v>
      </c>
      <c r="W512" s="50"/>
      <c r="X512" s="50"/>
      <c r="Y512" s="50"/>
      <c r="Z512" s="50"/>
      <c r="AA512" s="50"/>
      <c r="AG512" s="50"/>
      <c r="AH512" s="50"/>
      <c r="AI512" s="50"/>
      <c r="AJ512" s="50"/>
      <c r="AK512" s="50"/>
      <c r="AL512" s="50"/>
      <c r="AM512" s="50"/>
      <c r="AN512" s="50"/>
      <c r="AO512" s="50"/>
      <c r="AP512" s="138" t="str">
        <f>IF(NOT($AS512=$AS513),ROW(),"")</f>
        <v/>
      </c>
      <c r="AQ512" s="20" t="str">
        <f>IF(NOT(AS512=AS513),AS513,"")</f>
        <v/>
      </c>
      <c r="AR512" s="20" t="str">
        <f>INDEX($AB$15:$AM$15,MATCH($AS512,$AB$11:$AM$11,0))</f>
        <v>in</v>
      </c>
      <c r="AS512" s="20" t="str">
        <f>LEFT(AT512,4)</f>
        <v>2001</v>
      </c>
      <c r="AT512" s="139" t="str">
        <f>LEFT(B512,6)</f>
        <v>200112</v>
      </c>
    </row>
    <row r="513" spans="2:46" x14ac:dyDescent="0.25">
      <c r="B513" s="11">
        <f>'Market Data'!B499</f>
        <v>20011206</v>
      </c>
      <c r="C513" s="2">
        <f>'Market Data'!C499</f>
        <v>6712</v>
      </c>
      <c r="D513" s="2">
        <f>'Market Data'!D499</f>
        <v>6801</v>
      </c>
      <c r="E513" s="2">
        <f>'Market Data'!E499</f>
        <v>6705</v>
      </c>
      <c r="F513" s="12">
        <f>'Market Data'!F499</f>
        <v>6733</v>
      </c>
      <c r="H513" s="151">
        <f t="shared" si="55"/>
        <v>495</v>
      </c>
      <c r="I513" s="244">
        <f ca="1">IF($H513&lt;($J$6+1),"",PFE(OFFSET($F513,0,0,-$J$6)))</f>
        <v>-3.9524422190330505E-2</v>
      </c>
      <c r="J513" s="19"/>
      <c r="K513" s="139" t="str">
        <f t="shared" ca="1" si="56"/>
        <v>Short</v>
      </c>
      <c r="L513" s="243" t="e">
        <f t="shared" ca="1" si="51"/>
        <v>#N/A</v>
      </c>
      <c r="M513" s="242" t="e">
        <f t="shared" ca="1" si="52"/>
        <v>#N/A</v>
      </c>
      <c r="N513" s="20"/>
      <c r="O513" s="74">
        <f t="shared" ca="1" si="57"/>
        <v>-1</v>
      </c>
      <c r="P513" s="75">
        <f t="shared" ca="1" si="49"/>
        <v>0</v>
      </c>
      <c r="Q513" s="76" t="str">
        <f t="shared" ca="1" si="53"/>
        <v/>
      </c>
      <c r="R513" s="75"/>
      <c r="S513" s="77">
        <f t="shared" ca="1" si="50"/>
        <v>-1</v>
      </c>
      <c r="T513" s="78"/>
      <c r="U513" s="81">
        <f t="shared" ca="1" si="58"/>
        <v>0</v>
      </c>
      <c r="V513" s="82">
        <f t="shared" ca="1" si="54"/>
        <v>23161.179999999993</v>
      </c>
      <c r="W513" s="50"/>
      <c r="X513" s="50"/>
      <c r="Y513" s="50"/>
      <c r="Z513" s="50"/>
      <c r="AA513" s="50"/>
      <c r="AG513" s="50"/>
      <c r="AH513" s="50"/>
      <c r="AI513" s="50"/>
      <c r="AJ513" s="50"/>
      <c r="AK513" s="50"/>
      <c r="AL513" s="50"/>
      <c r="AM513" s="50"/>
      <c r="AN513" s="50"/>
      <c r="AO513" s="50"/>
      <c r="AP513" s="138" t="str">
        <f>IF(NOT($AS513=$AS514),ROW(),"")</f>
        <v/>
      </c>
      <c r="AQ513" s="20" t="str">
        <f>IF(NOT(AS513=AS514),AS514,"")</f>
        <v/>
      </c>
      <c r="AR513" s="20" t="str">
        <f>INDEX($AB$15:$AM$15,MATCH($AS513,$AB$11:$AM$11,0))</f>
        <v>in</v>
      </c>
      <c r="AS513" s="20" t="str">
        <f>LEFT(AT513,4)</f>
        <v>2001</v>
      </c>
      <c r="AT513" s="139" t="str">
        <f>LEFT(B513,6)</f>
        <v>200112</v>
      </c>
    </row>
    <row r="514" spans="2:46" x14ac:dyDescent="0.25">
      <c r="B514" s="11">
        <f>'Market Data'!B500</f>
        <v>20011207</v>
      </c>
      <c r="C514" s="2">
        <f>'Market Data'!C500</f>
        <v>6747</v>
      </c>
      <c r="D514" s="2">
        <f>'Market Data'!D500</f>
        <v>6766</v>
      </c>
      <c r="E514" s="2">
        <f>'Market Data'!E500</f>
        <v>6668.5</v>
      </c>
      <c r="F514" s="12">
        <f>'Market Data'!F500</f>
        <v>6681</v>
      </c>
      <c r="H514" s="151">
        <f t="shared" si="55"/>
        <v>496</v>
      </c>
      <c r="I514" s="244">
        <f ca="1">IF($H514&lt;($J$6+1),"",PFE(OFFSET($F514,0,0,-$J$6)))</f>
        <v>-5.3335540629087456E-2</v>
      </c>
      <c r="J514" s="19"/>
      <c r="K514" s="139" t="str">
        <f t="shared" ca="1" si="56"/>
        <v>Short</v>
      </c>
      <c r="L514" s="243" t="e">
        <f t="shared" ca="1" si="51"/>
        <v>#N/A</v>
      </c>
      <c r="M514" s="242" t="e">
        <f t="shared" ca="1" si="52"/>
        <v>#N/A</v>
      </c>
      <c r="N514" s="20"/>
      <c r="O514" s="74">
        <f t="shared" ca="1" si="57"/>
        <v>-1</v>
      </c>
      <c r="P514" s="75">
        <f t="shared" ca="1" si="49"/>
        <v>0</v>
      </c>
      <c r="Q514" s="76" t="str">
        <f t="shared" ca="1" si="53"/>
        <v/>
      </c>
      <c r="R514" s="75"/>
      <c r="S514" s="77">
        <f t="shared" ca="1" si="50"/>
        <v>-1</v>
      </c>
      <c r="T514" s="78"/>
      <c r="U514" s="81">
        <f t="shared" ca="1" si="58"/>
        <v>1820</v>
      </c>
      <c r="V514" s="82">
        <f t="shared" ca="1" si="54"/>
        <v>24981.179999999993</v>
      </c>
      <c r="W514" s="50"/>
      <c r="X514" s="50"/>
      <c r="Y514" s="50"/>
      <c r="Z514" s="50"/>
      <c r="AA514" s="50"/>
      <c r="AG514" s="50"/>
      <c r="AH514" s="50"/>
      <c r="AI514" s="50"/>
      <c r="AJ514" s="50"/>
      <c r="AK514" s="50"/>
      <c r="AL514" s="50"/>
      <c r="AM514" s="50"/>
      <c r="AN514" s="50"/>
      <c r="AO514" s="50"/>
      <c r="AP514" s="138" t="str">
        <f>IF(NOT($AS514=$AS515),ROW(),"")</f>
        <v/>
      </c>
      <c r="AQ514" s="20" t="str">
        <f>IF(NOT(AS514=AS515),AS515,"")</f>
        <v/>
      </c>
      <c r="AR514" s="20" t="str">
        <f>INDEX($AB$15:$AM$15,MATCH($AS514,$AB$11:$AM$11,0))</f>
        <v>in</v>
      </c>
      <c r="AS514" s="20" t="str">
        <f>LEFT(AT514,4)</f>
        <v>2001</v>
      </c>
      <c r="AT514" s="139" t="str">
        <f>LEFT(B514,6)</f>
        <v>200112</v>
      </c>
    </row>
    <row r="515" spans="2:46" x14ac:dyDescent="0.25">
      <c r="B515" s="11">
        <f>'Market Data'!B501</f>
        <v>20011210</v>
      </c>
      <c r="C515" s="2">
        <f>'Market Data'!C501</f>
        <v>6664</v>
      </c>
      <c r="D515" s="2">
        <f>'Market Data'!D501</f>
        <v>6675</v>
      </c>
      <c r="E515" s="2">
        <f>'Market Data'!E501</f>
        <v>6570.5</v>
      </c>
      <c r="F515" s="12">
        <f>'Market Data'!F501</f>
        <v>6592.5</v>
      </c>
      <c r="H515" s="151">
        <f t="shared" si="55"/>
        <v>497</v>
      </c>
      <c r="I515" s="244">
        <f ca="1">IF($H515&lt;($J$6+1),"",PFE(OFFSET($F515,0,0,-$J$6)))</f>
        <v>-5.5839842411970021E-2</v>
      </c>
      <c r="J515" s="19"/>
      <c r="K515" s="139" t="str">
        <f t="shared" ca="1" si="56"/>
        <v>Short</v>
      </c>
      <c r="L515" s="243" t="e">
        <f t="shared" ca="1" si="51"/>
        <v>#N/A</v>
      </c>
      <c r="M515" s="242" t="e">
        <f t="shared" ca="1" si="52"/>
        <v>#N/A</v>
      </c>
      <c r="N515" s="20"/>
      <c r="O515" s="74">
        <f t="shared" ca="1" si="57"/>
        <v>-1</v>
      </c>
      <c r="P515" s="75">
        <f t="shared" ca="1" si="49"/>
        <v>0</v>
      </c>
      <c r="Q515" s="76" t="str">
        <f t="shared" ca="1" si="53"/>
        <v/>
      </c>
      <c r="R515" s="75"/>
      <c r="S515" s="77">
        <f t="shared" ca="1" si="50"/>
        <v>-1</v>
      </c>
      <c r="T515" s="78"/>
      <c r="U515" s="81">
        <f t="shared" ca="1" si="58"/>
        <v>3097.5</v>
      </c>
      <c r="V515" s="82">
        <f t="shared" ca="1" si="54"/>
        <v>28078.679999999993</v>
      </c>
      <c r="W515" s="50"/>
      <c r="X515" s="50"/>
      <c r="Y515" s="50"/>
      <c r="Z515" s="50"/>
      <c r="AA515" s="50"/>
      <c r="AG515" s="50"/>
      <c r="AH515" s="50"/>
      <c r="AI515" s="50"/>
      <c r="AJ515" s="50"/>
      <c r="AK515" s="50"/>
      <c r="AL515" s="50"/>
      <c r="AM515" s="50"/>
      <c r="AN515" s="50"/>
      <c r="AO515" s="50"/>
      <c r="AP515" s="138" t="str">
        <f>IF(NOT($AS515=$AS516),ROW(),"")</f>
        <v/>
      </c>
      <c r="AQ515" s="20" t="str">
        <f>IF(NOT(AS515=AS516),AS516,"")</f>
        <v/>
      </c>
      <c r="AR515" s="20" t="str">
        <f>INDEX($AB$15:$AM$15,MATCH($AS515,$AB$11:$AM$11,0))</f>
        <v>in</v>
      </c>
      <c r="AS515" s="20" t="str">
        <f>LEFT(AT515,4)</f>
        <v>2001</v>
      </c>
      <c r="AT515" s="139" t="str">
        <f>LEFT(B515,6)</f>
        <v>200112</v>
      </c>
    </row>
    <row r="516" spans="2:46" x14ac:dyDescent="0.25">
      <c r="B516" s="11">
        <f>'Market Data'!B502</f>
        <v>20011211</v>
      </c>
      <c r="C516" s="2">
        <f>'Market Data'!C502</f>
        <v>6586</v>
      </c>
      <c r="D516" s="2">
        <f>'Market Data'!D502</f>
        <v>6631</v>
      </c>
      <c r="E516" s="2">
        <f>'Market Data'!E502</f>
        <v>6537</v>
      </c>
      <c r="F516" s="12">
        <f>'Market Data'!F502</f>
        <v>6597</v>
      </c>
      <c r="H516" s="151">
        <f t="shared" si="55"/>
        <v>498</v>
      </c>
      <c r="I516" s="244">
        <f ca="1">IF($H516&lt;($J$6+1),"",PFE(OFFSET($F516,0,0,-$J$6)))</f>
        <v>-4.3206516629907876E-2</v>
      </c>
      <c r="J516" s="19"/>
      <c r="K516" s="139" t="str">
        <f t="shared" ca="1" si="56"/>
        <v>Short</v>
      </c>
      <c r="L516" s="243" t="e">
        <f t="shared" ca="1" si="51"/>
        <v>#N/A</v>
      </c>
      <c r="M516" s="242" t="e">
        <f t="shared" ca="1" si="52"/>
        <v>#N/A</v>
      </c>
      <c r="N516" s="20"/>
      <c r="O516" s="74">
        <f t="shared" ca="1" si="57"/>
        <v>-1</v>
      </c>
      <c r="P516" s="75">
        <f t="shared" ca="1" si="49"/>
        <v>0</v>
      </c>
      <c r="Q516" s="76" t="str">
        <f t="shared" ca="1" si="53"/>
        <v/>
      </c>
      <c r="R516" s="75"/>
      <c r="S516" s="77">
        <f t="shared" ca="1" si="50"/>
        <v>-1</v>
      </c>
      <c r="T516" s="78"/>
      <c r="U516" s="81">
        <f t="shared" ca="1" si="58"/>
        <v>-157.5</v>
      </c>
      <c r="V516" s="82">
        <f t="shared" ca="1" si="54"/>
        <v>27921.179999999993</v>
      </c>
      <c r="W516" s="50"/>
      <c r="X516" s="50"/>
      <c r="Y516" s="50"/>
      <c r="Z516" s="50"/>
      <c r="AA516" s="50"/>
      <c r="AG516" s="50"/>
      <c r="AH516" s="50"/>
      <c r="AI516" s="50"/>
      <c r="AJ516" s="50"/>
      <c r="AK516" s="50"/>
      <c r="AL516" s="50"/>
      <c r="AM516" s="50"/>
      <c r="AN516" s="50"/>
      <c r="AO516" s="50"/>
      <c r="AP516" s="138" t="str">
        <f>IF(NOT($AS516=$AS517),ROW(),"")</f>
        <v/>
      </c>
      <c r="AQ516" s="20" t="str">
        <f>IF(NOT(AS516=AS517),AS517,"")</f>
        <v/>
      </c>
      <c r="AR516" s="20" t="str">
        <f>INDEX($AB$15:$AM$15,MATCH($AS516,$AB$11:$AM$11,0))</f>
        <v>in</v>
      </c>
      <c r="AS516" s="20" t="str">
        <f>LEFT(AT516,4)</f>
        <v>2001</v>
      </c>
      <c r="AT516" s="139" t="str">
        <f>LEFT(B516,6)</f>
        <v>200112</v>
      </c>
    </row>
    <row r="517" spans="2:46" x14ac:dyDescent="0.25">
      <c r="B517" s="11">
        <f>'Market Data'!B503</f>
        <v>20011212</v>
      </c>
      <c r="C517" s="2">
        <f>'Market Data'!C503</f>
        <v>6612</v>
      </c>
      <c r="D517" s="2">
        <f>'Market Data'!D503</f>
        <v>6655.5</v>
      </c>
      <c r="E517" s="2">
        <f>'Market Data'!E503</f>
        <v>6487</v>
      </c>
      <c r="F517" s="12">
        <f>'Market Data'!F503</f>
        <v>6517.5</v>
      </c>
      <c r="H517" s="151">
        <f t="shared" si="55"/>
        <v>499</v>
      </c>
      <c r="I517" s="244">
        <f ca="1">IF($H517&lt;($J$6+1),"",PFE(OFFSET($F517,0,0,-$J$6)))</f>
        <v>-3.33518989816994E-2</v>
      </c>
      <c r="J517" s="19"/>
      <c r="K517" s="139" t="str">
        <f t="shared" ca="1" si="56"/>
        <v>Short</v>
      </c>
      <c r="L517" s="243" t="e">
        <f t="shared" ca="1" si="51"/>
        <v>#N/A</v>
      </c>
      <c r="M517" s="242" t="e">
        <f t="shared" ca="1" si="52"/>
        <v>#N/A</v>
      </c>
      <c r="N517" s="20"/>
      <c r="O517" s="74">
        <f t="shared" ca="1" si="57"/>
        <v>-1</v>
      </c>
      <c r="P517" s="75">
        <f t="shared" ca="1" si="49"/>
        <v>0</v>
      </c>
      <c r="Q517" s="76" t="str">
        <f t="shared" ca="1" si="53"/>
        <v/>
      </c>
      <c r="R517" s="75"/>
      <c r="S517" s="77">
        <f t="shared" ca="1" si="50"/>
        <v>-1</v>
      </c>
      <c r="T517" s="78"/>
      <c r="U517" s="81">
        <f t="shared" ca="1" si="58"/>
        <v>2782.5</v>
      </c>
      <c r="V517" s="82">
        <f t="shared" ca="1" si="54"/>
        <v>30703.679999999993</v>
      </c>
      <c r="W517" s="50"/>
      <c r="X517" s="50"/>
      <c r="Y517" s="50"/>
      <c r="Z517" s="50"/>
      <c r="AA517" s="50"/>
      <c r="AG517" s="50"/>
      <c r="AH517" s="50"/>
      <c r="AI517" s="50"/>
      <c r="AJ517" s="50"/>
      <c r="AK517" s="50"/>
      <c r="AL517" s="50"/>
      <c r="AM517" s="50"/>
      <c r="AN517" s="50"/>
      <c r="AO517" s="50"/>
      <c r="AP517" s="138" t="str">
        <f>IF(NOT($AS517=$AS518),ROW(),"")</f>
        <v/>
      </c>
      <c r="AQ517" s="20" t="str">
        <f>IF(NOT(AS517=AS518),AS518,"")</f>
        <v/>
      </c>
      <c r="AR517" s="20" t="str">
        <f>INDEX($AB$15:$AM$15,MATCH($AS517,$AB$11:$AM$11,0))</f>
        <v>in</v>
      </c>
      <c r="AS517" s="20" t="str">
        <f>LEFT(AT517,4)</f>
        <v>2001</v>
      </c>
      <c r="AT517" s="139" t="str">
        <f>LEFT(B517,6)</f>
        <v>200112</v>
      </c>
    </row>
    <row r="518" spans="2:46" x14ac:dyDescent="0.25">
      <c r="B518" s="11">
        <f>'Market Data'!B504</f>
        <v>20011213</v>
      </c>
      <c r="C518" s="2">
        <f>'Market Data'!C504</f>
        <v>6506.5</v>
      </c>
      <c r="D518" s="2">
        <f>'Market Data'!D504</f>
        <v>6557</v>
      </c>
      <c r="E518" s="2">
        <f>'Market Data'!E504</f>
        <v>6406.5</v>
      </c>
      <c r="F518" s="12">
        <f>'Market Data'!F504</f>
        <v>6417</v>
      </c>
      <c r="H518" s="151">
        <f t="shared" si="55"/>
        <v>500</v>
      </c>
      <c r="I518" s="244">
        <f ca="1">IF($H518&lt;($J$6+1),"",PFE(OFFSET($F518,0,0,-$J$6)))</f>
        <v>-4.327292780849927E-2</v>
      </c>
      <c r="J518" s="19"/>
      <c r="K518" s="139" t="str">
        <f t="shared" ca="1" si="56"/>
        <v>Short</v>
      </c>
      <c r="L518" s="243" t="e">
        <f t="shared" ca="1" si="51"/>
        <v>#N/A</v>
      </c>
      <c r="M518" s="242" t="e">
        <f t="shared" ca="1" si="52"/>
        <v>#N/A</v>
      </c>
      <c r="N518" s="20"/>
      <c r="O518" s="74">
        <f t="shared" ca="1" si="57"/>
        <v>-1</v>
      </c>
      <c r="P518" s="75">
        <f t="shared" ca="1" si="49"/>
        <v>0</v>
      </c>
      <c r="Q518" s="76" t="str">
        <f t="shared" ca="1" si="53"/>
        <v/>
      </c>
      <c r="R518" s="75"/>
      <c r="S518" s="77">
        <f t="shared" ca="1" si="50"/>
        <v>-1</v>
      </c>
      <c r="T518" s="78"/>
      <c r="U518" s="81">
        <f t="shared" ca="1" si="58"/>
        <v>3517.5</v>
      </c>
      <c r="V518" s="82">
        <f t="shared" ca="1" si="54"/>
        <v>34221.179999999993</v>
      </c>
      <c r="W518" s="50"/>
      <c r="X518" s="50"/>
      <c r="Y518" s="50"/>
      <c r="Z518" s="50"/>
      <c r="AA518" s="50"/>
      <c r="AG518" s="50"/>
      <c r="AH518" s="50"/>
      <c r="AI518" s="50"/>
      <c r="AJ518" s="50"/>
      <c r="AK518" s="50"/>
      <c r="AL518" s="50"/>
      <c r="AM518" s="50"/>
      <c r="AN518" s="50"/>
      <c r="AO518" s="50"/>
      <c r="AP518" s="138" t="str">
        <f>IF(NOT($AS518=$AS519),ROW(),"")</f>
        <v/>
      </c>
      <c r="AQ518" s="20" t="str">
        <f>IF(NOT(AS518=AS519),AS519,"")</f>
        <v/>
      </c>
      <c r="AR518" s="20" t="str">
        <f>INDEX($AB$15:$AM$15,MATCH($AS518,$AB$11:$AM$11,0))</f>
        <v>in</v>
      </c>
      <c r="AS518" s="20" t="str">
        <f>LEFT(AT518,4)</f>
        <v>2001</v>
      </c>
      <c r="AT518" s="139" t="str">
        <f>LEFT(B518,6)</f>
        <v>200112</v>
      </c>
    </row>
    <row r="519" spans="2:46" x14ac:dyDescent="0.25">
      <c r="B519" s="11">
        <f>'Market Data'!B505</f>
        <v>20011214</v>
      </c>
      <c r="C519" s="2">
        <f>'Market Data'!C505</f>
        <v>6400</v>
      </c>
      <c r="D519" s="2">
        <f>'Market Data'!D505</f>
        <v>6444</v>
      </c>
      <c r="E519" s="2">
        <f>'Market Data'!E505</f>
        <v>6359</v>
      </c>
      <c r="F519" s="12">
        <f>'Market Data'!F505</f>
        <v>6384</v>
      </c>
      <c r="H519" s="151">
        <f t="shared" si="55"/>
        <v>501</v>
      </c>
      <c r="I519" s="244">
        <f ca="1">IF($H519&lt;($J$6+1),"",PFE(OFFSET($F519,0,0,-$J$6)))</f>
        <v>-5.3549557976181578E-2</v>
      </c>
      <c r="J519" s="19"/>
      <c r="K519" s="139" t="str">
        <f t="shared" ca="1" si="56"/>
        <v>Short</v>
      </c>
      <c r="L519" s="243" t="e">
        <f t="shared" ca="1" si="51"/>
        <v>#N/A</v>
      </c>
      <c r="M519" s="242" t="e">
        <f t="shared" ca="1" si="52"/>
        <v>#N/A</v>
      </c>
      <c r="N519" s="20"/>
      <c r="O519" s="74">
        <f t="shared" ca="1" si="57"/>
        <v>-1</v>
      </c>
      <c r="P519" s="75">
        <f t="shared" ca="1" si="49"/>
        <v>0</v>
      </c>
      <c r="Q519" s="76" t="str">
        <f t="shared" ca="1" si="53"/>
        <v/>
      </c>
      <c r="R519" s="75"/>
      <c r="S519" s="77">
        <f t="shared" ca="1" si="50"/>
        <v>-1</v>
      </c>
      <c r="T519" s="78"/>
      <c r="U519" s="81">
        <f t="shared" ca="1" si="58"/>
        <v>1155</v>
      </c>
      <c r="V519" s="82">
        <f t="shared" ca="1" si="54"/>
        <v>35376.179999999993</v>
      </c>
      <c r="W519" s="50"/>
      <c r="X519" s="50"/>
      <c r="Y519" s="50"/>
      <c r="Z519" s="50"/>
      <c r="AA519" s="50"/>
      <c r="AG519" s="50"/>
      <c r="AH519" s="50"/>
      <c r="AI519" s="50"/>
      <c r="AJ519" s="50"/>
      <c r="AK519" s="50"/>
      <c r="AL519" s="50"/>
      <c r="AM519" s="50"/>
      <c r="AN519" s="50"/>
      <c r="AO519" s="50"/>
      <c r="AP519" s="138" t="str">
        <f>IF(NOT($AS519=$AS520),ROW(),"")</f>
        <v/>
      </c>
      <c r="AQ519" s="20" t="str">
        <f>IF(NOT(AS519=AS520),AS520,"")</f>
        <v/>
      </c>
      <c r="AR519" s="20" t="str">
        <f>INDEX($AB$15:$AM$15,MATCH($AS519,$AB$11:$AM$11,0))</f>
        <v>in</v>
      </c>
      <c r="AS519" s="20" t="str">
        <f>LEFT(AT519,4)</f>
        <v>2001</v>
      </c>
      <c r="AT519" s="139" t="str">
        <f>LEFT(B519,6)</f>
        <v>200112</v>
      </c>
    </row>
    <row r="520" spans="2:46" x14ac:dyDescent="0.25">
      <c r="B520" s="11">
        <f>'Market Data'!B506</f>
        <v>20011217</v>
      </c>
      <c r="C520" s="2">
        <f>'Market Data'!C506</f>
        <v>6390</v>
      </c>
      <c r="D520" s="2">
        <f>'Market Data'!D506</f>
        <v>6560.5</v>
      </c>
      <c r="E520" s="2">
        <f>'Market Data'!E506</f>
        <v>6360.5</v>
      </c>
      <c r="F520" s="12">
        <f>'Market Data'!F506</f>
        <v>6549</v>
      </c>
      <c r="H520" s="151">
        <f t="shared" si="55"/>
        <v>502</v>
      </c>
      <c r="I520" s="244">
        <f ca="1">IF($H520&lt;($J$6+1),"",PFE(OFFSET($F520,0,0,-$J$6)))</f>
        <v>-2.914805485547612E-2</v>
      </c>
      <c r="J520" s="19"/>
      <c r="K520" s="139" t="str">
        <f t="shared" ca="1" si="56"/>
        <v>Short</v>
      </c>
      <c r="L520" s="243" t="e">
        <f t="shared" ca="1" si="51"/>
        <v>#N/A</v>
      </c>
      <c r="M520" s="242" t="e">
        <f t="shared" ca="1" si="52"/>
        <v>#N/A</v>
      </c>
      <c r="N520" s="20"/>
      <c r="O520" s="74">
        <f t="shared" ca="1" si="57"/>
        <v>-1</v>
      </c>
      <c r="P520" s="75">
        <f t="shared" ca="1" si="49"/>
        <v>0</v>
      </c>
      <c r="Q520" s="76" t="str">
        <f t="shared" ca="1" si="53"/>
        <v/>
      </c>
      <c r="R520" s="75"/>
      <c r="S520" s="77">
        <f t="shared" ca="1" si="50"/>
        <v>-1</v>
      </c>
      <c r="T520" s="78"/>
      <c r="U520" s="81">
        <f t="shared" ca="1" si="58"/>
        <v>-5775</v>
      </c>
      <c r="V520" s="82">
        <f t="shared" ca="1" si="54"/>
        <v>29601.179999999993</v>
      </c>
      <c r="W520" s="50"/>
      <c r="X520" s="50"/>
      <c r="Y520" s="50"/>
      <c r="Z520" s="50"/>
      <c r="AA520" s="50"/>
      <c r="AG520" s="50"/>
      <c r="AH520" s="50"/>
      <c r="AI520" s="50"/>
      <c r="AJ520" s="50"/>
      <c r="AK520" s="50"/>
      <c r="AL520" s="50"/>
      <c r="AM520" s="50"/>
      <c r="AN520" s="50"/>
      <c r="AO520" s="50"/>
      <c r="AP520" s="138" t="str">
        <f>IF(NOT($AS520=$AS521),ROW(),"")</f>
        <v/>
      </c>
      <c r="AQ520" s="20" t="str">
        <f>IF(NOT(AS520=AS521),AS521,"")</f>
        <v/>
      </c>
      <c r="AR520" s="20" t="str">
        <f>INDEX($AB$15:$AM$15,MATCH($AS520,$AB$11:$AM$11,0))</f>
        <v>in</v>
      </c>
      <c r="AS520" s="20" t="str">
        <f>LEFT(AT520,4)</f>
        <v>2001</v>
      </c>
      <c r="AT520" s="139" t="str">
        <f>LEFT(B520,6)</f>
        <v>200112</v>
      </c>
    </row>
    <row r="521" spans="2:46" x14ac:dyDescent="0.25">
      <c r="B521" s="11">
        <f>'Market Data'!B507</f>
        <v>20011218</v>
      </c>
      <c r="C521" s="2">
        <f>'Market Data'!C507</f>
        <v>6544</v>
      </c>
      <c r="D521" s="2">
        <f>'Market Data'!D507</f>
        <v>6574.5</v>
      </c>
      <c r="E521" s="2">
        <f>'Market Data'!E507</f>
        <v>6490</v>
      </c>
      <c r="F521" s="12">
        <f>'Market Data'!F507</f>
        <v>6496</v>
      </c>
      <c r="H521" s="151">
        <f t="shared" si="55"/>
        <v>503</v>
      </c>
      <c r="I521" s="244">
        <f ca="1">IF($H521&lt;($J$6+1),"",PFE(OFFSET($F521,0,0,-$J$6)))</f>
        <v>-3.9766803053111061E-2</v>
      </c>
      <c r="J521" s="19"/>
      <c r="K521" s="139" t="str">
        <f t="shared" ca="1" si="56"/>
        <v>Short</v>
      </c>
      <c r="L521" s="243" t="e">
        <f t="shared" ca="1" si="51"/>
        <v>#N/A</v>
      </c>
      <c r="M521" s="242" t="e">
        <f t="shared" ca="1" si="52"/>
        <v>#N/A</v>
      </c>
      <c r="N521" s="20"/>
      <c r="O521" s="74">
        <f t="shared" ca="1" si="57"/>
        <v>-1</v>
      </c>
      <c r="P521" s="75">
        <f t="shared" ca="1" si="49"/>
        <v>0</v>
      </c>
      <c r="Q521" s="76" t="str">
        <f t="shared" ca="1" si="53"/>
        <v/>
      </c>
      <c r="R521" s="75"/>
      <c r="S521" s="77">
        <f t="shared" ca="1" si="50"/>
        <v>-1</v>
      </c>
      <c r="T521" s="78"/>
      <c r="U521" s="81">
        <f t="shared" ca="1" si="58"/>
        <v>1855</v>
      </c>
      <c r="V521" s="82">
        <f t="shared" ca="1" si="54"/>
        <v>31456.179999999993</v>
      </c>
      <c r="W521" s="50"/>
      <c r="X521" s="50"/>
      <c r="Y521" s="50"/>
      <c r="Z521" s="50"/>
      <c r="AA521" s="50"/>
      <c r="AG521" s="50"/>
      <c r="AH521" s="50"/>
      <c r="AI521" s="50"/>
      <c r="AJ521" s="50"/>
      <c r="AK521" s="50"/>
      <c r="AL521" s="50"/>
      <c r="AM521" s="50"/>
      <c r="AN521" s="50"/>
      <c r="AO521" s="50"/>
      <c r="AP521" s="138" t="str">
        <f>IF(NOT($AS521=$AS522),ROW(),"")</f>
        <v/>
      </c>
      <c r="AQ521" s="20" t="str">
        <f>IF(NOT(AS521=AS522),AS522,"")</f>
        <v/>
      </c>
      <c r="AR521" s="20" t="str">
        <f>INDEX($AB$15:$AM$15,MATCH($AS521,$AB$11:$AM$11,0))</f>
        <v>in</v>
      </c>
      <c r="AS521" s="20" t="str">
        <f>LEFT(AT521,4)</f>
        <v>2001</v>
      </c>
      <c r="AT521" s="139" t="str">
        <f>LEFT(B521,6)</f>
        <v>200112</v>
      </c>
    </row>
    <row r="522" spans="2:46" x14ac:dyDescent="0.25">
      <c r="B522" s="11">
        <f>'Market Data'!B508</f>
        <v>20011219</v>
      </c>
      <c r="C522" s="2">
        <f>'Market Data'!C508</f>
        <v>6466.5</v>
      </c>
      <c r="D522" s="2">
        <f>'Market Data'!D508</f>
        <v>6517</v>
      </c>
      <c r="E522" s="2">
        <f>'Market Data'!E508</f>
        <v>6405</v>
      </c>
      <c r="F522" s="12">
        <f>'Market Data'!F508</f>
        <v>6453.5</v>
      </c>
      <c r="H522" s="151">
        <f t="shared" si="55"/>
        <v>504</v>
      </c>
      <c r="I522" s="244">
        <f ca="1">IF($H522&lt;($J$6+1),"",PFE(OFFSET($F522,0,0,-$J$6)))</f>
        <v>-6.849538933537927E-2</v>
      </c>
      <c r="J522" s="19"/>
      <c r="K522" s="139" t="str">
        <f t="shared" ca="1" si="56"/>
        <v>Short</v>
      </c>
      <c r="L522" s="243" t="e">
        <f t="shared" ca="1" si="51"/>
        <v>#N/A</v>
      </c>
      <c r="M522" s="242" t="e">
        <f t="shared" ca="1" si="52"/>
        <v>#N/A</v>
      </c>
      <c r="N522" s="20"/>
      <c r="O522" s="74">
        <f t="shared" ca="1" si="57"/>
        <v>-1</v>
      </c>
      <c r="P522" s="75">
        <f t="shared" ca="1" si="49"/>
        <v>0</v>
      </c>
      <c r="Q522" s="76" t="str">
        <f t="shared" ca="1" si="53"/>
        <v/>
      </c>
      <c r="R522" s="75"/>
      <c r="S522" s="77">
        <f t="shared" ca="1" si="50"/>
        <v>-1</v>
      </c>
      <c r="T522" s="78"/>
      <c r="U522" s="81">
        <f t="shared" ca="1" si="58"/>
        <v>1487.5</v>
      </c>
      <c r="V522" s="82">
        <f t="shared" ca="1" si="54"/>
        <v>32943.679999999993</v>
      </c>
      <c r="W522" s="50"/>
      <c r="X522" s="50"/>
      <c r="Y522" s="50"/>
      <c r="Z522" s="50"/>
      <c r="AA522" s="50"/>
      <c r="AG522" s="50"/>
      <c r="AH522" s="50"/>
      <c r="AI522" s="50"/>
      <c r="AJ522" s="50"/>
      <c r="AK522" s="50"/>
      <c r="AL522" s="50"/>
      <c r="AM522" s="50"/>
      <c r="AN522" s="50"/>
      <c r="AO522" s="50"/>
      <c r="AP522" s="138" t="str">
        <f>IF(NOT($AS522=$AS523),ROW(),"")</f>
        <v/>
      </c>
      <c r="AQ522" s="20" t="str">
        <f>IF(NOT(AS522=AS523),AS523,"")</f>
        <v/>
      </c>
      <c r="AR522" s="20" t="str">
        <f>INDEX($AB$15:$AM$15,MATCH($AS522,$AB$11:$AM$11,0))</f>
        <v>in</v>
      </c>
      <c r="AS522" s="20" t="str">
        <f>LEFT(AT522,4)</f>
        <v>2001</v>
      </c>
      <c r="AT522" s="139" t="str">
        <f>LEFT(B522,6)</f>
        <v>200112</v>
      </c>
    </row>
    <row r="523" spans="2:46" x14ac:dyDescent="0.25">
      <c r="B523" s="11">
        <f>'Market Data'!B509</f>
        <v>20011220</v>
      </c>
      <c r="C523" s="2">
        <f>'Market Data'!C509</f>
        <v>6446.5</v>
      </c>
      <c r="D523" s="2">
        <f>'Market Data'!D509</f>
        <v>6484.5</v>
      </c>
      <c r="E523" s="2">
        <f>'Market Data'!E509</f>
        <v>6377.5</v>
      </c>
      <c r="F523" s="12">
        <f>'Market Data'!F509</f>
        <v>6423</v>
      </c>
      <c r="H523" s="151">
        <f t="shared" si="55"/>
        <v>505</v>
      </c>
      <c r="I523" s="244">
        <f ca="1">IF($H523&lt;($J$6+1),"",PFE(OFFSET($F523,0,0,-$J$6)))</f>
        <v>-7.1967523200977185E-2</v>
      </c>
      <c r="J523" s="19"/>
      <c r="K523" s="139" t="str">
        <f t="shared" ca="1" si="56"/>
        <v>Short</v>
      </c>
      <c r="L523" s="243" t="e">
        <f t="shared" ca="1" si="51"/>
        <v>#N/A</v>
      </c>
      <c r="M523" s="242" t="e">
        <f t="shared" ca="1" si="52"/>
        <v>#N/A</v>
      </c>
      <c r="N523" s="20"/>
      <c r="O523" s="74">
        <f t="shared" ca="1" si="57"/>
        <v>-1</v>
      </c>
      <c r="P523" s="75">
        <f t="shared" ca="1" si="49"/>
        <v>0</v>
      </c>
      <c r="Q523" s="76" t="str">
        <f t="shared" ca="1" si="53"/>
        <v/>
      </c>
      <c r="R523" s="75"/>
      <c r="S523" s="77">
        <f t="shared" ca="1" si="50"/>
        <v>-1</v>
      </c>
      <c r="T523" s="78"/>
      <c r="U523" s="81">
        <f t="shared" ca="1" si="58"/>
        <v>1067.5</v>
      </c>
      <c r="V523" s="82">
        <f t="shared" ca="1" si="54"/>
        <v>34011.179999999993</v>
      </c>
      <c r="W523" s="50"/>
      <c r="X523" s="50"/>
      <c r="Y523" s="50"/>
      <c r="Z523" s="50"/>
      <c r="AA523" s="50"/>
      <c r="AG523" s="50"/>
      <c r="AH523" s="50"/>
      <c r="AI523" s="50"/>
      <c r="AJ523" s="50"/>
      <c r="AK523" s="50"/>
      <c r="AL523" s="50"/>
      <c r="AM523" s="50"/>
      <c r="AN523" s="50"/>
      <c r="AO523" s="50"/>
      <c r="AP523" s="138" t="str">
        <f>IF(NOT($AS523=$AS524),ROW(),"")</f>
        <v/>
      </c>
      <c r="AQ523" s="20" t="str">
        <f>IF(NOT(AS523=AS524),AS524,"")</f>
        <v/>
      </c>
      <c r="AR523" s="20" t="str">
        <f>INDEX($AB$15:$AM$15,MATCH($AS523,$AB$11:$AM$11,0))</f>
        <v>in</v>
      </c>
      <c r="AS523" s="20" t="str">
        <f>LEFT(AT523,4)</f>
        <v>2001</v>
      </c>
      <c r="AT523" s="139" t="str">
        <f>LEFT(B523,6)</f>
        <v>200112</v>
      </c>
    </row>
    <row r="524" spans="2:46" x14ac:dyDescent="0.25">
      <c r="B524" s="11">
        <f>'Market Data'!B510</f>
        <v>20011221</v>
      </c>
      <c r="C524" s="2">
        <f>'Market Data'!C510</f>
        <v>6356.5</v>
      </c>
      <c r="D524" s="2">
        <f>'Market Data'!D510</f>
        <v>6480</v>
      </c>
      <c r="E524" s="2">
        <f>'Market Data'!E510</f>
        <v>6324.5</v>
      </c>
      <c r="F524" s="12">
        <f>'Market Data'!F510</f>
        <v>6476.5</v>
      </c>
      <c r="H524" s="151">
        <f t="shared" si="55"/>
        <v>506</v>
      </c>
      <c r="I524" s="244">
        <f ca="1">IF($H524&lt;($J$6+1),"",PFE(OFFSET($F524,0,0,-$J$6)))</f>
        <v>-5.0810001684551694E-2</v>
      </c>
      <c r="J524" s="19"/>
      <c r="K524" s="139" t="str">
        <f t="shared" ca="1" si="56"/>
        <v>Short</v>
      </c>
      <c r="L524" s="243" t="e">
        <f t="shared" ca="1" si="51"/>
        <v>#N/A</v>
      </c>
      <c r="M524" s="242" t="e">
        <f t="shared" ca="1" si="52"/>
        <v>#N/A</v>
      </c>
      <c r="N524" s="20"/>
      <c r="O524" s="74">
        <f t="shared" ca="1" si="57"/>
        <v>-1</v>
      </c>
      <c r="P524" s="75">
        <f t="shared" ca="1" si="49"/>
        <v>0</v>
      </c>
      <c r="Q524" s="76" t="str">
        <f t="shared" ca="1" si="53"/>
        <v/>
      </c>
      <c r="R524" s="75"/>
      <c r="S524" s="77">
        <f t="shared" ca="1" si="50"/>
        <v>-1</v>
      </c>
      <c r="T524" s="78"/>
      <c r="U524" s="81">
        <f t="shared" ca="1" si="58"/>
        <v>-1872.5</v>
      </c>
      <c r="V524" s="82">
        <f t="shared" ca="1" si="54"/>
        <v>32138.679999999993</v>
      </c>
      <c r="W524" s="50"/>
      <c r="X524" s="50"/>
      <c r="Y524" s="50"/>
      <c r="Z524" s="50"/>
      <c r="AA524" s="50"/>
      <c r="AG524" s="50"/>
      <c r="AH524" s="50"/>
      <c r="AI524" s="50"/>
      <c r="AJ524" s="50"/>
      <c r="AK524" s="50"/>
      <c r="AL524" s="50"/>
      <c r="AM524" s="50"/>
      <c r="AN524" s="50"/>
      <c r="AO524" s="50"/>
      <c r="AP524" s="138" t="str">
        <f>IF(NOT($AS524=$AS525),ROW(),"")</f>
        <v/>
      </c>
      <c r="AQ524" s="20" t="str">
        <f>IF(NOT(AS524=AS525),AS525,"")</f>
        <v/>
      </c>
      <c r="AR524" s="20" t="str">
        <f>INDEX($AB$15:$AM$15,MATCH($AS524,$AB$11:$AM$11,0))</f>
        <v>in</v>
      </c>
      <c r="AS524" s="20" t="str">
        <f>LEFT(AT524,4)</f>
        <v>2001</v>
      </c>
      <c r="AT524" s="139" t="str">
        <f>LEFT(B524,6)</f>
        <v>200112</v>
      </c>
    </row>
    <row r="525" spans="2:46" x14ac:dyDescent="0.25">
      <c r="B525" s="11">
        <f>'Market Data'!B511</f>
        <v>20011227</v>
      </c>
      <c r="C525" s="2">
        <f>'Market Data'!C511</f>
        <v>6541.5</v>
      </c>
      <c r="D525" s="2">
        <f>'Market Data'!D511</f>
        <v>6576.5</v>
      </c>
      <c r="E525" s="2">
        <f>'Market Data'!E511</f>
        <v>6491.5</v>
      </c>
      <c r="F525" s="12">
        <f>'Market Data'!F511</f>
        <v>6576.5</v>
      </c>
      <c r="H525" s="151">
        <f t="shared" si="55"/>
        <v>507</v>
      </c>
      <c r="I525" s="244">
        <f ca="1">IF($H525&lt;($J$6+1),"",PFE(OFFSET($F525,0,0,-$J$6)))</f>
        <v>-3.5046998209920174E-2</v>
      </c>
      <c r="J525" s="19"/>
      <c r="K525" s="139" t="str">
        <f t="shared" ca="1" si="56"/>
        <v>Short</v>
      </c>
      <c r="L525" s="243" t="e">
        <f t="shared" ca="1" si="51"/>
        <v>#N/A</v>
      </c>
      <c r="M525" s="242" t="e">
        <f t="shared" ca="1" si="52"/>
        <v>#N/A</v>
      </c>
      <c r="N525" s="20"/>
      <c r="O525" s="74">
        <f t="shared" ca="1" si="57"/>
        <v>-1</v>
      </c>
      <c r="P525" s="75">
        <f t="shared" ca="1" si="49"/>
        <v>0</v>
      </c>
      <c r="Q525" s="76" t="str">
        <f t="shared" ca="1" si="53"/>
        <v/>
      </c>
      <c r="R525" s="75"/>
      <c r="S525" s="77">
        <f t="shared" ca="1" si="50"/>
        <v>-1</v>
      </c>
      <c r="T525" s="78"/>
      <c r="U525" s="81">
        <f t="shared" ca="1" si="58"/>
        <v>-3500</v>
      </c>
      <c r="V525" s="82">
        <f t="shared" ca="1" si="54"/>
        <v>28638.679999999993</v>
      </c>
      <c r="W525" s="50"/>
      <c r="X525" s="50"/>
      <c r="Y525" s="50"/>
      <c r="Z525" s="50"/>
      <c r="AA525" s="50"/>
      <c r="AG525" s="50"/>
      <c r="AH525" s="50"/>
      <c r="AI525" s="50"/>
      <c r="AJ525" s="50"/>
      <c r="AK525" s="50"/>
      <c r="AL525" s="50"/>
      <c r="AM525" s="50"/>
      <c r="AN525" s="50"/>
      <c r="AO525" s="50"/>
      <c r="AP525" s="138" t="str">
        <f>IF(NOT($AS525=$AS526),ROW(),"")</f>
        <v/>
      </c>
      <c r="AQ525" s="20" t="str">
        <f>IF(NOT(AS525=AS526),AS526,"")</f>
        <v/>
      </c>
      <c r="AR525" s="20" t="str">
        <f>INDEX($AB$15:$AM$15,MATCH($AS525,$AB$11:$AM$11,0))</f>
        <v>in</v>
      </c>
      <c r="AS525" s="20" t="str">
        <f>LEFT(AT525,4)</f>
        <v>2001</v>
      </c>
      <c r="AT525" s="139" t="str">
        <f>LEFT(B525,6)</f>
        <v>200112</v>
      </c>
    </row>
    <row r="526" spans="2:46" x14ac:dyDescent="0.25">
      <c r="B526" s="11">
        <f>'Market Data'!B512</f>
        <v>20011228</v>
      </c>
      <c r="C526" s="2">
        <f>'Market Data'!C512</f>
        <v>6576.5</v>
      </c>
      <c r="D526" s="2">
        <f>'Market Data'!D512</f>
        <v>6627.5</v>
      </c>
      <c r="E526" s="2">
        <f>'Market Data'!E512</f>
        <v>6571</v>
      </c>
      <c r="F526" s="12">
        <f>'Market Data'!F512</f>
        <v>6605</v>
      </c>
      <c r="H526" s="151">
        <f t="shared" si="55"/>
        <v>508</v>
      </c>
      <c r="I526" s="244">
        <f ca="1">IF($H526&lt;($J$6+1),"",PFE(OFFSET($F526,0,0,-$J$6)))</f>
        <v>-1.5468679447924519E-2</v>
      </c>
      <c r="J526" s="19"/>
      <c r="K526" s="139" t="str">
        <f t="shared" ca="1" si="56"/>
        <v>Short</v>
      </c>
      <c r="L526" s="243" t="e">
        <f t="shared" ca="1" si="51"/>
        <v>#N/A</v>
      </c>
      <c r="M526" s="242" t="e">
        <f t="shared" ca="1" si="52"/>
        <v>#N/A</v>
      </c>
      <c r="N526" s="20"/>
      <c r="O526" s="74">
        <f t="shared" ca="1" si="57"/>
        <v>-1</v>
      </c>
      <c r="P526" s="75">
        <f t="shared" ca="1" si="49"/>
        <v>0</v>
      </c>
      <c r="Q526" s="76" t="str">
        <f t="shared" ca="1" si="53"/>
        <v/>
      </c>
      <c r="R526" s="75"/>
      <c r="S526" s="77">
        <f t="shared" ca="1" si="50"/>
        <v>-1</v>
      </c>
      <c r="T526" s="78"/>
      <c r="U526" s="81">
        <f t="shared" ca="1" si="58"/>
        <v>-997.5</v>
      </c>
      <c r="V526" s="82">
        <f t="shared" ca="1" si="54"/>
        <v>27641.179999999993</v>
      </c>
      <c r="W526" s="50"/>
      <c r="X526" s="50"/>
      <c r="Y526" s="50"/>
      <c r="Z526" s="50"/>
      <c r="AA526" s="50"/>
      <c r="AG526" s="50"/>
      <c r="AH526" s="50"/>
      <c r="AI526" s="50"/>
      <c r="AJ526" s="50"/>
      <c r="AK526" s="50"/>
      <c r="AL526" s="50"/>
      <c r="AM526" s="50"/>
      <c r="AN526" s="50"/>
      <c r="AO526" s="50"/>
      <c r="AP526" s="138">
        <f>IF(NOT($AS526=$AS527),ROW(),"")</f>
        <v>526</v>
      </c>
      <c r="AQ526" s="20" t="str">
        <f>IF(NOT(AS526=AS527),AS527,"")</f>
        <v>2002</v>
      </c>
      <c r="AR526" s="20" t="str">
        <f>INDEX($AB$15:$AM$15,MATCH($AS526,$AB$11:$AM$11,0))</f>
        <v>in</v>
      </c>
      <c r="AS526" s="20" t="str">
        <f>LEFT(AT526,4)</f>
        <v>2001</v>
      </c>
      <c r="AT526" s="139" t="str">
        <f>LEFT(B526,6)</f>
        <v>200112</v>
      </c>
    </row>
    <row r="527" spans="2:46" x14ac:dyDescent="0.25">
      <c r="B527" s="11">
        <f>'Market Data'!B513</f>
        <v>20020102</v>
      </c>
      <c r="C527" s="2">
        <f>'Market Data'!C513</f>
        <v>6596.5</v>
      </c>
      <c r="D527" s="2">
        <f>'Market Data'!D513</f>
        <v>6643.5</v>
      </c>
      <c r="E527" s="2">
        <f>'Market Data'!E513</f>
        <v>6553</v>
      </c>
      <c r="F527" s="12">
        <f>'Market Data'!F513</f>
        <v>6615.5</v>
      </c>
      <c r="H527" s="151">
        <f t="shared" si="55"/>
        <v>509</v>
      </c>
      <c r="I527" s="244">
        <f ca="1">IF($H527&lt;($J$6+1),"",PFE(OFFSET($F527,0,0,-$J$6)))</f>
        <v>-1.6193007120731216E-2</v>
      </c>
      <c r="J527" s="19"/>
      <c r="K527" s="139" t="str">
        <f t="shared" ca="1" si="56"/>
        <v>Short</v>
      </c>
      <c r="L527" s="243" t="e">
        <f t="shared" ca="1" si="51"/>
        <v>#N/A</v>
      </c>
      <c r="M527" s="242" t="e">
        <f t="shared" ca="1" si="52"/>
        <v>#N/A</v>
      </c>
      <c r="N527" s="20"/>
      <c r="O527" s="74">
        <f t="shared" ca="1" si="57"/>
        <v>-1</v>
      </c>
      <c r="P527" s="75">
        <f t="shared" ca="1" si="49"/>
        <v>0</v>
      </c>
      <c r="Q527" s="76" t="str">
        <f t="shared" ca="1" si="53"/>
        <v/>
      </c>
      <c r="R527" s="75"/>
      <c r="S527" s="77">
        <f t="shared" ca="1" si="50"/>
        <v>-1</v>
      </c>
      <c r="T527" s="78"/>
      <c r="U527" s="81">
        <f t="shared" ca="1" si="58"/>
        <v>-367.5</v>
      </c>
      <c r="V527" s="82">
        <f t="shared" ca="1" si="54"/>
        <v>27273.679999999993</v>
      </c>
      <c r="W527" s="50"/>
      <c r="X527" s="50"/>
      <c r="Y527" s="50"/>
      <c r="Z527" s="50"/>
      <c r="AA527" s="50"/>
      <c r="AG527" s="50"/>
      <c r="AH527" s="50"/>
      <c r="AI527" s="50"/>
      <c r="AJ527" s="50"/>
      <c r="AK527" s="50"/>
      <c r="AL527" s="50"/>
      <c r="AM527" s="50"/>
      <c r="AN527" s="50"/>
      <c r="AO527" s="50"/>
      <c r="AP527" s="138" t="str">
        <f>IF(NOT($AS527=$AS528),ROW(),"")</f>
        <v/>
      </c>
      <c r="AQ527" s="20" t="str">
        <f>IF(NOT(AS527=AS528),AS528,"")</f>
        <v/>
      </c>
      <c r="AR527" s="20" t="str">
        <f>INDEX($AB$15:$AM$15,MATCH($AS527,$AB$11:$AM$11,0))</f>
        <v>in</v>
      </c>
      <c r="AS527" s="20" t="str">
        <f>LEFT(AT527,4)</f>
        <v>2002</v>
      </c>
      <c r="AT527" s="139" t="str">
        <f>LEFT(B527,6)</f>
        <v>200201</v>
      </c>
    </row>
    <row r="528" spans="2:46" x14ac:dyDescent="0.25">
      <c r="B528" s="11">
        <f>'Market Data'!B514</f>
        <v>20020103</v>
      </c>
      <c r="C528" s="2">
        <f>'Market Data'!C514</f>
        <v>6636.5</v>
      </c>
      <c r="D528" s="2">
        <f>'Market Data'!D514</f>
        <v>6739</v>
      </c>
      <c r="E528" s="2">
        <f>'Market Data'!E514</f>
        <v>6626.5</v>
      </c>
      <c r="F528" s="12">
        <f>'Market Data'!F514</f>
        <v>6730.5</v>
      </c>
      <c r="H528" s="151">
        <f t="shared" si="55"/>
        <v>510</v>
      </c>
      <c r="I528" s="244">
        <f ca="1">IF($H528&lt;($J$6+1),"",PFE(OFFSET($F528,0,0,-$J$6)))</f>
        <v>2.1624438117865023E-2</v>
      </c>
      <c r="J528" s="19"/>
      <c r="K528" s="139" t="str">
        <f t="shared" ca="1" si="56"/>
        <v>Long</v>
      </c>
      <c r="L528" s="243">
        <f t="shared" ca="1" si="51"/>
        <v>6730.5</v>
      </c>
      <c r="M528" s="242" t="e">
        <f t="shared" ca="1" si="52"/>
        <v>#N/A</v>
      </c>
      <c r="N528" s="20"/>
      <c r="O528" s="74">
        <f t="shared" ca="1" si="57"/>
        <v>1</v>
      </c>
      <c r="P528" s="75">
        <f t="shared" ca="1" si="49"/>
        <v>2</v>
      </c>
      <c r="Q528" s="76" t="str">
        <f t="shared" ca="1" si="53"/>
        <v>Fill</v>
      </c>
      <c r="R528" s="75"/>
      <c r="S528" s="77">
        <f t="shared" ca="1" si="50"/>
        <v>-1</v>
      </c>
      <c r="T528" s="78"/>
      <c r="U528" s="81">
        <f t="shared" ca="1" si="58"/>
        <v>-4025</v>
      </c>
      <c r="V528" s="82">
        <f t="shared" ca="1" si="54"/>
        <v>23248.679999999993</v>
      </c>
      <c r="W528" s="50"/>
      <c r="X528" s="50"/>
      <c r="Y528" s="50"/>
      <c r="Z528" s="50"/>
      <c r="AA528" s="50"/>
      <c r="AG528" s="50"/>
      <c r="AH528" s="50"/>
      <c r="AI528" s="50"/>
      <c r="AJ528" s="50"/>
      <c r="AK528" s="50"/>
      <c r="AL528" s="50"/>
      <c r="AM528" s="50"/>
      <c r="AN528" s="50"/>
      <c r="AO528" s="50"/>
      <c r="AP528" s="138" t="str">
        <f>IF(NOT($AS528=$AS529),ROW(),"")</f>
        <v/>
      </c>
      <c r="AQ528" s="20" t="str">
        <f>IF(NOT(AS528=AS529),AS529,"")</f>
        <v/>
      </c>
      <c r="AR528" s="20" t="str">
        <f>INDEX($AB$15:$AM$15,MATCH($AS528,$AB$11:$AM$11,0))</f>
        <v>in</v>
      </c>
      <c r="AS528" s="20" t="str">
        <f>LEFT(AT528,4)</f>
        <v>2002</v>
      </c>
      <c r="AT528" s="139" t="str">
        <f>LEFT(B528,6)</f>
        <v>200201</v>
      </c>
    </row>
    <row r="529" spans="2:46" x14ac:dyDescent="0.25">
      <c r="B529" s="11">
        <f>'Market Data'!B515</f>
        <v>20020104</v>
      </c>
      <c r="C529" s="2">
        <f>'Market Data'!C515</f>
        <v>6764.5</v>
      </c>
      <c r="D529" s="2">
        <f>'Market Data'!D515</f>
        <v>6805.5</v>
      </c>
      <c r="E529" s="2">
        <f>'Market Data'!E515</f>
        <v>6709.5</v>
      </c>
      <c r="F529" s="12">
        <f>'Market Data'!F515</f>
        <v>6746.5</v>
      </c>
      <c r="H529" s="151">
        <f t="shared" si="55"/>
        <v>511</v>
      </c>
      <c r="I529" s="244">
        <f ca="1">IF($H529&lt;($J$6+1),"",PFE(OFFSET($F529,0,0,-$J$6)))</f>
        <v>1.3089257523838287E-2</v>
      </c>
      <c r="J529" s="19"/>
      <c r="K529" s="139" t="str">
        <f t="shared" ca="1" si="56"/>
        <v>Long</v>
      </c>
      <c r="L529" s="243" t="e">
        <f t="shared" ca="1" si="51"/>
        <v>#N/A</v>
      </c>
      <c r="M529" s="242" t="e">
        <f t="shared" ca="1" si="52"/>
        <v>#N/A</v>
      </c>
      <c r="N529" s="20"/>
      <c r="O529" s="74">
        <f t="shared" ca="1" si="57"/>
        <v>1</v>
      </c>
      <c r="P529" s="75">
        <f t="shared" ref="P529:P592" ca="1" si="59">$O529-S529</f>
        <v>0</v>
      </c>
      <c r="Q529" s="76" t="str">
        <f t="shared" ca="1" si="53"/>
        <v/>
      </c>
      <c r="R529" s="75"/>
      <c r="S529" s="77">
        <f t="shared" ca="1" si="50"/>
        <v>1</v>
      </c>
      <c r="T529" s="78"/>
      <c r="U529" s="81">
        <f t="shared" ca="1" si="58"/>
        <v>-2001.92</v>
      </c>
      <c r="V529" s="82">
        <f t="shared" ca="1" si="54"/>
        <v>21246.759999999995</v>
      </c>
      <c r="W529" s="50"/>
      <c r="X529" s="50"/>
      <c r="Y529" s="50"/>
      <c r="Z529" s="50"/>
      <c r="AA529" s="50"/>
      <c r="AG529" s="50"/>
      <c r="AH529" s="50"/>
      <c r="AI529" s="50"/>
      <c r="AJ529" s="50"/>
      <c r="AK529" s="50"/>
      <c r="AL529" s="50"/>
      <c r="AM529" s="50"/>
      <c r="AN529" s="50"/>
      <c r="AO529" s="50"/>
      <c r="AP529" s="138" t="str">
        <f>IF(NOT($AS529=$AS530),ROW(),"")</f>
        <v/>
      </c>
      <c r="AQ529" s="20" t="str">
        <f>IF(NOT(AS529=AS530),AS530,"")</f>
        <v/>
      </c>
      <c r="AR529" s="20" t="str">
        <f>INDEX($AB$15:$AM$15,MATCH($AS529,$AB$11:$AM$11,0))</f>
        <v>in</v>
      </c>
      <c r="AS529" s="20" t="str">
        <f>LEFT(AT529,4)</f>
        <v>2002</v>
      </c>
      <c r="AT529" s="139" t="str">
        <f>LEFT(B529,6)</f>
        <v>200201</v>
      </c>
    </row>
    <row r="530" spans="2:46" x14ac:dyDescent="0.25">
      <c r="B530" s="11">
        <f>'Market Data'!B516</f>
        <v>20020107</v>
      </c>
      <c r="C530" s="2">
        <f>'Market Data'!C516</f>
        <v>6746.5</v>
      </c>
      <c r="D530" s="2">
        <f>'Market Data'!D516</f>
        <v>6797.5</v>
      </c>
      <c r="E530" s="2">
        <f>'Market Data'!E516</f>
        <v>6668.5</v>
      </c>
      <c r="F530" s="12">
        <f>'Market Data'!F516</f>
        <v>6675.5</v>
      </c>
      <c r="H530" s="151">
        <f t="shared" si="55"/>
        <v>512</v>
      </c>
      <c r="I530" s="244">
        <f ca="1">IF($H530&lt;($J$6+1),"",PFE(OFFSET($F530,0,0,-$J$6)))</f>
        <v>2.0959083613214979E-2</v>
      </c>
      <c r="J530" s="19"/>
      <c r="K530" s="139" t="str">
        <f t="shared" ca="1" si="56"/>
        <v>Long</v>
      </c>
      <c r="L530" s="243" t="e">
        <f t="shared" ca="1" si="51"/>
        <v>#N/A</v>
      </c>
      <c r="M530" s="242" t="e">
        <f t="shared" ca="1" si="52"/>
        <v>#N/A</v>
      </c>
      <c r="N530" s="20"/>
      <c r="O530" s="74">
        <f t="shared" ca="1" si="57"/>
        <v>1</v>
      </c>
      <c r="P530" s="75">
        <f t="shared" ca="1" si="59"/>
        <v>0</v>
      </c>
      <c r="Q530" s="76" t="str">
        <f t="shared" ca="1" si="53"/>
        <v/>
      </c>
      <c r="R530" s="75"/>
      <c r="S530" s="77">
        <f t="shared" ref="S530:S593" ca="1" si="60">IF($Q529="Fill",$O529,$S529)</f>
        <v>1</v>
      </c>
      <c r="T530" s="78"/>
      <c r="U530" s="81">
        <f t="shared" ca="1" si="58"/>
        <v>-2485</v>
      </c>
      <c r="V530" s="82">
        <f t="shared" ca="1" si="54"/>
        <v>18761.759999999995</v>
      </c>
      <c r="W530" s="50"/>
      <c r="X530" s="50"/>
      <c r="Y530" s="50"/>
      <c r="Z530" s="50"/>
      <c r="AA530" s="50"/>
      <c r="AG530" s="50"/>
      <c r="AH530" s="50"/>
      <c r="AI530" s="50"/>
      <c r="AJ530" s="50"/>
      <c r="AK530" s="50"/>
      <c r="AL530" s="50"/>
      <c r="AM530" s="50"/>
      <c r="AN530" s="50"/>
      <c r="AO530" s="50"/>
      <c r="AP530" s="138" t="str">
        <f>IF(NOT($AS530=$AS531),ROW(),"")</f>
        <v/>
      </c>
      <c r="AQ530" s="20" t="str">
        <f>IF(NOT(AS530=AS531),AS531,"")</f>
        <v/>
      </c>
      <c r="AR530" s="20" t="str">
        <f>INDEX($AB$15:$AM$15,MATCH($AS530,$AB$11:$AM$11,0))</f>
        <v>in</v>
      </c>
      <c r="AS530" s="20" t="str">
        <f>LEFT(AT530,4)</f>
        <v>2002</v>
      </c>
      <c r="AT530" s="139" t="str">
        <f>LEFT(B530,6)</f>
        <v>200201</v>
      </c>
    </row>
    <row r="531" spans="2:46" x14ac:dyDescent="0.25">
      <c r="B531" s="11">
        <f>'Market Data'!B517</f>
        <v>20020108</v>
      </c>
      <c r="C531" s="2">
        <f>'Market Data'!C517</f>
        <v>6655.5</v>
      </c>
      <c r="D531" s="2">
        <f>'Market Data'!D517</f>
        <v>6709.5</v>
      </c>
      <c r="E531" s="2">
        <f>'Market Data'!E517</f>
        <v>6632</v>
      </c>
      <c r="F531" s="12">
        <f>'Market Data'!F517</f>
        <v>6680</v>
      </c>
      <c r="H531" s="151">
        <f t="shared" si="55"/>
        <v>513</v>
      </c>
      <c r="I531" s="244">
        <f ca="1">IF($H531&lt;($J$6+1),"",PFE(OFFSET($F531,0,0,-$J$6)))</f>
        <v>4.6933151756896822E-2</v>
      </c>
      <c r="J531" s="19"/>
      <c r="K531" s="139" t="str">
        <f t="shared" ca="1" si="56"/>
        <v>Long</v>
      </c>
      <c r="L531" s="243" t="e">
        <f t="shared" ref="L531:L594" ca="1" si="61">IF(AND($K531="Long",$K530&lt;&gt;"Long"),$F531,NA())</f>
        <v>#N/A</v>
      </c>
      <c r="M531" s="242" t="e">
        <f t="shared" ref="M531:M594" ca="1" si="62">IF(AND($K531="Short",$K530&lt;&gt;"Short"),$F531,NA())</f>
        <v>#N/A</v>
      </c>
      <c r="N531" s="20"/>
      <c r="O531" s="74">
        <f t="shared" ca="1" si="57"/>
        <v>1</v>
      </c>
      <c r="P531" s="75">
        <f t="shared" ca="1" si="59"/>
        <v>0</v>
      </c>
      <c r="Q531" s="76" t="str">
        <f t="shared" ref="Q531:Q594" ca="1" si="63">IF(NOT($P531=0),"Fill","")</f>
        <v/>
      </c>
      <c r="R531" s="75"/>
      <c r="S531" s="77">
        <f t="shared" ca="1" si="60"/>
        <v>1</v>
      </c>
      <c r="T531" s="78"/>
      <c r="U531" s="81">
        <f t="shared" ca="1" si="58"/>
        <v>157.5</v>
      </c>
      <c r="V531" s="82">
        <f t="shared" ref="V531:V594" ca="1" si="64">V530+U531</f>
        <v>18919.259999999995</v>
      </c>
      <c r="W531" s="50"/>
      <c r="X531" s="50"/>
      <c r="Y531" s="50"/>
      <c r="Z531" s="50"/>
      <c r="AA531" s="50"/>
      <c r="AG531" s="50"/>
      <c r="AH531" s="50"/>
      <c r="AI531" s="50"/>
      <c r="AJ531" s="50"/>
      <c r="AK531" s="50"/>
      <c r="AL531" s="50"/>
      <c r="AM531" s="50"/>
      <c r="AN531" s="50"/>
      <c r="AO531" s="50"/>
      <c r="AP531" s="138" t="str">
        <f>IF(NOT($AS531=$AS532),ROW(),"")</f>
        <v/>
      </c>
      <c r="AQ531" s="20" t="str">
        <f>IF(NOT(AS531=AS532),AS532,"")</f>
        <v/>
      </c>
      <c r="AR531" s="20" t="str">
        <f>INDEX($AB$15:$AM$15,MATCH($AS531,$AB$11:$AM$11,0))</f>
        <v>in</v>
      </c>
      <c r="AS531" s="20" t="str">
        <f>LEFT(AT531,4)</f>
        <v>2002</v>
      </c>
      <c r="AT531" s="139" t="str">
        <f>LEFT(B531,6)</f>
        <v>200201</v>
      </c>
    </row>
    <row r="532" spans="2:46" x14ac:dyDescent="0.25">
      <c r="B532" s="11">
        <f>'Market Data'!B518</f>
        <v>20020109</v>
      </c>
      <c r="C532" s="2">
        <f>'Market Data'!C518</f>
        <v>6680.5</v>
      </c>
      <c r="D532" s="2">
        <f>'Market Data'!D518</f>
        <v>6754.5</v>
      </c>
      <c r="E532" s="2">
        <f>'Market Data'!E518</f>
        <v>6627</v>
      </c>
      <c r="F532" s="12">
        <f>'Market Data'!F518</f>
        <v>6744.5</v>
      </c>
      <c r="H532" s="151">
        <f t="shared" ref="H532:H595" si="65">ROW()-ROW(H$18)</f>
        <v>514</v>
      </c>
      <c r="I532" s="244">
        <f ca="1">IF($H532&lt;($J$6+1),"",PFE(OFFSET($F532,0,0,-$J$6)))</f>
        <v>8.1506175306459316E-2</v>
      </c>
      <c r="J532" s="19"/>
      <c r="K532" s="139" t="str">
        <f t="shared" ref="K532:K595" ca="1" si="66">IF($I532="","",IF($I532&gt;$J$4,"Long",IF($I532&lt;$J$5,"Short","")))</f>
        <v>Long</v>
      </c>
      <c r="L532" s="243" t="e">
        <f t="shared" ca="1" si="61"/>
        <v>#N/A</v>
      </c>
      <c r="M532" s="242" t="e">
        <f t="shared" ca="1" si="62"/>
        <v>#N/A</v>
      </c>
      <c r="N532" s="20"/>
      <c r="O532" s="74">
        <f t="shared" ref="O532:O595" ca="1" si="67">IF($K532="Short",-1,IF($K532="Long",1,0))</f>
        <v>1</v>
      </c>
      <c r="P532" s="75">
        <f t="shared" ca="1" si="59"/>
        <v>0</v>
      </c>
      <c r="Q532" s="76" t="str">
        <f t="shared" ca="1" si="63"/>
        <v/>
      </c>
      <c r="R532" s="75"/>
      <c r="S532" s="77">
        <f t="shared" ca="1" si="60"/>
        <v>1</v>
      </c>
      <c r="T532" s="78"/>
      <c r="U532" s="81">
        <f t="shared" ca="1" si="58"/>
        <v>2257.5</v>
      </c>
      <c r="V532" s="82">
        <f t="shared" ca="1" si="64"/>
        <v>21176.759999999995</v>
      </c>
      <c r="W532" s="50"/>
      <c r="X532" s="50"/>
      <c r="Y532" s="50"/>
      <c r="Z532" s="50"/>
      <c r="AA532" s="50"/>
      <c r="AG532" s="50"/>
      <c r="AH532" s="50"/>
      <c r="AI532" s="50"/>
      <c r="AJ532" s="50"/>
      <c r="AK532" s="50"/>
      <c r="AL532" s="50"/>
      <c r="AM532" s="50"/>
      <c r="AN532" s="50"/>
      <c r="AO532" s="50"/>
      <c r="AP532" s="138" t="str">
        <f>IF(NOT($AS532=$AS533),ROW(),"")</f>
        <v/>
      </c>
      <c r="AQ532" s="20" t="str">
        <f>IF(NOT(AS532=AS533),AS533,"")</f>
        <v/>
      </c>
      <c r="AR532" s="20" t="str">
        <f>INDEX($AB$15:$AM$15,MATCH($AS532,$AB$11:$AM$11,0))</f>
        <v>in</v>
      </c>
      <c r="AS532" s="20" t="str">
        <f>LEFT(AT532,4)</f>
        <v>2002</v>
      </c>
      <c r="AT532" s="139" t="str">
        <f>LEFT(B532,6)</f>
        <v>200201</v>
      </c>
    </row>
    <row r="533" spans="2:46" x14ac:dyDescent="0.25">
      <c r="B533" s="11">
        <f>'Market Data'!B519</f>
        <v>20020110</v>
      </c>
      <c r="C533" s="2">
        <f>'Market Data'!C519</f>
        <v>6676.5</v>
      </c>
      <c r="D533" s="2">
        <f>'Market Data'!D519</f>
        <v>6699.5</v>
      </c>
      <c r="E533" s="2">
        <f>'Market Data'!E519</f>
        <v>6618</v>
      </c>
      <c r="F533" s="12">
        <f>'Market Data'!F519</f>
        <v>6669.5</v>
      </c>
      <c r="H533" s="151">
        <f t="shared" si="65"/>
        <v>515</v>
      </c>
      <c r="I533" s="244">
        <f ca="1">IF($H533&lt;($J$6+1),"",PFE(OFFSET($F533,0,0,-$J$6)))</f>
        <v>7.5878677638887171E-2</v>
      </c>
      <c r="J533" s="19"/>
      <c r="K533" s="139" t="str">
        <f t="shared" ca="1" si="66"/>
        <v>Long</v>
      </c>
      <c r="L533" s="243" t="e">
        <f t="shared" ca="1" si="61"/>
        <v>#N/A</v>
      </c>
      <c r="M533" s="242" t="e">
        <f t="shared" ca="1" si="62"/>
        <v>#N/A</v>
      </c>
      <c r="N533" s="20"/>
      <c r="O533" s="74">
        <f t="shared" ca="1" si="67"/>
        <v>1</v>
      </c>
      <c r="P533" s="75">
        <f t="shared" ca="1" si="59"/>
        <v>0</v>
      </c>
      <c r="Q533" s="76" t="str">
        <f t="shared" ca="1" si="63"/>
        <v/>
      </c>
      <c r="R533" s="75"/>
      <c r="S533" s="77">
        <f t="shared" ca="1" si="60"/>
        <v>1</v>
      </c>
      <c r="T533" s="78"/>
      <c r="U533" s="81">
        <f t="shared" ca="1" si="58"/>
        <v>-2625</v>
      </c>
      <c r="V533" s="82">
        <f t="shared" ca="1" si="64"/>
        <v>18551.759999999995</v>
      </c>
      <c r="W533" s="50"/>
      <c r="X533" s="50"/>
      <c r="Y533" s="50"/>
      <c r="Z533" s="50"/>
      <c r="AA533" s="50"/>
      <c r="AG533" s="50"/>
      <c r="AH533" s="50"/>
      <c r="AI533" s="50"/>
      <c r="AJ533" s="50"/>
      <c r="AK533" s="50"/>
      <c r="AL533" s="50"/>
      <c r="AM533" s="50"/>
      <c r="AN533" s="50"/>
      <c r="AO533" s="50"/>
      <c r="AP533" s="138" t="str">
        <f>IF(NOT($AS533=$AS534),ROW(),"")</f>
        <v/>
      </c>
      <c r="AQ533" s="20" t="str">
        <f>IF(NOT(AS533=AS534),AS534,"")</f>
        <v/>
      </c>
      <c r="AR533" s="20" t="str">
        <f>INDEX($AB$15:$AM$15,MATCH($AS533,$AB$11:$AM$11,0))</f>
        <v>in</v>
      </c>
      <c r="AS533" s="20" t="str">
        <f>LEFT(AT533,4)</f>
        <v>2002</v>
      </c>
      <c r="AT533" s="139" t="str">
        <f>LEFT(B533,6)</f>
        <v>200201</v>
      </c>
    </row>
    <row r="534" spans="2:46" x14ac:dyDescent="0.25">
      <c r="B534" s="11">
        <f>'Market Data'!B520</f>
        <v>20020111</v>
      </c>
      <c r="C534" s="2">
        <f>'Market Data'!C520</f>
        <v>6663.5</v>
      </c>
      <c r="D534" s="2">
        <f>'Market Data'!D520</f>
        <v>6719.5</v>
      </c>
      <c r="E534" s="2">
        <f>'Market Data'!E520</f>
        <v>6633</v>
      </c>
      <c r="F534" s="12">
        <f>'Market Data'!F520</f>
        <v>6663.5</v>
      </c>
      <c r="H534" s="151">
        <f t="shared" si="65"/>
        <v>516</v>
      </c>
      <c r="I534" s="244">
        <f ca="1">IF($H534&lt;($J$6+1),"",PFE(OFFSET($F534,0,0,-$J$6)))</f>
        <v>0.14730098825341362</v>
      </c>
      <c r="J534" s="19"/>
      <c r="K534" s="139" t="str">
        <f t="shared" ca="1" si="66"/>
        <v>Long</v>
      </c>
      <c r="L534" s="243" t="e">
        <f t="shared" ca="1" si="61"/>
        <v>#N/A</v>
      </c>
      <c r="M534" s="242" t="e">
        <f t="shared" ca="1" si="62"/>
        <v>#N/A</v>
      </c>
      <c r="N534" s="20"/>
      <c r="O534" s="74">
        <f t="shared" ca="1" si="67"/>
        <v>1</v>
      </c>
      <c r="P534" s="75">
        <f t="shared" ca="1" si="59"/>
        <v>0</v>
      </c>
      <c r="Q534" s="76" t="str">
        <f t="shared" ca="1" si="63"/>
        <v/>
      </c>
      <c r="R534" s="75"/>
      <c r="S534" s="77">
        <f t="shared" ca="1" si="60"/>
        <v>1</v>
      </c>
      <c r="T534" s="78"/>
      <c r="U534" s="81">
        <f t="shared" ref="U534:U597" ca="1" si="68">IF(OR($S533&amp;$O533="01",$S533&amp;$O533="0-1"),(($F534-$C534)*$V$4*$O533)-(ABS($P533)*$V$5),IF(OR($S533&amp;$O533="10",$S533&amp;$O533="-10"),(($C534-$F533)*$V$4*$S533)-(ABS($P533)*$V$5),IF(OR($S533&amp;$O533="1-1",$S533&amp;$O533="-11"),(($C534-$F533)*$V$4*$S533)-(ABS($P533)*$V$5)+(($F534-$C534)*$V$4*$S534),IF(OR($S533&amp;$O533="11",$S533&amp;$O533="-1-1"),(($F534-$F533)*$V$4*$S534),0))))</f>
        <v>-210</v>
      </c>
      <c r="V534" s="82">
        <f t="shared" ca="1" si="64"/>
        <v>18341.759999999995</v>
      </c>
      <c r="W534" s="50"/>
      <c r="X534" s="50"/>
      <c r="Y534" s="50"/>
      <c r="Z534" s="50"/>
      <c r="AA534" s="50"/>
      <c r="AG534" s="50"/>
      <c r="AH534" s="50"/>
      <c r="AI534" s="50"/>
      <c r="AJ534" s="50"/>
      <c r="AK534" s="50"/>
      <c r="AL534" s="50"/>
      <c r="AM534" s="50"/>
      <c r="AN534" s="50"/>
      <c r="AO534" s="50"/>
      <c r="AP534" s="138" t="str">
        <f>IF(NOT($AS534=$AS535),ROW(),"")</f>
        <v/>
      </c>
      <c r="AQ534" s="20" t="str">
        <f>IF(NOT(AS534=AS535),AS535,"")</f>
        <v/>
      </c>
      <c r="AR534" s="20" t="str">
        <f>INDEX($AB$15:$AM$15,MATCH($AS534,$AB$11:$AM$11,0))</f>
        <v>in</v>
      </c>
      <c r="AS534" s="20" t="str">
        <f>LEFT(AT534,4)</f>
        <v>2002</v>
      </c>
      <c r="AT534" s="139" t="str">
        <f>LEFT(B534,6)</f>
        <v>200201</v>
      </c>
    </row>
    <row r="535" spans="2:46" x14ac:dyDescent="0.25">
      <c r="B535" s="11">
        <f>'Market Data'!B521</f>
        <v>20020114</v>
      </c>
      <c r="C535" s="2">
        <f>'Market Data'!C521</f>
        <v>6635.5</v>
      </c>
      <c r="D535" s="2">
        <f>'Market Data'!D521</f>
        <v>6636.5</v>
      </c>
      <c r="E535" s="2">
        <f>'Market Data'!E521</f>
        <v>6499</v>
      </c>
      <c r="F535" s="12">
        <f>'Market Data'!F521</f>
        <v>6513.5</v>
      </c>
      <c r="H535" s="151">
        <f t="shared" si="65"/>
        <v>517</v>
      </c>
      <c r="I535" s="244">
        <f ca="1">IF($H535&lt;($J$6+1),"",PFE(OFFSET($F535,0,0,-$J$6)))</f>
        <v>0.11079655931163174</v>
      </c>
      <c r="J535" s="19"/>
      <c r="K535" s="139" t="str">
        <f t="shared" ca="1" si="66"/>
        <v>Long</v>
      </c>
      <c r="L535" s="243" t="e">
        <f t="shared" ca="1" si="61"/>
        <v>#N/A</v>
      </c>
      <c r="M535" s="242" t="e">
        <f t="shared" ca="1" si="62"/>
        <v>#N/A</v>
      </c>
      <c r="N535" s="20"/>
      <c r="O535" s="74">
        <f t="shared" ca="1" si="67"/>
        <v>1</v>
      </c>
      <c r="P535" s="75">
        <f t="shared" ca="1" si="59"/>
        <v>0</v>
      </c>
      <c r="Q535" s="76" t="str">
        <f t="shared" ca="1" si="63"/>
        <v/>
      </c>
      <c r="R535" s="75"/>
      <c r="S535" s="77">
        <f t="shared" ca="1" si="60"/>
        <v>1</v>
      </c>
      <c r="T535" s="78"/>
      <c r="U535" s="81">
        <f t="shared" ca="1" si="68"/>
        <v>-5250</v>
      </c>
      <c r="V535" s="82">
        <f t="shared" ca="1" si="64"/>
        <v>13091.759999999995</v>
      </c>
      <c r="W535" s="50"/>
      <c r="X535" s="50"/>
      <c r="Y535" s="50"/>
      <c r="Z535" s="50"/>
      <c r="AA535" s="50"/>
      <c r="AG535" s="50"/>
      <c r="AH535" s="50"/>
      <c r="AI535" s="50"/>
      <c r="AJ535" s="50"/>
      <c r="AK535" s="50"/>
      <c r="AL535" s="50"/>
      <c r="AM535" s="50"/>
      <c r="AN535" s="50"/>
      <c r="AO535" s="50"/>
      <c r="AP535" s="138" t="str">
        <f>IF(NOT($AS535=$AS536),ROW(),"")</f>
        <v/>
      </c>
      <c r="AQ535" s="20" t="str">
        <f>IF(NOT(AS535=AS536),AS536,"")</f>
        <v/>
      </c>
      <c r="AR535" s="20" t="str">
        <f>INDEX($AB$15:$AM$15,MATCH($AS535,$AB$11:$AM$11,0))</f>
        <v>in</v>
      </c>
      <c r="AS535" s="20" t="str">
        <f>LEFT(AT535,4)</f>
        <v>2002</v>
      </c>
      <c r="AT535" s="139" t="str">
        <f>LEFT(B535,6)</f>
        <v>200201</v>
      </c>
    </row>
    <row r="536" spans="2:46" x14ac:dyDescent="0.25">
      <c r="B536" s="11">
        <f>'Market Data'!B522</f>
        <v>20020115</v>
      </c>
      <c r="C536" s="2">
        <f>'Market Data'!C522</f>
        <v>6506.5</v>
      </c>
      <c r="D536" s="2">
        <f>'Market Data'!D522</f>
        <v>6553.5</v>
      </c>
      <c r="E536" s="2">
        <f>'Market Data'!E522</f>
        <v>6473.5</v>
      </c>
      <c r="F536" s="12">
        <f>'Market Data'!F522</f>
        <v>6514</v>
      </c>
      <c r="H536" s="151">
        <f t="shared" si="65"/>
        <v>518</v>
      </c>
      <c r="I536" s="244">
        <f ca="1">IF($H536&lt;($J$6+1),"",PFE(OFFSET($F536,0,0,-$J$6)))</f>
        <v>0.10580031580866238</v>
      </c>
      <c r="J536" s="19"/>
      <c r="K536" s="139" t="str">
        <f t="shared" ca="1" si="66"/>
        <v>Long</v>
      </c>
      <c r="L536" s="243" t="e">
        <f t="shared" ca="1" si="61"/>
        <v>#N/A</v>
      </c>
      <c r="M536" s="242" t="e">
        <f t="shared" ca="1" si="62"/>
        <v>#N/A</v>
      </c>
      <c r="N536" s="20"/>
      <c r="O536" s="74">
        <f t="shared" ca="1" si="67"/>
        <v>1</v>
      </c>
      <c r="P536" s="75">
        <f t="shared" ca="1" si="59"/>
        <v>0</v>
      </c>
      <c r="Q536" s="76" t="str">
        <f t="shared" ca="1" si="63"/>
        <v/>
      </c>
      <c r="R536" s="75"/>
      <c r="S536" s="77">
        <f t="shared" ca="1" si="60"/>
        <v>1</v>
      </c>
      <c r="T536" s="78"/>
      <c r="U536" s="81">
        <f t="shared" ca="1" si="68"/>
        <v>17.5</v>
      </c>
      <c r="V536" s="82">
        <f t="shared" ca="1" si="64"/>
        <v>13109.259999999995</v>
      </c>
      <c r="W536" s="50"/>
      <c r="X536" s="50"/>
      <c r="Y536" s="50"/>
      <c r="Z536" s="50"/>
      <c r="AA536" s="50"/>
      <c r="AG536" s="50"/>
      <c r="AH536" s="50"/>
      <c r="AI536" s="50"/>
      <c r="AJ536" s="50"/>
      <c r="AK536" s="50"/>
      <c r="AL536" s="50"/>
      <c r="AM536" s="50"/>
      <c r="AN536" s="50"/>
      <c r="AO536" s="50"/>
      <c r="AP536" s="138" t="str">
        <f>IF(NOT($AS536=$AS537),ROW(),"")</f>
        <v/>
      </c>
      <c r="AQ536" s="20" t="str">
        <f>IF(NOT(AS536=AS537),AS537,"")</f>
        <v/>
      </c>
      <c r="AR536" s="20" t="str">
        <f>INDEX($AB$15:$AM$15,MATCH($AS536,$AB$11:$AM$11,0))</f>
        <v>in</v>
      </c>
      <c r="AS536" s="20" t="str">
        <f>LEFT(AT536,4)</f>
        <v>2002</v>
      </c>
      <c r="AT536" s="139" t="str">
        <f>LEFT(B536,6)</f>
        <v>200201</v>
      </c>
    </row>
    <row r="537" spans="2:46" x14ac:dyDescent="0.25">
      <c r="B537" s="11">
        <f>'Market Data'!B523</f>
        <v>20020116</v>
      </c>
      <c r="C537" s="2">
        <f>'Market Data'!C523</f>
        <v>6484.5</v>
      </c>
      <c r="D537" s="2">
        <f>'Market Data'!D523</f>
        <v>6498</v>
      </c>
      <c r="E537" s="2">
        <f>'Market Data'!E523</f>
        <v>6416.5</v>
      </c>
      <c r="F537" s="12">
        <f>'Market Data'!F523</f>
        <v>6434.5</v>
      </c>
      <c r="H537" s="151">
        <f t="shared" si="65"/>
        <v>519</v>
      </c>
      <c r="I537" s="244">
        <f ca="1">IF($H537&lt;($J$6+1),"",PFE(OFFSET($F537,0,0,-$J$6)))</f>
        <v>0.13142611943578639</v>
      </c>
      <c r="J537" s="19"/>
      <c r="K537" s="139" t="str">
        <f t="shared" ca="1" si="66"/>
        <v>Long</v>
      </c>
      <c r="L537" s="243" t="e">
        <f t="shared" ca="1" si="61"/>
        <v>#N/A</v>
      </c>
      <c r="M537" s="242" t="e">
        <f t="shared" ca="1" si="62"/>
        <v>#N/A</v>
      </c>
      <c r="N537" s="20"/>
      <c r="O537" s="74">
        <f t="shared" ca="1" si="67"/>
        <v>1</v>
      </c>
      <c r="P537" s="75">
        <f t="shared" ca="1" si="59"/>
        <v>0</v>
      </c>
      <c r="Q537" s="76" t="str">
        <f t="shared" ca="1" si="63"/>
        <v/>
      </c>
      <c r="R537" s="75"/>
      <c r="S537" s="77">
        <f t="shared" ca="1" si="60"/>
        <v>1</v>
      </c>
      <c r="T537" s="78"/>
      <c r="U537" s="81">
        <f t="shared" ca="1" si="68"/>
        <v>-2782.5</v>
      </c>
      <c r="V537" s="82">
        <f t="shared" ca="1" si="64"/>
        <v>10326.759999999995</v>
      </c>
      <c r="W537" s="50"/>
      <c r="X537" s="50"/>
      <c r="Y537" s="50"/>
      <c r="Z537" s="50"/>
      <c r="AA537" s="50"/>
      <c r="AG537" s="50"/>
      <c r="AH537" s="50"/>
      <c r="AI537" s="50"/>
      <c r="AJ537" s="50"/>
      <c r="AK537" s="50"/>
      <c r="AL537" s="50"/>
      <c r="AM537" s="50"/>
      <c r="AN537" s="50"/>
      <c r="AO537" s="50"/>
      <c r="AP537" s="138" t="str">
        <f>IF(NOT($AS537=$AS538),ROW(),"")</f>
        <v/>
      </c>
      <c r="AQ537" s="20" t="str">
        <f>IF(NOT(AS537=AS538),AS538,"")</f>
        <v/>
      </c>
      <c r="AR537" s="20" t="str">
        <f>INDEX($AB$15:$AM$15,MATCH($AS537,$AB$11:$AM$11,0))</f>
        <v>in</v>
      </c>
      <c r="AS537" s="20" t="str">
        <f>LEFT(AT537,4)</f>
        <v>2002</v>
      </c>
      <c r="AT537" s="139" t="str">
        <f>LEFT(B537,6)</f>
        <v>200201</v>
      </c>
    </row>
    <row r="538" spans="2:46" x14ac:dyDescent="0.25">
      <c r="B538" s="11">
        <f>'Market Data'!B524</f>
        <v>20020117</v>
      </c>
      <c r="C538" s="2">
        <f>'Market Data'!C524</f>
        <v>6462.5</v>
      </c>
      <c r="D538" s="2">
        <f>'Market Data'!D524</f>
        <v>6581</v>
      </c>
      <c r="E538" s="2">
        <f>'Market Data'!E524</f>
        <v>6456</v>
      </c>
      <c r="F538" s="12">
        <f>'Market Data'!F524</f>
        <v>6571.5</v>
      </c>
      <c r="H538" s="151">
        <f t="shared" si="65"/>
        <v>520</v>
      </c>
      <c r="I538" s="244">
        <f ca="1">IF($H538&lt;($J$6+1),"",PFE(OFFSET($F538,0,0,-$J$6)))</f>
        <v>0.14025858589579057</v>
      </c>
      <c r="J538" s="19"/>
      <c r="K538" s="139" t="str">
        <f t="shared" ca="1" si="66"/>
        <v>Long</v>
      </c>
      <c r="L538" s="243" t="e">
        <f t="shared" ca="1" si="61"/>
        <v>#N/A</v>
      </c>
      <c r="M538" s="242" t="e">
        <f t="shared" ca="1" si="62"/>
        <v>#N/A</v>
      </c>
      <c r="N538" s="20"/>
      <c r="O538" s="74">
        <f t="shared" ca="1" si="67"/>
        <v>1</v>
      </c>
      <c r="P538" s="75">
        <f t="shared" ca="1" si="59"/>
        <v>0</v>
      </c>
      <c r="Q538" s="76" t="str">
        <f t="shared" ca="1" si="63"/>
        <v/>
      </c>
      <c r="R538" s="75"/>
      <c r="S538" s="77">
        <f t="shared" ca="1" si="60"/>
        <v>1</v>
      </c>
      <c r="T538" s="78"/>
      <c r="U538" s="81">
        <f t="shared" ca="1" si="68"/>
        <v>4795</v>
      </c>
      <c r="V538" s="82">
        <f t="shared" ca="1" si="64"/>
        <v>15121.759999999995</v>
      </c>
      <c r="W538" s="50"/>
      <c r="X538" s="50"/>
      <c r="Y538" s="50"/>
      <c r="Z538" s="50"/>
      <c r="AA538" s="50"/>
      <c r="AG538" s="50"/>
      <c r="AH538" s="50"/>
      <c r="AI538" s="50"/>
      <c r="AJ538" s="50"/>
      <c r="AK538" s="50"/>
      <c r="AL538" s="50"/>
      <c r="AM538" s="50"/>
      <c r="AN538" s="50"/>
      <c r="AO538" s="50"/>
      <c r="AP538" s="138" t="str">
        <f>IF(NOT($AS538=$AS539),ROW(),"")</f>
        <v/>
      </c>
      <c r="AQ538" s="20" t="str">
        <f>IF(NOT(AS538=AS539),AS539,"")</f>
        <v/>
      </c>
      <c r="AR538" s="20" t="str">
        <f>INDEX($AB$15:$AM$15,MATCH($AS538,$AB$11:$AM$11,0))</f>
        <v>in</v>
      </c>
      <c r="AS538" s="20" t="str">
        <f>LEFT(AT538,4)</f>
        <v>2002</v>
      </c>
      <c r="AT538" s="139" t="str">
        <f>LEFT(B538,6)</f>
        <v>200201</v>
      </c>
    </row>
    <row r="539" spans="2:46" x14ac:dyDescent="0.25">
      <c r="B539" s="11">
        <f>'Market Data'!B525</f>
        <v>20020118</v>
      </c>
      <c r="C539" s="2">
        <f>'Market Data'!C525</f>
        <v>6516.5</v>
      </c>
      <c r="D539" s="2">
        <f>'Market Data'!D525</f>
        <v>6579</v>
      </c>
      <c r="E539" s="2">
        <f>'Market Data'!E525</f>
        <v>6505.5</v>
      </c>
      <c r="F539" s="12">
        <f>'Market Data'!F525</f>
        <v>6557</v>
      </c>
      <c r="H539" s="151">
        <f t="shared" si="65"/>
        <v>521</v>
      </c>
      <c r="I539" s="244">
        <f ca="1">IF($H539&lt;($J$6+1),"",PFE(OFFSET($F539,0,0,-$J$6)))</f>
        <v>0.14323966283734033</v>
      </c>
      <c r="J539" s="19"/>
      <c r="K539" s="139" t="str">
        <f t="shared" ca="1" si="66"/>
        <v>Long</v>
      </c>
      <c r="L539" s="243" t="e">
        <f t="shared" ca="1" si="61"/>
        <v>#N/A</v>
      </c>
      <c r="M539" s="242" t="e">
        <f t="shared" ca="1" si="62"/>
        <v>#N/A</v>
      </c>
      <c r="N539" s="20"/>
      <c r="O539" s="74">
        <f t="shared" ca="1" si="67"/>
        <v>1</v>
      </c>
      <c r="P539" s="75">
        <f t="shared" ca="1" si="59"/>
        <v>0</v>
      </c>
      <c r="Q539" s="76" t="str">
        <f t="shared" ca="1" si="63"/>
        <v/>
      </c>
      <c r="R539" s="75"/>
      <c r="S539" s="77">
        <f t="shared" ca="1" si="60"/>
        <v>1</v>
      </c>
      <c r="T539" s="78"/>
      <c r="U539" s="81">
        <f t="shared" ca="1" si="68"/>
        <v>-507.5</v>
      </c>
      <c r="V539" s="82">
        <f t="shared" ca="1" si="64"/>
        <v>14614.259999999995</v>
      </c>
      <c r="W539" s="50"/>
      <c r="X539" s="50"/>
      <c r="Y539" s="50"/>
      <c r="Z539" s="50"/>
      <c r="AA539" s="50"/>
      <c r="AG539" s="50"/>
      <c r="AH539" s="50"/>
      <c r="AI539" s="50"/>
      <c r="AJ539" s="50"/>
      <c r="AK539" s="50"/>
      <c r="AL539" s="50"/>
      <c r="AM539" s="50"/>
      <c r="AN539" s="50"/>
      <c r="AO539" s="50"/>
      <c r="AP539" s="138" t="str">
        <f>IF(NOT($AS539=$AS540),ROW(),"")</f>
        <v/>
      </c>
      <c r="AQ539" s="20" t="str">
        <f>IF(NOT(AS539=AS540),AS540,"")</f>
        <v/>
      </c>
      <c r="AR539" s="20" t="str">
        <f>INDEX($AB$15:$AM$15,MATCH($AS539,$AB$11:$AM$11,0))</f>
        <v>in</v>
      </c>
      <c r="AS539" s="20" t="str">
        <f>LEFT(AT539,4)</f>
        <v>2002</v>
      </c>
      <c r="AT539" s="139" t="str">
        <f>LEFT(B539,6)</f>
        <v>200201</v>
      </c>
    </row>
    <row r="540" spans="2:46" x14ac:dyDescent="0.25">
      <c r="B540" s="11">
        <f>'Market Data'!B526</f>
        <v>20020121</v>
      </c>
      <c r="C540" s="2">
        <f>'Market Data'!C526</f>
        <v>6556.5</v>
      </c>
      <c r="D540" s="2">
        <f>'Market Data'!D526</f>
        <v>6559.5</v>
      </c>
      <c r="E540" s="2">
        <f>'Market Data'!E526</f>
        <v>6463.5</v>
      </c>
      <c r="F540" s="12">
        <f>'Market Data'!F526</f>
        <v>6516.5</v>
      </c>
      <c r="H540" s="151">
        <f t="shared" si="65"/>
        <v>522</v>
      </c>
      <c r="I540" s="244">
        <f ca="1">IF($H540&lt;($J$6+1),"",PFE(OFFSET($F540,0,0,-$J$6)))</f>
        <v>0.16651162577526751</v>
      </c>
      <c r="J540" s="19"/>
      <c r="K540" s="139" t="str">
        <f t="shared" ca="1" si="66"/>
        <v>Long</v>
      </c>
      <c r="L540" s="243" t="e">
        <f t="shared" ca="1" si="61"/>
        <v>#N/A</v>
      </c>
      <c r="M540" s="242" t="e">
        <f t="shared" ca="1" si="62"/>
        <v>#N/A</v>
      </c>
      <c r="N540" s="20"/>
      <c r="O540" s="74">
        <f t="shared" ca="1" si="67"/>
        <v>1</v>
      </c>
      <c r="P540" s="75">
        <f t="shared" ca="1" si="59"/>
        <v>0</v>
      </c>
      <c r="Q540" s="76" t="str">
        <f t="shared" ca="1" si="63"/>
        <v/>
      </c>
      <c r="R540" s="75"/>
      <c r="S540" s="77">
        <f t="shared" ca="1" si="60"/>
        <v>1</v>
      </c>
      <c r="T540" s="78"/>
      <c r="U540" s="81">
        <f t="shared" ca="1" si="68"/>
        <v>-1417.5</v>
      </c>
      <c r="V540" s="82">
        <f t="shared" ca="1" si="64"/>
        <v>13196.759999999995</v>
      </c>
      <c r="W540" s="50"/>
      <c r="X540" s="50"/>
      <c r="Y540" s="50"/>
      <c r="Z540" s="50"/>
      <c r="AA540" s="50"/>
      <c r="AG540" s="50"/>
      <c r="AH540" s="50"/>
      <c r="AI540" s="50"/>
      <c r="AJ540" s="50"/>
      <c r="AK540" s="50"/>
      <c r="AL540" s="50"/>
      <c r="AM540" s="50"/>
      <c r="AN540" s="50"/>
      <c r="AO540" s="50"/>
      <c r="AP540" s="138" t="str">
        <f>IF(NOT($AS540=$AS541),ROW(),"")</f>
        <v/>
      </c>
      <c r="AQ540" s="20" t="str">
        <f>IF(NOT(AS540=AS541),AS541,"")</f>
        <v/>
      </c>
      <c r="AR540" s="20" t="str">
        <f>INDEX($AB$15:$AM$15,MATCH($AS540,$AB$11:$AM$11,0))</f>
        <v>in</v>
      </c>
      <c r="AS540" s="20" t="str">
        <f>LEFT(AT540,4)</f>
        <v>2002</v>
      </c>
      <c r="AT540" s="139" t="str">
        <f>LEFT(B540,6)</f>
        <v>200201</v>
      </c>
    </row>
    <row r="541" spans="2:46" x14ac:dyDescent="0.25">
      <c r="B541" s="11">
        <f>'Market Data'!B527</f>
        <v>20020122</v>
      </c>
      <c r="C541" s="2">
        <f>'Market Data'!C527</f>
        <v>6485.5</v>
      </c>
      <c r="D541" s="2">
        <f>'Market Data'!D527</f>
        <v>6578</v>
      </c>
      <c r="E541" s="2">
        <f>'Market Data'!E527</f>
        <v>6470</v>
      </c>
      <c r="F541" s="12">
        <f>'Market Data'!F527</f>
        <v>6478.5</v>
      </c>
      <c r="H541" s="151">
        <f t="shared" si="65"/>
        <v>523</v>
      </c>
      <c r="I541" s="244">
        <f ca="1">IF($H541&lt;($J$6+1),"",PFE(OFFSET($F541,0,0,-$J$6)))</f>
        <v>0.20996558679069371</v>
      </c>
      <c r="J541" s="19"/>
      <c r="K541" s="139" t="str">
        <f t="shared" ca="1" si="66"/>
        <v>Long</v>
      </c>
      <c r="L541" s="243" t="e">
        <f t="shared" ca="1" si="61"/>
        <v>#N/A</v>
      </c>
      <c r="M541" s="242" t="e">
        <f t="shared" ca="1" si="62"/>
        <v>#N/A</v>
      </c>
      <c r="N541" s="20"/>
      <c r="O541" s="74">
        <f t="shared" ca="1" si="67"/>
        <v>1</v>
      </c>
      <c r="P541" s="75">
        <f t="shared" ca="1" si="59"/>
        <v>0</v>
      </c>
      <c r="Q541" s="76" t="str">
        <f t="shared" ca="1" si="63"/>
        <v/>
      </c>
      <c r="R541" s="75"/>
      <c r="S541" s="77">
        <f t="shared" ca="1" si="60"/>
        <v>1</v>
      </c>
      <c r="T541" s="78"/>
      <c r="U541" s="81">
        <f t="shared" ca="1" si="68"/>
        <v>-1330</v>
      </c>
      <c r="V541" s="82">
        <f t="shared" ca="1" si="64"/>
        <v>11866.759999999995</v>
      </c>
      <c r="W541" s="50"/>
      <c r="X541" s="50"/>
      <c r="Y541" s="50"/>
      <c r="Z541" s="50"/>
      <c r="AA541" s="50"/>
      <c r="AG541" s="50"/>
      <c r="AH541" s="50"/>
      <c r="AI541" s="50"/>
      <c r="AJ541" s="50"/>
      <c r="AK541" s="50"/>
      <c r="AL541" s="50"/>
      <c r="AM541" s="50"/>
      <c r="AN541" s="50"/>
      <c r="AO541" s="50"/>
      <c r="AP541" s="138" t="str">
        <f>IF(NOT($AS541=$AS542),ROW(),"")</f>
        <v/>
      </c>
      <c r="AQ541" s="20" t="str">
        <f>IF(NOT(AS541=AS542),AS542,"")</f>
        <v/>
      </c>
      <c r="AR541" s="20" t="str">
        <f>INDEX($AB$15:$AM$15,MATCH($AS541,$AB$11:$AM$11,0))</f>
        <v>in</v>
      </c>
      <c r="AS541" s="20" t="str">
        <f>LEFT(AT541,4)</f>
        <v>2002</v>
      </c>
      <c r="AT541" s="139" t="str">
        <f>LEFT(B541,6)</f>
        <v>200201</v>
      </c>
    </row>
    <row r="542" spans="2:46" x14ac:dyDescent="0.25">
      <c r="B542" s="11">
        <f>'Market Data'!B528</f>
        <v>20020123</v>
      </c>
      <c r="C542" s="2">
        <f>'Market Data'!C528</f>
        <v>6471.5</v>
      </c>
      <c r="D542" s="2">
        <f>'Market Data'!D528</f>
        <v>6612</v>
      </c>
      <c r="E542" s="2">
        <f>'Market Data'!E528</f>
        <v>6436.5</v>
      </c>
      <c r="F542" s="12">
        <f>'Market Data'!F528</f>
        <v>6606.5</v>
      </c>
      <c r="H542" s="151">
        <f t="shared" si="65"/>
        <v>524</v>
      </c>
      <c r="I542" s="244">
        <f ca="1">IF($H542&lt;($J$6+1),"",PFE(OFFSET($F542,0,0,-$J$6)))</f>
        <v>0.22381333545277624</v>
      </c>
      <c r="J542" s="19"/>
      <c r="K542" s="139" t="str">
        <f t="shared" ca="1" si="66"/>
        <v>Long</v>
      </c>
      <c r="L542" s="243" t="e">
        <f t="shared" ca="1" si="61"/>
        <v>#N/A</v>
      </c>
      <c r="M542" s="242" t="e">
        <f t="shared" ca="1" si="62"/>
        <v>#N/A</v>
      </c>
      <c r="N542" s="20"/>
      <c r="O542" s="74">
        <f t="shared" ca="1" si="67"/>
        <v>1</v>
      </c>
      <c r="P542" s="75">
        <f t="shared" ca="1" si="59"/>
        <v>0</v>
      </c>
      <c r="Q542" s="76" t="str">
        <f t="shared" ca="1" si="63"/>
        <v/>
      </c>
      <c r="R542" s="75"/>
      <c r="S542" s="77">
        <f t="shared" ca="1" si="60"/>
        <v>1</v>
      </c>
      <c r="T542" s="78"/>
      <c r="U542" s="81">
        <f t="shared" ca="1" si="68"/>
        <v>4480</v>
      </c>
      <c r="V542" s="82">
        <f t="shared" ca="1" si="64"/>
        <v>16346.759999999995</v>
      </c>
      <c r="W542" s="50"/>
      <c r="X542" s="50"/>
      <c r="Y542" s="50"/>
      <c r="Z542" s="50"/>
      <c r="AA542" s="50"/>
      <c r="AG542" s="50"/>
      <c r="AH542" s="50"/>
      <c r="AI542" s="50"/>
      <c r="AJ542" s="50"/>
      <c r="AK542" s="50"/>
      <c r="AL542" s="50"/>
      <c r="AM542" s="50"/>
      <c r="AN542" s="50"/>
      <c r="AO542" s="50"/>
      <c r="AP542" s="138" t="str">
        <f>IF(NOT($AS542=$AS543),ROW(),"")</f>
        <v/>
      </c>
      <c r="AQ542" s="20" t="str">
        <f>IF(NOT(AS542=AS543),AS543,"")</f>
        <v/>
      </c>
      <c r="AR542" s="20" t="str">
        <f>INDEX($AB$15:$AM$15,MATCH($AS542,$AB$11:$AM$11,0))</f>
        <v>in</v>
      </c>
      <c r="AS542" s="20" t="str">
        <f>LEFT(AT542,4)</f>
        <v>2002</v>
      </c>
      <c r="AT542" s="139" t="str">
        <f>LEFT(B542,6)</f>
        <v>200201</v>
      </c>
    </row>
    <row r="543" spans="2:46" x14ac:dyDescent="0.25">
      <c r="B543" s="11">
        <f>'Market Data'!B529</f>
        <v>20020124</v>
      </c>
      <c r="C543" s="2">
        <f>'Market Data'!C529</f>
        <v>6601.5</v>
      </c>
      <c r="D543" s="2">
        <f>'Market Data'!D529</f>
        <v>6660.5</v>
      </c>
      <c r="E543" s="2">
        <f>'Market Data'!E529</f>
        <v>6586</v>
      </c>
      <c r="F543" s="12">
        <f>'Market Data'!F529</f>
        <v>6607.5</v>
      </c>
      <c r="H543" s="151">
        <f t="shared" si="65"/>
        <v>525</v>
      </c>
      <c r="I543" s="244">
        <f ca="1">IF($H543&lt;($J$6+1),"",PFE(OFFSET($F543,0,0,-$J$6)))</f>
        <v>0.19054426807884231</v>
      </c>
      <c r="J543" s="19"/>
      <c r="K543" s="139" t="str">
        <f t="shared" ca="1" si="66"/>
        <v>Long</v>
      </c>
      <c r="L543" s="243" t="e">
        <f t="shared" ca="1" si="61"/>
        <v>#N/A</v>
      </c>
      <c r="M543" s="242" t="e">
        <f t="shared" ca="1" si="62"/>
        <v>#N/A</v>
      </c>
      <c r="N543" s="20"/>
      <c r="O543" s="74">
        <f t="shared" ca="1" si="67"/>
        <v>1</v>
      </c>
      <c r="P543" s="75">
        <f t="shared" ca="1" si="59"/>
        <v>0</v>
      </c>
      <c r="Q543" s="76" t="str">
        <f t="shared" ca="1" si="63"/>
        <v/>
      </c>
      <c r="R543" s="75"/>
      <c r="S543" s="77">
        <f t="shared" ca="1" si="60"/>
        <v>1</v>
      </c>
      <c r="T543" s="78"/>
      <c r="U543" s="81">
        <f t="shared" ca="1" si="68"/>
        <v>35</v>
      </c>
      <c r="V543" s="82">
        <f t="shared" ca="1" si="64"/>
        <v>16381.759999999995</v>
      </c>
      <c r="W543" s="50"/>
      <c r="X543" s="50"/>
      <c r="Y543" s="50"/>
      <c r="Z543" s="50"/>
      <c r="AA543" s="50"/>
      <c r="AG543" s="50"/>
      <c r="AH543" s="50"/>
      <c r="AI543" s="50"/>
      <c r="AJ543" s="50"/>
      <c r="AK543" s="50"/>
      <c r="AL543" s="50"/>
      <c r="AM543" s="50"/>
      <c r="AN543" s="50"/>
      <c r="AO543" s="50"/>
      <c r="AP543" s="138" t="str">
        <f>IF(NOT($AS543=$AS544),ROW(),"")</f>
        <v/>
      </c>
      <c r="AQ543" s="20" t="str">
        <f>IF(NOT(AS543=AS544),AS544,"")</f>
        <v/>
      </c>
      <c r="AR543" s="20" t="str">
        <f>INDEX($AB$15:$AM$15,MATCH($AS543,$AB$11:$AM$11,0))</f>
        <v>in</v>
      </c>
      <c r="AS543" s="20" t="str">
        <f>LEFT(AT543,4)</f>
        <v>2002</v>
      </c>
      <c r="AT543" s="139" t="str">
        <f>LEFT(B543,6)</f>
        <v>200201</v>
      </c>
    </row>
    <row r="544" spans="2:46" x14ac:dyDescent="0.25">
      <c r="B544" s="11">
        <f>'Market Data'!B530</f>
        <v>20020125</v>
      </c>
      <c r="C544" s="2">
        <f>'Market Data'!C530</f>
        <v>6607.5</v>
      </c>
      <c r="D544" s="2">
        <f>'Market Data'!D530</f>
        <v>6613</v>
      </c>
      <c r="E544" s="2">
        <f>'Market Data'!E530</f>
        <v>6520</v>
      </c>
      <c r="F544" s="12">
        <f>'Market Data'!F530</f>
        <v>6596.5</v>
      </c>
      <c r="H544" s="151">
        <f t="shared" si="65"/>
        <v>526</v>
      </c>
      <c r="I544" s="244">
        <f ca="1">IF($H544&lt;($J$6+1),"",PFE(OFFSET($F544,0,0,-$J$6)))</f>
        <v>0.19521103519645619</v>
      </c>
      <c r="J544" s="19"/>
      <c r="K544" s="139" t="str">
        <f t="shared" ca="1" si="66"/>
        <v>Long</v>
      </c>
      <c r="L544" s="243" t="e">
        <f t="shared" ca="1" si="61"/>
        <v>#N/A</v>
      </c>
      <c r="M544" s="242" t="e">
        <f t="shared" ca="1" si="62"/>
        <v>#N/A</v>
      </c>
      <c r="N544" s="20"/>
      <c r="O544" s="74">
        <f t="shared" ca="1" si="67"/>
        <v>1</v>
      </c>
      <c r="P544" s="75">
        <f t="shared" ca="1" si="59"/>
        <v>0</v>
      </c>
      <c r="Q544" s="76" t="str">
        <f t="shared" ca="1" si="63"/>
        <v/>
      </c>
      <c r="R544" s="75"/>
      <c r="S544" s="77">
        <f t="shared" ca="1" si="60"/>
        <v>1</v>
      </c>
      <c r="T544" s="78"/>
      <c r="U544" s="81">
        <f t="shared" ca="1" si="68"/>
        <v>-385</v>
      </c>
      <c r="V544" s="82">
        <f t="shared" ca="1" si="64"/>
        <v>15996.759999999995</v>
      </c>
      <c r="W544" s="50"/>
      <c r="X544" s="50"/>
      <c r="Y544" s="50"/>
      <c r="Z544" s="50"/>
      <c r="AA544" s="50"/>
      <c r="AG544" s="50"/>
      <c r="AH544" s="50"/>
      <c r="AI544" s="50"/>
      <c r="AJ544" s="50"/>
      <c r="AK544" s="50"/>
      <c r="AL544" s="50"/>
      <c r="AM544" s="50"/>
      <c r="AN544" s="50"/>
      <c r="AO544" s="50"/>
      <c r="AP544" s="138" t="str">
        <f>IF(NOT($AS544=$AS545),ROW(),"")</f>
        <v/>
      </c>
      <c r="AQ544" s="20" t="str">
        <f>IF(NOT(AS544=AS545),AS545,"")</f>
        <v/>
      </c>
      <c r="AR544" s="20" t="str">
        <f>INDEX($AB$15:$AM$15,MATCH($AS544,$AB$11:$AM$11,0))</f>
        <v>in</v>
      </c>
      <c r="AS544" s="20" t="str">
        <f>LEFT(AT544,4)</f>
        <v>2002</v>
      </c>
      <c r="AT544" s="139" t="str">
        <f>LEFT(B544,6)</f>
        <v>200201</v>
      </c>
    </row>
    <row r="545" spans="2:46" x14ac:dyDescent="0.25">
      <c r="B545" s="11">
        <f>'Market Data'!B531</f>
        <v>20020128</v>
      </c>
      <c r="C545" s="2">
        <f>'Market Data'!C531</f>
        <v>6601.5</v>
      </c>
      <c r="D545" s="2">
        <f>'Market Data'!D531</f>
        <v>6644</v>
      </c>
      <c r="E545" s="2">
        <f>'Market Data'!E531</f>
        <v>6568.5</v>
      </c>
      <c r="F545" s="12">
        <f>'Market Data'!F531</f>
        <v>6586.5</v>
      </c>
      <c r="H545" s="151">
        <f t="shared" si="65"/>
        <v>527</v>
      </c>
      <c r="I545" s="244">
        <f ca="1">IF($H545&lt;($J$6+1),"",PFE(OFFSET($F545,0,0,-$J$6)))</f>
        <v>0.18774390517526912</v>
      </c>
      <c r="J545" s="19"/>
      <c r="K545" s="139" t="str">
        <f t="shared" ca="1" si="66"/>
        <v>Long</v>
      </c>
      <c r="L545" s="243" t="e">
        <f t="shared" ca="1" si="61"/>
        <v>#N/A</v>
      </c>
      <c r="M545" s="242" t="e">
        <f t="shared" ca="1" si="62"/>
        <v>#N/A</v>
      </c>
      <c r="N545" s="20"/>
      <c r="O545" s="74">
        <f t="shared" ca="1" si="67"/>
        <v>1</v>
      </c>
      <c r="P545" s="75">
        <f t="shared" ca="1" si="59"/>
        <v>0</v>
      </c>
      <c r="Q545" s="76" t="str">
        <f t="shared" ca="1" si="63"/>
        <v/>
      </c>
      <c r="R545" s="75"/>
      <c r="S545" s="77">
        <f t="shared" ca="1" si="60"/>
        <v>1</v>
      </c>
      <c r="T545" s="78"/>
      <c r="U545" s="81">
        <f t="shared" ca="1" si="68"/>
        <v>-350</v>
      </c>
      <c r="V545" s="82">
        <f t="shared" ca="1" si="64"/>
        <v>15646.759999999995</v>
      </c>
      <c r="W545" s="50"/>
      <c r="X545" s="50"/>
      <c r="Y545" s="50"/>
      <c r="Z545" s="50"/>
      <c r="AA545" s="50"/>
      <c r="AG545" s="50"/>
      <c r="AH545" s="50"/>
      <c r="AI545" s="50"/>
      <c r="AJ545" s="50"/>
      <c r="AK545" s="50"/>
      <c r="AL545" s="50"/>
      <c r="AM545" s="50"/>
      <c r="AN545" s="50"/>
      <c r="AO545" s="50"/>
      <c r="AP545" s="138" t="str">
        <f>IF(NOT($AS545=$AS546),ROW(),"")</f>
        <v/>
      </c>
      <c r="AQ545" s="20" t="str">
        <f>IF(NOT(AS545=AS546),AS546,"")</f>
        <v/>
      </c>
      <c r="AR545" s="20" t="str">
        <f>INDEX($AB$15:$AM$15,MATCH($AS545,$AB$11:$AM$11,0))</f>
        <v>in</v>
      </c>
      <c r="AS545" s="20" t="str">
        <f>LEFT(AT545,4)</f>
        <v>2002</v>
      </c>
      <c r="AT545" s="139" t="str">
        <f>LEFT(B545,6)</f>
        <v>200201</v>
      </c>
    </row>
    <row r="546" spans="2:46" x14ac:dyDescent="0.25">
      <c r="B546" s="11">
        <f>'Market Data'!B532</f>
        <v>20020129</v>
      </c>
      <c r="C546" s="2">
        <f>'Market Data'!C532</f>
        <v>6626.5</v>
      </c>
      <c r="D546" s="2">
        <f>'Market Data'!D532</f>
        <v>6645.5</v>
      </c>
      <c r="E546" s="2">
        <f>'Market Data'!E532</f>
        <v>6509</v>
      </c>
      <c r="F546" s="12">
        <f>'Market Data'!F532</f>
        <v>6512.5</v>
      </c>
      <c r="H546" s="151">
        <f t="shared" si="65"/>
        <v>528</v>
      </c>
      <c r="I546" s="244">
        <f ca="1">IF($H546&lt;($J$6+1),"",PFE(OFFSET($F546,0,0,-$J$6)))</f>
        <v>0.15569366298246243</v>
      </c>
      <c r="J546" s="19"/>
      <c r="K546" s="139" t="str">
        <f t="shared" ca="1" si="66"/>
        <v>Long</v>
      </c>
      <c r="L546" s="243" t="e">
        <f t="shared" ca="1" si="61"/>
        <v>#N/A</v>
      </c>
      <c r="M546" s="242" t="e">
        <f t="shared" ca="1" si="62"/>
        <v>#N/A</v>
      </c>
      <c r="N546" s="20"/>
      <c r="O546" s="74">
        <f t="shared" ca="1" si="67"/>
        <v>1</v>
      </c>
      <c r="P546" s="75">
        <f t="shared" ca="1" si="59"/>
        <v>0</v>
      </c>
      <c r="Q546" s="76" t="str">
        <f t="shared" ca="1" si="63"/>
        <v/>
      </c>
      <c r="R546" s="75"/>
      <c r="S546" s="77">
        <f t="shared" ca="1" si="60"/>
        <v>1</v>
      </c>
      <c r="T546" s="78"/>
      <c r="U546" s="81">
        <f t="shared" ca="1" si="68"/>
        <v>-2590</v>
      </c>
      <c r="V546" s="82">
        <f t="shared" ca="1" si="64"/>
        <v>13056.759999999995</v>
      </c>
      <c r="W546" s="50"/>
      <c r="X546" s="50"/>
      <c r="Y546" s="50"/>
      <c r="Z546" s="50"/>
      <c r="AA546" s="50"/>
      <c r="AG546" s="50"/>
      <c r="AH546" s="50"/>
      <c r="AI546" s="50"/>
      <c r="AJ546" s="50"/>
      <c r="AK546" s="50"/>
      <c r="AL546" s="50"/>
      <c r="AM546" s="50"/>
      <c r="AN546" s="50"/>
      <c r="AO546" s="50"/>
      <c r="AP546" s="138" t="str">
        <f>IF(NOT($AS546=$AS547),ROW(),"")</f>
        <v/>
      </c>
      <c r="AQ546" s="20" t="str">
        <f>IF(NOT(AS546=AS547),AS547,"")</f>
        <v/>
      </c>
      <c r="AR546" s="20" t="str">
        <f>INDEX($AB$15:$AM$15,MATCH($AS546,$AB$11:$AM$11,0))</f>
        <v>in</v>
      </c>
      <c r="AS546" s="20" t="str">
        <f>LEFT(AT546,4)</f>
        <v>2002</v>
      </c>
      <c r="AT546" s="139" t="str">
        <f>LEFT(B546,6)</f>
        <v>200201</v>
      </c>
    </row>
    <row r="547" spans="2:46" x14ac:dyDescent="0.25">
      <c r="B547" s="11">
        <f>'Market Data'!B533</f>
        <v>20020130</v>
      </c>
      <c r="C547" s="2">
        <f>'Market Data'!C533</f>
        <v>6461.5</v>
      </c>
      <c r="D547" s="2">
        <f>'Market Data'!D533</f>
        <v>6506</v>
      </c>
      <c r="E547" s="2">
        <f>'Market Data'!E533</f>
        <v>6419.5</v>
      </c>
      <c r="F547" s="12">
        <f>'Market Data'!F533</f>
        <v>6505</v>
      </c>
      <c r="H547" s="151">
        <f t="shared" si="65"/>
        <v>529</v>
      </c>
      <c r="I547" s="244">
        <f ca="1">IF($H547&lt;($J$6+1),"",PFE(OFFSET($F547,0,0,-$J$6)))</f>
        <v>0.13703256899792254</v>
      </c>
      <c r="J547" s="19"/>
      <c r="K547" s="139" t="str">
        <f t="shared" ca="1" si="66"/>
        <v>Long</v>
      </c>
      <c r="L547" s="243" t="e">
        <f t="shared" ca="1" si="61"/>
        <v>#N/A</v>
      </c>
      <c r="M547" s="242" t="e">
        <f t="shared" ca="1" si="62"/>
        <v>#N/A</v>
      </c>
      <c r="N547" s="20"/>
      <c r="O547" s="74">
        <f t="shared" ca="1" si="67"/>
        <v>1</v>
      </c>
      <c r="P547" s="75">
        <f t="shared" ca="1" si="59"/>
        <v>0</v>
      </c>
      <c r="Q547" s="76" t="str">
        <f t="shared" ca="1" si="63"/>
        <v/>
      </c>
      <c r="R547" s="75"/>
      <c r="S547" s="77">
        <f t="shared" ca="1" si="60"/>
        <v>1</v>
      </c>
      <c r="T547" s="78"/>
      <c r="U547" s="81">
        <f t="shared" ca="1" si="68"/>
        <v>-262.5</v>
      </c>
      <c r="V547" s="82">
        <f t="shared" ca="1" si="64"/>
        <v>12794.259999999995</v>
      </c>
      <c r="W547" s="50"/>
      <c r="X547" s="50"/>
      <c r="Y547" s="50"/>
      <c r="Z547" s="50"/>
      <c r="AA547" s="50"/>
      <c r="AG547" s="50"/>
      <c r="AH547" s="50"/>
      <c r="AI547" s="50"/>
      <c r="AJ547" s="50"/>
      <c r="AK547" s="50"/>
      <c r="AL547" s="50"/>
      <c r="AM547" s="50"/>
      <c r="AN547" s="50"/>
      <c r="AO547" s="50"/>
      <c r="AP547" s="138" t="str">
        <f>IF(NOT($AS547=$AS548),ROW(),"")</f>
        <v/>
      </c>
      <c r="AQ547" s="20" t="str">
        <f>IF(NOT(AS547=AS548),AS548,"")</f>
        <v/>
      </c>
      <c r="AR547" s="20" t="str">
        <f>INDEX($AB$15:$AM$15,MATCH($AS547,$AB$11:$AM$11,0))</f>
        <v>in</v>
      </c>
      <c r="AS547" s="20" t="str">
        <f>LEFT(AT547,4)</f>
        <v>2002</v>
      </c>
      <c r="AT547" s="139" t="str">
        <f>LEFT(B547,6)</f>
        <v>200201</v>
      </c>
    </row>
    <row r="548" spans="2:46" x14ac:dyDescent="0.25">
      <c r="B548" s="11">
        <f>'Market Data'!B534</f>
        <v>20020131</v>
      </c>
      <c r="C548" s="2">
        <f>'Market Data'!C534</f>
        <v>6541.5</v>
      </c>
      <c r="D548" s="2">
        <f>'Market Data'!D534</f>
        <v>6556.5</v>
      </c>
      <c r="E548" s="2">
        <f>'Market Data'!E534</f>
        <v>6489.5</v>
      </c>
      <c r="F548" s="12">
        <f>'Market Data'!F534</f>
        <v>6551</v>
      </c>
      <c r="H548" s="151">
        <f t="shared" si="65"/>
        <v>530</v>
      </c>
      <c r="I548" s="244">
        <f ca="1">IF($H548&lt;($J$6+1),"",PFE(OFFSET($F548,0,0,-$J$6)))</f>
        <v>0.14683784831258306</v>
      </c>
      <c r="J548" s="19"/>
      <c r="K548" s="139" t="str">
        <f t="shared" ca="1" si="66"/>
        <v>Long</v>
      </c>
      <c r="L548" s="243" t="e">
        <f t="shared" ca="1" si="61"/>
        <v>#N/A</v>
      </c>
      <c r="M548" s="242" t="e">
        <f t="shared" ca="1" si="62"/>
        <v>#N/A</v>
      </c>
      <c r="N548" s="20"/>
      <c r="O548" s="74">
        <f t="shared" ca="1" si="67"/>
        <v>1</v>
      </c>
      <c r="P548" s="75">
        <f t="shared" ca="1" si="59"/>
        <v>0</v>
      </c>
      <c r="Q548" s="76" t="str">
        <f t="shared" ca="1" si="63"/>
        <v/>
      </c>
      <c r="R548" s="75"/>
      <c r="S548" s="77">
        <f t="shared" ca="1" si="60"/>
        <v>1</v>
      </c>
      <c r="T548" s="78"/>
      <c r="U548" s="81">
        <f t="shared" ca="1" si="68"/>
        <v>1610</v>
      </c>
      <c r="V548" s="82">
        <f t="shared" ca="1" si="64"/>
        <v>14404.259999999995</v>
      </c>
      <c r="W548" s="50"/>
      <c r="X548" s="50"/>
      <c r="Y548" s="50"/>
      <c r="Z548" s="50"/>
      <c r="AA548" s="50"/>
      <c r="AG548" s="50"/>
      <c r="AH548" s="50"/>
      <c r="AI548" s="50"/>
      <c r="AJ548" s="50"/>
      <c r="AK548" s="50"/>
      <c r="AL548" s="50"/>
      <c r="AM548" s="50"/>
      <c r="AN548" s="50"/>
      <c r="AO548" s="50"/>
      <c r="AP548" s="138" t="str">
        <f>IF(NOT($AS548=$AS549),ROW(),"")</f>
        <v/>
      </c>
      <c r="AQ548" s="20" t="str">
        <f>IF(NOT(AS548=AS549),AS549,"")</f>
        <v/>
      </c>
      <c r="AR548" s="20" t="str">
        <f>INDEX($AB$15:$AM$15,MATCH($AS548,$AB$11:$AM$11,0))</f>
        <v>in</v>
      </c>
      <c r="AS548" s="20" t="str">
        <f>LEFT(AT548,4)</f>
        <v>2002</v>
      </c>
      <c r="AT548" s="139" t="str">
        <f>LEFT(B548,6)</f>
        <v>200201</v>
      </c>
    </row>
    <row r="549" spans="2:46" x14ac:dyDescent="0.25">
      <c r="B549" s="11">
        <f>'Market Data'!B535</f>
        <v>20020201</v>
      </c>
      <c r="C549" s="2">
        <f>'Market Data'!C535</f>
        <v>6561.5</v>
      </c>
      <c r="D549" s="2">
        <f>'Market Data'!D535</f>
        <v>6602.5</v>
      </c>
      <c r="E549" s="2">
        <f>'Market Data'!E535</f>
        <v>6512.5</v>
      </c>
      <c r="F549" s="12">
        <f>'Market Data'!F535</f>
        <v>6534.5</v>
      </c>
      <c r="H549" s="151">
        <f t="shared" si="65"/>
        <v>531</v>
      </c>
      <c r="I549" s="244">
        <f ca="1">IF($H549&lt;($J$6+1),"",PFE(OFFSET($F549,0,0,-$J$6)))</f>
        <v>0.14192446411498849</v>
      </c>
      <c r="J549" s="19"/>
      <c r="K549" s="139" t="str">
        <f t="shared" ca="1" si="66"/>
        <v>Long</v>
      </c>
      <c r="L549" s="243" t="e">
        <f t="shared" ca="1" si="61"/>
        <v>#N/A</v>
      </c>
      <c r="M549" s="242" t="e">
        <f t="shared" ca="1" si="62"/>
        <v>#N/A</v>
      </c>
      <c r="N549" s="20"/>
      <c r="O549" s="74">
        <f t="shared" ca="1" si="67"/>
        <v>1</v>
      </c>
      <c r="P549" s="75">
        <f t="shared" ca="1" si="59"/>
        <v>0</v>
      </c>
      <c r="Q549" s="76" t="str">
        <f t="shared" ca="1" si="63"/>
        <v/>
      </c>
      <c r="R549" s="75"/>
      <c r="S549" s="77">
        <f t="shared" ca="1" si="60"/>
        <v>1</v>
      </c>
      <c r="T549" s="78"/>
      <c r="U549" s="81">
        <f t="shared" ca="1" si="68"/>
        <v>-577.5</v>
      </c>
      <c r="V549" s="82">
        <f t="shared" ca="1" si="64"/>
        <v>13826.759999999995</v>
      </c>
      <c r="W549" s="50"/>
      <c r="X549" s="50"/>
      <c r="Y549" s="50"/>
      <c r="Z549" s="50"/>
      <c r="AA549" s="50"/>
      <c r="AG549" s="50"/>
      <c r="AH549" s="50"/>
      <c r="AI549" s="50"/>
      <c r="AJ549" s="50"/>
      <c r="AK549" s="50"/>
      <c r="AL549" s="50"/>
      <c r="AM549" s="50"/>
      <c r="AN549" s="50"/>
      <c r="AO549" s="50"/>
      <c r="AP549" s="138" t="str">
        <f>IF(NOT($AS549=$AS550),ROW(),"")</f>
        <v/>
      </c>
      <c r="AQ549" s="20" t="str">
        <f>IF(NOT(AS549=AS550),AS550,"")</f>
        <v/>
      </c>
      <c r="AR549" s="20" t="str">
        <f>INDEX($AB$15:$AM$15,MATCH($AS549,$AB$11:$AM$11,0))</f>
        <v>in</v>
      </c>
      <c r="AS549" s="20" t="str">
        <f>LEFT(AT549,4)</f>
        <v>2002</v>
      </c>
      <c r="AT549" s="139" t="str">
        <f>LEFT(B549,6)</f>
        <v>200202</v>
      </c>
    </row>
    <row r="550" spans="2:46" x14ac:dyDescent="0.25">
      <c r="B550" s="11">
        <f>'Market Data'!B536</f>
        <v>20020204</v>
      </c>
      <c r="C550" s="2">
        <f>'Market Data'!C536</f>
        <v>6531.5</v>
      </c>
      <c r="D550" s="2">
        <f>'Market Data'!D536</f>
        <v>6531.5</v>
      </c>
      <c r="E550" s="2">
        <f>'Market Data'!E536</f>
        <v>6425.5</v>
      </c>
      <c r="F550" s="12">
        <f>'Market Data'!F536</f>
        <v>6441.5</v>
      </c>
      <c r="H550" s="151">
        <f t="shared" si="65"/>
        <v>532</v>
      </c>
      <c r="I550" s="244">
        <f ca="1">IF($H550&lt;($J$6+1),"",PFE(OFFSET($F550,0,0,-$J$6)))</f>
        <v>9.8496836033228188E-2</v>
      </c>
      <c r="J550" s="19"/>
      <c r="K550" s="139" t="str">
        <f t="shared" ca="1" si="66"/>
        <v>Long</v>
      </c>
      <c r="L550" s="243" t="e">
        <f t="shared" ca="1" si="61"/>
        <v>#N/A</v>
      </c>
      <c r="M550" s="242" t="e">
        <f t="shared" ca="1" si="62"/>
        <v>#N/A</v>
      </c>
      <c r="N550" s="20"/>
      <c r="O550" s="74">
        <f t="shared" ca="1" si="67"/>
        <v>1</v>
      </c>
      <c r="P550" s="75">
        <f t="shared" ca="1" si="59"/>
        <v>0</v>
      </c>
      <c r="Q550" s="76" t="str">
        <f t="shared" ca="1" si="63"/>
        <v/>
      </c>
      <c r="R550" s="75"/>
      <c r="S550" s="77">
        <f t="shared" ca="1" si="60"/>
        <v>1</v>
      </c>
      <c r="T550" s="78"/>
      <c r="U550" s="81">
        <f t="shared" ca="1" si="68"/>
        <v>-3255</v>
      </c>
      <c r="V550" s="82">
        <f t="shared" ca="1" si="64"/>
        <v>10571.759999999995</v>
      </c>
      <c r="W550" s="50"/>
      <c r="X550" s="50"/>
      <c r="Y550" s="50"/>
      <c r="Z550" s="50"/>
      <c r="AA550" s="50"/>
      <c r="AG550" s="50"/>
      <c r="AH550" s="50"/>
      <c r="AI550" s="50"/>
      <c r="AJ550" s="50"/>
      <c r="AK550" s="50"/>
      <c r="AL550" s="50"/>
      <c r="AM550" s="50"/>
      <c r="AN550" s="50"/>
      <c r="AO550" s="50"/>
      <c r="AP550" s="138" t="str">
        <f>IF(NOT($AS550=$AS551),ROW(),"")</f>
        <v/>
      </c>
      <c r="AQ550" s="20" t="str">
        <f>IF(NOT(AS550=AS551),AS551,"")</f>
        <v/>
      </c>
      <c r="AR550" s="20" t="str">
        <f>INDEX($AB$15:$AM$15,MATCH($AS550,$AB$11:$AM$11,0))</f>
        <v>in</v>
      </c>
      <c r="AS550" s="20" t="str">
        <f>LEFT(AT550,4)</f>
        <v>2002</v>
      </c>
      <c r="AT550" s="139" t="str">
        <f>LEFT(B550,6)</f>
        <v>200202</v>
      </c>
    </row>
    <row r="551" spans="2:46" x14ac:dyDescent="0.25">
      <c r="B551" s="11">
        <f>'Market Data'!B537</f>
        <v>20020205</v>
      </c>
      <c r="C551" s="2">
        <f>'Market Data'!C537</f>
        <v>6382.5</v>
      </c>
      <c r="D551" s="2">
        <f>'Market Data'!D537</f>
        <v>6411</v>
      </c>
      <c r="E551" s="2">
        <f>'Market Data'!E537</f>
        <v>6306.5</v>
      </c>
      <c r="F551" s="12">
        <f>'Market Data'!F537</f>
        <v>6366</v>
      </c>
      <c r="H551" s="151">
        <f t="shared" si="65"/>
        <v>533</v>
      </c>
      <c r="I551" s="244">
        <f ca="1">IF($H551&lt;($J$6+1),"",PFE(OFFSET($F551,0,0,-$J$6)))</f>
        <v>6.2908391648349632E-2</v>
      </c>
      <c r="J551" s="19"/>
      <c r="K551" s="139" t="str">
        <f t="shared" ca="1" si="66"/>
        <v>Long</v>
      </c>
      <c r="L551" s="243" t="e">
        <f t="shared" ca="1" si="61"/>
        <v>#N/A</v>
      </c>
      <c r="M551" s="242" t="e">
        <f t="shared" ca="1" si="62"/>
        <v>#N/A</v>
      </c>
      <c r="N551" s="20"/>
      <c r="O551" s="74">
        <f t="shared" ca="1" si="67"/>
        <v>1</v>
      </c>
      <c r="P551" s="75">
        <f t="shared" ca="1" si="59"/>
        <v>0</v>
      </c>
      <c r="Q551" s="76" t="str">
        <f t="shared" ca="1" si="63"/>
        <v/>
      </c>
      <c r="R551" s="75"/>
      <c r="S551" s="77">
        <f t="shared" ca="1" si="60"/>
        <v>1</v>
      </c>
      <c r="T551" s="78"/>
      <c r="U551" s="81">
        <f t="shared" ca="1" si="68"/>
        <v>-2642.5</v>
      </c>
      <c r="V551" s="82">
        <f t="shared" ca="1" si="64"/>
        <v>7929.2599999999948</v>
      </c>
      <c r="W551" s="50"/>
      <c r="X551" s="50"/>
      <c r="Y551" s="50"/>
      <c r="Z551" s="50"/>
      <c r="AA551" s="50"/>
      <c r="AG551" s="50"/>
      <c r="AH551" s="50"/>
      <c r="AI551" s="50"/>
      <c r="AJ551" s="50"/>
      <c r="AK551" s="50"/>
      <c r="AL551" s="50"/>
      <c r="AM551" s="50"/>
      <c r="AN551" s="50"/>
      <c r="AO551" s="50"/>
      <c r="AP551" s="138" t="str">
        <f>IF(NOT($AS551=$AS552),ROW(),"")</f>
        <v/>
      </c>
      <c r="AQ551" s="20" t="str">
        <f>IF(NOT(AS551=AS552),AS552,"")</f>
        <v/>
      </c>
      <c r="AR551" s="20" t="str">
        <f>INDEX($AB$15:$AM$15,MATCH($AS551,$AB$11:$AM$11,0))</f>
        <v>in</v>
      </c>
      <c r="AS551" s="20" t="str">
        <f>LEFT(AT551,4)</f>
        <v>2002</v>
      </c>
      <c r="AT551" s="139" t="str">
        <f>LEFT(B551,6)</f>
        <v>200202</v>
      </c>
    </row>
    <row r="552" spans="2:46" x14ac:dyDescent="0.25">
      <c r="B552" s="11">
        <f>'Market Data'!B538</f>
        <v>20020206</v>
      </c>
      <c r="C552" s="2">
        <f>'Market Data'!C538</f>
        <v>6354</v>
      </c>
      <c r="D552" s="2">
        <f>'Market Data'!D538</f>
        <v>6382.5</v>
      </c>
      <c r="E552" s="2">
        <f>'Market Data'!E538</f>
        <v>6211</v>
      </c>
      <c r="F552" s="12">
        <f>'Market Data'!F538</f>
        <v>6236.5</v>
      </c>
      <c r="H552" s="151">
        <f t="shared" si="65"/>
        <v>534</v>
      </c>
      <c r="I552" s="244">
        <f ca="1">IF($H552&lt;($J$6+1),"",PFE(OFFSET($F552,0,0,-$J$6)))</f>
        <v>5.0911278530302514E-2</v>
      </c>
      <c r="J552" s="19"/>
      <c r="K552" s="139" t="str">
        <f t="shared" ca="1" si="66"/>
        <v>Long</v>
      </c>
      <c r="L552" s="243" t="e">
        <f t="shared" ca="1" si="61"/>
        <v>#N/A</v>
      </c>
      <c r="M552" s="242" t="e">
        <f t="shared" ca="1" si="62"/>
        <v>#N/A</v>
      </c>
      <c r="N552" s="20"/>
      <c r="O552" s="74">
        <f t="shared" ca="1" si="67"/>
        <v>1</v>
      </c>
      <c r="P552" s="75">
        <f t="shared" ca="1" si="59"/>
        <v>0</v>
      </c>
      <c r="Q552" s="76" t="str">
        <f t="shared" ca="1" si="63"/>
        <v/>
      </c>
      <c r="R552" s="75"/>
      <c r="S552" s="77">
        <f t="shared" ca="1" si="60"/>
        <v>1</v>
      </c>
      <c r="T552" s="78"/>
      <c r="U552" s="81">
        <f t="shared" ca="1" si="68"/>
        <v>-4532.5</v>
      </c>
      <c r="V552" s="82">
        <f t="shared" ca="1" si="64"/>
        <v>3396.7599999999948</v>
      </c>
      <c r="W552" s="50"/>
      <c r="X552" s="50"/>
      <c r="Y552" s="50"/>
      <c r="Z552" s="50"/>
      <c r="AA552" s="50"/>
      <c r="AG552" s="50"/>
      <c r="AH552" s="50"/>
      <c r="AI552" s="50"/>
      <c r="AJ552" s="50"/>
      <c r="AK552" s="50"/>
      <c r="AL552" s="50"/>
      <c r="AM552" s="50"/>
      <c r="AN552" s="50"/>
      <c r="AO552" s="50"/>
      <c r="AP552" s="138" t="str">
        <f>IF(NOT($AS552=$AS553),ROW(),"")</f>
        <v/>
      </c>
      <c r="AQ552" s="20" t="str">
        <f>IF(NOT(AS552=AS553),AS553,"")</f>
        <v/>
      </c>
      <c r="AR552" s="20" t="str">
        <f>INDEX($AB$15:$AM$15,MATCH($AS552,$AB$11:$AM$11,0))</f>
        <v>in</v>
      </c>
      <c r="AS552" s="20" t="str">
        <f>LEFT(AT552,4)</f>
        <v>2002</v>
      </c>
      <c r="AT552" s="139" t="str">
        <f>LEFT(B552,6)</f>
        <v>200202</v>
      </c>
    </row>
    <row r="553" spans="2:46" x14ac:dyDescent="0.25">
      <c r="B553" s="11">
        <f>'Market Data'!B539</f>
        <v>20020207</v>
      </c>
      <c r="C553" s="2">
        <f>'Market Data'!C539</f>
        <v>6216</v>
      </c>
      <c r="D553" s="2">
        <f>'Market Data'!D539</f>
        <v>6308.5</v>
      </c>
      <c r="E553" s="2">
        <f>'Market Data'!E539</f>
        <v>6160.5</v>
      </c>
      <c r="F553" s="12">
        <f>'Market Data'!F539</f>
        <v>6290.5</v>
      </c>
      <c r="H553" s="151">
        <f t="shared" si="65"/>
        <v>535</v>
      </c>
      <c r="I553" s="244">
        <f ca="1">IF($H553&lt;($J$6+1),"",PFE(OFFSET($F553,0,0,-$J$6)))</f>
        <v>6.1008465443980538E-2</v>
      </c>
      <c r="J553" s="19"/>
      <c r="K553" s="139" t="str">
        <f t="shared" ca="1" si="66"/>
        <v>Long</v>
      </c>
      <c r="L553" s="243" t="e">
        <f t="shared" ca="1" si="61"/>
        <v>#N/A</v>
      </c>
      <c r="M553" s="242" t="e">
        <f t="shared" ca="1" si="62"/>
        <v>#N/A</v>
      </c>
      <c r="N553" s="20"/>
      <c r="O553" s="74">
        <f t="shared" ca="1" si="67"/>
        <v>1</v>
      </c>
      <c r="P553" s="75">
        <f t="shared" ca="1" si="59"/>
        <v>0</v>
      </c>
      <c r="Q553" s="76" t="str">
        <f t="shared" ca="1" si="63"/>
        <v/>
      </c>
      <c r="R553" s="75"/>
      <c r="S553" s="77">
        <f t="shared" ca="1" si="60"/>
        <v>1</v>
      </c>
      <c r="T553" s="78"/>
      <c r="U553" s="81">
        <f t="shared" ca="1" si="68"/>
        <v>1890</v>
      </c>
      <c r="V553" s="82">
        <f t="shared" ca="1" si="64"/>
        <v>5286.7599999999948</v>
      </c>
      <c r="W553" s="50"/>
      <c r="X553" s="50"/>
      <c r="Y553" s="50"/>
      <c r="Z553" s="50"/>
      <c r="AA553" s="50"/>
      <c r="AG553" s="50"/>
      <c r="AH553" s="50"/>
      <c r="AI553" s="50"/>
      <c r="AJ553" s="50"/>
      <c r="AK553" s="50"/>
      <c r="AL553" s="50"/>
      <c r="AM553" s="50"/>
      <c r="AN553" s="50"/>
      <c r="AO553" s="50"/>
      <c r="AP553" s="138" t="str">
        <f>IF(NOT($AS553=$AS554),ROW(),"")</f>
        <v/>
      </c>
      <c r="AQ553" s="20" t="str">
        <f>IF(NOT(AS553=AS554),AS554,"")</f>
        <v/>
      </c>
      <c r="AR553" s="20" t="str">
        <f>INDEX($AB$15:$AM$15,MATCH($AS553,$AB$11:$AM$11,0))</f>
        <v>in</v>
      </c>
      <c r="AS553" s="20" t="str">
        <f>LEFT(AT553,4)</f>
        <v>2002</v>
      </c>
      <c r="AT553" s="139" t="str">
        <f>LEFT(B553,6)</f>
        <v>200202</v>
      </c>
    </row>
    <row r="554" spans="2:46" x14ac:dyDescent="0.25">
      <c r="B554" s="11">
        <f>'Market Data'!B540</f>
        <v>20020208</v>
      </c>
      <c r="C554" s="2">
        <f>'Market Data'!C540</f>
        <v>6265</v>
      </c>
      <c r="D554" s="2">
        <f>'Market Data'!D540</f>
        <v>6326</v>
      </c>
      <c r="E554" s="2">
        <f>'Market Data'!E540</f>
        <v>6244</v>
      </c>
      <c r="F554" s="12">
        <f>'Market Data'!F540</f>
        <v>6245</v>
      </c>
      <c r="H554" s="151">
        <f t="shared" si="65"/>
        <v>536</v>
      </c>
      <c r="I554" s="244">
        <f ca="1">IF($H554&lt;($J$6+1),"",PFE(OFFSET($F554,0,0,-$J$6)))</f>
        <v>5.2838646433246664E-2</v>
      </c>
      <c r="J554" s="19"/>
      <c r="K554" s="139" t="str">
        <f t="shared" ca="1" si="66"/>
        <v>Long</v>
      </c>
      <c r="L554" s="243" t="e">
        <f t="shared" ca="1" si="61"/>
        <v>#N/A</v>
      </c>
      <c r="M554" s="242" t="e">
        <f t="shared" ca="1" si="62"/>
        <v>#N/A</v>
      </c>
      <c r="N554" s="20"/>
      <c r="O554" s="74">
        <f t="shared" ca="1" si="67"/>
        <v>1</v>
      </c>
      <c r="P554" s="75">
        <f t="shared" ca="1" si="59"/>
        <v>0</v>
      </c>
      <c r="Q554" s="76" t="str">
        <f t="shared" ca="1" si="63"/>
        <v/>
      </c>
      <c r="R554" s="75"/>
      <c r="S554" s="77">
        <f t="shared" ca="1" si="60"/>
        <v>1</v>
      </c>
      <c r="T554" s="78"/>
      <c r="U554" s="81">
        <f t="shared" ca="1" si="68"/>
        <v>-1592.5</v>
      </c>
      <c r="V554" s="82">
        <f t="shared" ca="1" si="64"/>
        <v>3694.2599999999948</v>
      </c>
      <c r="W554" s="50"/>
      <c r="X554" s="50"/>
      <c r="Y554" s="50"/>
      <c r="Z554" s="50"/>
      <c r="AA554" s="50"/>
      <c r="AG554" s="50"/>
      <c r="AH554" s="50"/>
      <c r="AI554" s="50"/>
      <c r="AJ554" s="50"/>
      <c r="AK554" s="50"/>
      <c r="AL554" s="50"/>
      <c r="AM554" s="50"/>
      <c r="AN554" s="50"/>
      <c r="AO554" s="50"/>
      <c r="AP554" s="138" t="str">
        <f>IF(NOT($AS554=$AS555),ROW(),"")</f>
        <v/>
      </c>
      <c r="AQ554" s="20" t="str">
        <f>IF(NOT(AS554=AS555),AS555,"")</f>
        <v/>
      </c>
      <c r="AR554" s="20" t="str">
        <f>INDEX($AB$15:$AM$15,MATCH($AS554,$AB$11:$AM$11,0))</f>
        <v>in</v>
      </c>
      <c r="AS554" s="20" t="str">
        <f>LEFT(AT554,4)</f>
        <v>2002</v>
      </c>
      <c r="AT554" s="139" t="str">
        <f>LEFT(B554,6)</f>
        <v>200202</v>
      </c>
    </row>
    <row r="555" spans="2:46" x14ac:dyDescent="0.25">
      <c r="B555" s="11">
        <f>'Market Data'!B541</f>
        <v>20020211</v>
      </c>
      <c r="C555" s="2">
        <f>'Market Data'!C541</f>
        <v>6331.5</v>
      </c>
      <c r="D555" s="2">
        <f>'Market Data'!D541</f>
        <v>6380</v>
      </c>
      <c r="E555" s="2">
        <f>'Market Data'!E541</f>
        <v>6301.5</v>
      </c>
      <c r="F555" s="12">
        <f>'Market Data'!F541</f>
        <v>6378</v>
      </c>
      <c r="H555" s="151">
        <f t="shared" si="65"/>
        <v>537</v>
      </c>
      <c r="I555" s="244">
        <f ca="1">IF($H555&lt;($J$6+1),"",PFE(OFFSET($F555,0,0,-$J$6)))</f>
        <v>5.3084863256560096E-2</v>
      </c>
      <c r="J555" s="19"/>
      <c r="K555" s="139" t="str">
        <f t="shared" ca="1" si="66"/>
        <v>Long</v>
      </c>
      <c r="L555" s="243" t="e">
        <f t="shared" ca="1" si="61"/>
        <v>#N/A</v>
      </c>
      <c r="M555" s="242" t="e">
        <f t="shared" ca="1" si="62"/>
        <v>#N/A</v>
      </c>
      <c r="N555" s="20"/>
      <c r="O555" s="74">
        <f t="shared" ca="1" si="67"/>
        <v>1</v>
      </c>
      <c r="P555" s="75">
        <f t="shared" ca="1" si="59"/>
        <v>0</v>
      </c>
      <c r="Q555" s="76" t="str">
        <f t="shared" ca="1" si="63"/>
        <v/>
      </c>
      <c r="R555" s="75"/>
      <c r="S555" s="77">
        <f t="shared" ca="1" si="60"/>
        <v>1</v>
      </c>
      <c r="T555" s="78"/>
      <c r="U555" s="81">
        <f t="shared" ca="1" si="68"/>
        <v>4655</v>
      </c>
      <c r="V555" s="82">
        <f t="shared" ca="1" si="64"/>
        <v>8349.2599999999948</v>
      </c>
      <c r="W555" s="50"/>
      <c r="X555" s="50"/>
      <c r="Y555" s="50"/>
      <c r="Z555" s="50"/>
      <c r="AA555" s="50"/>
      <c r="AG555" s="50"/>
      <c r="AH555" s="50"/>
      <c r="AI555" s="50"/>
      <c r="AJ555" s="50"/>
      <c r="AK555" s="50"/>
      <c r="AL555" s="50"/>
      <c r="AM555" s="50"/>
      <c r="AN555" s="50"/>
      <c r="AO555" s="50"/>
      <c r="AP555" s="138" t="str">
        <f>IF(NOT($AS555=$AS556),ROW(),"")</f>
        <v/>
      </c>
      <c r="AQ555" s="20" t="str">
        <f>IF(NOT(AS555=AS556),AS556,"")</f>
        <v/>
      </c>
      <c r="AR555" s="20" t="str">
        <f>INDEX($AB$15:$AM$15,MATCH($AS555,$AB$11:$AM$11,0))</f>
        <v>in</v>
      </c>
      <c r="AS555" s="20" t="str">
        <f>LEFT(AT555,4)</f>
        <v>2002</v>
      </c>
      <c r="AT555" s="139" t="str">
        <f>LEFT(B555,6)</f>
        <v>200202</v>
      </c>
    </row>
    <row r="556" spans="2:46" x14ac:dyDescent="0.25">
      <c r="B556" s="11">
        <f>'Market Data'!B542</f>
        <v>20020212</v>
      </c>
      <c r="C556" s="2">
        <f>'Market Data'!C542</f>
        <v>6391.5</v>
      </c>
      <c r="D556" s="2">
        <f>'Market Data'!D542</f>
        <v>6405</v>
      </c>
      <c r="E556" s="2">
        <f>'Market Data'!E542</f>
        <v>6288.5</v>
      </c>
      <c r="F556" s="12">
        <f>'Market Data'!F542</f>
        <v>6301</v>
      </c>
      <c r="H556" s="151">
        <f t="shared" si="65"/>
        <v>538</v>
      </c>
      <c r="I556" s="244">
        <f ca="1">IF($H556&lt;($J$6+1),"",PFE(OFFSET($F556,0,0,-$J$6)))</f>
        <v>2.6036921076594371E-2</v>
      </c>
      <c r="J556" s="19"/>
      <c r="K556" s="139" t="str">
        <f t="shared" ca="1" si="66"/>
        <v>Long</v>
      </c>
      <c r="L556" s="243" t="e">
        <f t="shared" ca="1" si="61"/>
        <v>#N/A</v>
      </c>
      <c r="M556" s="242" t="e">
        <f t="shared" ca="1" si="62"/>
        <v>#N/A</v>
      </c>
      <c r="N556" s="20"/>
      <c r="O556" s="74">
        <f t="shared" ca="1" si="67"/>
        <v>1</v>
      </c>
      <c r="P556" s="75">
        <f t="shared" ca="1" si="59"/>
        <v>0</v>
      </c>
      <c r="Q556" s="76" t="str">
        <f t="shared" ca="1" si="63"/>
        <v/>
      </c>
      <c r="R556" s="75"/>
      <c r="S556" s="77">
        <f t="shared" ca="1" si="60"/>
        <v>1</v>
      </c>
      <c r="T556" s="78"/>
      <c r="U556" s="81">
        <f t="shared" ca="1" si="68"/>
        <v>-2695</v>
      </c>
      <c r="V556" s="82">
        <f t="shared" ca="1" si="64"/>
        <v>5654.2599999999948</v>
      </c>
      <c r="W556" s="50"/>
      <c r="X556" s="50"/>
      <c r="Y556" s="50"/>
      <c r="Z556" s="50"/>
      <c r="AA556" s="50"/>
      <c r="AG556" s="50"/>
      <c r="AH556" s="50"/>
      <c r="AI556" s="50"/>
      <c r="AJ556" s="50"/>
      <c r="AK556" s="50"/>
      <c r="AL556" s="50"/>
      <c r="AM556" s="50"/>
      <c r="AN556" s="50"/>
      <c r="AO556" s="50"/>
      <c r="AP556" s="138" t="str">
        <f>IF(NOT($AS556=$AS557),ROW(),"")</f>
        <v/>
      </c>
      <c r="AQ556" s="20" t="str">
        <f>IF(NOT(AS556=AS557),AS557,"")</f>
        <v/>
      </c>
      <c r="AR556" s="20" t="str">
        <f>INDEX($AB$15:$AM$15,MATCH($AS556,$AB$11:$AM$11,0))</f>
        <v>in</v>
      </c>
      <c r="AS556" s="20" t="str">
        <f>LEFT(AT556,4)</f>
        <v>2002</v>
      </c>
      <c r="AT556" s="139" t="str">
        <f>LEFT(B556,6)</f>
        <v>200202</v>
      </c>
    </row>
    <row r="557" spans="2:46" x14ac:dyDescent="0.25">
      <c r="B557" s="11">
        <f>'Market Data'!B543</f>
        <v>20020213</v>
      </c>
      <c r="C557" s="2">
        <f>'Market Data'!C543</f>
        <v>6341.5</v>
      </c>
      <c r="D557" s="2">
        <f>'Market Data'!D543</f>
        <v>6378.5</v>
      </c>
      <c r="E557" s="2">
        <f>'Market Data'!E543</f>
        <v>6262.5</v>
      </c>
      <c r="F557" s="12">
        <f>'Market Data'!F543</f>
        <v>6363.5</v>
      </c>
      <c r="H557" s="151">
        <f t="shared" si="65"/>
        <v>539</v>
      </c>
      <c r="I557" s="244">
        <f ca="1">IF($H557&lt;($J$6+1),"",PFE(OFFSET($F557,0,0,-$J$6)))</f>
        <v>5.4394455843153215E-2</v>
      </c>
      <c r="J557" s="19"/>
      <c r="K557" s="139" t="str">
        <f t="shared" ca="1" si="66"/>
        <v>Long</v>
      </c>
      <c r="L557" s="243" t="e">
        <f t="shared" ca="1" si="61"/>
        <v>#N/A</v>
      </c>
      <c r="M557" s="242" t="e">
        <f t="shared" ca="1" si="62"/>
        <v>#N/A</v>
      </c>
      <c r="N557" s="20"/>
      <c r="O557" s="74">
        <f t="shared" ca="1" si="67"/>
        <v>1</v>
      </c>
      <c r="P557" s="75">
        <f t="shared" ca="1" si="59"/>
        <v>0</v>
      </c>
      <c r="Q557" s="76" t="str">
        <f t="shared" ca="1" si="63"/>
        <v/>
      </c>
      <c r="R557" s="75"/>
      <c r="S557" s="77">
        <f t="shared" ca="1" si="60"/>
        <v>1</v>
      </c>
      <c r="T557" s="78"/>
      <c r="U557" s="81">
        <f t="shared" ca="1" si="68"/>
        <v>2187.5</v>
      </c>
      <c r="V557" s="82">
        <f t="shared" ca="1" si="64"/>
        <v>7841.7599999999948</v>
      </c>
      <c r="W557" s="50"/>
      <c r="X557" s="50"/>
      <c r="Y557" s="50"/>
      <c r="Z557" s="50"/>
      <c r="AA557" s="50"/>
      <c r="AG557" s="50"/>
      <c r="AH557" s="50"/>
      <c r="AI557" s="50"/>
      <c r="AJ557" s="50"/>
      <c r="AK557" s="50"/>
      <c r="AL557" s="50"/>
      <c r="AM557" s="50"/>
      <c r="AN557" s="50"/>
      <c r="AO557" s="50"/>
      <c r="AP557" s="138" t="str">
        <f>IF(NOT($AS557=$AS558),ROW(),"")</f>
        <v/>
      </c>
      <c r="AQ557" s="20" t="str">
        <f>IF(NOT(AS557=AS558),AS558,"")</f>
        <v/>
      </c>
      <c r="AR557" s="20" t="str">
        <f>INDEX($AB$15:$AM$15,MATCH($AS557,$AB$11:$AM$11,0))</f>
        <v>in</v>
      </c>
      <c r="AS557" s="20" t="str">
        <f>LEFT(AT557,4)</f>
        <v>2002</v>
      </c>
      <c r="AT557" s="139" t="str">
        <f>LEFT(B557,6)</f>
        <v>200202</v>
      </c>
    </row>
    <row r="558" spans="2:46" x14ac:dyDescent="0.25">
      <c r="B558" s="11">
        <f>'Market Data'!B544</f>
        <v>20020214</v>
      </c>
      <c r="C558" s="2">
        <f>'Market Data'!C544</f>
        <v>6381.5</v>
      </c>
      <c r="D558" s="2">
        <f>'Market Data'!D544</f>
        <v>6423.5</v>
      </c>
      <c r="E558" s="2">
        <f>'Market Data'!E544</f>
        <v>6343</v>
      </c>
      <c r="F558" s="12">
        <f>'Market Data'!F544</f>
        <v>6398.5</v>
      </c>
      <c r="H558" s="151">
        <f t="shared" si="65"/>
        <v>540</v>
      </c>
      <c r="I558" s="244">
        <f ca="1">IF($H558&lt;($J$6+1),"",PFE(OFFSET($F558,0,0,-$J$6)))</f>
        <v>6.8122459887101583E-2</v>
      </c>
      <c r="J558" s="19"/>
      <c r="K558" s="139" t="str">
        <f t="shared" ca="1" si="66"/>
        <v>Long</v>
      </c>
      <c r="L558" s="243" t="e">
        <f t="shared" ca="1" si="61"/>
        <v>#N/A</v>
      </c>
      <c r="M558" s="242" t="e">
        <f t="shared" ca="1" si="62"/>
        <v>#N/A</v>
      </c>
      <c r="N558" s="20"/>
      <c r="O558" s="74">
        <f t="shared" ca="1" si="67"/>
        <v>1</v>
      </c>
      <c r="P558" s="75">
        <f t="shared" ca="1" si="59"/>
        <v>0</v>
      </c>
      <c r="Q558" s="76" t="str">
        <f t="shared" ca="1" si="63"/>
        <v/>
      </c>
      <c r="R558" s="75"/>
      <c r="S558" s="77">
        <f t="shared" ca="1" si="60"/>
        <v>1</v>
      </c>
      <c r="T558" s="78"/>
      <c r="U558" s="81">
        <f t="shared" ca="1" si="68"/>
        <v>1225</v>
      </c>
      <c r="V558" s="82">
        <f t="shared" ca="1" si="64"/>
        <v>9066.7599999999948</v>
      </c>
      <c r="W558" s="50"/>
      <c r="X558" s="50"/>
      <c r="Y558" s="50"/>
      <c r="Z558" s="50"/>
      <c r="AA558" s="50"/>
      <c r="AG558" s="50"/>
      <c r="AH558" s="50"/>
      <c r="AI558" s="50"/>
      <c r="AJ558" s="50"/>
      <c r="AK558" s="50"/>
      <c r="AL558" s="50"/>
      <c r="AM558" s="50"/>
      <c r="AN558" s="50"/>
      <c r="AO558" s="50"/>
      <c r="AP558" s="138" t="str">
        <f>IF(NOT($AS558=$AS559),ROW(),"")</f>
        <v/>
      </c>
      <c r="AQ558" s="20" t="str">
        <f>IF(NOT(AS558=AS559),AS559,"")</f>
        <v/>
      </c>
      <c r="AR558" s="20" t="str">
        <f>INDEX($AB$15:$AM$15,MATCH($AS558,$AB$11:$AM$11,0))</f>
        <v>in</v>
      </c>
      <c r="AS558" s="20" t="str">
        <f>LEFT(AT558,4)</f>
        <v>2002</v>
      </c>
      <c r="AT558" s="139" t="str">
        <f>LEFT(B558,6)</f>
        <v>200202</v>
      </c>
    </row>
    <row r="559" spans="2:46" x14ac:dyDescent="0.25">
      <c r="B559" s="11">
        <f>'Market Data'!B545</f>
        <v>20020215</v>
      </c>
      <c r="C559" s="2">
        <f>'Market Data'!C545</f>
        <v>6391.5</v>
      </c>
      <c r="D559" s="2">
        <f>'Market Data'!D545</f>
        <v>6400</v>
      </c>
      <c r="E559" s="2">
        <f>'Market Data'!E545</f>
        <v>6279.5</v>
      </c>
      <c r="F559" s="12">
        <f>'Market Data'!F545</f>
        <v>6283</v>
      </c>
      <c r="H559" s="151">
        <f t="shared" si="65"/>
        <v>541</v>
      </c>
      <c r="I559" s="244">
        <f ca="1">IF($H559&lt;($J$6+1),"",PFE(OFFSET($F559,0,0,-$J$6)))</f>
        <v>3.1915131751888523E-2</v>
      </c>
      <c r="J559" s="19"/>
      <c r="K559" s="139" t="str">
        <f t="shared" ca="1" si="66"/>
        <v>Long</v>
      </c>
      <c r="L559" s="243" t="e">
        <f t="shared" ca="1" si="61"/>
        <v>#N/A</v>
      </c>
      <c r="M559" s="242" t="e">
        <f t="shared" ca="1" si="62"/>
        <v>#N/A</v>
      </c>
      <c r="N559" s="20"/>
      <c r="O559" s="74">
        <f t="shared" ca="1" si="67"/>
        <v>1</v>
      </c>
      <c r="P559" s="75">
        <f t="shared" ca="1" si="59"/>
        <v>0</v>
      </c>
      <c r="Q559" s="76" t="str">
        <f t="shared" ca="1" si="63"/>
        <v/>
      </c>
      <c r="R559" s="75"/>
      <c r="S559" s="77">
        <f t="shared" ca="1" si="60"/>
        <v>1</v>
      </c>
      <c r="T559" s="78"/>
      <c r="U559" s="81">
        <f t="shared" ca="1" si="68"/>
        <v>-4042.5</v>
      </c>
      <c r="V559" s="82">
        <f t="shared" ca="1" si="64"/>
        <v>5024.2599999999948</v>
      </c>
      <c r="W559" s="50"/>
      <c r="X559" s="50"/>
      <c r="Y559" s="50"/>
      <c r="Z559" s="50"/>
      <c r="AA559" s="50"/>
      <c r="AG559" s="50"/>
      <c r="AH559" s="50"/>
      <c r="AI559" s="50"/>
      <c r="AJ559" s="50"/>
      <c r="AK559" s="50"/>
      <c r="AL559" s="50"/>
      <c r="AM559" s="50"/>
      <c r="AN559" s="50"/>
      <c r="AO559" s="50"/>
      <c r="AP559" s="138" t="str">
        <f>IF(NOT($AS559=$AS560),ROW(),"")</f>
        <v/>
      </c>
      <c r="AQ559" s="20" t="str">
        <f>IF(NOT(AS559=AS560),AS560,"")</f>
        <v/>
      </c>
      <c r="AR559" s="20" t="str">
        <f>INDEX($AB$15:$AM$15,MATCH($AS559,$AB$11:$AM$11,0))</f>
        <v>in</v>
      </c>
      <c r="AS559" s="20" t="str">
        <f>LEFT(AT559,4)</f>
        <v>2002</v>
      </c>
      <c r="AT559" s="139" t="str">
        <f>LEFT(B559,6)</f>
        <v>200202</v>
      </c>
    </row>
    <row r="560" spans="2:46" x14ac:dyDescent="0.25">
      <c r="B560" s="11">
        <f>'Market Data'!B546</f>
        <v>20020218</v>
      </c>
      <c r="C560" s="2">
        <f>'Market Data'!C546</f>
        <v>6289.5</v>
      </c>
      <c r="D560" s="2">
        <f>'Market Data'!D546</f>
        <v>6326.5</v>
      </c>
      <c r="E560" s="2">
        <f>'Market Data'!E546</f>
        <v>6267.5</v>
      </c>
      <c r="F560" s="12">
        <f>'Market Data'!F546</f>
        <v>6276.5</v>
      </c>
      <c r="H560" s="151">
        <f t="shared" si="65"/>
        <v>542</v>
      </c>
      <c r="I560" s="244">
        <f ca="1">IF($H560&lt;($J$6+1),"",PFE(OFFSET($F560,0,0,-$J$6)))</f>
        <v>3.3339734247651666E-2</v>
      </c>
      <c r="J560" s="19"/>
      <c r="K560" s="139" t="str">
        <f t="shared" ca="1" si="66"/>
        <v>Long</v>
      </c>
      <c r="L560" s="243" t="e">
        <f t="shared" ca="1" si="61"/>
        <v>#N/A</v>
      </c>
      <c r="M560" s="242" t="e">
        <f t="shared" ca="1" si="62"/>
        <v>#N/A</v>
      </c>
      <c r="N560" s="20"/>
      <c r="O560" s="74">
        <f t="shared" ca="1" si="67"/>
        <v>1</v>
      </c>
      <c r="P560" s="75">
        <f t="shared" ca="1" si="59"/>
        <v>0</v>
      </c>
      <c r="Q560" s="76" t="str">
        <f t="shared" ca="1" si="63"/>
        <v/>
      </c>
      <c r="R560" s="75"/>
      <c r="S560" s="77">
        <f t="shared" ca="1" si="60"/>
        <v>1</v>
      </c>
      <c r="T560" s="78"/>
      <c r="U560" s="81">
        <f t="shared" ca="1" si="68"/>
        <v>-227.5</v>
      </c>
      <c r="V560" s="82">
        <f t="shared" ca="1" si="64"/>
        <v>4796.7599999999948</v>
      </c>
      <c r="W560" s="50"/>
      <c r="X560" s="50"/>
      <c r="Y560" s="50"/>
      <c r="Z560" s="50"/>
      <c r="AA560" s="50"/>
      <c r="AG560" s="50"/>
      <c r="AH560" s="50"/>
      <c r="AI560" s="50"/>
      <c r="AJ560" s="50"/>
      <c r="AK560" s="50"/>
      <c r="AL560" s="50"/>
      <c r="AM560" s="50"/>
      <c r="AN560" s="50"/>
      <c r="AO560" s="50"/>
      <c r="AP560" s="138" t="str">
        <f>IF(NOT($AS560=$AS561),ROW(),"")</f>
        <v/>
      </c>
      <c r="AQ560" s="20" t="str">
        <f>IF(NOT(AS560=AS561),AS561,"")</f>
        <v/>
      </c>
      <c r="AR560" s="20" t="str">
        <f>INDEX($AB$15:$AM$15,MATCH($AS560,$AB$11:$AM$11,0))</f>
        <v>in</v>
      </c>
      <c r="AS560" s="20" t="str">
        <f>LEFT(AT560,4)</f>
        <v>2002</v>
      </c>
      <c r="AT560" s="139" t="str">
        <f>LEFT(B560,6)</f>
        <v>200202</v>
      </c>
    </row>
    <row r="561" spans="2:46" x14ac:dyDescent="0.25">
      <c r="B561" s="11">
        <f>'Market Data'!B547</f>
        <v>20020219</v>
      </c>
      <c r="C561" s="2">
        <f>'Market Data'!C547</f>
        <v>6246.5</v>
      </c>
      <c r="D561" s="2">
        <f>'Market Data'!D547</f>
        <v>6255</v>
      </c>
      <c r="E561" s="2">
        <f>'Market Data'!E547</f>
        <v>6185.5</v>
      </c>
      <c r="F561" s="12">
        <f>'Market Data'!F547</f>
        <v>6203.5</v>
      </c>
      <c r="H561" s="151">
        <f t="shared" si="65"/>
        <v>543</v>
      </c>
      <c r="I561" s="244">
        <f ca="1">IF($H561&lt;($J$6+1),"",PFE(OFFSET($F561,0,0,-$J$6)))</f>
        <v>3.4613161553996886E-2</v>
      </c>
      <c r="J561" s="19"/>
      <c r="K561" s="139" t="str">
        <f t="shared" ca="1" si="66"/>
        <v>Long</v>
      </c>
      <c r="L561" s="243" t="e">
        <f t="shared" ca="1" si="61"/>
        <v>#N/A</v>
      </c>
      <c r="M561" s="242" t="e">
        <f t="shared" ca="1" si="62"/>
        <v>#N/A</v>
      </c>
      <c r="N561" s="20"/>
      <c r="O561" s="74">
        <f t="shared" ca="1" si="67"/>
        <v>1</v>
      </c>
      <c r="P561" s="75">
        <f t="shared" ca="1" si="59"/>
        <v>0</v>
      </c>
      <c r="Q561" s="76" t="str">
        <f t="shared" ca="1" si="63"/>
        <v/>
      </c>
      <c r="R561" s="75"/>
      <c r="S561" s="77">
        <f t="shared" ca="1" si="60"/>
        <v>1</v>
      </c>
      <c r="T561" s="78"/>
      <c r="U561" s="81">
        <f t="shared" ca="1" si="68"/>
        <v>-2555</v>
      </c>
      <c r="V561" s="82">
        <f t="shared" ca="1" si="64"/>
        <v>2241.7599999999948</v>
      </c>
      <c r="W561" s="50"/>
      <c r="X561" s="50"/>
      <c r="Y561" s="50"/>
      <c r="Z561" s="50"/>
      <c r="AA561" s="50"/>
      <c r="AG561" s="50"/>
      <c r="AH561" s="50"/>
      <c r="AI561" s="50"/>
      <c r="AJ561" s="50"/>
      <c r="AK561" s="50"/>
      <c r="AL561" s="50"/>
      <c r="AM561" s="50"/>
      <c r="AN561" s="50"/>
      <c r="AO561" s="50"/>
      <c r="AP561" s="138" t="str">
        <f>IF(NOT($AS561=$AS562),ROW(),"")</f>
        <v/>
      </c>
      <c r="AQ561" s="20" t="str">
        <f>IF(NOT(AS561=AS562),AS562,"")</f>
        <v/>
      </c>
      <c r="AR561" s="20" t="str">
        <f>INDEX($AB$15:$AM$15,MATCH($AS561,$AB$11:$AM$11,0))</f>
        <v>in</v>
      </c>
      <c r="AS561" s="20" t="str">
        <f>LEFT(AT561,4)</f>
        <v>2002</v>
      </c>
      <c r="AT561" s="139" t="str">
        <f>LEFT(B561,6)</f>
        <v>200202</v>
      </c>
    </row>
    <row r="562" spans="2:46" x14ac:dyDescent="0.25">
      <c r="B562" s="11">
        <f>'Market Data'!B548</f>
        <v>20020220</v>
      </c>
      <c r="C562" s="2">
        <f>'Market Data'!C548</f>
        <v>6191.5</v>
      </c>
      <c r="D562" s="2">
        <f>'Market Data'!D548</f>
        <v>6233</v>
      </c>
      <c r="E562" s="2">
        <f>'Market Data'!E548</f>
        <v>6131.5</v>
      </c>
      <c r="F562" s="12">
        <f>'Market Data'!F548</f>
        <v>6211</v>
      </c>
      <c r="H562" s="151">
        <f t="shared" si="65"/>
        <v>544</v>
      </c>
      <c r="I562" s="244">
        <f ca="1">IF($H562&lt;($J$6+1),"",PFE(OFFSET($F562,0,0,-$J$6)))</f>
        <v>4.3028166428566945E-2</v>
      </c>
      <c r="J562" s="19"/>
      <c r="K562" s="139" t="str">
        <f t="shared" ca="1" si="66"/>
        <v>Long</v>
      </c>
      <c r="L562" s="243" t="e">
        <f t="shared" ca="1" si="61"/>
        <v>#N/A</v>
      </c>
      <c r="M562" s="242" t="e">
        <f t="shared" ca="1" si="62"/>
        <v>#N/A</v>
      </c>
      <c r="N562" s="20"/>
      <c r="O562" s="74">
        <f t="shared" ca="1" si="67"/>
        <v>1</v>
      </c>
      <c r="P562" s="75">
        <f t="shared" ca="1" si="59"/>
        <v>0</v>
      </c>
      <c r="Q562" s="76" t="str">
        <f t="shared" ca="1" si="63"/>
        <v/>
      </c>
      <c r="R562" s="75"/>
      <c r="S562" s="77">
        <f t="shared" ca="1" si="60"/>
        <v>1</v>
      </c>
      <c r="T562" s="78"/>
      <c r="U562" s="81">
        <f t="shared" ca="1" si="68"/>
        <v>262.5</v>
      </c>
      <c r="V562" s="82">
        <f t="shared" ca="1" si="64"/>
        <v>2504.2599999999948</v>
      </c>
      <c r="W562" s="50"/>
      <c r="X562" s="50"/>
      <c r="Y562" s="50"/>
      <c r="Z562" s="50"/>
      <c r="AA562" s="50"/>
      <c r="AG562" s="50"/>
      <c r="AH562" s="50"/>
      <c r="AI562" s="50"/>
      <c r="AJ562" s="50"/>
      <c r="AK562" s="50"/>
      <c r="AL562" s="50"/>
      <c r="AM562" s="50"/>
      <c r="AN562" s="50"/>
      <c r="AO562" s="50"/>
      <c r="AP562" s="138" t="str">
        <f>IF(NOT($AS562=$AS563),ROW(),"")</f>
        <v/>
      </c>
      <c r="AQ562" s="20" t="str">
        <f>IF(NOT(AS562=AS563),AS563,"")</f>
        <v/>
      </c>
      <c r="AR562" s="20" t="str">
        <f>INDEX($AB$15:$AM$15,MATCH($AS562,$AB$11:$AM$11,0))</f>
        <v>in</v>
      </c>
      <c r="AS562" s="20" t="str">
        <f>LEFT(AT562,4)</f>
        <v>2002</v>
      </c>
      <c r="AT562" s="139" t="str">
        <f>LEFT(B562,6)</f>
        <v>200202</v>
      </c>
    </row>
    <row r="563" spans="2:46" x14ac:dyDescent="0.25">
      <c r="B563" s="11">
        <f>'Market Data'!B549</f>
        <v>20020221</v>
      </c>
      <c r="C563" s="2">
        <f>'Market Data'!C549</f>
        <v>6264</v>
      </c>
      <c r="D563" s="2">
        <f>'Market Data'!D549</f>
        <v>6295.5</v>
      </c>
      <c r="E563" s="2">
        <f>'Market Data'!E549</f>
        <v>6215.5</v>
      </c>
      <c r="F563" s="12">
        <f>'Market Data'!F549</f>
        <v>6256.5</v>
      </c>
      <c r="H563" s="151">
        <f t="shared" si="65"/>
        <v>545</v>
      </c>
      <c r="I563" s="244">
        <f ca="1">IF($H563&lt;($J$6+1),"",PFE(OFFSET($F563,0,0,-$J$6)))</f>
        <v>3.6185132695006957E-2</v>
      </c>
      <c r="J563" s="19"/>
      <c r="K563" s="139" t="str">
        <f t="shared" ca="1" si="66"/>
        <v>Long</v>
      </c>
      <c r="L563" s="243" t="e">
        <f t="shared" ca="1" si="61"/>
        <v>#N/A</v>
      </c>
      <c r="M563" s="242" t="e">
        <f t="shared" ca="1" si="62"/>
        <v>#N/A</v>
      </c>
      <c r="N563" s="20"/>
      <c r="O563" s="74">
        <f t="shared" ca="1" si="67"/>
        <v>1</v>
      </c>
      <c r="P563" s="75">
        <f t="shared" ca="1" si="59"/>
        <v>0</v>
      </c>
      <c r="Q563" s="76" t="str">
        <f t="shared" ca="1" si="63"/>
        <v/>
      </c>
      <c r="R563" s="75"/>
      <c r="S563" s="77">
        <f t="shared" ca="1" si="60"/>
        <v>1</v>
      </c>
      <c r="T563" s="78"/>
      <c r="U563" s="81">
        <f t="shared" ca="1" si="68"/>
        <v>1592.5</v>
      </c>
      <c r="V563" s="82">
        <f t="shared" ca="1" si="64"/>
        <v>4096.7599999999948</v>
      </c>
      <c r="W563" s="50"/>
      <c r="X563" s="50"/>
      <c r="Y563" s="50"/>
      <c r="Z563" s="50"/>
      <c r="AA563" s="50"/>
      <c r="AG563" s="50"/>
      <c r="AH563" s="50"/>
      <c r="AI563" s="50"/>
      <c r="AJ563" s="50"/>
      <c r="AK563" s="50"/>
      <c r="AL563" s="50"/>
      <c r="AM563" s="50"/>
      <c r="AN563" s="50"/>
      <c r="AO563" s="50"/>
      <c r="AP563" s="138" t="str">
        <f>IF(NOT($AS563=$AS564),ROW(),"")</f>
        <v/>
      </c>
      <c r="AQ563" s="20" t="str">
        <f>IF(NOT(AS563=AS564),AS564,"")</f>
        <v/>
      </c>
      <c r="AR563" s="20" t="str">
        <f>INDEX($AB$15:$AM$15,MATCH($AS563,$AB$11:$AM$11,0))</f>
        <v>in</v>
      </c>
      <c r="AS563" s="20" t="str">
        <f>LEFT(AT563,4)</f>
        <v>2002</v>
      </c>
      <c r="AT563" s="139" t="str">
        <f>LEFT(B563,6)</f>
        <v>200202</v>
      </c>
    </row>
    <row r="564" spans="2:46" x14ac:dyDescent="0.25">
      <c r="B564" s="11">
        <f>'Market Data'!B550</f>
        <v>20020222</v>
      </c>
      <c r="C564" s="2">
        <f>'Market Data'!C550</f>
        <v>6196.5</v>
      </c>
      <c r="D564" s="2">
        <f>'Market Data'!D550</f>
        <v>6213</v>
      </c>
      <c r="E564" s="2">
        <f>'Market Data'!E550</f>
        <v>6157</v>
      </c>
      <c r="F564" s="12">
        <f>'Market Data'!F550</f>
        <v>6169.5</v>
      </c>
      <c r="H564" s="151">
        <f t="shared" si="65"/>
        <v>546</v>
      </c>
      <c r="I564" s="244">
        <f ca="1">IF($H564&lt;($J$6+1),"",PFE(OFFSET($F564,0,0,-$J$6)))</f>
        <v>-1.6108608101806251E-2</v>
      </c>
      <c r="J564" s="19"/>
      <c r="K564" s="139" t="str">
        <f t="shared" ca="1" si="66"/>
        <v>Short</v>
      </c>
      <c r="L564" s="243" t="e">
        <f t="shared" ca="1" si="61"/>
        <v>#N/A</v>
      </c>
      <c r="M564" s="242">
        <f t="shared" ca="1" si="62"/>
        <v>6169.5</v>
      </c>
      <c r="N564" s="20"/>
      <c r="O564" s="74">
        <f t="shared" ca="1" si="67"/>
        <v>-1</v>
      </c>
      <c r="P564" s="75">
        <f t="shared" ca="1" si="59"/>
        <v>-2</v>
      </c>
      <c r="Q564" s="76" t="str">
        <f t="shared" ca="1" si="63"/>
        <v>Fill</v>
      </c>
      <c r="R564" s="75"/>
      <c r="S564" s="77">
        <f t="shared" ca="1" si="60"/>
        <v>1</v>
      </c>
      <c r="T564" s="78"/>
      <c r="U564" s="81">
        <f t="shared" ca="1" si="68"/>
        <v>-3045</v>
      </c>
      <c r="V564" s="82">
        <f t="shared" ca="1" si="64"/>
        <v>1051.7599999999948</v>
      </c>
      <c r="W564" s="50"/>
      <c r="X564" s="50"/>
      <c r="Y564" s="50"/>
      <c r="Z564" s="50"/>
      <c r="AA564" s="50"/>
      <c r="AG564" s="50"/>
      <c r="AH564" s="50"/>
      <c r="AI564" s="50"/>
      <c r="AJ564" s="50"/>
      <c r="AK564" s="50"/>
      <c r="AL564" s="50"/>
      <c r="AM564" s="50"/>
      <c r="AN564" s="50"/>
      <c r="AO564" s="50"/>
      <c r="AP564" s="138" t="str">
        <f>IF(NOT($AS564=$AS565),ROW(),"")</f>
        <v/>
      </c>
      <c r="AQ564" s="20" t="str">
        <f>IF(NOT(AS564=AS565),AS565,"")</f>
        <v/>
      </c>
      <c r="AR564" s="20" t="str">
        <f>INDEX($AB$15:$AM$15,MATCH($AS564,$AB$11:$AM$11,0))</f>
        <v>in</v>
      </c>
      <c r="AS564" s="20" t="str">
        <f>LEFT(AT564,4)</f>
        <v>2002</v>
      </c>
      <c r="AT564" s="139" t="str">
        <f>LEFT(B564,6)</f>
        <v>200202</v>
      </c>
    </row>
    <row r="565" spans="2:46" x14ac:dyDescent="0.25">
      <c r="B565" s="11">
        <f>'Market Data'!B551</f>
        <v>20020225</v>
      </c>
      <c r="C565" s="2">
        <f>'Market Data'!C551</f>
        <v>6202</v>
      </c>
      <c r="D565" s="2">
        <f>'Market Data'!D551</f>
        <v>6299</v>
      </c>
      <c r="E565" s="2">
        <f>'Market Data'!E551</f>
        <v>6153</v>
      </c>
      <c r="F565" s="12">
        <f>'Market Data'!F551</f>
        <v>6294</v>
      </c>
      <c r="H565" s="151">
        <f t="shared" si="65"/>
        <v>547</v>
      </c>
      <c r="I565" s="244">
        <f ca="1">IF($H565&lt;($J$6+1),"",PFE(OFFSET($F565,0,0,-$J$6)))</f>
        <v>1.5748689821480959E-2</v>
      </c>
      <c r="J565" s="19"/>
      <c r="K565" s="139" t="str">
        <f t="shared" ca="1" si="66"/>
        <v>Long</v>
      </c>
      <c r="L565" s="243">
        <f t="shared" ca="1" si="61"/>
        <v>6294</v>
      </c>
      <c r="M565" s="242" t="e">
        <f t="shared" ca="1" si="62"/>
        <v>#N/A</v>
      </c>
      <c r="N565" s="20"/>
      <c r="O565" s="74">
        <f t="shared" ca="1" si="67"/>
        <v>1</v>
      </c>
      <c r="P565" s="75">
        <f t="shared" ca="1" si="59"/>
        <v>2</v>
      </c>
      <c r="Q565" s="76" t="str">
        <f t="shared" ca="1" si="63"/>
        <v>Fill</v>
      </c>
      <c r="R565" s="75"/>
      <c r="S565" s="77">
        <f t="shared" ca="1" si="60"/>
        <v>-1</v>
      </c>
      <c r="T565" s="78"/>
      <c r="U565" s="81">
        <f t="shared" ca="1" si="68"/>
        <v>-2264.42</v>
      </c>
      <c r="V565" s="82">
        <f t="shared" ca="1" si="64"/>
        <v>-1212.6600000000053</v>
      </c>
      <c r="W565" s="50"/>
      <c r="X565" s="50"/>
      <c r="Y565" s="50"/>
      <c r="Z565" s="50"/>
      <c r="AA565" s="50"/>
      <c r="AG565" s="50"/>
      <c r="AH565" s="50"/>
      <c r="AI565" s="50"/>
      <c r="AJ565" s="50"/>
      <c r="AK565" s="50"/>
      <c r="AL565" s="50"/>
      <c r="AM565" s="50"/>
      <c r="AN565" s="50"/>
      <c r="AO565" s="50"/>
      <c r="AP565" s="138" t="str">
        <f>IF(NOT($AS565=$AS566),ROW(),"")</f>
        <v/>
      </c>
      <c r="AQ565" s="20" t="str">
        <f>IF(NOT(AS565=AS566),AS566,"")</f>
        <v/>
      </c>
      <c r="AR565" s="20" t="str">
        <f>INDEX($AB$15:$AM$15,MATCH($AS565,$AB$11:$AM$11,0))</f>
        <v>in</v>
      </c>
      <c r="AS565" s="20" t="str">
        <f>LEFT(AT565,4)</f>
        <v>2002</v>
      </c>
      <c r="AT565" s="139" t="str">
        <f>LEFT(B565,6)</f>
        <v>200202</v>
      </c>
    </row>
    <row r="566" spans="2:46" x14ac:dyDescent="0.25">
      <c r="B566" s="11">
        <f>'Market Data'!B552</f>
        <v>20020226</v>
      </c>
      <c r="C566" s="2">
        <f>'Market Data'!C552</f>
        <v>6304.5</v>
      </c>
      <c r="D566" s="2">
        <f>'Market Data'!D552</f>
        <v>6362</v>
      </c>
      <c r="E566" s="2">
        <f>'Market Data'!E552</f>
        <v>6285</v>
      </c>
      <c r="F566" s="12">
        <f>'Market Data'!F552</f>
        <v>6327</v>
      </c>
      <c r="H566" s="151">
        <f t="shared" si="65"/>
        <v>548</v>
      </c>
      <c r="I566" s="244">
        <f ca="1">IF($H566&lt;($J$6+1),"",PFE(OFFSET($F566,0,0,-$J$6)))</f>
        <v>3.1501347573103911E-2</v>
      </c>
      <c r="J566" s="19"/>
      <c r="K566" s="139" t="str">
        <f t="shared" ca="1" si="66"/>
        <v>Long</v>
      </c>
      <c r="L566" s="243" t="e">
        <f t="shared" ca="1" si="61"/>
        <v>#N/A</v>
      </c>
      <c r="M566" s="242" t="e">
        <f t="shared" ca="1" si="62"/>
        <v>#N/A</v>
      </c>
      <c r="N566" s="20"/>
      <c r="O566" s="74">
        <f t="shared" ca="1" si="67"/>
        <v>1</v>
      </c>
      <c r="P566" s="75">
        <f t="shared" ca="1" si="59"/>
        <v>0</v>
      </c>
      <c r="Q566" s="76" t="str">
        <f t="shared" ca="1" si="63"/>
        <v/>
      </c>
      <c r="R566" s="75"/>
      <c r="S566" s="77">
        <f t="shared" ca="1" si="60"/>
        <v>1</v>
      </c>
      <c r="T566" s="78"/>
      <c r="U566" s="81">
        <f t="shared" ca="1" si="68"/>
        <v>238.08000000000004</v>
      </c>
      <c r="V566" s="82">
        <f t="shared" ca="1" si="64"/>
        <v>-974.58000000000527</v>
      </c>
      <c r="W566" s="50"/>
      <c r="X566" s="50"/>
      <c r="Y566" s="50"/>
      <c r="Z566" s="50"/>
      <c r="AA566" s="50"/>
      <c r="AG566" s="50"/>
      <c r="AH566" s="50"/>
      <c r="AI566" s="50"/>
      <c r="AJ566" s="50"/>
      <c r="AK566" s="50"/>
      <c r="AL566" s="50"/>
      <c r="AM566" s="50"/>
      <c r="AN566" s="50"/>
      <c r="AO566" s="50"/>
      <c r="AP566" s="138" t="str">
        <f>IF(NOT($AS566=$AS567),ROW(),"")</f>
        <v/>
      </c>
      <c r="AQ566" s="20" t="str">
        <f>IF(NOT(AS566=AS567),AS567,"")</f>
        <v/>
      </c>
      <c r="AR566" s="20" t="str">
        <f>INDEX($AB$15:$AM$15,MATCH($AS566,$AB$11:$AM$11,0))</f>
        <v>in</v>
      </c>
      <c r="AS566" s="20" t="str">
        <f>LEFT(AT566,4)</f>
        <v>2002</v>
      </c>
      <c r="AT566" s="139" t="str">
        <f>LEFT(B566,6)</f>
        <v>200202</v>
      </c>
    </row>
    <row r="567" spans="2:46" x14ac:dyDescent="0.25">
      <c r="B567" s="11">
        <f>'Market Data'!B553</f>
        <v>20020227</v>
      </c>
      <c r="C567" s="2">
        <f>'Market Data'!C553</f>
        <v>6352.5</v>
      </c>
      <c r="D567" s="2">
        <f>'Market Data'!D553</f>
        <v>6433.5</v>
      </c>
      <c r="E567" s="2">
        <f>'Market Data'!E553</f>
        <v>6349</v>
      </c>
      <c r="F567" s="12">
        <f>'Market Data'!F553</f>
        <v>6382.5</v>
      </c>
      <c r="H567" s="151">
        <f t="shared" si="65"/>
        <v>549</v>
      </c>
      <c r="I567" s="244">
        <f ca="1">IF($H567&lt;($J$6+1),"",PFE(OFFSET($F567,0,0,-$J$6)))</f>
        <v>2.3015340687150887E-2</v>
      </c>
      <c r="J567" s="19"/>
      <c r="K567" s="139" t="str">
        <f t="shared" ca="1" si="66"/>
        <v>Long</v>
      </c>
      <c r="L567" s="243" t="e">
        <f t="shared" ca="1" si="61"/>
        <v>#N/A</v>
      </c>
      <c r="M567" s="242" t="e">
        <f t="shared" ca="1" si="62"/>
        <v>#N/A</v>
      </c>
      <c r="N567" s="20"/>
      <c r="O567" s="74">
        <f t="shared" ca="1" si="67"/>
        <v>1</v>
      </c>
      <c r="P567" s="75">
        <f t="shared" ca="1" si="59"/>
        <v>0</v>
      </c>
      <c r="Q567" s="76" t="str">
        <f t="shared" ca="1" si="63"/>
        <v/>
      </c>
      <c r="R567" s="75"/>
      <c r="S567" s="77">
        <f t="shared" ca="1" si="60"/>
        <v>1</v>
      </c>
      <c r="T567" s="78"/>
      <c r="U567" s="81">
        <f t="shared" ca="1" si="68"/>
        <v>1942.5</v>
      </c>
      <c r="V567" s="82">
        <f t="shared" ca="1" si="64"/>
        <v>967.91999999999473</v>
      </c>
      <c r="W567" s="50"/>
      <c r="X567" s="50"/>
      <c r="Y567" s="50"/>
      <c r="Z567" s="50"/>
      <c r="AA567" s="50"/>
      <c r="AG567" s="50"/>
      <c r="AH567" s="50"/>
      <c r="AI567" s="50"/>
      <c r="AJ567" s="50"/>
      <c r="AK567" s="50"/>
      <c r="AL567" s="50"/>
      <c r="AM567" s="50"/>
      <c r="AN567" s="50"/>
      <c r="AO567" s="50"/>
      <c r="AP567" s="138" t="str">
        <f>IF(NOT($AS567=$AS568),ROW(),"")</f>
        <v/>
      </c>
      <c r="AQ567" s="20" t="str">
        <f>IF(NOT(AS567=AS568),AS568,"")</f>
        <v/>
      </c>
      <c r="AR567" s="20" t="str">
        <f>INDEX($AB$15:$AM$15,MATCH($AS567,$AB$11:$AM$11,0))</f>
        <v>in</v>
      </c>
      <c r="AS567" s="20" t="str">
        <f>LEFT(AT567,4)</f>
        <v>2002</v>
      </c>
      <c r="AT567" s="139" t="str">
        <f>LEFT(B567,6)</f>
        <v>200202</v>
      </c>
    </row>
    <row r="568" spans="2:46" x14ac:dyDescent="0.25">
      <c r="B568" s="11">
        <f>'Market Data'!B554</f>
        <v>20020228</v>
      </c>
      <c r="C568" s="2">
        <f>'Market Data'!C554</f>
        <v>6365.5</v>
      </c>
      <c r="D568" s="2">
        <f>'Market Data'!D554</f>
        <v>6498.5</v>
      </c>
      <c r="E568" s="2">
        <f>'Market Data'!E554</f>
        <v>6348</v>
      </c>
      <c r="F568" s="12">
        <f>'Market Data'!F554</f>
        <v>6476.5</v>
      </c>
      <c r="H568" s="151">
        <f t="shared" si="65"/>
        <v>550</v>
      </c>
      <c r="I568" s="244">
        <f ca="1">IF($H568&lt;($J$6+1),"",PFE(OFFSET($F568,0,0,-$J$6)))</f>
        <v>6.3525703957844334E-2</v>
      </c>
      <c r="J568" s="19"/>
      <c r="K568" s="139" t="str">
        <f t="shared" ca="1" si="66"/>
        <v>Long</v>
      </c>
      <c r="L568" s="243" t="e">
        <f t="shared" ca="1" si="61"/>
        <v>#N/A</v>
      </c>
      <c r="M568" s="242" t="e">
        <f t="shared" ca="1" si="62"/>
        <v>#N/A</v>
      </c>
      <c r="N568" s="20"/>
      <c r="O568" s="74">
        <f t="shared" ca="1" si="67"/>
        <v>1</v>
      </c>
      <c r="P568" s="75">
        <f t="shared" ca="1" si="59"/>
        <v>0</v>
      </c>
      <c r="Q568" s="76" t="str">
        <f t="shared" ca="1" si="63"/>
        <v/>
      </c>
      <c r="R568" s="75"/>
      <c r="S568" s="77">
        <f t="shared" ca="1" si="60"/>
        <v>1</v>
      </c>
      <c r="T568" s="78"/>
      <c r="U568" s="81">
        <f t="shared" ca="1" si="68"/>
        <v>3290</v>
      </c>
      <c r="V568" s="82">
        <f t="shared" ca="1" si="64"/>
        <v>4257.9199999999946</v>
      </c>
      <c r="W568" s="50"/>
      <c r="X568" s="50"/>
      <c r="Y568" s="50"/>
      <c r="Z568" s="50"/>
      <c r="AA568" s="50"/>
      <c r="AG568" s="50"/>
      <c r="AH568" s="50"/>
      <c r="AI568" s="50"/>
      <c r="AJ568" s="50"/>
      <c r="AK568" s="50"/>
      <c r="AL568" s="50"/>
      <c r="AM568" s="50"/>
      <c r="AN568" s="50"/>
      <c r="AO568" s="50"/>
      <c r="AP568" s="138" t="str">
        <f>IF(NOT($AS568=$AS569),ROW(),"")</f>
        <v/>
      </c>
      <c r="AQ568" s="20" t="str">
        <f>IF(NOT(AS568=AS569),AS569,"")</f>
        <v/>
      </c>
      <c r="AR568" s="20" t="str">
        <f>INDEX($AB$15:$AM$15,MATCH($AS568,$AB$11:$AM$11,0))</f>
        <v>in</v>
      </c>
      <c r="AS568" s="20" t="str">
        <f>LEFT(AT568,4)</f>
        <v>2002</v>
      </c>
      <c r="AT568" s="139" t="str">
        <f>LEFT(B568,6)</f>
        <v>200202</v>
      </c>
    </row>
    <row r="569" spans="2:46" x14ac:dyDescent="0.25">
      <c r="B569" s="11">
        <f>'Market Data'!B555</f>
        <v>20020301</v>
      </c>
      <c r="C569" s="2">
        <f>'Market Data'!C555</f>
        <v>6436.5</v>
      </c>
      <c r="D569" s="2">
        <f>'Market Data'!D555</f>
        <v>6541</v>
      </c>
      <c r="E569" s="2">
        <f>'Market Data'!E555</f>
        <v>6432</v>
      </c>
      <c r="F569" s="12">
        <f>'Market Data'!F555</f>
        <v>6536.5</v>
      </c>
      <c r="H569" s="151">
        <f t="shared" si="65"/>
        <v>551</v>
      </c>
      <c r="I569" s="244">
        <f ca="1">IF($H569&lt;($J$6+1),"",PFE(OFFSET($F569,0,0,-$J$6)))</f>
        <v>9.6609873320391046E-2</v>
      </c>
      <c r="J569" s="19"/>
      <c r="K569" s="139" t="str">
        <f t="shared" ca="1" si="66"/>
        <v>Long</v>
      </c>
      <c r="L569" s="243" t="e">
        <f t="shared" ca="1" si="61"/>
        <v>#N/A</v>
      </c>
      <c r="M569" s="242" t="e">
        <f t="shared" ca="1" si="62"/>
        <v>#N/A</v>
      </c>
      <c r="N569" s="20"/>
      <c r="O569" s="74">
        <f t="shared" ca="1" si="67"/>
        <v>1</v>
      </c>
      <c r="P569" s="75">
        <f t="shared" ca="1" si="59"/>
        <v>0</v>
      </c>
      <c r="Q569" s="76" t="str">
        <f t="shared" ca="1" si="63"/>
        <v/>
      </c>
      <c r="R569" s="75"/>
      <c r="S569" s="77">
        <f t="shared" ca="1" si="60"/>
        <v>1</v>
      </c>
      <c r="T569" s="78"/>
      <c r="U569" s="81">
        <f t="shared" ca="1" si="68"/>
        <v>2100</v>
      </c>
      <c r="V569" s="82">
        <f t="shared" ca="1" si="64"/>
        <v>6357.9199999999946</v>
      </c>
      <c r="W569" s="50"/>
      <c r="X569" s="50"/>
      <c r="Y569" s="50"/>
      <c r="Z569" s="50"/>
      <c r="AA569" s="50"/>
      <c r="AG569" s="50"/>
      <c r="AH569" s="50"/>
      <c r="AI569" s="50"/>
      <c r="AJ569" s="50"/>
      <c r="AK569" s="50"/>
      <c r="AL569" s="50"/>
      <c r="AM569" s="50"/>
      <c r="AN569" s="50"/>
      <c r="AO569" s="50"/>
      <c r="AP569" s="138" t="str">
        <f>IF(NOT($AS569=$AS570),ROW(),"")</f>
        <v/>
      </c>
      <c r="AQ569" s="20" t="str">
        <f>IF(NOT(AS569=AS570),AS570,"")</f>
        <v/>
      </c>
      <c r="AR569" s="20" t="str">
        <f>INDEX($AB$15:$AM$15,MATCH($AS569,$AB$11:$AM$11,0))</f>
        <v>in</v>
      </c>
      <c r="AS569" s="20" t="str">
        <f>LEFT(AT569,4)</f>
        <v>2002</v>
      </c>
      <c r="AT569" s="139" t="str">
        <f>LEFT(B569,6)</f>
        <v>200203</v>
      </c>
    </row>
    <row r="570" spans="2:46" x14ac:dyDescent="0.25">
      <c r="B570" s="11">
        <f>'Market Data'!B556</f>
        <v>20020304</v>
      </c>
      <c r="C570" s="2">
        <f>'Market Data'!C556</f>
        <v>6587</v>
      </c>
      <c r="D570" s="2">
        <f>'Market Data'!D556</f>
        <v>6688.5</v>
      </c>
      <c r="E570" s="2">
        <f>'Market Data'!E556</f>
        <v>6582.5</v>
      </c>
      <c r="F570" s="12">
        <f>'Market Data'!F556</f>
        <v>6661.5</v>
      </c>
      <c r="H570" s="151">
        <f t="shared" si="65"/>
        <v>552</v>
      </c>
      <c r="I570" s="244">
        <f ca="1">IF($H570&lt;($J$6+1),"",PFE(OFFSET($F570,0,0,-$J$6)))</f>
        <v>0.11958221958130906</v>
      </c>
      <c r="J570" s="19"/>
      <c r="K570" s="139" t="str">
        <f t="shared" ca="1" si="66"/>
        <v>Long</v>
      </c>
      <c r="L570" s="243" t="e">
        <f t="shared" ca="1" si="61"/>
        <v>#N/A</v>
      </c>
      <c r="M570" s="242" t="e">
        <f t="shared" ca="1" si="62"/>
        <v>#N/A</v>
      </c>
      <c r="N570" s="20"/>
      <c r="O570" s="74">
        <f t="shared" ca="1" si="67"/>
        <v>1</v>
      </c>
      <c r="P570" s="75">
        <f t="shared" ca="1" si="59"/>
        <v>0</v>
      </c>
      <c r="Q570" s="76" t="str">
        <f t="shared" ca="1" si="63"/>
        <v/>
      </c>
      <c r="R570" s="75"/>
      <c r="S570" s="77">
        <f t="shared" ca="1" si="60"/>
        <v>1</v>
      </c>
      <c r="T570" s="78"/>
      <c r="U570" s="81">
        <f t="shared" ca="1" si="68"/>
        <v>4375</v>
      </c>
      <c r="V570" s="82">
        <f t="shared" ca="1" si="64"/>
        <v>10732.919999999995</v>
      </c>
      <c r="W570" s="50"/>
      <c r="X570" s="50"/>
      <c r="Y570" s="50"/>
      <c r="Z570" s="50"/>
      <c r="AA570" s="50"/>
      <c r="AG570" s="50"/>
      <c r="AH570" s="50"/>
      <c r="AI570" s="50"/>
      <c r="AJ570" s="50"/>
      <c r="AK570" s="50"/>
      <c r="AL570" s="50"/>
      <c r="AM570" s="50"/>
      <c r="AN570" s="50"/>
      <c r="AO570" s="50"/>
      <c r="AP570" s="138" t="str">
        <f>IF(NOT($AS570=$AS571),ROW(),"")</f>
        <v/>
      </c>
      <c r="AQ570" s="20" t="str">
        <f>IF(NOT(AS570=AS571),AS571,"")</f>
        <v/>
      </c>
      <c r="AR570" s="20" t="str">
        <f>INDEX($AB$15:$AM$15,MATCH($AS570,$AB$11:$AM$11,0))</f>
        <v>in</v>
      </c>
      <c r="AS570" s="20" t="str">
        <f>LEFT(AT570,4)</f>
        <v>2002</v>
      </c>
      <c r="AT570" s="139" t="str">
        <f>LEFT(B570,6)</f>
        <v>200203</v>
      </c>
    </row>
    <row r="571" spans="2:46" x14ac:dyDescent="0.25">
      <c r="B571" s="11">
        <f>'Market Data'!B557</f>
        <v>20020305</v>
      </c>
      <c r="C571" s="2">
        <f>'Market Data'!C557</f>
        <v>6667.5</v>
      </c>
      <c r="D571" s="2">
        <f>'Market Data'!D557</f>
        <v>6707.5</v>
      </c>
      <c r="E571" s="2">
        <f>'Market Data'!E557</f>
        <v>6629.5</v>
      </c>
      <c r="F571" s="12">
        <f>'Market Data'!F557</f>
        <v>6645.5</v>
      </c>
      <c r="H571" s="151">
        <f t="shared" si="65"/>
        <v>553</v>
      </c>
      <c r="I571" s="244">
        <f ca="1">IF($H571&lt;($J$6+1),"",PFE(OFFSET($F571,0,0,-$J$6)))</f>
        <v>0.10442965558888762</v>
      </c>
      <c r="J571" s="19"/>
      <c r="K571" s="139" t="str">
        <f t="shared" ca="1" si="66"/>
        <v>Long</v>
      </c>
      <c r="L571" s="243" t="e">
        <f t="shared" ca="1" si="61"/>
        <v>#N/A</v>
      </c>
      <c r="M571" s="242" t="e">
        <f t="shared" ca="1" si="62"/>
        <v>#N/A</v>
      </c>
      <c r="N571" s="20"/>
      <c r="O571" s="74">
        <f t="shared" ca="1" si="67"/>
        <v>1</v>
      </c>
      <c r="P571" s="75">
        <f t="shared" ca="1" si="59"/>
        <v>0</v>
      </c>
      <c r="Q571" s="76" t="str">
        <f t="shared" ca="1" si="63"/>
        <v/>
      </c>
      <c r="R571" s="75"/>
      <c r="S571" s="77">
        <f t="shared" ca="1" si="60"/>
        <v>1</v>
      </c>
      <c r="T571" s="78"/>
      <c r="U571" s="81">
        <f t="shared" ca="1" si="68"/>
        <v>-560</v>
      </c>
      <c r="V571" s="82">
        <f t="shared" ca="1" si="64"/>
        <v>10172.919999999995</v>
      </c>
      <c r="W571" s="50"/>
      <c r="X571" s="50"/>
      <c r="Y571" s="50"/>
      <c r="Z571" s="50"/>
      <c r="AA571" s="50"/>
      <c r="AG571" s="50"/>
      <c r="AH571" s="50"/>
      <c r="AI571" s="50"/>
      <c r="AJ571" s="50"/>
      <c r="AK571" s="50"/>
      <c r="AL571" s="50"/>
      <c r="AM571" s="50"/>
      <c r="AN571" s="50"/>
      <c r="AO571" s="50"/>
      <c r="AP571" s="138" t="str">
        <f>IF(NOT($AS571=$AS572),ROW(),"")</f>
        <v/>
      </c>
      <c r="AQ571" s="20" t="str">
        <f>IF(NOT(AS571=AS572),AS572,"")</f>
        <v/>
      </c>
      <c r="AR571" s="20" t="str">
        <f>INDEX($AB$15:$AM$15,MATCH($AS571,$AB$11:$AM$11,0))</f>
        <v>in</v>
      </c>
      <c r="AS571" s="20" t="str">
        <f>LEFT(AT571,4)</f>
        <v>2002</v>
      </c>
      <c r="AT571" s="139" t="str">
        <f>LEFT(B571,6)</f>
        <v>200203</v>
      </c>
    </row>
    <row r="572" spans="2:46" x14ac:dyDescent="0.25">
      <c r="B572" s="11">
        <f>'Market Data'!B558</f>
        <v>20020306</v>
      </c>
      <c r="C572" s="2">
        <f>'Market Data'!C558</f>
        <v>6643</v>
      </c>
      <c r="D572" s="2">
        <f>'Market Data'!D558</f>
        <v>6720.5</v>
      </c>
      <c r="E572" s="2">
        <f>'Market Data'!E558</f>
        <v>6618.5</v>
      </c>
      <c r="F572" s="12">
        <f>'Market Data'!F558</f>
        <v>6712.5</v>
      </c>
      <c r="H572" s="151">
        <f t="shared" si="65"/>
        <v>554</v>
      </c>
      <c r="I572" s="244">
        <f ca="1">IF($H572&lt;($J$6+1),"",PFE(OFFSET($F572,0,0,-$J$6)))</f>
        <v>0.12736807873782313</v>
      </c>
      <c r="J572" s="19"/>
      <c r="K572" s="139" t="str">
        <f t="shared" ca="1" si="66"/>
        <v>Long</v>
      </c>
      <c r="L572" s="243" t="e">
        <f t="shared" ca="1" si="61"/>
        <v>#N/A</v>
      </c>
      <c r="M572" s="242" t="e">
        <f t="shared" ca="1" si="62"/>
        <v>#N/A</v>
      </c>
      <c r="N572" s="20"/>
      <c r="O572" s="74">
        <f t="shared" ca="1" si="67"/>
        <v>1</v>
      </c>
      <c r="P572" s="75">
        <f t="shared" ca="1" si="59"/>
        <v>0</v>
      </c>
      <c r="Q572" s="76" t="str">
        <f t="shared" ca="1" si="63"/>
        <v/>
      </c>
      <c r="R572" s="75"/>
      <c r="S572" s="77">
        <f t="shared" ca="1" si="60"/>
        <v>1</v>
      </c>
      <c r="T572" s="78"/>
      <c r="U572" s="81">
        <f t="shared" ca="1" si="68"/>
        <v>2345</v>
      </c>
      <c r="V572" s="82">
        <f t="shared" ca="1" si="64"/>
        <v>12517.919999999995</v>
      </c>
      <c r="W572" s="50"/>
      <c r="X572" s="50"/>
      <c r="Y572" s="50"/>
      <c r="Z572" s="50"/>
      <c r="AA572" s="50"/>
      <c r="AG572" s="50"/>
      <c r="AH572" s="50"/>
      <c r="AI572" s="50"/>
      <c r="AJ572" s="50"/>
      <c r="AK572" s="50"/>
      <c r="AL572" s="50"/>
      <c r="AM572" s="50"/>
      <c r="AN572" s="50"/>
      <c r="AO572" s="50"/>
      <c r="AP572" s="138" t="str">
        <f>IF(NOT($AS572=$AS573),ROW(),"")</f>
        <v/>
      </c>
      <c r="AQ572" s="20" t="str">
        <f>IF(NOT(AS572=AS573),AS573,"")</f>
        <v/>
      </c>
      <c r="AR572" s="20" t="str">
        <f>INDEX($AB$15:$AM$15,MATCH($AS572,$AB$11:$AM$11,0))</f>
        <v>in</v>
      </c>
      <c r="AS572" s="20" t="str">
        <f>LEFT(AT572,4)</f>
        <v>2002</v>
      </c>
      <c r="AT572" s="139" t="str">
        <f>LEFT(B572,6)</f>
        <v>200203</v>
      </c>
    </row>
    <row r="573" spans="2:46" x14ac:dyDescent="0.25">
      <c r="B573" s="11">
        <f>'Market Data'!B559</f>
        <v>20020307</v>
      </c>
      <c r="C573" s="2">
        <f>'Market Data'!C559</f>
        <v>6752.5</v>
      </c>
      <c r="D573" s="2">
        <f>'Market Data'!D559</f>
        <v>6790.5</v>
      </c>
      <c r="E573" s="2">
        <f>'Market Data'!E559</f>
        <v>6685</v>
      </c>
      <c r="F573" s="12">
        <f>'Market Data'!F559</f>
        <v>6698.5</v>
      </c>
      <c r="H573" s="151">
        <f t="shared" si="65"/>
        <v>555</v>
      </c>
      <c r="I573" s="244">
        <f ca="1">IF($H573&lt;($J$6+1),"",PFE(OFFSET($F573,0,0,-$J$6)))</f>
        <v>9.2806219012031094E-2</v>
      </c>
      <c r="J573" s="19"/>
      <c r="K573" s="139" t="str">
        <f t="shared" ca="1" si="66"/>
        <v>Long</v>
      </c>
      <c r="L573" s="243" t="e">
        <f t="shared" ca="1" si="61"/>
        <v>#N/A</v>
      </c>
      <c r="M573" s="242" t="e">
        <f t="shared" ca="1" si="62"/>
        <v>#N/A</v>
      </c>
      <c r="N573" s="20"/>
      <c r="O573" s="74">
        <f t="shared" ca="1" si="67"/>
        <v>1</v>
      </c>
      <c r="P573" s="75">
        <f t="shared" ca="1" si="59"/>
        <v>0</v>
      </c>
      <c r="Q573" s="76" t="str">
        <f t="shared" ca="1" si="63"/>
        <v/>
      </c>
      <c r="R573" s="75"/>
      <c r="S573" s="77">
        <f t="shared" ca="1" si="60"/>
        <v>1</v>
      </c>
      <c r="T573" s="78"/>
      <c r="U573" s="81">
        <f t="shared" ca="1" si="68"/>
        <v>-490</v>
      </c>
      <c r="V573" s="82">
        <f t="shared" ca="1" si="64"/>
        <v>12027.919999999995</v>
      </c>
      <c r="W573" s="50"/>
      <c r="X573" s="50"/>
      <c r="Y573" s="50"/>
      <c r="Z573" s="50"/>
      <c r="AA573" s="50"/>
      <c r="AG573" s="50"/>
      <c r="AH573" s="50"/>
      <c r="AI573" s="50"/>
      <c r="AJ573" s="50"/>
      <c r="AK573" s="50"/>
      <c r="AL573" s="50"/>
      <c r="AM573" s="50"/>
      <c r="AN573" s="50"/>
      <c r="AO573" s="50"/>
      <c r="AP573" s="138" t="str">
        <f>IF(NOT($AS573=$AS574),ROW(),"")</f>
        <v/>
      </c>
      <c r="AQ573" s="20" t="str">
        <f>IF(NOT(AS573=AS574),AS574,"")</f>
        <v/>
      </c>
      <c r="AR573" s="20" t="str">
        <f>INDEX($AB$15:$AM$15,MATCH($AS573,$AB$11:$AM$11,0))</f>
        <v>in</v>
      </c>
      <c r="AS573" s="20" t="str">
        <f>LEFT(AT573,4)</f>
        <v>2002</v>
      </c>
      <c r="AT573" s="139" t="str">
        <f>LEFT(B573,6)</f>
        <v>200203</v>
      </c>
    </row>
    <row r="574" spans="2:46" x14ac:dyDescent="0.25">
      <c r="B574" s="11">
        <f>'Market Data'!B560</f>
        <v>20020308</v>
      </c>
      <c r="C574" s="2">
        <f>'Market Data'!C560</f>
        <v>6726.5</v>
      </c>
      <c r="D574" s="2">
        <f>'Market Data'!D560</f>
        <v>6797.5</v>
      </c>
      <c r="E574" s="2">
        <f>'Market Data'!E560</f>
        <v>6709</v>
      </c>
      <c r="F574" s="12">
        <f>'Market Data'!F560</f>
        <v>6772.5</v>
      </c>
      <c r="H574" s="151">
        <f t="shared" si="65"/>
        <v>556</v>
      </c>
      <c r="I574" s="244">
        <f ca="1">IF($H574&lt;($J$6+1),"",PFE(OFFSET($F574,0,0,-$J$6)))</f>
        <v>0.11362271160662299</v>
      </c>
      <c r="J574" s="19"/>
      <c r="K574" s="139" t="str">
        <f t="shared" ca="1" si="66"/>
        <v>Long</v>
      </c>
      <c r="L574" s="243" t="e">
        <f t="shared" ca="1" si="61"/>
        <v>#N/A</v>
      </c>
      <c r="M574" s="242" t="e">
        <f t="shared" ca="1" si="62"/>
        <v>#N/A</v>
      </c>
      <c r="N574" s="20"/>
      <c r="O574" s="74">
        <f t="shared" ca="1" si="67"/>
        <v>1</v>
      </c>
      <c r="P574" s="75">
        <f t="shared" ca="1" si="59"/>
        <v>0</v>
      </c>
      <c r="Q574" s="76" t="str">
        <f t="shared" ca="1" si="63"/>
        <v/>
      </c>
      <c r="R574" s="75"/>
      <c r="S574" s="77">
        <f t="shared" ca="1" si="60"/>
        <v>1</v>
      </c>
      <c r="T574" s="78"/>
      <c r="U574" s="81">
        <f t="shared" ca="1" si="68"/>
        <v>2590</v>
      </c>
      <c r="V574" s="82">
        <f t="shared" ca="1" si="64"/>
        <v>14617.919999999995</v>
      </c>
      <c r="W574" s="50"/>
      <c r="X574" s="50"/>
      <c r="Y574" s="50"/>
      <c r="Z574" s="50"/>
      <c r="AA574" s="50"/>
      <c r="AG574" s="50"/>
      <c r="AH574" s="50"/>
      <c r="AI574" s="50"/>
      <c r="AJ574" s="50"/>
      <c r="AK574" s="50"/>
      <c r="AL574" s="50"/>
      <c r="AM574" s="50"/>
      <c r="AN574" s="50"/>
      <c r="AO574" s="50"/>
      <c r="AP574" s="138" t="str">
        <f>IF(NOT($AS574=$AS575),ROW(),"")</f>
        <v/>
      </c>
      <c r="AQ574" s="20" t="str">
        <f>IF(NOT(AS574=AS575),AS575,"")</f>
        <v/>
      </c>
      <c r="AR574" s="20" t="str">
        <f>INDEX($AB$15:$AM$15,MATCH($AS574,$AB$11:$AM$11,0))</f>
        <v>in</v>
      </c>
      <c r="AS574" s="20" t="str">
        <f>LEFT(AT574,4)</f>
        <v>2002</v>
      </c>
      <c r="AT574" s="139" t="str">
        <f>LEFT(B574,6)</f>
        <v>200203</v>
      </c>
    </row>
    <row r="575" spans="2:46" x14ac:dyDescent="0.25">
      <c r="B575" s="11">
        <f>'Market Data'!B561</f>
        <v>20020311</v>
      </c>
      <c r="C575" s="2">
        <f>'Market Data'!C561</f>
        <v>6754.5</v>
      </c>
      <c r="D575" s="2">
        <f>'Market Data'!D561</f>
        <v>6820.5</v>
      </c>
      <c r="E575" s="2">
        <f>'Market Data'!E561</f>
        <v>6718</v>
      </c>
      <c r="F575" s="12">
        <f>'Market Data'!F561</f>
        <v>6779.5</v>
      </c>
      <c r="H575" s="151">
        <f t="shared" si="65"/>
        <v>557</v>
      </c>
      <c r="I575" s="244">
        <f ca="1">IF($H575&lt;($J$6+1),"",PFE(OFFSET($F575,0,0,-$J$6)))</f>
        <v>9.0184203724341078E-2</v>
      </c>
      <c r="J575" s="19"/>
      <c r="K575" s="139" t="str">
        <f t="shared" ca="1" si="66"/>
        <v>Long</v>
      </c>
      <c r="L575" s="243" t="e">
        <f t="shared" ca="1" si="61"/>
        <v>#N/A</v>
      </c>
      <c r="M575" s="242" t="e">
        <f t="shared" ca="1" si="62"/>
        <v>#N/A</v>
      </c>
      <c r="N575" s="20"/>
      <c r="O575" s="74">
        <f t="shared" ca="1" si="67"/>
        <v>1</v>
      </c>
      <c r="P575" s="75">
        <f t="shared" ca="1" si="59"/>
        <v>0</v>
      </c>
      <c r="Q575" s="76" t="str">
        <f t="shared" ca="1" si="63"/>
        <v/>
      </c>
      <c r="R575" s="75"/>
      <c r="S575" s="77">
        <f t="shared" ca="1" si="60"/>
        <v>1</v>
      </c>
      <c r="T575" s="78"/>
      <c r="U575" s="81">
        <f t="shared" ca="1" si="68"/>
        <v>245</v>
      </c>
      <c r="V575" s="82">
        <f t="shared" ca="1" si="64"/>
        <v>14862.919999999995</v>
      </c>
      <c r="W575" s="50"/>
      <c r="X575" s="50"/>
      <c r="Y575" s="50"/>
      <c r="Z575" s="50"/>
      <c r="AA575" s="50"/>
      <c r="AG575" s="50"/>
      <c r="AH575" s="50"/>
      <c r="AI575" s="50"/>
      <c r="AJ575" s="50"/>
      <c r="AK575" s="50"/>
      <c r="AL575" s="50"/>
      <c r="AM575" s="50"/>
      <c r="AN575" s="50"/>
      <c r="AO575" s="50"/>
      <c r="AP575" s="138" t="str">
        <f>IF(NOT($AS575=$AS576),ROW(),"")</f>
        <v/>
      </c>
      <c r="AQ575" s="20" t="str">
        <f>IF(NOT(AS575=AS576),AS576,"")</f>
        <v/>
      </c>
      <c r="AR575" s="20" t="str">
        <f>INDEX($AB$15:$AM$15,MATCH($AS575,$AB$11:$AM$11,0))</f>
        <v>in</v>
      </c>
      <c r="AS575" s="20" t="str">
        <f>LEFT(AT575,4)</f>
        <v>2002</v>
      </c>
      <c r="AT575" s="139" t="str">
        <f>LEFT(B575,6)</f>
        <v>200203</v>
      </c>
    </row>
    <row r="576" spans="2:46" x14ac:dyDescent="0.25">
      <c r="B576" s="11">
        <f>'Market Data'!B562</f>
        <v>20020312</v>
      </c>
      <c r="C576" s="2">
        <f>'Market Data'!C562</f>
        <v>6750.5</v>
      </c>
      <c r="D576" s="2">
        <f>'Market Data'!D562</f>
        <v>6752.5</v>
      </c>
      <c r="E576" s="2">
        <f>'Market Data'!E562</f>
        <v>6663</v>
      </c>
      <c r="F576" s="12">
        <f>'Market Data'!F562</f>
        <v>6710.5</v>
      </c>
      <c r="H576" s="151">
        <f t="shared" si="65"/>
        <v>558</v>
      </c>
      <c r="I576" s="244">
        <f ca="1">IF($H576&lt;($J$6+1),"",PFE(OFFSET($F576,0,0,-$J$6)))</f>
        <v>5.7791741701693627E-2</v>
      </c>
      <c r="J576" s="19"/>
      <c r="K576" s="139" t="str">
        <f t="shared" ca="1" si="66"/>
        <v>Long</v>
      </c>
      <c r="L576" s="243" t="e">
        <f t="shared" ca="1" si="61"/>
        <v>#N/A</v>
      </c>
      <c r="M576" s="242" t="e">
        <f t="shared" ca="1" si="62"/>
        <v>#N/A</v>
      </c>
      <c r="N576" s="20"/>
      <c r="O576" s="74">
        <f t="shared" ca="1" si="67"/>
        <v>1</v>
      </c>
      <c r="P576" s="75">
        <f t="shared" ca="1" si="59"/>
        <v>0</v>
      </c>
      <c r="Q576" s="76" t="str">
        <f t="shared" ca="1" si="63"/>
        <v/>
      </c>
      <c r="R576" s="75"/>
      <c r="S576" s="77">
        <f t="shared" ca="1" si="60"/>
        <v>1</v>
      </c>
      <c r="T576" s="78"/>
      <c r="U576" s="81">
        <f t="shared" ca="1" si="68"/>
        <v>-2415</v>
      </c>
      <c r="V576" s="82">
        <f t="shared" ca="1" si="64"/>
        <v>12447.919999999995</v>
      </c>
      <c r="W576" s="50"/>
      <c r="X576" s="50"/>
      <c r="Y576" s="50"/>
      <c r="Z576" s="50"/>
      <c r="AA576" s="50"/>
      <c r="AG576" s="50"/>
      <c r="AH576" s="50"/>
      <c r="AI576" s="50"/>
      <c r="AJ576" s="50"/>
      <c r="AK576" s="50"/>
      <c r="AL576" s="50"/>
      <c r="AM576" s="50"/>
      <c r="AN576" s="50"/>
      <c r="AO576" s="50"/>
      <c r="AP576" s="138" t="str">
        <f>IF(NOT($AS576=$AS577),ROW(),"")</f>
        <v/>
      </c>
      <c r="AQ576" s="20" t="str">
        <f>IF(NOT(AS576=AS577),AS577,"")</f>
        <v/>
      </c>
      <c r="AR576" s="20" t="str">
        <f>INDEX($AB$15:$AM$15,MATCH($AS576,$AB$11:$AM$11,0))</f>
        <v>in</v>
      </c>
      <c r="AS576" s="20" t="str">
        <f>LEFT(AT576,4)</f>
        <v>2002</v>
      </c>
      <c r="AT576" s="139" t="str">
        <f>LEFT(B576,6)</f>
        <v>200203</v>
      </c>
    </row>
    <row r="577" spans="2:46" x14ac:dyDescent="0.25">
      <c r="B577" s="11">
        <f>'Market Data'!B563</f>
        <v>20020313</v>
      </c>
      <c r="C577" s="2">
        <f>'Market Data'!C563</f>
        <v>6696.5</v>
      </c>
      <c r="D577" s="2">
        <f>'Market Data'!D563</f>
        <v>6757</v>
      </c>
      <c r="E577" s="2">
        <f>'Market Data'!E563</f>
        <v>6652.5</v>
      </c>
      <c r="F577" s="12">
        <f>'Market Data'!F563</f>
        <v>6652.5</v>
      </c>
      <c r="H577" s="151">
        <f t="shared" si="65"/>
        <v>559</v>
      </c>
      <c r="I577" s="244">
        <f ca="1">IF($H577&lt;($J$6+1),"",PFE(OFFSET($F577,0,0,-$J$6)))</f>
        <v>5.6261679603253546E-2</v>
      </c>
      <c r="J577" s="19"/>
      <c r="K577" s="139" t="str">
        <f t="shared" ca="1" si="66"/>
        <v>Long</v>
      </c>
      <c r="L577" s="243" t="e">
        <f t="shared" ca="1" si="61"/>
        <v>#N/A</v>
      </c>
      <c r="M577" s="242" t="e">
        <f t="shared" ca="1" si="62"/>
        <v>#N/A</v>
      </c>
      <c r="N577" s="20"/>
      <c r="O577" s="74">
        <f t="shared" ca="1" si="67"/>
        <v>1</v>
      </c>
      <c r="P577" s="75">
        <f t="shared" ca="1" si="59"/>
        <v>0</v>
      </c>
      <c r="Q577" s="76" t="str">
        <f t="shared" ca="1" si="63"/>
        <v/>
      </c>
      <c r="R577" s="75"/>
      <c r="S577" s="77">
        <f t="shared" ca="1" si="60"/>
        <v>1</v>
      </c>
      <c r="T577" s="78"/>
      <c r="U577" s="81">
        <f t="shared" ca="1" si="68"/>
        <v>-2030</v>
      </c>
      <c r="V577" s="82">
        <f t="shared" ca="1" si="64"/>
        <v>10417.919999999995</v>
      </c>
      <c r="W577" s="50"/>
      <c r="X577" s="50"/>
      <c r="Y577" s="50"/>
      <c r="Z577" s="50"/>
      <c r="AA577" s="50"/>
      <c r="AG577" s="50"/>
      <c r="AH577" s="50"/>
      <c r="AI577" s="50"/>
      <c r="AJ577" s="50"/>
      <c r="AK577" s="50"/>
      <c r="AL577" s="50"/>
      <c r="AM577" s="50"/>
      <c r="AN577" s="50"/>
      <c r="AO577" s="50"/>
      <c r="AP577" s="138" t="str">
        <f>IF(NOT($AS577=$AS578),ROW(),"")</f>
        <v/>
      </c>
      <c r="AQ577" s="20" t="str">
        <f>IF(NOT(AS577=AS578),AS578,"")</f>
        <v/>
      </c>
      <c r="AR577" s="20" t="str">
        <f>INDEX($AB$15:$AM$15,MATCH($AS577,$AB$11:$AM$11,0))</f>
        <v>in</v>
      </c>
      <c r="AS577" s="20" t="str">
        <f>LEFT(AT577,4)</f>
        <v>2002</v>
      </c>
      <c r="AT577" s="139" t="str">
        <f>LEFT(B577,6)</f>
        <v>200203</v>
      </c>
    </row>
    <row r="578" spans="2:46" x14ac:dyDescent="0.25">
      <c r="B578" s="11">
        <f>'Market Data'!B564</f>
        <v>20020314</v>
      </c>
      <c r="C578" s="2">
        <f>'Market Data'!C564</f>
        <v>6663.5</v>
      </c>
      <c r="D578" s="2">
        <f>'Market Data'!D564</f>
        <v>6709.5</v>
      </c>
      <c r="E578" s="2">
        <f>'Market Data'!E564</f>
        <v>6651</v>
      </c>
      <c r="F578" s="12">
        <f>'Market Data'!F564</f>
        <v>6702</v>
      </c>
      <c r="H578" s="151">
        <f t="shared" si="65"/>
        <v>560</v>
      </c>
      <c r="I578" s="244">
        <f ca="1">IF($H578&lt;($J$6+1),"",PFE(OFFSET($F578,0,0,-$J$6)))</f>
        <v>8.190881726132225E-2</v>
      </c>
      <c r="J578" s="19"/>
      <c r="K578" s="139" t="str">
        <f t="shared" ca="1" si="66"/>
        <v>Long</v>
      </c>
      <c r="L578" s="243" t="e">
        <f t="shared" ca="1" si="61"/>
        <v>#N/A</v>
      </c>
      <c r="M578" s="242" t="e">
        <f t="shared" ca="1" si="62"/>
        <v>#N/A</v>
      </c>
      <c r="N578" s="20"/>
      <c r="O578" s="74">
        <f t="shared" ca="1" si="67"/>
        <v>1</v>
      </c>
      <c r="P578" s="75">
        <f t="shared" ca="1" si="59"/>
        <v>0</v>
      </c>
      <c r="Q578" s="76" t="str">
        <f t="shared" ca="1" si="63"/>
        <v/>
      </c>
      <c r="R578" s="75"/>
      <c r="S578" s="77">
        <f t="shared" ca="1" si="60"/>
        <v>1</v>
      </c>
      <c r="T578" s="78"/>
      <c r="U578" s="81">
        <f t="shared" ca="1" si="68"/>
        <v>1732.5</v>
      </c>
      <c r="V578" s="82">
        <f t="shared" ca="1" si="64"/>
        <v>12150.419999999995</v>
      </c>
      <c r="W578" s="50"/>
      <c r="X578" s="50"/>
      <c r="Y578" s="50"/>
      <c r="Z578" s="50"/>
      <c r="AA578" s="50"/>
      <c r="AG578" s="50"/>
      <c r="AH578" s="50"/>
      <c r="AI578" s="50"/>
      <c r="AJ578" s="50"/>
      <c r="AK578" s="50"/>
      <c r="AL578" s="50"/>
      <c r="AM578" s="50"/>
      <c r="AN578" s="50"/>
      <c r="AO578" s="50"/>
      <c r="AP578" s="138" t="str">
        <f>IF(NOT($AS578=$AS579),ROW(),"")</f>
        <v/>
      </c>
      <c r="AQ578" s="20" t="str">
        <f>IF(NOT(AS578=AS579),AS579,"")</f>
        <v/>
      </c>
      <c r="AR578" s="20" t="str">
        <f>INDEX($AB$15:$AM$15,MATCH($AS578,$AB$11:$AM$11,0))</f>
        <v>in</v>
      </c>
      <c r="AS578" s="20" t="str">
        <f>LEFT(AT578,4)</f>
        <v>2002</v>
      </c>
      <c r="AT578" s="139" t="str">
        <f>LEFT(B578,6)</f>
        <v>200203</v>
      </c>
    </row>
    <row r="579" spans="2:46" x14ac:dyDescent="0.25">
      <c r="B579" s="11">
        <f>'Market Data'!B565</f>
        <v>20020315</v>
      </c>
      <c r="C579" s="2">
        <f>'Market Data'!C565</f>
        <v>6691.5</v>
      </c>
      <c r="D579" s="2">
        <f>'Market Data'!D565</f>
        <v>6814</v>
      </c>
      <c r="E579" s="2">
        <f>'Market Data'!E565</f>
        <v>6666.5</v>
      </c>
      <c r="F579" s="12">
        <f>'Market Data'!F565</f>
        <v>6803.5</v>
      </c>
      <c r="H579" s="151">
        <f t="shared" si="65"/>
        <v>561</v>
      </c>
      <c r="I579" s="244">
        <f ca="1">IF($H579&lt;($J$6+1),"",PFE(OFFSET($F579,0,0,-$J$6)))</f>
        <v>7.8358678931774825E-2</v>
      </c>
      <c r="J579" s="19"/>
      <c r="K579" s="139" t="str">
        <f t="shared" ca="1" si="66"/>
        <v>Long</v>
      </c>
      <c r="L579" s="243" t="e">
        <f t="shared" ca="1" si="61"/>
        <v>#N/A</v>
      </c>
      <c r="M579" s="242" t="e">
        <f t="shared" ca="1" si="62"/>
        <v>#N/A</v>
      </c>
      <c r="N579" s="20"/>
      <c r="O579" s="74">
        <f t="shared" ca="1" si="67"/>
        <v>1</v>
      </c>
      <c r="P579" s="75">
        <f t="shared" ca="1" si="59"/>
        <v>0</v>
      </c>
      <c r="Q579" s="76" t="str">
        <f t="shared" ca="1" si="63"/>
        <v/>
      </c>
      <c r="R579" s="75"/>
      <c r="S579" s="77">
        <f t="shared" ca="1" si="60"/>
        <v>1</v>
      </c>
      <c r="T579" s="78"/>
      <c r="U579" s="81">
        <f t="shared" ca="1" si="68"/>
        <v>3552.5</v>
      </c>
      <c r="V579" s="82">
        <f t="shared" ca="1" si="64"/>
        <v>15702.919999999995</v>
      </c>
      <c r="W579" s="50"/>
      <c r="X579" s="50"/>
      <c r="Y579" s="50"/>
      <c r="Z579" s="50"/>
      <c r="AA579" s="50"/>
      <c r="AG579" s="50"/>
      <c r="AH579" s="50"/>
      <c r="AI579" s="50"/>
      <c r="AJ579" s="50"/>
      <c r="AK579" s="50"/>
      <c r="AL579" s="50"/>
      <c r="AM579" s="50"/>
      <c r="AN579" s="50"/>
      <c r="AO579" s="50"/>
      <c r="AP579" s="138" t="str">
        <f>IF(NOT($AS579=$AS580),ROW(),"")</f>
        <v/>
      </c>
      <c r="AQ579" s="20" t="str">
        <f>IF(NOT(AS579=AS580),AS580,"")</f>
        <v/>
      </c>
      <c r="AR579" s="20" t="str">
        <f>INDEX($AB$15:$AM$15,MATCH($AS579,$AB$11:$AM$11,0))</f>
        <v>in</v>
      </c>
      <c r="AS579" s="20" t="str">
        <f>LEFT(AT579,4)</f>
        <v>2002</v>
      </c>
      <c r="AT579" s="139" t="str">
        <f>LEFT(B579,6)</f>
        <v>200203</v>
      </c>
    </row>
    <row r="580" spans="2:46" x14ac:dyDescent="0.25">
      <c r="B580" s="11">
        <f>'Market Data'!B566</f>
        <v>20020318</v>
      </c>
      <c r="C580" s="2">
        <f>'Market Data'!C566</f>
        <v>6806.5</v>
      </c>
      <c r="D580" s="2">
        <f>'Market Data'!D566</f>
        <v>6884</v>
      </c>
      <c r="E580" s="2">
        <f>'Market Data'!E566</f>
        <v>6802.5</v>
      </c>
      <c r="F580" s="12">
        <f>'Market Data'!F566</f>
        <v>6839</v>
      </c>
      <c r="H580" s="151">
        <f t="shared" si="65"/>
        <v>562</v>
      </c>
      <c r="I580" s="244">
        <f ca="1">IF($H580&lt;($J$6+1),"",PFE(OFFSET($F580,0,0,-$J$6)))</f>
        <v>8.5669319192360066E-2</v>
      </c>
      <c r="J580" s="19"/>
      <c r="K580" s="139" t="str">
        <f t="shared" ca="1" si="66"/>
        <v>Long</v>
      </c>
      <c r="L580" s="243" t="e">
        <f t="shared" ca="1" si="61"/>
        <v>#N/A</v>
      </c>
      <c r="M580" s="242" t="e">
        <f t="shared" ca="1" si="62"/>
        <v>#N/A</v>
      </c>
      <c r="N580" s="20"/>
      <c r="O580" s="74">
        <f t="shared" ca="1" si="67"/>
        <v>1</v>
      </c>
      <c r="P580" s="75">
        <f t="shared" ca="1" si="59"/>
        <v>0</v>
      </c>
      <c r="Q580" s="76" t="str">
        <f t="shared" ca="1" si="63"/>
        <v/>
      </c>
      <c r="R580" s="75"/>
      <c r="S580" s="77">
        <f t="shared" ca="1" si="60"/>
        <v>1</v>
      </c>
      <c r="T580" s="78"/>
      <c r="U580" s="81">
        <f t="shared" ca="1" si="68"/>
        <v>1242.5</v>
      </c>
      <c r="V580" s="82">
        <f t="shared" ca="1" si="64"/>
        <v>16945.419999999995</v>
      </c>
      <c r="W580" s="50"/>
      <c r="X580" s="50"/>
      <c r="Y580" s="50"/>
      <c r="Z580" s="50"/>
      <c r="AA580" s="50"/>
      <c r="AG580" s="50"/>
      <c r="AH580" s="50"/>
      <c r="AI580" s="50"/>
      <c r="AJ580" s="50"/>
      <c r="AK580" s="50"/>
      <c r="AL580" s="50"/>
      <c r="AM580" s="50"/>
      <c r="AN580" s="50"/>
      <c r="AO580" s="50"/>
      <c r="AP580" s="138" t="str">
        <f>IF(NOT($AS580=$AS581),ROW(),"")</f>
        <v/>
      </c>
      <c r="AQ580" s="20" t="str">
        <f>IF(NOT(AS580=AS581),AS581,"")</f>
        <v/>
      </c>
      <c r="AR580" s="20" t="str">
        <f>INDEX($AB$15:$AM$15,MATCH($AS580,$AB$11:$AM$11,0))</f>
        <v>in</v>
      </c>
      <c r="AS580" s="20" t="str">
        <f>LEFT(AT580,4)</f>
        <v>2002</v>
      </c>
      <c r="AT580" s="139" t="str">
        <f>LEFT(B580,6)</f>
        <v>200203</v>
      </c>
    </row>
    <row r="581" spans="2:46" x14ac:dyDescent="0.25">
      <c r="B581" s="11">
        <f>'Market Data'!B567</f>
        <v>20020319</v>
      </c>
      <c r="C581" s="2">
        <f>'Market Data'!C567</f>
        <v>6844.5</v>
      </c>
      <c r="D581" s="2">
        <f>'Market Data'!D567</f>
        <v>6886.5</v>
      </c>
      <c r="E581" s="2">
        <f>'Market Data'!E567</f>
        <v>6829.5</v>
      </c>
      <c r="F581" s="12">
        <f>'Market Data'!F567</f>
        <v>6881</v>
      </c>
      <c r="H581" s="151">
        <f t="shared" si="65"/>
        <v>563</v>
      </c>
      <c r="I581" s="244">
        <f ca="1">IF($H581&lt;($J$6+1),"",PFE(OFFSET($F581,0,0,-$J$6)))</f>
        <v>7.9218855664477478E-2</v>
      </c>
      <c r="J581" s="19"/>
      <c r="K581" s="139" t="str">
        <f t="shared" ca="1" si="66"/>
        <v>Long</v>
      </c>
      <c r="L581" s="243" t="e">
        <f t="shared" ca="1" si="61"/>
        <v>#N/A</v>
      </c>
      <c r="M581" s="242" t="e">
        <f t="shared" ca="1" si="62"/>
        <v>#N/A</v>
      </c>
      <c r="N581" s="20"/>
      <c r="O581" s="74">
        <f t="shared" ca="1" si="67"/>
        <v>1</v>
      </c>
      <c r="P581" s="75">
        <f t="shared" ca="1" si="59"/>
        <v>0</v>
      </c>
      <c r="Q581" s="76" t="str">
        <f t="shared" ca="1" si="63"/>
        <v/>
      </c>
      <c r="R581" s="75"/>
      <c r="S581" s="77">
        <f t="shared" ca="1" si="60"/>
        <v>1</v>
      </c>
      <c r="T581" s="78"/>
      <c r="U581" s="81">
        <f t="shared" ca="1" si="68"/>
        <v>1470</v>
      </c>
      <c r="V581" s="82">
        <f t="shared" ca="1" si="64"/>
        <v>18415.419999999995</v>
      </c>
      <c r="W581" s="50"/>
      <c r="X581" s="50"/>
      <c r="Y581" s="50"/>
      <c r="Z581" s="50"/>
      <c r="AA581" s="50"/>
      <c r="AG581" s="50"/>
      <c r="AH581" s="50"/>
      <c r="AI581" s="50"/>
      <c r="AJ581" s="50"/>
      <c r="AK581" s="50"/>
      <c r="AL581" s="50"/>
      <c r="AM581" s="50"/>
      <c r="AN581" s="50"/>
      <c r="AO581" s="50"/>
      <c r="AP581" s="138" t="str">
        <f>IF(NOT($AS581=$AS582),ROW(),"")</f>
        <v/>
      </c>
      <c r="AQ581" s="20" t="str">
        <f>IF(NOT(AS581=AS582),AS582,"")</f>
        <v/>
      </c>
      <c r="AR581" s="20" t="str">
        <f>INDEX($AB$15:$AM$15,MATCH($AS581,$AB$11:$AM$11,0))</f>
        <v>in</v>
      </c>
      <c r="AS581" s="20" t="str">
        <f>LEFT(AT581,4)</f>
        <v>2002</v>
      </c>
      <c r="AT581" s="139" t="str">
        <f>LEFT(B581,6)</f>
        <v>200203</v>
      </c>
    </row>
    <row r="582" spans="2:46" x14ac:dyDescent="0.25">
      <c r="B582" s="11">
        <f>'Market Data'!B568</f>
        <v>20020320</v>
      </c>
      <c r="C582" s="2">
        <f>'Market Data'!C568</f>
        <v>6854.5</v>
      </c>
      <c r="D582" s="2">
        <f>'Market Data'!D568</f>
        <v>6861</v>
      </c>
      <c r="E582" s="2">
        <f>'Market Data'!E568</f>
        <v>6768.5</v>
      </c>
      <c r="F582" s="12">
        <f>'Market Data'!F568</f>
        <v>6778</v>
      </c>
      <c r="H582" s="151">
        <f t="shared" si="65"/>
        <v>564</v>
      </c>
      <c r="I582" s="244">
        <f ca="1">IF($H582&lt;($J$6+1),"",PFE(OFFSET($F582,0,0,-$J$6)))</f>
        <v>5.5555834305143791E-2</v>
      </c>
      <c r="J582" s="19"/>
      <c r="K582" s="139" t="str">
        <f t="shared" ca="1" si="66"/>
        <v>Long</v>
      </c>
      <c r="L582" s="243" t="e">
        <f t="shared" ca="1" si="61"/>
        <v>#N/A</v>
      </c>
      <c r="M582" s="242" t="e">
        <f t="shared" ca="1" si="62"/>
        <v>#N/A</v>
      </c>
      <c r="N582" s="20"/>
      <c r="O582" s="74">
        <f t="shared" ca="1" si="67"/>
        <v>1</v>
      </c>
      <c r="P582" s="75">
        <f t="shared" ca="1" si="59"/>
        <v>0</v>
      </c>
      <c r="Q582" s="76" t="str">
        <f t="shared" ca="1" si="63"/>
        <v/>
      </c>
      <c r="R582" s="75"/>
      <c r="S582" s="77">
        <f t="shared" ca="1" si="60"/>
        <v>1</v>
      </c>
      <c r="T582" s="78"/>
      <c r="U582" s="81">
        <f t="shared" ca="1" si="68"/>
        <v>-3605</v>
      </c>
      <c r="V582" s="82">
        <f t="shared" ca="1" si="64"/>
        <v>14810.419999999995</v>
      </c>
      <c r="W582" s="50"/>
      <c r="X582" s="50"/>
      <c r="Y582" s="50"/>
      <c r="Z582" s="50"/>
      <c r="AA582" s="50"/>
      <c r="AG582" s="50"/>
      <c r="AH582" s="50"/>
      <c r="AI582" s="50"/>
      <c r="AJ582" s="50"/>
      <c r="AK582" s="50"/>
      <c r="AL582" s="50"/>
      <c r="AM582" s="50"/>
      <c r="AN582" s="50"/>
      <c r="AO582" s="50"/>
      <c r="AP582" s="138" t="str">
        <f>IF(NOT($AS582=$AS583),ROW(),"")</f>
        <v/>
      </c>
      <c r="AQ582" s="20" t="str">
        <f>IF(NOT(AS582=AS583),AS583,"")</f>
        <v/>
      </c>
      <c r="AR582" s="20" t="str">
        <f>INDEX($AB$15:$AM$15,MATCH($AS582,$AB$11:$AM$11,0))</f>
        <v>in</v>
      </c>
      <c r="AS582" s="20" t="str">
        <f>LEFT(AT582,4)</f>
        <v>2002</v>
      </c>
      <c r="AT582" s="139" t="str">
        <f>LEFT(B582,6)</f>
        <v>200203</v>
      </c>
    </row>
    <row r="583" spans="2:46" x14ac:dyDescent="0.25">
      <c r="B583" s="11">
        <f>'Market Data'!B569</f>
        <v>20020321</v>
      </c>
      <c r="C583" s="2">
        <f>'Market Data'!C569</f>
        <v>6756.5</v>
      </c>
      <c r="D583" s="2">
        <f>'Market Data'!D569</f>
        <v>6802.5</v>
      </c>
      <c r="E583" s="2">
        <f>'Market Data'!E569</f>
        <v>6723.5</v>
      </c>
      <c r="F583" s="12">
        <f>'Market Data'!F569</f>
        <v>6770</v>
      </c>
      <c r="H583" s="151">
        <f t="shared" si="65"/>
        <v>565</v>
      </c>
      <c r="I583" s="244">
        <f ca="1">IF($H583&lt;($J$6+1),"",PFE(OFFSET($F583,0,0,-$J$6)))</f>
        <v>2.942802719127996E-2</v>
      </c>
      <c r="J583" s="19"/>
      <c r="K583" s="139" t="str">
        <f t="shared" ca="1" si="66"/>
        <v>Long</v>
      </c>
      <c r="L583" s="243" t="e">
        <f t="shared" ca="1" si="61"/>
        <v>#N/A</v>
      </c>
      <c r="M583" s="242" t="e">
        <f t="shared" ca="1" si="62"/>
        <v>#N/A</v>
      </c>
      <c r="N583" s="20"/>
      <c r="O583" s="74">
        <f t="shared" ca="1" si="67"/>
        <v>1</v>
      </c>
      <c r="P583" s="75">
        <f t="shared" ca="1" si="59"/>
        <v>0</v>
      </c>
      <c r="Q583" s="76" t="str">
        <f t="shared" ca="1" si="63"/>
        <v/>
      </c>
      <c r="R583" s="75"/>
      <c r="S583" s="77">
        <f t="shared" ca="1" si="60"/>
        <v>1</v>
      </c>
      <c r="T583" s="78"/>
      <c r="U583" s="81">
        <f t="shared" ca="1" si="68"/>
        <v>-280</v>
      </c>
      <c r="V583" s="82">
        <f t="shared" ca="1" si="64"/>
        <v>14530.419999999995</v>
      </c>
      <c r="W583" s="50"/>
      <c r="X583" s="50"/>
      <c r="Y583" s="50"/>
      <c r="Z583" s="50"/>
      <c r="AA583" s="50"/>
      <c r="AG583" s="50"/>
      <c r="AH583" s="50"/>
      <c r="AI583" s="50"/>
      <c r="AJ583" s="50"/>
      <c r="AK583" s="50"/>
      <c r="AL583" s="50"/>
      <c r="AM583" s="50"/>
      <c r="AN583" s="50"/>
      <c r="AO583" s="50"/>
      <c r="AP583" s="138" t="str">
        <f>IF(NOT($AS583=$AS584),ROW(),"")</f>
        <v/>
      </c>
      <c r="AQ583" s="20" t="str">
        <f>IF(NOT(AS583=AS584),AS584,"")</f>
        <v/>
      </c>
      <c r="AR583" s="20" t="str">
        <f>INDEX($AB$15:$AM$15,MATCH($AS583,$AB$11:$AM$11,0))</f>
        <v>in</v>
      </c>
      <c r="AS583" s="20" t="str">
        <f>LEFT(AT583,4)</f>
        <v>2002</v>
      </c>
      <c r="AT583" s="139" t="str">
        <f>LEFT(B583,6)</f>
        <v>200203</v>
      </c>
    </row>
    <row r="584" spans="2:46" x14ac:dyDescent="0.25">
      <c r="B584" s="11">
        <f>'Market Data'!B570</f>
        <v>20020322</v>
      </c>
      <c r="C584" s="2">
        <f>'Market Data'!C570</f>
        <v>6800.5</v>
      </c>
      <c r="D584" s="2">
        <f>'Market Data'!D570</f>
        <v>6818.5</v>
      </c>
      <c r="E584" s="2">
        <f>'Market Data'!E570</f>
        <v>6743.5</v>
      </c>
      <c r="F584" s="12">
        <f>'Market Data'!F570</f>
        <v>6768.5</v>
      </c>
      <c r="H584" s="151">
        <f t="shared" si="65"/>
        <v>566</v>
      </c>
      <c r="I584" s="244">
        <f ca="1">IF($H584&lt;($J$6+1),"",PFE(OFFSET($F584,0,0,-$J$6)))</f>
        <v>4.0700110634613228E-2</v>
      </c>
      <c r="J584" s="19"/>
      <c r="K584" s="139" t="str">
        <f t="shared" ca="1" si="66"/>
        <v>Long</v>
      </c>
      <c r="L584" s="243" t="e">
        <f t="shared" ca="1" si="61"/>
        <v>#N/A</v>
      </c>
      <c r="M584" s="242" t="e">
        <f t="shared" ca="1" si="62"/>
        <v>#N/A</v>
      </c>
      <c r="N584" s="20"/>
      <c r="O584" s="74">
        <f t="shared" ca="1" si="67"/>
        <v>1</v>
      </c>
      <c r="P584" s="75">
        <f t="shared" ca="1" si="59"/>
        <v>0</v>
      </c>
      <c r="Q584" s="76" t="str">
        <f t="shared" ca="1" si="63"/>
        <v/>
      </c>
      <c r="R584" s="75"/>
      <c r="S584" s="77">
        <f t="shared" ca="1" si="60"/>
        <v>1</v>
      </c>
      <c r="T584" s="78"/>
      <c r="U584" s="81">
        <f t="shared" ca="1" si="68"/>
        <v>-52.5</v>
      </c>
      <c r="V584" s="82">
        <f t="shared" ca="1" si="64"/>
        <v>14477.919999999995</v>
      </c>
      <c r="W584" s="50"/>
      <c r="X584" s="50"/>
      <c r="Y584" s="50"/>
      <c r="Z584" s="50"/>
      <c r="AA584" s="50"/>
      <c r="AG584" s="50"/>
      <c r="AH584" s="50"/>
      <c r="AI584" s="50"/>
      <c r="AJ584" s="50"/>
      <c r="AK584" s="50"/>
      <c r="AL584" s="50"/>
      <c r="AM584" s="50"/>
      <c r="AN584" s="50"/>
      <c r="AO584" s="50"/>
      <c r="AP584" s="138" t="str">
        <f>IF(NOT($AS584=$AS585),ROW(),"")</f>
        <v/>
      </c>
      <c r="AQ584" s="20" t="str">
        <f>IF(NOT(AS584=AS585),AS585,"")</f>
        <v/>
      </c>
      <c r="AR584" s="20" t="str">
        <f>INDEX($AB$15:$AM$15,MATCH($AS584,$AB$11:$AM$11,0))</f>
        <v>in</v>
      </c>
      <c r="AS584" s="20" t="str">
        <f>LEFT(AT584,4)</f>
        <v>2002</v>
      </c>
      <c r="AT584" s="139" t="str">
        <f>LEFT(B584,6)</f>
        <v>200203</v>
      </c>
    </row>
    <row r="585" spans="2:46" x14ac:dyDescent="0.25">
      <c r="B585" s="11">
        <f>'Market Data'!B571</f>
        <v>20020325</v>
      </c>
      <c r="C585" s="2">
        <f>'Market Data'!C571</f>
        <v>6772</v>
      </c>
      <c r="D585" s="2">
        <f>'Market Data'!D571</f>
        <v>6816.5</v>
      </c>
      <c r="E585" s="2">
        <f>'Market Data'!E571</f>
        <v>6718.5</v>
      </c>
      <c r="F585" s="12">
        <f>'Market Data'!F571</f>
        <v>6735</v>
      </c>
      <c r="H585" s="151">
        <f t="shared" si="65"/>
        <v>567</v>
      </c>
      <c r="I585" s="244">
        <f ca="1">IF($H585&lt;($J$6+1),"",PFE(OFFSET($F585,0,0,-$J$6)))</f>
        <v>4.1488682419641841E-2</v>
      </c>
      <c r="J585" s="19"/>
      <c r="K585" s="139" t="str">
        <f t="shared" ca="1" si="66"/>
        <v>Long</v>
      </c>
      <c r="L585" s="243" t="e">
        <f t="shared" ca="1" si="61"/>
        <v>#N/A</v>
      </c>
      <c r="M585" s="242" t="e">
        <f t="shared" ca="1" si="62"/>
        <v>#N/A</v>
      </c>
      <c r="N585" s="20"/>
      <c r="O585" s="74">
        <f t="shared" ca="1" si="67"/>
        <v>1</v>
      </c>
      <c r="P585" s="75">
        <f t="shared" ca="1" si="59"/>
        <v>0</v>
      </c>
      <c r="Q585" s="76" t="str">
        <f t="shared" ca="1" si="63"/>
        <v/>
      </c>
      <c r="R585" s="75"/>
      <c r="S585" s="77">
        <f t="shared" ca="1" si="60"/>
        <v>1</v>
      </c>
      <c r="T585" s="78"/>
      <c r="U585" s="81">
        <f t="shared" ca="1" si="68"/>
        <v>-1172.5</v>
      </c>
      <c r="V585" s="82">
        <f t="shared" ca="1" si="64"/>
        <v>13305.419999999995</v>
      </c>
      <c r="W585" s="50"/>
      <c r="X585" s="50"/>
      <c r="Y585" s="50"/>
      <c r="Z585" s="50"/>
      <c r="AA585" s="50"/>
      <c r="AG585" s="50"/>
      <c r="AH585" s="50"/>
      <c r="AI585" s="50"/>
      <c r="AJ585" s="50"/>
      <c r="AK585" s="50"/>
      <c r="AL585" s="50"/>
      <c r="AM585" s="50"/>
      <c r="AN585" s="50"/>
      <c r="AO585" s="50"/>
      <c r="AP585" s="138" t="str">
        <f>IF(NOT($AS585=$AS586),ROW(),"")</f>
        <v/>
      </c>
      <c r="AQ585" s="20" t="str">
        <f>IF(NOT(AS585=AS586),AS586,"")</f>
        <v/>
      </c>
      <c r="AR585" s="20" t="str">
        <f>INDEX($AB$15:$AM$15,MATCH($AS585,$AB$11:$AM$11,0))</f>
        <v>in</v>
      </c>
      <c r="AS585" s="20" t="str">
        <f>LEFT(AT585,4)</f>
        <v>2002</v>
      </c>
      <c r="AT585" s="139" t="str">
        <f>LEFT(B585,6)</f>
        <v>200203</v>
      </c>
    </row>
    <row r="586" spans="2:46" x14ac:dyDescent="0.25">
      <c r="B586" s="11">
        <f>'Market Data'!B572</f>
        <v>20020326</v>
      </c>
      <c r="C586" s="2">
        <f>'Market Data'!C572</f>
        <v>6711.5</v>
      </c>
      <c r="D586" s="2">
        <f>'Market Data'!D572</f>
        <v>6813</v>
      </c>
      <c r="E586" s="2">
        <f>'Market Data'!E572</f>
        <v>6707.5</v>
      </c>
      <c r="F586" s="12">
        <f>'Market Data'!F572</f>
        <v>6794</v>
      </c>
      <c r="H586" s="151">
        <f t="shared" si="65"/>
        <v>568</v>
      </c>
      <c r="I586" s="244">
        <f ca="1">IF($H586&lt;($J$6+1),"",PFE(OFFSET($F586,0,0,-$J$6)))</f>
        <v>4.6391216827449351E-2</v>
      </c>
      <c r="J586" s="19"/>
      <c r="K586" s="139" t="str">
        <f t="shared" ca="1" si="66"/>
        <v>Long</v>
      </c>
      <c r="L586" s="243" t="e">
        <f t="shared" ca="1" si="61"/>
        <v>#N/A</v>
      </c>
      <c r="M586" s="242" t="e">
        <f t="shared" ca="1" si="62"/>
        <v>#N/A</v>
      </c>
      <c r="N586" s="20"/>
      <c r="O586" s="74">
        <f t="shared" ca="1" si="67"/>
        <v>1</v>
      </c>
      <c r="P586" s="75">
        <f t="shared" ca="1" si="59"/>
        <v>0</v>
      </c>
      <c r="Q586" s="76" t="str">
        <f t="shared" ca="1" si="63"/>
        <v/>
      </c>
      <c r="R586" s="75"/>
      <c r="S586" s="77">
        <f t="shared" ca="1" si="60"/>
        <v>1</v>
      </c>
      <c r="T586" s="78"/>
      <c r="U586" s="81">
        <f t="shared" ca="1" si="68"/>
        <v>2065</v>
      </c>
      <c r="V586" s="82">
        <f t="shared" ca="1" si="64"/>
        <v>15370.419999999995</v>
      </c>
      <c r="W586" s="50"/>
      <c r="X586" s="50"/>
      <c r="Y586" s="50"/>
      <c r="Z586" s="50"/>
      <c r="AA586" s="50"/>
      <c r="AG586" s="50"/>
      <c r="AH586" s="50"/>
      <c r="AI586" s="50"/>
      <c r="AJ586" s="50"/>
      <c r="AK586" s="50"/>
      <c r="AL586" s="50"/>
      <c r="AM586" s="50"/>
      <c r="AN586" s="50"/>
      <c r="AO586" s="50"/>
      <c r="AP586" s="138" t="str">
        <f>IF(NOT($AS586=$AS587),ROW(),"")</f>
        <v/>
      </c>
      <c r="AQ586" s="20" t="str">
        <f>IF(NOT(AS586=AS587),AS587,"")</f>
        <v/>
      </c>
      <c r="AR586" s="20" t="str">
        <f>INDEX($AB$15:$AM$15,MATCH($AS586,$AB$11:$AM$11,0))</f>
        <v>in</v>
      </c>
      <c r="AS586" s="20" t="str">
        <f>LEFT(AT586,4)</f>
        <v>2002</v>
      </c>
      <c r="AT586" s="139" t="str">
        <f>LEFT(B586,6)</f>
        <v>200203</v>
      </c>
    </row>
    <row r="587" spans="2:46" x14ac:dyDescent="0.25">
      <c r="B587" s="11">
        <f>'Market Data'!B573</f>
        <v>20020327</v>
      </c>
      <c r="C587" s="2">
        <f>'Market Data'!C573</f>
        <v>6792</v>
      </c>
      <c r="D587" s="2">
        <f>'Market Data'!D573</f>
        <v>6801</v>
      </c>
      <c r="E587" s="2">
        <f>'Market Data'!E573</f>
        <v>6743.5</v>
      </c>
      <c r="F587" s="12">
        <f>'Market Data'!F573</f>
        <v>6758.5</v>
      </c>
      <c r="H587" s="151">
        <f t="shared" si="65"/>
        <v>569</v>
      </c>
      <c r="I587" s="244">
        <f ca="1">IF($H587&lt;($J$6+1),"",PFE(OFFSET($F587,0,0,-$J$6)))</f>
        <v>3.2861794937069533E-2</v>
      </c>
      <c r="J587" s="19"/>
      <c r="K587" s="139" t="str">
        <f t="shared" ca="1" si="66"/>
        <v>Long</v>
      </c>
      <c r="L587" s="243" t="e">
        <f t="shared" ca="1" si="61"/>
        <v>#N/A</v>
      </c>
      <c r="M587" s="242" t="e">
        <f t="shared" ca="1" si="62"/>
        <v>#N/A</v>
      </c>
      <c r="N587" s="20"/>
      <c r="O587" s="74">
        <f t="shared" ca="1" si="67"/>
        <v>1</v>
      </c>
      <c r="P587" s="75">
        <f t="shared" ca="1" si="59"/>
        <v>0</v>
      </c>
      <c r="Q587" s="76" t="str">
        <f t="shared" ca="1" si="63"/>
        <v/>
      </c>
      <c r="R587" s="75"/>
      <c r="S587" s="77">
        <f t="shared" ca="1" si="60"/>
        <v>1</v>
      </c>
      <c r="T587" s="78"/>
      <c r="U587" s="81">
        <f t="shared" ca="1" si="68"/>
        <v>-1242.5</v>
      </c>
      <c r="V587" s="82">
        <f t="shared" ca="1" si="64"/>
        <v>14127.919999999995</v>
      </c>
      <c r="W587" s="50"/>
      <c r="X587" s="50"/>
      <c r="Y587" s="50"/>
      <c r="Z587" s="50"/>
      <c r="AA587" s="50"/>
      <c r="AG587" s="50"/>
      <c r="AH587" s="50"/>
      <c r="AI587" s="50"/>
      <c r="AJ587" s="50"/>
      <c r="AK587" s="50"/>
      <c r="AL587" s="50"/>
      <c r="AM587" s="50"/>
      <c r="AN587" s="50"/>
      <c r="AO587" s="50"/>
      <c r="AP587" s="138" t="str">
        <f>IF(NOT($AS587=$AS588),ROW(),"")</f>
        <v/>
      </c>
      <c r="AQ587" s="20" t="str">
        <f>IF(NOT(AS587=AS588),AS588,"")</f>
        <v/>
      </c>
      <c r="AR587" s="20" t="str">
        <f>INDEX($AB$15:$AM$15,MATCH($AS587,$AB$11:$AM$11,0))</f>
        <v>in</v>
      </c>
      <c r="AS587" s="20" t="str">
        <f>LEFT(AT587,4)</f>
        <v>2002</v>
      </c>
      <c r="AT587" s="139" t="str">
        <f>LEFT(B587,6)</f>
        <v>200203</v>
      </c>
    </row>
    <row r="588" spans="2:46" x14ac:dyDescent="0.25">
      <c r="B588" s="11">
        <f>'Market Data'!B574</f>
        <v>20020328</v>
      </c>
      <c r="C588" s="2">
        <f>'Market Data'!C574</f>
        <v>6762.5</v>
      </c>
      <c r="D588" s="2">
        <f>'Market Data'!D574</f>
        <v>6836.5</v>
      </c>
      <c r="E588" s="2">
        <f>'Market Data'!E574</f>
        <v>6761.5</v>
      </c>
      <c r="F588" s="12">
        <f>'Market Data'!F574</f>
        <v>6762.5</v>
      </c>
      <c r="H588" s="151">
        <f t="shared" si="65"/>
        <v>570</v>
      </c>
      <c r="I588" s="244">
        <f ca="1">IF($H588&lt;($J$6+1),"",PFE(OFFSET($F588,0,0,-$J$6)))</f>
        <v>3.8949111240136669E-2</v>
      </c>
      <c r="J588" s="19"/>
      <c r="K588" s="139" t="str">
        <f t="shared" ca="1" si="66"/>
        <v>Long</v>
      </c>
      <c r="L588" s="243" t="e">
        <f t="shared" ca="1" si="61"/>
        <v>#N/A</v>
      </c>
      <c r="M588" s="242" t="e">
        <f t="shared" ca="1" si="62"/>
        <v>#N/A</v>
      </c>
      <c r="N588" s="20"/>
      <c r="O588" s="74">
        <f t="shared" ca="1" si="67"/>
        <v>1</v>
      </c>
      <c r="P588" s="75">
        <f t="shared" ca="1" si="59"/>
        <v>0</v>
      </c>
      <c r="Q588" s="76" t="str">
        <f t="shared" ca="1" si="63"/>
        <v/>
      </c>
      <c r="R588" s="75"/>
      <c r="S588" s="77">
        <f t="shared" ca="1" si="60"/>
        <v>1</v>
      </c>
      <c r="T588" s="78"/>
      <c r="U588" s="81">
        <f t="shared" ca="1" si="68"/>
        <v>140</v>
      </c>
      <c r="V588" s="82">
        <f t="shared" ca="1" si="64"/>
        <v>14267.919999999995</v>
      </c>
      <c r="W588" s="50"/>
      <c r="X588" s="50"/>
      <c r="Y588" s="50"/>
      <c r="Z588" s="50"/>
      <c r="AA588" s="50"/>
      <c r="AG588" s="50"/>
      <c r="AH588" s="50"/>
      <c r="AI588" s="50"/>
      <c r="AJ588" s="50"/>
      <c r="AK588" s="50"/>
      <c r="AL588" s="50"/>
      <c r="AM588" s="50"/>
      <c r="AN588" s="50"/>
      <c r="AO588" s="50"/>
      <c r="AP588" s="138" t="str">
        <f>IF(NOT($AS588=$AS589),ROW(),"")</f>
        <v/>
      </c>
      <c r="AQ588" s="20" t="str">
        <f>IF(NOT(AS588=AS589),AS589,"")</f>
        <v/>
      </c>
      <c r="AR588" s="20" t="str">
        <f>INDEX($AB$15:$AM$15,MATCH($AS588,$AB$11:$AM$11,0))</f>
        <v>in</v>
      </c>
      <c r="AS588" s="20" t="str">
        <f>LEFT(AT588,4)</f>
        <v>2002</v>
      </c>
      <c r="AT588" s="139" t="str">
        <f>LEFT(B588,6)</f>
        <v>200203</v>
      </c>
    </row>
    <row r="589" spans="2:46" x14ac:dyDescent="0.25">
      <c r="B589" s="11">
        <f>'Market Data'!B575</f>
        <v>20020402</v>
      </c>
      <c r="C589" s="2">
        <f>'Market Data'!C575</f>
        <v>6776.5</v>
      </c>
      <c r="D589" s="2">
        <f>'Market Data'!D575</f>
        <v>6785.5</v>
      </c>
      <c r="E589" s="2">
        <f>'Market Data'!E575</f>
        <v>6698</v>
      </c>
      <c r="F589" s="12">
        <f>'Market Data'!F575</f>
        <v>6715.5</v>
      </c>
      <c r="H589" s="151">
        <f t="shared" si="65"/>
        <v>571</v>
      </c>
      <c r="I589" s="244">
        <f ca="1">IF($H589&lt;($J$6+1),"",PFE(OFFSET($F589,0,0,-$J$6)))</f>
        <v>4.5513165921625437E-2</v>
      </c>
      <c r="J589" s="19"/>
      <c r="K589" s="139" t="str">
        <f t="shared" ca="1" si="66"/>
        <v>Long</v>
      </c>
      <c r="L589" s="243" t="e">
        <f t="shared" ca="1" si="61"/>
        <v>#N/A</v>
      </c>
      <c r="M589" s="242" t="e">
        <f t="shared" ca="1" si="62"/>
        <v>#N/A</v>
      </c>
      <c r="N589" s="20"/>
      <c r="O589" s="74">
        <f t="shared" ca="1" si="67"/>
        <v>1</v>
      </c>
      <c r="P589" s="75">
        <f t="shared" ca="1" si="59"/>
        <v>0</v>
      </c>
      <c r="Q589" s="76" t="str">
        <f t="shared" ca="1" si="63"/>
        <v/>
      </c>
      <c r="R589" s="75"/>
      <c r="S589" s="77">
        <f t="shared" ca="1" si="60"/>
        <v>1</v>
      </c>
      <c r="T589" s="78"/>
      <c r="U589" s="81">
        <f t="shared" ca="1" si="68"/>
        <v>-1645</v>
      </c>
      <c r="V589" s="82">
        <f t="shared" ca="1" si="64"/>
        <v>12622.919999999995</v>
      </c>
      <c r="W589" s="50"/>
      <c r="X589" s="50"/>
      <c r="Y589" s="50"/>
      <c r="Z589" s="50"/>
      <c r="AA589" s="50"/>
      <c r="AG589" s="50"/>
      <c r="AH589" s="50"/>
      <c r="AI589" s="50"/>
      <c r="AJ589" s="50"/>
      <c r="AK589" s="50"/>
      <c r="AL589" s="50"/>
      <c r="AM589" s="50"/>
      <c r="AN589" s="50"/>
      <c r="AO589" s="50"/>
      <c r="AP589" s="138" t="str">
        <f>IF(NOT($AS589=$AS590),ROW(),"")</f>
        <v/>
      </c>
      <c r="AQ589" s="20" t="str">
        <f>IF(NOT(AS589=AS590),AS590,"")</f>
        <v/>
      </c>
      <c r="AR589" s="20" t="str">
        <f>INDEX($AB$15:$AM$15,MATCH($AS589,$AB$11:$AM$11,0))</f>
        <v>in</v>
      </c>
      <c r="AS589" s="20" t="str">
        <f>LEFT(AT589,4)</f>
        <v>2002</v>
      </c>
      <c r="AT589" s="139" t="str">
        <f>LEFT(B589,6)</f>
        <v>200204</v>
      </c>
    </row>
    <row r="590" spans="2:46" x14ac:dyDescent="0.25">
      <c r="B590" s="11">
        <f>'Market Data'!B576</f>
        <v>20020403</v>
      </c>
      <c r="C590" s="2">
        <f>'Market Data'!C576</f>
        <v>6712.5</v>
      </c>
      <c r="D590" s="2">
        <f>'Market Data'!D576</f>
        <v>6730.5</v>
      </c>
      <c r="E590" s="2">
        <f>'Market Data'!E576</f>
        <v>6672</v>
      </c>
      <c r="F590" s="12">
        <f>'Market Data'!F576</f>
        <v>6688.5</v>
      </c>
      <c r="H590" s="151">
        <f t="shared" si="65"/>
        <v>572</v>
      </c>
      <c r="I590" s="244">
        <f ca="1">IF($H590&lt;($J$6+1),"",PFE(OFFSET($F590,0,0,-$J$6)))</f>
        <v>6.5096203956211268E-2</v>
      </c>
      <c r="J590" s="19"/>
      <c r="K590" s="139" t="str">
        <f t="shared" ca="1" si="66"/>
        <v>Long</v>
      </c>
      <c r="L590" s="243" t="e">
        <f t="shared" ca="1" si="61"/>
        <v>#N/A</v>
      </c>
      <c r="M590" s="242" t="e">
        <f t="shared" ca="1" si="62"/>
        <v>#N/A</v>
      </c>
      <c r="N590" s="20"/>
      <c r="O590" s="74">
        <f t="shared" ca="1" si="67"/>
        <v>1</v>
      </c>
      <c r="P590" s="75">
        <f t="shared" ca="1" si="59"/>
        <v>0</v>
      </c>
      <c r="Q590" s="76" t="str">
        <f t="shared" ca="1" si="63"/>
        <v/>
      </c>
      <c r="R590" s="75"/>
      <c r="S590" s="77">
        <f t="shared" ca="1" si="60"/>
        <v>1</v>
      </c>
      <c r="T590" s="78"/>
      <c r="U590" s="81">
        <f t="shared" ca="1" si="68"/>
        <v>-945</v>
      </c>
      <c r="V590" s="82">
        <f t="shared" ca="1" si="64"/>
        <v>11677.919999999995</v>
      </c>
      <c r="W590" s="50"/>
      <c r="X590" s="50"/>
      <c r="Y590" s="50"/>
      <c r="Z590" s="50"/>
      <c r="AA590" s="50"/>
      <c r="AG590" s="50"/>
      <c r="AH590" s="50"/>
      <c r="AI590" s="50"/>
      <c r="AJ590" s="50"/>
      <c r="AK590" s="50"/>
      <c r="AL590" s="50"/>
      <c r="AM590" s="50"/>
      <c r="AN590" s="50"/>
      <c r="AO590" s="50"/>
      <c r="AP590" s="138" t="str">
        <f>IF(NOT($AS590=$AS591),ROW(),"")</f>
        <v/>
      </c>
      <c r="AQ590" s="20" t="str">
        <f>IF(NOT(AS590=AS591),AS591,"")</f>
        <v/>
      </c>
      <c r="AR590" s="20" t="str">
        <f>INDEX($AB$15:$AM$15,MATCH($AS590,$AB$11:$AM$11,0))</f>
        <v>in</v>
      </c>
      <c r="AS590" s="20" t="str">
        <f>LEFT(AT590,4)</f>
        <v>2002</v>
      </c>
      <c r="AT590" s="139" t="str">
        <f>LEFT(B590,6)</f>
        <v>200204</v>
      </c>
    </row>
    <row r="591" spans="2:46" x14ac:dyDescent="0.25">
      <c r="B591" s="11">
        <f>'Market Data'!B577</f>
        <v>20020404</v>
      </c>
      <c r="C591" s="2">
        <f>'Market Data'!C577</f>
        <v>6673.5</v>
      </c>
      <c r="D591" s="2">
        <f>'Market Data'!D577</f>
        <v>6697</v>
      </c>
      <c r="E591" s="2">
        <f>'Market Data'!E577</f>
        <v>6618</v>
      </c>
      <c r="F591" s="12">
        <f>'Market Data'!F577</f>
        <v>6652.5</v>
      </c>
      <c r="H591" s="151">
        <f t="shared" si="65"/>
        <v>573</v>
      </c>
      <c r="I591" s="244">
        <f ca="1">IF($H591&lt;($J$6+1),"",PFE(OFFSET($F591,0,0,-$J$6)))</f>
        <v>5.8586631341346201E-2</v>
      </c>
      <c r="J591" s="19"/>
      <c r="K591" s="139" t="str">
        <f t="shared" ca="1" si="66"/>
        <v>Long</v>
      </c>
      <c r="L591" s="243" t="e">
        <f t="shared" ca="1" si="61"/>
        <v>#N/A</v>
      </c>
      <c r="M591" s="242" t="e">
        <f t="shared" ca="1" si="62"/>
        <v>#N/A</v>
      </c>
      <c r="N591" s="20"/>
      <c r="O591" s="74">
        <f t="shared" ca="1" si="67"/>
        <v>1</v>
      </c>
      <c r="P591" s="75">
        <f t="shared" ca="1" si="59"/>
        <v>0</v>
      </c>
      <c r="Q591" s="76" t="str">
        <f t="shared" ca="1" si="63"/>
        <v/>
      </c>
      <c r="R591" s="75"/>
      <c r="S591" s="77">
        <f t="shared" ca="1" si="60"/>
        <v>1</v>
      </c>
      <c r="T591" s="78"/>
      <c r="U591" s="81">
        <f t="shared" ca="1" si="68"/>
        <v>-1260</v>
      </c>
      <c r="V591" s="82">
        <f t="shared" ca="1" si="64"/>
        <v>10417.919999999995</v>
      </c>
      <c r="W591" s="50"/>
      <c r="X591" s="50"/>
      <c r="Y591" s="50"/>
      <c r="Z591" s="50"/>
      <c r="AA591" s="50"/>
      <c r="AG591" s="50"/>
      <c r="AH591" s="50"/>
      <c r="AI591" s="50"/>
      <c r="AJ591" s="50"/>
      <c r="AK591" s="50"/>
      <c r="AL591" s="50"/>
      <c r="AM591" s="50"/>
      <c r="AN591" s="50"/>
      <c r="AO591" s="50"/>
      <c r="AP591" s="138" t="str">
        <f>IF(NOT($AS591=$AS592),ROW(),"")</f>
        <v/>
      </c>
      <c r="AQ591" s="20" t="str">
        <f>IF(NOT(AS591=AS592),AS592,"")</f>
        <v/>
      </c>
      <c r="AR591" s="20" t="str">
        <f>INDEX($AB$15:$AM$15,MATCH($AS591,$AB$11:$AM$11,0))</f>
        <v>in</v>
      </c>
      <c r="AS591" s="20" t="str">
        <f>LEFT(AT591,4)</f>
        <v>2002</v>
      </c>
      <c r="AT591" s="139" t="str">
        <f>LEFT(B591,6)</f>
        <v>200204</v>
      </c>
    </row>
    <row r="592" spans="2:46" x14ac:dyDescent="0.25">
      <c r="B592" s="11">
        <f>'Market Data'!B578</f>
        <v>20020405</v>
      </c>
      <c r="C592" s="2">
        <f>'Market Data'!C578</f>
        <v>6659.5</v>
      </c>
      <c r="D592" s="2">
        <f>'Market Data'!D578</f>
        <v>6701</v>
      </c>
      <c r="E592" s="2">
        <f>'Market Data'!E578</f>
        <v>6641</v>
      </c>
      <c r="F592" s="12">
        <f>'Market Data'!F578</f>
        <v>6664.5</v>
      </c>
      <c r="H592" s="151">
        <f t="shared" si="65"/>
        <v>574</v>
      </c>
      <c r="I592" s="244">
        <f ca="1">IF($H592&lt;($J$6+1),"",PFE(OFFSET($F592,0,0,-$J$6)))</f>
        <v>5.1561181743161343E-2</v>
      </c>
      <c r="J592" s="19"/>
      <c r="K592" s="139" t="str">
        <f t="shared" ca="1" si="66"/>
        <v>Long</v>
      </c>
      <c r="L592" s="243" t="e">
        <f t="shared" ca="1" si="61"/>
        <v>#N/A</v>
      </c>
      <c r="M592" s="242" t="e">
        <f t="shared" ca="1" si="62"/>
        <v>#N/A</v>
      </c>
      <c r="N592" s="20"/>
      <c r="O592" s="74">
        <f t="shared" ca="1" si="67"/>
        <v>1</v>
      </c>
      <c r="P592" s="75">
        <f t="shared" ca="1" si="59"/>
        <v>0</v>
      </c>
      <c r="Q592" s="76" t="str">
        <f t="shared" ca="1" si="63"/>
        <v/>
      </c>
      <c r="R592" s="75"/>
      <c r="S592" s="77">
        <f t="shared" ca="1" si="60"/>
        <v>1</v>
      </c>
      <c r="T592" s="78"/>
      <c r="U592" s="81">
        <f t="shared" ca="1" si="68"/>
        <v>420</v>
      </c>
      <c r="V592" s="82">
        <f t="shared" ca="1" si="64"/>
        <v>10837.919999999995</v>
      </c>
      <c r="W592" s="50"/>
      <c r="X592" s="50"/>
      <c r="Y592" s="50"/>
      <c r="Z592" s="50"/>
      <c r="AA592" s="50"/>
      <c r="AG592" s="50"/>
      <c r="AH592" s="50"/>
      <c r="AI592" s="50"/>
      <c r="AJ592" s="50"/>
      <c r="AK592" s="50"/>
      <c r="AL592" s="50"/>
      <c r="AM592" s="50"/>
      <c r="AN592" s="50"/>
      <c r="AO592" s="50"/>
      <c r="AP592" s="138" t="str">
        <f>IF(NOT($AS592=$AS593),ROW(),"")</f>
        <v/>
      </c>
      <c r="AQ592" s="20" t="str">
        <f>IF(NOT(AS592=AS593),AS593,"")</f>
        <v/>
      </c>
      <c r="AR592" s="20" t="str">
        <f>INDEX($AB$15:$AM$15,MATCH($AS592,$AB$11:$AM$11,0))</f>
        <v>in</v>
      </c>
      <c r="AS592" s="20" t="str">
        <f>LEFT(AT592,4)</f>
        <v>2002</v>
      </c>
      <c r="AT592" s="139" t="str">
        <f>LEFT(B592,6)</f>
        <v>200204</v>
      </c>
    </row>
    <row r="593" spans="2:46" x14ac:dyDescent="0.25">
      <c r="B593" s="11">
        <f>'Market Data'!B579</f>
        <v>20020408</v>
      </c>
      <c r="C593" s="2">
        <f>'Market Data'!C579</f>
        <v>6660</v>
      </c>
      <c r="D593" s="2">
        <f>'Market Data'!D579</f>
        <v>6663.5</v>
      </c>
      <c r="E593" s="2">
        <f>'Market Data'!E579</f>
        <v>6531.5</v>
      </c>
      <c r="F593" s="12">
        <f>'Market Data'!F579</f>
        <v>6576.5</v>
      </c>
      <c r="H593" s="151">
        <f t="shared" si="65"/>
        <v>575</v>
      </c>
      <c r="I593" s="244">
        <f ca="1">IF($H593&lt;($J$6+1),"",PFE(OFFSET($F593,0,0,-$J$6)))</f>
        <v>2.9737416827357411E-2</v>
      </c>
      <c r="J593" s="19"/>
      <c r="K593" s="139" t="str">
        <f t="shared" ca="1" si="66"/>
        <v>Long</v>
      </c>
      <c r="L593" s="243" t="e">
        <f t="shared" ca="1" si="61"/>
        <v>#N/A</v>
      </c>
      <c r="M593" s="242" t="e">
        <f t="shared" ca="1" si="62"/>
        <v>#N/A</v>
      </c>
      <c r="N593" s="20"/>
      <c r="O593" s="74">
        <f t="shared" ca="1" si="67"/>
        <v>1</v>
      </c>
      <c r="P593" s="75">
        <f t="shared" ref="P593:P656" ca="1" si="69">$O593-S593</f>
        <v>0</v>
      </c>
      <c r="Q593" s="76" t="str">
        <f t="shared" ca="1" si="63"/>
        <v/>
      </c>
      <c r="R593" s="75"/>
      <c r="S593" s="77">
        <f t="shared" ca="1" si="60"/>
        <v>1</v>
      </c>
      <c r="T593" s="78"/>
      <c r="U593" s="81">
        <f t="shared" ca="1" si="68"/>
        <v>-3080</v>
      </c>
      <c r="V593" s="82">
        <f t="shared" ca="1" si="64"/>
        <v>7757.9199999999946</v>
      </c>
      <c r="W593" s="50"/>
      <c r="X593" s="50"/>
      <c r="Y593" s="50"/>
      <c r="Z593" s="50"/>
      <c r="AA593" s="50"/>
      <c r="AG593" s="50"/>
      <c r="AH593" s="50"/>
      <c r="AI593" s="50"/>
      <c r="AJ593" s="50"/>
      <c r="AK593" s="50"/>
      <c r="AL593" s="50"/>
      <c r="AM593" s="50"/>
      <c r="AN593" s="50"/>
      <c r="AO593" s="50"/>
      <c r="AP593" s="138" t="str">
        <f>IF(NOT($AS593=$AS594),ROW(),"")</f>
        <v/>
      </c>
      <c r="AQ593" s="20" t="str">
        <f>IF(NOT(AS593=AS594),AS594,"")</f>
        <v/>
      </c>
      <c r="AR593" s="20" t="str">
        <f>INDEX($AB$15:$AM$15,MATCH($AS593,$AB$11:$AM$11,0))</f>
        <v>in</v>
      </c>
      <c r="AS593" s="20" t="str">
        <f>LEFT(AT593,4)</f>
        <v>2002</v>
      </c>
      <c r="AT593" s="139" t="str">
        <f>LEFT(B593,6)</f>
        <v>200204</v>
      </c>
    </row>
    <row r="594" spans="2:46" x14ac:dyDescent="0.25">
      <c r="B594" s="11">
        <f>'Market Data'!B580</f>
        <v>20020409</v>
      </c>
      <c r="C594" s="2">
        <f>'Market Data'!C580</f>
        <v>6619</v>
      </c>
      <c r="D594" s="2">
        <f>'Market Data'!D580</f>
        <v>6634.5</v>
      </c>
      <c r="E594" s="2">
        <f>'Market Data'!E580</f>
        <v>6559.5</v>
      </c>
      <c r="F594" s="12">
        <f>'Market Data'!F580</f>
        <v>6563.5</v>
      </c>
      <c r="H594" s="151">
        <f t="shared" si="65"/>
        <v>576</v>
      </c>
      <c r="I594" s="244">
        <f ca="1">IF($H594&lt;($J$6+1),"",PFE(OFFSET($F594,0,0,-$J$6)))</f>
        <v>2.4000288507660072E-2</v>
      </c>
      <c r="J594" s="19"/>
      <c r="K594" s="139" t="str">
        <f t="shared" ca="1" si="66"/>
        <v>Long</v>
      </c>
      <c r="L594" s="243" t="e">
        <f t="shared" ca="1" si="61"/>
        <v>#N/A</v>
      </c>
      <c r="M594" s="242" t="e">
        <f t="shared" ca="1" si="62"/>
        <v>#N/A</v>
      </c>
      <c r="N594" s="20"/>
      <c r="O594" s="74">
        <f t="shared" ca="1" si="67"/>
        <v>1</v>
      </c>
      <c r="P594" s="75">
        <f t="shared" ca="1" si="69"/>
        <v>0</v>
      </c>
      <c r="Q594" s="76" t="str">
        <f t="shared" ca="1" si="63"/>
        <v/>
      </c>
      <c r="R594" s="75"/>
      <c r="S594" s="77">
        <f t="shared" ref="S594:S657" ca="1" si="70">IF($Q593="Fill",$O593,$S593)</f>
        <v>1</v>
      </c>
      <c r="T594" s="78"/>
      <c r="U594" s="81">
        <f t="shared" ca="1" si="68"/>
        <v>-455</v>
      </c>
      <c r="V594" s="82">
        <f t="shared" ca="1" si="64"/>
        <v>7302.9199999999946</v>
      </c>
      <c r="W594" s="50"/>
      <c r="X594" s="50"/>
      <c r="Y594" s="50"/>
      <c r="Z594" s="50"/>
      <c r="AA594" s="50"/>
      <c r="AG594" s="50"/>
      <c r="AH594" s="50"/>
      <c r="AI594" s="50"/>
      <c r="AJ594" s="50"/>
      <c r="AK594" s="50"/>
      <c r="AL594" s="50"/>
      <c r="AM594" s="50"/>
      <c r="AN594" s="50"/>
      <c r="AO594" s="50"/>
      <c r="AP594" s="138" t="str">
        <f>IF(NOT($AS594=$AS595),ROW(),"")</f>
        <v/>
      </c>
      <c r="AQ594" s="20" t="str">
        <f>IF(NOT(AS594=AS595),AS595,"")</f>
        <v/>
      </c>
      <c r="AR594" s="20" t="str">
        <f>INDEX($AB$15:$AM$15,MATCH($AS594,$AB$11:$AM$11,0))</f>
        <v>in</v>
      </c>
      <c r="AS594" s="20" t="str">
        <f>LEFT(AT594,4)</f>
        <v>2002</v>
      </c>
      <c r="AT594" s="139" t="str">
        <f>LEFT(B594,6)</f>
        <v>200204</v>
      </c>
    </row>
    <row r="595" spans="2:46" x14ac:dyDescent="0.25">
      <c r="B595" s="11">
        <f>'Market Data'!B581</f>
        <v>20020410</v>
      </c>
      <c r="C595" s="2">
        <f>'Market Data'!C581</f>
        <v>6556</v>
      </c>
      <c r="D595" s="2">
        <f>'Market Data'!D581</f>
        <v>6680</v>
      </c>
      <c r="E595" s="2">
        <f>'Market Data'!E581</f>
        <v>6539</v>
      </c>
      <c r="F595" s="12">
        <f>'Market Data'!F581</f>
        <v>6666.5</v>
      </c>
      <c r="H595" s="151">
        <f t="shared" si="65"/>
        <v>577</v>
      </c>
      <c r="I595" s="244">
        <f ca="1">IF($H595&lt;($J$6+1),"",PFE(OFFSET($F595,0,0,-$J$6)))</f>
        <v>-2.3183520855704562E-2</v>
      </c>
      <c r="J595" s="19"/>
      <c r="K595" s="139" t="str">
        <f t="shared" ca="1" si="66"/>
        <v>Short</v>
      </c>
      <c r="L595" s="243" t="e">
        <f t="shared" ref="L595:L658" ca="1" si="71">IF(AND($K595="Long",$K594&lt;&gt;"Long"),$F595,NA())</f>
        <v>#N/A</v>
      </c>
      <c r="M595" s="242">
        <f t="shared" ref="M595:M658" ca="1" si="72">IF(AND($K595="Short",$K594&lt;&gt;"Short"),$F595,NA())</f>
        <v>6666.5</v>
      </c>
      <c r="N595" s="20"/>
      <c r="O595" s="74">
        <f t="shared" ca="1" si="67"/>
        <v>-1</v>
      </c>
      <c r="P595" s="75">
        <f t="shared" ca="1" si="69"/>
        <v>-2</v>
      </c>
      <c r="Q595" s="76" t="str">
        <f t="shared" ref="Q595:Q658" ca="1" si="73">IF(NOT($P595=0),"Fill","")</f>
        <v>Fill</v>
      </c>
      <c r="R595" s="75"/>
      <c r="S595" s="77">
        <f t="shared" ca="1" si="70"/>
        <v>1</v>
      </c>
      <c r="T595" s="78"/>
      <c r="U595" s="81">
        <f t="shared" ca="1" si="68"/>
        <v>3605</v>
      </c>
      <c r="V595" s="82">
        <f t="shared" ref="V595:V658" ca="1" si="74">V594+U595</f>
        <v>10907.919999999995</v>
      </c>
      <c r="W595" s="50"/>
      <c r="X595" s="50"/>
      <c r="Y595" s="50"/>
      <c r="Z595" s="50"/>
      <c r="AA595" s="50"/>
      <c r="AG595" s="50"/>
      <c r="AH595" s="50"/>
      <c r="AI595" s="50"/>
      <c r="AJ595" s="50"/>
      <c r="AK595" s="50"/>
      <c r="AL595" s="50"/>
      <c r="AM595" s="50"/>
      <c r="AN595" s="50"/>
      <c r="AO595" s="50"/>
      <c r="AP595" s="138" t="str">
        <f>IF(NOT($AS595=$AS596),ROW(),"")</f>
        <v/>
      </c>
      <c r="AQ595" s="20" t="str">
        <f>IF(NOT(AS595=AS596),AS596,"")</f>
        <v/>
      </c>
      <c r="AR595" s="20" t="str">
        <f>INDEX($AB$15:$AM$15,MATCH($AS595,$AB$11:$AM$11,0))</f>
        <v>in</v>
      </c>
      <c r="AS595" s="20" t="str">
        <f>LEFT(AT595,4)</f>
        <v>2002</v>
      </c>
      <c r="AT595" s="139" t="str">
        <f>LEFT(B595,6)</f>
        <v>200204</v>
      </c>
    </row>
    <row r="596" spans="2:46" x14ac:dyDescent="0.25">
      <c r="B596" s="11">
        <f>'Market Data'!B582</f>
        <v>20020411</v>
      </c>
      <c r="C596" s="2">
        <f>'Market Data'!C582</f>
        <v>6671.5</v>
      </c>
      <c r="D596" s="2">
        <f>'Market Data'!D582</f>
        <v>6692</v>
      </c>
      <c r="E596" s="2">
        <f>'Market Data'!E582</f>
        <v>6562.5</v>
      </c>
      <c r="F596" s="12">
        <f>'Market Data'!F582</f>
        <v>6584</v>
      </c>
      <c r="H596" s="151">
        <f t="shared" ref="H596:H659" si="75">ROW()-ROW(H$18)</f>
        <v>578</v>
      </c>
      <c r="I596" s="244">
        <f ca="1">IF($H596&lt;($J$6+1),"",PFE(OFFSET($F596,0,0,-$J$6)))</f>
        <v>-3.6529824785579028E-2</v>
      </c>
      <c r="J596" s="19"/>
      <c r="K596" s="139" t="str">
        <f t="shared" ref="K596:K659" ca="1" si="76">IF($I596="","",IF($I596&gt;$J$4,"Long",IF($I596&lt;$J$5,"Short","")))</f>
        <v>Short</v>
      </c>
      <c r="L596" s="243" t="e">
        <f t="shared" ca="1" si="71"/>
        <v>#N/A</v>
      </c>
      <c r="M596" s="242" t="e">
        <f t="shared" ca="1" si="72"/>
        <v>#N/A</v>
      </c>
      <c r="N596" s="20"/>
      <c r="O596" s="74">
        <f t="shared" ref="O596:O659" ca="1" si="77">IF($K596="Short",-1,IF($K596="Long",1,0))</f>
        <v>-1</v>
      </c>
      <c r="P596" s="75">
        <f t="shared" ca="1" si="69"/>
        <v>0</v>
      </c>
      <c r="Q596" s="76" t="str">
        <f t="shared" ca="1" si="73"/>
        <v/>
      </c>
      <c r="R596" s="75"/>
      <c r="S596" s="77">
        <f t="shared" ca="1" si="70"/>
        <v>-1</v>
      </c>
      <c r="T596" s="78"/>
      <c r="U596" s="81">
        <f t="shared" ca="1" si="68"/>
        <v>3055.58</v>
      </c>
      <c r="V596" s="82">
        <f t="shared" ca="1" si="74"/>
        <v>13963.499999999995</v>
      </c>
      <c r="W596" s="50"/>
      <c r="X596" s="50"/>
      <c r="Y596" s="50"/>
      <c r="Z596" s="50"/>
      <c r="AA596" s="50"/>
      <c r="AG596" s="50"/>
      <c r="AH596" s="50"/>
      <c r="AI596" s="50"/>
      <c r="AJ596" s="50"/>
      <c r="AK596" s="50"/>
      <c r="AL596" s="50"/>
      <c r="AM596" s="50"/>
      <c r="AN596" s="50"/>
      <c r="AO596" s="50"/>
      <c r="AP596" s="138" t="str">
        <f>IF(NOT($AS596=$AS597),ROW(),"")</f>
        <v/>
      </c>
      <c r="AQ596" s="20" t="str">
        <f>IF(NOT(AS596=AS597),AS597,"")</f>
        <v/>
      </c>
      <c r="AR596" s="20" t="str">
        <f>INDEX($AB$15:$AM$15,MATCH($AS596,$AB$11:$AM$11,0))</f>
        <v>in</v>
      </c>
      <c r="AS596" s="20" t="str">
        <f>LEFT(AT596,4)</f>
        <v>2002</v>
      </c>
      <c r="AT596" s="139" t="str">
        <f>LEFT(B596,6)</f>
        <v>200204</v>
      </c>
    </row>
    <row r="597" spans="2:46" x14ac:dyDescent="0.25">
      <c r="B597" s="11">
        <f>'Market Data'!B583</f>
        <v>20020412</v>
      </c>
      <c r="C597" s="2">
        <f>'Market Data'!C583</f>
        <v>6582.5</v>
      </c>
      <c r="D597" s="2">
        <f>'Market Data'!D583</f>
        <v>6614.5</v>
      </c>
      <c r="E597" s="2">
        <f>'Market Data'!E583</f>
        <v>6549.5</v>
      </c>
      <c r="F597" s="12">
        <f>'Market Data'!F583</f>
        <v>6578</v>
      </c>
      <c r="H597" s="151">
        <f t="shared" si="75"/>
        <v>579</v>
      </c>
      <c r="I597" s="244">
        <f ca="1">IF($H597&lt;($J$6+1),"",PFE(OFFSET($F597,0,0,-$J$6)))</f>
        <v>-2.8612976589023821E-2</v>
      </c>
      <c r="J597" s="19"/>
      <c r="K597" s="139" t="str">
        <f t="shared" ca="1" si="76"/>
        <v>Short</v>
      </c>
      <c r="L597" s="243" t="e">
        <f t="shared" ca="1" si="71"/>
        <v>#N/A</v>
      </c>
      <c r="M597" s="242" t="e">
        <f t="shared" ca="1" si="72"/>
        <v>#N/A</v>
      </c>
      <c r="N597" s="20"/>
      <c r="O597" s="74">
        <f t="shared" ca="1" si="77"/>
        <v>-1</v>
      </c>
      <c r="P597" s="75">
        <f t="shared" ca="1" si="69"/>
        <v>0</v>
      </c>
      <c r="Q597" s="76" t="str">
        <f t="shared" ca="1" si="73"/>
        <v/>
      </c>
      <c r="R597" s="75"/>
      <c r="S597" s="77">
        <f t="shared" ca="1" si="70"/>
        <v>-1</v>
      </c>
      <c r="T597" s="78"/>
      <c r="U597" s="81">
        <f t="shared" ca="1" si="68"/>
        <v>210</v>
      </c>
      <c r="V597" s="82">
        <f t="shared" ca="1" si="74"/>
        <v>14173.499999999995</v>
      </c>
      <c r="W597" s="50"/>
      <c r="X597" s="50"/>
      <c r="Y597" s="50"/>
      <c r="Z597" s="50"/>
      <c r="AA597" s="50"/>
      <c r="AG597" s="50"/>
      <c r="AH597" s="50"/>
      <c r="AI597" s="50"/>
      <c r="AJ597" s="50"/>
      <c r="AK597" s="50"/>
      <c r="AL597" s="50"/>
      <c r="AM597" s="50"/>
      <c r="AN597" s="50"/>
      <c r="AO597" s="50"/>
      <c r="AP597" s="138" t="str">
        <f>IF(NOT($AS597=$AS598),ROW(),"")</f>
        <v/>
      </c>
      <c r="AQ597" s="20" t="str">
        <f>IF(NOT(AS597=AS598),AS598,"")</f>
        <v/>
      </c>
      <c r="AR597" s="20" t="str">
        <f>INDEX($AB$15:$AM$15,MATCH($AS597,$AB$11:$AM$11,0))</f>
        <v>in</v>
      </c>
      <c r="AS597" s="20" t="str">
        <f>LEFT(AT597,4)</f>
        <v>2002</v>
      </c>
      <c r="AT597" s="139" t="str">
        <f>LEFT(B597,6)</f>
        <v>200204</v>
      </c>
    </row>
    <row r="598" spans="2:46" x14ac:dyDescent="0.25">
      <c r="B598" s="11">
        <f>'Market Data'!B584</f>
        <v>20020415</v>
      </c>
      <c r="C598" s="2">
        <f>'Market Data'!C584</f>
        <v>6596.5</v>
      </c>
      <c r="D598" s="2">
        <f>'Market Data'!D584</f>
        <v>6641</v>
      </c>
      <c r="E598" s="2">
        <f>'Market Data'!E584</f>
        <v>6565.5</v>
      </c>
      <c r="F598" s="12">
        <f>'Market Data'!F584</f>
        <v>6629.5</v>
      </c>
      <c r="H598" s="151">
        <f t="shared" si="75"/>
        <v>580</v>
      </c>
      <c r="I598" s="244">
        <f ca="1">IF($H598&lt;($J$6+1),"",PFE(OFFSET($F598,0,0,-$J$6)))</f>
        <v>1.9815072822268739E-2</v>
      </c>
      <c r="J598" s="19"/>
      <c r="K598" s="139" t="str">
        <f t="shared" ca="1" si="76"/>
        <v>Long</v>
      </c>
      <c r="L598" s="243">
        <f t="shared" ca="1" si="71"/>
        <v>6629.5</v>
      </c>
      <c r="M598" s="242" t="e">
        <f t="shared" ca="1" si="72"/>
        <v>#N/A</v>
      </c>
      <c r="N598" s="20"/>
      <c r="O598" s="74">
        <f t="shared" ca="1" si="77"/>
        <v>1</v>
      </c>
      <c r="P598" s="75">
        <f t="shared" ca="1" si="69"/>
        <v>2</v>
      </c>
      <c r="Q598" s="76" t="str">
        <f t="shared" ca="1" si="73"/>
        <v>Fill</v>
      </c>
      <c r="R598" s="75"/>
      <c r="S598" s="77">
        <f t="shared" ca="1" si="70"/>
        <v>-1</v>
      </c>
      <c r="T598" s="78"/>
      <c r="U598" s="81">
        <f t="shared" ref="U598:U661" ca="1" si="78">IF(OR($S597&amp;$O597="01",$S597&amp;$O597="0-1"),(($F598-$C598)*$V$4*$O597)-(ABS($P597)*$V$5),IF(OR($S597&amp;$O597="10",$S597&amp;$O597="-10"),(($C598-$F597)*$V$4*$S597)-(ABS($P597)*$V$5),IF(OR($S597&amp;$O597="1-1",$S597&amp;$O597="-11"),(($C598-$F597)*$V$4*$S597)-(ABS($P597)*$V$5)+(($F598-$C598)*$V$4*$S598),IF(OR($S597&amp;$O597="11",$S597&amp;$O597="-1-1"),(($F598-$F597)*$V$4*$S598),0))))</f>
        <v>-1802.5</v>
      </c>
      <c r="V598" s="82">
        <f t="shared" ca="1" si="74"/>
        <v>12370.999999999995</v>
      </c>
      <c r="W598" s="50"/>
      <c r="X598" s="50"/>
      <c r="Y598" s="50"/>
      <c r="Z598" s="50"/>
      <c r="AA598" s="50"/>
      <c r="AG598" s="50"/>
      <c r="AH598" s="50"/>
      <c r="AI598" s="50"/>
      <c r="AJ598" s="50"/>
      <c r="AK598" s="50"/>
      <c r="AL598" s="50"/>
      <c r="AM598" s="50"/>
      <c r="AN598" s="50"/>
      <c r="AO598" s="50"/>
      <c r="AP598" s="138" t="str">
        <f>IF(NOT($AS598=$AS599),ROW(),"")</f>
        <v/>
      </c>
      <c r="AQ598" s="20" t="str">
        <f>IF(NOT(AS598=AS599),AS599,"")</f>
        <v/>
      </c>
      <c r="AR598" s="20" t="str">
        <f>INDEX($AB$15:$AM$15,MATCH($AS598,$AB$11:$AM$11,0))</f>
        <v>in</v>
      </c>
      <c r="AS598" s="20" t="str">
        <f>LEFT(AT598,4)</f>
        <v>2002</v>
      </c>
      <c r="AT598" s="139" t="str">
        <f>LEFT(B598,6)</f>
        <v>200204</v>
      </c>
    </row>
    <row r="599" spans="2:46" x14ac:dyDescent="0.25">
      <c r="B599" s="11">
        <f>'Market Data'!B585</f>
        <v>20020416</v>
      </c>
      <c r="C599" s="2">
        <f>'Market Data'!C585</f>
        <v>6654.5</v>
      </c>
      <c r="D599" s="2">
        <f>'Market Data'!D585</f>
        <v>6742</v>
      </c>
      <c r="E599" s="2">
        <f>'Market Data'!E585</f>
        <v>6654</v>
      </c>
      <c r="F599" s="12">
        <f>'Market Data'!F585</f>
        <v>6733.5</v>
      </c>
      <c r="H599" s="151">
        <f t="shared" si="75"/>
        <v>581</v>
      </c>
      <c r="I599" s="244">
        <f ca="1">IF($H599&lt;($J$6+1),"",PFE(OFFSET($F599,0,0,-$J$6)))</f>
        <v>3.4095511132131787E-2</v>
      </c>
      <c r="J599" s="19"/>
      <c r="K599" s="139" t="str">
        <f t="shared" ca="1" si="76"/>
        <v>Long</v>
      </c>
      <c r="L599" s="243" t="e">
        <f t="shared" ca="1" si="71"/>
        <v>#N/A</v>
      </c>
      <c r="M599" s="242" t="e">
        <f t="shared" ca="1" si="72"/>
        <v>#N/A</v>
      </c>
      <c r="N599" s="20"/>
      <c r="O599" s="74">
        <f t="shared" ca="1" si="77"/>
        <v>1</v>
      </c>
      <c r="P599" s="75">
        <f t="shared" ca="1" si="69"/>
        <v>0</v>
      </c>
      <c r="Q599" s="76" t="str">
        <f t="shared" ca="1" si="73"/>
        <v/>
      </c>
      <c r="R599" s="75"/>
      <c r="S599" s="77">
        <f t="shared" ca="1" si="70"/>
        <v>1</v>
      </c>
      <c r="T599" s="78"/>
      <c r="U599" s="81">
        <f t="shared" ca="1" si="78"/>
        <v>1708.08</v>
      </c>
      <c r="V599" s="82">
        <f t="shared" ca="1" si="74"/>
        <v>14079.079999999994</v>
      </c>
      <c r="W599" s="50"/>
      <c r="X599" s="50"/>
      <c r="Y599" s="50"/>
      <c r="Z599" s="50"/>
      <c r="AA599" s="50"/>
      <c r="AG599" s="50"/>
      <c r="AH599" s="50"/>
      <c r="AI599" s="50"/>
      <c r="AJ599" s="50"/>
      <c r="AK599" s="50"/>
      <c r="AL599" s="50"/>
      <c r="AM599" s="50"/>
      <c r="AN599" s="50"/>
      <c r="AO599" s="50"/>
      <c r="AP599" s="138" t="str">
        <f>IF(NOT($AS599=$AS600),ROW(),"")</f>
        <v/>
      </c>
      <c r="AQ599" s="20" t="str">
        <f>IF(NOT(AS599=AS600),AS600,"")</f>
        <v/>
      </c>
      <c r="AR599" s="20" t="str">
        <f>INDEX($AB$15:$AM$15,MATCH($AS599,$AB$11:$AM$11,0))</f>
        <v>in</v>
      </c>
      <c r="AS599" s="20" t="str">
        <f>LEFT(AT599,4)</f>
        <v>2002</v>
      </c>
      <c r="AT599" s="139" t="str">
        <f>LEFT(B599,6)</f>
        <v>200204</v>
      </c>
    </row>
    <row r="600" spans="2:46" x14ac:dyDescent="0.25">
      <c r="B600" s="11">
        <f>'Market Data'!B586</f>
        <v>20020417</v>
      </c>
      <c r="C600" s="2">
        <f>'Market Data'!C586</f>
        <v>6764</v>
      </c>
      <c r="D600" s="2">
        <f>'Market Data'!D586</f>
        <v>6777</v>
      </c>
      <c r="E600" s="2">
        <f>'Market Data'!E586</f>
        <v>6710.5</v>
      </c>
      <c r="F600" s="12">
        <f>'Market Data'!F586</f>
        <v>6714</v>
      </c>
      <c r="H600" s="151">
        <f t="shared" si="75"/>
        <v>582</v>
      </c>
      <c r="I600" s="244">
        <f ca="1">IF($H600&lt;($J$6+1),"",PFE(OFFSET($F600,0,0,-$J$6)))</f>
        <v>4.611618450853272E-2</v>
      </c>
      <c r="J600" s="19"/>
      <c r="K600" s="139" t="str">
        <f t="shared" ca="1" si="76"/>
        <v>Long</v>
      </c>
      <c r="L600" s="243" t="e">
        <f t="shared" ca="1" si="71"/>
        <v>#N/A</v>
      </c>
      <c r="M600" s="242" t="e">
        <f t="shared" ca="1" si="72"/>
        <v>#N/A</v>
      </c>
      <c r="N600" s="20"/>
      <c r="O600" s="74">
        <f t="shared" ca="1" si="77"/>
        <v>1</v>
      </c>
      <c r="P600" s="75">
        <f t="shared" ca="1" si="69"/>
        <v>0</v>
      </c>
      <c r="Q600" s="76" t="str">
        <f t="shared" ca="1" si="73"/>
        <v/>
      </c>
      <c r="R600" s="75"/>
      <c r="S600" s="77">
        <f t="shared" ca="1" si="70"/>
        <v>1</v>
      </c>
      <c r="T600" s="78"/>
      <c r="U600" s="81">
        <f t="shared" ca="1" si="78"/>
        <v>-682.5</v>
      </c>
      <c r="V600" s="82">
        <f t="shared" ca="1" si="74"/>
        <v>13396.579999999994</v>
      </c>
      <c r="W600" s="50"/>
      <c r="X600" s="50"/>
      <c r="Y600" s="50"/>
      <c r="Z600" s="50"/>
      <c r="AA600" s="50"/>
      <c r="AG600" s="50"/>
      <c r="AH600" s="50"/>
      <c r="AI600" s="50"/>
      <c r="AJ600" s="50"/>
      <c r="AK600" s="50"/>
      <c r="AL600" s="50"/>
      <c r="AM600" s="50"/>
      <c r="AN600" s="50"/>
      <c r="AO600" s="50"/>
      <c r="AP600" s="138" t="str">
        <f>IF(NOT($AS600=$AS601),ROW(),"")</f>
        <v/>
      </c>
      <c r="AQ600" s="20" t="str">
        <f>IF(NOT(AS600=AS601),AS601,"")</f>
        <v/>
      </c>
      <c r="AR600" s="20" t="str">
        <f>INDEX($AB$15:$AM$15,MATCH($AS600,$AB$11:$AM$11,0))</f>
        <v>in</v>
      </c>
      <c r="AS600" s="20" t="str">
        <f>LEFT(AT600,4)</f>
        <v>2002</v>
      </c>
      <c r="AT600" s="139" t="str">
        <f>LEFT(B600,6)</f>
        <v>200204</v>
      </c>
    </row>
    <row r="601" spans="2:46" x14ac:dyDescent="0.25">
      <c r="B601" s="11">
        <f>'Market Data'!B587</f>
        <v>20020418</v>
      </c>
      <c r="C601" s="2">
        <f>'Market Data'!C587</f>
        <v>6722.5</v>
      </c>
      <c r="D601" s="2">
        <f>'Market Data'!D587</f>
        <v>6775</v>
      </c>
      <c r="E601" s="2">
        <f>'Market Data'!E587</f>
        <v>6593.5</v>
      </c>
      <c r="F601" s="12">
        <f>'Market Data'!F587</f>
        <v>6654</v>
      </c>
      <c r="H601" s="151">
        <f t="shared" si="75"/>
        <v>583</v>
      </c>
      <c r="I601" s="244">
        <f ca="1">IF($H601&lt;($J$6+1),"",PFE(OFFSET($F601,0,0,-$J$6)))</f>
        <v>5.4768498034542819E-2</v>
      </c>
      <c r="J601" s="19"/>
      <c r="K601" s="139" t="str">
        <f t="shared" ca="1" si="76"/>
        <v>Long</v>
      </c>
      <c r="L601" s="243" t="e">
        <f t="shared" ca="1" si="71"/>
        <v>#N/A</v>
      </c>
      <c r="M601" s="242" t="e">
        <f t="shared" ca="1" si="72"/>
        <v>#N/A</v>
      </c>
      <c r="N601" s="20"/>
      <c r="O601" s="74">
        <f t="shared" ca="1" si="77"/>
        <v>1</v>
      </c>
      <c r="P601" s="75">
        <f t="shared" ca="1" si="69"/>
        <v>0</v>
      </c>
      <c r="Q601" s="76" t="str">
        <f t="shared" ca="1" si="73"/>
        <v/>
      </c>
      <c r="R601" s="75"/>
      <c r="S601" s="77">
        <f t="shared" ca="1" si="70"/>
        <v>1</v>
      </c>
      <c r="T601" s="78"/>
      <c r="U601" s="81">
        <f t="shared" ca="1" si="78"/>
        <v>-2100</v>
      </c>
      <c r="V601" s="82">
        <f t="shared" ca="1" si="74"/>
        <v>11296.579999999994</v>
      </c>
      <c r="W601" s="50"/>
      <c r="X601" s="50"/>
      <c r="Y601" s="50"/>
      <c r="Z601" s="50"/>
      <c r="AA601" s="50"/>
      <c r="AG601" s="50"/>
      <c r="AH601" s="50"/>
      <c r="AI601" s="50"/>
      <c r="AJ601" s="50"/>
      <c r="AK601" s="50"/>
      <c r="AL601" s="50"/>
      <c r="AM601" s="50"/>
      <c r="AN601" s="50"/>
      <c r="AO601" s="50"/>
      <c r="AP601" s="138" t="str">
        <f>IF(NOT($AS601=$AS602),ROW(),"")</f>
        <v/>
      </c>
      <c r="AQ601" s="20" t="str">
        <f>IF(NOT(AS601=AS602),AS602,"")</f>
        <v/>
      </c>
      <c r="AR601" s="20" t="str">
        <f>INDEX($AB$15:$AM$15,MATCH($AS601,$AB$11:$AM$11,0))</f>
        <v>in</v>
      </c>
      <c r="AS601" s="20" t="str">
        <f>LEFT(AT601,4)</f>
        <v>2002</v>
      </c>
      <c r="AT601" s="139" t="str">
        <f>LEFT(B601,6)</f>
        <v>200204</v>
      </c>
    </row>
    <row r="602" spans="2:46" x14ac:dyDescent="0.25">
      <c r="B602" s="11">
        <f>'Market Data'!B588</f>
        <v>20020419</v>
      </c>
      <c r="C602" s="2">
        <f>'Market Data'!C588</f>
        <v>6646.5</v>
      </c>
      <c r="D602" s="2">
        <f>'Market Data'!D588</f>
        <v>6691.5</v>
      </c>
      <c r="E602" s="2">
        <f>'Market Data'!E588</f>
        <v>6619.5</v>
      </c>
      <c r="F602" s="12">
        <f>'Market Data'!F588</f>
        <v>6674.5</v>
      </c>
      <c r="H602" s="151">
        <f t="shared" si="75"/>
        <v>584</v>
      </c>
      <c r="I602" s="244">
        <f ca="1">IF($H602&lt;($J$6+1),"",PFE(OFFSET($F602,0,0,-$J$6)))</f>
        <v>6.6074139525767739E-2</v>
      </c>
      <c r="J602" s="19"/>
      <c r="K602" s="139" t="str">
        <f t="shared" ca="1" si="76"/>
        <v>Long</v>
      </c>
      <c r="L602" s="243" t="e">
        <f t="shared" ca="1" si="71"/>
        <v>#N/A</v>
      </c>
      <c r="M602" s="242" t="e">
        <f t="shared" ca="1" si="72"/>
        <v>#N/A</v>
      </c>
      <c r="N602" s="20"/>
      <c r="O602" s="74">
        <f t="shared" ca="1" si="77"/>
        <v>1</v>
      </c>
      <c r="P602" s="75">
        <f t="shared" ca="1" si="69"/>
        <v>0</v>
      </c>
      <c r="Q602" s="76" t="str">
        <f t="shared" ca="1" si="73"/>
        <v/>
      </c>
      <c r="R602" s="75"/>
      <c r="S602" s="77">
        <f t="shared" ca="1" si="70"/>
        <v>1</v>
      </c>
      <c r="T602" s="78"/>
      <c r="U602" s="81">
        <f t="shared" ca="1" si="78"/>
        <v>717.5</v>
      </c>
      <c r="V602" s="82">
        <f t="shared" ca="1" si="74"/>
        <v>12014.079999999994</v>
      </c>
      <c r="W602" s="50"/>
      <c r="X602" s="50"/>
      <c r="Y602" s="50"/>
      <c r="Z602" s="50"/>
      <c r="AA602" s="50"/>
      <c r="AG602" s="50"/>
      <c r="AH602" s="50"/>
      <c r="AI602" s="50"/>
      <c r="AJ602" s="50"/>
      <c r="AK602" s="50"/>
      <c r="AL602" s="50"/>
      <c r="AM602" s="50"/>
      <c r="AN602" s="50"/>
      <c r="AO602" s="50"/>
      <c r="AP602" s="138" t="str">
        <f>IF(NOT($AS602=$AS603),ROW(),"")</f>
        <v/>
      </c>
      <c r="AQ602" s="20" t="str">
        <f>IF(NOT(AS602=AS603),AS603,"")</f>
        <v/>
      </c>
      <c r="AR602" s="20" t="str">
        <f>INDEX($AB$15:$AM$15,MATCH($AS602,$AB$11:$AM$11,0))</f>
        <v>in</v>
      </c>
      <c r="AS602" s="20" t="str">
        <f>LEFT(AT602,4)</f>
        <v>2002</v>
      </c>
      <c r="AT602" s="139" t="str">
        <f>LEFT(B602,6)</f>
        <v>200204</v>
      </c>
    </row>
    <row r="603" spans="2:46" x14ac:dyDescent="0.25">
      <c r="B603" s="11">
        <f>'Market Data'!B589</f>
        <v>20020422</v>
      </c>
      <c r="C603" s="2">
        <f>'Market Data'!C589</f>
        <v>6675.5</v>
      </c>
      <c r="D603" s="2">
        <f>'Market Data'!D589</f>
        <v>6676</v>
      </c>
      <c r="E603" s="2">
        <f>'Market Data'!E589</f>
        <v>6570.5</v>
      </c>
      <c r="F603" s="12">
        <f>'Market Data'!F589</f>
        <v>6615.5</v>
      </c>
      <c r="H603" s="151">
        <f t="shared" si="75"/>
        <v>585</v>
      </c>
      <c r="I603" s="244">
        <f ca="1">IF($H603&lt;($J$6+1),"",PFE(OFFSET($F603,0,0,-$J$6)))</f>
        <v>2.3811492221701102E-2</v>
      </c>
      <c r="J603" s="19"/>
      <c r="K603" s="139" t="str">
        <f t="shared" ca="1" si="76"/>
        <v>Long</v>
      </c>
      <c r="L603" s="243" t="e">
        <f t="shared" ca="1" si="71"/>
        <v>#N/A</v>
      </c>
      <c r="M603" s="242" t="e">
        <f t="shared" ca="1" si="72"/>
        <v>#N/A</v>
      </c>
      <c r="N603" s="20"/>
      <c r="O603" s="74">
        <f t="shared" ca="1" si="77"/>
        <v>1</v>
      </c>
      <c r="P603" s="75">
        <f t="shared" ca="1" si="69"/>
        <v>0</v>
      </c>
      <c r="Q603" s="76" t="str">
        <f t="shared" ca="1" si="73"/>
        <v/>
      </c>
      <c r="R603" s="75"/>
      <c r="S603" s="77">
        <f t="shared" ca="1" si="70"/>
        <v>1</v>
      </c>
      <c r="T603" s="78"/>
      <c r="U603" s="81">
        <f t="shared" ca="1" si="78"/>
        <v>-2065</v>
      </c>
      <c r="V603" s="82">
        <f t="shared" ca="1" si="74"/>
        <v>9949.0799999999945</v>
      </c>
      <c r="W603" s="50"/>
      <c r="X603" s="50"/>
      <c r="Y603" s="50"/>
      <c r="Z603" s="50"/>
      <c r="AA603" s="50"/>
      <c r="AG603" s="50"/>
      <c r="AH603" s="50"/>
      <c r="AI603" s="50"/>
      <c r="AJ603" s="50"/>
      <c r="AK603" s="50"/>
      <c r="AL603" s="50"/>
      <c r="AM603" s="50"/>
      <c r="AN603" s="50"/>
      <c r="AO603" s="50"/>
      <c r="AP603" s="138" t="str">
        <f>IF(NOT($AS603=$AS604),ROW(),"")</f>
        <v/>
      </c>
      <c r="AQ603" s="20" t="str">
        <f>IF(NOT(AS603=AS604),AS604,"")</f>
        <v/>
      </c>
      <c r="AR603" s="20" t="str">
        <f>INDEX($AB$15:$AM$15,MATCH($AS603,$AB$11:$AM$11,0))</f>
        <v>in</v>
      </c>
      <c r="AS603" s="20" t="str">
        <f>LEFT(AT603,4)</f>
        <v>2002</v>
      </c>
      <c r="AT603" s="139" t="str">
        <f>LEFT(B603,6)</f>
        <v>200204</v>
      </c>
    </row>
    <row r="604" spans="2:46" x14ac:dyDescent="0.25">
      <c r="B604" s="11">
        <f>'Market Data'!B590</f>
        <v>20020423</v>
      </c>
      <c r="C604" s="2">
        <f>'Market Data'!C590</f>
        <v>6638</v>
      </c>
      <c r="D604" s="2">
        <f>'Market Data'!D590</f>
        <v>6644.5</v>
      </c>
      <c r="E604" s="2">
        <f>'Market Data'!E590</f>
        <v>6543</v>
      </c>
      <c r="F604" s="12">
        <f>'Market Data'!F590</f>
        <v>6589.5</v>
      </c>
      <c r="H604" s="151">
        <f t="shared" si="75"/>
        <v>586</v>
      </c>
      <c r="I604" s="244">
        <f ca="1">IF($H604&lt;($J$6+1),"",PFE(OFFSET($F604,0,0,-$J$6)))</f>
        <v>2.8161804458749148E-2</v>
      </c>
      <c r="J604" s="19"/>
      <c r="K604" s="139" t="str">
        <f t="shared" ca="1" si="76"/>
        <v>Long</v>
      </c>
      <c r="L604" s="243" t="e">
        <f t="shared" ca="1" si="71"/>
        <v>#N/A</v>
      </c>
      <c r="M604" s="242" t="e">
        <f t="shared" ca="1" si="72"/>
        <v>#N/A</v>
      </c>
      <c r="N604" s="20"/>
      <c r="O604" s="74">
        <f t="shared" ca="1" si="77"/>
        <v>1</v>
      </c>
      <c r="P604" s="75">
        <f t="shared" ca="1" si="69"/>
        <v>0</v>
      </c>
      <c r="Q604" s="76" t="str">
        <f t="shared" ca="1" si="73"/>
        <v/>
      </c>
      <c r="R604" s="75"/>
      <c r="S604" s="77">
        <f t="shared" ca="1" si="70"/>
        <v>1</v>
      </c>
      <c r="T604" s="78"/>
      <c r="U604" s="81">
        <f t="shared" ca="1" si="78"/>
        <v>-910</v>
      </c>
      <c r="V604" s="82">
        <f t="shared" ca="1" si="74"/>
        <v>9039.0799999999945</v>
      </c>
      <c r="W604" s="50"/>
      <c r="X604" s="50"/>
      <c r="Y604" s="50"/>
      <c r="Z604" s="50"/>
      <c r="AA604" s="50"/>
      <c r="AG604" s="50"/>
      <c r="AH604" s="50"/>
      <c r="AI604" s="50"/>
      <c r="AJ604" s="50"/>
      <c r="AK604" s="50"/>
      <c r="AL604" s="50"/>
      <c r="AM604" s="50"/>
      <c r="AN604" s="50"/>
      <c r="AO604" s="50"/>
      <c r="AP604" s="138" t="str">
        <f>IF(NOT($AS604=$AS605),ROW(),"")</f>
        <v/>
      </c>
      <c r="AQ604" s="20" t="str">
        <f>IF(NOT(AS604=AS605),AS605,"")</f>
        <v/>
      </c>
      <c r="AR604" s="20" t="str">
        <f>INDEX($AB$15:$AM$15,MATCH($AS604,$AB$11:$AM$11,0))</f>
        <v>in</v>
      </c>
      <c r="AS604" s="20" t="str">
        <f>LEFT(AT604,4)</f>
        <v>2002</v>
      </c>
      <c r="AT604" s="139" t="str">
        <f>LEFT(B604,6)</f>
        <v>200204</v>
      </c>
    </row>
    <row r="605" spans="2:46" x14ac:dyDescent="0.25">
      <c r="B605" s="11">
        <f>'Market Data'!B591</f>
        <v>20020424</v>
      </c>
      <c r="C605" s="2">
        <f>'Market Data'!C591</f>
        <v>6588.5</v>
      </c>
      <c r="D605" s="2">
        <f>'Market Data'!D591</f>
        <v>6618.5</v>
      </c>
      <c r="E605" s="2">
        <f>'Market Data'!E591</f>
        <v>6538.5</v>
      </c>
      <c r="F605" s="12">
        <f>'Market Data'!F591</f>
        <v>6559.5</v>
      </c>
      <c r="H605" s="151">
        <f t="shared" si="75"/>
        <v>587</v>
      </c>
      <c r="I605" s="244">
        <f ca="1">IF($H605&lt;($J$6+1),"",PFE(OFFSET($F605,0,0,-$J$6)))</f>
        <v>3.0410718626262209E-2</v>
      </c>
      <c r="J605" s="19"/>
      <c r="K605" s="139" t="str">
        <f t="shared" ca="1" si="76"/>
        <v>Long</v>
      </c>
      <c r="L605" s="243" t="e">
        <f t="shared" ca="1" si="71"/>
        <v>#N/A</v>
      </c>
      <c r="M605" s="242" t="e">
        <f t="shared" ca="1" si="72"/>
        <v>#N/A</v>
      </c>
      <c r="N605" s="20"/>
      <c r="O605" s="74">
        <f t="shared" ca="1" si="77"/>
        <v>1</v>
      </c>
      <c r="P605" s="75">
        <f t="shared" ca="1" si="69"/>
        <v>0</v>
      </c>
      <c r="Q605" s="76" t="str">
        <f t="shared" ca="1" si="73"/>
        <v/>
      </c>
      <c r="R605" s="75"/>
      <c r="S605" s="77">
        <f t="shared" ca="1" si="70"/>
        <v>1</v>
      </c>
      <c r="T605" s="78"/>
      <c r="U605" s="81">
        <f t="shared" ca="1" si="78"/>
        <v>-1050</v>
      </c>
      <c r="V605" s="82">
        <f t="shared" ca="1" si="74"/>
        <v>7989.0799999999945</v>
      </c>
      <c r="W605" s="50"/>
      <c r="X605" s="50"/>
      <c r="Y605" s="50"/>
      <c r="Z605" s="50"/>
      <c r="AA605" s="50"/>
      <c r="AG605" s="50"/>
      <c r="AH605" s="50"/>
      <c r="AI605" s="50"/>
      <c r="AJ605" s="50"/>
      <c r="AK605" s="50"/>
      <c r="AL605" s="50"/>
      <c r="AM605" s="50"/>
      <c r="AN605" s="50"/>
      <c r="AO605" s="50"/>
      <c r="AP605" s="138" t="str">
        <f>IF(NOT($AS605=$AS606),ROW(),"")</f>
        <v/>
      </c>
      <c r="AQ605" s="20" t="str">
        <f>IF(NOT(AS605=AS606),AS606,"")</f>
        <v/>
      </c>
      <c r="AR605" s="20" t="str">
        <f>INDEX($AB$15:$AM$15,MATCH($AS605,$AB$11:$AM$11,0))</f>
        <v>in</v>
      </c>
      <c r="AS605" s="20" t="str">
        <f>LEFT(AT605,4)</f>
        <v>2002</v>
      </c>
      <c r="AT605" s="139" t="str">
        <f>LEFT(B605,6)</f>
        <v>200204</v>
      </c>
    </row>
    <row r="606" spans="2:46" x14ac:dyDescent="0.25">
      <c r="B606" s="11">
        <f>'Market Data'!B592</f>
        <v>20020425</v>
      </c>
      <c r="C606" s="2">
        <f>'Market Data'!C592</f>
        <v>6546.5</v>
      </c>
      <c r="D606" s="2">
        <f>'Market Data'!D592</f>
        <v>6550.5</v>
      </c>
      <c r="E606" s="2">
        <f>'Market Data'!E592</f>
        <v>6402</v>
      </c>
      <c r="F606" s="12">
        <f>'Market Data'!F592</f>
        <v>6432</v>
      </c>
      <c r="H606" s="151">
        <f t="shared" si="75"/>
        <v>588</v>
      </c>
      <c r="I606" s="244">
        <f ca="1">IF($H606&lt;($J$6+1),"",PFE(OFFSET($F606,0,0,-$J$6)))</f>
        <v>1.8454073543659806E-2</v>
      </c>
      <c r="J606" s="19"/>
      <c r="K606" s="139" t="str">
        <f t="shared" ca="1" si="76"/>
        <v>Long</v>
      </c>
      <c r="L606" s="243" t="e">
        <f t="shared" ca="1" si="71"/>
        <v>#N/A</v>
      </c>
      <c r="M606" s="242" t="e">
        <f t="shared" ca="1" si="72"/>
        <v>#N/A</v>
      </c>
      <c r="N606" s="20"/>
      <c r="O606" s="74">
        <f t="shared" ca="1" si="77"/>
        <v>1</v>
      </c>
      <c r="P606" s="75">
        <f t="shared" ca="1" si="69"/>
        <v>0</v>
      </c>
      <c r="Q606" s="76" t="str">
        <f t="shared" ca="1" si="73"/>
        <v/>
      </c>
      <c r="R606" s="75"/>
      <c r="S606" s="77">
        <f t="shared" ca="1" si="70"/>
        <v>1</v>
      </c>
      <c r="T606" s="78"/>
      <c r="U606" s="81">
        <f t="shared" ca="1" si="78"/>
        <v>-4462.5</v>
      </c>
      <c r="V606" s="82">
        <f t="shared" ca="1" si="74"/>
        <v>3526.5799999999945</v>
      </c>
      <c r="W606" s="50"/>
      <c r="X606" s="50"/>
      <c r="Y606" s="50"/>
      <c r="Z606" s="50"/>
      <c r="AA606" s="50"/>
      <c r="AG606" s="50"/>
      <c r="AH606" s="50"/>
      <c r="AI606" s="50"/>
      <c r="AJ606" s="50"/>
      <c r="AK606" s="50"/>
      <c r="AL606" s="50"/>
      <c r="AM606" s="50"/>
      <c r="AN606" s="50"/>
      <c r="AO606" s="50"/>
      <c r="AP606" s="138" t="str">
        <f>IF(NOT($AS606=$AS607),ROW(),"")</f>
        <v/>
      </c>
      <c r="AQ606" s="20" t="str">
        <f>IF(NOT(AS606=AS607),AS607,"")</f>
        <v/>
      </c>
      <c r="AR606" s="20" t="str">
        <f>INDEX($AB$15:$AM$15,MATCH($AS606,$AB$11:$AM$11,0))</f>
        <v>in</v>
      </c>
      <c r="AS606" s="20" t="str">
        <f>LEFT(AT606,4)</f>
        <v>2002</v>
      </c>
      <c r="AT606" s="139" t="str">
        <f>LEFT(B606,6)</f>
        <v>200204</v>
      </c>
    </row>
    <row r="607" spans="2:46" x14ac:dyDescent="0.25">
      <c r="B607" s="11">
        <f>'Market Data'!B593</f>
        <v>20020426</v>
      </c>
      <c r="C607" s="2">
        <f>'Market Data'!C593</f>
        <v>6471.5</v>
      </c>
      <c r="D607" s="2">
        <f>'Market Data'!D593</f>
        <v>6494.5</v>
      </c>
      <c r="E607" s="2">
        <f>'Market Data'!E593</f>
        <v>6376</v>
      </c>
      <c r="F607" s="12">
        <f>'Market Data'!F593</f>
        <v>6389.5</v>
      </c>
      <c r="H607" s="151">
        <f t="shared" si="75"/>
        <v>589</v>
      </c>
      <c r="I607" s="244">
        <f ca="1">IF($H607&lt;($J$6+1),"",PFE(OFFSET($F607,0,0,-$J$6)))</f>
        <v>-2.6643237397572479E-2</v>
      </c>
      <c r="J607" s="19"/>
      <c r="K607" s="139" t="str">
        <f t="shared" ca="1" si="76"/>
        <v>Short</v>
      </c>
      <c r="L607" s="243" t="e">
        <f t="shared" ca="1" si="71"/>
        <v>#N/A</v>
      </c>
      <c r="M607" s="242">
        <f t="shared" ca="1" si="72"/>
        <v>6389.5</v>
      </c>
      <c r="N607" s="20"/>
      <c r="O607" s="74">
        <f t="shared" ca="1" si="77"/>
        <v>-1</v>
      </c>
      <c r="P607" s="75">
        <f t="shared" ca="1" si="69"/>
        <v>-2</v>
      </c>
      <c r="Q607" s="76" t="str">
        <f t="shared" ca="1" si="73"/>
        <v>Fill</v>
      </c>
      <c r="R607" s="75"/>
      <c r="S607" s="77">
        <f t="shared" ca="1" si="70"/>
        <v>1</v>
      </c>
      <c r="T607" s="78"/>
      <c r="U607" s="81">
        <f t="shared" ca="1" si="78"/>
        <v>-1487.5</v>
      </c>
      <c r="V607" s="82">
        <f t="shared" ca="1" si="74"/>
        <v>2039.0799999999945</v>
      </c>
      <c r="W607" s="50"/>
      <c r="X607" s="50"/>
      <c r="Y607" s="50"/>
      <c r="Z607" s="50"/>
      <c r="AA607" s="50"/>
      <c r="AG607" s="50"/>
      <c r="AH607" s="50"/>
      <c r="AI607" s="50"/>
      <c r="AJ607" s="50"/>
      <c r="AK607" s="50"/>
      <c r="AL607" s="50"/>
      <c r="AM607" s="50"/>
      <c r="AN607" s="50"/>
      <c r="AO607" s="50"/>
      <c r="AP607" s="138" t="str">
        <f>IF(NOT($AS607=$AS608),ROW(),"")</f>
        <v/>
      </c>
      <c r="AQ607" s="20" t="str">
        <f>IF(NOT(AS607=AS608),AS608,"")</f>
        <v/>
      </c>
      <c r="AR607" s="20" t="str">
        <f>INDEX($AB$15:$AM$15,MATCH($AS607,$AB$11:$AM$11,0))</f>
        <v>in</v>
      </c>
      <c r="AS607" s="20" t="str">
        <f>LEFT(AT607,4)</f>
        <v>2002</v>
      </c>
      <c r="AT607" s="139" t="str">
        <f>LEFT(B607,6)</f>
        <v>200204</v>
      </c>
    </row>
    <row r="608" spans="2:46" x14ac:dyDescent="0.25">
      <c r="B608" s="11">
        <f>'Market Data'!B594</f>
        <v>20020429</v>
      </c>
      <c r="C608" s="2">
        <f>'Market Data'!C594</f>
        <v>6381.5</v>
      </c>
      <c r="D608" s="2">
        <f>'Market Data'!D594</f>
        <v>6397</v>
      </c>
      <c r="E608" s="2">
        <f>'Market Data'!E594</f>
        <v>6335.5</v>
      </c>
      <c r="F608" s="12">
        <f>'Market Data'!F594</f>
        <v>6379.5</v>
      </c>
      <c r="H608" s="151">
        <f t="shared" si="75"/>
        <v>590</v>
      </c>
      <c r="I608" s="244">
        <f ca="1">IF($H608&lt;($J$6+1),"",PFE(OFFSET($F608,0,0,-$J$6)))</f>
        <v>-4.8330961209220792E-2</v>
      </c>
      <c r="J608" s="19"/>
      <c r="K608" s="139" t="str">
        <f t="shared" ca="1" si="76"/>
        <v>Short</v>
      </c>
      <c r="L608" s="243" t="e">
        <f t="shared" ca="1" si="71"/>
        <v>#N/A</v>
      </c>
      <c r="M608" s="242" t="e">
        <f t="shared" ca="1" si="72"/>
        <v>#N/A</v>
      </c>
      <c r="N608" s="20"/>
      <c r="O608" s="74">
        <f t="shared" ca="1" si="77"/>
        <v>-1</v>
      </c>
      <c r="P608" s="75">
        <f t="shared" ca="1" si="69"/>
        <v>0</v>
      </c>
      <c r="Q608" s="76" t="str">
        <f t="shared" ca="1" si="73"/>
        <v/>
      </c>
      <c r="R608" s="75"/>
      <c r="S608" s="77">
        <f t="shared" ca="1" si="70"/>
        <v>-1</v>
      </c>
      <c r="T608" s="78"/>
      <c r="U608" s="81">
        <f t="shared" ca="1" si="78"/>
        <v>-391.91999999999996</v>
      </c>
      <c r="V608" s="82">
        <f t="shared" ca="1" si="74"/>
        <v>1647.1599999999944</v>
      </c>
      <c r="W608" s="50"/>
      <c r="X608" s="50"/>
      <c r="Y608" s="50"/>
      <c r="Z608" s="50"/>
      <c r="AA608" s="50"/>
      <c r="AG608" s="50"/>
      <c r="AH608" s="50"/>
      <c r="AI608" s="50"/>
      <c r="AJ608" s="50"/>
      <c r="AK608" s="50"/>
      <c r="AL608" s="50"/>
      <c r="AM608" s="50"/>
      <c r="AN608" s="50"/>
      <c r="AO608" s="50"/>
      <c r="AP608" s="138" t="str">
        <f>IF(NOT($AS608=$AS609),ROW(),"")</f>
        <v/>
      </c>
      <c r="AQ608" s="20" t="str">
        <f>IF(NOT(AS608=AS609),AS609,"")</f>
        <v/>
      </c>
      <c r="AR608" s="20" t="str">
        <f>INDEX($AB$15:$AM$15,MATCH($AS608,$AB$11:$AM$11,0))</f>
        <v>in</v>
      </c>
      <c r="AS608" s="20" t="str">
        <f>LEFT(AT608,4)</f>
        <v>2002</v>
      </c>
      <c r="AT608" s="139" t="str">
        <f>LEFT(B608,6)</f>
        <v>200204</v>
      </c>
    </row>
    <row r="609" spans="2:46" x14ac:dyDescent="0.25">
      <c r="B609" s="11">
        <f>'Market Data'!B595</f>
        <v>20020430</v>
      </c>
      <c r="C609" s="2">
        <f>'Market Data'!C595</f>
        <v>6377.5</v>
      </c>
      <c r="D609" s="2">
        <f>'Market Data'!D595</f>
        <v>6431.5</v>
      </c>
      <c r="E609" s="2">
        <f>'Market Data'!E595</f>
        <v>6320</v>
      </c>
      <c r="F609" s="12">
        <f>'Market Data'!F595</f>
        <v>6427</v>
      </c>
      <c r="H609" s="151">
        <f t="shared" si="75"/>
        <v>591</v>
      </c>
      <c r="I609" s="244">
        <f ca="1">IF($H609&lt;($J$6+1),"",PFE(OFFSET($F609,0,0,-$J$6)))</f>
        <v>-4.4213779592122616E-2</v>
      </c>
      <c r="J609" s="19"/>
      <c r="K609" s="139" t="str">
        <f t="shared" ca="1" si="76"/>
        <v>Short</v>
      </c>
      <c r="L609" s="243" t="e">
        <f t="shared" ca="1" si="71"/>
        <v>#N/A</v>
      </c>
      <c r="M609" s="242" t="e">
        <f t="shared" ca="1" si="72"/>
        <v>#N/A</v>
      </c>
      <c r="N609" s="20"/>
      <c r="O609" s="74">
        <f t="shared" ca="1" si="77"/>
        <v>-1</v>
      </c>
      <c r="P609" s="75">
        <f t="shared" ca="1" si="69"/>
        <v>0</v>
      </c>
      <c r="Q609" s="76" t="str">
        <f t="shared" ca="1" si="73"/>
        <v/>
      </c>
      <c r="R609" s="75"/>
      <c r="S609" s="77">
        <f t="shared" ca="1" si="70"/>
        <v>-1</v>
      </c>
      <c r="T609" s="78"/>
      <c r="U609" s="81">
        <f t="shared" ca="1" si="78"/>
        <v>-1662.5</v>
      </c>
      <c r="V609" s="82">
        <f t="shared" ca="1" si="74"/>
        <v>-15.340000000005602</v>
      </c>
      <c r="W609" s="50"/>
      <c r="X609" s="50"/>
      <c r="Y609" s="50"/>
      <c r="Z609" s="50"/>
      <c r="AA609" s="50"/>
      <c r="AG609" s="50"/>
      <c r="AH609" s="50"/>
      <c r="AI609" s="50"/>
      <c r="AJ609" s="50"/>
      <c r="AK609" s="50"/>
      <c r="AL609" s="50"/>
      <c r="AM609" s="50"/>
      <c r="AN609" s="50"/>
      <c r="AO609" s="50"/>
      <c r="AP609" s="138" t="str">
        <f>IF(NOT($AS609=$AS610),ROW(),"")</f>
        <v/>
      </c>
      <c r="AQ609" s="20" t="str">
        <f>IF(NOT(AS609=AS610),AS610,"")</f>
        <v/>
      </c>
      <c r="AR609" s="20" t="str">
        <f>INDEX($AB$15:$AM$15,MATCH($AS609,$AB$11:$AM$11,0))</f>
        <v>in</v>
      </c>
      <c r="AS609" s="20" t="str">
        <f>LEFT(AT609,4)</f>
        <v>2002</v>
      </c>
      <c r="AT609" s="139" t="str">
        <f>LEFT(B609,6)</f>
        <v>200204</v>
      </c>
    </row>
    <row r="610" spans="2:46" x14ac:dyDescent="0.25">
      <c r="B610" s="11">
        <f>'Market Data'!B596</f>
        <v>20020502</v>
      </c>
      <c r="C610" s="2">
        <f>'Market Data'!C596</f>
        <v>6427.5</v>
      </c>
      <c r="D610" s="2">
        <f>'Market Data'!D596</f>
        <v>6447.5</v>
      </c>
      <c r="E610" s="2">
        <f>'Market Data'!E596</f>
        <v>6343.5</v>
      </c>
      <c r="F610" s="12">
        <f>'Market Data'!F596</f>
        <v>6351</v>
      </c>
      <c r="H610" s="151">
        <f t="shared" si="75"/>
        <v>592</v>
      </c>
      <c r="I610" s="244">
        <f ca="1">IF($H610&lt;($J$6+1),"",PFE(OFFSET($F610,0,0,-$J$6)))</f>
        <v>-6.150105881658767E-2</v>
      </c>
      <c r="J610" s="19"/>
      <c r="K610" s="139" t="str">
        <f t="shared" ca="1" si="76"/>
        <v>Short</v>
      </c>
      <c r="L610" s="243" t="e">
        <f t="shared" ca="1" si="71"/>
        <v>#N/A</v>
      </c>
      <c r="M610" s="242" t="e">
        <f t="shared" ca="1" si="72"/>
        <v>#N/A</v>
      </c>
      <c r="N610" s="20"/>
      <c r="O610" s="74">
        <f t="shared" ca="1" si="77"/>
        <v>-1</v>
      </c>
      <c r="P610" s="75">
        <f t="shared" ca="1" si="69"/>
        <v>0</v>
      </c>
      <c r="Q610" s="76" t="str">
        <f t="shared" ca="1" si="73"/>
        <v/>
      </c>
      <c r="R610" s="75"/>
      <c r="S610" s="77">
        <f t="shared" ca="1" si="70"/>
        <v>-1</v>
      </c>
      <c r="T610" s="78"/>
      <c r="U610" s="81">
        <f t="shared" ca="1" si="78"/>
        <v>2660</v>
      </c>
      <c r="V610" s="82">
        <f t="shared" ca="1" si="74"/>
        <v>2644.6599999999944</v>
      </c>
      <c r="W610" s="50"/>
      <c r="X610" s="50"/>
      <c r="Y610" s="50"/>
      <c r="Z610" s="50"/>
      <c r="AA610" s="50"/>
      <c r="AG610" s="50"/>
      <c r="AH610" s="50"/>
      <c r="AI610" s="50"/>
      <c r="AJ610" s="50"/>
      <c r="AK610" s="50"/>
      <c r="AL610" s="50"/>
      <c r="AM610" s="50"/>
      <c r="AN610" s="50"/>
      <c r="AO610" s="50"/>
      <c r="AP610" s="138" t="str">
        <f>IF(NOT($AS610=$AS611),ROW(),"")</f>
        <v/>
      </c>
      <c r="AQ610" s="20" t="str">
        <f>IF(NOT(AS610=AS611),AS611,"")</f>
        <v/>
      </c>
      <c r="AR610" s="20" t="str">
        <f>INDEX($AB$15:$AM$15,MATCH($AS610,$AB$11:$AM$11,0))</f>
        <v>in</v>
      </c>
      <c r="AS610" s="20" t="str">
        <f>LEFT(AT610,4)</f>
        <v>2002</v>
      </c>
      <c r="AT610" s="139" t="str">
        <f>LEFT(B610,6)</f>
        <v>200205</v>
      </c>
    </row>
    <row r="611" spans="2:46" x14ac:dyDescent="0.25">
      <c r="B611" s="11">
        <f>'Market Data'!B597</f>
        <v>20020503</v>
      </c>
      <c r="C611" s="2">
        <f>'Market Data'!C597</f>
        <v>6335.5</v>
      </c>
      <c r="D611" s="2">
        <f>'Market Data'!D597</f>
        <v>6412.5</v>
      </c>
      <c r="E611" s="2">
        <f>'Market Data'!E597</f>
        <v>6267.5</v>
      </c>
      <c r="F611" s="12">
        <f>'Market Data'!F597</f>
        <v>6275.5</v>
      </c>
      <c r="H611" s="151">
        <f t="shared" si="75"/>
        <v>593</v>
      </c>
      <c r="I611" s="244">
        <f ca="1">IF($H611&lt;($J$6+1),"",PFE(OFFSET($F611,0,0,-$J$6)))</f>
        <v>-0.10351534099913917</v>
      </c>
      <c r="J611" s="19"/>
      <c r="K611" s="139" t="str">
        <f t="shared" ca="1" si="76"/>
        <v>Short</v>
      </c>
      <c r="L611" s="243" t="e">
        <f t="shared" ca="1" si="71"/>
        <v>#N/A</v>
      </c>
      <c r="M611" s="242" t="e">
        <f t="shared" ca="1" si="72"/>
        <v>#N/A</v>
      </c>
      <c r="N611" s="20"/>
      <c r="O611" s="74">
        <f t="shared" ca="1" si="77"/>
        <v>-1</v>
      </c>
      <c r="P611" s="75">
        <f t="shared" ca="1" si="69"/>
        <v>0</v>
      </c>
      <c r="Q611" s="76" t="str">
        <f t="shared" ca="1" si="73"/>
        <v/>
      </c>
      <c r="R611" s="75"/>
      <c r="S611" s="77">
        <f t="shared" ca="1" si="70"/>
        <v>-1</v>
      </c>
      <c r="T611" s="78"/>
      <c r="U611" s="81">
        <f t="shared" ca="1" si="78"/>
        <v>2642.5</v>
      </c>
      <c r="V611" s="82">
        <f t="shared" ca="1" si="74"/>
        <v>5287.1599999999944</v>
      </c>
      <c r="W611" s="50"/>
      <c r="X611" s="50"/>
      <c r="Y611" s="50"/>
      <c r="Z611" s="50"/>
      <c r="AA611" s="50"/>
      <c r="AG611" s="50"/>
      <c r="AH611" s="50"/>
      <c r="AI611" s="50"/>
      <c r="AJ611" s="50"/>
      <c r="AK611" s="50"/>
      <c r="AL611" s="50"/>
      <c r="AM611" s="50"/>
      <c r="AN611" s="50"/>
      <c r="AO611" s="50"/>
      <c r="AP611" s="138" t="str">
        <f>IF(NOT($AS611=$AS612),ROW(),"")</f>
        <v/>
      </c>
      <c r="AQ611" s="20" t="str">
        <f>IF(NOT(AS611=AS612),AS612,"")</f>
        <v/>
      </c>
      <c r="AR611" s="20" t="str">
        <f>INDEX($AB$15:$AM$15,MATCH($AS611,$AB$11:$AM$11,0))</f>
        <v>in</v>
      </c>
      <c r="AS611" s="20" t="str">
        <f>LEFT(AT611,4)</f>
        <v>2002</v>
      </c>
      <c r="AT611" s="139" t="str">
        <f>LEFT(B611,6)</f>
        <v>200205</v>
      </c>
    </row>
    <row r="612" spans="2:46" x14ac:dyDescent="0.25">
      <c r="B612" s="11">
        <f>'Market Data'!B598</f>
        <v>20020506</v>
      </c>
      <c r="C612" s="2">
        <f>'Market Data'!C598</f>
        <v>6285.5</v>
      </c>
      <c r="D612" s="2">
        <f>'Market Data'!D598</f>
        <v>6315.5</v>
      </c>
      <c r="E612" s="2">
        <f>'Market Data'!E598</f>
        <v>6264.5</v>
      </c>
      <c r="F612" s="12">
        <f>'Market Data'!F598</f>
        <v>6286.5</v>
      </c>
      <c r="H612" s="151">
        <f t="shared" si="75"/>
        <v>594</v>
      </c>
      <c r="I612" s="244">
        <f ca="1">IF($H612&lt;($J$6+1),"",PFE(OFFSET($F612,0,0,-$J$6)))</f>
        <v>-0.10473330314665771</v>
      </c>
      <c r="J612" s="19"/>
      <c r="K612" s="139" t="str">
        <f t="shared" ca="1" si="76"/>
        <v>Short</v>
      </c>
      <c r="L612" s="243" t="e">
        <f t="shared" ca="1" si="71"/>
        <v>#N/A</v>
      </c>
      <c r="M612" s="242" t="e">
        <f t="shared" ca="1" si="72"/>
        <v>#N/A</v>
      </c>
      <c r="N612" s="20"/>
      <c r="O612" s="74">
        <f t="shared" ca="1" si="77"/>
        <v>-1</v>
      </c>
      <c r="P612" s="75">
        <f t="shared" ca="1" si="69"/>
        <v>0</v>
      </c>
      <c r="Q612" s="76" t="str">
        <f t="shared" ca="1" si="73"/>
        <v/>
      </c>
      <c r="R612" s="75"/>
      <c r="S612" s="77">
        <f t="shared" ca="1" si="70"/>
        <v>-1</v>
      </c>
      <c r="T612" s="78"/>
      <c r="U612" s="81">
        <f t="shared" ca="1" si="78"/>
        <v>-385</v>
      </c>
      <c r="V612" s="82">
        <f t="shared" ca="1" si="74"/>
        <v>4902.1599999999944</v>
      </c>
      <c r="W612" s="50"/>
      <c r="X612" s="50"/>
      <c r="Y612" s="50"/>
      <c r="Z612" s="50"/>
      <c r="AA612" s="50"/>
      <c r="AG612" s="50"/>
      <c r="AH612" s="50"/>
      <c r="AI612" s="50"/>
      <c r="AJ612" s="50"/>
      <c r="AK612" s="50"/>
      <c r="AL612" s="50"/>
      <c r="AM612" s="50"/>
      <c r="AN612" s="50"/>
      <c r="AO612" s="50"/>
      <c r="AP612" s="138" t="str">
        <f>IF(NOT($AS612=$AS613),ROW(),"")</f>
        <v/>
      </c>
      <c r="AQ612" s="20" t="str">
        <f>IF(NOT(AS612=AS613),AS613,"")</f>
        <v/>
      </c>
      <c r="AR612" s="20" t="str">
        <f>INDEX($AB$15:$AM$15,MATCH($AS612,$AB$11:$AM$11,0))</f>
        <v>in</v>
      </c>
      <c r="AS612" s="20" t="str">
        <f>LEFT(AT612,4)</f>
        <v>2002</v>
      </c>
      <c r="AT612" s="139" t="str">
        <f>LEFT(B612,6)</f>
        <v>200205</v>
      </c>
    </row>
    <row r="613" spans="2:46" x14ac:dyDescent="0.25">
      <c r="B613" s="11">
        <f>'Market Data'!B599</f>
        <v>20020507</v>
      </c>
      <c r="C613" s="2">
        <f>'Market Data'!C599</f>
        <v>6229.5</v>
      </c>
      <c r="D613" s="2">
        <f>'Market Data'!D599</f>
        <v>6281</v>
      </c>
      <c r="E613" s="2">
        <f>'Market Data'!E599</f>
        <v>6160</v>
      </c>
      <c r="F613" s="12">
        <f>'Market Data'!F599</f>
        <v>6264</v>
      </c>
      <c r="H613" s="151">
        <f t="shared" si="75"/>
        <v>595</v>
      </c>
      <c r="I613" s="244">
        <f ca="1">IF($H613&lt;($J$6+1),"",PFE(OFFSET($F613,0,0,-$J$6)))</f>
        <v>-9.5091782944437167E-2</v>
      </c>
      <c r="J613" s="19"/>
      <c r="K613" s="139" t="str">
        <f t="shared" ca="1" si="76"/>
        <v>Short</v>
      </c>
      <c r="L613" s="243" t="e">
        <f t="shared" ca="1" si="71"/>
        <v>#N/A</v>
      </c>
      <c r="M613" s="242" t="e">
        <f t="shared" ca="1" si="72"/>
        <v>#N/A</v>
      </c>
      <c r="N613" s="20"/>
      <c r="O613" s="74">
        <f t="shared" ca="1" si="77"/>
        <v>-1</v>
      </c>
      <c r="P613" s="75">
        <f t="shared" ca="1" si="69"/>
        <v>0</v>
      </c>
      <c r="Q613" s="76" t="str">
        <f t="shared" ca="1" si="73"/>
        <v/>
      </c>
      <c r="R613" s="75"/>
      <c r="S613" s="77">
        <f t="shared" ca="1" si="70"/>
        <v>-1</v>
      </c>
      <c r="T613" s="78"/>
      <c r="U613" s="81">
        <f t="shared" ca="1" si="78"/>
        <v>787.5</v>
      </c>
      <c r="V613" s="82">
        <f t="shared" ca="1" si="74"/>
        <v>5689.6599999999944</v>
      </c>
      <c r="W613" s="50"/>
      <c r="X613" s="50"/>
      <c r="Y613" s="50"/>
      <c r="Z613" s="50"/>
      <c r="AA613" s="50"/>
      <c r="AG613" s="50"/>
      <c r="AH613" s="50"/>
      <c r="AI613" s="50"/>
      <c r="AJ613" s="50"/>
      <c r="AK613" s="50"/>
      <c r="AL613" s="50"/>
      <c r="AM613" s="50"/>
      <c r="AN613" s="50"/>
      <c r="AO613" s="50"/>
      <c r="AP613" s="138" t="str">
        <f>IF(NOT($AS613=$AS614),ROW(),"")</f>
        <v/>
      </c>
      <c r="AQ613" s="20" t="str">
        <f>IF(NOT(AS613=AS614),AS614,"")</f>
        <v/>
      </c>
      <c r="AR613" s="20" t="str">
        <f>INDEX($AB$15:$AM$15,MATCH($AS613,$AB$11:$AM$11,0))</f>
        <v>in</v>
      </c>
      <c r="AS613" s="20" t="str">
        <f>LEFT(AT613,4)</f>
        <v>2002</v>
      </c>
      <c r="AT613" s="139" t="str">
        <f>LEFT(B613,6)</f>
        <v>200205</v>
      </c>
    </row>
    <row r="614" spans="2:46" x14ac:dyDescent="0.25">
      <c r="B614" s="11">
        <f>'Market Data'!B600</f>
        <v>20020508</v>
      </c>
      <c r="C614" s="2">
        <f>'Market Data'!C600</f>
        <v>6297.5</v>
      </c>
      <c r="D614" s="2">
        <f>'Market Data'!D600</f>
        <v>6414</v>
      </c>
      <c r="E614" s="2">
        <f>'Market Data'!E600</f>
        <v>6297.5</v>
      </c>
      <c r="F614" s="12">
        <f>'Market Data'!F600</f>
        <v>6401.5</v>
      </c>
      <c r="H614" s="151">
        <f t="shared" si="75"/>
        <v>596</v>
      </c>
      <c r="I614" s="244">
        <f ca="1">IF($H614&lt;($J$6+1),"",PFE(OFFSET($F614,0,0,-$J$6)))</f>
        <v>-6.3905167517348371E-2</v>
      </c>
      <c r="J614" s="19"/>
      <c r="K614" s="139" t="str">
        <f t="shared" ca="1" si="76"/>
        <v>Short</v>
      </c>
      <c r="L614" s="243" t="e">
        <f t="shared" ca="1" si="71"/>
        <v>#N/A</v>
      </c>
      <c r="M614" s="242" t="e">
        <f t="shared" ca="1" si="72"/>
        <v>#N/A</v>
      </c>
      <c r="N614" s="20"/>
      <c r="O614" s="74">
        <f t="shared" ca="1" si="77"/>
        <v>-1</v>
      </c>
      <c r="P614" s="75">
        <f t="shared" ca="1" si="69"/>
        <v>0</v>
      </c>
      <c r="Q614" s="76" t="str">
        <f t="shared" ca="1" si="73"/>
        <v/>
      </c>
      <c r="R614" s="75"/>
      <c r="S614" s="77">
        <f t="shared" ca="1" si="70"/>
        <v>-1</v>
      </c>
      <c r="T614" s="78"/>
      <c r="U614" s="81">
        <f t="shared" ca="1" si="78"/>
        <v>-4812.5</v>
      </c>
      <c r="V614" s="82">
        <f t="shared" ca="1" si="74"/>
        <v>877.1599999999944</v>
      </c>
      <c r="W614" s="50"/>
      <c r="X614" s="50"/>
      <c r="Y614" s="50"/>
      <c r="Z614" s="50"/>
      <c r="AA614" s="50"/>
      <c r="AG614" s="50"/>
      <c r="AH614" s="50"/>
      <c r="AI614" s="50"/>
      <c r="AJ614" s="50"/>
      <c r="AK614" s="50"/>
      <c r="AL614" s="50"/>
      <c r="AM614" s="50"/>
      <c r="AN614" s="50"/>
      <c r="AO614" s="50"/>
      <c r="AP614" s="138" t="str">
        <f>IF(NOT($AS614=$AS615),ROW(),"")</f>
        <v/>
      </c>
      <c r="AQ614" s="20" t="str">
        <f>IF(NOT(AS614=AS615),AS615,"")</f>
        <v/>
      </c>
      <c r="AR614" s="20" t="str">
        <f>INDEX($AB$15:$AM$15,MATCH($AS614,$AB$11:$AM$11,0))</f>
        <v>in</v>
      </c>
      <c r="AS614" s="20" t="str">
        <f>LEFT(AT614,4)</f>
        <v>2002</v>
      </c>
      <c r="AT614" s="139" t="str">
        <f>LEFT(B614,6)</f>
        <v>200205</v>
      </c>
    </row>
    <row r="615" spans="2:46" x14ac:dyDescent="0.25">
      <c r="B615" s="11">
        <f>'Market Data'!B601</f>
        <v>20020509</v>
      </c>
      <c r="C615" s="2">
        <f>'Market Data'!C601</f>
        <v>6396.5</v>
      </c>
      <c r="D615" s="2">
        <f>'Market Data'!D601</f>
        <v>6416</v>
      </c>
      <c r="E615" s="2">
        <f>'Market Data'!E601</f>
        <v>6340.5</v>
      </c>
      <c r="F615" s="12">
        <f>'Market Data'!F601</f>
        <v>6351.5</v>
      </c>
      <c r="H615" s="151">
        <f t="shared" si="75"/>
        <v>597</v>
      </c>
      <c r="I615" s="244">
        <f ca="1">IF($H615&lt;($J$6+1),"",PFE(OFFSET($F615,0,0,-$J$6)))</f>
        <v>-8.8611086657489332E-2</v>
      </c>
      <c r="J615" s="19"/>
      <c r="K615" s="139" t="str">
        <f t="shared" ca="1" si="76"/>
        <v>Short</v>
      </c>
      <c r="L615" s="243" t="e">
        <f t="shared" ca="1" si="71"/>
        <v>#N/A</v>
      </c>
      <c r="M615" s="242" t="e">
        <f t="shared" ca="1" si="72"/>
        <v>#N/A</v>
      </c>
      <c r="N615" s="20"/>
      <c r="O615" s="74">
        <f t="shared" ca="1" si="77"/>
        <v>-1</v>
      </c>
      <c r="P615" s="75">
        <f t="shared" ca="1" si="69"/>
        <v>0</v>
      </c>
      <c r="Q615" s="76" t="str">
        <f t="shared" ca="1" si="73"/>
        <v/>
      </c>
      <c r="R615" s="75"/>
      <c r="S615" s="77">
        <f t="shared" ca="1" si="70"/>
        <v>-1</v>
      </c>
      <c r="T615" s="78"/>
      <c r="U615" s="81">
        <f t="shared" ca="1" si="78"/>
        <v>1750</v>
      </c>
      <c r="V615" s="82">
        <f t="shared" ca="1" si="74"/>
        <v>2627.1599999999944</v>
      </c>
      <c r="W615" s="50"/>
      <c r="X615" s="50"/>
      <c r="Y615" s="50"/>
      <c r="Z615" s="50"/>
      <c r="AA615" s="50"/>
      <c r="AG615" s="50"/>
      <c r="AH615" s="50"/>
      <c r="AI615" s="50"/>
      <c r="AJ615" s="50"/>
      <c r="AK615" s="50"/>
      <c r="AL615" s="50"/>
      <c r="AM615" s="50"/>
      <c r="AN615" s="50"/>
      <c r="AO615" s="50"/>
      <c r="AP615" s="138" t="str">
        <f>IF(NOT($AS615=$AS616),ROW(),"")</f>
        <v/>
      </c>
      <c r="AQ615" s="20" t="str">
        <f>IF(NOT(AS615=AS616),AS616,"")</f>
        <v/>
      </c>
      <c r="AR615" s="20" t="str">
        <f>INDEX($AB$15:$AM$15,MATCH($AS615,$AB$11:$AM$11,0))</f>
        <v>in</v>
      </c>
      <c r="AS615" s="20" t="str">
        <f>LEFT(AT615,4)</f>
        <v>2002</v>
      </c>
      <c r="AT615" s="139" t="str">
        <f>LEFT(B615,6)</f>
        <v>200205</v>
      </c>
    </row>
    <row r="616" spans="2:46" x14ac:dyDescent="0.25">
      <c r="B616" s="11">
        <f>'Market Data'!B602</f>
        <v>20020510</v>
      </c>
      <c r="C616" s="2">
        <f>'Market Data'!C602</f>
        <v>6333.5</v>
      </c>
      <c r="D616" s="2">
        <f>'Market Data'!D602</f>
        <v>6371.5</v>
      </c>
      <c r="E616" s="2">
        <f>'Market Data'!E602</f>
        <v>6230.5</v>
      </c>
      <c r="F616" s="12">
        <f>'Market Data'!F602</f>
        <v>6236.5</v>
      </c>
      <c r="H616" s="151">
        <f t="shared" si="75"/>
        <v>598</v>
      </c>
      <c r="I616" s="244">
        <f ca="1">IF($H616&lt;($J$6+1),"",PFE(OFFSET($F616,0,0,-$J$6)))</f>
        <v>-9.6411307532090929E-2</v>
      </c>
      <c r="J616" s="19"/>
      <c r="K616" s="139" t="str">
        <f t="shared" ca="1" si="76"/>
        <v>Short</v>
      </c>
      <c r="L616" s="243" t="e">
        <f t="shared" ca="1" si="71"/>
        <v>#N/A</v>
      </c>
      <c r="M616" s="242" t="e">
        <f t="shared" ca="1" si="72"/>
        <v>#N/A</v>
      </c>
      <c r="N616" s="20"/>
      <c r="O616" s="74">
        <f t="shared" ca="1" si="77"/>
        <v>-1</v>
      </c>
      <c r="P616" s="75">
        <f t="shared" ca="1" si="69"/>
        <v>0</v>
      </c>
      <c r="Q616" s="76" t="str">
        <f t="shared" ca="1" si="73"/>
        <v/>
      </c>
      <c r="R616" s="75"/>
      <c r="S616" s="77">
        <f t="shared" ca="1" si="70"/>
        <v>-1</v>
      </c>
      <c r="T616" s="78"/>
      <c r="U616" s="81">
        <f t="shared" ca="1" si="78"/>
        <v>4025</v>
      </c>
      <c r="V616" s="82">
        <f t="shared" ca="1" si="74"/>
        <v>6652.1599999999944</v>
      </c>
      <c r="W616" s="50"/>
      <c r="X616" s="50"/>
      <c r="Y616" s="50"/>
      <c r="Z616" s="50"/>
      <c r="AA616" s="50"/>
      <c r="AG616" s="50"/>
      <c r="AH616" s="50"/>
      <c r="AI616" s="50"/>
      <c r="AJ616" s="50"/>
      <c r="AK616" s="50"/>
      <c r="AL616" s="50"/>
      <c r="AM616" s="50"/>
      <c r="AN616" s="50"/>
      <c r="AO616" s="50"/>
      <c r="AP616" s="138" t="str">
        <f>IF(NOT($AS616=$AS617),ROW(),"")</f>
        <v/>
      </c>
      <c r="AQ616" s="20" t="str">
        <f>IF(NOT(AS616=AS617),AS617,"")</f>
        <v/>
      </c>
      <c r="AR616" s="20" t="str">
        <f>INDEX($AB$15:$AM$15,MATCH($AS616,$AB$11:$AM$11,0))</f>
        <v>in</v>
      </c>
      <c r="AS616" s="20" t="str">
        <f>LEFT(AT616,4)</f>
        <v>2002</v>
      </c>
      <c r="AT616" s="139" t="str">
        <f>LEFT(B616,6)</f>
        <v>200205</v>
      </c>
    </row>
    <row r="617" spans="2:46" x14ac:dyDescent="0.25">
      <c r="B617" s="11">
        <f>'Market Data'!B603</f>
        <v>20020513</v>
      </c>
      <c r="C617" s="2">
        <f>'Market Data'!C603</f>
        <v>6232.5</v>
      </c>
      <c r="D617" s="2">
        <f>'Market Data'!D603</f>
        <v>6376</v>
      </c>
      <c r="E617" s="2">
        <f>'Market Data'!E603</f>
        <v>6218</v>
      </c>
      <c r="F617" s="12">
        <f>'Market Data'!F603</f>
        <v>6361.5</v>
      </c>
      <c r="H617" s="151">
        <f t="shared" si="75"/>
        <v>599</v>
      </c>
      <c r="I617" s="244">
        <f ca="1">IF($H617&lt;($J$6+1),"",PFE(OFFSET($F617,0,0,-$J$6)))</f>
        <v>-6.675345866225639E-2</v>
      </c>
      <c r="J617" s="19"/>
      <c r="K617" s="139" t="str">
        <f t="shared" ca="1" si="76"/>
        <v>Short</v>
      </c>
      <c r="L617" s="243" t="e">
        <f t="shared" ca="1" si="71"/>
        <v>#N/A</v>
      </c>
      <c r="M617" s="242" t="e">
        <f t="shared" ca="1" si="72"/>
        <v>#N/A</v>
      </c>
      <c r="N617" s="20"/>
      <c r="O617" s="74">
        <f t="shared" ca="1" si="77"/>
        <v>-1</v>
      </c>
      <c r="P617" s="75">
        <f t="shared" ca="1" si="69"/>
        <v>0</v>
      </c>
      <c r="Q617" s="76" t="str">
        <f t="shared" ca="1" si="73"/>
        <v/>
      </c>
      <c r="R617" s="75"/>
      <c r="S617" s="77">
        <f t="shared" ca="1" si="70"/>
        <v>-1</v>
      </c>
      <c r="T617" s="78"/>
      <c r="U617" s="81">
        <f t="shared" ca="1" si="78"/>
        <v>-4375</v>
      </c>
      <c r="V617" s="82">
        <f t="shared" ca="1" si="74"/>
        <v>2277.1599999999944</v>
      </c>
      <c r="W617" s="50"/>
      <c r="X617" s="50"/>
      <c r="Y617" s="50"/>
      <c r="Z617" s="50"/>
      <c r="AA617" s="50"/>
      <c r="AG617" s="50"/>
      <c r="AH617" s="50"/>
      <c r="AI617" s="50"/>
      <c r="AJ617" s="50"/>
      <c r="AK617" s="50"/>
      <c r="AL617" s="50"/>
      <c r="AM617" s="50"/>
      <c r="AN617" s="50"/>
      <c r="AO617" s="50"/>
      <c r="AP617" s="138" t="str">
        <f>IF(NOT($AS617=$AS618),ROW(),"")</f>
        <v/>
      </c>
      <c r="AQ617" s="20" t="str">
        <f>IF(NOT(AS617=AS618),AS618,"")</f>
        <v/>
      </c>
      <c r="AR617" s="20" t="str">
        <f>INDEX($AB$15:$AM$15,MATCH($AS617,$AB$11:$AM$11,0))</f>
        <v>in</v>
      </c>
      <c r="AS617" s="20" t="str">
        <f>LEFT(AT617,4)</f>
        <v>2002</v>
      </c>
      <c r="AT617" s="139" t="str">
        <f>LEFT(B617,6)</f>
        <v>200205</v>
      </c>
    </row>
    <row r="618" spans="2:46" x14ac:dyDescent="0.25">
      <c r="B618" s="11">
        <f>'Market Data'!B604</f>
        <v>20020514</v>
      </c>
      <c r="C618" s="2">
        <f>'Market Data'!C604</f>
        <v>6361.5</v>
      </c>
      <c r="D618" s="2">
        <f>'Market Data'!D604</f>
        <v>6454</v>
      </c>
      <c r="E618" s="2">
        <f>'Market Data'!E604</f>
        <v>6339</v>
      </c>
      <c r="F618" s="12">
        <f>'Market Data'!F604</f>
        <v>6423.5</v>
      </c>
      <c r="H618" s="151">
        <f t="shared" si="75"/>
        <v>600</v>
      </c>
      <c r="I618" s="244">
        <f ca="1">IF($H618&lt;($J$6+1),"",PFE(OFFSET($F618,0,0,-$J$6)))</f>
        <v>-2.6592770168001992E-2</v>
      </c>
      <c r="J618" s="19"/>
      <c r="K618" s="139" t="str">
        <f t="shared" ca="1" si="76"/>
        <v>Short</v>
      </c>
      <c r="L618" s="243" t="e">
        <f t="shared" ca="1" si="71"/>
        <v>#N/A</v>
      </c>
      <c r="M618" s="242" t="e">
        <f t="shared" ca="1" si="72"/>
        <v>#N/A</v>
      </c>
      <c r="N618" s="20"/>
      <c r="O618" s="74">
        <f t="shared" ca="1" si="77"/>
        <v>-1</v>
      </c>
      <c r="P618" s="75">
        <f t="shared" ca="1" si="69"/>
        <v>0</v>
      </c>
      <c r="Q618" s="76" t="str">
        <f t="shared" ca="1" si="73"/>
        <v/>
      </c>
      <c r="R618" s="75"/>
      <c r="S618" s="77">
        <f t="shared" ca="1" si="70"/>
        <v>-1</v>
      </c>
      <c r="T618" s="78"/>
      <c r="U618" s="81">
        <f t="shared" ca="1" si="78"/>
        <v>-2170</v>
      </c>
      <c r="V618" s="82">
        <f t="shared" ca="1" si="74"/>
        <v>107.1599999999944</v>
      </c>
      <c r="W618" s="50"/>
      <c r="X618" s="50"/>
      <c r="Y618" s="50"/>
      <c r="Z618" s="50"/>
      <c r="AA618" s="50"/>
      <c r="AG618" s="50"/>
      <c r="AH618" s="50"/>
      <c r="AI618" s="50"/>
      <c r="AJ618" s="50"/>
      <c r="AK618" s="50"/>
      <c r="AL618" s="50"/>
      <c r="AM618" s="50"/>
      <c r="AN618" s="50"/>
      <c r="AO618" s="50"/>
      <c r="AP618" s="138" t="str">
        <f>IF(NOT($AS618=$AS619),ROW(),"")</f>
        <v/>
      </c>
      <c r="AQ618" s="20" t="str">
        <f>IF(NOT(AS618=AS619),AS619,"")</f>
        <v/>
      </c>
      <c r="AR618" s="20" t="str">
        <f>INDEX($AB$15:$AM$15,MATCH($AS618,$AB$11:$AM$11,0))</f>
        <v>in</v>
      </c>
      <c r="AS618" s="20" t="str">
        <f>LEFT(AT618,4)</f>
        <v>2002</v>
      </c>
      <c r="AT618" s="139" t="str">
        <f>LEFT(B618,6)</f>
        <v>200205</v>
      </c>
    </row>
    <row r="619" spans="2:46" x14ac:dyDescent="0.25">
      <c r="B619" s="11">
        <f>'Market Data'!B605</f>
        <v>20020515</v>
      </c>
      <c r="C619" s="2">
        <f>'Market Data'!C605</f>
        <v>6456.5</v>
      </c>
      <c r="D619" s="2">
        <f>'Market Data'!D605</f>
        <v>6463.5</v>
      </c>
      <c r="E619" s="2">
        <f>'Market Data'!E605</f>
        <v>6387.5</v>
      </c>
      <c r="F619" s="12">
        <f>'Market Data'!F605</f>
        <v>6456.5</v>
      </c>
      <c r="H619" s="151">
        <f t="shared" si="75"/>
        <v>601</v>
      </c>
      <c r="I619" s="244">
        <f ca="1">IF($H619&lt;($J$6+1),"",PFE(OFFSET($F619,0,0,-$J$6)))</f>
        <v>-2.1780990706042981E-2</v>
      </c>
      <c r="J619" s="19"/>
      <c r="K619" s="139" t="str">
        <f t="shared" ca="1" si="76"/>
        <v>Short</v>
      </c>
      <c r="L619" s="243" t="e">
        <f t="shared" ca="1" si="71"/>
        <v>#N/A</v>
      </c>
      <c r="M619" s="242" t="e">
        <f t="shared" ca="1" si="72"/>
        <v>#N/A</v>
      </c>
      <c r="N619" s="20"/>
      <c r="O619" s="74">
        <f t="shared" ca="1" si="77"/>
        <v>-1</v>
      </c>
      <c r="P619" s="75">
        <f t="shared" ca="1" si="69"/>
        <v>0</v>
      </c>
      <c r="Q619" s="76" t="str">
        <f t="shared" ca="1" si="73"/>
        <v/>
      </c>
      <c r="R619" s="75"/>
      <c r="S619" s="77">
        <f t="shared" ca="1" si="70"/>
        <v>-1</v>
      </c>
      <c r="T619" s="78"/>
      <c r="U619" s="81">
        <f t="shared" ca="1" si="78"/>
        <v>-1155</v>
      </c>
      <c r="V619" s="82">
        <f t="shared" ca="1" si="74"/>
        <v>-1047.8400000000056</v>
      </c>
      <c r="W619" s="50"/>
      <c r="X619" s="50"/>
      <c r="Y619" s="50"/>
      <c r="Z619" s="50"/>
      <c r="AA619" s="50"/>
      <c r="AG619" s="50"/>
      <c r="AH619" s="50"/>
      <c r="AI619" s="50"/>
      <c r="AJ619" s="50"/>
      <c r="AK619" s="50"/>
      <c r="AL619" s="50"/>
      <c r="AM619" s="50"/>
      <c r="AN619" s="50"/>
      <c r="AO619" s="50"/>
      <c r="AP619" s="138" t="str">
        <f>IF(NOT($AS619=$AS620),ROW(),"")</f>
        <v/>
      </c>
      <c r="AQ619" s="20" t="str">
        <f>IF(NOT(AS619=AS620),AS620,"")</f>
        <v/>
      </c>
      <c r="AR619" s="20" t="str">
        <f>INDEX($AB$15:$AM$15,MATCH($AS619,$AB$11:$AM$11,0))</f>
        <v>in</v>
      </c>
      <c r="AS619" s="20" t="str">
        <f>LEFT(AT619,4)</f>
        <v>2002</v>
      </c>
      <c r="AT619" s="139" t="str">
        <f>LEFT(B619,6)</f>
        <v>200205</v>
      </c>
    </row>
    <row r="620" spans="2:46" x14ac:dyDescent="0.25">
      <c r="B620" s="11">
        <f>'Market Data'!B606</f>
        <v>20020516</v>
      </c>
      <c r="C620" s="2">
        <f>'Market Data'!C606</f>
        <v>6438.5</v>
      </c>
      <c r="D620" s="2">
        <f>'Market Data'!D606</f>
        <v>6486.5</v>
      </c>
      <c r="E620" s="2">
        <f>'Market Data'!E606</f>
        <v>6416.5</v>
      </c>
      <c r="F620" s="12">
        <f>'Market Data'!F606</f>
        <v>6435</v>
      </c>
      <c r="H620" s="151">
        <f t="shared" si="75"/>
        <v>602</v>
      </c>
      <c r="I620" s="244">
        <f ca="1">IF($H620&lt;($J$6+1),"",PFE(OFFSET($F620,0,0,-$J$6)))</f>
        <v>1.8131384719195641E-2</v>
      </c>
      <c r="J620" s="19"/>
      <c r="K620" s="139" t="str">
        <f t="shared" ca="1" si="76"/>
        <v>Long</v>
      </c>
      <c r="L620" s="243">
        <f t="shared" ca="1" si="71"/>
        <v>6435</v>
      </c>
      <c r="M620" s="242" t="e">
        <f t="shared" ca="1" si="72"/>
        <v>#N/A</v>
      </c>
      <c r="N620" s="20"/>
      <c r="O620" s="74">
        <f t="shared" ca="1" si="77"/>
        <v>1</v>
      </c>
      <c r="P620" s="75">
        <f t="shared" ca="1" si="69"/>
        <v>2</v>
      </c>
      <c r="Q620" s="76" t="str">
        <f t="shared" ca="1" si="73"/>
        <v>Fill</v>
      </c>
      <c r="R620" s="75"/>
      <c r="S620" s="77">
        <f t="shared" ca="1" si="70"/>
        <v>-1</v>
      </c>
      <c r="T620" s="78"/>
      <c r="U620" s="81">
        <f t="shared" ca="1" si="78"/>
        <v>752.5</v>
      </c>
      <c r="V620" s="82">
        <f t="shared" ca="1" si="74"/>
        <v>-295.3400000000056</v>
      </c>
      <c r="W620" s="50"/>
      <c r="X620" s="50"/>
      <c r="Y620" s="50"/>
      <c r="Z620" s="50"/>
      <c r="AA620" s="50"/>
      <c r="AG620" s="50"/>
      <c r="AH620" s="50"/>
      <c r="AI620" s="50"/>
      <c r="AJ620" s="50"/>
      <c r="AK620" s="50"/>
      <c r="AL620" s="50"/>
      <c r="AM620" s="50"/>
      <c r="AN620" s="50"/>
      <c r="AO620" s="50"/>
      <c r="AP620" s="138" t="str">
        <f>IF(NOT($AS620=$AS621),ROW(),"")</f>
        <v/>
      </c>
      <c r="AQ620" s="20" t="str">
        <f>IF(NOT(AS620=AS621),AS621,"")</f>
        <v/>
      </c>
      <c r="AR620" s="20" t="str">
        <f>INDEX($AB$15:$AM$15,MATCH($AS620,$AB$11:$AM$11,0))</f>
        <v>in</v>
      </c>
      <c r="AS620" s="20" t="str">
        <f>LEFT(AT620,4)</f>
        <v>2002</v>
      </c>
      <c r="AT620" s="139" t="str">
        <f>LEFT(B620,6)</f>
        <v>200205</v>
      </c>
    </row>
    <row r="621" spans="2:46" x14ac:dyDescent="0.25">
      <c r="B621" s="11">
        <f>'Market Data'!B607</f>
        <v>20020517</v>
      </c>
      <c r="C621" s="2">
        <f>'Market Data'!C607</f>
        <v>6469.5</v>
      </c>
      <c r="D621" s="2">
        <f>'Market Data'!D607</f>
        <v>6510.5</v>
      </c>
      <c r="E621" s="2">
        <f>'Market Data'!E607</f>
        <v>6401.5</v>
      </c>
      <c r="F621" s="12">
        <f>'Market Data'!F607</f>
        <v>6408.5</v>
      </c>
      <c r="H621" s="151">
        <f t="shared" si="75"/>
        <v>603</v>
      </c>
      <c r="I621" s="244">
        <f ca="1">IF($H621&lt;($J$6+1),"",PFE(OFFSET($F621,0,0,-$J$6)))</f>
        <v>-4.0945412578052509E-2</v>
      </c>
      <c r="J621" s="19"/>
      <c r="K621" s="139" t="str">
        <f t="shared" ca="1" si="76"/>
        <v>Short</v>
      </c>
      <c r="L621" s="243" t="e">
        <f t="shared" ca="1" si="71"/>
        <v>#N/A</v>
      </c>
      <c r="M621" s="242">
        <f t="shared" ca="1" si="72"/>
        <v>6408.5</v>
      </c>
      <c r="N621" s="20"/>
      <c r="O621" s="74">
        <f t="shared" ca="1" si="77"/>
        <v>-1</v>
      </c>
      <c r="P621" s="75">
        <f t="shared" ca="1" si="69"/>
        <v>-2</v>
      </c>
      <c r="Q621" s="76" t="str">
        <f t="shared" ca="1" si="73"/>
        <v>Fill</v>
      </c>
      <c r="R621" s="75"/>
      <c r="S621" s="77">
        <f t="shared" ca="1" si="70"/>
        <v>1</v>
      </c>
      <c r="T621" s="78"/>
      <c r="U621" s="81">
        <f t="shared" ca="1" si="78"/>
        <v>-3524.42</v>
      </c>
      <c r="V621" s="82">
        <f t="shared" ca="1" si="74"/>
        <v>-3819.7600000000057</v>
      </c>
      <c r="W621" s="50"/>
      <c r="X621" s="50"/>
      <c r="Y621" s="50"/>
      <c r="Z621" s="50"/>
      <c r="AA621" s="50"/>
      <c r="AG621" s="50"/>
      <c r="AH621" s="50"/>
      <c r="AI621" s="50"/>
      <c r="AJ621" s="50"/>
      <c r="AK621" s="50"/>
      <c r="AL621" s="50"/>
      <c r="AM621" s="50"/>
      <c r="AN621" s="50"/>
      <c r="AO621" s="50"/>
      <c r="AP621" s="138" t="str">
        <f>IF(NOT($AS621=$AS622),ROW(),"")</f>
        <v/>
      </c>
      <c r="AQ621" s="20" t="str">
        <f>IF(NOT(AS621=AS622),AS622,"")</f>
        <v/>
      </c>
      <c r="AR621" s="20" t="str">
        <f>INDEX($AB$15:$AM$15,MATCH($AS621,$AB$11:$AM$11,0))</f>
        <v>in</v>
      </c>
      <c r="AS621" s="20" t="str">
        <f>LEFT(AT621,4)</f>
        <v>2002</v>
      </c>
      <c r="AT621" s="139" t="str">
        <f>LEFT(B621,6)</f>
        <v>200205</v>
      </c>
    </row>
    <row r="622" spans="2:46" x14ac:dyDescent="0.25">
      <c r="B622" s="11">
        <f>'Market Data'!B608</f>
        <v>20020520</v>
      </c>
      <c r="C622" s="2">
        <f>'Market Data'!C608</f>
        <v>6440.5</v>
      </c>
      <c r="D622" s="2">
        <f>'Market Data'!D608</f>
        <v>6444.5</v>
      </c>
      <c r="E622" s="2">
        <f>'Market Data'!E608</f>
        <v>6363.5</v>
      </c>
      <c r="F622" s="12">
        <f>'Market Data'!F608</f>
        <v>6386.5</v>
      </c>
      <c r="H622" s="151">
        <f t="shared" si="75"/>
        <v>604</v>
      </c>
      <c r="I622" s="244">
        <f ca="1">IF($H622&lt;($J$6+1),"",PFE(OFFSET($F622,0,0,-$J$6)))</f>
        <v>-4.2377292112949515E-2</v>
      </c>
      <c r="J622" s="19"/>
      <c r="K622" s="139" t="str">
        <f t="shared" ca="1" si="76"/>
        <v>Short</v>
      </c>
      <c r="L622" s="243" t="e">
        <f t="shared" ca="1" si="71"/>
        <v>#N/A</v>
      </c>
      <c r="M622" s="242" t="e">
        <f t="shared" ca="1" si="72"/>
        <v>#N/A</v>
      </c>
      <c r="N622" s="20"/>
      <c r="O622" s="74">
        <f t="shared" ca="1" si="77"/>
        <v>-1</v>
      </c>
      <c r="P622" s="75">
        <f t="shared" ca="1" si="69"/>
        <v>0</v>
      </c>
      <c r="Q622" s="76" t="str">
        <f t="shared" ca="1" si="73"/>
        <v/>
      </c>
      <c r="R622" s="75"/>
      <c r="S622" s="77">
        <f t="shared" ca="1" si="70"/>
        <v>-1</v>
      </c>
      <c r="T622" s="78"/>
      <c r="U622" s="81">
        <f t="shared" ca="1" si="78"/>
        <v>2828.08</v>
      </c>
      <c r="V622" s="82">
        <f t="shared" ca="1" si="74"/>
        <v>-991.68000000000575</v>
      </c>
      <c r="W622" s="50"/>
      <c r="X622" s="50"/>
      <c r="Y622" s="50"/>
      <c r="Z622" s="50"/>
      <c r="AA622" s="50"/>
      <c r="AG622" s="50"/>
      <c r="AH622" s="50"/>
      <c r="AI622" s="50"/>
      <c r="AJ622" s="50"/>
      <c r="AK622" s="50"/>
      <c r="AL622" s="50"/>
      <c r="AM622" s="50"/>
      <c r="AN622" s="50"/>
      <c r="AO622" s="50"/>
      <c r="AP622" s="138" t="str">
        <f>IF(NOT($AS622=$AS623),ROW(),"")</f>
        <v/>
      </c>
      <c r="AQ622" s="20" t="str">
        <f>IF(NOT(AS622=AS623),AS623,"")</f>
        <v/>
      </c>
      <c r="AR622" s="20" t="str">
        <f>INDEX($AB$15:$AM$15,MATCH($AS622,$AB$11:$AM$11,0))</f>
        <v>in</v>
      </c>
      <c r="AS622" s="20" t="str">
        <f>LEFT(AT622,4)</f>
        <v>2002</v>
      </c>
      <c r="AT622" s="139" t="str">
        <f>LEFT(B622,6)</f>
        <v>200205</v>
      </c>
    </row>
    <row r="623" spans="2:46" x14ac:dyDescent="0.25">
      <c r="B623" s="11">
        <f>'Market Data'!B609</f>
        <v>20020521</v>
      </c>
      <c r="C623" s="2">
        <f>'Market Data'!C609</f>
        <v>6363</v>
      </c>
      <c r="D623" s="2">
        <f>'Market Data'!D609</f>
        <v>6442.5</v>
      </c>
      <c r="E623" s="2">
        <f>'Market Data'!E609</f>
        <v>6328.5</v>
      </c>
      <c r="F623" s="12">
        <f>'Market Data'!F609</f>
        <v>6374</v>
      </c>
      <c r="H623" s="151">
        <f t="shared" si="75"/>
        <v>605</v>
      </c>
      <c r="I623" s="244">
        <f ca="1">IF($H623&lt;($J$6+1),"",PFE(OFFSET($F623,0,0,-$J$6)))</f>
        <v>-3.7084955692752344E-2</v>
      </c>
      <c r="J623" s="19"/>
      <c r="K623" s="139" t="str">
        <f t="shared" ca="1" si="76"/>
        <v>Short</v>
      </c>
      <c r="L623" s="243" t="e">
        <f t="shared" ca="1" si="71"/>
        <v>#N/A</v>
      </c>
      <c r="M623" s="242" t="e">
        <f t="shared" ca="1" si="72"/>
        <v>#N/A</v>
      </c>
      <c r="N623" s="20"/>
      <c r="O623" s="74">
        <f t="shared" ca="1" si="77"/>
        <v>-1</v>
      </c>
      <c r="P623" s="75">
        <f t="shared" ca="1" si="69"/>
        <v>0</v>
      </c>
      <c r="Q623" s="76" t="str">
        <f t="shared" ca="1" si="73"/>
        <v/>
      </c>
      <c r="R623" s="75"/>
      <c r="S623" s="77">
        <f t="shared" ca="1" si="70"/>
        <v>-1</v>
      </c>
      <c r="T623" s="78"/>
      <c r="U623" s="81">
        <f t="shared" ca="1" si="78"/>
        <v>437.5</v>
      </c>
      <c r="V623" s="82">
        <f t="shared" ca="1" si="74"/>
        <v>-554.18000000000575</v>
      </c>
      <c r="W623" s="50"/>
      <c r="X623" s="50"/>
      <c r="Y623" s="50"/>
      <c r="Z623" s="50"/>
      <c r="AA623" s="50"/>
      <c r="AG623" s="50"/>
      <c r="AH623" s="50"/>
      <c r="AI623" s="50"/>
      <c r="AJ623" s="50"/>
      <c r="AK623" s="50"/>
      <c r="AL623" s="50"/>
      <c r="AM623" s="50"/>
      <c r="AN623" s="50"/>
      <c r="AO623" s="50"/>
      <c r="AP623" s="138" t="str">
        <f>IF(NOT($AS623=$AS624),ROW(),"")</f>
        <v/>
      </c>
      <c r="AQ623" s="20" t="str">
        <f>IF(NOT(AS623=AS624),AS624,"")</f>
        <v/>
      </c>
      <c r="AR623" s="20" t="str">
        <f>INDEX($AB$15:$AM$15,MATCH($AS623,$AB$11:$AM$11,0))</f>
        <v>in</v>
      </c>
      <c r="AS623" s="20" t="str">
        <f>LEFT(AT623,4)</f>
        <v>2002</v>
      </c>
      <c r="AT623" s="139" t="str">
        <f>LEFT(B623,6)</f>
        <v>200205</v>
      </c>
    </row>
    <row r="624" spans="2:46" x14ac:dyDescent="0.25">
      <c r="B624" s="11">
        <f>'Market Data'!B610</f>
        <v>20020522</v>
      </c>
      <c r="C624" s="2">
        <f>'Market Data'!C610</f>
        <v>6336.5</v>
      </c>
      <c r="D624" s="2">
        <f>'Market Data'!D610</f>
        <v>6379</v>
      </c>
      <c r="E624" s="2">
        <f>'Market Data'!E610</f>
        <v>6268.5</v>
      </c>
      <c r="F624" s="12">
        <f>'Market Data'!F610</f>
        <v>6319</v>
      </c>
      <c r="H624" s="151">
        <f t="shared" si="75"/>
        <v>606</v>
      </c>
      <c r="I624" s="244">
        <f ca="1">IF($H624&lt;($J$6+1),"",PFE(OFFSET($F624,0,0,-$J$6)))</f>
        <v>-4.0280265143836556E-2</v>
      </c>
      <c r="J624" s="19"/>
      <c r="K624" s="139" t="str">
        <f t="shared" ca="1" si="76"/>
        <v>Short</v>
      </c>
      <c r="L624" s="243" t="e">
        <f t="shared" ca="1" si="71"/>
        <v>#N/A</v>
      </c>
      <c r="M624" s="242" t="e">
        <f t="shared" ca="1" si="72"/>
        <v>#N/A</v>
      </c>
      <c r="N624" s="20"/>
      <c r="O624" s="74">
        <f t="shared" ca="1" si="77"/>
        <v>-1</v>
      </c>
      <c r="P624" s="75">
        <f t="shared" ca="1" si="69"/>
        <v>0</v>
      </c>
      <c r="Q624" s="76" t="str">
        <f t="shared" ca="1" si="73"/>
        <v/>
      </c>
      <c r="R624" s="75"/>
      <c r="S624" s="77">
        <f t="shared" ca="1" si="70"/>
        <v>-1</v>
      </c>
      <c r="T624" s="78"/>
      <c r="U624" s="81">
        <f t="shared" ca="1" si="78"/>
        <v>1925</v>
      </c>
      <c r="V624" s="82">
        <f t="shared" ca="1" si="74"/>
        <v>1370.8199999999943</v>
      </c>
      <c r="W624" s="50"/>
      <c r="X624" s="50"/>
      <c r="Y624" s="50"/>
      <c r="Z624" s="50"/>
      <c r="AA624" s="50"/>
      <c r="AG624" s="50"/>
      <c r="AH624" s="50"/>
      <c r="AI624" s="50"/>
      <c r="AJ624" s="50"/>
      <c r="AK624" s="50"/>
      <c r="AL624" s="50"/>
      <c r="AM624" s="50"/>
      <c r="AN624" s="50"/>
      <c r="AO624" s="50"/>
      <c r="AP624" s="138" t="str">
        <f>IF(NOT($AS624=$AS625),ROW(),"")</f>
        <v/>
      </c>
      <c r="AQ624" s="20" t="str">
        <f>IF(NOT(AS624=AS625),AS625,"")</f>
        <v/>
      </c>
      <c r="AR624" s="20" t="str">
        <f>INDEX($AB$15:$AM$15,MATCH($AS624,$AB$11:$AM$11,0))</f>
        <v>in</v>
      </c>
      <c r="AS624" s="20" t="str">
        <f>LEFT(AT624,4)</f>
        <v>2002</v>
      </c>
      <c r="AT624" s="139" t="str">
        <f>LEFT(B624,6)</f>
        <v>200205</v>
      </c>
    </row>
    <row r="625" spans="2:46" x14ac:dyDescent="0.25">
      <c r="B625" s="11">
        <f>'Market Data'!B611</f>
        <v>20020523</v>
      </c>
      <c r="C625" s="2">
        <f>'Market Data'!C611</f>
        <v>6326.5</v>
      </c>
      <c r="D625" s="2">
        <f>'Market Data'!D611</f>
        <v>6331.5</v>
      </c>
      <c r="E625" s="2">
        <f>'Market Data'!E611</f>
        <v>6238.5</v>
      </c>
      <c r="F625" s="12">
        <f>'Market Data'!F611</f>
        <v>6251</v>
      </c>
      <c r="H625" s="151">
        <f t="shared" si="75"/>
        <v>607</v>
      </c>
      <c r="I625" s="244">
        <f ca="1">IF($H625&lt;($J$6+1),"",PFE(OFFSET($F625,0,0,-$J$6)))</f>
        <v>-8.2896515004561452E-2</v>
      </c>
      <c r="J625" s="19"/>
      <c r="K625" s="139" t="str">
        <f t="shared" ca="1" si="76"/>
        <v>Short</v>
      </c>
      <c r="L625" s="243" t="e">
        <f t="shared" ca="1" si="71"/>
        <v>#N/A</v>
      </c>
      <c r="M625" s="242" t="e">
        <f t="shared" ca="1" si="72"/>
        <v>#N/A</v>
      </c>
      <c r="N625" s="20"/>
      <c r="O625" s="74">
        <f t="shared" ca="1" si="77"/>
        <v>-1</v>
      </c>
      <c r="P625" s="75">
        <f t="shared" ca="1" si="69"/>
        <v>0</v>
      </c>
      <c r="Q625" s="76" t="str">
        <f t="shared" ca="1" si="73"/>
        <v/>
      </c>
      <c r="R625" s="75"/>
      <c r="S625" s="77">
        <f t="shared" ca="1" si="70"/>
        <v>-1</v>
      </c>
      <c r="T625" s="78"/>
      <c r="U625" s="81">
        <f t="shared" ca="1" si="78"/>
        <v>2380</v>
      </c>
      <c r="V625" s="82">
        <f t="shared" ca="1" si="74"/>
        <v>3750.8199999999943</v>
      </c>
      <c r="W625" s="50"/>
      <c r="X625" s="50"/>
      <c r="Y625" s="50"/>
      <c r="Z625" s="50"/>
      <c r="AA625" s="50"/>
      <c r="AG625" s="50"/>
      <c r="AH625" s="50"/>
      <c r="AI625" s="50"/>
      <c r="AJ625" s="50"/>
      <c r="AK625" s="50"/>
      <c r="AL625" s="50"/>
      <c r="AM625" s="50"/>
      <c r="AN625" s="50"/>
      <c r="AO625" s="50"/>
      <c r="AP625" s="138" t="str">
        <f>IF(NOT($AS625=$AS626),ROW(),"")</f>
        <v/>
      </c>
      <c r="AQ625" s="20" t="str">
        <f>IF(NOT(AS625=AS626),AS626,"")</f>
        <v/>
      </c>
      <c r="AR625" s="20" t="str">
        <f>INDEX($AB$15:$AM$15,MATCH($AS625,$AB$11:$AM$11,0))</f>
        <v>in</v>
      </c>
      <c r="AS625" s="20" t="str">
        <f>LEFT(AT625,4)</f>
        <v>2002</v>
      </c>
      <c r="AT625" s="139" t="str">
        <f>LEFT(B625,6)</f>
        <v>200205</v>
      </c>
    </row>
    <row r="626" spans="2:46" x14ac:dyDescent="0.25">
      <c r="B626" s="11">
        <f>'Market Data'!B612</f>
        <v>20020524</v>
      </c>
      <c r="C626" s="2">
        <f>'Market Data'!C612</f>
        <v>6306</v>
      </c>
      <c r="D626" s="2">
        <f>'Market Data'!D612</f>
        <v>6319.5</v>
      </c>
      <c r="E626" s="2">
        <f>'Market Data'!E612</f>
        <v>6259</v>
      </c>
      <c r="F626" s="12">
        <f>'Market Data'!F612</f>
        <v>6279</v>
      </c>
      <c r="H626" s="151">
        <f t="shared" si="75"/>
        <v>608</v>
      </c>
      <c r="I626" s="244">
        <f ca="1">IF($H626&lt;($J$6+1),"",PFE(OFFSET($F626,0,0,-$J$6)))</f>
        <v>-7.6476658404450018E-2</v>
      </c>
      <c r="J626" s="19"/>
      <c r="K626" s="139" t="str">
        <f t="shared" ca="1" si="76"/>
        <v>Short</v>
      </c>
      <c r="L626" s="243" t="e">
        <f t="shared" ca="1" si="71"/>
        <v>#N/A</v>
      </c>
      <c r="M626" s="242" t="e">
        <f t="shared" ca="1" si="72"/>
        <v>#N/A</v>
      </c>
      <c r="N626" s="20"/>
      <c r="O626" s="74">
        <f t="shared" ca="1" si="77"/>
        <v>-1</v>
      </c>
      <c r="P626" s="75">
        <f t="shared" ca="1" si="69"/>
        <v>0</v>
      </c>
      <c r="Q626" s="76" t="str">
        <f t="shared" ca="1" si="73"/>
        <v/>
      </c>
      <c r="R626" s="75"/>
      <c r="S626" s="77">
        <f t="shared" ca="1" si="70"/>
        <v>-1</v>
      </c>
      <c r="T626" s="78"/>
      <c r="U626" s="81">
        <f t="shared" ca="1" si="78"/>
        <v>-980</v>
      </c>
      <c r="V626" s="82">
        <f t="shared" ca="1" si="74"/>
        <v>2770.8199999999943</v>
      </c>
      <c r="W626" s="50"/>
      <c r="X626" s="50"/>
      <c r="Y626" s="50"/>
      <c r="Z626" s="50"/>
      <c r="AA626" s="50"/>
      <c r="AG626" s="50"/>
      <c r="AH626" s="50"/>
      <c r="AI626" s="50"/>
      <c r="AJ626" s="50"/>
      <c r="AK626" s="50"/>
      <c r="AL626" s="50"/>
      <c r="AM626" s="50"/>
      <c r="AN626" s="50"/>
      <c r="AO626" s="50"/>
      <c r="AP626" s="138" t="str">
        <f>IF(NOT($AS626=$AS627),ROW(),"")</f>
        <v/>
      </c>
      <c r="AQ626" s="20" t="str">
        <f>IF(NOT(AS626=AS627),AS627,"")</f>
        <v/>
      </c>
      <c r="AR626" s="20" t="str">
        <f>INDEX($AB$15:$AM$15,MATCH($AS626,$AB$11:$AM$11,0))</f>
        <v>in</v>
      </c>
      <c r="AS626" s="20" t="str">
        <f>LEFT(AT626,4)</f>
        <v>2002</v>
      </c>
      <c r="AT626" s="139" t="str">
        <f>LEFT(B626,6)</f>
        <v>200205</v>
      </c>
    </row>
    <row r="627" spans="2:46" x14ac:dyDescent="0.25">
      <c r="B627" s="11">
        <f>'Market Data'!B613</f>
        <v>20020527</v>
      </c>
      <c r="C627" s="2">
        <f>'Market Data'!C613</f>
        <v>6287.5</v>
      </c>
      <c r="D627" s="2">
        <f>'Market Data'!D613</f>
        <v>6354.5</v>
      </c>
      <c r="E627" s="2">
        <f>'Market Data'!E613</f>
        <v>6283.5</v>
      </c>
      <c r="F627" s="12">
        <f>'Market Data'!F613</f>
        <v>6331.5</v>
      </c>
      <c r="H627" s="151">
        <f t="shared" si="75"/>
        <v>609</v>
      </c>
      <c r="I627" s="244">
        <f ca="1">IF($H627&lt;($J$6+1),"",PFE(OFFSET($F627,0,0,-$J$6)))</f>
        <v>-6.2097849395699713E-2</v>
      </c>
      <c r="J627" s="19"/>
      <c r="K627" s="139" t="str">
        <f t="shared" ca="1" si="76"/>
        <v>Short</v>
      </c>
      <c r="L627" s="243" t="e">
        <f t="shared" ca="1" si="71"/>
        <v>#N/A</v>
      </c>
      <c r="M627" s="242" t="e">
        <f t="shared" ca="1" si="72"/>
        <v>#N/A</v>
      </c>
      <c r="N627" s="20"/>
      <c r="O627" s="74">
        <f t="shared" ca="1" si="77"/>
        <v>-1</v>
      </c>
      <c r="P627" s="75">
        <f t="shared" ca="1" si="69"/>
        <v>0</v>
      </c>
      <c r="Q627" s="76" t="str">
        <f t="shared" ca="1" si="73"/>
        <v/>
      </c>
      <c r="R627" s="75"/>
      <c r="S627" s="77">
        <f t="shared" ca="1" si="70"/>
        <v>-1</v>
      </c>
      <c r="T627" s="78"/>
      <c r="U627" s="81">
        <f t="shared" ca="1" si="78"/>
        <v>-1837.5</v>
      </c>
      <c r="V627" s="82">
        <f t="shared" ca="1" si="74"/>
        <v>933.31999999999425</v>
      </c>
      <c r="W627" s="50"/>
      <c r="X627" s="50"/>
      <c r="Y627" s="50"/>
      <c r="Z627" s="50"/>
      <c r="AA627" s="50"/>
      <c r="AG627" s="50"/>
      <c r="AH627" s="50"/>
      <c r="AI627" s="50"/>
      <c r="AJ627" s="50"/>
      <c r="AK627" s="50"/>
      <c r="AL627" s="50"/>
      <c r="AM627" s="50"/>
      <c r="AN627" s="50"/>
      <c r="AO627" s="50"/>
      <c r="AP627" s="138" t="str">
        <f>IF(NOT($AS627=$AS628),ROW(),"")</f>
        <v/>
      </c>
      <c r="AQ627" s="20" t="str">
        <f>IF(NOT(AS627=AS628),AS628,"")</f>
        <v/>
      </c>
      <c r="AR627" s="20" t="str">
        <f>INDEX($AB$15:$AM$15,MATCH($AS627,$AB$11:$AM$11,0))</f>
        <v>in</v>
      </c>
      <c r="AS627" s="20" t="str">
        <f>LEFT(AT627,4)</f>
        <v>2002</v>
      </c>
      <c r="AT627" s="139" t="str">
        <f>LEFT(B627,6)</f>
        <v>200205</v>
      </c>
    </row>
    <row r="628" spans="2:46" x14ac:dyDescent="0.25">
      <c r="B628" s="11">
        <f>'Market Data'!B614</f>
        <v>20020528</v>
      </c>
      <c r="C628" s="2">
        <f>'Market Data'!C614</f>
        <v>6341.5</v>
      </c>
      <c r="D628" s="2">
        <f>'Market Data'!D614</f>
        <v>6397</v>
      </c>
      <c r="E628" s="2">
        <f>'Market Data'!E614</f>
        <v>6271</v>
      </c>
      <c r="F628" s="12">
        <f>'Market Data'!F614</f>
        <v>6282.5</v>
      </c>
      <c r="H628" s="151">
        <f t="shared" si="75"/>
        <v>610</v>
      </c>
      <c r="I628" s="244">
        <f ca="1">IF($H628&lt;($J$6+1),"",PFE(OFFSET($F628,0,0,-$J$6)))</f>
        <v>-6.9859936720674878E-2</v>
      </c>
      <c r="J628" s="19"/>
      <c r="K628" s="139" t="str">
        <f t="shared" ca="1" si="76"/>
        <v>Short</v>
      </c>
      <c r="L628" s="243" t="e">
        <f t="shared" ca="1" si="71"/>
        <v>#N/A</v>
      </c>
      <c r="M628" s="242" t="e">
        <f t="shared" ca="1" si="72"/>
        <v>#N/A</v>
      </c>
      <c r="N628" s="20"/>
      <c r="O628" s="74">
        <f t="shared" ca="1" si="77"/>
        <v>-1</v>
      </c>
      <c r="P628" s="75">
        <f t="shared" ca="1" si="69"/>
        <v>0</v>
      </c>
      <c r="Q628" s="76" t="str">
        <f t="shared" ca="1" si="73"/>
        <v/>
      </c>
      <c r="R628" s="75"/>
      <c r="S628" s="77">
        <f t="shared" ca="1" si="70"/>
        <v>-1</v>
      </c>
      <c r="T628" s="78"/>
      <c r="U628" s="81">
        <f t="shared" ca="1" si="78"/>
        <v>1715</v>
      </c>
      <c r="V628" s="82">
        <f t="shared" ca="1" si="74"/>
        <v>2648.3199999999943</v>
      </c>
      <c r="W628" s="50"/>
      <c r="X628" s="50"/>
      <c r="Y628" s="50"/>
      <c r="Z628" s="50"/>
      <c r="AA628" s="50"/>
      <c r="AG628" s="50"/>
      <c r="AH628" s="50"/>
      <c r="AI628" s="50"/>
      <c r="AJ628" s="50"/>
      <c r="AK628" s="50"/>
      <c r="AL628" s="50"/>
      <c r="AM628" s="50"/>
      <c r="AN628" s="50"/>
      <c r="AO628" s="50"/>
      <c r="AP628" s="138" t="str">
        <f>IF(NOT($AS628=$AS629),ROW(),"")</f>
        <v/>
      </c>
      <c r="AQ628" s="20" t="str">
        <f>IF(NOT(AS628=AS629),AS629,"")</f>
        <v/>
      </c>
      <c r="AR628" s="20" t="str">
        <f>INDEX($AB$15:$AM$15,MATCH($AS628,$AB$11:$AM$11,0))</f>
        <v>in</v>
      </c>
      <c r="AS628" s="20" t="str">
        <f>LEFT(AT628,4)</f>
        <v>2002</v>
      </c>
      <c r="AT628" s="139" t="str">
        <f>LEFT(B628,6)</f>
        <v>200205</v>
      </c>
    </row>
    <row r="629" spans="2:46" x14ac:dyDescent="0.25">
      <c r="B629" s="11">
        <f>'Market Data'!B615</f>
        <v>20020529</v>
      </c>
      <c r="C629" s="2">
        <f>'Market Data'!C615</f>
        <v>6276.5</v>
      </c>
      <c r="D629" s="2">
        <f>'Market Data'!D615</f>
        <v>6286.5</v>
      </c>
      <c r="E629" s="2">
        <f>'Market Data'!E615</f>
        <v>6230.5</v>
      </c>
      <c r="F629" s="12">
        <f>'Market Data'!F615</f>
        <v>6258.5</v>
      </c>
      <c r="H629" s="151">
        <f t="shared" si="75"/>
        <v>611</v>
      </c>
      <c r="I629" s="244">
        <f ca="1">IF($H629&lt;($J$6+1),"",PFE(OFFSET($F629,0,0,-$J$6)))</f>
        <v>-5.9902693305814221E-2</v>
      </c>
      <c r="J629" s="19"/>
      <c r="K629" s="139" t="str">
        <f t="shared" ca="1" si="76"/>
        <v>Short</v>
      </c>
      <c r="L629" s="243" t="e">
        <f t="shared" ca="1" si="71"/>
        <v>#N/A</v>
      </c>
      <c r="M629" s="242" t="e">
        <f t="shared" ca="1" si="72"/>
        <v>#N/A</v>
      </c>
      <c r="N629" s="20"/>
      <c r="O629" s="74">
        <f t="shared" ca="1" si="77"/>
        <v>-1</v>
      </c>
      <c r="P629" s="75">
        <f t="shared" ca="1" si="69"/>
        <v>0</v>
      </c>
      <c r="Q629" s="76" t="str">
        <f t="shared" ca="1" si="73"/>
        <v/>
      </c>
      <c r="R629" s="75"/>
      <c r="S629" s="77">
        <f t="shared" ca="1" si="70"/>
        <v>-1</v>
      </c>
      <c r="T629" s="78"/>
      <c r="U629" s="81">
        <f t="shared" ca="1" si="78"/>
        <v>840</v>
      </c>
      <c r="V629" s="82">
        <f t="shared" ca="1" si="74"/>
        <v>3488.3199999999943</v>
      </c>
      <c r="W629" s="50"/>
      <c r="X629" s="50"/>
      <c r="Y629" s="50"/>
      <c r="Z629" s="50"/>
      <c r="AA629" s="50"/>
      <c r="AG629" s="50"/>
      <c r="AH629" s="50"/>
      <c r="AI629" s="50"/>
      <c r="AJ629" s="50"/>
      <c r="AK629" s="50"/>
      <c r="AL629" s="50"/>
      <c r="AM629" s="50"/>
      <c r="AN629" s="50"/>
      <c r="AO629" s="50"/>
      <c r="AP629" s="138" t="str">
        <f>IF(NOT($AS629=$AS630),ROW(),"")</f>
        <v/>
      </c>
      <c r="AQ629" s="20" t="str">
        <f>IF(NOT(AS629=AS630),AS630,"")</f>
        <v/>
      </c>
      <c r="AR629" s="20" t="str">
        <f>INDEX($AB$15:$AM$15,MATCH($AS629,$AB$11:$AM$11,0))</f>
        <v>in</v>
      </c>
      <c r="AS629" s="20" t="str">
        <f>LEFT(AT629,4)</f>
        <v>2002</v>
      </c>
      <c r="AT629" s="139" t="str">
        <f>LEFT(B629,6)</f>
        <v>200205</v>
      </c>
    </row>
    <row r="630" spans="2:46" x14ac:dyDescent="0.25">
      <c r="B630" s="11">
        <f>'Market Data'!B616</f>
        <v>20020530</v>
      </c>
      <c r="C630" s="2">
        <f>'Market Data'!C616</f>
        <v>6239.5</v>
      </c>
      <c r="D630" s="2">
        <f>'Market Data'!D616</f>
        <v>6246.5</v>
      </c>
      <c r="E630" s="2">
        <f>'Market Data'!E616</f>
        <v>6117.5</v>
      </c>
      <c r="F630" s="12">
        <f>'Market Data'!F616</f>
        <v>6125.5</v>
      </c>
      <c r="H630" s="151">
        <f t="shared" si="75"/>
        <v>612</v>
      </c>
      <c r="I630" s="244">
        <f ca="1">IF($H630&lt;($J$6+1),"",PFE(OFFSET($F630,0,0,-$J$6)))</f>
        <v>-8.4702520172766221E-2</v>
      </c>
      <c r="J630" s="19"/>
      <c r="K630" s="139" t="str">
        <f t="shared" ca="1" si="76"/>
        <v>Short</v>
      </c>
      <c r="L630" s="243" t="e">
        <f t="shared" ca="1" si="71"/>
        <v>#N/A</v>
      </c>
      <c r="M630" s="242" t="e">
        <f t="shared" ca="1" si="72"/>
        <v>#N/A</v>
      </c>
      <c r="N630" s="20"/>
      <c r="O630" s="74">
        <f t="shared" ca="1" si="77"/>
        <v>-1</v>
      </c>
      <c r="P630" s="75">
        <f t="shared" ca="1" si="69"/>
        <v>0</v>
      </c>
      <c r="Q630" s="76" t="str">
        <f t="shared" ca="1" si="73"/>
        <v/>
      </c>
      <c r="R630" s="75"/>
      <c r="S630" s="77">
        <f t="shared" ca="1" si="70"/>
        <v>-1</v>
      </c>
      <c r="T630" s="78"/>
      <c r="U630" s="81">
        <f t="shared" ca="1" si="78"/>
        <v>4655</v>
      </c>
      <c r="V630" s="82">
        <f t="shared" ca="1" si="74"/>
        <v>8143.3199999999943</v>
      </c>
      <c r="W630" s="50"/>
      <c r="X630" s="50"/>
      <c r="Y630" s="50"/>
      <c r="Z630" s="50"/>
      <c r="AA630" s="50"/>
      <c r="AG630" s="50"/>
      <c r="AH630" s="50"/>
      <c r="AI630" s="50"/>
      <c r="AJ630" s="50"/>
      <c r="AK630" s="50"/>
      <c r="AL630" s="50"/>
      <c r="AM630" s="50"/>
      <c r="AN630" s="50"/>
      <c r="AO630" s="50"/>
      <c r="AP630" s="138" t="str">
        <f>IF(NOT($AS630=$AS631),ROW(),"")</f>
        <v/>
      </c>
      <c r="AQ630" s="20" t="str">
        <f>IF(NOT(AS630=AS631),AS631,"")</f>
        <v/>
      </c>
      <c r="AR630" s="20" t="str">
        <f>INDEX($AB$15:$AM$15,MATCH($AS630,$AB$11:$AM$11,0))</f>
        <v>in</v>
      </c>
      <c r="AS630" s="20" t="str">
        <f>LEFT(AT630,4)</f>
        <v>2002</v>
      </c>
      <c r="AT630" s="139" t="str">
        <f>LEFT(B630,6)</f>
        <v>200205</v>
      </c>
    </row>
    <row r="631" spans="2:46" x14ac:dyDescent="0.25">
      <c r="B631" s="11">
        <f>'Market Data'!B617</f>
        <v>20020531</v>
      </c>
      <c r="C631" s="2">
        <f>'Market Data'!C617</f>
        <v>6159.5</v>
      </c>
      <c r="D631" s="2">
        <f>'Market Data'!D617</f>
        <v>6235.5</v>
      </c>
      <c r="E631" s="2">
        <f>'Market Data'!E617</f>
        <v>6144.5</v>
      </c>
      <c r="F631" s="12">
        <f>'Market Data'!F617</f>
        <v>6176.5</v>
      </c>
      <c r="H631" s="151">
        <f t="shared" si="75"/>
        <v>613</v>
      </c>
      <c r="I631" s="244">
        <f ca="1">IF($H631&lt;($J$6+1),"",PFE(OFFSET($F631,0,0,-$J$6)))</f>
        <v>-8.3546749786340094E-2</v>
      </c>
      <c r="J631" s="19"/>
      <c r="K631" s="139" t="str">
        <f t="shared" ca="1" si="76"/>
        <v>Short</v>
      </c>
      <c r="L631" s="243" t="e">
        <f t="shared" ca="1" si="71"/>
        <v>#N/A</v>
      </c>
      <c r="M631" s="242" t="e">
        <f t="shared" ca="1" si="72"/>
        <v>#N/A</v>
      </c>
      <c r="N631" s="20"/>
      <c r="O631" s="74">
        <f t="shared" ca="1" si="77"/>
        <v>-1</v>
      </c>
      <c r="P631" s="75">
        <f t="shared" ca="1" si="69"/>
        <v>0</v>
      </c>
      <c r="Q631" s="76" t="str">
        <f t="shared" ca="1" si="73"/>
        <v/>
      </c>
      <c r="R631" s="75"/>
      <c r="S631" s="77">
        <f t="shared" ca="1" si="70"/>
        <v>-1</v>
      </c>
      <c r="T631" s="78"/>
      <c r="U631" s="81">
        <f t="shared" ca="1" si="78"/>
        <v>-1785</v>
      </c>
      <c r="V631" s="82">
        <f t="shared" ca="1" si="74"/>
        <v>6358.3199999999943</v>
      </c>
      <c r="W631" s="50"/>
      <c r="X631" s="50"/>
      <c r="Y631" s="50"/>
      <c r="Z631" s="50"/>
      <c r="AA631" s="50"/>
      <c r="AG631" s="50"/>
      <c r="AH631" s="50"/>
      <c r="AI631" s="50"/>
      <c r="AJ631" s="50"/>
      <c r="AK631" s="50"/>
      <c r="AL631" s="50"/>
      <c r="AM631" s="50"/>
      <c r="AN631" s="50"/>
      <c r="AO631" s="50"/>
      <c r="AP631" s="138" t="str">
        <f>IF(NOT($AS631=$AS632),ROW(),"")</f>
        <v/>
      </c>
      <c r="AQ631" s="20" t="str">
        <f>IF(NOT(AS631=AS632),AS632,"")</f>
        <v/>
      </c>
      <c r="AR631" s="20" t="str">
        <f>INDEX($AB$15:$AM$15,MATCH($AS631,$AB$11:$AM$11,0))</f>
        <v>in</v>
      </c>
      <c r="AS631" s="20" t="str">
        <f>LEFT(AT631,4)</f>
        <v>2002</v>
      </c>
      <c r="AT631" s="139" t="str">
        <f>LEFT(B631,6)</f>
        <v>200205</v>
      </c>
    </row>
    <row r="632" spans="2:46" x14ac:dyDescent="0.25">
      <c r="B632" s="11">
        <f>'Market Data'!B618</f>
        <v>20020603</v>
      </c>
      <c r="C632" s="2">
        <f>'Market Data'!C618</f>
        <v>6176.5</v>
      </c>
      <c r="D632" s="2">
        <f>'Market Data'!D618</f>
        <v>6229</v>
      </c>
      <c r="E632" s="2">
        <f>'Market Data'!E618</f>
        <v>6097.5</v>
      </c>
      <c r="F632" s="12">
        <f>'Market Data'!F618</f>
        <v>6110.5</v>
      </c>
      <c r="H632" s="151">
        <f t="shared" si="75"/>
        <v>614</v>
      </c>
      <c r="I632" s="244">
        <f ca="1">IF($H632&lt;($J$6+1),"",PFE(OFFSET($F632,0,0,-$J$6)))</f>
        <v>-9.3098282707921712E-2</v>
      </c>
      <c r="J632" s="19"/>
      <c r="K632" s="139" t="str">
        <f t="shared" ca="1" si="76"/>
        <v>Short</v>
      </c>
      <c r="L632" s="243" t="e">
        <f t="shared" ca="1" si="71"/>
        <v>#N/A</v>
      </c>
      <c r="M632" s="242" t="e">
        <f t="shared" ca="1" si="72"/>
        <v>#N/A</v>
      </c>
      <c r="N632" s="20"/>
      <c r="O632" s="74">
        <f t="shared" ca="1" si="77"/>
        <v>-1</v>
      </c>
      <c r="P632" s="75">
        <f t="shared" ca="1" si="69"/>
        <v>0</v>
      </c>
      <c r="Q632" s="76" t="str">
        <f t="shared" ca="1" si="73"/>
        <v/>
      </c>
      <c r="R632" s="75"/>
      <c r="S632" s="77">
        <f t="shared" ca="1" si="70"/>
        <v>-1</v>
      </c>
      <c r="T632" s="78"/>
      <c r="U632" s="81">
        <f t="shared" ca="1" si="78"/>
        <v>2310</v>
      </c>
      <c r="V632" s="82">
        <f t="shared" ca="1" si="74"/>
        <v>8668.3199999999943</v>
      </c>
      <c r="W632" s="50"/>
      <c r="X632" s="50"/>
      <c r="Y632" s="50"/>
      <c r="Z632" s="50"/>
      <c r="AA632" s="50"/>
      <c r="AG632" s="50"/>
      <c r="AH632" s="50"/>
      <c r="AI632" s="50"/>
      <c r="AJ632" s="50"/>
      <c r="AK632" s="50"/>
      <c r="AL632" s="50"/>
      <c r="AM632" s="50"/>
      <c r="AN632" s="50"/>
      <c r="AO632" s="50"/>
      <c r="AP632" s="138" t="str">
        <f>IF(NOT($AS632=$AS633),ROW(),"")</f>
        <v/>
      </c>
      <c r="AQ632" s="20" t="str">
        <f>IF(NOT(AS632=AS633),AS633,"")</f>
        <v/>
      </c>
      <c r="AR632" s="20" t="str">
        <f>INDEX($AB$15:$AM$15,MATCH($AS632,$AB$11:$AM$11,0))</f>
        <v>in</v>
      </c>
      <c r="AS632" s="20" t="str">
        <f>LEFT(AT632,4)</f>
        <v>2002</v>
      </c>
      <c r="AT632" s="139" t="str">
        <f>LEFT(B632,6)</f>
        <v>200206</v>
      </c>
    </row>
    <row r="633" spans="2:46" x14ac:dyDescent="0.25">
      <c r="B633" s="11">
        <f>'Market Data'!B619</f>
        <v>20020604</v>
      </c>
      <c r="C633" s="2">
        <f>'Market Data'!C619</f>
        <v>6066.5</v>
      </c>
      <c r="D633" s="2">
        <f>'Market Data'!D619</f>
        <v>6073</v>
      </c>
      <c r="E633" s="2">
        <f>'Market Data'!E619</f>
        <v>5956</v>
      </c>
      <c r="F633" s="12">
        <f>'Market Data'!F619</f>
        <v>6011</v>
      </c>
      <c r="H633" s="151">
        <f t="shared" si="75"/>
        <v>615</v>
      </c>
      <c r="I633" s="244">
        <f ca="1">IF($H633&lt;($J$6+1),"",PFE(OFFSET($F633,0,0,-$J$6)))</f>
        <v>-9.4341077953926183E-2</v>
      </c>
      <c r="J633" s="19"/>
      <c r="K633" s="139" t="str">
        <f t="shared" ca="1" si="76"/>
        <v>Short</v>
      </c>
      <c r="L633" s="243" t="e">
        <f t="shared" ca="1" si="71"/>
        <v>#N/A</v>
      </c>
      <c r="M633" s="242" t="e">
        <f t="shared" ca="1" si="72"/>
        <v>#N/A</v>
      </c>
      <c r="N633" s="20"/>
      <c r="O633" s="74">
        <f t="shared" ca="1" si="77"/>
        <v>-1</v>
      </c>
      <c r="P633" s="75">
        <f t="shared" ca="1" si="69"/>
        <v>0</v>
      </c>
      <c r="Q633" s="76" t="str">
        <f t="shared" ca="1" si="73"/>
        <v/>
      </c>
      <c r="R633" s="75"/>
      <c r="S633" s="77">
        <f t="shared" ca="1" si="70"/>
        <v>-1</v>
      </c>
      <c r="T633" s="78"/>
      <c r="U633" s="81">
        <f t="shared" ca="1" si="78"/>
        <v>3482.5</v>
      </c>
      <c r="V633" s="82">
        <f t="shared" ca="1" si="74"/>
        <v>12150.819999999994</v>
      </c>
      <c r="W633" s="50"/>
      <c r="X633" s="50"/>
      <c r="Y633" s="50"/>
      <c r="Z633" s="50"/>
      <c r="AA633" s="50"/>
      <c r="AG633" s="50"/>
      <c r="AH633" s="50"/>
      <c r="AI633" s="50"/>
      <c r="AJ633" s="50"/>
      <c r="AK633" s="50"/>
      <c r="AL633" s="50"/>
      <c r="AM633" s="50"/>
      <c r="AN633" s="50"/>
      <c r="AO633" s="50"/>
      <c r="AP633" s="138" t="str">
        <f>IF(NOT($AS633=$AS634),ROW(),"")</f>
        <v/>
      </c>
      <c r="AQ633" s="20" t="str">
        <f>IF(NOT(AS633=AS634),AS634,"")</f>
        <v/>
      </c>
      <c r="AR633" s="20" t="str">
        <f>INDEX($AB$15:$AM$15,MATCH($AS633,$AB$11:$AM$11,0))</f>
        <v>in</v>
      </c>
      <c r="AS633" s="20" t="str">
        <f>LEFT(AT633,4)</f>
        <v>2002</v>
      </c>
      <c r="AT633" s="139" t="str">
        <f>LEFT(B633,6)</f>
        <v>200206</v>
      </c>
    </row>
    <row r="634" spans="2:46" x14ac:dyDescent="0.25">
      <c r="B634" s="11">
        <f>'Market Data'!B620</f>
        <v>20020605</v>
      </c>
      <c r="C634" s="2">
        <f>'Market Data'!C620</f>
        <v>6051.5</v>
      </c>
      <c r="D634" s="2">
        <f>'Market Data'!D620</f>
        <v>6062</v>
      </c>
      <c r="E634" s="2">
        <f>'Market Data'!E620</f>
        <v>5975</v>
      </c>
      <c r="F634" s="12">
        <f>'Market Data'!F620</f>
        <v>5990</v>
      </c>
      <c r="H634" s="151">
        <f t="shared" si="75"/>
        <v>616</v>
      </c>
      <c r="I634" s="244">
        <f ca="1">IF($H634&lt;($J$6+1),"",PFE(OFFSET($F634,0,0,-$J$6)))</f>
        <v>-8.3838462195591046E-2</v>
      </c>
      <c r="J634" s="19"/>
      <c r="K634" s="139" t="str">
        <f t="shared" ca="1" si="76"/>
        <v>Short</v>
      </c>
      <c r="L634" s="243" t="e">
        <f t="shared" ca="1" si="71"/>
        <v>#N/A</v>
      </c>
      <c r="M634" s="242" t="e">
        <f t="shared" ca="1" si="72"/>
        <v>#N/A</v>
      </c>
      <c r="N634" s="20"/>
      <c r="O634" s="74">
        <f t="shared" ca="1" si="77"/>
        <v>-1</v>
      </c>
      <c r="P634" s="75">
        <f t="shared" ca="1" si="69"/>
        <v>0</v>
      </c>
      <c r="Q634" s="76" t="str">
        <f t="shared" ca="1" si="73"/>
        <v/>
      </c>
      <c r="R634" s="75"/>
      <c r="S634" s="77">
        <f t="shared" ca="1" si="70"/>
        <v>-1</v>
      </c>
      <c r="T634" s="78"/>
      <c r="U634" s="81">
        <f t="shared" ca="1" si="78"/>
        <v>735</v>
      </c>
      <c r="V634" s="82">
        <f t="shared" ca="1" si="74"/>
        <v>12885.819999999994</v>
      </c>
      <c r="W634" s="50"/>
      <c r="X634" s="50"/>
      <c r="Y634" s="50"/>
      <c r="Z634" s="50"/>
      <c r="AA634" s="50"/>
      <c r="AG634" s="50"/>
      <c r="AH634" s="50"/>
      <c r="AI634" s="50"/>
      <c r="AJ634" s="50"/>
      <c r="AK634" s="50"/>
      <c r="AL634" s="50"/>
      <c r="AM634" s="50"/>
      <c r="AN634" s="50"/>
      <c r="AO634" s="50"/>
      <c r="AP634" s="138" t="str">
        <f>IF(NOT($AS634=$AS635),ROW(),"")</f>
        <v/>
      </c>
      <c r="AQ634" s="20" t="str">
        <f>IF(NOT(AS634=AS635),AS635,"")</f>
        <v/>
      </c>
      <c r="AR634" s="20" t="str">
        <f>INDEX($AB$15:$AM$15,MATCH($AS634,$AB$11:$AM$11,0))</f>
        <v>in</v>
      </c>
      <c r="AS634" s="20" t="str">
        <f>LEFT(AT634,4)</f>
        <v>2002</v>
      </c>
      <c r="AT634" s="139" t="str">
        <f>LEFT(B634,6)</f>
        <v>200206</v>
      </c>
    </row>
    <row r="635" spans="2:46" x14ac:dyDescent="0.25">
      <c r="B635" s="11">
        <f>'Market Data'!B621</f>
        <v>20020606</v>
      </c>
      <c r="C635" s="2">
        <f>'Market Data'!C621</f>
        <v>6016.5</v>
      </c>
      <c r="D635" s="2">
        <f>'Market Data'!D621</f>
        <v>6089.5</v>
      </c>
      <c r="E635" s="2">
        <f>'Market Data'!E621</f>
        <v>5988.5</v>
      </c>
      <c r="F635" s="12">
        <f>'Market Data'!F621</f>
        <v>6011</v>
      </c>
      <c r="H635" s="151">
        <f t="shared" si="75"/>
        <v>617</v>
      </c>
      <c r="I635" s="244">
        <f ca="1">IF($H635&lt;($J$6+1),"",PFE(OFFSET($F635,0,0,-$J$6)))</f>
        <v>-5.3584666555348569E-2</v>
      </c>
      <c r="J635" s="19"/>
      <c r="K635" s="139" t="str">
        <f t="shared" ca="1" si="76"/>
        <v>Short</v>
      </c>
      <c r="L635" s="243" t="e">
        <f t="shared" ca="1" si="71"/>
        <v>#N/A</v>
      </c>
      <c r="M635" s="242" t="e">
        <f t="shared" ca="1" si="72"/>
        <v>#N/A</v>
      </c>
      <c r="N635" s="20"/>
      <c r="O635" s="74">
        <f t="shared" ca="1" si="77"/>
        <v>-1</v>
      </c>
      <c r="P635" s="75">
        <f t="shared" ca="1" si="69"/>
        <v>0</v>
      </c>
      <c r="Q635" s="76" t="str">
        <f t="shared" ca="1" si="73"/>
        <v/>
      </c>
      <c r="R635" s="75"/>
      <c r="S635" s="77">
        <f t="shared" ca="1" si="70"/>
        <v>-1</v>
      </c>
      <c r="T635" s="78"/>
      <c r="U635" s="81">
        <f t="shared" ca="1" si="78"/>
        <v>-735</v>
      </c>
      <c r="V635" s="82">
        <f t="shared" ca="1" si="74"/>
        <v>12150.819999999994</v>
      </c>
      <c r="W635" s="50"/>
      <c r="X635" s="50"/>
      <c r="Y635" s="50"/>
      <c r="Z635" s="50"/>
      <c r="AA635" s="50"/>
      <c r="AG635" s="50"/>
      <c r="AH635" s="50"/>
      <c r="AI635" s="50"/>
      <c r="AJ635" s="50"/>
      <c r="AK635" s="50"/>
      <c r="AL635" s="50"/>
      <c r="AM635" s="50"/>
      <c r="AN635" s="50"/>
      <c r="AO635" s="50"/>
      <c r="AP635" s="138" t="str">
        <f>IF(NOT($AS635=$AS636),ROW(),"")</f>
        <v/>
      </c>
      <c r="AQ635" s="20" t="str">
        <f>IF(NOT(AS635=AS636),AS636,"")</f>
        <v/>
      </c>
      <c r="AR635" s="20" t="str">
        <f>INDEX($AB$15:$AM$15,MATCH($AS635,$AB$11:$AM$11,0))</f>
        <v>in</v>
      </c>
      <c r="AS635" s="20" t="str">
        <f>LEFT(AT635,4)</f>
        <v>2002</v>
      </c>
      <c r="AT635" s="139" t="str">
        <f>LEFT(B635,6)</f>
        <v>200206</v>
      </c>
    </row>
    <row r="636" spans="2:46" x14ac:dyDescent="0.25">
      <c r="B636" s="11">
        <f>'Market Data'!B622</f>
        <v>20020607</v>
      </c>
      <c r="C636" s="2">
        <f>'Market Data'!C622</f>
        <v>5914.5</v>
      </c>
      <c r="D636" s="2">
        <f>'Market Data'!D622</f>
        <v>5978</v>
      </c>
      <c r="E636" s="2">
        <f>'Market Data'!E622</f>
        <v>5885</v>
      </c>
      <c r="F636" s="12">
        <f>'Market Data'!F622</f>
        <v>5969</v>
      </c>
      <c r="H636" s="151">
        <f t="shared" si="75"/>
        <v>618</v>
      </c>
      <c r="I636" s="244">
        <f ca="1">IF($H636&lt;($J$6+1),"",PFE(OFFSET($F636,0,0,-$J$6)))</f>
        <v>-7.4243800943523786E-2</v>
      </c>
      <c r="J636" s="19"/>
      <c r="K636" s="139" t="str">
        <f t="shared" ca="1" si="76"/>
        <v>Short</v>
      </c>
      <c r="L636" s="243" t="e">
        <f t="shared" ca="1" si="71"/>
        <v>#N/A</v>
      </c>
      <c r="M636" s="242" t="e">
        <f t="shared" ca="1" si="72"/>
        <v>#N/A</v>
      </c>
      <c r="N636" s="20"/>
      <c r="O636" s="74">
        <f t="shared" ca="1" si="77"/>
        <v>-1</v>
      </c>
      <c r="P636" s="75">
        <f t="shared" ca="1" si="69"/>
        <v>0</v>
      </c>
      <c r="Q636" s="76" t="str">
        <f t="shared" ca="1" si="73"/>
        <v/>
      </c>
      <c r="R636" s="75"/>
      <c r="S636" s="77">
        <f t="shared" ca="1" si="70"/>
        <v>-1</v>
      </c>
      <c r="T636" s="78"/>
      <c r="U636" s="81">
        <f t="shared" ca="1" si="78"/>
        <v>1470</v>
      </c>
      <c r="V636" s="82">
        <f t="shared" ca="1" si="74"/>
        <v>13620.819999999994</v>
      </c>
      <c r="W636" s="50"/>
      <c r="X636" s="50"/>
      <c r="Y636" s="50"/>
      <c r="Z636" s="50"/>
      <c r="AA636" s="50"/>
      <c r="AG636" s="50"/>
      <c r="AH636" s="50"/>
      <c r="AI636" s="50"/>
      <c r="AJ636" s="50"/>
      <c r="AK636" s="50"/>
      <c r="AL636" s="50"/>
      <c r="AM636" s="50"/>
      <c r="AN636" s="50"/>
      <c r="AO636" s="50"/>
      <c r="AP636" s="138" t="str">
        <f>IF(NOT($AS636=$AS637),ROW(),"")</f>
        <v/>
      </c>
      <c r="AQ636" s="20" t="str">
        <f>IF(NOT(AS636=AS637),AS637,"")</f>
        <v/>
      </c>
      <c r="AR636" s="20" t="str">
        <f>INDEX($AB$15:$AM$15,MATCH($AS636,$AB$11:$AM$11,0))</f>
        <v>in</v>
      </c>
      <c r="AS636" s="20" t="str">
        <f>LEFT(AT636,4)</f>
        <v>2002</v>
      </c>
      <c r="AT636" s="139" t="str">
        <f>LEFT(B636,6)</f>
        <v>200206</v>
      </c>
    </row>
    <row r="637" spans="2:46" x14ac:dyDescent="0.25">
      <c r="B637" s="11">
        <f>'Market Data'!B623</f>
        <v>20020610</v>
      </c>
      <c r="C637" s="2">
        <f>'Market Data'!C623</f>
        <v>5991.5</v>
      </c>
      <c r="D637" s="2">
        <f>'Market Data'!D623</f>
        <v>6033.5</v>
      </c>
      <c r="E637" s="2">
        <f>'Market Data'!E623</f>
        <v>5919</v>
      </c>
      <c r="F637" s="12">
        <f>'Market Data'!F623</f>
        <v>5960.5</v>
      </c>
      <c r="H637" s="151">
        <f t="shared" si="75"/>
        <v>619</v>
      </c>
      <c r="I637" s="244">
        <f ca="1">IF($H637&lt;($J$6+1),"",PFE(OFFSET($F637,0,0,-$J$6)))</f>
        <v>-6.6817663025986615E-2</v>
      </c>
      <c r="J637" s="19"/>
      <c r="K637" s="139" t="str">
        <f t="shared" ca="1" si="76"/>
        <v>Short</v>
      </c>
      <c r="L637" s="243" t="e">
        <f t="shared" ca="1" si="71"/>
        <v>#N/A</v>
      </c>
      <c r="M637" s="242" t="e">
        <f t="shared" ca="1" si="72"/>
        <v>#N/A</v>
      </c>
      <c r="N637" s="20"/>
      <c r="O637" s="74">
        <f t="shared" ca="1" si="77"/>
        <v>-1</v>
      </c>
      <c r="P637" s="75">
        <f t="shared" ca="1" si="69"/>
        <v>0</v>
      </c>
      <c r="Q637" s="76" t="str">
        <f t="shared" ca="1" si="73"/>
        <v/>
      </c>
      <c r="R637" s="75"/>
      <c r="S637" s="77">
        <f t="shared" ca="1" si="70"/>
        <v>-1</v>
      </c>
      <c r="T637" s="78"/>
      <c r="U637" s="81">
        <f t="shared" ca="1" si="78"/>
        <v>297.5</v>
      </c>
      <c r="V637" s="82">
        <f t="shared" ca="1" si="74"/>
        <v>13918.319999999994</v>
      </c>
      <c r="W637" s="50"/>
      <c r="X637" s="50"/>
      <c r="Y637" s="50"/>
      <c r="Z637" s="50"/>
      <c r="AA637" s="50"/>
      <c r="AG637" s="50"/>
      <c r="AH637" s="50"/>
      <c r="AI637" s="50"/>
      <c r="AJ637" s="50"/>
      <c r="AK637" s="50"/>
      <c r="AL637" s="50"/>
      <c r="AM637" s="50"/>
      <c r="AN637" s="50"/>
      <c r="AO637" s="50"/>
      <c r="AP637" s="138" t="str">
        <f>IF(NOT($AS637=$AS638),ROW(),"")</f>
        <v/>
      </c>
      <c r="AQ637" s="20" t="str">
        <f>IF(NOT(AS637=AS638),AS638,"")</f>
        <v/>
      </c>
      <c r="AR637" s="20" t="str">
        <f>INDEX($AB$15:$AM$15,MATCH($AS637,$AB$11:$AM$11,0))</f>
        <v>in</v>
      </c>
      <c r="AS637" s="20" t="str">
        <f>LEFT(AT637,4)</f>
        <v>2002</v>
      </c>
      <c r="AT637" s="139" t="str">
        <f>LEFT(B637,6)</f>
        <v>200206</v>
      </c>
    </row>
    <row r="638" spans="2:46" x14ac:dyDescent="0.25">
      <c r="B638" s="11">
        <f>'Market Data'!B624</f>
        <v>20020611</v>
      </c>
      <c r="C638" s="2">
        <f>'Market Data'!C624</f>
        <v>5963.5</v>
      </c>
      <c r="D638" s="2">
        <f>'Market Data'!D624</f>
        <v>6060.5</v>
      </c>
      <c r="E638" s="2">
        <f>'Market Data'!E624</f>
        <v>5926.5</v>
      </c>
      <c r="F638" s="12">
        <f>'Market Data'!F624</f>
        <v>6000.5</v>
      </c>
      <c r="H638" s="151">
        <f t="shared" si="75"/>
        <v>620</v>
      </c>
      <c r="I638" s="244">
        <f ca="1">IF($H638&lt;($J$6+1),"",PFE(OFFSET($F638,0,0,-$J$6)))</f>
        <v>-8.9010712576914577E-2</v>
      </c>
      <c r="J638" s="19"/>
      <c r="K638" s="139" t="str">
        <f t="shared" ca="1" si="76"/>
        <v>Short</v>
      </c>
      <c r="L638" s="243" t="e">
        <f t="shared" ca="1" si="71"/>
        <v>#N/A</v>
      </c>
      <c r="M638" s="242" t="e">
        <f t="shared" ca="1" si="72"/>
        <v>#N/A</v>
      </c>
      <c r="N638" s="20"/>
      <c r="O638" s="74">
        <f t="shared" ca="1" si="77"/>
        <v>-1</v>
      </c>
      <c r="P638" s="75">
        <f t="shared" ca="1" si="69"/>
        <v>0</v>
      </c>
      <c r="Q638" s="76" t="str">
        <f t="shared" ca="1" si="73"/>
        <v/>
      </c>
      <c r="R638" s="75"/>
      <c r="S638" s="77">
        <f t="shared" ca="1" si="70"/>
        <v>-1</v>
      </c>
      <c r="T638" s="78"/>
      <c r="U638" s="81">
        <f t="shared" ca="1" si="78"/>
        <v>-1400</v>
      </c>
      <c r="V638" s="82">
        <f t="shared" ca="1" si="74"/>
        <v>12518.319999999994</v>
      </c>
      <c r="W638" s="50"/>
      <c r="X638" s="50"/>
      <c r="Y638" s="50"/>
      <c r="Z638" s="50"/>
      <c r="AA638" s="50"/>
      <c r="AG638" s="50"/>
      <c r="AH638" s="50"/>
      <c r="AI638" s="50"/>
      <c r="AJ638" s="50"/>
      <c r="AK638" s="50"/>
      <c r="AL638" s="50"/>
      <c r="AM638" s="50"/>
      <c r="AN638" s="50"/>
      <c r="AO638" s="50"/>
      <c r="AP638" s="138" t="str">
        <f>IF(NOT($AS638=$AS639),ROW(),"")</f>
        <v/>
      </c>
      <c r="AQ638" s="20" t="str">
        <f>IF(NOT(AS638=AS639),AS639,"")</f>
        <v/>
      </c>
      <c r="AR638" s="20" t="str">
        <f>INDEX($AB$15:$AM$15,MATCH($AS638,$AB$11:$AM$11,0))</f>
        <v>in</v>
      </c>
      <c r="AS638" s="20" t="str">
        <f>LEFT(AT638,4)</f>
        <v>2002</v>
      </c>
      <c r="AT638" s="139" t="str">
        <f>LEFT(B638,6)</f>
        <v>200206</v>
      </c>
    </row>
    <row r="639" spans="2:46" x14ac:dyDescent="0.25">
      <c r="B639" s="11">
        <f>'Market Data'!B625</f>
        <v>20020612</v>
      </c>
      <c r="C639" s="2">
        <f>'Market Data'!C625</f>
        <v>5932.5</v>
      </c>
      <c r="D639" s="2">
        <f>'Market Data'!D625</f>
        <v>5945.5</v>
      </c>
      <c r="E639" s="2">
        <f>'Market Data'!E625</f>
        <v>5848.5</v>
      </c>
      <c r="F639" s="12">
        <f>'Market Data'!F625</f>
        <v>5893</v>
      </c>
      <c r="H639" s="151">
        <f t="shared" si="75"/>
        <v>621</v>
      </c>
      <c r="I639" s="244">
        <f ca="1">IF($H639&lt;($J$6+1),"",PFE(OFFSET($F639,0,0,-$J$6)))</f>
        <v>-9.5213822552935826E-2</v>
      </c>
      <c r="J639" s="19"/>
      <c r="K639" s="139" t="str">
        <f t="shared" ca="1" si="76"/>
        <v>Short</v>
      </c>
      <c r="L639" s="243" t="e">
        <f t="shared" ca="1" si="71"/>
        <v>#N/A</v>
      </c>
      <c r="M639" s="242" t="e">
        <f t="shared" ca="1" si="72"/>
        <v>#N/A</v>
      </c>
      <c r="N639" s="20"/>
      <c r="O639" s="74">
        <f t="shared" ca="1" si="77"/>
        <v>-1</v>
      </c>
      <c r="P639" s="75">
        <f t="shared" ca="1" si="69"/>
        <v>0</v>
      </c>
      <c r="Q639" s="76" t="str">
        <f t="shared" ca="1" si="73"/>
        <v/>
      </c>
      <c r="R639" s="75"/>
      <c r="S639" s="77">
        <f t="shared" ca="1" si="70"/>
        <v>-1</v>
      </c>
      <c r="T639" s="78"/>
      <c r="U639" s="81">
        <f t="shared" ca="1" si="78"/>
        <v>3762.5</v>
      </c>
      <c r="V639" s="82">
        <f t="shared" ca="1" si="74"/>
        <v>16280.819999999994</v>
      </c>
      <c r="W639" s="50"/>
      <c r="X639" s="50"/>
      <c r="Y639" s="50"/>
      <c r="Z639" s="50"/>
      <c r="AA639" s="50"/>
      <c r="AG639" s="50"/>
      <c r="AH639" s="50"/>
      <c r="AI639" s="50"/>
      <c r="AJ639" s="50"/>
      <c r="AK639" s="50"/>
      <c r="AL639" s="50"/>
      <c r="AM639" s="50"/>
      <c r="AN639" s="50"/>
      <c r="AO639" s="50"/>
      <c r="AP639" s="138" t="str">
        <f>IF(NOT($AS639=$AS640),ROW(),"")</f>
        <v/>
      </c>
      <c r="AQ639" s="20" t="str">
        <f>IF(NOT(AS639=AS640),AS640,"")</f>
        <v/>
      </c>
      <c r="AR639" s="20" t="str">
        <f>INDEX($AB$15:$AM$15,MATCH($AS639,$AB$11:$AM$11,0))</f>
        <v>in</v>
      </c>
      <c r="AS639" s="20" t="str">
        <f>LEFT(AT639,4)</f>
        <v>2002</v>
      </c>
      <c r="AT639" s="139" t="str">
        <f>LEFT(B639,6)</f>
        <v>200206</v>
      </c>
    </row>
    <row r="640" spans="2:46" x14ac:dyDescent="0.25">
      <c r="B640" s="11">
        <f>'Market Data'!B626</f>
        <v>20020613</v>
      </c>
      <c r="C640" s="2">
        <f>'Market Data'!C626</f>
        <v>5941.5</v>
      </c>
      <c r="D640" s="2">
        <f>'Market Data'!D626</f>
        <v>5954.5</v>
      </c>
      <c r="E640" s="2">
        <f>'Market Data'!E626</f>
        <v>5813.5</v>
      </c>
      <c r="F640" s="12">
        <f>'Market Data'!F626</f>
        <v>5854.5</v>
      </c>
      <c r="H640" s="151">
        <f t="shared" si="75"/>
        <v>622</v>
      </c>
      <c r="I640" s="244">
        <f ca="1">IF($H640&lt;($J$6+1),"",PFE(OFFSET($F640,0,0,-$J$6)))</f>
        <v>-0.11858787716088601</v>
      </c>
      <c r="J640" s="19"/>
      <c r="K640" s="139" t="str">
        <f t="shared" ca="1" si="76"/>
        <v>Short</v>
      </c>
      <c r="L640" s="243" t="e">
        <f t="shared" ca="1" si="71"/>
        <v>#N/A</v>
      </c>
      <c r="M640" s="242" t="e">
        <f t="shared" ca="1" si="72"/>
        <v>#N/A</v>
      </c>
      <c r="N640" s="20"/>
      <c r="O640" s="74">
        <f t="shared" ca="1" si="77"/>
        <v>-1</v>
      </c>
      <c r="P640" s="75">
        <f t="shared" ca="1" si="69"/>
        <v>0</v>
      </c>
      <c r="Q640" s="76" t="str">
        <f t="shared" ca="1" si="73"/>
        <v/>
      </c>
      <c r="R640" s="75"/>
      <c r="S640" s="77">
        <f t="shared" ca="1" si="70"/>
        <v>-1</v>
      </c>
      <c r="T640" s="78"/>
      <c r="U640" s="81">
        <f t="shared" ca="1" si="78"/>
        <v>1347.5</v>
      </c>
      <c r="V640" s="82">
        <f t="shared" ca="1" si="74"/>
        <v>17628.319999999992</v>
      </c>
      <c r="W640" s="50"/>
      <c r="X640" s="50"/>
      <c r="Y640" s="50"/>
      <c r="Z640" s="50"/>
      <c r="AA640" s="50"/>
      <c r="AG640" s="50"/>
      <c r="AH640" s="50"/>
      <c r="AI640" s="50"/>
      <c r="AJ640" s="50"/>
      <c r="AK640" s="50"/>
      <c r="AL640" s="50"/>
      <c r="AM640" s="50"/>
      <c r="AN640" s="50"/>
      <c r="AO640" s="50"/>
      <c r="AP640" s="138" t="str">
        <f>IF(NOT($AS640=$AS641),ROW(),"")</f>
        <v/>
      </c>
      <c r="AQ640" s="20" t="str">
        <f>IF(NOT(AS640=AS641),AS641,"")</f>
        <v/>
      </c>
      <c r="AR640" s="20" t="str">
        <f>INDEX($AB$15:$AM$15,MATCH($AS640,$AB$11:$AM$11,0))</f>
        <v>in</v>
      </c>
      <c r="AS640" s="20" t="str">
        <f>LEFT(AT640,4)</f>
        <v>2002</v>
      </c>
      <c r="AT640" s="139" t="str">
        <f>LEFT(B640,6)</f>
        <v>200206</v>
      </c>
    </row>
    <row r="641" spans="2:46" x14ac:dyDescent="0.25">
      <c r="B641" s="11">
        <f>'Market Data'!B627</f>
        <v>20020614</v>
      </c>
      <c r="C641" s="2">
        <f>'Market Data'!C627</f>
        <v>5807.5</v>
      </c>
      <c r="D641" s="2">
        <f>'Market Data'!D627</f>
        <v>5814.5</v>
      </c>
      <c r="E641" s="2">
        <f>'Market Data'!E627</f>
        <v>5624</v>
      </c>
      <c r="F641" s="12">
        <f>'Market Data'!F627</f>
        <v>5671.5</v>
      </c>
      <c r="H641" s="151">
        <f t="shared" si="75"/>
        <v>623</v>
      </c>
      <c r="I641" s="244">
        <f ca="1">IF($H641&lt;($J$6+1),"",PFE(OFFSET($F641,0,0,-$J$6)))</f>
        <v>-0.16271876797408105</v>
      </c>
      <c r="J641" s="19"/>
      <c r="K641" s="139" t="str">
        <f t="shared" ca="1" si="76"/>
        <v>Short</v>
      </c>
      <c r="L641" s="243" t="e">
        <f t="shared" ca="1" si="71"/>
        <v>#N/A</v>
      </c>
      <c r="M641" s="242" t="e">
        <f t="shared" ca="1" si="72"/>
        <v>#N/A</v>
      </c>
      <c r="N641" s="20"/>
      <c r="O641" s="74">
        <f t="shared" ca="1" si="77"/>
        <v>-1</v>
      </c>
      <c r="P641" s="75">
        <f t="shared" ca="1" si="69"/>
        <v>0</v>
      </c>
      <c r="Q641" s="76" t="str">
        <f t="shared" ca="1" si="73"/>
        <v/>
      </c>
      <c r="R641" s="75"/>
      <c r="S641" s="77">
        <f t="shared" ca="1" si="70"/>
        <v>-1</v>
      </c>
      <c r="T641" s="78"/>
      <c r="U641" s="81">
        <f t="shared" ca="1" si="78"/>
        <v>6405</v>
      </c>
      <c r="V641" s="82">
        <f t="shared" ca="1" si="74"/>
        <v>24033.319999999992</v>
      </c>
      <c r="W641" s="50"/>
      <c r="X641" s="50"/>
      <c r="Y641" s="50"/>
      <c r="Z641" s="50"/>
      <c r="AA641" s="50"/>
      <c r="AG641" s="50"/>
      <c r="AH641" s="50"/>
      <c r="AI641" s="50"/>
      <c r="AJ641" s="50"/>
      <c r="AK641" s="50"/>
      <c r="AL641" s="50"/>
      <c r="AM641" s="50"/>
      <c r="AN641" s="50"/>
      <c r="AO641" s="50"/>
      <c r="AP641" s="138" t="str">
        <f>IF(NOT($AS641=$AS642),ROW(),"")</f>
        <v/>
      </c>
      <c r="AQ641" s="20" t="str">
        <f>IF(NOT(AS641=AS642),AS642,"")</f>
        <v/>
      </c>
      <c r="AR641" s="20" t="str">
        <f>INDEX($AB$15:$AM$15,MATCH($AS641,$AB$11:$AM$11,0))</f>
        <v>in</v>
      </c>
      <c r="AS641" s="20" t="str">
        <f>LEFT(AT641,4)</f>
        <v>2002</v>
      </c>
      <c r="AT641" s="139" t="str">
        <f>LEFT(B641,6)</f>
        <v>200206</v>
      </c>
    </row>
    <row r="642" spans="2:46" x14ac:dyDescent="0.25">
      <c r="B642" s="11">
        <f>'Market Data'!B628</f>
        <v>20020617</v>
      </c>
      <c r="C642" s="2">
        <f>'Market Data'!C628</f>
        <v>5716.5</v>
      </c>
      <c r="D642" s="2">
        <f>'Market Data'!D628</f>
        <v>5855</v>
      </c>
      <c r="E642" s="2">
        <f>'Market Data'!E628</f>
        <v>5705</v>
      </c>
      <c r="F642" s="12">
        <f>'Market Data'!F628</f>
        <v>5852.5</v>
      </c>
      <c r="H642" s="151">
        <f t="shared" si="75"/>
        <v>624</v>
      </c>
      <c r="I642" s="244">
        <f ca="1">IF($H642&lt;($J$6+1),"",PFE(OFFSET($F642,0,0,-$J$6)))</f>
        <v>-9.6096940347656673E-2</v>
      </c>
      <c r="J642" s="19"/>
      <c r="K642" s="139" t="str">
        <f t="shared" ca="1" si="76"/>
        <v>Short</v>
      </c>
      <c r="L642" s="243" t="e">
        <f t="shared" ca="1" si="71"/>
        <v>#N/A</v>
      </c>
      <c r="M642" s="242" t="e">
        <f t="shared" ca="1" si="72"/>
        <v>#N/A</v>
      </c>
      <c r="N642" s="20"/>
      <c r="O642" s="74">
        <f t="shared" ca="1" si="77"/>
        <v>-1</v>
      </c>
      <c r="P642" s="75">
        <f t="shared" ca="1" si="69"/>
        <v>0</v>
      </c>
      <c r="Q642" s="76" t="str">
        <f t="shared" ca="1" si="73"/>
        <v/>
      </c>
      <c r="R642" s="75"/>
      <c r="S642" s="77">
        <f t="shared" ca="1" si="70"/>
        <v>-1</v>
      </c>
      <c r="T642" s="78"/>
      <c r="U642" s="81">
        <f t="shared" ca="1" si="78"/>
        <v>-6335</v>
      </c>
      <c r="V642" s="82">
        <f t="shared" ca="1" si="74"/>
        <v>17698.319999999992</v>
      </c>
      <c r="W642" s="50"/>
      <c r="X642" s="50"/>
      <c r="Y642" s="50"/>
      <c r="Z642" s="50"/>
      <c r="AA642" s="50"/>
      <c r="AG642" s="50"/>
      <c r="AH642" s="50"/>
      <c r="AI642" s="50"/>
      <c r="AJ642" s="50"/>
      <c r="AK642" s="50"/>
      <c r="AL642" s="50"/>
      <c r="AM642" s="50"/>
      <c r="AN642" s="50"/>
      <c r="AO642" s="50"/>
      <c r="AP642" s="138" t="str">
        <f>IF(NOT($AS642=$AS643),ROW(),"")</f>
        <v/>
      </c>
      <c r="AQ642" s="20" t="str">
        <f>IF(NOT(AS642=AS643),AS643,"")</f>
        <v/>
      </c>
      <c r="AR642" s="20" t="str">
        <f>INDEX($AB$15:$AM$15,MATCH($AS642,$AB$11:$AM$11,0))</f>
        <v>in</v>
      </c>
      <c r="AS642" s="20" t="str">
        <f>LEFT(AT642,4)</f>
        <v>2002</v>
      </c>
      <c r="AT642" s="139" t="str">
        <f>LEFT(B642,6)</f>
        <v>200206</v>
      </c>
    </row>
    <row r="643" spans="2:46" x14ac:dyDescent="0.25">
      <c r="B643" s="11">
        <f>'Market Data'!B629</f>
        <v>20020618</v>
      </c>
      <c r="C643" s="2">
        <f>'Market Data'!C629</f>
        <v>5867.5</v>
      </c>
      <c r="D643" s="2">
        <f>'Market Data'!D629</f>
        <v>5867.5</v>
      </c>
      <c r="E643" s="2">
        <f>'Market Data'!E629</f>
        <v>5766.5</v>
      </c>
      <c r="F643" s="12">
        <f>'Market Data'!F629</f>
        <v>5787</v>
      </c>
      <c r="H643" s="151">
        <f t="shared" si="75"/>
        <v>625</v>
      </c>
      <c r="I643" s="244">
        <f ca="1">IF($H643&lt;($J$6+1),"",PFE(OFFSET($F643,0,0,-$J$6)))</f>
        <v>-0.10743483790668694</v>
      </c>
      <c r="J643" s="19"/>
      <c r="K643" s="139" t="str">
        <f t="shared" ca="1" si="76"/>
        <v>Short</v>
      </c>
      <c r="L643" s="243" t="e">
        <f t="shared" ca="1" si="71"/>
        <v>#N/A</v>
      </c>
      <c r="M643" s="242" t="e">
        <f t="shared" ca="1" si="72"/>
        <v>#N/A</v>
      </c>
      <c r="N643" s="20"/>
      <c r="O643" s="74">
        <f t="shared" ca="1" si="77"/>
        <v>-1</v>
      </c>
      <c r="P643" s="75">
        <f t="shared" ca="1" si="69"/>
        <v>0</v>
      </c>
      <c r="Q643" s="76" t="str">
        <f t="shared" ca="1" si="73"/>
        <v/>
      </c>
      <c r="R643" s="75"/>
      <c r="S643" s="77">
        <f t="shared" ca="1" si="70"/>
        <v>-1</v>
      </c>
      <c r="T643" s="78"/>
      <c r="U643" s="81">
        <f t="shared" ca="1" si="78"/>
        <v>2292.5</v>
      </c>
      <c r="V643" s="82">
        <f t="shared" ca="1" si="74"/>
        <v>19990.819999999992</v>
      </c>
      <c r="W643" s="50"/>
      <c r="X643" s="50"/>
      <c r="Y643" s="50"/>
      <c r="Z643" s="50"/>
      <c r="AA643" s="50"/>
      <c r="AG643" s="50"/>
      <c r="AH643" s="50"/>
      <c r="AI643" s="50"/>
      <c r="AJ643" s="50"/>
      <c r="AK643" s="50"/>
      <c r="AL643" s="50"/>
      <c r="AM643" s="50"/>
      <c r="AN643" s="50"/>
      <c r="AO643" s="50"/>
      <c r="AP643" s="138" t="str">
        <f>IF(NOT($AS643=$AS644),ROW(),"")</f>
        <v/>
      </c>
      <c r="AQ643" s="20" t="str">
        <f>IF(NOT(AS643=AS644),AS644,"")</f>
        <v/>
      </c>
      <c r="AR643" s="20" t="str">
        <f>INDEX($AB$15:$AM$15,MATCH($AS643,$AB$11:$AM$11,0))</f>
        <v>in</v>
      </c>
      <c r="AS643" s="20" t="str">
        <f>LEFT(AT643,4)</f>
        <v>2002</v>
      </c>
      <c r="AT643" s="139" t="str">
        <f>LEFT(B643,6)</f>
        <v>200206</v>
      </c>
    </row>
    <row r="644" spans="2:46" x14ac:dyDescent="0.25">
      <c r="B644" s="11">
        <f>'Market Data'!B630</f>
        <v>20020619</v>
      </c>
      <c r="C644" s="2">
        <f>'Market Data'!C630</f>
        <v>5703</v>
      </c>
      <c r="D644" s="2">
        <f>'Market Data'!D630</f>
        <v>5767.5</v>
      </c>
      <c r="E644" s="2">
        <f>'Market Data'!E630</f>
        <v>5688</v>
      </c>
      <c r="F644" s="12">
        <f>'Market Data'!F630</f>
        <v>5724</v>
      </c>
      <c r="H644" s="151">
        <f t="shared" si="75"/>
        <v>626</v>
      </c>
      <c r="I644" s="244">
        <f ca="1">IF($H644&lt;($J$6+1),"",PFE(OFFSET($F644,0,0,-$J$6)))</f>
        <v>-0.10553034282848078</v>
      </c>
      <c r="J644" s="19"/>
      <c r="K644" s="139" t="str">
        <f t="shared" ca="1" si="76"/>
        <v>Short</v>
      </c>
      <c r="L644" s="243" t="e">
        <f t="shared" ca="1" si="71"/>
        <v>#N/A</v>
      </c>
      <c r="M644" s="242" t="e">
        <f t="shared" ca="1" si="72"/>
        <v>#N/A</v>
      </c>
      <c r="N644" s="20"/>
      <c r="O644" s="74">
        <f t="shared" ca="1" si="77"/>
        <v>-1</v>
      </c>
      <c r="P644" s="75">
        <f t="shared" ca="1" si="69"/>
        <v>0</v>
      </c>
      <c r="Q644" s="76" t="str">
        <f t="shared" ca="1" si="73"/>
        <v/>
      </c>
      <c r="R644" s="75"/>
      <c r="S644" s="77">
        <f t="shared" ca="1" si="70"/>
        <v>-1</v>
      </c>
      <c r="T644" s="78"/>
      <c r="U644" s="81">
        <f t="shared" ca="1" si="78"/>
        <v>2205</v>
      </c>
      <c r="V644" s="82">
        <f t="shared" ca="1" si="74"/>
        <v>22195.819999999992</v>
      </c>
      <c r="W644" s="50"/>
      <c r="X644" s="50"/>
      <c r="Y644" s="50"/>
      <c r="Z644" s="50"/>
      <c r="AA644" s="50"/>
      <c r="AG644" s="50"/>
      <c r="AH644" s="50"/>
      <c r="AI644" s="50"/>
      <c r="AJ644" s="50"/>
      <c r="AK644" s="50"/>
      <c r="AL644" s="50"/>
      <c r="AM644" s="50"/>
      <c r="AN644" s="50"/>
      <c r="AO644" s="50"/>
      <c r="AP644" s="138" t="str">
        <f>IF(NOT($AS644=$AS645),ROW(),"")</f>
        <v/>
      </c>
      <c r="AQ644" s="20" t="str">
        <f>IF(NOT(AS644=AS645),AS645,"")</f>
        <v/>
      </c>
      <c r="AR644" s="20" t="str">
        <f>INDEX($AB$15:$AM$15,MATCH($AS644,$AB$11:$AM$11,0))</f>
        <v>in</v>
      </c>
      <c r="AS644" s="20" t="str">
        <f>LEFT(AT644,4)</f>
        <v>2002</v>
      </c>
      <c r="AT644" s="139" t="str">
        <f>LEFT(B644,6)</f>
        <v>200206</v>
      </c>
    </row>
    <row r="645" spans="2:46" x14ac:dyDescent="0.25">
      <c r="B645" s="11">
        <f>'Market Data'!B631</f>
        <v>20020620</v>
      </c>
      <c r="C645" s="2">
        <f>'Market Data'!C631</f>
        <v>5697.5</v>
      </c>
      <c r="D645" s="2">
        <f>'Market Data'!D631</f>
        <v>5736</v>
      </c>
      <c r="E645" s="2">
        <f>'Market Data'!E631</f>
        <v>5569</v>
      </c>
      <c r="F645" s="12">
        <f>'Market Data'!F631</f>
        <v>5613</v>
      </c>
      <c r="H645" s="151">
        <f t="shared" si="75"/>
        <v>627</v>
      </c>
      <c r="I645" s="244">
        <f ca="1">IF($H645&lt;($J$6+1),"",PFE(OFFSET($F645,0,0,-$J$6)))</f>
        <v>-0.12805259522713563</v>
      </c>
      <c r="J645" s="19"/>
      <c r="K645" s="139" t="str">
        <f t="shared" ca="1" si="76"/>
        <v>Short</v>
      </c>
      <c r="L645" s="243" t="e">
        <f t="shared" ca="1" si="71"/>
        <v>#N/A</v>
      </c>
      <c r="M645" s="242" t="e">
        <f t="shared" ca="1" si="72"/>
        <v>#N/A</v>
      </c>
      <c r="N645" s="20"/>
      <c r="O645" s="74">
        <f t="shared" ca="1" si="77"/>
        <v>-1</v>
      </c>
      <c r="P645" s="75">
        <f t="shared" ca="1" si="69"/>
        <v>0</v>
      </c>
      <c r="Q645" s="76" t="str">
        <f t="shared" ca="1" si="73"/>
        <v/>
      </c>
      <c r="R645" s="75"/>
      <c r="S645" s="77">
        <f t="shared" ca="1" si="70"/>
        <v>-1</v>
      </c>
      <c r="T645" s="78"/>
      <c r="U645" s="81">
        <f t="shared" ca="1" si="78"/>
        <v>3885</v>
      </c>
      <c r="V645" s="82">
        <f t="shared" ca="1" si="74"/>
        <v>26080.819999999992</v>
      </c>
      <c r="W645" s="50"/>
      <c r="X645" s="50"/>
      <c r="Y645" s="50"/>
      <c r="Z645" s="50"/>
      <c r="AA645" s="50"/>
      <c r="AG645" s="50"/>
      <c r="AH645" s="50"/>
      <c r="AI645" s="50"/>
      <c r="AJ645" s="50"/>
      <c r="AK645" s="50"/>
      <c r="AL645" s="50"/>
      <c r="AM645" s="50"/>
      <c r="AN645" s="50"/>
      <c r="AO645" s="50"/>
      <c r="AP645" s="138" t="str">
        <f>IF(NOT($AS645=$AS646),ROW(),"")</f>
        <v/>
      </c>
      <c r="AQ645" s="20" t="str">
        <f>IF(NOT(AS645=AS646),AS646,"")</f>
        <v/>
      </c>
      <c r="AR645" s="20" t="str">
        <f>INDEX($AB$15:$AM$15,MATCH($AS645,$AB$11:$AM$11,0))</f>
        <v>in</v>
      </c>
      <c r="AS645" s="20" t="str">
        <f>LEFT(AT645,4)</f>
        <v>2002</v>
      </c>
      <c r="AT645" s="139" t="str">
        <f>LEFT(B645,6)</f>
        <v>200206</v>
      </c>
    </row>
    <row r="646" spans="2:46" x14ac:dyDescent="0.25">
      <c r="B646" s="11">
        <f>'Market Data'!B632</f>
        <v>20020621</v>
      </c>
      <c r="C646" s="2">
        <f>'Market Data'!C632</f>
        <v>5569.5</v>
      </c>
      <c r="D646" s="2">
        <f>'Market Data'!D632</f>
        <v>5680.5</v>
      </c>
      <c r="E646" s="2">
        <f>'Market Data'!E632</f>
        <v>5515</v>
      </c>
      <c r="F646" s="12">
        <f>'Market Data'!F632</f>
        <v>5593</v>
      </c>
      <c r="H646" s="151">
        <f t="shared" si="75"/>
        <v>628</v>
      </c>
      <c r="I646" s="244">
        <f ca="1">IF($H646&lt;($J$6+1),"",PFE(OFFSET($F646,0,0,-$J$6)))</f>
        <v>-0.14259701783670062</v>
      </c>
      <c r="J646" s="19"/>
      <c r="K646" s="139" t="str">
        <f t="shared" ca="1" si="76"/>
        <v>Short</v>
      </c>
      <c r="L646" s="243" t="e">
        <f t="shared" ca="1" si="71"/>
        <v>#N/A</v>
      </c>
      <c r="M646" s="242" t="e">
        <f t="shared" ca="1" si="72"/>
        <v>#N/A</v>
      </c>
      <c r="N646" s="20"/>
      <c r="O646" s="74">
        <f t="shared" ca="1" si="77"/>
        <v>-1</v>
      </c>
      <c r="P646" s="75">
        <f t="shared" ca="1" si="69"/>
        <v>0</v>
      </c>
      <c r="Q646" s="76" t="str">
        <f t="shared" ca="1" si="73"/>
        <v/>
      </c>
      <c r="R646" s="75"/>
      <c r="S646" s="77">
        <f t="shared" ca="1" si="70"/>
        <v>-1</v>
      </c>
      <c r="T646" s="78"/>
      <c r="U646" s="81">
        <f t="shared" ca="1" si="78"/>
        <v>700</v>
      </c>
      <c r="V646" s="82">
        <f t="shared" ca="1" si="74"/>
        <v>26780.819999999992</v>
      </c>
      <c r="W646" s="50"/>
      <c r="X646" s="50"/>
      <c r="Y646" s="50"/>
      <c r="Z646" s="50"/>
      <c r="AA646" s="50"/>
      <c r="AG646" s="50"/>
      <c r="AH646" s="50"/>
      <c r="AI646" s="50"/>
      <c r="AJ646" s="50"/>
      <c r="AK646" s="50"/>
      <c r="AL646" s="50"/>
      <c r="AM646" s="50"/>
      <c r="AN646" s="50"/>
      <c r="AO646" s="50"/>
      <c r="AP646" s="138" t="str">
        <f>IF(NOT($AS646=$AS647),ROW(),"")</f>
        <v/>
      </c>
      <c r="AQ646" s="20" t="str">
        <f>IF(NOT(AS646=AS647),AS647,"")</f>
        <v/>
      </c>
      <c r="AR646" s="20" t="str">
        <f>INDEX($AB$15:$AM$15,MATCH($AS646,$AB$11:$AM$11,0))</f>
        <v>in</v>
      </c>
      <c r="AS646" s="20" t="str">
        <f>LEFT(AT646,4)</f>
        <v>2002</v>
      </c>
      <c r="AT646" s="139" t="str">
        <f>LEFT(B646,6)</f>
        <v>200206</v>
      </c>
    </row>
    <row r="647" spans="2:46" x14ac:dyDescent="0.25">
      <c r="B647" s="11">
        <f>'Market Data'!B633</f>
        <v>20020624</v>
      </c>
      <c r="C647" s="2">
        <f>'Market Data'!C633</f>
        <v>5597.5</v>
      </c>
      <c r="D647" s="2">
        <f>'Market Data'!D633</f>
        <v>5662.5</v>
      </c>
      <c r="E647" s="2">
        <f>'Market Data'!E633</f>
        <v>5412</v>
      </c>
      <c r="F647" s="12">
        <f>'Market Data'!F633</f>
        <v>5509</v>
      </c>
      <c r="H647" s="151">
        <f t="shared" si="75"/>
        <v>629</v>
      </c>
      <c r="I647" s="244">
        <f ca="1">IF($H647&lt;($J$6+1),"",PFE(OFFSET($F647,0,0,-$J$6)))</f>
        <v>-0.14205309893487369</v>
      </c>
      <c r="J647" s="19"/>
      <c r="K647" s="139" t="str">
        <f t="shared" ca="1" si="76"/>
        <v>Short</v>
      </c>
      <c r="L647" s="243" t="e">
        <f t="shared" ca="1" si="71"/>
        <v>#N/A</v>
      </c>
      <c r="M647" s="242" t="e">
        <f t="shared" ca="1" si="72"/>
        <v>#N/A</v>
      </c>
      <c r="N647" s="20"/>
      <c r="O647" s="74">
        <f t="shared" ca="1" si="77"/>
        <v>-1</v>
      </c>
      <c r="P647" s="75">
        <f t="shared" ca="1" si="69"/>
        <v>0</v>
      </c>
      <c r="Q647" s="76" t="str">
        <f t="shared" ca="1" si="73"/>
        <v/>
      </c>
      <c r="R647" s="75"/>
      <c r="S647" s="77">
        <f t="shared" ca="1" si="70"/>
        <v>-1</v>
      </c>
      <c r="T647" s="78"/>
      <c r="U647" s="81">
        <f t="shared" ca="1" si="78"/>
        <v>2940</v>
      </c>
      <c r="V647" s="82">
        <f t="shared" ca="1" si="74"/>
        <v>29720.819999999992</v>
      </c>
      <c r="W647" s="50"/>
      <c r="X647" s="50"/>
      <c r="Y647" s="50"/>
      <c r="Z647" s="50"/>
      <c r="AA647" s="50"/>
      <c r="AG647" s="50"/>
      <c r="AH647" s="50"/>
      <c r="AI647" s="50"/>
      <c r="AJ647" s="50"/>
      <c r="AK647" s="50"/>
      <c r="AL647" s="50"/>
      <c r="AM647" s="50"/>
      <c r="AN647" s="50"/>
      <c r="AO647" s="50"/>
      <c r="AP647" s="138" t="str">
        <f>IF(NOT($AS647=$AS648),ROW(),"")</f>
        <v/>
      </c>
      <c r="AQ647" s="20" t="str">
        <f>IF(NOT(AS647=AS648),AS648,"")</f>
        <v/>
      </c>
      <c r="AR647" s="20" t="str">
        <f>INDEX($AB$15:$AM$15,MATCH($AS647,$AB$11:$AM$11,0))</f>
        <v>in</v>
      </c>
      <c r="AS647" s="20" t="str">
        <f>LEFT(AT647,4)</f>
        <v>2002</v>
      </c>
      <c r="AT647" s="139" t="str">
        <f>LEFT(B647,6)</f>
        <v>200206</v>
      </c>
    </row>
    <row r="648" spans="2:46" x14ac:dyDescent="0.25">
      <c r="B648" s="11">
        <f>'Market Data'!B634</f>
        <v>20020625</v>
      </c>
      <c r="C648" s="2">
        <f>'Market Data'!C634</f>
        <v>5547.5</v>
      </c>
      <c r="D648" s="2">
        <f>'Market Data'!D634</f>
        <v>5626</v>
      </c>
      <c r="E648" s="2">
        <f>'Market Data'!E634</f>
        <v>5538.5</v>
      </c>
      <c r="F648" s="12">
        <f>'Market Data'!F634</f>
        <v>5561.5</v>
      </c>
      <c r="H648" s="151">
        <f t="shared" si="75"/>
        <v>630</v>
      </c>
      <c r="I648" s="244">
        <f ca="1">IF($H648&lt;($J$6+1),"",PFE(OFFSET($F648,0,0,-$J$6)))</f>
        <v>-0.15976345134672051</v>
      </c>
      <c r="J648" s="19"/>
      <c r="K648" s="139" t="str">
        <f t="shared" ca="1" si="76"/>
        <v>Short</v>
      </c>
      <c r="L648" s="243" t="e">
        <f t="shared" ca="1" si="71"/>
        <v>#N/A</v>
      </c>
      <c r="M648" s="242" t="e">
        <f t="shared" ca="1" si="72"/>
        <v>#N/A</v>
      </c>
      <c r="N648" s="20"/>
      <c r="O648" s="74">
        <f t="shared" ca="1" si="77"/>
        <v>-1</v>
      </c>
      <c r="P648" s="75">
        <f t="shared" ca="1" si="69"/>
        <v>0</v>
      </c>
      <c r="Q648" s="76" t="str">
        <f t="shared" ca="1" si="73"/>
        <v/>
      </c>
      <c r="R648" s="75"/>
      <c r="S648" s="77">
        <f t="shared" ca="1" si="70"/>
        <v>-1</v>
      </c>
      <c r="T648" s="78"/>
      <c r="U648" s="81">
        <f t="shared" ca="1" si="78"/>
        <v>-1837.5</v>
      </c>
      <c r="V648" s="82">
        <f t="shared" ca="1" si="74"/>
        <v>27883.319999999992</v>
      </c>
      <c r="W648" s="50"/>
      <c r="X648" s="50"/>
      <c r="Y648" s="50"/>
      <c r="Z648" s="50"/>
      <c r="AA648" s="50"/>
      <c r="AG648" s="50"/>
      <c r="AH648" s="50"/>
      <c r="AI648" s="50"/>
      <c r="AJ648" s="50"/>
      <c r="AK648" s="50"/>
      <c r="AL648" s="50"/>
      <c r="AM648" s="50"/>
      <c r="AN648" s="50"/>
      <c r="AO648" s="50"/>
      <c r="AP648" s="138" t="str">
        <f>IF(NOT($AS648=$AS649),ROW(),"")</f>
        <v/>
      </c>
      <c r="AQ648" s="20" t="str">
        <f>IF(NOT(AS648=AS649),AS649,"")</f>
        <v/>
      </c>
      <c r="AR648" s="20" t="str">
        <f>INDEX($AB$15:$AM$15,MATCH($AS648,$AB$11:$AM$11,0))</f>
        <v>in</v>
      </c>
      <c r="AS648" s="20" t="str">
        <f>LEFT(AT648,4)</f>
        <v>2002</v>
      </c>
      <c r="AT648" s="139" t="str">
        <f>LEFT(B648,6)</f>
        <v>200206</v>
      </c>
    </row>
    <row r="649" spans="2:46" x14ac:dyDescent="0.25">
      <c r="B649" s="11">
        <f>'Market Data'!B635</f>
        <v>20020626</v>
      </c>
      <c r="C649" s="2">
        <f>'Market Data'!C635</f>
        <v>5327.5</v>
      </c>
      <c r="D649" s="2">
        <f>'Market Data'!D635</f>
        <v>5524.5</v>
      </c>
      <c r="E649" s="2">
        <f>'Market Data'!E635</f>
        <v>5314.5</v>
      </c>
      <c r="F649" s="12">
        <f>'Market Data'!F635</f>
        <v>5462.5</v>
      </c>
      <c r="H649" s="151">
        <f t="shared" si="75"/>
        <v>631</v>
      </c>
      <c r="I649" s="244">
        <f ca="1">IF($H649&lt;($J$6+1),"",PFE(OFFSET($F649,0,0,-$J$6)))</f>
        <v>-0.18556239772727928</v>
      </c>
      <c r="J649" s="19"/>
      <c r="K649" s="139" t="str">
        <f t="shared" ca="1" si="76"/>
        <v>Short</v>
      </c>
      <c r="L649" s="243" t="e">
        <f t="shared" ca="1" si="71"/>
        <v>#N/A</v>
      </c>
      <c r="M649" s="242" t="e">
        <f t="shared" ca="1" si="72"/>
        <v>#N/A</v>
      </c>
      <c r="N649" s="20"/>
      <c r="O649" s="74">
        <f t="shared" ca="1" si="77"/>
        <v>-1</v>
      </c>
      <c r="P649" s="75">
        <f t="shared" ca="1" si="69"/>
        <v>0</v>
      </c>
      <c r="Q649" s="76" t="str">
        <f t="shared" ca="1" si="73"/>
        <v/>
      </c>
      <c r="R649" s="75"/>
      <c r="S649" s="77">
        <f t="shared" ca="1" si="70"/>
        <v>-1</v>
      </c>
      <c r="T649" s="78"/>
      <c r="U649" s="81">
        <f t="shared" ca="1" si="78"/>
        <v>3465</v>
      </c>
      <c r="V649" s="82">
        <f t="shared" ca="1" si="74"/>
        <v>31348.319999999992</v>
      </c>
      <c r="W649" s="50"/>
      <c r="X649" s="50"/>
      <c r="Y649" s="50"/>
      <c r="Z649" s="50"/>
      <c r="AA649" s="50"/>
      <c r="AG649" s="50"/>
      <c r="AH649" s="50"/>
      <c r="AI649" s="50"/>
      <c r="AJ649" s="50"/>
      <c r="AK649" s="50"/>
      <c r="AL649" s="50"/>
      <c r="AM649" s="50"/>
      <c r="AN649" s="50"/>
      <c r="AO649" s="50"/>
      <c r="AP649" s="138" t="str">
        <f>IF(NOT($AS649=$AS650),ROW(),"")</f>
        <v/>
      </c>
      <c r="AQ649" s="20" t="str">
        <f>IF(NOT(AS649=AS650),AS650,"")</f>
        <v/>
      </c>
      <c r="AR649" s="20" t="str">
        <f>INDEX($AB$15:$AM$15,MATCH($AS649,$AB$11:$AM$11,0))</f>
        <v>in</v>
      </c>
      <c r="AS649" s="20" t="str">
        <f>LEFT(AT649,4)</f>
        <v>2002</v>
      </c>
      <c r="AT649" s="139" t="str">
        <f>LEFT(B649,6)</f>
        <v>200206</v>
      </c>
    </row>
    <row r="650" spans="2:46" x14ac:dyDescent="0.25">
      <c r="B650" s="11">
        <f>'Market Data'!B636</f>
        <v>20020627</v>
      </c>
      <c r="C650" s="2">
        <f>'Market Data'!C636</f>
        <v>5530.5</v>
      </c>
      <c r="D650" s="2">
        <f>'Market Data'!D636</f>
        <v>5608.5</v>
      </c>
      <c r="E650" s="2">
        <f>'Market Data'!E636</f>
        <v>5487.5</v>
      </c>
      <c r="F650" s="12">
        <f>'Market Data'!F636</f>
        <v>5592.5</v>
      </c>
      <c r="H650" s="151">
        <f t="shared" si="75"/>
        <v>632</v>
      </c>
      <c r="I650" s="244">
        <f ca="1">IF($H650&lt;($J$6+1),"",PFE(OFFSET($F650,0,0,-$J$6)))</f>
        <v>-0.16706490872133917</v>
      </c>
      <c r="J650" s="19"/>
      <c r="K650" s="139" t="str">
        <f t="shared" ca="1" si="76"/>
        <v>Short</v>
      </c>
      <c r="L650" s="243" t="e">
        <f t="shared" ca="1" si="71"/>
        <v>#N/A</v>
      </c>
      <c r="M650" s="242" t="e">
        <f t="shared" ca="1" si="72"/>
        <v>#N/A</v>
      </c>
      <c r="N650" s="20"/>
      <c r="O650" s="74">
        <f t="shared" ca="1" si="77"/>
        <v>-1</v>
      </c>
      <c r="P650" s="75">
        <f t="shared" ca="1" si="69"/>
        <v>0</v>
      </c>
      <c r="Q650" s="76" t="str">
        <f t="shared" ca="1" si="73"/>
        <v/>
      </c>
      <c r="R650" s="75"/>
      <c r="S650" s="77">
        <f t="shared" ca="1" si="70"/>
        <v>-1</v>
      </c>
      <c r="T650" s="78"/>
      <c r="U650" s="81">
        <f t="shared" ca="1" si="78"/>
        <v>-4550</v>
      </c>
      <c r="V650" s="82">
        <f t="shared" ca="1" si="74"/>
        <v>26798.319999999992</v>
      </c>
      <c r="W650" s="50"/>
      <c r="X650" s="50"/>
      <c r="Y650" s="50"/>
      <c r="Z650" s="50"/>
      <c r="AA650" s="50"/>
      <c r="AG650" s="50"/>
      <c r="AH650" s="50"/>
      <c r="AI650" s="50"/>
      <c r="AJ650" s="50"/>
      <c r="AK650" s="50"/>
      <c r="AL650" s="50"/>
      <c r="AM650" s="50"/>
      <c r="AN650" s="50"/>
      <c r="AO650" s="50"/>
      <c r="AP650" s="138" t="str">
        <f>IF(NOT($AS650=$AS651),ROW(),"")</f>
        <v/>
      </c>
      <c r="AQ650" s="20" t="str">
        <f>IF(NOT(AS650=AS651),AS651,"")</f>
        <v/>
      </c>
      <c r="AR650" s="20" t="str">
        <f>INDEX($AB$15:$AM$15,MATCH($AS650,$AB$11:$AM$11,0))</f>
        <v>in</v>
      </c>
      <c r="AS650" s="20" t="str">
        <f>LEFT(AT650,4)</f>
        <v>2002</v>
      </c>
      <c r="AT650" s="139" t="str">
        <f>LEFT(B650,6)</f>
        <v>200206</v>
      </c>
    </row>
    <row r="651" spans="2:46" x14ac:dyDescent="0.25">
      <c r="B651" s="11">
        <f>'Market Data'!B637</f>
        <v>20020628</v>
      </c>
      <c r="C651" s="2">
        <f>'Market Data'!C637</f>
        <v>5674.5</v>
      </c>
      <c r="D651" s="2">
        <f>'Market Data'!D637</f>
        <v>5753</v>
      </c>
      <c r="E651" s="2">
        <f>'Market Data'!E637</f>
        <v>5645.5</v>
      </c>
      <c r="F651" s="12">
        <f>'Market Data'!F637</f>
        <v>5749</v>
      </c>
      <c r="H651" s="151">
        <f t="shared" si="75"/>
        <v>633</v>
      </c>
      <c r="I651" s="244">
        <f ca="1">IF($H651&lt;($J$6+1),"",PFE(OFFSET($F651,0,0,-$J$6)))</f>
        <v>-0.15200022884870418</v>
      </c>
      <c r="J651" s="19"/>
      <c r="K651" s="139" t="str">
        <f t="shared" ca="1" si="76"/>
        <v>Short</v>
      </c>
      <c r="L651" s="243" t="e">
        <f t="shared" ca="1" si="71"/>
        <v>#N/A</v>
      </c>
      <c r="M651" s="242" t="e">
        <f t="shared" ca="1" si="72"/>
        <v>#N/A</v>
      </c>
      <c r="N651" s="20"/>
      <c r="O651" s="74">
        <f t="shared" ca="1" si="77"/>
        <v>-1</v>
      </c>
      <c r="P651" s="75">
        <f t="shared" ca="1" si="69"/>
        <v>0</v>
      </c>
      <c r="Q651" s="76" t="str">
        <f t="shared" ca="1" si="73"/>
        <v/>
      </c>
      <c r="R651" s="75"/>
      <c r="S651" s="77">
        <f t="shared" ca="1" si="70"/>
        <v>-1</v>
      </c>
      <c r="T651" s="78"/>
      <c r="U651" s="81">
        <f t="shared" ca="1" si="78"/>
        <v>-5477.5</v>
      </c>
      <c r="V651" s="82">
        <f t="shared" ca="1" si="74"/>
        <v>21320.819999999992</v>
      </c>
      <c r="W651" s="50"/>
      <c r="X651" s="50"/>
      <c r="Y651" s="50"/>
      <c r="Z651" s="50"/>
      <c r="AA651" s="50"/>
      <c r="AG651" s="50"/>
      <c r="AH651" s="50"/>
      <c r="AI651" s="50"/>
      <c r="AJ651" s="50"/>
      <c r="AK651" s="50"/>
      <c r="AL651" s="50"/>
      <c r="AM651" s="50"/>
      <c r="AN651" s="50"/>
      <c r="AO651" s="50"/>
      <c r="AP651" s="138" t="str">
        <f>IF(NOT($AS651=$AS652),ROW(),"")</f>
        <v/>
      </c>
      <c r="AQ651" s="20" t="str">
        <f>IF(NOT(AS651=AS652),AS652,"")</f>
        <v/>
      </c>
      <c r="AR651" s="20" t="str">
        <f>INDEX($AB$15:$AM$15,MATCH($AS651,$AB$11:$AM$11,0))</f>
        <v>in</v>
      </c>
      <c r="AS651" s="20" t="str">
        <f>LEFT(AT651,4)</f>
        <v>2002</v>
      </c>
      <c r="AT651" s="139" t="str">
        <f>LEFT(B651,6)</f>
        <v>200206</v>
      </c>
    </row>
    <row r="652" spans="2:46" x14ac:dyDescent="0.25">
      <c r="B652" s="11">
        <f>'Market Data'!B638</f>
        <v>20020701</v>
      </c>
      <c r="C652" s="2">
        <f>'Market Data'!C638</f>
        <v>5693</v>
      </c>
      <c r="D652" s="2">
        <f>'Market Data'!D638</f>
        <v>5807.5</v>
      </c>
      <c r="E652" s="2">
        <f>'Market Data'!E638</f>
        <v>5678.5</v>
      </c>
      <c r="F652" s="12">
        <f>'Market Data'!F638</f>
        <v>5713.5</v>
      </c>
      <c r="H652" s="151">
        <f t="shared" si="75"/>
        <v>634</v>
      </c>
      <c r="I652" s="244">
        <f ca="1">IF($H652&lt;($J$6+1),"",PFE(OFFSET($F652,0,0,-$J$6)))</f>
        <v>-0.1725894154706242</v>
      </c>
      <c r="J652" s="19"/>
      <c r="K652" s="139" t="str">
        <f t="shared" ca="1" si="76"/>
        <v>Short</v>
      </c>
      <c r="L652" s="243" t="e">
        <f t="shared" ca="1" si="71"/>
        <v>#N/A</v>
      </c>
      <c r="M652" s="242" t="e">
        <f t="shared" ca="1" si="72"/>
        <v>#N/A</v>
      </c>
      <c r="N652" s="20"/>
      <c r="O652" s="74">
        <f t="shared" ca="1" si="77"/>
        <v>-1</v>
      </c>
      <c r="P652" s="75">
        <f t="shared" ca="1" si="69"/>
        <v>0</v>
      </c>
      <c r="Q652" s="76" t="str">
        <f t="shared" ca="1" si="73"/>
        <v/>
      </c>
      <c r="R652" s="75"/>
      <c r="S652" s="77">
        <f t="shared" ca="1" si="70"/>
        <v>-1</v>
      </c>
      <c r="T652" s="78"/>
      <c r="U652" s="81">
        <f t="shared" ca="1" si="78"/>
        <v>1242.5</v>
      </c>
      <c r="V652" s="82">
        <f t="shared" ca="1" si="74"/>
        <v>22563.319999999992</v>
      </c>
      <c r="W652" s="50"/>
      <c r="X652" s="50"/>
      <c r="Y652" s="50"/>
      <c r="Z652" s="50"/>
      <c r="AA652" s="50"/>
      <c r="AG652" s="50"/>
      <c r="AH652" s="50"/>
      <c r="AI652" s="50"/>
      <c r="AJ652" s="50"/>
      <c r="AK652" s="50"/>
      <c r="AL652" s="50"/>
      <c r="AM652" s="50"/>
      <c r="AN652" s="50"/>
      <c r="AO652" s="50"/>
      <c r="AP652" s="138" t="str">
        <f>IF(NOT($AS652=$AS653),ROW(),"")</f>
        <v/>
      </c>
      <c r="AQ652" s="20" t="str">
        <f>IF(NOT(AS652=AS653),AS653,"")</f>
        <v/>
      </c>
      <c r="AR652" s="20" t="str">
        <f>INDEX($AB$15:$AM$15,MATCH($AS652,$AB$11:$AM$11,0))</f>
        <v>in</v>
      </c>
      <c r="AS652" s="20" t="str">
        <f>LEFT(AT652,4)</f>
        <v>2002</v>
      </c>
      <c r="AT652" s="139" t="str">
        <f>LEFT(B652,6)</f>
        <v>200207</v>
      </c>
    </row>
    <row r="653" spans="2:46" x14ac:dyDescent="0.25">
      <c r="B653" s="11">
        <f>'Market Data'!B639</f>
        <v>20020702</v>
      </c>
      <c r="C653" s="2">
        <f>'Market Data'!C639</f>
        <v>5649</v>
      </c>
      <c r="D653" s="2">
        <f>'Market Data'!D639</f>
        <v>5672</v>
      </c>
      <c r="E653" s="2">
        <f>'Market Data'!E639</f>
        <v>5526</v>
      </c>
      <c r="F653" s="12">
        <f>'Market Data'!F639</f>
        <v>5565</v>
      </c>
      <c r="H653" s="151">
        <f t="shared" si="75"/>
        <v>635</v>
      </c>
      <c r="I653" s="244">
        <f ca="1">IF($H653&lt;($J$6+1),"",PFE(OFFSET($F653,0,0,-$J$6)))</f>
        <v>-0.22831897532863948</v>
      </c>
      <c r="J653" s="19"/>
      <c r="K653" s="139" t="str">
        <f t="shared" ca="1" si="76"/>
        <v>Short</v>
      </c>
      <c r="L653" s="243" t="e">
        <f t="shared" ca="1" si="71"/>
        <v>#N/A</v>
      </c>
      <c r="M653" s="242" t="e">
        <f t="shared" ca="1" si="72"/>
        <v>#N/A</v>
      </c>
      <c r="N653" s="20"/>
      <c r="O653" s="74">
        <f t="shared" ca="1" si="77"/>
        <v>-1</v>
      </c>
      <c r="P653" s="75">
        <f t="shared" ca="1" si="69"/>
        <v>0</v>
      </c>
      <c r="Q653" s="76" t="str">
        <f t="shared" ca="1" si="73"/>
        <v/>
      </c>
      <c r="R653" s="75"/>
      <c r="S653" s="77">
        <f t="shared" ca="1" si="70"/>
        <v>-1</v>
      </c>
      <c r="T653" s="78"/>
      <c r="U653" s="81">
        <f t="shared" ca="1" si="78"/>
        <v>5197.5</v>
      </c>
      <c r="V653" s="82">
        <f t="shared" ca="1" si="74"/>
        <v>27760.819999999992</v>
      </c>
      <c r="W653" s="50"/>
      <c r="X653" s="50"/>
      <c r="Y653" s="50"/>
      <c r="Z653" s="50"/>
      <c r="AA653" s="50"/>
      <c r="AG653" s="50"/>
      <c r="AH653" s="50"/>
      <c r="AI653" s="50"/>
      <c r="AJ653" s="50"/>
      <c r="AK653" s="50"/>
      <c r="AL653" s="50"/>
      <c r="AM653" s="50"/>
      <c r="AN653" s="50"/>
      <c r="AO653" s="50"/>
      <c r="AP653" s="138" t="str">
        <f>IF(NOT($AS653=$AS654),ROW(),"")</f>
        <v/>
      </c>
      <c r="AQ653" s="20" t="str">
        <f>IF(NOT(AS653=AS654),AS654,"")</f>
        <v/>
      </c>
      <c r="AR653" s="20" t="str">
        <f>INDEX($AB$15:$AM$15,MATCH($AS653,$AB$11:$AM$11,0))</f>
        <v>in</v>
      </c>
      <c r="AS653" s="20" t="str">
        <f>LEFT(AT653,4)</f>
        <v>2002</v>
      </c>
      <c r="AT653" s="139" t="str">
        <f>LEFT(B653,6)</f>
        <v>200207</v>
      </c>
    </row>
    <row r="654" spans="2:46" x14ac:dyDescent="0.25">
      <c r="B654" s="11">
        <f>'Market Data'!B640</f>
        <v>20020703</v>
      </c>
      <c r="C654" s="2">
        <f>'Market Data'!C640</f>
        <v>5592.5</v>
      </c>
      <c r="D654" s="2">
        <f>'Market Data'!D640</f>
        <v>5612</v>
      </c>
      <c r="E654" s="2">
        <f>'Market Data'!E640</f>
        <v>5462.5</v>
      </c>
      <c r="F654" s="12">
        <f>'Market Data'!F640</f>
        <v>5500.5</v>
      </c>
      <c r="H654" s="151">
        <f t="shared" si="75"/>
        <v>636</v>
      </c>
      <c r="I654" s="244">
        <f ca="1">IF($H654&lt;($J$6+1),"",PFE(OFFSET($F654,0,0,-$J$6)))</f>
        <v>-0.23598631668788789</v>
      </c>
      <c r="J654" s="19"/>
      <c r="K654" s="139" t="str">
        <f t="shared" ca="1" si="76"/>
        <v>Short</v>
      </c>
      <c r="L654" s="243" t="e">
        <f t="shared" ca="1" si="71"/>
        <v>#N/A</v>
      </c>
      <c r="M654" s="242" t="e">
        <f t="shared" ca="1" si="72"/>
        <v>#N/A</v>
      </c>
      <c r="N654" s="20"/>
      <c r="O654" s="74">
        <f t="shared" ca="1" si="77"/>
        <v>-1</v>
      </c>
      <c r="P654" s="75">
        <f t="shared" ca="1" si="69"/>
        <v>0</v>
      </c>
      <c r="Q654" s="76" t="str">
        <f t="shared" ca="1" si="73"/>
        <v/>
      </c>
      <c r="R654" s="75"/>
      <c r="S654" s="77">
        <f t="shared" ca="1" si="70"/>
        <v>-1</v>
      </c>
      <c r="T654" s="78"/>
      <c r="U654" s="81">
        <f t="shared" ca="1" si="78"/>
        <v>2257.5</v>
      </c>
      <c r="V654" s="82">
        <f t="shared" ca="1" si="74"/>
        <v>30018.319999999992</v>
      </c>
      <c r="W654" s="50"/>
      <c r="X654" s="50"/>
      <c r="Y654" s="50"/>
      <c r="Z654" s="50"/>
      <c r="AA654" s="50"/>
      <c r="AG654" s="50"/>
      <c r="AH654" s="50"/>
      <c r="AI654" s="50"/>
      <c r="AJ654" s="50"/>
      <c r="AK654" s="50"/>
      <c r="AL654" s="50"/>
      <c r="AM654" s="50"/>
      <c r="AN654" s="50"/>
      <c r="AO654" s="50"/>
      <c r="AP654" s="138" t="str">
        <f>IF(NOT($AS654=$AS655),ROW(),"")</f>
        <v/>
      </c>
      <c r="AQ654" s="20" t="str">
        <f>IF(NOT(AS654=AS655),AS655,"")</f>
        <v/>
      </c>
      <c r="AR654" s="20" t="str">
        <f>INDEX($AB$15:$AM$15,MATCH($AS654,$AB$11:$AM$11,0))</f>
        <v>in</v>
      </c>
      <c r="AS654" s="20" t="str">
        <f>LEFT(AT654,4)</f>
        <v>2002</v>
      </c>
      <c r="AT654" s="139" t="str">
        <f>LEFT(B654,6)</f>
        <v>200207</v>
      </c>
    </row>
    <row r="655" spans="2:46" x14ac:dyDescent="0.25">
      <c r="B655" s="11">
        <f>'Market Data'!B641</f>
        <v>20020704</v>
      </c>
      <c r="C655" s="2">
        <f>'Market Data'!C641</f>
        <v>5582.5</v>
      </c>
      <c r="D655" s="2">
        <f>'Market Data'!D641</f>
        <v>5615.5</v>
      </c>
      <c r="E655" s="2">
        <f>'Market Data'!E641</f>
        <v>5539.5</v>
      </c>
      <c r="F655" s="12">
        <f>'Market Data'!F641</f>
        <v>5615.5</v>
      </c>
      <c r="H655" s="151">
        <f t="shared" si="75"/>
        <v>637</v>
      </c>
      <c r="I655" s="244">
        <f ca="1">IF($H655&lt;($J$6+1),"",PFE(OFFSET($F655,0,0,-$J$6)))</f>
        <v>-0.22393683939931144</v>
      </c>
      <c r="J655" s="19"/>
      <c r="K655" s="139" t="str">
        <f t="shared" ca="1" si="76"/>
        <v>Short</v>
      </c>
      <c r="L655" s="243" t="e">
        <f t="shared" ca="1" si="71"/>
        <v>#N/A</v>
      </c>
      <c r="M655" s="242" t="e">
        <f t="shared" ca="1" si="72"/>
        <v>#N/A</v>
      </c>
      <c r="N655" s="20"/>
      <c r="O655" s="74">
        <f t="shared" ca="1" si="77"/>
        <v>-1</v>
      </c>
      <c r="P655" s="75">
        <f t="shared" ca="1" si="69"/>
        <v>0</v>
      </c>
      <c r="Q655" s="76" t="str">
        <f t="shared" ca="1" si="73"/>
        <v/>
      </c>
      <c r="R655" s="75"/>
      <c r="S655" s="77">
        <f t="shared" ca="1" si="70"/>
        <v>-1</v>
      </c>
      <c r="T655" s="78"/>
      <c r="U655" s="81">
        <f t="shared" ca="1" si="78"/>
        <v>-4025</v>
      </c>
      <c r="V655" s="82">
        <f t="shared" ca="1" si="74"/>
        <v>25993.319999999992</v>
      </c>
      <c r="W655" s="50"/>
      <c r="X655" s="50"/>
      <c r="Y655" s="50"/>
      <c r="Z655" s="50"/>
      <c r="AA655" s="50"/>
      <c r="AG655" s="50"/>
      <c r="AH655" s="50"/>
      <c r="AI655" s="50"/>
      <c r="AJ655" s="50"/>
      <c r="AK655" s="50"/>
      <c r="AL655" s="50"/>
      <c r="AM655" s="50"/>
      <c r="AN655" s="50"/>
      <c r="AO655" s="50"/>
      <c r="AP655" s="138" t="str">
        <f>IF(NOT($AS655=$AS656),ROW(),"")</f>
        <v/>
      </c>
      <c r="AQ655" s="20" t="str">
        <f>IF(NOT(AS655=AS656),AS656,"")</f>
        <v/>
      </c>
      <c r="AR655" s="20" t="str">
        <f>INDEX($AB$15:$AM$15,MATCH($AS655,$AB$11:$AM$11,0))</f>
        <v>in</v>
      </c>
      <c r="AS655" s="20" t="str">
        <f>LEFT(AT655,4)</f>
        <v>2002</v>
      </c>
      <c r="AT655" s="139" t="str">
        <f>LEFT(B655,6)</f>
        <v>200207</v>
      </c>
    </row>
    <row r="656" spans="2:46" x14ac:dyDescent="0.25">
      <c r="B656" s="11">
        <f>'Market Data'!B642</f>
        <v>20020705</v>
      </c>
      <c r="C656" s="2">
        <f>'Market Data'!C642</f>
        <v>5640</v>
      </c>
      <c r="D656" s="2">
        <f>'Market Data'!D642</f>
        <v>5832.5</v>
      </c>
      <c r="E656" s="2">
        <f>'Market Data'!E642</f>
        <v>5640</v>
      </c>
      <c r="F656" s="12">
        <f>'Market Data'!F642</f>
        <v>5828.5</v>
      </c>
      <c r="H656" s="151">
        <f t="shared" si="75"/>
        <v>638</v>
      </c>
      <c r="I656" s="244">
        <f ca="1">IF($H656&lt;($J$6+1),"",PFE(OFFSET($F656,0,0,-$J$6)))</f>
        <v>-0.17097153791462583</v>
      </c>
      <c r="J656" s="19"/>
      <c r="K656" s="139" t="str">
        <f t="shared" ca="1" si="76"/>
        <v>Short</v>
      </c>
      <c r="L656" s="243" t="e">
        <f t="shared" ca="1" si="71"/>
        <v>#N/A</v>
      </c>
      <c r="M656" s="242" t="e">
        <f t="shared" ca="1" si="72"/>
        <v>#N/A</v>
      </c>
      <c r="N656" s="20"/>
      <c r="O656" s="74">
        <f t="shared" ca="1" si="77"/>
        <v>-1</v>
      </c>
      <c r="P656" s="75">
        <f t="shared" ca="1" si="69"/>
        <v>0</v>
      </c>
      <c r="Q656" s="76" t="str">
        <f t="shared" ca="1" si="73"/>
        <v/>
      </c>
      <c r="R656" s="75"/>
      <c r="S656" s="77">
        <f t="shared" ca="1" si="70"/>
        <v>-1</v>
      </c>
      <c r="T656" s="78"/>
      <c r="U656" s="81">
        <f t="shared" ca="1" si="78"/>
        <v>-7455</v>
      </c>
      <c r="V656" s="82">
        <f t="shared" ca="1" si="74"/>
        <v>18538.319999999992</v>
      </c>
      <c r="W656" s="50"/>
      <c r="X656" s="50"/>
      <c r="Y656" s="50"/>
      <c r="Z656" s="50"/>
      <c r="AA656" s="50"/>
      <c r="AG656" s="50"/>
      <c r="AH656" s="50"/>
      <c r="AI656" s="50"/>
      <c r="AJ656" s="50"/>
      <c r="AK656" s="50"/>
      <c r="AL656" s="50"/>
      <c r="AM656" s="50"/>
      <c r="AN656" s="50"/>
      <c r="AO656" s="50"/>
      <c r="AP656" s="138" t="str">
        <f>IF(NOT($AS656=$AS657),ROW(),"")</f>
        <v/>
      </c>
      <c r="AQ656" s="20" t="str">
        <f>IF(NOT(AS656=AS657),AS657,"")</f>
        <v/>
      </c>
      <c r="AR656" s="20" t="str">
        <f>INDEX($AB$15:$AM$15,MATCH($AS656,$AB$11:$AM$11,0))</f>
        <v>in</v>
      </c>
      <c r="AS656" s="20" t="str">
        <f>LEFT(AT656,4)</f>
        <v>2002</v>
      </c>
      <c r="AT656" s="139" t="str">
        <f>LEFT(B656,6)</f>
        <v>200207</v>
      </c>
    </row>
    <row r="657" spans="2:46" x14ac:dyDescent="0.25">
      <c r="B657" s="11">
        <f>'Market Data'!B643</f>
        <v>20020708</v>
      </c>
      <c r="C657" s="2">
        <f>'Market Data'!C643</f>
        <v>5767.5</v>
      </c>
      <c r="D657" s="2">
        <f>'Market Data'!D643</f>
        <v>5835.5</v>
      </c>
      <c r="E657" s="2">
        <f>'Market Data'!E643</f>
        <v>5750</v>
      </c>
      <c r="F657" s="12">
        <f>'Market Data'!F643</f>
        <v>5792</v>
      </c>
      <c r="H657" s="151">
        <f t="shared" si="75"/>
        <v>639</v>
      </c>
      <c r="I657" s="244">
        <f ca="1">IF($H657&lt;($J$6+1),"",PFE(OFFSET($F657,0,0,-$J$6)))</f>
        <v>-0.19392437011554339</v>
      </c>
      <c r="J657" s="19"/>
      <c r="K657" s="139" t="str">
        <f t="shared" ca="1" si="76"/>
        <v>Short</v>
      </c>
      <c r="L657" s="243" t="e">
        <f t="shared" ca="1" si="71"/>
        <v>#N/A</v>
      </c>
      <c r="M657" s="242" t="e">
        <f t="shared" ca="1" si="72"/>
        <v>#N/A</v>
      </c>
      <c r="N657" s="20"/>
      <c r="O657" s="74">
        <f t="shared" ca="1" si="77"/>
        <v>-1</v>
      </c>
      <c r="P657" s="75">
        <f t="shared" ref="P657:P720" ca="1" si="79">$O657-S657</f>
        <v>0</v>
      </c>
      <c r="Q657" s="76" t="str">
        <f t="shared" ca="1" si="73"/>
        <v/>
      </c>
      <c r="R657" s="75"/>
      <c r="S657" s="77">
        <f t="shared" ca="1" si="70"/>
        <v>-1</v>
      </c>
      <c r="T657" s="78"/>
      <c r="U657" s="81">
        <f t="shared" ca="1" si="78"/>
        <v>1277.5</v>
      </c>
      <c r="V657" s="82">
        <f t="shared" ca="1" si="74"/>
        <v>19815.819999999992</v>
      </c>
      <c r="W657" s="50"/>
      <c r="X657" s="50"/>
      <c r="Y657" s="50"/>
      <c r="Z657" s="50"/>
      <c r="AA657" s="50"/>
      <c r="AG657" s="50"/>
      <c r="AH657" s="50"/>
      <c r="AI657" s="50"/>
      <c r="AJ657" s="50"/>
      <c r="AK657" s="50"/>
      <c r="AL657" s="50"/>
      <c r="AM657" s="50"/>
      <c r="AN657" s="50"/>
      <c r="AO657" s="50"/>
      <c r="AP657" s="138" t="str">
        <f>IF(NOT($AS657=$AS658),ROW(),"")</f>
        <v/>
      </c>
      <c r="AQ657" s="20" t="str">
        <f>IF(NOT(AS657=AS658),AS658,"")</f>
        <v/>
      </c>
      <c r="AR657" s="20" t="str">
        <f>INDEX($AB$15:$AM$15,MATCH($AS657,$AB$11:$AM$11,0))</f>
        <v>in</v>
      </c>
      <c r="AS657" s="20" t="str">
        <f>LEFT(AT657,4)</f>
        <v>2002</v>
      </c>
      <c r="AT657" s="139" t="str">
        <f>LEFT(B657,6)</f>
        <v>200207</v>
      </c>
    </row>
    <row r="658" spans="2:46" x14ac:dyDescent="0.25">
      <c r="B658" s="11">
        <f>'Market Data'!B644</f>
        <v>20020709</v>
      </c>
      <c r="C658" s="2">
        <f>'Market Data'!C644</f>
        <v>5802.5</v>
      </c>
      <c r="D658" s="2">
        <f>'Market Data'!D644</f>
        <v>5841.5</v>
      </c>
      <c r="E658" s="2">
        <f>'Market Data'!E644</f>
        <v>5700.5</v>
      </c>
      <c r="F658" s="12">
        <f>'Market Data'!F644</f>
        <v>5722.5</v>
      </c>
      <c r="H658" s="151">
        <f t="shared" si="75"/>
        <v>640</v>
      </c>
      <c r="I658" s="244">
        <f ca="1">IF($H658&lt;($J$6+1),"",PFE(OFFSET($F658,0,0,-$J$6)))</f>
        <v>-0.20641102476467951</v>
      </c>
      <c r="J658" s="19"/>
      <c r="K658" s="139" t="str">
        <f t="shared" ca="1" si="76"/>
        <v>Short</v>
      </c>
      <c r="L658" s="243" t="e">
        <f t="shared" ca="1" si="71"/>
        <v>#N/A</v>
      </c>
      <c r="M658" s="242" t="e">
        <f t="shared" ca="1" si="72"/>
        <v>#N/A</v>
      </c>
      <c r="N658" s="20"/>
      <c r="O658" s="74">
        <f t="shared" ca="1" si="77"/>
        <v>-1</v>
      </c>
      <c r="P658" s="75">
        <f t="shared" ca="1" si="79"/>
        <v>0</v>
      </c>
      <c r="Q658" s="76" t="str">
        <f t="shared" ca="1" si="73"/>
        <v/>
      </c>
      <c r="R658" s="75"/>
      <c r="S658" s="77">
        <f t="shared" ref="S658:S721" ca="1" si="80">IF($Q657="Fill",$O657,$S657)</f>
        <v>-1</v>
      </c>
      <c r="T658" s="78"/>
      <c r="U658" s="81">
        <f t="shared" ca="1" si="78"/>
        <v>2432.5</v>
      </c>
      <c r="V658" s="82">
        <f t="shared" ca="1" si="74"/>
        <v>22248.319999999992</v>
      </c>
      <c r="W658" s="50"/>
      <c r="X658" s="50"/>
      <c r="Y658" s="50"/>
      <c r="Z658" s="50"/>
      <c r="AA658" s="50"/>
      <c r="AG658" s="50"/>
      <c r="AH658" s="50"/>
      <c r="AI658" s="50"/>
      <c r="AJ658" s="50"/>
      <c r="AK658" s="50"/>
      <c r="AL658" s="50"/>
      <c r="AM658" s="50"/>
      <c r="AN658" s="50"/>
      <c r="AO658" s="50"/>
      <c r="AP658" s="138" t="str">
        <f>IF(NOT($AS658=$AS659),ROW(),"")</f>
        <v/>
      </c>
      <c r="AQ658" s="20" t="str">
        <f>IF(NOT(AS658=AS659),AS659,"")</f>
        <v/>
      </c>
      <c r="AR658" s="20" t="str">
        <f>INDEX($AB$15:$AM$15,MATCH($AS658,$AB$11:$AM$11,0))</f>
        <v>in</v>
      </c>
      <c r="AS658" s="20" t="str">
        <f>LEFT(AT658,4)</f>
        <v>2002</v>
      </c>
      <c r="AT658" s="139" t="str">
        <f>LEFT(B658,6)</f>
        <v>200207</v>
      </c>
    </row>
    <row r="659" spans="2:46" x14ac:dyDescent="0.25">
      <c r="B659" s="11">
        <f>'Market Data'!B645</f>
        <v>20020710</v>
      </c>
      <c r="C659" s="2">
        <f>'Market Data'!C645</f>
        <v>5664</v>
      </c>
      <c r="D659" s="2">
        <f>'Market Data'!D645</f>
        <v>5711.5</v>
      </c>
      <c r="E659" s="2">
        <f>'Market Data'!E645</f>
        <v>5544</v>
      </c>
      <c r="F659" s="12">
        <f>'Market Data'!F645</f>
        <v>5557</v>
      </c>
      <c r="H659" s="151">
        <f t="shared" si="75"/>
        <v>641</v>
      </c>
      <c r="I659" s="244">
        <f ca="1">IF($H659&lt;($J$6+1),"",PFE(OFFSET($F659,0,0,-$J$6)))</f>
        <v>-0.22099331777168821</v>
      </c>
      <c r="J659" s="19"/>
      <c r="K659" s="139" t="str">
        <f t="shared" ca="1" si="76"/>
        <v>Short</v>
      </c>
      <c r="L659" s="243" t="e">
        <f t="shared" ref="L659:L722" ca="1" si="81">IF(AND($K659="Long",$K658&lt;&gt;"Long"),$F659,NA())</f>
        <v>#N/A</v>
      </c>
      <c r="M659" s="242" t="e">
        <f t="shared" ref="M659:M722" ca="1" si="82">IF(AND($K659="Short",$K658&lt;&gt;"Short"),$F659,NA())</f>
        <v>#N/A</v>
      </c>
      <c r="N659" s="20"/>
      <c r="O659" s="74">
        <f t="shared" ca="1" si="77"/>
        <v>-1</v>
      </c>
      <c r="P659" s="75">
        <f t="shared" ca="1" si="79"/>
        <v>0</v>
      </c>
      <c r="Q659" s="76" t="str">
        <f t="shared" ref="Q659:Q722" ca="1" si="83">IF(NOT($P659=0),"Fill","")</f>
        <v/>
      </c>
      <c r="R659" s="75"/>
      <c r="S659" s="77">
        <f t="shared" ca="1" si="80"/>
        <v>-1</v>
      </c>
      <c r="T659" s="78"/>
      <c r="U659" s="81">
        <f t="shared" ca="1" si="78"/>
        <v>5792.5</v>
      </c>
      <c r="V659" s="82">
        <f t="shared" ref="V659:V722" ca="1" si="84">V658+U659</f>
        <v>28040.819999999992</v>
      </c>
      <c r="W659" s="50"/>
      <c r="X659" s="50"/>
      <c r="Y659" s="50"/>
      <c r="Z659" s="50"/>
      <c r="AA659" s="50"/>
      <c r="AG659" s="50"/>
      <c r="AH659" s="50"/>
      <c r="AI659" s="50"/>
      <c r="AJ659" s="50"/>
      <c r="AK659" s="50"/>
      <c r="AL659" s="50"/>
      <c r="AM659" s="50"/>
      <c r="AN659" s="50"/>
      <c r="AO659" s="50"/>
      <c r="AP659" s="138" t="str">
        <f>IF(NOT($AS659=$AS660),ROW(),"")</f>
        <v/>
      </c>
      <c r="AQ659" s="20" t="str">
        <f>IF(NOT(AS659=AS660),AS660,"")</f>
        <v/>
      </c>
      <c r="AR659" s="20" t="str">
        <f>INDEX($AB$15:$AM$15,MATCH($AS659,$AB$11:$AM$11,0))</f>
        <v>in</v>
      </c>
      <c r="AS659" s="20" t="str">
        <f>LEFT(AT659,4)</f>
        <v>2002</v>
      </c>
      <c r="AT659" s="139" t="str">
        <f>LEFT(B659,6)</f>
        <v>200207</v>
      </c>
    </row>
    <row r="660" spans="2:46" x14ac:dyDescent="0.25">
      <c r="B660" s="11">
        <f>'Market Data'!B646</f>
        <v>20020711</v>
      </c>
      <c r="C660" s="2">
        <f>'Market Data'!C646</f>
        <v>5500.5</v>
      </c>
      <c r="D660" s="2">
        <f>'Market Data'!D646</f>
        <v>5537</v>
      </c>
      <c r="E660" s="2">
        <f>'Market Data'!E646</f>
        <v>5392.5</v>
      </c>
      <c r="F660" s="12">
        <f>'Market Data'!F646</f>
        <v>5507</v>
      </c>
      <c r="H660" s="151">
        <f t="shared" ref="H660:H723" si="85">ROW()-ROW(H$18)</f>
        <v>642</v>
      </c>
      <c r="I660" s="244">
        <f ca="1">IF($H660&lt;($J$6+1),"",PFE(OFFSET($F660,0,0,-$J$6)))</f>
        <v>-0.21980452300241329</v>
      </c>
      <c r="J660" s="19"/>
      <c r="K660" s="139" t="str">
        <f t="shared" ref="K660:K723" ca="1" si="86">IF($I660="","",IF($I660&gt;$J$4,"Long",IF($I660&lt;$J$5,"Short","")))</f>
        <v>Short</v>
      </c>
      <c r="L660" s="243" t="e">
        <f t="shared" ca="1" si="81"/>
        <v>#N/A</v>
      </c>
      <c r="M660" s="242" t="e">
        <f t="shared" ca="1" si="82"/>
        <v>#N/A</v>
      </c>
      <c r="N660" s="20"/>
      <c r="O660" s="74">
        <f t="shared" ref="O660:O723" ca="1" si="87">IF($K660="Short",-1,IF($K660="Long",1,0))</f>
        <v>-1</v>
      </c>
      <c r="P660" s="75">
        <f t="shared" ca="1" si="79"/>
        <v>0</v>
      </c>
      <c r="Q660" s="76" t="str">
        <f t="shared" ca="1" si="83"/>
        <v/>
      </c>
      <c r="R660" s="75"/>
      <c r="S660" s="77">
        <f t="shared" ca="1" si="80"/>
        <v>-1</v>
      </c>
      <c r="T660" s="78"/>
      <c r="U660" s="81">
        <f t="shared" ca="1" si="78"/>
        <v>1750</v>
      </c>
      <c r="V660" s="82">
        <f t="shared" ca="1" si="84"/>
        <v>29790.819999999992</v>
      </c>
      <c r="W660" s="50"/>
      <c r="X660" s="50"/>
      <c r="Y660" s="50"/>
      <c r="Z660" s="50"/>
      <c r="AA660" s="50"/>
      <c r="AG660" s="50"/>
      <c r="AH660" s="50"/>
      <c r="AI660" s="50"/>
      <c r="AJ660" s="50"/>
      <c r="AK660" s="50"/>
      <c r="AL660" s="50"/>
      <c r="AM660" s="50"/>
      <c r="AN660" s="50"/>
      <c r="AO660" s="50"/>
      <c r="AP660" s="138" t="str">
        <f>IF(NOT($AS660=$AS661),ROW(),"")</f>
        <v/>
      </c>
      <c r="AQ660" s="20" t="str">
        <f>IF(NOT(AS660=AS661),AS661,"")</f>
        <v/>
      </c>
      <c r="AR660" s="20" t="str">
        <f>INDEX($AB$15:$AM$15,MATCH($AS660,$AB$11:$AM$11,0))</f>
        <v>in</v>
      </c>
      <c r="AS660" s="20" t="str">
        <f>LEFT(AT660,4)</f>
        <v>2002</v>
      </c>
      <c r="AT660" s="139" t="str">
        <f>LEFT(B660,6)</f>
        <v>200207</v>
      </c>
    </row>
    <row r="661" spans="2:46" x14ac:dyDescent="0.25">
      <c r="B661" s="11">
        <f>'Market Data'!B647</f>
        <v>20020712</v>
      </c>
      <c r="C661" s="2">
        <f>'Market Data'!C647</f>
        <v>5602.5</v>
      </c>
      <c r="D661" s="2">
        <f>'Market Data'!D647</f>
        <v>5616.5</v>
      </c>
      <c r="E661" s="2">
        <f>'Market Data'!E647</f>
        <v>5423.5</v>
      </c>
      <c r="F661" s="12">
        <f>'Market Data'!F647</f>
        <v>5483</v>
      </c>
      <c r="H661" s="151">
        <f t="shared" si="85"/>
        <v>643</v>
      </c>
      <c r="I661" s="244">
        <f ca="1">IF($H661&lt;($J$6+1),"",PFE(OFFSET($F661,0,0,-$J$6)))</f>
        <v>-0.23498293847867127</v>
      </c>
      <c r="J661" s="19"/>
      <c r="K661" s="139" t="str">
        <f t="shared" ca="1" si="86"/>
        <v>Short</v>
      </c>
      <c r="L661" s="243" t="e">
        <f t="shared" ca="1" si="81"/>
        <v>#N/A</v>
      </c>
      <c r="M661" s="242" t="e">
        <f t="shared" ca="1" si="82"/>
        <v>#N/A</v>
      </c>
      <c r="N661" s="20"/>
      <c r="O661" s="74">
        <f t="shared" ca="1" si="87"/>
        <v>-1</v>
      </c>
      <c r="P661" s="75">
        <f t="shared" ca="1" si="79"/>
        <v>0</v>
      </c>
      <c r="Q661" s="76" t="str">
        <f t="shared" ca="1" si="83"/>
        <v/>
      </c>
      <c r="R661" s="75"/>
      <c r="S661" s="77">
        <f t="shared" ca="1" si="80"/>
        <v>-1</v>
      </c>
      <c r="T661" s="78"/>
      <c r="U661" s="81">
        <f t="shared" ca="1" si="78"/>
        <v>840</v>
      </c>
      <c r="V661" s="82">
        <f t="shared" ca="1" si="84"/>
        <v>30630.819999999992</v>
      </c>
      <c r="W661" s="50"/>
      <c r="X661" s="50"/>
      <c r="Y661" s="50"/>
      <c r="Z661" s="50"/>
      <c r="AA661" s="50"/>
      <c r="AG661" s="50"/>
      <c r="AH661" s="50"/>
      <c r="AI661" s="50"/>
      <c r="AJ661" s="50"/>
      <c r="AK661" s="50"/>
      <c r="AL661" s="50"/>
      <c r="AM661" s="50"/>
      <c r="AN661" s="50"/>
      <c r="AO661" s="50"/>
      <c r="AP661" s="138" t="str">
        <f>IF(NOT($AS661=$AS662),ROW(),"")</f>
        <v/>
      </c>
      <c r="AQ661" s="20" t="str">
        <f>IF(NOT(AS661=AS662),AS662,"")</f>
        <v/>
      </c>
      <c r="AR661" s="20" t="str">
        <f>INDEX($AB$15:$AM$15,MATCH($AS661,$AB$11:$AM$11,0))</f>
        <v>in</v>
      </c>
      <c r="AS661" s="20" t="str">
        <f>LEFT(AT661,4)</f>
        <v>2002</v>
      </c>
      <c r="AT661" s="139" t="str">
        <f>LEFT(B661,6)</f>
        <v>200207</v>
      </c>
    </row>
    <row r="662" spans="2:46" x14ac:dyDescent="0.25">
      <c r="B662" s="11">
        <f>'Market Data'!B648</f>
        <v>20020715</v>
      </c>
      <c r="C662" s="2">
        <f>'Market Data'!C648</f>
        <v>5457.5</v>
      </c>
      <c r="D662" s="2">
        <f>'Market Data'!D648</f>
        <v>5497.5</v>
      </c>
      <c r="E662" s="2">
        <f>'Market Data'!E648</f>
        <v>5281</v>
      </c>
      <c r="F662" s="12">
        <f>'Market Data'!F648</f>
        <v>5293.5</v>
      </c>
      <c r="H662" s="151">
        <f t="shared" si="85"/>
        <v>644</v>
      </c>
      <c r="I662" s="244">
        <f ca="1">IF($H662&lt;($J$6+1),"",PFE(OFFSET($F662,0,0,-$J$6)))</f>
        <v>-0.28600382498209859</v>
      </c>
      <c r="J662" s="19"/>
      <c r="K662" s="139" t="str">
        <f t="shared" ca="1" si="86"/>
        <v>Short</v>
      </c>
      <c r="L662" s="243" t="e">
        <f t="shared" ca="1" si="81"/>
        <v>#N/A</v>
      </c>
      <c r="M662" s="242" t="e">
        <f t="shared" ca="1" si="82"/>
        <v>#N/A</v>
      </c>
      <c r="N662" s="20"/>
      <c r="O662" s="74">
        <f t="shared" ca="1" si="87"/>
        <v>-1</v>
      </c>
      <c r="P662" s="75">
        <f t="shared" ca="1" si="79"/>
        <v>0</v>
      </c>
      <c r="Q662" s="76" t="str">
        <f t="shared" ca="1" si="83"/>
        <v/>
      </c>
      <c r="R662" s="75"/>
      <c r="S662" s="77">
        <f t="shared" ca="1" si="80"/>
        <v>-1</v>
      </c>
      <c r="T662" s="78"/>
      <c r="U662" s="81">
        <f t="shared" ref="U662:U725" ca="1" si="88">IF(OR($S661&amp;$O661="01",$S661&amp;$O661="0-1"),(($F662-$C662)*$V$4*$O661)-(ABS($P661)*$V$5),IF(OR($S661&amp;$O661="10",$S661&amp;$O661="-10"),(($C662-$F661)*$V$4*$S661)-(ABS($P661)*$V$5),IF(OR($S661&amp;$O661="1-1",$S661&amp;$O661="-11"),(($C662-$F661)*$V$4*$S661)-(ABS($P661)*$V$5)+(($F662-$C662)*$V$4*$S662),IF(OR($S661&amp;$O661="11",$S661&amp;$O661="-1-1"),(($F662-$F661)*$V$4*$S662),0))))</f>
        <v>6632.5</v>
      </c>
      <c r="V662" s="82">
        <f t="shared" ca="1" si="84"/>
        <v>37263.319999999992</v>
      </c>
      <c r="W662" s="50"/>
      <c r="X662" s="50"/>
      <c r="Y662" s="50"/>
      <c r="Z662" s="50"/>
      <c r="AA662" s="50"/>
      <c r="AG662" s="50"/>
      <c r="AH662" s="50"/>
      <c r="AI662" s="50"/>
      <c r="AJ662" s="50"/>
      <c r="AK662" s="50"/>
      <c r="AL662" s="50"/>
      <c r="AM662" s="50"/>
      <c r="AN662" s="50"/>
      <c r="AO662" s="50"/>
      <c r="AP662" s="138" t="str">
        <f>IF(NOT($AS662=$AS663),ROW(),"")</f>
        <v/>
      </c>
      <c r="AQ662" s="20" t="str">
        <f>IF(NOT(AS662=AS663),AS663,"")</f>
        <v/>
      </c>
      <c r="AR662" s="20" t="str">
        <f>INDEX($AB$15:$AM$15,MATCH($AS662,$AB$11:$AM$11,0))</f>
        <v>in</v>
      </c>
      <c r="AS662" s="20" t="str">
        <f>LEFT(AT662,4)</f>
        <v>2002</v>
      </c>
      <c r="AT662" s="139" t="str">
        <f>LEFT(B662,6)</f>
        <v>200207</v>
      </c>
    </row>
    <row r="663" spans="2:46" x14ac:dyDescent="0.25">
      <c r="B663" s="11">
        <f>'Market Data'!B649</f>
        <v>20020716</v>
      </c>
      <c r="C663" s="2">
        <f>'Market Data'!C649</f>
        <v>5404.5</v>
      </c>
      <c r="D663" s="2">
        <f>'Market Data'!D649</f>
        <v>5406.5</v>
      </c>
      <c r="E663" s="2">
        <f>'Market Data'!E649</f>
        <v>5174.5</v>
      </c>
      <c r="F663" s="12">
        <f>'Market Data'!F649</f>
        <v>5317.5</v>
      </c>
      <c r="H663" s="151">
        <f t="shared" si="85"/>
        <v>645</v>
      </c>
      <c r="I663" s="244">
        <f ca="1">IF($H663&lt;($J$6+1),"",PFE(OFFSET($F663,0,0,-$J$6)))</f>
        <v>-0.2888032107521909</v>
      </c>
      <c r="J663" s="19"/>
      <c r="K663" s="139" t="str">
        <f t="shared" ca="1" si="86"/>
        <v>Short</v>
      </c>
      <c r="L663" s="243" t="e">
        <f t="shared" ca="1" si="81"/>
        <v>#N/A</v>
      </c>
      <c r="M663" s="242" t="e">
        <f t="shared" ca="1" si="82"/>
        <v>#N/A</v>
      </c>
      <c r="N663" s="20"/>
      <c r="O663" s="74">
        <f t="shared" ca="1" si="87"/>
        <v>-1</v>
      </c>
      <c r="P663" s="75">
        <f t="shared" ca="1" si="79"/>
        <v>0</v>
      </c>
      <c r="Q663" s="76" t="str">
        <f t="shared" ca="1" si="83"/>
        <v/>
      </c>
      <c r="R663" s="75"/>
      <c r="S663" s="77">
        <f t="shared" ca="1" si="80"/>
        <v>-1</v>
      </c>
      <c r="T663" s="78"/>
      <c r="U663" s="81">
        <f t="shared" ca="1" si="88"/>
        <v>-840</v>
      </c>
      <c r="V663" s="82">
        <f t="shared" ca="1" si="84"/>
        <v>36423.319999999992</v>
      </c>
      <c r="W663" s="50"/>
      <c r="X663" s="50"/>
      <c r="Y663" s="50"/>
      <c r="Z663" s="50"/>
      <c r="AA663" s="50"/>
      <c r="AG663" s="50"/>
      <c r="AH663" s="50"/>
      <c r="AI663" s="50"/>
      <c r="AJ663" s="50"/>
      <c r="AK663" s="50"/>
      <c r="AL663" s="50"/>
      <c r="AM663" s="50"/>
      <c r="AN663" s="50"/>
      <c r="AO663" s="50"/>
      <c r="AP663" s="138" t="str">
        <f>IF(NOT($AS663=$AS664),ROW(),"")</f>
        <v/>
      </c>
      <c r="AQ663" s="20" t="str">
        <f>IF(NOT(AS663=AS664),AS664,"")</f>
        <v/>
      </c>
      <c r="AR663" s="20" t="str">
        <f>INDEX($AB$15:$AM$15,MATCH($AS663,$AB$11:$AM$11,0))</f>
        <v>in</v>
      </c>
      <c r="AS663" s="20" t="str">
        <f>LEFT(AT663,4)</f>
        <v>2002</v>
      </c>
      <c r="AT663" s="139" t="str">
        <f>LEFT(B663,6)</f>
        <v>200207</v>
      </c>
    </row>
    <row r="664" spans="2:46" x14ac:dyDescent="0.25">
      <c r="B664" s="11">
        <f>'Market Data'!B650</f>
        <v>20020717</v>
      </c>
      <c r="C664" s="2">
        <f>'Market Data'!C650</f>
        <v>5292.5</v>
      </c>
      <c r="D664" s="2">
        <f>'Market Data'!D650</f>
        <v>5462.5</v>
      </c>
      <c r="E664" s="2">
        <f>'Market Data'!E650</f>
        <v>5255.5</v>
      </c>
      <c r="F664" s="12">
        <f>'Market Data'!F650</f>
        <v>5420.5</v>
      </c>
      <c r="H664" s="151">
        <f t="shared" si="85"/>
        <v>646</v>
      </c>
      <c r="I664" s="244">
        <f ca="1">IF($H664&lt;($J$6+1),"",PFE(OFFSET($F664,0,0,-$J$6)))</f>
        <v>-0.2740910370213866</v>
      </c>
      <c r="J664" s="19"/>
      <c r="K664" s="139" t="str">
        <f t="shared" ca="1" si="86"/>
        <v>Short</v>
      </c>
      <c r="L664" s="243" t="e">
        <f t="shared" ca="1" si="81"/>
        <v>#N/A</v>
      </c>
      <c r="M664" s="242" t="e">
        <f t="shared" ca="1" si="82"/>
        <v>#N/A</v>
      </c>
      <c r="N664" s="20"/>
      <c r="O664" s="74">
        <f t="shared" ca="1" si="87"/>
        <v>-1</v>
      </c>
      <c r="P664" s="75">
        <f t="shared" ca="1" si="79"/>
        <v>0</v>
      </c>
      <c r="Q664" s="76" t="str">
        <f t="shared" ca="1" si="83"/>
        <v/>
      </c>
      <c r="R664" s="75"/>
      <c r="S664" s="77">
        <f t="shared" ca="1" si="80"/>
        <v>-1</v>
      </c>
      <c r="T664" s="78"/>
      <c r="U664" s="81">
        <f t="shared" ca="1" si="88"/>
        <v>-3605</v>
      </c>
      <c r="V664" s="82">
        <f t="shared" ca="1" si="84"/>
        <v>32818.319999999992</v>
      </c>
      <c r="W664" s="50"/>
      <c r="X664" s="50"/>
      <c r="Y664" s="50"/>
      <c r="Z664" s="50"/>
      <c r="AA664" s="50"/>
      <c r="AG664" s="50"/>
      <c r="AH664" s="50"/>
      <c r="AI664" s="50"/>
      <c r="AJ664" s="50"/>
      <c r="AK664" s="50"/>
      <c r="AL664" s="50"/>
      <c r="AM664" s="50"/>
      <c r="AN664" s="50"/>
      <c r="AO664" s="50"/>
      <c r="AP664" s="138" t="str">
        <f>IF(NOT($AS664=$AS665),ROW(),"")</f>
        <v/>
      </c>
      <c r="AQ664" s="20" t="str">
        <f>IF(NOT(AS664=AS665),AS665,"")</f>
        <v/>
      </c>
      <c r="AR664" s="20" t="str">
        <f>INDEX($AB$15:$AM$15,MATCH($AS664,$AB$11:$AM$11,0))</f>
        <v>in</v>
      </c>
      <c r="AS664" s="20" t="str">
        <f>LEFT(AT664,4)</f>
        <v>2002</v>
      </c>
      <c r="AT664" s="139" t="str">
        <f>LEFT(B664,6)</f>
        <v>200207</v>
      </c>
    </row>
    <row r="665" spans="2:46" x14ac:dyDescent="0.25">
      <c r="B665" s="11">
        <f>'Market Data'!B651</f>
        <v>20020718</v>
      </c>
      <c r="C665" s="2">
        <f>'Market Data'!C651</f>
        <v>5407.5</v>
      </c>
      <c r="D665" s="2">
        <f>'Market Data'!D651</f>
        <v>5507</v>
      </c>
      <c r="E665" s="2">
        <f>'Market Data'!E651</f>
        <v>5384</v>
      </c>
      <c r="F665" s="12">
        <f>'Market Data'!F651</f>
        <v>5447</v>
      </c>
      <c r="H665" s="151">
        <f t="shared" si="85"/>
        <v>647</v>
      </c>
      <c r="I665" s="244">
        <f ca="1">IF($H665&lt;($J$6+1),"",PFE(OFFSET($F665,0,0,-$J$6)))</f>
        <v>-0.25350282731899099</v>
      </c>
      <c r="J665" s="19"/>
      <c r="K665" s="139" t="str">
        <f t="shared" ca="1" si="86"/>
        <v>Short</v>
      </c>
      <c r="L665" s="243" t="e">
        <f t="shared" ca="1" si="81"/>
        <v>#N/A</v>
      </c>
      <c r="M665" s="242" t="e">
        <f t="shared" ca="1" si="82"/>
        <v>#N/A</v>
      </c>
      <c r="N665" s="20"/>
      <c r="O665" s="74">
        <f t="shared" ca="1" si="87"/>
        <v>-1</v>
      </c>
      <c r="P665" s="75">
        <f t="shared" ca="1" si="79"/>
        <v>0</v>
      </c>
      <c r="Q665" s="76" t="str">
        <f t="shared" ca="1" si="83"/>
        <v/>
      </c>
      <c r="R665" s="75"/>
      <c r="S665" s="77">
        <f t="shared" ca="1" si="80"/>
        <v>-1</v>
      </c>
      <c r="T665" s="78"/>
      <c r="U665" s="81">
        <f t="shared" ca="1" si="88"/>
        <v>-927.5</v>
      </c>
      <c r="V665" s="82">
        <f t="shared" ca="1" si="84"/>
        <v>31890.819999999992</v>
      </c>
      <c r="W665" s="50"/>
      <c r="X665" s="50"/>
      <c r="Y665" s="50"/>
      <c r="Z665" s="50"/>
      <c r="AA665" s="50"/>
      <c r="AG665" s="50"/>
      <c r="AH665" s="50"/>
      <c r="AI665" s="50"/>
      <c r="AJ665" s="50"/>
      <c r="AK665" s="50"/>
      <c r="AL665" s="50"/>
      <c r="AM665" s="50"/>
      <c r="AN665" s="50"/>
      <c r="AO665" s="50"/>
      <c r="AP665" s="138" t="str">
        <f>IF(NOT($AS665=$AS666),ROW(),"")</f>
        <v/>
      </c>
      <c r="AQ665" s="20" t="str">
        <f>IF(NOT(AS665=AS666),AS666,"")</f>
        <v/>
      </c>
      <c r="AR665" s="20" t="str">
        <f>INDEX($AB$15:$AM$15,MATCH($AS665,$AB$11:$AM$11,0))</f>
        <v>in</v>
      </c>
      <c r="AS665" s="20" t="str">
        <f>LEFT(AT665,4)</f>
        <v>2002</v>
      </c>
      <c r="AT665" s="139" t="str">
        <f>LEFT(B665,6)</f>
        <v>200207</v>
      </c>
    </row>
    <row r="666" spans="2:46" x14ac:dyDescent="0.25">
      <c r="B666" s="11">
        <f>'Market Data'!B652</f>
        <v>20020719</v>
      </c>
      <c r="C666" s="2">
        <f>'Market Data'!C652</f>
        <v>5344</v>
      </c>
      <c r="D666" s="2">
        <f>'Market Data'!D652</f>
        <v>5372.5</v>
      </c>
      <c r="E666" s="2">
        <f>'Market Data'!E652</f>
        <v>5223.5</v>
      </c>
      <c r="F666" s="12">
        <f>'Market Data'!F652</f>
        <v>5262.5</v>
      </c>
      <c r="H666" s="151">
        <f t="shared" si="85"/>
        <v>648</v>
      </c>
      <c r="I666" s="244">
        <f ca="1">IF($H666&lt;($J$6+1),"",PFE(OFFSET($F666,0,0,-$J$6)))</f>
        <v>-0.27768304659922799</v>
      </c>
      <c r="J666" s="19"/>
      <c r="K666" s="139" t="str">
        <f t="shared" ca="1" si="86"/>
        <v>Short</v>
      </c>
      <c r="L666" s="243" t="e">
        <f t="shared" ca="1" si="81"/>
        <v>#N/A</v>
      </c>
      <c r="M666" s="242" t="e">
        <f t="shared" ca="1" si="82"/>
        <v>#N/A</v>
      </c>
      <c r="N666" s="20"/>
      <c r="O666" s="74">
        <f t="shared" ca="1" si="87"/>
        <v>-1</v>
      </c>
      <c r="P666" s="75">
        <f t="shared" ca="1" si="79"/>
        <v>0</v>
      </c>
      <c r="Q666" s="76" t="str">
        <f t="shared" ca="1" si="83"/>
        <v/>
      </c>
      <c r="R666" s="75"/>
      <c r="S666" s="77">
        <f t="shared" ca="1" si="80"/>
        <v>-1</v>
      </c>
      <c r="T666" s="78"/>
      <c r="U666" s="81">
        <f t="shared" ca="1" si="88"/>
        <v>6457.5</v>
      </c>
      <c r="V666" s="82">
        <f t="shared" ca="1" si="84"/>
        <v>38348.319999999992</v>
      </c>
      <c r="W666" s="50"/>
      <c r="X666" s="50"/>
      <c r="Y666" s="50"/>
      <c r="Z666" s="50"/>
      <c r="AA666" s="50"/>
      <c r="AG666" s="50"/>
      <c r="AH666" s="50"/>
      <c r="AI666" s="50"/>
      <c r="AJ666" s="50"/>
      <c r="AK666" s="50"/>
      <c r="AL666" s="50"/>
      <c r="AM666" s="50"/>
      <c r="AN666" s="50"/>
      <c r="AO666" s="50"/>
      <c r="AP666" s="138" t="str">
        <f>IF(NOT($AS666=$AS667),ROW(),"")</f>
        <v/>
      </c>
      <c r="AQ666" s="20" t="str">
        <f>IF(NOT(AS666=AS667),AS667,"")</f>
        <v/>
      </c>
      <c r="AR666" s="20" t="str">
        <f>INDEX($AB$15:$AM$15,MATCH($AS666,$AB$11:$AM$11,0))</f>
        <v>in</v>
      </c>
      <c r="AS666" s="20" t="str">
        <f>LEFT(AT666,4)</f>
        <v>2002</v>
      </c>
      <c r="AT666" s="139" t="str">
        <f>LEFT(B666,6)</f>
        <v>200207</v>
      </c>
    </row>
    <row r="667" spans="2:46" x14ac:dyDescent="0.25">
      <c r="B667" s="11">
        <f>'Market Data'!B653</f>
        <v>20020722</v>
      </c>
      <c r="C667" s="2">
        <f>'Market Data'!C653</f>
        <v>5194.5</v>
      </c>
      <c r="D667" s="2">
        <f>'Market Data'!D653</f>
        <v>5202.5</v>
      </c>
      <c r="E667" s="2">
        <f>'Market Data'!E653</f>
        <v>4982.5</v>
      </c>
      <c r="F667" s="12">
        <f>'Market Data'!F653</f>
        <v>5065.5</v>
      </c>
      <c r="H667" s="151">
        <f t="shared" si="85"/>
        <v>649</v>
      </c>
      <c r="I667" s="244">
        <f ca="1">IF($H667&lt;($J$6+1),"",PFE(OFFSET($F667,0,0,-$J$6)))</f>
        <v>-0.30272347916952919</v>
      </c>
      <c r="J667" s="19"/>
      <c r="K667" s="139" t="str">
        <f t="shared" ca="1" si="86"/>
        <v>Short</v>
      </c>
      <c r="L667" s="243" t="e">
        <f t="shared" ca="1" si="81"/>
        <v>#N/A</v>
      </c>
      <c r="M667" s="242" t="e">
        <f t="shared" ca="1" si="82"/>
        <v>#N/A</v>
      </c>
      <c r="N667" s="20"/>
      <c r="O667" s="74">
        <f t="shared" ca="1" si="87"/>
        <v>-1</v>
      </c>
      <c r="P667" s="75">
        <f t="shared" ca="1" si="79"/>
        <v>0</v>
      </c>
      <c r="Q667" s="76" t="str">
        <f t="shared" ca="1" si="83"/>
        <v/>
      </c>
      <c r="R667" s="75"/>
      <c r="S667" s="77">
        <f t="shared" ca="1" si="80"/>
        <v>-1</v>
      </c>
      <c r="T667" s="78"/>
      <c r="U667" s="81">
        <f t="shared" ca="1" si="88"/>
        <v>6895</v>
      </c>
      <c r="V667" s="82">
        <f t="shared" ca="1" si="84"/>
        <v>45243.319999999992</v>
      </c>
      <c r="W667" s="50"/>
      <c r="X667" s="50"/>
      <c r="Y667" s="50"/>
      <c r="Z667" s="50"/>
      <c r="AA667" s="50"/>
      <c r="AG667" s="50"/>
      <c r="AH667" s="50"/>
      <c r="AI667" s="50"/>
      <c r="AJ667" s="50"/>
      <c r="AK667" s="50"/>
      <c r="AL667" s="50"/>
      <c r="AM667" s="50"/>
      <c r="AN667" s="50"/>
      <c r="AO667" s="50"/>
      <c r="AP667" s="138" t="str">
        <f>IF(NOT($AS667=$AS668),ROW(),"")</f>
        <v/>
      </c>
      <c r="AQ667" s="20" t="str">
        <f>IF(NOT(AS667=AS668),AS668,"")</f>
        <v/>
      </c>
      <c r="AR667" s="20" t="str">
        <f>INDEX($AB$15:$AM$15,MATCH($AS667,$AB$11:$AM$11,0))</f>
        <v>in</v>
      </c>
      <c r="AS667" s="20" t="str">
        <f>LEFT(AT667,4)</f>
        <v>2002</v>
      </c>
      <c r="AT667" s="139" t="str">
        <f>LEFT(B667,6)</f>
        <v>200207</v>
      </c>
    </row>
    <row r="668" spans="2:46" x14ac:dyDescent="0.25">
      <c r="B668" s="11">
        <f>'Market Data'!B654</f>
        <v>20020723</v>
      </c>
      <c r="C668" s="2">
        <f>'Market Data'!C654</f>
        <v>5120.5</v>
      </c>
      <c r="D668" s="2">
        <f>'Market Data'!D654</f>
        <v>5159</v>
      </c>
      <c r="E668" s="2">
        <f>'Market Data'!E654</f>
        <v>4852.5</v>
      </c>
      <c r="F668" s="12">
        <f>'Market Data'!F654</f>
        <v>4888.5</v>
      </c>
      <c r="H668" s="151">
        <f t="shared" si="85"/>
        <v>650</v>
      </c>
      <c r="I668" s="244">
        <f ca="1">IF($H668&lt;($J$6+1),"",PFE(OFFSET($F668,0,0,-$J$6)))</f>
        <v>-0.32002092437244672</v>
      </c>
      <c r="J668" s="19"/>
      <c r="K668" s="139" t="str">
        <f t="shared" ca="1" si="86"/>
        <v>Short</v>
      </c>
      <c r="L668" s="243" t="e">
        <f t="shared" ca="1" si="81"/>
        <v>#N/A</v>
      </c>
      <c r="M668" s="242" t="e">
        <f t="shared" ca="1" si="82"/>
        <v>#N/A</v>
      </c>
      <c r="N668" s="20"/>
      <c r="O668" s="74">
        <f t="shared" ca="1" si="87"/>
        <v>-1</v>
      </c>
      <c r="P668" s="75">
        <f t="shared" ca="1" si="79"/>
        <v>0</v>
      </c>
      <c r="Q668" s="76" t="str">
        <f t="shared" ca="1" si="83"/>
        <v/>
      </c>
      <c r="R668" s="75"/>
      <c r="S668" s="77">
        <f t="shared" ca="1" si="80"/>
        <v>-1</v>
      </c>
      <c r="T668" s="78"/>
      <c r="U668" s="81">
        <f t="shared" ca="1" si="88"/>
        <v>6195</v>
      </c>
      <c r="V668" s="82">
        <f t="shared" ca="1" si="84"/>
        <v>51438.319999999992</v>
      </c>
      <c r="W668" s="50"/>
      <c r="X668" s="50"/>
      <c r="Y668" s="50"/>
      <c r="Z668" s="50"/>
      <c r="AA668" s="50"/>
      <c r="AG668" s="50"/>
      <c r="AH668" s="50"/>
      <c r="AI668" s="50"/>
      <c r="AJ668" s="50"/>
      <c r="AK668" s="50"/>
      <c r="AL668" s="50"/>
      <c r="AM668" s="50"/>
      <c r="AN668" s="50"/>
      <c r="AO668" s="50"/>
      <c r="AP668" s="138" t="str">
        <f>IF(NOT($AS668=$AS669),ROW(),"")</f>
        <v/>
      </c>
      <c r="AQ668" s="20" t="str">
        <f>IF(NOT(AS668=AS669),AS669,"")</f>
        <v/>
      </c>
      <c r="AR668" s="20" t="str">
        <f>INDEX($AB$15:$AM$15,MATCH($AS668,$AB$11:$AM$11,0))</f>
        <v>in</v>
      </c>
      <c r="AS668" s="20" t="str">
        <f>LEFT(AT668,4)</f>
        <v>2002</v>
      </c>
      <c r="AT668" s="139" t="str">
        <f>LEFT(B668,6)</f>
        <v>200207</v>
      </c>
    </row>
    <row r="669" spans="2:46" x14ac:dyDescent="0.25">
      <c r="B669" s="11">
        <f>'Market Data'!B655</f>
        <v>20020724</v>
      </c>
      <c r="C669" s="2">
        <f>'Market Data'!C655</f>
        <v>4897</v>
      </c>
      <c r="D669" s="2">
        <f>'Market Data'!D655</f>
        <v>4996</v>
      </c>
      <c r="E669" s="2">
        <f>'Market Data'!E655</f>
        <v>4608.5</v>
      </c>
      <c r="F669" s="12">
        <f>'Market Data'!F655</f>
        <v>4995</v>
      </c>
      <c r="H669" s="151">
        <f t="shared" si="85"/>
        <v>651</v>
      </c>
      <c r="I669" s="244">
        <f ca="1">IF($H669&lt;($J$6+1),"",PFE(OFFSET($F669,0,0,-$J$6)))</f>
        <v>-0.30926223704509226</v>
      </c>
      <c r="J669" s="19"/>
      <c r="K669" s="139" t="str">
        <f t="shared" ca="1" si="86"/>
        <v>Short</v>
      </c>
      <c r="L669" s="243" t="e">
        <f t="shared" ca="1" si="81"/>
        <v>#N/A</v>
      </c>
      <c r="M669" s="242" t="e">
        <f t="shared" ca="1" si="82"/>
        <v>#N/A</v>
      </c>
      <c r="N669" s="20"/>
      <c r="O669" s="74">
        <f t="shared" ca="1" si="87"/>
        <v>-1</v>
      </c>
      <c r="P669" s="75">
        <f t="shared" ca="1" si="79"/>
        <v>0</v>
      </c>
      <c r="Q669" s="76" t="str">
        <f t="shared" ca="1" si="83"/>
        <v/>
      </c>
      <c r="R669" s="75"/>
      <c r="S669" s="77">
        <f t="shared" ca="1" si="80"/>
        <v>-1</v>
      </c>
      <c r="T669" s="78"/>
      <c r="U669" s="81">
        <f t="shared" ca="1" si="88"/>
        <v>-3727.5</v>
      </c>
      <c r="V669" s="82">
        <f t="shared" ca="1" si="84"/>
        <v>47710.819999999992</v>
      </c>
      <c r="W669" s="50"/>
      <c r="X669" s="50"/>
      <c r="Y669" s="50"/>
      <c r="Z669" s="50"/>
      <c r="AA669" s="50"/>
      <c r="AG669" s="50"/>
      <c r="AH669" s="50"/>
      <c r="AI669" s="50"/>
      <c r="AJ669" s="50"/>
      <c r="AK669" s="50"/>
      <c r="AL669" s="50"/>
      <c r="AM669" s="50"/>
      <c r="AN669" s="50"/>
      <c r="AO669" s="50"/>
      <c r="AP669" s="138" t="str">
        <f>IF(NOT($AS669=$AS670),ROW(),"")</f>
        <v/>
      </c>
      <c r="AQ669" s="20" t="str">
        <f>IF(NOT(AS669=AS670),AS670,"")</f>
        <v/>
      </c>
      <c r="AR669" s="20" t="str">
        <f>INDEX($AB$15:$AM$15,MATCH($AS669,$AB$11:$AM$11,0))</f>
        <v>in</v>
      </c>
      <c r="AS669" s="20" t="str">
        <f>LEFT(AT669,4)</f>
        <v>2002</v>
      </c>
      <c r="AT669" s="139" t="str">
        <f>LEFT(B669,6)</f>
        <v>200207</v>
      </c>
    </row>
    <row r="670" spans="2:46" x14ac:dyDescent="0.25">
      <c r="B670" s="11">
        <f>'Market Data'!B656</f>
        <v>20020725</v>
      </c>
      <c r="C670" s="2">
        <f>'Market Data'!C656</f>
        <v>5056.5</v>
      </c>
      <c r="D670" s="2">
        <f>'Market Data'!D656</f>
        <v>5059</v>
      </c>
      <c r="E670" s="2">
        <f>'Market Data'!E656</f>
        <v>4813.5</v>
      </c>
      <c r="F670" s="12">
        <f>'Market Data'!F656</f>
        <v>4822.5</v>
      </c>
      <c r="H670" s="151">
        <f t="shared" si="85"/>
        <v>652</v>
      </c>
      <c r="I670" s="244">
        <f ca="1">IF($H670&lt;($J$6+1),"",PFE(OFFSET($F670,0,0,-$J$6)))</f>
        <v>-0.32511715919551948</v>
      </c>
      <c r="J670" s="19"/>
      <c r="K670" s="139" t="str">
        <f t="shared" ca="1" si="86"/>
        <v>Short</v>
      </c>
      <c r="L670" s="243" t="e">
        <f t="shared" ca="1" si="81"/>
        <v>#N/A</v>
      </c>
      <c r="M670" s="242" t="e">
        <f t="shared" ca="1" si="82"/>
        <v>#N/A</v>
      </c>
      <c r="N670" s="20"/>
      <c r="O670" s="74">
        <f t="shared" ca="1" si="87"/>
        <v>-1</v>
      </c>
      <c r="P670" s="75">
        <f t="shared" ca="1" si="79"/>
        <v>0</v>
      </c>
      <c r="Q670" s="76" t="str">
        <f t="shared" ca="1" si="83"/>
        <v/>
      </c>
      <c r="R670" s="75"/>
      <c r="S670" s="77">
        <f t="shared" ca="1" si="80"/>
        <v>-1</v>
      </c>
      <c r="T670" s="78"/>
      <c r="U670" s="81">
        <f t="shared" ca="1" si="88"/>
        <v>6037.5</v>
      </c>
      <c r="V670" s="82">
        <f t="shared" ca="1" si="84"/>
        <v>53748.319999999992</v>
      </c>
      <c r="W670" s="50"/>
      <c r="X670" s="50"/>
      <c r="Y670" s="50"/>
      <c r="Z670" s="50"/>
      <c r="AA670" s="50"/>
      <c r="AG670" s="50"/>
      <c r="AH670" s="50"/>
      <c r="AI670" s="50"/>
      <c r="AJ670" s="50"/>
      <c r="AK670" s="50"/>
      <c r="AL670" s="50"/>
      <c r="AM670" s="50"/>
      <c r="AN670" s="50"/>
      <c r="AO670" s="50"/>
      <c r="AP670" s="138" t="str">
        <f>IF(NOT($AS670=$AS671),ROW(),"")</f>
        <v/>
      </c>
      <c r="AQ670" s="20" t="str">
        <f>IF(NOT(AS670=AS671),AS671,"")</f>
        <v/>
      </c>
      <c r="AR670" s="20" t="str">
        <f>INDEX($AB$15:$AM$15,MATCH($AS670,$AB$11:$AM$11,0))</f>
        <v>in</v>
      </c>
      <c r="AS670" s="20" t="str">
        <f>LEFT(AT670,4)</f>
        <v>2002</v>
      </c>
      <c r="AT670" s="139" t="str">
        <f>LEFT(B670,6)</f>
        <v>200207</v>
      </c>
    </row>
    <row r="671" spans="2:46" x14ac:dyDescent="0.25">
      <c r="B671" s="11">
        <f>'Market Data'!B657</f>
        <v>20020726</v>
      </c>
      <c r="C671" s="2">
        <f>'Market Data'!C657</f>
        <v>4887.5</v>
      </c>
      <c r="D671" s="2">
        <f>'Market Data'!D657</f>
        <v>4930</v>
      </c>
      <c r="E671" s="2">
        <f>'Market Data'!E657</f>
        <v>4712.5</v>
      </c>
      <c r="F671" s="12">
        <f>'Market Data'!F657</f>
        <v>4905</v>
      </c>
      <c r="H671" s="151">
        <f t="shared" si="85"/>
        <v>653</v>
      </c>
      <c r="I671" s="244">
        <f ca="1">IF($H671&lt;($J$6+1),"",PFE(OFFSET($F671,0,0,-$J$6)))</f>
        <v>-0.30790985010594341</v>
      </c>
      <c r="J671" s="19"/>
      <c r="K671" s="139" t="str">
        <f t="shared" ca="1" si="86"/>
        <v>Short</v>
      </c>
      <c r="L671" s="243" t="e">
        <f t="shared" ca="1" si="81"/>
        <v>#N/A</v>
      </c>
      <c r="M671" s="242" t="e">
        <f t="shared" ca="1" si="82"/>
        <v>#N/A</v>
      </c>
      <c r="N671" s="20"/>
      <c r="O671" s="74">
        <f t="shared" ca="1" si="87"/>
        <v>-1</v>
      </c>
      <c r="P671" s="75">
        <f t="shared" ca="1" si="79"/>
        <v>0</v>
      </c>
      <c r="Q671" s="76" t="str">
        <f t="shared" ca="1" si="83"/>
        <v/>
      </c>
      <c r="R671" s="75"/>
      <c r="S671" s="77">
        <f t="shared" ca="1" si="80"/>
        <v>-1</v>
      </c>
      <c r="T671" s="78"/>
      <c r="U671" s="81">
        <f t="shared" ca="1" si="88"/>
        <v>-2887.5</v>
      </c>
      <c r="V671" s="82">
        <f t="shared" ca="1" si="84"/>
        <v>50860.819999999992</v>
      </c>
      <c r="W671" s="50"/>
      <c r="X671" s="50"/>
      <c r="Y671" s="50"/>
      <c r="Z671" s="50"/>
      <c r="AA671" s="50"/>
      <c r="AG671" s="50"/>
      <c r="AH671" s="50"/>
      <c r="AI671" s="50"/>
      <c r="AJ671" s="50"/>
      <c r="AK671" s="50"/>
      <c r="AL671" s="50"/>
      <c r="AM671" s="50"/>
      <c r="AN671" s="50"/>
      <c r="AO671" s="50"/>
      <c r="AP671" s="138" t="str">
        <f>IF(NOT($AS671=$AS672),ROW(),"")</f>
        <v/>
      </c>
      <c r="AQ671" s="20" t="str">
        <f>IF(NOT(AS671=AS672),AS672,"")</f>
        <v/>
      </c>
      <c r="AR671" s="20" t="str">
        <f>INDEX($AB$15:$AM$15,MATCH($AS671,$AB$11:$AM$11,0))</f>
        <v>in</v>
      </c>
      <c r="AS671" s="20" t="str">
        <f>LEFT(AT671,4)</f>
        <v>2002</v>
      </c>
      <c r="AT671" s="139" t="str">
        <f>LEFT(B671,6)</f>
        <v>200207</v>
      </c>
    </row>
    <row r="672" spans="2:46" x14ac:dyDescent="0.25">
      <c r="B672" s="11">
        <f>'Market Data'!B658</f>
        <v>20020729</v>
      </c>
      <c r="C672" s="2">
        <f>'Market Data'!C658</f>
        <v>4967.5</v>
      </c>
      <c r="D672" s="2">
        <f>'Market Data'!D658</f>
        <v>5181.5</v>
      </c>
      <c r="E672" s="2">
        <f>'Market Data'!E658</f>
        <v>4945.5</v>
      </c>
      <c r="F672" s="12">
        <f>'Market Data'!F658</f>
        <v>5175.5</v>
      </c>
      <c r="H672" s="151">
        <f t="shared" si="85"/>
        <v>654</v>
      </c>
      <c r="I672" s="244">
        <f ca="1">IF($H672&lt;($J$6+1),"",PFE(OFFSET($F672,0,0,-$J$6)))</f>
        <v>-0.24628000341464015</v>
      </c>
      <c r="J672" s="19"/>
      <c r="K672" s="139" t="str">
        <f t="shared" ca="1" si="86"/>
        <v>Short</v>
      </c>
      <c r="L672" s="243" t="e">
        <f t="shared" ca="1" si="81"/>
        <v>#N/A</v>
      </c>
      <c r="M672" s="242" t="e">
        <f t="shared" ca="1" si="82"/>
        <v>#N/A</v>
      </c>
      <c r="N672" s="20"/>
      <c r="O672" s="74">
        <f t="shared" ca="1" si="87"/>
        <v>-1</v>
      </c>
      <c r="P672" s="75">
        <f t="shared" ca="1" si="79"/>
        <v>0</v>
      </c>
      <c r="Q672" s="76" t="str">
        <f t="shared" ca="1" si="83"/>
        <v/>
      </c>
      <c r="R672" s="75"/>
      <c r="S672" s="77">
        <f t="shared" ca="1" si="80"/>
        <v>-1</v>
      </c>
      <c r="T672" s="78"/>
      <c r="U672" s="81">
        <f t="shared" ca="1" si="88"/>
        <v>-9467.5</v>
      </c>
      <c r="V672" s="82">
        <f t="shared" ca="1" si="84"/>
        <v>41393.319999999992</v>
      </c>
      <c r="W672" s="50"/>
      <c r="X672" s="50"/>
      <c r="Y672" s="50"/>
      <c r="Z672" s="50"/>
      <c r="AA672" s="50"/>
      <c r="AG672" s="50"/>
      <c r="AH672" s="50"/>
      <c r="AI672" s="50"/>
      <c r="AJ672" s="50"/>
      <c r="AK672" s="50"/>
      <c r="AL672" s="50"/>
      <c r="AM672" s="50"/>
      <c r="AN672" s="50"/>
      <c r="AO672" s="50"/>
      <c r="AP672" s="138" t="str">
        <f>IF(NOT($AS672=$AS673),ROW(),"")</f>
        <v/>
      </c>
      <c r="AQ672" s="20" t="str">
        <f>IF(NOT(AS672=AS673),AS673,"")</f>
        <v/>
      </c>
      <c r="AR672" s="20" t="str">
        <f>INDEX($AB$15:$AM$15,MATCH($AS672,$AB$11:$AM$11,0))</f>
        <v>in</v>
      </c>
      <c r="AS672" s="20" t="str">
        <f>LEFT(AT672,4)</f>
        <v>2002</v>
      </c>
      <c r="AT672" s="139" t="str">
        <f>LEFT(B672,6)</f>
        <v>200207</v>
      </c>
    </row>
    <row r="673" spans="2:46" x14ac:dyDescent="0.25">
      <c r="B673" s="11">
        <f>'Market Data'!B659</f>
        <v>20020730</v>
      </c>
      <c r="C673" s="2">
        <f>'Market Data'!C659</f>
        <v>5178.5</v>
      </c>
      <c r="D673" s="2">
        <f>'Market Data'!D659</f>
        <v>5226.5</v>
      </c>
      <c r="E673" s="2">
        <f>'Market Data'!E659</f>
        <v>5085.5</v>
      </c>
      <c r="F673" s="12">
        <f>'Market Data'!F659</f>
        <v>5215</v>
      </c>
      <c r="H673" s="151">
        <f t="shared" si="85"/>
        <v>655</v>
      </c>
      <c r="I673" s="244">
        <f ca="1">IF($H673&lt;($J$6+1),"",PFE(OFFSET($F673,0,0,-$J$6)))</f>
        <v>-0.23520739614981417</v>
      </c>
      <c r="J673" s="19"/>
      <c r="K673" s="139" t="str">
        <f t="shared" ca="1" si="86"/>
        <v>Short</v>
      </c>
      <c r="L673" s="243" t="e">
        <f t="shared" ca="1" si="81"/>
        <v>#N/A</v>
      </c>
      <c r="M673" s="242" t="e">
        <f t="shared" ca="1" si="82"/>
        <v>#N/A</v>
      </c>
      <c r="N673" s="20"/>
      <c r="O673" s="74">
        <f t="shared" ca="1" si="87"/>
        <v>-1</v>
      </c>
      <c r="P673" s="75">
        <f t="shared" ca="1" si="79"/>
        <v>0</v>
      </c>
      <c r="Q673" s="76" t="str">
        <f t="shared" ca="1" si="83"/>
        <v/>
      </c>
      <c r="R673" s="75"/>
      <c r="S673" s="77">
        <f t="shared" ca="1" si="80"/>
        <v>-1</v>
      </c>
      <c r="T673" s="78"/>
      <c r="U673" s="81">
        <f t="shared" ca="1" si="88"/>
        <v>-1382.5</v>
      </c>
      <c r="V673" s="82">
        <f t="shared" ca="1" si="84"/>
        <v>40010.819999999992</v>
      </c>
      <c r="W673" s="50"/>
      <c r="X673" s="50"/>
      <c r="Y673" s="50"/>
      <c r="Z673" s="50"/>
      <c r="AA673" s="50"/>
      <c r="AG673" s="50"/>
      <c r="AH673" s="50"/>
      <c r="AI673" s="50"/>
      <c r="AJ673" s="50"/>
      <c r="AK673" s="50"/>
      <c r="AL673" s="50"/>
      <c r="AM673" s="50"/>
      <c r="AN673" s="50"/>
      <c r="AO673" s="50"/>
      <c r="AP673" s="138" t="str">
        <f>IF(NOT($AS673=$AS674),ROW(),"")</f>
        <v/>
      </c>
      <c r="AQ673" s="20" t="str">
        <f>IF(NOT(AS673=AS674),AS674,"")</f>
        <v/>
      </c>
      <c r="AR673" s="20" t="str">
        <f>INDEX($AB$15:$AM$15,MATCH($AS673,$AB$11:$AM$11,0))</f>
        <v>in</v>
      </c>
      <c r="AS673" s="20" t="str">
        <f>LEFT(AT673,4)</f>
        <v>2002</v>
      </c>
      <c r="AT673" s="139" t="str">
        <f>LEFT(B673,6)</f>
        <v>200207</v>
      </c>
    </row>
    <row r="674" spans="2:46" x14ac:dyDescent="0.25">
      <c r="B674" s="11">
        <f>'Market Data'!B660</f>
        <v>20020731</v>
      </c>
      <c r="C674" s="2">
        <f>'Market Data'!C660</f>
        <v>5178.5</v>
      </c>
      <c r="D674" s="2">
        <f>'Market Data'!D660</f>
        <v>5292.5</v>
      </c>
      <c r="E674" s="2">
        <f>'Market Data'!E660</f>
        <v>5042.5</v>
      </c>
      <c r="F674" s="12">
        <f>'Market Data'!F660</f>
        <v>5047</v>
      </c>
      <c r="H674" s="151">
        <f t="shared" si="85"/>
        <v>656</v>
      </c>
      <c r="I674" s="244">
        <f ca="1">IF($H674&lt;($J$6+1),"",PFE(OFFSET($F674,0,0,-$J$6)))</f>
        <v>-0.25093545103185116</v>
      </c>
      <c r="J674" s="19"/>
      <c r="K674" s="139" t="str">
        <f t="shared" ca="1" si="86"/>
        <v>Short</v>
      </c>
      <c r="L674" s="243" t="e">
        <f t="shared" ca="1" si="81"/>
        <v>#N/A</v>
      </c>
      <c r="M674" s="242" t="e">
        <f t="shared" ca="1" si="82"/>
        <v>#N/A</v>
      </c>
      <c r="N674" s="20"/>
      <c r="O674" s="74">
        <f t="shared" ca="1" si="87"/>
        <v>-1</v>
      </c>
      <c r="P674" s="75">
        <f t="shared" ca="1" si="79"/>
        <v>0</v>
      </c>
      <c r="Q674" s="76" t="str">
        <f t="shared" ca="1" si="83"/>
        <v/>
      </c>
      <c r="R674" s="75"/>
      <c r="S674" s="77">
        <f t="shared" ca="1" si="80"/>
        <v>-1</v>
      </c>
      <c r="T674" s="78"/>
      <c r="U674" s="81">
        <f t="shared" ca="1" si="88"/>
        <v>5880</v>
      </c>
      <c r="V674" s="82">
        <f t="shared" ca="1" si="84"/>
        <v>45890.819999999992</v>
      </c>
      <c r="W674" s="50"/>
      <c r="X674" s="50"/>
      <c r="Y674" s="50"/>
      <c r="Z674" s="50"/>
      <c r="AA674" s="50"/>
      <c r="AG674" s="50"/>
      <c r="AH674" s="50"/>
      <c r="AI674" s="50"/>
      <c r="AJ674" s="50"/>
      <c r="AK674" s="50"/>
      <c r="AL674" s="50"/>
      <c r="AM674" s="50"/>
      <c r="AN674" s="50"/>
      <c r="AO674" s="50"/>
      <c r="AP674" s="138" t="str">
        <f>IF(NOT($AS674=$AS675),ROW(),"")</f>
        <v/>
      </c>
      <c r="AQ674" s="20" t="str">
        <f>IF(NOT(AS674=AS675),AS675,"")</f>
        <v/>
      </c>
      <c r="AR674" s="20" t="str">
        <f>INDEX($AB$15:$AM$15,MATCH($AS674,$AB$11:$AM$11,0))</f>
        <v>in</v>
      </c>
      <c r="AS674" s="20" t="str">
        <f>LEFT(AT674,4)</f>
        <v>2002</v>
      </c>
      <c r="AT674" s="139" t="str">
        <f>LEFT(B674,6)</f>
        <v>200207</v>
      </c>
    </row>
    <row r="675" spans="2:46" x14ac:dyDescent="0.25">
      <c r="B675" s="11">
        <f>'Market Data'!B661</f>
        <v>20020801</v>
      </c>
      <c r="C675" s="2">
        <f>'Market Data'!C661</f>
        <v>5027.5</v>
      </c>
      <c r="D675" s="2">
        <f>'Market Data'!D661</f>
        <v>5156</v>
      </c>
      <c r="E675" s="2">
        <f>'Market Data'!E661</f>
        <v>4888.5</v>
      </c>
      <c r="F675" s="12">
        <f>'Market Data'!F661</f>
        <v>4955.5</v>
      </c>
      <c r="H675" s="151">
        <f t="shared" si="85"/>
        <v>657</v>
      </c>
      <c r="I675" s="244">
        <f ca="1">IF($H675&lt;($J$6+1),"",PFE(OFFSET($F675,0,0,-$J$6)))</f>
        <v>-0.26379840833236995</v>
      </c>
      <c r="J675" s="19"/>
      <c r="K675" s="139" t="str">
        <f t="shared" ca="1" si="86"/>
        <v>Short</v>
      </c>
      <c r="L675" s="243" t="e">
        <f t="shared" ca="1" si="81"/>
        <v>#N/A</v>
      </c>
      <c r="M675" s="242" t="e">
        <f t="shared" ca="1" si="82"/>
        <v>#N/A</v>
      </c>
      <c r="N675" s="20"/>
      <c r="O675" s="74">
        <f t="shared" ca="1" si="87"/>
        <v>-1</v>
      </c>
      <c r="P675" s="75">
        <f t="shared" ca="1" si="79"/>
        <v>0</v>
      </c>
      <c r="Q675" s="76" t="str">
        <f t="shared" ca="1" si="83"/>
        <v/>
      </c>
      <c r="R675" s="75"/>
      <c r="S675" s="77">
        <f t="shared" ca="1" si="80"/>
        <v>-1</v>
      </c>
      <c r="T675" s="78"/>
      <c r="U675" s="81">
        <f t="shared" ca="1" si="88"/>
        <v>3202.5</v>
      </c>
      <c r="V675" s="82">
        <f t="shared" ca="1" si="84"/>
        <v>49093.319999999992</v>
      </c>
      <c r="W675" s="50"/>
      <c r="X675" s="50"/>
      <c r="Y675" s="50"/>
      <c r="Z675" s="50"/>
      <c r="AA675" s="50"/>
      <c r="AG675" s="50"/>
      <c r="AH675" s="50"/>
      <c r="AI675" s="50"/>
      <c r="AJ675" s="50"/>
      <c r="AK675" s="50"/>
      <c r="AL675" s="50"/>
      <c r="AM675" s="50"/>
      <c r="AN675" s="50"/>
      <c r="AO675" s="50"/>
      <c r="AP675" s="138" t="str">
        <f>IF(NOT($AS675=$AS676),ROW(),"")</f>
        <v/>
      </c>
      <c r="AQ675" s="20" t="str">
        <f>IF(NOT(AS675=AS676),AS676,"")</f>
        <v/>
      </c>
      <c r="AR675" s="20" t="str">
        <f>INDEX($AB$15:$AM$15,MATCH($AS675,$AB$11:$AM$11,0))</f>
        <v>in</v>
      </c>
      <c r="AS675" s="20" t="str">
        <f>LEFT(AT675,4)</f>
        <v>2002</v>
      </c>
      <c r="AT675" s="139" t="str">
        <f>LEFT(B675,6)</f>
        <v>200208</v>
      </c>
    </row>
    <row r="676" spans="2:46" x14ac:dyDescent="0.25">
      <c r="B676" s="11">
        <f>'Market Data'!B662</f>
        <v>20020802</v>
      </c>
      <c r="C676" s="2">
        <f>'Market Data'!C662</f>
        <v>4938.5</v>
      </c>
      <c r="D676" s="2">
        <f>'Market Data'!D662</f>
        <v>4970.5</v>
      </c>
      <c r="E676" s="2">
        <f>'Market Data'!E662</f>
        <v>4839</v>
      </c>
      <c r="F676" s="12">
        <f>'Market Data'!F662</f>
        <v>4853.5</v>
      </c>
      <c r="H676" s="151">
        <f t="shared" si="85"/>
        <v>658</v>
      </c>
      <c r="I676" s="244">
        <f ca="1">IF($H676&lt;($J$6+1),"",PFE(OFFSET($F676,0,0,-$J$6)))</f>
        <v>-0.26538157357949321</v>
      </c>
      <c r="J676" s="19"/>
      <c r="K676" s="139" t="str">
        <f t="shared" ca="1" si="86"/>
        <v>Short</v>
      </c>
      <c r="L676" s="243" t="e">
        <f t="shared" ca="1" si="81"/>
        <v>#N/A</v>
      </c>
      <c r="M676" s="242" t="e">
        <f t="shared" ca="1" si="82"/>
        <v>#N/A</v>
      </c>
      <c r="N676" s="20"/>
      <c r="O676" s="74">
        <f t="shared" ca="1" si="87"/>
        <v>-1</v>
      </c>
      <c r="P676" s="75">
        <f t="shared" ca="1" si="79"/>
        <v>0</v>
      </c>
      <c r="Q676" s="76" t="str">
        <f t="shared" ca="1" si="83"/>
        <v/>
      </c>
      <c r="R676" s="75"/>
      <c r="S676" s="77">
        <f t="shared" ca="1" si="80"/>
        <v>-1</v>
      </c>
      <c r="T676" s="78"/>
      <c r="U676" s="81">
        <f t="shared" ca="1" si="88"/>
        <v>3570</v>
      </c>
      <c r="V676" s="82">
        <f t="shared" ca="1" si="84"/>
        <v>52663.319999999992</v>
      </c>
      <c r="W676" s="50"/>
      <c r="X676" s="50"/>
      <c r="Y676" s="50"/>
      <c r="Z676" s="50"/>
      <c r="AA676" s="50"/>
      <c r="AG676" s="50"/>
      <c r="AH676" s="50"/>
      <c r="AI676" s="50"/>
      <c r="AJ676" s="50"/>
      <c r="AK676" s="50"/>
      <c r="AL676" s="50"/>
      <c r="AM676" s="50"/>
      <c r="AN676" s="50"/>
      <c r="AO676" s="50"/>
      <c r="AP676" s="138" t="str">
        <f>IF(NOT($AS676=$AS677),ROW(),"")</f>
        <v/>
      </c>
      <c r="AQ676" s="20" t="str">
        <f>IF(NOT(AS676=AS677),AS677,"")</f>
        <v/>
      </c>
      <c r="AR676" s="20" t="str">
        <f>INDEX($AB$15:$AM$15,MATCH($AS676,$AB$11:$AM$11,0))</f>
        <v>in</v>
      </c>
      <c r="AS676" s="20" t="str">
        <f>LEFT(AT676,4)</f>
        <v>2002</v>
      </c>
      <c r="AT676" s="139" t="str">
        <f>LEFT(B676,6)</f>
        <v>200208</v>
      </c>
    </row>
    <row r="677" spans="2:46" x14ac:dyDescent="0.25">
      <c r="B677" s="11">
        <f>'Market Data'!B663</f>
        <v>20020805</v>
      </c>
      <c r="C677" s="2">
        <f>'Market Data'!C663</f>
        <v>4877.5</v>
      </c>
      <c r="D677" s="2">
        <f>'Market Data'!D663</f>
        <v>4877.5</v>
      </c>
      <c r="E677" s="2">
        <f>'Market Data'!E663</f>
        <v>4667.5</v>
      </c>
      <c r="F677" s="12">
        <f>'Market Data'!F663</f>
        <v>4685.5</v>
      </c>
      <c r="H677" s="151">
        <f t="shared" si="85"/>
        <v>659</v>
      </c>
      <c r="I677" s="244">
        <f ca="1">IF($H677&lt;($J$6+1),"",PFE(OFFSET($F677,0,0,-$J$6)))</f>
        <v>-0.28246797289889064</v>
      </c>
      <c r="J677" s="19"/>
      <c r="K677" s="139" t="str">
        <f t="shared" ca="1" si="86"/>
        <v>Short</v>
      </c>
      <c r="L677" s="243" t="e">
        <f t="shared" ca="1" si="81"/>
        <v>#N/A</v>
      </c>
      <c r="M677" s="242" t="e">
        <f t="shared" ca="1" si="82"/>
        <v>#N/A</v>
      </c>
      <c r="N677" s="20"/>
      <c r="O677" s="74">
        <f t="shared" ca="1" si="87"/>
        <v>-1</v>
      </c>
      <c r="P677" s="75">
        <f t="shared" ca="1" si="79"/>
        <v>0</v>
      </c>
      <c r="Q677" s="76" t="str">
        <f t="shared" ca="1" si="83"/>
        <v/>
      </c>
      <c r="R677" s="75"/>
      <c r="S677" s="77">
        <f t="shared" ca="1" si="80"/>
        <v>-1</v>
      </c>
      <c r="T677" s="78"/>
      <c r="U677" s="81">
        <f t="shared" ca="1" si="88"/>
        <v>5880</v>
      </c>
      <c r="V677" s="82">
        <f t="shared" ca="1" si="84"/>
        <v>58543.319999999992</v>
      </c>
      <c r="W677" s="50"/>
      <c r="X677" s="50"/>
      <c r="Y677" s="50"/>
      <c r="Z677" s="50"/>
      <c r="AA677" s="50"/>
      <c r="AG677" s="50"/>
      <c r="AH677" s="50"/>
      <c r="AI677" s="50"/>
      <c r="AJ677" s="50"/>
      <c r="AK677" s="50"/>
      <c r="AL677" s="50"/>
      <c r="AM677" s="50"/>
      <c r="AN677" s="50"/>
      <c r="AO677" s="50"/>
      <c r="AP677" s="138" t="str">
        <f>IF(NOT($AS677=$AS678),ROW(),"")</f>
        <v/>
      </c>
      <c r="AQ677" s="20" t="str">
        <f>IF(NOT(AS677=AS678),AS678,"")</f>
        <v/>
      </c>
      <c r="AR677" s="20" t="str">
        <f>INDEX($AB$15:$AM$15,MATCH($AS677,$AB$11:$AM$11,0))</f>
        <v>in</v>
      </c>
      <c r="AS677" s="20" t="str">
        <f>LEFT(AT677,4)</f>
        <v>2002</v>
      </c>
      <c r="AT677" s="139" t="str">
        <f>LEFT(B677,6)</f>
        <v>200208</v>
      </c>
    </row>
    <row r="678" spans="2:46" x14ac:dyDescent="0.25">
      <c r="B678" s="11">
        <f>'Market Data'!B664</f>
        <v>20020806</v>
      </c>
      <c r="C678" s="2">
        <f>'Market Data'!C664</f>
        <v>4647.5</v>
      </c>
      <c r="D678" s="2">
        <f>'Market Data'!D664</f>
        <v>4948.5</v>
      </c>
      <c r="E678" s="2">
        <f>'Market Data'!E664</f>
        <v>4574.5</v>
      </c>
      <c r="F678" s="12">
        <f>'Market Data'!F664</f>
        <v>4878</v>
      </c>
      <c r="H678" s="151">
        <f t="shared" si="85"/>
        <v>660</v>
      </c>
      <c r="I678" s="244">
        <f ca="1">IF($H678&lt;($J$6+1),"",PFE(OFFSET($F678,0,0,-$J$6)))</f>
        <v>-0.26546328647837342</v>
      </c>
      <c r="J678" s="19"/>
      <c r="K678" s="139" t="str">
        <f t="shared" ca="1" si="86"/>
        <v>Short</v>
      </c>
      <c r="L678" s="243" t="e">
        <f t="shared" ca="1" si="81"/>
        <v>#N/A</v>
      </c>
      <c r="M678" s="242" t="e">
        <f t="shared" ca="1" si="82"/>
        <v>#N/A</v>
      </c>
      <c r="N678" s="20"/>
      <c r="O678" s="74">
        <f t="shared" ca="1" si="87"/>
        <v>-1</v>
      </c>
      <c r="P678" s="75">
        <f t="shared" ca="1" si="79"/>
        <v>0</v>
      </c>
      <c r="Q678" s="76" t="str">
        <f t="shared" ca="1" si="83"/>
        <v/>
      </c>
      <c r="R678" s="75"/>
      <c r="S678" s="77">
        <f t="shared" ca="1" si="80"/>
        <v>-1</v>
      </c>
      <c r="T678" s="78"/>
      <c r="U678" s="81">
        <f t="shared" ca="1" si="88"/>
        <v>-6737.5</v>
      </c>
      <c r="V678" s="82">
        <f t="shared" ca="1" si="84"/>
        <v>51805.819999999992</v>
      </c>
      <c r="W678" s="50"/>
      <c r="X678" s="50"/>
      <c r="Y678" s="50"/>
      <c r="Z678" s="50"/>
      <c r="AA678" s="50"/>
      <c r="AG678" s="50"/>
      <c r="AH678" s="50"/>
      <c r="AI678" s="50"/>
      <c r="AJ678" s="50"/>
      <c r="AK678" s="50"/>
      <c r="AL678" s="50"/>
      <c r="AM678" s="50"/>
      <c r="AN678" s="50"/>
      <c r="AO678" s="50"/>
      <c r="AP678" s="138" t="str">
        <f>IF(NOT($AS678=$AS679),ROW(),"")</f>
        <v/>
      </c>
      <c r="AQ678" s="20" t="str">
        <f>IF(NOT(AS678=AS679),AS679,"")</f>
        <v/>
      </c>
      <c r="AR678" s="20" t="str">
        <f>INDEX($AB$15:$AM$15,MATCH($AS678,$AB$11:$AM$11,0))</f>
        <v>in</v>
      </c>
      <c r="AS678" s="20" t="str">
        <f>LEFT(AT678,4)</f>
        <v>2002</v>
      </c>
      <c r="AT678" s="139" t="str">
        <f>LEFT(B678,6)</f>
        <v>200208</v>
      </c>
    </row>
    <row r="679" spans="2:46" x14ac:dyDescent="0.25">
      <c r="B679" s="11">
        <f>'Market Data'!B665</f>
        <v>20020807</v>
      </c>
      <c r="C679" s="2">
        <f>'Market Data'!C665</f>
        <v>4902</v>
      </c>
      <c r="D679" s="2">
        <f>'Market Data'!D665</f>
        <v>4975.5</v>
      </c>
      <c r="E679" s="2">
        <f>'Market Data'!E665</f>
        <v>4778.5</v>
      </c>
      <c r="F679" s="12">
        <f>'Market Data'!F665</f>
        <v>4784.5</v>
      </c>
      <c r="H679" s="151">
        <f t="shared" si="85"/>
        <v>661</v>
      </c>
      <c r="I679" s="244">
        <f ca="1">IF($H679&lt;($J$6+1),"",PFE(OFFSET($F679,0,0,-$J$6)))</f>
        <v>-0.2666576177982431</v>
      </c>
      <c r="J679" s="19"/>
      <c r="K679" s="139" t="str">
        <f t="shared" ca="1" si="86"/>
        <v>Short</v>
      </c>
      <c r="L679" s="243" t="e">
        <f t="shared" ca="1" si="81"/>
        <v>#N/A</v>
      </c>
      <c r="M679" s="242" t="e">
        <f t="shared" ca="1" si="82"/>
        <v>#N/A</v>
      </c>
      <c r="N679" s="20"/>
      <c r="O679" s="74">
        <f t="shared" ca="1" si="87"/>
        <v>-1</v>
      </c>
      <c r="P679" s="75">
        <f t="shared" ca="1" si="79"/>
        <v>0</v>
      </c>
      <c r="Q679" s="76" t="str">
        <f t="shared" ca="1" si="83"/>
        <v/>
      </c>
      <c r="R679" s="75"/>
      <c r="S679" s="77">
        <f t="shared" ca="1" si="80"/>
        <v>-1</v>
      </c>
      <c r="T679" s="78"/>
      <c r="U679" s="81">
        <f t="shared" ca="1" si="88"/>
        <v>3272.5</v>
      </c>
      <c r="V679" s="82">
        <f t="shared" ca="1" si="84"/>
        <v>55078.319999999992</v>
      </c>
      <c r="W679" s="50"/>
      <c r="X679" s="50"/>
      <c r="Y679" s="50"/>
      <c r="Z679" s="50"/>
      <c r="AA679" s="50"/>
      <c r="AG679" s="50"/>
      <c r="AH679" s="50"/>
      <c r="AI679" s="50"/>
      <c r="AJ679" s="50"/>
      <c r="AK679" s="50"/>
      <c r="AL679" s="50"/>
      <c r="AM679" s="50"/>
      <c r="AN679" s="50"/>
      <c r="AO679" s="50"/>
      <c r="AP679" s="138" t="str">
        <f>IF(NOT($AS679=$AS680),ROW(),"")</f>
        <v/>
      </c>
      <c r="AQ679" s="20" t="str">
        <f>IF(NOT(AS679=AS680),AS680,"")</f>
        <v/>
      </c>
      <c r="AR679" s="20" t="str">
        <f>INDEX($AB$15:$AM$15,MATCH($AS679,$AB$11:$AM$11,0))</f>
        <v>in</v>
      </c>
      <c r="AS679" s="20" t="str">
        <f>LEFT(AT679,4)</f>
        <v>2002</v>
      </c>
      <c r="AT679" s="139" t="str">
        <f>LEFT(B679,6)</f>
        <v>200208</v>
      </c>
    </row>
    <row r="680" spans="2:46" x14ac:dyDescent="0.25">
      <c r="B680" s="11">
        <f>'Market Data'!B666</f>
        <v>20020808</v>
      </c>
      <c r="C680" s="2">
        <f>'Market Data'!C666</f>
        <v>4907.5</v>
      </c>
      <c r="D680" s="2">
        <f>'Market Data'!D666</f>
        <v>5011.5</v>
      </c>
      <c r="E680" s="2">
        <f>'Market Data'!E666</f>
        <v>4872.5</v>
      </c>
      <c r="F680" s="12">
        <f>'Market Data'!F666</f>
        <v>5009.5</v>
      </c>
      <c r="H680" s="151">
        <f t="shared" si="85"/>
        <v>662</v>
      </c>
      <c r="I680" s="244">
        <f ca="1">IF($H680&lt;($J$6+1),"",PFE(OFFSET($F680,0,0,-$J$6)))</f>
        <v>-0.22520700280472128</v>
      </c>
      <c r="J680" s="19"/>
      <c r="K680" s="139" t="str">
        <f t="shared" ca="1" si="86"/>
        <v>Short</v>
      </c>
      <c r="L680" s="243" t="e">
        <f t="shared" ca="1" si="81"/>
        <v>#N/A</v>
      </c>
      <c r="M680" s="242" t="e">
        <f t="shared" ca="1" si="82"/>
        <v>#N/A</v>
      </c>
      <c r="N680" s="20"/>
      <c r="O680" s="74">
        <f t="shared" ca="1" si="87"/>
        <v>-1</v>
      </c>
      <c r="P680" s="75">
        <f t="shared" ca="1" si="79"/>
        <v>0</v>
      </c>
      <c r="Q680" s="76" t="str">
        <f t="shared" ca="1" si="83"/>
        <v/>
      </c>
      <c r="R680" s="75"/>
      <c r="S680" s="77">
        <f t="shared" ca="1" si="80"/>
        <v>-1</v>
      </c>
      <c r="T680" s="78"/>
      <c r="U680" s="81">
        <f t="shared" ca="1" si="88"/>
        <v>-7875</v>
      </c>
      <c r="V680" s="82">
        <f t="shared" ca="1" si="84"/>
        <v>47203.319999999992</v>
      </c>
      <c r="W680" s="50"/>
      <c r="X680" s="50"/>
      <c r="Y680" s="50"/>
      <c r="Z680" s="50"/>
      <c r="AA680" s="50"/>
      <c r="AG680" s="50"/>
      <c r="AH680" s="50"/>
      <c r="AI680" s="50"/>
      <c r="AJ680" s="50"/>
      <c r="AK680" s="50"/>
      <c r="AL680" s="50"/>
      <c r="AM680" s="50"/>
      <c r="AN680" s="50"/>
      <c r="AO680" s="50"/>
      <c r="AP680" s="138" t="str">
        <f>IF(NOT($AS680=$AS681),ROW(),"")</f>
        <v/>
      </c>
      <c r="AQ680" s="20" t="str">
        <f>IF(NOT(AS680=AS681),AS681,"")</f>
        <v/>
      </c>
      <c r="AR680" s="20" t="str">
        <f>INDEX($AB$15:$AM$15,MATCH($AS680,$AB$11:$AM$11,0))</f>
        <v>in</v>
      </c>
      <c r="AS680" s="20" t="str">
        <f>LEFT(AT680,4)</f>
        <v>2002</v>
      </c>
      <c r="AT680" s="139" t="str">
        <f>LEFT(B680,6)</f>
        <v>200208</v>
      </c>
    </row>
    <row r="681" spans="2:46" x14ac:dyDescent="0.25">
      <c r="B681" s="11">
        <f>'Market Data'!B667</f>
        <v>20020809</v>
      </c>
      <c r="C681" s="2">
        <f>'Market Data'!C667</f>
        <v>4992.5</v>
      </c>
      <c r="D681" s="2">
        <f>'Market Data'!D667</f>
        <v>5091</v>
      </c>
      <c r="E681" s="2">
        <f>'Market Data'!E667</f>
        <v>4949</v>
      </c>
      <c r="F681" s="12">
        <f>'Market Data'!F667</f>
        <v>5075.5</v>
      </c>
      <c r="H681" s="151">
        <f t="shared" si="85"/>
        <v>663</v>
      </c>
      <c r="I681" s="244">
        <f ca="1">IF($H681&lt;($J$6+1),"",PFE(OFFSET($F681,0,0,-$J$6)))</f>
        <v>-0.22266805424565791</v>
      </c>
      <c r="J681" s="19"/>
      <c r="K681" s="139" t="str">
        <f t="shared" ca="1" si="86"/>
        <v>Short</v>
      </c>
      <c r="L681" s="243" t="e">
        <f t="shared" ca="1" si="81"/>
        <v>#N/A</v>
      </c>
      <c r="M681" s="242" t="e">
        <f t="shared" ca="1" si="82"/>
        <v>#N/A</v>
      </c>
      <c r="N681" s="20"/>
      <c r="O681" s="74">
        <f t="shared" ca="1" si="87"/>
        <v>-1</v>
      </c>
      <c r="P681" s="75">
        <f t="shared" ca="1" si="79"/>
        <v>0</v>
      </c>
      <c r="Q681" s="76" t="str">
        <f t="shared" ca="1" si="83"/>
        <v/>
      </c>
      <c r="R681" s="75"/>
      <c r="S681" s="77">
        <f t="shared" ca="1" si="80"/>
        <v>-1</v>
      </c>
      <c r="T681" s="78"/>
      <c r="U681" s="81">
        <f t="shared" ca="1" si="88"/>
        <v>-2310</v>
      </c>
      <c r="V681" s="82">
        <f t="shared" ca="1" si="84"/>
        <v>44893.319999999992</v>
      </c>
      <c r="W681" s="50"/>
      <c r="X681" s="50"/>
      <c r="Y681" s="50"/>
      <c r="Z681" s="50"/>
      <c r="AA681" s="50"/>
      <c r="AG681" s="50"/>
      <c r="AH681" s="50"/>
      <c r="AI681" s="50"/>
      <c r="AJ681" s="50"/>
      <c r="AK681" s="50"/>
      <c r="AL681" s="50"/>
      <c r="AM681" s="50"/>
      <c r="AN681" s="50"/>
      <c r="AO681" s="50"/>
      <c r="AP681" s="138" t="str">
        <f>IF(NOT($AS681=$AS682),ROW(),"")</f>
        <v/>
      </c>
      <c r="AQ681" s="20" t="str">
        <f>IF(NOT(AS681=AS682),AS682,"")</f>
        <v/>
      </c>
      <c r="AR681" s="20" t="str">
        <f>INDEX($AB$15:$AM$15,MATCH($AS681,$AB$11:$AM$11,0))</f>
        <v>in</v>
      </c>
      <c r="AS681" s="20" t="str">
        <f>LEFT(AT681,4)</f>
        <v>2002</v>
      </c>
      <c r="AT681" s="139" t="str">
        <f>LEFT(B681,6)</f>
        <v>200208</v>
      </c>
    </row>
    <row r="682" spans="2:46" x14ac:dyDescent="0.25">
      <c r="B682" s="11">
        <f>'Market Data'!B668</f>
        <v>20020812</v>
      </c>
      <c r="C682" s="2">
        <f>'Market Data'!C668</f>
        <v>5026.5</v>
      </c>
      <c r="D682" s="2">
        <f>'Market Data'!D668</f>
        <v>5056.5</v>
      </c>
      <c r="E682" s="2">
        <f>'Market Data'!E668</f>
        <v>4978.5</v>
      </c>
      <c r="F682" s="12">
        <f>'Market Data'!F668</f>
        <v>5012.5</v>
      </c>
      <c r="H682" s="151">
        <f t="shared" si="85"/>
        <v>664</v>
      </c>
      <c r="I682" s="244">
        <f ca="1">IF($H682&lt;($J$6+1),"",PFE(OFFSET($F682,0,0,-$J$6)))</f>
        <v>-0.24798689676035415</v>
      </c>
      <c r="J682" s="19"/>
      <c r="K682" s="139" t="str">
        <f t="shared" ca="1" si="86"/>
        <v>Short</v>
      </c>
      <c r="L682" s="243" t="e">
        <f t="shared" ca="1" si="81"/>
        <v>#N/A</v>
      </c>
      <c r="M682" s="242" t="e">
        <f t="shared" ca="1" si="82"/>
        <v>#N/A</v>
      </c>
      <c r="N682" s="20"/>
      <c r="O682" s="74">
        <f t="shared" ca="1" si="87"/>
        <v>-1</v>
      </c>
      <c r="P682" s="75">
        <f t="shared" ca="1" si="79"/>
        <v>0</v>
      </c>
      <c r="Q682" s="76" t="str">
        <f t="shared" ca="1" si="83"/>
        <v/>
      </c>
      <c r="R682" s="75"/>
      <c r="S682" s="77">
        <f t="shared" ca="1" si="80"/>
        <v>-1</v>
      </c>
      <c r="T682" s="78"/>
      <c r="U682" s="81">
        <f t="shared" ca="1" si="88"/>
        <v>2205</v>
      </c>
      <c r="V682" s="82">
        <f t="shared" ca="1" si="84"/>
        <v>47098.319999999992</v>
      </c>
      <c r="W682" s="50"/>
      <c r="X682" s="50"/>
      <c r="Y682" s="50"/>
      <c r="Z682" s="50"/>
      <c r="AA682" s="50"/>
      <c r="AG682" s="50"/>
      <c r="AH682" s="50"/>
      <c r="AI682" s="50"/>
      <c r="AJ682" s="50"/>
      <c r="AK682" s="50"/>
      <c r="AL682" s="50"/>
      <c r="AM682" s="50"/>
      <c r="AN682" s="50"/>
      <c r="AO682" s="50"/>
      <c r="AP682" s="138" t="str">
        <f>IF(NOT($AS682=$AS683),ROW(),"")</f>
        <v/>
      </c>
      <c r="AQ682" s="20" t="str">
        <f>IF(NOT(AS682=AS683),AS683,"")</f>
        <v/>
      </c>
      <c r="AR682" s="20" t="str">
        <f>INDEX($AB$15:$AM$15,MATCH($AS682,$AB$11:$AM$11,0))</f>
        <v>in</v>
      </c>
      <c r="AS682" s="20" t="str">
        <f>LEFT(AT682,4)</f>
        <v>2002</v>
      </c>
      <c r="AT682" s="139" t="str">
        <f>LEFT(B682,6)</f>
        <v>200208</v>
      </c>
    </row>
    <row r="683" spans="2:46" x14ac:dyDescent="0.25">
      <c r="B683" s="11">
        <f>'Market Data'!B669</f>
        <v>20020813</v>
      </c>
      <c r="C683" s="2">
        <f>'Market Data'!C669</f>
        <v>5002.5</v>
      </c>
      <c r="D683" s="2">
        <f>'Market Data'!D669</f>
        <v>5047.5</v>
      </c>
      <c r="E683" s="2">
        <f>'Market Data'!E669</f>
        <v>4892.5</v>
      </c>
      <c r="F683" s="12">
        <f>'Market Data'!F669</f>
        <v>5022.5</v>
      </c>
      <c r="H683" s="151">
        <f t="shared" si="85"/>
        <v>665</v>
      </c>
      <c r="I683" s="244">
        <f ca="1">IF($H683&lt;($J$6+1),"",PFE(OFFSET($F683,0,0,-$J$6)))</f>
        <v>-0.24407893400143671</v>
      </c>
      <c r="J683" s="19"/>
      <c r="K683" s="139" t="str">
        <f t="shared" ca="1" si="86"/>
        <v>Short</v>
      </c>
      <c r="L683" s="243" t="e">
        <f t="shared" ca="1" si="81"/>
        <v>#N/A</v>
      </c>
      <c r="M683" s="242" t="e">
        <f t="shared" ca="1" si="82"/>
        <v>#N/A</v>
      </c>
      <c r="N683" s="20"/>
      <c r="O683" s="74">
        <f t="shared" ca="1" si="87"/>
        <v>-1</v>
      </c>
      <c r="P683" s="75">
        <f t="shared" ca="1" si="79"/>
        <v>0</v>
      </c>
      <c r="Q683" s="76" t="str">
        <f t="shared" ca="1" si="83"/>
        <v/>
      </c>
      <c r="R683" s="75"/>
      <c r="S683" s="77">
        <f t="shared" ca="1" si="80"/>
        <v>-1</v>
      </c>
      <c r="T683" s="78"/>
      <c r="U683" s="81">
        <f t="shared" ca="1" si="88"/>
        <v>-350</v>
      </c>
      <c r="V683" s="82">
        <f t="shared" ca="1" si="84"/>
        <v>46748.319999999992</v>
      </c>
      <c r="W683" s="50"/>
      <c r="X683" s="50"/>
      <c r="Y683" s="50"/>
      <c r="Z683" s="50"/>
      <c r="AA683" s="50"/>
      <c r="AG683" s="50"/>
      <c r="AH683" s="50"/>
      <c r="AI683" s="50"/>
      <c r="AJ683" s="50"/>
      <c r="AK683" s="50"/>
      <c r="AL683" s="50"/>
      <c r="AM683" s="50"/>
      <c r="AN683" s="50"/>
      <c r="AO683" s="50"/>
      <c r="AP683" s="138" t="str">
        <f>IF(NOT($AS683=$AS684),ROW(),"")</f>
        <v/>
      </c>
      <c r="AQ683" s="20" t="str">
        <f>IF(NOT(AS683=AS684),AS684,"")</f>
        <v/>
      </c>
      <c r="AR683" s="20" t="str">
        <f>INDEX($AB$15:$AM$15,MATCH($AS683,$AB$11:$AM$11,0))</f>
        <v>in</v>
      </c>
      <c r="AS683" s="20" t="str">
        <f>LEFT(AT683,4)</f>
        <v>2002</v>
      </c>
      <c r="AT683" s="139" t="str">
        <f>LEFT(B683,6)</f>
        <v>200208</v>
      </c>
    </row>
    <row r="684" spans="2:46" x14ac:dyDescent="0.25">
      <c r="B684" s="11">
        <f>'Market Data'!B670</f>
        <v>20020814</v>
      </c>
      <c r="C684" s="2">
        <f>'Market Data'!C670</f>
        <v>4920.5</v>
      </c>
      <c r="D684" s="2">
        <f>'Market Data'!D670</f>
        <v>4970.5</v>
      </c>
      <c r="E684" s="2">
        <f>'Market Data'!E670</f>
        <v>4878.5</v>
      </c>
      <c r="F684" s="12">
        <f>'Market Data'!F670</f>
        <v>4939</v>
      </c>
      <c r="H684" s="151">
        <f t="shared" si="85"/>
        <v>666</v>
      </c>
      <c r="I684" s="244">
        <f ca="1">IF($H684&lt;($J$6+1),"",PFE(OFFSET($F684,0,0,-$J$6)))</f>
        <v>-0.2466266125266828</v>
      </c>
      <c r="J684" s="19"/>
      <c r="K684" s="139" t="str">
        <f t="shared" ca="1" si="86"/>
        <v>Short</v>
      </c>
      <c r="L684" s="243" t="e">
        <f t="shared" ca="1" si="81"/>
        <v>#N/A</v>
      </c>
      <c r="M684" s="242" t="e">
        <f t="shared" ca="1" si="82"/>
        <v>#N/A</v>
      </c>
      <c r="N684" s="20"/>
      <c r="O684" s="74">
        <f t="shared" ca="1" si="87"/>
        <v>-1</v>
      </c>
      <c r="P684" s="75">
        <f t="shared" ca="1" si="79"/>
        <v>0</v>
      </c>
      <c r="Q684" s="76" t="str">
        <f t="shared" ca="1" si="83"/>
        <v/>
      </c>
      <c r="R684" s="75"/>
      <c r="S684" s="77">
        <f t="shared" ca="1" si="80"/>
        <v>-1</v>
      </c>
      <c r="T684" s="78"/>
      <c r="U684" s="81">
        <f t="shared" ca="1" si="88"/>
        <v>2922.5</v>
      </c>
      <c r="V684" s="82">
        <f t="shared" ca="1" si="84"/>
        <v>49670.819999999992</v>
      </c>
      <c r="W684" s="50"/>
      <c r="X684" s="50"/>
      <c r="Y684" s="50"/>
      <c r="Z684" s="50"/>
      <c r="AA684" s="50"/>
      <c r="AG684" s="50"/>
      <c r="AH684" s="50"/>
      <c r="AI684" s="50"/>
      <c r="AJ684" s="50"/>
      <c r="AK684" s="50"/>
      <c r="AL684" s="50"/>
      <c r="AM684" s="50"/>
      <c r="AN684" s="50"/>
      <c r="AO684" s="50"/>
      <c r="AP684" s="138" t="str">
        <f>IF(NOT($AS684=$AS685),ROW(),"")</f>
        <v/>
      </c>
      <c r="AQ684" s="20" t="str">
        <f>IF(NOT(AS684=AS685),AS685,"")</f>
        <v/>
      </c>
      <c r="AR684" s="20" t="str">
        <f>INDEX($AB$15:$AM$15,MATCH($AS684,$AB$11:$AM$11,0))</f>
        <v>in</v>
      </c>
      <c r="AS684" s="20" t="str">
        <f>LEFT(AT684,4)</f>
        <v>2002</v>
      </c>
      <c r="AT684" s="139" t="str">
        <f>LEFT(B684,6)</f>
        <v>200208</v>
      </c>
    </row>
    <row r="685" spans="2:46" x14ac:dyDescent="0.25">
      <c r="B685" s="11">
        <f>'Market Data'!B671</f>
        <v>20020815</v>
      </c>
      <c r="C685" s="2">
        <f>'Market Data'!C671</f>
        <v>5027.5</v>
      </c>
      <c r="D685" s="2">
        <f>'Market Data'!D671</f>
        <v>5067.5</v>
      </c>
      <c r="E685" s="2">
        <f>'Market Data'!E671</f>
        <v>4980</v>
      </c>
      <c r="F685" s="12">
        <f>'Market Data'!F671</f>
        <v>4995</v>
      </c>
      <c r="H685" s="151">
        <f t="shared" si="85"/>
        <v>667</v>
      </c>
      <c r="I685" s="244">
        <f ca="1">IF($H685&lt;($J$6+1),"",PFE(OFFSET($F685,0,0,-$J$6)))</f>
        <v>-0.24030873619314116</v>
      </c>
      <c r="J685" s="19"/>
      <c r="K685" s="139" t="str">
        <f t="shared" ca="1" si="86"/>
        <v>Short</v>
      </c>
      <c r="L685" s="243" t="e">
        <f t="shared" ca="1" si="81"/>
        <v>#N/A</v>
      </c>
      <c r="M685" s="242" t="e">
        <f t="shared" ca="1" si="82"/>
        <v>#N/A</v>
      </c>
      <c r="N685" s="20"/>
      <c r="O685" s="74">
        <f t="shared" ca="1" si="87"/>
        <v>-1</v>
      </c>
      <c r="P685" s="75">
        <f t="shared" ca="1" si="79"/>
        <v>0</v>
      </c>
      <c r="Q685" s="76" t="str">
        <f t="shared" ca="1" si="83"/>
        <v/>
      </c>
      <c r="R685" s="75"/>
      <c r="S685" s="77">
        <f t="shared" ca="1" si="80"/>
        <v>-1</v>
      </c>
      <c r="T685" s="78"/>
      <c r="U685" s="81">
        <f t="shared" ca="1" si="88"/>
        <v>-1960</v>
      </c>
      <c r="V685" s="82">
        <f t="shared" ca="1" si="84"/>
        <v>47710.819999999992</v>
      </c>
      <c r="W685" s="50"/>
      <c r="X685" s="50"/>
      <c r="Y685" s="50"/>
      <c r="Z685" s="50"/>
      <c r="AA685" s="50"/>
      <c r="AG685" s="50"/>
      <c r="AH685" s="50"/>
      <c r="AI685" s="50"/>
      <c r="AJ685" s="50"/>
      <c r="AK685" s="50"/>
      <c r="AL685" s="50"/>
      <c r="AM685" s="50"/>
      <c r="AN685" s="50"/>
      <c r="AO685" s="50"/>
      <c r="AP685" s="138" t="str">
        <f>IF(NOT($AS685=$AS686),ROW(),"")</f>
        <v/>
      </c>
      <c r="AQ685" s="20" t="str">
        <f>IF(NOT(AS685=AS686),AS686,"")</f>
        <v/>
      </c>
      <c r="AR685" s="20" t="str">
        <f>INDEX($AB$15:$AM$15,MATCH($AS685,$AB$11:$AM$11,0))</f>
        <v>in</v>
      </c>
      <c r="AS685" s="20" t="str">
        <f>LEFT(AT685,4)</f>
        <v>2002</v>
      </c>
      <c r="AT685" s="139" t="str">
        <f>LEFT(B685,6)</f>
        <v>200208</v>
      </c>
    </row>
    <row r="686" spans="2:46" x14ac:dyDescent="0.25">
      <c r="B686" s="11">
        <f>'Market Data'!B672</f>
        <v>20020816</v>
      </c>
      <c r="C686" s="2">
        <f>'Market Data'!C672</f>
        <v>5009.5</v>
      </c>
      <c r="D686" s="2">
        <f>'Market Data'!D672</f>
        <v>5046</v>
      </c>
      <c r="E686" s="2">
        <f>'Market Data'!E672</f>
        <v>4894</v>
      </c>
      <c r="F686" s="12">
        <f>'Market Data'!F672</f>
        <v>5028.5</v>
      </c>
      <c r="H686" s="151">
        <f t="shared" si="85"/>
        <v>668</v>
      </c>
      <c r="I686" s="244">
        <f ca="1">IF($H686&lt;($J$6+1),"",PFE(OFFSET($F686,0,0,-$J$6)))</f>
        <v>-0.22793712959745463</v>
      </c>
      <c r="J686" s="19"/>
      <c r="K686" s="139" t="str">
        <f t="shared" ca="1" si="86"/>
        <v>Short</v>
      </c>
      <c r="L686" s="243" t="e">
        <f t="shared" ca="1" si="81"/>
        <v>#N/A</v>
      </c>
      <c r="M686" s="242" t="e">
        <f t="shared" ca="1" si="82"/>
        <v>#N/A</v>
      </c>
      <c r="N686" s="20"/>
      <c r="O686" s="74">
        <f t="shared" ca="1" si="87"/>
        <v>-1</v>
      </c>
      <c r="P686" s="75">
        <f t="shared" ca="1" si="79"/>
        <v>0</v>
      </c>
      <c r="Q686" s="76" t="str">
        <f t="shared" ca="1" si="83"/>
        <v/>
      </c>
      <c r="R686" s="75"/>
      <c r="S686" s="77">
        <f t="shared" ca="1" si="80"/>
        <v>-1</v>
      </c>
      <c r="T686" s="78"/>
      <c r="U686" s="81">
        <f t="shared" ca="1" si="88"/>
        <v>-1172.5</v>
      </c>
      <c r="V686" s="82">
        <f t="shared" ca="1" si="84"/>
        <v>46538.319999999992</v>
      </c>
      <c r="W686" s="50"/>
      <c r="X686" s="50"/>
      <c r="Y686" s="50"/>
      <c r="Z686" s="50"/>
      <c r="AA686" s="50"/>
      <c r="AG686" s="50"/>
      <c r="AH686" s="50"/>
      <c r="AI686" s="50"/>
      <c r="AJ686" s="50"/>
      <c r="AK686" s="50"/>
      <c r="AL686" s="50"/>
      <c r="AM686" s="50"/>
      <c r="AN686" s="50"/>
      <c r="AO686" s="50"/>
      <c r="AP686" s="138" t="str">
        <f>IF(NOT($AS686=$AS687),ROW(),"")</f>
        <v/>
      </c>
      <c r="AQ686" s="20" t="str">
        <f>IF(NOT(AS686=AS687),AS687,"")</f>
        <v/>
      </c>
      <c r="AR686" s="20" t="str">
        <f>INDEX($AB$15:$AM$15,MATCH($AS686,$AB$11:$AM$11,0))</f>
        <v>in</v>
      </c>
      <c r="AS686" s="20" t="str">
        <f>LEFT(AT686,4)</f>
        <v>2002</v>
      </c>
      <c r="AT686" s="139" t="str">
        <f>LEFT(B686,6)</f>
        <v>200208</v>
      </c>
    </row>
    <row r="687" spans="2:46" x14ac:dyDescent="0.25">
      <c r="B687" s="11">
        <f>'Market Data'!B673</f>
        <v>20020819</v>
      </c>
      <c r="C687" s="2">
        <f>'Market Data'!C673</f>
        <v>4987.5</v>
      </c>
      <c r="D687" s="2">
        <f>'Market Data'!D673</f>
        <v>5187.5</v>
      </c>
      <c r="E687" s="2">
        <f>'Market Data'!E673</f>
        <v>4969</v>
      </c>
      <c r="F687" s="12">
        <f>'Market Data'!F673</f>
        <v>5183.5</v>
      </c>
      <c r="H687" s="151">
        <f t="shared" si="85"/>
        <v>669</v>
      </c>
      <c r="I687" s="244">
        <f ca="1">IF($H687&lt;($J$6+1),"",PFE(OFFSET($F687,0,0,-$J$6)))</f>
        <v>-0.19834649666846418</v>
      </c>
      <c r="J687" s="19"/>
      <c r="K687" s="139" t="str">
        <f t="shared" ca="1" si="86"/>
        <v>Short</v>
      </c>
      <c r="L687" s="243" t="e">
        <f t="shared" ca="1" si="81"/>
        <v>#N/A</v>
      </c>
      <c r="M687" s="242" t="e">
        <f t="shared" ca="1" si="82"/>
        <v>#N/A</v>
      </c>
      <c r="N687" s="20"/>
      <c r="O687" s="74">
        <f t="shared" ca="1" si="87"/>
        <v>-1</v>
      </c>
      <c r="P687" s="75">
        <f t="shared" ca="1" si="79"/>
        <v>0</v>
      </c>
      <c r="Q687" s="76" t="str">
        <f t="shared" ca="1" si="83"/>
        <v/>
      </c>
      <c r="R687" s="75"/>
      <c r="S687" s="77">
        <f t="shared" ca="1" si="80"/>
        <v>-1</v>
      </c>
      <c r="T687" s="78"/>
      <c r="U687" s="81">
        <f t="shared" ca="1" si="88"/>
        <v>-5425</v>
      </c>
      <c r="V687" s="82">
        <f t="shared" ca="1" si="84"/>
        <v>41113.319999999992</v>
      </c>
      <c r="W687" s="50"/>
      <c r="X687" s="50"/>
      <c r="Y687" s="50"/>
      <c r="Z687" s="50"/>
      <c r="AA687" s="50"/>
      <c r="AG687" s="50"/>
      <c r="AH687" s="50"/>
      <c r="AI687" s="50"/>
      <c r="AJ687" s="50"/>
      <c r="AK687" s="50"/>
      <c r="AL687" s="50"/>
      <c r="AM687" s="50"/>
      <c r="AN687" s="50"/>
      <c r="AO687" s="50"/>
      <c r="AP687" s="138" t="str">
        <f>IF(NOT($AS687=$AS688),ROW(),"")</f>
        <v/>
      </c>
      <c r="AQ687" s="20" t="str">
        <f>IF(NOT(AS687=AS688),AS688,"")</f>
        <v/>
      </c>
      <c r="AR687" s="20" t="str">
        <f>INDEX($AB$15:$AM$15,MATCH($AS687,$AB$11:$AM$11,0))</f>
        <v>in</v>
      </c>
      <c r="AS687" s="20" t="str">
        <f>LEFT(AT687,4)</f>
        <v>2002</v>
      </c>
      <c r="AT687" s="139" t="str">
        <f>LEFT(B687,6)</f>
        <v>200208</v>
      </c>
    </row>
    <row r="688" spans="2:46" x14ac:dyDescent="0.25">
      <c r="B688" s="11">
        <f>'Market Data'!B674</f>
        <v>20020820</v>
      </c>
      <c r="C688" s="2">
        <f>'Market Data'!C674</f>
        <v>5165</v>
      </c>
      <c r="D688" s="2">
        <f>'Market Data'!D674</f>
        <v>5210.5</v>
      </c>
      <c r="E688" s="2">
        <f>'Market Data'!E674</f>
        <v>5101.5</v>
      </c>
      <c r="F688" s="12">
        <f>'Market Data'!F674</f>
        <v>5120</v>
      </c>
      <c r="H688" s="151">
        <f t="shared" si="85"/>
        <v>670</v>
      </c>
      <c r="I688" s="244">
        <f ca="1">IF($H688&lt;($J$6+1),"",PFE(OFFSET($F688,0,0,-$J$6)))</f>
        <v>-0.20210296232166106</v>
      </c>
      <c r="J688" s="19"/>
      <c r="K688" s="139" t="str">
        <f t="shared" ca="1" si="86"/>
        <v>Short</v>
      </c>
      <c r="L688" s="243" t="e">
        <f t="shared" ca="1" si="81"/>
        <v>#N/A</v>
      </c>
      <c r="M688" s="242" t="e">
        <f t="shared" ca="1" si="82"/>
        <v>#N/A</v>
      </c>
      <c r="N688" s="20"/>
      <c r="O688" s="74">
        <f t="shared" ca="1" si="87"/>
        <v>-1</v>
      </c>
      <c r="P688" s="75">
        <f t="shared" ca="1" si="79"/>
        <v>0</v>
      </c>
      <c r="Q688" s="76" t="str">
        <f t="shared" ca="1" si="83"/>
        <v/>
      </c>
      <c r="R688" s="75"/>
      <c r="S688" s="77">
        <f t="shared" ca="1" si="80"/>
        <v>-1</v>
      </c>
      <c r="T688" s="78"/>
      <c r="U688" s="81">
        <f t="shared" ca="1" si="88"/>
        <v>2222.5</v>
      </c>
      <c r="V688" s="82">
        <f t="shared" ca="1" si="84"/>
        <v>43335.819999999992</v>
      </c>
      <c r="W688" s="50"/>
      <c r="X688" s="50"/>
      <c r="Y688" s="50"/>
      <c r="Z688" s="50"/>
      <c r="AA688" s="50"/>
      <c r="AG688" s="50"/>
      <c r="AH688" s="50"/>
      <c r="AI688" s="50"/>
      <c r="AJ688" s="50"/>
      <c r="AK688" s="50"/>
      <c r="AL688" s="50"/>
      <c r="AM688" s="50"/>
      <c r="AN688" s="50"/>
      <c r="AO688" s="50"/>
      <c r="AP688" s="138" t="str">
        <f>IF(NOT($AS688=$AS689),ROW(),"")</f>
        <v/>
      </c>
      <c r="AQ688" s="20" t="str">
        <f>IF(NOT(AS688=AS689),AS689,"")</f>
        <v/>
      </c>
      <c r="AR688" s="20" t="str">
        <f>INDEX($AB$15:$AM$15,MATCH($AS688,$AB$11:$AM$11,0))</f>
        <v>in</v>
      </c>
      <c r="AS688" s="20" t="str">
        <f>LEFT(AT688,4)</f>
        <v>2002</v>
      </c>
      <c r="AT688" s="139" t="str">
        <f>LEFT(B688,6)</f>
        <v>200208</v>
      </c>
    </row>
    <row r="689" spans="2:46" x14ac:dyDescent="0.25">
      <c r="B689" s="11">
        <f>'Market Data'!B675</f>
        <v>20020821</v>
      </c>
      <c r="C689" s="2">
        <f>'Market Data'!C675</f>
        <v>5145.5</v>
      </c>
      <c r="D689" s="2">
        <f>'Market Data'!D675</f>
        <v>5245</v>
      </c>
      <c r="E689" s="2">
        <f>'Market Data'!E675</f>
        <v>5124</v>
      </c>
      <c r="F689" s="12">
        <f>'Market Data'!F675</f>
        <v>5206</v>
      </c>
      <c r="H689" s="151">
        <f t="shared" si="85"/>
        <v>671</v>
      </c>
      <c r="I689" s="244">
        <f ca="1">IF($H689&lt;($J$6+1),"",PFE(OFFSET($F689,0,0,-$J$6)))</f>
        <v>-0.17324360804204475</v>
      </c>
      <c r="J689" s="19"/>
      <c r="K689" s="139" t="str">
        <f t="shared" ca="1" si="86"/>
        <v>Short</v>
      </c>
      <c r="L689" s="243" t="e">
        <f t="shared" ca="1" si="81"/>
        <v>#N/A</v>
      </c>
      <c r="M689" s="242" t="e">
        <f t="shared" ca="1" si="82"/>
        <v>#N/A</v>
      </c>
      <c r="N689" s="20"/>
      <c r="O689" s="74">
        <f t="shared" ca="1" si="87"/>
        <v>-1</v>
      </c>
      <c r="P689" s="75">
        <f t="shared" ca="1" si="79"/>
        <v>0</v>
      </c>
      <c r="Q689" s="76" t="str">
        <f t="shared" ca="1" si="83"/>
        <v/>
      </c>
      <c r="R689" s="75"/>
      <c r="S689" s="77">
        <f t="shared" ca="1" si="80"/>
        <v>-1</v>
      </c>
      <c r="T689" s="78"/>
      <c r="U689" s="81">
        <f t="shared" ca="1" si="88"/>
        <v>-3010</v>
      </c>
      <c r="V689" s="82">
        <f t="shared" ca="1" si="84"/>
        <v>40325.819999999992</v>
      </c>
      <c r="W689" s="50"/>
      <c r="X689" s="50"/>
      <c r="Y689" s="50"/>
      <c r="Z689" s="50"/>
      <c r="AA689" s="50"/>
      <c r="AG689" s="50"/>
      <c r="AH689" s="50"/>
      <c r="AI689" s="50"/>
      <c r="AJ689" s="50"/>
      <c r="AK689" s="50"/>
      <c r="AL689" s="50"/>
      <c r="AM689" s="50"/>
      <c r="AN689" s="50"/>
      <c r="AO689" s="50"/>
      <c r="AP689" s="138" t="str">
        <f>IF(NOT($AS689=$AS690),ROW(),"")</f>
        <v/>
      </c>
      <c r="AQ689" s="20" t="str">
        <f>IF(NOT(AS689=AS690),AS690,"")</f>
        <v/>
      </c>
      <c r="AR689" s="20" t="str">
        <f>INDEX($AB$15:$AM$15,MATCH($AS689,$AB$11:$AM$11,0))</f>
        <v>in</v>
      </c>
      <c r="AS689" s="20" t="str">
        <f>LEFT(AT689,4)</f>
        <v>2002</v>
      </c>
      <c r="AT689" s="139" t="str">
        <f>LEFT(B689,6)</f>
        <v>200208</v>
      </c>
    </row>
    <row r="690" spans="2:46" x14ac:dyDescent="0.25">
      <c r="B690" s="11">
        <f>'Market Data'!B676</f>
        <v>20020822</v>
      </c>
      <c r="C690" s="2">
        <f>'Market Data'!C676</f>
        <v>5222.5</v>
      </c>
      <c r="D690" s="2">
        <f>'Market Data'!D676</f>
        <v>5267.5</v>
      </c>
      <c r="E690" s="2">
        <f>'Market Data'!E676</f>
        <v>5190</v>
      </c>
      <c r="F690" s="12">
        <f>'Market Data'!F676</f>
        <v>5219</v>
      </c>
      <c r="H690" s="151">
        <f t="shared" si="85"/>
        <v>672</v>
      </c>
      <c r="I690" s="244">
        <f ca="1">IF($H690&lt;($J$6+1),"",PFE(OFFSET($F690,0,0,-$J$6)))</f>
        <v>-0.16612795208345008</v>
      </c>
      <c r="J690" s="19"/>
      <c r="K690" s="139" t="str">
        <f t="shared" ca="1" si="86"/>
        <v>Short</v>
      </c>
      <c r="L690" s="243" t="e">
        <f t="shared" ca="1" si="81"/>
        <v>#N/A</v>
      </c>
      <c r="M690" s="242" t="e">
        <f t="shared" ca="1" si="82"/>
        <v>#N/A</v>
      </c>
      <c r="N690" s="20"/>
      <c r="O690" s="74">
        <f t="shared" ca="1" si="87"/>
        <v>-1</v>
      </c>
      <c r="P690" s="75">
        <f t="shared" ca="1" si="79"/>
        <v>0</v>
      </c>
      <c r="Q690" s="76" t="str">
        <f t="shared" ca="1" si="83"/>
        <v/>
      </c>
      <c r="R690" s="75"/>
      <c r="S690" s="77">
        <f t="shared" ca="1" si="80"/>
        <v>-1</v>
      </c>
      <c r="T690" s="78"/>
      <c r="U690" s="81">
        <f t="shared" ca="1" si="88"/>
        <v>-455</v>
      </c>
      <c r="V690" s="82">
        <f t="shared" ca="1" si="84"/>
        <v>39870.819999999992</v>
      </c>
      <c r="W690" s="50"/>
      <c r="X690" s="50"/>
      <c r="Y690" s="50"/>
      <c r="Z690" s="50"/>
      <c r="AA690" s="50"/>
      <c r="AG690" s="50"/>
      <c r="AH690" s="50"/>
      <c r="AI690" s="50"/>
      <c r="AJ690" s="50"/>
      <c r="AK690" s="50"/>
      <c r="AL690" s="50"/>
      <c r="AM690" s="50"/>
      <c r="AN690" s="50"/>
      <c r="AO690" s="50"/>
      <c r="AP690" s="138" t="str">
        <f>IF(NOT($AS690=$AS691),ROW(),"")</f>
        <v/>
      </c>
      <c r="AQ690" s="20" t="str">
        <f>IF(NOT(AS690=AS691),AS691,"")</f>
        <v/>
      </c>
      <c r="AR690" s="20" t="str">
        <f>INDEX($AB$15:$AM$15,MATCH($AS690,$AB$11:$AM$11,0))</f>
        <v>in</v>
      </c>
      <c r="AS690" s="20" t="str">
        <f>LEFT(AT690,4)</f>
        <v>2002</v>
      </c>
      <c r="AT690" s="139" t="str">
        <f>LEFT(B690,6)</f>
        <v>200208</v>
      </c>
    </row>
    <row r="691" spans="2:46" x14ac:dyDescent="0.25">
      <c r="B691" s="11">
        <f>'Market Data'!B677</f>
        <v>20020823</v>
      </c>
      <c r="C691" s="2">
        <f>'Market Data'!C677</f>
        <v>5248.5</v>
      </c>
      <c r="D691" s="2">
        <f>'Market Data'!D677</f>
        <v>5264</v>
      </c>
      <c r="E691" s="2">
        <f>'Market Data'!E677</f>
        <v>5151</v>
      </c>
      <c r="F691" s="12">
        <f>'Market Data'!F677</f>
        <v>5158.5</v>
      </c>
      <c r="H691" s="151">
        <f t="shared" si="85"/>
        <v>673</v>
      </c>
      <c r="I691" s="244">
        <f ca="1">IF($H691&lt;($J$6+1),"",PFE(OFFSET($F691,0,0,-$J$6)))</f>
        <v>-0.17203132958175887</v>
      </c>
      <c r="J691" s="19"/>
      <c r="K691" s="139" t="str">
        <f t="shared" ca="1" si="86"/>
        <v>Short</v>
      </c>
      <c r="L691" s="243" t="e">
        <f t="shared" ca="1" si="81"/>
        <v>#N/A</v>
      </c>
      <c r="M691" s="242" t="e">
        <f t="shared" ca="1" si="82"/>
        <v>#N/A</v>
      </c>
      <c r="N691" s="20"/>
      <c r="O691" s="74">
        <f t="shared" ca="1" si="87"/>
        <v>-1</v>
      </c>
      <c r="P691" s="75">
        <f t="shared" ca="1" si="79"/>
        <v>0</v>
      </c>
      <c r="Q691" s="76" t="str">
        <f t="shared" ca="1" si="83"/>
        <v/>
      </c>
      <c r="R691" s="75"/>
      <c r="S691" s="77">
        <f t="shared" ca="1" si="80"/>
        <v>-1</v>
      </c>
      <c r="T691" s="78"/>
      <c r="U691" s="81">
        <f t="shared" ca="1" si="88"/>
        <v>2117.5</v>
      </c>
      <c r="V691" s="82">
        <f t="shared" ca="1" si="84"/>
        <v>41988.319999999992</v>
      </c>
      <c r="W691" s="50"/>
      <c r="X691" s="50"/>
      <c r="Y691" s="50"/>
      <c r="Z691" s="50"/>
      <c r="AA691" s="50"/>
      <c r="AG691" s="50"/>
      <c r="AH691" s="50"/>
      <c r="AI691" s="50"/>
      <c r="AJ691" s="50"/>
      <c r="AK691" s="50"/>
      <c r="AL691" s="50"/>
      <c r="AM691" s="50"/>
      <c r="AN691" s="50"/>
      <c r="AO691" s="50"/>
      <c r="AP691" s="138" t="str">
        <f>IF(NOT($AS691=$AS692),ROW(),"")</f>
        <v/>
      </c>
      <c r="AQ691" s="20" t="str">
        <f>IF(NOT(AS691=AS692),AS692,"")</f>
        <v/>
      </c>
      <c r="AR691" s="20" t="str">
        <f>INDEX($AB$15:$AM$15,MATCH($AS691,$AB$11:$AM$11,0))</f>
        <v>in</v>
      </c>
      <c r="AS691" s="20" t="str">
        <f>LEFT(AT691,4)</f>
        <v>2002</v>
      </c>
      <c r="AT691" s="139" t="str">
        <f>LEFT(B691,6)</f>
        <v>200208</v>
      </c>
    </row>
    <row r="692" spans="2:46" x14ac:dyDescent="0.25">
      <c r="B692" s="11">
        <f>'Market Data'!B678</f>
        <v>20020826</v>
      </c>
      <c r="C692" s="2">
        <f>'Market Data'!C678</f>
        <v>5181.5</v>
      </c>
      <c r="D692" s="2">
        <f>'Market Data'!D678</f>
        <v>5237.5</v>
      </c>
      <c r="E692" s="2">
        <f>'Market Data'!E678</f>
        <v>5082.5</v>
      </c>
      <c r="F692" s="12">
        <f>'Market Data'!F678</f>
        <v>5128.5</v>
      </c>
      <c r="H692" s="151">
        <f t="shared" si="85"/>
        <v>674</v>
      </c>
      <c r="I692" s="244">
        <f ca="1">IF($H692&lt;($J$6+1),"",PFE(OFFSET($F692,0,0,-$J$6)))</f>
        <v>-0.18335274988875597</v>
      </c>
      <c r="J692" s="19"/>
      <c r="K692" s="139" t="str">
        <f t="shared" ca="1" si="86"/>
        <v>Short</v>
      </c>
      <c r="L692" s="243" t="e">
        <f t="shared" ca="1" si="81"/>
        <v>#N/A</v>
      </c>
      <c r="M692" s="242" t="e">
        <f t="shared" ca="1" si="82"/>
        <v>#N/A</v>
      </c>
      <c r="N692" s="20"/>
      <c r="O692" s="74">
        <f t="shared" ca="1" si="87"/>
        <v>-1</v>
      </c>
      <c r="P692" s="75">
        <f t="shared" ca="1" si="79"/>
        <v>0</v>
      </c>
      <c r="Q692" s="76" t="str">
        <f t="shared" ca="1" si="83"/>
        <v/>
      </c>
      <c r="R692" s="75"/>
      <c r="S692" s="77">
        <f t="shared" ca="1" si="80"/>
        <v>-1</v>
      </c>
      <c r="T692" s="78"/>
      <c r="U692" s="81">
        <f t="shared" ca="1" si="88"/>
        <v>1050</v>
      </c>
      <c r="V692" s="82">
        <f t="shared" ca="1" si="84"/>
        <v>43038.319999999992</v>
      </c>
      <c r="W692" s="50"/>
      <c r="X692" s="50"/>
      <c r="Y692" s="50"/>
      <c r="Z692" s="50"/>
      <c r="AA692" s="50"/>
      <c r="AG692" s="50"/>
      <c r="AH692" s="50"/>
      <c r="AI692" s="50"/>
      <c r="AJ692" s="50"/>
      <c r="AK692" s="50"/>
      <c r="AL692" s="50"/>
      <c r="AM692" s="50"/>
      <c r="AN692" s="50"/>
      <c r="AO692" s="50"/>
      <c r="AP692" s="138" t="str">
        <f>IF(NOT($AS692=$AS693),ROW(),"")</f>
        <v/>
      </c>
      <c r="AQ692" s="20" t="str">
        <f>IF(NOT(AS692=AS693),AS693,"")</f>
        <v/>
      </c>
      <c r="AR692" s="20" t="str">
        <f>INDEX($AB$15:$AM$15,MATCH($AS692,$AB$11:$AM$11,0))</f>
        <v>in</v>
      </c>
      <c r="AS692" s="20" t="str">
        <f>LEFT(AT692,4)</f>
        <v>2002</v>
      </c>
      <c r="AT692" s="139" t="str">
        <f>LEFT(B692,6)</f>
        <v>200208</v>
      </c>
    </row>
    <row r="693" spans="2:46" x14ac:dyDescent="0.25">
      <c r="B693" s="11">
        <f>'Market Data'!B679</f>
        <v>20020827</v>
      </c>
      <c r="C693" s="2">
        <f>'Market Data'!C679</f>
        <v>5128</v>
      </c>
      <c r="D693" s="2">
        <f>'Market Data'!D679</f>
        <v>5237.5</v>
      </c>
      <c r="E693" s="2">
        <f>'Market Data'!E679</f>
        <v>5102</v>
      </c>
      <c r="F693" s="12">
        <f>'Market Data'!F679</f>
        <v>5183</v>
      </c>
      <c r="H693" s="151">
        <f t="shared" si="85"/>
        <v>675</v>
      </c>
      <c r="I693" s="244">
        <f ca="1">IF($H693&lt;($J$6+1),"",PFE(OFFSET($F693,0,0,-$J$6)))</f>
        <v>-0.16550621695849818</v>
      </c>
      <c r="J693" s="19"/>
      <c r="K693" s="139" t="str">
        <f t="shared" ca="1" si="86"/>
        <v>Short</v>
      </c>
      <c r="L693" s="243" t="e">
        <f t="shared" ca="1" si="81"/>
        <v>#N/A</v>
      </c>
      <c r="M693" s="242" t="e">
        <f t="shared" ca="1" si="82"/>
        <v>#N/A</v>
      </c>
      <c r="N693" s="20"/>
      <c r="O693" s="74">
        <f t="shared" ca="1" si="87"/>
        <v>-1</v>
      </c>
      <c r="P693" s="75">
        <f t="shared" ca="1" si="79"/>
        <v>0</v>
      </c>
      <c r="Q693" s="76" t="str">
        <f t="shared" ca="1" si="83"/>
        <v/>
      </c>
      <c r="R693" s="75"/>
      <c r="S693" s="77">
        <f t="shared" ca="1" si="80"/>
        <v>-1</v>
      </c>
      <c r="T693" s="78"/>
      <c r="U693" s="81">
        <f t="shared" ca="1" si="88"/>
        <v>-1907.5</v>
      </c>
      <c r="V693" s="82">
        <f t="shared" ca="1" si="84"/>
        <v>41130.819999999992</v>
      </c>
      <c r="W693" s="50"/>
      <c r="X693" s="50"/>
      <c r="Y693" s="50"/>
      <c r="Z693" s="50"/>
      <c r="AA693" s="50"/>
      <c r="AG693" s="50"/>
      <c r="AH693" s="50"/>
      <c r="AI693" s="50"/>
      <c r="AJ693" s="50"/>
      <c r="AK693" s="50"/>
      <c r="AL693" s="50"/>
      <c r="AM693" s="50"/>
      <c r="AN693" s="50"/>
      <c r="AO693" s="50"/>
      <c r="AP693" s="138" t="str">
        <f>IF(NOT($AS693=$AS694),ROW(),"")</f>
        <v/>
      </c>
      <c r="AQ693" s="20" t="str">
        <f>IF(NOT(AS693=AS694),AS694,"")</f>
        <v/>
      </c>
      <c r="AR693" s="20" t="str">
        <f>INDEX($AB$15:$AM$15,MATCH($AS693,$AB$11:$AM$11,0))</f>
        <v>in</v>
      </c>
      <c r="AS693" s="20" t="str">
        <f>LEFT(AT693,4)</f>
        <v>2002</v>
      </c>
      <c r="AT693" s="139" t="str">
        <f>LEFT(B693,6)</f>
        <v>200208</v>
      </c>
    </row>
    <row r="694" spans="2:46" x14ac:dyDescent="0.25">
      <c r="B694" s="11">
        <f>'Market Data'!B680</f>
        <v>20020828</v>
      </c>
      <c r="C694" s="2">
        <f>'Market Data'!C680</f>
        <v>5157.5</v>
      </c>
      <c r="D694" s="2">
        <f>'Market Data'!D680</f>
        <v>5157.5</v>
      </c>
      <c r="E694" s="2">
        <f>'Market Data'!E680</f>
        <v>5015.5</v>
      </c>
      <c r="F694" s="12">
        <f>'Market Data'!F680</f>
        <v>5039.5</v>
      </c>
      <c r="H694" s="151">
        <f t="shared" si="85"/>
        <v>676</v>
      </c>
      <c r="I694" s="244">
        <f ca="1">IF($H694&lt;($J$6+1),"",PFE(OFFSET($F694,0,0,-$J$6)))</f>
        <v>-0.17342795680699227</v>
      </c>
      <c r="J694" s="19"/>
      <c r="K694" s="139" t="str">
        <f t="shared" ca="1" si="86"/>
        <v>Short</v>
      </c>
      <c r="L694" s="243" t="e">
        <f t="shared" ca="1" si="81"/>
        <v>#N/A</v>
      </c>
      <c r="M694" s="242" t="e">
        <f t="shared" ca="1" si="82"/>
        <v>#N/A</v>
      </c>
      <c r="N694" s="20"/>
      <c r="O694" s="74">
        <f t="shared" ca="1" si="87"/>
        <v>-1</v>
      </c>
      <c r="P694" s="75">
        <f t="shared" ca="1" si="79"/>
        <v>0</v>
      </c>
      <c r="Q694" s="76" t="str">
        <f t="shared" ca="1" si="83"/>
        <v/>
      </c>
      <c r="R694" s="75"/>
      <c r="S694" s="77">
        <f t="shared" ca="1" si="80"/>
        <v>-1</v>
      </c>
      <c r="T694" s="78"/>
      <c r="U694" s="81">
        <f t="shared" ca="1" si="88"/>
        <v>5022.5</v>
      </c>
      <c r="V694" s="82">
        <f t="shared" ca="1" si="84"/>
        <v>46153.319999999992</v>
      </c>
      <c r="W694" s="50"/>
      <c r="X694" s="50"/>
      <c r="Y694" s="50"/>
      <c r="Z694" s="50"/>
      <c r="AA694" s="50"/>
      <c r="AG694" s="50"/>
      <c r="AH694" s="50"/>
      <c r="AI694" s="50"/>
      <c r="AJ694" s="50"/>
      <c r="AK694" s="50"/>
      <c r="AL694" s="50"/>
      <c r="AM694" s="50"/>
      <c r="AN694" s="50"/>
      <c r="AO694" s="50"/>
      <c r="AP694" s="138" t="str">
        <f>IF(NOT($AS694=$AS695),ROW(),"")</f>
        <v/>
      </c>
      <c r="AQ694" s="20" t="str">
        <f>IF(NOT(AS694=AS695),AS695,"")</f>
        <v/>
      </c>
      <c r="AR694" s="20" t="str">
        <f>INDEX($AB$15:$AM$15,MATCH($AS694,$AB$11:$AM$11,0))</f>
        <v>in</v>
      </c>
      <c r="AS694" s="20" t="str">
        <f>LEFT(AT694,4)</f>
        <v>2002</v>
      </c>
      <c r="AT694" s="139" t="str">
        <f>LEFT(B694,6)</f>
        <v>200208</v>
      </c>
    </row>
    <row r="695" spans="2:46" x14ac:dyDescent="0.25">
      <c r="B695" s="11">
        <f>'Market Data'!B681</f>
        <v>20020829</v>
      </c>
      <c r="C695" s="2">
        <f>'Market Data'!C681</f>
        <v>5014.5</v>
      </c>
      <c r="D695" s="2">
        <f>'Market Data'!D681</f>
        <v>5034.5</v>
      </c>
      <c r="E695" s="2">
        <f>'Market Data'!E681</f>
        <v>4914</v>
      </c>
      <c r="F695" s="12">
        <f>'Market Data'!F681</f>
        <v>5005.5</v>
      </c>
      <c r="H695" s="151">
        <f t="shared" si="85"/>
        <v>677</v>
      </c>
      <c r="I695" s="244">
        <f ca="1">IF($H695&lt;($J$6+1),"",PFE(OFFSET($F695,0,0,-$J$6)))</f>
        <v>-0.17913818181456675</v>
      </c>
      <c r="J695" s="19"/>
      <c r="K695" s="139" t="str">
        <f t="shared" ca="1" si="86"/>
        <v>Short</v>
      </c>
      <c r="L695" s="243" t="e">
        <f t="shared" ca="1" si="81"/>
        <v>#N/A</v>
      </c>
      <c r="M695" s="242" t="e">
        <f t="shared" ca="1" si="82"/>
        <v>#N/A</v>
      </c>
      <c r="N695" s="20"/>
      <c r="O695" s="74">
        <f t="shared" ca="1" si="87"/>
        <v>-1</v>
      </c>
      <c r="P695" s="75">
        <f t="shared" ca="1" si="79"/>
        <v>0</v>
      </c>
      <c r="Q695" s="76" t="str">
        <f t="shared" ca="1" si="83"/>
        <v/>
      </c>
      <c r="R695" s="75"/>
      <c r="S695" s="77">
        <f t="shared" ca="1" si="80"/>
        <v>-1</v>
      </c>
      <c r="T695" s="78"/>
      <c r="U695" s="81">
        <f t="shared" ca="1" si="88"/>
        <v>1190</v>
      </c>
      <c r="V695" s="82">
        <f t="shared" ca="1" si="84"/>
        <v>47343.319999999992</v>
      </c>
      <c r="W695" s="50"/>
      <c r="X695" s="50"/>
      <c r="Y695" s="50"/>
      <c r="Z695" s="50"/>
      <c r="AA695" s="50"/>
      <c r="AG695" s="50"/>
      <c r="AH695" s="50"/>
      <c r="AI695" s="50"/>
      <c r="AJ695" s="50"/>
      <c r="AK695" s="50"/>
      <c r="AL695" s="50"/>
      <c r="AM695" s="50"/>
      <c r="AN695" s="50"/>
      <c r="AO695" s="50"/>
      <c r="AP695" s="138" t="str">
        <f>IF(NOT($AS695=$AS696),ROW(),"")</f>
        <v/>
      </c>
      <c r="AQ695" s="20" t="str">
        <f>IF(NOT(AS695=AS696),AS696,"")</f>
        <v/>
      </c>
      <c r="AR695" s="20" t="str">
        <f>INDEX($AB$15:$AM$15,MATCH($AS695,$AB$11:$AM$11,0))</f>
        <v>in</v>
      </c>
      <c r="AS695" s="20" t="str">
        <f>LEFT(AT695,4)</f>
        <v>2002</v>
      </c>
      <c r="AT695" s="139" t="str">
        <f>LEFT(B695,6)</f>
        <v>200208</v>
      </c>
    </row>
    <row r="696" spans="2:46" x14ac:dyDescent="0.25">
      <c r="B696" s="11">
        <f>'Market Data'!B682</f>
        <v>20020830</v>
      </c>
      <c r="C696" s="2">
        <f>'Market Data'!C682</f>
        <v>5006.5</v>
      </c>
      <c r="D696" s="2">
        <f>'Market Data'!D682</f>
        <v>5056.5</v>
      </c>
      <c r="E696" s="2">
        <f>'Market Data'!E682</f>
        <v>4938</v>
      </c>
      <c r="F696" s="12">
        <f>'Market Data'!F682</f>
        <v>5050</v>
      </c>
      <c r="H696" s="151">
        <f t="shared" si="85"/>
        <v>678</v>
      </c>
      <c r="I696" s="244">
        <f ca="1">IF($H696&lt;($J$6+1),"",PFE(OFFSET($F696,0,0,-$J$6)))</f>
        <v>-0.1692895077085716</v>
      </c>
      <c r="J696" s="19"/>
      <c r="K696" s="139" t="str">
        <f t="shared" ca="1" si="86"/>
        <v>Short</v>
      </c>
      <c r="L696" s="243" t="e">
        <f t="shared" ca="1" si="81"/>
        <v>#N/A</v>
      </c>
      <c r="M696" s="242" t="e">
        <f t="shared" ca="1" si="82"/>
        <v>#N/A</v>
      </c>
      <c r="N696" s="20"/>
      <c r="O696" s="74">
        <f t="shared" ca="1" si="87"/>
        <v>-1</v>
      </c>
      <c r="P696" s="75">
        <f t="shared" ca="1" si="79"/>
        <v>0</v>
      </c>
      <c r="Q696" s="76" t="str">
        <f t="shared" ca="1" si="83"/>
        <v/>
      </c>
      <c r="R696" s="75"/>
      <c r="S696" s="77">
        <f t="shared" ca="1" si="80"/>
        <v>-1</v>
      </c>
      <c r="T696" s="78"/>
      <c r="U696" s="81">
        <f t="shared" ca="1" si="88"/>
        <v>-1557.5</v>
      </c>
      <c r="V696" s="82">
        <f t="shared" ca="1" si="84"/>
        <v>45785.819999999992</v>
      </c>
      <c r="W696" s="50"/>
      <c r="X696" s="50"/>
      <c r="Y696" s="50"/>
      <c r="Z696" s="50"/>
      <c r="AA696" s="50"/>
      <c r="AG696" s="50"/>
      <c r="AH696" s="50"/>
      <c r="AI696" s="50"/>
      <c r="AJ696" s="50"/>
      <c r="AK696" s="50"/>
      <c r="AL696" s="50"/>
      <c r="AM696" s="50"/>
      <c r="AN696" s="50"/>
      <c r="AO696" s="50"/>
      <c r="AP696" s="138" t="str">
        <f>IF(NOT($AS696=$AS697),ROW(),"")</f>
        <v/>
      </c>
      <c r="AQ696" s="20" t="str">
        <f>IF(NOT(AS696=AS697),AS697,"")</f>
        <v/>
      </c>
      <c r="AR696" s="20" t="str">
        <f>INDEX($AB$15:$AM$15,MATCH($AS696,$AB$11:$AM$11,0))</f>
        <v>in</v>
      </c>
      <c r="AS696" s="20" t="str">
        <f>LEFT(AT696,4)</f>
        <v>2002</v>
      </c>
      <c r="AT696" s="139" t="str">
        <f>LEFT(B696,6)</f>
        <v>200208</v>
      </c>
    </row>
    <row r="697" spans="2:46" x14ac:dyDescent="0.25">
      <c r="B697" s="11">
        <f>'Market Data'!B683</f>
        <v>20020902</v>
      </c>
      <c r="C697" s="2">
        <f>'Market Data'!C683</f>
        <v>5007.5</v>
      </c>
      <c r="D697" s="2">
        <f>'Market Data'!D683</f>
        <v>5007.5</v>
      </c>
      <c r="E697" s="2">
        <f>'Market Data'!E683</f>
        <v>4928</v>
      </c>
      <c r="F697" s="12">
        <f>'Market Data'!F683</f>
        <v>4950.5</v>
      </c>
      <c r="H697" s="151">
        <f t="shared" si="85"/>
        <v>679</v>
      </c>
      <c r="I697" s="244">
        <f ca="1">IF($H697&lt;($J$6+1),"",PFE(OFFSET($F697,0,0,-$J$6)))</f>
        <v>-0.20327195002023829</v>
      </c>
      <c r="J697" s="19"/>
      <c r="K697" s="139" t="str">
        <f t="shared" ca="1" si="86"/>
        <v>Short</v>
      </c>
      <c r="L697" s="243" t="e">
        <f t="shared" ca="1" si="81"/>
        <v>#N/A</v>
      </c>
      <c r="M697" s="242" t="e">
        <f t="shared" ca="1" si="82"/>
        <v>#N/A</v>
      </c>
      <c r="N697" s="20"/>
      <c r="O697" s="74">
        <f t="shared" ca="1" si="87"/>
        <v>-1</v>
      </c>
      <c r="P697" s="75">
        <f t="shared" ca="1" si="79"/>
        <v>0</v>
      </c>
      <c r="Q697" s="76" t="str">
        <f t="shared" ca="1" si="83"/>
        <v/>
      </c>
      <c r="R697" s="75"/>
      <c r="S697" s="77">
        <f t="shared" ca="1" si="80"/>
        <v>-1</v>
      </c>
      <c r="T697" s="78"/>
      <c r="U697" s="81">
        <f t="shared" ca="1" si="88"/>
        <v>3482.5</v>
      </c>
      <c r="V697" s="82">
        <f t="shared" ca="1" si="84"/>
        <v>49268.319999999992</v>
      </c>
      <c r="W697" s="50"/>
      <c r="X697" s="50"/>
      <c r="Y697" s="50"/>
      <c r="Z697" s="50"/>
      <c r="AA697" s="50"/>
      <c r="AG697" s="50"/>
      <c r="AH697" s="50"/>
      <c r="AI697" s="50"/>
      <c r="AJ697" s="50"/>
      <c r="AK697" s="50"/>
      <c r="AL697" s="50"/>
      <c r="AM697" s="50"/>
      <c r="AN697" s="50"/>
      <c r="AO697" s="50"/>
      <c r="AP697" s="138" t="str">
        <f>IF(NOT($AS697=$AS698),ROW(),"")</f>
        <v/>
      </c>
      <c r="AQ697" s="20" t="str">
        <f>IF(NOT(AS697=AS698),AS698,"")</f>
        <v/>
      </c>
      <c r="AR697" s="20" t="str">
        <f>INDEX($AB$15:$AM$15,MATCH($AS697,$AB$11:$AM$11,0))</f>
        <v>in</v>
      </c>
      <c r="AS697" s="20" t="str">
        <f>LEFT(AT697,4)</f>
        <v>2002</v>
      </c>
      <c r="AT697" s="139" t="str">
        <f>LEFT(B697,6)</f>
        <v>200209</v>
      </c>
    </row>
    <row r="698" spans="2:46" x14ac:dyDescent="0.25">
      <c r="B698" s="11">
        <f>'Market Data'!B684</f>
        <v>20020903</v>
      </c>
      <c r="C698" s="2">
        <f>'Market Data'!C684</f>
        <v>4887.5</v>
      </c>
      <c r="D698" s="2">
        <f>'Market Data'!D684</f>
        <v>4890.5</v>
      </c>
      <c r="E698" s="2">
        <f>'Market Data'!E684</f>
        <v>4733</v>
      </c>
      <c r="F698" s="12">
        <f>'Market Data'!F684</f>
        <v>4740.5</v>
      </c>
      <c r="H698" s="151">
        <f t="shared" si="85"/>
        <v>680</v>
      </c>
      <c r="I698" s="244">
        <f ca="1">IF($H698&lt;($J$6+1),"",PFE(OFFSET($F698,0,0,-$J$6)))</f>
        <v>-0.2206789063313071</v>
      </c>
      <c r="J698" s="19"/>
      <c r="K698" s="139" t="str">
        <f t="shared" ca="1" si="86"/>
        <v>Short</v>
      </c>
      <c r="L698" s="243" t="e">
        <f t="shared" ca="1" si="81"/>
        <v>#N/A</v>
      </c>
      <c r="M698" s="242" t="e">
        <f t="shared" ca="1" si="82"/>
        <v>#N/A</v>
      </c>
      <c r="N698" s="20"/>
      <c r="O698" s="74">
        <f t="shared" ca="1" si="87"/>
        <v>-1</v>
      </c>
      <c r="P698" s="75">
        <f t="shared" ca="1" si="79"/>
        <v>0</v>
      </c>
      <c r="Q698" s="76" t="str">
        <f t="shared" ca="1" si="83"/>
        <v/>
      </c>
      <c r="R698" s="75"/>
      <c r="S698" s="77">
        <f t="shared" ca="1" si="80"/>
        <v>-1</v>
      </c>
      <c r="T698" s="78"/>
      <c r="U698" s="81">
        <f t="shared" ca="1" si="88"/>
        <v>7350</v>
      </c>
      <c r="V698" s="82">
        <f t="shared" ca="1" si="84"/>
        <v>56618.319999999992</v>
      </c>
      <c r="W698" s="50"/>
      <c r="X698" s="50"/>
      <c r="Y698" s="50"/>
      <c r="Z698" s="50"/>
      <c r="AA698" s="50"/>
      <c r="AG698" s="50"/>
      <c r="AH698" s="50"/>
      <c r="AI698" s="50"/>
      <c r="AJ698" s="50"/>
      <c r="AK698" s="50"/>
      <c r="AL698" s="50"/>
      <c r="AM698" s="50"/>
      <c r="AN698" s="50"/>
      <c r="AO698" s="50"/>
      <c r="AP698" s="138" t="str">
        <f>IF(NOT($AS698=$AS699),ROW(),"")</f>
        <v/>
      </c>
      <c r="AQ698" s="20" t="str">
        <f>IF(NOT(AS698=AS699),AS699,"")</f>
        <v/>
      </c>
      <c r="AR698" s="20" t="str">
        <f>INDEX($AB$15:$AM$15,MATCH($AS698,$AB$11:$AM$11,0))</f>
        <v>in</v>
      </c>
      <c r="AS698" s="20" t="str">
        <f>LEFT(AT698,4)</f>
        <v>2002</v>
      </c>
      <c r="AT698" s="139" t="str">
        <f>LEFT(B698,6)</f>
        <v>200209</v>
      </c>
    </row>
    <row r="699" spans="2:46" x14ac:dyDescent="0.25">
      <c r="B699" s="11">
        <f>'Market Data'!B685</f>
        <v>20020904</v>
      </c>
      <c r="C699" s="2">
        <f>'Market Data'!C685</f>
        <v>4729.5</v>
      </c>
      <c r="D699" s="2">
        <f>'Market Data'!D685</f>
        <v>4797</v>
      </c>
      <c r="E699" s="2">
        <f>'Market Data'!E685</f>
        <v>4680</v>
      </c>
      <c r="F699" s="12">
        <f>'Market Data'!F685</f>
        <v>4766</v>
      </c>
      <c r="H699" s="151">
        <f t="shared" si="85"/>
        <v>681</v>
      </c>
      <c r="I699" s="244">
        <f ca="1">IF($H699&lt;($J$6+1),"",PFE(OFFSET($F699,0,0,-$J$6)))</f>
        <v>-0.20398331979328801</v>
      </c>
      <c r="J699" s="19"/>
      <c r="K699" s="139" t="str">
        <f t="shared" ca="1" si="86"/>
        <v>Short</v>
      </c>
      <c r="L699" s="243" t="e">
        <f t="shared" ca="1" si="81"/>
        <v>#N/A</v>
      </c>
      <c r="M699" s="242" t="e">
        <f t="shared" ca="1" si="82"/>
        <v>#N/A</v>
      </c>
      <c r="N699" s="20"/>
      <c r="O699" s="74">
        <f t="shared" ca="1" si="87"/>
        <v>-1</v>
      </c>
      <c r="P699" s="75">
        <f t="shared" ca="1" si="79"/>
        <v>0</v>
      </c>
      <c r="Q699" s="76" t="str">
        <f t="shared" ca="1" si="83"/>
        <v/>
      </c>
      <c r="R699" s="75"/>
      <c r="S699" s="77">
        <f t="shared" ca="1" si="80"/>
        <v>-1</v>
      </c>
      <c r="T699" s="78"/>
      <c r="U699" s="81">
        <f t="shared" ca="1" si="88"/>
        <v>-892.5</v>
      </c>
      <c r="V699" s="82">
        <f t="shared" ca="1" si="84"/>
        <v>55725.819999999992</v>
      </c>
      <c r="W699" s="50"/>
      <c r="X699" s="50"/>
      <c r="Y699" s="50"/>
      <c r="Z699" s="50"/>
      <c r="AA699" s="50"/>
      <c r="AG699" s="50"/>
      <c r="AH699" s="50"/>
      <c r="AI699" s="50"/>
      <c r="AJ699" s="50"/>
      <c r="AK699" s="50"/>
      <c r="AL699" s="50"/>
      <c r="AM699" s="50"/>
      <c r="AN699" s="50"/>
      <c r="AO699" s="50"/>
      <c r="AP699" s="138" t="str">
        <f>IF(NOT($AS699=$AS700),ROW(),"")</f>
        <v/>
      </c>
      <c r="AQ699" s="20" t="str">
        <f>IF(NOT(AS699=AS700),AS700,"")</f>
        <v/>
      </c>
      <c r="AR699" s="20" t="str">
        <f>INDEX($AB$15:$AM$15,MATCH($AS699,$AB$11:$AM$11,0))</f>
        <v>in</v>
      </c>
      <c r="AS699" s="20" t="str">
        <f>LEFT(AT699,4)</f>
        <v>2002</v>
      </c>
      <c r="AT699" s="139" t="str">
        <f>LEFT(B699,6)</f>
        <v>200209</v>
      </c>
    </row>
    <row r="700" spans="2:46" x14ac:dyDescent="0.25">
      <c r="B700" s="11">
        <f>'Market Data'!B686</f>
        <v>20020905</v>
      </c>
      <c r="C700" s="2">
        <f>'Market Data'!C686</f>
        <v>4772.5</v>
      </c>
      <c r="D700" s="2">
        <f>'Market Data'!D686</f>
        <v>4799.5</v>
      </c>
      <c r="E700" s="2">
        <f>'Market Data'!E686</f>
        <v>4627.5</v>
      </c>
      <c r="F700" s="12">
        <f>'Market Data'!F686</f>
        <v>4690</v>
      </c>
      <c r="H700" s="151">
        <f t="shared" si="85"/>
        <v>682</v>
      </c>
      <c r="I700" s="244">
        <f ca="1">IF($H700&lt;($J$6+1),"",PFE(OFFSET($F700,0,0,-$J$6)))</f>
        <v>-0.23336580970038476</v>
      </c>
      <c r="J700" s="19"/>
      <c r="K700" s="139" t="str">
        <f t="shared" ca="1" si="86"/>
        <v>Short</v>
      </c>
      <c r="L700" s="243" t="e">
        <f t="shared" ca="1" si="81"/>
        <v>#N/A</v>
      </c>
      <c r="M700" s="242" t="e">
        <f t="shared" ca="1" si="82"/>
        <v>#N/A</v>
      </c>
      <c r="N700" s="20"/>
      <c r="O700" s="74">
        <f t="shared" ca="1" si="87"/>
        <v>-1</v>
      </c>
      <c r="P700" s="75">
        <f t="shared" ca="1" si="79"/>
        <v>0</v>
      </c>
      <c r="Q700" s="76" t="str">
        <f t="shared" ca="1" si="83"/>
        <v/>
      </c>
      <c r="R700" s="75"/>
      <c r="S700" s="77">
        <f t="shared" ca="1" si="80"/>
        <v>-1</v>
      </c>
      <c r="T700" s="78"/>
      <c r="U700" s="81">
        <f t="shared" ca="1" si="88"/>
        <v>2660</v>
      </c>
      <c r="V700" s="82">
        <f t="shared" ca="1" si="84"/>
        <v>58385.819999999992</v>
      </c>
      <c r="W700" s="50"/>
      <c r="X700" s="50"/>
      <c r="Y700" s="50"/>
      <c r="Z700" s="50"/>
      <c r="AA700" s="50"/>
      <c r="AG700" s="50"/>
      <c r="AH700" s="50"/>
      <c r="AI700" s="50"/>
      <c r="AJ700" s="50"/>
      <c r="AK700" s="50"/>
      <c r="AL700" s="50"/>
      <c r="AM700" s="50"/>
      <c r="AN700" s="50"/>
      <c r="AO700" s="50"/>
      <c r="AP700" s="138" t="str">
        <f>IF(NOT($AS700=$AS701),ROW(),"")</f>
        <v/>
      </c>
      <c r="AQ700" s="20" t="str">
        <f>IF(NOT(AS700=AS701),AS701,"")</f>
        <v/>
      </c>
      <c r="AR700" s="20" t="str">
        <f>INDEX($AB$15:$AM$15,MATCH($AS700,$AB$11:$AM$11,0))</f>
        <v>in</v>
      </c>
      <c r="AS700" s="20" t="str">
        <f>LEFT(AT700,4)</f>
        <v>2002</v>
      </c>
      <c r="AT700" s="139" t="str">
        <f>LEFT(B700,6)</f>
        <v>200209</v>
      </c>
    </row>
    <row r="701" spans="2:46" x14ac:dyDescent="0.25">
      <c r="B701" s="11">
        <f>'Market Data'!B687</f>
        <v>20020906</v>
      </c>
      <c r="C701" s="2">
        <f>'Market Data'!C687</f>
        <v>4722.5</v>
      </c>
      <c r="D701" s="2">
        <f>'Market Data'!D687</f>
        <v>4813</v>
      </c>
      <c r="E701" s="2">
        <f>'Market Data'!E687</f>
        <v>4681.5</v>
      </c>
      <c r="F701" s="12">
        <f>'Market Data'!F687</f>
        <v>4812.5</v>
      </c>
      <c r="H701" s="151">
        <f t="shared" si="85"/>
        <v>683</v>
      </c>
      <c r="I701" s="244">
        <f ca="1">IF($H701&lt;($J$6+1),"",PFE(OFFSET($F701,0,0,-$J$6)))</f>
        <v>-0.22305862800412185</v>
      </c>
      <c r="J701" s="19"/>
      <c r="K701" s="139" t="str">
        <f t="shared" ca="1" si="86"/>
        <v>Short</v>
      </c>
      <c r="L701" s="243" t="e">
        <f t="shared" ca="1" si="81"/>
        <v>#N/A</v>
      </c>
      <c r="M701" s="242" t="e">
        <f t="shared" ca="1" si="82"/>
        <v>#N/A</v>
      </c>
      <c r="N701" s="20"/>
      <c r="O701" s="74">
        <f t="shared" ca="1" si="87"/>
        <v>-1</v>
      </c>
      <c r="P701" s="75">
        <f t="shared" ca="1" si="79"/>
        <v>0</v>
      </c>
      <c r="Q701" s="76" t="str">
        <f t="shared" ca="1" si="83"/>
        <v/>
      </c>
      <c r="R701" s="75"/>
      <c r="S701" s="77">
        <f t="shared" ca="1" si="80"/>
        <v>-1</v>
      </c>
      <c r="T701" s="78"/>
      <c r="U701" s="81">
        <f t="shared" ca="1" si="88"/>
        <v>-4287.5</v>
      </c>
      <c r="V701" s="82">
        <f t="shared" ca="1" si="84"/>
        <v>54098.319999999992</v>
      </c>
      <c r="W701" s="50"/>
      <c r="X701" s="50"/>
      <c r="Y701" s="50"/>
      <c r="Z701" s="50"/>
      <c r="AA701" s="50"/>
      <c r="AG701" s="50"/>
      <c r="AH701" s="50"/>
      <c r="AI701" s="50"/>
      <c r="AJ701" s="50"/>
      <c r="AK701" s="50"/>
      <c r="AL701" s="50"/>
      <c r="AM701" s="50"/>
      <c r="AN701" s="50"/>
      <c r="AO701" s="50"/>
      <c r="AP701" s="138" t="str">
        <f>IF(NOT($AS701=$AS702),ROW(),"")</f>
        <v/>
      </c>
      <c r="AQ701" s="20" t="str">
        <f>IF(NOT(AS701=AS702),AS702,"")</f>
        <v/>
      </c>
      <c r="AR701" s="20" t="str">
        <f>INDEX($AB$15:$AM$15,MATCH($AS701,$AB$11:$AM$11,0))</f>
        <v>in</v>
      </c>
      <c r="AS701" s="20" t="str">
        <f>LEFT(AT701,4)</f>
        <v>2002</v>
      </c>
      <c r="AT701" s="139" t="str">
        <f>LEFT(B701,6)</f>
        <v>200209</v>
      </c>
    </row>
    <row r="702" spans="2:46" x14ac:dyDescent="0.25">
      <c r="B702" s="11">
        <f>'Market Data'!B688</f>
        <v>20020909</v>
      </c>
      <c r="C702" s="2">
        <f>'Market Data'!C688</f>
        <v>4778.5</v>
      </c>
      <c r="D702" s="2">
        <f>'Market Data'!D688</f>
        <v>4790.5</v>
      </c>
      <c r="E702" s="2">
        <f>'Market Data'!E688</f>
        <v>4712.5</v>
      </c>
      <c r="F702" s="12">
        <f>'Market Data'!F688</f>
        <v>4755</v>
      </c>
      <c r="H702" s="151">
        <f t="shared" si="85"/>
        <v>684</v>
      </c>
      <c r="I702" s="244">
        <f ca="1">IF($H702&lt;($J$6+1),"",PFE(OFFSET($F702,0,0,-$J$6)))</f>
        <v>-0.23476183099505635</v>
      </c>
      <c r="J702" s="19"/>
      <c r="K702" s="139" t="str">
        <f t="shared" ca="1" si="86"/>
        <v>Short</v>
      </c>
      <c r="L702" s="243" t="e">
        <f t="shared" ca="1" si="81"/>
        <v>#N/A</v>
      </c>
      <c r="M702" s="242" t="e">
        <f t="shared" ca="1" si="82"/>
        <v>#N/A</v>
      </c>
      <c r="N702" s="20"/>
      <c r="O702" s="74">
        <f t="shared" ca="1" si="87"/>
        <v>-1</v>
      </c>
      <c r="P702" s="75">
        <f t="shared" ca="1" si="79"/>
        <v>0</v>
      </c>
      <c r="Q702" s="76" t="str">
        <f t="shared" ca="1" si="83"/>
        <v/>
      </c>
      <c r="R702" s="75"/>
      <c r="S702" s="77">
        <f t="shared" ca="1" si="80"/>
        <v>-1</v>
      </c>
      <c r="T702" s="78"/>
      <c r="U702" s="81">
        <f t="shared" ca="1" si="88"/>
        <v>2012.5</v>
      </c>
      <c r="V702" s="82">
        <f t="shared" ca="1" si="84"/>
        <v>56110.819999999992</v>
      </c>
      <c r="W702" s="50"/>
      <c r="X702" s="50"/>
      <c r="Y702" s="50"/>
      <c r="Z702" s="50"/>
      <c r="AA702" s="50"/>
      <c r="AG702" s="50"/>
      <c r="AH702" s="50"/>
      <c r="AI702" s="50"/>
      <c r="AJ702" s="50"/>
      <c r="AK702" s="50"/>
      <c r="AL702" s="50"/>
      <c r="AM702" s="50"/>
      <c r="AN702" s="50"/>
      <c r="AO702" s="50"/>
      <c r="AP702" s="138" t="str">
        <f>IF(NOT($AS702=$AS703),ROW(),"")</f>
        <v/>
      </c>
      <c r="AQ702" s="20" t="str">
        <f>IF(NOT(AS702=AS703),AS703,"")</f>
        <v/>
      </c>
      <c r="AR702" s="20" t="str">
        <f>INDEX($AB$15:$AM$15,MATCH($AS702,$AB$11:$AM$11,0))</f>
        <v>in</v>
      </c>
      <c r="AS702" s="20" t="str">
        <f>LEFT(AT702,4)</f>
        <v>2002</v>
      </c>
      <c r="AT702" s="139" t="str">
        <f>LEFT(B702,6)</f>
        <v>200209</v>
      </c>
    </row>
    <row r="703" spans="2:46" x14ac:dyDescent="0.25">
      <c r="B703" s="11">
        <f>'Market Data'!B689</f>
        <v>20020910</v>
      </c>
      <c r="C703" s="2">
        <f>'Market Data'!C689</f>
        <v>4787.5</v>
      </c>
      <c r="D703" s="2">
        <f>'Market Data'!D689</f>
        <v>4851.5</v>
      </c>
      <c r="E703" s="2">
        <f>'Market Data'!E689</f>
        <v>4783.5</v>
      </c>
      <c r="F703" s="12">
        <f>'Market Data'!F689</f>
        <v>4813.5</v>
      </c>
      <c r="H703" s="151">
        <f t="shared" si="85"/>
        <v>685</v>
      </c>
      <c r="I703" s="244">
        <f ca="1">IF($H703&lt;($J$6+1),"",PFE(OFFSET($F703,0,0,-$J$6)))</f>
        <v>-0.22261614339045174</v>
      </c>
      <c r="J703" s="19"/>
      <c r="K703" s="139" t="str">
        <f t="shared" ca="1" si="86"/>
        <v>Short</v>
      </c>
      <c r="L703" s="243" t="e">
        <f t="shared" ca="1" si="81"/>
        <v>#N/A</v>
      </c>
      <c r="M703" s="242" t="e">
        <f t="shared" ca="1" si="82"/>
        <v>#N/A</v>
      </c>
      <c r="N703" s="20"/>
      <c r="O703" s="74">
        <f t="shared" ca="1" si="87"/>
        <v>-1</v>
      </c>
      <c r="P703" s="75">
        <f t="shared" ca="1" si="79"/>
        <v>0</v>
      </c>
      <c r="Q703" s="76" t="str">
        <f t="shared" ca="1" si="83"/>
        <v/>
      </c>
      <c r="R703" s="75"/>
      <c r="S703" s="77">
        <f t="shared" ca="1" si="80"/>
        <v>-1</v>
      </c>
      <c r="T703" s="78"/>
      <c r="U703" s="81">
        <f t="shared" ca="1" si="88"/>
        <v>-2047.5</v>
      </c>
      <c r="V703" s="82">
        <f t="shared" ca="1" si="84"/>
        <v>54063.319999999992</v>
      </c>
      <c r="W703" s="50"/>
      <c r="X703" s="50"/>
      <c r="Y703" s="50"/>
      <c r="Z703" s="50"/>
      <c r="AA703" s="50"/>
      <c r="AG703" s="50"/>
      <c r="AH703" s="50"/>
      <c r="AI703" s="50"/>
      <c r="AJ703" s="50"/>
      <c r="AK703" s="50"/>
      <c r="AL703" s="50"/>
      <c r="AM703" s="50"/>
      <c r="AN703" s="50"/>
      <c r="AO703" s="50"/>
      <c r="AP703" s="138" t="str">
        <f>IF(NOT($AS703=$AS704),ROW(),"")</f>
        <v/>
      </c>
      <c r="AQ703" s="20" t="str">
        <f>IF(NOT(AS703=AS704),AS704,"")</f>
        <v/>
      </c>
      <c r="AR703" s="20" t="str">
        <f>INDEX($AB$15:$AM$15,MATCH($AS703,$AB$11:$AM$11,0))</f>
        <v>in</v>
      </c>
      <c r="AS703" s="20" t="str">
        <f>LEFT(AT703,4)</f>
        <v>2002</v>
      </c>
      <c r="AT703" s="139" t="str">
        <f>LEFT(B703,6)</f>
        <v>200209</v>
      </c>
    </row>
    <row r="704" spans="2:46" x14ac:dyDescent="0.25">
      <c r="B704" s="11">
        <f>'Market Data'!B690</f>
        <v>20020911</v>
      </c>
      <c r="C704" s="2">
        <f>'Market Data'!C690</f>
        <v>4847.5</v>
      </c>
      <c r="D704" s="2">
        <f>'Market Data'!D690</f>
        <v>4948</v>
      </c>
      <c r="E704" s="2">
        <f>'Market Data'!E690</f>
        <v>4794.5</v>
      </c>
      <c r="F704" s="12">
        <f>'Market Data'!F690</f>
        <v>4905.5</v>
      </c>
      <c r="H704" s="151">
        <f t="shared" si="85"/>
        <v>686</v>
      </c>
      <c r="I704" s="244">
        <f ca="1">IF($H704&lt;($J$6+1),"",PFE(OFFSET($F704,0,0,-$J$6)))</f>
        <v>-0.20455475564481718</v>
      </c>
      <c r="J704" s="19"/>
      <c r="K704" s="139" t="str">
        <f t="shared" ca="1" si="86"/>
        <v>Short</v>
      </c>
      <c r="L704" s="243" t="e">
        <f t="shared" ca="1" si="81"/>
        <v>#N/A</v>
      </c>
      <c r="M704" s="242" t="e">
        <f t="shared" ca="1" si="82"/>
        <v>#N/A</v>
      </c>
      <c r="N704" s="20"/>
      <c r="O704" s="74">
        <f t="shared" ca="1" si="87"/>
        <v>-1</v>
      </c>
      <c r="P704" s="75">
        <f t="shared" ca="1" si="79"/>
        <v>0</v>
      </c>
      <c r="Q704" s="76" t="str">
        <f t="shared" ca="1" si="83"/>
        <v/>
      </c>
      <c r="R704" s="75"/>
      <c r="S704" s="77">
        <f t="shared" ca="1" si="80"/>
        <v>-1</v>
      </c>
      <c r="T704" s="78"/>
      <c r="U704" s="81">
        <f t="shared" ca="1" si="88"/>
        <v>-3220</v>
      </c>
      <c r="V704" s="82">
        <f t="shared" ca="1" si="84"/>
        <v>50843.319999999992</v>
      </c>
      <c r="W704" s="50"/>
      <c r="X704" s="50"/>
      <c r="Y704" s="50"/>
      <c r="Z704" s="50"/>
      <c r="AA704" s="50"/>
      <c r="AG704" s="50"/>
      <c r="AH704" s="50"/>
      <c r="AI704" s="50"/>
      <c r="AJ704" s="50"/>
      <c r="AK704" s="50"/>
      <c r="AL704" s="50"/>
      <c r="AM704" s="50"/>
      <c r="AN704" s="50"/>
      <c r="AO704" s="50"/>
      <c r="AP704" s="138" t="str">
        <f>IF(NOT($AS704=$AS705),ROW(),"")</f>
        <v/>
      </c>
      <c r="AQ704" s="20" t="str">
        <f>IF(NOT(AS704=AS705),AS705,"")</f>
        <v/>
      </c>
      <c r="AR704" s="20" t="str">
        <f>INDEX($AB$15:$AM$15,MATCH($AS704,$AB$11:$AM$11,0))</f>
        <v>in</v>
      </c>
      <c r="AS704" s="20" t="str">
        <f>LEFT(AT704,4)</f>
        <v>2002</v>
      </c>
      <c r="AT704" s="139" t="str">
        <f>LEFT(B704,6)</f>
        <v>200209</v>
      </c>
    </row>
    <row r="705" spans="2:46" x14ac:dyDescent="0.25">
      <c r="B705" s="11">
        <f>'Market Data'!B691</f>
        <v>20020912</v>
      </c>
      <c r="C705" s="2">
        <f>'Market Data'!C691</f>
        <v>4867.5</v>
      </c>
      <c r="D705" s="2">
        <f>'Market Data'!D691</f>
        <v>4895</v>
      </c>
      <c r="E705" s="2">
        <f>'Market Data'!E691</f>
        <v>4750.5</v>
      </c>
      <c r="F705" s="12">
        <f>'Market Data'!F691</f>
        <v>4765.5</v>
      </c>
      <c r="H705" s="151">
        <f t="shared" si="85"/>
        <v>687</v>
      </c>
      <c r="I705" s="244">
        <f ca="1">IF($H705&lt;($J$6+1),"",PFE(OFFSET($F705,0,0,-$J$6)))</f>
        <v>-0.21708678238317194</v>
      </c>
      <c r="J705" s="19"/>
      <c r="K705" s="139" t="str">
        <f t="shared" ca="1" si="86"/>
        <v>Short</v>
      </c>
      <c r="L705" s="243" t="e">
        <f t="shared" ca="1" si="81"/>
        <v>#N/A</v>
      </c>
      <c r="M705" s="242" t="e">
        <f t="shared" ca="1" si="82"/>
        <v>#N/A</v>
      </c>
      <c r="N705" s="20"/>
      <c r="O705" s="74">
        <f t="shared" ca="1" si="87"/>
        <v>-1</v>
      </c>
      <c r="P705" s="75">
        <f t="shared" ca="1" si="79"/>
        <v>0</v>
      </c>
      <c r="Q705" s="76" t="str">
        <f t="shared" ca="1" si="83"/>
        <v/>
      </c>
      <c r="R705" s="75"/>
      <c r="S705" s="77">
        <f t="shared" ca="1" si="80"/>
        <v>-1</v>
      </c>
      <c r="T705" s="78"/>
      <c r="U705" s="81">
        <f t="shared" ca="1" si="88"/>
        <v>4900</v>
      </c>
      <c r="V705" s="82">
        <f t="shared" ca="1" si="84"/>
        <v>55743.319999999992</v>
      </c>
      <c r="W705" s="50"/>
      <c r="X705" s="50"/>
      <c r="Y705" s="50"/>
      <c r="Z705" s="50"/>
      <c r="AA705" s="50"/>
      <c r="AG705" s="50"/>
      <c r="AH705" s="50"/>
      <c r="AI705" s="50"/>
      <c r="AJ705" s="50"/>
      <c r="AK705" s="50"/>
      <c r="AL705" s="50"/>
      <c r="AM705" s="50"/>
      <c r="AN705" s="50"/>
      <c r="AO705" s="50"/>
      <c r="AP705" s="138" t="str">
        <f>IF(NOT($AS705=$AS706),ROW(),"")</f>
        <v/>
      </c>
      <c r="AQ705" s="20" t="str">
        <f>IF(NOT(AS705=AS706),AS706,"")</f>
        <v/>
      </c>
      <c r="AR705" s="20" t="str">
        <f>INDEX($AB$15:$AM$15,MATCH($AS705,$AB$11:$AM$11,0))</f>
        <v>in</v>
      </c>
      <c r="AS705" s="20" t="str">
        <f>LEFT(AT705,4)</f>
        <v>2002</v>
      </c>
      <c r="AT705" s="139" t="str">
        <f>LEFT(B705,6)</f>
        <v>200209</v>
      </c>
    </row>
    <row r="706" spans="2:46" x14ac:dyDescent="0.25">
      <c r="B706" s="11">
        <f>'Market Data'!B692</f>
        <v>20020913</v>
      </c>
      <c r="C706" s="2">
        <f>'Market Data'!C692</f>
        <v>4697.5</v>
      </c>
      <c r="D706" s="2">
        <f>'Market Data'!D692</f>
        <v>4722.5</v>
      </c>
      <c r="E706" s="2">
        <f>'Market Data'!E692</f>
        <v>4604.5</v>
      </c>
      <c r="F706" s="12">
        <f>'Market Data'!F692</f>
        <v>4701</v>
      </c>
      <c r="H706" s="151">
        <f t="shared" si="85"/>
        <v>688</v>
      </c>
      <c r="I706" s="244">
        <f ca="1">IF($H706&lt;($J$6+1),"",PFE(OFFSET($F706,0,0,-$J$6)))</f>
        <v>-0.22248638141459484</v>
      </c>
      <c r="J706" s="19"/>
      <c r="K706" s="139" t="str">
        <f t="shared" ca="1" si="86"/>
        <v>Short</v>
      </c>
      <c r="L706" s="243" t="e">
        <f t="shared" ca="1" si="81"/>
        <v>#N/A</v>
      </c>
      <c r="M706" s="242" t="e">
        <f t="shared" ca="1" si="82"/>
        <v>#N/A</v>
      </c>
      <c r="N706" s="20"/>
      <c r="O706" s="74">
        <f t="shared" ca="1" si="87"/>
        <v>-1</v>
      </c>
      <c r="P706" s="75">
        <f t="shared" ca="1" si="79"/>
        <v>0</v>
      </c>
      <c r="Q706" s="76" t="str">
        <f t="shared" ca="1" si="83"/>
        <v/>
      </c>
      <c r="R706" s="75"/>
      <c r="S706" s="77">
        <f t="shared" ca="1" si="80"/>
        <v>-1</v>
      </c>
      <c r="T706" s="78"/>
      <c r="U706" s="81">
        <f t="shared" ca="1" si="88"/>
        <v>2257.5</v>
      </c>
      <c r="V706" s="82">
        <f t="shared" ca="1" si="84"/>
        <v>58000.819999999992</v>
      </c>
      <c r="W706" s="50"/>
      <c r="X706" s="50"/>
      <c r="Y706" s="50"/>
      <c r="Z706" s="50"/>
      <c r="AA706" s="50"/>
      <c r="AG706" s="50"/>
      <c r="AH706" s="50"/>
      <c r="AI706" s="50"/>
      <c r="AJ706" s="50"/>
      <c r="AK706" s="50"/>
      <c r="AL706" s="50"/>
      <c r="AM706" s="50"/>
      <c r="AN706" s="50"/>
      <c r="AO706" s="50"/>
      <c r="AP706" s="138" t="str">
        <f>IF(NOT($AS706=$AS707),ROW(),"")</f>
        <v/>
      </c>
      <c r="AQ706" s="20" t="str">
        <f>IF(NOT(AS706=AS707),AS707,"")</f>
        <v/>
      </c>
      <c r="AR706" s="20" t="str">
        <f>INDEX($AB$15:$AM$15,MATCH($AS706,$AB$11:$AM$11,0))</f>
        <v>in</v>
      </c>
      <c r="AS706" s="20" t="str">
        <f>LEFT(AT706,4)</f>
        <v>2002</v>
      </c>
      <c r="AT706" s="139" t="str">
        <f>LEFT(B706,6)</f>
        <v>200209</v>
      </c>
    </row>
    <row r="707" spans="2:46" x14ac:dyDescent="0.25">
      <c r="B707" s="11">
        <f>'Market Data'!B693</f>
        <v>20020916</v>
      </c>
      <c r="C707" s="2">
        <f>'Market Data'!C693</f>
        <v>4702.5</v>
      </c>
      <c r="D707" s="2">
        <f>'Market Data'!D693</f>
        <v>4709.5</v>
      </c>
      <c r="E707" s="2">
        <f>'Market Data'!E693</f>
        <v>4615.5</v>
      </c>
      <c r="F707" s="12">
        <f>'Market Data'!F693</f>
        <v>4644.5</v>
      </c>
      <c r="H707" s="151">
        <f t="shared" si="85"/>
        <v>689</v>
      </c>
      <c r="I707" s="244">
        <f ca="1">IF($H707&lt;($J$6+1),"",PFE(OFFSET($F707,0,0,-$J$6)))</f>
        <v>-0.22264102090235874</v>
      </c>
      <c r="J707" s="19"/>
      <c r="K707" s="139" t="str">
        <f t="shared" ca="1" si="86"/>
        <v>Short</v>
      </c>
      <c r="L707" s="243" t="e">
        <f t="shared" ca="1" si="81"/>
        <v>#N/A</v>
      </c>
      <c r="M707" s="242" t="e">
        <f t="shared" ca="1" si="82"/>
        <v>#N/A</v>
      </c>
      <c r="N707" s="20"/>
      <c r="O707" s="74">
        <f t="shared" ca="1" si="87"/>
        <v>-1</v>
      </c>
      <c r="P707" s="75">
        <f t="shared" ca="1" si="79"/>
        <v>0</v>
      </c>
      <c r="Q707" s="76" t="str">
        <f t="shared" ca="1" si="83"/>
        <v/>
      </c>
      <c r="R707" s="75"/>
      <c r="S707" s="77">
        <f t="shared" ca="1" si="80"/>
        <v>-1</v>
      </c>
      <c r="T707" s="78"/>
      <c r="U707" s="81">
        <f t="shared" ca="1" si="88"/>
        <v>1977.5</v>
      </c>
      <c r="V707" s="82">
        <f t="shared" ca="1" si="84"/>
        <v>59978.319999999992</v>
      </c>
      <c r="W707" s="50"/>
      <c r="X707" s="50"/>
      <c r="Y707" s="50"/>
      <c r="Z707" s="50"/>
      <c r="AA707" s="50"/>
      <c r="AG707" s="50"/>
      <c r="AH707" s="50"/>
      <c r="AI707" s="50"/>
      <c r="AJ707" s="50"/>
      <c r="AK707" s="50"/>
      <c r="AL707" s="50"/>
      <c r="AM707" s="50"/>
      <c r="AN707" s="50"/>
      <c r="AO707" s="50"/>
      <c r="AP707" s="138" t="str">
        <f>IF(NOT($AS707=$AS708),ROW(),"")</f>
        <v/>
      </c>
      <c r="AQ707" s="20" t="str">
        <f>IF(NOT(AS707=AS708),AS708,"")</f>
        <v/>
      </c>
      <c r="AR707" s="20" t="str">
        <f>INDEX($AB$15:$AM$15,MATCH($AS707,$AB$11:$AM$11,0))</f>
        <v>in</v>
      </c>
      <c r="AS707" s="20" t="str">
        <f>LEFT(AT707,4)</f>
        <v>2002</v>
      </c>
      <c r="AT707" s="139" t="str">
        <f>LEFT(B707,6)</f>
        <v>200209</v>
      </c>
    </row>
    <row r="708" spans="2:46" x14ac:dyDescent="0.25">
      <c r="B708" s="11">
        <f>'Market Data'!B694</f>
        <v>20020917</v>
      </c>
      <c r="C708" s="2">
        <f>'Market Data'!C694</f>
        <v>4762.5</v>
      </c>
      <c r="D708" s="2">
        <f>'Market Data'!D694</f>
        <v>4774</v>
      </c>
      <c r="E708" s="2">
        <f>'Market Data'!E694</f>
        <v>4573</v>
      </c>
      <c r="F708" s="12">
        <f>'Market Data'!F694</f>
        <v>4608</v>
      </c>
      <c r="H708" s="151">
        <f t="shared" si="85"/>
        <v>690</v>
      </c>
      <c r="I708" s="244">
        <f ca="1">IF($H708&lt;($J$6+1),"",PFE(OFFSET($F708,0,0,-$J$6)))</f>
        <v>-0.21938065859475125</v>
      </c>
      <c r="J708" s="19"/>
      <c r="K708" s="139" t="str">
        <f t="shared" ca="1" si="86"/>
        <v>Short</v>
      </c>
      <c r="L708" s="243" t="e">
        <f t="shared" ca="1" si="81"/>
        <v>#N/A</v>
      </c>
      <c r="M708" s="242" t="e">
        <f t="shared" ca="1" si="82"/>
        <v>#N/A</v>
      </c>
      <c r="N708" s="20"/>
      <c r="O708" s="74">
        <f t="shared" ca="1" si="87"/>
        <v>-1</v>
      </c>
      <c r="P708" s="75">
        <f t="shared" ca="1" si="79"/>
        <v>0</v>
      </c>
      <c r="Q708" s="76" t="str">
        <f t="shared" ca="1" si="83"/>
        <v/>
      </c>
      <c r="R708" s="75"/>
      <c r="S708" s="77">
        <f t="shared" ca="1" si="80"/>
        <v>-1</v>
      </c>
      <c r="T708" s="78"/>
      <c r="U708" s="81">
        <f t="shared" ca="1" si="88"/>
        <v>1277.5</v>
      </c>
      <c r="V708" s="82">
        <f t="shared" ca="1" si="84"/>
        <v>61255.819999999992</v>
      </c>
      <c r="W708" s="50"/>
      <c r="X708" s="50"/>
      <c r="Y708" s="50"/>
      <c r="Z708" s="50"/>
      <c r="AA708" s="50"/>
      <c r="AG708" s="50"/>
      <c r="AH708" s="50"/>
      <c r="AI708" s="50"/>
      <c r="AJ708" s="50"/>
      <c r="AK708" s="50"/>
      <c r="AL708" s="50"/>
      <c r="AM708" s="50"/>
      <c r="AN708" s="50"/>
      <c r="AO708" s="50"/>
      <c r="AP708" s="138" t="str">
        <f>IF(NOT($AS708=$AS709),ROW(),"")</f>
        <v/>
      </c>
      <c r="AQ708" s="20" t="str">
        <f>IF(NOT(AS708=AS709),AS709,"")</f>
        <v/>
      </c>
      <c r="AR708" s="20" t="str">
        <f>INDEX($AB$15:$AM$15,MATCH($AS708,$AB$11:$AM$11,0))</f>
        <v>in</v>
      </c>
      <c r="AS708" s="20" t="str">
        <f>LEFT(AT708,4)</f>
        <v>2002</v>
      </c>
      <c r="AT708" s="139" t="str">
        <f>LEFT(B708,6)</f>
        <v>200209</v>
      </c>
    </row>
    <row r="709" spans="2:46" x14ac:dyDescent="0.25">
      <c r="B709" s="11">
        <f>'Market Data'!B695</f>
        <v>20020918</v>
      </c>
      <c r="C709" s="2">
        <f>'Market Data'!C695</f>
        <v>4542.5</v>
      </c>
      <c r="D709" s="2">
        <f>'Market Data'!D695</f>
        <v>4561</v>
      </c>
      <c r="E709" s="2">
        <f>'Market Data'!E695</f>
        <v>4441.5</v>
      </c>
      <c r="F709" s="12">
        <f>'Market Data'!F695</f>
        <v>4465</v>
      </c>
      <c r="H709" s="151">
        <f t="shared" si="85"/>
        <v>691</v>
      </c>
      <c r="I709" s="244">
        <f ca="1">IF($H709&lt;($J$6+1),"",PFE(OFFSET($F709,0,0,-$J$6)))</f>
        <v>-0.23850081707775761</v>
      </c>
      <c r="J709" s="19"/>
      <c r="K709" s="139" t="str">
        <f t="shared" ca="1" si="86"/>
        <v>Short</v>
      </c>
      <c r="L709" s="243" t="e">
        <f t="shared" ca="1" si="81"/>
        <v>#N/A</v>
      </c>
      <c r="M709" s="242" t="e">
        <f t="shared" ca="1" si="82"/>
        <v>#N/A</v>
      </c>
      <c r="N709" s="20"/>
      <c r="O709" s="74">
        <f t="shared" ca="1" si="87"/>
        <v>-1</v>
      </c>
      <c r="P709" s="75">
        <f t="shared" ca="1" si="79"/>
        <v>0</v>
      </c>
      <c r="Q709" s="76" t="str">
        <f t="shared" ca="1" si="83"/>
        <v/>
      </c>
      <c r="R709" s="75"/>
      <c r="S709" s="77">
        <f t="shared" ca="1" si="80"/>
        <v>-1</v>
      </c>
      <c r="T709" s="78"/>
      <c r="U709" s="81">
        <f t="shared" ca="1" si="88"/>
        <v>5005</v>
      </c>
      <c r="V709" s="82">
        <f t="shared" ca="1" si="84"/>
        <v>66260.819999999992</v>
      </c>
      <c r="W709" s="50"/>
      <c r="X709" s="50"/>
      <c r="Y709" s="50"/>
      <c r="Z709" s="50"/>
      <c r="AA709" s="50"/>
      <c r="AG709" s="50"/>
      <c r="AH709" s="50"/>
      <c r="AI709" s="50"/>
      <c r="AJ709" s="50"/>
      <c r="AK709" s="50"/>
      <c r="AL709" s="50"/>
      <c r="AM709" s="50"/>
      <c r="AN709" s="50"/>
      <c r="AO709" s="50"/>
      <c r="AP709" s="138" t="str">
        <f>IF(NOT($AS709=$AS710),ROW(),"")</f>
        <v/>
      </c>
      <c r="AQ709" s="20" t="str">
        <f>IF(NOT(AS709=AS710),AS710,"")</f>
        <v/>
      </c>
      <c r="AR709" s="20" t="str">
        <f>INDEX($AB$15:$AM$15,MATCH($AS709,$AB$11:$AM$11,0))</f>
        <v>in</v>
      </c>
      <c r="AS709" s="20" t="str">
        <f>LEFT(AT709,4)</f>
        <v>2002</v>
      </c>
      <c r="AT709" s="139" t="str">
        <f>LEFT(B709,6)</f>
        <v>200209</v>
      </c>
    </row>
    <row r="710" spans="2:46" x14ac:dyDescent="0.25">
      <c r="B710" s="11">
        <f>'Market Data'!B696</f>
        <v>20020919</v>
      </c>
      <c r="C710" s="2">
        <f>'Market Data'!C696</f>
        <v>4471</v>
      </c>
      <c r="D710" s="2">
        <f>'Market Data'!D696</f>
        <v>4491.5</v>
      </c>
      <c r="E710" s="2">
        <f>'Market Data'!E696</f>
        <v>4348.5</v>
      </c>
      <c r="F710" s="12">
        <f>'Market Data'!F696</f>
        <v>4362</v>
      </c>
      <c r="H710" s="151">
        <f t="shared" si="85"/>
        <v>692</v>
      </c>
      <c r="I710" s="244">
        <f ca="1">IF($H710&lt;($J$6+1),"",PFE(OFFSET($F710,0,0,-$J$6)))</f>
        <v>-0.25719882986805642</v>
      </c>
      <c r="J710" s="19"/>
      <c r="K710" s="139" t="str">
        <f t="shared" ca="1" si="86"/>
        <v>Short</v>
      </c>
      <c r="L710" s="243" t="e">
        <f t="shared" ca="1" si="81"/>
        <v>#N/A</v>
      </c>
      <c r="M710" s="242" t="e">
        <f t="shared" ca="1" si="82"/>
        <v>#N/A</v>
      </c>
      <c r="N710" s="20"/>
      <c r="O710" s="74">
        <f t="shared" ca="1" si="87"/>
        <v>-1</v>
      </c>
      <c r="P710" s="75">
        <f t="shared" ca="1" si="79"/>
        <v>0</v>
      </c>
      <c r="Q710" s="76" t="str">
        <f t="shared" ca="1" si="83"/>
        <v/>
      </c>
      <c r="R710" s="75"/>
      <c r="S710" s="77">
        <f t="shared" ca="1" si="80"/>
        <v>-1</v>
      </c>
      <c r="T710" s="78"/>
      <c r="U710" s="81">
        <f t="shared" ca="1" si="88"/>
        <v>3605</v>
      </c>
      <c r="V710" s="82">
        <f t="shared" ca="1" si="84"/>
        <v>69865.819999999992</v>
      </c>
      <c r="W710" s="50"/>
      <c r="X710" s="50"/>
      <c r="Y710" s="50"/>
      <c r="Z710" s="50"/>
      <c r="AA710" s="50"/>
      <c r="AG710" s="50"/>
      <c r="AH710" s="50"/>
      <c r="AI710" s="50"/>
      <c r="AJ710" s="50"/>
      <c r="AK710" s="50"/>
      <c r="AL710" s="50"/>
      <c r="AM710" s="50"/>
      <c r="AN710" s="50"/>
      <c r="AO710" s="50"/>
      <c r="AP710" s="138" t="str">
        <f>IF(NOT($AS710=$AS711),ROW(),"")</f>
        <v/>
      </c>
      <c r="AQ710" s="20" t="str">
        <f>IF(NOT(AS710=AS711),AS711,"")</f>
        <v/>
      </c>
      <c r="AR710" s="20" t="str">
        <f>INDEX($AB$15:$AM$15,MATCH($AS710,$AB$11:$AM$11,0))</f>
        <v>in</v>
      </c>
      <c r="AS710" s="20" t="str">
        <f>LEFT(AT710,4)</f>
        <v>2002</v>
      </c>
      <c r="AT710" s="139" t="str">
        <f>LEFT(B710,6)</f>
        <v>200209</v>
      </c>
    </row>
    <row r="711" spans="2:46" x14ac:dyDescent="0.25">
      <c r="B711" s="11">
        <f>'Market Data'!B697</f>
        <v>20020920</v>
      </c>
      <c r="C711" s="2">
        <f>'Market Data'!C697</f>
        <v>4306.5</v>
      </c>
      <c r="D711" s="2">
        <f>'Market Data'!D697</f>
        <v>4425.5</v>
      </c>
      <c r="E711" s="2">
        <f>'Market Data'!E697</f>
        <v>4287.5</v>
      </c>
      <c r="F711" s="12">
        <f>'Market Data'!F697</f>
        <v>4415.5</v>
      </c>
      <c r="H711" s="151">
        <f t="shared" si="85"/>
        <v>693</v>
      </c>
      <c r="I711" s="244">
        <f ca="1">IF($H711&lt;($J$6+1),"",PFE(OFFSET($F711,0,0,-$J$6)))</f>
        <v>-0.24369458571523414</v>
      </c>
      <c r="J711" s="19"/>
      <c r="K711" s="139" t="str">
        <f t="shared" ca="1" si="86"/>
        <v>Short</v>
      </c>
      <c r="L711" s="243" t="e">
        <f t="shared" ca="1" si="81"/>
        <v>#N/A</v>
      </c>
      <c r="M711" s="242" t="e">
        <f t="shared" ca="1" si="82"/>
        <v>#N/A</v>
      </c>
      <c r="N711" s="20"/>
      <c r="O711" s="74">
        <f t="shared" ca="1" si="87"/>
        <v>-1</v>
      </c>
      <c r="P711" s="75">
        <f t="shared" ca="1" si="79"/>
        <v>0</v>
      </c>
      <c r="Q711" s="76" t="str">
        <f t="shared" ca="1" si="83"/>
        <v/>
      </c>
      <c r="R711" s="75"/>
      <c r="S711" s="77">
        <f t="shared" ca="1" si="80"/>
        <v>-1</v>
      </c>
      <c r="T711" s="78"/>
      <c r="U711" s="81">
        <f t="shared" ca="1" si="88"/>
        <v>-1872.5</v>
      </c>
      <c r="V711" s="82">
        <f t="shared" ca="1" si="84"/>
        <v>67993.319999999992</v>
      </c>
      <c r="W711" s="50"/>
      <c r="X711" s="50"/>
      <c r="Y711" s="50"/>
      <c r="Z711" s="50"/>
      <c r="AA711" s="50"/>
      <c r="AG711" s="50"/>
      <c r="AH711" s="50"/>
      <c r="AI711" s="50"/>
      <c r="AJ711" s="50"/>
      <c r="AK711" s="50"/>
      <c r="AL711" s="50"/>
      <c r="AM711" s="50"/>
      <c r="AN711" s="50"/>
      <c r="AO711" s="50"/>
      <c r="AP711" s="138" t="str">
        <f>IF(NOT($AS711=$AS712),ROW(),"")</f>
        <v/>
      </c>
      <c r="AQ711" s="20" t="str">
        <f>IF(NOT(AS711=AS712),AS712,"")</f>
        <v/>
      </c>
      <c r="AR711" s="20" t="str">
        <f>INDEX($AB$15:$AM$15,MATCH($AS711,$AB$11:$AM$11,0))</f>
        <v>in</v>
      </c>
      <c r="AS711" s="20" t="str">
        <f>LEFT(AT711,4)</f>
        <v>2002</v>
      </c>
      <c r="AT711" s="139" t="str">
        <f>LEFT(B711,6)</f>
        <v>200209</v>
      </c>
    </row>
    <row r="712" spans="2:46" x14ac:dyDescent="0.25">
      <c r="B712" s="11">
        <f>'Market Data'!B698</f>
        <v>20020923</v>
      </c>
      <c r="C712" s="2">
        <f>'Market Data'!C698</f>
        <v>4352.5</v>
      </c>
      <c r="D712" s="2">
        <f>'Market Data'!D698</f>
        <v>4436</v>
      </c>
      <c r="E712" s="2">
        <f>'Market Data'!E698</f>
        <v>4218</v>
      </c>
      <c r="F712" s="12">
        <f>'Market Data'!F698</f>
        <v>4252</v>
      </c>
      <c r="H712" s="151">
        <f t="shared" si="85"/>
        <v>694</v>
      </c>
      <c r="I712" s="244">
        <f ca="1">IF($H712&lt;($J$6+1),"",PFE(OFFSET($F712,0,0,-$J$6)))</f>
        <v>-0.25719062710191964</v>
      </c>
      <c r="J712" s="19"/>
      <c r="K712" s="139" t="str">
        <f t="shared" ca="1" si="86"/>
        <v>Short</v>
      </c>
      <c r="L712" s="243" t="e">
        <f t="shared" ca="1" si="81"/>
        <v>#N/A</v>
      </c>
      <c r="M712" s="242" t="e">
        <f t="shared" ca="1" si="82"/>
        <v>#N/A</v>
      </c>
      <c r="N712" s="20"/>
      <c r="O712" s="74">
        <f t="shared" ca="1" si="87"/>
        <v>-1</v>
      </c>
      <c r="P712" s="75">
        <f t="shared" ca="1" si="79"/>
        <v>0</v>
      </c>
      <c r="Q712" s="76" t="str">
        <f t="shared" ca="1" si="83"/>
        <v/>
      </c>
      <c r="R712" s="75"/>
      <c r="S712" s="77">
        <f t="shared" ca="1" si="80"/>
        <v>-1</v>
      </c>
      <c r="T712" s="78"/>
      <c r="U712" s="81">
        <f t="shared" ca="1" si="88"/>
        <v>5722.5</v>
      </c>
      <c r="V712" s="82">
        <f t="shared" ca="1" si="84"/>
        <v>73715.819999999992</v>
      </c>
      <c r="W712" s="50"/>
      <c r="X712" s="50"/>
      <c r="Y712" s="50"/>
      <c r="Z712" s="50"/>
      <c r="AA712" s="50"/>
      <c r="AG712" s="50"/>
      <c r="AH712" s="50"/>
      <c r="AI712" s="50"/>
      <c r="AJ712" s="50"/>
      <c r="AK712" s="50"/>
      <c r="AL712" s="50"/>
      <c r="AM712" s="50"/>
      <c r="AN712" s="50"/>
      <c r="AO712" s="50"/>
      <c r="AP712" s="138" t="str">
        <f>IF(NOT($AS712=$AS713),ROW(),"")</f>
        <v/>
      </c>
      <c r="AQ712" s="20" t="str">
        <f>IF(NOT(AS712=AS713),AS713,"")</f>
        <v/>
      </c>
      <c r="AR712" s="20" t="str">
        <f>INDEX($AB$15:$AM$15,MATCH($AS712,$AB$11:$AM$11,0))</f>
        <v>in</v>
      </c>
      <c r="AS712" s="20" t="str">
        <f>LEFT(AT712,4)</f>
        <v>2002</v>
      </c>
      <c r="AT712" s="139" t="str">
        <f>LEFT(B712,6)</f>
        <v>200209</v>
      </c>
    </row>
    <row r="713" spans="2:46" x14ac:dyDescent="0.25">
      <c r="B713" s="11">
        <f>'Market Data'!B699</f>
        <v>20020924</v>
      </c>
      <c r="C713" s="2">
        <f>'Market Data'!C699</f>
        <v>4247.5</v>
      </c>
      <c r="D713" s="2">
        <f>'Market Data'!D699</f>
        <v>4289</v>
      </c>
      <c r="E713" s="2">
        <f>'Market Data'!E699</f>
        <v>4098</v>
      </c>
      <c r="F713" s="12">
        <f>'Market Data'!F699</f>
        <v>4215.5</v>
      </c>
      <c r="H713" s="151">
        <f t="shared" si="85"/>
        <v>695</v>
      </c>
      <c r="I713" s="244">
        <f ca="1">IF($H713&lt;($J$6+1),"",PFE(OFFSET($F713,0,0,-$J$6)))</f>
        <v>-0.24790652276098582</v>
      </c>
      <c r="J713" s="19"/>
      <c r="K713" s="139" t="str">
        <f t="shared" ca="1" si="86"/>
        <v>Short</v>
      </c>
      <c r="L713" s="243" t="e">
        <f t="shared" ca="1" si="81"/>
        <v>#N/A</v>
      </c>
      <c r="M713" s="242" t="e">
        <f t="shared" ca="1" si="82"/>
        <v>#N/A</v>
      </c>
      <c r="N713" s="20"/>
      <c r="O713" s="74">
        <f t="shared" ca="1" si="87"/>
        <v>-1</v>
      </c>
      <c r="P713" s="75">
        <f t="shared" ca="1" si="79"/>
        <v>0</v>
      </c>
      <c r="Q713" s="76" t="str">
        <f t="shared" ca="1" si="83"/>
        <v/>
      </c>
      <c r="R713" s="75"/>
      <c r="S713" s="77">
        <f t="shared" ca="1" si="80"/>
        <v>-1</v>
      </c>
      <c r="T713" s="78"/>
      <c r="U713" s="81">
        <f t="shared" ca="1" si="88"/>
        <v>1277.5</v>
      </c>
      <c r="V713" s="82">
        <f t="shared" ca="1" si="84"/>
        <v>74993.319999999992</v>
      </c>
      <c r="W713" s="50"/>
      <c r="X713" s="50"/>
      <c r="Y713" s="50"/>
      <c r="Z713" s="50"/>
      <c r="AA713" s="50"/>
      <c r="AG713" s="50"/>
      <c r="AH713" s="50"/>
      <c r="AI713" s="50"/>
      <c r="AJ713" s="50"/>
      <c r="AK713" s="50"/>
      <c r="AL713" s="50"/>
      <c r="AM713" s="50"/>
      <c r="AN713" s="50"/>
      <c r="AO713" s="50"/>
      <c r="AP713" s="138" t="str">
        <f>IF(NOT($AS713=$AS714),ROW(),"")</f>
        <v/>
      </c>
      <c r="AQ713" s="20" t="str">
        <f>IF(NOT(AS713=AS714),AS714,"")</f>
        <v/>
      </c>
      <c r="AR713" s="20" t="str">
        <f>INDEX($AB$15:$AM$15,MATCH($AS713,$AB$11:$AM$11,0))</f>
        <v>in</v>
      </c>
      <c r="AS713" s="20" t="str">
        <f>LEFT(AT713,4)</f>
        <v>2002</v>
      </c>
      <c r="AT713" s="139" t="str">
        <f>LEFT(B713,6)</f>
        <v>200209</v>
      </c>
    </row>
    <row r="714" spans="2:46" x14ac:dyDescent="0.25">
      <c r="B714" s="11">
        <f>'Market Data'!B700</f>
        <v>20020925</v>
      </c>
      <c r="C714" s="2">
        <f>'Market Data'!C700</f>
        <v>4157.5</v>
      </c>
      <c r="D714" s="2">
        <f>'Market Data'!D700</f>
        <v>4315.5</v>
      </c>
      <c r="E714" s="2">
        <f>'Market Data'!E700</f>
        <v>4131.5</v>
      </c>
      <c r="F714" s="12">
        <f>'Market Data'!F700</f>
        <v>4289.5</v>
      </c>
      <c r="H714" s="151">
        <f t="shared" si="85"/>
        <v>696</v>
      </c>
      <c r="I714" s="244">
        <f ca="1">IF($H714&lt;($J$6+1),"",PFE(OFFSET($F714,0,0,-$J$6)))</f>
        <v>-0.24419870861243051</v>
      </c>
      <c r="J714" s="19"/>
      <c r="K714" s="139" t="str">
        <f t="shared" ca="1" si="86"/>
        <v>Short</v>
      </c>
      <c r="L714" s="243" t="e">
        <f t="shared" ca="1" si="81"/>
        <v>#N/A</v>
      </c>
      <c r="M714" s="242" t="e">
        <f t="shared" ca="1" si="82"/>
        <v>#N/A</v>
      </c>
      <c r="N714" s="20"/>
      <c r="O714" s="74">
        <f t="shared" ca="1" si="87"/>
        <v>-1</v>
      </c>
      <c r="P714" s="75">
        <f t="shared" ca="1" si="79"/>
        <v>0</v>
      </c>
      <c r="Q714" s="76" t="str">
        <f t="shared" ca="1" si="83"/>
        <v/>
      </c>
      <c r="R714" s="75"/>
      <c r="S714" s="77">
        <f t="shared" ca="1" si="80"/>
        <v>-1</v>
      </c>
      <c r="T714" s="78"/>
      <c r="U714" s="81">
        <f t="shared" ca="1" si="88"/>
        <v>-2590</v>
      </c>
      <c r="V714" s="82">
        <f t="shared" ca="1" si="84"/>
        <v>72403.319999999992</v>
      </c>
      <c r="W714" s="50"/>
      <c r="X714" s="50"/>
      <c r="Y714" s="50"/>
      <c r="Z714" s="50"/>
      <c r="AA714" s="50"/>
      <c r="AG714" s="50"/>
      <c r="AH714" s="50"/>
      <c r="AI714" s="50"/>
      <c r="AJ714" s="50"/>
      <c r="AK714" s="50"/>
      <c r="AL714" s="50"/>
      <c r="AM714" s="50"/>
      <c r="AN714" s="50"/>
      <c r="AO714" s="50"/>
      <c r="AP714" s="138" t="str">
        <f>IF(NOT($AS714=$AS715),ROW(),"")</f>
        <v/>
      </c>
      <c r="AQ714" s="20" t="str">
        <f>IF(NOT(AS714=AS715),AS715,"")</f>
        <v/>
      </c>
      <c r="AR714" s="20" t="str">
        <f>INDEX($AB$15:$AM$15,MATCH($AS714,$AB$11:$AM$11,0))</f>
        <v>in</v>
      </c>
      <c r="AS714" s="20" t="str">
        <f>LEFT(AT714,4)</f>
        <v>2002</v>
      </c>
      <c r="AT714" s="139" t="str">
        <f>LEFT(B714,6)</f>
        <v>200209</v>
      </c>
    </row>
    <row r="715" spans="2:46" x14ac:dyDescent="0.25">
      <c r="B715" s="11">
        <f>'Market Data'!B701</f>
        <v>20020926</v>
      </c>
      <c r="C715" s="2">
        <f>'Market Data'!C701</f>
        <v>4301.5</v>
      </c>
      <c r="D715" s="2">
        <f>'Market Data'!D701</f>
        <v>4394.5</v>
      </c>
      <c r="E715" s="2">
        <f>'Market Data'!E701</f>
        <v>4253.5</v>
      </c>
      <c r="F715" s="12">
        <f>'Market Data'!F701</f>
        <v>4338.5</v>
      </c>
      <c r="H715" s="151">
        <f t="shared" si="85"/>
        <v>697</v>
      </c>
      <c r="I715" s="244">
        <f ca="1">IF($H715&lt;($J$6+1),"",PFE(OFFSET($F715,0,0,-$J$6)))</f>
        <v>-0.22985120544612511</v>
      </c>
      <c r="J715" s="19"/>
      <c r="K715" s="139" t="str">
        <f t="shared" ca="1" si="86"/>
        <v>Short</v>
      </c>
      <c r="L715" s="243" t="e">
        <f t="shared" ca="1" si="81"/>
        <v>#N/A</v>
      </c>
      <c r="M715" s="242" t="e">
        <f t="shared" ca="1" si="82"/>
        <v>#N/A</v>
      </c>
      <c r="N715" s="20"/>
      <c r="O715" s="74">
        <f t="shared" ca="1" si="87"/>
        <v>-1</v>
      </c>
      <c r="P715" s="75">
        <f t="shared" ca="1" si="79"/>
        <v>0</v>
      </c>
      <c r="Q715" s="76" t="str">
        <f t="shared" ca="1" si="83"/>
        <v/>
      </c>
      <c r="R715" s="75"/>
      <c r="S715" s="77">
        <f t="shared" ca="1" si="80"/>
        <v>-1</v>
      </c>
      <c r="T715" s="78"/>
      <c r="U715" s="81">
        <f t="shared" ca="1" si="88"/>
        <v>-1715</v>
      </c>
      <c r="V715" s="82">
        <f t="shared" ca="1" si="84"/>
        <v>70688.319999999992</v>
      </c>
      <c r="W715" s="50"/>
      <c r="X715" s="50"/>
      <c r="Y715" s="50"/>
      <c r="Z715" s="50"/>
      <c r="AA715" s="50"/>
      <c r="AG715" s="50"/>
      <c r="AH715" s="50"/>
      <c r="AI715" s="50"/>
      <c r="AJ715" s="50"/>
      <c r="AK715" s="50"/>
      <c r="AL715" s="50"/>
      <c r="AM715" s="50"/>
      <c r="AN715" s="50"/>
      <c r="AO715" s="50"/>
      <c r="AP715" s="138" t="str">
        <f>IF(NOT($AS715=$AS716),ROW(),"")</f>
        <v/>
      </c>
      <c r="AQ715" s="20" t="str">
        <f>IF(NOT(AS715=AS716),AS716,"")</f>
        <v/>
      </c>
      <c r="AR715" s="20" t="str">
        <f>INDEX($AB$15:$AM$15,MATCH($AS715,$AB$11:$AM$11,0))</f>
        <v>in</v>
      </c>
      <c r="AS715" s="20" t="str">
        <f>LEFT(AT715,4)</f>
        <v>2002</v>
      </c>
      <c r="AT715" s="139" t="str">
        <f>LEFT(B715,6)</f>
        <v>200209</v>
      </c>
    </row>
    <row r="716" spans="2:46" x14ac:dyDescent="0.25">
      <c r="B716" s="11">
        <f>'Market Data'!B702</f>
        <v>20020927</v>
      </c>
      <c r="C716" s="2">
        <f>'Market Data'!C702</f>
        <v>4351.5</v>
      </c>
      <c r="D716" s="2">
        <f>'Market Data'!D702</f>
        <v>4381</v>
      </c>
      <c r="E716" s="2">
        <f>'Market Data'!E702</f>
        <v>4207.5</v>
      </c>
      <c r="F716" s="12">
        <f>'Market Data'!F702</f>
        <v>4208</v>
      </c>
      <c r="H716" s="151">
        <f t="shared" si="85"/>
        <v>698</v>
      </c>
      <c r="I716" s="244">
        <f ca="1">IF($H716&lt;($J$6+1),"",PFE(OFFSET($F716,0,0,-$J$6)))</f>
        <v>-0.23292801231598842</v>
      </c>
      <c r="J716" s="19"/>
      <c r="K716" s="139" t="str">
        <f t="shared" ca="1" si="86"/>
        <v>Short</v>
      </c>
      <c r="L716" s="243" t="e">
        <f t="shared" ca="1" si="81"/>
        <v>#N/A</v>
      </c>
      <c r="M716" s="242" t="e">
        <f t="shared" ca="1" si="82"/>
        <v>#N/A</v>
      </c>
      <c r="N716" s="20"/>
      <c r="O716" s="74">
        <f t="shared" ca="1" si="87"/>
        <v>-1</v>
      </c>
      <c r="P716" s="75">
        <f t="shared" ca="1" si="79"/>
        <v>0</v>
      </c>
      <c r="Q716" s="76" t="str">
        <f t="shared" ca="1" si="83"/>
        <v/>
      </c>
      <c r="R716" s="75"/>
      <c r="S716" s="77">
        <f t="shared" ca="1" si="80"/>
        <v>-1</v>
      </c>
      <c r="T716" s="78"/>
      <c r="U716" s="81">
        <f t="shared" ca="1" si="88"/>
        <v>4567.5</v>
      </c>
      <c r="V716" s="82">
        <f t="shared" ca="1" si="84"/>
        <v>75255.819999999992</v>
      </c>
      <c r="W716" s="50"/>
      <c r="X716" s="50"/>
      <c r="Y716" s="50"/>
      <c r="Z716" s="50"/>
      <c r="AA716" s="50"/>
      <c r="AG716" s="50"/>
      <c r="AH716" s="50"/>
      <c r="AI716" s="50"/>
      <c r="AJ716" s="50"/>
      <c r="AK716" s="50"/>
      <c r="AL716" s="50"/>
      <c r="AM716" s="50"/>
      <c r="AN716" s="50"/>
      <c r="AO716" s="50"/>
      <c r="AP716" s="138" t="str">
        <f>IF(NOT($AS716=$AS717),ROW(),"")</f>
        <v/>
      </c>
      <c r="AQ716" s="20" t="str">
        <f>IF(NOT(AS716=AS717),AS717,"")</f>
        <v/>
      </c>
      <c r="AR716" s="20" t="str">
        <f>INDEX($AB$15:$AM$15,MATCH($AS716,$AB$11:$AM$11,0))</f>
        <v>in</v>
      </c>
      <c r="AS716" s="20" t="str">
        <f>LEFT(AT716,4)</f>
        <v>2002</v>
      </c>
      <c r="AT716" s="139" t="str">
        <f>LEFT(B716,6)</f>
        <v>200209</v>
      </c>
    </row>
    <row r="717" spans="2:46" x14ac:dyDescent="0.25">
      <c r="B717" s="11">
        <f>'Market Data'!B703</f>
        <v>20020930</v>
      </c>
      <c r="C717" s="2">
        <f>'Market Data'!C703</f>
        <v>4153.5</v>
      </c>
      <c r="D717" s="2">
        <f>'Market Data'!D703</f>
        <v>4164.5</v>
      </c>
      <c r="E717" s="2">
        <f>'Market Data'!E703</f>
        <v>4043</v>
      </c>
      <c r="F717" s="12">
        <f>'Market Data'!F703</f>
        <v>4125.5</v>
      </c>
      <c r="H717" s="151">
        <f t="shared" si="85"/>
        <v>699</v>
      </c>
      <c r="I717" s="244">
        <f ca="1">IF($H717&lt;($J$6+1),"",PFE(OFFSET($F717,0,0,-$J$6)))</f>
        <v>-0.23896060122910817</v>
      </c>
      <c r="J717" s="19"/>
      <c r="K717" s="139" t="str">
        <f t="shared" ca="1" si="86"/>
        <v>Short</v>
      </c>
      <c r="L717" s="243" t="e">
        <f t="shared" ca="1" si="81"/>
        <v>#N/A</v>
      </c>
      <c r="M717" s="242" t="e">
        <f t="shared" ca="1" si="82"/>
        <v>#N/A</v>
      </c>
      <c r="N717" s="20"/>
      <c r="O717" s="74">
        <f t="shared" ca="1" si="87"/>
        <v>-1</v>
      </c>
      <c r="P717" s="75">
        <f t="shared" ca="1" si="79"/>
        <v>0</v>
      </c>
      <c r="Q717" s="76" t="str">
        <f t="shared" ca="1" si="83"/>
        <v/>
      </c>
      <c r="R717" s="75"/>
      <c r="S717" s="77">
        <f t="shared" ca="1" si="80"/>
        <v>-1</v>
      </c>
      <c r="T717" s="78"/>
      <c r="U717" s="81">
        <f t="shared" ca="1" si="88"/>
        <v>2887.5</v>
      </c>
      <c r="V717" s="82">
        <f t="shared" ca="1" si="84"/>
        <v>78143.319999999992</v>
      </c>
      <c r="W717" s="50"/>
      <c r="X717" s="50"/>
      <c r="Y717" s="50"/>
      <c r="Z717" s="50"/>
      <c r="AA717" s="50"/>
      <c r="AG717" s="50"/>
      <c r="AH717" s="50"/>
      <c r="AI717" s="50"/>
      <c r="AJ717" s="50"/>
      <c r="AK717" s="50"/>
      <c r="AL717" s="50"/>
      <c r="AM717" s="50"/>
      <c r="AN717" s="50"/>
      <c r="AO717" s="50"/>
      <c r="AP717" s="138" t="str">
        <f>IF(NOT($AS717=$AS718),ROW(),"")</f>
        <v/>
      </c>
      <c r="AQ717" s="20" t="str">
        <f>IF(NOT(AS717=AS718),AS718,"")</f>
        <v/>
      </c>
      <c r="AR717" s="20" t="str">
        <f>INDEX($AB$15:$AM$15,MATCH($AS717,$AB$11:$AM$11,0))</f>
        <v>in</v>
      </c>
      <c r="AS717" s="20" t="str">
        <f>LEFT(AT717,4)</f>
        <v>2002</v>
      </c>
      <c r="AT717" s="139" t="str">
        <f>LEFT(B717,6)</f>
        <v>200209</v>
      </c>
    </row>
    <row r="718" spans="2:46" x14ac:dyDescent="0.25">
      <c r="B718" s="11">
        <f>'Market Data'!B704</f>
        <v>20021001</v>
      </c>
      <c r="C718" s="2">
        <f>'Market Data'!C704</f>
        <v>4149.5</v>
      </c>
      <c r="D718" s="2">
        <f>'Market Data'!D704</f>
        <v>4221.5</v>
      </c>
      <c r="E718" s="2">
        <f>'Market Data'!E704</f>
        <v>4053</v>
      </c>
      <c r="F718" s="12">
        <f>'Market Data'!F704</f>
        <v>4193</v>
      </c>
      <c r="H718" s="151">
        <f t="shared" si="85"/>
        <v>700</v>
      </c>
      <c r="I718" s="244">
        <f ca="1">IF($H718&lt;($J$6+1),"",PFE(OFFSET($F718,0,0,-$J$6)))</f>
        <v>-0.23163434615965528</v>
      </c>
      <c r="J718" s="19"/>
      <c r="K718" s="139" t="str">
        <f t="shared" ca="1" si="86"/>
        <v>Short</v>
      </c>
      <c r="L718" s="243" t="e">
        <f t="shared" ca="1" si="81"/>
        <v>#N/A</v>
      </c>
      <c r="M718" s="242" t="e">
        <f t="shared" ca="1" si="82"/>
        <v>#N/A</v>
      </c>
      <c r="N718" s="20"/>
      <c r="O718" s="74">
        <f t="shared" ca="1" si="87"/>
        <v>-1</v>
      </c>
      <c r="P718" s="75">
        <f t="shared" ca="1" si="79"/>
        <v>0</v>
      </c>
      <c r="Q718" s="76" t="str">
        <f t="shared" ca="1" si="83"/>
        <v/>
      </c>
      <c r="R718" s="75"/>
      <c r="S718" s="77">
        <f t="shared" ca="1" si="80"/>
        <v>-1</v>
      </c>
      <c r="T718" s="78"/>
      <c r="U718" s="81">
        <f t="shared" ca="1" si="88"/>
        <v>-2362.5</v>
      </c>
      <c r="V718" s="82">
        <f t="shared" ca="1" si="84"/>
        <v>75780.819999999992</v>
      </c>
      <c r="W718" s="50"/>
      <c r="X718" s="50"/>
      <c r="Y718" s="50"/>
      <c r="Z718" s="50"/>
      <c r="AA718" s="50"/>
      <c r="AG718" s="50"/>
      <c r="AH718" s="50"/>
      <c r="AI718" s="50"/>
      <c r="AJ718" s="50"/>
      <c r="AK718" s="50"/>
      <c r="AL718" s="50"/>
      <c r="AM718" s="50"/>
      <c r="AN718" s="50"/>
      <c r="AO718" s="50"/>
      <c r="AP718" s="138" t="str">
        <f>IF(NOT($AS718=$AS719),ROW(),"")</f>
        <v/>
      </c>
      <c r="AQ718" s="20" t="str">
        <f>IF(NOT(AS718=AS719),AS719,"")</f>
        <v/>
      </c>
      <c r="AR718" s="20" t="str">
        <f>INDEX($AB$15:$AM$15,MATCH($AS718,$AB$11:$AM$11,0))</f>
        <v>in</v>
      </c>
      <c r="AS718" s="20" t="str">
        <f>LEFT(AT718,4)</f>
        <v>2002</v>
      </c>
      <c r="AT718" s="139" t="str">
        <f>LEFT(B718,6)</f>
        <v>200210</v>
      </c>
    </row>
    <row r="719" spans="2:46" x14ac:dyDescent="0.25">
      <c r="B719" s="11">
        <f>'Market Data'!B705</f>
        <v>20021002</v>
      </c>
      <c r="C719" s="2">
        <f>'Market Data'!C705</f>
        <v>4256</v>
      </c>
      <c r="D719" s="2">
        <f>'Market Data'!D705</f>
        <v>4300.5</v>
      </c>
      <c r="E719" s="2">
        <f>'Market Data'!E705</f>
        <v>4140</v>
      </c>
      <c r="F719" s="12">
        <f>'Market Data'!F705</f>
        <v>4239.5</v>
      </c>
      <c r="H719" s="151">
        <f t="shared" si="85"/>
        <v>701</v>
      </c>
      <c r="I719" s="244">
        <f ca="1">IF($H719&lt;($J$6+1),"",PFE(OFFSET($F719,0,0,-$J$6)))</f>
        <v>-0.22025634870795452</v>
      </c>
      <c r="J719" s="19"/>
      <c r="K719" s="139" t="str">
        <f t="shared" ca="1" si="86"/>
        <v>Short</v>
      </c>
      <c r="L719" s="243" t="e">
        <f t="shared" ca="1" si="81"/>
        <v>#N/A</v>
      </c>
      <c r="M719" s="242" t="e">
        <f t="shared" ca="1" si="82"/>
        <v>#N/A</v>
      </c>
      <c r="N719" s="20"/>
      <c r="O719" s="74">
        <f t="shared" ca="1" si="87"/>
        <v>-1</v>
      </c>
      <c r="P719" s="75">
        <f t="shared" ca="1" si="79"/>
        <v>0</v>
      </c>
      <c r="Q719" s="76" t="str">
        <f t="shared" ca="1" si="83"/>
        <v/>
      </c>
      <c r="R719" s="75"/>
      <c r="S719" s="77">
        <f t="shared" ca="1" si="80"/>
        <v>-1</v>
      </c>
      <c r="T719" s="78"/>
      <c r="U719" s="81">
        <f t="shared" ca="1" si="88"/>
        <v>-1627.5</v>
      </c>
      <c r="V719" s="82">
        <f t="shared" ca="1" si="84"/>
        <v>74153.319999999992</v>
      </c>
      <c r="W719" s="50"/>
      <c r="X719" s="50"/>
      <c r="Y719" s="50"/>
      <c r="Z719" s="50"/>
      <c r="AA719" s="50"/>
      <c r="AG719" s="50"/>
      <c r="AH719" s="50"/>
      <c r="AI719" s="50"/>
      <c r="AJ719" s="50"/>
      <c r="AK719" s="50"/>
      <c r="AL719" s="50"/>
      <c r="AM719" s="50"/>
      <c r="AN719" s="50"/>
      <c r="AO719" s="50"/>
      <c r="AP719" s="138" t="str">
        <f>IF(NOT($AS719=$AS720),ROW(),"")</f>
        <v/>
      </c>
      <c r="AQ719" s="20" t="str">
        <f>IF(NOT(AS719=AS720),AS720,"")</f>
        <v/>
      </c>
      <c r="AR719" s="20" t="str">
        <f>INDEX($AB$15:$AM$15,MATCH($AS719,$AB$11:$AM$11,0))</f>
        <v>in</v>
      </c>
      <c r="AS719" s="20" t="str">
        <f>LEFT(AT719,4)</f>
        <v>2002</v>
      </c>
      <c r="AT719" s="139" t="str">
        <f>LEFT(B719,6)</f>
        <v>200210</v>
      </c>
    </row>
    <row r="720" spans="2:46" x14ac:dyDescent="0.25">
      <c r="B720" s="11">
        <f>'Market Data'!B706</f>
        <v>20021003</v>
      </c>
      <c r="C720" s="2">
        <f>'Market Data'!C706</f>
        <v>4151.5</v>
      </c>
      <c r="D720" s="2">
        <f>'Market Data'!D706</f>
        <v>4266</v>
      </c>
      <c r="E720" s="2">
        <f>'Market Data'!E706</f>
        <v>4128</v>
      </c>
      <c r="F720" s="12">
        <f>'Market Data'!F706</f>
        <v>4150.5</v>
      </c>
      <c r="H720" s="151">
        <f t="shared" si="85"/>
        <v>702</v>
      </c>
      <c r="I720" s="244">
        <f ca="1">IF($H720&lt;($J$6+1),"",PFE(OFFSET($F720,0,0,-$J$6)))</f>
        <v>-0.22815045471903134</v>
      </c>
      <c r="J720" s="19"/>
      <c r="K720" s="139" t="str">
        <f t="shared" ca="1" si="86"/>
        <v>Short</v>
      </c>
      <c r="L720" s="243" t="e">
        <f t="shared" ca="1" si="81"/>
        <v>#N/A</v>
      </c>
      <c r="M720" s="242" t="e">
        <f t="shared" ca="1" si="82"/>
        <v>#N/A</v>
      </c>
      <c r="N720" s="20"/>
      <c r="O720" s="74">
        <f t="shared" ca="1" si="87"/>
        <v>-1</v>
      </c>
      <c r="P720" s="75">
        <f t="shared" ca="1" si="79"/>
        <v>0</v>
      </c>
      <c r="Q720" s="76" t="str">
        <f t="shared" ca="1" si="83"/>
        <v/>
      </c>
      <c r="R720" s="75"/>
      <c r="S720" s="77">
        <f t="shared" ca="1" si="80"/>
        <v>-1</v>
      </c>
      <c r="T720" s="78"/>
      <c r="U720" s="81">
        <f t="shared" ca="1" si="88"/>
        <v>3115</v>
      </c>
      <c r="V720" s="82">
        <f t="shared" ca="1" si="84"/>
        <v>77268.319999999992</v>
      </c>
      <c r="W720" s="50"/>
      <c r="X720" s="50"/>
      <c r="Y720" s="50"/>
      <c r="Z720" s="50"/>
      <c r="AA720" s="50"/>
      <c r="AG720" s="50"/>
      <c r="AH720" s="50"/>
      <c r="AI720" s="50"/>
      <c r="AJ720" s="50"/>
      <c r="AK720" s="50"/>
      <c r="AL720" s="50"/>
      <c r="AM720" s="50"/>
      <c r="AN720" s="50"/>
      <c r="AO720" s="50"/>
      <c r="AP720" s="138" t="str">
        <f>IF(NOT($AS720=$AS721),ROW(),"")</f>
        <v/>
      </c>
      <c r="AQ720" s="20" t="str">
        <f>IF(NOT(AS720=AS721),AS721,"")</f>
        <v/>
      </c>
      <c r="AR720" s="20" t="str">
        <f>INDEX($AB$15:$AM$15,MATCH($AS720,$AB$11:$AM$11,0))</f>
        <v>in</v>
      </c>
      <c r="AS720" s="20" t="str">
        <f>LEFT(AT720,4)</f>
        <v>2002</v>
      </c>
      <c r="AT720" s="139" t="str">
        <f>LEFT(B720,6)</f>
        <v>200210</v>
      </c>
    </row>
    <row r="721" spans="2:46" x14ac:dyDescent="0.25">
      <c r="B721" s="11">
        <f>'Market Data'!B707</f>
        <v>20021004</v>
      </c>
      <c r="C721" s="2">
        <f>'Market Data'!C707</f>
        <v>4132.5</v>
      </c>
      <c r="D721" s="2">
        <f>'Market Data'!D707</f>
        <v>4171</v>
      </c>
      <c r="E721" s="2">
        <f>'Market Data'!E707</f>
        <v>3997</v>
      </c>
      <c r="F721" s="12">
        <f>'Market Data'!F707</f>
        <v>4011.5</v>
      </c>
      <c r="H721" s="151">
        <f t="shared" si="85"/>
        <v>703</v>
      </c>
      <c r="I721" s="244">
        <f ca="1">IF($H721&lt;($J$6+1),"",PFE(OFFSET($F721,0,0,-$J$6)))</f>
        <v>-0.24758213694602088</v>
      </c>
      <c r="J721" s="19"/>
      <c r="K721" s="139" t="str">
        <f t="shared" ca="1" si="86"/>
        <v>Short</v>
      </c>
      <c r="L721" s="243" t="e">
        <f t="shared" ca="1" si="81"/>
        <v>#N/A</v>
      </c>
      <c r="M721" s="242" t="e">
        <f t="shared" ca="1" si="82"/>
        <v>#N/A</v>
      </c>
      <c r="N721" s="20"/>
      <c r="O721" s="74">
        <f t="shared" ca="1" si="87"/>
        <v>-1</v>
      </c>
      <c r="P721" s="75">
        <f t="shared" ref="P721:P784" ca="1" si="89">$O721-S721</f>
        <v>0</v>
      </c>
      <c r="Q721" s="76" t="str">
        <f t="shared" ca="1" si="83"/>
        <v/>
      </c>
      <c r="R721" s="75"/>
      <c r="S721" s="77">
        <f t="shared" ca="1" si="80"/>
        <v>-1</v>
      </c>
      <c r="T721" s="78"/>
      <c r="U721" s="81">
        <f t="shared" ca="1" si="88"/>
        <v>4865</v>
      </c>
      <c r="V721" s="82">
        <f t="shared" ca="1" si="84"/>
        <v>82133.319999999992</v>
      </c>
      <c r="W721" s="50"/>
      <c r="X721" s="50"/>
      <c r="Y721" s="50"/>
      <c r="Z721" s="50"/>
      <c r="AA721" s="50"/>
      <c r="AG721" s="50"/>
      <c r="AH721" s="50"/>
      <c r="AI721" s="50"/>
      <c r="AJ721" s="50"/>
      <c r="AK721" s="50"/>
      <c r="AL721" s="50"/>
      <c r="AM721" s="50"/>
      <c r="AN721" s="50"/>
      <c r="AO721" s="50"/>
      <c r="AP721" s="138" t="str">
        <f>IF(NOT($AS721=$AS722),ROW(),"")</f>
        <v/>
      </c>
      <c r="AQ721" s="20" t="str">
        <f>IF(NOT(AS721=AS722),AS722,"")</f>
        <v/>
      </c>
      <c r="AR721" s="20" t="str">
        <f>INDEX($AB$15:$AM$15,MATCH($AS721,$AB$11:$AM$11,0))</f>
        <v>in</v>
      </c>
      <c r="AS721" s="20" t="str">
        <f>LEFT(AT721,4)</f>
        <v>2002</v>
      </c>
      <c r="AT721" s="139" t="str">
        <f>LEFT(B721,6)</f>
        <v>200210</v>
      </c>
    </row>
    <row r="722" spans="2:46" x14ac:dyDescent="0.25">
      <c r="B722" s="11">
        <f>'Market Data'!B708</f>
        <v>20021007</v>
      </c>
      <c r="C722" s="2">
        <f>'Market Data'!C708</f>
        <v>3998.5</v>
      </c>
      <c r="D722" s="2">
        <f>'Market Data'!D708</f>
        <v>4033.5</v>
      </c>
      <c r="E722" s="2">
        <f>'Market Data'!E708</f>
        <v>3942.5</v>
      </c>
      <c r="F722" s="12">
        <f>'Market Data'!F708</f>
        <v>3997.5</v>
      </c>
      <c r="H722" s="151">
        <f t="shared" si="85"/>
        <v>704</v>
      </c>
      <c r="I722" s="244">
        <f ca="1">IF($H722&lt;($J$6+1),"",PFE(OFFSET($F722,0,0,-$J$6)))</f>
        <v>-0.23873961835618815</v>
      </c>
      <c r="J722" s="19"/>
      <c r="K722" s="139" t="str">
        <f t="shared" ca="1" si="86"/>
        <v>Short</v>
      </c>
      <c r="L722" s="243" t="e">
        <f t="shared" ca="1" si="81"/>
        <v>#N/A</v>
      </c>
      <c r="M722" s="242" t="e">
        <f t="shared" ca="1" si="82"/>
        <v>#N/A</v>
      </c>
      <c r="N722" s="20"/>
      <c r="O722" s="74">
        <f t="shared" ca="1" si="87"/>
        <v>-1</v>
      </c>
      <c r="P722" s="75">
        <f t="shared" ca="1" si="89"/>
        <v>0</v>
      </c>
      <c r="Q722" s="76" t="str">
        <f t="shared" ca="1" si="83"/>
        <v/>
      </c>
      <c r="R722" s="75"/>
      <c r="S722" s="77">
        <f t="shared" ref="S722:S785" ca="1" si="90">IF($Q721="Fill",$O721,$S721)</f>
        <v>-1</v>
      </c>
      <c r="T722" s="78"/>
      <c r="U722" s="81">
        <f t="shared" ca="1" si="88"/>
        <v>490</v>
      </c>
      <c r="V722" s="82">
        <f t="shared" ca="1" si="84"/>
        <v>82623.319999999992</v>
      </c>
      <c r="W722" s="50"/>
      <c r="X722" s="50"/>
      <c r="Y722" s="50"/>
      <c r="Z722" s="50"/>
      <c r="AA722" s="50"/>
      <c r="AG722" s="50"/>
      <c r="AH722" s="50"/>
      <c r="AI722" s="50"/>
      <c r="AJ722" s="50"/>
      <c r="AK722" s="50"/>
      <c r="AL722" s="50"/>
      <c r="AM722" s="50"/>
      <c r="AN722" s="50"/>
      <c r="AO722" s="50"/>
      <c r="AP722" s="138" t="str">
        <f>IF(NOT($AS722=$AS723),ROW(),"")</f>
        <v/>
      </c>
      <c r="AQ722" s="20" t="str">
        <f>IF(NOT(AS722=AS723),AS723,"")</f>
        <v/>
      </c>
      <c r="AR722" s="20" t="str">
        <f>INDEX($AB$15:$AM$15,MATCH($AS722,$AB$11:$AM$11,0))</f>
        <v>in</v>
      </c>
      <c r="AS722" s="20" t="str">
        <f>LEFT(AT722,4)</f>
        <v>2002</v>
      </c>
      <c r="AT722" s="139" t="str">
        <f>LEFT(B722,6)</f>
        <v>200210</v>
      </c>
    </row>
    <row r="723" spans="2:46" x14ac:dyDescent="0.25">
      <c r="B723" s="11">
        <f>'Market Data'!B709</f>
        <v>20021008</v>
      </c>
      <c r="C723" s="2">
        <f>'Market Data'!C709</f>
        <v>4017.5</v>
      </c>
      <c r="D723" s="2">
        <f>'Market Data'!D709</f>
        <v>4045.5</v>
      </c>
      <c r="E723" s="2">
        <f>'Market Data'!E709</f>
        <v>3860</v>
      </c>
      <c r="F723" s="12">
        <f>'Market Data'!F709</f>
        <v>3939</v>
      </c>
      <c r="H723" s="151">
        <f t="shared" si="85"/>
        <v>705</v>
      </c>
      <c r="I723" s="244">
        <f ca="1">IF($H723&lt;($J$6+1),"",PFE(OFFSET($F723,0,0,-$J$6)))</f>
        <v>-0.24064835548203969</v>
      </c>
      <c r="J723" s="19"/>
      <c r="K723" s="139" t="str">
        <f t="shared" ca="1" si="86"/>
        <v>Short</v>
      </c>
      <c r="L723" s="243" t="e">
        <f t="shared" ref="L723:L786" ca="1" si="91">IF(AND($K723="Long",$K722&lt;&gt;"Long"),$F723,NA())</f>
        <v>#N/A</v>
      </c>
      <c r="M723" s="242" t="e">
        <f t="shared" ref="M723:M786" ca="1" si="92">IF(AND($K723="Short",$K722&lt;&gt;"Short"),$F723,NA())</f>
        <v>#N/A</v>
      </c>
      <c r="N723" s="20"/>
      <c r="O723" s="74">
        <f t="shared" ca="1" si="87"/>
        <v>-1</v>
      </c>
      <c r="P723" s="75">
        <f t="shared" ca="1" si="89"/>
        <v>0</v>
      </c>
      <c r="Q723" s="76" t="str">
        <f t="shared" ref="Q723:Q786" ca="1" si="93">IF(NOT($P723=0),"Fill","")</f>
        <v/>
      </c>
      <c r="R723" s="75"/>
      <c r="S723" s="77">
        <f t="shared" ca="1" si="90"/>
        <v>-1</v>
      </c>
      <c r="T723" s="78"/>
      <c r="U723" s="81">
        <f t="shared" ca="1" si="88"/>
        <v>2047.5</v>
      </c>
      <c r="V723" s="82">
        <f t="shared" ref="V723:V786" ca="1" si="94">V722+U723</f>
        <v>84670.819999999992</v>
      </c>
      <c r="W723" s="50"/>
      <c r="X723" s="50"/>
      <c r="Y723" s="50"/>
      <c r="Z723" s="50"/>
      <c r="AA723" s="50"/>
      <c r="AG723" s="50"/>
      <c r="AH723" s="50"/>
      <c r="AI723" s="50"/>
      <c r="AJ723" s="50"/>
      <c r="AK723" s="50"/>
      <c r="AL723" s="50"/>
      <c r="AM723" s="50"/>
      <c r="AN723" s="50"/>
      <c r="AO723" s="50"/>
      <c r="AP723" s="138" t="str">
        <f>IF(NOT($AS723=$AS724),ROW(),"")</f>
        <v/>
      </c>
      <c r="AQ723" s="20" t="str">
        <f>IF(NOT(AS723=AS724),AS724,"")</f>
        <v/>
      </c>
      <c r="AR723" s="20" t="str">
        <f>INDEX($AB$15:$AM$15,MATCH($AS723,$AB$11:$AM$11,0))</f>
        <v>in</v>
      </c>
      <c r="AS723" s="20" t="str">
        <f>LEFT(AT723,4)</f>
        <v>2002</v>
      </c>
      <c r="AT723" s="139" t="str">
        <f>LEFT(B723,6)</f>
        <v>200210</v>
      </c>
    </row>
    <row r="724" spans="2:46" x14ac:dyDescent="0.25">
      <c r="B724" s="11">
        <f>'Market Data'!B710</f>
        <v>20021009</v>
      </c>
      <c r="C724" s="2">
        <f>'Market Data'!C710</f>
        <v>3917.5</v>
      </c>
      <c r="D724" s="2">
        <f>'Market Data'!D710</f>
        <v>3928.5</v>
      </c>
      <c r="E724" s="2">
        <f>'Market Data'!E710</f>
        <v>3838</v>
      </c>
      <c r="F724" s="12">
        <f>'Market Data'!F710</f>
        <v>3926.5</v>
      </c>
      <c r="H724" s="151">
        <f t="shared" ref="H724:H787" si="95">ROW()-ROW(H$18)</f>
        <v>706</v>
      </c>
      <c r="I724" s="244">
        <f ca="1">IF($H724&lt;($J$6+1),"",PFE(OFFSET($F724,0,0,-$J$6)))</f>
        <v>-0.22406414668417859</v>
      </c>
      <c r="J724" s="19"/>
      <c r="K724" s="139" t="str">
        <f t="shared" ref="K724:K787" ca="1" si="96">IF($I724="","",IF($I724&gt;$J$4,"Long",IF($I724&lt;$J$5,"Short","")))</f>
        <v>Short</v>
      </c>
      <c r="L724" s="243" t="e">
        <f t="shared" ca="1" si="91"/>
        <v>#N/A</v>
      </c>
      <c r="M724" s="242" t="e">
        <f t="shared" ca="1" si="92"/>
        <v>#N/A</v>
      </c>
      <c r="N724" s="20"/>
      <c r="O724" s="74">
        <f t="shared" ref="O724:O787" ca="1" si="97">IF($K724="Short",-1,IF($K724="Long",1,0))</f>
        <v>-1</v>
      </c>
      <c r="P724" s="75">
        <f t="shared" ca="1" si="89"/>
        <v>0</v>
      </c>
      <c r="Q724" s="76" t="str">
        <f t="shared" ca="1" si="93"/>
        <v/>
      </c>
      <c r="R724" s="75"/>
      <c r="S724" s="77">
        <f t="shared" ca="1" si="90"/>
        <v>-1</v>
      </c>
      <c r="T724" s="78"/>
      <c r="U724" s="81">
        <f t="shared" ca="1" si="88"/>
        <v>437.5</v>
      </c>
      <c r="V724" s="82">
        <f t="shared" ca="1" si="94"/>
        <v>85108.319999999992</v>
      </c>
      <c r="W724" s="50"/>
      <c r="X724" s="50"/>
      <c r="Y724" s="50"/>
      <c r="Z724" s="50"/>
      <c r="AA724" s="50"/>
      <c r="AG724" s="50"/>
      <c r="AH724" s="50"/>
      <c r="AI724" s="50"/>
      <c r="AJ724" s="50"/>
      <c r="AK724" s="50"/>
      <c r="AL724" s="50"/>
      <c r="AM724" s="50"/>
      <c r="AN724" s="50"/>
      <c r="AO724" s="50"/>
      <c r="AP724" s="138" t="str">
        <f>IF(NOT($AS724=$AS725),ROW(),"")</f>
        <v/>
      </c>
      <c r="AQ724" s="20" t="str">
        <f>IF(NOT(AS724=AS725),AS725,"")</f>
        <v/>
      </c>
      <c r="AR724" s="20" t="str">
        <f>INDEX($AB$15:$AM$15,MATCH($AS724,$AB$11:$AM$11,0))</f>
        <v>in</v>
      </c>
      <c r="AS724" s="20" t="str">
        <f>LEFT(AT724,4)</f>
        <v>2002</v>
      </c>
      <c r="AT724" s="139" t="str">
        <f>LEFT(B724,6)</f>
        <v>200210</v>
      </c>
    </row>
    <row r="725" spans="2:46" x14ac:dyDescent="0.25">
      <c r="B725" s="11">
        <f>'Market Data'!B711</f>
        <v>20021010</v>
      </c>
      <c r="C725" s="2">
        <f>'Market Data'!C711</f>
        <v>3869.5</v>
      </c>
      <c r="D725" s="2">
        <f>'Market Data'!D711</f>
        <v>4043.5</v>
      </c>
      <c r="E725" s="2">
        <f>'Market Data'!E711</f>
        <v>3868</v>
      </c>
      <c r="F725" s="12">
        <f>'Market Data'!F711</f>
        <v>4032</v>
      </c>
      <c r="H725" s="151">
        <f t="shared" si="95"/>
        <v>707</v>
      </c>
      <c r="I725" s="244">
        <f ca="1">IF($H725&lt;($J$6+1),"",PFE(OFFSET($F725,0,0,-$J$6)))</f>
        <v>-0.23602265218443308</v>
      </c>
      <c r="J725" s="19"/>
      <c r="K725" s="139" t="str">
        <f t="shared" ca="1" si="96"/>
        <v>Short</v>
      </c>
      <c r="L725" s="243" t="e">
        <f t="shared" ca="1" si="91"/>
        <v>#N/A</v>
      </c>
      <c r="M725" s="242" t="e">
        <f t="shared" ca="1" si="92"/>
        <v>#N/A</v>
      </c>
      <c r="N725" s="20"/>
      <c r="O725" s="74">
        <f t="shared" ca="1" si="97"/>
        <v>-1</v>
      </c>
      <c r="P725" s="75">
        <f t="shared" ca="1" si="89"/>
        <v>0</v>
      </c>
      <c r="Q725" s="76" t="str">
        <f t="shared" ca="1" si="93"/>
        <v/>
      </c>
      <c r="R725" s="75"/>
      <c r="S725" s="77">
        <f t="shared" ca="1" si="90"/>
        <v>-1</v>
      </c>
      <c r="T725" s="78"/>
      <c r="U725" s="81">
        <f t="shared" ca="1" si="88"/>
        <v>-3692.5</v>
      </c>
      <c r="V725" s="82">
        <f t="shared" ca="1" si="94"/>
        <v>81415.819999999992</v>
      </c>
      <c r="W725" s="50"/>
      <c r="X725" s="50"/>
      <c r="Y725" s="50"/>
      <c r="Z725" s="50"/>
      <c r="AA725" s="50"/>
      <c r="AG725" s="50"/>
      <c r="AH725" s="50"/>
      <c r="AI725" s="50"/>
      <c r="AJ725" s="50"/>
      <c r="AK725" s="50"/>
      <c r="AL725" s="50"/>
      <c r="AM725" s="50"/>
      <c r="AN725" s="50"/>
      <c r="AO725" s="50"/>
      <c r="AP725" s="138" t="str">
        <f>IF(NOT($AS725=$AS726),ROW(),"")</f>
        <v/>
      </c>
      <c r="AQ725" s="20" t="str">
        <f>IF(NOT(AS725=AS726),AS726,"")</f>
        <v/>
      </c>
      <c r="AR725" s="20" t="str">
        <f>INDEX($AB$15:$AM$15,MATCH($AS725,$AB$11:$AM$11,0))</f>
        <v>in</v>
      </c>
      <c r="AS725" s="20" t="str">
        <f>LEFT(AT725,4)</f>
        <v>2002</v>
      </c>
      <c r="AT725" s="139" t="str">
        <f>LEFT(B725,6)</f>
        <v>200210</v>
      </c>
    </row>
    <row r="726" spans="2:46" x14ac:dyDescent="0.25">
      <c r="B726" s="11">
        <f>'Market Data'!B712</f>
        <v>20021011</v>
      </c>
      <c r="C726" s="2">
        <f>'Market Data'!C712</f>
        <v>4036.5</v>
      </c>
      <c r="D726" s="2">
        <f>'Market Data'!D712</f>
        <v>4234</v>
      </c>
      <c r="E726" s="2">
        <f>'Market Data'!E712</f>
        <v>4031</v>
      </c>
      <c r="F726" s="12">
        <f>'Market Data'!F712</f>
        <v>4228</v>
      </c>
      <c r="H726" s="151">
        <f t="shared" si="95"/>
        <v>708</v>
      </c>
      <c r="I726" s="244">
        <f ca="1">IF($H726&lt;($J$6+1),"",PFE(OFFSET($F726,0,0,-$J$6)))</f>
        <v>-0.19883565886269303</v>
      </c>
      <c r="J726" s="19"/>
      <c r="K726" s="139" t="str">
        <f t="shared" ca="1" si="96"/>
        <v>Short</v>
      </c>
      <c r="L726" s="243" t="e">
        <f t="shared" ca="1" si="91"/>
        <v>#N/A</v>
      </c>
      <c r="M726" s="242" t="e">
        <f t="shared" ca="1" si="92"/>
        <v>#N/A</v>
      </c>
      <c r="N726" s="20"/>
      <c r="O726" s="74">
        <f t="shared" ca="1" si="97"/>
        <v>-1</v>
      </c>
      <c r="P726" s="75">
        <f t="shared" ca="1" si="89"/>
        <v>0</v>
      </c>
      <c r="Q726" s="76" t="str">
        <f t="shared" ca="1" si="93"/>
        <v/>
      </c>
      <c r="R726" s="75"/>
      <c r="S726" s="77">
        <f t="shared" ca="1" si="90"/>
        <v>-1</v>
      </c>
      <c r="T726" s="78"/>
      <c r="U726" s="81">
        <f t="shared" ref="U726:U789" ca="1" si="98">IF(OR($S725&amp;$O725="01",$S725&amp;$O725="0-1"),(($F726-$C726)*$V$4*$O725)-(ABS($P725)*$V$5),IF(OR($S725&amp;$O725="10",$S725&amp;$O725="-10"),(($C726-$F725)*$V$4*$S725)-(ABS($P725)*$V$5),IF(OR($S725&amp;$O725="1-1",$S725&amp;$O725="-11"),(($C726-$F725)*$V$4*$S725)-(ABS($P725)*$V$5)+(($F726-$C726)*$V$4*$S726),IF(OR($S725&amp;$O725="11",$S725&amp;$O725="-1-1"),(($F726-$F725)*$V$4*$S726),0))))</f>
        <v>-6860</v>
      </c>
      <c r="V726" s="82">
        <f t="shared" ca="1" si="94"/>
        <v>74555.819999999992</v>
      </c>
      <c r="W726" s="50"/>
      <c r="X726" s="50"/>
      <c r="Y726" s="50"/>
      <c r="Z726" s="50"/>
      <c r="AA726" s="50"/>
      <c r="AG726" s="50"/>
      <c r="AH726" s="50"/>
      <c r="AI726" s="50"/>
      <c r="AJ726" s="50"/>
      <c r="AK726" s="50"/>
      <c r="AL726" s="50"/>
      <c r="AM726" s="50"/>
      <c r="AN726" s="50"/>
      <c r="AO726" s="50"/>
      <c r="AP726" s="138" t="str">
        <f>IF(NOT($AS726=$AS727),ROW(),"")</f>
        <v/>
      </c>
      <c r="AQ726" s="20" t="str">
        <f>IF(NOT(AS726=AS727),AS727,"")</f>
        <v/>
      </c>
      <c r="AR726" s="20" t="str">
        <f>INDEX($AB$15:$AM$15,MATCH($AS726,$AB$11:$AM$11,0))</f>
        <v>in</v>
      </c>
      <c r="AS726" s="20" t="str">
        <f>LEFT(AT726,4)</f>
        <v>2002</v>
      </c>
      <c r="AT726" s="139" t="str">
        <f>LEFT(B726,6)</f>
        <v>200210</v>
      </c>
    </row>
    <row r="727" spans="2:46" x14ac:dyDescent="0.25">
      <c r="B727" s="11">
        <f>'Market Data'!B713</f>
        <v>20021014</v>
      </c>
      <c r="C727" s="2">
        <f>'Market Data'!C713</f>
        <v>4197.5</v>
      </c>
      <c r="D727" s="2">
        <f>'Market Data'!D713</f>
        <v>4231</v>
      </c>
      <c r="E727" s="2">
        <f>'Market Data'!E713</f>
        <v>4108</v>
      </c>
      <c r="F727" s="12">
        <f>'Market Data'!F713</f>
        <v>4176.5</v>
      </c>
      <c r="H727" s="151">
        <f t="shared" si="95"/>
        <v>709</v>
      </c>
      <c r="I727" s="244">
        <f ca="1">IF($H727&lt;($J$6+1),"",PFE(OFFSET($F727,0,0,-$J$6)))</f>
        <v>-0.19766256408707181</v>
      </c>
      <c r="J727" s="19"/>
      <c r="K727" s="139" t="str">
        <f t="shared" ca="1" si="96"/>
        <v>Short</v>
      </c>
      <c r="L727" s="243" t="e">
        <f t="shared" ca="1" si="91"/>
        <v>#N/A</v>
      </c>
      <c r="M727" s="242" t="e">
        <f t="shared" ca="1" si="92"/>
        <v>#N/A</v>
      </c>
      <c r="N727" s="20"/>
      <c r="O727" s="74">
        <f t="shared" ca="1" si="97"/>
        <v>-1</v>
      </c>
      <c r="P727" s="75">
        <f t="shared" ca="1" si="89"/>
        <v>0</v>
      </c>
      <c r="Q727" s="76" t="str">
        <f t="shared" ca="1" si="93"/>
        <v/>
      </c>
      <c r="R727" s="75"/>
      <c r="S727" s="77">
        <f t="shared" ca="1" si="90"/>
        <v>-1</v>
      </c>
      <c r="T727" s="78"/>
      <c r="U727" s="81">
        <f t="shared" ca="1" si="98"/>
        <v>1802.5</v>
      </c>
      <c r="V727" s="82">
        <f t="shared" ca="1" si="94"/>
        <v>76358.319999999992</v>
      </c>
      <c r="W727" s="50"/>
      <c r="X727" s="50"/>
      <c r="Y727" s="50"/>
      <c r="Z727" s="50"/>
      <c r="AA727" s="50"/>
      <c r="AG727" s="50"/>
      <c r="AH727" s="50"/>
      <c r="AI727" s="50"/>
      <c r="AJ727" s="50"/>
      <c r="AK727" s="50"/>
      <c r="AL727" s="50"/>
      <c r="AM727" s="50"/>
      <c r="AN727" s="50"/>
      <c r="AO727" s="50"/>
      <c r="AP727" s="138" t="str">
        <f>IF(NOT($AS727=$AS728),ROW(),"")</f>
        <v/>
      </c>
      <c r="AQ727" s="20" t="str">
        <f>IF(NOT(AS727=AS728),AS728,"")</f>
        <v/>
      </c>
      <c r="AR727" s="20" t="str">
        <f>INDEX($AB$15:$AM$15,MATCH($AS727,$AB$11:$AM$11,0))</f>
        <v>in</v>
      </c>
      <c r="AS727" s="20" t="str">
        <f>LEFT(AT727,4)</f>
        <v>2002</v>
      </c>
      <c r="AT727" s="139" t="str">
        <f>LEFT(B727,6)</f>
        <v>200210</v>
      </c>
    </row>
    <row r="728" spans="2:46" x14ac:dyDescent="0.25">
      <c r="B728" s="11">
        <f>'Market Data'!B714</f>
        <v>20021015</v>
      </c>
      <c r="C728" s="2">
        <f>'Market Data'!C714</f>
        <v>4229.5</v>
      </c>
      <c r="D728" s="2">
        <f>'Market Data'!D714</f>
        <v>4356.5</v>
      </c>
      <c r="E728" s="2">
        <f>'Market Data'!E714</f>
        <v>4221.5</v>
      </c>
      <c r="F728" s="12">
        <f>'Market Data'!F714</f>
        <v>4336.5</v>
      </c>
      <c r="H728" s="151">
        <f t="shared" si="95"/>
        <v>710</v>
      </c>
      <c r="I728" s="244">
        <f ca="1">IF($H728&lt;($J$6+1),"",PFE(OFFSET($F728,0,0,-$J$6)))</f>
        <v>-0.16214412012052995</v>
      </c>
      <c r="J728" s="19"/>
      <c r="K728" s="139" t="str">
        <f t="shared" ca="1" si="96"/>
        <v>Short</v>
      </c>
      <c r="L728" s="243" t="e">
        <f t="shared" ca="1" si="91"/>
        <v>#N/A</v>
      </c>
      <c r="M728" s="242" t="e">
        <f t="shared" ca="1" si="92"/>
        <v>#N/A</v>
      </c>
      <c r="N728" s="20"/>
      <c r="O728" s="74">
        <f t="shared" ca="1" si="97"/>
        <v>-1</v>
      </c>
      <c r="P728" s="75">
        <f t="shared" ca="1" si="89"/>
        <v>0</v>
      </c>
      <c r="Q728" s="76" t="str">
        <f t="shared" ca="1" si="93"/>
        <v/>
      </c>
      <c r="R728" s="75"/>
      <c r="S728" s="77">
        <f t="shared" ca="1" si="90"/>
        <v>-1</v>
      </c>
      <c r="T728" s="78"/>
      <c r="U728" s="81">
        <f t="shared" ca="1" si="98"/>
        <v>-5600</v>
      </c>
      <c r="V728" s="82">
        <f t="shared" ca="1" si="94"/>
        <v>70758.319999999992</v>
      </c>
      <c r="W728" s="50"/>
      <c r="X728" s="50"/>
      <c r="Y728" s="50"/>
      <c r="Z728" s="50"/>
      <c r="AA728" s="50"/>
      <c r="AG728" s="50"/>
      <c r="AH728" s="50"/>
      <c r="AI728" s="50"/>
      <c r="AJ728" s="50"/>
      <c r="AK728" s="50"/>
      <c r="AL728" s="50"/>
      <c r="AM728" s="50"/>
      <c r="AN728" s="50"/>
      <c r="AO728" s="50"/>
      <c r="AP728" s="138" t="str">
        <f>IF(NOT($AS728=$AS729),ROW(),"")</f>
        <v/>
      </c>
      <c r="AQ728" s="20" t="str">
        <f>IF(NOT(AS728=AS729),AS729,"")</f>
        <v/>
      </c>
      <c r="AR728" s="20" t="str">
        <f>INDEX($AB$15:$AM$15,MATCH($AS728,$AB$11:$AM$11,0))</f>
        <v>in</v>
      </c>
      <c r="AS728" s="20" t="str">
        <f>LEFT(AT728,4)</f>
        <v>2002</v>
      </c>
      <c r="AT728" s="139" t="str">
        <f>LEFT(B728,6)</f>
        <v>200210</v>
      </c>
    </row>
    <row r="729" spans="2:46" x14ac:dyDescent="0.25">
      <c r="B729" s="11">
        <f>'Market Data'!B715</f>
        <v>20021016</v>
      </c>
      <c r="C729" s="2">
        <f>'Market Data'!C715</f>
        <v>4296.5</v>
      </c>
      <c r="D729" s="2">
        <f>'Market Data'!D715</f>
        <v>4429.5</v>
      </c>
      <c r="E729" s="2">
        <f>'Market Data'!E715</f>
        <v>4283.5</v>
      </c>
      <c r="F729" s="12">
        <f>'Market Data'!F715</f>
        <v>4324.5</v>
      </c>
      <c r="H729" s="151">
        <f t="shared" si="95"/>
        <v>711</v>
      </c>
      <c r="I729" s="244">
        <f ca="1">IF($H729&lt;($J$6+1),"",PFE(OFFSET($F729,0,0,-$J$6)))</f>
        <v>-0.16129545243634713</v>
      </c>
      <c r="J729" s="19"/>
      <c r="K729" s="139" t="str">
        <f t="shared" ca="1" si="96"/>
        <v>Short</v>
      </c>
      <c r="L729" s="243" t="e">
        <f t="shared" ca="1" si="91"/>
        <v>#N/A</v>
      </c>
      <c r="M729" s="242" t="e">
        <f t="shared" ca="1" si="92"/>
        <v>#N/A</v>
      </c>
      <c r="N729" s="20"/>
      <c r="O729" s="74">
        <f t="shared" ca="1" si="97"/>
        <v>-1</v>
      </c>
      <c r="P729" s="75">
        <f t="shared" ca="1" si="89"/>
        <v>0</v>
      </c>
      <c r="Q729" s="76" t="str">
        <f t="shared" ca="1" si="93"/>
        <v/>
      </c>
      <c r="R729" s="75"/>
      <c r="S729" s="77">
        <f t="shared" ca="1" si="90"/>
        <v>-1</v>
      </c>
      <c r="T729" s="78"/>
      <c r="U729" s="81">
        <f t="shared" ca="1" si="98"/>
        <v>420</v>
      </c>
      <c r="V729" s="82">
        <f t="shared" ca="1" si="94"/>
        <v>71178.319999999992</v>
      </c>
      <c r="W729" s="50"/>
      <c r="X729" s="50"/>
      <c r="Y729" s="50"/>
      <c r="Z729" s="50"/>
      <c r="AA729" s="50"/>
      <c r="AG729" s="50"/>
      <c r="AH729" s="50"/>
      <c r="AI729" s="50"/>
      <c r="AJ729" s="50"/>
      <c r="AK729" s="50"/>
      <c r="AL729" s="50"/>
      <c r="AM729" s="50"/>
      <c r="AN729" s="50"/>
      <c r="AO729" s="50"/>
      <c r="AP729" s="138" t="str">
        <f>IF(NOT($AS729=$AS730),ROW(),"")</f>
        <v/>
      </c>
      <c r="AQ729" s="20" t="str">
        <f>IF(NOT(AS729=AS730),AS730,"")</f>
        <v/>
      </c>
      <c r="AR729" s="20" t="str">
        <f>INDEX($AB$15:$AM$15,MATCH($AS729,$AB$11:$AM$11,0))</f>
        <v>in</v>
      </c>
      <c r="AS729" s="20" t="str">
        <f>LEFT(AT729,4)</f>
        <v>2002</v>
      </c>
      <c r="AT729" s="139" t="str">
        <f>LEFT(B729,6)</f>
        <v>200210</v>
      </c>
    </row>
    <row r="730" spans="2:46" x14ac:dyDescent="0.25">
      <c r="B730" s="11">
        <f>'Market Data'!B716</f>
        <v>20021017</v>
      </c>
      <c r="C730" s="2">
        <f>'Market Data'!C716</f>
        <v>4403.5</v>
      </c>
      <c r="D730" s="2">
        <f>'Market Data'!D716</f>
        <v>4509.5</v>
      </c>
      <c r="E730" s="2">
        <f>'Market Data'!E716</f>
        <v>4403.5</v>
      </c>
      <c r="F730" s="12">
        <f>'Market Data'!F716</f>
        <v>4490</v>
      </c>
      <c r="H730" s="151">
        <f t="shared" si="95"/>
        <v>712</v>
      </c>
      <c r="I730" s="244">
        <f ca="1">IF($H730&lt;($J$6+1),"",PFE(OFFSET($F730,0,0,-$J$6)))</f>
        <v>-0.12839444816203671</v>
      </c>
      <c r="J730" s="19"/>
      <c r="K730" s="139" t="str">
        <f t="shared" ca="1" si="96"/>
        <v>Short</v>
      </c>
      <c r="L730" s="243" t="e">
        <f t="shared" ca="1" si="91"/>
        <v>#N/A</v>
      </c>
      <c r="M730" s="242" t="e">
        <f t="shared" ca="1" si="92"/>
        <v>#N/A</v>
      </c>
      <c r="N730" s="20"/>
      <c r="O730" s="74">
        <f t="shared" ca="1" si="97"/>
        <v>-1</v>
      </c>
      <c r="P730" s="75">
        <f t="shared" ca="1" si="89"/>
        <v>0</v>
      </c>
      <c r="Q730" s="76" t="str">
        <f t="shared" ca="1" si="93"/>
        <v/>
      </c>
      <c r="R730" s="75"/>
      <c r="S730" s="77">
        <f t="shared" ca="1" si="90"/>
        <v>-1</v>
      </c>
      <c r="T730" s="78"/>
      <c r="U730" s="81">
        <f t="shared" ca="1" si="98"/>
        <v>-5792.5</v>
      </c>
      <c r="V730" s="82">
        <f t="shared" ca="1" si="94"/>
        <v>65385.819999999992</v>
      </c>
      <c r="W730" s="50"/>
      <c r="X730" s="50"/>
      <c r="Y730" s="50"/>
      <c r="Z730" s="50"/>
      <c r="AA730" s="50"/>
      <c r="AG730" s="50"/>
      <c r="AH730" s="50"/>
      <c r="AI730" s="50"/>
      <c r="AJ730" s="50"/>
      <c r="AK730" s="50"/>
      <c r="AL730" s="50"/>
      <c r="AM730" s="50"/>
      <c r="AN730" s="50"/>
      <c r="AO730" s="50"/>
      <c r="AP730" s="138" t="str">
        <f>IF(NOT($AS730=$AS731),ROW(),"")</f>
        <v/>
      </c>
      <c r="AQ730" s="20" t="str">
        <f>IF(NOT(AS730=AS731),AS731,"")</f>
        <v/>
      </c>
      <c r="AR730" s="20" t="str">
        <f>INDEX($AB$15:$AM$15,MATCH($AS730,$AB$11:$AM$11,0))</f>
        <v>in</v>
      </c>
      <c r="AS730" s="20" t="str">
        <f>LEFT(AT730,4)</f>
        <v>2002</v>
      </c>
      <c r="AT730" s="139" t="str">
        <f>LEFT(B730,6)</f>
        <v>200210</v>
      </c>
    </row>
    <row r="731" spans="2:46" x14ac:dyDescent="0.25">
      <c r="B731" s="11">
        <f>'Market Data'!B717</f>
        <v>20021018</v>
      </c>
      <c r="C731" s="2">
        <f>'Market Data'!C717</f>
        <v>4525.5</v>
      </c>
      <c r="D731" s="2">
        <f>'Market Data'!D717</f>
        <v>4526</v>
      </c>
      <c r="E731" s="2">
        <f>'Market Data'!E717</f>
        <v>4403</v>
      </c>
      <c r="F731" s="12">
        <f>'Market Data'!F717</f>
        <v>4484</v>
      </c>
      <c r="H731" s="151">
        <f t="shared" si="95"/>
        <v>713</v>
      </c>
      <c r="I731" s="244">
        <f ca="1">IF($H731&lt;($J$6+1),"",PFE(OFFSET($F731,0,0,-$J$6)))</f>
        <v>-0.1365141471446058</v>
      </c>
      <c r="J731" s="19"/>
      <c r="K731" s="139" t="str">
        <f t="shared" ca="1" si="96"/>
        <v>Short</v>
      </c>
      <c r="L731" s="243" t="e">
        <f t="shared" ca="1" si="91"/>
        <v>#N/A</v>
      </c>
      <c r="M731" s="242" t="e">
        <f t="shared" ca="1" si="92"/>
        <v>#N/A</v>
      </c>
      <c r="N731" s="20"/>
      <c r="O731" s="74">
        <f t="shared" ca="1" si="97"/>
        <v>-1</v>
      </c>
      <c r="P731" s="75">
        <f t="shared" ca="1" si="89"/>
        <v>0</v>
      </c>
      <c r="Q731" s="76" t="str">
        <f t="shared" ca="1" si="93"/>
        <v/>
      </c>
      <c r="R731" s="75"/>
      <c r="S731" s="77">
        <f t="shared" ca="1" si="90"/>
        <v>-1</v>
      </c>
      <c r="T731" s="78"/>
      <c r="U731" s="81">
        <f t="shared" ca="1" si="98"/>
        <v>210</v>
      </c>
      <c r="V731" s="82">
        <f t="shared" ca="1" si="94"/>
        <v>65595.819999999992</v>
      </c>
      <c r="W731" s="50"/>
      <c r="X731" s="50"/>
      <c r="Y731" s="50"/>
      <c r="Z731" s="50"/>
      <c r="AA731" s="50"/>
      <c r="AG731" s="50"/>
      <c r="AH731" s="50"/>
      <c r="AI731" s="50"/>
      <c r="AJ731" s="50"/>
      <c r="AK731" s="50"/>
      <c r="AL731" s="50"/>
      <c r="AM731" s="50"/>
      <c r="AN731" s="50"/>
      <c r="AO731" s="50"/>
      <c r="AP731" s="138" t="str">
        <f>IF(NOT($AS731=$AS732),ROW(),"")</f>
        <v/>
      </c>
      <c r="AQ731" s="20" t="str">
        <f>IF(NOT(AS731=AS732),AS732,"")</f>
        <v/>
      </c>
      <c r="AR731" s="20" t="str">
        <f>INDEX($AB$15:$AM$15,MATCH($AS731,$AB$11:$AM$11,0))</f>
        <v>in</v>
      </c>
      <c r="AS731" s="20" t="str">
        <f>LEFT(AT731,4)</f>
        <v>2002</v>
      </c>
      <c r="AT731" s="139" t="str">
        <f>LEFT(B731,6)</f>
        <v>200210</v>
      </c>
    </row>
    <row r="732" spans="2:46" x14ac:dyDescent="0.25">
      <c r="B732" s="11">
        <f>'Market Data'!B718</f>
        <v>20021021</v>
      </c>
      <c r="C732" s="2">
        <f>'Market Data'!C718</f>
        <v>4459</v>
      </c>
      <c r="D732" s="2">
        <f>'Market Data'!D718</f>
        <v>4589</v>
      </c>
      <c r="E732" s="2">
        <f>'Market Data'!E718</f>
        <v>4414.5</v>
      </c>
      <c r="F732" s="12">
        <f>'Market Data'!F718</f>
        <v>4586.5</v>
      </c>
      <c r="H732" s="151">
        <f t="shared" si="95"/>
        <v>714</v>
      </c>
      <c r="I732" s="244">
        <f ca="1">IF($H732&lt;($J$6+1),"",PFE(OFFSET($F732,0,0,-$J$6)))</f>
        <v>-0.11110371175372316</v>
      </c>
      <c r="J732" s="19"/>
      <c r="K732" s="139" t="str">
        <f t="shared" ca="1" si="96"/>
        <v>Short</v>
      </c>
      <c r="L732" s="243" t="e">
        <f t="shared" ca="1" si="91"/>
        <v>#N/A</v>
      </c>
      <c r="M732" s="242" t="e">
        <f t="shared" ca="1" si="92"/>
        <v>#N/A</v>
      </c>
      <c r="N732" s="20"/>
      <c r="O732" s="74">
        <f t="shared" ca="1" si="97"/>
        <v>-1</v>
      </c>
      <c r="P732" s="75">
        <f t="shared" ca="1" si="89"/>
        <v>0</v>
      </c>
      <c r="Q732" s="76" t="str">
        <f t="shared" ca="1" si="93"/>
        <v/>
      </c>
      <c r="R732" s="75"/>
      <c r="S732" s="77">
        <f t="shared" ca="1" si="90"/>
        <v>-1</v>
      </c>
      <c r="T732" s="78"/>
      <c r="U732" s="81">
        <f t="shared" ca="1" si="98"/>
        <v>-3587.5</v>
      </c>
      <c r="V732" s="82">
        <f t="shared" ca="1" si="94"/>
        <v>62008.319999999992</v>
      </c>
      <c r="W732" s="50"/>
      <c r="X732" s="50"/>
      <c r="Y732" s="50"/>
      <c r="Z732" s="50"/>
      <c r="AA732" s="50"/>
      <c r="AG732" s="50"/>
      <c r="AH732" s="50"/>
      <c r="AI732" s="50"/>
      <c r="AJ732" s="50"/>
      <c r="AK732" s="50"/>
      <c r="AL732" s="50"/>
      <c r="AM732" s="50"/>
      <c r="AN732" s="50"/>
      <c r="AO732" s="50"/>
      <c r="AP732" s="138" t="str">
        <f>IF(NOT($AS732=$AS733),ROW(),"")</f>
        <v/>
      </c>
      <c r="AQ732" s="20" t="str">
        <f>IF(NOT(AS732=AS733),AS733,"")</f>
        <v/>
      </c>
      <c r="AR732" s="20" t="str">
        <f>INDEX($AB$15:$AM$15,MATCH($AS732,$AB$11:$AM$11,0))</f>
        <v>in</v>
      </c>
      <c r="AS732" s="20" t="str">
        <f>LEFT(AT732,4)</f>
        <v>2002</v>
      </c>
      <c r="AT732" s="139" t="str">
        <f>LEFT(B732,6)</f>
        <v>200210</v>
      </c>
    </row>
    <row r="733" spans="2:46" x14ac:dyDescent="0.25">
      <c r="B733" s="11">
        <f>'Market Data'!B719</f>
        <v>20021022</v>
      </c>
      <c r="C733" s="2">
        <f>'Market Data'!C719</f>
        <v>4521.5</v>
      </c>
      <c r="D733" s="2">
        <f>'Market Data'!D719</f>
        <v>4617.5</v>
      </c>
      <c r="E733" s="2">
        <f>'Market Data'!E719</f>
        <v>4458.5</v>
      </c>
      <c r="F733" s="12">
        <f>'Market Data'!F719</f>
        <v>4460.5</v>
      </c>
      <c r="H733" s="151">
        <f t="shared" si="95"/>
        <v>715</v>
      </c>
      <c r="I733" s="244">
        <f ca="1">IF($H733&lt;($J$6+1),"",PFE(OFFSET($F733,0,0,-$J$6)))</f>
        <v>-0.14338834187621463</v>
      </c>
      <c r="J733" s="19"/>
      <c r="K733" s="139" t="str">
        <f t="shared" ca="1" si="96"/>
        <v>Short</v>
      </c>
      <c r="L733" s="243" t="e">
        <f t="shared" ca="1" si="91"/>
        <v>#N/A</v>
      </c>
      <c r="M733" s="242" t="e">
        <f t="shared" ca="1" si="92"/>
        <v>#N/A</v>
      </c>
      <c r="N733" s="20"/>
      <c r="O733" s="74">
        <f t="shared" ca="1" si="97"/>
        <v>-1</v>
      </c>
      <c r="P733" s="75">
        <f t="shared" ca="1" si="89"/>
        <v>0</v>
      </c>
      <c r="Q733" s="76" t="str">
        <f t="shared" ca="1" si="93"/>
        <v/>
      </c>
      <c r="R733" s="75"/>
      <c r="S733" s="77">
        <f t="shared" ca="1" si="90"/>
        <v>-1</v>
      </c>
      <c r="T733" s="78"/>
      <c r="U733" s="81">
        <f t="shared" ca="1" si="98"/>
        <v>4410</v>
      </c>
      <c r="V733" s="82">
        <f t="shared" ca="1" si="94"/>
        <v>66418.319999999992</v>
      </c>
      <c r="W733" s="50"/>
      <c r="X733" s="50"/>
      <c r="Y733" s="50"/>
      <c r="Z733" s="50"/>
      <c r="AA733" s="50"/>
      <c r="AG733" s="50"/>
      <c r="AH733" s="50"/>
      <c r="AI733" s="50"/>
      <c r="AJ733" s="50"/>
      <c r="AK733" s="50"/>
      <c r="AL733" s="50"/>
      <c r="AM733" s="50"/>
      <c r="AN733" s="50"/>
      <c r="AO733" s="50"/>
      <c r="AP733" s="138" t="str">
        <f>IF(NOT($AS733=$AS734),ROW(),"")</f>
        <v/>
      </c>
      <c r="AQ733" s="20" t="str">
        <f>IF(NOT(AS733=AS734),AS734,"")</f>
        <v/>
      </c>
      <c r="AR733" s="20" t="str">
        <f>INDEX($AB$15:$AM$15,MATCH($AS733,$AB$11:$AM$11,0))</f>
        <v>in</v>
      </c>
      <c r="AS733" s="20" t="str">
        <f>LEFT(AT733,4)</f>
        <v>2002</v>
      </c>
      <c r="AT733" s="139" t="str">
        <f>LEFT(B733,6)</f>
        <v>200210</v>
      </c>
    </row>
    <row r="734" spans="2:46" x14ac:dyDescent="0.25">
      <c r="B734" s="11">
        <f>'Market Data'!B720</f>
        <v>20021023</v>
      </c>
      <c r="C734" s="2">
        <f>'Market Data'!C720</f>
        <v>4531.5</v>
      </c>
      <c r="D734" s="2">
        <f>'Market Data'!D720</f>
        <v>4552.5</v>
      </c>
      <c r="E734" s="2">
        <f>'Market Data'!E720</f>
        <v>4300.5</v>
      </c>
      <c r="F734" s="12">
        <f>'Market Data'!F720</f>
        <v>4353.5</v>
      </c>
      <c r="H734" s="151">
        <f t="shared" si="95"/>
        <v>716</v>
      </c>
      <c r="I734" s="244">
        <f ca="1">IF($H734&lt;($J$6+1),"",PFE(OFFSET($F734,0,0,-$J$6)))</f>
        <v>-0.17771496691050384</v>
      </c>
      <c r="J734" s="19"/>
      <c r="K734" s="139" t="str">
        <f t="shared" ca="1" si="96"/>
        <v>Short</v>
      </c>
      <c r="L734" s="243" t="e">
        <f t="shared" ca="1" si="91"/>
        <v>#N/A</v>
      </c>
      <c r="M734" s="242" t="e">
        <f t="shared" ca="1" si="92"/>
        <v>#N/A</v>
      </c>
      <c r="N734" s="20"/>
      <c r="O734" s="74">
        <f t="shared" ca="1" si="97"/>
        <v>-1</v>
      </c>
      <c r="P734" s="75">
        <f t="shared" ca="1" si="89"/>
        <v>0</v>
      </c>
      <c r="Q734" s="76" t="str">
        <f t="shared" ca="1" si="93"/>
        <v/>
      </c>
      <c r="R734" s="75"/>
      <c r="S734" s="77">
        <f t="shared" ca="1" si="90"/>
        <v>-1</v>
      </c>
      <c r="T734" s="78"/>
      <c r="U734" s="81">
        <f t="shared" ca="1" si="98"/>
        <v>3745</v>
      </c>
      <c r="V734" s="82">
        <f t="shared" ca="1" si="94"/>
        <v>70163.319999999992</v>
      </c>
      <c r="W734" s="50"/>
      <c r="X734" s="50"/>
      <c r="Y734" s="50"/>
      <c r="Z734" s="50"/>
      <c r="AA734" s="50"/>
      <c r="AG734" s="50"/>
      <c r="AH734" s="50"/>
      <c r="AI734" s="50"/>
      <c r="AJ734" s="50"/>
      <c r="AK734" s="50"/>
      <c r="AL734" s="50"/>
      <c r="AM734" s="50"/>
      <c r="AN734" s="50"/>
      <c r="AO734" s="50"/>
      <c r="AP734" s="138" t="str">
        <f>IF(NOT($AS734=$AS735),ROW(),"")</f>
        <v/>
      </c>
      <c r="AQ734" s="20" t="str">
        <f>IF(NOT(AS734=AS735),AS735,"")</f>
        <v/>
      </c>
      <c r="AR734" s="20" t="str">
        <f>INDEX($AB$15:$AM$15,MATCH($AS734,$AB$11:$AM$11,0))</f>
        <v>in</v>
      </c>
      <c r="AS734" s="20" t="str">
        <f>LEFT(AT734,4)</f>
        <v>2002</v>
      </c>
      <c r="AT734" s="139" t="str">
        <f>LEFT(B734,6)</f>
        <v>200210</v>
      </c>
    </row>
    <row r="735" spans="2:46" x14ac:dyDescent="0.25">
      <c r="B735" s="11">
        <f>'Market Data'!B721</f>
        <v>20021024</v>
      </c>
      <c r="C735" s="2">
        <f>'Market Data'!C721</f>
        <v>4390</v>
      </c>
      <c r="D735" s="2">
        <f>'Market Data'!D721</f>
        <v>4449.5</v>
      </c>
      <c r="E735" s="2">
        <f>'Market Data'!E721</f>
        <v>4339</v>
      </c>
      <c r="F735" s="12">
        <f>'Market Data'!F721</f>
        <v>4394.5</v>
      </c>
      <c r="H735" s="151">
        <f t="shared" si="95"/>
        <v>717</v>
      </c>
      <c r="I735" s="244">
        <f ca="1">IF($H735&lt;($J$6+1),"",PFE(OFFSET($F735,0,0,-$J$6)))</f>
        <v>-0.16789078698896218</v>
      </c>
      <c r="J735" s="19"/>
      <c r="K735" s="139" t="str">
        <f t="shared" ca="1" si="96"/>
        <v>Short</v>
      </c>
      <c r="L735" s="243" t="e">
        <f t="shared" ca="1" si="91"/>
        <v>#N/A</v>
      </c>
      <c r="M735" s="242" t="e">
        <f t="shared" ca="1" si="92"/>
        <v>#N/A</v>
      </c>
      <c r="N735" s="20"/>
      <c r="O735" s="74">
        <f t="shared" ca="1" si="97"/>
        <v>-1</v>
      </c>
      <c r="P735" s="75">
        <f t="shared" ca="1" si="89"/>
        <v>0</v>
      </c>
      <c r="Q735" s="76" t="str">
        <f t="shared" ca="1" si="93"/>
        <v/>
      </c>
      <c r="R735" s="75"/>
      <c r="S735" s="77">
        <f t="shared" ca="1" si="90"/>
        <v>-1</v>
      </c>
      <c r="T735" s="78"/>
      <c r="U735" s="81">
        <f t="shared" ca="1" si="98"/>
        <v>-1435</v>
      </c>
      <c r="V735" s="82">
        <f t="shared" ca="1" si="94"/>
        <v>68728.319999999992</v>
      </c>
      <c r="W735" s="50"/>
      <c r="X735" s="50"/>
      <c r="Y735" s="50"/>
      <c r="Z735" s="50"/>
      <c r="AA735" s="50"/>
      <c r="AG735" s="50"/>
      <c r="AH735" s="50"/>
      <c r="AI735" s="50"/>
      <c r="AJ735" s="50"/>
      <c r="AK735" s="50"/>
      <c r="AL735" s="50"/>
      <c r="AM735" s="50"/>
      <c r="AN735" s="50"/>
      <c r="AO735" s="50"/>
      <c r="AP735" s="138" t="str">
        <f>IF(NOT($AS735=$AS736),ROW(),"")</f>
        <v/>
      </c>
      <c r="AQ735" s="20" t="str">
        <f>IF(NOT(AS735=AS736),AS736,"")</f>
        <v/>
      </c>
      <c r="AR735" s="20" t="str">
        <f>INDEX($AB$15:$AM$15,MATCH($AS735,$AB$11:$AM$11,0))</f>
        <v>in</v>
      </c>
      <c r="AS735" s="20" t="str">
        <f>LEFT(AT735,4)</f>
        <v>2002</v>
      </c>
      <c r="AT735" s="139" t="str">
        <f>LEFT(B735,6)</f>
        <v>200210</v>
      </c>
    </row>
    <row r="736" spans="2:46" x14ac:dyDescent="0.25">
      <c r="B736" s="11">
        <f>'Market Data'!B722</f>
        <v>20021025</v>
      </c>
      <c r="C736" s="2">
        <f>'Market Data'!C722</f>
        <v>4364.5</v>
      </c>
      <c r="D736" s="2">
        <f>'Market Data'!D722</f>
        <v>4439</v>
      </c>
      <c r="E736" s="2">
        <f>'Market Data'!E722</f>
        <v>4333.5</v>
      </c>
      <c r="F736" s="12">
        <f>'Market Data'!F722</f>
        <v>4421</v>
      </c>
      <c r="H736" s="151">
        <f t="shared" si="95"/>
        <v>718</v>
      </c>
      <c r="I736" s="244">
        <f ca="1">IF($H736&lt;($J$6+1),"",PFE(OFFSET($F736,0,0,-$J$6)))</f>
        <v>-0.14800372157583067</v>
      </c>
      <c r="J736" s="19"/>
      <c r="K736" s="139" t="str">
        <f t="shared" ca="1" si="96"/>
        <v>Short</v>
      </c>
      <c r="L736" s="243" t="e">
        <f t="shared" ca="1" si="91"/>
        <v>#N/A</v>
      </c>
      <c r="M736" s="242" t="e">
        <f t="shared" ca="1" si="92"/>
        <v>#N/A</v>
      </c>
      <c r="N736" s="20"/>
      <c r="O736" s="74">
        <f t="shared" ca="1" si="97"/>
        <v>-1</v>
      </c>
      <c r="P736" s="75">
        <f t="shared" ca="1" si="89"/>
        <v>0</v>
      </c>
      <c r="Q736" s="76" t="str">
        <f t="shared" ca="1" si="93"/>
        <v/>
      </c>
      <c r="R736" s="75"/>
      <c r="S736" s="77">
        <f t="shared" ca="1" si="90"/>
        <v>-1</v>
      </c>
      <c r="T736" s="78"/>
      <c r="U736" s="81">
        <f t="shared" ca="1" si="98"/>
        <v>-927.5</v>
      </c>
      <c r="V736" s="82">
        <f t="shared" ca="1" si="94"/>
        <v>67800.819999999992</v>
      </c>
      <c r="W736" s="50"/>
      <c r="X736" s="50"/>
      <c r="Y736" s="50"/>
      <c r="Z736" s="50"/>
      <c r="AA736" s="50"/>
      <c r="AG736" s="50"/>
      <c r="AH736" s="50"/>
      <c r="AI736" s="50"/>
      <c r="AJ736" s="50"/>
      <c r="AK736" s="50"/>
      <c r="AL736" s="50"/>
      <c r="AM736" s="50"/>
      <c r="AN736" s="50"/>
      <c r="AO736" s="50"/>
      <c r="AP736" s="138" t="str">
        <f>IF(NOT($AS736=$AS737),ROW(),"")</f>
        <v/>
      </c>
      <c r="AQ736" s="20" t="str">
        <f>IF(NOT(AS736=AS737),AS737,"")</f>
        <v/>
      </c>
      <c r="AR736" s="20" t="str">
        <f>INDEX($AB$15:$AM$15,MATCH($AS736,$AB$11:$AM$11,0))</f>
        <v>in</v>
      </c>
      <c r="AS736" s="20" t="str">
        <f>LEFT(AT736,4)</f>
        <v>2002</v>
      </c>
      <c r="AT736" s="139" t="str">
        <f>LEFT(B736,6)</f>
        <v>200210</v>
      </c>
    </row>
    <row r="737" spans="2:46" x14ac:dyDescent="0.25">
      <c r="B737" s="11">
        <f>'Market Data'!B723</f>
        <v>20021028</v>
      </c>
      <c r="C737" s="2">
        <f>'Market Data'!C723</f>
        <v>4463</v>
      </c>
      <c r="D737" s="2">
        <f>'Market Data'!D723</f>
        <v>4553</v>
      </c>
      <c r="E737" s="2">
        <f>'Market Data'!E723</f>
        <v>4463</v>
      </c>
      <c r="F737" s="12">
        <f>'Market Data'!F723</f>
        <v>4490.5</v>
      </c>
      <c r="H737" s="151">
        <f t="shared" si="95"/>
        <v>719</v>
      </c>
      <c r="I737" s="244">
        <f ca="1">IF($H737&lt;($J$6+1),"",PFE(OFFSET($F737,0,0,-$J$6)))</f>
        <v>-0.13068008232084802</v>
      </c>
      <c r="J737" s="19"/>
      <c r="K737" s="139" t="str">
        <f t="shared" ca="1" si="96"/>
        <v>Short</v>
      </c>
      <c r="L737" s="243" t="e">
        <f t="shared" ca="1" si="91"/>
        <v>#N/A</v>
      </c>
      <c r="M737" s="242" t="e">
        <f t="shared" ca="1" si="92"/>
        <v>#N/A</v>
      </c>
      <c r="N737" s="20"/>
      <c r="O737" s="74">
        <f t="shared" ca="1" si="97"/>
        <v>-1</v>
      </c>
      <c r="P737" s="75">
        <f t="shared" ca="1" si="89"/>
        <v>0</v>
      </c>
      <c r="Q737" s="76" t="str">
        <f t="shared" ca="1" si="93"/>
        <v/>
      </c>
      <c r="R737" s="75"/>
      <c r="S737" s="77">
        <f t="shared" ca="1" si="90"/>
        <v>-1</v>
      </c>
      <c r="T737" s="78"/>
      <c r="U737" s="81">
        <f t="shared" ca="1" si="98"/>
        <v>-2432.5</v>
      </c>
      <c r="V737" s="82">
        <f t="shared" ca="1" si="94"/>
        <v>65368.319999999992</v>
      </c>
      <c r="W737" s="50"/>
      <c r="X737" s="50"/>
      <c r="Y737" s="50"/>
      <c r="Z737" s="50"/>
      <c r="AA737" s="50"/>
      <c r="AG737" s="50"/>
      <c r="AH737" s="50"/>
      <c r="AI737" s="50"/>
      <c r="AJ737" s="50"/>
      <c r="AK737" s="50"/>
      <c r="AL737" s="50"/>
      <c r="AM737" s="50"/>
      <c r="AN737" s="50"/>
      <c r="AO737" s="50"/>
      <c r="AP737" s="138" t="str">
        <f>IF(NOT($AS737=$AS738),ROW(),"")</f>
        <v/>
      </c>
      <c r="AQ737" s="20" t="str">
        <f>IF(NOT(AS737=AS738),AS738,"")</f>
        <v/>
      </c>
      <c r="AR737" s="20" t="str">
        <f>INDEX($AB$15:$AM$15,MATCH($AS737,$AB$11:$AM$11,0))</f>
        <v>in</v>
      </c>
      <c r="AS737" s="20" t="str">
        <f>LEFT(AT737,4)</f>
        <v>2002</v>
      </c>
      <c r="AT737" s="139" t="str">
        <f>LEFT(B737,6)</f>
        <v>200210</v>
      </c>
    </row>
    <row r="738" spans="2:46" x14ac:dyDescent="0.25">
      <c r="B738" s="11">
        <f>'Market Data'!B724</f>
        <v>20021029</v>
      </c>
      <c r="C738" s="2">
        <f>'Market Data'!C724</f>
        <v>4463.5</v>
      </c>
      <c r="D738" s="2">
        <f>'Market Data'!D724</f>
        <v>4507.5</v>
      </c>
      <c r="E738" s="2">
        <f>'Market Data'!E724</f>
        <v>4327.5</v>
      </c>
      <c r="F738" s="12">
        <f>'Market Data'!F724</f>
        <v>4342</v>
      </c>
      <c r="H738" s="151">
        <f t="shared" si="95"/>
        <v>720</v>
      </c>
      <c r="I738" s="244">
        <f ca="1">IF($H738&lt;($J$6+1),"",PFE(OFFSET($F738,0,0,-$J$6)))</f>
        <v>-0.16386035140393343</v>
      </c>
      <c r="J738" s="19"/>
      <c r="K738" s="139" t="str">
        <f t="shared" ca="1" si="96"/>
        <v>Short</v>
      </c>
      <c r="L738" s="243" t="e">
        <f t="shared" ca="1" si="91"/>
        <v>#N/A</v>
      </c>
      <c r="M738" s="242" t="e">
        <f t="shared" ca="1" si="92"/>
        <v>#N/A</v>
      </c>
      <c r="N738" s="20"/>
      <c r="O738" s="74">
        <f t="shared" ca="1" si="97"/>
        <v>-1</v>
      </c>
      <c r="P738" s="75">
        <f t="shared" ca="1" si="89"/>
        <v>0</v>
      </c>
      <c r="Q738" s="76" t="str">
        <f t="shared" ca="1" si="93"/>
        <v/>
      </c>
      <c r="R738" s="75"/>
      <c r="S738" s="77">
        <f t="shared" ca="1" si="90"/>
        <v>-1</v>
      </c>
      <c r="T738" s="78"/>
      <c r="U738" s="81">
        <f t="shared" ca="1" si="98"/>
        <v>5197.5</v>
      </c>
      <c r="V738" s="82">
        <f t="shared" ca="1" si="94"/>
        <v>70565.819999999992</v>
      </c>
      <c r="W738" s="50"/>
      <c r="X738" s="50"/>
      <c r="Y738" s="50"/>
      <c r="Z738" s="50"/>
      <c r="AA738" s="50"/>
      <c r="AG738" s="50"/>
      <c r="AH738" s="50"/>
      <c r="AI738" s="50"/>
      <c r="AJ738" s="50"/>
      <c r="AK738" s="50"/>
      <c r="AL738" s="50"/>
      <c r="AM738" s="50"/>
      <c r="AN738" s="50"/>
      <c r="AO738" s="50"/>
      <c r="AP738" s="138" t="str">
        <f>IF(NOT($AS738=$AS739),ROW(),"")</f>
        <v/>
      </c>
      <c r="AQ738" s="20" t="str">
        <f>IF(NOT(AS738=AS739),AS739,"")</f>
        <v/>
      </c>
      <c r="AR738" s="20" t="str">
        <f>INDEX($AB$15:$AM$15,MATCH($AS738,$AB$11:$AM$11,0))</f>
        <v>in</v>
      </c>
      <c r="AS738" s="20" t="str">
        <f>LEFT(AT738,4)</f>
        <v>2002</v>
      </c>
      <c r="AT738" s="139" t="str">
        <f>LEFT(B738,6)</f>
        <v>200210</v>
      </c>
    </row>
    <row r="739" spans="2:46" x14ac:dyDescent="0.25">
      <c r="B739" s="11">
        <f>'Market Data'!B725</f>
        <v>20021030</v>
      </c>
      <c r="C739" s="2">
        <f>'Market Data'!C725</f>
        <v>4396.5</v>
      </c>
      <c r="D739" s="2">
        <f>'Market Data'!D725</f>
        <v>4459</v>
      </c>
      <c r="E739" s="2">
        <f>'Market Data'!E725</f>
        <v>4314</v>
      </c>
      <c r="F739" s="12">
        <f>'Market Data'!F725</f>
        <v>4450.5</v>
      </c>
      <c r="H739" s="151">
        <f t="shared" si="95"/>
        <v>721</v>
      </c>
      <c r="I739" s="244">
        <f ca="1">IF($H739&lt;($J$6+1),"",PFE(OFFSET($F739,0,0,-$J$6)))</f>
        <v>-0.17966212771820977</v>
      </c>
      <c r="J739" s="19"/>
      <c r="K739" s="139" t="str">
        <f t="shared" ca="1" si="96"/>
        <v>Short</v>
      </c>
      <c r="L739" s="243" t="e">
        <f t="shared" ca="1" si="91"/>
        <v>#N/A</v>
      </c>
      <c r="M739" s="242" t="e">
        <f t="shared" ca="1" si="92"/>
        <v>#N/A</v>
      </c>
      <c r="N739" s="20"/>
      <c r="O739" s="74">
        <f t="shared" ca="1" si="97"/>
        <v>-1</v>
      </c>
      <c r="P739" s="75">
        <f t="shared" ca="1" si="89"/>
        <v>0</v>
      </c>
      <c r="Q739" s="76" t="str">
        <f t="shared" ca="1" si="93"/>
        <v/>
      </c>
      <c r="R739" s="75"/>
      <c r="S739" s="77">
        <f t="shared" ca="1" si="90"/>
        <v>-1</v>
      </c>
      <c r="T739" s="78"/>
      <c r="U739" s="81">
        <f t="shared" ca="1" si="98"/>
        <v>-3797.5</v>
      </c>
      <c r="V739" s="82">
        <f t="shared" ca="1" si="94"/>
        <v>66768.319999999992</v>
      </c>
      <c r="W739" s="50"/>
      <c r="X739" s="50"/>
      <c r="Y739" s="50"/>
      <c r="Z739" s="50"/>
      <c r="AA739" s="50"/>
      <c r="AG739" s="50"/>
      <c r="AH739" s="50"/>
      <c r="AI739" s="50"/>
      <c r="AJ739" s="50"/>
      <c r="AK739" s="50"/>
      <c r="AL739" s="50"/>
      <c r="AM739" s="50"/>
      <c r="AN739" s="50"/>
      <c r="AO739" s="50"/>
      <c r="AP739" s="138" t="str">
        <f>IF(NOT($AS739=$AS740),ROW(),"")</f>
        <v/>
      </c>
      <c r="AQ739" s="20" t="str">
        <f>IF(NOT(AS739=AS740),AS740,"")</f>
        <v/>
      </c>
      <c r="AR739" s="20" t="str">
        <f>INDEX($AB$15:$AM$15,MATCH($AS739,$AB$11:$AM$11,0))</f>
        <v>in</v>
      </c>
      <c r="AS739" s="20" t="str">
        <f>LEFT(AT739,4)</f>
        <v>2002</v>
      </c>
      <c r="AT739" s="139" t="str">
        <f>LEFT(B739,6)</f>
        <v>200210</v>
      </c>
    </row>
    <row r="740" spans="2:46" x14ac:dyDescent="0.25">
      <c r="B740" s="11">
        <f>'Market Data'!B726</f>
        <v>20021031</v>
      </c>
      <c r="C740" s="2">
        <f>'Market Data'!C726</f>
        <v>4436.5</v>
      </c>
      <c r="D740" s="2">
        <f>'Market Data'!D726</f>
        <v>4533</v>
      </c>
      <c r="E740" s="2">
        <f>'Market Data'!E726</f>
        <v>4402.5</v>
      </c>
      <c r="F740" s="12">
        <f>'Market Data'!F726</f>
        <v>4489.5</v>
      </c>
      <c r="H740" s="151">
        <f t="shared" si="95"/>
        <v>722</v>
      </c>
      <c r="I740" s="244">
        <f ca="1">IF($H740&lt;($J$6+1),"",PFE(OFFSET($F740,0,0,-$J$6)))</f>
        <v>-0.16979990435002068</v>
      </c>
      <c r="J740" s="19"/>
      <c r="K740" s="139" t="str">
        <f t="shared" ca="1" si="96"/>
        <v>Short</v>
      </c>
      <c r="L740" s="243" t="e">
        <f t="shared" ca="1" si="91"/>
        <v>#N/A</v>
      </c>
      <c r="M740" s="242" t="e">
        <f t="shared" ca="1" si="92"/>
        <v>#N/A</v>
      </c>
      <c r="N740" s="20"/>
      <c r="O740" s="74">
        <f t="shared" ca="1" si="97"/>
        <v>-1</v>
      </c>
      <c r="P740" s="75">
        <f t="shared" ca="1" si="89"/>
        <v>0</v>
      </c>
      <c r="Q740" s="76" t="str">
        <f t="shared" ca="1" si="93"/>
        <v/>
      </c>
      <c r="R740" s="75"/>
      <c r="S740" s="77">
        <f t="shared" ca="1" si="90"/>
        <v>-1</v>
      </c>
      <c r="T740" s="78"/>
      <c r="U740" s="81">
        <f t="shared" ca="1" si="98"/>
        <v>-1365</v>
      </c>
      <c r="V740" s="82">
        <f t="shared" ca="1" si="94"/>
        <v>65403.319999999992</v>
      </c>
      <c r="W740" s="50"/>
      <c r="X740" s="50"/>
      <c r="Y740" s="50"/>
      <c r="Z740" s="50"/>
      <c r="AA740" s="50"/>
      <c r="AG740" s="50"/>
      <c r="AH740" s="50"/>
      <c r="AI740" s="50"/>
      <c r="AJ740" s="50"/>
      <c r="AK740" s="50"/>
      <c r="AL740" s="50"/>
      <c r="AM740" s="50"/>
      <c r="AN740" s="50"/>
      <c r="AO740" s="50"/>
      <c r="AP740" s="138" t="str">
        <f>IF(NOT($AS740=$AS741),ROW(),"")</f>
        <v/>
      </c>
      <c r="AQ740" s="20" t="str">
        <f>IF(NOT(AS740=AS741),AS741,"")</f>
        <v/>
      </c>
      <c r="AR740" s="20" t="str">
        <f>INDEX($AB$15:$AM$15,MATCH($AS740,$AB$11:$AM$11,0))</f>
        <v>in</v>
      </c>
      <c r="AS740" s="20" t="str">
        <f>LEFT(AT740,4)</f>
        <v>2002</v>
      </c>
      <c r="AT740" s="139" t="str">
        <f>LEFT(B740,6)</f>
        <v>200210</v>
      </c>
    </row>
    <row r="741" spans="2:46" x14ac:dyDescent="0.25">
      <c r="B741" s="11">
        <f>'Market Data'!B727</f>
        <v>20021101</v>
      </c>
      <c r="C741" s="2">
        <f>'Market Data'!C727</f>
        <v>4471.5</v>
      </c>
      <c r="D741" s="2">
        <f>'Market Data'!D727</f>
        <v>4493.5</v>
      </c>
      <c r="E741" s="2">
        <f>'Market Data'!E727</f>
        <v>4371</v>
      </c>
      <c r="F741" s="12">
        <f>'Market Data'!F727</f>
        <v>4477.5</v>
      </c>
      <c r="H741" s="151">
        <f t="shared" si="95"/>
        <v>723</v>
      </c>
      <c r="I741" s="244">
        <f ca="1">IF($H741&lt;($J$6+1),"",PFE(OFFSET($F741,0,0,-$J$6)))</f>
        <v>-0.16355776168783046</v>
      </c>
      <c r="J741" s="19"/>
      <c r="K741" s="139" t="str">
        <f t="shared" ca="1" si="96"/>
        <v>Short</v>
      </c>
      <c r="L741" s="243" t="e">
        <f t="shared" ca="1" si="91"/>
        <v>#N/A</v>
      </c>
      <c r="M741" s="242" t="e">
        <f t="shared" ca="1" si="92"/>
        <v>#N/A</v>
      </c>
      <c r="N741" s="20"/>
      <c r="O741" s="74">
        <f t="shared" ca="1" si="97"/>
        <v>-1</v>
      </c>
      <c r="P741" s="75">
        <f t="shared" ca="1" si="89"/>
        <v>0</v>
      </c>
      <c r="Q741" s="76" t="str">
        <f t="shared" ca="1" si="93"/>
        <v/>
      </c>
      <c r="R741" s="75"/>
      <c r="S741" s="77">
        <f t="shared" ca="1" si="90"/>
        <v>-1</v>
      </c>
      <c r="T741" s="78"/>
      <c r="U741" s="81">
        <f t="shared" ca="1" si="98"/>
        <v>420</v>
      </c>
      <c r="V741" s="82">
        <f t="shared" ca="1" si="94"/>
        <v>65823.319999999992</v>
      </c>
      <c r="W741" s="50"/>
      <c r="X741" s="50"/>
      <c r="Y741" s="50"/>
      <c r="Z741" s="50"/>
      <c r="AA741" s="50"/>
      <c r="AG741" s="50"/>
      <c r="AH741" s="50"/>
      <c r="AI741" s="50"/>
      <c r="AJ741" s="50"/>
      <c r="AK741" s="50"/>
      <c r="AL741" s="50"/>
      <c r="AM741" s="50"/>
      <c r="AN741" s="50"/>
      <c r="AO741" s="50"/>
      <c r="AP741" s="138" t="str">
        <f>IF(NOT($AS741=$AS742),ROW(),"")</f>
        <v/>
      </c>
      <c r="AQ741" s="20" t="str">
        <f>IF(NOT(AS741=AS742),AS742,"")</f>
        <v/>
      </c>
      <c r="AR741" s="20" t="str">
        <f>INDEX($AB$15:$AM$15,MATCH($AS741,$AB$11:$AM$11,0))</f>
        <v>in</v>
      </c>
      <c r="AS741" s="20" t="str">
        <f>LEFT(AT741,4)</f>
        <v>2002</v>
      </c>
      <c r="AT741" s="139" t="str">
        <f>LEFT(B741,6)</f>
        <v>200211</v>
      </c>
    </row>
    <row r="742" spans="2:46" x14ac:dyDescent="0.25">
      <c r="B742" s="11">
        <f>'Market Data'!B728</f>
        <v>20021104</v>
      </c>
      <c r="C742" s="2">
        <f>'Market Data'!C728</f>
        <v>4557</v>
      </c>
      <c r="D742" s="2">
        <f>'Market Data'!D728</f>
        <v>4649</v>
      </c>
      <c r="E742" s="2">
        <f>'Market Data'!E728</f>
        <v>4557</v>
      </c>
      <c r="F742" s="12">
        <f>'Market Data'!F728</f>
        <v>4645.5</v>
      </c>
      <c r="H742" s="151">
        <f t="shared" si="95"/>
        <v>724</v>
      </c>
      <c r="I742" s="244">
        <f ca="1">IF($H742&lt;($J$6+1),"",PFE(OFFSET($F742,0,0,-$J$6)))</f>
        <v>-0.11993510492503716</v>
      </c>
      <c r="J742" s="19"/>
      <c r="K742" s="139" t="str">
        <f t="shared" ca="1" si="96"/>
        <v>Short</v>
      </c>
      <c r="L742" s="243" t="e">
        <f t="shared" ca="1" si="91"/>
        <v>#N/A</v>
      </c>
      <c r="M742" s="242" t="e">
        <f t="shared" ca="1" si="92"/>
        <v>#N/A</v>
      </c>
      <c r="N742" s="20"/>
      <c r="O742" s="74">
        <f t="shared" ca="1" si="97"/>
        <v>-1</v>
      </c>
      <c r="P742" s="75">
        <f t="shared" ca="1" si="89"/>
        <v>0</v>
      </c>
      <c r="Q742" s="76" t="str">
        <f t="shared" ca="1" si="93"/>
        <v/>
      </c>
      <c r="R742" s="75"/>
      <c r="S742" s="77">
        <f t="shared" ca="1" si="90"/>
        <v>-1</v>
      </c>
      <c r="T742" s="78"/>
      <c r="U742" s="81">
        <f t="shared" ca="1" si="98"/>
        <v>-5880</v>
      </c>
      <c r="V742" s="82">
        <f t="shared" ca="1" si="94"/>
        <v>59943.319999999992</v>
      </c>
      <c r="W742" s="50"/>
      <c r="X742" s="50"/>
      <c r="Y742" s="50"/>
      <c r="Z742" s="50"/>
      <c r="AA742" s="50"/>
      <c r="AG742" s="50"/>
      <c r="AH742" s="50"/>
      <c r="AI742" s="50"/>
      <c r="AJ742" s="50"/>
      <c r="AK742" s="50"/>
      <c r="AL742" s="50"/>
      <c r="AM742" s="50"/>
      <c r="AN742" s="50"/>
      <c r="AO742" s="50"/>
      <c r="AP742" s="138" t="str">
        <f>IF(NOT($AS742=$AS743),ROW(),"")</f>
        <v/>
      </c>
      <c r="AQ742" s="20" t="str">
        <f>IF(NOT(AS742=AS743),AS743,"")</f>
        <v/>
      </c>
      <c r="AR742" s="20" t="str">
        <f>INDEX($AB$15:$AM$15,MATCH($AS742,$AB$11:$AM$11,0))</f>
        <v>in</v>
      </c>
      <c r="AS742" s="20" t="str">
        <f>LEFT(AT742,4)</f>
        <v>2002</v>
      </c>
      <c r="AT742" s="139" t="str">
        <f>LEFT(B742,6)</f>
        <v>200211</v>
      </c>
    </row>
    <row r="743" spans="2:46" x14ac:dyDescent="0.25">
      <c r="B743" s="11">
        <f>'Market Data'!B729</f>
        <v>20021105</v>
      </c>
      <c r="C743" s="2">
        <f>'Market Data'!C729</f>
        <v>4612</v>
      </c>
      <c r="D743" s="2">
        <f>'Market Data'!D729</f>
        <v>4714.5</v>
      </c>
      <c r="E743" s="2">
        <f>'Market Data'!E729</f>
        <v>4583.5</v>
      </c>
      <c r="F743" s="12">
        <f>'Market Data'!F729</f>
        <v>4679</v>
      </c>
      <c r="H743" s="151">
        <f t="shared" si="95"/>
        <v>725</v>
      </c>
      <c r="I743" s="244">
        <f ca="1">IF($H743&lt;($J$6+1),"",PFE(OFFSET($F743,0,0,-$J$6)))</f>
        <v>-0.10927925102571526</v>
      </c>
      <c r="J743" s="19"/>
      <c r="K743" s="139" t="str">
        <f t="shared" ca="1" si="96"/>
        <v>Short</v>
      </c>
      <c r="L743" s="243" t="e">
        <f t="shared" ca="1" si="91"/>
        <v>#N/A</v>
      </c>
      <c r="M743" s="242" t="e">
        <f t="shared" ca="1" si="92"/>
        <v>#N/A</v>
      </c>
      <c r="N743" s="20"/>
      <c r="O743" s="74">
        <f t="shared" ca="1" si="97"/>
        <v>-1</v>
      </c>
      <c r="P743" s="75">
        <f t="shared" ca="1" si="89"/>
        <v>0</v>
      </c>
      <c r="Q743" s="76" t="str">
        <f t="shared" ca="1" si="93"/>
        <v/>
      </c>
      <c r="R743" s="75"/>
      <c r="S743" s="77">
        <f t="shared" ca="1" si="90"/>
        <v>-1</v>
      </c>
      <c r="T743" s="78"/>
      <c r="U743" s="81">
        <f t="shared" ca="1" si="98"/>
        <v>-1172.5</v>
      </c>
      <c r="V743" s="82">
        <f t="shared" ca="1" si="94"/>
        <v>58770.819999999992</v>
      </c>
      <c r="W743" s="50"/>
      <c r="X743" s="50"/>
      <c r="Y743" s="50"/>
      <c r="Z743" s="50"/>
      <c r="AA743" s="50"/>
      <c r="AG743" s="50"/>
      <c r="AH743" s="50"/>
      <c r="AI743" s="50"/>
      <c r="AJ743" s="50"/>
      <c r="AK743" s="50"/>
      <c r="AL743" s="50"/>
      <c r="AM743" s="50"/>
      <c r="AN743" s="50"/>
      <c r="AO743" s="50"/>
      <c r="AP743" s="138" t="str">
        <f>IF(NOT($AS743=$AS744),ROW(),"")</f>
        <v/>
      </c>
      <c r="AQ743" s="20" t="str">
        <f>IF(NOT(AS743=AS744),AS744,"")</f>
        <v/>
      </c>
      <c r="AR743" s="20" t="str">
        <f>INDEX($AB$15:$AM$15,MATCH($AS743,$AB$11:$AM$11,0))</f>
        <v>in</v>
      </c>
      <c r="AS743" s="20" t="str">
        <f>LEFT(AT743,4)</f>
        <v>2002</v>
      </c>
      <c r="AT743" s="139" t="str">
        <f>LEFT(B743,6)</f>
        <v>200211</v>
      </c>
    </row>
    <row r="744" spans="2:46" x14ac:dyDescent="0.25">
      <c r="B744" s="11">
        <f>'Market Data'!B730</f>
        <v>20021106</v>
      </c>
      <c r="C744" s="2">
        <f>'Market Data'!C730</f>
        <v>4733.5</v>
      </c>
      <c r="D744" s="2">
        <f>'Market Data'!D730</f>
        <v>4761</v>
      </c>
      <c r="E744" s="2">
        <f>'Market Data'!E730</f>
        <v>4594</v>
      </c>
      <c r="F744" s="12">
        <f>'Market Data'!F730</f>
        <v>4618</v>
      </c>
      <c r="H744" s="151">
        <f t="shared" si="95"/>
        <v>726</v>
      </c>
      <c r="I744" s="244">
        <f ca="1">IF($H744&lt;($J$6+1),"",PFE(OFFSET($F744,0,0,-$J$6)))</f>
        <v>-0.11356334645206068</v>
      </c>
      <c r="J744" s="19"/>
      <c r="K744" s="139" t="str">
        <f t="shared" ca="1" si="96"/>
        <v>Short</v>
      </c>
      <c r="L744" s="243" t="e">
        <f t="shared" ca="1" si="91"/>
        <v>#N/A</v>
      </c>
      <c r="M744" s="242" t="e">
        <f t="shared" ca="1" si="92"/>
        <v>#N/A</v>
      </c>
      <c r="N744" s="20"/>
      <c r="O744" s="74">
        <f t="shared" ca="1" si="97"/>
        <v>-1</v>
      </c>
      <c r="P744" s="75">
        <f t="shared" ca="1" si="89"/>
        <v>0</v>
      </c>
      <c r="Q744" s="76" t="str">
        <f t="shared" ca="1" si="93"/>
        <v/>
      </c>
      <c r="R744" s="75"/>
      <c r="S744" s="77">
        <f t="shared" ca="1" si="90"/>
        <v>-1</v>
      </c>
      <c r="T744" s="78"/>
      <c r="U744" s="81">
        <f t="shared" ca="1" si="98"/>
        <v>2135</v>
      </c>
      <c r="V744" s="82">
        <f t="shared" ca="1" si="94"/>
        <v>60905.819999999992</v>
      </c>
      <c r="W744" s="50"/>
      <c r="X744" s="50"/>
      <c r="Y744" s="50"/>
      <c r="Z744" s="50"/>
      <c r="AA744" s="50"/>
      <c r="AG744" s="50"/>
      <c r="AH744" s="50"/>
      <c r="AI744" s="50"/>
      <c r="AJ744" s="50"/>
      <c r="AK744" s="50"/>
      <c r="AL744" s="50"/>
      <c r="AM744" s="50"/>
      <c r="AN744" s="50"/>
      <c r="AO744" s="50"/>
      <c r="AP744" s="138" t="str">
        <f>IF(NOT($AS744=$AS745),ROW(),"")</f>
        <v/>
      </c>
      <c r="AQ744" s="20" t="str">
        <f>IF(NOT(AS744=AS745),AS745,"")</f>
        <v/>
      </c>
      <c r="AR744" s="20" t="str">
        <f>INDEX($AB$15:$AM$15,MATCH($AS744,$AB$11:$AM$11,0))</f>
        <v>in</v>
      </c>
      <c r="AS744" s="20" t="str">
        <f>LEFT(AT744,4)</f>
        <v>2002</v>
      </c>
      <c r="AT744" s="139" t="str">
        <f>LEFT(B744,6)</f>
        <v>200211</v>
      </c>
    </row>
    <row r="745" spans="2:46" x14ac:dyDescent="0.25">
      <c r="B745" s="11">
        <f>'Market Data'!B731</f>
        <v>20021107</v>
      </c>
      <c r="C745" s="2">
        <f>'Market Data'!C731</f>
        <v>4629.5</v>
      </c>
      <c r="D745" s="2">
        <f>'Market Data'!D731</f>
        <v>4649.5</v>
      </c>
      <c r="E745" s="2">
        <f>'Market Data'!E731</f>
        <v>4442.5</v>
      </c>
      <c r="F745" s="12">
        <f>'Market Data'!F731</f>
        <v>4489.5</v>
      </c>
      <c r="H745" s="151">
        <f t="shared" si="95"/>
        <v>727</v>
      </c>
      <c r="I745" s="244">
        <f ca="1">IF($H745&lt;($J$6+1),"",PFE(OFFSET($F745,0,0,-$J$6)))</f>
        <v>-0.10647946617112038</v>
      </c>
      <c r="J745" s="19"/>
      <c r="K745" s="139" t="str">
        <f t="shared" ca="1" si="96"/>
        <v>Short</v>
      </c>
      <c r="L745" s="243" t="e">
        <f t="shared" ca="1" si="91"/>
        <v>#N/A</v>
      </c>
      <c r="M745" s="242" t="e">
        <f t="shared" ca="1" si="92"/>
        <v>#N/A</v>
      </c>
      <c r="N745" s="20"/>
      <c r="O745" s="74">
        <f t="shared" ca="1" si="97"/>
        <v>-1</v>
      </c>
      <c r="P745" s="75">
        <f t="shared" ca="1" si="89"/>
        <v>0</v>
      </c>
      <c r="Q745" s="76" t="str">
        <f t="shared" ca="1" si="93"/>
        <v/>
      </c>
      <c r="R745" s="75"/>
      <c r="S745" s="77">
        <f t="shared" ca="1" si="90"/>
        <v>-1</v>
      </c>
      <c r="T745" s="78"/>
      <c r="U745" s="81">
        <f t="shared" ca="1" si="98"/>
        <v>4497.5</v>
      </c>
      <c r="V745" s="82">
        <f t="shared" ca="1" si="94"/>
        <v>65403.319999999992</v>
      </c>
      <c r="W745" s="50"/>
      <c r="X745" s="50"/>
      <c r="Y745" s="50"/>
      <c r="Z745" s="50"/>
      <c r="AA745" s="50"/>
      <c r="AG745" s="50"/>
      <c r="AH745" s="50"/>
      <c r="AI745" s="50"/>
      <c r="AJ745" s="50"/>
      <c r="AK745" s="50"/>
      <c r="AL745" s="50"/>
      <c r="AM745" s="50"/>
      <c r="AN745" s="50"/>
      <c r="AO745" s="50"/>
      <c r="AP745" s="138" t="str">
        <f>IF(NOT($AS745=$AS746),ROW(),"")</f>
        <v/>
      </c>
      <c r="AQ745" s="20" t="str">
        <f>IF(NOT(AS745=AS746),AS746,"")</f>
        <v/>
      </c>
      <c r="AR745" s="20" t="str">
        <f>INDEX($AB$15:$AM$15,MATCH($AS745,$AB$11:$AM$11,0))</f>
        <v>in</v>
      </c>
      <c r="AS745" s="20" t="str">
        <f>LEFT(AT745,4)</f>
        <v>2002</v>
      </c>
      <c r="AT745" s="139" t="str">
        <f>LEFT(B745,6)</f>
        <v>200211</v>
      </c>
    </row>
    <row r="746" spans="2:46" x14ac:dyDescent="0.25">
      <c r="B746" s="11">
        <f>'Market Data'!B732</f>
        <v>20021108</v>
      </c>
      <c r="C746" s="2">
        <f>'Market Data'!C732</f>
        <v>4443</v>
      </c>
      <c r="D746" s="2">
        <f>'Market Data'!D732</f>
        <v>4491</v>
      </c>
      <c r="E746" s="2">
        <f>'Market Data'!E732</f>
        <v>4387.5</v>
      </c>
      <c r="F746" s="12">
        <f>'Market Data'!F732</f>
        <v>4388</v>
      </c>
      <c r="H746" s="151">
        <f t="shared" si="95"/>
        <v>728</v>
      </c>
      <c r="I746" s="244">
        <f ca="1">IF($H746&lt;($J$6+1),"",PFE(OFFSET($F746,0,0,-$J$6)))</f>
        <v>-0.12169458646400239</v>
      </c>
      <c r="J746" s="19"/>
      <c r="K746" s="139" t="str">
        <f t="shared" ca="1" si="96"/>
        <v>Short</v>
      </c>
      <c r="L746" s="243" t="e">
        <f t="shared" ca="1" si="91"/>
        <v>#N/A</v>
      </c>
      <c r="M746" s="242" t="e">
        <f t="shared" ca="1" si="92"/>
        <v>#N/A</v>
      </c>
      <c r="N746" s="20"/>
      <c r="O746" s="74">
        <f t="shared" ca="1" si="97"/>
        <v>-1</v>
      </c>
      <c r="P746" s="75">
        <f t="shared" ca="1" si="89"/>
        <v>0</v>
      </c>
      <c r="Q746" s="76" t="str">
        <f t="shared" ca="1" si="93"/>
        <v/>
      </c>
      <c r="R746" s="75"/>
      <c r="S746" s="77">
        <f t="shared" ca="1" si="90"/>
        <v>-1</v>
      </c>
      <c r="T746" s="78"/>
      <c r="U746" s="81">
        <f t="shared" ca="1" si="98"/>
        <v>3552.5</v>
      </c>
      <c r="V746" s="82">
        <f t="shared" ca="1" si="94"/>
        <v>68955.819999999992</v>
      </c>
      <c r="W746" s="50"/>
      <c r="X746" s="50"/>
      <c r="Y746" s="50"/>
      <c r="Z746" s="50"/>
      <c r="AA746" s="50"/>
      <c r="AG746" s="50"/>
      <c r="AH746" s="50"/>
      <c r="AI746" s="50"/>
      <c r="AJ746" s="50"/>
      <c r="AK746" s="50"/>
      <c r="AL746" s="50"/>
      <c r="AM746" s="50"/>
      <c r="AN746" s="50"/>
      <c r="AO746" s="50"/>
      <c r="AP746" s="138" t="str">
        <f>IF(NOT($AS746=$AS747),ROW(),"")</f>
        <v/>
      </c>
      <c r="AQ746" s="20" t="str">
        <f>IF(NOT(AS746=AS747),AS747,"")</f>
        <v/>
      </c>
      <c r="AR746" s="20" t="str">
        <f>INDEX($AB$15:$AM$15,MATCH($AS746,$AB$11:$AM$11,0))</f>
        <v>in</v>
      </c>
      <c r="AS746" s="20" t="str">
        <f>LEFT(AT746,4)</f>
        <v>2002</v>
      </c>
      <c r="AT746" s="139" t="str">
        <f>LEFT(B746,6)</f>
        <v>200211</v>
      </c>
    </row>
    <row r="747" spans="2:46" x14ac:dyDescent="0.25">
      <c r="B747" s="11">
        <f>'Market Data'!B733</f>
        <v>20021111</v>
      </c>
      <c r="C747" s="2">
        <f>'Market Data'!C733</f>
        <v>4349.5</v>
      </c>
      <c r="D747" s="2">
        <f>'Market Data'!D733</f>
        <v>4387.5</v>
      </c>
      <c r="E747" s="2">
        <f>'Market Data'!E733</f>
        <v>4319.5</v>
      </c>
      <c r="F747" s="12">
        <f>'Market Data'!F733</f>
        <v>4337.5</v>
      </c>
      <c r="H747" s="151">
        <f t="shared" si="95"/>
        <v>729</v>
      </c>
      <c r="I747" s="244">
        <f ca="1">IF($H747&lt;($J$6+1),"",PFE(OFFSET($F747,0,0,-$J$6)))</f>
        <v>-0.14262007917498037</v>
      </c>
      <c r="J747" s="19"/>
      <c r="K747" s="139" t="str">
        <f t="shared" ca="1" si="96"/>
        <v>Short</v>
      </c>
      <c r="L747" s="243" t="e">
        <f t="shared" ca="1" si="91"/>
        <v>#N/A</v>
      </c>
      <c r="M747" s="242" t="e">
        <f t="shared" ca="1" si="92"/>
        <v>#N/A</v>
      </c>
      <c r="N747" s="20"/>
      <c r="O747" s="74">
        <f t="shared" ca="1" si="97"/>
        <v>-1</v>
      </c>
      <c r="P747" s="75">
        <f t="shared" ca="1" si="89"/>
        <v>0</v>
      </c>
      <c r="Q747" s="76" t="str">
        <f t="shared" ca="1" si="93"/>
        <v/>
      </c>
      <c r="R747" s="75"/>
      <c r="S747" s="77">
        <f t="shared" ca="1" si="90"/>
        <v>-1</v>
      </c>
      <c r="T747" s="78"/>
      <c r="U747" s="81">
        <f t="shared" ca="1" si="98"/>
        <v>1767.5</v>
      </c>
      <c r="V747" s="82">
        <f t="shared" ca="1" si="94"/>
        <v>70723.319999999992</v>
      </c>
      <c r="W747" s="50"/>
      <c r="X747" s="50"/>
      <c r="Y747" s="50"/>
      <c r="Z747" s="50"/>
      <c r="AA747" s="50"/>
      <c r="AG747" s="50"/>
      <c r="AH747" s="50"/>
      <c r="AI747" s="50"/>
      <c r="AJ747" s="50"/>
      <c r="AK747" s="50"/>
      <c r="AL747" s="50"/>
      <c r="AM747" s="50"/>
      <c r="AN747" s="50"/>
      <c r="AO747" s="50"/>
      <c r="AP747" s="138" t="str">
        <f>IF(NOT($AS747=$AS748),ROW(),"")</f>
        <v/>
      </c>
      <c r="AQ747" s="20" t="str">
        <f>IF(NOT(AS747=AS748),AS748,"")</f>
        <v/>
      </c>
      <c r="AR747" s="20" t="str">
        <f>INDEX($AB$15:$AM$15,MATCH($AS747,$AB$11:$AM$11,0))</f>
        <v>in</v>
      </c>
      <c r="AS747" s="20" t="str">
        <f>LEFT(AT747,4)</f>
        <v>2002</v>
      </c>
      <c r="AT747" s="139" t="str">
        <f>LEFT(B747,6)</f>
        <v>200211</v>
      </c>
    </row>
    <row r="748" spans="2:46" x14ac:dyDescent="0.25">
      <c r="B748" s="11">
        <f>'Market Data'!B734</f>
        <v>20021112</v>
      </c>
      <c r="C748" s="2">
        <f>'Market Data'!C734</f>
        <v>4378.5</v>
      </c>
      <c r="D748" s="2">
        <f>'Market Data'!D734</f>
        <v>4451.5</v>
      </c>
      <c r="E748" s="2">
        <f>'Market Data'!E734</f>
        <v>4339</v>
      </c>
      <c r="F748" s="12">
        <f>'Market Data'!F734</f>
        <v>4429.5</v>
      </c>
      <c r="H748" s="151">
        <f t="shared" si="95"/>
        <v>730</v>
      </c>
      <c r="I748" s="244">
        <f ca="1">IF($H748&lt;($J$6+1),"",PFE(OFFSET($F748,0,0,-$J$6)))</f>
        <v>-0.13290357621146914</v>
      </c>
      <c r="J748" s="19"/>
      <c r="K748" s="139" t="str">
        <f t="shared" ca="1" si="96"/>
        <v>Short</v>
      </c>
      <c r="L748" s="243" t="e">
        <f t="shared" ca="1" si="91"/>
        <v>#N/A</v>
      </c>
      <c r="M748" s="242" t="e">
        <f t="shared" ca="1" si="92"/>
        <v>#N/A</v>
      </c>
      <c r="N748" s="20"/>
      <c r="O748" s="74">
        <f t="shared" ca="1" si="97"/>
        <v>-1</v>
      </c>
      <c r="P748" s="75">
        <f t="shared" ca="1" si="89"/>
        <v>0</v>
      </c>
      <c r="Q748" s="76" t="str">
        <f t="shared" ca="1" si="93"/>
        <v/>
      </c>
      <c r="R748" s="75"/>
      <c r="S748" s="77">
        <f t="shared" ca="1" si="90"/>
        <v>-1</v>
      </c>
      <c r="T748" s="78"/>
      <c r="U748" s="81">
        <f t="shared" ca="1" si="98"/>
        <v>-3220</v>
      </c>
      <c r="V748" s="82">
        <f t="shared" ca="1" si="94"/>
        <v>67503.319999999992</v>
      </c>
      <c r="W748" s="50"/>
      <c r="X748" s="50"/>
      <c r="Y748" s="50"/>
      <c r="Z748" s="50"/>
      <c r="AA748" s="50"/>
      <c r="AG748" s="50"/>
      <c r="AH748" s="50"/>
      <c r="AI748" s="50"/>
      <c r="AJ748" s="50"/>
      <c r="AK748" s="50"/>
      <c r="AL748" s="50"/>
      <c r="AM748" s="50"/>
      <c r="AN748" s="50"/>
      <c r="AO748" s="50"/>
      <c r="AP748" s="138" t="str">
        <f>IF(NOT($AS748=$AS749),ROW(),"")</f>
        <v/>
      </c>
      <c r="AQ748" s="20" t="str">
        <f>IF(NOT(AS748=AS749),AS749,"")</f>
        <v/>
      </c>
      <c r="AR748" s="20" t="str">
        <f>INDEX($AB$15:$AM$15,MATCH($AS748,$AB$11:$AM$11,0))</f>
        <v>in</v>
      </c>
      <c r="AS748" s="20" t="str">
        <f>LEFT(AT748,4)</f>
        <v>2002</v>
      </c>
      <c r="AT748" s="139" t="str">
        <f>LEFT(B748,6)</f>
        <v>200211</v>
      </c>
    </row>
    <row r="749" spans="2:46" x14ac:dyDescent="0.25">
      <c r="B749" s="11">
        <f>'Market Data'!B735</f>
        <v>20021113</v>
      </c>
      <c r="C749" s="2">
        <f>'Market Data'!C735</f>
        <v>4391.5</v>
      </c>
      <c r="D749" s="2">
        <f>'Market Data'!D735</f>
        <v>4434.5</v>
      </c>
      <c r="E749" s="2">
        <f>'Market Data'!E735</f>
        <v>4299</v>
      </c>
      <c r="F749" s="12">
        <f>'Market Data'!F735</f>
        <v>4385.5</v>
      </c>
      <c r="H749" s="151">
        <f t="shared" si="95"/>
        <v>731</v>
      </c>
      <c r="I749" s="244">
        <f ca="1">IF($H749&lt;($J$6+1),"",PFE(OFFSET($F749,0,0,-$J$6)))</f>
        <v>-0.11681934525366551</v>
      </c>
      <c r="J749" s="19"/>
      <c r="K749" s="139" t="str">
        <f t="shared" ca="1" si="96"/>
        <v>Short</v>
      </c>
      <c r="L749" s="243" t="e">
        <f t="shared" ca="1" si="91"/>
        <v>#N/A</v>
      </c>
      <c r="M749" s="242" t="e">
        <f t="shared" ca="1" si="92"/>
        <v>#N/A</v>
      </c>
      <c r="N749" s="20"/>
      <c r="O749" s="74">
        <f t="shared" ca="1" si="97"/>
        <v>-1</v>
      </c>
      <c r="P749" s="75">
        <f t="shared" ca="1" si="89"/>
        <v>0</v>
      </c>
      <c r="Q749" s="76" t="str">
        <f t="shared" ca="1" si="93"/>
        <v/>
      </c>
      <c r="R749" s="75"/>
      <c r="S749" s="77">
        <f t="shared" ca="1" si="90"/>
        <v>-1</v>
      </c>
      <c r="T749" s="78"/>
      <c r="U749" s="81">
        <f t="shared" ca="1" si="98"/>
        <v>1540</v>
      </c>
      <c r="V749" s="82">
        <f t="shared" ca="1" si="94"/>
        <v>69043.319999999992</v>
      </c>
      <c r="W749" s="50"/>
      <c r="X749" s="50"/>
      <c r="Y749" s="50"/>
      <c r="Z749" s="50"/>
      <c r="AA749" s="50"/>
      <c r="AG749" s="50"/>
      <c r="AH749" s="50"/>
      <c r="AI749" s="50"/>
      <c r="AJ749" s="50"/>
      <c r="AK749" s="50"/>
      <c r="AL749" s="50"/>
      <c r="AM749" s="50"/>
      <c r="AN749" s="50"/>
      <c r="AO749" s="50"/>
      <c r="AP749" s="138" t="str">
        <f>IF(NOT($AS749=$AS750),ROW(),"")</f>
        <v/>
      </c>
      <c r="AQ749" s="20" t="str">
        <f>IF(NOT(AS749=AS750),AS750,"")</f>
        <v/>
      </c>
      <c r="AR749" s="20" t="str">
        <f>INDEX($AB$15:$AM$15,MATCH($AS749,$AB$11:$AM$11,0))</f>
        <v>in</v>
      </c>
      <c r="AS749" s="20" t="str">
        <f>LEFT(AT749,4)</f>
        <v>2002</v>
      </c>
      <c r="AT749" s="139" t="str">
        <f>LEFT(B749,6)</f>
        <v>200211</v>
      </c>
    </row>
    <row r="750" spans="2:46" x14ac:dyDescent="0.25">
      <c r="B750" s="11">
        <f>'Market Data'!B736</f>
        <v>20021114</v>
      </c>
      <c r="C750" s="2">
        <f>'Market Data'!C736</f>
        <v>4379.5</v>
      </c>
      <c r="D750" s="2">
        <f>'Market Data'!D736</f>
        <v>4509.5</v>
      </c>
      <c r="E750" s="2">
        <f>'Market Data'!E736</f>
        <v>4347.5</v>
      </c>
      <c r="F750" s="12">
        <f>'Market Data'!F736</f>
        <v>4491</v>
      </c>
      <c r="H750" s="151">
        <f t="shared" si="95"/>
        <v>732</v>
      </c>
      <c r="I750" s="244">
        <f ca="1">IF($H750&lt;($J$6+1),"",PFE(OFFSET($F750,0,0,-$J$6)))</f>
        <v>-7.7921347930016316E-2</v>
      </c>
      <c r="J750" s="19"/>
      <c r="K750" s="139" t="str">
        <f t="shared" ca="1" si="96"/>
        <v>Short</v>
      </c>
      <c r="L750" s="243" t="e">
        <f t="shared" ca="1" si="91"/>
        <v>#N/A</v>
      </c>
      <c r="M750" s="242" t="e">
        <f t="shared" ca="1" si="92"/>
        <v>#N/A</v>
      </c>
      <c r="N750" s="20"/>
      <c r="O750" s="74">
        <f t="shared" ca="1" si="97"/>
        <v>-1</v>
      </c>
      <c r="P750" s="75">
        <f t="shared" ca="1" si="89"/>
        <v>0</v>
      </c>
      <c r="Q750" s="76" t="str">
        <f t="shared" ca="1" si="93"/>
        <v/>
      </c>
      <c r="R750" s="75"/>
      <c r="S750" s="77">
        <f t="shared" ca="1" si="90"/>
        <v>-1</v>
      </c>
      <c r="T750" s="78"/>
      <c r="U750" s="81">
        <f t="shared" ca="1" si="98"/>
        <v>-3692.5</v>
      </c>
      <c r="V750" s="82">
        <f t="shared" ca="1" si="94"/>
        <v>65350.819999999992</v>
      </c>
      <c r="W750" s="50"/>
      <c r="X750" s="50"/>
      <c r="Y750" s="50"/>
      <c r="Z750" s="50"/>
      <c r="AA750" s="50"/>
      <c r="AG750" s="50"/>
      <c r="AH750" s="50"/>
      <c r="AI750" s="50"/>
      <c r="AJ750" s="50"/>
      <c r="AK750" s="50"/>
      <c r="AL750" s="50"/>
      <c r="AM750" s="50"/>
      <c r="AN750" s="50"/>
      <c r="AO750" s="50"/>
      <c r="AP750" s="138" t="str">
        <f>IF(NOT($AS750=$AS751),ROW(),"")</f>
        <v/>
      </c>
      <c r="AQ750" s="20" t="str">
        <f>IF(NOT(AS750=AS751),AS751,"")</f>
        <v/>
      </c>
      <c r="AR750" s="20" t="str">
        <f>INDEX($AB$15:$AM$15,MATCH($AS750,$AB$11:$AM$11,0))</f>
        <v>in</v>
      </c>
      <c r="AS750" s="20" t="str">
        <f>LEFT(AT750,4)</f>
        <v>2002</v>
      </c>
      <c r="AT750" s="139" t="str">
        <f>LEFT(B750,6)</f>
        <v>200211</v>
      </c>
    </row>
    <row r="751" spans="2:46" x14ac:dyDescent="0.25">
      <c r="B751" s="11">
        <f>'Market Data'!B737</f>
        <v>20021115</v>
      </c>
      <c r="C751" s="2">
        <f>'Market Data'!C737</f>
        <v>4511.5</v>
      </c>
      <c r="D751" s="2">
        <f>'Market Data'!D737</f>
        <v>4547.5</v>
      </c>
      <c r="E751" s="2">
        <f>'Market Data'!E737</f>
        <v>4463.5</v>
      </c>
      <c r="F751" s="12">
        <f>'Market Data'!F737</f>
        <v>4499.5</v>
      </c>
      <c r="H751" s="151">
        <f t="shared" si="95"/>
        <v>733</v>
      </c>
      <c r="I751" s="244">
        <f ca="1">IF($H751&lt;($J$6+1),"",PFE(OFFSET($F751,0,0,-$J$6)))</f>
        <v>-5.4629920027624734E-2</v>
      </c>
      <c r="J751" s="19"/>
      <c r="K751" s="139" t="str">
        <f t="shared" ca="1" si="96"/>
        <v>Short</v>
      </c>
      <c r="L751" s="243" t="e">
        <f t="shared" ca="1" si="91"/>
        <v>#N/A</v>
      </c>
      <c r="M751" s="242" t="e">
        <f t="shared" ca="1" si="92"/>
        <v>#N/A</v>
      </c>
      <c r="N751" s="20"/>
      <c r="O751" s="74">
        <f t="shared" ca="1" si="97"/>
        <v>-1</v>
      </c>
      <c r="P751" s="75">
        <f t="shared" ca="1" si="89"/>
        <v>0</v>
      </c>
      <c r="Q751" s="76" t="str">
        <f t="shared" ca="1" si="93"/>
        <v/>
      </c>
      <c r="R751" s="75"/>
      <c r="S751" s="77">
        <f t="shared" ca="1" si="90"/>
        <v>-1</v>
      </c>
      <c r="T751" s="78"/>
      <c r="U751" s="81">
        <f t="shared" ca="1" si="98"/>
        <v>-297.5</v>
      </c>
      <c r="V751" s="82">
        <f t="shared" ca="1" si="94"/>
        <v>65053.319999999992</v>
      </c>
      <c r="W751" s="50"/>
      <c r="X751" s="50"/>
      <c r="Y751" s="50"/>
      <c r="Z751" s="50"/>
      <c r="AA751" s="50"/>
      <c r="AG751" s="50"/>
      <c r="AH751" s="50"/>
      <c r="AI751" s="50"/>
      <c r="AJ751" s="50"/>
      <c r="AK751" s="50"/>
      <c r="AL751" s="50"/>
      <c r="AM751" s="50"/>
      <c r="AN751" s="50"/>
      <c r="AO751" s="50"/>
      <c r="AP751" s="138" t="str">
        <f>IF(NOT($AS751=$AS752),ROW(),"")</f>
        <v/>
      </c>
      <c r="AQ751" s="20" t="str">
        <f>IF(NOT(AS751=AS752),AS752,"")</f>
        <v/>
      </c>
      <c r="AR751" s="20" t="str">
        <f>INDEX($AB$15:$AM$15,MATCH($AS751,$AB$11:$AM$11,0))</f>
        <v>in</v>
      </c>
      <c r="AS751" s="20" t="str">
        <f>LEFT(AT751,4)</f>
        <v>2002</v>
      </c>
      <c r="AT751" s="139" t="str">
        <f>LEFT(B751,6)</f>
        <v>200211</v>
      </c>
    </row>
    <row r="752" spans="2:46" x14ac:dyDescent="0.25">
      <c r="B752" s="11">
        <f>'Market Data'!B738</f>
        <v>20021118</v>
      </c>
      <c r="C752" s="2">
        <f>'Market Data'!C738</f>
        <v>4531.5</v>
      </c>
      <c r="D752" s="2">
        <f>'Market Data'!D738</f>
        <v>4575.5</v>
      </c>
      <c r="E752" s="2">
        <f>'Market Data'!E738</f>
        <v>4495</v>
      </c>
      <c r="F752" s="12">
        <f>'Market Data'!F738</f>
        <v>4523</v>
      </c>
      <c r="H752" s="151">
        <f t="shared" si="95"/>
        <v>734</v>
      </c>
      <c r="I752" s="244">
        <f ca="1">IF($H752&lt;($J$6+1),"",PFE(OFFSET($F752,0,0,-$J$6)))</f>
        <v>-6.6580463369095774E-2</v>
      </c>
      <c r="J752" s="19"/>
      <c r="K752" s="139" t="str">
        <f t="shared" ca="1" si="96"/>
        <v>Short</v>
      </c>
      <c r="L752" s="243" t="e">
        <f t="shared" ca="1" si="91"/>
        <v>#N/A</v>
      </c>
      <c r="M752" s="242" t="e">
        <f t="shared" ca="1" si="92"/>
        <v>#N/A</v>
      </c>
      <c r="N752" s="20"/>
      <c r="O752" s="74">
        <f t="shared" ca="1" si="97"/>
        <v>-1</v>
      </c>
      <c r="P752" s="75">
        <f t="shared" ca="1" si="89"/>
        <v>0</v>
      </c>
      <c r="Q752" s="76" t="str">
        <f t="shared" ca="1" si="93"/>
        <v/>
      </c>
      <c r="R752" s="75"/>
      <c r="S752" s="77">
        <f t="shared" ca="1" si="90"/>
        <v>-1</v>
      </c>
      <c r="T752" s="78"/>
      <c r="U752" s="81">
        <f t="shared" ca="1" si="98"/>
        <v>-822.5</v>
      </c>
      <c r="V752" s="82">
        <f t="shared" ca="1" si="94"/>
        <v>64230.819999999992</v>
      </c>
      <c r="W752" s="50"/>
      <c r="X752" s="50"/>
      <c r="Y752" s="50"/>
      <c r="Z752" s="50"/>
      <c r="AA752" s="50"/>
      <c r="AG752" s="50"/>
      <c r="AH752" s="50"/>
      <c r="AI752" s="50"/>
      <c r="AJ752" s="50"/>
      <c r="AK752" s="50"/>
      <c r="AL752" s="50"/>
      <c r="AM752" s="50"/>
      <c r="AN752" s="50"/>
      <c r="AO752" s="50"/>
      <c r="AP752" s="138" t="str">
        <f>IF(NOT($AS752=$AS753),ROW(),"")</f>
        <v/>
      </c>
      <c r="AQ752" s="20" t="str">
        <f>IF(NOT(AS752=AS753),AS753,"")</f>
        <v/>
      </c>
      <c r="AR752" s="20" t="str">
        <f>INDEX($AB$15:$AM$15,MATCH($AS752,$AB$11:$AM$11,0))</f>
        <v>in</v>
      </c>
      <c r="AS752" s="20" t="str">
        <f>LEFT(AT752,4)</f>
        <v>2002</v>
      </c>
      <c r="AT752" s="139" t="str">
        <f>LEFT(B752,6)</f>
        <v>200211</v>
      </c>
    </row>
    <row r="753" spans="2:46" x14ac:dyDescent="0.25">
      <c r="B753" s="11">
        <f>'Market Data'!B739</f>
        <v>20021119</v>
      </c>
      <c r="C753" s="2">
        <f>'Market Data'!C739</f>
        <v>4466</v>
      </c>
      <c r="D753" s="2">
        <f>'Market Data'!D739</f>
        <v>4535</v>
      </c>
      <c r="E753" s="2">
        <f>'Market Data'!E739</f>
        <v>4455.5</v>
      </c>
      <c r="F753" s="12">
        <f>'Market Data'!F739</f>
        <v>4533.5</v>
      </c>
      <c r="H753" s="151">
        <f t="shared" si="95"/>
        <v>735</v>
      </c>
      <c r="I753" s="244">
        <f ca="1">IF($H753&lt;($J$6+1),"",PFE(OFFSET($F753,0,0,-$J$6)))</f>
        <v>-4.2734971528255672E-2</v>
      </c>
      <c r="J753" s="19"/>
      <c r="K753" s="139" t="str">
        <f t="shared" ca="1" si="96"/>
        <v>Short</v>
      </c>
      <c r="L753" s="243" t="e">
        <f t="shared" ca="1" si="91"/>
        <v>#N/A</v>
      </c>
      <c r="M753" s="242" t="e">
        <f t="shared" ca="1" si="92"/>
        <v>#N/A</v>
      </c>
      <c r="N753" s="20"/>
      <c r="O753" s="74">
        <f t="shared" ca="1" si="97"/>
        <v>-1</v>
      </c>
      <c r="P753" s="75">
        <f t="shared" ca="1" si="89"/>
        <v>0</v>
      </c>
      <c r="Q753" s="76" t="str">
        <f t="shared" ca="1" si="93"/>
        <v/>
      </c>
      <c r="R753" s="75"/>
      <c r="S753" s="77">
        <f t="shared" ca="1" si="90"/>
        <v>-1</v>
      </c>
      <c r="T753" s="78"/>
      <c r="U753" s="81">
        <f t="shared" ca="1" si="98"/>
        <v>-367.5</v>
      </c>
      <c r="V753" s="82">
        <f t="shared" ca="1" si="94"/>
        <v>63863.319999999992</v>
      </c>
      <c r="W753" s="50"/>
      <c r="X753" s="50"/>
      <c r="Y753" s="50"/>
      <c r="Z753" s="50"/>
      <c r="AA753" s="50"/>
      <c r="AG753" s="50"/>
      <c r="AH753" s="50"/>
      <c r="AI753" s="50"/>
      <c r="AJ753" s="50"/>
      <c r="AK753" s="50"/>
      <c r="AL753" s="50"/>
      <c r="AM753" s="50"/>
      <c r="AN753" s="50"/>
      <c r="AO753" s="50"/>
      <c r="AP753" s="138" t="str">
        <f>IF(NOT($AS753=$AS754),ROW(),"")</f>
        <v/>
      </c>
      <c r="AQ753" s="20" t="str">
        <f>IF(NOT(AS753=AS754),AS754,"")</f>
        <v/>
      </c>
      <c r="AR753" s="20" t="str">
        <f>INDEX($AB$15:$AM$15,MATCH($AS753,$AB$11:$AM$11,0))</f>
        <v>in</v>
      </c>
      <c r="AS753" s="20" t="str">
        <f>LEFT(AT753,4)</f>
        <v>2002</v>
      </c>
      <c r="AT753" s="139" t="str">
        <f>LEFT(B753,6)</f>
        <v>200211</v>
      </c>
    </row>
    <row r="754" spans="2:46" x14ac:dyDescent="0.25">
      <c r="B754" s="11">
        <f>'Market Data'!B740</f>
        <v>20021120</v>
      </c>
      <c r="C754" s="2">
        <f>'Market Data'!C740</f>
        <v>4531.5</v>
      </c>
      <c r="D754" s="2">
        <f>'Market Data'!D740</f>
        <v>4538.5</v>
      </c>
      <c r="E754" s="2">
        <f>'Market Data'!E740</f>
        <v>4427</v>
      </c>
      <c r="F754" s="12">
        <f>'Market Data'!F740</f>
        <v>4527</v>
      </c>
      <c r="H754" s="151">
        <f t="shared" si="95"/>
        <v>736</v>
      </c>
      <c r="I754" s="244">
        <f ca="1">IF($H754&lt;($J$6+1),"",PFE(OFFSET($F754,0,0,-$J$6)))</f>
        <v>-5.5603759648909394E-2</v>
      </c>
      <c r="J754" s="19"/>
      <c r="K754" s="139" t="str">
        <f t="shared" ca="1" si="96"/>
        <v>Short</v>
      </c>
      <c r="L754" s="243" t="e">
        <f t="shared" ca="1" si="91"/>
        <v>#N/A</v>
      </c>
      <c r="M754" s="242" t="e">
        <f t="shared" ca="1" si="92"/>
        <v>#N/A</v>
      </c>
      <c r="N754" s="20"/>
      <c r="O754" s="74">
        <f t="shared" ca="1" si="97"/>
        <v>-1</v>
      </c>
      <c r="P754" s="75">
        <f t="shared" ca="1" si="89"/>
        <v>0</v>
      </c>
      <c r="Q754" s="76" t="str">
        <f t="shared" ca="1" si="93"/>
        <v/>
      </c>
      <c r="R754" s="75"/>
      <c r="S754" s="77">
        <f t="shared" ca="1" si="90"/>
        <v>-1</v>
      </c>
      <c r="T754" s="78"/>
      <c r="U754" s="81">
        <f t="shared" ca="1" si="98"/>
        <v>227.5</v>
      </c>
      <c r="V754" s="82">
        <f t="shared" ca="1" si="94"/>
        <v>64090.819999999992</v>
      </c>
      <c r="W754" s="50"/>
      <c r="X754" s="50"/>
      <c r="Y754" s="50"/>
      <c r="Z754" s="50"/>
      <c r="AA754" s="50"/>
      <c r="AG754" s="50"/>
      <c r="AH754" s="50"/>
      <c r="AI754" s="50"/>
      <c r="AJ754" s="50"/>
      <c r="AK754" s="50"/>
      <c r="AL754" s="50"/>
      <c r="AM754" s="50"/>
      <c r="AN754" s="50"/>
      <c r="AO754" s="50"/>
      <c r="AP754" s="138" t="str">
        <f>IF(NOT($AS754=$AS755),ROW(),"")</f>
        <v/>
      </c>
      <c r="AQ754" s="20" t="str">
        <f>IF(NOT(AS754=AS755),AS755,"")</f>
        <v/>
      </c>
      <c r="AR754" s="20" t="str">
        <f>INDEX($AB$15:$AM$15,MATCH($AS754,$AB$11:$AM$11,0))</f>
        <v>in</v>
      </c>
      <c r="AS754" s="20" t="str">
        <f>LEFT(AT754,4)</f>
        <v>2002</v>
      </c>
      <c r="AT754" s="139" t="str">
        <f>LEFT(B754,6)</f>
        <v>200211</v>
      </c>
    </row>
    <row r="755" spans="2:46" x14ac:dyDescent="0.25">
      <c r="B755" s="11">
        <f>'Market Data'!B741</f>
        <v>20021121</v>
      </c>
      <c r="C755" s="2">
        <f>'Market Data'!C741</f>
        <v>4566.5</v>
      </c>
      <c r="D755" s="2">
        <f>'Market Data'!D741</f>
        <v>4615.5</v>
      </c>
      <c r="E755" s="2">
        <f>'Market Data'!E741</f>
        <v>4538</v>
      </c>
      <c r="F755" s="12">
        <f>'Market Data'!F741</f>
        <v>4604.5</v>
      </c>
      <c r="H755" s="151">
        <f t="shared" si="95"/>
        <v>737</v>
      </c>
      <c r="I755" s="244">
        <f ca="1">IF($H755&lt;($J$6+1),"",PFE(OFFSET($F755,0,0,-$J$6)))</f>
        <v>-8.52661256865231E-2</v>
      </c>
      <c r="J755" s="19"/>
      <c r="K755" s="139" t="str">
        <f t="shared" ca="1" si="96"/>
        <v>Short</v>
      </c>
      <c r="L755" s="243" t="e">
        <f t="shared" ca="1" si="91"/>
        <v>#N/A</v>
      </c>
      <c r="M755" s="242" t="e">
        <f t="shared" ca="1" si="92"/>
        <v>#N/A</v>
      </c>
      <c r="N755" s="20"/>
      <c r="O755" s="74">
        <f t="shared" ca="1" si="97"/>
        <v>-1</v>
      </c>
      <c r="P755" s="75">
        <f t="shared" ca="1" si="89"/>
        <v>0</v>
      </c>
      <c r="Q755" s="76" t="str">
        <f t="shared" ca="1" si="93"/>
        <v/>
      </c>
      <c r="R755" s="75"/>
      <c r="S755" s="77">
        <f t="shared" ca="1" si="90"/>
        <v>-1</v>
      </c>
      <c r="T755" s="78"/>
      <c r="U755" s="81">
        <f t="shared" ca="1" si="98"/>
        <v>-2712.5</v>
      </c>
      <c r="V755" s="82">
        <f t="shared" ca="1" si="94"/>
        <v>61378.319999999992</v>
      </c>
      <c r="W755" s="50"/>
      <c r="X755" s="50"/>
      <c r="Y755" s="50"/>
      <c r="Z755" s="50"/>
      <c r="AA755" s="50"/>
      <c r="AG755" s="50"/>
      <c r="AH755" s="50"/>
      <c r="AI755" s="50"/>
      <c r="AJ755" s="50"/>
      <c r="AK755" s="50"/>
      <c r="AL755" s="50"/>
      <c r="AM755" s="50"/>
      <c r="AN755" s="50"/>
      <c r="AO755" s="50"/>
      <c r="AP755" s="138" t="str">
        <f>IF(NOT($AS755=$AS756),ROW(),"")</f>
        <v/>
      </c>
      <c r="AQ755" s="20" t="str">
        <f>IF(NOT(AS755=AS756),AS756,"")</f>
        <v/>
      </c>
      <c r="AR755" s="20" t="str">
        <f>INDEX($AB$15:$AM$15,MATCH($AS755,$AB$11:$AM$11,0))</f>
        <v>in</v>
      </c>
      <c r="AS755" s="20" t="str">
        <f>LEFT(AT755,4)</f>
        <v>2002</v>
      </c>
      <c r="AT755" s="139" t="str">
        <f>LEFT(B755,6)</f>
        <v>200211</v>
      </c>
    </row>
    <row r="756" spans="2:46" x14ac:dyDescent="0.25">
      <c r="B756" s="11">
        <f>'Market Data'!B742</f>
        <v>20021122</v>
      </c>
      <c r="C756" s="2">
        <f>'Market Data'!C742</f>
        <v>4621.5</v>
      </c>
      <c r="D756" s="2">
        <f>'Market Data'!D742</f>
        <v>4649</v>
      </c>
      <c r="E756" s="2">
        <f>'Market Data'!E742</f>
        <v>4586.5</v>
      </c>
      <c r="F756" s="12">
        <f>'Market Data'!F742</f>
        <v>4635.5</v>
      </c>
      <c r="H756" s="151">
        <f t="shared" si="95"/>
        <v>738</v>
      </c>
      <c r="I756" s="244">
        <f ca="1">IF($H756&lt;($J$6+1),"",PFE(OFFSET($F756,0,0,-$J$6)))</f>
        <v>-8.6618091132292227E-2</v>
      </c>
      <c r="J756" s="19"/>
      <c r="K756" s="139" t="str">
        <f t="shared" ca="1" si="96"/>
        <v>Short</v>
      </c>
      <c r="L756" s="243" t="e">
        <f t="shared" ca="1" si="91"/>
        <v>#N/A</v>
      </c>
      <c r="M756" s="242" t="e">
        <f t="shared" ca="1" si="92"/>
        <v>#N/A</v>
      </c>
      <c r="N756" s="20"/>
      <c r="O756" s="74">
        <f t="shared" ca="1" si="97"/>
        <v>-1</v>
      </c>
      <c r="P756" s="75">
        <f t="shared" ca="1" si="89"/>
        <v>0</v>
      </c>
      <c r="Q756" s="76" t="str">
        <f t="shared" ca="1" si="93"/>
        <v/>
      </c>
      <c r="R756" s="75"/>
      <c r="S756" s="77">
        <f t="shared" ca="1" si="90"/>
        <v>-1</v>
      </c>
      <c r="T756" s="78"/>
      <c r="U756" s="81">
        <f t="shared" ca="1" si="98"/>
        <v>-1085</v>
      </c>
      <c r="V756" s="82">
        <f t="shared" ca="1" si="94"/>
        <v>60293.319999999992</v>
      </c>
      <c r="W756" s="50"/>
      <c r="X756" s="50"/>
      <c r="Y756" s="50"/>
      <c r="Z756" s="50"/>
      <c r="AA756" s="50"/>
      <c r="AG756" s="50"/>
      <c r="AH756" s="50"/>
      <c r="AI756" s="50"/>
      <c r="AJ756" s="50"/>
      <c r="AK756" s="50"/>
      <c r="AL756" s="50"/>
      <c r="AM756" s="50"/>
      <c r="AN756" s="50"/>
      <c r="AO756" s="50"/>
      <c r="AP756" s="138" t="str">
        <f>IF(NOT($AS756=$AS757),ROW(),"")</f>
        <v/>
      </c>
      <c r="AQ756" s="20" t="str">
        <f>IF(NOT(AS756=AS757),AS757,"")</f>
        <v/>
      </c>
      <c r="AR756" s="20" t="str">
        <f>INDEX($AB$15:$AM$15,MATCH($AS756,$AB$11:$AM$11,0))</f>
        <v>in</v>
      </c>
      <c r="AS756" s="20" t="str">
        <f>LEFT(AT756,4)</f>
        <v>2002</v>
      </c>
      <c r="AT756" s="139" t="str">
        <f>LEFT(B756,6)</f>
        <v>200211</v>
      </c>
    </row>
    <row r="757" spans="2:46" x14ac:dyDescent="0.25">
      <c r="B757" s="11">
        <f>'Market Data'!B743</f>
        <v>20021125</v>
      </c>
      <c r="C757" s="2">
        <f>'Market Data'!C743</f>
        <v>4645</v>
      </c>
      <c r="D757" s="2">
        <f>'Market Data'!D743</f>
        <v>4676.5</v>
      </c>
      <c r="E757" s="2">
        <f>'Market Data'!E743</f>
        <v>4588</v>
      </c>
      <c r="F757" s="12">
        <f>'Market Data'!F743</f>
        <v>4610.5</v>
      </c>
      <c r="H757" s="151">
        <f t="shared" si="95"/>
        <v>739</v>
      </c>
      <c r="I757" s="244">
        <f ca="1">IF($H757&lt;($J$6+1),"",PFE(OFFSET($F757,0,0,-$J$6)))</f>
        <v>-6.7162845112483605E-2</v>
      </c>
      <c r="J757" s="19"/>
      <c r="K757" s="139" t="str">
        <f t="shared" ca="1" si="96"/>
        <v>Short</v>
      </c>
      <c r="L757" s="243" t="e">
        <f t="shared" ca="1" si="91"/>
        <v>#N/A</v>
      </c>
      <c r="M757" s="242" t="e">
        <f t="shared" ca="1" si="92"/>
        <v>#N/A</v>
      </c>
      <c r="N757" s="20"/>
      <c r="O757" s="74">
        <f t="shared" ca="1" si="97"/>
        <v>-1</v>
      </c>
      <c r="P757" s="75">
        <f t="shared" ca="1" si="89"/>
        <v>0</v>
      </c>
      <c r="Q757" s="76" t="str">
        <f t="shared" ca="1" si="93"/>
        <v/>
      </c>
      <c r="R757" s="75"/>
      <c r="S757" s="77">
        <f t="shared" ca="1" si="90"/>
        <v>-1</v>
      </c>
      <c r="T757" s="78"/>
      <c r="U757" s="81">
        <f t="shared" ca="1" si="98"/>
        <v>875</v>
      </c>
      <c r="V757" s="82">
        <f t="shared" ca="1" si="94"/>
        <v>61168.319999999992</v>
      </c>
      <c r="W757" s="50"/>
      <c r="X757" s="50"/>
      <c r="Y757" s="50"/>
      <c r="Z757" s="50"/>
      <c r="AA757" s="50"/>
      <c r="AG757" s="50"/>
      <c r="AH757" s="50"/>
      <c r="AI757" s="50"/>
      <c r="AJ757" s="50"/>
      <c r="AK757" s="50"/>
      <c r="AL757" s="50"/>
      <c r="AM757" s="50"/>
      <c r="AN757" s="50"/>
      <c r="AO757" s="50"/>
      <c r="AP757" s="138" t="str">
        <f>IF(NOT($AS757=$AS758),ROW(),"")</f>
        <v/>
      </c>
      <c r="AQ757" s="20" t="str">
        <f>IF(NOT(AS757=AS758),AS758,"")</f>
        <v/>
      </c>
      <c r="AR757" s="20" t="str">
        <f>INDEX($AB$15:$AM$15,MATCH($AS757,$AB$11:$AM$11,0))</f>
        <v>in</v>
      </c>
      <c r="AS757" s="20" t="str">
        <f>LEFT(AT757,4)</f>
        <v>2002</v>
      </c>
      <c r="AT757" s="139" t="str">
        <f>LEFT(B757,6)</f>
        <v>200211</v>
      </c>
    </row>
    <row r="758" spans="2:46" x14ac:dyDescent="0.25">
      <c r="B758" s="11">
        <f>'Market Data'!B744</f>
        <v>20021126</v>
      </c>
      <c r="C758" s="2">
        <f>'Market Data'!C744</f>
        <v>4606.5</v>
      </c>
      <c r="D758" s="2">
        <f>'Market Data'!D744</f>
        <v>4645.5</v>
      </c>
      <c r="E758" s="2">
        <f>'Market Data'!E744</f>
        <v>4491</v>
      </c>
      <c r="F758" s="12">
        <f>'Market Data'!F744</f>
        <v>4496</v>
      </c>
      <c r="H758" s="151">
        <f t="shared" si="95"/>
        <v>740</v>
      </c>
      <c r="I758" s="244">
        <f ca="1">IF($H758&lt;($J$6+1),"",PFE(OFFSET($F758,0,0,-$J$6)))</f>
        <v>-7.0336753818825315E-2</v>
      </c>
      <c r="J758" s="19"/>
      <c r="K758" s="139" t="str">
        <f t="shared" ca="1" si="96"/>
        <v>Short</v>
      </c>
      <c r="L758" s="243" t="e">
        <f t="shared" ca="1" si="91"/>
        <v>#N/A</v>
      </c>
      <c r="M758" s="242" t="e">
        <f t="shared" ca="1" si="92"/>
        <v>#N/A</v>
      </c>
      <c r="N758" s="20"/>
      <c r="O758" s="74">
        <f t="shared" ca="1" si="97"/>
        <v>-1</v>
      </c>
      <c r="P758" s="75">
        <f t="shared" ca="1" si="89"/>
        <v>0</v>
      </c>
      <c r="Q758" s="76" t="str">
        <f t="shared" ca="1" si="93"/>
        <v/>
      </c>
      <c r="R758" s="75"/>
      <c r="S758" s="77">
        <f t="shared" ca="1" si="90"/>
        <v>-1</v>
      </c>
      <c r="T758" s="78"/>
      <c r="U758" s="81">
        <f t="shared" ca="1" si="98"/>
        <v>4007.5</v>
      </c>
      <c r="V758" s="82">
        <f t="shared" ca="1" si="94"/>
        <v>65175.819999999992</v>
      </c>
      <c r="W758" s="50"/>
      <c r="X758" s="50"/>
      <c r="Y758" s="50"/>
      <c r="Z758" s="50"/>
      <c r="AA758" s="50"/>
      <c r="AG758" s="50"/>
      <c r="AH758" s="50"/>
      <c r="AI758" s="50"/>
      <c r="AJ758" s="50"/>
      <c r="AK758" s="50"/>
      <c r="AL758" s="50"/>
      <c r="AM758" s="50"/>
      <c r="AN758" s="50"/>
      <c r="AO758" s="50"/>
      <c r="AP758" s="138" t="str">
        <f>IF(NOT($AS758=$AS759),ROW(),"")</f>
        <v/>
      </c>
      <c r="AQ758" s="20" t="str">
        <f>IF(NOT(AS758=AS759),AS759,"")</f>
        <v/>
      </c>
      <c r="AR758" s="20" t="str">
        <f>INDEX($AB$15:$AM$15,MATCH($AS758,$AB$11:$AM$11,0))</f>
        <v>in</v>
      </c>
      <c r="AS758" s="20" t="str">
        <f>LEFT(AT758,4)</f>
        <v>2002</v>
      </c>
      <c r="AT758" s="139" t="str">
        <f>LEFT(B758,6)</f>
        <v>200211</v>
      </c>
    </row>
    <row r="759" spans="2:46" x14ac:dyDescent="0.25">
      <c r="B759" s="11">
        <f>'Market Data'!B745</f>
        <v>20021127</v>
      </c>
      <c r="C759" s="2">
        <f>'Market Data'!C745</f>
        <v>4486.5</v>
      </c>
      <c r="D759" s="2">
        <f>'Market Data'!D745</f>
        <v>4653.5</v>
      </c>
      <c r="E759" s="2">
        <f>'Market Data'!E745</f>
        <v>4454</v>
      </c>
      <c r="F759" s="12">
        <f>'Market Data'!F745</f>
        <v>4638</v>
      </c>
      <c r="H759" s="151">
        <f t="shared" si="95"/>
        <v>741</v>
      </c>
      <c r="I759" s="244">
        <f ca="1">IF($H759&lt;($J$6+1),"",PFE(OFFSET($F759,0,0,-$J$6)))</f>
        <v>-3.4577917045806192E-2</v>
      </c>
      <c r="J759" s="19"/>
      <c r="K759" s="139" t="str">
        <f t="shared" ca="1" si="96"/>
        <v>Short</v>
      </c>
      <c r="L759" s="243" t="e">
        <f t="shared" ca="1" si="91"/>
        <v>#N/A</v>
      </c>
      <c r="M759" s="242" t="e">
        <f t="shared" ca="1" si="92"/>
        <v>#N/A</v>
      </c>
      <c r="N759" s="20"/>
      <c r="O759" s="74">
        <f t="shared" ca="1" si="97"/>
        <v>-1</v>
      </c>
      <c r="P759" s="75">
        <f t="shared" ca="1" si="89"/>
        <v>0</v>
      </c>
      <c r="Q759" s="76" t="str">
        <f t="shared" ca="1" si="93"/>
        <v/>
      </c>
      <c r="R759" s="75"/>
      <c r="S759" s="77">
        <f t="shared" ca="1" si="90"/>
        <v>-1</v>
      </c>
      <c r="T759" s="78"/>
      <c r="U759" s="81">
        <f t="shared" ca="1" si="98"/>
        <v>-4970</v>
      </c>
      <c r="V759" s="82">
        <f t="shared" ca="1" si="94"/>
        <v>60205.819999999992</v>
      </c>
      <c r="W759" s="50"/>
      <c r="X759" s="50"/>
      <c r="Y759" s="50"/>
      <c r="Z759" s="50"/>
      <c r="AA759" s="50"/>
      <c r="AG759" s="50"/>
      <c r="AH759" s="50"/>
      <c r="AI759" s="50"/>
      <c r="AJ759" s="50"/>
      <c r="AK759" s="50"/>
      <c r="AL759" s="50"/>
      <c r="AM759" s="50"/>
      <c r="AN759" s="50"/>
      <c r="AO759" s="50"/>
      <c r="AP759" s="138" t="str">
        <f>IF(NOT($AS759=$AS760),ROW(),"")</f>
        <v/>
      </c>
      <c r="AQ759" s="20" t="str">
        <f>IF(NOT(AS759=AS760),AS760,"")</f>
        <v/>
      </c>
      <c r="AR759" s="20" t="str">
        <f>INDEX($AB$15:$AM$15,MATCH($AS759,$AB$11:$AM$11,0))</f>
        <v>in</v>
      </c>
      <c r="AS759" s="20" t="str">
        <f>LEFT(AT759,4)</f>
        <v>2002</v>
      </c>
      <c r="AT759" s="139" t="str">
        <f>LEFT(B759,6)</f>
        <v>200211</v>
      </c>
    </row>
    <row r="760" spans="2:46" x14ac:dyDescent="0.25">
      <c r="B760" s="11">
        <f>'Market Data'!B746</f>
        <v>20021128</v>
      </c>
      <c r="C760" s="2">
        <f>'Market Data'!C746</f>
        <v>4641.5</v>
      </c>
      <c r="D760" s="2">
        <f>'Market Data'!D746</f>
        <v>4686</v>
      </c>
      <c r="E760" s="2">
        <f>'Market Data'!E746</f>
        <v>4612.5</v>
      </c>
      <c r="F760" s="12">
        <f>'Market Data'!F746</f>
        <v>4681</v>
      </c>
      <c r="H760" s="151">
        <f t="shared" si="95"/>
        <v>742</v>
      </c>
      <c r="I760" s="244">
        <f ca="1">IF($H760&lt;($J$6+1),"",PFE(OFFSET($F760,0,0,-$J$6)))</f>
        <v>-1.2683423739701704E-2</v>
      </c>
      <c r="J760" s="19"/>
      <c r="K760" s="139" t="str">
        <f t="shared" ca="1" si="96"/>
        <v>Short</v>
      </c>
      <c r="L760" s="243" t="e">
        <f t="shared" ca="1" si="91"/>
        <v>#N/A</v>
      </c>
      <c r="M760" s="242" t="e">
        <f t="shared" ca="1" si="92"/>
        <v>#N/A</v>
      </c>
      <c r="N760" s="20"/>
      <c r="O760" s="74">
        <f t="shared" ca="1" si="97"/>
        <v>-1</v>
      </c>
      <c r="P760" s="75">
        <f t="shared" ca="1" si="89"/>
        <v>0</v>
      </c>
      <c r="Q760" s="76" t="str">
        <f t="shared" ca="1" si="93"/>
        <v/>
      </c>
      <c r="R760" s="75"/>
      <c r="S760" s="77">
        <f t="shared" ca="1" si="90"/>
        <v>-1</v>
      </c>
      <c r="T760" s="78"/>
      <c r="U760" s="81">
        <f t="shared" ca="1" si="98"/>
        <v>-1505</v>
      </c>
      <c r="V760" s="82">
        <f t="shared" ca="1" si="94"/>
        <v>58700.819999999992</v>
      </c>
      <c r="W760" s="50"/>
      <c r="X760" s="50"/>
      <c r="Y760" s="50"/>
      <c r="Z760" s="50"/>
      <c r="AA760" s="50"/>
      <c r="AG760" s="50"/>
      <c r="AH760" s="50"/>
      <c r="AI760" s="50"/>
      <c r="AJ760" s="50"/>
      <c r="AK760" s="50"/>
      <c r="AL760" s="50"/>
      <c r="AM760" s="50"/>
      <c r="AN760" s="50"/>
      <c r="AO760" s="50"/>
      <c r="AP760" s="138" t="str">
        <f>IF(NOT($AS760=$AS761),ROW(),"")</f>
        <v/>
      </c>
      <c r="AQ760" s="20" t="str">
        <f>IF(NOT(AS760=AS761),AS761,"")</f>
        <v/>
      </c>
      <c r="AR760" s="20" t="str">
        <f>INDEX($AB$15:$AM$15,MATCH($AS760,$AB$11:$AM$11,0))</f>
        <v>in</v>
      </c>
      <c r="AS760" s="20" t="str">
        <f>LEFT(AT760,4)</f>
        <v>2002</v>
      </c>
      <c r="AT760" s="139" t="str">
        <f>LEFT(B760,6)</f>
        <v>200211</v>
      </c>
    </row>
    <row r="761" spans="2:46" x14ac:dyDescent="0.25">
      <c r="B761" s="11">
        <f>'Market Data'!B747</f>
        <v>20021129</v>
      </c>
      <c r="C761" s="2">
        <f>'Market Data'!C747</f>
        <v>4680.5</v>
      </c>
      <c r="D761" s="2">
        <f>'Market Data'!D747</f>
        <v>4713.5</v>
      </c>
      <c r="E761" s="2">
        <f>'Market Data'!E747</f>
        <v>4644.5</v>
      </c>
      <c r="F761" s="12">
        <f>'Market Data'!F747</f>
        <v>4660</v>
      </c>
      <c r="H761" s="151">
        <f t="shared" si="95"/>
        <v>743</v>
      </c>
      <c r="I761" s="244">
        <f ca="1">IF($H761&lt;($J$6+1),"",PFE(OFFSET($F761,0,0,-$J$6)))</f>
        <v>-3.654999260745246E-2</v>
      </c>
      <c r="J761" s="19"/>
      <c r="K761" s="139" t="str">
        <f t="shared" ca="1" si="96"/>
        <v>Short</v>
      </c>
      <c r="L761" s="243" t="e">
        <f t="shared" ca="1" si="91"/>
        <v>#N/A</v>
      </c>
      <c r="M761" s="242" t="e">
        <f t="shared" ca="1" si="92"/>
        <v>#N/A</v>
      </c>
      <c r="N761" s="20"/>
      <c r="O761" s="74">
        <f t="shared" ca="1" si="97"/>
        <v>-1</v>
      </c>
      <c r="P761" s="75">
        <f t="shared" ca="1" si="89"/>
        <v>0</v>
      </c>
      <c r="Q761" s="76" t="str">
        <f t="shared" ca="1" si="93"/>
        <v/>
      </c>
      <c r="R761" s="75"/>
      <c r="S761" s="77">
        <f t="shared" ca="1" si="90"/>
        <v>-1</v>
      </c>
      <c r="T761" s="78"/>
      <c r="U761" s="81">
        <f t="shared" ca="1" si="98"/>
        <v>735</v>
      </c>
      <c r="V761" s="82">
        <f t="shared" ca="1" si="94"/>
        <v>59435.819999999992</v>
      </c>
      <c r="W761" s="50"/>
      <c r="X761" s="50"/>
      <c r="Y761" s="50"/>
      <c r="Z761" s="50"/>
      <c r="AA761" s="50"/>
      <c r="AG761" s="50"/>
      <c r="AH761" s="50"/>
      <c r="AI761" s="50"/>
      <c r="AJ761" s="50"/>
      <c r="AK761" s="50"/>
      <c r="AL761" s="50"/>
      <c r="AM761" s="50"/>
      <c r="AN761" s="50"/>
      <c r="AO761" s="50"/>
      <c r="AP761" s="138" t="str">
        <f>IF(NOT($AS761=$AS762),ROW(),"")</f>
        <v/>
      </c>
      <c r="AQ761" s="20" t="str">
        <f>IF(NOT(AS761=AS762),AS762,"")</f>
        <v/>
      </c>
      <c r="AR761" s="20" t="str">
        <f>INDEX($AB$15:$AM$15,MATCH($AS761,$AB$11:$AM$11,0))</f>
        <v>in</v>
      </c>
      <c r="AS761" s="20" t="str">
        <f>LEFT(AT761,4)</f>
        <v>2002</v>
      </c>
      <c r="AT761" s="139" t="str">
        <f>LEFT(B761,6)</f>
        <v>200211</v>
      </c>
    </row>
    <row r="762" spans="2:46" x14ac:dyDescent="0.25">
      <c r="B762" s="11">
        <f>'Market Data'!B748</f>
        <v>20021202</v>
      </c>
      <c r="C762" s="2">
        <f>'Market Data'!C748</f>
        <v>4690</v>
      </c>
      <c r="D762" s="2">
        <f>'Market Data'!D748</f>
        <v>4786</v>
      </c>
      <c r="E762" s="2">
        <f>'Market Data'!E748</f>
        <v>4670</v>
      </c>
      <c r="F762" s="12">
        <f>'Market Data'!F748</f>
        <v>4673</v>
      </c>
      <c r="H762" s="151">
        <f t="shared" si="95"/>
        <v>744</v>
      </c>
      <c r="I762" s="244">
        <f ca="1">IF($H762&lt;($J$6+1),"",PFE(OFFSET($F762,0,0,-$J$6)))</f>
        <v>-2.2057894563678147E-2</v>
      </c>
      <c r="J762" s="19"/>
      <c r="K762" s="139" t="str">
        <f t="shared" ca="1" si="96"/>
        <v>Short</v>
      </c>
      <c r="L762" s="243" t="e">
        <f t="shared" ca="1" si="91"/>
        <v>#N/A</v>
      </c>
      <c r="M762" s="242" t="e">
        <f t="shared" ca="1" si="92"/>
        <v>#N/A</v>
      </c>
      <c r="N762" s="20"/>
      <c r="O762" s="74">
        <f t="shared" ca="1" si="97"/>
        <v>-1</v>
      </c>
      <c r="P762" s="75">
        <f t="shared" ca="1" si="89"/>
        <v>0</v>
      </c>
      <c r="Q762" s="76" t="str">
        <f t="shared" ca="1" si="93"/>
        <v/>
      </c>
      <c r="R762" s="75"/>
      <c r="S762" s="77">
        <f t="shared" ca="1" si="90"/>
        <v>-1</v>
      </c>
      <c r="T762" s="78"/>
      <c r="U762" s="81">
        <f t="shared" ca="1" si="98"/>
        <v>-455</v>
      </c>
      <c r="V762" s="82">
        <f t="shared" ca="1" si="94"/>
        <v>58980.819999999992</v>
      </c>
      <c r="W762" s="50"/>
      <c r="X762" s="50"/>
      <c r="Y762" s="50"/>
      <c r="Z762" s="50"/>
      <c r="AA762" s="50"/>
      <c r="AG762" s="50"/>
      <c r="AH762" s="50"/>
      <c r="AI762" s="50"/>
      <c r="AJ762" s="50"/>
      <c r="AK762" s="50"/>
      <c r="AL762" s="50"/>
      <c r="AM762" s="50"/>
      <c r="AN762" s="50"/>
      <c r="AO762" s="50"/>
      <c r="AP762" s="138" t="str">
        <f>IF(NOT($AS762=$AS763),ROW(),"")</f>
        <v/>
      </c>
      <c r="AQ762" s="20" t="str">
        <f>IF(NOT(AS762=AS763),AS763,"")</f>
        <v/>
      </c>
      <c r="AR762" s="20" t="str">
        <f>INDEX($AB$15:$AM$15,MATCH($AS762,$AB$11:$AM$11,0))</f>
        <v>in</v>
      </c>
      <c r="AS762" s="20" t="str">
        <f>LEFT(AT762,4)</f>
        <v>2002</v>
      </c>
      <c r="AT762" s="139" t="str">
        <f>LEFT(B762,6)</f>
        <v>200212</v>
      </c>
    </row>
    <row r="763" spans="2:46" x14ac:dyDescent="0.25">
      <c r="B763" s="11">
        <f>'Market Data'!B749</f>
        <v>20021203</v>
      </c>
      <c r="C763" s="2">
        <f>'Market Data'!C749</f>
        <v>4700.5</v>
      </c>
      <c r="D763" s="2">
        <f>'Market Data'!D749</f>
        <v>4717.5</v>
      </c>
      <c r="E763" s="2">
        <f>'Market Data'!E749</f>
        <v>4584.5</v>
      </c>
      <c r="F763" s="12">
        <f>'Market Data'!F749</f>
        <v>4596.5</v>
      </c>
      <c r="H763" s="151">
        <f t="shared" si="95"/>
        <v>745</v>
      </c>
      <c r="I763" s="244">
        <f ca="1">IF($H763&lt;($J$6+1),"",PFE(OFFSET($F763,0,0,-$J$6)))</f>
        <v>-6.8462180450667237E-2</v>
      </c>
      <c r="J763" s="19"/>
      <c r="K763" s="139" t="str">
        <f t="shared" ca="1" si="96"/>
        <v>Short</v>
      </c>
      <c r="L763" s="243" t="e">
        <f t="shared" ca="1" si="91"/>
        <v>#N/A</v>
      </c>
      <c r="M763" s="242" t="e">
        <f t="shared" ca="1" si="92"/>
        <v>#N/A</v>
      </c>
      <c r="N763" s="20"/>
      <c r="O763" s="74">
        <f t="shared" ca="1" si="97"/>
        <v>-1</v>
      </c>
      <c r="P763" s="75">
        <f t="shared" ca="1" si="89"/>
        <v>0</v>
      </c>
      <c r="Q763" s="76" t="str">
        <f t="shared" ca="1" si="93"/>
        <v/>
      </c>
      <c r="R763" s="75"/>
      <c r="S763" s="77">
        <f t="shared" ca="1" si="90"/>
        <v>-1</v>
      </c>
      <c r="T763" s="78"/>
      <c r="U763" s="81">
        <f t="shared" ca="1" si="98"/>
        <v>2677.5</v>
      </c>
      <c r="V763" s="82">
        <f t="shared" ca="1" si="94"/>
        <v>61658.319999999992</v>
      </c>
      <c r="W763" s="50"/>
      <c r="X763" s="50"/>
      <c r="Y763" s="50"/>
      <c r="Z763" s="50"/>
      <c r="AA763" s="50"/>
      <c r="AG763" s="50"/>
      <c r="AH763" s="50"/>
      <c r="AI763" s="50"/>
      <c r="AJ763" s="50"/>
      <c r="AK763" s="50"/>
      <c r="AL763" s="50"/>
      <c r="AM763" s="50"/>
      <c r="AN763" s="50"/>
      <c r="AO763" s="50"/>
      <c r="AP763" s="138" t="str">
        <f>IF(NOT($AS763=$AS764),ROW(),"")</f>
        <v/>
      </c>
      <c r="AQ763" s="20" t="str">
        <f>IF(NOT(AS763=AS764),AS764,"")</f>
        <v/>
      </c>
      <c r="AR763" s="20" t="str">
        <f>INDEX($AB$15:$AM$15,MATCH($AS763,$AB$11:$AM$11,0))</f>
        <v>in</v>
      </c>
      <c r="AS763" s="20" t="str">
        <f>LEFT(AT763,4)</f>
        <v>2002</v>
      </c>
      <c r="AT763" s="139" t="str">
        <f>LEFT(B763,6)</f>
        <v>200212</v>
      </c>
    </row>
    <row r="764" spans="2:46" x14ac:dyDescent="0.25">
      <c r="B764" s="11">
        <f>'Market Data'!B750</f>
        <v>20021204</v>
      </c>
      <c r="C764" s="2">
        <f>'Market Data'!C750</f>
        <v>4561.5</v>
      </c>
      <c r="D764" s="2">
        <f>'Market Data'!D750</f>
        <v>4639.5</v>
      </c>
      <c r="E764" s="2">
        <f>'Market Data'!E750</f>
        <v>4543</v>
      </c>
      <c r="F764" s="12">
        <f>'Market Data'!F750</f>
        <v>4633</v>
      </c>
      <c r="H764" s="151">
        <f t="shared" si="95"/>
        <v>746</v>
      </c>
      <c r="I764" s="244">
        <f ca="1">IF($H764&lt;($J$6+1),"",PFE(OFFSET($F764,0,0,-$J$6)))</f>
        <v>-7.3521004355041567E-2</v>
      </c>
      <c r="J764" s="19"/>
      <c r="K764" s="139" t="str">
        <f t="shared" ca="1" si="96"/>
        <v>Short</v>
      </c>
      <c r="L764" s="243" t="e">
        <f t="shared" ca="1" si="91"/>
        <v>#N/A</v>
      </c>
      <c r="M764" s="242" t="e">
        <f t="shared" ca="1" si="92"/>
        <v>#N/A</v>
      </c>
      <c r="N764" s="20"/>
      <c r="O764" s="74">
        <f t="shared" ca="1" si="97"/>
        <v>-1</v>
      </c>
      <c r="P764" s="75">
        <f t="shared" ca="1" si="89"/>
        <v>0</v>
      </c>
      <c r="Q764" s="76" t="str">
        <f t="shared" ca="1" si="93"/>
        <v/>
      </c>
      <c r="R764" s="75"/>
      <c r="S764" s="77">
        <f t="shared" ca="1" si="90"/>
        <v>-1</v>
      </c>
      <c r="T764" s="78"/>
      <c r="U764" s="81">
        <f t="shared" ca="1" si="98"/>
        <v>-1277.5</v>
      </c>
      <c r="V764" s="82">
        <f t="shared" ca="1" si="94"/>
        <v>60380.819999999992</v>
      </c>
      <c r="W764" s="50"/>
      <c r="X764" s="50"/>
      <c r="Y764" s="50"/>
      <c r="Z764" s="50"/>
      <c r="AA764" s="50"/>
      <c r="AG764" s="50"/>
      <c r="AH764" s="50"/>
      <c r="AI764" s="50"/>
      <c r="AJ764" s="50"/>
      <c r="AK764" s="50"/>
      <c r="AL764" s="50"/>
      <c r="AM764" s="50"/>
      <c r="AN764" s="50"/>
      <c r="AO764" s="50"/>
      <c r="AP764" s="138" t="str">
        <f>IF(NOT($AS764=$AS765),ROW(),"")</f>
        <v/>
      </c>
      <c r="AQ764" s="20" t="str">
        <f>IF(NOT(AS764=AS765),AS765,"")</f>
        <v/>
      </c>
      <c r="AR764" s="20" t="str">
        <f>INDEX($AB$15:$AM$15,MATCH($AS764,$AB$11:$AM$11,0))</f>
        <v>in</v>
      </c>
      <c r="AS764" s="20" t="str">
        <f>LEFT(AT764,4)</f>
        <v>2002</v>
      </c>
      <c r="AT764" s="139" t="str">
        <f>LEFT(B764,6)</f>
        <v>200212</v>
      </c>
    </row>
    <row r="765" spans="2:46" x14ac:dyDescent="0.25">
      <c r="B765" s="11">
        <f>'Market Data'!B751</f>
        <v>20021205</v>
      </c>
      <c r="C765" s="2">
        <f>'Market Data'!C751</f>
        <v>4643.5</v>
      </c>
      <c r="D765" s="2">
        <f>'Market Data'!D751</f>
        <v>4696</v>
      </c>
      <c r="E765" s="2">
        <f>'Market Data'!E751</f>
        <v>4492.5</v>
      </c>
      <c r="F765" s="12">
        <f>'Market Data'!F751</f>
        <v>4531.5</v>
      </c>
      <c r="H765" s="151">
        <f t="shared" si="95"/>
        <v>747</v>
      </c>
      <c r="I765" s="244">
        <f ca="1">IF($H765&lt;($J$6+1),"",PFE(OFFSET($F765,0,0,-$J$6)))</f>
        <v>-7.9210801346858442E-2</v>
      </c>
      <c r="J765" s="19"/>
      <c r="K765" s="139" t="str">
        <f t="shared" ca="1" si="96"/>
        <v>Short</v>
      </c>
      <c r="L765" s="243" t="e">
        <f t="shared" ca="1" si="91"/>
        <v>#N/A</v>
      </c>
      <c r="M765" s="242" t="e">
        <f t="shared" ca="1" si="92"/>
        <v>#N/A</v>
      </c>
      <c r="N765" s="20"/>
      <c r="O765" s="74">
        <f t="shared" ca="1" si="97"/>
        <v>-1</v>
      </c>
      <c r="P765" s="75">
        <f t="shared" ca="1" si="89"/>
        <v>0</v>
      </c>
      <c r="Q765" s="76" t="str">
        <f t="shared" ca="1" si="93"/>
        <v/>
      </c>
      <c r="R765" s="75"/>
      <c r="S765" s="77">
        <f t="shared" ca="1" si="90"/>
        <v>-1</v>
      </c>
      <c r="T765" s="78"/>
      <c r="U765" s="81">
        <f t="shared" ca="1" si="98"/>
        <v>3552.5</v>
      </c>
      <c r="V765" s="82">
        <f t="shared" ca="1" si="94"/>
        <v>63933.319999999992</v>
      </c>
      <c r="W765" s="50"/>
      <c r="X765" s="50"/>
      <c r="Y765" s="50"/>
      <c r="Z765" s="50"/>
      <c r="AA765" s="50"/>
      <c r="AG765" s="50"/>
      <c r="AH765" s="50"/>
      <c r="AI765" s="50"/>
      <c r="AJ765" s="50"/>
      <c r="AK765" s="50"/>
      <c r="AL765" s="50"/>
      <c r="AM765" s="50"/>
      <c r="AN765" s="50"/>
      <c r="AO765" s="50"/>
      <c r="AP765" s="138" t="str">
        <f>IF(NOT($AS765=$AS766),ROW(),"")</f>
        <v/>
      </c>
      <c r="AQ765" s="20" t="str">
        <f>IF(NOT(AS765=AS766),AS766,"")</f>
        <v/>
      </c>
      <c r="AR765" s="20" t="str">
        <f>INDEX($AB$15:$AM$15,MATCH($AS765,$AB$11:$AM$11,0))</f>
        <v>in</v>
      </c>
      <c r="AS765" s="20" t="str">
        <f>LEFT(AT765,4)</f>
        <v>2002</v>
      </c>
      <c r="AT765" s="139" t="str">
        <f>LEFT(B765,6)</f>
        <v>200212</v>
      </c>
    </row>
    <row r="766" spans="2:46" x14ac:dyDescent="0.25">
      <c r="B766" s="11">
        <f>'Market Data'!B752</f>
        <v>20021206</v>
      </c>
      <c r="C766" s="2">
        <f>'Market Data'!C752</f>
        <v>4539</v>
      </c>
      <c r="D766" s="2">
        <f>'Market Data'!D752</f>
        <v>4552.5</v>
      </c>
      <c r="E766" s="2">
        <f>'Market Data'!E752</f>
        <v>4413</v>
      </c>
      <c r="F766" s="12">
        <f>'Market Data'!F752</f>
        <v>4500</v>
      </c>
      <c r="H766" s="151">
        <f t="shared" si="95"/>
        <v>748</v>
      </c>
      <c r="I766" s="244">
        <f ca="1">IF($H766&lt;($J$6+1),"",PFE(OFFSET($F766,0,0,-$J$6)))</f>
        <v>-8.5556984578248507E-2</v>
      </c>
      <c r="J766" s="19"/>
      <c r="K766" s="139" t="str">
        <f t="shared" ca="1" si="96"/>
        <v>Short</v>
      </c>
      <c r="L766" s="243" t="e">
        <f t="shared" ca="1" si="91"/>
        <v>#N/A</v>
      </c>
      <c r="M766" s="242" t="e">
        <f t="shared" ca="1" si="92"/>
        <v>#N/A</v>
      </c>
      <c r="N766" s="20"/>
      <c r="O766" s="74">
        <f t="shared" ca="1" si="97"/>
        <v>-1</v>
      </c>
      <c r="P766" s="75">
        <f t="shared" ca="1" si="89"/>
        <v>0</v>
      </c>
      <c r="Q766" s="76" t="str">
        <f t="shared" ca="1" si="93"/>
        <v/>
      </c>
      <c r="R766" s="75"/>
      <c r="S766" s="77">
        <f t="shared" ca="1" si="90"/>
        <v>-1</v>
      </c>
      <c r="T766" s="78"/>
      <c r="U766" s="81">
        <f t="shared" ca="1" si="98"/>
        <v>1102.5</v>
      </c>
      <c r="V766" s="82">
        <f t="shared" ca="1" si="94"/>
        <v>65035.819999999992</v>
      </c>
      <c r="W766" s="50"/>
      <c r="X766" s="50"/>
      <c r="Y766" s="50"/>
      <c r="Z766" s="50"/>
      <c r="AA766" s="50"/>
      <c r="AG766" s="50"/>
      <c r="AH766" s="50"/>
      <c r="AI766" s="50"/>
      <c r="AJ766" s="50"/>
      <c r="AK766" s="50"/>
      <c r="AL766" s="50"/>
      <c r="AM766" s="50"/>
      <c r="AN766" s="50"/>
      <c r="AO766" s="50"/>
      <c r="AP766" s="138" t="str">
        <f>IF(NOT($AS766=$AS767),ROW(),"")</f>
        <v/>
      </c>
      <c r="AQ766" s="20" t="str">
        <f>IF(NOT(AS766=AS767),AS767,"")</f>
        <v/>
      </c>
      <c r="AR766" s="20" t="str">
        <f>INDEX($AB$15:$AM$15,MATCH($AS766,$AB$11:$AM$11,0))</f>
        <v>in</v>
      </c>
      <c r="AS766" s="20" t="str">
        <f>LEFT(AT766,4)</f>
        <v>2002</v>
      </c>
      <c r="AT766" s="139" t="str">
        <f>LEFT(B766,6)</f>
        <v>200212</v>
      </c>
    </row>
    <row r="767" spans="2:46" x14ac:dyDescent="0.25">
      <c r="B767" s="11">
        <f>'Market Data'!B753</f>
        <v>20021209</v>
      </c>
      <c r="C767" s="2">
        <f>'Market Data'!C753</f>
        <v>4502.5</v>
      </c>
      <c r="D767" s="2">
        <f>'Market Data'!D753</f>
        <v>4529</v>
      </c>
      <c r="E767" s="2">
        <f>'Market Data'!E753</f>
        <v>4371.5</v>
      </c>
      <c r="F767" s="12">
        <f>'Market Data'!F753</f>
        <v>4378</v>
      </c>
      <c r="H767" s="151">
        <f t="shared" si="95"/>
        <v>749</v>
      </c>
      <c r="I767" s="244">
        <f ca="1">IF($H767&lt;($J$6+1),"",PFE(OFFSET($F767,0,0,-$J$6)))</f>
        <v>-9.1143775956928658E-2</v>
      </c>
      <c r="J767" s="19"/>
      <c r="K767" s="139" t="str">
        <f t="shared" ca="1" si="96"/>
        <v>Short</v>
      </c>
      <c r="L767" s="243" t="e">
        <f t="shared" ca="1" si="91"/>
        <v>#N/A</v>
      </c>
      <c r="M767" s="242" t="e">
        <f t="shared" ca="1" si="92"/>
        <v>#N/A</v>
      </c>
      <c r="N767" s="20"/>
      <c r="O767" s="74">
        <f t="shared" ca="1" si="97"/>
        <v>-1</v>
      </c>
      <c r="P767" s="75">
        <f t="shared" ca="1" si="89"/>
        <v>0</v>
      </c>
      <c r="Q767" s="76" t="str">
        <f t="shared" ca="1" si="93"/>
        <v/>
      </c>
      <c r="R767" s="75"/>
      <c r="S767" s="77">
        <f t="shared" ca="1" si="90"/>
        <v>-1</v>
      </c>
      <c r="T767" s="78"/>
      <c r="U767" s="81">
        <f t="shared" ca="1" si="98"/>
        <v>4270</v>
      </c>
      <c r="V767" s="82">
        <f t="shared" ca="1" si="94"/>
        <v>69305.819999999992</v>
      </c>
      <c r="W767" s="50"/>
      <c r="X767" s="50"/>
      <c r="Y767" s="50"/>
      <c r="Z767" s="50"/>
      <c r="AA767" s="50"/>
      <c r="AG767" s="50"/>
      <c r="AH767" s="50"/>
      <c r="AI767" s="50"/>
      <c r="AJ767" s="50"/>
      <c r="AK767" s="50"/>
      <c r="AL767" s="50"/>
      <c r="AM767" s="50"/>
      <c r="AN767" s="50"/>
      <c r="AO767" s="50"/>
      <c r="AP767" s="138" t="str">
        <f>IF(NOT($AS767=$AS768),ROW(),"")</f>
        <v/>
      </c>
      <c r="AQ767" s="20" t="str">
        <f>IF(NOT(AS767=AS768),AS768,"")</f>
        <v/>
      </c>
      <c r="AR767" s="20" t="str">
        <f>INDEX($AB$15:$AM$15,MATCH($AS767,$AB$11:$AM$11,0))</f>
        <v>in</v>
      </c>
      <c r="AS767" s="20" t="str">
        <f>LEFT(AT767,4)</f>
        <v>2002</v>
      </c>
      <c r="AT767" s="139" t="str">
        <f>LEFT(B767,6)</f>
        <v>200212</v>
      </c>
    </row>
    <row r="768" spans="2:46" x14ac:dyDescent="0.25">
      <c r="B768" s="11">
        <f>'Market Data'!B754</f>
        <v>20021210</v>
      </c>
      <c r="C768" s="2">
        <f>'Market Data'!C754</f>
        <v>4385.5</v>
      </c>
      <c r="D768" s="2">
        <f>'Market Data'!D754</f>
        <v>4481</v>
      </c>
      <c r="E768" s="2">
        <f>'Market Data'!E754</f>
        <v>4372</v>
      </c>
      <c r="F768" s="12">
        <f>'Market Data'!F754</f>
        <v>4464</v>
      </c>
      <c r="H768" s="151">
        <f t="shared" si="95"/>
        <v>750</v>
      </c>
      <c r="I768" s="244">
        <f ca="1">IF($H768&lt;($J$6+1),"",PFE(OFFSET($F768,0,0,-$J$6)))</f>
        <v>-8.5962635449439356E-2</v>
      </c>
      <c r="J768" s="19"/>
      <c r="K768" s="139" t="str">
        <f t="shared" ca="1" si="96"/>
        <v>Short</v>
      </c>
      <c r="L768" s="243" t="e">
        <f t="shared" ca="1" si="91"/>
        <v>#N/A</v>
      </c>
      <c r="M768" s="242" t="e">
        <f t="shared" ca="1" si="92"/>
        <v>#N/A</v>
      </c>
      <c r="N768" s="20"/>
      <c r="O768" s="74">
        <f t="shared" ca="1" si="97"/>
        <v>-1</v>
      </c>
      <c r="P768" s="75">
        <f t="shared" ca="1" si="89"/>
        <v>0</v>
      </c>
      <c r="Q768" s="76" t="str">
        <f t="shared" ca="1" si="93"/>
        <v/>
      </c>
      <c r="R768" s="75"/>
      <c r="S768" s="77">
        <f t="shared" ca="1" si="90"/>
        <v>-1</v>
      </c>
      <c r="T768" s="78"/>
      <c r="U768" s="81">
        <f t="shared" ca="1" si="98"/>
        <v>-3010</v>
      </c>
      <c r="V768" s="82">
        <f t="shared" ca="1" si="94"/>
        <v>66295.819999999992</v>
      </c>
      <c r="W768" s="50"/>
      <c r="X768" s="50"/>
      <c r="Y768" s="50"/>
      <c r="Z768" s="50"/>
      <c r="AA768" s="50"/>
      <c r="AG768" s="50"/>
      <c r="AH768" s="50"/>
      <c r="AI768" s="50"/>
      <c r="AJ768" s="50"/>
      <c r="AK768" s="50"/>
      <c r="AL768" s="50"/>
      <c r="AM768" s="50"/>
      <c r="AN768" s="50"/>
      <c r="AO768" s="50"/>
      <c r="AP768" s="138" t="str">
        <f>IF(NOT($AS768=$AS769),ROW(),"")</f>
        <v/>
      </c>
      <c r="AQ768" s="20" t="str">
        <f>IF(NOT(AS768=AS769),AS769,"")</f>
        <v/>
      </c>
      <c r="AR768" s="20" t="str">
        <f>INDEX($AB$15:$AM$15,MATCH($AS768,$AB$11:$AM$11,0))</f>
        <v>in</v>
      </c>
      <c r="AS768" s="20" t="str">
        <f>LEFT(AT768,4)</f>
        <v>2002</v>
      </c>
      <c r="AT768" s="139" t="str">
        <f>LEFT(B768,6)</f>
        <v>200212</v>
      </c>
    </row>
    <row r="769" spans="2:46" x14ac:dyDescent="0.25">
      <c r="B769" s="11">
        <f>'Market Data'!B755</f>
        <v>20021211</v>
      </c>
      <c r="C769" s="2">
        <f>'Market Data'!C755</f>
        <v>4454.5</v>
      </c>
      <c r="D769" s="2">
        <f>'Market Data'!D755</f>
        <v>4519</v>
      </c>
      <c r="E769" s="2">
        <f>'Market Data'!E755</f>
        <v>4438.5</v>
      </c>
      <c r="F769" s="12">
        <f>'Market Data'!F755</f>
        <v>4489.5</v>
      </c>
      <c r="H769" s="151">
        <f t="shared" si="95"/>
        <v>751</v>
      </c>
      <c r="I769" s="244">
        <f ca="1">IF($H769&lt;($J$6+1),"",PFE(OFFSET($F769,0,0,-$J$6)))</f>
        <v>-8.7338767538748294E-2</v>
      </c>
      <c r="J769" s="19"/>
      <c r="K769" s="139" t="str">
        <f t="shared" ca="1" si="96"/>
        <v>Short</v>
      </c>
      <c r="L769" s="243" t="e">
        <f t="shared" ca="1" si="91"/>
        <v>#N/A</v>
      </c>
      <c r="M769" s="242" t="e">
        <f t="shared" ca="1" si="92"/>
        <v>#N/A</v>
      </c>
      <c r="N769" s="20"/>
      <c r="O769" s="74">
        <f t="shared" ca="1" si="97"/>
        <v>-1</v>
      </c>
      <c r="P769" s="75">
        <f t="shared" ca="1" si="89"/>
        <v>0</v>
      </c>
      <c r="Q769" s="76" t="str">
        <f t="shared" ca="1" si="93"/>
        <v/>
      </c>
      <c r="R769" s="75"/>
      <c r="S769" s="77">
        <f t="shared" ca="1" si="90"/>
        <v>-1</v>
      </c>
      <c r="T769" s="78"/>
      <c r="U769" s="81">
        <f t="shared" ca="1" si="98"/>
        <v>-892.5</v>
      </c>
      <c r="V769" s="82">
        <f t="shared" ca="1" si="94"/>
        <v>65403.319999999992</v>
      </c>
      <c r="W769" s="50"/>
      <c r="X769" s="50"/>
      <c r="Y769" s="50"/>
      <c r="Z769" s="50"/>
      <c r="AA769" s="50"/>
      <c r="AG769" s="50"/>
      <c r="AH769" s="50"/>
      <c r="AI769" s="50"/>
      <c r="AJ769" s="50"/>
      <c r="AK769" s="50"/>
      <c r="AL769" s="50"/>
      <c r="AM769" s="50"/>
      <c r="AN769" s="50"/>
      <c r="AO769" s="50"/>
      <c r="AP769" s="138" t="str">
        <f>IF(NOT($AS769=$AS770),ROW(),"")</f>
        <v/>
      </c>
      <c r="AQ769" s="20" t="str">
        <f>IF(NOT(AS769=AS770),AS770,"")</f>
        <v/>
      </c>
      <c r="AR769" s="20" t="str">
        <f>INDEX($AB$15:$AM$15,MATCH($AS769,$AB$11:$AM$11,0))</f>
        <v>in</v>
      </c>
      <c r="AS769" s="20" t="str">
        <f>LEFT(AT769,4)</f>
        <v>2002</v>
      </c>
      <c r="AT769" s="139" t="str">
        <f>LEFT(B769,6)</f>
        <v>200212</v>
      </c>
    </row>
    <row r="770" spans="2:46" x14ac:dyDescent="0.25">
      <c r="B770" s="11">
        <f>'Market Data'!B756</f>
        <v>20021212</v>
      </c>
      <c r="C770" s="2">
        <f>'Market Data'!C756</f>
        <v>4477</v>
      </c>
      <c r="D770" s="2">
        <f>'Market Data'!D756</f>
        <v>4515.5</v>
      </c>
      <c r="E770" s="2">
        <f>'Market Data'!E756</f>
        <v>4402.5</v>
      </c>
      <c r="F770" s="12">
        <f>'Market Data'!F756</f>
        <v>4418.5</v>
      </c>
      <c r="H770" s="151">
        <f t="shared" si="95"/>
        <v>752</v>
      </c>
      <c r="I770" s="244">
        <f ca="1">IF($H770&lt;($J$6+1),"",PFE(OFFSET($F770,0,0,-$J$6)))</f>
        <v>-0.12491475685404411</v>
      </c>
      <c r="J770" s="19"/>
      <c r="K770" s="139" t="str">
        <f t="shared" ca="1" si="96"/>
        <v>Short</v>
      </c>
      <c r="L770" s="243" t="e">
        <f t="shared" ca="1" si="91"/>
        <v>#N/A</v>
      </c>
      <c r="M770" s="242" t="e">
        <f t="shared" ca="1" si="92"/>
        <v>#N/A</v>
      </c>
      <c r="N770" s="20"/>
      <c r="O770" s="74">
        <f t="shared" ca="1" si="97"/>
        <v>-1</v>
      </c>
      <c r="P770" s="75">
        <f t="shared" ca="1" si="89"/>
        <v>0</v>
      </c>
      <c r="Q770" s="76" t="str">
        <f t="shared" ca="1" si="93"/>
        <v/>
      </c>
      <c r="R770" s="75"/>
      <c r="S770" s="77">
        <f t="shared" ca="1" si="90"/>
        <v>-1</v>
      </c>
      <c r="T770" s="78"/>
      <c r="U770" s="81">
        <f t="shared" ca="1" si="98"/>
        <v>2485</v>
      </c>
      <c r="V770" s="82">
        <f t="shared" ca="1" si="94"/>
        <v>67888.319999999992</v>
      </c>
      <c r="W770" s="50"/>
      <c r="X770" s="50"/>
      <c r="Y770" s="50"/>
      <c r="Z770" s="50"/>
      <c r="AA770" s="50"/>
      <c r="AG770" s="50"/>
      <c r="AH770" s="50"/>
      <c r="AI770" s="50"/>
      <c r="AJ770" s="50"/>
      <c r="AK770" s="50"/>
      <c r="AL770" s="50"/>
      <c r="AM770" s="50"/>
      <c r="AN770" s="50"/>
      <c r="AO770" s="50"/>
      <c r="AP770" s="138" t="str">
        <f>IF(NOT($AS770=$AS771),ROW(),"")</f>
        <v/>
      </c>
      <c r="AQ770" s="20" t="str">
        <f>IF(NOT(AS770=AS771),AS771,"")</f>
        <v/>
      </c>
      <c r="AR770" s="20" t="str">
        <f>INDEX($AB$15:$AM$15,MATCH($AS770,$AB$11:$AM$11,0))</f>
        <v>in</v>
      </c>
      <c r="AS770" s="20" t="str">
        <f>LEFT(AT770,4)</f>
        <v>2002</v>
      </c>
      <c r="AT770" s="139" t="str">
        <f>LEFT(B770,6)</f>
        <v>200212</v>
      </c>
    </row>
    <row r="771" spans="2:46" x14ac:dyDescent="0.25">
      <c r="B771" s="11">
        <f>'Market Data'!B757</f>
        <v>20021213</v>
      </c>
      <c r="C771" s="2">
        <f>'Market Data'!C757</f>
        <v>4406.5</v>
      </c>
      <c r="D771" s="2">
        <f>'Market Data'!D757</f>
        <v>4411.5</v>
      </c>
      <c r="E771" s="2">
        <f>'Market Data'!E757</f>
        <v>4337.5</v>
      </c>
      <c r="F771" s="12">
        <f>'Market Data'!F757</f>
        <v>4361.5</v>
      </c>
      <c r="H771" s="151">
        <f t="shared" si="95"/>
        <v>753</v>
      </c>
      <c r="I771" s="244">
        <f ca="1">IF($H771&lt;($J$6+1),"",PFE(OFFSET($F771,0,0,-$J$6)))</f>
        <v>-0.12399661053167857</v>
      </c>
      <c r="J771" s="19"/>
      <c r="K771" s="139" t="str">
        <f t="shared" ca="1" si="96"/>
        <v>Short</v>
      </c>
      <c r="L771" s="243" t="e">
        <f t="shared" ca="1" si="91"/>
        <v>#N/A</v>
      </c>
      <c r="M771" s="242" t="e">
        <f t="shared" ca="1" si="92"/>
        <v>#N/A</v>
      </c>
      <c r="N771" s="20"/>
      <c r="O771" s="74">
        <f t="shared" ca="1" si="97"/>
        <v>-1</v>
      </c>
      <c r="P771" s="75">
        <f t="shared" ca="1" si="89"/>
        <v>0</v>
      </c>
      <c r="Q771" s="76" t="str">
        <f t="shared" ca="1" si="93"/>
        <v/>
      </c>
      <c r="R771" s="75"/>
      <c r="S771" s="77">
        <f t="shared" ca="1" si="90"/>
        <v>-1</v>
      </c>
      <c r="T771" s="78"/>
      <c r="U771" s="81">
        <f t="shared" ca="1" si="98"/>
        <v>1995</v>
      </c>
      <c r="V771" s="82">
        <f t="shared" ca="1" si="94"/>
        <v>69883.319999999992</v>
      </c>
      <c r="W771" s="50"/>
      <c r="X771" s="50"/>
      <c r="Y771" s="50"/>
      <c r="Z771" s="50"/>
      <c r="AA771" s="50"/>
      <c r="AG771" s="50"/>
      <c r="AH771" s="50"/>
      <c r="AI771" s="50"/>
      <c r="AJ771" s="50"/>
      <c r="AK771" s="50"/>
      <c r="AL771" s="50"/>
      <c r="AM771" s="50"/>
      <c r="AN771" s="50"/>
      <c r="AO771" s="50"/>
      <c r="AP771" s="138" t="str">
        <f>IF(NOT($AS771=$AS772),ROW(),"")</f>
        <v/>
      </c>
      <c r="AQ771" s="20" t="str">
        <f>IF(NOT(AS771=AS772),AS772,"")</f>
        <v/>
      </c>
      <c r="AR771" s="20" t="str">
        <f>INDEX($AB$15:$AM$15,MATCH($AS771,$AB$11:$AM$11,0))</f>
        <v>in</v>
      </c>
      <c r="AS771" s="20" t="str">
        <f>LEFT(AT771,4)</f>
        <v>2002</v>
      </c>
      <c r="AT771" s="139" t="str">
        <f>LEFT(B771,6)</f>
        <v>200212</v>
      </c>
    </row>
    <row r="772" spans="2:46" x14ac:dyDescent="0.25">
      <c r="B772" s="11">
        <f>'Market Data'!B758</f>
        <v>20021216</v>
      </c>
      <c r="C772" s="2">
        <f>'Market Data'!C758</f>
        <v>4351.5</v>
      </c>
      <c r="D772" s="2">
        <f>'Market Data'!D758</f>
        <v>4499</v>
      </c>
      <c r="E772" s="2">
        <f>'Market Data'!E758</f>
        <v>4332</v>
      </c>
      <c r="F772" s="12">
        <f>'Market Data'!F758</f>
        <v>4499</v>
      </c>
      <c r="H772" s="151">
        <f t="shared" si="95"/>
        <v>754</v>
      </c>
      <c r="I772" s="244">
        <f ca="1">IF($H772&lt;($J$6+1),"",PFE(OFFSET($F772,0,0,-$J$6)))</f>
        <v>-0.11472072792522631</v>
      </c>
      <c r="J772" s="19"/>
      <c r="K772" s="139" t="str">
        <f t="shared" ca="1" si="96"/>
        <v>Short</v>
      </c>
      <c r="L772" s="243" t="e">
        <f t="shared" ca="1" si="91"/>
        <v>#N/A</v>
      </c>
      <c r="M772" s="242" t="e">
        <f t="shared" ca="1" si="92"/>
        <v>#N/A</v>
      </c>
      <c r="N772" s="20"/>
      <c r="O772" s="74">
        <f t="shared" ca="1" si="97"/>
        <v>-1</v>
      </c>
      <c r="P772" s="75">
        <f t="shared" ca="1" si="89"/>
        <v>0</v>
      </c>
      <c r="Q772" s="76" t="str">
        <f t="shared" ca="1" si="93"/>
        <v/>
      </c>
      <c r="R772" s="75"/>
      <c r="S772" s="77">
        <f t="shared" ca="1" si="90"/>
        <v>-1</v>
      </c>
      <c r="T772" s="78"/>
      <c r="U772" s="81">
        <f t="shared" ca="1" si="98"/>
        <v>-4812.5</v>
      </c>
      <c r="V772" s="82">
        <f t="shared" ca="1" si="94"/>
        <v>65070.819999999992</v>
      </c>
      <c r="W772" s="50"/>
      <c r="X772" s="50"/>
      <c r="Y772" s="50"/>
      <c r="Z772" s="50"/>
      <c r="AA772" s="50"/>
      <c r="AG772" s="50"/>
      <c r="AH772" s="50"/>
      <c r="AI772" s="50"/>
      <c r="AJ772" s="50"/>
      <c r="AK772" s="50"/>
      <c r="AL772" s="50"/>
      <c r="AM772" s="50"/>
      <c r="AN772" s="50"/>
      <c r="AO772" s="50"/>
      <c r="AP772" s="138" t="str">
        <f>IF(NOT($AS772=$AS773),ROW(),"")</f>
        <v/>
      </c>
      <c r="AQ772" s="20" t="str">
        <f>IF(NOT(AS772=AS773),AS773,"")</f>
        <v/>
      </c>
      <c r="AR772" s="20" t="str">
        <f>INDEX($AB$15:$AM$15,MATCH($AS772,$AB$11:$AM$11,0))</f>
        <v>in</v>
      </c>
      <c r="AS772" s="20" t="str">
        <f>LEFT(AT772,4)</f>
        <v>2002</v>
      </c>
      <c r="AT772" s="139" t="str">
        <f>LEFT(B772,6)</f>
        <v>200212</v>
      </c>
    </row>
    <row r="773" spans="2:46" x14ac:dyDescent="0.25">
      <c r="B773" s="11">
        <f>'Market Data'!B759</f>
        <v>20021217</v>
      </c>
      <c r="C773" s="2">
        <f>'Market Data'!C759</f>
        <v>4502</v>
      </c>
      <c r="D773" s="2">
        <f>'Market Data'!D759</f>
        <v>4526.5</v>
      </c>
      <c r="E773" s="2">
        <f>'Market Data'!E759</f>
        <v>4438</v>
      </c>
      <c r="F773" s="12">
        <f>'Market Data'!F759</f>
        <v>4448</v>
      </c>
      <c r="H773" s="151">
        <f t="shared" si="95"/>
        <v>755</v>
      </c>
      <c r="I773" s="244">
        <f ca="1">IF($H773&lt;($J$6+1),"",PFE(OFFSET($F773,0,0,-$J$6)))</f>
        <v>-0.12421014896953013</v>
      </c>
      <c r="J773" s="19"/>
      <c r="K773" s="139" t="str">
        <f t="shared" ca="1" si="96"/>
        <v>Short</v>
      </c>
      <c r="L773" s="243" t="e">
        <f t="shared" ca="1" si="91"/>
        <v>#N/A</v>
      </c>
      <c r="M773" s="242" t="e">
        <f t="shared" ca="1" si="92"/>
        <v>#N/A</v>
      </c>
      <c r="N773" s="20"/>
      <c r="O773" s="74">
        <f t="shared" ca="1" si="97"/>
        <v>-1</v>
      </c>
      <c r="P773" s="75">
        <f t="shared" ca="1" si="89"/>
        <v>0</v>
      </c>
      <c r="Q773" s="76" t="str">
        <f t="shared" ca="1" si="93"/>
        <v/>
      </c>
      <c r="R773" s="75"/>
      <c r="S773" s="77">
        <f t="shared" ca="1" si="90"/>
        <v>-1</v>
      </c>
      <c r="T773" s="78"/>
      <c r="U773" s="81">
        <f t="shared" ca="1" si="98"/>
        <v>1785</v>
      </c>
      <c r="V773" s="82">
        <f t="shared" ca="1" si="94"/>
        <v>66855.819999999992</v>
      </c>
      <c r="W773" s="50"/>
      <c r="X773" s="50"/>
      <c r="Y773" s="50"/>
      <c r="Z773" s="50"/>
      <c r="AA773" s="50"/>
      <c r="AG773" s="50"/>
      <c r="AH773" s="50"/>
      <c r="AI773" s="50"/>
      <c r="AJ773" s="50"/>
      <c r="AK773" s="50"/>
      <c r="AL773" s="50"/>
      <c r="AM773" s="50"/>
      <c r="AN773" s="50"/>
      <c r="AO773" s="50"/>
      <c r="AP773" s="138" t="str">
        <f>IF(NOT($AS773=$AS774),ROW(),"")</f>
        <v/>
      </c>
      <c r="AQ773" s="20" t="str">
        <f>IF(NOT(AS773=AS774),AS774,"")</f>
        <v/>
      </c>
      <c r="AR773" s="20" t="str">
        <f>INDEX($AB$15:$AM$15,MATCH($AS773,$AB$11:$AM$11,0))</f>
        <v>in</v>
      </c>
      <c r="AS773" s="20" t="str">
        <f>LEFT(AT773,4)</f>
        <v>2002</v>
      </c>
      <c r="AT773" s="139" t="str">
        <f>LEFT(B773,6)</f>
        <v>200212</v>
      </c>
    </row>
    <row r="774" spans="2:46" x14ac:dyDescent="0.25">
      <c r="B774" s="11">
        <f>'Market Data'!B760</f>
        <v>20021218</v>
      </c>
      <c r="C774" s="2">
        <f>'Market Data'!C760</f>
        <v>4419</v>
      </c>
      <c r="D774" s="2">
        <f>'Market Data'!D760</f>
        <v>4437</v>
      </c>
      <c r="E774" s="2">
        <f>'Market Data'!E760</f>
        <v>4324</v>
      </c>
      <c r="F774" s="12">
        <f>'Market Data'!F760</f>
        <v>4341.5</v>
      </c>
      <c r="H774" s="151">
        <f t="shared" si="95"/>
        <v>756</v>
      </c>
      <c r="I774" s="244">
        <f ca="1">IF($H774&lt;($J$6+1),"",PFE(OFFSET($F774,0,0,-$J$6)))</f>
        <v>-0.1305763049587588</v>
      </c>
      <c r="J774" s="19"/>
      <c r="K774" s="139" t="str">
        <f t="shared" ca="1" si="96"/>
        <v>Short</v>
      </c>
      <c r="L774" s="243" t="e">
        <f t="shared" ca="1" si="91"/>
        <v>#N/A</v>
      </c>
      <c r="M774" s="242" t="e">
        <f t="shared" ca="1" si="92"/>
        <v>#N/A</v>
      </c>
      <c r="N774" s="20"/>
      <c r="O774" s="74">
        <f t="shared" ca="1" si="97"/>
        <v>-1</v>
      </c>
      <c r="P774" s="75">
        <f t="shared" ca="1" si="89"/>
        <v>0</v>
      </c>
      <c r="Q774" s="76" t="str">
        <f t="shared" ca="1" si="93"/>
        <v/>
      </c>
      <c r="R774" s="75"/>
      <c r="S774" s="77">
        <f t="shared" ca="1" si="90"/>
        <v>-1</v>
      </c>
      <c r="T774" s="78"/>
      <c r="U774" s="81">
        <f t="shared" ca="1" si="98"/>
        <v>3727.5</v>
      </c>
      <c r="V774" s="82">
        <f t="shared" ca="1" si="94"/>
        <v>70583.319999999992</v>
      </c>
      <c r="W774" s="50"/>
      <c r="X774" s="50"/>
      <c r="Y774" s="50"/>
      <c r="Z774" s="50"/>
      <c r="AA774" s="50"/>
      <c r="AG774" s="50"/>
      <c r="AH774" s="50"/>
      <c r="AI774" s="50"/>
      <c r="AJ774" s="50"/>
      <c r="AK774" s="50"/>
      <c r="AL774" s="50"/>
      <c r="AM774" s="50"/>
      <c r="AN774" s="50"/>
      <c r="AO774" s="50"/>
      <c r="AP774" s="138" t="str">
        <f>IF(NOT($AS774=$AS775),ROW(),"")</f>
        <v/>
      </c>
      <c r="AQ774" s="20" t="str">
        <f>IF(NOT(AS774=AS775),AS775,"")</f>
        <v/>
      </c>
      <c r="AR774" s="20" t="str">
        <f>INDEX($AB$15:$AM$15,MATCH($AS774,$AB$11:$AM$11,0))</f>
        <v>in</v>
      </c>
      <c r="AS774" s="20" t="str">
        <f>LEFT(AT774,4)</f>
        <v>2002</v>
      </c>
      <c r="AT774" s="139" t="str">
        <f>LEFT(B774,6)</f>
        <v>200212</v>
      </c>
    </row>
    <row r="775" spans="2:46" x14ac:dyDescent="0.25">
      <c r="B775" s="11">
        <f>'Market Data'!B761</f>
        <v>20021219</v>
      </c>
      <c r="C775" s="2">
        <f>'Market Data'!C761</f>
        <v>4358</v>
      </c>
      <c r="D775" s="2">
        <f>'Market Data'!D761</f>
        <v>4401</v>
      </c>
      <c r="E775" s="2">
        <f>'Market Data'!E761</f>
        <v>4225.5</v>
      </c>
      <c r="F775" s="12">
        <f>'Market Data'!F761</f>
        <v>4254.5</v>
      </c>
      <c r="H775" s="151">
        <f t="shared" si="95"/>
        <v>757</v>
      </c>
      <c r="I775" s="244">
        <f ca="1">IF($H775&lt;($J$6+1),"",PFE(OFFSET($F775,0,0,-$J$6)))</f>
        <v>-0.13834261986047922</v>
      </c>
      <c r="J775" s="19"/>
      <c r="K775" s="139" t="str">
        <f t="shared" ca="1" si="96"/>
        <v>Short</v>
      </c>
      <c r="L775" s="243" t="e">
        <f t="shared" ca="1" si="91"/>
        <v>#N/A</v>
      </c>
      <c r="M775" s="242" t="e">
        <f t="shared" ca="1" si="92"/>
        <v>#N/A</v>
      </c>
      <c r="N775" s="20"/>
      <c r="O775" s="74">
        <f t="shared" ca="1" si="97"/>
        <v>-1</v>
      </c>
      <c r="P775" s="75">
        <f t="shared" ca="1" si="89"/>
        <v>0</v>
      </c>
      <c r="Q775" s="76" t="str">
        <f t="shared" ca="1" si="93"/>
        <v/>
      </c>
      <c r="R775" s="75"/>
      <c r="S775" s="77">
        <f t="shared" ca="1" si="90"/>
        <v>-1</v>
      </c>
      <c r="T775" s="78"/>
      <c r="U775" s="81">
        <f t="shared" ca="1" si="98"/>
        <v>3045</v>
      </c>
      <c r="V775" s="82">
        <f t="shared" ca="1" si="94"/>
        <v>73628.319999999992</v>
      </c>
      <c r="W775" s="50"/>
      <c r="X775" s="50"/>
      <c r="Y775" s="50"/>
      <c r="Z775" s="50"/>
      <c r="AA775" s="50"/>
      <c r="AG775" s="50"/>
      <c r="AH775" s="50"/>
      <c r="AI775" s="50"/>
      <c r="AJ775" s="50"/>
      <c r="AK775" s="50"/>
      <c r="AL775" s="50"/>
      <c r="AM775" s="50"/>
      <c r="AN775" s="50"/>
      <c r="AO775" s="50"/>
      <c r="AP775" s="138" t="str">
        <f>IF(NOT($AS775=$AS776),ROW(),"")</f>
        <v/>
      </c>
      <c r="AQ775" s="20" t="str">
        <f>IF(NOT(AS775=AS776),AS776,"")</f>
        <v/>
      </c>
      <c r="AR775" s="20" t="str">
        <f>INDEX($AB$15:$AM$15,MATCH($AS775,$AB$11:$AM$11,0))</f>
        <v>in</v>
      </c>
      <c r="AS775" s="20" t="str">
        <f>LEFT(AT775,4)</f>
        <v>2002</v>
      </c>
      <c r="AT775" s="139" t="str">
        <f>LEFT(B775,6)</f>
        <v>200212</v>
      </c>
    </row>
    <row r="776" spans="2:46" x14ac:dyDescent="0.25">
      <c r="B776" s="11">
        <f>'Market Data'!B762</f>
        <v>20021220</v>
      </c>
      <c r="C776" s="2">
        <f>'Market Data'!C762</f>
        <v>4298</v>
      </c>
      <c r="D776" s="2">
        <f>'Market Data'!D762</f>
        <v>4342.5</v>
      </c>
      <c r="E776" s="2">
        <f>'Market Data'!E762</f>
        <v>4246</v>
      </c>
      <c r="F776" s="12">
        <f>'Market Data'!F762</f>
        <v>4337</v>
      </c>
      <c r="H776" s="151">
        <f t="shared" si="95"/>
        <v>758</v>
      </c>
      <c r="I776" s="244">
        <f ca="1">IF($H776&lt;($J$6+1),"",PFE(OFFSET($F776,0,0,-$J$6)))</f>
        <v>-0.1333624995663979</v>
      </c>
      <c r="J776" s="19"/>
      <c r="K776" s="139" t="str">
        <f t="shared" ca="1" si="96"/>
        <v>Short</v>
      </c>
      <c r="L776" s="243" t="e">
        <f t="shared" ca="1" si="91"/>
        <v>#N/A</v>
      </c>
      <c r="M776" s="242" t="e">
        <f t="shared" ca="1" si="92"/>
        <v>#N/A</v>
      </c>
      <c r="N776" s="20"/>
      <c r="O776" s="74">
        <f t="shared" ca="1" si="97"/>
        <v>-1</v>
      </c>
      <c r="P776" s="75">
        <f t="shared" ca="1" si="89"/>
        <v>0</v>
      </c>
      <c r="Q776" s="76" t="str">
        <f t="shared" ca="1" si="93"/>
        <v/>
      </c>
      <c r="R776" s="75"/>
      <c r="S776" s="77">
        <f t="shared" ca="1" si="90"/>
        <v>-1</v>
      </c>
      <c r="T776" s="78"/>
      <c r="U776" s="81">
        <f t="shared" ca="1" si="98"/>
        <v>-2887.5</v>
      </c>
      <c r="V776" s="82">
        <f t="shared" ca="1" si="94"/>
        <v>70740.819999999992</v>
      </c>
      <c r="W776" s="50"/>
      <c r="X776" s="50"/>
      <c r="Y776" s="50"/>
      <c r="Z776" s="50"/>
      <c r="AA776" s="50"/>
      <c r="AG776" s="50"/>
      <c r="AH776" s="50"/>
      <c r="AI776" s="50"/>
      <c r="AJ776" s="50"/>
      <c r="AK776" s="50"/>
      <c r="AL776" s="50"/>
      <c r="AM776" s="50"/>
      <c r="AN776" s="50"/>
      <c r="AO776" s="50"/>
      <c r="AP776" s="138" t="str">
        <f>IF(NOT($AS776=$AS777),ROW(),"")</f>
        <v/>
      </c>
      <c r="AQ776" s="20" t="str">
        <f>IF(NOT(AS776=AS777),AS777,"")</f>
        <v/>
      </c>
      <c r="AR776" s="20" t="str">
        <f>INDEX($AB$15:$AM$15,MATCH($AS776,$AB$11:$AM$11,0))</f>
        <v>in</v>
      </c>
      <c r="AS776" s="20" t="str">
        <f>LEFT(AT776,4)</f>
        <v>2002</v>
      </c>
      <c r="AT776" s="139" t="str">
        <f>LEFT(B776,6)</f>
        <v>200212</v>
      </c>
    </row>
    <row r="777" spans="2:46" x14ac:dyDescent="0.25">
      <c r="B777" s="11">
        <f>'Market Data'!B763</f>
        <v>20021223</v>
      </c>
      <c r="C777" s="2">
        <f>'Market Data'!C763</f>
        <v>4334</v>
      </c>
      <c r="D777" s="2">
        <f>'Market Data'!D763</f>
        <v>4354</v>
      </c>
      <c r="E777" s="2">
        <f>'Market Data'!E763</f>
        <v>4261</v>
      </c>
      <c r="F777" s="12">
        <f>'Market Data'!F763</f>
        <v>4284.5</v>
      </c>
      <c r="H777" s="151">
        <f t="shared" si="95"/>
        <v>759</v>
      </c>
      <c r="I777" s="244">
        <f ca="1">IF($H777&lt;($J$6+1),"",PFE(OFFSET($F777,0,0,-$J$6)))</f>
        <v>-0.12088802952960459</v>
      </c>
      <c r="J777" s="19"/>
      <c r="K777" s="139" t="str">
        <f t="shared" ca="1" si="96"/>
        <v>Short</v>
      </c>
      <c r="L777" s="243" t="e">
        <f t="shared" ca="1" si="91"/>
        <v>#N/A</v>
      </c>
      <c r="M777" s="242" t="e">
        <f t="shared" ca="1" si="92"/>
        <v>#N/A</v>
      </c>
      <c r="N777" s="20"/>
      <c r="O777" s="74">
        <f t="shared" ca="1" si="97"/>
        <v>-1</v>
      </c>
      <c r="P777" s="75">
        <f t="shared" ca="1" si="89"/>
        <v>0</v>
      </c>
      <c r="Q777" s="76" t="str">
        <f t="shared" ca="1" si="93"/>
        <v/>
      </c>
      <c r="R777" s="75"/>
      <c r="S777" s="77">
        <f t="shared" ca="1" si="90"/>
        <v>-1</v>
      </c>
      <c r="T777" s="78"/>
      <c r="U777" s="81">
        <f t="shared" ca="1" si="98"/>
        <v>1837.5</v>
      </c>
      <c r="V777" s="82">
        <f t="shared" ca="1" si="94"/>
        <v>72578.319999999992</v>
      </c>
      <c r="W777" s="50"/>
      <c r="X777" s="50"/>
      <c r="Y777" s="50"/>
      <c r="Z777" s="50"/>
      <c r="AA777" s="50"/>
      <c r="AG777" s="50"/>
      <c r="AH777" s="50"/>
      <c r="AI777" s="50"/>
      <c r="AJ777" s="50"/>
      <c r="AK777" s="50"/>
      <c r="AL777" s="50"/>
      <c r="AM777" s="50"/>
      <c r="AN777" s="50"/>
      <c r="AO777" s="50"/>
      <c r="AP777" s="138" t="str">
        <f>IF(NOT($AS777=$AS778),ROW(),"")</f>
        <v/>
      </c>
      <c r="AQ777" s="20" t="str">
        <f>IF(NOT(AS777=AS778),AS778,"")</f>
        <v/>
      </c>
      <c r="AR777" s="20" t="str">
        <f>INDEX($AB$15:$AM$15,MATCH($AS777,$AB$11:$AM$11,0))</f>
        <v>in</v>
      </c>
      <c r="AS777" s="20" t="str">
        <f>LEFT(AT777,4)</f>
        <v>2002</v>
      </c>
      <c r="AT777" s="139" t="str">
        <f>LEFT(B777,6)</f>
        <v>200212</v>
      </c>
    </row>
    <row r="778" spans="2:46" x14ac:dyDescent="0.25">
      <c r="B778" s="11">
        <f>'Market Data'!B764</f>
        <v>20021227</v>
      </c>
      <c r="C778" s="2">
        <f>'Market Data'!C764</f>
        <v>4273</v>
      </c>
      <c r="D778" s="2">
        <f>'Market Data'!D764</f>
        <v>4286</v>
      </c>
      <c r="E778" s="2">
        <f>'Market Data'!E764</f>
        <v>4139</v>
      </c>
      <c r="F778" s="12">
        <f>'Market Data'!F764</f>
        <v>4143.5</v>
      </c>
      <c r="H778" s="151">
        <f t="shared" si="95"/>
        <v>760</v>
      </c>
      <c r="I778" s="244">
        <f ca="1">IF($H778&lt;($J$6+1),"",PFE(OFFSET($F778,0,0,-$J$6)))</f>
        <v>-0.13552082552206021</v>
      </c>
      <c r="J778" s="19"/>
      <c r="K778" s="139" t="str">
        <f t="shared" ca="1" si="96"/>
        <v>Short</v>
      </c>
      <c r="L778" s="243" t="e">
        <f t="shared" ca="1" si="91"/>
        <v>#N/A</v>
      </c>
      <c r="M778" s="242" t="e">
        <f t="shared" ca="1" si="92"/>
        <v>#N/A</v>
      </c>
      <c r="N778" s="20"/>
      <c r="O778" s="74">
        <f t="shared" ca="1" si="97"/>
        <v>-1</v>
      </c>
      <c r="P778" s="75">
        <f t="shared" ca="1" si="89"/>
        <v>0</v>
      </c>
      <c r="Q778" s="76" t="str">
        <f t="shared" ca="1" si="93"/>
        <v/>
      </c>
      <c r="R778" s="75"/>
      <c r="S778" s="77">
        <f t="shared" ca="1" si="90"/>
        <v>-1</v>
      </c>
      <c r="T778" s="78"/>
      <c r="U778" s="81">
        <f t="shared" ca="1" si="98"/>
        <v>4935</v>
      </c>
      <c r="V778" s="82">
        <f t="shared" ca="1" si="94"/>
        <v>77513.319999999992</v>
      </c>
      <c r="W778" s="50"/>
      <c r="X778" s="50"/>
      <c r="Y778" s="50"/>
      <c r="Z778" s="50"/>
      <c r="AA778" s="50"/>
      <c r="AG778" s="50"/>
      <c r="AH778" s="50"/>
      <c r="AI778" s="50"/>
      <c r="AJ778" s="50"/>
      <c r="AK778" s="50"/>
      <c r="AL778" s="50"/>
      <c r="AM778" s="50"/>
      <c r="AN778" s="50"/>
      <c r="AO778" s="50"/>
      <c r="AP778" s="138" t="str">
        <f>IF(NOT($AS778=$AS779),ROW(),"")</f>
        <v/>
      </c>
      <c r="AQ778" s="20" t="str">
        <f>IF(NOT(AS778=AS779),AS779,"")</f>
        <v/>
      </c>
      <c r="AR778" s="20" t="str">
        <f>INDEX($AB$15:$AM$15,MATCH($AS778,$AB$11:$AM$11,0))</f>
        <v>in</v>
      </c>
      <c r="AS778" s="20" t="str">
        <f>LEFT(AT778,4)</f>
        <v>2002</v>
      </c>
      <c r="AT778" s="139" t="str">
        <f>LEFT(B778,6)</f>
        <v>200212</v>
      </c>
    </row>
    <row r="779" spans="2:46" x14ac:dyDescent="0.25">
      <c r="B779" s="11">
        <f>'Market Data'!B765</f>
        <v>20021230</v>
      </c>
      <c r="C779" s="2">
        <f>'Market Data'!C765</f>
        <v>4149</v>
      </c>
      <c r="D779" s="2">
        <f>'Market Data'!D765</f>
        <v>4200.5</v>
      </c>
      <c r="E779" s="2">
        <f>'Market Data'!E765</f>
        <v>4133</v>
      </c>
      <c r="F779" s="12">
        <f>'Market Data'!F765</f>
        <v>4183.5</v>
      </c>
      <c r="H779" s="151">
        <f t="shared" si="95"/>
        <v>761</v>
      </c>
      <c r="I779" s="244">
        <f ca="1">IF($H779&lt;($J$6+1),"",PFE(OFFSET($F779,0,0,-$J$6)))</f>
        <v>-0.13631778910404518</v>
      </c>
      <c r="J779" s="19"/>
      <c r="K779" s="139" t="str">
        <f t="shared" ca="1" si="96"/>
        <v>Short</v>
      </c>
      <c r="L779" s="243" t="e">
        <f t="shared" ca="1" si="91"/>
        <v>#N/A</v>
      </c>
      <c r="M779" s="242" t="e">
        <f t="shared" ca="1" si="92"/>
        <v>#N/A</v>
      </c>
      <c r="N779" s="20"/>
      <c r="O779" s="74">
        <f t="shared" ca="1" si="97"/>
        <v>-1</v>
      </c>
      <c r="P779" s="75">
        <f t="shared" ca="1" si="89"/>
        <v>0</v>
      </c>
      <c r="Q779" s="76" t="str">
        <f t="shared" ca="1" si="93"/>
        <v/>
      </c>
      <c r="R779" s="75"/>
      <c r="S779" s="77">
        <f t="shared" ca="1" si="90"/>
        <v>-1</v>
      </c>
      <c r="T779" s="78"/>
      <c r="U779" s="81">
        <f t="shared" ca="1" si="98"/>
        <v>-1400</v>
      </c>
      <c r="V779" s="82">
        <f t="shared" ca="1" si="94"/>
        <v>76113.319999999992</v>
      </c>
      <c r="W779" s="50"/>
      <c r="X779" s="50"/>
      <c r="Y779" s="50"/>
      <c r="Z779" s="50"/>
      <c r="AA779" s="50"/>
      <c r="AG779" s="50"/>
      <c r="AH779" s="50"/>
      <c r="AI779" s="50"/>
      <c r="AJ779" s="50"/>
      <c r="AK779" s="50"/>
      <c r="AL779" s="50"/>
      <c r="AM779" s="50"/>
      <c r="AN779" s="50"/>
      <c r="AO779" s="50"/>
      <c r="AP779" s="138">
        <f>IF(NOT($AS779=$AS780),ROW(),"")</f>
        <v>779</v>
      </c>
      <c r="AQ779" s="20" t="str">
        <f>IF(NOT(AS779=AS780),AS780,"")</f>
        <v>2003</v>
      </c>
      <c r="AR779" s="20" t="str">
        <f>INDEX($AB$15:$AM$15,MATCH($AS779,$AB$11:$AM$11,0))</f>
        <v>in</v>
      </c>
      <c r="AS779" s="20" t="str">
        <f>LEFT(AT779,4)</f>
        <v>2002</v>
      </c>
      <c r="AT779" s="139" t="str">
        <f>LEFT(B779,6)</f>
        <v>200212</v>
      </c>
    </row>
    <row r="780" spans="2:46" x14ac:dyDescent="0.25">
      <c r="B780" s="11">
        <f>'Market Data'!B766</f>
        <v>20030102</v>
      </c>
      <c r="C780" s="2">
        <f>'Market Data'!C766</f>
        <v>4201.5</v>
      </c>
      <c r="D780" s="2">
        <f>'Market Data'!D766</f>
        <v>4379</v>
      </c>
      <c r="E780" s="2">
        <f>'Market Data'!E766</f>
        <v>4197</v>
      </c>
      <c r="F780" s="12">
        <f>'Market Data'!F766</f>
        <v>4378</v>
      </c>
      <c r="H780" s="151">
        <f t="shared" si="95"/>
        <v>762</v>
      </c>
      <c r="I780" s="244">
        <f ca="1">IF($H780&lt;($J$6+1),"",PFE(OFFSET($F780,0,0,-$J$6)))</f>
        <v>-8.9264673778331444E-2</v>
      </c>
      <c r="J780" s="19"/>
      <c r="K780" s="139" t="str">
        <f t="shared" ca="1" si="96"/>
        <v>Short</v>
      </c>
      <c r="L780" s="243" t="e">
        <f t="shared" ca="1" si="91"/>
        <v>#N/A</v>
      </c>
      <c r="M780" s="242" t="e">
        <f t="shared" ca="1" si="92"/>
        <v>#N/A</v>
      </c>
      <c r="N780" s="20"/>
      <c r="O780" s="74">
        <f t="shared" ca="1" si="97"/>
        <v>-1</v>
      </c>
      <c r="P780" s="75">
        <f t="shared" ca="1" si="89"/>
        <v>0</v>
      </c>
      <c r="Q780" s="76" t="str">
        <f t="shared" ca="1" si="93"/>
        <v/>
      </c>
      <c r="R780" s="75"/>
      <c r="S780" s="77">
        <f t="shared" ca="1" si="90"/>
        <v>-1</v>
      </c>
      <c r="T780" s="78"/>
      <c r="U780" s="81">
        <f t="shared" ca="1" si="98"/>
        <v>-6807.5</v>
      </c>
      <c r="V780" s="82">
        <f t="shared" ca="1" si="94"/>
        <v>69305.819999999992</v>
      </c>
      <c r="W780" s="50"/>
      <c r="X780" s="50"/>
      <c r="Y780" s="50"/>
      <c r="Z780" s="50"/>
      <c r="AA780" s="50"/>
      <c r="AG780" s="50"/>
      <c r="AH780" s="50"/>
      <c r="AI780" s="50"/>
      <c r="AJ780" s="50"/>
      <c r="AK780" s="50"/>
      <c r="AL780" s="50"/>
      <c r="AM780" s="50"/>
      <c r="AN780" s="50"/>
      <c r="AO780" s="50"/>
      <c r="AP780" s="138" t="str">
        <f>IF(NOT($AS780=$AS781),ROW(),"")</f>
        <v/>
      </c>
      <c r="AQ780" s="20" t="str">
        <f>IF(NOT(AS780=AS781),AS781,"")</f>
        <v/>
      </c>
      <c r="AR780" s="20" t="str">
        <f>INDEX($AB$15:$AM$15,MATCH($AS780,$AB$11:$AM$11,0))</f>
        <v>in</v>
      </c>
      <c r="AS780" s="20" t="str">
        <f>LEFT(AT780,4)</f>
        <v>2003</v>
      </c>
      <c r="AT780" s="139" t="str">
        <f>LEFT(B780,6)</f>
        <v>200301</v>
      </c>
    </row>
    <row r="781" spans="2:46" x14ac:dyDescent="0.25">
      <c r="B781" s="11">
        <f>'Market Data'!B767</f>
        <v>20030103</v>
      </c>
      <c r="C781" s="2">
        <f>'Market Data'!C767</f>
        <v>4372</v>
      </c>
      <c r="D781" s="2">
        <f>'Market Data'!D767</f>
        <v>4423</v>
      </c>
      <c r="E781" s="2">
        <f>'Market Data'!E767</f>
        <v>4367</v>
      </c>
      <c r="F781" s="12">
        <f>'Market Data'!F767</f>
        <v>4395</v>
      </c>
      <c r="H781" s="151">
        <f t="shared" si="95"/>
        <v>763</v>
      </c>
      <c r="I781" s="244">
        <f ca="1">IF($H781&lt;($J$6+1),"",PFE(OFFSET($F781,0,0,-$J$6)))</f>
        <v>-5.6512876721232418E-2</v>
      </c>
      <c r="J781" s="19"/>
      <c r="K781" s="139" t="str">
        <f t="shared" ca="1" si="96"/>
        <v>Short</v>
      </c>
      <c r="L781" s="243" t="e">
        <f t="shared" ca="1" si="91"/>
        <v>#N/A</v>
      </c>
      <c r="M781" s="242" t="e">
        <f t="shared" ca="1" si="92"/>
        <v>#N/A</v>
      </c>
      <c r="N781" s="20"/>
      <c r="O781" s="74">
        <f t="shared" ca="1" si="97"/>
        <v>-1</v>
      </c>
      <c r="P781" s="75">
        <f t="shared" ca="1" si="89"/>
        <v>0</v>
      </c>
      <c r="Q781" s="76" t="str">
        <f t="shared" ca="1" si="93"/>
        <v/>
      </c>
      <c r="R781" s="75"/>
      <c r="S781" s="77">
        <f t="shared" ca="1" si="90"/>
        <v>-1</v>
      </c>
      <c r="T781" s="78"/>
      <c r="U781" s="81">
        <f t="shared" ca="1" si="98"/>
        <v>-595</v>
      </c>
      <c r="V781" s="82">
        <f t="shared" ca="1" si="94"/>
        <v>68710.819999999992</v>
      </c>
      <c r="W781" s="50"/>
      <c r="X781" s="50"/>
      <c r="Y781" s="50"/>
      <c r="Z781" s="50"/>
      <c r="AA781" s="50"/>
      <c r="AG781" s="50"/>
      <c r="AH781" s="50"/>
      <c r="AI781" s="50"/>
      <c r="AJ781" s="50"/>
      <c r="AK781" s="50"/>
      <c r="AL781" s="50"/>
      <c r="AM781" s="50"/>
      <c r="AN781" s="50"/>
      <c r="AO781" s="50"/>
      <c r="AP781" s="138" t="str">
        <f>IF(NOT($AS781=$AS782),ROW(),"")</f>
        <v/>
      </c>
      <c r="AQ781" s="20" t="str">
        <f>IF(NOT(AS781=AS782),AS782,"")</f>
        <v/>
      </c>
      <c r="AR781" s="20" t="str">
        <f>INDEX($AB$15:$AM$15,MATCH($AS781,$AB$11:$AM$11,0))</f>
        <v>in</v>
      </c>
      <c r="AS781" s="20" t="str">
        <f>LEFT(AT781,4)</f>
        <v>2003</v>
      </c>
      <c r="AT781" s="139" t="str">
        <f>LEFT(B781,6)</f>
        <v>200301</v>
      </c>
    </row>
    <row r="782" spans="2:46" x14ac:dyDescent="0.25">
      <c r="B782" s="11">
        <f>'Market Data'!B768</f>
        <v>20030106</v>
      </c>
      <c r="C782" s="2">
        <f>'Market Data'!C768</f>
        <v>4405</v>
      </c>
      <c r="D782" s="2">
        <f>'Market Data'!D768</f>
        <v>4448.5</v>
      </c>
      <c r="E782" s="2">
        <f>'Market Data'!E768</f>
        <v>4329</v>
      </c>
      <c r="F782" s="12">
        <f>'Market Data'!F768</f>
        <v>4442.5</v>
      </c>
      <c r="H782" s="151">
        <f t="shared" si="95"/>
        <v>764</v>
      </c>
      <c r="I782" s="244">
        <f ca="1">IF($H782&lt;($J$6+1),"",PFE(OFFSET($F782,0,0,-$J$6)))</f>
        <v>-5.2931873470835188E-2</v>
      </c>
      <c r="J782" s="19"/>
      <c r="K782" s="139" t="str">
        <f t="shared" ca="1" si="96"/>
        <v>Short</v>
      </c>
      <c r="L782" s="243" t="e">
        <f t="shared" ca="1" si="91"/>
        <v>#N/A</v>
      </c>
      <c r="M782" s="242" t="e">
        <f t="shared" ca="1" si="92"/>
        <v>#N/A</v>
      </c>
      <c r="N782" s="20"/>
      <c r="O782" s="74">
        <f t="shared" ca="1" si="97"/>
        <v>-1</v>
      </c>
      <c r="P782" s="75">
        <f t="shared" ca="1" si="89"/>
        <v>0</v>
      </c>
      <c r="Q782" s="76" t="str">
        <f t="shared" ca="1" si="93"/>
        <v/>
      </c>
      <c r="R782" s="75"/>
      <c r="S782" s="77">
        <f t="shared" ca="1" si="90"/>
        <v>-1</v>
      </c>
      <c r="T782" s="78"/>
      <c r="U782" s="81">
        <f t="shared" ca="1" si="98"/>
        <v>-1662.5</v>
      </c>
      <c r="V782" s="82">
        <f t="shared" ca="1" si="94"/>
        <v>67048.319999999992</v>
      </c>
      <c r="W782" s="50"/>
      <c r="X782" s="50"/>
      <c r="Y782" s="50"/>
      <c r="Z782" s="50"/>
      <c r="AA782" s="50"/>
      <c r="AG782" s="50"/>
      <c r="AH782" s="50"/>
      <c r="AI782" s="50"/>
      <c r="AJ782" s="50"/>
      <c r="AK782" s="50"/>
      <c r="AL782" s="50"/>
      <c r="AM782" s="50"/>
      <c r="AN782" s="50"/>
      <c r="AO782" s="50"/>
      <c r="AP782" s="138" t="str">
        <f>IF(NOT($AS782=$AS783),ROW(),"")</f>
        <v/>
      </c>
      <c r="AQ782" s="20" t="str">
        <f>IF(NOT(AS782=AS783),AS783,"")</f>
        <v/>
      </c>
      <c r="AR782" s="20" t="str">
        <f>INDEX($AB$15:$AM$15,MATCH($AS782,$AB$11:$AM$11,0))</f>
        <v>in</v>
      </c>
      <c r="AS782" s="20" t="str">
        <f>LEFT(AT782,4)</f>
        <v>2003</v>
      </c>
      <c r="AT782" s="139" t="str">
        <f>LEFT(B782,6)</f>
        <v>200301</v>
      </c>
    </row>
    <row r="783" spans="2:46" x14ac:dyDescent="0.25">
      <c r="B783" s="11">
        <f>'Market Data'!B769</f>
        <v>20030107</v>
      </c>
      <c r="C783" s="2">
        <f>'Market Data'!C769</f>
        <v>4432</v>
      </c>
      <c r="D783" s="2">
        <f>'Market Data'!D769</f>
        <v>4446.5</v>
      </c>
      <c r="E783" s="2">
        <f>'Market Data'!E769</f>
        <v>4365.5</v>
      </c>
      <c r="F783" s="12">
        <f>'Market Data'!F769</f>
        <v>4401</v>
      </c>
      <c r="H783" s="151">
        <f t="shared" si="95"/>
        <v>765</v>
      </c>
      <c r="I783" s="244">
        <f ca="1">IF($H783&lt;($J$6+1),"",PFE(OFFSET($F783,0,0,-$J$6)))</f>
        <v>-4.791688222572385E-2</v>
      </c>
      <c r="J783" s="19"/>
      <c r="K783" s="139" t="str">
        <f t="shared" ca="1" si="96"/>
        <v>Short</v>
      </c>
      <c r="L783" s="243" t="e">
        <f t="shared" ca="1" si="91"/>
        <v>#N/A</v>
      </c>
      <c r="M783" s="242" t="e">
        <f t="shared" ca="1" si="92"/>
        <v>#N/A</v>
      </c>
      <c r="N783" s="20"/>
      <c r="O783" s="74">
        <f t="shared" ca="1" si="97"/>
        <v>-1</v>
      </c>
      <c r="P783" s="75">
        <f t="shared" ca="1" si="89"/>
        <v>0</v>
      </c>
      <c r="Q783" s="76" t="str">
        <f t="shared" ca="1" si="93"/>
        <v/>
      </c>
      <c r="R783" s="75"/>
      <c r="S783" s="77">
        <f t="shared" ca="1" si="90"/>
        <v>-1</v>
      </c>
      <c r="T783" s="78"/>
      <c r="U783" s="81">
        <f t="shared" ca="1" si="98"/>
        <v>1452.5</v>
      </c>
      <c r="V783" s="82">
        <f t="shared" ca="1" si="94"/>
        <v>68500.819999999992</v>
      </c>
      <c r="W783" s="50"/>
      <c r="X783" s="50"/>
      <c r="Y783" s="50"/>
      <c r="Z783" s="50"/>
      <c r="AA783" s="50"/>
      <c r="AG783" s="50"/>
      <c r="AH783" s="50"/>
      <c r="AI783" s="50"/>
      <c r="AJ783" s="50"/>
      <c r="AK783" s="50"/>
      <c r="AL783" s="50"/>
      <c r="AM783" s="50"/>
      <c r="AN783" s="50"/>
      <c r="AO783" s="50"/>
      <c r="AP783" s="138" t="str">
        <f>IF(NOT($AS783=$AS784),ROW(),"")</f>
        <v/>
      </c>
      <c r="AQ783" s="20" t="str">
        <f>IF(NOT(AS783=AS784),AS784,"")</f>
        <v/>
      </c>
      <c r="AR783" s="20" t="str">
        <f>INDEX($AB$15:$AM$15,MATCH($AS783,$AB$11:$AM$11,0))</f>
        <v>in</v>
      </c>
      <c r="AS783" s="20" t="str">
        <f>LEFT(AT783,4)</f>
        <v>2003</v>
      </c>
      <c r="AT783" s="139" t="str">
        <f>LEFT(B783,6)</f>
        <v>200301</v>
      </c>
    </row>
    <row r="784" spans="2:46" x14ac:dyDescent="0.25">
      <c r="B784" s="11">
        <f>'Market Data'!B770</f>
        <v>20030108</v>
      </c>
      <c r="C784" s="2">
        <f>'Market Data'!C770</f>
        <v>4380</v>
      </c>
      <c r="D784" s="2">
        <f>'Market Data'!D770</f>
        <v>4386.5</v>
      </c>
      <c r="E784" s="2">
        <f>'Market Data'!E770</f>
        <v>4293.5</v>
      </c>
      <c r="F784" s="12">
        <f>'Market Data'!F770</f>
        <v>4312</v>
      </c>
      <c r="H784" s="151">
        <f t="shared" si="95"/>
        <v>766</v>
      </c>
      <c r="I784" s="244">
        <f ca="1">IF($H784&lt;($J$6+1),"",PFE(OFFSET($F784,0,0,-$J$6)))</f>
        <v>-8.1283077147352473E-2</v>
      </c>
      <c r="J784" s="19"/>
      <c r="K784" s="139" t="str">
        <f t="shared" ca="1" si="96"/>
        <v>Short</v>
      </c>
      <c r="L784" s="243" t="e">
        <f t="shared" ca="1" si="91"/>
        <v>#N/A</v>
      </c>
      <c r="M784" s="242" t="e">
        <f t="shared" ca="1" si="92"/>
        <v>#N/A</v>
      </c>
      <c r="N784" s="20"/>
      <c r="O784" s="74">
        <f t="shared" ca="1" si="97"/>
        <v>-1</v>
      </c>
      <c r="P784" s="75">
        <f t="shared" ca="1" si="89"/>
        <v>0</v>
      </c>
      <c r="Q784" s="76" t="str">
        <f t="shared" ca="1" si="93"/>
        <v/>
      </c>
      <c r="R784" s="75"/>
      <c r="S784" s="77">
        <f t="shared" ca="1" si="90"/>
        <v>-1</v>
      </c>
      <c r="T784" s="78"/>
      <c r="U784" s="81">
        <f t="shared" ca="1" si="98"/>
        <v>3115</v>
      </c>
      <c r="V784" s="82">
        <f t="shared" ca="1" si="94"/>
        <v>71615.819999999992</v>
      </c>
      <c r="W784" s="50"/>
      <c r="X784" s="50"/>
      <c r="Y784" s="50"/>
      <c r="Z784" s="50"/>
      <c r="AA784" s="50"/>
      <c r="AG784" s="50"/>
      <c r="AH784" s="50"/>
      <c r="AI784" s="50"/>
      <c r="AJ784" s="50"/>
      <c r="AK784" s="50"/>
      <c r="AL784" s="50"/>
      <c r="AM784" s="50"/>
      <c r="AN784" s="50"/>
      <c r="AO784" s="50"/>
      <c r="AP784" s="138" t="str">
        <f>IF(NOT($AS784=$AS785),ROW(),"")</f>
        <v/>
      </c>
      <c r="AQ784" s="20" t="str">
        <f>IF(NOT(AS784=AS785),AS785,"")</f>
        <v/>
      </c>
      <c r="AR784" s="20" t="str">
        <f>INDEX($AB$15:$AM$15,MATCH($AS784,$AB$11:$AM$11,0))</f>
        <v>in</v>
      </c>
      <c r="AS784" s="20" t="str">
        <f>LEFT(AT784,4)</f>
        <v>2003</v>
      </c>
      <c r="AT784" s="139" t="str">
        <f>LEFT(B784,6)</f>
        <v>200301</v>
      </c>
    </row>
    <row r="785" spans="2:46" x14ac:dyDescent="0.25">
      <c r="B785" s="11">
        <f>'Market Data'!B771</f>
        <v>20030109</v>
      </c>
      <c r="C785" s="2">
        <f>'Market Data'!C771</f>
        <v>4327</v>
      </c>
      <c r="D785" s="2">
        <f>'Market Data'!D771</f>
        <v>4341.5</v>
      </c>
      <c r="E785" s="2">
        <f>'Market Data'!E771</f>
        <v>4226</v>
      </c>
      <c r="F785" s="12">
        <f>'Market Data'!F771</f>
        <v>4316</v>
      </c>
      <c r="H785" s="151">
        <f t="shared" si="95"/>
        <v>767</v>
      </c>
      <c r="I785" s="244">
        <f ca="1">IF($H785&lt;($J$6+1),"",PFE(OFFSET($F785,0,0,-$J$6)))</f>
        <v>-7.2198249708654946E-2</v>
      </c>
      <c r="J785" s="19"/>
      <c r="K785" s="139" t="str">
        <f t="shared" ca="1" si="96"/>
        <v>Short</v>
      </c>
      <c r="L785" s="243" t="e">
        <f t="shared" ca="1" si="91"/>
        <v>#N/A</v>
      </c>
      <c r="M785" s="242" t="e">
        <f t="shared" ca="1" si="92"/>
        <v>#N/A</v>
      </c>
      <c r="N785" s="20"/>
      <c r="O785" s="74">
        <f t="shared" ca="1" si="97"/>
        <v>-1</v>
      </c>
      <c r="P785" s="75">
        <f t="shared" ref="P785:P848" ca="1" si="99">$O785-S785</f>
        <v>0</v>
      </c>
      <c r="Q785" s="76" t="str">
        <f t="shared" ca="1" si="93"/>
        <v/>
      </c>
      <c r="R785" s="75"/>
      <c r="S785" s="77">
        <f t="shared" ca="1" si="90"/>
        <v>-1</v>
      </c>
      <c r="T785" s="78"/>
      <c r="U785" s="81">
        <f t="shared" ca="1" si="98"/>
        <v>-140</v>
      </c>
      <c r="V785" s="82">
        <f t="shared" ca="1" si="94"/>
        <v>71475.819999999992</v>
      </c>
      <c r="W785" s="50"/>
      <c r="X785" s="50"/>
      <c r="Y785" s="50"/>
      <c r="Z785" s="50"/>
      <c r="AA785" s="50"/>
      <c r="AG785" s="50"/>
      <c r="AH785" s="50"/>
      <c r="AI785" s="50"/>
      <c r="AJ785" s="50"/>
      <c r="AK785" s="50"/>
      <c r="AL785" s="50"/>
      <c r="AM785" s="50"/>
      <c r="AN785" s="50"/>
      <c r="AO785" s="50"/>
      <c r="AP785" s="138" t="str">
        <f>IF(NOT($AS785=$AS786),ROW(),"")</f>
        <v/>
      </c>
      <c r="AQ785" s="20" t="str">
        <f>IF(NOT(AS785=AS786),AS786,"")</f>
        <v/>
      </c>
      <c r="AR785" s="20" t="str">
        <f>INDEX($AB$15:$AM$15,MATCH($AS785,$AB$11:$AM$11,0))</f>
        <v>in</v>
      </c>
      <c r="AS785" s="20" t="str">
        <f>LEFT(AT785,4)</f>
        <v>2003</v>
      </c>
      <c r="AT785" s="139" t="str">
        <f>LEFT(B785,6)</f>
        <v>200301</v>
      </c>
    </row>
    <row r="786" spans="2:46" x14ac:dyDescent="0.25">
      <c r="B786" s="11">
        <f>'Market Data'!B772</f>
        <v>20030110</v>
      </c>
      <c r="C786" s="2">
        <f>'Market Data'!C772</f>
        <v>4341.5</v>
      </c>
      <c r="D786" s="2">
        <f>'Market Data'!D772</f>
        <v>4393</v>
      </c>
      <c r="E786" s="2">
        <f>'Market Data'!E772</f>
        <v>4282.5</v>
      </c>
      <c r="F786" s="12">
        <f>'Market Data'!F772</f>
        <v>4337</v>
      </c>
      <c r="H786" s="151">
        <f t="shared" si="95"/>
        <v>768</v>
      </c>
      <c r="I786" s="244">
        <f ca="1">IF($H786&lt;($J$6+1),"",PFE(OFFSET($F786,0,0,-$J$6)))</f>
        <v>-7.8637128033071546E-2</v>
      </c>
      <c r="J786" s="19"/>
      <c r="K786" s="139" t="str">
        <f t="shared" ca="1" si="96"/>
        <v>Short</v>
      </c>
      <c r="L786" s="243" t="e">
        <f t="shared" ca="1" si="91"/>
        <v>#N/A</v>
      </c>
      <c r="M786" s="242" t="e">
        <f t="shared" ca="1" si="92"/>
        <v>#N/A</v>
      </c>
      <c r="N786" s="20"/>
      <c r="O786" s="74">
        <f t="shared" ca="1" si="97"/>
        <v>-1</v>
      </c>
      <c r="P786" s="75">
        <f t="shared" ca="1" si="99"/>
        <v>0</v>
      </c>
      <c r="Q786" s="76" t="str">
        <f t="shared" ca="1" si="93"/>
        <v/>
      </c>
      <c r="R786" s="75"/>
      <c r="S786" s="77">
        <f t="shared" ref="S786:S849" ca="1" si="100">IF($Q785="Fill",$O785,$S785)</f>
        <v>-1</v>
      </c>
      <c r="T786" s="78"/>
      <c r="U786" s="81">
        <f t="shared" ca="1" si="98"/>
        <v>-735</v>
      </c>
      <c r="V786" s="82">
        <f t="shared" ca="1" si="94"/>
        <v>70740.819999999992</v>
      </c>
      <c r="W786" s="50"/>
      <c r="X786" s="50"/>
      <c r="Y786" s="50"/>
      <c r="Z786" s="50"/>
      <c r="AA786" s="50"/>
      <c r="AG786" s="50"/>
      <c r="AH786" s="50"/>
      <c r="AI786" s="50"/>
      <c r="AJ786" s="50"/>
      <c r="AK786" s="50"/>
      <c r="AL786" s="50"/>
      <c r="AM786" s="50"/>
      <c r="AN786" s="50"/>
      <c r="AO786" s="50"/>
      <c r="AP786" s="138" t="str">
        <f>IF(NOT($AS786=$AS787),ROW(),"")</f>
        <v/>
      </c>
      <c r="AQ786" s="20" t="str">
        <f>IF(NOT(AS786=AS787),AS787,"")</f>
        <v/>
      </c>
      <c r="AR786" s="20" t="str">
        <f>INDEX($AB$15:$AM$15,MATCH($AS786,$AB$11:$AM$11,0))</f>
        <v>in</v>
      </c>
      <c r="AS786" s="20" t="str">
        <f>LEFT(AT786,4)</f>
        <v>2003</v>
      </c>
      <c r="AT786" s="139" t="str">
        <f>LEFT(B786,6)</f>
        <v>200301</v>
      </c>
    </row>
    <row r="787" spans="2:46" x14ac:dyDescent="0.25">
      <c r="B787" s="11">
        <f>'Market Data'!B773</f>
        <v>20030113</v>
      </c>
      <c r="C787" s="2">
        <f>'Market Data'!C773</f>
        <v>4384</v>
      </c>
      <c r="D787" s="2">
        <f>'Market Data'!D773</f>
        <v>4423.5</v>
      </c>
      <c r="E787" s="2">
        <f>'Market Data'!E773</f>
        <v>4346</v>
      </c>
      <c r="F787" s="12">
        <f>'Market Data'!F773</f>
        <v>4368</v>
      </c>
      <c r="H787" s="151">
        <f t="shared" si="95"/>
        <v>769</v>
      </c>
      <c r="I787" s="244">
        <f ca="1">IF($H787&lt;($J$6+1),"",PFE(OFFSET($F787,0,0,-$J$6)))</f>
        <v>-8.9309510842295575E-2</v>
      </c>
      <c r="J787" s="19"/>
      <c r="K787" s="139" t="str">
        <f t="shared" ca="1" si="96"/>
        <v>Short</v>
      </c>
      <c r="L787" s="243" t="e">
        <f t="shared" ref="L787:L850" ca="1" si="101">IF(AND($K787="Long",$K786&lt;&gt;"Long"),$F787,NA())</f>
        <v>#N/A</v>
      </c>
      <c r="M787" s="242" t="e">
        <f t="shared" ref="M787:M850" ca="1" si="102">IF(AND($K787="Short",$K786&lt;&gt;"Short"),$F787,NA())</f>
        <v>#N/A</v>
      </c>
      <c r="N787" s="20"/>
      <c r="O787" s="74">
        <f t="shared" ca="1" si="97"/>
        <v>-1</v>
      </c>
      <c r="P787" s="75">
        <f t="shared" ca="1" si="99"/>
        <v>0</v>
      </c>
      <c r="Q787" s="76" t="str">
        <f t="shared" ref="Q787:Q850" ca="1" si="103">IF(NOT($P787=0),"Fill","")</f>
        <v/>
      </c>
      <c r="R787" s="75"/>
      <c r="S787" s="77">
        <f t="shared" ca="1" si="100"/>
        <v>-1</v>
      </c>
      <c r="T787" s="78"/>
      <c r="U787" s="81">
        <f t="shared" ca="1" si="98"/>
        <v>-1085</v>
      </c>
      <c r="V787" s="82">
        <f t="shared" ref="V787:V850" ca="1" si="104">V786+U787</f>
        <v>69655.819999999992</v>
      </c>
      <c r="W787" s="50"/>
      <c r="X787" s="50"/>
      <c r="Y787" s="50"/>
      <c r="Z787" s="50"/>
      <c r="AA787" s="50"/>
      <c r="AG787" s="50"/>
      <c r="AH787" s="50"/>
      <c r="AI787" s="50"/>
      <c r="AJ787" s="50"/>
      <c r="AK787" s="50"/>
      <c r="AL787" s="50"/>
      <c r="AM787" s="50"/>
      <c r="AN787" s="50"/>
      <c r="AO787" s="50"/>
      <c r="AP787" s="138" t="str">
        <f>IF(NOT($AS787=$AS788),ROW(),"")</f>
        <v/>
      </c>
      <c r="AQ787" s="20" t="str">
        <f>IF(NOT(AS787=AS788),AS788,"")</f>
        <v/>
      </c>
      <c r="AR787" s="20" t="str">
        <f>INDEX($AB$15:$AM$15,MATCH($AS787,$AB$11:$AM$11,0))</f>
        <v>in</v>
      </c>
      <c r="AS787" s="20" t="str">
        <f>LEFT(AT787,4)</f>
        <v>2003</v>
      </c>
      <c r="AT787" s="139" t="str">
        <f>LEFT(B787,6)</f>
        <v>200301</v>
      </c>
    </row>
    <row r="788" spans="2:46" x14ac:dyDescent="0.25">
      <c r="B788" s="11">
        <f>'Market Data'!B774</f>
        <v>20030114</v>
      </c>
      <c r="C788" s="2">
        <f>'Market Data'!C774</f>
        <v>4368</v>
      </c>
      <c r="D788" s="2">
        <f>'Market Data'!D774</f>
        <v>4437.5</v>
      </c>
      <c r="E788" s="2">
        <f>'Market Data'!E774</f>
        <v>4351</v>
      </c>
      <c r="F788" s="12">
        <f>'Market Data'!F774</f>
        <v>4417</v>
      </c>
      <c r="H788" s="151">
        <f t="shared" ref="H788:H851" si="105">ROW()-ROW(H$18)</f>
        <v>770</v>
      </c>
      <c r="I788" s="244">
        <f ca="1">IF($H788&lt;($J$6+1),"",PFE(OFFSET($F788,0,0,-$J$6)))</f>
        <v>-5.9720507580938532E-2</v>
      </c>
      <c r="J788" s="19"/>
      <c r="K788" s="139" t="str">
        <f t="shared" ref="K788:K851" ca="1" si="106">IF($I788="","",IF($I788&gt;$J$4,"Long",IF($I788&lt;$J$5,"Short","")))</f>
        <v>Short</v>
      </c>
      <c r="L788" s="243" t="e">
        <f t="shared" ca="1" si="101"/>
        <v>#N/A</v>
      </c>
      <c r="M788" s="242" t="e">
        <f t="shared" ca="1" si="102"/>
        <v>#N/A</v>
      </c>
      <c r="N788" s="20"/>
      <c r="O788" s="74">
        <f t="shared" ref="O788:O851" ca="1" si="107">IF($K788="Short",-1,IF($K788="Long",1,0))</f>
        <v>-1</v>
      </c>
      <c r="P788" s="75">
        <f t="shared" ca="1" si="99"/>
        <v>0</v>
      </c>
      <c r="Q788" s="76" t="str">
        <f t="shared" ca="1" si="103"/>
        <v/>
      </c>
      <c r="R788" s="75"/>
      <c r="S788" s="77">
        <f t="shared" ca="1" si="100"/>
        <v>-1</v>
      </c>
      <c r="T788" s="78"/>
      <c r="U788" s="81">
        <f t="shared" ca="1" si="98"/>
        <v>-1715</v>
      </c>
      <c r="V788" s="82">
        <f t="shared" ca="1" si="104"/>
        <v>67940.819999999992</v>
      </c>
      <c r="W788" s="50"/>
      <c r="X788" s="50"/>
      <c r="Y788" s="50"/>
      <c r="Z788" s="50"/>
      <c r="AA788" s="50"/>
      <c r="AG788" s="50"/>
      <c r="AH788" s="50"/>
      <c r="AI788" s="50"/>
      <c r="AJ788" s="50"/>
      <c r="AK788" s="50"/>
      <c r="AL788" s="50"/>
      <c r="AM788" s="50"/>
      <c r="AN788" s="50"/>
      <c r="AO788" s="50"/>
      <c r="AP788" s="138" t="str">
        <f>IF(NOT($AS788=$AS789),ROW(),"")</f>
        <v/>
      </c>
      <c r="AQ788" s="20" t="str">
        <f>IF(NOT(AS788=AS789),AS789,"")</f>
        <v/>
      </c>
      <c r="AR788" s="20" t="str">
        <f>INDEX($AB$15:$AM$15,MATCH($AS788,$AB$11:$AM$11,0))</f>
        <v>in</v>
      </c>
      <c r="AS788" s="20" t="str">
        <f>LEFT(AT788,4)</f>
        <v>2003</v>
      </c>
      <c r="AT788" s="139" t="str">
        <f>LEFT(B788,6)</f>
        <v>200301</v>
      </c>
    </row>
    <row r="789" spans="2:46" x14ac:dyDescent="0.25">
      <c r="B789" s="11">
        <f>'Market Data'!B775</f>
        <v>20030115</v>
      </c>
      <c r="C789" s="2">
        <f>'Market Data'!C775</f>
        <v>4428</v>
      </c>
      <c r="D789" s="2">
        <f>'Market Data'!D775</f>
        <v>4441.5</v>
      </c>
      <c r="E789" s="2">
        <f>'Market Data'!E775</f>
        <v>4330.5</v>
      </c>
      <c r="F789" s="12">
        <f>'Market Data'!F775</f>
        <v>4334</v>
      </c>
      <c r="H789" s="151">
        <f t="shared" si="105"/>
        <v>771</v>
      </c>
      <c r="I789" s="244">
        <f ca="1">IF($H789&lt;($J$6+1),"",PFE(OFFSET($F789,0,0,-$J$6)))</f>
        <v>-6.2531820550554798E-2</v>
      </c>
      <c r="J789" s="19"/>
      <c r="K789" s="139" t="str">
        <f t="shared" ca="1" si="106"/>
        <v>Short</v>
      </c>
      <c r="L789" s="243" t="e">
        <f t="shared" ca="1" si="101"/>
        <v>#N/A</v>
      </c>
      <c r="M789" s="242" t="e">
        <f t="shared" ca="1" si="102"/>
        <v>#N/A</v>
      </c>
      <c r="N789" s="20"/>
      <c r="O789" s="74">
        <f t="shared" ca="1" si="107"/>
        <v>-1</v>
      </c>
      <c r="P789" s="75">
        <f t="shared" ca="1" si="99"/>
        <v>0</v>
      </c>
      <c r="Q789" s="76" t="str">
        <f t="shared" ca="1" si="103"/>
        <v/>
      </c>
      <c r="R789" s="75"/>
      <c r="S789" s="77">
        <f t="shared" ca="1" si="100"/>
        <v>-1</v>
      </c>
      <c r="T789" s="78"/>
      <c r="U789" s="81">
        <f t="shared" ca="1" si="98"/>
        <v>2905</v>
      </c>
      <c r="V789" s="82">
        <f t="shared" ca="1" si="104"/>
        <v>70845.819999999992</v>
      </c>
      <c r="W789" s="50"/>
      <c r="X789" s="50"/>
      <c r="Y789" s="50"/>
      <c r="Z789" s="50"/>
      <c r="AA789" s="50"/>
      <c r="AG789" s="50"/>
      <c r="AH789" s="50"/>
      <c r="AI789" s="50"/>
      <c r="AJ789" s="50"/>
      <c r="AK789" s="50"/>
      <c r="AL789" s="50"/>
      <c r="AM789" s="50"/>
      <c r="AN789" s="50"/>
      <c r="AO789" s="50"/>
      <c r="AP789" s="138" t="str">
        <f>IF(NOT($AS789=$AS790),ROW(),"")</f>
        <v/>
      </c>
      <c r="AQ789" s="20" t="str">
        <f>IF(NOT(AS789=AS790),AS790,"")</f>
        <v/>
      </c>
      <c r="AR789" s="20" t="str">
        <f>INDEX($AB$15:$AM$15,MATCH($AS789,$AB$11:$AM$11,0))</f>
        <v>in</v>
      </c>
      <c r="AS789" s="20" t="str">
        <f>LEFT(AT789,4)</f>
        <v>2003</v>
      </c>
      <c r="AT789" s="139" t="str">
        <f>LEFT(B789,6)</f>
        <v>200301</v>
      </c>
    </row>
    <row r="790" spans="2:46" x14ac:dyDescent="0.25">
      <c r="B790" s="11">
        <f>'Market Data'!B776</f>
        <v>20030116</v>
      </c>
      <c r="C790" s="2">
        <f>'Market Data'!C776</f>
        <v>4333</v>
      </c>
      <c r="D790" s="2">
        <f>'Market Data'!D776</f>
        <v>4379</v>
      </c>
      <c r="E790" s="2">
        <f>'Market Data'!E776</f>
        <v>4315.5</v>
      </c>
      <c r="F790" s="12">
        <f>'Market Data'!F776</f>
        <v>4344</v>
      </c>
      <c r="H790" s="151">
        <f t="shared" si="105"/>
        <v>772</v>
      </c>
      <c r="I790" s="244">
        <f ca="1">IF($H790&lt;($J$6+1),"",PFE(OFFSET($F790,0,0,-$J$6)))</f>
        <v>-5.2212981775278777E-2</v>
      </c>
      <c r="J790" s="19"/>
      <c r="K790" s="139" t="str">
        <f t="shared" ca="1" si="106"/>
        <v>Short</v>
      </c>
      <c r="L790" s="243" t="e">
        <f t="shared" ca="1" si="101"/>
        <v>#N/A</v>
      </c>
      <c r="M790" s="242" t="e">
        <f t="shared" ca="1" si="102"/>
        <v>#N/A</v>
      </c>
      <c r="N790" s="20"/>
      <c r="O790" s="74">
        <f t="shared" ca="1" si="107"/>
        <v>-1</v>
      </c>
      <c r="P790" s="75">
        <f t="shared" ca="1" si="99"/>
        <v>0</v>
      </c>
      <c r="Q790" s="76" t="str">
        <f t="shared" ca="1" si="103"/>
        <v/>
      </c>
      <c r="R790" s="75"/>
      <c r="S790" s="77">
        <f t="shared" ca="1" si="100"/>
        <v>-1</v>
      </c>
      <c r="T790" s="78"/>
      <c r="U790" s="81">
        <f t="shared" ref="U790:U853" ca="1" si="108">IF(OR($S789&amp;$O789="01",$S789&amp;$O789="0-1"),(($F790-$C790)*$V$4*$O789)-(ABS($P789)*$V$5),IF(OR($S789&amp;$O789="10",$S789&amp;$O789="-10"),(($C790-$F789)*$V$4*$S789)-(ABS($P789)*$V$5),IF(OR($S789&amp;$O789="1-1",$S789&amp;$O789="-11"),(($C790-$F789)*$V$4*$S789)-(ABS($P789)*$V$5)+(($F790-$C790)*$V$4*$S790),IF(OR($S789&amp;$O789="11",$S789&amp;$O789="-1-1"),(($F790-$F789)*$V$4*$S790),0))))</f>
        <v>-350</v>
      </c>
      <c r="V790" s="82">
        <f t="shared" ca="1" si="104"/>
        <v>70495.819999999992</v>
      </c>
      <c r="W790" s="50"/>
      <c r="X790" s="50"/>
      <c r="Y790" s="50"/>
      <c r="Z790" s="50"/>
      <c r="AA790" s="50"/>
      <c r="AG790" s="50"/>
      <c r="AH790" s="50"/>
      <c r="AI790" s="50"/>
      <c r="AJ790" s="50"/>
      <c r="AK790" s="50"/>
      <c r="AL790" s="50"/>
      <c r="AM790" s="50"/>
      <c r="AN790" s="50"/>
      <c r="AO790" s="50"/>
      <c r="AP790" s="138" t="str">
        <f>IF(NOT($AS790=$AS791),ROW(),"")</f>
        <v/>
      </c>
      <c r="AQ790" s="20" t="str">
        <f>IF(NOT(AS790=AS791),AS791,"")</f>
        <v/>
      </c>
      <c r="AR790" s="20" t="str">
        <f>INDEX($AB$15:$AM$15,MATCH($AS790,$AB$11:$AM$11,0))</f>
        <v>in</v>
      </c>
      <c r="AS790" s="20" t="str">
        <f>LEFT(AT790,4)</f>
        <v>2003</v>
      </c>
      <c r="AT790" s="139" t="str">
        <f>LEFT(B790,6)</f>
        <v>200301</v>
      </c>
    </row>
    <row r="791" spans="2:46" x14ac:dyDescent="0.25">
      <c r="B791" s="11">
        <f>'Market Data'!B777</f>
        <v>20030117</v>
      </c>
      <c r="C791" s="2">
        <f>'Market Data'!C777</f>
        <v>4314</v>
      </c>
      <c r="D791" s="2">
        <f>'Market Data'!D777</f>
        <v>4323</v>
      </c>
      <c r="E791" s="2">
        <f>'Market Data'!E777</f>
        <v>4214</v>
      </c>
      <c r="F791" s="12">
        <f>'Market Data'!F777</f>
        <v>4217</v>
      </c>
      <c r="H791" s="151">
        <f t="shared" si="105"/>
        <v>773</v>
      </c>
      <c r="I791" s="244">
        <f ca="1">IF($H791&lt;($J$6+1),"",PFE(OFFSET($F791,0,0,-$J$6)))</f>
        <v>-6.5945385763561459E-2</v>
      </c>
      <c r="J791" s="19"/>
      <c r="K791" s="139" t="str">
        <f t="shared" ca="1" si="106"/>
        <v>Short</v>
      </c>
      <c r="L791" s="243" t="e">
        <f t="shared" ca="1" si="101"/>
        <v>#N/A</v>
      </c>
      <c r="M791" s="242" t="e">
        <f t="shared" ca="1" si="102"/>
        <v>#N/A</v>
      </c>
      <c r="N791" s="20"/>
      <c r="O791" s="74">
        <f t="shared" ca="1" si="107"/>
        <v>-1</v>
      </c>
      <c r="P791" s="75">
        <f t="shared" ca="1" si="99"/>
        <v>0</v>
      </c>
      <c r="Q791" s="76" t="str">
        <f t="shared" ca="1" si="103"/>
        <v/>
      </c>
      <c r="R791" s="75"/>
      <c r="S791" s="77">
        <f t="shared" ca="1" si="100"/>
        <v>-1</v>
      </c>
      <c r="T791" s="78"/>
      <c r="U791" s="81">
        <f t="shared" ca="1" si="108"/>
        <v>4445</v>
      </c>
      <c r="V791" s="82">
        <f t="shared" ca="1" si="104"/>
        <v>74940.819999999992</v>
      </c>
      <c r="W791" s="50"/>
      <c r="X791" s="50"/>
      <c r="Y791" s="50"/>
      <c r="Z791" s="50"/>
      <c r="AA791" s="50"/>
      <c r="AG791" s="50"/>
      <c r="AH791" s="50"/>
      <c r="AI791" s="50"/>
      <c r="AJ791" s="50"/>
      <c r="AK791" s="50"/>
      <c r="AL791" s="50"/>
      <c r="AM791" s="50"/>
      <c r="AN791" s="50"/>
      <c r="AO791" s="50"/>
      <c r="AP791" s="138" t="str">
        <f>IF(NOT($AS791=$AS792),ROW(),"")</f>
        <v/>
      </c>
      <c r="AQ791" s="20" t="str">
        <f>IF(NOT(AS791=AS792),AS792,"")</f>
        <v/>
      </c>
      <c r="AR791" s="20" t="str">
        <f>INDEX($AB$15:$AM$15,MATCH($AS791,$AB$11:$AM$11,0))</f>
        <v>in</v>
      </c>
      <c r="AS791" s="20" t="str">
        <f>LEFT(AT791,4)</f>
        <v>2003</v>
      </c>
      <c r="AT791" s="139" t="str">
        <f>LEFT(B791,6)</f>
        <v>200301</v>
      </c>
    </row>
    <row r="792" spans="2:46" x14ac:dyDescent="0.25">
      <c r="B792" s="11">
        <f>'Market Data'!B778</f>
        <v>20030120</v>
      </c>
      <c r="C792" s="2">
        <f>'Market Data'!C778</f>
        <v>4239</v>
      </c>
      <c r="D792" s="2">
        <f>'Market Data'!D778</f>
        <v>4261.5</v>
      </c>
      <c r="E792" s="2">
        <f>'Market Data'!E778</f>
        <v>4186</v>
      </c>
      <c r="F792" s="12">
        <f>'Market Data'!F778</f>
        <v>4210.5</v>
      </c>
      <c r="H792" s="151">
        <f t="shared" si="105"/>
        <v>774</v>
      </c>
      <c r="I792" s="244">
        <f ca="1">IF($H792&lt;($J$6+1),"",PFE(OFFSET($F792,0,0,-$J$6)))</f>
        <v>-4.5181403725419213E-2</v>
      </c>
      <c r="J792" s="19"/>
      <c r="K792" s="139" t="str">
        <f t="shared" ca="1" si="106"/>
        <v>Short</v>
      </c>
      <c r="L792" s="243" t="e">
        <f t="shared" ca="1" si="101"/>
        <v>#N/A</v>
      </c>
      <c r="M792" s="242" t="e">
        <f t="shared" ca="1" si="102"/>
        <v>#N/A</v>
      </c>
      <c r="N792" s="20"/>
      <c r="O792" s="74">
        <f t="shared" ca="1" si="107"/>
        <v>-1</v>
      </c>
      <c r="P792" s="75">
        <f t="shared" ca="1" si="99"/>
        <v>0</v>
      </c>
      <c r="Q792" s="76" t="str">
        <f t="shared" ca="1" si="103"/>
        <v/>
      </c>
      <c r="R792" s="75"/>
      <c r="S792" s="77">
        <f t="shared" ca="1" si="100"/>
        <v>-1</v>
      </c>
      <c r="T792" s="78"/>
      <c r="U792" s="81">
        <f t="shared" ca="1" si="108"/>
        <v>227.5</v>
      </c>
      <c r="V792" s="82">
        <f t="shared" ca="1" si="104"/>
        <v>75168.319999999992</v>
      </c>
      <c r="W792" s="50"/>
      <c r="X792" s="50"/>
      <c r="Y792" s="50"/>
      <c r="Z792" s="50"/>
      <c r="AA792" s="50"/>
      <c r="AG792" s="50"/>
      <c r="AH792" s="50"/>
      <c r="AI792" s="50"/>
      <c r="AJ792" s="50"/>
      <c r="AK792" s="50"/>
      <c r="AL792" s="50"/>
      <c r="AM792" s="50"/>
      <c r="AN792" s="50"/>
      <c r="AO792" s="50"/>
      <c r="AP792" s="138" t="str">
        <f>IF(NOT($AS792=$AS793),ROW(),"")</f>
        <v/>
      </c>
      <c r="AQ792" s="20" t="str">
        <f>IF(NOT(AS792=AS793),AS793,"")</f>
        <v/>
      </c>
      <c r="AR792" s="20" t="str">
        <f>INDEX($AB$15:$AM$15,MATCH($AS792,$AB$11:$AM$11,0))</f>
        <v>in</v>
      </c>
      <c r="AS792" s="20" t="str">
        <f>LEFT(AT792,4)</f>
        <v>2003</v>
      </c>
      <c r="AT792" s="139" t="str">
        <f>LEFT(B792,6)</f>
        <v>200301</v>
      </c>
    </row>
    <row r="793" spans="2:46" x14ac:dyDescent="0.25">
      <c r="B793" s="11">
        <f>'Market Data'!B779</f>
        <v>20030121</v>
      </c>
      <c r="C793" s="2">
        <f>'Market Data'!C779</f>
        <v>4230</v>
      </c>
      <c r="D793" s="2">
        <f>'Market Data'!D779</f>
        <v>4250.5</v>
      </c>
      <c r="E793" s="2">
        <f>'Market Data'!E779</f>
        <v>4153</v>
      </c>
      <c r="F793" s="12">
        <f>'Market Data'!F779</f>
        <v>4169</v>
      </c>
      <c r="H793" s="151">
        <f t="shared" si="105"/>
        <v>775</v>
      </c>
      <c r="I793" s="244">
        <f ca="1">IF($H793&lt;($J$6+1),"",PFE(OFFSET($F793,0,0,-$J$6)))</f>
        <v>-3.5831165377663912E-2</v>
      </c>
      <c r="J793" s="19"/>
      <c r="K793" s="139" t="str">
        <f t="shared" ca="1" si="106"/>
        <v>Short</v>
      </c>
      <c r="L793" s="243" t="e">
        <f t="shared" ca="1" si="101"/>
        <v>#N/A</v>
      </c>
      <c r="M793" s="242" t="e">
        <f t="shared" ca="1" si="102"/>
        <v>#N/A</v>
      </c>
      <c r="N793" s="20"/>
      <c r="O793" s="74">
        <f t="shared" ca="1" si="107"/>
        <v>-1</v>
      </c>
      <c r="P793" s="75">
        <f t="shared" ca="1" si="99"/>
        <v>0</v>
      </c>
      <c r="Q793" s="76" t="str">
        <f t="shared" ca="1" si="103"/>
        <v/>
      </c>
      <c r="R793" s="75"/>
      <c r="S793" s="77">
        <f t="shared" ca="1" si="100"/>
        <v>-1</v>
      </c>
      <c r="T793" s="78"/>
      <c r="U793" s="81">
        <f t="shared" ca="1" si="108"/>
        <v>1452.5</v>
      </c>
      <c r="V793" s="82">
        <f t="shared" ca="1" si="104"/>
        <v>76620.819999999992</v>
      </c>
      <c r="W793" s="50"/>
      <c r="X793" s="50"/>
      <c r="Y793" s="50"/>
      <c r="Z793" s="50"/>
      <c r="AA793" s="50"/>
      <c r="AG793" s="50"/>
      <c r="AH793" s="50"/>
      <c r="AI793" s="50"/>
      <c r="AJ793" s="50"/>
      <c r="AK793" s="50"/>
      <c r="AL793" s="50"/>
      <c r="AM793" s="50"/>
      <c r="AN793" s="50"/>
      <c r="AO793" s="50"/>
      <c r="AP793" s="138" t="str">
        <f>IF(NOT($AS793=$AS794),ROW(),"")</f>
        <v/>
      </c>
      <c r="AQ793" s="20" t="str">
        <f>IF(NOT(AS793=AS794),AS794,"")</f>
        <v/>
      </c>
      <c r="AR793" s="20" t="str">
        <f>INDEX($AB$15:$AM$15,MATCH($AS793,$AB$11:$AM$11,0))</f>
        <v>in</v>
      </c>
      <c r="AS793" s="20" t="str">
        <f>LEFT(AT793,4)</f>
        <v>2003</v>
      </c>
      <c r="AT793" s="139" t="str">
        <f>LEFT(B793,6)</f>
        <v>200301</v>
      </c>
    </row>
    <row r="794" spans="2:46" x14ac:dyDescent="0.25">
      <c r="B794" s="11">
        <f>'Market Data'!B780</f>
        <v>20030122</v>
      </c>
      <c r="C794" s="2">
        <f>'Market Data'!C780</f>
        <v>4159</v>
      </c>
      <c r="D794" s="2">
        <f>'Market Data'!D780</f>
        <v>4192</v>
      </c>
      <c r="E794" s="2">
        <f>'Market Data'!E780</f>
        <v>4056</v>
      </c>
      <c r="F794" s="12">
        <f>'Market Data'!F780</f>
        <v>4090</v>
      </c>
      <c r="H794" s="151">
        <f t="shared" si="105"/>
        <v>776</v>
      </c>
      <c r="I794" s="244">
        <f ca="1">IF($H794&lt;($J$6+1),"",PFE(OFFSET($F794,0,0,-$J$6)))</f>
        <v>-5.7042723326953926E-2</v>
      </c>
      <c r="J794" s="19"/>
      <c r="K794" s="139" t="str">
        <f t="shared" ca="1" si="106"/>
        <v>Short</v>
      </c>
      <c r="L794" s="243" t="e">
        <f t="shared" ca="1" si="101"/>
        <v>#N/A</v>
      </c>
      <c r="M794" s="242" t="e">
        <f t="shared" ca="1" si="102"/>
        <v>#N/A</v>
      </c>
      <c r="N794" s="20"/>
      <c r="O794" s="74">
        <f t="shared" ca="1" si="107"/>
        <v>-1</v>
      </c>
      <c r="P794" s="75">
        <f t="shared" ca="1" si="99"/>
        <v>0</v>
      </c>
      <c r="Q794" s="76" t="str">
        <f t="shared" ca="1" si="103"/>
        <v/>
      </c>
      <c r="R794" s="75"/>
      <c r="S794" s="77">
        <f t="shared" ca="1" si="100"/>
        <v>-1</v>
      </c>
      <c r="T794" s="78"/>
      <c r="U794" s="81">
        <f t="shared" ca="1" si="108"/>
        <v>2765</v>
      </c>
      <c r="V794" s="82">
        <f t="shared" ca="1" si="104"/>
        <v>79385.819999999992</v>
      </c>
      <c r="W794" s="50"/>
      <c r="X794" s="50"/>
      <c r="Y794" s="50"/>
      <c r="Z794" s="50"/>
      <c r="AA794" s="50"/>
      <c r="AG794" s="50"/>
      <c r="AH794" s="50"/>
      <c r="AI794" s="50"/>
      <c r="AJ794" s="50"/>
      <c r="AK794" s="50"/>
      <c r="AL794" s="50"/>
      <c r="AM794" s="50"/>
      <c r="AN794" s="50"/>
      <c r="AO794" s="50"/>
      <c r="AP794" s="138" t="str">
        <f>IF(NOT($AS794=$AS795),ROW(),"")</f>
        <v/>
      </c>
      <c r="AQ794" s="20" t="str">
        <f>IF(NOT(AS794=AS795),AS795,"")</f>
        <v/>
      </c>
      <c r="AR794" s="20" t="str">
        <f>INDEX($AB$15:$AM$15,MATCH($AS794,$AB$11:$AM$11,0))</f>
        <v>in</v>
      </c>
      <c r="AS794" s="20" t="str">
        <f>LEFT(AT794,4)</f>
        <v>2003</v>
      </c>
      <c r="AT794" s="139" t="str">
        <f>LEFT(B794,6)</f>
        <v>200301</v>
      </c>
    </row>
    <row r="795" spans="2:46" x14ac:dyDescent="0.25">
      <c r="B795" s="11">
        <f>'Market Data'!B781</f>
        <v>20030123</v>
      </c>
      <c r="C795" s="2">
        <f>'Market Data'!C781</f>
        <v>4139</v>
      </c>
      <c r="D795" s="2">
        <f>'Market Data'!D781</f>
        <v>4155</v>
      </c>
      <c r="E795" s="2">
        <f>'Market Data'!E781</f>
        <v>4064.5</v>
      </c>
      <c r="F795" s="12">
        <f>'Market Data'!F781</f>
        <v>4104</v>
      </c>
      <c r="H795" s="151">
        <f t="shared" si="105"/>
        <v>777</v>
      </c>
      <c r="I795" s="244">
        <f ca="1">IF($H795&lt;($J$6+1),"",PFE(OFFSET($F795,0,0,-$J$6)))</f>
        <v>-2.9565072344046494E-2</v>
      </c>
      <c r="J795" s="19"/>
      <c r="K795" s="139" t="str">
        <f t="shared" ca="1" si="106"/>
        <v>Short</v>
      </c>
      <c r="L795" s="243" t="e">
        <f t="shared" ca="1" si="101"/>
        <v>#N/A</v>
      </c>
      <c r="M795" s="242" t="e">
        <f t="shared" ca="1" si="102"/>
        <v>#N/A</v>
      </c>
      <c r="N795" s="20"/>
      <c r="O795" s="74">
        <f t="shared" ca="1" si="107"/>
        <v>-1</v>
      </c>
      <c r="P795" s="75">
        <f t="shared" ca="1" si="99"/>
        <v>0</v>
      </c>
      <c r="Q795" s="76" t="str">
        <f t="shared" ca="1" si="103"/>
        <v/>
      </c>
      <c r="R795" s="75"/>
      <c r="S795" s="77">
        <f t="shared" ca="1" si="100"/>
        <v>-1</v>
      </c>
      <c r="T795" s="78"/>
      <c r="U795" s="81">
        <f t="shared" ca="1" si="108"/>
        <v>-490</v>
      </c>
      <c r="V795" s="82">
        <f t="shared" ca="1" si="104"/>
        <v>78895.819999999992</v>
      </c>
      <c r="W795" s="50"/>
      <c r="X795" s="50"/>
      <c r="Y795" s="50"/>
      <c r="Z795" s="50"/>
      <c r="AA795" s="50"/>
      <c r="AG795" s="50"/>
      <c r="AH795" s="50"/>
      <c r="AI795" s="50"/>
      <c r="AJ795" s="50"/>
      <c r="AK795" s="50"/>
      <c r="AL795" s="50"/>
      <c r="AM795" s="50"/>
      <c r="AN795" s="50"/>
      <c r="AO795" s="50"/>
      <c r="AP795" s="138" t="str">
        <f>IF(NOT($AS795=$AS796),ROW(),"")</f>
        <v/>
      </c>
      <c r="AQ795" s="20" t="str">
        <f>IF(NOT(AS795=AS796),AS796,"")</f>
        <v/>
      </c>
      <c r="AR795" s="20" t="str">
        <f>INDEX($AB$15:$AM$15,MATCH($AS795,$AB$11:$AM$11,0))</f>
        <v>in</v>
      </c>
      <c r="AS795" s="20" t="str">
        <f>LEFT(AT795,4)</f>
        <v>2003</v>
      </c>
      <c r="AT795" s="139" t="str">
        <f>LEFT(B795,6)</f>
        <v>200301</v>
      </c>
    </row>
    <row r="796" spans="2:46" x14ac:dyDescent="0.25">
      <c r="B796" s="11">
        <f>'Market Data'!B782</f>
        <v>20030124</v>
      </c>
      <c r="C796" s="2">
        <f>'Market Data'!C782</f>
        <v>4084</v>
      </c>
      <c r="D796" s="2">
        <f>'Market Data'!D782</f>
        <v>4118.5</v>
      </c>
      <c r="E796" s="2">
        <f>'Market Data'!E782</f>
        <v>4003</v>
      </c>
      <c r="F796" s="12">
        <f>'Market Data'!F782</f>
        <v>4009.5</v>
      </c>
      <c r="H796" s="151">
        <f t="shared" si="105"/>
        <v>778</v>
      </c>
      <c r="I796" s="244">
        <f ca="1">IF($H796&lt;($J$6+1),"",PFE(OFFSET($F796,0,0,-$J$6)))</f>
        <v>-3.8309181351081044E-2</v>
      </c>
      <c r="J796" s="19"/>
      <c r="K796" s="139" t="str">
        <f t="shared" ca="1" si="106"/>
        <v>Short</v>
      </c>
      <c r="L796" s="243" t="e">
        <f t="shared" ca="1" si="101"/>
        <v>#N/A</v>
      </c>
      <c r="M796" s="242" t="e">
        <f t="shared" ca="1" si="102"/>
        <v>#N/A</v>
      </c>
      <c r="N796" s="20"/>
      <c r="O796" s="74">
        <f t="shared" ca="1" si="107"/>
        <v>-1</v>
      </c>
      <c r="P796" s="75">
        <f t="shared" ca="1" si="99"/>
        <v>0</v>
      </c>
      <c r="Q796" s="76" t="str">
        <f t="shared" ca="1" si="103"/>
        <v/>
      </c>
      <c r="R796" s="75"/>
      <c r="S796" s="77">
        <f t="shared" ca="1" si="100"/>
        <v>-1</v>
      </c>
      <c r="T796" s="78"/>
      <c r="U796" s="81">
        <f t="shared" ca="1" si="108"/>
        <v>3307.5</v>
      </c>
      <c r="V796" s="82">
        <f t="shared" ca="1" si="104"/>
        <v>82203.319999999992</v>
      </c>
      <c r="W796" s="50"/>
      <c r="X796" s="50"/>
      <c r="Y796" s="50"/>
      <c r="Z796" s="50"/>
      <c r="AA796" s="50"/>
      <c r="AG796" s="50"/>
      <c r="AH796" s="50"/>
      <c r="AI796" s="50"/>
      <c r="AJ796" s="50"/>
      <c r="AK796" s="50"/>
      <c r="AL796" s="50"/>
      <c r="AM796" s="50"/>
      <c r="AN796" s="50"/>
      <c r="AO796" s="50"/>
      <c r="AP796" s="138" t="str">
        <f>IF(NOT($AS796=$AS797),ROW(),"")</f>
        <v/>
      </c>
      <c r="AQ796" s="20" t="str">
        <f>IF(NOT(AS796=AS797),AS797,"")</f>
        <v/>
      </c>
      <c r="AR796" s="20" t="str">
        <f>INDEX($AB$15:$AM$15,MATCH($AS796,$AB$11:$AM$11,0))</f>
        <v>in</v>
      </c>
      <c r="AS796" s="20" t="str">
        <f>LEFT(AT796,4)</f>
        <v>2003</v>
      </c>
      <c r="AT796" s="139" t="str">
        <f>LEFT(B796,6)</f>
        <v>200301</v>
      </c>
    </row>
    <row r="797" spans="2:46" x14ac:dyDescent="0.25">
      <c r="B797" s="11">
        <f>'Market Data'!B783</f>
        <v>20030127</v>
      </c>
      <c r="C797" s="2">
        <f>'Market Data'!C783</f>
        <v>4015</v>
      </c>
      <c r="D797" s="2">
        <f>'Market Data'!D783</f>
        <v>4021</v>
      </c>
      <c r="E797" s="2">
        <f>'Market Data'!E783</f>
        <v>3902</v>
      </c>
      <c r="F797" s="12">
        <f>'Market Data'!F783</f>
        <v>3932.5</v>
      </c>
      <c r="H797" s="151">
        <f t="shared" si="105"/>
        <v>779</v>
      </c>
      <c r="I797" s="244">
        <f ca="1">IF($H797&lt;($J$6+1),"",PFE(OFFSET($F797,0,0,-$J$6)))</f>
        <v>-6.3189381469615016E-2</v>
      </c>
      <c r="J797" s="19"/>
      <c r="K797" s="139" t="str">
        <f t="shared" ca="1" si="106"/>
        <v>Short</v>
      </c>
      <c r="L797" s="243" t="e">
        <f t="shared" ca="1" si="101"/>
        <v>#N/A</v>
      </c>
      <c r="M797" s="242" t="e">
        <f t="shared" ca="1" si="102"/>
        <v>#N/A</v>
      </c>
      <c r="N797" s="20"/>
      <c r="O797" s="74">
        <f t="shared" ca="1" si="107"/>
        <v>-1</v>
      </c>
      <c r="P797" s="75">
        <f t="shared" ca="1" si="99"/>
        <v>0</v>
      </c>
      <c r="Q797" s="76" t="str">
        <f t="shared" ca="1" si="103"/>
        <v/>
      </c>
      <c r="R797" s="75"/>
      <c r="S797" s="77">
        <f t="shared" ca="1" si="100"/>
        <v>-1</v>
      </c>
      <c r="T797" s="78"/>
      <c r="U797" s="81">
        <f t="shared" ca="1" si="108"/>
        <v>2695</v>
      </c>
      <c r="V797" s="82">
        <f t="shared" ca="1" si="104"/>
        <v>84898.319999999992</v>
      </c>
      <c r="W797" s="50"/>
      <c r="X797" s="50"/>
      <c r="Y797" s="50"/>
      <c r="Z797" s="50"/>
      <c r="AA797" s="50"/>
      <c r="AG797" s="50"/>
      <c r="AH797" s="50"/>
      <c r="AI797" s="50"/>
      <c r="AJ797" s="50"/>
      <c r="AK797" s="50"/>
      <c r="AL797" s="50"/>
      <c r="AM797" s="50"/>
      <c r="AN797" s="50"/>
      <c r="AO797" s="50"/>
      <c r="AP797" s="138" t="str">
        <f>IF(NOT($AS797=$AS798),ROW(),"")</f>
        <v/>
      </c>
      <c r="AQ797" s="20" t="str">
        <f>IF(NOT(AS797=AS798),AS798,"")</f>
        <v/>
      </c>
      <c r="AR797" s="20" t="str">
        <f>INDEX($AB$15:$AM$15,MATCH($AS797,$AB$11:$AM$11,0))</f>
        <v>in</v>
      </c>
      <c r="AS797" s="20" t="str">
        <f>LEFT(AT797,4)</f>
        <v>2003</v>
      </c>
      <c r="AT797" s="139" t="str">
        <f>LEFT(B797,6)</f>
        <v>200301</v>
      </c>
    </row>
    <row r="798" spans="2:46" x14ac:dyDescent="0.25">
      <c r="B798" s="11">
        <f>'Market Data'!B784</f>
        <v>20030128</v>
      </c>
      <c r="C798" s="2">
        <f>'Market Data'!C784</f>
        <v>3973.5</v>
      </c>
      <c r="D798" s="2">
        <f>'Market Data'!D784</f>
        <v>3996.5</v>
      </c>
      <c r="E798" s="2">
        <f>'Market Data'!E784</f>
        <v>3904</v>
      </c>
      <c r="F798" s="12">
        <f>'Market Data'!F784</f>
        <v>3968.5</v>
      </c>
      <c r="H798" s="151">
        <f t="shared" si="105"/>
        <v>780</v>
      </c>
      <c r="I798" s="244">
        <f ca="1">IF($H798&lt;($J$6+1),"",PFE(OFFSET($F798,0,0,-$J$6)))</f>
        <v>-6.5521173961308923E-2</v>
      </c>
      <c r="J798" s="19"/>
      <c r="K798" s="139" t="str">
        <f t="shared" ca="1" si="106"/>
        <v>Short</v>
      </c>
      <c r="L798" s="243" t="e">
        <f t="shared" ca="1" si="101"/>
        <v>#N/A</v>
      </c>
      <c r="M798" s="242" t="e">
        <f t="shared" ca="1" si="102"/>
        <v>#N/A</v>
      </c>
      <c r="N798" s="20"/>
      <c r="O798" s="74">
        <f t="shared" ca="1" si="107"/>
        <v>-1</v>
      </c>
      <c r="P798" s="75">
        <f t="shared" ca="1" si="99"/>
        <v>0</v>
      </c>
      <c r="Q798" s="76" t="str">
        <f t="shared" ca="1" si="103"/>
        <v/>
      </c>
      <c r="R798" s="75"/>
      <c r="S798" s="77">
        <f t="shared" ca="1" si="100"/>
        <v>-1</v>
      </c>
      <c r="T798" s="78"/>
      <c r="U798" s="81">
        <f t="shared" ca="1" si="108"/>
        <v>-1260</v>
      </c>
      <c r="V798" s="82">
        <f t="shared" ca="1" si="104"/>
        <v>83638.319999999992</v>
      </c>
      <c r="W798" s="50"/>
      <c r="X798" s="50"/>
      <c r="Y798" s="50"/>
      <c r="Z798" s="50"/>
      <c r="AA798" s="50"/>
      <c r="AG798" s="50"/>
      <c r="AH798" s="50"/>
      <c r="AI798" s="50"/>
      <c r="AJ798" s="50"/>
      <c r="AK798" s="50"/>
      <c r="AL798" s="50"/>
      <c r="AM798" s="50"/>
      <c r="AN798" s="50"/>
      <c r="AO798" s="50"/>
      <c r="AP798" s="138" t="str">
        <f>IF(NOT($AS798=$AS799),ROW(),"")</f>
        <v/>
      </c>
      <c r="AQ798" s="20" t="str">
        <f>IF(NOT(AS798=AS799),AS799,"")</f>
        <v/>
      </c>
      <c r="AR798" s="20" t="str">
        <f>INDEX($AB$15:$AM$15,MATCH($AS798,$AB$11:$AM$11,0))</f>
        <v>in</v>
      </c>
      <c r="AS798" s="20" t="str">
        <f>LEFT(AT798,4)</f>
        <v>2003</v>
      </c>
      <c r="AT798" s="139" t="str">
        <f>LEFT(B798,6)</f>
        <v>200301</v>
      </c>
    </row>
    <row r="799" spans="2:46" x14ac:dyDescent="0.25">
      <c r="B799" s="11">
        <f>'Market Data'!B785</f>
        <v>20030129</v>
      </c>
      <c r="C799" s="2">
        <f>'Market Data'!C785</f>
        <v>3928</v>
      </c>
      <c r="D799" s="2">
        <f>'Market Data'!D785</f>
        <v>4036</v>
      </c>
      <c r="E799" s="2">
        <f>'Market Data'!E785</f>
        <v>3851.5</v>
      </c>
      <c r="F799" s="12">
        <f>'Market Data'!F785</f>
        <v>4010</v>
      </c>
      <c r="H799" s="151">
        <f t="shared" si="105"/>
        <v>781</v>
      </c>
      <c r="I799" s="244">
        <f ca="1">IF($H799&lt;($J$6+1),"",PFE(OFFSET($F799,0,0,-$J$6)))</f>
        <v>-3.7676131608020483E-2</v>
      </c>
      <c r="J799" s="19"/>
      <c r="K799" s="139" t="str">
        <f t="shared" ca="1" si="106"/>
        <v>Short</v>
      </c>
      <c r="L799" s="243" t="e">
        <f t="shared" ca="1" si="101"/>
        <v>#N/A</v>
      </c>
      <c r="M799" s="242" t="e">
        <f t="shared" ca="1" si="102"/>
        <v>#N/A</v>
      </c>
      <c r="N799" s="20"/>
      <c r="O799" s="74">
        <f t="shared" ca="1" si="107"/>
        <v>-1</v>
      </c>
      <c r="P799" s="75">
        <f t="shared" ca="1" si="99"/>
        <v>0</v>
      </c>
      <c r="Q799" s="76" t="str">
        <f t="shared" ca="1" si="103"/>
        <v/>
      </c>
      <c r="R799" s="75"/>
      <c r="S799" s="77">
        <f t="shared" ca="1" si="100"/>
        <v>-1</v>
      </c>
      <c r="T799" s="78"/>
      <c r="U799" s="81">
        <f t="shared" ca="1" si="108"/>
        <v>-1452.5</v>
      </c>
      <c r="V799" s="82">
        <f t="shared" ca="1" si="104"/>
        <v>82185.819999999992</v>
      </c>
      <c r="W799" s="50"/>
      <c r="X799" s="50"/>
      <c r="Y799" s="50"/>
      <c r="Z799" s="50"/>
      <c r="AA799" s="50"/>
      <c r="AG799" s="50"/>
      <c r="AH799" s="50"/>
      <c r="AI799" s="50"/>
      <c r="AJ799" s="50"/>
      <c r="AK799" s="50"/>
      <c r="AL799" s="50"/>
      <c r="AM799" s="50"/>
      <c r="AN799" s="50"/>
      <c r="AO799" s="50"/>
      <c r="AP799" s="138" t="str">
        <f>IF(NOT($AS799=$AS800),ROW(),"")</f>
        <v/>
      </c>
      <c r="AQ799" s="20" t="str">
        <f>IF(NOT(AS799=AS800),AS800,"")</f>
        <v/>
      </c>
      <c r="AR799" s="20" t="str">
        <f>INDEX($AB$15:$AM$15,MATCH($AS799,$AB$11:$AM$11,0))</f>
        <v>in</v>
      </c>
      <c r="AS799" s="20" t="str">
        <f>LEFT(AT799,4)</f>
        <v>2003</v>
      </c>
      <c r="AT799" s="139" t="str">
        <f>LEFT(B799,6)</f>
        <v>200301</v>
      </c>
    </row>
    <row r="800" spans="2:46" x14ac:dyDescent="0.25">
      <c r="B800" s="11">
        <f>'Market Data'!B786</f>
        <v>20030130</v>
      </c>
      <c r="C800" s="2">
        <f>'Market Data'!C786</f>
        <v>3999</v>
      </c>
      <c r="D800" s="2">
        <f>'Market Data'!D786</f>
        <v>4033</v>
      </c>
      <c r="E800" s="2">
        <f>'Market Data'!E786</f>
        <v>3950</v>
      </c>
      <c r="F800" s="12">
        <f>'Market Data'!F786</f>
        <v>3956.5</v>
      </c>
      <c r="H800" s="151">
        <f t="shared" si="105"/>
        <v>782</v>
      </c>
      <c r="I800" s="244">
        <f ca="1">IF($H800&lt;($J$6+1),"",PFE(OFFSET($F800,0,0,-$J$6)))</f>
        <v>-3.321027918997238E-2</v>
      </c>
      <c r="J800" s="19"/>
      <c r="K800" s="139" t="str">
        <f t="shared" ca="1" si="106"/>
        <v>Short</v>
      </c>
      <c r="L800" s="243" t="e">
        <f t="shared" ca="1" si="101"/>
        <v>#N/A</v>
      </c>
      <c r="M800" s="242" t="e">
        <f t="shared" ca="1" si="102"/>
        <v>#N/A</v>
      </c>
      <c r="N800" s="20"/>
      <c r="O800" s="74">
        <f t="shared" ca="1" si="107"/>
        <v>-1</v>
      </c>
      <c r="P800" s="75">
        <f t="shared" ca="1" si="99"/>
        <v>0</v>
      </c>
      <c r="Q800" s="76" t="str">
        <f t="shared" ca="1" si="103"/>
        <v/>
      </c>
      <c r="R800" s="75"/>
      <c r="S800" s="77">
        <f t="shared" ca="1" si="100"/>
        <v>-1</v>
      </c>
      <c r="T800" s="78"/>
      <c r="U800" s="81">
        <f t="shared" ca="1" si="108"/>
        <v>1872.5</v>
      </c>
      <c r="V800" s="82">
        <f t="shared" ca="1" si="104"/>
        <v>84058.319999999992</v>
      </c>
      <c r="W800" s="50"/>
      <c r="X800" s="50"/>
      <c r="Y800" s="50"/>
      <c r="Z800" s="50"/>
      <c r="AA800" s="50"/>
      <c r="AG800" s="50"/>
      <c r="AH800" s="50"/>
      <c r="AI800" s="50"/>
      <c r="AJ800" s="50"/>
      <c r="AK800" s="50"/>
      <c r="AL800" s="50"/>
      <c r="AM800" s="50"/>
      <c r="AN800" s="50"/>
      <c r="AO800" s="50"/>
      <c r="AP800" s="138" t="str">
        <f>IF(NOT($AS800=$AS801),ROW(),"")</f>
        <v/>
      </c>
      <c r="AQ800" s="20" t="str">
        <f>IF(NOT(AS800=AS801),AS801,"")</f>
        <v/>
      </c>
      <c r="AR800" s="20" t="str">
        <f>INDEX($AB$15:$AM$15,MATCH($AS800,$AB$11:$AM$11,0))</f>
        <v>in</v>
      </c>
      <c r="AS800" s="20" t="str">
        <f>LEFT(AT800,4)</f>
        <v>2003</v>
      </c>
      <c r="AT800" s="139" t="str">
        <f>LEFT(B800,6)</f>
        <v>200301</v>
      </c>
    </row>
    <row r="801" spans="2:46" x14ac:dyDescent="0.25">
      <c r="B801" s="11">
        <f>'Market Data'!B787</f>
        <v>20030131</v>
      </c>
      <c r="C801" s="2">
        <f>'Market Data'!C787</f>
        <v>3917</v>
      </c>
      <c r="D801" s="2">
        <f>'Market Data'!D787</f>
        <v>4042.5</v>
      </c>
      <c r="E801" s="2">
        <f>'Market Data'!E787</f>
        <v>3909</v>
      </c>
      <c r="F801" s="12">
        <f>'Market Data'!F787</f>
        <v>4038.5</v>
      </c>
      <c r="H801" s="151">
        <f t="shared" si="105"/>
        <v>783</v>
      </c>
      <c r="I801" s="244">
        <f ca="1">IF($H801&lt;($J$6+1),"",PFE(OFFSET($F801,0,0,-$J$6)))</f>
        <v>-3.0856242916177293E-2</v>
      </c>
      <c r="J801" s="19"/>
      <c r="K801" s="139" t="str">
        <f t="shared" ca="1" si="106"/>
        <v>Short</v>
      </c>
      <c r="L801" s="243" t="e">
        <f t="shared" ca="1" si="101"/>
        <v>#N/A</v>
      </c>
      <c r="M801" s="242" t="e">
        <f t="shared" ca="1" si="102"/>
        <v>#N/A</v>
      </c>
      <c r="N801" s="20"/>
      <c r="O801" s="74">
        <f t="shared" ca="1" si="107"/>
        <v>-1</v>
      </c>
      <c r="P801" s="75">
        <f t="shared" ca="1" si="99"/>
        <v>0</v>
      </c>
      <c r="Q801" s="76" t="str">
        <f t="shared" ca="1" si="103"/>
        <v/>
      </c>
      <c r="R801" s="75"/>
      <c r="S801" s="77">
        <f t="shared" ca="1" si="100"/>
        <v>-1</v>
      </c>
      <c r="T801" s="78"/>
      <c r="U801" s="81">
        <f t="shared" ca="1" si="108"/>
        <v>-2870</v>
      </c>
      <c r="V801" s="82">
        <f t="shared" ca="1" si="104"/>
        <v>81188.319999999992</v>
      </c>
      <c r="W801" s="50"/>
      <c r="X801" s="50"/>
      <c r="Y801" s="50"/>
      <c r="Z801" s="50"/>
      <c r="AA801" s="50"/>
      <c r="AG801" s="50"/>
      <c r="AH801" s="50"/>
      <c r="AI801" s="50"/>
      <c r="AJ801" s="50"/>
      <c r="AK801" s="50"/>
      <c r="AL801" s="50"/>
      <c r="AM801" s="50"/>
      <c r="AN801" s="50"/>
      <c r="AO801" s="50"/>
      <c r="AP801" s="138" t="str">
        <f>IF(NOT($AS801=$AS802),ROW(),"")</f>
        <v/>
      </c>
      <c r="AQ801" s="20" t="str">
        <f>IF(NOT(AS801=AS802),AS802,"")</f>
        <v/>
      </c>
      <c r="AR801" s="20" t="str">
        <f>INDEX($AB$15:$AM$15,MATCH($AS801,$AB$11:$AM$11,0))</f>
        <v>in</v>
      </c>
      <c r="AS801" s="20" t="str">
        <f>LEFT(AT801,4)</f>
        <v>2003</v>
      </c>
      <c r="AT801" s="139" t="str">
        <f>LEFT(B801,6)</f>
        <v>200301</v>
      </c>
    </row>
    <row r="802" spans="2:46" x14ac:dyDescent="0.25">
      <c r="B802" s="11">
        <f>'Market Data'!B788</f>
        <v>20030203</v>
      </c>
      <c r="C802" s="2">
        <f>'Market Data'!C788</f>
        <v>4054</v>
      </c>
      <c r="D802" s="2">
        <f>'Market Data'!D788</f>
        <v>4096</v>
      </c>
      <c r="E802" s="2">
        <f>'Market Data'!E788</f>
        <v>4021</v>
      </c>
      <c r="F802" s="12">
        <f>'Market Data'!F788</f>
        <v>4044</v>
      </c>
      <c r="H802" s="151">
        <f t="shared" si="105"/>
        <v>784</v>
      </c>
      <c r="I802" s="244">
        <f ca="1">IF($H802&lt;($J$6+1),"",PFE(OFFSET($F802,0,0,-$J$6)))</f>
        <v>-3.7637949135957749E-2</v>
      </c>
      <c r="J802" s="19"/>
      <c r="K802" s="139" t="str">
        <f t="shared" ca="1" si="106"/>
        <v>Short</v>
      </c>
      <c r="L802" s="243" t="e">
        <f t="shared" ca="1" si="101"/>
        <v>#N/A</v>
      </c>
      <c r="M802" s="242" t="e">
        <f t="shared" ca="1" si="102"/>
        <v>#N/A</v>
      </c>
      <c r="N802" s="20"/>
      <c r="O802" s="74">
        <f t="shared" ca="1" si="107"/>
        <v>-1</v>
      </c>
      <c r="P802" s="75">
        <f t="shared" ca="1" si="99"/>
        <v>0</v>
      </c>
      <c r="Q802" s="76" t="str">
        <f t="shared" ca="1" si="103"/>
        <v/>
      </c>
      <c r="R802" s="75"/>
      <c r="S802" s="77">
        <f t="shared" ca="1" si="100"/>
        <v>-1</v>
      </c>
      <c r="T802" s="78"/>
      <c r="U802" s="81">
        <f t="shared" ca="1" si="108"/>
        <v>-192.5</v>
      </c>
      <c r="V802" s="82">
        <f t="shared" ca="1" si="104"/>
        <v>80995.819999999992</v>
      </c>
      <c r="W802" s="50"/>
      <c r="X802" s="50"/>
      <c r="Y802" s="50"/>
      <c r="Z802" s="50"/>
      <c r="AA802" s="50"/>
      <c r="AG802" s="50"/>
      <c r="AH802" s="50"/>
      <c r="AI802" s="50"/>
      <c r="AJ802" s="50"/>
      <c r="AK802" s="50"/>
      <c r="AL802" s="50"/>
      <c r="AM802" s="50"/>
      <c r="AN802" s="50"/>
      <c r="AO802" s="50"/>
      <c r="AP802" s="138" t="str">
        <f>IF(NOT($AS802=$AS803),ROW(),"")</f>
        <v/>
      </c>
      <c r="AQ802" s="20" t="str">
        <f>IF(NOT(AS802=AS803),AS803,"")</f>
        <v/>
      </c>
      <c r="AR802" s="20" t="str">
        <f>INDEX($AB$15:$AM$15,MATCH($AS802,$AB$11:$AM$11,0))</f>
        <v>in</v>
      </c>
      <c r="AS802" s="20" t="str">
        <f>LEFT(AT802,4)</f>
        <v>2003</v>
      </c>
      <c r="AT802" s="139" t="str">
        <f>LEFT(B802,6)</f>
        <v>200302</v>
      </c>
    </row>
    <row r="803" spans="2:46" x14ac:dyDescent="0.25">
      <c r="B803" s="11">
        <f>'Market Data'!B789</f>
        <v>20030204</v>
      </c>
      <c r="C803" s="2">
        <f>'Market Data'!C789</f>
        <v>4011</v>
      </c>
      <c r="D803" s="2">
        <f>'Market Data'!D789</f>
        <v>4017.5</v>
      </c>
      <c r="E803" s="2">
        <f>'Market Data'!E789</f>
        <v>3904</v>
      </c>
      <c r="F803" s="12">
        <f>'Market Data'!F789</f>
        <v>3914.5</v>
      </c>
      <c r="H803" s="151">
        <f t="shared" si="105"/>
        <v>785</v>
      </c>
      <c r="I803" s="244">
        <f ca="1">IF($H803&lt;($J$6+1),"",PFE(OFFSET($F803,0,0,-$J$6)))</f>
        <v>-4.4017216267153658E-2</v>
      </c>
      <c r="J803" s="19"/>
      <c r="K803" s="139" t="str">
        <f t="shared" ca="1" si="106"/>
        <v>Short</v>
      </c>
      <c r="L803" s="243" t="e">
        <f t="shared" ca="1" si="101"/>
        <v>#N/A</v>
      </c>
      <c r="M803" s="242" t="e">
        <f t="shared" ca="1" si="102"/>
        <v>#N/A</v>
      </c>
      <c r="N803" s="20"/>
      <c r="O803" s="74">
        <f t="shared" ca="1" si="107"/>
        <v>-1</v>
      </c>
      <c r="P803" s="75">
        <f t="shared" ca="1" si="99"/>
        <v>0</v>
      </c>
      <c r="Q803" s="76" t="str">
        <f t="shared" ca="1" si="103"/>
        <v/>
      </c>
      <c r="R803" s="75"/>
      <c r="S803" s="77">
        <f t="shared" ca="1" si="100"/>
        <v>-1</v>
      </c>
      <c r="T803" s="78"/>
      <c r="U803" s="81">
        <f t="shared" ca="1" si="108"/>
        <v>4532.5</v>
      </c>
      <c r="V803" s="82">
        <f t="shared" ca="1" si="104"/>
        <v>85528.319999999992</v>
      </c>
      <c r="W803" s="50"/>
      <c r="X803" s="50"/>
      <c r="Y803" s="50"/>
      <c r="Z803" s="50"/>
      <c r="AA803" s="50"/>
      <c r="AG803" s="50"/>
      <c r="AH803" s="50"/>
      <c r="AI803" s="50"/>
      <c r="AJ803" s="50"/>
      <c r="AK803" s="50"/>
      <c r="AL803" s="50"/>
      <c r="AM803" s="50"/>
      <c r="AN803" s="50"/>
      <c r="AO803" s="50"/>
      <c r="AP803" s="138" t="str">
        <f>IF(NOT($AS803=$AS804),ROW(),"")</f>
        <v/>
      </c>
      <c r="AQ803" s="20" t="str">
        <f>IF(NOT(AS803=AS804),AS804,"")</f>
        <v/>
      </c>
      <c r="AR803" s="20" t="str">
        <f>INDEX($AB$15:$AM$15,MATCH($AS803,$AB$11:$AM$11,0))</f>
        <v>in</v>
      </c>
      <c r="AS803" s="20" t="str">
        <f>LEFT(AT803,4)</f>
        <v>2003</v>
      </c>
      <c r="AT803" s="139" t="str">
        <f>LEFT(B803,6)</f>
        <v>200302</v>
      </c>
    </row>
    <row r="804" spans="2:46" x14ac:dyDescent="0.25">
      <c r="B804" s="11">
        <f>'Market Data'!B790</f>
        <v>20030205</v>
      </c>
      <c r="C804" s="2">
        <f>'Market Data'!C790</f>
        <v>3919</v>
      </c>
      <c r="D804" s="2">
        <f>'Market Data'!D790</f>
        <v>4029.5</v>
      </c>
      <c r="E804" s="2">
        <f>'Market Data'!E790</f>
        <v>3870</v>
      </c>
      <c r="F804" s="12">
        <f>'Market Data'!F790</f>
        <v>4024</v>
      </c>
      <c r="H804" s="151">
        <f t="shared" si="105"/>
        <v>786</v>
      </c>
      <c r="I804" s="244">
        <f ca="1">IF($H804&lt;($J$6+1),"",PFE(OFFSET($F804,0,0,-$J$6)))</f>
        <v>1.4845528139044654E-2</v>
      </c>
      <c r="J804" s="19"/>
      <c r="K804" s="139" t="str">
        <f t="shared" ca="1" si="106"/>
        <v>Long</v>
      </c>
      <c r="L804" s="243">
        <f t="shared" ca="1" si="101"/>
        <v>4024</v>
      </c>
      <c r="M804" s="242" t="e">
        <f t="shared" ca="1" si="102"/>
        <v>#N/A</v>
      </c>
      <c r="N804" s="20"/>
      <c r="O804" s="74">
        <f t="shared" ca="1" si="107"/>
        <v>1</v>
      </c>
      <c r="P804" s="75">
        <f t="shared" ca="1" si="99"/>
        <v>2</v>
      </c>
      <c r="Q804" s="76" t="str">
        <f t="shared" ca="1" si="103"/>
        <v>Fill</v>
      </c>
      <c r="R804" s="75"/>
      <c r="S804" s="77">
        <f t="shared" ca="1" si="100"/>
        <v>-1</v>
      </c>
      <c r="T804" s="78"/>
      <c r="U804" s="81">
        <f t="shared" ca="1" si="108"/>
        <v>-3832.5</v>
      </c>
      <c r="V804" s="82">
        <f t="shared" ca="1" si="104"/>
        <v>81695.819999999992</v>
      </c>
      <c r="W804" s="50"/>
      <c r="X804" s="50"/>
      <c r="Y804" s="50"/>
      <c r="Z804" s="50"/>
      <c r="AA804" s="50"/>
      <c r="AG804" s="50"/>
      <c r="AH804" s="50"/>
      <c r="AI804" s="50"/>
      <c r="AJ804" s="50"/>
      <c r="AK804" s="50"/>
      <c r="AL804" s="50"/>
      <c r="AM804" s="50"/>
      <c r="AN804" s="50"/>
      <c r="AO804" s="50"/>
      <c r="AP804" s="138" t="str">
        <f>IF(NOT($AS804=$AS805),ROW(),"")</f>
        <v/>
      </c>
      <c r="AQ804" s="20" t="str">
        <f>IF(NOT(AS804=AS805),AS805,"")</f>
        <v/>
      </c>
      <c r="AR804" s="20" t="str">
        <f>INDEX($AB$15:$AM$15,MATCH($AS804,$AB$11:$AM$11,0))</f>
        <v>in</v>
      </c>
      <c r="AS804" s="20" t="str">
        <f>LEFT(AT804,4)</f>
        <v>2003</v>
      </c>
      <c r="AT804" s="139" t="str">
        <f>LEFT(B804,6)</f>
        <v>200302</v>
      </c>
    </row>
    <row r="805" spans="2:46" x14ac:dyDescent="0.25">
      <c r="B805" s="11">
        <f>'Market Data'!B791</f>
        <v>20030206</v>
      </c>
      <c r="C805" s="2">
        <f>'Market Data'!C791</f>
        <v>3960.5</v>
      </c>
      <c r="D805" s="2">
        <f>'Market Data'!D791</f>
        <v>4009</v>
      </c>
      <c r="E805" s="2">
        <f>'Market Data'!E791</f>
        <v>3904</v>
      </c>
      <c r="F805" s="12">
        <f>'Market Data'!F791</f>
        <v>3917</v>
      </c>
      <c r="H805" s="151">
        <f t="shared" si="105"/>
        <v>787</v>
      </c>
      <c r="I805" s="244">
        <f ca="1">IF($H805&lt;($J$6+1),"",PFE(OFFSET($F805,0,0,-$J$6)))</f>
        <v>-2.0119531667275883E-2</v>
      </c>
      <c r="J805" s="19"/>
      <c r="K805" s="139" t="str">
        <f t="shared" ca="1" si="106"/>
        <v>Short</v>
      </c>
      <c r="L805" s="243" t="e">
        <f t="shared" ca="1" si="101"/>
        <v>#N/A</v>
      </c>
      <c r="M805" s="242">
        <f t="shared" ca="1" si="102"/>
        <v>3917</v>
      </c>
      <c r="N805" s="20"/>
      <c r="O805" s="74">
        <f t="shared" ca="1" si="107"/>
        <v>-1</v>
      </c>
      <c r="P805" s="75">
        <f t="shared" ca="1" si="99"/>
        <v>-2</v>
      </c>
      <c r="Q805" s="76" t="str">
        <f t="shared" ca="1" si="103"/>
        <v>Fill</v>
      </c>
      <c r="R805" s="75"/>
      <c r="S805" s="77">
        <f t="shared" ca="1" si="100"/>
        <v>1</v>
      </c>
      <c r="T805" s="78"/>
      <c r="U805" s="81">
        <f t="shared" ca="1" si="108"/>
        <v>518.07999999999993</v>
      </c>
      <c r="V805" s="82">
        <f t="shared" ca="1" si="104"/>
        <v>82213.899999999994</v>
      </c>
      <c r="W805" s="50"/>
      <c r="X805" s="50"/>
      <c r="Y805" s="50"/>
      <c r="Z805" s="50"/>
      <c r="AA805" s="50"/>
      <c r="AG805" s="50"/>
      <c r="AH805" s="50"/>
      <c r="AI805" s="50"/>
      <c r="AJ805" s="50"/>
      <c r="AK805" s="50"/>
      <c r="AL805" s="50"/>
      <c r="AM805" s="50"/>
      <c r="AN805" s="50"/>
      <c r="AO805" s="50"/>
      <c r="AP805" s="138" t="str">
        <f>IF(NOT($AS805=$AS806),ROW(),"")</f>
        <v/>
      </c>
      <c r="AQ805" s="20" t="str">
        <f>IF(NOT(AS805=AS806),AS806,"")</f>
        <v/>
      </c>
      <c r="AR805" s="20" t="str">
        <f>INDEX($AB$15:$AM$15,MATCH($AS805,$AB$11:$AM$11,0))</f>
        <v>in</v>
      </c>
      <c r="AS805" s="20" t="str">
        <f>LEFT(AT805,4)</f>
        <v>2003</v>
      </c>
      <c r="AT805" s="139" t="str">
        <f>LEFT(B805,6)</f>
        <v>200302</v>
      </c>
    </row>
    <row r="806" spans="2:46" x14ac:dyDescent="0.25">
      <c r="B806" s="11">
        <f>'Market Data'!B792</f>
        <v>20030207</v>
      </c>
      <c r="C806" s="2">
        <f>'Market Data'!C792</f>
        <v>3934</v>
      </c>
      <c r="D806" s="2">
        <f>'Market Data'!D792</f>
        <v>3957.5</v>
      </c>
      <c r="E806" s="2">
        <f>'Market Data'!E792</f>
        <v>3846</v>
      </c>
      <c r="F806" s="12">
        <f>'Market Data'!F792</f>
        <v>3849</v>
      </c>
      <c r="H806" s="151">
        <f t="shared" si="105"/>
        <v>788</v>
      </c>
      <c r="I806" s="244">
        <f ca="1">IF($H806&lt;($J$6+1),"",PFE(OFFSET($F806,0,0,-$J$6)))</f>
        <v>-2.1268332624408623E-2</v>
      </c>
      <c r="J806" s="19"/>
      <c r="K806" s="139" t="str">
        <f t="shared" ca="1" si="106"/>
        <v>Short</v>
      </c>
      <c r="L806" s="243" t="e">
        <f t="shared" ca="1" si="101"/>
        <v>#N/A</v>
      </c>
      <c r="M806" s="242" t="e">
        <f t="shared" ca="1" si="102"/>
        <v>#N/A</v>
      </c>
      <c r="N806" s="20"/>
      <c r="O806" s="74">
        <f t="shared" ca="1" si="107"/>
        <v>-1</v>
      </c>
      <c r="P806" s="75">
        <f t="shared" ca="1" si="99"/>
        <v>0</v>
      </c>
      <c r="Q806" s="76" t="str">
        <f t="shared" ca="1" si="103"/>
        <v/>
      </c>
      <c r="R806" s="75"/>
      <c r="S806" s="77">
        <f t="shared" ca="1" si="100"/>
        <v>-1</v>
      </c>
      <c r="T806" s="78"/>
      <c r="U806" s="81">
        <f t="shared" ca="1" si="108"/>
        <v>3388.08</v>
      </c>
      <c r="V806" s="82">
        <f t="shared" ca="1" si="104"/>
        <v>85601.98</v>
      </c>
      <c r="W806" s="50"/>
      <c r="X806" s="50"/>
      <c r="Y806" s="50"/>
      <c r="Z806" s="50"/>
      <c r="AA806" s="50"/>
      <c r="AG806" s="50"/>
      <c r="AH806" s="50"/>
      <c r="AI806" s="50"/>
      <c r="AJ806" s="50"/>
      <c r="AK806" s="50"/>
      <c r="AL806" s="50"/>
      <c r="AM806" s="50"/>
      <c r="AN806" s="50"/>
      <c r="AO806" s="50"/>
      <c r="AP806" s="138" t="str">
        <f>IF(NOT($AS806=$AS807),ROW(),"")</f>
        <v/>
      </c>
      <c r="AQ806" s="20" t="str">
        <f>IF(NOT(AS806=AS807),AS807,"")</f>
        <v/>
      </c>
      <c r="AR806" s="20" t="str">
        <f>INDEX($AB$15:$AM$15,MATCH($AS806,$AB$11:$AM$11,0))</f>
        <v>in</v>
      </c>
      <c r="AS806" s="20" t="str">
        <f>LEFT(AT806,4)</f>
        <v>2003</v>
      </c>
      <c r="AT806" s="139" t="str">
        <f>LEFT(B806,6)</f>
        <v>200302</v>
      </c>
    </row>
    <row r="807" spans="2:46" x14ac:dyDescent="0.25">
      <c r="B807" s="11">
        <f>'Market Data'!B793</f>
        <v>20030210</v>
      </c>
      <c r="C807" s="2">
        <f>'Market Data'!C793</f>
        <v>3868</v>
      </c>
      <c r="D807" s="2">
        <f>'Market Data'!D793</f>
        <v>3881.5</v>
      </c>
      <c r="E807" s="2">
        <f>'Market Data'!E793</f>
        <v>3814.5</v>
      </c>
      <c r="F807" s="12">
        <f>'Market Data'!F793</f>
        <v>3858</v>
      </c>
      <c r="H807" s="151">
        <f t="shared" si="105"/>
        <v>789</v>
      </c>
      <c r="I807" s="244">
        <f ca="1">IF($H807&lt;($J$6+1),"",PFE(OFFSET($F807,0,0,-$J$6)))</f>
        <v>-1.8706296100566774E-2</v>
      </c>
      <c r="J807" s="19"/>
      <c r="K807" s="139" t="str">
        <f t="shared" ca="1" si="106"/>
        <v>Short</v>
      </c>
      <c r="L807" s="243" t="e">
        <f t="shared" ca="1" si="101"/>
        <v>#N/A</v>
      </c>
      <c r="M807" s="242" t="e">
        <f t="shared" ca="1" si="102"/>
        <v>#N/A</v>
      </c>
      <c r="N807" s="20"/>
      <c r="O807" s="74">
        <f t="shared" ca="1" si="107"/>
        <v>-1</v>
      </c>
      <c r="P807" s="75">
        <f t="shared" ca="1" si="99"/>
        <v>0</v>
      </c>
      <c r="Q807" s="76" t="str">
        <f t="shared" ca="1" si="103"/>
        <v/>
      </c>
      <c r="R807" s="75"/>
      <c r="S807" s="77">
        <f t="shared" ca="1" si="100"/>
        <v>-1</v>
      </c>
      <c r="T807" s="78"/>
      <c r="U807" s="81">
        <f t="shared" ca="1" si="108"/>
        <v>-315</v>
      </c>
      <c r="V807" s="82">
        <f t="shared" ca="1" si="104"/>
        <v>85286.98</v>
      </c>
      <c r="W807" s="50"/>
      <c r="X807" s="50"/>
      <c r="Y807" s="50"/>
      <c r="Z807" s="50"/>
      <c r="AA807" s="50"/>
      <c r="AG807" s="50"/>
      <c r="AH807" s="50"/>
      <c r="AI807" s="50"/>
      <c r="AJ807" s="50"/>
      <c r="AK807" s="50"/>
      <c r="AL807" s="50"/>
      <c r="AM807" s="50"/>
      <c r="AN807" s="50"/>
      <c r="AO807" s="50"/>
      <c r="AP807" s="138" t="str">
        <f>IF(NOT($AS807=$AS808),ROW(),"")</f>
        <v/>
      </c>
      <c r="AQ807" s="20" t="str">
        <f>IF(NOT(AS807=AS808),AS808,"")</f>
        <v/>
      </c>
      <c r="AR807" s="20" t="str">
        <f>INDEX($AB$15:$AM$15,MATCH($AS807,$AB$11:$AM$11,0))</f>
        <v>in</v>
      </c>
      <c r="AS807" s="20" t="str">
        <f>LEFT(AT807,4)</f>
        <v>2003</v>
      </c>
      <c r="AT807" s="139" t="str">
        <f>LEFT(B807,6)</f>
        <v>200302</v>
      </c>
    </row>
    <row r="808" spans="2:46" x14ac:dyDescent="0.25">
      <c r="B808" s="11">
        <f>'Market Data'!B794</f>
        <v>20030211</v>
      </c>
      <c r="C808" s="2">
        <f>'Market Data'!C794</f>
        <v>3893.5</v>
      </c>
      <c r="D808" s="2">
        <f>'Market Data'!D794</f>
        <v>3953</v>
      </c>
      <c r="E808" s="2">
        <f>'Market Data'!E794</f>
        <v>3870</v>
      </c>
      <c r="F808" s="12">
        <f>'Market Data'!F794</f>
        <v>3908</v>
      </c>
      <c r="H808" s="151">
        <f t="shared" si="105"/>
        <v>790</v>
      </c>
      <c r="I808" s="244">
        <f ca="1">IF($H808&lt;($J$6+1),"",PFE(OFFSET($F808,0,0,-$J$6)))</f>
        <v>-2.6189735875399859E-2</v>
      </c>
      <c r="J808" s="19"/>
      <c r="K808" s="139" t="str">
        <f t="shared" ca="1" si="106"/>
        <v>Short</v>
      </c>
      <c r="L808" s="243" t="e">
        <f t="shared" ca="1" si="101"/>
        <v>#N/A</v>
      </c>
      <c r="M808" s="242" t="e">
        <f t="shared" ca="1" si="102"/>
        <v>#N/A</v>
      </c>
      <c r="N808" s="20"/>
      <c r="O808" s="74">
        <f t="shared" ca="1" si="107"/>
        <v>-1</v>
      </c>
      <c r="P808" s="75">
        <f t="shared" ca="1" si="99"/>
        <v>0</v>
      </c>
      <c r="Q808" s="76" t="str">
        <f t="shared" ca="1" si="103"/>
        <v/>
      </c>
      <c r="R808" s="75"/>
      <c r="S808" s="77">
        <f t="shared" ca="1" si="100"/>
        <v>-1</v>
      </c>
      <c r="T808" s="78"/>
      <c r="U808" s="81">
        <f t="shared" ca="1" si="108"/>
        <v>-1750</v>
      </c>
      <c r="V808" s="82">
        <f t="shared" ca="1" si="104"/>
        <v>83536.98</v>
      </c>
      <c r="W808" s="50"/>
      <c r="X808" s="50"/>
      <c r="Y808" s="50"/>
      <c r="Z808" s="50"/>
      <c r="AA808" s="50"/>
      <c r="AG808" s="50"/>
      <c r="AH808" s="50"/>
      <c r="AI808" s="50"/>
      <c r="AJ808" s="50"/>
      <c r="AK808" s="50"/>
      <c r="AL808" s="50"/>
      <c r="AM808" s="50"/>
      <c r="AN808" s="50"/>
      <c r="AO808" s="50"/>
      <c r="AP808" s="138" t="str">
        <f>IF(NOT($AS808=$AS809),ROW(),"")</f>
        <v/>
      </c>
      <c r="AQ808" s="20" t="str">
        <f>IF(NOT(AS808=AS809),AS809,"")</f>
        <v/>
      </c>
      <c r="AR808" s="20" t="str">
        <f>INDEX($AB$15:$AM$15,MATCH($AS808,$AB$11:$AM$11,0))</f>
        <v>in</v>
      </c>
      <c r="AS808" s="20" t="str">
        <f>LEFT(AT808,4)</f>
        <v>2003</v>
      </c>
      <c r="AT808" s="139" t="str">
        <f>LEFT(B808,6)</f>
        <v>200302</v>
      </c>
    </row>
    <row r="809" spans="2:46" x14ac:dyDescent="0.25">
      <c r="B809" s="11">
        <f>'Market Data'!B795</f>
        <v>20030212</v>
      </c>
      <c r="C809" s="2">
        <f>'Market Data'!C795</f>
        <v>3881</v>
      </c>
      <c r="D809" s="2">
        <f>'Market Data'!D795</f>
        <v>3906</v>
      </c>
      <c r="E809" s="2">
        <f>'Market Data'!E795</f>
        <v>3850</v>
      </c>
      <c r="F809" s="12">
        <f>'Market Data'!F795</f>
        <v>3871</v>
      </c>
      <c r="H809" s="151">
        <f t="shared" si="105"/>
        <v>791</v>
      </c>
      <c r="I809" s="244">
        <f ca="1">IF($H809&lt;($J$6+1),"",PFE(OFFSET($F809,0,0,-$J$6)))</f>
        <v>-6.6177543190927238E-2</v>
      </c>
      <c r="J809" s="19"/>
      <c r="K809" s="139" t="str">
        <f t="shared" ca="1" si="106"/>
        <v>Short</v>
      </c>
      <c r="L809" s="243" t="e">
        <f t="shared" ca="1" si="101"/>
        <v>#N/A</v>
      </c>
      <c r="M809" s="242" t="e">
        <f t="shared" ca="1" si="102"/>
        <v>#N/A</v>
      </c>
      <c r="N809" s="20"/>
      <c r="O809" s="74">
        <f t="shared" ca="1" si="107"/>
        <v>-1</v>
      </c>
      <c r="P809" s="75">
        <f t="shared" ca="1" si="99"/>
        <v>0</v>
      </c>
      <c r="Q809" s="76" t="str">
        <f t="shared" ca="1" si="103"/>
        <v/>
      </c>
      <c r="R809" s="75"/>
      <c r="S809" s="77">
        <f t="shared" ca="1" si="100"/>
        <v>-1</v>
      </c>
      <c r="T809" s="78"/>
      <c r="U809" s="81">
        <f t="shared" ca="1" si="108"/>
        <v>1295</v>
      </c>
      <c r="V809" s="82">
        <f t="shared" ca="1" si="104"/>
        <v>84831.98</v>
      </c>
      <c r="W809" s="50"/>
      <c r="X809" s="50"/>
      <c r="Y809" s="50"/>
      <c r="Z809" s="50"/>
      <c r="AA809" s="50"/>
      <c r="AG809" s="50"/>
      <c r="AH809" s="50"/>
      <c r="AI809" s="50"/>
      <c r="AJ809" s="50"/>
      <c r="AK809" s="50"/>
      <c r="AL809" s="50"/>
      <c r="AM809" s="50"/>
      <c r="AN809" s="50"/>
      <c r="AO809" s="50"/>
      <c r="AP809" s="138" t="str">
        <f>IF(NOT($AS809=$AS810),ROW(),"")</f>
        <v/>
      </c>
      <c r="AQ809" s="20" t="str">
        <f>IF(NOT(AS809=AS810),AS810,"")</f>
        <v/>
      </c>
      <c r="AR809" s="20" t="str">
        <f>INDEX($AB$15:$AM$15,MATCH($AS809,$AB$11:$AM$11,0))</f>
        <v>in</v>
      </c>
      <c r="AS809" s="20" t="str">
        <f>LEFT(AT809,4)</f>
        <v>2003</v>
      </c>
      <c r="AT809" s="139" t="str">
        <f>LEFT(B809,6)</f>
        <v>200302</v>
      </c>
    </row>
    <row r="810" spans="2:46" x14ac:dyDescent="0.25">
      <c r="B810" s="11">
        <f>'Market Data'!B796</f>
        <v>20030213</v>
      </c>
      <c r="C810" s="2">
        <f>'Market Data'!C796</f>
        <v>3826</v>
      </c>
      <c r="D810" s="2">
        <f>'Market Data'!D796</f>
        <v>3886</v>
      </c>
      <c r="E810" s="2">
        <f>'Market Data'!E796</f>
        <v>3819</v>
      </c>
      <c r="F810" s="12">
        <f>'Market Data'!F796</f>
        <v>3842</v>
      </c>
      <c r="H810" s="151">
        <f t="shared" si="105"/>
        <v>792</v>
      </c>
      <c r="I810" s="244">
        <f ca="1">IF($H810&lt;($J$6+1),"",PFE(OFFSET($F810,0,0,-$J$6)))</f>
        <v>-6.2481121152841573E-2</v>
      </c>
      <c r="J810" s="19"/>
      <c r="K810" s="139" t="str">
        <f t="shared" ca="1" si="106"/>
        <v>Short</v>
      </c>
      <c r="L810" s="243" t="e">
        <f t="shared" ca="1" si="101"/>
        <v>#N/A</v>
      </c>
      <c r="M810" s="242" t="e">
        <f t="shared" ca="1" si="102"/>
        <v>#N/A</v>
      </c>
      <c r="N810" s="20"/>
      <c r="O810" s="74">
        <f t="shared" ca="1" si="107"/>
        <v>-1</v>
      </c>
      <c r="P810" s="75">
        <f t="shared" ca="1" si="99"/>
        <v>0</v>
      </c>
      <c r="Q810" s="76" t="str">
        <f t="shared" ca="1" si="103"/>
        <v/>
      </c>
      <c r="R810" s="75"/>
      <c r="S810" s="77">
        <f t="shared" ca="1" si="100"/>
        <v>-1</v>
      </c>
      <c r="T810" s="78"/>
      <c r="U810" s="81">
        <f t="shared" ca="1" si="108"/>
        <v>1015</v>
      </c>
      <c r="V810" s="82">
        <f t="shared" ca="1" si="104"/>
        <v>85846.98</v>
      </c>
      <c r="W810" s="50"/>
      <c r="X810" s="50"/>
      <c r="Y810" s="50"/>
      <c r="Z810" s="50"/>
      <c r="AA810" s="50"/>
      <c r="AG810" s="50"/>
      <c r="AH810" s="50"/>
      <c r="AI810" s="50"/>
      <c r="AJ810" s="50"/>
      <c r="AK810" s="50"/>
      <c r="AL810" s="50"/>
      <c r="AM810" s="50"/>
      <c r="AN810" s="50"/>
      <c r="AO810" s="50"/>
      <c r="AP810" s="138" t="str">
        <f>IF(NOT($AS810=$AS811),ROW(),"")</f>
        <v/>
      </c>
      <c r="AQ810" s="20" t="str">
        <f>IF(NOT(AS810=AS811),AS811,"")</f>
        <v/>
      </c>
      <c r="AR810" s="20" t="str">
        <f>INDEX($AB$15:$AM$15,MATCH($AS810,$AB$11:$AM$11,0))</f>
        <v>in</v>
      </c>
      <c r="AS810" s="20" t="str">
        <f>LEFT(AT810,4)</f>
        <v>2003</v>
      </c>
      <c r="AT810" s="139" t="str">
        <f>LEFT(B810,6)</f>
        <v>200302</v>
      </c>
    </row>
    <row r="811" spans="2:46" x14ac:dyDescent="0.25">
      <c r="B811" s="11">
        <f>'Market Data'!B797</f>
        <v>20030214</v>
      </c>
      <c r="C811" s="2">
        <f>'Market Data'!C797</f>
        <v>3874</v>
      </c>
      <c r="D811" s="2">
        <f>'Market Data'!D797</f>
        <v>4004</v>
      </c>
      <c r="E811" s="2">
        <f>'Market Data'!E797</f>
        <v>3864</v>
      </c>
      <c r="F811" s="12">
        <f>'Market Data'!F797</f>
        <v>3950.5</v>
      </c>
      <c r="H811" s="151">
        <f t="shared" si="105"/>
        <v>793</v>
      </c>
      <c r="I811" s="244">
        <f ca="1">IF($H811&lt;($J$6+1),"",PFE(OFFSET($F811,0,0,-$J$6)))</f>
        <v>-7.2252757045507029E-2</v>
      </c>
      <c r="J811" s="19"/>
      <c r="K811" s="139" t="str">
        <f t="shared" ca="1" si="106"/>
        <v>Short</v>
      </c>
      <c r="L811" s="243" t="e">
        <f t="shared" ca="1" si="101"/>
        <v>#N/A</v>
      </c>
      <c r="M811" s="242" t="e">
        <f t="shared" ca="1" si="102"/>
        <v>#N/A</v>
      </c>
      <c r="N811" s="20"/>
      <c r="O811" s="74">
        <f t="shared" ca="1" si="107"/>
        <v>-1</v>
      </c>
      <c r="P811" s="75">
        <f t="shared" ca="1" si="99"/>
        <v>0</v>
      </c>
      <c r="Q811" s="76" t="str">
        <f t="shared" ca="1" si="103"/>
        <v/>
      </c>
      <c r="R811" s="75"/>
      <c r="S811" s="77">
        <f t="shared" ca="1" si="100"/>
        <v>-1</v>
      </c>
      <c r="T811" s="78"/>
      <c r="U811" s="81">
        <f t="shared" ca="1" si="108"/>
        <v>-3797.5</v>
      </c>
      <c r="V811" s="82">
        <f t="shared" ca="1" si="104"/>
        <v>82049.48</v>
      </c>
      <c r="W811" s="50"/>
      <c r="X811" s="50"/>
      <c r="Y811" s="50"/>
      <c r="Z811" s="50"/>
      <c r="AA811" s="50"/>
      <c r="AG811" s="50"/>
      <c r="AH811" s="50"/>
      <c r="AI811" s="50"/>
      <c r="AJ811" s="50"/>
      <c r="AK811" s="50"/>
      <c r="AL811" s="50"/>
      <c r="AM811" s="50"/>
      <c r="AN811" s="50"/>
      <c r="AO811" s="50"/>
      <c r="AP811" s="138" t="str">
        <f>IF(NOT($AS811=$AS812),ROW(),"")</f>
        <v/>
      </c>
      <c r="AQ811" s="20" t="str">
        <f>IF(NOT(AS811=AS812),AS812,"")</f>
        <v/>
      </c>
      <c r="AR811" s="20" t="str">
        <f>INDEX($AB$15:$AM$15,MATCH($AS811,$AB$11:$AM$11,0))</f>
        <v>in</v>
      </c>
      <c r="AS811" s="20" t="str">
        <f>LEFT(AT811,4)</f>
        <v>2003</v>
      </c>
      <c r="AT811" s="139" t="str">
        <f>LEFT(B811,6)</f>
        <v>200302</v>
      </c>
    </row>
    <row r="812" spans="2:46" x14ac:dyDescent="0.25">
      <c r="B812" s="11">
        <f>'Market Data'!B798</f>
        <v>20030217</v>
      </c>
      <c r="C812" s="2">
        <f>'Market Data'!C798</f>
        <v>3999</v>
      </c>
      <c r="D812" s="2">
        <f>'Market Data'!D798</f>
        <v>4011</v>
      </c>
      <c r="E812" s="2">
        <f>'Market Data'!E798</f>
        <v>3964</v>
      </c>
      <c r="F812" s="12">
        <f>'Market Data'!F798</f>
        <v>3990.5</v>
      </c>
      <c r="H812" s="151">
        <f t="shared" si="105"/>
        <v>794</v>
      </c>
      <c r="I812" s="244">
        <f ca="1">IF($H812&lt;($J$6+1),"",PFE(OFFSET($F812,0,0,-$J$6)))</f>
        <v>-6.2660416584850206E-2</v>
      </c>
      <c r="J812" s="19"/>
      <c r="K812" s="139" t="str">
        <f t="shared" ca="1" si="106"/>
        <v>Short</v>
      </c>
      <c r="L812" s="243" t="e">
        <f t="shared" ca="1" si="101"/>
        <v>#N/A</v>
      </c>
      <c r="M812" s="242" t="e">
        <f t="shared" ca="1" si="102"/>
        <v>#N/A</v>
      </c>
      <c r="N812" s="20"/>
      <c r="O812" s="74">
        <f t="shared" ca="1" si="107"/>
        <v>-1</v>
      </c>
      <c r="P812" s="75">
        <f t="shared" ca="1" si="99"/>
        <v>0</v>
      </c>
      <c r="Q812" s="76" t="str">
        <f t="shared" ca="1" si="103"/>
        <v/>
      </c>
      <c r="R812" s="75"/>
      <c r="S812" s="77">
        <f t="shared" ca="1" si="100"/>
        <v>-1</v>
      </c>
      <c r="T812" s="78"/>
      <c r="U812" s="81">
        <f t="shared" ca="1" si="108"/>
        <v>-1400</v>
      </c>
      <c r="V812" s="82">
        <f t="shared" ca="1" si="104"/>
        <v>80649.48</v>
      </c>
      <c r="W812" s="50"/>
      <c r="X812" s="50"/>
      <c r="Y812" s="50"/>
      <c r="Z812" s="50"/>
      <c r="AA812" s="50"/>
      <c r="AG812" s="50"/>
      <c r="AH812" s="50"/>
      <c r="AI812" s="50"/>
      <c r="AJ812" s="50"/>
      <c r="AK812" s="50"/>
      <c r="AL812" s="50"/>
      <c r="AM812" s="50"/>
      <c r="AN812" s="50"/>
      <c r="AO812" s="50"/>
      <c r="AP812" s="138" t="str">
        <f>IF(NOT($AS812=$AS813),ROW(),"")</f>
        <v/>
      </c>
      <c r="AQ812" s="20" t="str">
        <f>IF(NOT(AS812=AS813),AS813,"")</f>
        <v/>
      </c>
      <c r="AR812" s="20" t="str">
        <f>INDEX($AB$15:$AM$15,MATCH($AS812,$AB$11:$AM$11,0))</f>
        <v>in</v>
      </c>
      <c r="AS812" s="20" t="str">
        <f>LEFT(AT812,4)</f>
        <v>2003</v>
      </c>
      <c r="AT812" s="139" t="str">
        <f>LEFT(B812,6)</f>
        <v>200302</v>
      </c>
    </row>
    <row r="813" spans="2:46" x14ac:dyDescent="0.25">
      <c r="B813" s="11">
        <f>'Market Data'!B799</f>
        <v>20030218</v>
      </c>
      <c r="C813" s="2">
        <f>'Market Data'!C799</f>
        <v>3977</v>
      </c>
      <c r="D813" s="2">
        <f>'Market Data'!D799</f>
        <v>4038.5</v>
      </c>
      <c r="E813" s="2">
        <f>'Market Data'!E799</f>
        <v>3958.5</v>
      </c>
      <c r="F813" s="12">
        <f>'Market Data'!F799</f>
        <v>4010.5</v>
      </c>
      <c r="H813" s="151">
        <f t="shared" si="105"/>
        <v>795</v>
      </c>
      <c r="I813" s="244">
        <f ca="1">IF($H813&lt;($J$6+1),"",PFE(OFFSET($F813,0,0,-$J$6)))</f>
        <v>-9.10107044443665E-2</v>
      </c>
      <c r="J813" s="19"/>
      <c r="K813" s="139" t="str">
        <f t="shared" ca="1" si="106"/>
        <v>Short</v>
      </c>
      <c r="L813" s="243" t="e">
        <f t="shared" ca="1" si="101"/>
        <v>#N/A</v>
      </c>
      <c r="M813" s="242" t="e">
        <f t="shared" ca="1" si="102"/>
        <v>#N/A</v>
      </c>
      <c r="N813" s="20"/>
      <c r="O813" s="74">
        <f t="shared" ca="1" si="107"/>
        <v>-1</v>
      </c>
      <c r="P813" s="75">
        <f t="shared" ca="1" si="99"/>
        <v>0</v>
      </c>
      <c r="Q813" s="76" t="str">
        <f t="shared" ca="1" si="103"/>
        <v/>
      </c>
      <c r="R813" s="75"/>
      <c r="S813" s="77">
        <f t="shared" ca="1" si="100"/>
        <v>-1</v>
      </c>
      <c r="T813" s="78"/>
      <c r="U813" s="81">
        <f t="shared" ca="1" si="108"/>
        <v>-700</v>
      </c>
      <c r="V813" s="82">
        <f t="shared" ca="1" si="104"/>
        <v>79949.48</v>
      </c>
      <c r="W813" s="50"/>
      <c r="X813" s="50"/>
      <c r="Y813" s="50"/>
      <c r="Z813" s="50"/>
      <c r="AA813" s="50"/>
      <c r="AG813" s="50"/>
      <c r="AH813" s="50"/>
      <c r="AI813" s="50"/>
      <c r="AJ813" s="50"/>
      <c r="AK813" s="50"/>
      <c r="AL813" s="50"/>
      <c r="AM813" s="50"/>
      <c r="AN813" s="50"/>
      <c r="AO813" s="50"/>
      <c r="AP813" s="138" t="str">
        <f>IF(NOT($AS813=$AS814),ROW(),"")</f>
        <v/>
      </c>
      <c r="AQ813" s="20" t="str">
        <f>IF(NOT(AS813=AS814),AS814,"")</f>
        <v/>
      </c>
      <c r="AR813" s="20" t="str">
        <f>INDEX($AB$15:$AM$15,MATCH($AS813,$AB$11:$AM$11,0))</f>
        <v>in</v>
      </c>
      <c r="AS813" s="20" t="str">
        <f>LEFT(AT813,4)</f>
        <v>2003</v>
      </c>
      <c r="AT813" s="139" t="str">
        <f>LEFT(B813,6)</f>
        <v>200302</v>
      </c>
    </row>
    <row r="814" spans="2:46" x14ac:dyDescent="0.25">
      <c r="B814" s="11">
        <f>'Market Data'!B800</f>
        <v>20030219</v>
      </c>
      <c r="C814" s="2">
        <f>'Market Data'!C800</f>
        <v>3987</v>
      </c>
      <c r="D814" s="2">
        <f>'Market Data'!D800</f>
        <v>4009</v>
      </c>
      <c r="E814" s="2">
        <f>'Market Data'!E800</f>
        <v>3900.5</v>
      </c>
      <c r="F814" s="12">
        <f>'Market Data'!F800</f>
        <v>3901.5</v>
      </c>
      <c r="H814" s="151">
        <f t="shared" si="105"/>
        <v>796</v>
      </c>
      <c r="I814" s="244">
        <f ca="1">IF($H814&lt;($J$6+1),"",PFE(OFFSET($F814,0,0,-$J$6)))</f>
        <v>-0.10796265241804397</v>
      </c>
      <c r="J814" s="19"/>
      <c r="K814" s="139" t="str">
        <f t="shared" ca="1" si="106"/>
        <v>Short</v>
      </c>
      <c r="L814" s="243" t="e">
        <f t="shared" ca="1" si="101"/>
        <v>#N/A</v>
      </c>
      <c r="M814" s="242" t="e">
        <f t="shared" ca="1" si="102"/>
        <v>#N/A</v>
      </c>
      <c r="N814" s="20"/>
      <c r="O814" s="74">
        <f t="shared" ca="1" si="107"/>
        <v>-1</v>
      </c>
      <c r="P814" s="75">
        <f t="shared" ca="1" si="99"/>
        <v>0</v>
      </c>
      <c r="Q814" s="76" t="str">
        <f t="shared" ca="1" si="103"/>
        <v/>
      </c>
      <c r="R814" s="75"/>
      <c r="S814" s="77">
        <f t="shared" ca="1" si="100"/>
        <v>-1</v>
      </c>
      <c r="T814" s="78"/>
      <c r="U814" s="81">
        <f t="shared" ca="1" si="108"/>
        <v>3815</v>
      </c>
      <c r="V814" s="82">
        <f t="shared" ca="1" si="104"/>
        <v>83764.479999999996</v>
      </c>
      <c r="W814" s="50"/>
      <c r="X814" s="50"/>
      <c r="Y814" s="50"/>
      <c r="Z814" s="50"/>
      <c r="AA814" s="50"/>
      <c r="AG814" s="50"/>
      <c r="AH814" s="50"/>
      <c r="AI814" s="50"/>
      <c r="AJ814" s="50"/>
      <c r="AK814" s="50"/>
      <c r="AL814" s="50"/>
      <c r="AM814" s="50"/>
      <c r="AN814" s="50"/>
      <c r="AO814" s="50"/>
      <c r="AP814" s="138" t="str">
        <f>IF(NOT($AS814=$AS815),ROW(),"")</f>
        <v/>
      </c>
      <c r="AQ814" s="20" t="str">
        <f>IF(NOT(AS814=AS815),AS815,"")</f>
        <v/>
      </c>
      <c r="AR814" s="20" t="str">
        <f>INDEX($AB$15:$AM$15,MATCH($AS814,$AB$11:$AM$11,0))</f>
        <v>in</v>
      </c>
      <c r="AS814" s="20" t="str">
        <f>LEFT(AT814,4)</f>
        <v>2003</v>
      </c>
      <c r="AT814" s="139" t="str">
        <f>LEFT(B814,6)</f>
        <v>200302</v>
      </c>
    </row>
    <row r="815" spans="2:46" x14ac:dyDescent="0.25">
      <c r="B815" s="11">
        <f>'Market Data'!B801</f>
        <v>20030220</v>
      </c>
      <c r="C815" s="2">
        <f>'Market Data'!C801</f>
        <v>3932</v>
      </c>
      <c r="D815" s="2">
        <f>'Market Data'!D801</f>
        <v>3955.5</v>
      </c>
      <c r="E815" s="2">
        <f>'Market Data'!E801</f>
        <v>3860</v>
      </c>
      <c r="F815" s="12">
        <f>'Market Data'!F801</f>
        <v>3875</v>
      </c>
      <c r="H815" s="151">
        <f t="shared" si="105"/>
        <v>797</v>
      </c>
      <c r="I815" s="244">
        <f ca="1">IF($H815&lt;($J$6+1),"",PFE(OFFSET($F815,0,0,-$J$6)))</f>
        <v>-0.13329714203705278</v>
      </c>
      <c r="J815" s="19"/>
      <c r="K815" s="139" t="str">
        <f t="shared" ca="1" si="106"/>
        <v>Short</v>
      </c>
      <c r="L815" s="243" t="e">
        <f t="shared" ca="1" si="101"/>
        <v>#N/A</v>
      </c>
      <c r="M815" s="242" t="e">
        <f t="shared" ca="1" si="102"/>
        <v>#N/A</v>
      </c>
      <c r="N815" s="20"/>
      <c r="O815" s="74">
        <f t="shared" ca="1" si="107"/>
        <v>-1</v>
      </c>
      <c r="P815" s="75">
        <f t="shared" ca="1" si="99"/>
        <v>0</v>
      </c>
      <c r="Q815" s="76" t="str">
        <f t="shared" ca="1" si="103"/>
        <v/>
      </c>
      <c r="R815" s="75"/>
      <c r="S815" s="77">
        <f t="shared" ca="1" si="100"/>
        <v>-1</v>
      </c>
      <c r="T815" s="78"/>
      <c r="U815" s="81">
        <f t="shared" ca="1" si="108"/>
        <v>927.5</v>
      </c>
      <c r="V815" s="82">
        <f t="shared" ca="1" si="104"/>
        <v>84691.98</v>
      </c>
      <c r="W815" s="50"/>
      <c r="X815" s="50"/>
      <c r="Y815" s="50"/>
      <c r="Z815" s="50"/>
      <c r="AA815" s="50"/>
      <c r="AG815" s="50"/>
      <c r="AH815" s="50"/>
      <c r="AI815" s="50"/>
      <c r="AJ815" s="50"/>
      <c r="AK815" s="50"/>
      <c r="AL815" s="50"/>
      <c r="AM815" s="50"/>
      <c r="AN815" s="50"/>
      <c r="AO815" s="50"/>
      <c r="AP815" s="138" t="str">
        <f>IF(NOT($AS815=$AS816),ROW(),"")</f>
        <v/>
      </c>
      <c r="AQ815" s="20" t="str">
        <f>IF(NOT(AS815=AS816),AS816,"")</f>
        <v/>
      </c>
      <c r="AR815" s="20" t="str">
        <f>INDEX($AB$15:$AM$15,MATCH($AS815,$AB$11:$AM$11,0))</f>
        <v>in</v>
      </c>
      <c r="AS815" s="20" t="str">
        <f>LEFT(AT815,4)</f>
        <v>2003</v>
      </c>
      <c r="AT815" s="139" t="str">
        <f>LEFT(B815,6)</f>
        <v>200302</v>
      </c>
    </row>
    <row r="816" spans="2:46" x14ac:dyDescent="0.25">
      <c r="B816" s="11">
        <f>'Market Data'!B802</f>
        <v>20030221</v>
      </c>
      <c r="C816" s="2">
        <f>'Market Data'!C802</f>
        <v>3861.5</v>
      </c>
      <c r="D816" s="2">
        <f>'Market Data'!D802</f>
        <v>3932.5</v>
      </c>
      <c r="E816" s="2">
        <f>'Market Data'!E802</f>
        <v>3847.5</v>
      </c>
      <c r="F816" s="12">
        <f>'Market Data'!F802</f>
        <v>3925</v>
      </c>
      <c r="H816" s="151">
        <f t="shared" si="105"/>
        <v>798</v>
      </c>
      <c r="I816" s="244">
        <f ca="1">IF($H816&lt;($J$6+1),"",PFE(OFFSET($F816,0,0,-$J$6)))</f>
        <v>-0.10228468720636054</v>
      </c>
      <c r="J816" s="19"/>
      <c r="K816" s="139" t="str">
        <f t="shared" ca="1" si="106"/>
        <v>Short</v>
      </c>
      <c r="L816" s="243" t="e">
        <f t="shared" ca="1" si="101"/>
        <v>#N/A</v>
      </c>
      <c r="M816" s="242" t="e">
        <f t="shared" ca="1" si="102"/>
        <v>#N/A</v>
      </c>
      <c r="N816" s="20"/>
      <c r="O816" s="74">
        <f t="shared" ca="1" si="107"/>
        <v>-1</v>
      </c>
      <c r="P816" s="75">
        <f t="shared" ca="1" si="99"/>
        <v>0</v>
      </c>
      <c r="Q816" s="76" t="str">
        <f t="shared" ca="1" si="103"/>
        <v/>
      </c>
      <c r="R816" s="75"/>
      <c r="S816" s="77">
        <f t="shared" ca="1" si="100"/>
        <v>-1</v>
      </c>
      <c r="T816" s="78"/>
      <c r="U816" s="81">
        <f t="shared" ca="1" si="108"/>
        <v>-1750</v>
      </c>
      <c r="V816" s="82">
        <f t="shared" ca="1" si="104"/>
        <v>82941.98</v>
      </c>
      <c r="W816" s="50"/>
      <c r="X816" s="50"/>
      <c r="Y816" s="50"/>
      <c r="Z816" s="50"/>
      <c r="AA816" s="50"/>
      <c r="AG816" s="50"/>
      <c r="AH816" s="50"/>
      <c r="AI816" s="50"/>
      <c r="AJ816" s="50"/>
      <c r="AK816" s="50"/>
      <c r="AL816" s="50"/>
      <c r="AM816" s="50"/>
      <c r="AN816" s="50"/>
      <c r="AO816" s="50"/>
      <c r="AP816" s="138" t="str">
        <f>IF(NOT($AS816=$AS817),ROW(),"")</f>
        <v/>
      </c>
      <c r="AQ816" s="20" t="str">
        <f>IF(NOT(AS816=AS817),AS817,"")</f>
        <v/>
      </c>
      <c r="AR816" s="20" t="str">
        <f>INDEX($AB$15:$AM$15,MATCH($AS816,$AB$11:$AM$11,0))</f>
        <v>in</v>
      </c>
      <c r="AS816" s="20" t="str">
        <f>LEFT(AT816,4)</f>
        <v>2003</v>
      </c>
      <c r="AT816" s="139" t="str">
        <f>LEFT(B816,6)</f>
        <v>200302</v>
      </c>
    </row>
    <row r="817" spans="2:46" x14ac:dyDescent="0.25">
      <c r="B817" s="11">
        <f>'Market Data'!B803</f>
        <v>20030224</v>
      </c>
      <c r="C817" s="2">
        <f>'Market Data'!C803</f>
        <v>3921</v>
      </c>
      <c r="D817" s="2">
        <f>'Market Data'!D803</f>
        <v>3930.5</v>
      </c>
      <c r="E817" s="2">
        <f>'Market Data'!E803</f>
        <v>3854</v>
      </c>
      <c r="F817" s="12">
        <f>'Market Data'!F803</f>
        <v>3860</v>
      </c>
      <c r="H817" s="151">
        <f t="shared" si="105"/>
        <v>799</v>
      </c>
      <c r="I817" s="244">
        <f ca="1">IF($H817&lt;($J$6+1),"",PFE(OFFSET($F817,0,0,-$J$6)))</f>
        <v>-9.5213131032617165E-2</v>
      </c>
      <c r="J817" s="19"/>
      <c r="K817" s="139" t="str">
        <f t="shared" ca="1" si="106"/>
        <v>Short</v>
      </c>
      <c r="L817" s="243" t="e">
        <f t="shared" ca="1" si="101"/>
        <v>#N/A</v>
      </c>
      <c r="M817" s="242" t="e">
        <f t="shared" ca="1" si="102"/>
        <v>#N/A</v>
      </c>
      <c r="N817" s="20"/>
      <c r="O817" s="74">
        <f t="shared" ca="1" si="107"/>
        <v>-1</v>
      </c>
      <c r="P817" s="75">
        <f t="shared" ca="1" si="99"/>
        <v>0</v>
      </c>
      <c r="Q817" s="76" t="str">
        <f t="shared" ca="1" si="103"/>
        <v/>
      </c>
      <c r="R817" s="75"/>
      <c r="S817" s="77">
        <f t="shared" ca="1" si="100"/>
        <v>-1</v>
      </c>
      <c r="T817" s="78"/>
      <c r="U817" s="81">
        <f t="shared" ca="1" si="108"/>
        <v>2275</v>
      </c>
      <c r="V817" s="82">
        <f t="shared" ca="1" si="104"/>
        <v>85216.98</v>
      </c>
      <c r="W817" s="50"/>
      <c r="X817" s="50"/>
      <c r="Y817" s="50"/>
      <c r="Z817" s="50"/>
      <c r="AA817" s="50"/>
      <c r="AG817" s="50"/>
      <c r="AH817" s="50"/>
      <c r="AI817" s="50"/>
      <c r="AJ817" s="50"/>
      <c r="AK817" s="50"/>
      <c r="AL817" s="50"/>
      <c r="AM817" s="50"/>
      <c r="AN817" s="50"/>
      <c r="AO817" s="50"/>
      <c r="AP817" s="138" t="str">
        <f>IF(NOT($AS817=$AS818),ROW(),"")</f>
        <v/>
      </c>
      <c r="AQ817" s="20" t="str">
        <f>IF(NOT(AS817=AS818),AS818,"")</f>
        <v/>
      </c>
      <c r="AR817" s="20" t="str">
        <f>INDEX($AB$15:$AM$15,MATCH($AS817,$AB$11:$AM$11,0))</f>
        <v>in</v>
      </c>
      <c r="AS817" s="20" t="str">
        <f>LEFT(AT817,4)</f>
        <v>2003</v>
      </c>
      <c r="AT817" s="139" t="str">
        <f>LEFT(B817,6)</f>
        <v>200302</v>
      </c>
    </row>
    <row r="818" spans="2:46" x14ac:dyDescent="0.25">
      <c r="B818" s="11">
        <f>'Market Data'!B804</f>
        <v>20030225</v>
      </c>
      <c r="C818" s="2">
        <f>'Market Data'!C804</f>
        <v>3829</v>
      </c>
      <c r="D818" s="2">
        <f>'Market Data'!D804</f>
        <v>3838</v>
      </c>
      <c r="E818" s="2">
        <f>'Market Data'!E804</f>
        <v>3731</v>
      </c>
      <c r="F818" s="12">
        <f>'Market Data'!F804</f>
        <v>3761</v>
      </c>
      <c r="H818" s="151">
        <f t="shared" si="105"/>
        <v>800</v>
      </c>
      <c r="I818" s="244">
        <f ca="1">IF($H818&lt;($J$6+1),"",PFE(OFFSET($F818,0,0,-$J$6)))</f>
        <v>-0.12023457554373317</v>
      </c>
      <c r="J818" s="19"/>
      <c r="K818" s="139" t="str">
        <f t="shared" ca="1" si="106"/>
        <v>Short</v>
      </c>
      <c r="L818" s="243" t="e">
        <f t="shared" ca="1" si="101"/>
        <v>#N/A</v>
      </c>
      <c r="M818" s="242" t="e">
        <f t="shared" ca="1" si="102"/>
        <v>#N/A</v>
      </c>
      <c r="N818" s="20"/>
      <c r="O818" s="74">
        <f t="shared" ca="1" si="107"/>
        <v>-1</v>
      </c>
      <c r="P818" s="75">
        <f t="shared" ca="1" si="99"/>
        <v>0</v>
      </c>
      <c r="Q818" s="76" t="str">
        <f t="shared" ca="1" si="103"/>
        <v/>
      </c>
      <c r="R818" s="75"/>
      <c r="S818" s="77">
        <f t="shared" ca="1" si="100"/>
        <v>-1</v>
      </c>
      <c r="T818" s="78"/>
      <c r="U818" s="81">
        <f t="shared" ca="1" si="108"/>
        <v>3465</v>
      </c>
      <c r="V818" s="82">
        <f t="shared" ca="1" si="104"/>
        <v>88681.98</v>
      </c>
      <c r="W818" s="50"/>
      <c r="X818" s="50"/>
      <c r="Y818" s="50"/>
      <c r="Z818" s="50"/>
      <c r="AA818" s="50"/>
      <c r="AG818" s="50"/>
      <c r="AH818" s="50"/>
      <c r="AI818" s="50"/>
      <c r="AJ818" s="50"/>
      <c r="AK818" s="50"/>
      <c r="AL818" s="50"/>
      <c r="AM818" s="50"/>
      <c r="AN818" s="50"/>
      <c r="AO818" s="50"/>
      <c r="AP818" s="138" t="str">
        <f>IF(NOT($AS818=$AS819),ROW(),"")</f>
        <v/>
      </c>
      <c r="AQ818" s="20" t="str">
        <f>IF(NOT(AS818=AS819),AS819,"")</f>
        <v/>
      </c>
      <c r="AR818" s="20" t="str">
        <f>INDEX($AB$15:$AM$15,MATCH($AS818,$AB$11:$AM$11,0))</f>
        <v>in</v>
      </c>
      <c r="AS818" s="20" t="str">
        <f>LEFT(AT818,4)</f>
        <v>2003</v>
      </c>
      <c r="AT818" s="139" t="str">
        <f>LEFT(B818,6)</f>
        <v>200302</v>
      </c>
    </row>
    <row r="819" spans="2:46" x14ac:dyDescent="0.25">
      <c r="B819" s="11">
        <f>'Market Data'!B805</f>
        <v>20030226</v>
      </c>
      <c r="C819" s="2">
        <f>'Market Data'!C805</f>
        <v>3792.5</v>
      </c>
      <c r="D819" s="2">
        <f>'Market Data'!D805</f>
        <v>3805</v>
      </c>
      <c r="E819" s="2">
        <f>'Market Data'!E805</f>
        <v>3716.5</v>
      </c>
      <c r="F819" s="12">
        <f>'Market Data'!F805</f>
        <v>3745</v>
      </c>
      <c r="H819" s="151">
        <f t="shared" si="105"/>
        <v>801</v>
      </c>
      <c r="I819" s="244">
        <f ca="1">IF($H819&lt;($J$6+1),"",PFE(OFFSET($F819,0,0,-$J$6)))</f>
        <v>-0.12842236807025478</v>
      </c>
      <c r="J819" s="19"/>
      <c r="K819" s="139" t="str">
        <f t="shared" ca="1" si="106"/>
        <v>Short</v>
      </c>
      <c r="L819" s="243" t="e">
        <f t="shared" ca="1" si="101"/>
        <v>#N/A</v>
      </c>
      <c r="M819" s="242" t="e">
        <f t="shared" ca="1" si="102"/>
        <v>#N/A</v>
      </c>
      <c r="N819" s="20"/>
      <c r="O819" s="74">
        <f t="shared" ca="1" si="107"/>
        <v>-1</v>
      </c>
      <c r="P819" s="75">
        <f t="shared" ca="1" si="99"/>
        <v>0</v>
      </c>
      <c r="Q819" s="76" t="str">
        <f t="shared" ca="1" si="103"/>
        <v/>
      </c>
      <c r="R819" s="75"/>
      <c r="S819" s="77">
        <f t="shared" ca="1" si="100"/>
        <v>-1</v>
      </c>
      <c r="T819" s="78"/>
      <c r="U819" s="81">
        <f t="shared" ca="1" si="108"/>
        <v>560</v>
      </c>
      <c r="V819" s="82">
        <f t="shared" ca="1" si="104"/>
        <v>89241.98</v>
      </c>
      <c r="W819" s="50"/>
      <c r="X819" s="50"/>
      <c r="Y819" s="50"/>
      <c r="Z819" s="50"/>
      <c r="AA819" s="50"/>
      <c r="AG819" s="50"/>
      <c r="AH819" s="50"/>
      <c r="AI819" s="50"/>
      <c r="AJ819" s="50"/>
      <c r="AK819" s="50"/>
      <c r="AL819" s="50"/>
      <c r="AM819" s="50"/>
      <c r="AN819" s="50"/>
      <c r="AO819" s="50"/>
      <c r="AP819" s="138" t="str">
        <f>IF(NOT($AS819=$AS820),ROW(),"")</f>
        <v/>
      </c>
      <c r="AQ819" s="20" t="str">
        <f>IF(NOT(AS819=AS820),AS820,"")</f>
        <v/>
      </c>
      <c r="AR819" s="20" t="str">
        <f>INDEX($AB$15:$AM$15,MATCH($AS819,$AB$11:$AM$11,0))</f>
        <v>in</v>
      </c>
      <c r="AS819" s="20" t="str">
        <f>LEFT(AT819,4)</f>
        <v>2003</v>
      </c>
      <c r="AT819" s="139" t="str">
        <f>LEFT(B819,6)</f>
        <v>200302</v>
      </c>
    </row>
    <row r="820" spans="2:46" x14ac:dyDescent="0.25">
      <c r="B820" s="11">
        <f>'Market Data'!B806</f>
        <v>20030227</v>
      </c>
      <c r="C820" s="2">
        <f>'Market Data'!C806</f>
        <v>3737</v>
      </c>
      <c r="D820" s="2">
        <f>'Market Data'!D806</f>
        <v>3799</v>
      </c>
      <c r="E820" s="2">
        <f>'Market Data'!E806</f>
        <v>3717</v>
      </c>
      <c r="F820" s="12">
        <f>'Market Data'!F806</f>
        <v>3778.5</v>
      </c>
      <c r="H820" s="151">
        <f t="shared" si="105"/>
        <v>802</v>
      </c>
      <c r="I820" s="244">
        <f ca="1">IF($H820&lt;($J$6+1),"",PFE(OFFSET($F820,0,0,-$J$6)))</f>
        <v>-0.13608595656513614</v>
      </c>
      <c r="J820" s="19"/>
      <c r="K820" s="139" t="str">
        <f t="shared" ca="1" si="106"/>
        <v>Short</v>
      </c>
      <c r="L820" s="243" t="e">
        <f t="shared" ca="1" si="101"/>
        <v>#N/A</v>
      </c>
      <c r="M820" s="242" t="e">
        <f t="shared" ca="1" si="102"/>
        <v>#N/A</v>
      </c>
      <c r="N820" s="20"/>
      <c r="O820" s="74">
        <f t="shared" ca="1" si="107"/>
        <v>-1</v>
      </c>
      <c r="P820" s="75">
        <f t="shared" ca="1" si="99"/>
        <v>0</v>
      </c>
      <c r="Q820" s="76" t="str">
        <f t="shared" ca="1" si="103"/>
        <v/>
      </c>
      <c r="R820" s="75"/>
      <c r="S820" s="77">
        <f t="shared" ca="1" si="100"/>
        <v>-1</v>
      </c>
      <c r="T820" s="78"/>
      <c r="U820" s="81">
        <f t="shared" ca="1" si="108"/>
        <v>-1172.5</v>
      </c>
      <c r="V820" s="82">
        <f t="shared" ca="1" si="104"/>
        <v>88069.48</v>
      </c>
      <c r="W820" s="50"/>
      <c r="X820" s="50"/>
      <c r="Y820" s="50"/>
      <c r="Z820" s="50"/>
      <c r="AA820" s="50"/>
      <c r="AG820" s="50"/>
      <c r="AH820" s="50"/>
      <c r="AI820" s="50"/>
      <c r="AJ820" s="50"/>
      <c r="AK820" s="50"/>
      <c r="AL820" s="50"/>
      <c r="AM820" s="50"/>
      <c r="AN820" s="50"/>
      <c r="AO820" s="50"/>
      <c r="AP820" s="138" t="str">
        <f>IF(NOT($AS820=$AS821),ROW(),"")</f>
        <v/>
      </c>
      <c r="AQ820" s="20" t="str">
        <f>IF(NOT(AS820=AS821),AS821,"")</f>
        <v/>
      </c>
      <c r="AR820" s="20" t="str">
        <f>INDEX($AB$15:$AM$15,MATCH($AS820,$AB$11:$AM$11,0))</f>
        <v>in</v>
      </c>
      <c r="AS820" s="20" t="str">
        <f>LEFT(AT820,4)</f>
        <v>2003</v>
      </c>
      <c r="AT820" s="139" t="str">
        <f>LEFT(B820,6)</f>
        <v>200302</v>
      </c>
    </row>
    <row r="821" spans="2:46" x14ac:dyDescent="0.25">
      <c r="B821" s="11">
        <f>'Market Data'!B807</f>
        <v>20030228</v>
      </c>
      <c r="C821" s="2">
        <f>'Market Data'!C807</f>
        <v>3779.5</v>
      </c>
      <c r="D821" s="2">
        <f>'Market Data'!D807</f>
        <v>3867</v>
      </c>
      <c r="E821" s="2">
        <f>'Market Data'!E807</f>
        <v>3761</v>
      </c>
      <c r="F821" s="12">
        <f>'Market Data'!F807</f>
        <v>3820.5</v>
      </c>
      <c r="H821" s="151">
        <f t="shared" si="105"/>
        <v>803</v>
      </c>
      <c r="I821" s="244">
        <f ca="1">IF($H821&lt;($J$6+1),"",PFE(OFFSET($F821,0,0,-$J$6)))</f>
        <v>-0.10231957328472842</v>
      </c>
      <c r="J821" s="19"/>
      <c r="K821" s="139" t="str">
        <f t="shared" ca="1" si="106"/>
        <v>Short</v>
      </c>
      <c r="L821" s="243" t="e">
        <f t="shared" ca="1" si="101"/>
        <v>#N/A</v>
      </c>
      <c r="M821" s="242" t="e">
        <f t="shared" ca="1" si="102"/>
        <v>#N/A</v>
      </c>
      <c r="N821" s="20"/>
      <c r="O821" s="74">
        <f t="shared" ca="1" si="107"/>
        <v>-1</v>
      </c>
      <c r="P821" s="75">
        <f t="shared" ca="1" si="99"/>
        <v>0</v>
      </c>
      <c r="Q821" s="76" t="str">
        <f t="shared" ca="1" si="103"/>
        <v/>
      </c>
      <c r="R821" s="75"/>
      <c r="S821" s="77">
        <f t="shared" ca="1" si="100"/>
        <v>-1</v>
      </c>
      <c r="T821" s="78"/>
      <c r="U821" s="81">
        <f t="shared" ca="1" si="108"/>
        <v>-1470</v>
      </c>
      <c r="V821" s="82">
        <f t="shared" ca="1" si="104"/>
        <v>86599.48</v>
      </c>
      <c r="W821" s="50"/>
      <c r="X821" s="50"/>
      <c r="Y821" s="50"/>
      <c r="Z821" s="50"/>
      <c r="AA821" s="50"/>
      <c r="AG821" s="50"/>
      <c r="AH821" s="50"/>
      <c r="AI821" s="50"/>
      <c r="AJ821" s="50"/>
      <c r="AK821" s="50"/>
      <c r="AL821" s="50"/>
      <c r="AM821" s="50"/>
      <c r="AN821" s="50"/>
      <c r="AO821" s="50"/>
      <c r="AP821" s="138" t="str">
        <f>IF(NOT($AS821=$AS822),ROW(),"")</f>
        <v/>
      </c>
      <c r="AQ821" s="20" t="str">
        <f>IF(NOT(AS821=AS822),AS822,"")</f>
        <v/>
      </c>
      <c r="AR821" s="20" t="str">
        <f>INDEX($AB$15:$AM$15,MATCH($AS821,$AB$11:$AM$11,0))</f>
        <v>in</v>
      </c>
      <c r="AS821" s="20" t="str">
        <f>LEFT(AT821,4)</f>
        <v>2003</v>
      </c>
      <c r="AT821" s="139" t="str">
        <f>LEFT(B821,6)</f>
        <v>200302</v>
      </c>
    </row>
    <row r="822" spans="2:46" x14ac:dyDescent="0.25">
      <c r="B822" s="11">
        <f>'Market Data'!B808</f>
        <v>20030303</v>
      </c>
      <c r="C822" s="2">
        <f>'Market Data'!C808</f>
        <v>3859</v>
      </c>
      <c r="D822" s="2">
        <f>'Market Data'!D808</f>
        <v>3892</v>
      </c>
      <c r="E822" s="2">
        <f>'Market Data'!E808</f>
        <v>3815</v>
      </c>
      <c r="F822" s="12">
        <f>'Market Data'!F808</f>
        <v>3828</v>
      </c>
      <c r="H822" s="151">
        <f t="shared" si="105"/>
        <v>804</v>
      </c>
      <c r="I822" s="244">
        <f ca="1">IF($H822&lt;($J$6+1),"",PFE(OFFSET($F822,0,0,-$J$6)))</f>
        <v>-0.12411275806168069</v>
      </c>
      <c r="J822" s="19"/>
      <c r="K822" s="139" t="str">
        <f t="shared" ca="1" si="106"/>
        <v>Short</v>
      </c>
      <c r="L822" s="243" t="e">
        <f t="shared" ca="1" si="101"/>
        <v>#N/A</v>
      </c>
      <c r="M822" s="242" t="e">
        <f t="shared" ca="1" si="102"/>
        <v>#N/A</v>
      </c>
      <c r="N822" s="20"/>
      <c r="O822" s="74">
        <f t="shared" ca="1" si="107"/>
        <v>-1</v>
      </c>
      <c r="P822" s="75">
        <f t="shared" ca="1" si="99"/>
        <v>0</v>
      </c>
      <c r="Q822" s="76" t="str">
        <f t="shared" ca="1" si="103"/>
        <v/>
      </c>
      <c r="R822" s="75"/>
      <c r="S822" s="77">
        <f t="shared" ca="1" si="100"/>
        <v>-1</v>
      </c>
      <c r="T822" s="78"/>
      <c r="U822" s="81">
        <f t="shared" ca="1" si="108"/>
        <v>-262.5</v>
      </c>
      <c r="V822" s="82">
        <f t="shared" ca="1" si="104"/>
        <v>86336.98</v>
      </c>
      <c r="W822" s="50"/>
      <c r="X822" s="50"/>
      <c r="Y822" s="50"/>
      <c r="Z822" s="50"/>
      <c r="AA822" s="50"/>
      <c r="AG822" s="50"/>
      <c r="AH822" s="50"/>
      <c r="AI822" s="50"/>
      <c r="AJ822" s="50"/>
      <c r="AK822" s="50"/>
      <c r="AL822" s="50"/>
      <c r="AM822" s="50"/>
      <c r="AN822" s="50"/>
      <c r="AO822" s="50"/>
      <c r="AP822" s="138" t="str">
        <f>IF(NOT($AS822=$AS823),ROW(),"")</f>
        <v/>
      </c>
      <c r="AQ822" s="20" t="str">
        <f>IF(NOT(AS822=AS823),AS823,"")</f>
        <v/>
      </c>
      <c r="AR822" s="20" t="str">
        <f>INDEX($AB$15:$AM$15,MATCH($AS822,$AB$11:$AM$11,0))</f>
        <v>in</v>
      </c>
      <c r="AS822" s="20" t="str">
        <f>LEFT(AT822,4)</f>
        <v>2003</v>
      </c>
      <c r="AT822" s="139" t="str">
        <f>LEFT(B822,6)</f>
        <v>200303</v>
      </c>
    </row>
    <row r="823" spans="2:46" x14ac:dyDescent="0.25">
      <c r="B823" s="11">
        <f>'Market Data'!B809</f>
        <v>20030304</v>
      </c>
      <c r="C823" s="2">
        <f>'Market Data'!C809</f>
        <v>3803</v>
      </c>
      <c r="D823" s="2">
        <f>'Market Data'!D809</f>
        <v>3814</v>
      </c>
      <c r="E823" s="2">
        <f>'Market Data'!E809</f>
        <v>3758.5</v>
      </c>
      <c r="F823" s="12">
        <f>'Market Data'!F809</f>
        <v>3785.5</v>
      </c>
      <c r="H823" s="151">
        <f t="shared" si="105"/>
        <v>805</v>
      </c>
      <c r="I823" s="244">
        <f ca="1">IF($H823&lt;($J$6+1),"",PFE(OFFSET($F823,0,0,-$J$6)))</f>
        <v>-0.13999759492098621</v>
      </c>
      <c r="J823" s="19"/>
      <c r="K823" s="139" t="str">
        <f t="shared" ca="1" si="106"/>
        <v>Short</v>
      </c>
      <c r="L823" s="243" t="e">
        <f t="shared" ca="1" si="101"/>
        <v>#N/A</v>
      </c>
      <c r="M823" s="242" t="e">
        <f t="shared" ca="1" si="102"/>
        <v>#N/A</v>
      </c>
      <c r="N823" s="20"/>
      <c r="O823" s="74">
        <f t="shared" ca="1" si="107"/>
        <v>-1</v>
      </c>
      <c r="P823" s="75">
        <f t="shared" ca="1" si="99"/>
        <v>0</v>
      </c>
      <c r="Q823" s="76" t="str">
        <f t="shared" ca="1" si="103"/>
        <v/>
      </c>
      <c r="R823" s="75"/>
      <c r="S823" s="77">
        <f t="shared" ca="1" si="100"/>
        <v>-1</v>
      </c>
      <c r="T823" s="78"/>
      <c r="U823" s="81">
        <f t="shared" ca="1" si="108"/>
        <v>1487.5</v>
      </c>
      <c r="V823" s="82">
        <f t="shared" ca="1" si="104"/>
        <v>87824.48</v>
      </c>
      <c r="W823" s="50"/>
      <c r="X823" s="50"/>
      <c r="Y823" s="50"/>
      <c r="Z823" s="50"/>
      <c r="AA823" s="50"/>
      <c r="AG823" s="50"/>
      <c r="AH823" s="50"/>
      <c r="AI823" s="50"/>
      <c r="AJ823" s="50"/>
      <c r="AK823" s="50"/>
      <c r="AL823" s="50"/>
      <c r="AM823" s="50"/>
      <c r="AN823" s="50"/>
      <c r="AO823" s="50"/>
      <c r="AP823" s="138" t="str">
        <f>IF(NOT($AS823=$AS824),ROW(),"")</f>
        <v/>
      </c>
      <c r="AQ823" s="20" t="str">
        <f>IF(NOT(AS823=AS824),AS824,"")</f>
        <v/>
      </c>
      <c r="AR823" s="20" t="str">
        <f>INDEX($AB$15:$AM$15,MATCH($AS823,$AB$11:$AM$11,0))</f>
        <v>in</v>
      </c>
      <c r="AS823" s="20" t="str">
        <f>LEFT(AT823,4)</f>
        <v>2003</v>
      </c>
      <c r="AT823" s="139" t="str">
        <f>LEFT(B823,6)</f>
        <v>200303</v>
      </c>
    </row>
    <row r="824" spans="2:46" x14ac:dyDescent="0.25">
      <c r="B824" s="11">
        <f>'Market Data'!B810</f>
        <v>20030305</v>
      </c>
      <c r="C824" s="2">
        <f>'Market Data'!C810</f>
        <v>3760</v>
      </c>
      <c r="D824" s="2">
        <f>'Market Data'!D810</f>
        <v>3824</v>
      </c>
      <c r="E824" s="2">
        <f>'Market Data'!E810</f>
        <v>3737</v>
      </c>
      <c r="F824" s="12">
        <f>'Market Data'!F810</f>
        <v>3797.5</v>
      </c>
      <c r="H824" s="151">
        <f t="shared" si="105"/>
        <v>806</v>
      </c>
      <c r="I824" s="244">
        <f ca="1">IF($H824&lt;($J$6+1),"",PFE(OFFSET($F824,0,0,-$J$6)))</f>
        <v>-0.1352915176003969</v>
      </c>
      <c r="J824" s="19"/>
      <c r="K824" s="139" t="str">
        <f t="shared" ca="1" si="106"/>
        <v>Short</v>
      </c>
      <c r="L824" s="243" t="e">
        <f t="shared" ca="1" si="101"/>
        <v>#N/A</v>
      </c>
      <c r="M824" s="242" t="e">
        <f t="shared" ca="1" si="102"/>
        <v>#N/A</v>
      </c>
      <c r="N824" s="20"/>
      <c r="O824" s="74">
        <f t="shared" ca="1" si="107"/>
        <v>-1</v>
      </c>
      <c r="P824" s="75">
        <f t="shared" ca="1" si="99"/>
        <v>0</v>
      </c>
      <c r="Q824" s="76" t="str">
        <f t="shared" ca="1" si="103"/>
        <v/>
      </c>
      <c r="R824" s="75"/>
      <c r="S824" s="77">
        <f t="shared" ca="1" si="100"/>
        <v>-1</v>
      </c>
      <c r="T824" s="78"/>
      <c r="U824" s="81">
        <f t="shared" ca="1" si="108"/>
        <v>-420</v>
      </c>
      <c r="V824" s="82">
        <f t="shared" ca="1" si="104"/>
        <v>87404.479999999996</v>
      </c>
      <c r="W824" s="50"/>
      <c r="X824" s="50"/>
      <c r="Y824" s="50"/>
      <c r="Z824" s="50"/>
      <c r="AA824" s="50"/>
      <c r="AG824" s="50"/>
      <c r="AH824" s="50"/>
      <c r="AI824" s="50"/>
      <c r="AJ824" s="50"/>
      <c r="AK824" s="50"/>
      <c r="AL824" s="50"/>
      <c r="AM824" s="50"/>
      <c r="AN824" s="50"/>
      <c r="AO824" s="50"/>
      <c r="AP824" s="138" t="str">
        <f>IF(NOT($AS824=$AS825),ROW(),"")</f>
        <v/>
      </c>
      <c r="AQ824" s="20" t="str">
        <f>IF(NOT(AS824=AS825),AS825,"")</f>
        <v/>
      </c>
      <c r="AR824" s="20" t="str">
        <f>INDEX($AB$15:$AM$15,MATCH($AS824,$AB$11:$AM$11,0))</f>
        <v>in</v>
      </c>
      <c r="AS824" s="20" t="str">
        <f>LEFT(AT824,4)</f>
        <v>2003</v>
      </c>
      <c r="AT824" s="139" t="str">
        <f>LEFT(B824,6)</f>
        <v>200303</v>
      </c>
    </row>
    <row r="825" spans="2:46" x14ac:dyDescent="0.25">
      <c r="B825" s="11">
        <f>'Market Data'!B811</f>
        <v>20030306</v>
      </c>
      <c r="C825" s="2">
        <f>'Market Data'!C811</f>
        <v>3807</v>
      </c>
      <c r="D825" s="2">
        <f>'Market Data'!D811</f>
        <v>3813.5</v>
      </c>
      <c r="E825" s="2">
        <f>'Market Data'!E811</f>
        <v>3712</v>
      </c>
      <c r="F825" s="12">
        <f>'Market Data'!F811</f>
        <v>3719.5</v>
      </c>
      <c r="H825" s="151">
        <f t="shared" si="105"/>
        <v>807</v>
      </c>
      <c r="I825" s="244">
        <f ca="1">IF($H825&lt;($J$6+1),"",PFE(OFFSET($F825,0,0,-$J$6)))</f>
        <v>-0.18693360502623893</v>
      </c>
      <c r="J825" s="19"/>
      <c r="K825" s="139" t="str">
        <f t="shared" ca="1" si="106"/>
        <v>Short</v>
      </c>
      <c r="L825" s="243" t="e">
        <f t="shared" ca="1" si="101"/>
        <v>#N/A</v>
      </c>
      <c r="M825" s="242" t="e">
        <f t="shared" ca="1" si="102"/>
        <v>#N/A</v>
      </c>
      <c r="N825" s="20"/>
      <c r="O825" s="74">
        <f t="shared" ca="1" si="107"/>
        <v>-1</v>
      </c>
      <c r="P825" s="75">
        <f t="shared" ca="1" si="99"/>
        <v>0</v>
      </c>
      <c r="Q825" s="76" t="str">
        <f t="shared" ca="1" si="103"/>
        <v/>
      </c>
      <c r="R825" s="75"/>
      <c r="S825" s="77">
        <f t="shared" ca="1" si="100"/>
        <v>-1</v>
      </c>
      <c r="T825" s="78"/>
      <c r="U825" s="81">
        <f t="shared" ca="1" si="108"/>
        <v>2730</v>
      </c>
      <c r="V825" s="82">
        <f t="shared" ca="1" si="104"/>
        <v>90134.48</v>
      </c>
      <c r="W825" s="50"/>
      <c r="X825" s="50"/>
      <c r="Y825" s="50"/>
      <c r="Z825" s="50"/>
      <c r="AA825" s="50"/>
      <c r="AG825" s="50"/>
      <c r="AH825" s="50"/>
      <c r="AI825" s="50"/>
      <c r="AJ825" s="50"/>
      <c r="AK825" s="50"/>
      <c r="AL825" s="50"/>
      <c r="AM825" s="50"/>
      <c r="AN825" s="50"/>
      <c r="AO825" s="50"/>
      <c r="AP825" s="138" t="str">
        <f>IF(NOT($AS825=$AS826),ROW(),"")</f>
        <v/>
      </c>
      <c r="AQ825" s="20" t="str">
        <f>IF(NOT(AS825=AS826),AS826,"")</f>
        <v/>
      </c>
      <c r="AR825" s="20" t="str">
        <f>INDEX($AB$15:$AM$15,MATCH($AS825,$AB$11:$AM$11,0))</f>
        <v>in</v>
      </c>
      <c r="AS825" s="20" t="str">
        <f>LEFT(AT825,4)</f>
        <v>2003</v>
      </c>
      <c r="AT825" s="139" t="str">
        <f>LEFT(B825,6)</f>
        <v>200303</v>
      </c>
    </row>
    <row r="826" spans="2:46" x14ac:dyDescent="0.25">
      <c r="B826" s="11">
        <f>'Market Data'!B812</f>
        <v>20030307</v>
      </c>
      <c r="C826" s="2">
        <f>'Market Data'!C812</f>
        <v>3698.5</v>
      </c>
      <c r="D826" s="2">
        <f>'Market Data'!D812</f>
        <v>3749</v>
      </c>
      <c r="E826" s="2">
        <f>'Market Data'!E812</f>
        <v>3673.5</v>
      </c>
      <c r="F826" s="12">
        <f>'Market Data'!F812</f>
        <v>3719</v>
      </c>
      <c r="H826" s="151">
        <f t="shared" si="105"/>
        <v>808</v>
      </c>
      <c r="I826" s="244">
        <f ca="1">IF($H826&lt;($J$6+1),"",PFE(OFFSET($F826,0,0,-$J$6)))</f>
        <v>-0.1950138192157059</v>
      </c>
      <c r="J826" s="19"/>
      <c r="K826" s="139" t="str">
        <f t="shared" ca="1" si="106"/>
        <v>Short</v>
      </c>
      <c r="L826" s="243" t="e">
        <f t="shared" ca="1" si="101"/>
        <v>#N/A</v>
      </c>
      <c r="M826" s="242" t="e">
        <f t="shared" ca="1" si="102"/>
        <v>#N/A</v>
      </c>
      <c r="N826" s="20"/>
      <c r="O826" s="74">
        <f t="shared" ca="1" si="107"/>
        <v>-1</v>
      </c>
      <c r="P826" s="75">
        <f t="shared" ca="1" si="99"/>
        <v>0</v>
      </c>
      <c r="Q826" s="76" t="str">
        <f t="shared" ca="1" si="103"/>
        <v/>
      </c>
      <c r="R826" s="75"/>
      <c r="S826" s="77">
        <f t="shared" ca="1" si="100"/>
        <v>-1</v>
      </c>
      <c r="T826" s="78"/>
      <c r="U826" s="81">
        <f t="shared" ca="1" si="108"/>
        <v>17.5</v>
      </c>
      <c r="V826" s="82">
        <f t="shared" ca="1" si="104"/>
        <v>90151.98</v>
      </c>
      <c r="W826" s="50"/>
      <c r="X826" s="50"/>
      <c r="Y826" s="50"/>
      <c r="Z826" s="50"/>
      <c r="AA826" s="50"/>
      <c r="AG826" s="50"/>
      <c r="AH826" s="50"/>
      <c r="AI826" s="50"/>
      <c r="AJ826" s="50"/>
      <c r="AK826" s="50"/>
      <c r="AL826" s="50"/>
      <c r="AM826" s="50"/>
      <c r="AN826" s="50"/>
      <c r="AO826" s="50"/>
      <c r="AP826" s="138" t="str">
        <f>IF(NOT($AS826=$AS827),ROW(),"")</f>
        <v/>
      </c>
      <c r="AQ826" s="20" t="str">
        <f>IF(NOT(AS826=AS827),AS827,"")</f>
        <v/>
      </c>
      <c r="AR826" s="20" t="str">
        <f>INDEX($AB$15:$AM$15,MATCH($AS826,$AB$11:$AM$11,0))</f>
        <v>in</v>
      </c>
      <c r="AS826" s="20" t="str">
        <f>LEFT(AT826,4)</f>
        <v>2003</v>
      </c>
      <c r="AT826" s="139" t="str">
        <f>LEFT(B826,6)</f>
        <v>200303</v>
      </c>
    </row>
    <row r="827" spans="2:46" x14ac:dyDescent="0.25">
      <c r="B827" s="11">
        <f>'Market Data'!B813</f>
        <v>20030310</v>
      </c>
      <c r="C827" s="2">
        <f>'Market Data'!C813</f>
        <v>3716</v>
      </c>
      <c r="D827" s="2">
        <f>'Market Data'!D813</f>
        <v>3723</v>
      </c>
      <c r="E827" s="2">
        <f>'Market Data'!E813</f>
        <v>3604</v>
      </c>
      <c r="F827" s="12">
        <f>'Market Data'!F813</f>
        <v>3606</v>
      </c>
      <c r="H827" s="151">
        <f t="shared" si="105"/>
        <v>809</v>
      </c>
      <c r="I827" s="244">
        <f ca="1">IF($H827&lt;($J$6+1),"",PFE(OFFSET($F827,0,0,-$J$6)))</f>
        <v>-0.20336068208426428</v>
      </c>
      <c r="J827" s="19"/>
      <c r="K827" s="139" t="str">
        <f t="shared" ca="1" si="106"/>
        <v>Short</v>
      </c>
      <c r="L827" s="243" t="e">
        <f t="shared" ca="1" si="101"/>
        <v>#N/A</v>
      </c>
      <c r="M827" s="242" t="e">
        <f t="shared" ca="1" si="102"/>
        <v>#N/A</v>
      </c>
      <c r="N827" s="20"/>
      <c r="O827" s="74">
        <f t="shared" ca="1" si="107"/>
        <v>-1</v>
      </c>
      <c r="P827" s="75">
        <f t="shared" ca="1" si="99"/>
        <v>0</v>
      </c>
      <c r="Q827" s="76" t="str">
        <f t="shared" ca="1" si="103"/>
        <v/>
      </c>
      <c r="R827" s="75"/>
      <c r="S827" s="77">
        <f t="shared" ca="1" si="100"/>
        <v>-1</v>
      </c>
      <c r="T827" s="78"/>
      <c r="U827" s="81">
        <f t="shared" ca="1" si="108"/>
        <v>3955</v>
      </c>
      <c r="V827" s="82">
        <f t="shared" ca="1" si="104"/>
        <v>94106.98</v>
      </c>
      <c r="W827" s="50"/>
      <c r="X827" s="50"/>
      <c r="Y827" s="50"/>
      <c r="Z827" s="50"/>
      <c r="AA827" s="50"/>
      <c r="AG827" s="50"/>
      <c r="AH827" s="50"/>
      <c r="AI827" s="50"/>
      <c r="AJ827" s="50"/>
      <c r="AK827" s="50"/>
      <c r="AL827" s="50"/>
      <c r="AM827" s="50"/>
      <c r="AN827" s="50"/>
      <c r="AO827" s="50"/>
      <c r="AP827" s="138" t="str">
        <f>IF(NOT($AS827=$AS828),ROW(),"")</f>
        <v/>
      </c>
      <c r="AQ827" s="20" t="str">
        <f>IF(NOT(AS827=AS828),AS828,"")</f>
        <v/>
      </c>
      <c r="AR827" s="20" t="str">
        <f>INDEX($AB$15:$AM$15,MATCH($AS827,$AB$11:$AM$11,0))</f>
        <v>in</v>
      </c>
      <c r="AS827" s="20" t="str">
        <f>LEFT(AT827,4)</f>
        <v>2003</v>
      </c>
      <c r="AT827" s="139" t="str">
        <f>LEFT(B827,6)</f>
        <v>200303</v>
      </c>
    </row>
    <row r="828" spans="2:46" x14ac:dyDescent="0.25">
      <c r="B828" s="11">
        <f>'Market Data'!B814</f>
        <v>20030311</v>
      </c>
      <c r="C828" s="2">
        <f>'Market Data'!C814</f>
        <v>3612</v>
      </c>
      <c r="D828" s="2">
        <f>'Market Data'!D814</f>
        <v>3629.5</v>
      </c>
      <c r="E828" s="2">
        <f>'Market Data'!E814</f>
        <v>3538.5</v>
      </c>
      <c r="F828" s="12">
        <f>'Market Data'!F814</f>
        <v>3578</v>
      </c>
      <c r="H828" s="151">
        <f t="shared" si="105"/>
        <v>810</v>
      </c>
      <c r="I828" s="244">
        <f ca="1">IF($H828&lt;($J$6+1),"",PFE(OFFSET($F828,0,0,-$J$6)))</f>
        <v>-0.18707243825677514</v>
      </c>
      <c r="J828" s="19"/>
      <c r="K828" s="139" t="str">
        <f t="shared" ca="1" si="106"/>
        <v>Short</v>
      </c>
      <c r="L828" s="243" t="e">
        <f t="shared" ca="1" si="101"/>
        <v>#N/A</v>
      </c>
      <c r="M828" s="242" t="e">
        <f t="shared" ca="1" si="102"/>
        <v>#N/A</v>
      </c>
      <c r="N828" s="20"/>
      <c r="O828" s="74">
        <f t="shared" ca="1" si="107"/>
        <v>-1</v>
      </c>
      <c r="P828" s="75">
        <f t="shared" ca="1" si="99"/>
        <v>0</v>
      </c>
      <c r="Q828" s="76" t="str">
        <f t="shared" ca="1" si="103"/>
        <v/>
      </c>
      <c r="R828" s="75"/>
      <c r="S828" s="77">
        <f t="shared" ca="1" si="100"/>
        <v>-1</v>
      </c>
      <c r="T828" s="78"/>
      <c r="U828" s="81">
        <f t="shared" ca="1" si="108"/>
        <v>980</v>
      </c>
      <c r="V828" s="82">
        <f t="shared" ca="1" si="104"/>
        <v>95086.98</v>
      </c>
      <c r="W828" s="50"/>
      <c r="X828" s="50"/>
      <c r="Y828" s="50"/>
      <c r="Z828" s="50"/>
      <c r="AA828" s="50"/>
      <c r="AG828" s="50"/>
      <c r="AH828" s="50"/>
      <c r="AI828" s="50"/>
      <c r="AJ828" s="50"/>
      <c r="AK828" s="50"/>
      <c r="AL828" s="50"/>
      <c r="AM828" s="50"/>
      <c r="AN828" s="50"/>
      <c r="AO828" s="50"/>
      <c r="AP828" s="138" t="str">
        <f>IF(NOT($AS828=$AS829),ROW(),"")</f>
        <v/>
      </c>
      <c r="AQ828" s="20" t="str">
        <f>IF(NOT(AS828=AS829),AS829,"")</f>
        <v/>
      </c>
      <c r="AR828" s="20" t="str">
        <f>INDEX($AB$15:$AM$15,MATCH($AS828,$AB$11:$AM$11,0))</f>
        <v>in</v>
      </c>
      <c r="AS828" s="20" t="str">
        <f>LEFT(AT828,4)</f>
        <v>2003</v>
      </c>
      <c r="AT828" s="139" t="str">
        <f>LEFT(B828,6)</f>
        <v>200303</v>
      </c>
    </row>
    <row r="829" spans="2:46" x14ac:dyDescent="0.25">
      <c r="B829" s="11">
        <f>'Market Data'!B815</f>
        <v>20030312</v>
      </c>
      <c r="C829" s="2">
        <f>'Market Data'!C815</f>
        <v>3568</v>
      </c>
      <c r="D829" s="2">
        <f>'Market Data'!D815</f>
        <v>3599</v>
      </c>
      <c r="E829" s="2">
        <f>'Market Data'!E815</f>
        <v>3466</v>
      </c>
      <c r="F829" s="12">
        <f>'Market Data'!F815</f>
        <v>3479</v>
      </c>
      <c r="H829" s="151">
        <f t="shared" si="105"/>
        <v>811</v>
      </c>
      <c r="I829" s="244">
        <f ca="1">IF($H829&lt;($J$6+1),"",PFE(OFFSET($F829,0,0,-$J$6)))</f>
        <v>-0.18665894728166718</v>
      </c>
      <c r="J829" s="19"/>
      <c r="K829" s="139" t="str">
        <f t="shared" ca="1" si="106"/>
        <v>Short</v>
      </c>
      <c r="L829" s="243" t="e">
        <f t="shared" ca="1" si="101"/>
        <v>#N/A</v>
      </c>
      <c r="M829" s="242" t="e">
        <f t="shared" ca="1" si="102"/>
        <v>#N/A</v>
      </c>
      <c r="N829" s="20"/>
      <c r="O829" s="74">
        <f t="shared" ca="1" si="107"/>
        <v>-1</v>
      </c>
      <c r="P829" s="75">
        <f t="shared" ca="1" si="99"/>
        <v>0</v>
      </c>
      <c r="Q829" s="76" t="str">
        <f t="shared" ca="1" si="103"/>
        <v/>
      </c>
      <c r="R829" s="75"/>
      <c r="S829" s="77">
        <f t="shared" ca="1" si="100"/>
        <v>-1</v>
      </c>
      <c r="T829" s="78"/>
      <c r="U829" s="81">
        <f t="shared" ca="1" si="108"/>
        <v>3465</v>
      </c>
      <c r="V829" s="82">
        <f t="shared" ca="1" si="104"/>
        <v>98551.98</v>
      </c>
      <c r="W829" s="50"/>
      <c r="X829" s="50"/>
      <c r="Y829" s="50"/>
      <c r="Z829" s="50"/>
      <c r="AA829" s="50"/>
      <c r="AG829" s="50"/>
      <c r="AH829" s="50"/>
      <c r="AI829" s="50"/>
      <c r="AJ829" s="50"/>
      <c r="AK829" s="50"/>
      <c r="AL829" s="50"/>
      <c r="AM829" s="50"/>
      <c r="AN829" s="50"/>
      <c r="AO829" s="50"/>
      <c r="AP829" s="138" t="str">
        <f>IF(NOT($AS829=$AS830),ROW(),"")</f>
        <v/>
      </c>
      <c r="AQ829" s="20" t="str">
        <f>IF(NOT(AS829=AS830),AS830,"")</f>
        <v/>
      </c>
      <c r="AR829" s="20" t="str">
        <f>INDEX($AB$15:$AM$15,MATCH($AS829,$AB$11:$AM$11,0))</f>
        <v>in</v>
      </c>
      <c r="AS829" s="20" t="str">
        <f>LEFT(AT829,4)</f>
        <v>2003</v>
      </c>
      <c r="AT829" s="139" t="str">
        <f>LEFT(B829,6)</f>
        <v>200303</v>
      </c>
    </row>
    <row r="830" spans="2:46" x14ac:dyDescent="0.25">
      <c r="B830" s="11">
        <f>'Market Data'!B816</f>
        <v>20030313</v>
      </c>
      <c r="C830" s="2">
        <f>'Market Data'!C816</f>
        <v>3529</v>
      </c>
      <c r="D830" s="2">
        <f>'Market Data'!D816</f>
        <v>3626</v>
      </c>
      <c r="E830" s="2">
        <f>'Market Data'!E816</f>
        <v>3511</v>
      </c>
      <c r="F830" s="12">
        <f>'Market Data'!F816</f>
        <v>3625.5</v>
      </c>
      <c r="H830" s="151">
        <f t="shared" si="105"/>
        <v>812</v>
      </c>
      <c r="I830" s="244">
        <f ca="1">IF($H830&lt;($J$6+1),"",PFE(OFFSET($F830,0,0,-$J$6)))</f>
        <v>-0.14376405782977217</v>
      </c>
      <c r="J830" s="19"/>
      <c r="K830" s="139" t="str">
        <f t="shared" ca="1" si="106"/>
        <v>Short</v>
      </c>
      <c r="L830" s="243" t="e">
        <f t="shared" ca="1" si="101"/>
        <v>#N/A</v>
      </c>
      <c r="M830" s="242" t="e">
        <f t="shared" ca="1" si="102"/>
        <v>#N/A</v>
      </c>
      <c r="N830" s="20"/>
      <c r="O830" s="74">
        <f t="shared" ca="1" si="107"/>
        <v>-1</v>
      </c>
      <c r="P830" s="75">
        <f t="shared" ca="1" si="99"/>
        <v>0</v>
      </c>
      <c r="Q830" s="76" t="str">
        <f t="shared" ca="1" si="103"/>
        <v/>
      </c>
      <c r="R830" s="75"/>
      <c r="S830" s="77">
        <f t="shared" ca="1" si="100"/>
        <v>-1</v>
      </c>
      <c r="T830" s="78"/>
      <c r="U830" s="81">
        <f t="shared" ca="1" si="108"/>
        <v>-5127.5</v>
      </c>
      <c r="V830" s="82">
        <f t="shared" ca="1" si="104"/>
        <v>93424.48</v>
      </c>
      <c r="W830" s="50"/>
      <c r="X830" s="50"/>
      <c r="Y830" s="50"/>
      <c r="Z830" s="50"/>
      <c r="AA830" s="50"/>
      <c r="AG830" s="50"/>
      <c r="AH830" s="50"/>
      <c r="AI830" s="50"/>
      <c r="AJ830" s="50"/>
      <c r="AK830" s="50"/>
      <c r="AL830" s="50"/>
      <c r="AM830" s="50"/>
      <c r="AN830" s="50"/>
      <c r="AO830" s="50"/>
      <c r="AP830" s="138" t="str">
        <f>IF(NOT($AS830=$AS831),ROW(),"")</f>
        <v/>
      </c>
      <c r="AQ830" s="20" t="str">
        <f>IF(NOT(AS830=AS831),AS831,"")</f>
        <v/>
      </c>
      <c r="AR830" s="20" t="str">
        <f>INDEX($AB$15:$AM$15,MATCH($AS830,$AB$11:$AM$11,0))</f>
        <v>in</v>
      </c>
      <c r="AS830" s="20" t="str">
        <f>LEFT(AT830,4)</f>
        <v>2003</v>
      </c>
      <c r="AT830" s="139" t="str">
        <f>LEFT(B830,6)</f>
        <v>200303</v>
      </c>
    </row>
    <row r="831" spans="2:46" x14ac:dyDescent="0.25">
      <c r="B831" s="11">
        <f>'Market Data'!B817</f>
        <v>20030314</v>
      </c>
      <c r="C831" s="2">
        <f>'Market Data'!C817</f>
        <v>3682</v>
      </c>
      <c r="D831" s="2">
        <f>'Market Data'!D817</f>
        <v>3767</v>
      </c>
      <c r="E831" s="2">
        <f>'Market Data'!E817</f>
        <v>3651.5</v>
      </c>
      <c r="F831" s="12">
        <f>'Market Data'!F817</f>
        <v>3675.5</v>
      </c>
      <c r="H831" s="151">
        <f t="shared" si="105"/>
        <v>813</v>
      </c>
      <c r="I831" s="244">
        <f ca="1">IF($H831&lt;($J$6+1),"",PFE(OFFSET($F831,0,0,-$J$6)))</f>
        <v>-0.15342618337773389</v>
      </c>
      <c r="J831" s="19"/>
      <c r="K831" s="139" t="str">
        <f t="shared" ca="1" si="106"/>
        <v>Short</v>
      </c>
      <c r="L831" s="243" t="e">
        <f t="shared" ca="1" si="101"/>
        <v>#N/A</v>
      </c>
      <c r="M831" s="242" t="e">
        <f t="shared" ca="1" si="102"/>
        <v>#N/A</v>
      </c>
      <c r="N831" s="20"/>
      <c r="O831" s="74">
        <f t="shared" ca="1" si="107"/>
        <v>-1</v>
      </c>
      <c r="P831" s="75">
        <f t="shared" ca="1" si="99"/>
        <v>0</v>
      </c>
      <c r="Q831" s="76" t="str">
        <f t="shared" ca="1" si="103"/>
        <v/>
      </c>
      <c r="R831" s="75"/>
      <c r="S831" s="77">
        <f t="shared" ca="1" si="100"/>
        <v>-1</v>
      </c>
      <c r="T831" s="78"/>
      <c r="U831" s="81">
        <f t="shared" ca="1" si="108"/>
        <v>-1750</v>
      </c>
      <c r="V831" s="82">
        <f t="shared" ca="1" si="104"/>
        <v>91674.48</v>
      </c>
      <c r="W831" s="50"/>
      <c r="X831" s="50"/>
      <c r="Y831" s="50"/>
      <c r="Z831" s="50"/>
      <c r="AA831" s="50"/>
      <c r="AG831" s="50"/>
      <c r="AH831" s="50"/>
      <c r="AI831" s="50"/>
      <c r="AJ831" s="50"/>
      <c r="AK831" s="50"/>
      <c r="AL831" s="50"/>
      <c r="AM831" s="50"/>
      <c r="AN831" s="50"/>
      <c r="AO831" s="50"/>
      <c r="AP831" s="138" t="str">
        <f>IF(NOT($AS831=$AS832),ROW(),"")</f>
        <v/>
      </c>
      <c r="AQ831" s="20" t="str">
        <f>IF(NOT(AS831=AS832),AS832,"")</f>
        <v/>
      </c>
      <c r="AR831" s="20" t="str">
        <f>INDEX($AB$15:$AM$15,MATCH($AS831,$AB$11:$AM$11,0))</f>
        <v>in</v>
      </c>
      <c r="AS831" s="20" t="str">
        <f>LEFT(AT831,4)</f>
        <v>2003</v>
      </c>
      <c r="AT831" s="139" t="str">
        <f>LEFT(B831,6)</f>
        <v>200303</v>
      </c>
    </row>
    <row r="832" spans="2:46" x14ac:dyDescent="0.25">
      <c r="B832" s="11">
        <f>'Market Data'!B818</f>
        <v>20030317</v>
      </c>
      <c r="C832" s="2">
        <f>'Market Data'!C818</f>
        <v>3619</v>
      </c>
      <c r="D832" s="2">
        <f>'Market Data'!D818</f>
        <v>3803.5</v>
      </c>
      <c r="E832" s="2">
        <f>'Market Data'!E818</f>
        <v>3605.5</v>
      </c>
      <c r="F832" s="12">
        <f>'Market Data'!F818</f>
        <v>3780.5</v>
      </c>
      <c r="H832" s="151">
        <f t="shared" si="105"/>
        <v>814</v>
      </c>
      <c r="I832" s="244">
        <f ca="1">IF($H832&lt;($J$6+1),"",PFE(OFFSET($F832,0,0,-$J$6)))</f>
        <v>-0.12200905717209709</v>
      </c>
      <c r="J832" s="19"/>
      <c r="K832" s="139" t="str">
        <f t="shared" ca="1" si="106"/>
        <v>Short</v>
      </c>
      <c r="L832" s="243" t="e">
        <f t="shared" ca="1" si="101"/>
        <v>#N/A</v>
      </c>
      <c r="M832" s="242" t="e">
        <f t="shared" ca="1" si="102"/>
        <v>#N/A</v>
      </c>
      <c r="N832" s="20"/>
      <c r="O832" s="74">
        <f t="shared" ca="1" si="107"/>
        <v>-1</v>
      </c>
      <c r="P832" s="75">
        <f t="shared" ca="1" si="99"/>
        <v>0</v>
      </c>
      <c r="Q832" s="76" t="str">
        <f t="shared" ca="1" si="103"/>
        <v/>
      </c>
      <c r="R832" s="75"/>
      <c r="S832" s="77">
        <f t="shared" ca="1" si="100"/>
        <v>-1</v>
      </c>
      <c r="T832" s="78"/>
      <c r="U832" s="81">
        <f t="shared" ca="1" si="108"/>
        <v>-3675</v>
      </c>
      <c r="V832" s="82">
        <f t="shared" ca="1" si="104"/>
        <v>87999.48</v>
      </c>
      <c r="W832" s="50"/>
      <c r="X832" s="50"/>
      <c r="Y832" s="50"/>
      <c r="Z832" s="50"/>
      <c r="AA832" s="50"/>
      <c r="AG832" s="50"/>
      <c r="AH832" s="50"/>
      <c r="AI832" s="50"/>
      <c r="AJ832" s="50"/>
      <c r="AK832" s="50"/>
      <c r="AL832" s="50"/>
      <c r="AM832" s="50"/>
      <c r="AN832" s="50"/>
      <c r="AO832" s="50"/>
      <c r="AP832" s="138" t="str">
        <f>IF(NOT($AS832=$AS833),ROW(),"")</f>
        <v/>
      </c>
      <c r="AQ832" s="20" t="str">
        <f>IF(NOT(AS832=AS833),AS833,"")</f>
        <v/>
      </c>
      <c r="AR832" s="20" t="str">
        <f>INDEX($AB$15:$AM$15,MATCH($AS832,$AB$11:$AM$11,0))</f>
        <v>in</v>
      </c>
      <c r="AS832" s="20" t="str">
        <f>LEFT(AT832,4)</f>
        <v>2003</v>
      </c>
      <c r="AT832" s="139" t="str">
        <f>LEFT(B832,6)</f>
        <v>200303</v>
      </c>
    </row>
    <row r="833" spans="2:46" x14ac:dyDescent="0.25">
      <c r="B833" s="11">
        <f>'Market Data'!B819</f>
        <v>20030318</v>
      </c>
      <c r="C833" s="2">
        <f>'Market Data'!C819</f>
        <v>3814</v>
      </c>
      <c r="D833" s="2">
        <f>'Market Data'!D819</f>
        <v>3906</v>
      </c>
      <c r="E833" s="2">
        <f>'Market Data'!E819</f>
        <v>3772</v>
      </c>
      <c r="F833" s="12">
        <f>'Market Data'!F819</f>
        <v>3858</v>
      </c>
      <c r="H833" s="151">
        <f t="shared" si="105"/>
        <v>815</v>
      </c>
      <c r="I833" s="244">
        <f ca="1">IF($H833&lt;($J$6+1),"",PFE(OFFSET($F833,0,0,-$J$6)))</f>
        <v>-0.12827125374809584</v>
      </c>
      <c r="J833" s="19"/>
      <c r="K833" s="139" t="str">
        <f t="shared" ca="1" si="106"/>
        <v>Short</v>
      </c>
      <c r="L833" s="243" t="e">
        <f t="shared" ca="1" si="101"/>
        <v>#N/A</v>
      </c>
      <c r="M833" s="242" t="e">
        <f t="shared" ca="1" si="102"/>
        <v>#N/A</v>
      </c>
      <c r="N833" s="20"/>
      <c r="O833" s="74">
        <f t="shared" ca="1" si="107"/>
        <v>-1</v>
      </c>
      <c r="P833" s="75">
        <f t="shared" ca="1" si="99"/>
        <v>0</v>
      </c>
      <c r="Q833" s="76" t="str">
        <f t="shared" ca="1" si="103"/>
        <v/>
      </c>
      <c r="R833" s="75"/>
      <c r="S833" s="77">
        <f t="shared" ca="1" si="100"/>
        <v>-1</v>
      </c>
      <c r="T833" s="78"/>
      <c r="U833" s="81">
        <f t="shared" ca="1" si="108"/>
        <v>-2712.5</v>
      </c>
      <c r="V833" s="82">
        <f t="shared" ca="1" si="104"/>
        <v>85286.98</v>
      </c>
      <c r="W833" s="50"/>
      <c r="X833" s="50"/>
      <c r="Y833" s="50"/>
      <c r="Z833" s="50"/>
      <c r="AA833" s="50"/>
      <c r="AG833" s="50"/>
      <c r="AH833" s="50"/>
      <c r="AI833" s="50"/>
      <c r="AJ833" s="50"/>
      <c r="AK833" s="50"/>
      <c r="AL833" s="50"/>
      <c r="AM833" s="50"/>
      <c r="AN833" s="50"/>
      <c r="AO833" s="50"/>
      <c r="AP833" s="138" t="str">
        <f>IF(NOT($AS833=$AS834),ROW(),"")</f>
        <v/>
      </c>
      <c r="AQ833" s="20" t="str">
        <f>IF(NOT(AS833=AS834),AS834,"")</f>
        <v/>
      </c>
      <c r="AR833" s="20" t="str">
        <f>INDEX($AB$15:$AM$15,MATCH($AS833,$AB$11:$AM$11,0))</f>
        <v>in</v>
      </c>
      <c r="AS833" s="20" t="str">
        <f>LEFT(AT833,4)</f>
        <v>2003</v>
      </c>
      <c r="AT833" s="139" t="str">
        <f>LEFT(B833,6)</f>
        <v>200303</v>
      </c>
    </row>
    <row r="834" spans="2:46" x14ac:dyDescent="0.25">
      <c r="B834" s="11">
        <f>'Market Data'!B820</f>
        <v>20030319</v>
      </c>
      <c r="C834" s="2">
        <f>'Market Data'!C820</f>
        <v>3829</v>
      </c>
      <c r="D834" s="2">
        <f>'Market Data'!D820</f>
        <v>3956</v>
      </c>
      <c r="E834" s="2">
        <f>'Market Data'!E820</f>
        <v>3801.5</v>
      </c>
      <c r="F834" s="12">
        <f>'Market Data'!F820</f>
        <v>3895.5</v>
      </c>
      <c r="H834" s="151">
        <f t="shared" si="105"/>
        <v>816</v>
      </c>
      <c r="I834" s="244">
        <f ca="1">IF($H834&lt;($J$6+1),"",PFE(OFFSET($F834,0,0,-$J$6)))</f>
        <v>-0.12178784543703244</v>
      </c>
      <c r="J834" s="19"/>
      <c r="K834" s="139" t="str">
        <f t="shared" ca="1" si="106"/>
        <v>Short</v>
      </c>
      <c r="L834" s="243" t="e">
        <f t="shared" ca="1" si="101"/>
        <v>#N/A</v>
      </c>
      <c r="M834" s="242" t="e">
        <f t="shared" ca="1" si="102"/>
        <v>#N/A</v>
      </c>
      <c r="N834" s="20"/>
      <c r="O834" s="74">
        <f t="shared" ca="1" si="107"/>
        <v>-1</v>
      </c>
      <c r="P834" s="75">
        <f t="shared" ca="1" si="99"/>
        <v>0</v>
      </c>
      <c r="Q834" s="76" t="str">
        <f t="shared" ca="1" si="103"/>
        <v/>
      </c>
      <c r="R834" s="75"/>
      <c r="S834" s="77">
        <f t="shared" ca="1" si="100"/>
        <v>-1</v>
      </c>
      <c r="T834" s="78"/>
      <c r="U834" s="81">
        <f t="shared" ca="1" si="108"/>
        <v>-1312.5</v>
      </c>
      <c r="V834" s="82">
        <f t="shared" ca="1" si="104"/>
        <v>83974.48</v>
      </c>
      <c r="W834" s="50"/>
      <c r="X834" s="50"/>
      <c r="Y834" s="50"/>
      <c r="Z834" s="50"/>
      <c r="AA834" s="50"/>
      <c r="AG834" s="50"/>
      <c r="AH834" s="50"/>
      <c r="AI834" s="50"/>
      <c r="AJ834" s="50"/>
      <c r="AK834" s="50"/>
      <c r="AL834" s="50"/>
      <c r="AM834" s="50"/>
      <c r="AN834" s="50"/>
      <c r="AO834" s="50"/>
      <c r="AP834" s="138" t="str">
        <f>IF(NOT($AS834=$AS835),ROW(),"")</f>
        <v/>
      </c>
      <c r="AQ834" s="20" t="str">
        <f>IF(NOT(AS834=AS835),AS835,"")</f>
        <v/>
      </c>
      <c r="AR834" s="20" t="str">
        <f>INDEX($AB$15:$AM$15,MATCH($AS834,$AB$11:$AM$11,0))</f>
        <v>in</v>
      </c>
      <c r="AS834" s="20" t="str">
        <f>LEFT(AT834,4)</f>
        <v>2003</v>
      </c>
      <c r="AT834" s="139" t="str">
        <f>LEFT(B834,6)</f>
        <v>200303</v>
      </c>
    </row>
    <row r="835" spans="2:46" x14ac:dyDescent="0.25">
      <c r="B835" s="11">
        <f>'Market Data'!B821</f>
        <v>20030320</v>
      </c>
      <c r="C835" s="2">
        <f>'Market Data'!C821</f>
        <v>3837</v>
      </c>
      <c r="D835" s="2">
        <f>'Market Data'!D821</f>
        <v>3937</v>
      </c>
      <c r="E835" s="2">
        <f>'Market Data'!E821</f>
        <v>3830</v>
      </c>
      <c r="F835" s="12">
        <f>'Market Data'!F821</f>
        <v>3895.5</v>
      </c>
      <c r="H835" s="151">
        <f t="shared" si="105"/>
        <v>817</v>
      </c>
      <c r="I835" s="244">
        <f ca="1">IF($H835&lt;($J$6+1),"",PFE(OFFSET($F835,0,0,-$J$6)))</f>
        <v>-0.12701147542845706</v>
      </c>
      <c r="J835" s="19"/>
      <c r="K835" s="139" t="str">
        <f t="shared" ca="1" si="106"/>
        <v>Short</v>
      </c>
      <c r="L835" s="243" t="e">
        <f t="shared" ca="1" si="101"/>
        <v>#N/A</v>
      </c>
      <c r="M835" s="242" t="e">
        <f t="shared" ca="1" si="102"/>
        <v>#N/A</v>
      </c>
      <c r="N835" s="20"/>
      <c r="O835" s="74">
        <f t="shared" ca="1" si="107"/>
        <v>-1</v>
      </c>
      <c r="P835" s="75">
        <f t="shared" ca="1" si="99"/>
        <v>0</v>
      </c>
      <c r="Q835" s="76" t="str">
        <f t="shared" ca="1" si="103"/>
        <v/>
      </c>
      <c r="R835" s="75"/>
      <c r="S835" s="77">
        <f t="shared" ca="1" si="100"/>
        <v>-1</v>
      </c>
      <c r="T835" s="78"/>
      <c r="U835" s="81">
        <f t="shared" ca="1" si="108"/>
        <v>0</v>
      </c>
      <c r="V835" s="82">
        <f t="shared" ca="1" si="104"/>
        <v>83974.48</v>
      </c>
      <c r="W835" s="50"/>
      <c r="X835" s="50"/>
      <c r="Y835" s="50"/>
      <c r="Z835" s="50"/>
      <c r="AA835" s="50"/>
      <c r="AG835" s="50"/>
      <c r="AH835" s="50"/>
      <c r="AI835" s="50"/>
      <c r="AJ835" s="50"/>
      <c r="AK835" s="50"/>
      <c r="AL835" s="50"/>
      <c r="AM835" s="50"/>
      <c r="AN835" s="50"/>
      <c r="AO835" s="50"/>
      <c r="AP835" s="138" t="str">
        <f>IF(NOT($AS835=$AS836),ROW(),"")</f>
        <v/>
      </c>
      <c r="AQ835" s="20" t="str">
        <f>IF(NOT(AS835=AS836),AS836,"")</f>
        <v/>
      </c>
      <c r="AR835" s="20" t="str">
        <f>INDEX($AB$15:$AM$15,MATCH($AS835,$AB$11:$AM$11,0))</f>
        <v>in</v>
      </c>
      <c r="AS835" s="20" t="str">
        <f>LEFT(AT835,4)</f>
        <v>2003</v>
      </c>
      <c r="AT835" s="139" t="str">
        <f>LEFT(B835,6)</f>
        <v>200303</v>
      </c>
    </row>
    <row r="836" spans="2:46" x14ac:dyDescent="0.25">
      <c r="B836" s="11">
        <f>'Market Data'!B822</f>
        <v>20030321</v>
      </c>
      <c r="C836" s="2">
        <f>'Market Data'!C822</f>
        <v>3902</v>
      </c>
      <c r="D836" s="2">
        <f>'Market Data'!D822</f>
        <v>4013.5</v>
      </c>
      <c r="E836" s="2">
        <f>'Market Data'!E822</f>
        <v>3902</v>
      </c>
      <c r="F836" s="12">
        <f>'Market Data'!F822</f>
        <v>3993</v>
      </c>
      <c r="H836" s="151">
        <f t="shared" si="105"/>
        <v>818</v>
      </c>
      <c r="I836" s="244">
        <f ca="1">IF($H836&lt;($J$6+1),"",PFE(OFFSET($F836,0,0,-$J$6)))</f>
        <v>-0.10784677126867961</v>
      </c>
      <c r="J836" s="19"/>
      <c r="K836" s="139" t="str">
        <f t="shared" ca="1" si="106"/>
        <v>Short</v>
      </c>
      <c r="L836" s="243" t="e">
        <f t="shared" ca="1" si="101"/>
        <v>#N/A</v>
      </c>
      <c r="M836" s="242" t="e">
        <f t="shared" ca="1" si="102"/>
        <v>#N/A</v>
      </c>
      <c r="N836" s="20"/>
      <c r="O836" s="74">
        <f t="shared" ca="1" si="107"/>
        <v>-1</v>
      </c>
      <c r="P836" s="75">
        <f t="shared" ca="1" si="99"/>
        <v>0</v>
      </c>
      <c r="Q836" s="76" t="str">
        <f t="shared" ca="1" si="103"/>
        <v/>
      </c>
      <c r="R836" s="75"/>
      <c r="S836" s="77">
        <f t="shared" ca="1" si="100"/>
        <v>-1</v>
      </c>
      <c r="T836" s="78"/>
      <c r="U836" s="81">
        <f t="shared" ca="1" si="108"/>
        <v>-3412.5</v>
      </c>
      <c r="V836" s="82">
        <f t="shared" ca="1" si="104"/>
        <v>80561.98</v>
      </c>
      <c r="W836" s="50"/>
      <c r="X836" s="50"/>
      <c r="Y836" s="50"/>
      <c r="Z836" s="50"/>
      <c r="AA836" s="50"/>
      <c r="AG836" s="50"/>
      <c r="AH836" s="50"/>
      <c r="AI836" s="50"/>
      <c r="AJ836" s="50"/>
      <c r="AK836" s="50"/>
      <c r="AL836" s="50"/>
      <c r="AM836" s="50"/>
      <c r="AN836" s="50"/>
      <c r="AO836" s="50"/>
      <c r="AP836" s="138" t="str">
        <f>IF(NOT($AS836=$AS837),ROW(),"")</f>
        <v/>
      </c>
      <c r="AQ836" s="20" t="str">
        <f>IF(NOT(AS836=AS837),AS837,"")</f>
        <v/>
      </c>
      <c r="AR836" s="20" t="str">
        <f>INDEX($AB$15:$AM$15,MATCH($AS836,$AB$11:$AM$11,0))</f>
        <v>in</v>
      </c>
      <c r="AS836" s="20" t="str">
        <f>LEFT(AT836,4)</f>
        <v>2003</v>
      </c>
      <c r="AT836" s="139" t="str">
        <f>LEFT(B836,6)</f>
        <v>200303</v>
      </c>
    </row>
    <row r="837" spans="2:46" x14ac:dyDescent="0.25">
      <c r="B837" s="11">
        <f>'Market Data'!B823</f>
        <v>20030324</v>
      </c>
      <c r="C837" s="2">
        <f>'Market Data'!C823</f>
        <v>3925</v>
      </c>
      <c r="D837" s="2">
        <f>'Market Data'!D823</f>
        <v>3934</v>
      </c>
      <c r="E837" s="2">
        <f>'Market Data'!E823</f>
        <v>3835</v>
      </c>
      <c r="F837" s="12">
        <f>'Market Data'!F823</f>
        <v>3846</v>
      </c>
      <c r="H837" s="151">
        <f t="shared" si="105"/>
        <v>819</v>
      </c>
      <c r="I837" s="244">
        <f ca="1">IF($H837&lt;($J$6+1),"",PFE(OFFSET($F837,0,0,-$J$6)))</f>
        <v>-0.13165432102543673</v>
      </c>
      <c r="J837" s="19"/>
      <c r="K837" s="139" t="str">
        <f t="shared" ca="1" si="106"/>
        <v>Short</v>
      </c>
      <c r="L837" s="243" t="e">
        <f t="shared" ca="1" si="101"/>
        <v>#N/A</v>
      </c>
      <c r="M837" s="242" t="e">
        <f t="shared" ca="1" si="102"/>
        <v>#N/A</v>
      </c>
      <c r="N837" s="20"/>
      <c r="O837" s="74">
        <f t="shared" ca="1" si="107"/>
        <v>-1</v>
      </c>
      <c r="P837" s="75">
        <f t="shared" ca="1" si="99"/>
        <v>0</v>
      </c>
      <c r="Q837" s="76" t="str">
        <f t="shared" ca="1" si="103"/>
        <v/>
      </c>
      <c r="R837" s="75"/>
      <c r="S837" s="77">
        <f t="shared" ca="1" si="100"/>
        <v>-1</v>
      </c>
      <c r="T837" s="78"/>
      <c r="U837" s="81">
        <f t="shared" ca="1" si="108"/>
        <v>5145</v>
      </c>
      <c r="V837" s="82">
        <f t="shared" ca="1" si="104"/>
        <v>85706.98</v>
      </c>
      <c r="W837" s="50"/>
      <c r="X837" s="50"/>
      <c r="Y837" s="50"/>
      <c r="Z837" s="50"/>
      <c r="AA837" s="50"/>
      <c r="AG837" s="50"/>
      <c r="AH837" s="50"/>
      <c r="AI837" s="50"/>
      <c r="AJ837" s="50"/>
      <c r="AK837" s="50"/>
      <c r="AL837" s="50"/>
      <c r="AM837" s="50"/>
      <c r="AN837" s="50"/>
      <c r="AO837" s="50"/>
      <c r="AP837" s="138" t="str">
        <f>IF(NOT($AS837=$AS838),ROW(),"")</f>
        <v/>
      </c>
      <c r="AQ837" s="20" t="str">
        <f>IF(NOT(AS837=AS838),AS838,"")</f>
        <v/>
      </c>
      <c r="AR837" s="20" t="str">
        <f>INDEX($AB$15:$AM$15,MATCH($AS837,$AB$11:$AM$11,0))</f>
        <v>in</v>
      </c>
      <c r="AS837" s="20" t="str">
        <f>LEFT(AT837,4)</f>
        <v>2003</v>
      </c>
      <c r="AT837" s="139" t="str">
        <f>LEFT(B837,6)</f>
        <v>200303</v>
      </c>
    </row>
    <row r="838" spans="2:46" x14ac:dyDescent="0.25">
      <c r="B838" s="11">
        <f>'Market Data'!B824</f>
        <v>20030325</v>
      </c>
      <c r="C838" s="2">
        <f>'Market Data'!C824</f>
        <v>3819</v>
      </c>
      <c r="D838" s="2">
        <f>'Market Data'!D824</f>
        <v>3919</v>
      </c>
      <c r="E838" s="2">
        <f>'Market Data'!E824</f>
        <v>3759.5</v>
      </c>
      <c r="F838" s="12">
        <f>'Market Data'!F824</f>
        <v>3907.5</v>
      </c>
      <c r="H838" s="151">
        <f t="shared" si="105"/>
        <v>820</v>
      </c>
      <c r="I838" s="244">
        <f ca="1">IF($H838&lt;($J$6+1),"",PFE(OFFSET($F838,0,0,-$J$6)))</f>
        <v>-0.13511758950995026</v>
      </c>
      <c r="J838" s="19"/>
      <c r="K838" s="139" t="str">
        <f t="shared" ca="1" si="106"/>
        <v>Short</v>
      </c>
      <c r="L838" s="243" t="e">
        <f t="shared" ca="1" si="101"/>
        <v>#N/A</v>
      </c>
      <c r="M838" s="242" t="e">
        <f t="shared" ca="1" si="102"/>
        <v>#N/A</v>
      </c>
      <c r="N838" s="20"/>
      <c r="O838" s="74">
        <f t="shared" ca="1" si="107"/>
        <v>-1</v>
      </c>
      <c r="P838" s="75">
        <f t="shared" ca="1" si="99"/>
        <v>0</v>
      </c>
      <c r="Q838" s="76" t="str">
        <f t="shared" ca="1" si="103"/>
        <v/>
      </c>
      <c r="R838" s="75"/>
      <c r="S838" s="77">
        <f t="shared" ca="1" si="100"/>
        <v>-1</v>
      </c>
      <c r="T838" s="78"/>
      <c r="U838" s="81">
        <f t="shared" ca="1" si="108"/>
        <v>-2152.5</v>
      </c>
      <c r="V838" s="82">
        <f t="shared" ca="1" si="104"/>
        <v>83554.48</v>
      </c>
      <c r="W838" s="50"/>
      <c r="X838" s="50"/>
      <c r="Y838" s="50"/>
      <c r="Z838" s="50"/>
      <c r="AA838" s="50"/>
      <c r="AG838" s="50"/>
      <c r="AH838" s="50"/>
      <c r="AI838" s="50"/>
      <c r="AJ838" s="50"/>
      <c r="AK838" s="50"/>
      <c r="AL838" s="50"/>
      <c r="AM838" s="50"/>
      <c r="AN838" s="50"/>
      <c r="AO838" s="50"/>
      <c r="AP838" s="138" t="str">
        <f>IF(NOT($AS838=$AS839),ROW(),"")</f>
        <v/>
      </c>
      <c r="AQ838" s="20" t="str">
        <f>IF(NOT(AS838=AS839),AS839,"")</f>
        <v/>
      </c>
      <c r="AR838" s="20" t="str">
        <f>INDEX($AB$15:$AM$15,MATCH($AS838,$AB$11:$AM$11,0))</f>
        <v>in</v>
      </c>
      <c r="AS838" s="20" t="str">
        <f>LEFT(AT838,4)</f>
        <v>2003</v>
      </c>
      <c r="AT838" s="139" t="str">
        <f>LEFT(B838,6)</f>
        <v>200303</v>
      </c>
    </row>
    <row r="839" spans="2:46" x14ac:dyDescent="0.25">
      <c r="B839" s="11">
        <f>'Market Data'!B825</f>
        <v>20030326</v>
      </c>
      <c r="C839" s="2">
        <f>'Market Data'!C825</f>
        <v>3903</v>
      </c>
      <c r="D839" s="2">
        <f>'Market Data'!D825</f>
        <v>3960</v>
      </c>
      <c r="E839" s="2">
        <f>'Market Data'!E825</f>
        <v>3865.5</v>
      </c>
      <c r="F839" s="12">
        <f>'Market Data'!F825</f>
        <v>3868.5</v>
      </c>
      <c r="H839" s="151">
        <f t="shared" si="105"/>
        <v>821</v>
      </c>
      <c r="I839" s="244">
        <f ca="1">IF($H839&lt;($J$6+1),"",PFE(OFFSET($F839,0,0,-$J$6)))</f>
        <v>-0.14827806678856542</v>
      </c>
      <c r="J839" s="19"/>
      <c r="K839" s="139" t="str">
        <f t="shared" ca="1" si="106"/>
        <v>Short</v>
      </c>
      <c r="L839" s="243" t="e">
        <f t="shared" ca="1" si="101"/>
        <v>#N/A</v>
      </c>
      <c r="M839" s="242" t="e">
        <f t="shared" ca="1" si="102"/>
        <v>#N/A</v>
      </c>
      <c r="N839" s="20"/>
      <c r="O839" s="74">
        <f t="shared" ca="1" si="107"/>
        <v>-1</v>
      </c>
      <c r="P839" s="75">
        <f t="shared" ca="1" si="99"/>
        <v>0</v>
      </c>
      <c r="Q839" s="76" t="str">
        <f t="shared" ca="1" si="103"/>
        <v/>
      </c>
      <c r="R839" s="75"/>
      <c r="S839" s="77">
        <f t="shared" ca="1" si="100"/>
        <v>-1</v>
      </c>
      <c r="T839" s="78"/>
      <c r="U839" s="81">
        <f t="shared" ca="1" si="108"/>
        <v>1365</v>
      </c>
      <c r="V839" s="82">
        <f t="shared" ca="1" si="104"/>
        <v>84919.48</v>
      </c>
      <c r="W839" s="50"/>
      <c r="X839" s="50"/>
      <c r="Y839" s="50"/>
      <c r="Z839" s="50"/>
      <c r="AA839" s="50"/>
      <c r="AG839" s="50"/>
      <c r="AH839" s="50"/>
      <c r="AI839" s="50"/>
      <c r="AJ839" s="50"/>
      <c r="AK839" s="50"/>
      <c r="AL839" s="50"/>
      <c r="AM839" s="50"/>
      <c r="AN839" s="50"/>
      <c r="AO839" s="50"/>
      <c r="AP839" s="138" t="str">
        <f>IF(NOT($AS839=$AS840),ROW(),"")</f>
        <v/>
      </c>
      <c r="AQ839" s="20" t="str">
        <f>IF(NOT(AS839=AS840),AS840,"")</f>
        <v/>
      </c>
      <c r="AR839" s="20" t="str">
        <f>INDEX($AB$15:$AM$15,MATCH($AS839,$AB$11:$AM$11,0))</f>
        <v>in</v>
      </c>
      <c r="AS839" s="20" t="str">
        <f>LEFT(AT839,4)</f>
        <v>2003</v>
      </c>
      <c r="AT839" s="139" t="str">
        <f>LEFT(B839,6)</f>
        <v>200303</v>
      </c>
    </row>
    <row r="840" spans="2:46" x14ac:dyDescent="0.25">
      <c r="B840" s="11">
        <f>'Market Data'!B826</f>
        <v>20030327</v>
      </c>
      <c r="C840" s="2">
        <f>'Market Data'!C826</f>
        <v>3849</v>
      </c>
      <c r="D840" s="2">
        <f>'Market Data'!D826</f>
        <v>3873</v>
      </c>
      <c r="E840" s="2">
        <f>'Market Data'!E826</f>
        <v>3787</v>
      </c>
      <c r="F840" s="12">
        <f>'Market Data'!F826</f>
        <v>3872</v>
      </c>
      <c r="H840" s="151">
        <f t="shared" si="105"/>
        <v>822</v>
      </c>
      <c r="I840" s="244">
        <f ca="1">IF($H840&lt;($J$6+1),"",PFE(OFFSET($F840,0,0,-$J$6)))</f>
        <v>-0.14342273118383342</v>
      </c>
      <c r="J840" s="19"/>
      <c r="K840" s="139" t="str">
        <f t="shared" ca="1" si="106"/>
        <v>Short</v>
      </c>
      <c r="L840" s="243" t="e">
        <f t="shared" ca="1" si="101"/>
        <v>#N/A</v>
      </c>
      <c r="M840" s="242" t="e">
        <f t="shared" ca="1" si="102"/>
        <v>#N/A</v>
      </c>
      <c r="N840" s="20"/>
      <c r="O840" s="74">
        <f t="shared" ca="1" si="107"/>
        <v>-1</v>
      </c>
      <c r="P840" s="75">
        <f t="shared" ca="1" si="99"/>
        <v>0</v>
      </c>
      <c r="Q840" s="76" t="str">
        <f t="shared" ca="1" si="103"/>
        <v/>
      </c>
      <c r="R840" s="75"/>
      <c r="S840" s="77">
        <f t="shared" ca="1" si="100"/>
        <v>-1</v>
      </c>
      <c r="T840" s="78"/>
      <c r="U840" s="81">
        <f t="shared" ca="1" si="108"/>
        <v>-122.5</v>
      </c>
      <c r="V840" s="82">
        <f t="shared" ca="1" si="104"/>
        <v>84796.98</v>
      </c>
      <c r="W840" s="50"/>
      <c r="X840" s="50"/>
      <c r="Y840" s="50"/>
      <c r="Z840" s="50"/>
      <c r="AA840" s="50"/>
      <c r="AG840" s="50"/>
      <c r="AH840" s="50"/>
      <c r="AI840" s="50"/>
      <c r="AJ840" s="50"/>
      <c r="AK840" s="50"/>
      <c r="AL840" s="50"/>
      <c r="AM840" s="50"/>
      <c r="AN840" s="50"/>
      <c r="AO840" s="50"/>
      <c r="AP840" s="138" t="str">
        <f>IF(NOT($AS840=$AS841),ROW(),"")</f>
        <v/>
      </c>
      <c r="AQ840" s="20" t="str">
        <f>IF(NOT(AS840=AS841),AS841,"")</f>
        <v/>
      </c>
      <c r="AR840" s="20" t="str">
        <f>INDEX($AB$15:$AM$15,MATCH($AS840,$AB$11:$AM$11,0))</f>
        <v>in</v>
      </c>
      <c r="AS840" s="20" t="str">
        <f>LEFT(AT840,4)</f>
        <v>2003</v>
      </c>
      <c r="AT840" s="139" t="str">
        <f>LEFT(B840,6)</f>
        <v>200303</v>
      </c>
    </row>
    <row r="841" spans="2:46" x14ac:dyDescent="0.25">
      <c r="B841" s="11">
        <f>'Market Data'!B827</f>
        <v>20030328</v>
      </c>
      <c r="C841" s="2">
        <f>'Market Data'!C827</f>
        <v>3855</v>
      </c>
      <c r="D841" s="2">
        <f>'Market Data'!D827</f>
        <v>3856.5</v>
      </c>
      <c r="E841" s="2">
        <f>'Market Data'!E827</f>
        <v>3774</v>
      </c>
      <c r="F841" s="12">
        <f>'Market Data'!F827</f>
        <v>3825</v>
      </c>
      <c r="H841" s="151">
        <f t="shared" si="105"/>
        <v>823</v>
      </c>
      <c r="I841" s="244">
        <f ca="1">IF($H841&lt;($J$6+1),"",PFE(OFFSET($F841,0,0,-$J$6)))</f>
        <v>-0.13220742387547155</v>
      </c>
      <c r="J841" s="19"/>
      <c r="K841" s="139" t="str">
        <f t="shared" ca="1" si="106"/>
        <v>Short</v>
      </c>
      <c r="L841" s="243" t="e">
        <f t="shared" ca="1" si="101"/>
        <v>#N/A</v>
      </c>
      <c r="M841" s="242" t="e">
        <f t="shared" ca="1" si="102"/>
        <v>#N/A</v>
      </c>
      <c r="N841" s="20"/>
      <c r="O841" s="74">
        <f t="shared" ca="1" si="107"/>
        <v>-1</v>
      </c>
      <c r="P841" s="75">
        <f t="shared" ca="1" si="99"/>
        <v>0</v>
      </c>
      <c r="Q841" s="76" t="str">
        <f t="shared" ca="1" si="103"/>
        <v/>
      </c>
      <c r="R841" s="75"/>
      <c r="S841" s="77">
        <f t="shared" ca="1" si="100"/>
        <v>-1</v>
      </c>
      <c r="T841" s="78"/>
      <c r="U841" s="81">
        <f t="shared" ca="1" si="108"/>
        <v>1645</v>
      </c>
      <c r="V841" s="82">
        <f t="shared" ca="1" si="104"/>
        <v>86441.98</v>
      </c>
      <c r="W841" s="50"/>
      <c r="X841" s="50"/>
      <c r="Y841" s="50"/>
      <c r="Z841" s="50"/>
      <c r="AA841" s="50"/>
      <c r="AG841" s="50"/>
      <c r="AH841" s="50"/>
      <c r="AI841" s="50"/>
      <c r="AJ841" s="50"/>
      <c r="AK841" s="50"/>
      <c r="AL841" s="50"/>
      <c r="AM841" s="50"/>
      <c r="AN841" s="50"/>
      <c r="AO841" s="50"/>
      <c r="AP841" s="138" t="str">
        <f>IF(NOT($AS841=$AS842),ROW(),"")</f>
        <v/>
      </c>
      <c r="AQ841" s="20" t="str">
        <f>IF(NOT(AS841=AS842),AS842,"")</f>
        <v/>
      </c>
      <c r="AR841" s="20" t="str">
        <f>INDEX($AB$15:$AM$15,MATCH($AS841,$AB$11:$AM$11,0))</f>
        <v>in</v>
      </c>
      <c r="AS841" s="20" t="str">
        <f>LEFT(AT841,4)</f>
        <v>2003</v>
      </c>
      <c r="AT841" s="139" t="str">
        <f>LEFT(B841,6)</f>
        <v>200303</v>
      </c>
    </row>
    <row r="842" spans="2:46" x14ac:dyDescent="0.25">
      <c r="B842" s="11">
        <f>'Market Data'!B828</f>
        <v>20030331</v>
      </c>
      <c r="C842" s="2">
        <f>'Market Data'!C828</f>
        <v>3734</v>
      </c>
      <c r="D842" s="2">
        <f>'Market Data'!D828</f>
        <v>3737.5</v>
      </c>
      <c r="E842" s="2">
        <f>'Market Data'!E828</f>
        <v>3672.5</v>
      </c>
      <c r="F842" s="12">
        <f>'Market Data'!F828</f>
        <v>3702</v>
      </c>
      <c r="H842" s="151">
        <f t="shared" si="105"/>
        <v>824</v>
      </c>
      <c r="I842" s="244">
        <f ca="1">IF($H842&lt;($J$6+1),"",PFE(OFFSET($F842,0,0,-$J$6)))</f>
        <v>-0.18442896147426849</v>
      </c>
      <c r="J842" s="19"/>
      <c r="K842" s="139" t="str">
        <f t="shared" ca="1" si="106"/>
        <v>Short</v>
      </c>
      <c r="L842" s="243" t="e">
        <f t="shared" ca="1" si="101"/>
        <v>#N/A</v>
      </c>
      <c r="M842" s="242" t="e">
        <f t="shared" ca="1" si="102"/>
        <v>#N/A</v>
      </c>
      <c r="N842" s="20"/>
      <c r="O842" s="74">
        <f t="shared" ca="1" si="107"/>
        <v>-1</v>
      </c>
      <c r="P842" s="75">
        <f t="shared" ca="1" si="99"/>
        <v>0</v>
      </c>
      <c r="Q842" s="76" t="str">
        <f t="shared" ca="1" si="103"/>
        <v/>
      </c>
      <c r="R842" s="75"/>
      <c r="S842" s="77">
        <f t="shared" ca="1" si="100"/>
        <v>-1</v>
      </c>
      <c r="T842" s="78"/>
      <c r="U842" s="81">
        <f t="shared" ca="1" si="108"/>
        <v>4305</v>
      </c>
      <c r="V842" s="82">
        <f t="shared" ca="1" si="104"/>
        <v>90746.98</v>
      </c>
      <c r="W842" s="50"/>
      <c r="X842" s="50"/>
      <c r="Y842" s="50"/>
      <c r="Z842" s="50"/>
      <c r="AA842" s="50"/>
      <c r="AG842" s="50"/>
      <c r="AH842" s="50"/>
      <c r="AI842" s="50"/>
      <c r="AJ842" s="50"/>
      <c r="AK842" s="50"/>
      <c r="AL842" s="50"/>
      <c r="AM842" s="50"/>
      <c r="AN842" s="50"/>
      <c r="AO842" s="50"/>
      <c r="AP842" s="138" t="str">
        <f>IF(NOT($AS842=$AS843),ROW(),"")</f>
        <v/>
      </c>
      <c r="AQ842" s="20" t="str">
        <f>IF(NOT(AS842=AS843),AS843,"")</f>
        <v/>
      </c>
      <c r="AR842" s="20" t="str">
        <f>INDEX($AB$15:$AM$15,MATCH($AS842,$AB$11:$AM$11,0))</f>
        <v>in</v>
      </c>
      <c r="AS842" s="20" t="str">
        <f>LEFT(AT842,4)</f>
        <v>2003</v>
      </c>
      <c r="AT842" s="139" t="str">
        <f>LEFT(B842,6)</f>
        <v>200303</v>
      </c>
    </row>
    <row r="843" spans="2:46" x14ac:dyDescent="0.25">
      <c r="B843" s="11">
        <f>'Market Data'!B829</f>
        <v>20030401</v>
      </c>
      <c r="C843" s="2">
        <f>'Market Data'!C829</f>
        <v>3732</v>
      </c>
      <c r="D843" s="2">
        <f>'Market Data'!D829</f>
        <v>3751</v>
      </c>
      <c r="E843" s="2">
        <f>'Market Data'!E829</f>
        <v>3669.5</v>
      </c>
      <c r="F843" s="12">
        <f>'Market Data'!F829</f>
        <v>3714</v>
      </c>
      <c r="H843" s="151">
        <f t="shared" si="105"/>
        <v>825</v>
      </c>
      <c r="I843" s="244">
        <f ca="1">IF($H843&lt;($J$6+1),"",PFE(OFFSET($F843,0,0,-$J$6)))</f>
        <v>-0.191655257986591</v>
      </c>
      <c r="J843" s="19"/>
      <c r="K843" s="139" t="str">
        <f t="shared" ca="1" si="106"/>
        <v>Short</v>
      </c>
      <c r="L843" s="243" t="e">
        <f t="shared" ca="1" si="101"/>
        <v>#N/A</v>
      </c>
      <c r="M843" s="242" t="e">
        <f t="shared" ca="1" si="102"/>
        <v>#N/A</v>
      </c>
      <c r="N843" s="20"/>
      <c r="O843" s="74">
        <f t="shared" ca="1" si="107"/>
        <v>-1</v>
      </c>
      <c r="P843" s="75">
        <f t="shared" ca="1" si="99"/>
        <v>0</v>
      </c>
      <c r="Q843" s="76" t="str">
        <f t="shared" ca="1" si="103"/>
        <v/>
      </c>
      <c r="R843" s="75"/>
      <c r="S843" s="77">
        <f t="shared" ca="1" si="100"/>
        <v>-1</v>
      </c>
      <c r="T843" s="78"/>
      <c r="U843" s="81">
        <f t="shared" ca="1" si="108"/>
        <v>-420</v>
      </c>
      <c r="V843" s="82">
        <f t="shared" ca="1" si="104"/>
        <v>90326.98</v>
      </c>
      <c r="W843" s="50"/>
      <c r="X843" s="50"/>
      <c r="Y843" s="50"/>
      <c r="Z843" s="50"/>
      <c r="AA843" s="50"/>
      <c r="AG843" s="50"/>
      <c r="AH843" s="50"/>
      <c r="AI843" s="50"/>
      <c r="AJ843" s="50"/>
      <c r="AK843" s="50"/>
      <c r="AL843" s="50"/>
      <c r="AM843" s="50"/>
      <c r="AN843" s="50"/>
      <c r="AO843" s="50"/>
      <c r="AP843" s="138" t="str">
        <f>IF(NOT($AS843=$AS844),ROW(),"")</f>
        <v/>
      </c>
      <c r="AQ843" s="20" t="str">
        <f>IF(NOT(AS843=AS844),AS844,"")</f>
        <v/>
      </c>
      <c r="AR843" s="20" t="str">
        <f>INDEX($AB$15:$AM$15,MATCH($AS843,$AB$11:$AM$11,0))</f>
        <v>in</v>
      </c>
      <c r="AS843" s="20" t="str">
        <f>LEFT(AT843,4)</f>
        <v>2003</v>
      </c>
      <c r="AT843" s="139" t="str">
        <f>LEFT(B843,6)</f>
        <v>200304</v>
      </c>
    </row>
    <row r="844" spans="2:46" x14ac:dyDescent="0.25">
      <c r="B844" s="11">
        <f>'Market Data'!B830</f>
        <v>20030402</v>
      </c>
      <c r="C844" s="2">
        <f>'Market Data'!C830</f>
        <v>3780</v>
      </c>
      <c r="D844" s="2">
        <f>'Market Data'!D830</f>
        <v>3857.5</v>
      </c>
      <c r="E844" s="2">
        <f>'Market Data'!E830</f>
        <v>3761</v>
      </c>
      <c r="F844" s="12">
        <f>'Market Data'!F830</f>
        <v>3853</v>
      </c>
      <c r="H844" s="151">
        <f t="shared" si="105"/>
        <v>826</v>
      </c>
      <c r="I844" s="244">
        <f ca="1">IF($H844&lt;($J$6+1),"",PFE(OFFSET($F844,0,0,-$J$6)))</f>
        <v>-0.15655140102021345</v>
      </c>
      <c r="J844" s="19"/>
      <c r="K844" s="139" t="str">
        <f t="shared" ca="1" si="106"/>
        <v>Short</v>
      </c>
      <c r="L844" s="243" t="e">
        <f t="shared" ca="1" si="101"/>
        <v>#N/A</v>
      </c>
      <c r="M844" s="242" t="e">
        <f t="shared" ca="1" si="102"/>
        <v>#N/A</v>
      </c>
      <c r="N844" s="20"/>
      <c r="O844" s="74">
        <f t="shared" ca="1" si="107"/>
        <v>-1</v>
      </c>
      <c r="P844" s="75">
        <f t="shared" ca="1" si="99"/>
        <v>0</v>
      </c>
      <c r="Q844" s="76" t="str">
        <f t="shared" ca="1" si="103"/>
        <v/>
      </c>
      <c r="R844" s="75"/>
      <c r="S844" s="77">
        <f t="shared" ca="1" si="100"/>
        <v>-1</v>
      </c>
      <c r="T844" s="78"/>
      <c r="U844" s="81">
        <f t="shared" ca="1" si="108"/>
        <v>-4865</v>
      </c>
      <c r="V844" s="82">
        <f t="shared" ca="1" si="104"/>
        <v>85461.98</v>
      </c>
      <c r="W844" s="50"/>
      <c r="X844" s="50"/>
      <c r="Y844" s="50"/>
      <c r="Z844" s="50"/>
      <c r="AA844" s="50"/>
      <c r="AG844" s="50"/>
      <c r="AH844" s="50"/>
      <c r="AI844" s="50"/>
      <c r="AJ844" s="50"/>
      <c r="AK844" s="50"/>
      <c r="AL844" s="50"/>
      <c r="AM844" s="50"/>
      <c r="AN844" s="50"/>
      <c r="AO844" s="50"/>
      <c r="AP844" s="138" t="str">
        <f>IF(NOT($AS844=$AS845),ROW(),"")</f>
        <v/>
      </c>
      <c r="AQ844" s="20" t="str">
        <f>IF(NOT(AS844=AS845),AS845,"")</f>
        <v/>
      </c>
      <c r="AR844" s="20" t="str">
        <f>INDEX($AB$15:$AM$15,MATCH($AS844,$AB$11:$AM$11,0))</f>
        <v>in</v>
      </c>
      <c r="AS844" s="20" t="str">
        <f>LEFT(AT844,4)</f>
        <v>2003</v>
      </c>
      <c r="AT844" s="139" t="str">
        <f>LEFT(B844,6)</f>
        <v>200304</v>
      </c>
    </row>
    <row r="845" spans="2:46" x14ac:dyDescent="0.25">
      <c r="B845" s="11">
        <f>'Market Data'!B831</f>
        <v>20030403</v>
      </c>
      <c r="C845" s="2">
        <f>'Market Data'!C831</f>
        <v>3842</v>
      </c>
      <c r="D845" s="2">
        <f>'Market Data'!D831</f>
        <v>3923</v>
      </c>
      <c r="E845" s="2">
        <f>'Market Data'!E831</f>
        <v>3830</v>
      </c>
      <c r="F845" s="12">
        <f>'Market Data'!F831</f>
        <v>3833</v>
      </c>
      <c r="H845" s="151">
        <f t="shared" si="105"/>
        <v>827</v>
      </c>
      <c r="I845" s="244">
        <f ca="1">IF($H845&lt;($J$6+1),"",PFE(OFFSET($F845,0,0,-$J$6)))</f>
        <v>-0.16266811108105753</v>
      </c>
      <c r="J845" s="19"/>
      <c r="K845" s="139" t="str">
        <f t="shared" ca="1" si="106"/>
        <v>Short</v>
      </c>
      <c r="L845" s="243" t="e">
        <f t="shared" ca="1" si="101"/>
        <v>#N/A</v>
      </c>
      <c r="M845" s="242" t="e">
        <f t="shared" ca="1" si="102"/>
        <v>#N/A</v>
      </c>
      <c r="N845" s="20"/>
      <c r="O845" s="74">
        <f t="shared" ca="1" si="107"/>
        <v>-1</v>
      </c>
      <c r="P845" s="75">
        <f t="shared" ca="1" si="99"/>
        <v>0</v>
      </c>
      <c r="Q845" s="76" t="str">
        <f t="shared" ca="1" si="103"/>
        <v/>
      </c>
      <c r="R845" s="75"/>
      <c r="S845" s="77">
        <f t="shared" ca="1" si="100"/>
        <v>-1</v>
      </c>
      <c r="T845" s="78"/>
      <c r="U845" s="81">
        <f t="shared" ca="1" si="108"/>
        <v>700</v>
      </c>
      <c r="V845" s="82">
        <f t="shared" ca="1" si="104"/>
        <v>86161.98</v>
      </c>
      <c r="W845" s="50"/>
      <c r="X845" s="50"/>
      <c r="Y845" s="50"/>
      <c r="Z845" s="50"/>
      <c r="AA845" s="50"/>
      <c r="AG845" s="50"/>
      <c r="AH845" s="50"/>
      <c r="AI845" s="50"/>
      <c r="AJ845" s="50"/>
      <c r="AK845" s="50"/>
      <c r="AL845" s="50"/>
      <c r="AM845" s="50"/>
      <c r="AN845" s="50"/>
      <c r="AO845" s="50"/>
      <c r="AP845" s="138" t="str">
        <f>IF(NOT($AS845=$AS846),ROW(),"")</f>
        <v/>
      </c>
      <c r="AQ845" s="20" t="str">
        <f>IF(NOT(AS845=AS846),AS846,"")</f>
        <v/>
      </c>
      <c r="AR845" s="20" t="str">
        <f>INDEX($AB$15:$AM$15,MATCH($AS845,$AB$11:$AM$11,0))</f>
        <v>in</v>
      </c>
      <c r="AS845" s="20" t="str">
        <f>LEFT(AT845,4)</f>
        <v>2003</v>
      </c>
      <c r="AT845" s="139" t="str">
        <f>LEFT(B845,6)</f>
        <v>200304</v>
      </c>
    </row>
    <row r="846" spans="2:46" x14ac:dyDescent="0.25">
      <c r="B846" s="11">
        <f>'Market Data'!B832</f>
        <v>20030404</v>
      </c>
      <c r="C846" s="2">
        <f>'Market Data'!C832</f>
        <v>3858</v>
      </c>
      <c r="D846" s="2">
        <f>'Market Data'!D832</f>
        <v>3935</v>
      </c>
      <c r="E846" s="2">
        <f>'Market Data'!E832</f>
        <v>3828</v>
      </c>
      <c r="F846" s="12">
        <f>'Market Data'!F832</f>
        <v>3920</v>
      </c>
      <c r="H846" s="151">
        <f t="shared" si="105"/>
        <v>828</v>
      </c>
      <c r="I846" s="244">
        <f ca="1">IF($H846&lt;($J$6+1),"",PFE(OFFSET($F846,0,0,-$J$6)))</f>
        <v>-0.13108338384621143</v>
      </c>
      <c r="J846" s="19"/>
      <c r="K846" s="139" t="str">
        <f t="shared" ca="1" si="106"/>
        <v>Short</v>
      </c>
      <c r="L846" s="243" t="e">
        <f t="shared" ca="1" si="101"/>
        <v>#N/A</v>
      </c>
      <c r="M846" s="242" t="e">
        <f t="shared" ca="1" si="102"/>
        <v>#N/A</v>
      </c>
      <c r="N846" s="20"/>
      <c r="O846" s="74">
        <f t="shared" ca="1" si="107"/>
        <v>-1</v>
      </c>
      <c r="P846" s="75">
        <f t="shared" ca="1" si="99"/>
        <v>0</v>
      </c>
      <c r="Q846" s="76" t="str">
        <f t="shared" ca="1" si="103"/>
        <v/>
      </c>
      <c r="R846" s="75"/>
      <c r="S846" s="77">
        <f t="shared" ca="1" si="100"/>
        <v>-1</v>
      </c>
      <c r="T846" s="78"/>
      <c r="U846" s="81">
        <f t="shared" ca="1" si="108"/>
        <v>-3045</v>
      </c>
      <c r="V846" s="82">
        <f t="shared" ca="1" si="104"/>
        <v>83116.98</v>
      </c>
      <c r="W846" s="50"/>
      <c r="X846" s="50"/>
      <c r="Y846" s="50"/>
      <c r="Z846" s="50"/>
      <c r="AA846" s="50"/>
      <c r="AG846" s="50"/>
      <c r="AH846" s="50"/>
      <c r="AI846" s="50"/>
      <c r="AJ846" s="50"/>
      <c r="AK846" s="50"/>
      <c r="AL846" s="50"/>
      <c r="AM846" s="50"/>
      <c r="AN846" s="50"/>
      <c r="AO846" s="50"/>
      <c r="AP846" s="138" t="str">
        <f>IF(NOT($AS846=$AS847),ROW(),"")</f>
        <v/>
      </c>
      <c r="AQ846" s="20" t="str">
        <f>IF(NOT(AS846=AS847),AS847,"")</f>
        <v/>
      </c>
      <c r="AR846" s="20" t="str">
        <f>INDEX($AB$15:$AM$15,MATCH($AS846,$AB$11:$AM$11,0))</f>
        <v>in</v>
      </c>
      <c r="AS846" s="20" t="str">
        <f>LEFT(AT846,4)</f>
        <v>2003</v>
      </c>
      <c r="AT846" s="139" t="str">
        <f>LEFT(B846,6)</f>
        <v>200304</v>
      </c>
    </row>
    <row r="847" spans="2:46" x14ac:dyDescent="0.25">
      <c r="B847" s="11">
        <f>'Market Data'!B833</f>
        <v>20030407</v>
      </c>
      <c r="C847" s="2">
        <f>'Market Data'!C833</f>
        <v>4027</v>
      </c>
      <c r="D847" s="2">
        <f>'Market Data'!D833</f>
        <v>4093.5</v>
      </c>
      <c r="E847" s="2">
        <f>'Market Data'!E833</f>
        <v>4027</v>
      </c>
      <c r="F847" s="12">
        <f>'Market Data'!F833</f>
        <v>4081</v>
      </c>
      <c r="H847" s="151">
        <f t="shared" si="105"/>
        <v>829</v>
      </c>
      <c r="I847" s="244">
        <f ca="1">IF($H847&lt;($J$6+1),"",PFE(OFFSET($F847,0,0,-$J$6)))</f>
        <v>-0.10484647068490351</v>
      </c>
      <c r="J847" s="19"/>
      <c r="K847" s="139" t="str">
        <f t="shared" ca="1" si="106"/>
        <v>Short</v>
      </c>
      <c r="L847" s="243" t="e">
        <f t="shared" ca="1" si="101"/>
        <v>#N/A</v>
      </c>
      <c r="M847" s="242" t="e">
        <f t="shared" ca="1" si="102"/>
        <v>#N/A</v>
      </c>
      <c r="N847" s="20"/>
      <c r="O847" s="74">
        <f t="shared" ca="1" si="107"/>
        <v>-1</v>
      </c>
      <c r="P847" s="75">
        <f t="shared" ca="1" si="99"/>
        <v>0</v>
      </c>
      <c r="Q847" s="76" t="str">
        <f t="shared" ca="1" si="103"/>
        <v/>
      </c>
      <c r="R847" s="75"/>
      <c r="S847" s="77">
        <f t="shared" ca="1" si="100"/>
        <v>-1</v>
      </c>
      <c r="T847" s="78"/>
      <c r="U847" s="81">
        <f t="shared" ca="1" si="108"/>
        <v>-5635</v>
      </c>
      <c r="V847" s="82">
        <f t="shared" ca="1" si="104"/>
        <v>77481.98</v>
      </c>
      <c r="W847" s="50"/>
      <c r="X847" s="50"/>
      <c r="Y847" s="50"/>
      <c r="Z847" s="50"/>
      <c r="AA847" s="50"/>
      <c r="AG847" s="50"/>
      <c r="AH847" s="50"/>
      <c r="AI847" s="50"/>
      <c r="AJ847" s="50"/>
      <c r="AK847" s="50"/>
      <c r="AL847" s="50"/>
      <c r="AM847" s="50"/>
      <c r="AN847" s="50"/>
      <c r="AO847" s="50"/>
      <c r="AP847" s="138" t="str">
        <f>IF(NOT($AS847=$AS848),ROW(),"")</f>
        <v/>
      </c>
      <c r="AQ847" s="20" t="str">
        <f>IF(NOT(AS847=AS848),AS848,"")</f>
        <v/>
      </c>
      <c r="AR847" s="20" t="str">
        <f>INDEX($AB$15:$AM$15,MATCH($AS847,$AB$11:$AM$11,0))</f>
        <v>in</v>
      </c>
      <c r="AS847" s="20" t="str">
        <f>LEFT(AT847,4)</f>
        <v>2003</v>
      </c>
      <c r="AT847" s="139" t="str">
        <f>LEFT(B847,6)</f>
        <v>200304</v>
      </c>
    </row>
    <row r="848" spans="2:46" x14ac:dyDescent="0.25">
      <c r="B848" s="11">
        <f>'Market Data'!B834</f>
        <v>20030408</v>
      </c>
      <c r="C848" s="2">
        <f>'Market Data'!C834</f>
        <v>4039</v>
      </c>
      <c r="D848" s="2">
        <f>'Market Data'!D834</f>
        <v>4088</v>
      </c>
      <c r="E848" s="2">
        <f>'Market Data'!E834</f>
        <v>4018</v>
      </c>
      <c r="F848" s="12">
        <f>'Market Data'!F834</f>
        <v>4042</v>
      </c>
      <c r="H848" s="151">
        <f t="shared" si="105"/>
        <v>830</v>
      </c>
      <c r="I848" s="244">
        <f ca="1">IF($H848&lt;($J$6+1),"",PFE(OFFSET($F848,0,0,-$J$6)))</f>
        <v>-9.4361659014842822E-2</v>
      </c>
      <c r="J848" s="19"/>
      <c r="K848" s="139" t="str">
        <f t="shared" ca="1" si="106"/>
        <v>Short</v>
      </c>
      <c r="L848" s="243" t="e">
        <f t="shared" ca="1" si="101"/>
        <v>#N/A</v>
      </c>
      <c r="M848" s="242" t="e">
        <f t="shared" ca="1" si="102"/>
        <v>#N/A</v>
      </c>
      <c r="N848" s="20"/>
      <c r="O848" s="74">
        <f t="shared" ca="1" si="107"/>
        <v>-1</v>
      </c>
      <c r="P848" s="75">
        <f t="shared" ca="1" si="99"/>
        <v>0</v>
      </c>
      <c r="Q848" s="76" t="str">
        <f t="shared" ca="1" si="103"/>
        <v/>
      </c>
      <c r="R848" s="75"/>
      <c r="S848" s="77">
        <f t="shared" ca="1" si="100"/>
        <v>-1</v>
      </c>
      <c r="T848" s="78"/>
      <c r="U848" s="81">
        <f t="shared" ca="1" si="108"/>
        <v>1365</v>
      </c>
      <c r="V848" s="82">
        <f t="shared" ca="1" si="104"/>
        <v>78846.98</v>
      </c>
      <c r="W848" s="50"/>
      <c r="X848" s="50"/>
      <c r="Y848" s="50"/>
      <c r="Z848" s="50"/>
      <c r="AA848" s="50"/>
      <c r="AG848" s="50"/>
      <c r="AH848" s="50"/>
      <c r="AI848" s="50"/>
      <c r="AJ848" s="50"/>
      <c r="AK848" s="50"/>
      <c r="AL848" s="50"/>
      <c r="AM848" s="50"/>
      <c r="AN848" s="50"/>
      <c r="AO848" s="50"/>
      <c r="AP848" s="138" t="str">
        <f>IF(NOT($AS848=$AS849),ROW(),"")</f>
        <v/>
      </c>
      <c r="AQ848" s="20" t="str">
        <f>IF(NOT(AS848=AS849),AS849,"")</f>
        <v/>
      </c>
      <c r="AR848" s="20" t="str">
        <f>INDEX($AB$15:$AM$15,MATCH($AS848,$AB$11:$AM$11,0))</f>
        <v>in</v>
      </c>
      <c r="AS848" s="20" t="str">
        <f>LEFT(AT848,4)</f>
        <v>2003</v>
      </c>
      <c r="AT848" s="139" t="str">
        <f>LEFT(B848,6)</f>
        <v>200304</v>
      </c>
    </row>
    <row r="849" spans="2:46" x14ac:dyDescent="0.25">
      <c r="B849" s="11">
        <f>'Market Data'!B835</f>
        <v>20030409</v>
      </c>
      <c r="C849" s="2">
        <f>'Market Data'!C835</f>
        <v>3996</v>
      </c>
      <c r="D849" s="2">
        <f>'Market Data'!D835</f>
        <v>4103</v>
      </c>
      <c r="E849" s="2">
        <f>'Market Data'!E835</f>
        <v>3972.5</v>
      </c>
      <c r="F849" s="12">
        <f>'Market Data'!F835</f>
        <v>4012.5</v>
      </c>
      <c r="H849" s="151">
        <f t="shared" si="105"/>
        <v>831</v>
      </c>
      <c r="I849" s="244">
        <f ca="1">IF($H849&lt;($J$6+1),"",PFE(OFFSET($F849,0,0,-$J$6)))</f>
        <v>-9.4022632787040136E-2</v>
      </c>
      <c r="J849" s="19"/>
      <c r="K849" s="139" t="str">
        <f t="shared" ca="1" si="106"/>
        <v>Short</v>
      </c>
      <c r="L849" s="243" t="e">
        <f t="shared" ca="1" si="101"/>
        <v>#N/A</v>
      </c>
      <c r="M849" s="242" t="e">
        <f t="shared" ca="1" si="102"/>
        <v>#N/A</v>
      </c>
      <c r="N849" s="20"/>
      <c r="O849" s="74">
        <f t="shared" ca="1" si="107"/>
        <v>-1</v>
      </c>
      <c r="P849" s="75">
        <f t="shared" ref="P849:P912" ca="1" si="109">$O849-S849</f>
        <v>0</v>
      </c>
      <c r="Q849" s="76" t="str">
        <f t="shared" ca="1" si="103"/>
        <v/>
      </c>
      <c r="R849" s="75"/>
      <c r="S849" s="77">
        <f t="shared" ca="1" si="100"/>
        <v>-1</v>
      </c>
      <c r="T849" s="78"/>
      <c r="U849" s="81">
        <f t="shared" ca="1" si="108"/>
        <v>1032.5</v>
      </c>
      <c r="V849" s="82">
        <f t="shared" ca="1" si="104"/>
        <v>79879.48</v>
      </c>
      <c r="W849" s="50"/>
      <c r="X849" s="50"/>
      <c r="Y849" s="50"/>
      <c r="Z849" s="50"/>
      <c r="AA849" s="50"/>
      <c r="AG849" s="50"/>
      <c r="AH849" s="50"/>
      <c r="AI849" s="50"/>
      <c r="AJ849" s="50"/>
      <c r="AK849" s="50"/>
      <c r="AL849" s="50"/>
      <c r="AM849" s="50"/>
      <c r="AN849" s="50"/>
      <c r="AO849" s="50"/>
      <c r="AP849" s="138" t="str">
        <f>IF(NOT($AS849=$AS850),ROW(),"")</f>
        <v/>
      </c>
      <c r="AQ849" s="20" t="str">
        <f>IF(NOT(AS849=AS850),AS850,"")</f>
        <v/>
      </c>
      <c r="AR849" s="20" t="str">
        <f>INDEX($AB$15:$AM$15,MATCH($AS849,$AB$11:$AM$11,0))</f>
        <v>in</v>
      </c>
      <c r="AS849" s="20" t="str">
        <f>LEFT(AT849,4)</f>
        <v>2003</v>
      </c>
      <c r="AT849" s="139" t="str">
        <f>LEFT(B849,6)</f>
        <v>200304</v>
      </c>
    </row>
    <row r="850" spans="2:46" x14ac:dyDescent="0.25">
      <c r="B850" s="11">
        <f>'Market Data'!B836</f>
        <v>20030410</v>
      </c>
      <c r="C850" s="2">
        <f>'Market Data'!C836</f>
        <v>3981.5</v>
      </c>
      <c r="D850" s="2">
        <f>'Market Data'!D836</f>
        <v>4042</v>
      </c>
      <c r="E850" s="2">
        <f>'Market Data'!E836</f>
        <v>3960</v>
      </c>
      <c r="F850" s="12">
        <f>'Market Data'!F836</f>
        <v>3977</v>
      </c>
      <c r="H850" s="151">
        <f t="shared" si="105"/>
        <v>832</v>
      </c>
      <c r="I850" s="244">
        <f ca="1">IF($H850&lt;($J$6+1),"",PFE(OFFSET($F850,0,0,-$J$6)))</f>
        <v>-7.9160307303080352E-2</v>
      </c>
      <c r="J850" s="19"/>
      <c r="K850" s="139" t="str">
        <f t="shared" ca="1" si="106"/>
        <v>Short</v>
      </c>
      <c r="L850" s="243" t="e">
        <f t="shared" ca="1" si="101"/>
        <v>#N/A</v>
      </c>
      <c r="M850" s="242" t="e">
        <f t="shared" ca="1" si="102"/>
        <v>#N/A</v>
      </c>
      <c r="N850" s="20"/>
      <c r="O850" s="74">
        <f t="shared" ca="1" si="107"/>
        <v>-1</v>
      </c>
      <c r="P850" s="75">
        <f t="shared" ca="1" si="109"/>
        <v>0</v>
      </c>
      <c r="Q850" s="76" t="str">
        <f t="shared" ca="1" si="103"/>
        <v/>
      </c>
      <c r="R850" s="75"/>
      <c r="S850" s="77">
        <f t="shared" ref="S850:S913" ca="1" si="110">IF($Q849="Fill",$O849,$S849)</f>
        <v>-1</v>
      </c>
      <c r="T850" s="78"/>
      <c r="U850" s="81">
        <f t="shared" ca="1" si="108"/>
        <v>1242.5</v>
      </c>
      <c r="V850" s="82">
        <f t="shared" ca="1" si="104"/>
        <v>81121.98</v>
      </c>
      <c r="W850" s="50"/>
      <c r="X850" s="50"/>
      <c r="Y850" s="50"/>
      <c r="Z850" s="50"/>
      <c r="AA850" s="50"/>
      <c r="AG850" s="50"/>
      <c r="AH850" s="50"/>
      <c r="AI850" s="50"/>
      <c r="AJ850" s="50"/>
      <c r="AK850" s="50"/>
      <c r="AL850" s="50"/>
      <c r="AM850" s="50"/>
      <c r="AN850" s="50"/>
      <c r="AO850" s="50"/>
      <c r="AP850" s="138" t="str">
        <f>IF(NOT($AS850=$AS851),ROW(),"")</f>
        <v/>
      </c>
      <c r="AQ850" s="20" t="str">
        <f>IF(NOT(AS850=AS851),AS851,"")</f>
        <v/>
      </c>
      <c r="AR850" s="20" t="str">
        <f>INDEX($AB$15:$AM$15,MATCH($AS850,$AB$11:$AM$11,0))</f>
        <v>in</v>
      </c>
      <c r="AS850" s="20" t="str">
        <f>LEFT(AT850,4)</f>
        <v>2003</v>
      </c>
      <c r="AT850" s="139" t="str">
        <f>LEFT(B850,6)</f>
        <v>200304</v>
      </c>
    </row>
    <row r="851" spans="2:46" x14ac:dyDescent="0.25">
      <c r="B851" s="11">
        <f>'Market Data'!B837</f>
        <v>20030411</v>
      </c>
      <c r="C851" s="2">
        <f>'Market Data'!C837</f>
        <v>3990</v>
      </c>
      <c r="D851" s="2">
        <f>'Market Data'!D837</f>
        <v>4079.5</v>
      </c>
      <c r="E851" s="2">
        <f>'Market Data'!E837</f>
        <v>3987.5</v>
      </c>
      <c r="F851" s="12">
        <f>'Market Data'!F837</f>
        <v>4004</v>
      </c>
      <c r="H851" s="151">
        <f t="shared" si="105"/>
        <v>833</v>
      </c>
      <c r="I851" s="244">
        <f ca="1">IF($H851&lt;($J$6+1),"",PFE(OFFSET($F851,0,0,-$J$6)))</f>
        <v>-9.1400655848407869E-2</v>
      </c>
      <c r="J851" s="19"/>
      <c r="K851" s="139" t="str">
        <f t="shared" ca="1" si="106"/>
        <v>Short</v>
      </c>
      <c r="L851" s="243" t="e">
        <f t="shared" ref="L851:L914" ca="1" si="111">IF(AND($K851="Long",$K850&lt;&gt;"Long"),$F851,NA())</f>
        <v>#N/A</v>
      </c>
      <c r="M851" s="242" t="e">
        <f t="shared" ref="M851:M914" ca="1" si="112">IF(AND($K851="Short",$K850&lt;&gt;"Short"),$F851,NA())</f>
        <v>#N/A</v>
      </c>
      <c r="N851" s="20"/>
      <c r="O851" s="74">
        <f t="shared" ca="1" si="107"/>
        <v>-1</v>
      </c>
      <c r="P851" s="75">
        <f t="shared" ca="1" si="109"/>
        <v>0</v>
      </c>
      <c r="Q851" s="76" t="str">
        <f t="shared" ref="Q851:Q914" ca="1" si="113">IF(NOT($P851=0),"Fill","")</f>
        <v/>
      </c>
      <c r="R851" s="75"/>
      <c r="S851" s="77">
        <f t="shared" ca="1" si="110"/>
        <v>-1</v>
      </c>
      <c r="T851" s="78"/>
      <c r="U851" s="81">
        <f t="shared" ca="1" si="108"/>
        <v>-945</v>
      </c>
      <c r="V851" s="82">
        <f t="shared" ref="V851:V914" ca="1" si="114">V850+U851</f>
        <v>80176.98</v>
      </c>
      <c r="W851" s="50"/>
      <c r="X851" s="50"/>
      <c r="Y851" s="50"/>
      <c r="Z851" s="50"/>
      <c r="AA851" s="50"/>
      <c r="AG851" s="50"/>
      <c r="AH851" s="50"/>
      <c r="AI851" s="50"/>
      <c r="AJ851" s="50"/>
      <c r="AK851" s="50"/>
      <c r="AL851" s="50"/>
      <c r="AM851" s="50"/>
      <c r="AN851" s="50"/>
      <c r="AO851" s="50"/>
      <c r="AP851" s="138" t="str">
        <f>IF(NOT($AS851=$AS852),ROW(),"")</f>
        <v/>
      </c>
      <c r="AQ851" s="20" t="str">
        <f>IF(NOT(AS851=AS852),AS852,"")</f>
        <v/>
      </c>
      <c r="AR851" s="20" t="str">
        <f>INDEX($AB$15:$AM$15,MATCH($AS851,$AB$11:$AM$11,0))</f>
        <v>in</v>
      </c>
      <c r="AS851" s="20" t="str">
        <f>LEFT(AT851,4)</f>
        <v>2003</v>
      </c>
      <c r="AT851" s="139" t="str">
        <f>LEFT(B851,6)</f>
        <v>200304</v>
      </c>
    </row>
    <row r="852" spans="2:46" x14ac:dyDescent="0.25">
      <c r="B852" s="11">
        <f>'Market Data'!B838</f>
        <v>20030414</v>
      </c>
      <c r="C852" s="2">
        <f>'Market Data'!C838</f>
        <v>4037</v>
      </c>
      <c r="D852" s="2">
        <f>'Market Data'!D838</f>
        <v>4065</v>
      </c>
      <c r="E852" s="2">
        <f>'Market Data'!E838</f>
        <v>3974.5</v>
      </c>
      <c r="F852" s="12">
        <f>'Market Data'!F838</f>
        <v>4061.5</v>
      </c>
      <c r="H852" s="151">
        <f t="shared" ref="H852:H915" si="115">ROW()-ROW(H$18)</f>
        <v>834</v>
      </c>
      <c r="I852" s="244">
        <f ca="1">IF($H852&lt;($J$6+1),"",PFE(OFFSET($F852,0,0,-$J$6)))</f>
        <v>-8.4720133212793425E-2</v>
      </c>
      <c r="J852" s="19"/>
      <c r="K852" s="139" t="str">
        <f t="shared" ref="K852:K915" ca="1" si="116">IF($I852="","",IF($I852&gt;$J$4,"Long",IF($I852&lt;$J$5,"Short","")))</f>
        <v>Short</v>
      </c>
      <c r="L852" s="243" t="e">
        <f t="shared" ca="1" si="111"/>
        <v>#N/A</v>
      </c>
      <c r="M852" s="242" t="e">
        <f t="shared" ca="1" si="112"/>
        <v>#N/A</v>
      </c>
      <c r="N852" s="20"/>
      <c r="O852" s="74">
        <f t="shared" ref="O852:O915" ca="1" si="117">IF($K852="Short",-1,IF($K852="Long",1,0))</f>
        <v>-1</v>
      </c>
      <c r="P852" s="75">
        <f t="shared" ca="1" si="109"/>
        <v>0</v>
      </c>
      <c r="Q852" s="76" t="str">
        <f t="shared" ca="1" si="113"/>
        <v/>
      </c>
      <c r="R852" s="75"/>
      <c r="S852" s="77">
        <f t="shared" ca="1" si="110"/>
        <v>-1</v>
      </c>
      <c r="T852" s="78"/>
      <c r="U852" s="81">
        <f t="shared" ca="1" si="108"/>
        <v>-2012.5</v>
      </c>
      <c r="V852" s="82">
        <f t="shared" ca="1" si="114"/>
        <v>78164.479999999996</v>
      </c>
      <c r="W852" s="50"/>
      <c r="X852" s="50"/>
      <c r="Y852" s="50"/>
      <c r="Z852" s="50"/>
      <c r="AA852" s="50"/>
      <c r="AG852" s="50"/>
      <c r="AH852" s="50"/>
      <c r="AI852" s="50"/>
      <c r="AJ852" s="50"/>
      <c r="AK852" s="50"/>
      <c r="AL852" s="50"/>
      <c r="AM852" s="50"/>
      <c r="AN852" s="50"/>
      <c r="AO852" s="50"/>
      <c r="AP852" s="138" t="str">
        <f>IF(NOT($AS852=$AS853),ROW(),"")</f>
        <v/>
      </c>
      <c r="AQ852" s="20" t="str">
        <f>IF(NOT(AS852=AS853),AS853,"")</f>
        <v/>
      </c>
      <c r="AR852" s="20" t="str">
        <f>INDEX($AB$15:$AM$15,MATCH($AS852,$AB$11:$AM$11,0))</f>
        <v>in</v>
      </c>
      <c r="AS852" s="20" t="str">
        <f>LEFT(AT852,4)</f>
        <v>2003</v>
      </c>
      <c r="AT852" s="139" t="str">
        <f>LEFT(B852,6)</f>
        <v>200304</v>
      </c>
    </row>
    <row r="853" spans="2:46" x14ac:dyDescent="0.25">
      <c r="B853" s="11">
        <f>'Market Data'!B839</f>
        <v>20030415</v>
      </c>
      <c r="C853" s="2">
        <f>'Market Data'!C839</f>
        <v>4087</v>
      </c>
      <c r="D853" s="2">
        <f>'Market Data'!D839</f>
        <v>4144</v>
      </c>
      <c r="E853" s="2">
        <f>'Market Data'!E839</f>
        <v>4082.5</v>
      </c>
      <c r="F853" s="12">
        <f>'Market Data'!F839</f>
        <v>4112</v>
      </c>
      <c r="H853" s="151">
        <f t="shared" si="115"/>
        <v>835</v>
      </c>
      <c r="I853" s="244">
        <f ca="1">IF($H853&lt;($J$6+1),"",PFE(OFFSET($F853,0,0,-$J$6)))</f>
        <v>-6.1952277624207047E-2</v>
      </c>
      <c r="J853" s="19"/>
      <c r="K853" s="139" t="str">
        <f t="shared" ca="1" si="116"/>
        <v>Short</v>
      </c>
      <c r="L853" s="243" t="e">
        <f t="shared" ca="1" si="111"/>
        <v>#N/A</v>
      </c>
      <c r="M853" s="242" t="e">
        <f t="shared" ca="1" si="112"/>
        <v>#N/A</v>
      </c>
      <c r="N853" s="20"/>
      <c r="O853" s="74">
        <f t="shared" ca="1" si="117"/>
        <v>-1</v>
      </c>
      <c r="P853" s="75">
        <f t="shared" ca="1" si="109"/>
        <v>0</v>
      </c>
      <c r="Q853" s="76" t="str">
        <f t="shared" ca="1" si="113"/>
        <v/>
      </c>
      <c r="R853" s="75"/>
      <c r="S853" s="77">
        <f t="shared" ca="1" si="110"/>
        <v>-1</v>
      </c>
      <c r="T853" s="78"/>
      <c r="U853" s="81">
        <f t="shared" ca="1" si="108"/>
        <v>-1767.5</v>
      </c>
      <c r="V853" s="82">
        <f t="shared" ca="1" si="114"/>
        <v>76396.98</v>
      </c>
      <c r="W853" s="50"/>
      <c r="X853" s="50"/>
      <c r="Y853" s="50"/>
      <c r="Z853" s="50"/>
      <c r="AA853" s="50"/>
      <c r="AG853" s="50"/>
      <c r="AH853" s="50"/>
      <c r="AI853" s="50"/>
      <c r="AJ853" s="50"/>
      <c r="AK853" s="50"/>
      <c r="AL853" s="50"/>
      <c r="AM853" s="50"/>
      <c r="AN853" s="50"/>
      <c r="AO853" s="50"/>
      <c r="AP853" s="138" t="str">
        <f>IF(NOT($AS853=$AS854),ROW(),"")</f>
        <v/>
      </c>
      <c r="AQ853" s="20" t="str">
        <f>IF(NOT(AS853=AS854),AS854,"")</f>
        <v/>
      </c>
      <c r="AR853" s="20" t="str">
        <f>INDEX($AB$15:$AM$15,MATCH($AS853,$AB$11:$AM$11,0))</f>
        <v>in</v>
      </c>
      <c r="AS853" s="20" t="str">
        <f>LEFT(AT853,4)</f>
        <v>2003</v>
      </c>
      <c r="AT853" s="139" t="str">
        <f>LEFT(B853,6)</f>
        <v>200304</v>
      </c>
    </row>
    <row r="854" spans="2:46" x14ac:dyDescent="0.25">
      <c r="B854" s="11">
        <f>'Market Data'!B840</f>
        <v>20030416</v>
      </c>
      <c r="C854" s="2">
        <f>'Market Data'!C840</f>
        <v>4182</v>
      </c>
      <c r="D854" s="2">
        <f>'Market Data'!D840</f>
        <v>4186.5</v>
      </c>
      <c r="E854" s="2">
        <f>'Market Data'!E840</f>
        <v>4098.5</v>
      </c>
      <c r="F854" s="12">
        <f>'Market Data'!F840</f>
        <v>4110</v>
      </c>
      <c r="H854" s="151">
        <f t="shared" si="115"/>
        <v>836</v>
      </c>
      <c r="I854" s="244">
        <f ca="1">IF($H854&lt;($J$6+1),"",PFE(OFFSET($F854,0,0,-$J$6)))</f>
        <v>-5.2229081893260615E-2</v>
      </c>
      <c r="J854" s="19"/>
      <c r="K854" s="139" t="str">
        <f t="shared" ca="1" si="116"/>
        <v>Short</v>
      </c>
      <c r="L854" s="243" t="e">
        <f t="shared" ca="1" si="111"/>
        <v>#N/A</v>
      </c>
      <c r="M854" s="242" t="e">
        <f t="shared" ca="1" si="112"/>
        <v>#N/A</v>
      </c>
      <c r="N854" s="20"/>
      <c r="O854" s="74">
        <f t="shared" ca="1" si="117"/>
        <v>-1</v>
      </c>
      <c r="P854" s="75">
        <f t="shared" ca="1" si="109"/>
        <v>0</v>
      </c>
      <c r="Q854" s="76" t="str">
        <f t="shared" ca="1" si="113"/>
        <v/>
      </c>
      <c r="R854" s="75"/>
      <c r="S854" s="77">
        <f t="shared" ca="1" si="110"/>
        <v>-1</v>
      </c>
      <c r="T854" s="78"/>
      <c r="U854" s="81">
        <f t="shared" ref="U854:U917" ca="1" si="118">IF(OR($S853&amp;$O853="01",$S853&amp;$O853="0-1"),(($F854-$C854)*$V$4*$O853)-(ABS($P853)*$V$5),IF(OR($S853&amp;$O853="10",$S853&amp;$O853="-10"),(($C854-$F853)*$V$4*$S853)-(ABS($P853)*$V$5),IF(OR($S853&amp;$O853="1-1",$S853&amp;$O853="-11"),(($C854-$F853)*$V$4*$S853)-(ABS($P853)*$V$5)+(($F854-$C854)*$V$4*$S854),IF(OR($S853&amp;$O853="11",$S853&amp;$O853="-1-1"),(($F854-$F853)*$V$4*$S854),0))))</f>
        <v>70</v>
      </c>
      <c r="V854" s="82">
        <f t="shared" ca="1" si="114"/>
        <v>76466.98</v>
      </c>
      <c r="W854" s="50"/>
      <c r="X854" s="50"/>
      <c r="Y854" s="50"/>
      <c r="Z854" s="50"/>
      <c r="AA854" s="50"/>
      <c r="AG854" s="50"/>
      <c r="AH854" s="50"/>
      <c r="AI854" s="50"/>
      <c r="AJ854" s="50"/>
      <c r="AK854" s="50"/>
      <c r="AL854" s="50"/>
      <c r="AM854" s="50"/>
      <c r="AN854" s="50"/>
      <c r="AO854" s="50"/>
      <c r="AP854" s="138" t="str">
        <f>IF(NOT($AS854=$AS855),ROW(),"")</f>
        <v/>
      </c>
      <c r="AQ854" s="20" t="str">
        <f>IF(NOT(AS854=AS855),AS855,"")</f>
        <v/>
      </c>
      <c r="AR854" s="20" t="str">
        <f>INDEX($AB$15:$AM$15,MATCH($AS854,$AB$11:$AM$11,0))</f>
        <v>in</v>
      </c>
      <c r="AS854" s="20" t="str">
        <f>LEFT(AT854,4)</f>
        <v>2003</v>
      </c>
      <c r="AT854" s="139" t="str">
        <f>LEFT(B854,6)</f>
        <v>200304</v>
      </c>
    </row>
    <row r="855" spans="2:46" x14ac:dyDescent="0.25">
      <c r="B855" s="11">
        <f>'Market Data'!B841</f>
        <v>20030417</v>
      </c>
      <c r="C855" s="2">
        <f>'Market Data'!C841</f>
        <v>4097</v>
      </c>
      <c r="D855" s="2">
        <f>'Market Data'!D841</f>
        <v>4179</v>
      </c>
      <c r="E855" s="2">
        <f>'Market Data'!E841</f>
        <v>4077</v>
      </c>
      <c r="F855" s="12">
        <f>'Market Data'!F841</f>
        <v>4172</v>
      </c>
      <c r="H855" s="151">
        <f t="shared" si="115"/>
        <v>837</v>
      </c>
      <c r="I855" s="244">
        <f ca="1">IF($H855&lt;($J$6+1),"",PFE(OFFSET($F855,0,0,-$J$6)))</f>
        <v>-6.7537607106645206E-2</v>
      </c>
      <c r="J855" s="19"/>
      <c r="K855" s="139" t="str">
        <f t="shared" ca="1" si="116"/>
        <v>Short</v>
      </c>
      <c r="L855" s="243" t="e">
        <f t="shared" ca="1" si="111"/>
        <v>#N/A</v>
      </c>
      <c r="M855" s="242" t="e">
        <f t="shared" ca="1" si="112"/>
        <v>#N/A</v>
      </c>
      <c r="N855" s="20"/>
      <c r="O855" s="74">
        <f t="shared" ca="1" si="117"/>
        <v>-1</v>
      </c>
      <c r="P855" s="75">
        <f t="shared" ca="1" si="109"/>
        <v>0</v>
      </c>
      <c r="Q855" s="76" t="str">
        <f t="shared" ca="1" si="113"/>
        <v/>
      </c>
      <c r="R855" s="75"/>
      <c r="S855" s="77">
        <f t="shared" ca="1" si="110"/>
        <v>-1</v>
      </c>
      <c r="T855" s="78"/>
      <c r="U855" s="81">
        <f t="shared" ca="1" si="118"/>
        <v>-2170</v>
      </c>
      <c r="V855" s="82">
        <f t="shared" ca="1" si="114"/>
        <v>74296.98</v>
      </c>
      <c r="W855" s="50"/>
      <c r="X855" s="50"/>
      <c r="Y855" s="50"/>
      <c r="Z855" s="50"/>
      <c r="AA855" s="50"/>
      <c r="AG855" s="50"/>
      <c r="AH855" s="50"/>
      <c r="AI855" s="50"/>
      <c r="AJ855" s="50"/>
      <c r="AK855" s="50"/>
      <c r="AL855" s="50"/>
      <c r="AM855" s="50"/>
      <c r="AN855" s="50"/>
      <c r="AO855" s="50"/>
      <c r="AP855" s="138" t="str">
        <f>IF(NOT($AS855=$AS856),ROW(),"")</f>
        <v/>
      </c>
      <c r="AQ855" s="20" t="str">
        <f>IF(NOT(AS855=AS856),AS856,"")</f>
        <v/>
      </c>
      <c r="AR855" s="20" t="str">
        <f>INDEX($AB$15:$AM$15,MATCH($AS855,$AB$11:$AM$11,0))</f>
        <v>in</v>
      </c>
      <c r="AS855" s="20" t="str">
        <f>LEFT(AT855,4)</f>
        <v>2003</v>
      </c>
      <c r="AT855" s="139" t="str">
        <f>LEFT(B855,6)</f>
        <v>200304</v>
      </c>
    </row>
    <row r="856" spans="2:46" x14ac:dyDescent="0.25">
      <c r="B856" s="11">
        <f>'Market Data'!B842</f>
        <v>20030422</v>
      </c>
      <c r="C856" s="2">
        <f>'Market Data'!C842</f>
        <v>4155</v>
      </c>
      <c r="D856" s="2">
        <f>'Market Data'!D842</f>
        <v>4243</v>
      </c>
      <c r="E856" s="2">
        <f>'Market Data'!E842</f>
        <v>4116</v>
      </c>
      <c r="F856" s="12">
        <f>'Market Data'!F842</f>
        <v>4235.5</v>
      </c>
      <c r="H856" s="151">
        <f t="shared" si="115"/>
        <v>838</v>
      </c>
      <c r="I856" s="244">
        <f ca="1">IF($H856&lt;($J$6+1),"",PFE(OFFSET($F856,0,0,-$J$6)))</f>
        <v>-4.5555991834365886E-2</v>
      </c>
      <c r="J856" s="19"/>
      <c r="K856" s="139" t="str">
        <f t="shared" ca="1" si="116"/>
        <v>Short</v>
      </c>
      <c r="L856" s="243" t="e">
        <f t="shared" ca="1" si="111"/>
        <v>#N/A</v>
      </c>
      <c r="M856" s="242" t="e">
        <f t="shared" ca="1" si="112"/>
        <v>#N/A</v>
      </c>
      <c r="N856" s="20"/>
      <c r="O856" s="74">
        <f t="shared" ca="1" si="117"/>
        <v>-1</v>
      </c>
      <c r="P856" s="75">
        <f t="shared" ca="1" si="109"/>
        <v>0</v>
      </c>
      <c r="Q856" s="76" t="str">
        <f t="shared" ca="1" si="113"/>
        <v/>
      </c>
      <c r="R856" s="75"/>
      <c r="S856" s="77">
        <f t="shared" ca="1" si="110"/>
        <v>-1</v>
      </c>
      <c r="T856" s="78"/>
      <c r="U856" s="81">
        <f t="shared" ca="1" si="118"/>
        <v>-2222.5</v>
      </c>
      <c r="V856" s="82">
        <f t="shared" ca="1" si="114"/>
        <v>72074.48</v>
      </c>
      <c r="W856" s="50"/>
      <c r="X856" s="50"/>
      <c r="Y856" s="50"/>
      <c r="Z856" s="50"/>
      <c r="AA856" s="50"/>
      <c r="AG856" s="50"/>
      <c r="AH856" s="50"/>
      <c r="AI856" s="50"/>
      <c r="AJ856" s="50"/>
      <c r="AK856" s="50"/>
      <c r="AL856" s="50"/>
      <c r="AM856" s="50"/>
      <c r="AN856" s="50"/>
      <c r="AO856" s="50"/>
      <c r="AP856" s="138" t="str">
        <f>IF(NOT($AS856=$AS857),ROW(),"")</f>
        <v/>
      </c>
      <c r="AQ856" s="20" t="str">
        <f>IF(NOT(AS856=AS857),AS857,"")</f>
        <v/>
      </c>
      <c r="AR856" s="20" t="str">
        <f>INDEX($AB$15:$AM$15,MATCH($AS856,$AB$11:$AM$11,0))</f>
        <v>in</v>
      </c>
      <c r="AS856" s="20" t="str">
        <f>LEFT(AT856,4)</f>
        <v>2003</v>
      </c>
      <c r="AT856" s="139" t="str">
        <f>LEFT(B856,6)</f>
        <v>200304</v>
      </c>
    </row>
    <row r="857" spans="2:46" x14ac:dyDescent="0.25">
      <c r="B857" s="11">
        <f>'Market Data'!B843</f>
        <v>20030423</v>
      </c>
      <c r="C857" s="2">
        <f>'Market Data'!C843</f>
        <v>4248</v>
      </c>
      <c r="D857" s="2">
        <f>'Market Data'!D843</f>
        <v>4277</v>
      </c>
      <c r="E857" s="2">
        <f>'Market Data'!E843</f>
        <v>4207.5</v>
      </c>
      <c r="F857" s="12">
        <f>'Market Data'!F843</f>
        <v>4230.5</v>
      </c>
      <c r="H857" s="151">
        <f t="shared" si="115"/>
        <v>839</v>
      </c>
      <c r="I857" s="244">
        <f ca="1">IF($H857&lt;($J$6+1),"",PFE(OFFSET($F857,0,0,-$J$6)))</f>
        <v>-2.8249008271960724E-2</v>
      </c>
      <c r="J857" s="19"/>
      <c r="K857" s="139" t="str">
        <f t="shared" ca="1" si="116"/>
        <v>Short</v>
      </c>
      <c r="L857" s="243" t="e">
        <f t="shared" ca="1" si="111"/>
        <v>#N/A</v>
      </c>
      <c r="M857" s="242" t="e">
        <f t="shared" ca="1" si="112"/>
        <v>#N/A</v>
      </c>
      <c r="N857" s="20"/>
      <c r="O857" s="74">
        <f t="shared" ca="1" si="117"/>
        <v>-1</v>
      </c>
      <c r="P857" s="75">
        <f t="shared" ca="1" si="109"/>
        <v>0</v>
      </c>
      <c r="Q857" s="76" t="str">
        <f t="shared" ca="1" si="113"/>
        <v/>
      </c>
      <c r="R857" s="75"/>
      <c r="S857" s="77">
        <f t="shared" ca="1" si="110"/>
        <v>-1</v>
      </c>
      <c r="T857" s="78"/>
      <c r="U857" s="81">
        <f t="shared" ca="1" si="118"/>
        <v>175</v>
      </c>
      <c r="V857" s="82">
        <f t="shared" ca="1" si="114"/>
        <v>72249.48</v>
      </c>
      <c r="W857" s="50"/>
      <c r="X857" s="50"/>
      <c r="Y857" s="50"/>
      <c r="Z857" s="50"/>
      <c r="AA857" s="50"/>
      <c r="AG857" s="50"/>
      <c r="AH857" s="50"/>
      <c r="AI857" s="50"/>
      <c r="AJ857" s="50"/>
      <c r="AK857" s="50"/>
      <c r="AL857" s="50"/>
      <c r="AM857" s="50"/>
      <c r="AN857" s="50"/>
      <c r="AO857" s="50"/>
      <c r="AP857" s="138" t="str">
        <f>IF(NOT($AS857=$AS858),ROW(),"")</f>
        <v/>
      </c>
      <c r="AQ857" s="20" t="str">
        <f>IF(NOT(AS857=AS858),AS858,"")</f>
        <v/>
      </c>
      <c r="AR857" s="20" t="str">
        <f>INDEX($AB$15:$AM$15,MATCH($AS857,$AB$11:$AM$11,0))</f>
        <v>in</v>
      </c>
      <c r="AS857" s="20" t="str">
        <f>LEFT(AT857,4)</f>
        <v>2003</v>
      </c>
      <c r="AT857" s="139" t="str">
        <f>LEFT(B857,6)</f>
        <v>200304</v>
      </c>
    </row>
    <row r="858" spans="2:46" x14ac:dyDescent="0.25">
      <c r="B858" s="11">
        <f>'Market Data'!B844</f>
        <v>20030424</v>
      </c>
      <c r="C858" s="2">
        <f>'Market Data'!C844</f>
        <v>4218</v>
      </c>
      <c r="D858" s="2">
        <f>'Market Data'!D844</f>
        <v>4247</v>
      </c>
      <c r="E858" s="2">
        <f>'Market Data'!E844</f>
        <v>4154</v>
      </c>
      <c r="F858" s="12">
        <f>'Market Data'!F844</f>
        <v>4173.5</v>
      </c>
      <c r="H858" s="151">
        <f t="shared" si="115"/>
        <v>840</v>
      </c>
      <c r="I858" s="244">
        <f ca="1">IF($H858&lt;($J$6+1),"",PFE(OFFSET($F858,0,0,-$J$6)))</f>
        <v>-2.3782857871704862E-2</v>
      </c>
      <c r="J858" s="19"/>
      <c r="K858" s="139" t="str">
        <f t="shared" ca="1" si="116"/>
        <v>Short</v>
      </c>
      <c r="L858" s="243" t="e">
        <f t="shared" ca="1" si="111"/>
        <v>#N/A</v>
      </c>
      <c r="M858" s="242" t="e">
        <f t="shared" ca="1" si="112"/>
        <v>#N/A</v>
      </c>
      <c r="N858" s="20"/>
      <c r="O858" s="74">
        <f t="shared" ca="1" si="117"/>
        <v>-1</v>
      </c>
      <c r="P858" s="75">
        <f t="shared" ca="1" si="109"/>
        <v>0</v>
      </c>
      <c r="Q858" s="76" t="str">
        <f t="shared" ca="1" si="113"/>
        <v/>
      </c>
      <c r="R858" s="75"/>
      <c r="S858" s="77">
        <f t="shared" ca="1" si="110"/>
        <v>-1</v>
      </c>
      <c r="T858" s="78"/>
      <c r="U858" s="81">
        <f t="shared" ca="1" si="118"/>
        <v>1995</v>
      </c>
      <c r="V858" s="82">
        <f t="shared" ca="1" si="114"/>
        <v>74244.479999999996</v>
      </c>
      <c r="W858" s="50"/>
      <c r="X858" s="50"/>
      <c r="Y858" s="50"/>
      <c r="Z858" s="50"/>
      <c r="AA858" s="50"/>
      <c r="AG858" s="50"/>
      <c r="AH858" s="50"/>
      <c r="AI858" s="50"/>
      <c r="AJ858" s="50"/>
      <c r="AK858" s="50"/>
      <c r="AL858" s="50"/>
      <c r="AM858" s="50"/>
      <c r="AN858" s="50"/>
      <c r="AO858" s="50"/>
      <c r="AP858" s="138" t="str">
        <f>IF(NOT($AS858=$AS859),ROW(),"")</f>
        <v/>
      </c>
      <c r="AQ858" s="20" t="str">
        <f>IF(NOT(AS858=AS859),AS859,"")</f>
        <v/>
      </c>
      <c r="AR858" s="20" t="str">
        <f>INDEX($AB$15:$AM$15,MATCH($AS858,$AB$11:$AM$11,0))</f>
        <v>in</v>
      </c>
      <c r="AS858" s="20" t="str">
        <f>LEFT(AT858,4)</f>
        <v>2003</v>
      </c>
      <c r="AT858" s="139" t="str">
        <f>LEFT(B858,6)</f>
        <v>200304</v>
      </c>
    </row>
    <row r="859" spans="2:46" x14ac:dyDescent="0.25">
      <c r="B859" s="11">
        <f>'Market Data'!B845</f>
        <v>20030425</v>
      </c>
      <c r="C859" s="2">
        <f>'Market Data'!C845</f>
        <v>4167</v>
      </c>
      <c r="D859" s="2">
        <f>'Market Data'!D845</f>
        <v>4184.5</v>
      </c>
      <c r="E859" s="2">
        <f>'Market Data'!E845</f>
        <v>4100.5</v>
      </c>
      <c r="F859" s="12">
        <f>'Market Data'!F845</f>
        <v>4119</v>
      </c>
      <c r="H859" s="151">
        <f t="shared" si="115"/>
        <v>841</v>
      </c>
      <c r="I859" s="244">
        <f ca="1">IF($H859&lt;($J$6+1),"",PFE(OFFSET($F859,0,0,-$J$6)))</f>
        <v>-4.811215919716931E-2</v>
      </c>
      <c r="J859" s="19"/>
      <c r="K859" s="139" t="str">
        <f t="shared" ca="1" si="116"/>
        <v>Short</v>
      </c>
      <c r="L859" s="243" t="e">
        <f t="shared" ca="1" si="111"/>
        <v>#N/A</v>
      </c>
      <c r="M859" s="242" t="e">
        <f t="shared" ca="1" si="112"/>
        <v>#N/A</v>
      </c>
      <c r="N859" s="20"/>
      <c r="O859" s="74">
        <f t="shared" ca="1" si="117"/>
        <v>-1</v>
      </c>
      <c r="P859" s="75">
        <f t="shared" ca="1" si="109"/>
        <v>0</v>
      </c>
      <c r="Q859" s="76" t="str">
        <f t="shared" ca="1" si="113"/>
        <v/>
      </c>
      <c r="R859" s="75"/>
      <c r="S859" s="77">
        <f t="shared" ca="1" si="110"/>
        <v>-1</v>
      </c>
      <c r="T859" s="78"/>
      <c r="U859" s="81">
        <f t="shared" ca="1" si="118"/>
        <v>1907.5</v>
      </c>
      <c r="V859" s="82">
        <f t="shared" ca="1" si="114"/>
        <v>76151.98</v>
      </c>
      <c r="W859" s="50"/>
      <c r="X859" s="50"/>
      <c r="Y859" s="50"/>
      <c r="Z859" s="50"/>
      <c r="AA859" s="50"/>
      <c r="AG859" s="50"/>
      <c r="AH859" s="50"/>
      <c r="AI859" s="50"/>
      <c r="AJ859" s="50"/>
      <c r="AK859" s="50"/>
      <c r="AL859" s="50"/>
      <c r="AM859" s="50"/>
      <c r="AN859" s="50"/>
      <c r="AO859" s="50"/>
      <c r="AP859" s="138" t="str">
        <f>IF(NOT($AS859=$AS860),ROW(),"")</f>
        <v/>
      </c>
      <c r="AQ859" s="20" t="str">
        <f>IF(NOT(AS859=AS860),AS860,"")</f>
        <v/>
      </c>
      <c r="AR859" s="20" t="str">
        <f>INDEX($AB$15:$AM$15,MATCH($AS859,$AB$11:$AM$11,0))</f>
        <v>in</v>
      </c>
      <c r="AS859" s="20" t="str">
        <f>LEFT(AT859,4)</f>
        <v>2003</v>
      </c>
      <c r="AT859" s="139" t="str">
        <f>LEFT(B859,6)</f>
        <v>200304</v>
      </c>
    </row>
    <row r="860" spans="2:46" x14ac:dyDescent="0.25">
      <c r="B860" s="11">
        <f>'Market Data'!B846</f>
        <v>20030428</v>
      </c>
      <c r="C860" s="2">
        <f>'Market Data'!C846</f>
        <v>4104</v>
      </c>
      <c r="D860" s="2">
        <f>'Market Data'!D846</f>
        <v>4226</v>
      </c>
      <c r="E860" s="2">
        <f>'Market Data'!E846</f>
        <v>4091</v>
      </c>
      <c r="F860" s="12">
        <f>'Market Data'!F846</f>
        <v>4222.5</v>
      </c>
      <c r="H860" s="151">
        <f t="shared" si="115"/>
        <v>842</v>
      </c>
      <c r="I860" s="244">
        <f ca="1">IF($H860&lt;($J$6+1),"",PFE(OFFSET($F860,0,0,-$J$6)))</f>
        <v>-2.1145600226738507E-2</v>
      </c>
      <c r="J860" s="19"/>
      <c r="K860" s="139" t="str">
        <f t="shared" ca="1" si="116"/>
        <v>Short</v>
      </c>
      <c r="L860" s="243" t="e">
        <f t="shared" ca="1" si="111"/>
        <v>#N/A</v>
      </c>
      <c r="M860" s="242" t="e">
        <f t="shared" ca="1" si="112"/>
        <v>#N/A</v>
      </c>
      <c r="N860" s="20"/>
      <c r="O860" s="74">
        <f t="shared" ca="1" si="117"/>
        <v>-1</v>
      </c>
      <c r="P860" s="75">
        <f t="shared" ca="1" si="109"/>
        <v>0</v>
      </c>
      <c r="Q860" s="76" t="str">
        <f t="shared" ca="1" si="113"/>
        <v/>
      </c>
      <c r="R860" s="75"/>
      <c r="S860" s="77">
        <f t="shared" ca="1" si="110"/>
        <v>-1</v>
      </c>
      <c r="T860" s="78"/>
      <c r="U860" s="81">
        <f t="shared" ca="1" si="118"/>
        <v>-3622.5</v>
      </c>
      <c r="V860" s="82">
        <f t="shared" ca="1" si="114"/>
        <v>72529.48</v>
      </c>
      <c r="W860" s="50"/>
      <c r="X860" s="50"/>
      <c r="Y860" s="50"/>
      <c r="Z860" s="50"/>
      <c r="AA860" s="50"/>
      <c r="AG860" s="50"/>
      <c r="AH860" s="50"/>
      <c r="AI860" s="50"/>
      <c r="AJ860" s="50"/>
      <c r="AK860" s="50"/>
      <c r="AL860" s="50"/>
      <c r="AM860" s="50"/>
      <c r="AN860" s="50"/>
      <c r="AO860" s="50"/>
      <c r="AP860" s="138" t="str">
        <f>IF(NOT($AS860=$AS861),ROW(),"")</f>
        <v/>
      </c>
      <c r="AQ860" s="20" t="str">
        <f>IF(NOT(AS860=AS861),AS861,"")</f>
        <v/>
      </c>
      <c r="AR860" s="20" t="str">
        <f>INDEX($AB$15:$AM$15,MATCH($AS860,$AB$11:$AM$11,0))</f>
        <v>in</v>
      </c>
      <c r="AS860" s="20" t="str">
        <f>LEFT(AT860,4)</f>
        <v>2003</v>
      </c>
      <c r="AT860" s="139" t="str">
        <f>LEFT(B860,6)</f>
        <v>200304</v>
      </c>
    </row>
    <row r="861" spans="2:46" x14ac:dyDescent="0.25">
      <c r="B861" s="11">
        <f>'Market Data'!B847</f>
        <v>20030429</v>
      </c>
      <c r="C861" s="2">
        <f>'Market Data'!C847</f>
        <v>4238</v>
      </c>
      <c r="D861" s="2">
        <f>'Market Data'!D847</f>
        <v>4280</v>
      </c>
      <c r="E861" s="2">
        <f>'Market Data'!E847</f>
        <v>4188.5</v>
      </c>
      <c r="F861" s="12">
        <f>'Market Data'!F847</f>
        <v>4192</v>
      </c>
      <c r="H861" s="151">
        <f t="shared" si="115"/>
        <v>843</v>
      </c>
      <c r="I861" s="244">
        <f ca="1">IF($H861&lt;($J$6+1),"",PFE(OFFSET($F861,0,0,-$J$6)))</f>
        <v>2.0073857239839055E-2</v>
      </c>
      <c r="J861" s="19"/>
      <c r="K861" s="139" t="str">
        <f t="shared" ca="1" si="116"/>
        <v>Long</v>
      </c>
      <c r="L861" s="243">
        <f t="shared" ca="1" si="111"/>
        <v>4192</v>
      </c>
      <c r="M861" s="242" t="e">
        <f t="shared" ca="1" si="112"/>
        <v>#N/A</v>
      </c>
      <c r="N861" s="20"/>
      <c r="O861" s="74">
        <f t="shared" ca="1" si="117"/>
        <v>1</v>
      </c>
      <c r="P861" s="75">
        <f t="shared" ca="1" si="109"/>
        <v>2</v>
      </c>
      <c r="Q861" s="76" t="str">
        <f t="shared" ca="1" si="113"/>
        <v>Fill</v>
      </c>
      <c r="R861" s="75"/>
      <c r="S861" s="77">
        <f t="shared" ca="1" si="110"/>
        <v>-1</v>
      </c>
      <c r="T861" s="78"/>
      <c r="U861" s="81">
        <f t="shared" ca="1" si="118"/>
        <v>1067.5</v>
      </c>
      <c r="V861" s="82">
        <f t="shared" ca="1" si="114"/>
        <v>73596.98</v>
      </c>
      <c r="W861" s="50"/>
      <c r="X861" s="50"/>
      <c r="Y861" s="50"/>
      <c r="Z861" s="50"/>
      <c r="AA861" s="50"/>
      <c r="AG861" s="50"/>
      <c r="AH861" s="50"/>
      <c r="AI861" s="50"/>
      <c r="AJ861" s="50"/>
      <c r="AK861" s="50"/>
      <c r="AL861" s="50"/>
      <c r="AM861" s="50"/>
      <c r="AN861" s="50"/>
      <c r="AO861" s="50"/>
      <c r="AP861" s="138" t="str">
        <f>IF(NOT($AS861=$AS862),ROW(),"")</f>
        <v/>
      </c>
      <c r="AQ861" s="20" t="str">
        <f>IF(NOT(AS861=AS862),AS862,"")</f>
        <v/>
      </c>
      <c r="AR861" s="20" t="str">
        <f>INDEX($AB$15:$AM$15,MATCH($AS861,$AB$11:$AM$11,0))</f>
        <v>in</v>
      </c>
      <c r="AS861" s="20" t="str">
        <f>LEFT(AT861,4)</f>
        <v>2003</v>
      </c>
      <c r="AT861" s="139" t="str">
        <f>LEFT(B861,6)</f>
        <v>200304</v>
      </c>
    </row>
    <row r="862" spans="2:46" x14ac:dyDescent="0.25">
      <c r="B862" s="11">
        <f>'Market Data'!B848</f>
        <v>20030430</v>
      </c>
      <c r="C862" s="2">
        <f>'Market Data'!C848</f>
        <v>4205</v>
      </c>
      <c r="D862" s="2">
        <f>'Market Data'!D848</f>
        <v>4242</v>
      </c>
      <c r="E862" s="2">
        <f>'Market Data'!E848</f>
        <v>4186</v>
      </c>
      <c r="F862" s="12">
        <f>'Market Data'!F848</f>
        <v>4195</v>
      </c>
      <c r="H862" s="151">
        <f t="shared" si="115"/>
        <v>844</v>
      </c>
      <c r="I862" s="244">
        <f ca="1">IF($H862&lt;($J$6+1),"",PFE(OFFSET($F862,0,0,-$J$6)))</f>
        <v>1.7633051934860405E-2</v>
      </c>
      <c r="J862" s="19"/>
      <c r="K862" s="139" t="str">
        <f t="shared" ca="1" si="116"/>
        <v>Long</v>
      </c>
      <c r="L862" s="243" t="e">
        <f t="shared" ca="1" si="111"/>
        <v>#N/A</v>
      </c>
      <c r="M862" s="242" t="e">
        <f t="shared" ca="1" si="112"/>
        <v>#N/A</v>
      </c>
      <c r="N862" s="20"/>
      <c r="O862" s="74">
        <f t="shared" ca="1" si="117"/>
        <v>1</v>
      </c>
      <c r="P862" s="75">
        <f t="shared" ca="1" si="109"/>
        <v>0</v>
      </c>
      <c r="Q862" s="76" t="str">
        <f t="shared" ca="1" si="113"/>
        <v/>
      </c>
      <c r="R862" s="75"/>
      <c r="S862" s="77">
        <f t="shared" ca="1" si="110"/>
        <v>1</v>
      </c>
      <c r="T862" s="78"/>
      <c r="U862" s="81">
        <f t="shared" ca="1" si="118"/>
        <v>-986.92</v>
      </c>
      <c r="V862" s="82">
        <f t="shared" ca="1" si="114"/>
        <v>72610.06</v>
      </c>
      <c r="W862" s="50"/>
      <c r="X862" s="50"/>
      <c r="Y862" s="50"/>
      <c r="Z862" s="50"/>
      <c r="AA862" s="50"/>
      <c r="AG862" s="50"/>
      <c r="AH862" s="50"/>
      <c r="AI862" s="50"/>
      <c r="AJ862" s="50"/>
      <c r="AK862" s="50"/>
      <c r="AL862" s="50"/>
      <c r="AM862" s="50"/>
      <c r="AN862" s="50"/>
      <c r="AO862" s="50"/>
      <c r="AP862" s="138" t="str">
        <f>IF(NOT($AS862=$AS863),ROW(),"")</f>
        <v/>
      </c>
      <c r="AQ862" s="20" t="str">
        <f>IF(NOT(AS862=AS863),AS863,"")</f>
        <v/>
      </c>
      <c r="AR862" s="20" t="str">
        <f>INDEX($AB$15:$AM$15,MATCH($AS862,$AB$11:$AM$11,0))</f>
        <v>in</v>
      </c>
      <c r="AS862" s="20" t="str">
        <f>LEFT(AT862,4)</f>
        <v>2003</v>
      </c>
      <c r="AT862" s="139" t="str">
        <f>LEFT(B862,6)</f>
        <v>200304</v>
      </c>
    </row>
    <row r="863" spans="2:46" x14ac:dyDescent="0.25">
      <c r="B863" s="11">
        <f>'Market Data'!B849</f>
        <v>20030502</v>
      </c>
      <c r="C863" s="2">
        <f>'Market Data'!C849</f>
        <v>4187.5</v>
      </c>
      <c r="D863" s="2">
        <f>'Market Data'!D849</f>
        <v>4255.5</v>
      </c>
      <c r="E863" s="2">
        <f>'Market Data'!E849</f>
        <v>4158.5</v>
      </c>
      <c r="F863" s="12">
        <f>'Market Data'!F849</f>
        <v>4250</v>
      </c>
      <c r="H863" s="151">
        <f t="shared" si="115"/>
        <v>845</v>
      </c>
      <c r="I863" s="244">
        <f ca="1">IF($H863&lt;($J$6+1),"",PFE(OFFSET($F863,0,0,-$J$6)))</f>
        <v>-3.307392917993069E-2</v>
      </c>
      <c r="J863" s="19"/>
      <c r="K863" s="139" t="str">
        <f t="shared" ca="1" si="116"/>
        <v>Short</v>
      </c>
      <c r="L863" s="243" t="e">
        <f t="shared" ca="1" si="111"/>
        <v>#N/A</v>
      </c>
      <c r="M863" s="242">
        <f t="shared" ca="1" si="112"/>
        <v>4250</v>
      </c>
      <c r="N863" s="20"/>
      <c r="O863" s="74">
        <f t="shared" ca="1" si="117"/>
        <v>-1</v>
      </c>
      <c r="P863" s="75">
        <f t="shared" ca="1" si="109"/>
        <v>-2</v>
      </c>
      <c r="Q863" s="76" t="str">
        <f t="shared" ca="1" si="113"/>
        <v>Fill</v>
      </c>
      <c r="R863" s="75"/>
      <c r="S863" s="77">
        <f t="shared" ca="1" si="110"/>
        <v>1</v>
      </c>
      <c r="T863" s="78"/>
      <c r="U863" s="81">
        <f t="shared" ca="1" si="118"/>
        <v>1925</v>
      </c>
      <c r="V863" s="82">
        <f t="shared" ca="1" si="114"/>
        <v>74535.06</v>
      </c>
      <c r="W863" s="50"/>
      <c r="X863" s="50"/>
      <c r="Y863" s="50"/>
      <c r="Z863" s="50"/>
      <c r="AA863" s="50"/>
      <c r="AG863" s="50"/>
      <c r="AH863" s="50"/>
      <c r="AI863" s="50"/>
      <c r="AJ863" s="50"/>
      <c r="AK863" s="50"/>
      <c r="AL863" s="50"/>
      <c r="AM863" s="50"/>
      <c r="AN863" s="50"/>
      <c r="AO863" s="50"/>
      <c r="AP863" s="138" t="str">
        <f>IF(NOT($AS863=$AS864),ROW(),"")</f>
        <v/>
      </c>
      <c r="AQ863" s="20" t="str">
        <f>IF(NOT(AS863=AS864),AS864,"")</f>
        <v/>
      </c>
      <c r="AR863" s="20" t="str">
        <f>INDEX($AB$15:$AM$15,MATCH($AS863,$AB$11:$AM$11,0))</f>
        <v>in</v>
      </c>
      <c r="AS863" s="20" t="str">
        <f>LEFT(AT863,4)</f>
        <v>2003</v>
      </c>
      <c r="AT863" s="139" t="str">
        <f>LEFT(B863,6)</f>
        <v>200305</v>
      </c>
    </row>
    <row r="864" spans="2:46" x14ac:dyDescent="0.25">
      <c r="B864" s="11">
        <f>'Market Data'!B850</f>
        <v>20030505</v>
      </c>
      <c r="C864" s="2">
        <f>'Market Data'!C850</f>
        <v>4275</v>
      </c>
      <c r="D864" s="2">
        <f>'Market Data'!D850</f>
        <v>4314.5</v>
      </c>
      <c r="E864" s="2">
        <f>'Market Data'!E850</f>
        <v>4250</v>
      </c>
      <c r="F864" s="12">
        <f>'Market Data'!F850</f>
        <v>4284.5</v>
      </c>
      <c r="H864" s="151">
        <f t="shared" si="115"/>
        <v>846</v>
      </c>
      <c r="I864" s="244">
        <f ca="1">IF($H864&lt;($J$6+1),"",PFE(OFFSET($F864,0,0,-$J$6)))</f>
        <v>-2.984864114464E-2</v>
      </c>
      <c r="J864" s="19"/>
      <c r="K864" s="139" t="str">
        <f t="shared" ca="1" si="116"/>
        <v>Short</v>
      </c>
      <c r="L864" s="243" t="e">
        <f t="shared" ca="1" si="111"/>
        <v>#N/A</v>
      </c>
      <c r="M864" s="242" t="e">
        <f t="shared" ca="1" si="112"/>
        <v>#N/A</v>
      </c>
      <c r="N864" s="20"/>
      <c r="O864" s="74">
        <f t="shared" ca="1" si="117"/>
        <v>-1</v>
      </c>
      <c r="P864" s="75">
        <f t="shared" ca="1" si="109"/>
        <v>0</v>
      </c>
      <c r="Q864" s="76" t="str">
        <f t="shared" ca="1" si="113"/>
        <v/>
      </c>
      <c r="R864" s="75"/>
      <c r="S864" s="77">
        <f t="shared" ca="1" si="110"/>
        <v>-1</v>
      </c>
      <c r="T864" s="78"/>
      <c r="U864" s="81">
        <f t="shared" ca="1" si="118"/>
        <v>360.58000000000004</v>
      </c>
      <c r="V864" s="82">
        <f t="shared" ca="1" si="114"/>
        <v>74895.64</v>
      </c>
      <c r="W864" s="50"/>
      <c r="X864" s="50"/>
      <c r="Y864" s="50"/>
      <c r="Z864" s="50"/>
      <c r="AA864" s="50"/>
      <c r="AG864" s="50"/>
      <c r="AH864" s="50"/>
      <c r="AI864" s="50"/>
      <c r="AJ864" s="50"/>
      <c r="AK864" s="50"/>
      <c r="AL864" s="50"/>
      <c r="AM864" s="50"/>
      <c r="AN864" s="50"/>
      <c r="AO864" s="50"/>
      <c r="AP864" s="138" t="str">
        <f>IF(NOT($AS864=$AS865),ROW(),"")</f>
        <v/>
      </c>
      <c r="AQ864" s="20" t="str">
        <f>IF(NOT(AS864=AS865),AS865,"")</f>
        <v/>
      </c>
      <c r="AR864" s="20" t="str">
        <f>INDEX($AB$15:$AM$15,MATCH($AS864,$AB$11:$AM$11,0))</f>
        <v>in</v>
      </c>
      <c r="AS864" s="20" t="str">
        <f>LEFT(AT864,4)</f>
        <v>2003</v>
      </c>
      <c r="AT864" s="139" t="str">
        <f>LEFT(B864,6)</f>
        <v>200305</v>
      </c>
    </row>
    <row r="865" spans="2:46" x14ac:dyDescent="0.25">
      <c r="B865" s="11">
        <f>'Market Data'!B851</f>
        <v>20030506</v>
      </c>
      <c r="C865" s="2">
        <f>'Market Data'!C851</f>
        <v>4268</v>
      </c>
      <c r="D865" s="2">
        <f>'Market Data'!D851</f>
        <v>4336</v>
      </c>
      <c r="E865" s="2">
        <f>'Market Data'!E851</f>
        <v>4248</v>
      </c>
      <c r="F865" s="12">
        <f>'Market Data'!F851</f>
        <v>4329.5</v>
      </c>
      <c r="H865" s="151">
        <f t="shared" si="115"/>
        <v>847</v>
      </c>
      <c r="I865" s="244">
        <f ca="1">IF($H865&lt;($J$6+1),"",PFE(OFFSET($F865,0,0,-$J$6)))</f>
        <v>-3.0298461799006457E-2</v>
      </c>
      <c r="J865" s="19"/>
      <c r="K865" s="139" t="str">
        <f t="shared" ca="1" si="116"/>
        <v>Short</v>
      </c>
      <c r="L865" s="243" t="e">
        <f t="shared" ca="1" si="111"/>
        <v>#N/A</v>
      </c>
      <c r="M865" s="242" t="e">
        <f t="shared" ca="1" si="112"/>
        <v>#N/A</v>
      </c>
      <c r="N865" s="20"/>
      <c r="O865" s="74">
        <f t="shared" ca="1" si="117"/>
        <v>-1</v>
      </c>
      <c r="P865" s="75">
        <f t="shared" ca="1" si="109"/>
        <v>0</v>
      </c>
      <c r="Q865" s="76" t="str">
        <f t="shared" ca="1" si="113"/>
        <v/>
      </c>
      <c r="R865" s="75"/>
      <c r="S865" s="77">
        <f t="shared" ca="1" si="110"/>
        <v>-1</v>
      </c>
      <c r="T865" s="78"/>
      <c r="U865" s="81">
        <f t="shared" ca="1" si="118"/>
        <v>-1575</v>
      </c>
      <c r="V865" s="82">
        <f t="shared" ca="1" si="114"/>
        <v>73320.639999999999</v>
      </c>
      <c r="W865" s="50"/>
      <c r="X865" s="50"/>
      <c r="Y865" s="50"/>
      <c r="Z865" s="50"/>
      <c r="AA865" s="50"/>
      <c r="AG865" s="50"/>
      <c r="AH865" s="50"/>
      <c r="AI865" s="50"/>
      <c r="AJ865" s="50"/>
      <c r="AK865" s="50"/>
      <c r="AL865" s="50"/>
      <c r="AM865" s="50"/>
      <c r="AN865" s="50"/>
      <c r="AO865" s="50"/>
      <c r="AP865" s="138" t="str">
        <f>IF(NOT($AS865=$AS866),ROW(),"")</f>
        <v/>
      </c>
      <c r="AQ865" s="20" t="str">
        <f>IF(NOT(AS865=AS866),AS866,"")</f>
        <v/>
      </c>
      <c r="AR865" s="20" t="str">
        <f>INDEX($AB$15:$AM$15,MATCH($AS865,$AB$11:$AM$11,0))</f>
        <v>in</v>
      </c>
      <c r="AS865" s="20" t="str">
        <f>LEFT(AT865,4)</f>
        <v>2003</v>
      </c>
      <c r="AT865" s="139" t="str">
        <f>LEFT(B865,6)</f>
        <v>200305</v>
      </c>
    </row>
    <row r="866" spans="2:46" x14ac:dyDescent="0.25">
      <c r="B866" s="11">
        <f>'Market Data'!B852</f>
        <v>20030507</v>
      </c>
      <c r="C866" s="2">
        <f>'Market Data'!C852</f>
        <v>4311</v>
      </c>
      <c r="D866" s="2">
        <f>'Market Data'!D852</f>
        <v>4340</v>
      </c>
      <c r="E866" s="2">
        <f>'Market Data'!E852</f>
        <v>4263</v>
      </c>
      <c r="F866" s="12">
        <f>'Market Data'!F852</f>
        <v>4271.5</v>
      </c>
      <c r="H866" s="151">
        <f t="shared" si="115"/>
        <v>848</v>
      </c>
      <c r="I866" s="244">
        <f ca="1">IF($H866&lt;($J$6+1),"",PFE(OFFSET($F866,0,0,-$J$6)))</f>
        <v>-3.3121191234976671E-2</v>
      </c>
      <c r="J866" s="19"/>
      <c r="K866" s="139" t="str">
        <f t="shared" ca="1" si="116"/>
        <v>Short</v>
      </c>
      <c r="L866" s="243" t="e">
        <f t="shared" ca="1" si="111"/>
        <v>#N/A</v>
      </c>
      <c r="M866" s="242" t="e">
        <f t="shared" ca="1" si="112"/>
        <v>#N/A</v>
      </c>
      <c r="N866" s="20"/>
      <c r="O866" s="74">
        <f t="shared" ca="1" si="117"/>
        <v>-1</v>
      </c>
      <c r="P866" s="75">
        <f t="shared" ca="1" si="109"/>
        <v>0</v>
      </c>
      <c r="Q866" s="76" t="str">
        <f t="shared" ca="1" si="113"/>
        <v/>
      </c>
      <c r="R866" s="75"/>
      <c r="S866" s="77">
        <f t="shared" ca="1" si="110"/>
        <v>-1</v>
      </c>
      <c r="T866" s="78"/>
      <c r="U866" s="81">
        <f t="shared" ca="1" si="118"/>
        <v>2030</v>
      </c>
      <c r="V866" s="82">
        <f t="shared" ca="1" si="114"/>
        <v>75350.64</v>
      </c>
      <c r="W866" s="50"/>
      <c r="X866" s="50"/>
      <c r="Y866" s="50"/>
      <c r="Z866" s="50"/>
      <c r="AA866" s="50"/>
      <c r="AG866" s="50"/>
      <c r="AH866" s="50"/>
      <c r="AI866" s="50"/>
      <c r="AJ866" s="50"/>
      <c r="AK866" s="50"/>
      <c r="AL866" s="50"/>
      <c r="AM866" s="50"/>
      <c r="AN866" s="50"/>
      <c r="AO866" s="50"/>
      <c r="AP866" s="138" t="str">
        <f>IF(NOT($AS866=$AS867),ROW(),"")</f>
        <v/>
      </c>
      <c r="AQ866" s="20" t="str">
        <f>IF(NOT(AS866=AS867),AS867,"")</f>
        <v/>
      </c>
      <c r="AR866" s="20" t="str">
        <f>INDEX($AB$15:$AM$15,MATCH($AS866,$AB$11:$AM$11,0))</f>
        <v>in</v>
      </c>
      <c r="AS866" s="20" t="str">
        <f>LEFT(AT866,4)</f>
        <v>2003</v>
      </c>
      <c r="AT866" s="139" t="str">
        <f>LEFT(B866,6)</f>
        <v>200305</v>
      </c>
    </row>
    <row r="867" spans="2:46" x14ac:dyDescent="0.25">
      <c r="B867" s="11">
        <f>'Market Data'!B853</f>
        <v>20030508</v>
      </c>
      <c r="C867" s="2">
        <f>'Market Data'!C853</f>
        <v>4260.5</v>
      </c>
      <c r="D867" s="2">
        <f>'Market Data'!D853</f>
        <v>4288.5</v>
      </c>
      <c r="E867" s="2">
        <f>'Market Data'!E853</f>
        <v>4153</v>
      </c>
      <c r="F867" s="12">
        <f>'Market Data'!F853</f>
        <v>4158</v>
      </c>
      <c r="H867" s="151">
        <f t="shared" si="115"/>
        <v>849</v>
      </c>
      <c r="I867" s="244">
        <f ca="1">IF($H867&lt;($J$6+1),"",PFE(OFFSET($F867,0,0,-$J$6)))</f>
        <v>-3.7472841522432666E-2</v>
      </c>
      <c r="J867" s="19"/>
      <c r="K867" s="139" t="str">
        <f t="shared" ca="1" si="116"/>
        <v>Short</v>
      </c>
      <c r="L867" s="243" t="e">
        <f t="shared" ca="1" si="111"/>
        <v>#N/A</v>
      </c>
      <c r="M867" s="242" t="e">
        <f t="shared" ca="1" si="112"/>
        <v>#N/A</v>
      </c>
      <c r="N867" s="20"/>
      <c r="O867" s="74">
        <f t="shared" ca="1" si="117"/>
        <v>-1</v>
      </c>
      <c r="P867" s="75">
        <f t="shared" ca="1" si="109"/>
        <v>0</v>
      </c>
      <c r="Q867" s="76" t="str">
        <f t="shared" ca="1" si="113"/>
        <v/>
      </c>
      <c r="R867" s="75"/>
      <c r="S867" s="77">
        <f t="shared" ca="1" si="110"/>
        <v>-1</v>
      </c>
      <c r="T867" s="78"/>
      <c r="U867" s="81">
        <f t="shared" ca="1" si="118"/>
        <v>3972.5</v>
      </c>
      <c r="V867" s="82">
        <f t="shared" ca="1" si="114"/>
        <v>79323.14</v>
      </c>
      <c r="W867" s="50"/>
      <c r="X867" s="50"/>
      <c r="Y867" s="50"/>
      <c r="Z867" s="50"/>
      <c r="AA867" s="50"/>
      <c r="AG867" s="50"/>
      <c r="AH867" s="50"/>
      <c r="AI867" s="50"/>
      <c r="AJ867" s="50"/>
      <c r="AK867" s="50"/>
      <c r="AL867" s="50"/>
      <c r="AM867" s="50"/>
      <c r="AN867" s="50"/>
      <c r="AO867" s="50"/>
      <c r="AP867" s="138" t="str">
        <f>IF(NOT($AS867=$AS868),ROW(),"")</f>
        <v/>
      </c>
      <c r="AQ867" s="20" t="str">
        <f>IF(NOT(AS867=AS868),AS868,"")</f>
        <v/>
      </c>
      <c r="AR867" s="20" t="str">
        <f>INDEX($AB$15:$AM$15,MATCH($AS867,$AB$11:$AM$11,0))</f>
        <v>in</v>
      </c>
      <c r="AS867" s="20" t="str">
        <f>LEFT(AT867,4)</f>
        <v>2003</v>
      </c>
      <c r="AT867" s="139" t="str">
        <f>LEFT(B867,6)</f>
        <v>200305</v>
      </c>
    </row>
    <row r="868" spans="2:46" x14ac:dyDescent="0.25">
      <c r="B868" s="11">
        <f>'Market Data'!B854</f>
        <v>20030509</v>
      </c>
      <c r="C868" s="2">
        <f>'Market Data'!C854</f>
        <v>4187</v>
      </c>
      <c r="D868" s="2">
        <f>'Market Data'!D854</f>
        <v>4213.5</v>
      </c>
      <c r="E868" s="2">
        <f>'Market Data'!E854</f>
        <v>4130</v>
      </c>
      <c r="F868" s="12">
        <f>'Market Data'!F854</f>
        <v>4211</v>
      </c>
      <c r="H868" s="151">
        <f t="shared" si="115"/>
        <v>850</v>
      </c>
      <c r="I868" s="244">
        <f ca="1">IF($H868&lt;($J$6+1),"",PFE(OFFSET($F868,0,0,-$J$6)))</f>
        <v>-2.8372177056267184E-2</v>
      </c>
      <c r="J868" s="19"/>
      <c r="K868" s="139" t="str">
        <f t="shared" ca="1" si="116"/>
        <v>Short</v>
      </c>
      <c r="L868" s="243" t="e">
        <f t="shared" ca="1" si="111"/>
        <v>#N/A</v>
      </c>
      <c r="M868" s="242" t="e">
        <f t="shared" ca="1" si="112"/>
        <v>#N/A</v>
      </c>
      <c r="N868" s="20"/>
      <c r="O868" s="74">
        <f t="shared" ca="1" si="117"/>
        <v>-1</v>
      </c>
      <c r="P868" s="75">
        <f t="shared" ca="1" si="109"/>
        <v>0</v>
      </c>
      <c r="Q868" s="76" t="str">
        <f t="shared" ca="1" si="113"/>
        <v/>
      </c>
      <c r="R868" s="75"/>
      <c r="S868" s="77">
        <f t="shared" ca="1" si="110"/>
        <v>-1</v>
      </c>
      <c r="T868" s="78"/>
      <c r="U868" s="81">
        <f t="shared" ca="1" si="118"/>
        <v>-1855</v>
      </c>
      <c r="V868" s="82">
        <f t="shared" ca="1" si="114"/>
        <v>77468.14</v>
      </c>
      <c r="W868" s="50"/>
      <c r="X868" s="50"/>
      <c r="Y868" s="50"/>
      <c r="Z868" s="50"/>
      <c r="AA868" s="50"/>
      <c r="AG868" s="50"/>
      <c r="AH868" s="50"/>
      <c r="AI868" s="50"/>
      <c r="AJ868" s="50"/>
      <c r="AK868" s="50"/>
      <c r="AL868" s="50"/>
      <c r="AM868" s="50"/>
      <c r="AN868" s="50"/>
      <c r="AO868" s="50"/>
      <c r="AP868" s="138" t="str">
        <f>IF(NOT($AS868=$AS869),ROW(),"")</f>
        <v/>
      </c>
      <c r="AQ868" s="20" t="str">
        <f>IF(NOT(AS868=AS869),AS869,"")</f>
        <v/>
      </c>
      <c r="AR868" s="20" t="str">
        <f>INDEX($AB$15:$AM$15,MATCH($AS868,$AB$11:$AM$11,0))</f>
        <v>in</v>
      </c>
      <c r="AS868" s="20" t="str">
        <f>LEFT(AT868,4)</f>
        <v>2003</v>
      </c>
      <c r="AT868" s="139" t="str">
        <f>LEFT(B868,6)</f>
        <v>200305</v>
      </c>
    </row>
    <row r="869" spans="2:46" x14ac:dyDescent="0.25">
      <c r="B869" s="11">
        <f>'Market Data'!B855</f>
        <v>20030512</v>
      </c>
      <c r="C869" s="2">
        <f>'Market Data'!C855</f>
        <v>4239</v>
      </c>
      <c r="D869" s="2">
        <f>'Market Data'!D855</f>
        <v>4242</v>
      </c>
      <c r="E869" s="2">
        <f>'Market Data'!E855</f>
        <v>4140</v>
      </c>
      <c r="F869" s="12">
        <f>'Market Data'!F855</f>
        <v>4203.5</v>
      </c>
      <c r="H869" s="151">
        <f t="shared" si="115"/>
        <v>851</v>
      </c>
      <c r="I869" s="244">
        <f ca="1">IF($H869&lt;($J$6+1),"",PFE(OFFSET($F869,0,0,-$J$6)))</f>
        <v>-3.3418305297501442E-2</v>
      </c>
      <c r="J869" s="19"/>
      <c r="K869" s="139" t="str">
        <f t="shared" ca="1" si="116"/>
        <v>Short</v>
      </c>
      <c r="L869" s="243" t="e">
        <f t="shared" ca="1" si="111"/>
        <v>#N/A</v>
      </c>
      <c r="M869" s="242" t="e">
        <f t="shared" ca="1" si="112"/>
        <v>#N/A</v>
      </c>
      <c r="N869" s="20"/>
      <c r="O869" s="74">
        <f t="shared" ca="1" si="117"/>
        <v>-1</v>
      </c>
      <c r="P869" s="75">
        <f t="shared" ca="1" si="109"/>
        <v>0</v>
      </c>
      <c r="Q869" s="76" t="str">
        <f t="shared" ca="1" si="113"/>
        <v/>
      </c>
      <c r="R869" s="75"/>
      <c r="S869" s="77">
        <f t="shared" ca="1" si="110"/>
        <v>-1</v>
      </c>
      <c r="T869" s="78"/>
      <c r="U869" s="81">
        <f t="shared" ca="1" si="118"/>
        <v>262.5</v>
      </c>
      <c r="V869" s="82">
        <f t="shared" ca="1" si="114"/>
        <v>77730.64</v>
      </c>
      <c r="W869" s="50"/>
      <c r="X869" s="50"/>
      <c r="Y869" s="50"/>
      <c r="Z869" s="50"/>
      <c r="AA869" s="50"/>
      <c r="AG869" s="50"/>
      <c r="AH869" s="50"/>
      <c r="AI869" s="50"/>
      <c r="AJ869" s="50"/>
      <c r="AK869" s="50"/>
      <c r="AL869" s="50"/>
      <c r="AM869" s="50"/>
      <c r="AN869" s="50"/>
      <c r="AO869" s="50"/>
      <c r="AP869" s="138" t="str">
        <f>IF(NOT($AS869=$AS870),ROW(),"")</f>
        <v/>
      </c>
      <c r="AQ869" s="20" t="str">
        <f>IF(NOT(AS869=AS870),AS870,"")</f>
        <v/>
      </c>
      <c r="AR869" s="20" t="str">
        <f>INDEX($AB$15:$AM$15,MATCH($AS869,$AB$11:$AM$11,0))</f>
        <v>in</v>
      </c>
      <c r="AS869" s="20" t="str">
        <f>LEFT(AT869,4)</f>
        <v>2003</v>
      </c>
      <c r="AT869" s="139" t="str">
        <f>LEFT(B869,6)</f>
        <v>200305</v>
      </c>
    </row>
    <row r="870" spans="2:46" x14ac:dyDescent="0.25">
      <c r="B870" s="11">
        <f>'Market Data'!B856</f>
        <v>20030513</v>
      </c>
      <c r="C870" s="2">
        <f>'Market Data'!C856</f>
        <v>4210</v>
      </c>
      <c r="D870" s="2">
        <f>'Market Data'!D856</f>
        <v>4222</v>
      </c>
      <c r="E870" s="2">
        <f>'Market Data'!E856</f>
        <v>4151</v>
      </c>
      <c r="F870" s="12">
        <f>'Market Data'!F856</f>
        <v>4171</v>
      </c>
      <c r="H870" s="151">
        <f t="shared" si="115"/>
        <v>852</v>
      </c>
      <c r="I870" s="244">
        <f ca="1">IF($H870&lt;($J$6+1),"",PFE(OFFSET($F870,0,0,-$J$6)))</f>
        <v>-4.543047360566238E-2</v>
      </c>
      <c r="J870" s="19"/>
      <c r="K870" s="139" t="str">
        <f t="shared" ca="1" si="116"/>
        <v>Short</v>
      </c>
      <c r="L870" s="243" t="e">
        <f t="shared" ca="1" si="111"/>
        <v>#N/A</v>
      </c>
      <c r="M870" s="242" t="e">
        <f t="shared" ca="1" si="112"/>
        <v>#N/A</v>
      </c>
      <c r="N870" s="20"/>
      <c r="O870" s="74">
        <f t="shared" ca="1" si="117"/>
        <v>-1</v>
      </c>
      <c r="P870" s="75">
        <f t="shared" ca="1" si="109"/>
        <v>0</v>
      </c>
      <c r="Q870" s="76" t="str">
        <f t="shared" ca="1" si="113"/>
        <v/>
      </c>
      <c r="R870" s="75"/>
      <c r="S870" s="77">
        <f t="shared" ca="1" si="110"/>
        <v>-1</v>
      </c>
      <c r="T870" s="78"/>
      <c r="U870" s="81">
        <f t="shared" ca="1" si="118"/>
        <v>1137.5</v>
      </c>
      <c r="V870" s="82">
        <f t="shared" ca="1" si="114"/>
        <v>78868.14</v>
      </c>
      <c r="W870" s="50"/>
      <c r="X870" s="50"/>
      <c r="Y870" s="50"/>
      <c r="Z870" s="50"/>
      <c r="AA870" s="50"/>
      <c r="AG870" s="50"/>
      <c r="AH870" s="50"/>
      <c r="AI870" s="50"/>
      <c r="AJ870" s="50"/>
      <c r="AK870" s="50"/>
      <c r="AL870" s="50"/>
      <c r="AM870" s="50"/>
      <c r="AN870" s="50"/>
      <c r="AO870" s="50"/>
      <c r="AP870" s="138" t="str">
        <f>IF(NOT($AS870=$AS871),ROW(),"")</f>
        <v/>
      </c>
      <c r="AQ870" s="20" t="str">
        <f>IF(NOT(AS870=AS871),AS871,"")</f>
        <v/>
      </c>
      <c r="AR870" s="20" t="str">
        <f>INDEX($AB$15:$AM$15,MATCH($AS870,$AB$11:$AM$11,0))</f>
        <v>in</v>
      </c>
      <c r="AS870" s="20" t="str">
        <f>LEFT(AT870,4)</f>
        <v>2003</v>
      </c>
      <c r="AT870" s="139" t="str">
        <f>LEFT(B870,6)</f>
        <v>200305</v>
      </c>
    </row>
    <row r="871" spans="2:46" x14ac:dyDescent="0.25">
      <c r="B871" s="11">
        <f>'Market Data'!B857</f>
        <v>20030514</v>
      </c>
      <c r="C871" s="2">
        <f>'Market Data'!C857</f>
        <v>4176</v>
      </c>
      <c r="D871" s="2">
        <f>'Market Data'!D857</f>
        <v>4232.5</v>
      </c>
      <c r="E871" s="2">
        <f>'Market Data'!E857</f>
        <v>4157.5</v>
      </c>
      <c r="F871" s="12">
        <f>'Market Data'!F857</f>
        <v>4192</v>
      </c>
      <c r="H871" s="151">
        <f t="shared" si="115"/>
        <v>853</v>
      </c>
      <c r="I871" s="244">
        <f ca="1">IF($H871&lt;($J$6+1),"",PFE(OFFSET($F871,0,0,-$J$6)))</f>
        <v>-5.1271520886104101E-2</v>
      </c>
      <c r="J871" s="19"/>
      <c r="K871" s="139" t="str">
        <f t="shared" ca="1" si="116"/>
        <v>Short</v>
      </c>
      <c r="L871" s="243" t="e">
        <f t="shared" ca="1" si="111"/>
        <v>#N/A</v>
      </c>
      <c r="M871" s="242" t="e">
        <f t="shared" ca="1" si="112"/>
        <v>#N/A</v>
      </c>
      <c r="N871" s="20"/>
      <c r="O871" s="74">
        <f t="shared" ca="1" si="117"/>
        <v>-1</v>
      </c>
      <c r="P871" s="75">
        <f t="shared" ca="1" si="109"/>
        <v>0</v>
      </c>
      <c r="Q871" s="76" t="str">
        <f t="shared" ca="1" si="113"/>
        <v/>
      </c>
      <c r="R871" s="75"/>
      <c r="S871" s="77">
        <f t="shared" ca="1" si="110"/>
        <v>-1</v>
      </c>
      <c r="T871" s="78"/>
      <c r="U871" s="81">
        <f t="shared" ca="1" si="118"/>
        <v>-735</v>
      </c>
      <c r="V871" s="82">
        <f t="shared" ca="1" si="114"/>
        <v>78133.14</v>
      </c>
      <c r="W871" s="50"/>
      <c r="X871" s="50"/>
      <c r="Y871" s="50"/>
      <c r="Z871" s="50"/>
      <c r="AA871" s="50"/>
      <c r="AG871" s="50"/>
      <c r="AH871" s="50"/>
      <c r="AI871" s="50"/>
      <c r="AJ871" s="50"/>
      <c r="AK871" s="50"/>
      <c r="AL871" s="50"/>
      <c r="AM871" s="50"/>
      <c r="AN871" s="50"/>
      <c r="AO871" s="50"/>
      <c r="AP871" s="138" t="str">
        <f>IF(NOT($AS871=$AS872),ROW(),"")</f>
        <v/>
      </c>
      <c r="AQ871" s="20" t="str">
        <f>IF(NOT(AS871=AS872),AS872,"")</f>
        <v/>
      </c>
      <c r="AR871" s="20" t="str">
        <f>INDEX($AB$15:$AM$15,MATCH($AS871,$AB$11:$AM$11,0))</f>
        <v>in</v>
      </c>
      <c r="AS871" s="20" t="str">
        <f>LEFT(AT871,4)</f>
        <v>2003</v>
      </c>
      <c r="AT871" s="139" t="str">
        <f>LEFT(B871,6)</f>
        <v>200305</v>
      </c>
    </row>
    <row r="872" spans="2:46" x14ac:dyDescent="0.25">
      <c r="B872" s="11">
        <f>'Market Data'!B858</f>
        <v>20030515</v>
      </c>
      <c r="C872" s="2">
        <f>'Market Data'!C858</f>
        <v>4181.5</v>
      </c>
      <c r="D872" s="2">
        <f>'Market Data'!D858</f>
        <v>4259.5</v>
      </c>
      <c r="E872" s="2">
        <f>'Market Data'!E858</f>
        <v>4170</v>
      </c>
      <c r="F872" s="12">
        <f>'Market Data'!F858</f>
        <v>4252</v>
      </c>
      <c r="H872" s="151">
        <f t="shared" si="115"/>
        <v>854</v>
      </c>
      <c r="I872" s="244">
        <f ca="1">IF($H872&lt;($J$6+1),"",PFE(OFFSET($F872,0,0,-$J$6)))</f>
        <v>-2.5067261867380911E-2</v>
      </c>
      <c r="J872" s="19"/>
      <c r="K872" s="139" t="str">
        <f t="shared" ca="1" si="116"/>
        <v>Short</v>
      </c>
      <c r="L872" s="243" t="e">
        <f t="shared" ca="1" si="111"/>
        <v>#N/A</v>
      </c>
      <c r="M872" s="242" t="e">
        <f t="shared" ca="1" si="112"/>
        <v>#N/A</v>
      </c>
      <c r="N872" s="20"/>
      <c r="O872" s="74">
        <f t="shared" ca="1" si="117"/>
        <v>-1</v>
      </c>
      <c r="P872" s="75">
        <f t="shared" ca="1" si="109"/>
        <v>0</v>
      </c>
      <c r="Q872" s="76" t="str">
        <f t="shared" ca="1" si="113"/>
        <v/>
      </c>
      <c r="R872" s="75"/>
      <c r="S872" s="77">
        <f t="shared" ca="1" si="110"/>
        <v>-1</v>
      </c>
      <c r="T872" s="78"/>
      <c r="U872" s="81">
        <f t="shared" ca="1" si="118"/>
        <v>-2100</v>
      </c>
      <c r="V872" s="82">
        <f t="shared" ca="1" si="114"/>
        <v>76033.14</v>
      </c>
      <c r="W872" s="50"/>
      <c r="X872" s="50"/>
      <c r="Y872" s="50"/>
      <c r="Z872" s="50"/>
      <c r="AA872" s="50"/>
      <c r="AG872" s="50"/>
      <c r="AH872" s="50"/>
      <c r="AI872" s="50"/>
      <c r="AJ872" s="50"/>
      <c r="AK872" s="50"/>
      <c r="AL872" s="50"/>
      <c r="AM872" s="50"/>
      <c r="AN872" s="50"/>
      <c r="AO872" s="50"/>
      <c r="AP872" s="138" t="str">
        <f>IF(NOT($AS872=$AS873),ROW(),"")</f>
        <v/>
      </c>
      <c r="AQ872" s="20" t="str">
        <f>IF(NOT(AS872=AS873),AS873,"")</f>
        <v/>
      </c>
      <c r="AR872" s="20" t="str">
        <f>INDEX($AB$15:$AM$15,MATCH($AS872,$AB$11:$AM$11,0))</f>
        <v>in</v>
      </c>
      <c r="AS872" s="20" t="str">
        <f>LEFT(AT872,4)</f>
        <v>2003</v>
      </c>
      <c r="AT872" s="139" t="str">
        <f>LEFT(B872,6)</f>
        <v>200305</v>
      </c>
    </row>
    <row r="873" spans="2:46" x14ac:dyDescent="0.25">
      <c r="B873" s="11">
        <f>'Market Data'!B859</f>
        <v>20030516</v>
      </c>
      <c r="C873" s="2">
        <f>'Market Data'!C859</f>
        <v>4239</v>
      </c>
      <c r="D873" s="2">
        <f>'Market Data'!D859</f>
        <v>4299</v>
      </c>
      <c r="E873" s="2">
        <f>'Market Data'!E859</f>
        <v>4219</v>
      </c>
      <c r="F873" s="12">
        <f>'Market Data'!F859</f>
        <v>4261.5</v>
      </c>
      <c r="H873" s="151">
        <f t="shared" si="115"/>
        <v>855</v>
      </c>
      <c r="I873" s="244">
        <f ca="1">IF($H873&lt;($J$6+1),"",PFE(OFFSET($F873,0,0,-$J$6)))</f>
        <v>-2.5145563378496605E-2</v>
      </c>
      <c r="J873" s="19"/>
      <c r="K873" s="139" t="str">
        <f t="shared" ca="1" si="116"/>
        <v>Short</v>
      </c>
      <c r="L873" s="243" t="e">
        <f t="shared" ca="1" si="111"/>
        <v>#N/A</v>
      </c>
      <c r="M873" s="242" t="e">
        <f t="shared" ca="1" si="112"/>
        <v>#N/A</v>
      </c>
      <c r="N873" s="20"/>
      <c r="O873" s="74">
        <f t="shared" ca="1" si="117"/>
        <v>-1</v>
      </c>
      <c r="P873" s="75">
        <f t="shared" ca="1" si="109"/>
        <v>0</v>
      </c>
      <c r="Q873" s="76" t="str">
        <f t="shared" ca="1" si="113"/>
        <v/>
      </c>
      <c r="R873" s="75"/>
      <c r="S873" s="77">
        <f t="shared" ca="1" si="110"/>
        <v>-1</v>
      </c>
      <c r="T873" s="78"/>
      <c r="U873" s="81">
        <f t="shared" ca="1" si="118"/>
        <v>-332.5</v>
      </c>
      <c r="V873" s="82">
        <f t="shared" ca="1" si="114"/>
        <v>75700.639999999999</v>
      </c>
      <c r="W873" s="50"/>
      <c r="X873" s="50"/>
      <c r="Y873" s="50"/>
      <c r="Z873" s="50"/>
      <c r="AA873" s="50"/>
      <c r="AG873" s="50"/>
      <c r="AH873" s="50"/>
      <c r="AI873" s="50"/>
      <c r="AJ873" s="50"/>
      <c r="AK873" s="50"/>
      <c r="AL873" s="50"/>
      <c r="AM873" s="50"/>
      <c r="AN873" s="50"/>
      <c r="AO873" s="50"/>
      <c r="AP873" s="138" t="str">
        <f>IF(NOT($AS873=$AS874),ROW(),"")</f>
        <v/>
      </c>
      <c r="AQ873" s="20" t="str">
        <f>IF(NOT(AS873=AS874),AS874,"")</f>
        <v/>
      </c>
      <c r="AR873" s="20" t="str">
        <f>INDEX($AB$15:$AM$15,MATCH($AS873,$AB$11:$AM$11,0))</f>
        <v>in</v>
      </c>
      <c r="AS873" s="20" t="str">
        <f>LEFT(AT873,4)</f>
        <v>2003</v>
      </c>
      <c r="AT873" s="139" t="str">
        <f>LEFT(B873,6)</f>
        <v>200305</v>
      </c>
    </row>
    <row r="874" spans="2:46" x14ac:dyDescent="0.25">
      <c r="B874" s="11">
        <f>'Market Data'!B860</f>
        <v>20030519</v>
      </c>
      <c r="C874" s="2">
        <f>'Market Data'!C860</f>
        <v>4205</v>
      </c>
      <c r="D874" s="2">
        <f>'Market Data'!D860</f>
        <v>4211</v>
      </c>
      <c r="E874" s="2">
        <f>'Market Data'!E860</f>
        <v>4104.5</v>
      </c>
      <c r="F874" s="12">
        <f>'Market Data'!F860</f>
        <v>4108</v>
      </c>
      <c r="H874" s="151">
        <f t="shared" si="115"/>
        <v>856</v>
      </c>
      <c r="I874" s="244">
        <f ca="1">IF($H874&lt;($J$6+1),"",PFE(OFFSET($F874,0,0,-$J$6)))</f>
        <v>-2.9271346528626004E-2</v>
      </c>
      <c r="J874" s="19"/>
      <c r="K874" s="139" t="str">
        <f t="shared" ca="1" si="116"/>
        <v>Short</v>
      </c>
      <c r="L874" s="243" t="e">
        <f t="shared" ca="1" si="111"/>
        <v>#N/A</v>
      </c>
      <c r="M874" s="242" t="e">
        <f t="shared" ca="1" si="112"/>
        <v>#N/A</v>
      </c>
      <c r="N874" s="20"/>
      <c r="O874" s="74">
        <f t="shared" ca="1" si="117"/>
        <v>-1</v>
      </c>
      <c r="P874" s="75">
        <f t="shared" ca="1" si="109"/>
        <v>0</v>
      </c>
      <c r="Q874" s="76" t="str">
        <f t="shared" ca="1" si="113"/>
        <v/>
      </c>
      <c r="R874" s="75"/>
      <c r="S874" s="77">
        <f t="shared" ca="1" si="110"/>
        <v>-1</v>
      </c>
      <c r="T874" s="78"/>
      <c r="U874" s="81">
        <f t="shared" ca="1" si="118"/>
        <v>5372.5</v>
      </c>
      <c r="V874" s="82">
        <f t="shared" ca="1" si="114"/>
        <v>81073.14</v>
      </c>
      <c r="W874" s="50"/>
      <c r="X874" s="50"/>
      <c r="Y874" s="50"/>
      <c r="Z874" s="50"/>
      <c r="AA874" s="50"/>
      <c r="AG874" s="50"/>
      <c r="AH874" s="50"/>
      <c r="AI874" s="50"/>
      <c r="AJ874" s="50"/>
      <c r="AK874" s="50"/>
      <c r="AL874" s="50"/>
      <c r="AM874" s="50"/>
      <c r="AN874" s="50"/>
      <c r="AO874" s="50"/>
      <c r="AP874" s="138" t="str">
        <f>IF(NOT($AS874=$AS875),ROW(),"")</f>
        <v/>
      </c>
      <c r="AQ874" s="20" t="str">
        <f>IF(NOT(AS874=AS875),AS875,"")</f>
        <v/>
      </c>
      <c r="AR874" s="20" t="str">
        <f>INDEX($AB$15:$AM$15,MATCH($AS874,$AB$11:$AM$11,0))</f>
        <v>in</v>
      </c>
      <c r="AS874" s="20" t="str">
        <f>LEFT(AT874,4)</f>
        <v>2003</v>
      </c>
      <c r="AT874" s="139" t="str">
        <f>LEFT(B874,6)</f>
        <v>200305</v>
      </c>
    </row>
    <row r="875" spans="2:46" x14ac:dyDescent="0.25">
      <c r="B875" s="11">
        <f>'Market Data'!B861</f>
        <v>20030520</v>
      </c>
      <c r="C875" s="2">
        <f>'Market Data'!C861</f>
        <v>4118.5</v>
      </c>
      <c r="D875" s="2">
        <f>'Market Data'!D861</f>
        <v>4145</v>
      </c>
      <c r="E875" s="2">
        <f>'Market Data'!E861</f>
        <v>4087.5</v>
      </c>
      <c r="F875" s="12">
        <f>'Market Data'!F861</f>
        <v>4112</v>
      </c>
      <c r="H875" s="151">
        <f t="shared" si="115"/>
        <v>857</v>
      </c>
      <c r="I875" s="244">
        <f ca="1">IF($H875&lt;($J$6+1),"",PFE(OFFSET($F875,0,0,-$J$6)))</f>
        <v>-2.7534539838616919E-2</v>
      </c>
      <c r="J875" s="19"/>
      <c r="K875" s="139" t="str">
        <f t="shared" ca="1" si="116"/>
        <v>Short</v>
      </c>
      <c r="L875" s="243" t="e">
        <f t="shared" ca="1" si="111"/>
        <v>#N/A</v>
      </c>
      <c r="M875" s="242" t="e">
        <f t="shared" ca="1" si="112"/>
        <v>#N/A</v>
      </c>
      <c r="N875" s="20"/>
      <c r="O875" s="74">
        <f t="shared" ca="1" si="117"/>
        <v>-1</v>
      </c>
      <c r="P875" s="75">
        <f t="shared" ca="1" si="109"/>
        <v>0</v>
      </c>
      <c r="Q875" s="76" t="str">
        <f t="shared" ca="1" si="113"/>
        <v/>
      </c>
      <c r="R875" s="75"/>
      <c r="S875" s="77">
        <f t="shared" ca="1" si="110"/>
        <v>-1</v>
      </c>
      <c r="T875" s="78"/>
      <c r="U875" s="81">
        <f t="shared" ca="1" si="118"/>
        <v>-140</v>
      </c>
      <c r="V875" s="82">
        <f t="shared" ca="1" si="114"/>
        <v>80933.14</v>
      </c>
      <c r="W875" s="50"/>
      <c r="X875" s="50"/>
      <c r="Y875" s="50"/>
      <c r="Z875" s="50"/>
      <c r="AA875" s="50"/>
      <c r="AG875" s="50"/>
      <c r="AH875" s="50"/>
      <c r="AI875" s="50"/>
      <c r="AJ875" s="50"/>
      <c r="AK875" s="50"/>
      <c r="AL875" s="50"/>
      <c r="AM875" s="50"/>
      <c r="AN875" s="50"/>
      <c r="AO875" s="50"/>
      <c r="AP875" s="138" t="str">
        <f>IF(NOT($AS875=$AS876),ROW(),"")</f>
        <v/>
      </c>
      <c r="AQ875" s="20" t="str">
        <f>IF(NOT(AS875=AS876),AS876,"")</f>
        <v/>
      </c>
      <c r="AR875" s="20" t="str">
        <f>INDEX($AB$15:$AM$15,MATCH($AS875,$AB$11:$AM$11,0))</f>
        <v>in</v>
      </c>
      <c r="AS875" s="20" t="str">
        <f>LEFT(AT875,4)</f>
        <v>2003</v>
      </c>
      <c r="AT875" s="139" t="str">
        <f>LEFT(B875,6)</f>
        <v>200305</v>
      </c>
    </row>
    <row r="876" spans="2:46" x14ac:dyDescent="0.25">
      <c r="B876" s="11">
        <f>'Market Data'!B862</f>
        <v>20030521</v>
      </c>
      <c r="C876" s="2">
        <f>'Market Data'!C862</f>
        <v>4113.5</v>
      </c>
      <c r="D876" s="2">
        <f>'Market Data'!D862</f>
        <v>4117.5</v>
      </c>
      <c r="E876" s="2">
        <f>'Market Data'!E862</f>
        <v>4040.5</v>
      </c>
      <c r="F876" s="12">
        <f>'Market Data'!F862</f>
        <v>4080.5</v>
      </c>
      <c r="H876" s="151">
        <f t="shared" si="115"/>
        <v>858</v>
      </c>
      <c r="I876" s="244">
        <f ca="1">IF($H876&lt;($J$6+1),"",PFE(OFFSET($F876,0,0,-$J$6)))</f>
        <v>-2.59919955769689E-2</v>
      </c>
      <c r="J876" s="19"/>
      <c r="K876" s="139" t="str">
        <f t="shared" ca="1" si="116"/>
        <v>Short</v>
      </c>
      <c r="L876" s="243" t="e">
        <f t="shared" ca="1" si="111"/>
        <v>#N/A</v>
      </c>
      <c r="M876" s="242" t="e">
        <f t="shared" ca="1" si="112"/>
        <v>#N/A</v>
      </c>
      <c r="N876" s="20"/>
      <c r="O876" s="74">
        <f t="shared" ca="1" si="117"/>
        <v>-1</v>
      </c>
      <c r="P876" s="75">
        <f t="shared" ca="1" si="109"/>
        <v>0</v>
      </c>
      <c r="Q876" s="76" t="str">
        <f t="shared" ca="1" si="113"/>
        <v/>
      </c>
      <c r="R876" s="75"/>
      <c r="S876" s="77">
        <f t="shared" ca="1" si="110"/>
        <v>-1</v>
      </c>
      <c r="T876" s="78"/>
      <c r="U876" s="81">
        <f t="shared" ca="1" si="118"/>
        <v>1102.5</v>
      </c>
      <c r="V876" s="82">
        <f t="shared" ca="1" si="114"/>
        <v>82035.64</v>
      </c>
      <c r="W876" s="50"/>
      <c r="X876" s="50"/>
      <c r="Y876" s="50"/>
      <c r="Z876" s="50"/>
      <c r="AA876" s="50"/>
      <c r="AG876" s="50"/>
      <c r="AH876" s="50"/>
      <c r="AI876" s="50"/>
      <c r="AJ876" s="50"/>
      <c r="AK876" s="50"/>
      <c r="AL876" s="50"/>
      <c r="AM876" s="50"/>
      <c r="AN876" s="50"/>
      <c r="AO876" s="50"/>
      <c r="AP876" s="138" t="str">
        <f>IF(NOT($AS876=$AS877),ROW(),"")</f>
        <v/>
      </c>
      <c r="AQ876" s="20" t="str">
        <f>IF(NOT(AS876=AS877),AS877,"")</f>
        <v/>
      </c>
      <c r="AR876" s="20" t="str">
        <f>INDEX($AB$15:$AM$15,MATCH($AS876,$AB$11:$AM$11,0))</f>
        <v>in</v>
      </c>
      <c r="AS876" s="20" t="str">
        <f>LEFT(AT876,4)</f>
        <v>2003</v>
      </c>
      <c r="AT876" s="139" t="str">
        <f>LEFT(B876,6)</f>
        <v>200305</v>
      </c>
    </row>
    <row r="877" spans="2:46" x14ac:dyDescent="0.25">
      <c r="B877" s="11">
        <f>'Market Data'!B863</f>
        <v>20030522</v>
      </c>
      <c r="C877" s="2">
        <f>'Market Data'!C863</f>
        <v>4088</v>
      </c>
      <c r="D877" s="2">
        <f>'Market Data'!D863</f>
        <v>4127</v>
      </c>
      <c r="E877" s="2">
        <f>'Market Data'!E863</f>
        <v>4084.5</v>
      </c>
      <c r="F877" s="12">
        <f>'Market Data'!F863</f>
        <v>4126</v>
      </c>
      <c r="H877" s="151">
        <f t="shared" si="115"/>
        <v>859</v>
      </c>
      <c r="I877" s="244">
        <f ca="1">IF($H877&lt;($J$6+1),"",PFE(OFFSET($F877,0,0,-$J$6)))</f>
        <v>1.9521093115926813E-2</v>
      </c>
      <c r="J877" s="19"/>
      <c r="K877" s="139" t="str">
        <f t="shared" ca="1" si="116"/>
        <v>Long</v>
      </c>
      <c r="L877" s="243">
        <f t="shared" ca="1" si="111"/>
        <v>4126</v>
      </c>
      <c r="M877" s="242" t="e">
        <f t="shared" ca="1" si="112"/>
        <v>#N/A</v>
      </c>
      <c r="N877" s="20"/>
      <c r="O877" s="74">
        <f t="shared" ca="1" si="117"/>
        <v>1</v>
      </c>
      <c r="P877" s="75">
        <f t="shared" ca="1" si="109"/>
        <v>2</v>
      </c>
      <c r="Q877" s="76" t="str">
        <f t="shared" ca="1" si="113"/>
        <v>Fill</v>
      </c>
      <c r="R877" s="75"/>
      <c r="S877" s="77">
        <f t="shared" ca="1" si="110"/>
        <v>-1</v>
      </c>
      <c r="T877" s="78"/>
      <c r="U877" s="81">
        <f t="shared" ca="1" si="118"/>
        <v>-1592.5</v>
      </c>
      <c r="V877" s="82">
        <f t="shared" ca="1" si="114"/>
        <v>80443.14</v>
      </c>
      <c r="W877" s="50"/>
      <c r="X877" s="50"/>
      <c r="Y877" s="50"/>
      <c r="Z877" s="50"/>
      <c r="AA877" s="50"/>
      <c r="AG877" s="50"/>
      <c r="AH877" s="50"/>
      <c r="AI877" s="50"/>
      <c r="AJ877" s="50"/>
      <c r="AK877" s="50"/>
      <c r="AL877" s="50"/>
      <c r="AM877" s="50"/>
      <c r="AN877" s="50"/>
      <c r="AO877" s="50"/>
      <c r="AP877" s="138" t="str">
        <f>IF(NOT($AS877=$AS878),ROW(),"")</f>
        <v/>
      </c>
      <c r="AQ877" s="20" t="str">
        <f>IF(NOT(AS877=AS878),AS878,"")</f>
        <v/>
      </c>
      <c r="AR877" s="20" t="str">
        <f>INDEX($AB$15:$AM$15,MATCH($AS877,$AB$11:$AM$11,0))</f>
        <v>in</v>
      </c>
      <c r="AS877" s="20" t="str">
        <f>LEFT(AT877,4)</f>
        <v>2003</v>
      </c>
      <c r="AT877" s="139" t="str">
        <f>LEFT(B877,6)</f>
        <v>200305</v>
      </c>
    </row>
    <row r="878" spans="2:46" x14ac:dyDescent="0.25">
      <c r="B878" s="11">
        <f>'Market Data'!B864</f>
        <v>20030523</v>
      </c>
      <c r="C878" s="2">
        <f>'Market Data'!C864</f>
        <v>4142</v>
      </c>
      <c r="D878" s="2">
        <f>'Market Data'!D864</f>
        <v>4157</v>
      </c>
      <c r="E878" s="2">
        <f>'Market Data'!E864</f>
        <v>4070</v>
      </c>
      <c r="F878" s="12">
        <f>'Market Data'!F864</f>
        <v>4099.5</v>
      </c>
      <c r="H878" s="151">
        <f t="shared" si="115"/>
        <v>860</v>
      </c>
      <c r="I878" s="244">
        <f ca="1">IF($H878&lt;($J$6+1),"",PFE(OFFSET($F878,0,0,-$J$6)))</f>
        <v>-1.7887186527247696E-2</v>
      </c>
      <c r="J878" s="19"/>
      <c r="K878" s="139" t="str">
        <f t="shared" ca="1" si="116"/>
        <v>Short</v>
      </c>
      <c r="L878" s="243" t="e">
        <f t="shared" ca="1" si="111"/>
        <v>#N/A</v>
      </c>
      <c r="M878" s="242">
        <f t="shared" ca="1" si="112"/>
        <v>4099.5</v>
      </c>
      <c r="N878" s="20"/>
      <c r="O878" s="74">
        <f t="shared" ca="1" si="117"/>
        <v>-1</v>
      </c>
      <c r="P878" s="75">
        <f t="shared" ca="1" si="109"/>
        <v>-2</v>
      </c>
      <c r="Q878" s="76" t="str">
        <f t="shared" ca="1" si="113"/>
        <v>Fill</v>
      </c>
      <c r="R878" s="75"/>
      <c r="S878" s="77">
        <f t="shared" ca="1" si="110"/>
        <v>1</v>
      </c>
      <c r="T878" s="78"/>
      <c r="U878" s="81">
        <f t="shared" ca="1" si="118"/>
        <v>-2229.42</v>
      </c>
      <c r="V878" s="82">
        <f t="shared" ca="1" si="114"/>
        <v>78213.72</v>
      </c>
      <c r="W878" s="50"/>
      <c r="X878" s="50"/>
      <c r="Y878" s="50"/>
      <c r="Z878" s="50"/>
      <c r="AA878" s="50"/>
      <c r="AG878" s="50"/>
      <c r="AH878" s="50"/>
      <c r="AI878" s="50"/>
      <c r="AJ878" s="50"/>
      <c r="AK878" s="50"/>
      <c r="AL878" s="50"/>
      <c r="AM878" s="50"/>
      <c r="AN878" s="50"/>
      <c r="AO878" s="50"/>
      <c r="AP878" s="138" t="str">
        <f>IF(NOT($AS878=$AS879),ROW(),"")</f>
        <v/>
      </c>
      <c r="AQ878" s="20" t="str">
        <f>IF(NOT(AS878=AS879),AS879,"")</f>
        <v/>
      </c>
      <c r="AR878" s="20" t="str">
        <f>INDEX($AB$15:$AM$15,MATCH($AS878,$AB$11:$AM$11,0))</f>
        <v>in</v>
      </c>
      <c r="AS878" s="20" t="str">
        <f>LEFT(AT878,4)</f>
        <v>2003</v>
      </c>
      <c r="AT878" s="139" t="str">
        <f>LEFT(B878,6)</f>
        <v>200305</v>
      </c>
    </row>
    <row r="879" spans="2:46" x14ac:dyDescent="0.25">
      <c r="B879" s="11">
        <f>'Market Data'!B865</f>
        <v>20030526</v>
      </c>
      <c r="C879" s="2">
        <f>'Market Data'!C865</f>
        <v>4104</v>
      </c>
      <c r="D879" s="2">
        <f>'Market Data'!D865</f>
        <v>4122.5</v>
      </c>
      <c r="E879" s="2">
        <f>'Market Data'!E865</f>
        <v>4078</v>
      </c>
      <c r="F879" s="12">
        <f>'Market Data'!F865</f>
        <v>4100</v>
      </c>
      <c r="H879" s="151">
        <f t="shared" si="115"/>
        <v>861</v>
      </c>
      <c r="I879" s="244">
        <f ca="1">IF($H879&lt;($J$6+1),"",PFE(OFFSET($F879,0,0,-$J$6)))</f>
        <v>2.6967023672729355E-2</v>
      </c>
      <c r="J879" s="19"/>
      <c r="K879" s="139" t="str">
        <f t="shared" ca="1" si="116"/>
        <v>Long</v>
      </c>
      <c r="L879" s="243">
        <f t="shared" ca="1" si="111"/>
        <v>4100</v>
      </c>
      <c r="M879" s="242" t="e">
        <f t="shared" ca="1" si="112"/>
        <v>#N/A</v>
      </c>
      <c r="N879" s="20"/>
      <c r="O879" s="74">
        <f t="shared" ca="1" si="117"/>
        <v>1</v>
      </c>
      <c r="P879" s="75">
        <f t="shared" ca="1" si="109"/>
        <v>2</v>
      </c>
      <c r="Q879" s="76" t="str">
        <f t="shared" ca="1" si="113"/>
        <v>Fill</v>
      </c>
      <c r="R879" s="75"/>
      <c r="S879" s="77">
        <f t="shared" ca="1" si="110"/>
        <v>-1</v>
      </c>
      <c r="T879" s="78"/>
      <c r="U879" s="81">
        <f t="shared" ca="1" si="118"/>
        <v>115.58000000000001</v>
      </c>
      <c r="V879" s="82">
        <f t="shared" ca="1" si="114"/>
        <v>78329.3</v>
      </c>
      <c r="W879" s="50"/>
      <c r="X879" s="50"/>
      <c r="Y879" s="50"/>
      <c r="Z879" s="50"/>
      <c r="AA879" s="50"/>
      <c r="AG879" s="50"/>
      <c r="AH879" s="50"/>
      <c r="AI879" s="50"/>
      <c r="AJ879" s="50"/>
      <c r="AK879" s="50"/>
      <c r="AL879" s="50"/>
      <c r="AM879" s="50"/>
      <c r="AN879" s="50"/>
      <c r="AO879" s="50"/>
      <c r="AP879" s="138" t="str">
        <f>IF(NOT($AS879=$AS880),ROW(),"")</f>
        <v/>
      </c>
      <c r="AQ879" s="20" t="str">
        <f>IF(NOT(AS879=AS880),AS880,"")</f>
        <v/>
      </c>
      <c r="AR879" s="20" t="str">
        <f>INDEX($AB$15:$AM$15,MATCH($AS879,$AB$11:$AM$11,0))</f>
        <v>in</v>
      </c>
      <c r="AS879" s="20" t="str">
        <f>LEFT(AT879,4)</f>
        <v>2003</v>
      </c>
      <c r="AT879" s="139" t="str">
        <f>LEFT(B879,6)</f>
        <v>200305</v>
      </c>
    </row>
    <row r="880" spans="2:46" x14ac:dyDescent="0.25">
      <c r="B880" s="11">
        <f>'Market Data'!B866</f>
        <v>20030527</v>
      </c>
      <c r="C880" s="2">
        <f>'Market Data'!C866</f>
        <v>4087</v>
      </c>
      <c r="D880" s="2">
        <f>'Market Data'!D866</f>
        <v>4141.5</v>
      </c>
      <c r="E880" s="2">
        <f>'Market Data'!E866</f>
        <v>4035.5</v>
      </c>
      <c r="F880" s="12">
        <f>'Market Data'!F866</f>
        <v>4136.5</v>
      </c>
      <c r="H880" s="151">
        <f t="shared" si="115"/>
        <v>862</v>
      </c>
      <c r="I880" s="244">
        <f ca="1">IF($H880&lt;($J$6+1),"",PFE(OFFSET($F880,0,0,-$J$6)))</f>
        <v>4.8799526835119483E-2</v>
      </c>
      <c r="J880" s="19"/>
      <c r="K880" s="139" t="str">
        <f t="shared" ca="1" si="116"/>
        <v>Long</v>
      </c>
      <c r="L880" s="243" t="e">
        <f t="shared" ca="1" si="111"/>
        <v>#N/A</v>
      </c>
      <c r="M880" s="242" t="e">
        <f t="shared" ca="1" si="112"/>
        <v>#N/A</v>
      </c>
      <c r="N880" s="20"/>
      <c r="O880" s="74">
        <f t="shared" ca="1" si="117"/>
        <v>1</v>
      </c>
      <c r="P880" s="75">
        <f t="shared" ca="1" si="109"/>
        <v>0</v>
      </c>
      <c r="Q880" s="76" t="str">
        <f t="shared" ca="1" si="113"/>
        <v/>
      </c>
      <c r="R880" s="75"/>
      <c r="S880" s="77">
        <f t="shared" ca="1" si="110"/>
        <v>1</v>
      </c>
      <c r="T880" s="78"/>
      <c r="U880" s="81">
        <f t="shared" ca="1" si="118"/>
        <v>2005.58</v>
      </c>
      <c r="V880" s="82">
        <f t="shared" ca="1" si="114"/>
        <v>80334.880000000005</v>
      </c>
      <c r="W880" s="50"/>
      <c r="X880" s="50"/>
      <c r="Y880" s="50"/>
      <c r="Z880" s="50"/>
      <c r="AA880" s="50"/>
      <c r="AG880" s="50"/>
      <c r="AH880" s="50"/>
      <c r="AI880" s="50"/>
      <c r="AJ880" s="50"/>
      <c r="AK880" s="50"/>
      <c r="AL880" s="50"/>
      <c r="AM880" s="50"/>
      <c r="AN880" s="50"/>
      <c r="AO880" s="50"/>
      <c r="AP880" s="138" t="str">
        <f>IF(NOT($AS880=$AS881),ROW(),"")</f>
        <v/>
      </c>
      <c r="AQ880" s="20" t="str">
        <f>IF(NOT(AS880=AS881),AS881,"")</f>
        <v/>
      </c>
      <c r="AR880" s="20" t="str">
        <f>INDEX($AB$15:$AM$15,MATCH($AS880,$AB$11:$AM$11,0))</f>
        <v>in</v>
      </c>
      <c r="AS880" s="20" t="str">
        <f>LEFT(AT880,4)</f>
        <v>2003</v>
      </c>
      <c r="AT880" s="139" t="str">
        <f>LEFT(B880,6)</f>
        <v>200305</v>
      </c>
    </row>
    <row r="881" spans="2:46" x14ac:dyDescent="0.25">
      <c r="B881" s="11">
        <f>'Market Data'!B867</f>
        <v>20030528</v>
      </c>
      <c r="C881" s="2">
        <f>'Market Data'!C867</f>
        <v>4162</v>
      </c>
      <c r="D881" s="2">
        <f>'Market Data'!D867</f>
        <v>4227</v>
      </c>
      <c r="E881" s="2">
        <f>'Market Data'!E867</f>
        <v>4159.5</v>
      </c>
      <c r="F881" s="12">
        <f>'Market Data'!F867</f>
        <v>4178</v>
      </c>
      <c r="H881" s="151">
        <f t="shared" si="115"/>
        <v>863</v>
      </c>
      <c r="I881" s="244">
        <f ca="1">IF($H881&lt;($J$6+1),"",PFE(OFFSET($F881,0,0,-$J$6)))</f>
        <v>4.9869697787218739E-2</v>
      </c>
      <c r="J881" s="19"/>
      <c r="K881" s="139" t="str">
        <f t="shared" ca="1" si="116"/>
        <v>Long</v>
      </c>
      <c r="L881" s="243" t="e">
        <f t="shared" ca="1" si="111"/>
        <v>#N/A</v>
      </c>
      <c r="M881" s="242" t="e">
        <f t="shared" ca="1" si="112"/>
        <v>#N/A</v>
      </c>
      <c r="N881" s="20"/>
      <c r="O881" s="74">
        <f t="shared" ca="1" si="117"/>
        <v>1</v>
      </c>
      <c r="P881" s="75">
        <f t="shared" ca="1" si="109"/>
        <v>0</v>
      </c>
      <c r="Q881" s="76" t="str">
        <f t="shared" ca="1" si="113"/>
        <v/>
      </c>
      <c r="R881" s="75"/>
      <c r="S881" s="77">
        <f t="shared" ca="1" si="110"/>
        <v>1</v>
      </c>
      <c r="T881" s="78"/>
      <c r="U881" s="81">
        <f t="shared" ca="1" si="118"/>
        <v>1452.5</v>
      </c>
      <c r="V881" s="82">
        <f t="shared" ca="1" si="114"/>
        <v>81787.38</v>
      </c>
      <c r="W881" s="50"/>
      <c r="X881" s="50"/>
      <c r="Y881" s="50"/>
      <c r="Z881" s="50"/>
      <c r="AA881" s="50"/>
      <c r="AG881" s="50"/>
      <c r="AH881" s="50"/>
      <c r="AI881" s="50"/>
      <c r="AJ881" s="50"/>
      <c r="AK881" s="50"/>
      <c r="AL881" s="50"/>
      <c r="AM881" s="50"/>
      <c r="AN881" s="50"/>
      <c r="AO881" s="50"/>
      <c r="AP881" s="138" t="str">
        <f>IF(NOT($AS881=$AS882),ROW(),"")</f>
        <v/>
      </c>
      <c r="AQ881" s="20" t="str">
        <f>IF(NOT(AS881=AS882),AS882,"")</f>
        <v/>
      </c>
      <c r="AR881" s="20" t="str">
        <f>INDEX($AB$15:$AM$15,MATCH($AS881,$AB$11:$AM$11,0))</f>
        <v>in</v>
      </c>
      <c r="AS881" s="20" t="str">
        <f>LEFT(AT881,4)</f>
        <v>2003</v>
      </c>
      <c r="AT881" s="139" t="str">
        <f>LEFT(B881,6)</f>
        <v>200305</v>
      </c>
    </row>
    <row r="882" spans="2:46" x14ac:dyDescent="0.25">
      <c r="B882" s="11">
        <f>'Market Data'!B868</f>
        <v>20030529</v>
      </c>
      <c r="C882" s="2">
        <f>'Market Data'!C868</f>
        <v>4187</v>
      </c>
      <c r="D882" s="2">
        <f>'Market Data'!D868</f>
        <v>4235.5</v>
      </c>
      <c r="E882" s="2">
        <f>'Market Data'!E868</f>
        <v>4163.5</v>
      </c>
      <c r="F882" s="12">
        <f>'Market Data'!F868</f>
        <v>4174</v>
      </c>
      <c r="H882" s="151">
        <f t="shared" si="115"/>
        <v>864</v>
      </c>
      <c r="I882" s="244">
        <f ca="1">IF($H882&lt;($J$6+1),"",PFE(OFFSET($F882,0,0,-$J$6)))</f>
        <v>4.1017013429783096E-2</v>
      </c>
      <c r="J882" s="19"/>
      <c r="K882" s="139" t="str">
        <f t="shared" ca="1" si="116"/>
        <v>Long</v>
      </c>
      <c r="L882" s="243" t="e">
        <f t="shared" ca="1" si="111"/>
        <v>#N/A</v>
      </c>
      <c r="M882" s="242" t="e">
        <f t="shared" ca="1" si="112"/>
        <v>#N/A</v>
      </c>
      <c r="N882" s="20"/>
      <c r="O882" s="74">
        <f t="shared" ca="1" si="117"/>
        <v>1</v>
      </c>
      <c r="P882" s="75">
        <f t="shared" ca="1" si="109"/>
        <v>0</v>
      </c>
      <c r="Q882" s="76" t="str">
        <f t="shared" ca="1" si="113"/>
        <v/>
      </c>
      <c r="R882" s="75"/>
      <c r="S882" s="77">
        <f t="shared" ca="1" si="110"/>
        <v>1</v>
      </c>
      <c r="T882" s="78"/>
      <c r="U882" s="81">
        <f t="shared" ca="1" si="118"/>
        <v>-140</v>
      </c>
      <c r="V882" s="82">
        <f t="shared" ca="1" si="114"/>
        <v>81647.38</v>
      </c>
      <c r="W882" s="50"/>
      <c r="X882" s="50"/>
      <c r="Y882" s="50"/>
      <c r="Z882" s="50"/>
      <c r="AA882" s="50"/>
      <c r="AG882" s="50"/>
      <c r="AH882" s="50"/>
      <c r="AI882" s="50"/>
      <c r="AJ882" s="50"/>
      <c r="AK882" s="50"/>
      <c r="AL882" s="50"/>
      <c r="AM882" s="50"/>
      <c r="AN882" s="50"/>
      <c r="AO882" s="50"/>
      <c r="AP882" s="138" t="str">
        <f>IF(NOT($AS882=$AS883),ROW(),"")</f>
        <v/>
      </c>
      <c r="AQ882" s="20" t="str">
        <f>IF(NOT(AS882=AS883),AS883,"")</f>
        <v/>
      </c>
      <c r="AR882" s="20" t="str">
        <f>INDEX($AB$15:$AM$15,MATCH($AS882,$AB$11:$AM$11,0))</f>
        <v>in</v>
      </c>
      <c r="AS882" s="20" t="str">
        <f>LEFT(AT882,4)</f>
        <v>2003</v>
      </c>
      <c r="AT882" s="139" t="str">
        <f>LEFT(B882,6)</f>
        <v>200305</v>
      </c>
    </row>
    <row r="883" spans="2:46" x14ac:dyDescent="0.25">
      <c r="B883" s="11">
        <f>'Market Data'!B869</f>
        <v>20030530</v>
      </c>
      <c r="C883" s="2">
        <f>'Market Data'!C869</f>
        <v>4177</v>
      </c>
      <c r="D883" s="2">
        <f>'Market Data'!D869</f>
        <v>4266</v>
      </c>
      <c r="E883" s="2">
        <f>'Market Data'!E869</f>
        <v>4175</v>
      </c>
      <c r="F883" s="12">
        <f>'Market Data'!F869</f>
        <v>4259</v>
      </c>
      <c r="H883" s="151">
        <f t="shared" si="115"/>
        <v>865</v>
      </c>
      <c r="I883" s="244">
        <f ca="1">IF($H883&lt;($J$6+1),"",PFE(OFFSET($F883,0,0,-$J$6)))</f>
        <v>6.9510011877921496E-2</v>
      </c>
      <c r="J883" s="19"/>
      <c r="K883" s="139" t="str">
        <f t="shared" ca="1" si="116"/>
        <v>Long</v>
      </c>
      <c r="L883" s="243" t="e">
        <f t="shared" ca="1" si="111"/>
        <v>#N/A</v>
      </c>
      <c r="M883" s="242" t="e">
        <f t="shared" ca="1" si="112"/>
        <v>#N/A</v>
      </c>
      <c r="N883" s="20"/>
      <c r="O883" s="74">
        <f t="shared" ca="1" si="117"/>
        <v>1</v>
      </c>
      <c r="P883" s="75">
        <f t="shared" ca="1" si="109"/>
        <v>0</v>
      </c>
      <c r="Q883" s="76" t="str">
        <f t="shared" ca="1" si="113"/>
        <v/>
      </c>
      <c r="R883" s="75"/>
      <c r="S883" s="77">
        <f t="shared" ca="1" si="110"/>
        <v>1</v>
      </c>
      <c r="T883" s="78"/>
      <c r="U883" s="81">
        <f t="shared" ca="1" si="118"/>
        <v>2975</v>
      </c>
      <c r="V883" s="82">
        <f t="shared" ca="1" si="114"/>
        <v>84622.38</v>
      </c>
      <c r="W883" s="50"/>
      <c r="X883" s="50"/>
      <c r="Y883" s="50"/>
      <c r="Z883" s="50"/>
      <c r="AA883" s="50"/>
      <c r="AG883" s="50"/>
      <c r="AH883" s="50"/>
      <c r="AI883" s="50"/>
      <c r="AJ883" s="50"/>
      <c r="AK883" s="50"/>
      <c r="AL883" s="50"/>
      <c r="AM883" s="50"/>
      <c r="AN883" s="50"/>
      <c r="AO883" s="50"/>
      <c r="AP883" s="138" t="str">
        <f>IF(NOT($AS883=$AS884),ROW(),"")</f>
        <v/>
      </c>
      <c r="AQ883" s="20" t="str">
        <f>IF(NOT(AS883=AS884),AS884,"")</f>
        <v/>
      </c>
      <c r="AR883" s="20" t="str">
        <f>INDEX($AB$15:$AM$15,MATCH($AS883,$AB$11:$AM$11,0))</f>
        <v>in</v>
      </c>
      <c r="AS883" s="20" t="str">
        <f>LEFT(AT883,4)</f>
        <v>2003</v>
      </c>
      <c r="AT883" s="139" t="str">
        <f>LEFT(B883,6)</f>
        <v>200305</v>
      </c>
    </row>
    <row r="884" spans="2:46" x14ac:dyDescent="0.25">
      <c r="B884" s="11">
        <f>'Market Data'!B870</f>
        <v>20030602</v>
      </c>
      <c r="C884" s="2">
        <f>'Market Data'!C870</f>
        <v>4306</v>
      </c>
      <c r="D884" s="2">
        <f>'Market Data'!D870</f>
        <v>4334</v>
      </c>
      <c r="E884" s="2">
        <f>'Market Data'!E870</f>
        <v>4283</v>
      </c>
      <c r="F884" s="12">
        <f>'Market Data'!F870</f>
        <v>4327</v>
      </c>
      <c r="H884" s="151">
        <f t="shared" si="115"/>
        <v>866</v>
      </c>
      <c r="I884" s="244">
        <f ca="1">IF($H884&lt;($J$6+1),"",PFE(OFFSET($F884,0,0,-$J$6)))</f>
        <v>6.6730318593731783E-2</v>
      </c>
      <c r="J884" s="19"/>
      <c r="K884" s="139" t="str">
        <f t="shared" ca="1" si="116"/>
        <v>Long</v>
      </c>
      <c r="L884" s="243" t="e">
        <f t="shared" ca="1" si="111"/>
        <v>#N/A</v>
      </c>
      <c r="M884" s="242" t="e">
        <f t="shared" ca="1" si="112"/>
        <v>#N/A</v>
      </c>
      <c r="N884" s="20"/>
      <c r="O884" s="74">
        <f t="shared" ca="1" si="117"/>
        <v>1</v>
      </c>
      <c r="P884" s="75">
        <f t="shared" ca="1" si="109"/>
        <v>0</v>
      </c>
      <c r="Q884" s="76" t="str">
        <f t="shared" ca="1" si="113"/>
        <v/>
      </c>
      <c r="R884" s="75"/>
      <c r="S884" s="77">
        <f t="shared" ca="1" si="110"/>
        <v>1</v>
      </c>
      <c r="T884" s="78"/>
      <c r="U884" s="81">
        <f t="shared" ca="1" si="118"/>
        <v>2380</v>
      </c>
      <c r="V884" s="82">
        <f t="shared" ca="1" si="114"/>
        <v>87002.38</v>
      </c>
      <c r="W884" s="50"/>
      <c r="X884" s="50"/>
      <c r="Y884" s="50"/>
      <c r="Z884" s="50"/>
      <c r="AA884" s="50"/>
      <c r="AG884" s="50"/>
      <c r="AH884" s="50"/>
      <c r="AI884" s="50"/>
      <c r="AJ884" s="50"/>
      <c r="AK884" s="50"/>
      <c r="AL884" s="50"/>
      <c r="AM884" s="50"/>
      <c r="AN884" s="50"/>
      <c r="AO884" s="50"/>
      <c r="AP884" s="138" t="str">
        <f>IF(NOT($AS884=$AS885),ROW(),"")</f>
        <v/>
      </c>
      <c r="AQ884" s="20" t="str">
        <f>IF(NOT(AS884=AS885),AS885,"")</f>
        <v/>
      </c>
      <c r="AR884" s="20" t="str">
        <f>INDEX($AB$15:$AM$15,MATCH($AS884,$AB$11:$AM$11,0))</f>
        <v>in</v>
      </c>
      <c r="AS884" s="20" t="str">
        <f>LEFT(AT884,4)</f>
        <v>2003</v>
      </c>
      <c r="AT884" s="139" t="str">
        <f>LEFT(B884,6)</f>
        <v>200306</v>
      </c>
    </row>
    <row r="885" spans="2:46" x14ac:dyDescent="0.25">
      <c r="B885" s="11">
        <f>'Market Data'!B871</f>
        <v>20030603</v>
      </c>
      <c r="C885" s="2">
        <f>'Market Data'!C871</f>
        <v>4282</v>
      </c>
      <c r="D885" s="2">
        <f>'Market Data'!D871</f>
        <v>4311</v>
      </c>
      <c r="E885" s="2">
        <f>'Market Data'!E871</f>
        <v>4268.5</v>
      </c>
      <c r="F885" s="12">
        <f>'Market Data'!F871</f>
        <v>4286</v>
      </c>
      <c r="H885" s="151">
        <f t="shared" si="115"/>
        <v>867</v>
      </c>
      <c r="I885" s="244">
        <f ca="1">IF($H885&lt;($J$6+1),"",PFE(OFFSET($F885,0,0,-$J$6)))</f>
        <v>5.6424566188186406E-2</v>
      </c>
      <c r="J885" s="19"/>
      <c r="K885" s="139" t="str">
        <f t="shared" ca="1" si="116"/>
        <v>Long</v>
      </c>
      <c r="L885" s="243" t="e">
        <f t="shared" ca="1" si="111"/>
        <v>#N/A</v>
      </c>
      <c r="M885" s="242" t="e">
        <f t="shared" ca="1" si="112"/>
        <v>#N/A</v>
      </c>
      <c r="N885" s="20"/>
      <c r="O885" s="74">
        <f t="shared" ca="1" si="117"/>
        <v>1</v>
      </c>
      <c r="P885" s="75">
        <f t="shared" ca="1" si="109"/>
        <v>0</v>
      </c>
      <c r="Q885" s="76" t="str">
        <f t="shared" ca="1" si="113"/>
        <v/>
      </c>
      <c r="R885" s="75"/>
      <c r="S885" s="77">
        <f t="shared" ca="1" si="110"/>
        <v>1</v>
      </c>
      <c r="T885" s="78"/>
      <c r="U885" s="81">
        <f t="shared" ca="1" si="118"/>
        <v>-1435</v>
      </c>
      <c r="V885" s="82">
        <f t="shared" ca="1" si="114"/>
        <v>85567.38</v>
      </c>
      <c r="W885" s="50"/>
      <c r="X885" s="50"/>
      <c r="Y885" s="50"/>
      <c r="Z885" s="50"/>
      <c r="AA885" s="50"/>
      <c r="AG885" s="50"/>
      <c r="AH885" s="50"/>
      <c r="AI885" s="50"/>
      <c r="AJ885" s="50"/>
      <c r="AK885" s="50"/>
      <c r="AL885" s="50"/>
      <c r="AM885" s="50"/>
      <c r="AN885" s="50"/>
      <c r="AO885" s="50"/>
      <c r="AP885" s="138" t="str">
        <f>IF(NOT($AS885=$AS886),ROW(),"")</f>
        <v/>
      </c>
      <c r="AQ885" s="20" t="str">
        <f>IF(NOT(AS885=AS886),AS886,"")</f>
        <v/>
      </c>
      <c r="AR885" s="20" t="str">
        <f>INDEX($AB$15:$AM$15,MATCH($AS885,$AB$11:$AM$11,0))</f>
        <v>in</v>
      </c>
      <c r="AS885" s="20" t="str">
        <f>LEFT(AT885,4)</f>
        <v>2003</v>
      </c>
      <c r="AT885" s="139" t="str">
        <f>LEFT(B885,6)</f>
        <v>200306</v>
      </c>
    </row>
    <row r="886" spans="2:46" x14ac:dyDescent="0.25">
      <c r="B886" s="11">
        <f>'Market Data'!B872</f>
        <v>20030604</v>
      </c>
      <c r="C886" s="2">
        <f>'Market Data'!C872</f>
        <v>4306</v>
      </c>
      <c r="D886" s="2">
        <f>'Market Data'!D872</f>
        <v>4367</v>
      </c>
      <c r="E886" s="2">
        <f>'Market Data'!E872</f>
        <v>4286</v>
      </c>
      <c r="F886" s="12">
        <f>'Market Data'!F872</f>
        <v>4336</v>
      </c>
      <c r="H886" s="151">
        <f t="shared" si="115"/>
        <v>868</v>
      </c>
      <c r="I886" s="244">
        <f ca="1">IF($H886&lt;($J$6+1),"",PFE(OFFSET($F886,0,0,-$J$6)))</f>
        <v>9.6436986655054666E-2</v>
      </c>
      <c r="J886" s="19"/>
      <c r="K886" s="139" t="str">
        <f t="shared" ca="1" si="116"/>
        <v>Long</v>
      </c>
      <c r="L886" s="243" t="e">
        <f t="shared" ca="1" si="111"/>
        <v>#N/A</v>
      </c>
      <c r="M886" s="242" t="e">
        <f t="shared" ca="1" si="112"/>
        <v>#N/A</v>
      </c>
      <c r="N886" s="20"/>
      <c r="O886" s="74">
        <f t="shared" ca="1" si="117"/>
        <v>1</v>
      </c>
      <c r="P886" s="75">
        <f t="shared" ca="1" si="109"/>
        <v>0</v>
      </c>
      <c r="Q886" s="76" t="str">
        <f t="shared" ca="1" si="113"/>
        <v/>
      </c>
      <c r="R886" s="75"/>
      <c r="S886" s="77">
        <f t="shared" ca="1" si="110"/>
        <v>1</v>
      </c>
      <c r="T886" s="78"/>
      <c r="U886" s="81">
        <f t="shared" ca="1" si="118"/>
        <v>1750</v>
      </c>
      <c r="V886" s="82">
        <f t="shared" ca="1" si="114"/>
        <v>87317.38</v>
      </c>
      <c r="W886" s="50"/>
      <c r="X886" s="50"/>
      <c r="Y886" s="50"/>
      <c r="Z886" s="50"/>
      <c r="AA886" s="50"/>
      <c r="AG886" s="50"/>
      <c r="AH886" s="50"/>
      <c r="AI886" s="50"/>
      <c r="AJ886" s="50"/>
      <c r="AK886" s="50"/>
      <c r="AL886" s="50"/>
      <c r="AM886" s="50"/>
      <c r="AN886" s="50"/>
      <c r="AO886" s="50"/>
      <c r="AP886" s="138" t="str">
        <f>IF(NOT($AS886=$AS887),ROW(),"")</f>
        <v/>
      </c>
      <c r="AQ886" s="20" t="str">
        <f>IF(NOT(AS886=AS887),AS887,"")</f>
        <v/>
      </c>
      <c r="AR886" s="20" t="str">
        <f>INDEX($AB$15:$AM$15,MATCH($AS886,$AB$11:$AM$11,0))</f>
        <v>in</v>
      </c>
      <c r="AS886" s="20" t="str">
        <f>LEFT(AT886,4)</f>
        <v>2003</v>
      </c>
      <c r="AT886" s="139" t="str">
        <f>LEFT(B886,6)</f>
        <v>200306</v>
      </c>
    </row>
    <row r="887" spans="2:46" x14ac:dyDescent="0.25">
      <c r="B887" s="11">
        <f>'Market Data'!B873</f>
        <v>20030605</v>
      </c>
      <c r="C887" s="2">
        <f>'Market Data'!C873</f>
        <v>4352</v>
      </c>
      <c r="D887" s="2">
        <f>'Market Data'!D873</f>
        <v>4373.5</v>
      </c>
      <c r="E887" s="2">
        <f>'Market Data'!E873</f>
        <v>4284</v>
      </c>
      <c r="F887" s="12">
        <f>'Market Data'!F873</f>
        <v>4306.5</v>
      </c>
      <c r="H887" s="151">
        <f t="shared" si="115"/>
        <v>869</v>
      </c>
      <c r="I887" s="244">
        <f ca="1">IF($H887&lt;($J$6+1),"",PFE(OFFSET($F887,0,0,-$J$6)))</f>
        <v>6.7305694589217341E-2</v>
      </c>
      <c r="J887" s="19"/>
      <c r="K887" s="139" t="str">
        <f t="shared" ca="1" si="116"/>
        <v>Long</v>
      </c>
      <c r="L887" s="243" t="e">
        <f t="shared" ca="1" si="111"/>
        <v>#N/A</v>
      </c>
      <c r="M887" s="242" t="e">
        <f t="shared" ca="1" si="112"/>
        <v>#N/A</v>
      </c>
      <c r="N887" s="20"/>
      <c r="O887" s="74">
        <f t="shared" ca="1" si="117"/>
        <v>1</v>
      </c>
      <c r="P887" s="75">
        <f t="shared" ca="1" si="109"/>
        <v>0</v>
      </c>
      <c r="Q887" s="76" t="str">
        <f t="shared" ca="1" si="113"/>
        <v/>
      </c>
      <c r="R887" s="75"/>
      <c r="S887" s="77">
        <f t="shared" ca="1" si="110"/>
        <v>1</v>
      </c>
      <c r="T887" s="78"/>
      <c r="U887" s="81">
        <f t="shared" ca="1" si="118"/>
        <v>-1032.5</v>
      </c>
      <c r="V887" s="82">
        <f t="shared" ca="1" si="114"/>
        <v>86284.88</v>
      </c>
      <c r="W887" s="50"/>
      <c r="X887" s="50"/>
      <c r="Y887" s="50"/>
      <c r="Z887" s="50"/>
      <c r="AA887" s="50"/>
      <c r="AG887" s="50"/>
      <c r="AH887" s="50"/>
      <c r="AI887" s="50"/>
      <c r="AJ887" s="50"/>
      <c r="AK887" s="50"/>
      <c r="AL887" s="50"/>
      <c r="AM887" s="50"/>
      <c r="AN887" s="50"/>
      <c r="AO887" s="50"/>
      <c r="AP887" s="138" t="str">
        <f>IF(NOT($AS887=$AS888),ROW(),"")</f>
        <v/>
      </c>
      <c r="AQ887" s="20" t="str">
        <f>IF(NOT(AS887=AS888),AS888,"")</f>
        <v/>
      </c>
      <c r="AR887" s="20" t="str">
        <f>INDEX($AB$15:$AM$15,MATCH($AS887,$AB$11:$AM$11,0))</f>
        <v>in</v>
      </c>
      <c r="AS887" s="20" t="str">
        <f>LEFT(AT887,4)</f>
        <v>2003</v>
      </c>
      <c r="AT887" s="139" t="str">
        <f>LEFT(B887,6)</f>
        <v>200306</v>
      </c>
    </row>
    <row r="888" spans="2:46" x14ac:dyDescent="0.25">
      <c r="B888" s="11">
        <f>'Market Data'!B874</f>
        <v>20030606</v>
      </c>
      <c r="C888" s="2">
        <f>'Market Data'!C874</f>
        <v>4346.5</v>
      </c>
      <c r="D888" s="2">
        <f>'Market Data'!D874</f>
        <v>4412.5</v>
      </c>
      <c r="E888" s="2">
        <f>'Market Data'!E874</f>
        <v>4336.5</v>
      </c>
      <c r="F888" s="12">
        <f>'Market Data'!F874</f>
        <v>4392</v>
      </c>
      <c r="H888" s="151">
        <f t="shared" si="115"/>
        <v>870</v>
      </c>
      <c r="I888" s="244">
        <f ca="1">IF($H888&lt;($J$6+1),"",PFE(OFFSET($F888,0,0,-$J$6)))</f>
        <v>0.11076900715220439</v>
      </c>
      <c r="J888" s="19"/>
      <c r="K888" s="139" t="str">
        <f t="shared" ca="1" si="116"/>
        <v>Long</v>
      </c>
      <c r="L888" s="243" t="e">
        <f t="shared" ca="1" si="111"/>
        <v>#N/A</v>
      </c>
      <c r="M888" s="242" t="e">
        <f t="shared" ca="1" si="112"/>
        <v>#N/A</v>
      </c>
      <c r="N888" s="20"/>
      <c r="O888" s="74">
        <f t="shared" ca="1" si="117"/>
        <v>1</v>
      </c>
      <c r="P888" s="75">
        <f t="shared" ca="1" si="109"/>
        <v>0</v>
      </c>
      <c r="Q888" s="76" t="str">
        <f t="shared" ca="1" si="113"/>
        <v/>
      </c>
      <c r="R888" s="75"/>
      <c r="S888" s="77">
        <f t="shared" ca="1" si="110"/>
        <v>1</v>
      </c>
      <c r="T888" s="78"/>
      <c r="U888" s="81">
        <f t="shared" ca="1" si="118"/>
        <v>2992.5</v>
      </c>
      <c r="V888" s="82">
        <f t="shared" ca="1" si="114"/>
        <v>89277.38</v>
      </c>
      <c r="W888" s="50"/>
      <c r="X888" s="50"/>
      <c r="Y888" s="50"/>
      <c r="Z888" s="50"/>
      <c r="AA888" s="50"/>
      <c r="AG888" s="50"/>
      <c r="AH888" s="50"/>
      <c r="AI888" s="50"/>
      <c r="AJ888" s="50"/>
      <c r="AK888" s="50"/>
      <c r="AL888" s="50"/>
      <c r="AM888" s="50"/>
      <c r="AN888" s="50"/>
      <c r="AO888" s="50"/>
      <c r="AP888" s="138" t="str">
        <f>IF(NOT($AS888=$AS889),ROW(),"")</f>
        <v/>
      </c>
      <c r="AQ888" s="20" t="str">
        <f>IF(NOT(AS888=AS889),AS889,"")</f>
        <v/>
      </c>
      <c r="AR888" s="20" t="str">
        <f>INDEX($AB$15:$AM$15,MATCH($AS888,$AB$11:$AM$11,0))</f>
        <v>in</v>
      </c>
      <c r="AS888" s="20" t="str">
        <f>LEFT(AT888,4)</f>
        <v>2003</v>
      </c>
      <c r="AT888" s="139" t="str">
        <f>LEFT(B888,6)</f>
        <v>200306</v>
      </c>
    </row>
    <row r="889" spans="2:46" x14ac:dyDescent="0.25">
      <c r="B889" s="11">
        <f>'Market Data'!B875</f>
        <v>20030609</v>
      </c>
      <c r="C889" s="2">
        <f>'Market Data'!C875</f>
        <v>4380</v>
      </c>
      <c r="D889" s="2">
        <f>'Market Data'!D875</f>
        <v>4398</v>
      </c>
      <c r="E889" s="2">
        <f>'Market Data'!E875</f>
        <v>4339</v>
      </c>
      <c r="F889" s="12">
        <f>'Market Data'!F875</f>
        <v>4362</v>
      </c>
      <c r="H889" s="151">
        <f t="shared" si="115"/>
        <v>871</v>
      </c>
      <c r="I889" s="244">
        <f ca="1">IF($H889&lt;($J$6+1),"",PFE(OFFSET($F889,0,0,-$J$6)))</f>
        <v>0.12042842534010655</v>
      </c>
      <c r="J889" s="19"/>
      <c r="K889" s="139" t="str">
        <f t="shared" ca="1" si="116"/>
        <v>Long</v>
      </c>
      <c r="L889" s="243" t="e">
        <f t="shared" ca="1" si="111"/>
        <v>#N/A</v>
      </c>
      <c r="M889" s="242" t="e">
        <f t="shared" ca="1" si="112"/>
        <v>#N/A</v>
      </c>
      <c r="N889" s="20"/>
      <c r="O889" s="74">
        <f t="shared" ca="1" si="117"/>
        <v>1</v>
      </c>
      <c r="P889" s="75">
        <f t="shared" ca="1" si="109"/>
        <v>0</v>
      </c>
      <c r="Q889" s="76" t="str">
        <f t="shared" ca="1" si="113"/>
        <v/>
      </c>
      <c r="R889" s="75"/>
      <c r="S889" s="77">
        <f t="shared" ca="1" si="110"/>
        <v>1</v>
      </c>
      <c r="T889" s="78"/>
      <c r="U889" s="81">
        <f t="shared" ca="1" si="118"/>
        <v>-1050</v>
      </c>
      <c r="V889" s="82">
        <f t="shared" ca="1" si="114"/>
        <v>88227.38</v>
      </c>
      <c r="W889" s="50"/>
      <c r="X889" s="50"/>
      <c r="Y889" s="50"/>
      <c r="Z889" s="50"/>
      <c r="AA889" s="50"/>
      <c r="AG889" s="50"/>
      <c r="AH889" s="50"/>
      <c r="AI889" s="50"/>
      <c r="AJ889" s="50"/>
      <c r="AK889" s="50"/>
      <c r="AL889" s="50"/>
      <c r="AM889" s="50"/>
      <c r="AN889" s="50"/>
      <c r="AO889" s="50"/>
      <c r="AP889" s="138" t="str">
        <f>IF(NOT($AS889=$AS890),ROW(),"")</f>
        <v/>
      </c>
      <c r="AQ889" s="20" t="str">
        <f>IF(NOT(AS889=AS890),AS890,"")</f>
        <v/>
      </c>
      <c r="AR889" s="20" t="str">
        <f>INDEX($AB$15:$AM$15,MATCH($AS889,$AB$11:$AM$11,0))</f>
        <v>in</v>
      </c>
      <c r="AS889" s="20" t="str">
        <f>LEFT(AT889,4)</f>
        <v>2003</v>
      </c>
      <c r="AT889" s="139" t="str">
        <f>LEFT(B889,6)</f>
        <v>200306</v>
      </c>
    </row>
    <row r="890" spans="2:46" x14ac:dyDescent="0.25">
      <c r="B890" s="11">
        <f>'Market Data'!B876</f>
        <v>20030610</v>
      </c>
      <c r="C890" s="2">
        <f>'Market Data'!C876</f>
        <v>4342</v>
      </c>
      <c r="D890" s="2">
        <f>'Market Data'!D876</f>
        <v>4415.5</v>
      </c>
      <c r="E890" s="2">
        <f>'Market Data'!E876</f>
        <v>4337</v>
      </c>
      <c r="F890" s="12">
        <f>'Market Data'!F876</f>
        <v>4403</v>
      </c>
      <c r="H890" s="151">
        <f t="shared" si="115"/>
        <v>872</v>
      </c>
      <c r="I890" s="244">
        <f ca="1">IF($H890&lt;($J$6+1),"",PFE(OFFSET($F890,0,0,-$J$6)))</f>
        <v>0.12681524065447955</v>
      </c>
      <c r="J890" s="19"/>
      <c r="K890" s="139" t="str">
        <f t="shared" ca="1" si="116"/>
        <v>Long</v>
      </c>
      <c r="L890" s="243" t="e">
        <f t="shared" ca="1" si="111"/>
        <v>#N/A</v>
      </c>
      <c r="M890" s="242" t="e">
        <f t="shared" ca="1" si="112"/>
        <v>#N/A</v>
      </c>
      <c r="N890" s="20"/>
      <c r="O890" s="74">
        <f t="shared" ca="1" si="117"/>
        <v>1</v>
      </c>
      <c r="P890" s="75">
        <f t="shared" ca="1" si="109"/>
        <v>0</v>
      </c>
      <c r="Q890" s="76" t="str">
        <f t="shared" ca="1" si="113"/>
        <v/>
      </c>
      <c r="R890" s="75"/>
      <c r="S890" s="77">
        <f t="shared" ca="1" si="110"/>
        <v>1</v>
      </c>
      <c r="T890" s="78"/>
      <c r="U890" s="81">
        <f t="shared" ca="1" si="118"/>
        <v>1435</v>
      </c>
      <c r="V890" s="82">
        <f t="shared" ca="1" si="114"/>
        <v>89662.38</v>
      </c>
      <c r="W890" s="50"/>
      <c r="X890" s="50"/>
      <c r="Y890" s="50"/>
      <c r="Z890" s="50"/>
      <c r="AA890" s="50"/>
      <c r="AG890" s="50"/>
      <c r="AH890" s="50"/>
      <c r="AI890" s="50"/>
      <c r="AJ890" s="50"/>
      <c r="AK890" s="50"/>
      <c r="AL890" s="50"/>
      <c r="AM890" s="50"/>
      <c r="AN890" s="50"/>
      <c r="AO890" s="50"/>
      <c r="AP890" s="138" t="str">
        <f>IF(NOT($AS890=$AS891),ROW(),"")</f>
        <v/>
      </c>
      <c r="AQ890" s="20" t="str">
        <f>IF(NOT(AS890=AS891),AS891,"")</f>
        <v/>
      </c>
      <c r="AR890" s="20" t="str">
        <f>INDEX($AB$15:$AM$15,MATCH($AS890,$AB$11:$AM$11,0))</f>
        <v>in</v>
      </c>
      <c r="AS890" s="20" t="str">
        <f>LEFT(AT890,4)</f>
        <v>2003</v>
      </c>
      <c r="AT890" s="139" t="str">
        <f>LEFT(B890,6)</f>
        <v>200306</v>
      </c>
    </row>
    <row r="891" spans="2:46" x14ac:dyDescent="0.25">
      <c r="B891" s="11">
        <f>'Market Data'!B877</f>
        <v>20030611</v>
      </c>
      <c r="C891" s="2">
        <f>'Market Data'!C877</f>
        <v>4426</v>
      </c>
      <c r="D891" s="2">
        <f>'Market Data'!D877</f>
        <v>4456</v>
      </c>
      <c r="E891" s="2">
        <f>'Market Data'!E877</f>
        <v>4396.5</v>
      </c>
      <c r="F891" s="12">
        <f>'Market Data'!F877</f>
        <v>4446.5</v>
      </c>
      <c r="H891" s="151">
        <f t="shared" si="115"/>
        <v>873</v>
      </c>
      <c r="I891" s="244">
        <f ca="1">IF($H891&lt;($J$6+1),"",PFE(OFFSET($F891,0,0,-$J$6)))</f>
        <v>0.12552489774566161</v>
      </c>
      <c r="J891" s="19"/>
      <c r="K891" s="139" t="str">
        <f t="shared" ca="1" si="116"/>
        <v>Long</v>
      </c>
      <c r="L891" s="243" t="e">
        <f t="shared" ca="1" si="111"/>
        <v>#N/A</v>
      </c>
      <c r="M891" s="242" t="e">
        <f t="shared" ca="1" si="112"/>
        <v>#N/A</v>
      </c>
      <c r="N891" s="20"/>
      <c r="O891" s="74">
        <f t="shared" ca="1" si="117"/>
        <v>1</v>
      </c>
      <c r="P891" s="75">
        <f t="shared" ca="1" si="109"/>
        <v>0</v>
      </c>
      <c r="Q891" s="76" t="str">
        <f t="shared" ca="1" si="113"/>
        <v/>
      </c>
      <c r="R891" s="75"/>
      <c r="S891" s="77">
        <f t="shared" ca="1" si="110"/>
        <v>1</v>
      </c>
      <c r="T891" s="78"/>
      <c r="U891" s="81">
        <f t="shared" ca="1" si="118"/>
        <v>1522.5</v>
      </c>
      <c r="V891" s="82">
        <f t="shared" ca="1" si="114"/>
        <v>91184.88</v>
      </c>
      <c r="W891" s="50"/>
      <c r="X891" s="50"/>
      <c r="Y891" s="50"/>
      <c r="Z891" s="50"/>
      <c r="AA891" s="50"/>
      <c r="AG891" s="50"/>
      <c r="AH891" s="50"/>
      <c r="AI891" s="50"/>
      <c r="AJ891" s="50"/>
      <c r="AK891" s="50"/>
      <c r="AL891" s="50"/>
      <c r="AM891" s="50"/>
      <c r="AN891" s="50"/>
      <c r="AO891" s="50"/>
      <c r="AP891" s="138" t="str">
        <f>IF(NOT($AS891=$AS892),ROW(),"")</f>
        <v/>
      </c>
      <c r="AQ891" s="20" t="str">
        <f>IF(NOT(AS891=AS892),AS892,"")</f>
        <v/>
      </c>
      <c r="AR891" s="20" t="str">
        <f>INDEX($AB$15:$AM$15,MATCH($AS891,$AB$11:$AM$11,0))</f>
        <v>in</v>
      </c>
      <c r="AS891" s="20" t="str">
        <f>LEFT(AT891,4)</f>
        <v>2003</v>
      </c>
      <c r="AT891" s="139" t="str">
        <f>LEFT(B891,6)</f>
        <v>200306</v>
      </c>
    </row>
    <row r="892" spans="2:46" x14ac:dyDescent="0.25">
      <c r="B892" s="11">
        <f>'Market Data'!B878</f>
        <v>20030612</v>
      </c>
      <c r="C892" s="2">
        <f>'Market Data'!C878</f>
        <v>4471</v>
      </c>
      <c r="D892" s="2">
        <f>'Market Data'!D878</f>
        <v>4518</v>
      </c>
      <c r="E892" s="2">
        <f>'Market Data'!E878</f>
        <v>4469</v>
      </c>
      <c r="F892" s="12">
        <f>'Market Data'!F878</f>
        <v>4481</v>
      </c>
      <c r="H892" s="151">
        <f t="shared" si="115"/>
        <v>874</v>
      </c>
      <c r="I892" s="244">
        <f ca="1">IF($H892&lt;($J$6+1),"",PFE(OFFSET($F892,0,0,-$J$6)))</f>
        <v>0.14190876312488904</v>
      </c>
      <c r="J892" s="19"/>
      <c r="K892" s="139" t="str">
        <f t="shared" ca="1" si="116"/>
        <v>Long</v>
      </c>
      <c r="L892" s="243" t="e">
        <f t="shared" ca="1" si="111"/>
        <v>#N/A</v>
      </c>
      <c r="M892" s="242" t="e">
        <f t="shared" ca="1" si="112"/>
        <v>#N/A</v>
      </c>
      <c r="N892" s="20"/>
      <c r="O892" s="74">
        <f t="shared" ca="1" si="117"/>
        <v>1</v>
      </c>
      <c r="P892" s="75">
        <f t="shared" ca="1" si="109"/>
        <v>0</v>
      </c>
      <c r="Q892" s="76" t="str">
        <f t="shared" ca="1" si="113"/>
        <v/>
      </c>
      <c r="R892" s="75"/>
      <c r="S892" s="77">
        <f t="shared" ca="1" si="110"/>
        <v>1</v>
      </c>
      <c r="T892" s="78"/>
      <c r="U892" s="81">
        <f t="shared" ca="1" si="118"/>
        <v>1207.5</v>
      </c>
      <c r="V892" s="82">
        <f t="shared" ca="1" si="114"/>
        <v>92392.38</v>
      </c>
      <c r="W892" s="50"/>
      <c r="X892" s="50"/>
      <c r="Y892" s="50"/>
      <c r="Z892" s="50"/>
      <c r="AA892" s="50"/>
      <c r="AG892" s="50"/>
      <c r="AH892" s="50"/>
      <c r="AI892" s="50"/>
      <c r="AJ892" s="50"/>
      <c r="AK892" s="50"/>
      <c r="AL892" s="50"/>
      <c r="AM892" s="50"/>
      <c r="AN892" s="50"/>
      <c r="AO892" s="50"/>
      <c r="AP892" s="138" t="str">
        <f>IF(NOT($AS892=$AS893),ROW(),"")</f>
        <v/>
      </c>
      <c r="AQ892" s="20" t="str">
        <f>IF(NOT(AS892=AS893),AS893,"")</f>
        <v/>
      </c>
      <c r="AR892" s="20" t="str">
        <f>INDEX($AB$15:$AM$15,MATCH($AS892,$AB$11:$AM$11,0))</f>
        <v>in</v>
      </c>
      <c r="AS892" s="20" t="str">
        <f>LEFT(AT892,4)</f>
        <v>2003</v>
      </c>
      <c r="AT892" s="139" t="str">
        <f>LEFT(B892,6)</f>
        <v>200306</v>
      </c>
    </row>
    <row r="893" spans="2:46" x14ac:dyDescent="0.25">
      <c r="B893" s="11">
        <f>'Market Data'!B879</f>
        <v>20030613</v>
      </c>
      <c r="C893" s="2">
        <f>'Market Data'!C879</f>
        <v>4494</v>
      </c>
      <c r="D893" s="2">
        <f>'Market Data'!D879</f>
        <v>4510.5</v>
      </c>
      <c r="E893" s="2">
        <f>'Market Data'!E879</f>
        <v>4419.5</v>
      </c>
      <c r="F893" s="12">
        <f>'Market Data'!F879</f>
        <v>4425.5</v>
      </c>
      <c r="H893" s="151">
        <f t="shared" si="115"/>
        <v>875</v>
      </c>
      <c r="I893" s="244">
        <f ca="1">IF($H893&lt;($J$6+1),"",PFE(OFFSET($F893,0,0,-$J$6)))</f>
        <v>0.13503381997781327</v>
      </c>
      <c r="J893" s="19"/>
      <c r="K893" s="139" t="str">
        <f t="shared" ca="1" si="116"/>
        <v>Long</v>
      </c>
      <c r="L893" s="243" t="e">
        <f t="shared" ca="1" si="111"/>
        <v>#N/A</v>
      </c>
      <c r="M893" s="242" t="e">
        <f t="shared" ca="1" si="112"/>
        <v>#N/A</v>
      </c>
      <c r="N893" s="20"/>
      <c r="O893" s="74">
        <f t="shared" ca="1" si="117"/>
        <v>1</v>
      </c>
      <c r="P893" s="75">
        <f t="shared" ca="1" si="109"/>
        <v>0</v>
      </c>
      <c r="Q893" s="76" t="str">
        <f t="shared" ca="1" si="113"/>
        <v/>
      </c>
      <c r="R893" s="75"/>
      <c r="S893" s="77">
        <f t="shared" ca="1" si="110"/>
        <v>1</v>
      </c>
      <c r="T893" s="78"/>
      <c r="U893" s="81">
        <f t="shared" ca="1" si="118"/>
        <v>-1942.5</v>
      </c>
      <c r="V893" s="82">
        <f t="shared" ca="1" si="114"/>
        <v>90449.88</v>
      </c>
      <c r="W893" s="50"/>
      <c r="X893" s="50"/>
      <c r="Y893" s="50"/>
      <c r="Z893" s="50"/>
      <c r="AA893" s="50"/>
      <c r="AG893" s="50"/>
      <c r="AH893" s="50"/>
      <c r="AI893" s="50"/>
      <c r="AJ893" s="50"/>
      <c r="AK893" s="50"/>
      <c r="AL893" s="50"/>
      <c r="AM893" s="50"/>
      <c r="AN893" s="50"/>
      <c r="AO893" s="50"/>
      <c r="AP893" s="138" t="str">
        <f>IF(NOT($AS893=$AS894),ROW(),"")</f>
        <v/>
      </c>
      <c r="AQ893" s="20" t="str">
        <f>IF(NOT(AS893=AS894),AS894,"")</f>
        <v/>
      </c>
      <c r="AR893" s="20" t="str">
        <f>INDEX($AB$15:$AM$15,MATCH($AS893,$AB$11:$AM$11,0))</f>
        <v>in</v>
      </c>
      <c r="AS893" s="20" t="str">
        <f>LEFT(AT893,4)</f>
        <v>2003</v>
      </c>
      <c r="AT893" s="139" t="str">
        <f>LEFT(B893,6)</f>
        <v>200306</v>
      </c>
    </row>
    <row r="894" spans="2:46" x14ac:dyDescent="0.25">
      <c r="B894" s="11">
        <f>'Market Data'!B880</f>
        <v>20030616</v>
      </c>
      <c r="C894" s="2">
        <f>'Market Data'!C880</f>
        <v>4405</v>
      </c>
      <c r="D894" s="2">
        <f>'Market Data'!D880</f>
        <v>4527</v>
      </c>
      <c r="E894" s="2">
        <f>'Market Data'!E880</f>
        <v>4384</v>
      </c>
      <c r="F894" s="12">
        <f>'Market Data'!F880</f>
        <v>4525.5</v>
      </c>
      <c r="H894" s="151">
        <f t="shared" si="115"/>
        <v>876</v>
      </c>
      <c r="I894" s="244">
        <f ca="1">IF($H894&lt;($J$6+1),"",PFE(OFFSET($F894,0,0,-$J$6)))</f>
        <v>0.13336575448138083</v>
      </c>
      <c r="J894" s="19"/>
      <c r="K894" s="139" t="str">
        <f t="shared" ca="1" si="116"/>
        <v>Long</v>
      </c>
      <c r="L894" s="243" t="e">
        <f t="shared" ca="1" si="111"/>
        <v>#N/A</v>
      </c>
      <c r="M894" s="242" t="e">
        <f t="shared" ca="1" si="112"/>
        <v>#N/A</v>
      </c>
      <c r="N894" s="20"/>
      <c r="O894" s="74">
        <f t="shared" ca="1" si="117"/>
        <v>1</v>
      </c>
      <c r="P894" s="75">
        <f t="shared" ca="1" si="109"/>
        <v>0</v>
      </c>
      <c r="Q894" s="76" t="str">
        <f t="shared" ca="1" si="113"/>
        <v/>
      </c>
      <c r="R894" s="75"/>
      <c r="S894" s="77">
        <f t="shared" ca="1" si="110"/>
        <v>1</v>
      </c>
      <c r="T894" s="78"/>
      <c r="U894" s="81">
        <f t="shared" ca="1" si="118"/>
        <v>3500</v>
      </c>
      <c r="V894" s="82">
        <f t="shared" ca="1" si="114"/>
        <v>93949.88</v>
      </c>
      <c r="W894" s="50"/>
      <c r="X894" s="50"/>
      <c r="Y894" s="50"/>
      <c r="Z894" s="50"/>
      <c r="AA894" s="50"/>
      <c r="AG894" s="50"/>
      <c r="AH894" s="50"/>
      <c r="AI894" s="50"/>
      <c r="AJ894" s="50"/>
      <c r="AK894" s="50"/>
      <c r="AL894" s="50"/>
      <c r="AM894" s="50"/>
      <c r="AN894" s="50"/>
      <c r="AO894" s="50"/>
      <c r="AP894" s="138" t="str">
        <f>IF(NOT($AS894=$AS895),ROW(),"")</f>
        <v/>
      </c>
      <c r="AQ894" s="20" t="str">
        <f>IF(NOT(AS894=AS895),AS895,"")</f>
        <v/>
      </c>
      <c r="AR894" s="20" t="str">
        <f>INDEX($AB$15:$AM$15,MATCH($AS894,$AB$11:$AM$11,0))</f>
        <v>in</v>
      </c>
      <c r="AS894" s="20" t="str">
        <f>LEFT(AT894,4)</f>
        <v>2003</v>
      </c>
      <c r="AT894" s="139" t="str">
        <f>LEFT(B894,6)</f>
        <v>200306</v>
      </c>
    </row>
    <row r="895" spans="2:46" x14ac:dyDescent="0.25">
      <c r="B895" s="11">
        <f>'Market Data'!B881</f>
        <v>20030617</v>
      </c>
      <c r="C895" s="2">
        <f>'Market Data'!C881</f>
        <v>4562</v>
      </c>
      <c r="D895" s="2">
        <f>'Market Data'!D881</f>
        <v>4586</v>
      </c>
      <c r="E895" s="2">
        <f>'Market Data'!E881</f>
        <v>4527</v>
      </c>
      <c r="F895" s="12">
        <f>'Market Data'!F881</f>
        <v>4549</v>
      </c>
      <c r="H895" s="151">
        <f t="shared" si="115"/>
        <v>877</v>
      </c>
      <c r="I895" s="244">
        <f ca="1">IF($H895&lt;($J$6+1),"",PFE(OFFSET($F895,0,0,-$J$6)))</f>
        <v>0.13011054559510904</v>
      </c>
      <c r="J895" s="19"/>
      <c r="K895" s="139" t="str">
        <f t="shared" ca="1" si="116"/>
        <v>Long</v>
      </c>
      <c r="L895" s="243" t="e">
        <f t="shared" ca="1" si="111"/>
        <v>#N/A</v>
      </c>
      <c r="M895" s="242" t="e">
        <f t="shared" ca="1" si="112"/>
        <v>#N/A</v>
      </c>
      <c r="N895" s="20"/>
      <c r="O895" s="74">
        <f t="shared" ca="1" si="117"/>
        <v>1</v>
      </c>
      <c r="P895" s="75">
        <f t="shared" ca="1" si="109"/>
        <v>0</v>
      </c>
      <c r="Q895" s="76" t="str">
        <f t="shared" ca="1" si="113"/>
        <v/>
      </c>
      <c r="R895" s="75"/>
      <c r="S895" s="77">
        <f t="shared" ca="1" si="110"/>
        <v>1</v>
      </c>
      <c r="T895" s="78"/>
      <c r="U895" s="81">
        <f t="shared" ca="1" si="118"/>
        <v>822.5</v>
      </c>
      <c r="V895" s="82">
        <f t="shared" ca="1" si="114"/>
        <v>94772.38</v>
      </c>
      <c r="W895" s="50"/>
      <c r="X895" s="50"/>
      <c r="Y895" s="50"/>
      <c r="Z895" s="50"/>
      <c r="AA895" s="50"/>
      <c r="AG895" s="50"/>
      <c r="AH895" s="50"/>
      <c r="AI895" s="50"/>
      <c r="AJ895" s="50"/>
      <c r="AK895" s="50"/>
      <c r="AL895" s="50"/>
      <c r="AM895" s="50"/>
      <c r="AN895" s="50"/>
      <c r="AO895" s="50"/>
      <c r="AP895" s="138" t="str">
        <f>IF(NOT($AS895=$AS896),ROW(),"")</f>
        <v/>
      </c>
      <c r="AQ895" s="20" t="str">
        <f>IF(NOT(AS895=AS896),AS896,"")</f>
        <v/>
      </c>
      <c r="AR895" s="20" t="str">
        <f>INDEX($AB$15:$AM$15,MATCH($AS895,$AB$11:$AM$11,0))</f>
        <v>in</v>
      </c>
      <c r="AS895" s="20" t="str">
        <f>LEFT(AT895,4)</f>
        <v>2003</v>
      </c>
      <c r="AT895" s="139" t="str">
        <f>LEFT(B895,6)</f>
        <v>200306</v>
      </c>
    </row>
    <row r="896" spans="2:46" x14ac:dyDescent="0.25">
      <c r="B896" s="11">
        <f>'Market Data'!B882</f>
        <v>20030618</v>
      </c>
      <c r="C896" s="2">
        <f>'Market Data'!C882</f>
        <v>4558</v>
      </c>
      <c r="D896" s="2">
        <f>'Market Data'!D882</f>
        <v>4580</v>
      </c>
      <c r="E896" s="2">
        <f>'Market Data'!E882</f>
        <v>4526</v>
      </c>
      <c r="F896" s="12">
        <f>'Market Data'!F882</f>
        <v>4570</v>
      </c>
      <c r="H896" s="151">
        <f t="shared" si="115"/>
        <v>878</v>
      </c>
      <c r="I896" s="244">
        <f ca="1">IF($H896&lt;($J$6+1),"",PFE(OFFSET($F896,0,0,-$J$6)))</f>
        <v>0.13030848852150428</v>
      </c>
      <c r="J896" s="19"/>
      <c r="K896" s="139" t="str">
        <f t="shared" ca="1" si="116"/>
        <v>Long</v>
      </c>
      <c r="L896" s="243" t="e">
        <f t="shared" ca="1" si="111"/>
        <v>#N/A</v>
      </c>
      <c r="M896" s="242" t="e">
        <f t="shared" ca="1" si="112"/>
        <v>#N/A</v>
      </c>
      <c r="N896" s="20"/>
      <c r="O896" s="74">
        <f t="shared" ca="1" si="117"/>
        <v>1</v>
      </c>
      <c r="P896" s="75">
        <f t="shared" ca="1" si="109"/>
        <v>0</v>
      </c>
      <c r="Q896" s="76" t="str">
        <f t="shared" ca="1" si="113"/>
        <v/>
      </c>
      <c r="R896" s="75"/>
      <c r="S896" s="77">
        <f t="shared" ca="1" si="110"/>
        <v>1</v>
      </c>
      <c r="T896" s="78"/>
      <c r="U896" s="81">
        <f t="shared" ca="1" si="118"/>
        <v>735</v>
      </c>
      <c r="V896" s="82">
        <f t="shared" ca="1" si="114"/>
        <v>95507.38</v>
      </c>
      <c r="W896" s="50"/>
      <c r="X896" s="50"/>
      <c r="Y896" s="50"/>
      <c r="Z896" s="50"/>
      <c r="AA896" s="50"/>
      <c r="AG896" s="50"/>
      <c r="AH896" s="50"/>
      <c r="AI896" s="50"/>
      <c r="AJ896" s="50"/>
      <c r="AK896" s="50"/>
      <c r="AL896" s="50"/>
      <c r="AM896" s="50"/>
      <c r="AN896" s="50"/>
      <c r="AO896" s="50"/>
      <c r="AP896" s="138" t="str">
        <f>IF(NOT($AS896=$AS897),ROW(),"")</f>
        <v/>
      </c>
      <c r="AQ896" s="20" t="str">
        <f>IF(NOT(AS896=AS897),AS897,"")</f>
        <v/>
      </c>
      <c r="AR896" s="20" t="str">
        <f>INDEX($AB$15:$AM$15,MATCH($AS896,$AB$11:$AM$11,0))</f>
        <v>in</v>
      </c>
      <c r="AS896" s="20" t="str">
        <f>LEFT(AT896,4)</f>
        <v>2003</v>
      </c>
      <c r="AT896" s="139" t="str">
        <f>LEFT(B896,6)</f>
        <v>200306</v>
      </c>
    </row>
    <row r="897" spans="2:46" x14ac:dyDescent="0.25">
      <c r="B897" s="11">
        <f>'Market Data'!B883</f>
        <v>20030619</v>
      </c>
      <c r="C897" s="2">
        <f>'Market Data'!C883</f>
        <v>4581.5</v>
      </c>
      <c r="D897" s="2">
        <f>'Market Data'!D883</f>
        <v>4587</v>
      </c>
      <c r="E897" s="2">
        <f>'Market Data'!E883</f>
        <v>4477</v>
      </c>
      <c r="F897" s="12">
        <f>'Market Data'!F883</f>
        <v>4493</v>
      </c>
      <c r="H897" s="151">
        <f t="shared" si="115"/>
        <v>879</v>
      </c>
      <c r="I897" s="244">
        <f ca="1">IF($H897&lt;($J$6+1),"",PFE(OFFSET($F897,0,0,-$J$6)))</f>
        <v>0.13862703523320904</v>
      </c>
      <c r="J897" s="19"/>
      <c r="K897" s="139" t="str">
        <f t="shared" ca="1" si="116"/>
        <v>Long</v>
      </c>
      <c r="L897" s="243" t="e">
        <f t="shared" ca="1" si="111"/>
        <v>#N/A</v>
      </c>
      <c r="M897" s="242" t="e">
        <f t="shared" ca="1" si="112"/>
        <v>#N/A</v>
      </c>
      <c r="N897" s="20"/>
      <c r="O897" s="74">
        <f t="shared" ca="1" si="117"/>
        <v>1</v>
      </c>
      <c r="P897" s="75">
        <f t="shared" ca="1" si="109"/>
        <v>0</v>
      </c>
      <c r="Q897" s="76" t="str">
        <f t="shared" ca="1" si="113"/>
        <v/>
      </c>
      <c r="R897" s="75"/>
      <c r="S897" s="77">
        <f t="shared" ca="1" si="110"/>
        <v>1</v>
      </c>
      <c r="T897" s="78"/>
      <c r="U897" s="81">
        <f t="shared" ca="1" si="118"/>
        <v>-2695</v>
      </c>
      <c r="V897" s="82">
        <f t="shared" ca="1" si="114"/>
        <v>92812.38</v>
      </c>
      <c r="W897" s="50"/>
      <c r="X897" s="50"/>
      <c r="Y897" s="50"/>
      <c r="Z897" s="50"/>
      <c r="AA897" s="50"/>
      <c r="AG897" s="50"/>
      <c r="AH897" s="50"/>
      <c r="AI897" s="50"/>
      <c r="AJ897" s="50"/>
      <c r="AK897" s="50"/>
      <c r="AL897" s="50"/>
      <c r="AM897" s="50"/>
      <c r="AN897" s="50"/>
      <c r="AO897" s="50"/>
      <c r="AP897" s="138" t="str">
        <f>IF(NOT($AS897=$AS898),ROW(),"")</f>
        <v/>
      </c>
      <c r="AQ897" s="20" t="str">
        <f>IF(NOT(AS897=AS898),AS898,"")</f>
        <v/>
      </c>
      <c r="AR897" s="20" t="str">
        <f>INDEX($AB$15:$AM$15,MATCH($AS897,$AB$11:$AM$11,0))</f>
        <v>in</v>
      </c>
      <c r="AS897" s="20" t="str">
        <f>LEFT(AT897,4)</f>
        <v>2003</v>
      </c>
      <c r="AT897" s="139" t="str">
        <f>LEFT(B897,6)</f>
        <v>200306</v>
      </c>
    </row>
    <row r="898" spans="2:46" x14ac:dyDescent="0.25">
      <c r="B898" s="11">
        <f>'Market Data'!B884</f>
        <v>20030620</v>
      </c>
      <c r="C898" s="2">
        <f>'Market Data'!C884</f>
        <v>4495</v>
      </c>
      <c r="D898" s="2">
        <f>'Market Data'!D884</f>
        <v>4531</v>
      </c>
      <c r="E898" s="2">
        <f>'Market Data'!E884</f>
        <v>4482</v>
      </c>
      <c r="F898" s="12">
        <f>'Market Data'!F884</f>
        <v>4507</v>
      </c>
      <c r="H898" s="151">
        <f t="shared" si="115"/>
        <v>880</v>
      </c>
      <c r="I898" s="244">
        <f ca="1">IF($H898&lt;($J$6+1),"",PFE(OFFSET($F898,0,0,-$J$6)))</f>
        <v>0.14837117572085542</v>
      </c>
      <c r="J898" s="19"/>
      <c r="K898" s="139" t="str">
        <f t="shared" ca="1" si="116"/>
        <v>Long</v>
      </c>
      <c r="L898" s="243" t="e">
        <f t="shared" ca="1" si="111"/>
        <v>#N/A</v>
      </c>
      <c r="M898" s="242" t="e">
        <f t="shared" ca="1" si="112"/>
        <v>#N/A</v>
      </c>
      <c r="N898" s="20"/>
      <c r="O898" s="74">
        <f t="shared" ca="1" si="117"/>
        <v>1</v>
      </c>
      <c r="P898" s="75">
        <f t="shared" ca="1" si="109"/>
        <v>0</v>
      </c>
      <c r="Q898" s="76" t="str">
        <f t="shared" ca="1" si="113"/>
        <v/>
      </c>
      <c r="R898" s="75"/>
      <c r="S898" s="77">
        <f t="shared" ca="1" si="110"/>
        <v>1</v>
      </c>
      <c r="T898" s="78"/>
      <c r="U898" s="81">
        <f t="shared" ca="1" si="118"/>
        <v>490</v>
      </c>
      <c r="V898" s="82">
        <f t="shared" ca="1" si="114"/>
        <v>93302.38</v>
      </c>
      <c r="W898" s="50"/>
      <c r="X898" s="50"/>
      <c r="Y898" s="50"/>
      <c r="Z898" s="50"/>
      <c r="AA898" s="50"/>
      <c r="AG898" s="50"/>
      <c r="AH898" s="50"/>
      <c r="AI898" s="50"/>
      <c r="AJ898" s="50"/>
      <c r="AK898" s="50"/>
      <c r="AL898" s="50"/>
      <c r="AM898" s="50"/>
      <c r="AN898" s="50"/>
      <c r="AO898" s="50"/>
      <c r="AP898" s="138" t="str">
        <f>IF(NOT($AS898=$AS899),ROW(),"")</f>
        <v/>
      </c>
      <c r="AQ898" s="20" t="str">
        <f>IF(NOT(AS898=AS899),AS899,"")</f>
        <v/>
      </c>
      <c r="AR898" s="20" t="str">
        <f>INDEX($AB$15:$AM$15,MATCH($AS898,$AB$11:$AM$11,0))</f>
        <v>in</v>
      </c>
      <c r="AS898" s="20" t="str">
        <f>LEFT(AT898,4)</f>
        <v>2003</v>
      </c>
      <c r="AT898" s="139" t="str">
        <f>LEFT(B898,6)</f>
        <v>200306</v>
      </c>
    </row>
    <row r="899" spans="2:46" x14ac:dyDescent="0.25">
      <c r="B899" s="11">
        <f>'Market Data'!B885</f>
        <v>20030623</v>
      </c>
      <c r="C899" s="2">
        <f>'Market Data'!C885</f>
        <v>4492</v>
      </c>
      <c r="D899" s="2">
        <f>'Market Data'!D885</f>
        <v>4510</v>
      </c>
      <c r="E899" s="2">
        <f>'Market Data'!E885</f>
        <v>4432</v>
      </c>
      <c r="F899" s="12">
        <f>'Market Data'!F885</f>
        <v>4453.5</v>
      </c>
      <c r="H899" s="151">
        <f t="shared" si="115"/>
        <v>881</v>
      </c>
      <c r="I899" s="244">
        <f ca="1">IF($H899&lt;($J$6+1),"",PFE(OFFSET($F899,0,0,-$J$6)))</f>
        <v>0.1244231927366565</v>
      </c>
      <c r="J899" s="19"/>
      <c r="K899" s="139" t="str">
        <f t="shared" ca="1" si="116"/>
        <v>Long</v>
      </c>
      <c r="L899" s="243" t="e">
        <f t="shared" ca="1" si="111"/>
        <v>#N/A</v>
      </c>
      <c r="M899" s="242" t="e">
        <f t="shared" ca="1" si="112"/>
        <v>#N/A</v>
      </c>
      <c r="N899" s="20"/>
      <c r="O899" s="74">
        <f t="shared" ca="1" si="117"/>
        <v>1</v>
      </c>
      <c r="P899" s="75">
        <f t="shared" ca="1" si="109"/>
        <v>0</v>
      </c>
      <c r="Q899" s="76" t="str">
        <f t="shared" ca="1" si="113"/>
        <v/>
      </c>
      <c r="R899" s="75"/>
      <c r="S899" s="77">
        <f t="shared" ca="1" si="110"/>
        <v>1</v>
      </c>
      <c r="T899" s="78"/>
      <c r="U899" s="81">
        <f t="shared" ca="1" si="118"/>
        <v>-1872.5</v>
      </c>
      <c r="V899" s="82">
        <f t="shared" ca="1" si="114"/>
        <v>91429.88</v>
      </c>
      <c r="W899" s="50"/>
      <c r="X899" s="50"/>
      <c r="Y899" s="50"/>
      <c r="Z899" s="50"/>
      <c r="AA899" s="50"/>
      <c r="AG899" s="50"/>
      <c r="AH899" s="50"/>
      <c r="AI899" s="50"/>
      <c r="AJ899" s="50"/>
      <c r="AK899" s="50"/>
      <c r="AL899" s="50"/>
      <c r="AM899" s="50"/>
      <c r="AN899" s="50"/>
      <c r="AO899" s="50"/>
      <c r="AP899" s="138" t="str">
        <f>IF(NOT($AS899=$AS900),ROW(),"")</f>
        <v/>
      </c>
      <c r="AQ899" s="20" t="str">
        <f>IF(NOT(AS899=AS900),AS900,"")</f>
        <v/>
      </c>
      <c r="AR899" s="20" t="str">
        <f>INDEX($AB$15:$AM$15,MATCH($AS899,$AB$11:$AM$11,0))</f>
        <v>in</v>
      </c>
      <c r="AS899" s="20" t="str">
        <f>LEFT(AT899,4)</f>
        <v>2003</v>
      </c>
      <c r="AT899" s="139" t="str">
        <f>LEFT(B899,6)</f>
        <v>200306</v>
      </c>
    </row>
    <row r="900" spans="2:46" x14ac:dyDescent="0.25">
      <c r="B900" s="11">
        <f>'Market Data'!B886</f>
        <v>20030624</v>
      </c>
      <c r="C900" s="2">
        <f>'Market Data'!C886</f>
        <v>4454</v>
      </c>
      <c r="D900" s="2">
        <f>'Market Data'!D886</f>
        <v>4493</v>
      </c>
      <c r="E900" s="2">
        <f>'Market Data'!E886</f>
        <v>4426</v>
      </c>
      <c r="F900" s="12">
        <f>'Market Data'!F886</f>
        <v>4491.5</v>
      </c>
      <c r="H900" s="151">
        <f t="shared" si="115"/>
        <v>882</v>
      </c>
      <c r="I900" s="244">
        <f ca="1">IF($H900&lt;($J$6+1),"",PFE(OFFSET($F900,0,0,-$J$6)))</f>
        <v>0.14907103557992285</v>
      </c>
      <c r="J900" s="19"/>
      <c r="K900" s="139" t="str">
        <f t="shared" ca="1" si="116"/>
        <v>Long</v>
      </c>
      <c r="L900" s="243" t="e">
        <f t="shared" ca="1" si="111"/>
        <v>#N/A</v>
      </c>
      <c r="M900" s="242" t="e">
        <f t="shared" ca="1" si="112"/>
        <v>#N/A</v>
      </c>
      <c r="N900" s="20"/>
      <c r="O900" s="74">
        <f t="shared" ca="1" si="117"/>
        <v>1</v>
      </c>
      <c r="P900" s="75">
        <f t="shared" ca="1" si="109"/>
        <v>0</v>
      </c>
      <c r="Q900" s="76" t="str">
        <f t="shared" ca="1" si="113"/>
        <v/>
      </c>
      <c r="R900" s="75"/>
      <c r="S900" s="77">
        <f t="shared" ca="1" si="110"/>
        <v>1</v>
      </c>
      <c r="T900" s="78"/>
      <c r="U900" s="81">
        <f t="shared" ca="1" si="118"/>
        <v>1330</v>
      </c>
      <c r="V900" s="82">
        <f t="shared" ca="1" si="114"/>
        <v>92759.88</v>
      </c>
      <c r="W900" s="50"/>
      <c r="X900" s="50"/>
      <c r="Y900" s="50"/>
      <c r="Z900" s="50"/>
      <c r="AA900" s="50"/>
      <c r="AG900" s="50"/>
      <c r="AH900" s="50"/>
      <c r="AI900" s="50"/>
      <c r="AJ900" s="50"/>
      <c r="AK900" s="50"/>
      <c r="AL900" s="50"/>
      <c r="AM900" s="50"/>
      <c r="AN900" s="50"/>
      <c r="AO900" s="50"/>
      <c r="AP900" s="138" t="str">
        <f>IF(NOT($AS900=$AS901),ROW(),"")</f>
        <v/>
      </c>
      <c r="AQ900" s="20" t="str">
        <f>IF(NOT(AS900=AS901),AS901,"")</f>
        <v/>
      </c>
      <c r="AR900" s="20" t="str">
        <f>INDEX($AB$15:$AM$15,MATCH($AS900,$AB$11:$AM$11,0))</f>
        <v>in</v>
      </c>
      <c r="AS900" s="20" t="str">
        <f>LEFT(AT900,4)</f>
        <v>2003</v>
      </c>
      <c r="AT900" s="139" t="str">
        <f>LEFT(B900,6)</f>
        <v>200306</v>
      </c>
    </row>
    <row r="901" spans="2:46" x14ac:dyDescent="0.25">
      <c r="B901" s="11">
        <f>'Market Data'!B887</f>
        <v>20030625</v>
      </c>
      <c r="C901" s="2">
        <f>'Market Data'!C887</f>
        <v>4490</v>
      </c>
      <c r="D901" s="2">
        <f>'Market Data'!D887</f>
        <v>4499</v>
      </c>
      <c r="E901" s="2">
        <f>'Market Data'!E887</f>
        <v>4441</v>
      </c>
      <c r="F901" s="12">
        <f>'Market Data'!F887</f>
        <v>4458</v>
      </c>
      <c r="H901" s="151">
        <f t="shared" si="115"/>
        <v>883</v>
      </c>
      <c r="I901" s="244">
        <f ca="1">IF($H901&lt;($J$6+1),"",PFE(OFFSET($F901,0,0,-$J$6)))</f>
        <v>0.16683972832288688</v>
      </c>
      <c r="J901" s="19"/>
      <c r="K901" s="139" t="str">
        <f t="shared" ca="1" si="116"/>
        <v>Long</v>
      </c>
      <c r="L901" s="243" t="e">
        <f t="shared" ca="1" si="111"/>
        <v>#N/A</v>
      </c>
      <c r="M901" s="242" t="e">
        <f t="shared" ca="1" si="112"/>
        <v>#N/A</v>
      </c>
      <c r="N901" s="20"/>
      <c r="O901" s="74">
        <f t="shared" ca="1" si="117"/>
        <v>1</v>
      </c>
      <c r="P901" s="75">
        <f t="shared" ca="1" si="109"/>
        <v>0</v>
      </c>
      <c r="Q901" s="76" t="str">
        <f t="shared" ca="1" si="113"/>
        <v/>
      </c>
      <c r="R901" s="75"/>
      <c r="S901" s="77">
        <f t="shared" ca="1" si="110"/>
        <v>1</v>
      </c>
      <c r="T901" s="78"/>
      <c r="U901" s="81">
        <f t="shared" ca="1" si="118"/>
        <v>-1172.5</v>
      </c>
      <c r="V901" s="82">
        <f t="shared" ca="1" si="114"/>
        <v>91587.38</v>
      </c>
      <c r="W901" s="50"/>
      <c r="X901" s="50"/>
      <c r="Y901" s="50"/>
      <c r="Z901" s="50"/>
      <c r="AA901" s="50"/>
      <c r="AG901" s="50"/>
      <c r="AH901" s="50"/>
      <c r="AI901" s="50"/>
      <c r="AJ901" s="50"/>
      <c r="AK901" s="50"/>
      <c r="AL901" s="50"/>
      <c r="AM901" s="50"/>
      <c r="AN901" s="50"/>
      <c r="AO901" s="50"/>
      <c r="AP901" s="138" t="str">
        <f>IF(NOT($AS901=$AS902),ROW(),"")</f>
        <v/>
      </c>
      <c r="AQ901" s="20" t="str">
        <f>IF(NOT(AS901=AS902),AS902,"")</f>
        <v/>
      </c>
      <c r="AR901" s="20" t="str">
        <f>INDEX($AB$15:$AM$15,MATCH($AS901,$AB$11:$AM$11,0))</f>
        <v>in</v>
      </c>
      <c r="AS901" s="20" t="str">
        <f>LEFT(AT901,4)</f>
        <v>2003</v>
      </c>
      <c r="AT901" s="139" t="str">
        <f>LEFT(B901,6)</f>
        <v>200306</v>
      </c>
    </row>
    <row r="902" spans="2:46" x14ac:dyDescent="0.25">
      <c r="B902" s="11">
        <f>'Market Data'!B888</f>
        <v>20030626</v>
      </c>
      <c r="C902" s="2">
        <f>'Market Data'!C888</f>
        <v>4429</v>
      </c>
      <c r="D902" s="2">
        <f>'Market Data'!D888</f>
        <v>4509</v>
      </c>
      <c r="E902" s="2">
        <f>'Market Data'!E888</f>
        <v>4418</v>
      </c>
      <c r="F902" s="12">
        <f>'Market Data'!F888</f>
        <v>4496</v>
      </c>
      <c r="H902" s="151">
        <f t="shared" si="115"/>
        <v>884</v>
      </c>
      <c r="I902" s="244">
        <f ca="1">IF($H902&lt;($J$6+1),"",PFE(OFFSET($F902,0,0,-$J$6)))</f>
        <v>0.17865783622688025</v>
      </c>
      <c r="J902" s="19"/>
      <c r="K902" s="139" t="str">
        <f t="shared" ca="1" si="116"/>
        <v>Long</v>
      </c>
      <c r="L902" s="243" t="e">
        <f t="shared" ca="1" si="111"/>
        <v>#N/A</v>
      </c>
      <c r="M902" s="242" t="e">
        <f t="shared" ca="1" si="112"/>
        <v>#N/A</v>
      </c>
      <c r="N902" s="20"/>
      <c r="O902" s="74">
        <f t="shared" ca="1" si="117"/>
        <v>1</v>
      </c>
      <c r="P902" s="75">
        <f t="shared" ca="1" si="109"/>
        <v>0</v>
      </c>
      <c r="Q902" s="76" t="str">
        <f t="shared" ca="1" si="113"/>
        <v/>
      </c>
      <c r="R902" s="75"/>
      <c r="S902" s="77">
        <f t="shared" ca="1" si="110"/>
        <v>1</v>
      </c>
      <c r="T902" s="78"/>
      <c r="U902" s="81">
        <f t="shared" ca="1" si="118"/>
        <v>1330</v>
      </c>
      <c r="V902" s="82">
        <f t="shared" ca="1" si="114"/>
        <v>92917.38</v>
      </c>
      <c r="W902" s="50"/>
      <c r="X902" s="50"/>
      <c r="Y902" s="50"/>
      <c r="Z902" s="50"/>
      <c r="AA902" s="50"/>
      <c r="AG902" s="50"/>
      <c r="AH902" s="50"/>
      <c r="AI902" s="50"/>
      <c r="AJ902" s="50"/>
      <c r="AK902" s="50"/>
      <c r="AL902" s="50"/>
      <c r="AM902" s="50"/>
      <c r="AN902" s="50"/>
      <c r="AO902" s="50"/>
      <c r="AP902" s="138" t="str">
        <f>IF(NOT($AS902=$AS903),ROW(),"")</f>
        <v/>
      </c>
      <c r="AQ902" s="20" t="str">
        <f>IF(NOT(AS902=AS903),AS903,"")</f>
        <v/>
      </c>
      <c r="AR902" s="20" t="str">
        <f>INDEX($AB$15:$AM$15,MATCH($AS902,$AB$11:$AM$11,0))</f>
        <v>in</v>
      </c>
      <c r="AS902" s="20" t="str">
        <f>LEFT(AT902,4)</f>
        <v>2003</v>
      </c>
      <c r="AT902" s="139" t="str">
        <f>LEFT(B902,6)</f>
        <v>200306</v>
      </c>
    </row>
    <row r="903" spans="2:46" x14ac:dyDescent="0.25">
      <c r="B903" s="11">
        <f>'Market Data'!B889</f>
        <v>20030627</v>
      </c>
      <c r="C903" s="2">
        <f>'Market Data'!C889</f>
        <v>4513</v>
      </c>
      <c r="D903" s="2">
        <f>'Market Data'!D889</f>
        <v>4525</v>
      </c>
      <c r="E903" s="2">
        <f>'Market Data'!E889</f>
        <v>4466</v>
      </c>
      <c r="F903" s="12">
        <f>'Market Data'!F889</f>
        <v>4468.5</v>
      </c>
      <c r="H903" s="151">
        <f t="shared" si="115"/>
        <v>885</v>
      </c>
      <c r="I903" s="244">
        <f ca="1">IF($H903&lt;($J$6+1),"",PFE(OFFSET($F903,0,0,-$J$6)))</f>
        <v>0.16456243981495419</v>
      </c>
      <c r="J903" s="19"/>
      <c r="K903" s="139" t="str">
        <f t="shared" ca="1" si="116"/>
        <v>Long</v>
      </c>
      <c r="L903" s="243" t="e">
        <f t="shared" ca="1" si="111"/>
        <v>#N/A</v>
      </c>
      <c r="M903" s="242" t="e">
        <f t="shared" ca="1" si="112"/>
        <v>#N/A</v>
      </c>
      <c r="N903" s="20"/>
      <c r="O903" s="74">
        <f t="shared" ca="1" si="117"/>
        <v>1</v>
      </c>
      <c r="P903" s="75">
        <f t="shared" ca="1" si="109"/>
        <v>0</v>
      </c>
      <c r="Q903" s="76" t="str">
        <f t="shared" ca="1" si="113"/>
        <v/>
      </c>
      <c r="R903" s="75"/>
      <c r="S903" s="77">
        <f t="shared" ca="1" si="110"/>
        <v>1</v>
      </c>
      <c r="T903" s="78"/>
      <c r="U903" s="81">
        <f t="shared" ca="1" si="118"/>
        <v>-962.5</v>
      </c>
      <c r="V903" s="82">
        <f t="shared" ca="1" si="114"/>
        <v>91954.880000000005</v>
      </c>
      <c r="W903" s="50"/>
      <c r="X903" s="50"/>
      <c r="Y903" s="50"/>
      <c r="Z903" s="50"/>
      <c r="AA903" s="50"/>
      <c r="AG903" s="50"/>
      <c r="AH903" s="50"/>
      <c r="AI903" s="50"/>
      <c r="AJ903" s="50"/>
      <c r="AK903" s="50"/>
      <c r="AL903" s="50"/>
      <c r="AM903" s="50"/>
      <c r="AN903" s="50"/>
      <c r="AO903" s="50"/>
      <c r="AP903" s="138" t="str">
        <f>IF(NOT($AS903=$AS904),ROW(),"")</f>
        <v/>
      </c>
      <c r="AQ903" s="20" t="str">
        <f>IF(NOT(AS903=AS904),AS904,"")</f>
        <v/>
      </c>
      <c r="AR903" s="20" t="str">
        <f>INDEX($AB$15:$AM$15,MATCH($AS903,$AB$11:$AM$11,0))</f>
        <v>in</v>
      </c>
      <c r="AS903" s="20" t="str">
        <f>LEFT(AT903,4)</f>
        <v>2003</v>
      </c>
      <c r="AT903" s="139" t="str">
        <f>LEFT(B903,6)</f>
        <v>200306</v>
      </c>
    </row>
    <row r="904" spans="2:46" x14ac:dyDescent="0.25">
      <c r="B904" s="11">
        <f>'Market Data'!B890</f>
        <v>20030630</v>
      </c>
      <c r="C904" s="2">
        <f>'Market Data'!C890</f>
        <v>4489</v>
      </c>
      <c r="D904" s="2">
        <f>'Market Data'!D890</f>
        <v>4533.5</v>
      </c>
      <c r="E904" s="2">
        <f>'Market Data'!E890</f>
        <v>4441</v>
      </c>
      <c r="F904" s="12">
        <f>'Market Data'!F890</f>
        <v>4473.5</v>
      </c>
      <c r="H904" s="151">
        <f t="shared" si="115"/>
        <v>886</v>
      </c>
      <c r="I904" s="244">
        <f ca="1">IF($H904&lt;($J$6+1),"",PFE(OFFSET($F904,0,0,-$J$6)))</f>
        <v>0.15724183770233968</v>
      </c>
      <c r="J904" s="19"/>
      <c r="K904" s="139" t="str">
        <f t="shared" ca="1" si="116"/>
        <v>Long</v>
      </c>
      <c r="L904" s="243" t="e">
        <f t="shared" ca="1" si="111"/>
        <v>#N/A</v>
      </c>
      <c r="M904" s="242" t="e">
        <f t="shared" ca="1" si="112"/>
        <v>#N/A</v>
      </c>
      <c r="N904" s="20"/>
      <c r="O904" s="74">
        <f t="shared" ca="1" si="117"/>
        <v>1</v>
      </c>
      <c r="P904" s="75">
        <f t="shared" ca="1" si="109"/>
        <v>0</v>
      </c>
      <c r="Q904" s="76" t="str">
        <f t="shared" ca="1" si="113"/>
        <v/>
      </c>
      <c r="R904" s="75"/>
      <c r="S904" s="77">
        <f t="shared" ca="1" si="110"/>
        <v>1</v>
      </c>
      <c r="T904" s="78"/>
      <c r="U904" s="81">
        <f t="shared" ca="1" si="118"/>
        <v>175</v>
      </c>
      <c r="V904" s="82">
        <f t="shared" ca="1" si="114"/>
        <v>92129.88</v>
      </c>
      <c r="W904" s="50"/>
      <c r="X904" s="50"/>
      <c r="Y904" s="50"/>
      <c r="Z904" s="50"/>
      <c r="AA904" s="50"/>
      <c r="AG904" s="50"/>
      <c r="AH904" s="50"/>
      <c r="AI904" s="50"/>
      <c r="AJ904" s="50"/>
      <c r="AK904" s="50"/>
      <c r="AL904" s="50"/>
      <c r="AM904" s="50"/>
      <c r="AN904" s="50"/>
      <c r="AO904" s="50"/>
      <c r="AP904" s="138" t="str">
        <f>IF(NOT($AS904=$AS905),ROW(),"")</f>
        <v/>
      </c>
      <c r="AQ904" s="20" t="str">
        <f>IF(NOT(AS904=AS905),AS905,"")</f>
        <v/>
      </c>
      <c r="AR904" s="20" t="str">
        <f>INDEX($AB$15:$AM$15,MATCH($AS904,$AB$11:$AM$11,0))</f>
        <v>in</v>
      </c>
      <c r="AS904" s="20" t="str">
        <f>LEFT(AT904,4)</f>
        <v>2003</v>
      </c>
      <c r="AT904" s="139" t="str">
        <f>LEFT(B904,6)</f>
        <v>200306</v>
      </c>
    </row>
    <row r="905" spans="2:46" x14ac:dyDescent="0.25">
      <c r="B905" s="11">
        <f>'Market Data'!B891</f>
        <v>20030701</v>
      </c>
      <c r="C905" s="2">
        <f>'Market Data'!C891</f>
        <v>4460</v>
      </c>
      <c r="D905" s="2">
        <f>'Market Data'!D891</f>
        <v>4468.5</v>
      </c>
      <c r="E905" s="2">
        <f>'Market Data'!E891</f>
        <v>4378</v>
      </c>
      <c r="F905" s="12">
        <f>'Market Data'!F891</f>
        <v>4410</v>
      </c>
      <c r="H905" s="151">
        <f t="shared" si="115"/>
        <v>887</v>
      </c>
      <c r="I905" s="244">
        <f ca="1">IF($H905&lt;($J$6+1),"",PFE(OFFSET($F905,0,0,-$J$6)))</f>
        <v>0.13858132056812034</v>
      </c>
      <c r="J905" s="19"/>
      <c r="K905" s="139" t="str">
        <f t="shared" ca="1" si="116"/>
        <v>Long</v>
      </c>
      <c r="L905" s="243" t="e">
        <f t="shared" ca="1" si="111"/>
        <v>#N/A</v>
      </c>
      <c r="M905" s="242" t="e">
        <f t="shared" ca="1" si="112"/>
        <v>#N/A</v>
      </c>
      <c r="N905" s="20"/>
      <c r="O905" s="74">
        <f t="shared" ca="1" si="117"/>
        <v>1</v>
      </c>
      <c r="P905" s="75">
        <f t="shared" ca="1" si="109"/>
        <v>0</v>
      </c>
      <c r="Q905" s="76" t="str">
        <f t="shared" ca="1" si="113"/>
        <v/>
      </c>
      <c r="R905" s="75"/>
      <c r="S905" s="77">
        <f t="shared" ca="1" si="110"/>
        <v>1</v>
      </c>
      <c r="T905" s="78"/>
      <c r="U905" s="81">
        <f t="shared" ca="1" si="118"/>
        <v>-2222.5</v>
      </c>
      <c r="V905" s="82">
        <f t="shared" ca="1" si="114"/>
        <v>89907.38</v>
      </c>
      <c r="W905" s="50"/>
      <c r="X905" s="50"/>
      <c r="Y905" s="50"/>
      <c r="Z905" s="50"/>
      <c r="AA905" s="50"/>
      <c r="AG905" s="50"/>
      <c r="AH905" s="50"/>
      <c r="AI905" s="50"/>
      <c r="AJ905" s="50"/>
      <c r="AK905" s="50"/>
      <c r="AL905" s="50"/>
      <c r="AM905" s="50"/>
      <c r="AN905" s="50"/>
      <c r="AO905" s="50"/>
      <c r="AP905" s="138" t="str">
        <f>IF(NOT($AS905=$AS906),ROW(),"")</f>
        <v/>
      </c>
      <c r="AQ905" s="20" t="str">
        <f>IF(NOT(AS905=AS906),AS906,"")</f>
        <v/>
      </c>
      <c r="AR905" s="20" t="str">
        <f>INDEX($AB$15:$AM$15,MATCH($AS905,$AB$11:$AM$11,0))</f>
        <v>in</v>
      </c>
      <c r="AS905" s="20" t="str">
        <f>LEFT(AT905,4)</f>
        <v>2003</v>
      </c>
      <c r="AT905" s="139" t="str">
        <f>LEFT(B905,6)</f>
        <v>200307</v>
      </c>
    </row>
    <row r="906" spans="2:46" x14ac:dyDescent="0.25">
      <c r="B906" s="11">
        <f>'Market Data'!B892</f>
        <v>20030702</v>
      </c>
      <c r="C906" s="2">
        <f>'Market Data'!C892</f>
        <v>4460</v>
      </c>
      <c r="D906" s="2">
        <f>'Market Data'!D892</f>
        <v>4505</v>
      </c>
      <c r="E906" s="2">
        <f>'Market Data'!E892</f>
        <v>4443.5</v>
      </c>
      <c r="F906" s="12">
        <f>'Market Data'!F892</f>
        <v>4501</v>
      </c>
      <c r="H906" s="151">
        <f t="shared" si="115"/>
        <v>888</v>
      </c>
      <c r="I906" s="244">
        <f ca="1">IF($H906&lt;($J$6+1),"",PFE(OFFSET($F906,0,0,-$J$6)))</f>
        <v>0.16787479738939745</v>
      </c>
      <c r="J906" s="19"/>
      <c r="K906" s="139" t="str">
        <f t="shared" ca="1" si="116"/>
        <v>Long</v>
      </c>
      <c r="L906" s="243" t="e">
        <f t="shared" ca="1" si="111"/>
        <v>#N/A</v>
      </c>
      <c r="M906" s="242" t="e">
        <f t="shared" ca="1" si="112"/>
        <v>#N/A</v>
      </c>
      <c r="N906" s="20"/>
      <c r="O906" s="74">
        <f t="shared" ca="1" si="117"/>
        <v>1</v>
      </c>
      <c r="P906" s="75">
        <f t="shared" ca="1" si="109"/>
        <v>0</v>
      </c>
      <c r="Q906" s="76" t="str">
        <f t="shared" ca="1" si="113"/>
        <v/>
      </c>
      <c r="R906" s="75"/>
      <c r="S906" s="77">
        <f t="shared" ca="1" si="110"/>
        <v>1</v>
      </c>
      <c r="T906" s="78"/>
      <c r="U906" s="81">
        <f t="shared" ca="1" si="118"/>
        <v>3185</v>
      </c>
      <c r="V906" s="82">
        <f t="shared" ca="1" si="114"/>
        <v>93092.38</v>
      </c>
      <c r="W906" s="50"/>
      <c r="X906" s="50"/>
      <c r="Y906" s="50"/>
      <c r="Z906" s="50"/>
      <c r="AA906" s="50"/>
      <c r="AG906" s="50"/>
      <c r="AH906" s="50"/>
      <c r="AI906" s="50"/>
      <c r="AJ906" s="50"/>
      <c r="AK906" s="50"/>
      <c r="AL906" s="50"/>
      <c r="AM906" s="50"/>
      <c r="AN906" s="50"/>
      <c r="AO906" s="50"/>
      <c r="AP906" s="138" t="str">
        <f>IF(NOT($AS906=$AS907),ROW(),"")</f>
        <v/>
      </c>
      <c r="AQ906" s="20" t="str">
        <f>IF(NOT(AS906=AS907),AS907,"")</f>
        <v/>
      </c>
      <c r="AR906" s="20" t="str">
        <f>INDEX($AB$15:$AM$15,MATCH($AS906,$AB$11:$AM$11,0))</f>
        <v>in</v>
      </c>
      <c r="AS906" s="20" t="str">
        <f>LEFT(AT906,4)</f>
        <v>2003</v>
      </c>
      <c r="AT906" s="139" t="str">
        <f>LEFT(B906,6)</f>
        <v>200307</v>
      </c>
    </row>
    <row r="907" spans="2:46" x14ac:dyDescent="0.25">
      <c r="B907" s="11">
        <f>'Market Data'!B893</f>
        <v>20030703</v>
      </c>
      <c r="C907" s="2">
        <f>'Market Data'!C893</f>
        <v>4486</v>
      </c>
      <c r="D907" s="2">
        <f>'Market Data'!D893</f>
        <v>4524</v>
      </c>
      <c r="E907" s="2">
        <f>'Market Data'!E893</f>
        <v>4455.5</v>
      </c>
      <c r="F907" s="12">
        <f>'Market Data'!F893</f>
        <v>4487</v>
      </c>
      <c r="H907" s="151">
        <f t="shared" si="115"/>
        <v>889</v>
      </c>
      <c r="I907" s="244">
        <f ca="1">IF($H907&lt;($J$6+1),"",PFE(OFFSET($F907,0,0,-$J$6)))</f>
        <v>0.16178184332560577</v>
      </c>
      <c r="J907" s="19"/>
      <c r="K907" s="139" t="str">
        <f t="shared" ca="1" si="116"/>
        <v>Long</v>
      </c>
      <c r="L907" s="243" t="e">
        <f t="shared" ca="1" si="111"/>
        <v>#N/A</v>
      </c>
      <c r="M907" s="242" t="e">
        <f t="shared" ca="1" si="112"/>
        <v>#N/A</v>
      </c>
      <c r="N907" s="20"/>
      <c r="O907" s="74">
        <f t="shared" ca="1" si="117"/>
        <v>1</v>
      </c>
      <c r="P907" s="75">
        <f t="shared" ca="1" si="109"/>
        <v>0</v>
      </c>
      <c r="Q907" s="76" t="str">
        <f t="shared" ca="1" si="113"/>
        <v/>
      </c>
      <c r="R907" s="75"/>
      <c r="S907" s="77">
        <f t="shared" ca="1" si="110"/>
        <v>1</v>
      </c>
      <c r="T907" s="78"/>
      <c r="U907" s="81">
        <f t="shared" ca="1" si="118"/>
        <v>-490</v>
      </c>
      <c r="V907" s="82">
        <f t="shared" ca="1" si="114"/>
        <v>92602.38</v>
      </c>
      <c r="W907" s="50"/>
      <c r="X907" s="50"/>
      <c r="Y907" s="50"/>
      <c r="Z907" s="50"/>
      <c r="AA907" s="50"/>
      <c r="AG907" s="50"/>
      <c r="AH907" s="50"/>
      <c r="AI907" s="50"/>
      <c r="AJ907" s="50"/>
      <c r="AK907" s="50"/>
      <c r="AL907" s="50"/>
      <c r="AM907" s="50"/>
      <c r="AN907" s="50"/>
      <c r="AO907" s="50"/>
      <c r="AP907" s="138" t="str">
        <f>IF(NOT($AS907=$AS908),ROW(),"")</f>
        <v/>
      </c>
      <c r="AQ907" s="20" t="str">
        <f>IF(NOT(AS907=AS908),AS908,"")</f>
        <v/>
      </c>
      <c r="AR907" s="20" t="str">
        <f>INDEX($AB$15:$AM$15,MATCH($AS907,$AB$11:$AM$11,0))</f>
        <v>in</v>
      </c>
      <c r="AS907" s="20" t="str">
        <f>LEFT(AT907,4)</f>
        <v>2003</v>
      </c>
      <c r="AT907" s="139" t="str">
        <f>LEFT(B907,6)</f>
        <v>200307</v>
      </c>
    </row>
    <row r="908" spans="2:46" x14ac:dyDescent="0.25">
      <c r="B908" s="11">
        <f>'Market Data'!B894</f>
        <v>20030704</v>
      </c>
      <c r="C908" s="2">
        <f>'Market Data'!C894</f>
        <v>4488.5</v>
      </c>
      <c r="D908" s="2">
        <f>'Market Data'!D894</f>
        <v>4507.5</v>
      </c>
      <c r="E908" s="2">
        <f>'Market Data'!E894</f>
        <v>4472</v>
      </c>
      <c r="F908" s="12">
        <f>'Market Data'!F894</f>
        <v>4503</v>
      </c>
      <c r="H908" s="151">
        <f t="shared" si="115"/>
        <v>890</v>
      </c>
      <c r="I908" s="244">
        <f ca="1">IF($H908&lt;($J$6+1),"",PFE(OFFSET($F908,0,0,-$J$6)))</f>
        <v>0.1862299713314565</v>
      </c>
      <c r="J908" s="19"/>
      <c r="K908" s="139" t="str">
        <f t="shared" ca="1" si="116"/>
        <v>Long</v>
      </c>
      <c r="L908" s="243" t="e">
        <f t="shared" ca="1" si="111"/>
        <v>#N/A</v>
      </c>
      <c r="M908" s="242" t="e">
        <f t="shared" ca="1" si="112"/>
        <v>#N/A</v>
      </c>
      <c r="N908" s="20"/>
      <c r="O908" s="74">
        <f t="shared" ca="1" si="117"/>
        <v>1</v>
      </c>
      <c r="P908" s="75">
        <f t="shared" ca="1" si="109"/>
        <v>0</v>
      </c>
      <c r="Q908" s="76" t="str">
        <f t="shared" ca="1" si="113"/>
        <v/>
      </c>
      <c r="R908" s="75"/>
      <c r="S908" s="77">
        <f t="shared" ca="1" si="110"/>
        <v>1</v>
      </c>
      <c r="T908" s="78"/>
      <c r="U908" s="81">
        <f t="shared" ca="1" si="118"/>
        <v>560</v>
      </c>
      <c r="V908" s="82">
        <f t="shared" ca="1" si="114"/>
        <v>93162.38</v>
      </c>
      <c r="W908" s="50"/>
      <c r="X908" s="50"/>
      <c r="Y908" s="50"/>
      <c r="Z908" s="50"/>
      <c r="AA908" s="50"/>
      <c r="AG908" s="50"/>
      <c r="AH908" s="50"/>
      <c r="AI908" s="50"/>
      <c r="AJ908" s="50"/>
      <c r="AK908" s="50"/>
      <c r="AL908" s="50"/>
      <c r="AM908" s="50"/>
      <c r="AN908" s="50"/>
      <c r="AO908" s="50"/>
      <c r="AP908" s="138" t="str">
        <f>IF(NOT($AS908=$AS909),ROW(),"")</f>
        <v/>
      </c>
      <c r="AQ908" s="20" t="str">
        <f>IF(NOT(AS908=AS909),AS909,"")</f>
        <v/>
      </c>
      <c r="AR908" s="20" t="str">
        <f>INDEX($AB$15:$AM$15,MATCH($AS908,$AB$11:$AM$11,0))</f>
        <v>in</v>
      </c>
      <c r="AS908" s="20" t="str">
        <f>LEFT(AT908,4)</f>
        <v>2003</v>
      </c>
      <c r="AT908" s="139" t="str">
        <f>LEFT(B908,6)</f>
        <v>200307</v>
      </c>
    </row>
    <row r="909" spans="2:46" x14ac:dyDescent="0.25">
      <c r="B909" s="11">
        <f>'Market Data'!B895</f>
        <v>20030707</v>
      </c>
      <c r="C909" s="2">
        <f>'Market Data'!C895</f>
        <v>4531</v>
      </c>
      <c r="D909" s="2">
        <f>'Market Data'!D895</f>
        <v>4619</v>
      </c>
      <c r="E909" s="2">
        <f>'Market Data'!E895</f>
        <v>4531</v>
      </c>
      <c r="F909" s="12">
        <f>'Market Data'!F895</f>
        <v>4609</v>
      </c>
      <c r="H909" s="151">
        <f t="shared" si="115"/>
        <v>891</v>
      </c>
      <c r="I909" s="244">
        <f ca="1">IF($H909&lt;($J$6+1),"",PFE(OFFSET($F909,0,0,-$J$6)))</f>
        <v>0.20616837402149418</v>
      </c>
      <c r="J909" s="19"/>
      <c r="K909" s="139" t="str">
        <f t="shared" ca="1" si="116"/>
        <v>Long</v>
      </c>
      <c r="L909" s="243" t="e">
        <f t="shared" ca="1" si="111"/>
        <v>#N/A</v>
      </c>
      <c r="M909" s="242" t="e">
        <f t="shared" ca="1" si="112"/>
        <v>#N/A</v>
      </c>
      <c r="N909" s="20"/>
      <c r="O909" s="74">
        <f t="shared" ca="1" si="117"/>
        <v>1</v>
      </c>
      <c r="P909" s="75">
        <f t="shared" ca="1" si="109"/>
        <v>0</v>
      </c>
      <c r="Q909" s="76" t="str">
        <f t="shared" ca="1" si="113"/>
        <v/>
      </c>
      <c r="R909" s="75"/>
      <c r="S909" s="77">
        <f t="shared" ca="1" si="110"/>
        <v>1</v>
      </c>
      <c r="T909" s="78"/>
      <c r="U909" s="81">
        <f t="shared" ca="1" si="118"/>
        <v>3710</v>
      </c>
      <c r="V909" s="82">
        <f t="shared" ca="1" si="114"/>
        <v>96872.38</v>
      </c>
      <c r="W909" s="50"/>
      <c r="X909" s="50"/>
      <c r="Y909" s="50"/>
      <c r="Z909" s="50"/>
      <c r="AA909" s="50"/>
      <c r="AG909" s="50"/>
      <c r="AH909" s="50"/>
      <c r="AI909" s="50"/>
      <c r="AJ909" s="50"/>
      <c r="AK909" s="50"/>
      <c r="AL909" s="50"/>
      <c r="AM909" s="50"/>
      <c r="AN909" s="50"/>
      <c r="AO909" s="50"/>
      <c r="AP909" s="138" t="str">
        <f>IF(NOT($AS909=$AS910),ROW(),"")</f>
        <v/>
      </c>
      <c r="AQ909" s="20" t="str">
        <f>IF(NOT(AS909=AS910),AS910,"")</f>
        <v/>
      </c>
      <c r="AR909" s="20" t="str">
        <f>INDEX($AB$15:$AM$15,MATCH($AS909,$AB$11:$AM$11,0))</f>
        <v>in</v>
      </c>
      <c r="AS909" s="20" t="str">
        <f>LEFT(AT909,4)</f>
        <v>2003</v>
      </c>
      <c r="AT909" s="139" t="str">
        <f>LEFT(B909,6)</f>
        <v>200307</v>
      </c>
    </row>
    <row r="910" spans="2:46" x14ac:dyDescent="0.25">
      <c r="B910" s="11">
        <f>'Market Data'!B896</f>
        <v>20030708</v>
      </c>
      <c r="C910" s="2">
        <f>'Market Data'!C896</f>
        <v>4602</v>
      </c>
      <c r="D910" s="2">
        <f>'Market Data'!D896</f>
        <v>4624</v>
      </c>
      <c r="E910" s="2">
        <f>'Market Data'!E896</f>
        <v>4567</v>
      </c>
      <c r="F910" s="12">
        <f>'Market Data'!F896</f>
        <v>4594.5</v>
      </c>
      <c r="H910" s="151">
        <f t="shared" si="115"/>
        <v>892</v>
      </c>
      <c r="I910" s="244">
        <f ca="1">IF($H910&lt;($J$6+1),"",PFE(OFFSET($F910,0,0,-$J$6)))</f>
        <v>0.2341161216915664</v>
      </c>
      <c r="J910" s="19"/>
      <c r="K910" s="139" t="str">
        <f t="shared" ca="1" si="116"/>
        <v>Long</v>
      </c>
      <c r="L910" s="243" t="e">
        <f t="shared" ca="1" si="111"/>
        <v>#N/A</v>
      </c>
      <c r="M910" s="242" t="e">
        <f t="shared" ca="1" si="112"/>
        <v>#N/A</v>
      </c>
      <c r="N910" s="20"/>
      <c r="O910" s="74">
        <f t="shared" ca="1" si="117"/>
        <v>1</v>
      </c>
      <c r="P910" s="75">
        <f t="shared" ca="1" si="109"/>
        <v>0</v>
      </c>
      <c r="Q910" s="76" t="str">
        <f t="shared" ca="1" si="113"/>
        <v/>
      </c>
      <c r="R910" s="75"/>
      <c r="S910" s="77">
        <f t="shared" ca="1" si="110"/>
        <v>1</v>
      </c>
      <c r="T910" s="78"/>
      <c r="U910" s="81">
        <f t="shared" ca="1" si="118"/>
        <v>-507.5</v>
      </c>
      <c r="V910" s="82">
        <f t="shared" ca="1" si="114"/>
        <v>96364.88</v>
      </c>
      <c r="W910" s="50"/>
      <c r="X910" s="50"/>
      <c r="Y910" s="50"/>
      <c r="Z910" s="50"/>
      <c r="AA910" s="50"/>
      <c r="AG910" s="50"/>
      <c r="AH910" s="50"/>
      <c r="AI910" s="50"/>
      <c r="AJ910" s="50"/>
      <c r="AK910" s="50"/>
      <c r="AL910" s="50"/>
      <c r="AM910" s="50"/>
      <c r="AN910" s="50"/>
      <c r="AO910" s="50"/>
      <c r="AP910" s="138" t="str">
        <f>IF(NOT($AS910=$AS911),ROW(),"")</f>
        <v/>
      </c>
      <c r="AQ910" s="20" t="str">
        <f>IF(NOT(AS910=AS911),AS911,"")</f>
        <v/>
      </c>
      <c r="AR910" s="20" t="str">
        <f>INDEX($AB$15:$AM$15,MATCH($AS910,$AB$11:$AM$11,0))</f>
        <v>in</v>
      </c>
      <c r="AS910" s="20" t="str">
        <f>LEFT(AT910,4)</f>
        <v>2003</v>
      </c>
      <c r="AT910" s="139" t="str">
        <f>LEFT(B910,6)</f>
        <v>200307</v>
      </c>
    </row>
    <row r="911" spans="2:46" x14ac:dyDescent="0.25">
      <c r="B911" s="11">
        <f>'Market Data'!B897</f>
        <v>20030709</v>
      </c>
      <c r="C911" s="2">
        <f>'Market Data'!C897</f>
        <v>4598</v>
      </c>
      <c r="D911" s="2">
        <f>'Market Data'!D897</f>
        <v>4618.5</v>
      </c>
      <c r="E911" s="2">
        <f>'Market Data'!E897</f>
        <v>4557.5</v>
      </c>
      <c r="F911" s="12">
        <f>'Market Data'!F897</f>
        <v>4583</v>
      </c>
      <c r="H911" s="151">
        <f t="shared" si="115"/>
        <v>893</v>
      </c>
      <c r="I911" s="244">
        <f ca="1">IF($H911&lt;($J$6+1),"",PFE(OFFSET($F911,0,0,-$J$6)))</f>
        <v>0.23892581598105364</v>
      </c>
      <c r="J911" s="19"/>
      <c r="K911" s="139" t="str">
        <f t="shared" ca="1" si="116"/>
        <v>Long</v>
      </c>
      <c r="L911" s="243" t="e">
        <f t="shared" ca="1" si="111"/>
        <v>#N/A</v>
      </c>
      <c r="M911" s="242" t="e">
        <f t="shared" ca="1" si="112"/>
        <v>#N/A</v>
      </c>
      <c r="N911" s="20"/>
      <c r="O911" s="74">
        <f t="shared" ca="1" si="117"/>
        <v>1</v>
      </c>
      <c r="P911" s="75">
        <f t="shared" ca="1" si="109"/>
        <v>0</v>
      </c>
      <c r="Q911" s="76" t="str">
        <f t="shared" ca="1" si="113"/>
        <v/>
      </c>
      <c r="R911" s="75"/>
      <c r="S911" s="77">
        <f t="shared" ca="1" si="110"/>
        <v>1</v>
      </c>
      <c r="T911" s="78"/>
      <c r="U911" s="81">
        <f t="shared" ca="1" si="118"/>
        <v>-402.5</v>
      </c>
      <c r="V911" s="82">
        <f t="shared" ca="1" si="114"/>
        <v>95962.38</v>
      </c>
      <c r="W911" s="50"/>
      <c r="X911" s="50"/>
      <c r="Y911" s="50"/>
      <c r="Z911" s="50"/>
      <c r="AA911" s="50"/>
      <c r="AG911" s="50"/>
      <c r="AH911" s="50"/>
      <c r="AI911" s="50"/>
      <c r="AJ911" s="50"/>
      <c r="AK911" s="50"/>
      <c r="AL911" s="50"/>
      <c r="AM911" s="50"/>
      <c r="AN911" s="50"/>
      <c r="AO911" s="50"/>
      <c r="AP911" s="138" t="str">
        <f>IF(NOT($AS911=$AS912),ROW(),"")</f>
        <v/>
      </c>
      <c r="AQ911" s="20" t="str">
        <f>IF(NOT(AS911=AS912),AS912,"")</f>
        <v/>
      </c>
      <c r="AR911" s="20" t="str">
        <f>INDEX($AB$15:$AM$15,MATCH($AS911,$AB$11:$AM$11,0))</f>
        <v>in</v>
      </c>
      <c r="AS911" s="20" t="str">
        <f>LEFT(AT911,4)</f>
        <v>2003</v>
      </c>
      <c r="AT911" s="139" t="str">
        <f>LEFT(B911,6)</f>
        <v>200307</v>
      </c>
    </row>
    <row r="912" spans="2:46" x14ac:dyDescent="0.25">
      <c r="B912" s="11">
        <f>'Market Data'!B898</f>
        <v>20030710</v>
      </c>
      <c r="C912" s="2">
        <f>'Market Data'!C898</f>
        <v>4572</v>
      </c>
      <c r="D912" s="2">
        <f>'Market Data'!D898</f>
        <v>4578</v>
      </c>
      <c r="E912" s="2">
        <f>'Market Data'!E898</f>
        <v>4512</v>
      </c>
      <c r="F912" s="12">
        <f>'Market Data'!F898</f>
        <v>4526</v>
      </c>
      <c r="H912" s="151">
        <f t="shared" si="115"/>
        <v>894</v>
      </c>
      <c r="I912" s="244">
        <f ca="1">IF($H912&lt;($J$6+1),"",PFE(OFFSET($F912,0,0,-$J$6)))</f>
        <v>0.25134541805903149</v>
      </c>
      <c r="J912" s="19"/>
      <c r="K912" s="139" t="str">
        <f t="shared" ca="1" si="116"/>
        <v>Long</v>
      </c>
      <c r="L912" s="243" t="e">
        <f t="shared" ca="1" si="111"/>
        <v>#N/A</v>
      </c>
      <c r="M912" s="242" t="e">
        <f t="shared" ca="1" si="112"/>
        <v>#N/A</v>
      </c>
      <c r="N912" s="20"/>
      <c r="O912" s="74">
        <f t="shared" ca="1" si="117"/>
        <v>1</v>
      </c>
      <c r="P912" s="75">
        <f t="shared" ca="1" si="109"/>
        <v>0</v>
      </c>
      <c r="Q912" s="76" t="str">
        <f t="shared" ca="1" si="113"/>
        <v/>
      </c>
      <c r="R912" s="75"/>
      <c r="S912" s="77">
        <f t="shared" ca="1" si="110"/>
        <v>1</v>
      </c>
      <c r="T912" s="78"/>
      <c r="U912" s="81">
        <f t="shared" ca="1" si="118"/>
        <v>-1995</v>
      </c>
      <c r="V912" s="82">
        <f t="shared" ca="1" si="114"/>
        <v>93967.38</v>
      </c>
      <c r="W912" s="50"/>
      <c r="X912" s="50"/>
      <c r="Y912" s="50"/>
      <c r="Z912" s="50"/>
      <c r="AA912" s="50"/>
      <c r="AG912" s="50"/>
      <c r="AH912" s="50"/>
      <c r="AI912" s="50"/>
      <c r="AJ912" s="50"/>
      <c r="AK912" s="50"/>
      <c r="AL912" s="50"/>
      <c r="AM912" s="50"/>
      <c r="AN912" s="50"/>
      <c r="AO912" s="50"/>
      <c r="AP912" s="138" t="str">
        <f>IF(NOT($AS912=$AS913),ROW(),"")</f>
        <v/>
      </c>
      <c r="AQ912" s="20" t="str">
        <f>IF(NOT(AS912=AS913),AS913,"")</f>
        <v/>
      </c>
      <c r="AR912" s="20" t="str">
        <f>INDEX($AB$15:$AM$15,MATCH($AS912,$AB$11:$AM$11,0))</f>
        <v>in</v>
      </c>
      <c r="AS912" s="20" t="str">
        <f>LEFT(AT912,4)</f>
        <v>2003</v>
      </c>
      <c r="AT912" s="139" t="str">
        <f>LEFT(B912,6)</f>
        <v>200307</v>
      </c>
    </row>
    <row r="913" spans="2:46" x14ac:dyDescent="0.25">
      <c r="B913" s="11">
        <f>'Market Data'!B899</f>
        <v>20030711</v>
      </c>
      <c r="C913" s="2">
        <f>'Market Data'!C899</f>
        <v>4509</v>
      </c>
      <c r="D913" s="2">
        <f>'Market Data'!D899</f>
        <v>4593</v>
      </c>
      <c r="E913" s="2">
        <f>'Market Data'!E899</f>
        <v>4504</v>
      </c>
      <c r="F913" s="12">
        <f>'Market Data'!F899</f>
        <v>4579</v>
      </c>
      <c r="H913" s="151">
        <f t="shared" si="115"/>
        <v>895</v>
      </c>
      <c r="I913" s="244">
        <f ca="1">IF($H913&lt;($J$6+1),"",PFE(OFFSET($F913,0,0,-$J$6)))</f>
        <v>0.23428859977481958</v>
      </c>
      <c r="J913" s="19"/>
      <c r="K913" s="139" t="str">
        <f t="shared" ca="1" si="116"/>
        <v>Long</v>
      </c>
      <c r="L913" s="243" t="e">
        <f t="shared" ca="1" si="111"/>
        <v>#N/A</v>
      </c>
      <c r="M913" s="242" t="e">
        <f t="shared" ca="1" si="112"/>
        <v>#N/A</v>
      </c>
      <c r="N913" s="20"/>
      <c r="O913" s="74">
        <f t="shared" ca="1" si="117"/>
        <v>1</v>
      </c>
      <c r="P913" s="75">
        <f t="shared" ref="P913:P976" ca="1" si="119">$O913-S913</f>
        <v>0</v>
      </c>
      <c r="Q913" s="76" t="str">
        <f t="shared" ca="1" si="113"/>
        <v/>
      </c>
      <c r="R913" s="75"/>
      <c r="S913" s="77">
        <f t="shared" ca="1" si="110"/>
        <v>1</v>
      </c>
      <c r="T913" s="78"/>
      <c r="U913" s="81">
        <f t="shared" ca="1" si="118"/>
        <v>1855</v>
      </c>
      <c r="V913" s="82">
        <f t="shared" ca="1" si="114"/>
        <v>95822.38</v>
      </c>
      <c r="W913" s="50"/>
      <c r="X913" s="50"/>
      <c r="Y913" s="50"/>
      <c r="Z913" s="50"/>
      <c r="AA913" s="50"/>
      <c r="AG913" s="50"/>
      <c r="AH913" s="50"/>
      <c r="AI913" s="50"/>
      <c r="AJ913" s="50"/>
      <c r="AK913" s="50"/>
      <c r="AL913" s="50"/>
      <c r="AM913" s="50"/>
      <c r="AN913" s="50"/>
      <c r="AO913" s="50"/>
      <c r="AP913" s="138" t="str">
        <f>IF(NOT($AS913=$AS914),ROW(),"")</f>
        <v/>
      </c>
      <c r="AQ913" s="20" t="str">
        <f>IF(NOT(AS913=AS914),AS914,"")</f>
        <v/>
      </c>
      <c r="AR913" s="20" t="str">
        <f>INDEX($AB$15:$AM$15,MATCH($AS913,$AB$11:$AM$11,0))</f>
        <v>in</v>
      </c>
      <c r="AS913" s="20" t="str">
        <f>LEFT(AT913,4)</f>
        <v>2003</v>
      </c>
      <c r="AT913" s="139" t="str">
        <f>LEFT(B913,6)</f>
        <v>200307</v>
      </c>
    </row>
    <row r="914" spans="2:46" x14ac:dyDescent="0.25">
      <c r="B914" s="11">
        <f>'Market Data'!B900</f>
        <v>20030714</v>
      </c>
      <c r="C914" s="2">
        <f>'Market Data'!C900</f>
        <v>4594.5</v>
      </c>
      <c r="D914" s="2">
        <f>'Market Data'!D900</f>
        <v>4663</v>
      </c>
      <c r="E914" s="2">
        <f>'Market Data'!E900</f>
        <v>4590.5</v>
      </c>
      <c r="F914" s="12">
        <f>'Market Data'!F900</f>
        <v>4655</v>
      </c>
      <c r="H914" s="151">
        <f t="shared" si="115"/>
        <v>896</v>
      </c>
      <c r="I914" s="244">
        <f ca="1">IF($H914&lt;($J$6+1),"",PFE(OFFSET($F914,0,0,-$J$6)))</f>
        <v>0.23910815602115268</v>
      </c>
      <c r="J914" s="19"/>
      <c r="K914" s="139" t="str">
        <f t="shared" ca="1" si="116"/>
        <v>Long</v>
      </c>
      <c r="L914" s="243" t="e">
        <f t="shared" ca="1" si="111"/>
        <v>#N/A</v>
      </c>
      <c r="M914" s="242" t="e">
        <f t="shared" ca="1" si="112"/>
        <v>#N/A</v>
      </c>
      <c r="N914" s="20"/>
      <c r="O914" s="74">
        <f t="shared" ca="1" si="117"/>
        <v>1</v>
      </c>
      <c r="P914" s="75">
        <f t="shared" ca="1" si="119"/>
        <v>0</v>
      </c>
      <c r="Q914" s="76" t="str">
        <f t="shared" ca="1" si="113"/>
        <v/>
      </c>
      <c r="R914" s="75"/>
      <c r="S914" s="77">
        <f t="shared" ref="S914:S977" ca="1" si="120">IF($Q913="Fill",$O913,$S913)</f>
        <v>1</v>
      </c>
      <c r="T914" s="78"/>
      <c r="U914" s="81">
        <f t="shared" ca="1" si="118"/>
        <v>2660</v>
      </c>
      <c r="V914" s="82">
        <f t="shared" ca="1" si="114"/>
        <v>98482.38</v>
      </c>
      <c r="W914" s="50"/>
      <c r="X914" s="50"/>
      <c r="Y914" s="50"/>
      <c r="Z914" s="50"/>
      <c r="AA914" s="50"/>
      <c r="AG914" s="50"/>
      <c r="AH914" s="50"/>
      <c r="AI914" s="50"/>
      <c r="AJ914" s="50"/>
      <c r="AK914" s="50"/>
      <c r="AL914" s="50"/>
      <c r="AM914" s="50"/>
      <c r="AN914" s="50"/>
      <c r="AO914" s="50"/>
      <c r="AP914" s="138" t="str">
        <f>IF(NOT($AS914=$AS915),ROW(),"")</f>
        <v/>
      </c>
      <c r="AQ914" s="20" t="str">
        <f>IF(NOT(AS914=AS915),AS915,"")</f>
        <v/>
      </c>
      <c r="AR914" s="20" t="str">
        <f>INDEX($AB$15:$AM$15,MATCH($AS914,$AB$11:$AM$11,0))</f>
        <v>in</v>
      </c>
      <c r="AS914" s="20" t="str">
        <f>LEFT(AT914,4)</f>
        <v>2003</v>
      </c>
      <c r="AT914" s="139" t="str">
        <f>LEFT(B914,6)</f>
        <v>200307</v>
      </c>
    </row>
    <row r="915" spans="2:46" x14ac:dyDescent="0.25">
      <c r="B915" s="11">
        <f>'Market Data'!B901</f>
        <v>20030715</v>
      </c>
      <c r="C915" s="2">
        <f>'Market Data'!C901</f>
        <v>4631</v>
      </c>
      <c r="D915" s="2">
        <f>'Market Data'!D901</f>
        <v>4688.5</v>
      </c>
      <c r="E915" s="2">
        <f>'Market Data'!E901</f>
        <v>4629.5</v>
      </c>
      <c r="F915" s="12">
        <f>'Market Data'!F901</f>
        <v>4651.5</v>
      </c>
      <c r="H915" s="151">
        <f t="shared" si="115"/>
        <v>897</v>
      </c>
      <c r="I915" s="244">
        <f ca="1">IF($H915&lt;($J$6+1),"",PFE(OFFSET($F915,0,0,-$J$6)))</f>
        <v>0.21820245089121612</v>
      </c>
      <c r="J915" s="19"/>
      <c r="K915" s="139" t="str">
        <f t="shared" ca="1" si="116"/>
        <v>Long</v>
      </c>
      <c r="L915" s="243" t="e">
        <f t="shared" ref="L915:L978" ca="1" si="121">IF(AND($K915="Long",$K914&lt;&gt;"Long"),$F915,NA())</f>
        <v>#N/A</v>
      </c>
      <c r="M915" s="242" t="e">
        <f t="shared" ref="M915:M978" ca="1" si="122">IF(AND($K915="Short",$K914&lt;&gt;"Short"),$F915,NA())</f>
        <v>#N/A</v>
      </c>
      <c r="N915" s="20"/>
      <c r="O915" s="74">
        <f t="shared" ca="1" si="117"/>
        <v>1</v>
      </c>
      <c r="P915" s="75">
        <f t="shared" ca="1" si="119"/>
        <v>0</v>
      </c>
      <c r="Q915" s="76" t="str">
        <f t="shared" ref="Q915:Q978" ca="1" si="123">IF(NOT($P915=0),"Fill","")</f>
        <v/>
      </c>
      <c r="R915" s="75"/>
      <c r="S915" s="77">
        <f t="shared" ca="1" si="120"/>
        <v>1</v>
      </c>
      <c r="T915" s="78"/>
      <c r="U915" s="81">
        <f t="shared" ca="1" si="118"/>
        <v>-122.5</v>
      </c>
      <c r="V915" s="82">
        <f t="shared" ref="V915:V978" ca="1" si="124">V914+U915</f>
        <v>98359.88</v>
      </c>
      <c r="W915" s="50"/>
      <c r="X915" s="50"/>
      <c r="Y915" s="50"/>
      <c r="Z915" s="50"/>
      <c r="AA915" s="50"/>
      <c r="AG915" s="50"/>
      <c r="AH915" s="50"/>
      <c r="AI915" s="50"/>
      <c r="AJ915" s="50"/>
      <c r="AK915" s="50"/>
      <c r="AL915" s="50"/>
      <c r="AM915" s="50"/>
      <c r="AN915" s="50"/>
      <c r="AO915" s="50"/>
      <c r="AP915" s="138" t="str">
        <f>IF(NOT($AS915=$AS916),ROW(),"")</f>
        <v/>
      </c>
      <c r="AQ915" s="20" t="str">
        <f>IF(NOT(AS915=AS916),AS916,"")</f>
        <v/>
      </c>
      <c r="AR915" s="20" t="str">
        <f>INDEX($AB$15:$AM$15,MATCH($AS915,$AB$11:$AM$11,0))</f>
        <v>in</v>
      </c>
      <c r="AS915" s="20" t="str">
        <f>LEFT(AT915,4)</f>
        <v>2003</v>
      </c>
      <c r="AT915" s="139" t="str">
        <f>LEFT(B915,6)</f>
        <v>200307</v>
      </c>
    </row>
    <row r="916" spans="2:46" x14ac:dyDescent="0.25">
      <c r="B916" s="11">
        <f>'Market Data'!B902</f>
        <v>20030716</v>
      </c>
      <c r="C916" s="2">
        <f>'Market Data'!C902</f>
        <v>4674</v>
      </c>
      <c r="D916" s="2">
        <f>'Market Data'!D902</f>
        <v>4690.5</v>
      </c>
      <c r="E916" s="2">
        <f>'Market Data'!E902</f>
        <v>4615.5</v>
      </c>
      <c r="F916" s="12">
        <f>'Market Data'!F902</f>
        <v>4639.5</v>
      </c>
      <c r="H916" s="151">
        <f t="shared" ref="H916:H979" si="125">ROW()-ROW(H$18)</f>
        <v>898</v>
      </c>
      <c r="I916" s="244">
        <f ca="1">IF($H916&lt;($J$6+1),"",PFE(OFFSET($F916,0,0,-$J$6)))</f>
        <v>0.19924712826203017</v>
      </c>
      <c r="J916" s="19"/>
      <c r="K916" s="139" t="str">
        <f t="shared" ref="K916:K979" ca="1" si="126">IF($I916="","",IF($I916&gt;$J$4,"Long",IF($I916&lt;$J$5,"Short","")))</f>
        <v>Long</v>
      </c>
      <c r="L916" s="243" t="e">
        <f t="shared" ca="1" si="121"/>
        <v>#N/A</v>
      </c>
      <c r="M916" s="242" t="e">
        <f t="shared" ca="1" si="122"/>
        <v>#N/A</v>
      </c>
      <c r="N916" s="20"/>
      <c r="O916" s="74">
        <f t="shared" ref="O916:O979" ca="1" si="127">IF($K916="Short",-1,IF($K916="Long",1,0))</f>
        <v>1</v>
      </c>
      <c r="P916" s="75">
        <f t="shared" ca="1" si="119"/>
        <v>0</v>
      </c>
      <c r="Q916" s="76" t="str">
        <f t="shared" ca="1" si="123"/>
        <v/>
      </c>
      <c r="R916" s="75"/>
      <c r="S916" s="77">
        <f t="shared" ca="1" si="120"/>
        <v>1</v>
      </c>
      <c r="T916" s="78"/>
      <c r="U916" s="81">
        <f t="shared" ca="1" si="118"/>
        <v>-420</v>
      </c>
      <c r="V916" s="82">
        <f t="shared" ca="1" si="124"/>
        <v>97939.88</v>
      </c>
      <c r="W916" s="50"/>
      <c r="X916" s="50"/>
      <c r="Y916" s="50"/>
      <c r="Z916" s="50"/>
      <c r="AA916" s="50"/>
      <c r="AG916" s="50"/>
      <c r="AH916" s="50"/>
      <c r="AI916" s="50"/>
      <c r="AJ916" s="50"/>
      <c r="AK916" s="50"/>
      <c r="AL916" s="50"/>
      <c r="AM916" s="50"/>
      <c r="AN916" s="50"/>
      <c r="AO916" s="50"/>
      <c r="AP916" s="138" t="str">
        <f>IF(NOT($AS916=$AS917),ROW(),"")</f>
        <v/>
      </c>
      <c r="AQ916" s="20" t="str">
        <f>IF(NOT(AS916=AS917),AS917,"")</f>
        <v/>
      </c>
      <c r="AR916" s="20" t="str">
        <f>INDEX($AB$15:$AM$15,MATCH($AS916,$AB$11:$AM$11,0))</f>
        <v>in</v>
      </c>
      <c r="AS916" s="20" t="str">
        <f>LEFT(AT916,4)</f>
        <v>2003</v>
      </c>
      <c r="AT916" s="139" t="str">
        <f>LEFT(B916,6)</f>
        <v>200307</v>
      </c>
    </row>
    <row r="917" spans="2:46" x14ac:dyDescent="0.25">
      <c r="B917" s="11">
        <f>'Market Data'!B903</f>
        <v>20030717</v>
      </c>
      <c r="C917" s="2">
        <f>'Market Data'!C903</f>
        <v>4620</v>
      </c>
      <c r="D917" s="2">
        <f>'Market Data'!D903</f>
        <v>4625.5</v>
      </c>
      <c r="E917" s="2">
        <f>'Market Data'!E903</f>
        <v>4570.5</v>
      </c>
      <c r="F917" s="12">
        <f>'Market Data'!F903</f>
        <v>4591.5</v>
      </c>
      <c r="H917" s="151">
        <f t="shared" si="125"/>
        <v>899</v>
      </c>
      <c r="I917" s="244">
        <f ca="1">IF($H917&lt;($J$6+1),"",PFE(OFFSET($F917,0,0,-$J$6)))</f>
        <v>0.17723470756087617</v>
      </c>
      <c r="J917" s="19"/>
      <c r="K917" s="139" t="str">
        <f t="shared" ca="1" si="126"/>
        <v>Long</v>
      </c>
      <c r="L917" s="243" t="e">
        <f t="shared" ca="1" si="121"/>
        <v>#N/A</v>
      </c>
      <c r="M917" s="242" t="e">
        <f t="shared" ca="1" si="122"/>
        <v>#N/A</v>
      </c>
      <c r="N917" s="20"/>
      <c r="O917" s="74">
        <f t="shared" ca="1" si="127"/>
        <v>1</v>
      </c>
      <c r="P917" s="75">
        <f t="shared" ca="1" si="119"/>
        <v>0</v>
      </c>
      <c r="Q917" s="76" t="str">
        <f t="shared" ca="1" si="123"/>
        <v/>
      </c>
      <c r="R917" s="75"/>
      <c r="S917" s="77">
        <f t="shared" ca="1" si="120"/>
        <v>1</v>
      </c>
      <c r="T917" s="78"/>
      <c r="U917" s="81">
        <f t="shared" ca="1" si="118"/>
        <v>-1680</v>
      </c>
      <c r="V917" s="82">
        <f t="shared" ca="1" si="124"/>
        <v>96259.88</v>
      </c>
      <c r="W917" s="50"/>
      <c r="X917" s="50"/>
      <c r="Y917" s="50"/>
      <c r="Z917" s="50"/>
      <c r="AA917" s="50"/>
      <c r="AG917" s="50"/>
      <c r="AH917" s="50"/>
      <c r="AI917" s="50"/>
      <c r="AJ917" s="50"/>
      <c r="AK917" s="50"/>
      <c r="AL917" s="50"/>
      <c r="AM917" s="50"/>
      <c r="AN917" s="50"/>
      <c r="AO917" s="50"/>
      <c r="AP917" s="138" t="str">
        <f>IF(NOT($AS917=$AS918),ROW(),"")</f>
        <v/>
      </c>
      <c r="AQ917" s="20" t="str">
        <f>IF(NOT(AS917=AS918),AS918,"")</f>
        <v/>
      </c>
      <c r="AR917" s="20" t="str">
        <f>INDEX($AB$15:$AM$15,MATCH($AS917,$AB$11:$AM$11,0))</f>
        <v>in</v>
      </c>
      <c r="AS917" s="20" t="str">
        <f>LEFT(AT917,4)</f>
        <v>2003</v>
      </c>
      <c r="AT917" s="139" t="str">
        <f>LEFT(B917,6)</f>
        <v>200307</v>
      </c>
    </row>
    <row r="918" spans="2:46" x14ac:dyDescent="0.25">
      <c r="B918" s="11">
        <f>'Market Data'!B904</f>
        <v>20030718</v>
      </c>
      <c r="C918" s="2">
        <f>'Market Data'!C904</f>
        <v>4593</v>
      </c>
      <c r="D918" s="2">
        <f>'Market Data'!D904</f>
        <v>4637</v>
      </c>
      <c r="E918" s="2">
        <f>'Market Data'!E904</f>
        <v>4585.5</v>
      </c>
      <c r="F918" s="12">
        <f>'Market Data'!F904</f>
        <v>4623.5</v>
      </c>
      <c r="H918" s="151">
        <f t="shared" si="125"/>
        <v>900</v>
      </c>
      <c r="I918" s="244">
        <f ca="1">IF($H918&lt;($J$6+1),"",PFE(OFFSET($F918,0,0,-$J$6)))</f>
        <v>0.18382996355407949</v>
      </c>
      <c r="J918" s="19"/>
      <c r="K918" s="139" t="str">
        <f t="shared" ca="1" si="126"/>
        <v>Long</v>
      </c>
      <c r="L918" s="243" t="e">
        <f t="shared" ca="1" si="121"/>
        <v>#N/A</v>
      </c>
      <c r="M918" s="242" t="e">
        <f t="shared" ca="1" si="122"/>
        <v>#N/A</v>
      </c>
      <c r="N918" s="20"/>
      <c r="O918" s="74">
        <f t="shared" ca="1" si="127"/>
        <v>1</v>
      </c>
      <c r="P918" s="75">
        <f t="shared" ca="1" si="119"/>
        <v>0</v>
      </c>
      <c r="Q918" s="76" t="str">
        <f t="shared" ca="1" si="123"/>
        <v/>
      </c>
      <c r="R918" s="75"/>
      <c r="S918" s="77">
        <f t="shared" ca="1" si="120"/>
        <v>1</v>
      </c>
      <c r="T918" s="78"/>
      <c r="U918" s="81">
        <f t="shared" ref="U918:U981" ca="1" si="128">IF(OR($S917&amp;$O917="01",$S917&amp;$O917="0-1"),(($F918-$C918)*$V$4*$O917)-(ABS($P917)*$V$5),IF(OR($S917&amp;$O917="10",$S917&amp;$O917="-10"),(($C918-$F917)*$V$4*$S917)-(ABS($P917)*$V$5),IF(OR($S917&amp;$O917="1-1",$S917&amp;$O917="-11"),(($C918-$F917)*$V$4*$S917)-(ABS($P917)*$V$5)+(($F918-$C918)*$V$4*$S918),IF(OR($S917&amp;$O917="11",$S917&amp;$O917="-1-1"),(($F918-$F917)*$V$4*$S918),0))))</f>
        <v>1120</v>
      </c>
      <c r="V918" s="82">
        <f t="shared" ca="1" si="124"/>
        <v>97379.88</v>
      </c>
      <c r="W918" s="50"/>
      <c r="X918" s="50"/>
      <c r="Y918" s="50"/>
      <c r="Z918" s="50"/>
      <c r="AA918" s="50"/>
      <c r="AG918" s="50"/>
      <c r="AH918" s="50"/>
      <c r="AI918" s="50"/>
      <c r="AJ918" s="50"/>
      <c r="AK918" s="50"/>
      <c r="AL918" s="50"/>
      <c r="AM918" s="50"/>
      <c r="AN918" s="50"/>
      <c r="AO918" s="50"/>
      <c r="AP918" s="138" t="str">
        <f>IF(NOT($AS918=$AS919),ROW(),"")</f>
        <v/>
      </c>
      <c r="AQ918" s="20" t="str">
        <f>IF(NOT(AS918=AS919),AS919,"")</f>
        <v/>
      </c>
      <c r="AR918" s="20" t="str">
        <f>INDEX($AB$15:$AM$15,MATCH($AS918,$AB$11:$AM$11,0))</f>
        <v>in</v>
      </c>
      <c r="AS918" s="20" t="str">
        <f>LEFT(AT918,4)</f>
        <v>2003</v>
      </c>
      <c r="AT918" s="139" t="str">
        <f>LEFT(B918,6)</f>
        <v>200307</v>
      </c>
    </row>
    <row r="919" spans="2:46" x14ac:dyDescent="0.25">
      <c r="B919" s="11">
        <f>'Market Data'!B905</f>
        <v>20030721</v>
      </c>
      <c r="C919" s="2">
        <f>'Market Data'!C905</f>
        <v>4645</v>
      </c>
      <c r="D919" s="2">
        <f>'Market Data'!D905</f>
        <v>4650</v>
      </c>
      <c r="E919" s="2">
        <f>'Market Data'!E905</f>
        <v>4536</v>
      </c>
      <c r="F919" s="12">
        <f>'Market Data'!F905</f>
        <v>4538</v>
      </c>
      <c r="H919" s="151">
        <f t="shared" si="125"/>
        <v>901</v>
      </c>
      <c r="I919" s="244">
        <f ca="1">IF($H919&lt;($J$6+1),"",PFE(OFFSET($F919,0,0,-$J$6)))</f>
        <v>0.13872836870415395</v>
      </c>
      <c r="J919" s="19"/>
      <c r="K919" s="139" t="str">
        <f t="shared" ca="1" si="126"/>
        <v>Long</v>
      </c>
      <c r="L919" s="243" t="e">
        <f t="shared" ca="1" si="121"/>
        <v>#N/A</v>
      </c>
      <c r="M919" s="242" t="e">
        <f t="shared" ca="1" si="122"/>
        <v>#N/A</v>
      </c>
      <c r="N919" s="20"/>
      <c r="O919" s="74">
        <f t="shared" ca="1" si="127"/>
        <v>1</v>
      </c>
      <c r="P919" s="75">
        <f t="shared" ca="1" si="119"/>
        <v>0</v>
      </c>
      <c r="Q919" s="76" t="str">
        <f t="shared" ca="1" si="123"/>
        <v/>
      </c>
      <c r="R919" s="75"/>
      <c r="S919" s="77">
        <f t="shared" ca="1" si="120"/>
        <v>1</v>
      </c>
      <c r="T919" s="78"/>
      <c r="U919" s="81">
        <f t="shared" ca="1" si="128"/>
        <v>-2992.5</v>
      </c>
      <c r="V919" s="82">
        <f t="shared" ca="1" si="124"/>
        <v>94387.38</v>
      </c>
      <c r="W919" s="50"/>
      <c r="X919" s="50"/>
      <c r="Y919" s="50"/>
      <c r="Z919" s="50"/>
      <c r="AA919" s="50"/>
      <c r="AG919" s="50"/>
      <c r="AH919" s="50"/>
      <c r="AI919" s="50"/>
      <c r="AJ919" s="50"/>
      <c r="AK919" s="50"/>
      <c r="AL919" s="50"/>
      <c r="AM919" s="50"/>
      <c r="AN919" s="50"/>
      <c r="AO919" s="50"/>
      <c r="AP919" s="138" t="str">
        <f>IF(NOT($AS919=$AS920),ROW(),"")</f>
        <v/>
      </c>
      <c r="AQ919" s="20" t="str">
        <f>IF(NOT(AS919=AS920),AS920,"")</f>
        <v/>
      </c>
      <c r="AR919" s="20" t="str">
        <f>INDEX($AB$15:$AM$15,MATCH($AS919,$AB$11:$AM$11,0))</f>
        <v>in</v>
      </c>
      <c r="AS919" s="20" t="str">
        <f>LEFT(AT919,4)</f>
        <v>2003</v>
      </c>
      <c r="AT919" s="139" t="str">
        <f>LEFT(B919,6)</f>
        <v>200307</v>
      </c>
    </row>
    <row r="920" spans="2:46" x14ac:dyDescent="0.25">
      <c r="B920" s="11">
        <f>'Market Data'!B906</f>
        <v>20030722</v>
      </c>
      <c r="C920" s="2">
        <f>'Market Data'!C906</f>
        <v>4573.5</v>
      </c>
      <c r="D920" s="2">
        <f>'Market Data'!D906</f>
        <v>4581</v>
      </c>
      <c r="E920" s="2">
        <f>'Market Data'!E906</f>
        <v>4512</v>
      </c>
      <c r="F920" s="12">
        <f>'Market Data'!F906</f>
        <v>4563</v>
      </c>
      <c r="H920" s="151">
        <f t="shared" si="125"/>
        <v>902</v>
      </c>
      <c r="I920" s="244">
        <f ca="1">IF($H920&lt;($J$6+1),"",PFE(OFFSET($F920,0,0,-$J$6)))</f>
        <v>0.18738718857730446</v>
      </c>
      <c r="J920" s="19"/>
      <c r="K920" s="139" t="str">
        <f t="shared" ca="1" si="126"/>
        <v>Long</v>
      </c>
      <c r="L920" s="243" t="e">
        <f t="shared" ca="1" si="121"/>
        <v>#N/A</v>
      </c>
      <c r="M920" s="242" t="e">
        <f t="shared" ca="1" si="122"/>
        <v>#N/A</v>
      </c>
      <c r="N920" s="20"/>
      <c r="O920" s="74">
        <f t="shared" ca="1" si="127"/>
        <v>1</v>
      </c>
      <c r="P920" s="75">
        <f t="shared" ca="1" si="119"/>
        <v>0</v>
      </c>
      <c r="Q920" s="76" t="str">
        <f t="shared" ca="1" si="123"/>
        <v/>
      </c>
      <c r="R920" s="75"/>
      <c r="S920" s="77">
        <f t="shared" ca="1" si="120"/>
        <v>1</v>
      </c>
      <c r="T920" s="78"/>
      <c r="U920" s="81">
        <f t="shared" ca="1" si="128"/>
        <v>875</v>
      </c>
      <c r="V920" s="82">
        <f t="shared" ca="1" si="124"/>
        <v>95262.38</v>
      </c>
      <c r="W920" s="50"/>
      <c r="X920" s="50"/>
      <c r="Y920" s="50"/>
      <c r="Z920" s="50"/>
      <c r="AA920" s="50"/>
      <c r="AG920" s="50"/>
      <c r="AH920" s="50"/>
      <c r="AI920" s="50"/>
      <c r="AJ920" s="50"/>
      <c r="AK920" s="50"/>
      <c r="AL920" s="50"/>
      <c r="AM920" s="50"/>
      <c r="AN920" s="50"/>
      <c r="AO920" s="50"/>
      <c r="AP920" s="138" t="str">
        <f>IF(NOT($AS920=$AS921),ROW(),"")</f>
        <v/>
      </c>
      <c r="AQ920" s="20" t="str">
        <f>IF(NOT(AS920=AS921),AS921,"")</f>
        <v/>
      </c>
      <c r="AR920" s="20" t="str">
        <f>INDEX($AB$15:$AM$15,MATCH($AS920,$AB$11:$AM$11,0))</f>
        <v>in</v>
      </c>
      <c r="AS920" s="20" t="str">
        <f>LEFT(AT920,4)</f>
        <v>2003</v>
      </c>
      <c r="AT920" s="139" t="str">
        <f>LEFT(B920,6)</f>
        <v>200307</v>
      </c>
    </row>
    <row r="921" spans="2:46" x14ac:dyDescent="0.25">
      <c r="B921" s="11">
        <f>'Market Data'!B907</f>
        <v>20030723</v>
      </c>
      <c r="C921" s="2">
        <f>'Market Data'!C907</f>
        <v>4594</v>
      </c>
      <c r="D921" s="2">
        <f>'Market Data'!D907</f>
        <v>4596</v>
      </c>
      <c r="E921" s="2">
        <f>'Market Data'!E907</f>
        <v>4532.5</v>
      </c>
      <c r="F921" s="12">
        <f>'Market Data'!F907</f>
        <v>4562.5</v>
      </c>
      <c r="H921" s="151">
        <f t="shared" si="125"/>
        <v>903</v>
      </c>
      <c r="I921" s="244">
        <f ca="1">IF($H921&lt;($J$6+1),"",PFE(OFFSET($F921,0,0,-$J$6)))</f>
        <v>0.17413798060125676</v>
      </c>
      <c r="J921" s="19"/>
      <c r="K921" s="139" t="str">
        <f t="shared" ca="1" si="126"/>
        <v>Long</v>
      </c>
      <c r="L921" s="243" t="e">
        <f t="shared" ca="1" si="121"/>
        <v>#N/A</v>
      </c>
      <c r="M921" s="242" t="e">
        <f t="shared" ca="1" si="122"/>
        <v>#N/A</v>
      </c>
      <c r="N921" s="20"/>
      <c r="O921" s="74">
        <f t="shared" ca="1" si="127"/>
        <v>1</v>
      </c>
      <c r="P921" s="75">
        <f t="shared" ca="1" si="119"/>
        <v>0</v>
      </c>
      <c r="Q921" s="76" t="str">
        <f t="shared" ca="1" si="123"/>
        <v/>
      </c>
      <c r="R921" s="75"/>
      <c r="S921" s="77">
        <f t="shared" ca="1" si="120"/>
        <v>1</v>
      </c>
      <c r="T921" s="78"/>
      <c r="U921" s="81">
        <f t="shared" ca="1" si="128"/>
        <v>-17.5</v>
      </c>
      <c r="V921" s="82">
        <f t="shared" ca="1" si="124"/>
        <v>95244.88</v>
      </c>
      <c r="W921" s="50"/>
      <c r="X921" s="50"/>
      <c r="Y921" s="50"/>
      <c r="Z921" s="50"/>
      <c r="AA921" s="50"/>
      <c r="AG921" s="50"/>
      <c r="AH921" s="50"/>
      <c r="AI921" s="50"/>
      <c r="AJ921" s="50"/>
      <c r="AK921" s="50"/>
      <c r="AL921" s="50"/>
      <c r="AM921" s="50"/>
      <c r="AN921" s="50"/>
      <c r="AO921" s="50"/>
      <c r="AP921" s="138" t="str">
        <f>IF(NOT($AS921=$AS922),ROW(),"")</f>
        <v/>
      </c>
      <c r="AQ921" s="20" t="str">
        <f>IF(NOT(AS921=AS922),AS922,"")</f>
        <v/>
      </c>
      <c r="AR921" s="20" t="str">
        <f>INDEX($AB$15:$AM$15,MATCH($AS921,$AB$11:$AM$11,0))</f>
        <v>in</v>
      </c>
      <c r="AS921" s="20" t="str">
        <f>LEFT(AT921,4)</f>
        <v>2003</v>
      </c>
      <c r="AT921" s="139" t="str">
        <f>LEFT(B921,6)</f>
        <v>200307</v>
      </c>
    </row>
    <row r="922" spans="2:46" x14ac:dyDescent="0.25">
      <c r="B922" s="11">
        <f>'Market Data'!B908</f>
        <v>20030724</v>
      </c>
      <c r="C922" s="2">
        <f>'Market Data'!C908</f>
        <v>4566</v>
      </c>
      <c r="D922" s="2">
        <f>'Market Data'!D908</f>
        <v>4633.5</v>
      </c>
      <c r="E922" s="2">
        <f>'Market Data'!E908</f>
        <v>4537</v>
      </c>
      <c r="F922" s="12">
        <f>'Market Data'!F908</f>
        <v>4625</v>
      </c>
      <c r="H922" s="151">
        <f t="shared" si="125"/>
        <v>904</v>
      </c>
      <c r="I922" s="244">
        <f ca="1">IF($H922&lt;($J$6+1),"",PFE(OFFSET($F922,0,0,-$J$6)))</f>
        <v>0.19948827878163758</v>
      </c>
      <c r="J922" s="19"/>
      <c r="K922" s="139" t="str">
        <f t="shared" ca="1" si="126"/>
        <v>Long</v>
      </c>
      <c r="L922" s="243" t="e">
        <f t="shared" ca="1" si="121"/>
        <v>#N/A</v>
      </c>
      <c r="M922" s="242" t="e">
        <f t="shared" ca="1" si="122"/>
        <v>#N/A</v>
      </c>
      <c r="N922" s="20"/>
      <c r="O922" s="74">
        <f t="shared" ca="1" si="127"/>
        <v>1</v>
      </c>
      <c r="P922" s="75">
        <f t="shared" ca="1" si="119"/>
        <v>0</v>
      </c>
      <c r="Q922" s="76" t="str">
        <f t="shared" ca="1" si="123"/>
        <v/>
      </c>
      <c r="R922" s="75"/>
      <c r="S922" s="77">
        <f t="shared" ca="1" si="120"/>
        <v>1</v>
      </c>
      <c r="T922" s="78"/>
      <c r="U922" s="81">
        <f t="shared" ca="1" si="128"/>
        <v>2187.5</v>
      </c>
      <c r="V922" s="82">
        <f t="shared" ca="1" si="124"/>
        <v>97432.38</v>
      </c>
      <c r="W922" s="50"/>
      <c r="X922" s="50"/>
      <c r="Y922" s="50"/>
      <c r="Z922" s="50"/>
      <c r="AA922" s="50"/>
      <c r="AG922" s="50"/>
      <c r="AH922" s="50"/>
      <c r="AI922" s="50"/>
      <c r="AJ922" s="50"/>
      <c r="AK922" s="50"/>
      <c r="AL922" s="50"/>
      <c r="AM922" s="50"/>
      <c r="AN922" s="50"/>
      <c r="AO922" s="50"/>
      <c r="AP922" s="138" t="str">
        <f>IF(NOT($AS922=$AS923),ROW(),"")</f>
        <v/>
      </c>
      <c r="AQ922" s="20" t="str">
        <f>IF(NOT(AS922=AS923),AS923,"")</f>
        <v/>
      </c>
      <c r="AR922" s="20" t="str">
        <f>INDEX($AB$15:$AM$15,MATCH($AS922,$AB$11:$AM$11,0))</f>
        <v>in</v>
      </c>
      <c r="AS922" s="20" t="str">
        <f>LEFT(AT922,4)</f>
        <v>2003</v>
      </c>
      <c r="AT922" s="139" t="str">
        <f>LEFT(B922,6)</f>
        <v>200307</v>
      </c>
    </row>
    <row r="923" spans="2:46" x14ac:dyDescent="0.25">
      <c r="B923" s="11">
        <f>'Market Data'!B909</f>
        <v>20030725</v>
      </c>
      <c r="C923" s="2">
        <f>'Market Data'!C909</f>
        <v>4585</v>
      </c>
      <c r="D923" s="2">
        <f>'Market Data'!D909</f>
        <v>4633</v>
      </c>
      <c r="E923" s="2">
        <f>'Market Data'!E909</f>
        <v>4568</v>
      </c>
      <c r="F923" s="12">
        <f>'Market Data'!F909</f>
        <v>4610.5</v>
      </c>
      <c r="H923" s="151">
        <f t="shared" si="125"/>
        <v>905</v>
      </c>
      <c r="I923" s="244">
        <f ca="1">IF($H923&lt;($J$6+1),"",PFE(OFFSET($F923,0,0,-$J$6)))</f>
        <v>0.19424413101023738</v>
      </c>
      <c r="J923" s="19"/>
      <c r="K923" s="139" t="str">
        <f t="shared" ca="1" si="126"/>
        <v>Long</v>
      </c>
      <c r="L923" s="243" t="e">
        <f t="shared" ca="1" si="121"/>
        <v>#N/A</v>
      </c>
      <c r="M923" s="242" t="e">
        <f t="shared" ca="1" si="122"/>
        <v>#N/A</v>
      </c>
      <c r="N923" s="20"/>
      <c r="O923" s="74">
        <f t="shared" ca="1" si="127"/>
        <v>1</v>
      </c>
      <c r="P923" s="75">
        <f t="shared" ca="1" si="119"/>
        <v>0</v>
      </c>
      <c r="Q923" s="76" t="str">
        <f t="shared" ca="1" si="123"/>
        <v/>
      </c>
      <c r="R923" s="75"/>
      <c r="S923" s="77">
        <f t="shared" ca="1" si="120"/>
        <v>1</v>
      </c>
      <c r="T923" s="78"/>
      <c r="U923" s="81">
        <f t="shared" ca="1" si="128"/>
        <v>-507.5</v>
      </c>
      <c r="V923" s="82">
        <f t="shared" ca="1" si="124"/>
        <v>96924.88</v>
      </c>
      <c r="W923" s="50"/>
      <c r="X923" s="50"/>
      <c r="Y923" s="50"/>
      <c r="Z923" s="50"/>
      <c r="AA923" s="50"/>
      <c r="AG923" s="50"/>
      <c r="AH923" s="50"/>
      <c r="AI923" s="50"/>
      <c r="AJ923" s="50"/>
      <c r="AK923" s="50"/>
      <c r="AL923" s="50"/>
      <c r="AM923" s="50"/>
      <c r="AN923" s="50"/>
      <c r="AO923" s="50"/>
      <c r="AP923" s="138" t="str">
        <f>IF(NOT($AS923=$AS924),ROW(),"")</f>
        <v/>
      </c>
      <c r="AQ923" s="20" t="str">
        <f>IF(NOT(AS923=AS924),AS924,"")</f>
        <v/>
      </c>
      <c r="AR923" s="20" t="str">
        <f>INDEX($AB$15:$AM$15,MATCH($AS923,$AB$11:$AM$11,0))</f>
        <v>in</v>
      </c>
      <c r="AS923" s="20" t="str">
        <f>LEFT(AT923,4)</f>
        <v>2003</v>
      </c>
      <c r="AT923" s="139" t="str">
        <f>LEFT(B923,6)</f>
        <v>200307</v>
      </c>
    </row>
    <row r="924" spans="2:46" x14ac:dyDescent="0.25">
      <c r="B924" s="11">
        <f>'Market Data'!B910</f>
        <v>20030728</v>
      </c>
      <c r="C924" s="2">
        <f>'Market Data'!C910</f>
        <v>4645</v>
      </c>
      <c r="D924" s="2">
        <f>'Market Data'!D910</f>
        <v>4682.5</v>
      </c>
      <c r="E924" s="2">
        <f>'Market Data'!E910</f>
        <v>4640</v>
      </c>
      <c r="F924" s="12">
        <f>'Market Data'!F910</f>
        <v>4668</v>
      </c>
      <c r="H924" s="151">
        <f t="shared" si="125"/>
        <v>906</v>
      </c>
      <c r="I924" s="244">
        <f ca="1">IF($H924&lt;($J$6+1),"",PFE(OFFSET($F924,0,0,-$J$6)))</f>
        <v>0.22080254675788943</v>
      </c>
      <c r="J924" s="19"/>
      <c r="K924" s="139" t="str">
        <f t="shared" ca="1" si="126"/>
        <v>Long</v>
      </c>
      <c r="L924" s="243" t="e">
        <f t="shared" ca="1" si="121"/>
        <v>#N/A</v>
      </c>
      <c r="M924" s="242" t="e">
        <f t="shared" ca="1" si="122"/>
        <v>#N/A</v>
      </c>
      <c r="N924" s="20"/>
      <c r="O924" s="74">
        <f t="shared" ca="1" si="127"/>
        <v>1</v>
      </c>
      <c r="P924" s="75">
        <f t="shared" ca="1" si="119"/>
        <v>0</v>
      </c>
      <c r="Q924" s="76" t="str">
        <f t="shared" ca="1" si="123"/>
        <v/>
      </c>
      <c r="R924" s="75"/>
      <c r="S924" s="77">
        <f t="shared" ca="1" si="120"/>
        <v>1</v>
      </c>
      <c r="T924" s="78"/>
      <c r="U924" s="81">
        <f t="shared" ca="1" si="128"/>
        <v>2012.5</v>
      </c>
      <c r="V924" s="82">
        <f t="shared" ca="1" si="124"/>
        <v>98937.38</v>
      </c>
      <c r="W924" s="50"/>
      <c r="X924" s="50"/>
      <c r="Y924" s="50"/>
      <c r="Z924" s="50"/>
      <c r="AA924" s="50"/>
      <c r="AG924" s="50"/>
      <c r="AH924" s="50"/>
      <c r="AI924" s="50"/>
      <c r="AJ924" s="50"/>
      <c r="AK924" s="50"/>
      <c r="AL924" s="50"/>
      <c r="AM924" s="50"/>
      <c r="AN924" s="50"/>
      <c r="AO924" s="50"/>
      <c r="AP924" s="138" t="str">
        <f>IF(NOT($AS924=$AS925),ROW(),"")</f>
        <v/>
      </c>
      <c r="AQ924" s="20" t="str">
        <f>IF(NOT(AS924=AS925),AS925,"")</f>
        <v/>
      </c>
      <c r="AR924" s="20" t="str">
        <f>INDEX($AB$15:$AM$15,MATCH($AS924,$AB$11:$AM$11,0))</f>
        <v>in</v>
      </c>
      <c r="AS924" s="20" t="str">
        <f>LEFT(AT924,4)</f>
        <v>2003</v>
      </c>
      <c r="AT924" s="139" t="str">
        <f>LEFT(B924,6)</f>
        <v>200307</v>
      </c>
    </row>
    <row r="925" spans="2:46" x14ac:dyDescent="0.25">
      <c r="B925" s="11">
        <f>'Market Data'!B911</f>
        <v>20030729</v>
      </c>
      <c r="C925" s="2">
        <f>'Market Data'!C911</f>
        <v>4670</v>
      </c>
      <c r="D925" s="2">
        <f>'Market Data'!D911</f>
        <v>4709.5</v>
      </c>
      <c r="E925" s="2">
        <f>'Market Data'!E911</f>
        <v>4628</v>
      </c>
      <c r="F925" s="12">
        <f>'Market Data'!F911</f>
        <v>4674</v>
      </c>
      <c r="H925" s="151">
        <f t="shared" si="125"/>
        <v>907</v>
      </c>
      <c r="I925" s="244">
        <f ca="1">IF($H925&lt;($J$6+1),"",PFE(OFFSET($F925,0,0,-$J$6)))</f>
        <v>0.26228139154213631</v>
      </c>
      <c r="J925" s="19"/>
      <c r="K925" s="139" t="str">
        <f t="shared" ca="1" si="126"/>
        <v>Long</v>
      </c>
      <c r="L925" s="243" t="e">
        <f t="shared" ca="1" si="121"/>
        <v>#N/A</v>
      </c>
      <c r="M925" s="242" t="e">
        <f t="shared" ca="1" si="122"/>
        <v>#N/A</v>
      </c>
      <c r="N925" s="20"/>
      <c r="O925" s="74">
        <f t="shared" ca="1" si="127"/>
        <v>1</v>
      </c>
      <c r="P925" s="75">
        <f t="shared" ca="1" si="119"/>
        <v>0</v>
      </c>
      <c r="Q925" s="76" t="str">
        <f t="shared" ca="1" si="123"/>
        <v/>
      </c>
      <c r="R925" s="75"/>
      <c r="S925" s="77">
        <f t="shared" ca="1" si="120"/>
        <v>1</v>
      </c>
      <c r="T925" s="78"/>
      <c r="U925" s="81">
        <f t="shared" ca="1" si="128"/>
        <v>210</v>
      </c>
      <c r="V925" s="82">
        <f t="shared" ca="1" si="124"/>
        <v>99147.38</v>
      </c>
      <c r="W925" s="50"/>
      <c r="X925" s="50"/>
      <c r="Y925" s="50"/>
      <c r="Z925" s="50"/>
      <c r="AA925" s="50"/>
      <c r="AG925" s="50"/>
      <c r="AH925" s="50"/>
      <c r="AI925" s="50"/>
      <c r="AJ925" s="50"/>
      <c r="AK925" s="50"/>
      <c r="AL925" s="50"/>
      <c r="AM925" s="50"/>
      <c r="AN925" s="50"/>
      <c r="AO925" s="50"/>
      <c r="AP925" s="138" t="str">
        <f>IF(NOT($AS925=$AS926),ROW(),"")</f>
        <v/>
      </c>
      <c r="AQ925" s="20" t="str">
        <f>IF(NOT(AS925=AS926),AS926,"")</f>
        <v/>
      </c>
      <c r="AR925" s="20" t="str">
        <f>INDEX($AB$15:$AM$15,MATCH($AS925,$AB$11:$AM$11,0))</f>
        <v>in</v>
      </c>
      <c r="AS925" s="20" t="str">
        <f>LEFT(AT925,4)</f>
        <v>2003</v>
      </c>
      <c r="AT925" s="139" t="str">
        <f>LEFT(B925,6)</f>
        <v>200307</v>
      </c>
    </row>
    <row r="926" spans="2:46" x14ac:dyDescent="0.25">
      <c r="B926" s="11">
        <f>'Market Data'!B912</f>
        <v>20030730</v>
      </c>
      <c r="C926" s="2">
        <f>'Market Data'!C912</f>
        <v>4656</v>
      </c>
      <c r="D926" s="2">
        <f>'Market Data'!D912</f>
        <v>4709</v>
      </c>
      <c r="E926" s="2">
        <f>'Market Data'!E912</f>
        <v>4651</v>
      </c>
      <c r="F926" s="12">
        <f>'Market Data'!F912</f>
        <v>4695</v>
      </c>
      <c r="H926" s="151">
        <f t="shared" si="125"/>
        <v>908</v>
      </c>
      <c r="I926" s="244">
        <f ca="1">IF($H926&lt;($J$6+1),"",PFE(OFFSET($F926,0,0,-$J$6)))</f>
        <v>0.26405474683311381</v>
      </c>
      <c r="J926" s="19"/>
      <c r="K926" s="139" t="str">
        <f t="shared" ca="1" si="126"/>
        <v>Long</v>
      </c>
      <c r="L926" s="243" t="e">
        <f t="shared" ca="1" si="121"/>
        <v>#N/A</v>
      </c>
      <c r="M926" s="242" t="e">
        <f t="shared" ca="1" si="122"/>
        <v>#N/A</v>
      </c>
      <c r="N926" s="20"/>
      <c r="O926" s="74">
        <f t="shared" ca="1" si="127"/>
        <v>1</v>
      </c>
      <c r="P926" s="75">
        <f t="shared" ca="1" si="119"/>
        <v>0</v>
      </c>
      <c r="Q926" s="76" t="str">
        <f t="shared" ca="1" si="123"/>
        <v/>
      </c>
      <c r="R926" s="75"/>
      <c r="S926" s="77">
        <f t="shared" ca="1" si="120"/>
        <v>1</v>
      </c>
      <c r="T926" s="78"/>
      <c r="U926" s="81">
        <f t="shared" ca="1" si="128"/>
        <v>735</v>
      </c>
      <c r="V926" s="82">
        <f t="shared" ca="1" si="124"/>
        <v>99882.38</v>
      </c>
      <c r="W926" s="50"/>
      <c r="X926" s="50"/>
      <c r="Y926" s="50"/>
      <c r="Z926" s="50"/>
      <c r="AA926" s="50"/>
      <c r="AG926" s="50"/>
      <c r="AH926" s="50"/>
      <c r="AI926" s="50"/>
      <c r="AJ926" s="50"/>
      <c r="AK926" s="50"/>
      <c r="AL926" s="50"/>
      <c r="AM926" s="50"/>
      <c r="AN926" s="50"/>
      <c r="AO926" s="50"/>
      <c r="AP926" s="138" t="str">
        <f>IF(NOT($AS926=$AS927),ROW(),"")</f>
        <v/>
      </c>
      <c r="AQ926" s="20" t="str">
        <f>IF(NOT(AS926=AS927),AS927,"")</f>
        <v/>
      </c>
      <c r="AR926" s="20" t="str">
        <f>INDEX($AB$15:$AM$15,MATCH($AS926,$AB$11:$AM$11,0))</f>
        <v>in</v>
      </c>
      <c r="AS926" s="20" t="str">
        <f>LEFT(AT926,4)</f>
        <v>2003</v>
      </c>
      <c r="AT926" s="139" t="str">
        <f>LEFT(B926,6)</f>
        <v>200307</v>
      </c>
    </row>
    <row r="927" spans="2:46" x14ac:dyDescent="0.25">
      <c r="B927" s="11">
        <f>'Market Data'!B913</f>
        <v>20030731</v>
      </c>
      <c r="C927" s="2">
        <f>'Market Data'!C913</f>
        <v>4693</v>
      </c>
      <c r="D927" s="2">
        <f>'Market Data'!D913</f>
        <v>4740.5</v>
      </c>
      <c r="E927" s="2">
        <f>'Market Data'!E913</f>
        <v>4653.5</v>
      </c>
      <c r="F927" s="12">
        <f>'Market Data'!F913</f>
        <v>4723.5</v>
      </c>
      <c r="H927" s="151">
        <f t="shared" si="125"/>
        <v>909</v>
      </c>
      <c r="I927" s="244">
        <f ca="1">IF($H927&lt;($J$6+1),"",PFE(OFFSET($F927,0,0,-$J$6)))</f>
        <v>0.24169867581581708</v>
      </c>
      <c r="J927" s="19"/>
      <c r="K927" s="139" t="str">
        <f t="shared" ca="1" si="126"/>
        <v>Long</v>
      </c>
      <c r="L927" s="243" t="e">
        <f t="shared" ca="1" si="121"/>
        <v>#N/A</v>
      </c>
      <c r="M927" s="242" t="e">
        <f t="shared" ca="1" si="122"/>
        <v>#N/A</v>
      </c>
      <c r="N927" s="20"/>
      <c r="O927" s="74">
        <f t="shared" ca="1" si="127"/>
        <v>1</v>
      </c>
      <c r="P927" s="75">
        <f t="shared" ca="1" si="119"/>
        <v>0</v>
      </c>
      <c r="Q927" s="76" t="str">
        <f t="shared" ca="1" si="123"/>
        <v/>
      </c>
      <c r="R927" s="75"/>
      <c r="S927" s="77">
        <f t="shared" ca="1" si="120"/>
        <v>1</v>
      </c>
      <c r="T927" s="78"/>
      <c r="U927" s="81">
        <f t="shared" ca="1" si="128"/>
        <v>997.5</v>
      </c>
      <c r="V927" s="82">
        <f t="shared" ca="1" si="124"/>
        <v>100879.88</v>
      </c>
      <c r="W927" s="50"/>
      <c r="X927" s="50"/>
      <c r="Y927" s="50"/>
      <c r="Z927" s="50"/>
      <c r="AA927" s="50"/>
      <c r="AG927" s="50"/>
      <c r="AH927" s="50"/>
      <c r="AI927" s="50"/>
      <c r="AJ927" s="50"/>
      <c r="AK927" s="50"/>
      <c r="AL927" s="50"/>
      <c r="AM927" s="50"/>
      <c r="AN927" s="50"/>
      <c r="AO927" s="50"/>
      <c r="AP927" s="138" t="str">
        <f>IF(NOT($AS927=$AS928),ROW(),"")</f>
        <v/>
      </c>
      <c r="AQ927" s="20" t="str">
        <f>IF(NOT(AS927=AS928),AS928,"")</f>
        <v/>
      </c>
      <c r="AR927" s="20" t="str">
        <f>INDEX($AB$15:$AM$15,MATCH($AS927,$AB$11:$AM$11,0))</f>
        <v>in</v>
      </c>
      <c r="AS927" s="20" t="str">
        <f>LEFT(AT927,4)</f>
        <v>2003</v>
      </c>
      <c r="AT927" s="139" t="str">
        <f>LEFT(B927,6)</f>
        <v>200307</v>
      </c>
    </row>
    <row r="928" spans="2:46" x14ac:dyDescent="0.25">
      <c r="B928" s="11">
        <f>'Market Data'!B914</f>
        <v>20030801</v>
      </c>
      <c r="C928" s="2">
        <f>'Market Data'!C914</f>
        <v>4712</v>
      </c>
      <c r="D928" s="2">
        <f>'Market Data'!D914</f>
        <v>4730.5</v>
      </c>
      <c r="E928" s="2">
        <f>'Market Data'!E914</f>
        <v>4656.5</v>
      </c>
      <c r="F928" s="12">
        <f>'Market Data'!F914</f>
        <v>4687</v>
      </c>
      <c r="H928" s="151">
        <f t="shared" si="125"/>
        <v>910</v>
      </c>
      <c r="I928" s="244">
        <f ca="1">IF($H928&lt;($J$6+1),"",PFE(OFFSET($F928,0,0,-$J$6)))</f>
        <v>0.23608308799181457</v>
      </c>
      <c r="J928" s="19"/>
      <c r="K928" s="139" t="str">
        <f t="shared" ca="1" si="126"/>
        <v>Long</v>
      </c>
      <c r="L928" s="243" t="e">
        <f t="shared" ca="1" si="121"/>
        <v>#N/A</v>
      </c>
      <c r="M928" s="242" t="e">
        <f t="shared" ca="1" si="122"/>
        <v>#N/A</v>
      </c>
      <c r="N928" s="20"/>
      <c r="O928" s="74">
        <f t="shared" ca="1" si="127"/>
        <v>1</v>
      </c>
      <c r="P928" s="75">
        <f t="shared" ca="1" si="119"/>
        <v>0</v>
      </c>
      <c r="Q928" s="76" t="str">
        <f t="shared" ca="1" si="123"/>
        <v/>
      </c>
      <c r="R928" s="75"/>
      <c r="S928" s="77">
        <f t="shared" ca="1" si="120"/>
        <v>1</v>
      </c>
      <c r="T928" s="78"/>
      <c r="U928" s="81">
        <f t="shared" ca="1" si="128"/>
        <v>-1277.5</v>
      </c>
      <c r="V928" s="82">
        <f t="shared" ca="1" si="124"/>
        <v>99602.38</v>
      </c>
      <c r="W928" s="50"/>
      <c r="X928" s="50"/>
      <c r="Y928" s="50"/>
      <c r="Z928" s="50"/>
      <c r="AA928" s="50"/>
      <c r="AG928" s="50"/>
      <c r="AH928" s="50"/>
      <c r="AI928" s="50"/>
      <c r="AJ928" s="50"/>
      <c r="AK928" s="50"/>
      <c r="AL928" s="50"/>
      <c r="AM928" s="50"/>
      <c r="AN928" s="50"/>
      <c r="AO928" s="50"/>
      <c r="AP928" s="138" t="str">
        <f>IF(NOT($AS928=$AS929),ROW(),"")</f>
        <v/>
      </c>
      <c r="AQ928" s="20" t="str">
        <f>IF(NOT(AS928=AS929),AS929,"")</f>
        <v/>
      </c>
      <c r="AR928" s="20" t="str">
        <f>INDEX($AB$15:$AM$15,MATCH($AS928,$AB$11:$AM$11,0))</f>
        <v>in</v>
      </c>
      <c r="AS928" s="20" t="str">
        <f>LEFT(AT928,4)</f>
        <v>2003</v>
      </c>
      <c r="AT928" s="139" t="str">
        <f>LEFT(B928,6)</f>
        <v>200308</v>
      </c>
    </row>
    <row r="929" spans="2:46" x14ac:dyDescent="0.25">
      <c r="B929" s="11">
        <f>'Market Data'!B915</f>
        <v>20030804</v>
      </c>
      <c r="C929" s="2">
        <f>'Market Data'!C915</f>
        <v>4672</v>
      </c>
      <c r="D929" s="2">
        <f>'Market Data'!D915</f>
        <v>4720</v>
      </c>
      <c r="E929" s="2">
        <f>'Market Data'!E915</f>
        <v>4617</v>
      </c>
      <c r="F929" s="12">
        <f>'Market Data'!F915</f>
        <v>4652</v>
      </c>
      <c r="H929" s="151">
        <f t="shared" si="125"/>
        <v>911</v>
      </c>
      <c r="I929" s="244">
        <f ca="1">IF($H929&lt;($J$6+1),"",PFE(OFFSET($F929,0,0,-$J$6)))</f>
        <v>0.20564028404868806</v>
      </c>
      <c r="J929" s="19"/>
      <c r="K929" s="139" t="str">
        <f t="shared" ca="1" si="126"/>
        <v>Long</v>
      </c>
      <c r="L929" s="243" t="e">
        <f t="shared" ca="1" si="121"/>
        <v>#N/A</v>
      </c>
      <c r="M929" s="242" t="e">
        <f t="shared" ca="1" si="122"/>
        <v>#N/A</v>
      </c>
      <c r="N929" s="20"/>
      <c r="O929" s="74">
        <f t="shared" ca="1" si="127"/>
        <v>1</v>
      </c>
      <c r="P929" s="75">
        <f t="shared" ca="1" si="119"/>
        <v>0</v>
      </c>
      <c r="Q929" s="76" t="str">
        <f t="shared" ca="1" si="123"/>
        <v/>
      </c>
      <c r="R929" s="75"/>
      <c r="S929" s="77">
        <f t="shared" ca="1" si="120"/>
        <v>1</v>
      </c>
      <c r="T929" s="78"/>
      <c r="U929" s="81">
        <f t="shared" ca="1" si="128"/>
        <v>-1225</v>
      </c>
      <c r="V929" s="82">
        <f t="shared" ca="1" si="124"/>
        <v>98377.38</v>
      </c>
      <c r="W929" s="50"/>
      <c r="X929" s="50"/>
      <c r="Y929" s="50"/>
      <c r="Z929" s="50"/>
      <c r="AA929" s="50"/>
      <c r="AG929" s="50"/>
      <c r="AH929" s="50"/>
      <c r="AI929" s="50"/>
      <c r="AJ929" s="50"/>
      <c r="AK929" s="50"/>
      <c r="AL929" s="50"/>
      <c r="AM929" s="50"/>
      <c r="AN929" s="50"/>
      <c r="AO929" s="50"/>
      <c r="AP929" s="138" t="str">
        <f>IF(NOT($AS929=$AS930),ROW(),"")</f>
        <v/>
      </c>
      <c r="AQ929" s="20" t="str">
        <f>IF(NOT(AS929=AS930),AS930,"")</f>
        <v/>
      </c>
      <c r="AR929" s="20" t="str">
        <f>INDEX($AB$15:$AM$15,MATCH($AS929,$AB$11:$AM$11,0))</f>
        <v>in</v>
      </c>
      <c r="AS929" s="20" t="str">
        <f>LEFT(AT929,4)</f>
        <v>2003</v>
      </c>
      <c r="AT929" s="139" t="str">
        <f>LEFT(B929,6)</f>
        <v>200308</v>
      </c>
    </row>
    <row r="930" spans="2:46" x14ac:dyDescent="0.25">
      <c r="B930" s="11">
        <f>'Market Data'!B916</f>
        <v>20030805</v>
      </c>
      <c r="C930" s="2">
        <f>'Market Data'!C916</f>
        <v>4672</v>
      </c>
      <c r="D930" s="2">
        <f>'Market Data'!D916</f>
        <v>4713</v>
      </c>
      <c r="E930" s="2">
        <f>'Market Data'!E916</f>
        <v>4652.5</v>
      </c>
      <c r="F930" s="12">
        <f>'Market Data'!F916</f>
        <v>4689</v>
      </c>
      <c r="H930" s="151">
        <f t="shared" si="125"/>
        <v>912</v>
      </c>
      <c r="I930" s="244">
        <f ca="1">IF($H930&lt;($J$6+1),"",PFE(OFFSET($F930,0,0,-$J$6)))</f>
        <v>0.1774326683899492</v>
      </c>
      <c r="J930" s="19"/>
      <c r="K930" s="139" t="str">
        <f t="shared" ca="1" si="126"/>
        <v>Long</v>
      </c>
      <c r="L930" s="243" t="e">
        <f t="shared" ca="1" si="121"/>
        <v>#N/A</v>
      </c>
      <c r="M930" s="242" t="e">
        <f t="shared" ca="1" si="122"/>
        <v>#N/A</v>
      </c>
      <c r="N930" s="20"/>
      <c r="O930" s="74">
        <f t="shared" ca="1" si="127"/>
        <v>1</v>
      </c>
      <c r="P930" s="75">
        <f t="shared" ca="1" si="119"/>
        <v>0</v>
      </c>
      <c r="Q930" s="76" t="str">
        <f t="shared" ca="1" si="123"/>
        <v/>
      </c>
      <c r="R930" s="75"/>
      <c r="S930" s="77">
        <f t="shared" ca="1" si="120"/>
        <v>1</v>
      </c>
      <c r="T930" s="78"/>
      <c r="U930" s="81">
        <f t="shared" ca="1" si="128"/>
        <v>1295</v>
      </c>
      <c r="V930" s="82">
        <f t="shared" ca="1" si="124"/>
        <v>99672.38</v>
      </c>
      <c r="W930" s="50"/>
      <c r="X930" s="50"/>
      <c r="Y930" s="50"/>
      <c r="Z930" s="50"/>
      <c r="AA930" s="50"/>
      <c r="AG930" s="50"/>
      <c r="AH930" s="50"/>
      <c r="AI930" s="50"/>
      <c r="AJ930" s="50"/>
      <c r="AK930" s="50"/>
      <c r="AL930" s="50"/>
      <c r="AM930" s="50"/>
      <c r="AN930" s="50"/>
      <c r="AO930" s="50"/>
      <c r="AP930" s="138" t="str">
        <f>IF(NOT($AS930=$AS931),ROW(),"")</f>
        <v/>
      </c>
      <c r="AQ930" s="20" t="str">
        <f>IF(NOT(AS930=AS931),AS931,"")</f>
        <v/>
      </c>
      <c r="AR930" s="20" t="str">
        <f>INDEX($AB$15:$AM$15,MATCH($AS930,$AB$11:$AM$11,0))</f>
        <v>in</v>
      </c>
      <c r="AS930" s="20" t="str">
        <f>LEFT(AT930,4)</f>
        <v>2003</v>
      </c>
      <c r="AT930" s="139" t="str">
        <f>LEFT(B930,6)</f>
        <v>200308</v>
      </c>
    </row>
    <row r="931" spans="2:46" x14ac:dyDescent="0.25">
      <c r="B931" s="11">
        <f>'Market Data'!B917</f>
        <v>20030806</v>
      </c>
      <c r="C931" s="2">
        <f>'Market Data'!C917</f>
        <v>4635</v>
      </c>
      <c r="D931" s="2">
        <f>'Market Data'!D917</f>
        <v>4656</v>
      </c>
      <c r="E931" s="2">
        <f>'Market Data'!E917</f>
        <v>4570.5</v>
      </c>
      <c r="F931" s="12">
        <f>'Market Data'!F917</f>
        <v>4622</v>
      </c>
      <c r="H931" s="151">
        <f t="shared" si="125"/>
        <v>913</v>
      </c>
      <c r="I931" s="244">
        <f ca="1">IF($H931&lt;($J$6+1),"",PFE(OFFSET($F931,0,0,-$J$6)))</f>
        <v>0.16805412719110019</v>
      </c>
      <c r="J931" s="19"/>
      <c r="K931" s="139" t="str">
        <f t="shared" ca="1" si="126"/>
        <v>Long</v>
      </c>
      <c r="L931" s="243" t="e">
        <f t="shared" ca="1" si="121"/>
        <v>#N/A</v>
      </c>
      <c r="M931" s="242" t="e">
        <f t="shared" ca="1" si="122"/>
        <v>#N/A</v>
      </c>
      <c r="N931" s="20"/>
      <c r="O931" s="74">
        <f t="shared" ca="1" si="127"/>
        <v>1</v>
      </c>
      <c r="P931" s="75">
        <f t="shared" ca="1" si="119"/>
        <v>0</v>
      </c>
      <c r="Q931" s="76" t="str">
        <f t="shared" ca="1" si="123"/>
        <v/>
      </c>
      <c r="R931" s="75"/>
      <c r="S931" s="77">
        <f t="shared" ca="1" si="120"/>
        <v>1</v>
      </c>
      <c r="T931" s="78"/>
      <c r="U931" s="81">
        <f t="shared" ca="1" si="128"/>
        <v>-2345</v>
      </c>
      <c r="V931" s="82">
        <f t="shared" ca="1" si="124"/>
        <v>97327.38</v>
      </c>
      <c r="W931" s="50"/>
      <c r="X931" s="50"/>
      <c r="Y931" s="50"/>
      <c r="Z931" s="50"/>
      <c r="AA931" s="50"/>
      <c r="AG931" s="50"/>
      <c r="AH931" s="50"/>
      <c r="AI931" s="50"/>
      <c r="AJ931" s="50"/>
      <c r="AK931" s="50"/>
      <c r="AL931" s="50"/>
      <c r="AM931" s="50"/>
      <c r="AN931" s="50"/>
      <c r="AO931" s="50"/>
      <c r="AP931" s="138" t="str">
        <f>IF(NOT($AS931=$AS932),ROW(),"")</f>
        <v/>
      </c>
      <c r="AQ931" s="20" t="str">
        <f>IF(NOT(AS931=AS932),AS932,"")</f>
        <v/>
      </c>
      <c r="AR931" s="20" t="str">
        <f>INDEX($AB$15:$AM$15,MATCH($AS931,$AB$11:$AM$11,0))</f>
        <v>in</v>
      </c>
      <c r="AS931" s="20" t="str">
        <f>LEFT(AT931,4)</f>
        <v>2003</v>
      </c>
      <c r="AT931" s="139" t="str">
        <f>LEFT(B931,6)</f>
        <v>200308</v>
      </c>
    </row>
    <row r="932" spans="2:46" x14ac:dyDescent="0.25">
      <c r="B932" s="11">
        <f>'Market Data'!B918</f>
        <v>20030807</v>
      </c>
      <c r="C932" s="2">
        <f>'Market Data'!C918</f>
        <v>4615.5</v>
      </c>
      <c r="D932" s="2">
        <f>'Market Data'!D918</f>
        <v>4616</v>
      </c>
      <c r="E932" s="2">
        <f>'Market Data'!E918</f>
        <v>4552</v>
      </c>
      <c r="F932" s="12">
        <f>'Market Data'!F918</f>
        <v>4579</v>
      </c>
      <c r="H932" s="151">
        <f t="shared" si="125"/>
        <v>914</v>
      </c>
      <c r="I932" s="244">
        <f ca="1">IF($H932&lt;($J$6+1),"",PFE(OFFSET($F932,0,0,-$J$6)))</f>
        <v>0.16358874343568613</v>
      </c>
      <c r="J932" s="19"/>
      <c r="K932" s="139" t="str">
        <f t="shared" ca="1" si="126"/>
        <v>Long</v>
      </c>
      <c r="L932" s="243" t="e">
        <f t="shared" ca="1" si="121"/>
        <v>#N/A</v>
      </c>
      <c r="M932" s="242" t="e">
        <f t="shared" ca="1" si="122"/>
        <v>#N/A</v>
      </c>
      <c r="N932" s="20"/>
      <c r="O932" s="74">
        <f t="shared" ca="1" si="127"/>
        <v>1</v>
      </c>
      <c r="P932" s="75">
        <f t="shared" ca="1" si="119"/>
        <v>0</v>
      </c>
      <c r="Q932" s="76" t="str">
        <f t="shared" ca="1" si="123"/>
        <v/>
      </c>
      <c r="R932" s="75"/>
      <c r="S932" s="77">
        <f t="shared" ca="1" si="120"/>
        <v>1</v>
      </c>
      <c r="T932" s="78"/>
      <c r="U932" s="81">
        <f t="shared" ca="1" si="128"/>
        <v>-1505</v>
      </c>
      <c r="V932" s="82">
        <f t="shared" ca="1" si="124"/>
        <v>95822.38</v>
      </c>
      <c r="W932" s="50"/>
      <c r="X932" s="50"/>
      <c r="Y932" s="50"/>
      <c r="Z932" s="50"/>
      <c r="AA932" s="50"/>
      <c r="AG932" s="50"/>
      <c r="AH932" s="50"/>
      <c r="AI932" s="50"/>
      <c r="AJ932" s="50"/>
      <c r="AK932" s="50"/>
      <c r="AL932" s="50"/>
      <c r="AM932" s="50"/>
      <c r="AN932" s="50"/>
      <c r="AO932" s="50"/>
      <c r="AP932" s="138" t="str">
        <f>IF(NOT($AS932=$AS933),ROW(),"")</f>
        <v/>
      </c>
      <c r="AQ932" s="20" t="str">
        <f>IF(NOT(AS932=AS933),AS933,"")</f>
        <v/>
      </c>
      <c r="AR932" s="20" t="str">
        <f>INDEX($AB$15:$AM$15,MATCH($AS932,$AB$11:$AM$11,0))</f>
        <v>in</v>
      </c>
      <c r="AS932" s="20" t="str">
        <f>LEFT(AT932,4)</f>
        <v>2003</v>
      </c>
      <c r="AT932" s="139" t="str">
        <f>LEFT(B932,6)</f>
        <v>200308</v>
      </c>
    </row>
    <row r="933" spans="2:46" x14ac:dyDescent="0.25">
      <c r="B933" s="11">
        <f>'Market Data'!B919</f>
        <v>20030808</v>
      </c>
      <c r="C933" s="2">
        <f>'Market Data'!C919</f>
        <v>4588</v>
      </c>
      <c r="D933" s="2">
        <f>'Market Data'!D919</f>
        <v>4621</v>
      </c>
      <c r="E933" s="2">
        <f>'Market Data'!E919</f>
        <v>4560</v>
      </c>
      <c r="F933" s="12">
        <f>'Market Data'!F919</f>
        <v>4573</v>
      </c>
      <c r="H933" s="151">
        <f t="shared" si="125"/>
        <v>915</v>
      </c>
      <c r="I933" s="244">
        <f ca="1">IF($H933&lt;($J$6+1),"",PFE(OFFSET($F933,0,0,-$J$6)))</f>
        <v>0.17339087263993525</v>
      </c>
      <c r="J933" s="19"/>
      <c r="K933" s="139" t="str">
        <f t="shared" ca="1" si="126"/>
        <v>Long</v>
      </c>
      <c r="L933" s="243" t="e">
        <f t="shared" ca="1" si="121"/>
        <v>#N/A</v>
      </c>
      <c r="M933" s="242" t="e">
        <f t="shared" ca="1" si="122"/>
        <v>#N/A</v>
      </c>
      <c r="N933" s="20"/>
      <c r="O933" s="74">
        <f t="shared" ca="1" si="127"/>
        <v>1</v>
      </c>
      <c r="P933" s="75">
        <f t="shared" ca="1" si="119"/>
        <v>0</v>
      </c>
      <c r="Q933" s="76" t="str">
        <f t="shared" ca="1" si="123"/>
        <v/>
      </c>
      <c r="R933" s="75"/>
      <c r="S933" s="77">
        <f t="shared" ca="1" si="120"/>
        <v>1</v>
      </c>
      <c r="T933" s="78"/>
      <c r="U933" s="81">
        <f t="shared" ca="1" si="128"/>
        <v>-210</v>
      </c>
      <c r="V933" s="82">
        <f t="shared" ca="1" si="124"/>
        <v>95612.38</v>
      </c>
      <c r="W933" s="50"/>
      <c r="X933" s="50"/>
      <c r="Y933" s="50"/>
      <c r="Z933" s="50"/>
      <c r="AA933" s="50"/>
      <c r="AG933" s="50"/>
      <c r="AH933" s="50"/>
      <c r="AI933" s="50"/>
      <c r="AJ933" s="50"/>
      <c r="AK933" s="50"/>
      <c r="AL933" s="50"/>
      <c r="AM933" s="50"/>
      <c r="AN933" s="50"/>
      <c r="AO933" s="50"/>
      <c r="AP933" s="138" t="str">
        <f>IF(NOT($AS933=$AS934),ROW(),"")</f>
        <v/>
      </c>
      <c r="AQ933" s="20" t="str">
        <f>IF(NOT(AS933=AS934),AS934,"")</f>
        <v/>
      </c>
      <c r="AR933" s="20" t="str">
        <f>INDEX($AB$15:$AM$15,MATCH($AS933,$AB$11:$AM$11,0))</f>
        <v>in</v>
      </c>
      <c r="AS933" s="20" t="str">
        <f>LEFT(AT933,4)</f>
        <v>2003</v>
      </c>
      <c r="AT933" s="139" t="str">
        <f>LEFT(B933,6)</f>
        <v>200308</v>
      </c>
    </row>
    <row r="934" spans="2:46" x14ac:dyDescent="0.25">
      <c r="B934" s="11">
        <f>'Market Data'!B920</f>
        <v>20030811</v>
      </c>
      <c r="C934" s="2">
        <f>'Market Data'!C920</f>
        <v>4600</v>
      </c>
      <c r="D934" s="2">
        <f>'Market Data'!D920</f>
        <v>4616</v>
      </c>
      <c r="E934" s="2">
        <f>'Market Data'!E920</f>
        <v>4562.5</v>
      </c>
      <c r="F934" s="12">
        <f>'Market Data'!F920</f>
        <v>4591.5</v>
      </c>
      <c r="H934" s="151">
        <f t="shared" si="125"/>
        <v>916</v>
      </c>
      <c r="I934" s="244">
        <f ca="1">IF($H934&lt;($J$6+1),"",PFE(OFFSET($F934,0,0,-$J$6)))</f>
        <v>0.17138473526575082</v>
      </c>
      <c r="J934" s="19"/>
      <c r="K934" s="139" t="str">
        <f t="shared" ca="1" si="126"/>
        <v>Long</v>
      </c>
      <c r="L934" s="243" t="e">
        <f t="shared" ca="1" si="121"/>
        <v>#N/A</v>
      </c>
      <c r="M934" s="242" t="e">
        <f t="shared" ca="1" si="122"/>
        <v>#N/A</v>
      </c>
      <c r="N934" s="20"/>
      <c r="O934" s="74">
        <f t="shared" ca="1" si="127"/>
        <v>1</v>
      </c>
      <c r="P934" s="75">
        <f t="shared" ca="1" si="119"/>
        <v>0</v>
      </c>
      <c r="Q934" s="76" t="str">
        <f t="shared" ca="1" si="123"/>
        <v/>
      </c>
      <c r="R934" s="75"/>
      <c r="S934" s="77">
        <f t="shared" ca="1" si="120"/>
        <v>1</v>
      </c>
      <c r="T934" s="78"/>
      <c r="U934" s="81">
        <f t="shared" ca="1" si="128"/>
        <v>647.5</v>
      </c>
      <c r="V934" s="82">
        <f t="shared" ca="1" si="124"/>
        <v>96259.88</v>
      </c>
      <c r="W934" s="50"/>
      <c r="X934" s="50"/>
      <c r="Y934" s="50"/>
      <c r="Z934" s="50"/>
      <c r="AA934" s="50"/>
      <c r="AG934" s="50"/>
      <c r="AH934" s="50"/>
      <c r="AI934" s="50"/>
      <c r="AJ934" s="50"/>
      <c r="AK934" s="50"/>
      <c r="AL934" s="50"/>
      <c r="AM934" s="50"/>
      <c r="AN934" s="50"/>
      <c r="AO934" s="50"/>
      <c r="AP934" s="138" t="str">
        <f>IF(NOT($AS934=$AS935),ROW(),"")</f>
        <v/>
      </c>
      <c r="AQ934" s="20" t="str">
        <f>IF(NOT(AS934=AS935),AS935,"")</f>
        <v/>
      </c>
      <c r="AR934" s="20" t="str">
        <f>INDEX($AB$15:$AM$15,MATCH($AS934,$AB$11:$AM$11,0))</f>
        <v>in</v>
      </c>
      <c r="AS934" s="20" t="str">
        <f>LEFT(AT934,4)</f>
        <v>2003</v>
      </c>
      <c r="AT934" s="139" t="str">
        <f>LEFT(B934,6)</f>
        <v>200308</v>
      </c>
    </row>
    <row r="935" spans="2:46" x14ac:dyDescent="0.25">
      <c r="B935" s="11">
        <f>'Market Data'!B921</f>
        <v>20030812</v>
      </c>
      <c r="C935" s="2">
        <f>'Market Data'!C921</f>
        <v>4603</v>
      </c>
      <c r="D935" s="2">
        <f>'Market Data'!D921</f>
        <v>4652.5</v>
      </c>
      <c r="E935" s="2">
        <f>'Market Data'!E921</f>
        <v>4596.5</v>
      </c>
      <c r="F935" s="12">
        <f>'Market Data'!F921</f>
        <v>4637</v>
      </c>
      <c r="H935" s="151">
        <f t="shared" si="125"/>
        <v>917</v>
      </c>
      <c r="I935" s="244">
        <f ca="1">IF($H935&lt;($J$6+1),"",PFE(OFFSET($F935,0,0,-$J$6)))</f>
        <v>0.16853738617571759</v>
      </c>
      <c r="J935" s="19"/>
      <c r="K935" s="139" t="str">
        <f t="shared" ca="1" si="126"/>
        <v>Long</v>
      </c>
      <c r="L935" s="243" t="e">
        <f t="shared" ca="1" si="121"/>
        <v>#N/A</v>
      </c>
      <c r="M935" s="242" t="e">
        <f t="shared" ca="1" si="122"/>
        <v>#N/A</v>
      </c>
      <c r="N935" s="20"/>
      <c r="O935" s="74">
        <f t="shared" ca="1" si="127"/>
        <v>1</v>
      </c>
      <c r="P935" s="75">
        <f t="shared" ca="1" si="119"/>
        <v>0</v>
      </c>
      <c r="Q935" s="76" t="str">
        <f t="shared" ca="1" si="123"/>
        <v/>
      </c>
      <c r="R935" s="75"/>
      <c r="S935" s="77">
        <f t="shared" ca="1" si="120"/>
        <v>1</v>
      </c>
      <c r="T935" s="78"/>
      <c r="U935" s="81">
        <f t="shared" ca="1" si="128"/>
        <v>1592.5</v>
      </c>
      <c r="V935" s="82">
        <f t="shared" ca="1" si="124"/>
        <v>97852.38</v>
      </c>
      <c r="W935" s="50"/>
      <c r="X935" s="50"/>
      <c r="Y935" s="50"/>
      <c r="Z935" s="50"/>
      <c r="AA935" s="50"/>
      <c r="AG935" s="50"/>
      <c r="AH935" s="50"/>
      <c r="AI935" s="50"/>
      <c r="AJ935" s="50"/>
      <c r="AK935" s="50"/>
      <c r="AL935" s="50"/>
      <c r="AM935" s="50"/>
      <c r="AN935" s="50"/>
      <c r="AO935" s="50"/>
      <c r="AP935" s="138" t="str">
        <f>IF(NOT($AS935=$AS936),ROW(),"")</f>
        <v/>
      </c>
      <c r="AQ935" s="20" t="str">
        <f>IF(NOT(AS935=AS936),AS936,"")</f>
        <v/>
      </c>
      <c r="AR935" s="20" t="str">
        <f>INDEX($AB$15:$AM$15,MATCH($AS935,$AB$11:$AM$11,0))</f>
        <v>in</v>
      </c>
      <c r="AS935" s="20" t="str">
        <f>LEFT(AT935,4)</f>
        <v>2003</v>
      </c>
      <c r="AT935" s="139" t="str">
        <f>LEFT(B935,6)</f>
        <v>200308</v>
      </c>
    </row>
    <row r="936" spans="2:46" x14ac:dyDescent="0.25">
      <c r="B936" s="11">
        <f>'Market Data'!B922</f>
        <v>20030813</v>
      </c>
      <c r="C936" s="2">
        <f>'Market Data'!C922</f>
        <v>4666</v>
      </c>
      <c r="D936" s="2">
        <f>'Market Data'!D922</f>
        <v>4683</v>
      </c>
      <c r="E936" s="2">
        <f>'Market Data'!E922</f>
        <v>4628</v>
      </c>
      <c r="F936" s="12">
        <f>'Market Data'!F922</f>
        <v>4643</v>
      </c>
      <c r="H936" s="151">
        <f t="shared" si="125"/>
        <v>918</v>
      </c>
      <c r="I936" s="244">
        <f ca="1">IF($H936&lt;($J$6+1),"",PFE(OFFSET($F936,0,0,-$J$6)))</f>
        <v>0.15781405294065234</v>
      </c>
      <c r="J936" s="19"/>
      <c r="K936" s="139" t="str">
        <f t="shared" ca="1" si="126"/>
        <v>Long</v>
      </c>
      <c r="L936" s="243" t="e">
        <f t="shared" ca="1" si="121"/>
        <v>#N/A</v>
      </c>
      <c r="M936" s="242" t="e">
        <f t="shared" ca="1" si="122"/>
        <v>#N/A</v>
      </c>
      <c r="N936" s="20"/>
      <c r="O936" s="74">
        <f t="shared" ca="1" si="127"/>
        <v>1</v>
      </c>
      <c r="P936" s="75">
        <f t="shared" ca="1" si="119"/>
        <v>0</v>
      </c>
      <c r="Q936" s="76" t="str">
        <f t="shared" ca="1" si="123"/>
        <v/>
      </c>
      <c r="R936" s="75"/>
      <c r="S936" s="77">
        <f t="shared" ca="1" si="120"/>
        <v>1</v>
      </c>
      <c r="T936" s="78"/>
      <c r="U936" s="81">
        <f t="shared" ca="1" si="128"/>
        <v>210</v>
      </c>
      <c r="V936" s="82">
        <f t="shared" ca="1" si="124"/>
        <v>98062.38</v>
      </c>
      <c r="W936" s="50"/>
      <c r="X936" s="50"/>
      <c r="Y936" s="50"/>
      <c r="Z936" s="50"/>
      <c r="AA936" s="50"/>
      <c r="AG936" s="50"/>
      <c r="AH936" s="50"/>
      <c r="AI936" s="50"/>
      <c r="AJ936" s="50"/>
      <c r="AK936" s="50"/>
      <c r="AL936" s="50"/>
      <c r="AM936" s="50"/>
      <c r="AN936" s="50"/>
      <c r="AO936" s="50"/>
      <c r="AP936" s="138" t="str">
        <f>IF(NOT($AS936=$AS937),ROW(),"")</f>
        <v/>
      </c>
      <c r="AQ936" s="20" t="str">
        <f>IF(NOT(AS936=AS937),AS937,"")</f>
        <v/>
      </c>
      <c r="AR936" s="20" t="str">
        <f>INDEX($AB$15:$AM$15,MATCH($AS936,$AB$11:$AM$11,0))</f>
        <v>in</v>
      </c>
      <c r="AS936" s="20" t="str">
        <f>LEFT(AT936,4)</f>
        <v>2003</v>
      </c>
      <c r="AT936" s="139" t="str">
        <f>LEFT(B936,6)</f>
        <v>200308</v>
      </c>
    </row>
    <row r="937" spans="2:46" x14ac:dyDescent="0.25">
      <c r="B937" s="11">
        <f>'Market Data'!B923</f>
        <v>20030814</v>
      </c>
      <c r="C937" s="2">
        <f>'Market Data'!C923</f>
        <v>4657</v>
      </c>
      <c r="D937" s="2">
        <f>'Market Data'!D923</f>
        <v>4705</v>
      </c>
      <c r="E937" s="2">
        <f>'Market Data'!E923</f>
        <v>4631</v>
      </c>
      <c r="F937" s="12">
        <f>'Market Data'!F923</f>
        <v>4704</v>
      </c>
      <c r="H937" s="151">
        <f t="shared" si="125"/>
        <v>919</v>
      </c>
      <c r="I937" s="244">
        <f ca="1">IF($H937&lt;($J$6+1),"",PFE(OFFSET($F937,0,0,-$J$6)))</f>
        <v>0.1731266184394723</v>
      </c>
      <c r="J937" s="19"/>
      <c r="K937" s="139" t="str">
        <f t="shared" ca="1" si="126"/>
        <v>Long</v>
      </c>
      <c r="L937" s="243" t="e">
        <f t="shared" ca="1" si="121"/>
        <v>#N/A</v>
      </c>
      <c r="M937" s="242" t="e">
        <f t="shared" ca="1" si="122"/>
        <v>#N/A</v>
      </c>
      <c r="N937" s="20"/>
      <c r="O937" s="74">
        <f t="shared" ca="1" si="127"/>
        <v>1</v>
      </c>
      <c r="P937" s="75">
        <f t="shared" ca="1" si="119"/>
        <v>0</v>
      </c>
      <c r="Q937" s="76" t="str">
        <f t="shared" ca="1" si="123"/>
        <v/>
      </c>
      <c r="R937" s="75"/>
      <c r="S937" s="77">
        <f t="shared" ca="1" si="120"/>
        <v>1</v>
      </c>
      <c r="T937" s="78"/>
      <c r="U937" s="81">
        <f t="shared" ca="1" si="128"/>
        <v>2135</v>
      </c>
      <c r="V937" s="82">
        <f t="shared" ca="1" si="124"/>
        <v>100197.38</v>
      </c>
      <c r="W937" s="50"/>
      <c r="X937" s="50"/>
      <c r="Y937" s="50"/>
      <c r="Z937" s="50"/>
      <c r="AA937" s="50"/>
      <c r="AG937" s="50"/>
      <c r="AH937" s="50"/>
      <c r="AI937" s="50"/>
      <c r="AJ937" s="50"/>
      <c r="AK937" s="50"/>
      <c r="AL937" s="50"/>
      <c r="AM937" s="50"/>
      <c r="AN937" s="50"/>
      <c r="AO937" s="50"/>
      <c r="AP937" s="138" t="str">
        <f>IF(NOT($AS937=$AS938),ROW(),"")</f>
        <v/>
      </c>
      <c r="AQ937" s="20" t="str">
        <f>IF(NOT(AS937=AS938),AS938,"")</f>
        <v/>
      </c>
      <c r="AR937" s="20" t="str">
        <f>INDEX($AB$15:$AM$15,MATCH($AS937,$AB$11:$AM$11,0))</f>
        <v>in</v>
      </c>
      <c r="AS937" s="20" t="str">
        <f>LEFT(AT937,4)</f>
        <v>2003</v>
      </c>
      <c r="AT937" s="139" t="str">
        <f>LEFT(B937,6)</f>
        <v>200308</v>
      </c>
    </row>
    <row r="938" spans="2:46" x14ac:dyDescent="0.25">
      <c r="B938" s="11">
        <f>'Market Data'!B924</f>
        <v>20030815</v>
      </c>
      <c r="C938" s="2">
        <f>'Market Data'!C924</f>
        <v>4696</v>
      </c>
      <c r="D938" s="2">
        <f>'Market Data'!D924</f>
        <v>4724.5</v>
      </c>
      <c r="E938" s="2">
        <f>'Market Data'!E924</f>
        <v>4684.5</v>
      </c>
      <c r="F938" s="12">
        <f>'Market Data'!F924</f>
        <v>4695</v>
      </c>
      <c r="H938" s="151">
        <f t="shared" si="125"/>
        <v>920</v>
      </c>
      <c r="I938" s="244">
        <f ca="1">IF($H938&lt;($J$6+1),"",PFE(OFFSET($F938,0,0,-$J$6)))</f>
        <v>0.15522831452362365</v>
      </c>
      <c r="J938" s="19"/>
      <c r="K938" s="139" t="str">
        <f t="shared" ca="1" si="126"/>
        <v>Long</v>
      </c>
      <c r="L938" s="243" t="e">
        <f t="shared" ca="1" si="121"/>
        <v>#N/A</v>
      </c>
      <c r="M938" s="242" t="e">
        <f t="shared" ca="1" si="122"/>
        <v>#N/A</v>
      </c>
      <c r="N938" s="20"/>
      <c r="O938" s="74">
        <f t="shared" ca="1" si="127"/>
        <v>1</v>
      </c>
      <c r="P938" s="75">
        <f t="shared" ca="1" si="119"/>
        <v>0</v>
      </c>
      <c r="Q938" s="76" t="str">
        <f t="shared" ca="1" si="123"/>
        <v/>
      </c>
      <c r="R938" s="75"/>
      <c r="S938" s="77">
        <f t="shared" ca="1" si="120"/>
        <v>1</v>
      </c>
      <c r="T938" s="78"/>
      <c r="U938" s="81">
        <f t="shared" ca="1" si="128"/>
        <v>-315</v>
      </c>
      <c r="V938" s="82">
        <f t="shared" ca="1" si="124"/>
        <v>99882.38</v>
      </c>
      <c r="W938" s="50"/>
      <c r="X938" s="50"/>
      <c r="Y938" s="50"/>
      <c r="Z938" s="50"/>
      <c r="AA938" s="50"/>
      <c r="AG938" s="50"/>
      <c r="AH938" s="50"/>
      <c r="AI938" s="50"/>
      <c r="AJ938" s="50"/>
      <c r="AK938" s="50"/>
      <c r="AL938" s="50"/>
      <c r="AM938" s="50"/>
      <c r="AN938" s="50"/>
      <c r="AO938" s="50"/>
      <c r="AP938" s="138" t="str">
        <f>IF(NOT($AS938=$AS939),ROW(),"")</f>
        <v/>
      </c>
      <c r="AQ938" s="20" t="str">
        <f>IF(NOT(AS938=AS939),AS939,"")</f>
        <v/>
      </c>
      <c r="AR938" s="20" t="str">
        <f>INDEX($AB$15:$AM$15,MATCH($AS938,$AB$11:$AM$11,0))</f>
        <v>in</v>
      </c>
      <c r="AS938" s="20" t="str">
        <f>LEFT(AT938,4)</f>
        <v>2003</v>
      </c>
      <c r="AT938" s="139" t="str">
        <f>LEFT(B938,6)</f>
        <v>200308</v>
      </c>
    </row>
    <row r="939" spans="2:46" x14ac:dyDescent="0.25">
      <c r="B939" s="11">
        <f>'Market Data'!B925</f>
        <v>20030818</v>
      </c>
      <c r="C939" s="2">
        <f>'Market Data'!C925</f>
        <v>4710</v>
      </c>
      <c r="D939" s="2">
        <f>'Market Data'!D925</f>
        <v>4760</v>
      </c>
      <c r="E939" s="2">
        <f>'Market Data'!E925</f>
        <v>4705</v>
      </c>
      <c r="F939" s="12">
        <f>'Market Data'!F925</f>
        <v>4759</v>
      </c>
      <c r="H939" s="151">
        <f t="shared" si="125"/>
        <v>921</v>
      </c>
      <c r="I939" s="244">
        <f ca="1">IF($H939&lt;($J$6+1),"",PFE(OFFSET($F939,0,0,-$J$6)))</f>
        <v>0.15535030575784872</v>
      </c>
      <c r="J939" s="19"/>
      <c r="K939" s="139" t="str">
        <f t="shared" ca="1" si="126"/>
        <v>Long</v>
      </c>
      <c r="L939" s="243" t="e">
        <f t="shared" ca="1" si="121"/>
        <v>#N/A</v>
      </c>
      <c r="M939" s="242" t="e">
        <f t="shared" ca="1" si="122"/>
        <v>#N/A</v>
      </c>
      <c r="N939" s="20"/>
      <c r="O939" s="74">
        <f t="shared" ca="1" si="127"/>
        <v>1</v>
      </c>
      <c r="P939" s="75">
        <f t="shared" ca="1" si="119"/>
        <v>0</v>
      </c>
      <c r="Q939" s="76" t="str">
        <f t="shared" ca="1" si="123"/>
        <v/>
      </c>
      <c r="R939" s="75"/>
      <c r="S939" s="77">
        <f t="shared" ca="1" si="120"/>
        <v>1</v>
      </c>
      <c r="T939" s="78"/>
      <c r="U939" s="81">
        <f t="shared" ca="1" si="128"/>
        <v>2240</v>
      </c>
      <c r="V939" s="82">
        <f t="shared" ca="1" si="124"/>
        <v>102122.38</v>
      </c>
      <c r="W939" s="50"/>
      <c r="X939" s="50"/>
      <c r="Y939" s="50"/>
      <c r="Z939" s="50"/>
      <c r="AA939" s="50"/>
      <c r="AG939" s="50"/>
      <c r="AH939" s="50"/>
      <c r="AI939" s="50"/>
      <c r="AJ939" s="50"/>
      <c r="AK939" s="50"/>
      <c r="AL939" s="50"/>
      <c r="AM939" s="50"/>
      <c r="AN939" s="50"/>
      <c r="AO939" s="50"/>
      <c r="AP939" s="138" t="str">
        <f>IF(NOT($AS939=$AS940),ROW(),"")</f>
        <v/>
      </c>
      <c r="AQ939" s="20" t="str">
        <f>IF(NOT(AS939=AS940),AS940,"")</f>
        <v/>
      </c>
      <c r="AR939" s="20" t="str">
        <f>INDEX($AB$15:$AM$15,MATCH($AS939,$AB$11:$AM$11,0))</f>
        <v>in</v>
      </c>
      <c r="AS939" s="20" t="str">
        <f>LEFT(AT939,4)</f>
        <v>2003</v>
      </c>
      <c r="AT939" s="139" t="str">
        <f>LEFT(B939,6)</f>
        <v>200308</v>
      </c>
    </row>
    <row r="940" spans="2:46" x14ac:dyDescent="0.25">
      <c r="B940" s="11">
        <f>'Market Data'!B926</f>
        <v>20030819</v>
      </c>
      <c r="C940" s="2">
        <f>'Market Data'!C926</f>
        <v>4781.5</v>
      </c>
      <c r="D940" s="2">
        <f>'Market Data'!D926</f>
        <v>4802.5</v>
      </c>
      <c r="E940" s="2">
        <f>'Market Data'!E926</f>
        <v>4736.5</v>
      </c>
      <c r="F940" s="12">
        <f>'Market Data'!F926</f>
        <v>4751</v>
      </c>
      <c r="H940" s="151">
        <f t="shared" si="125"/>
        <v>922</v>
      </c>
      <c r="I940" s="244">
        <f ca="1">IF($H940&lt;($J$6+1),"",PFE(OFFSET($F940,0,0,-$J$6)))</f>
        <v>0.15434788618814516</v>
      </c>
      <c r="J940" s="19"/>
      <c r="K940" s="139" t="str">
        <f t="shared" ca="1" si="126"/>
        <v>Long</v>
      </c>
      <c r="L940" s="243" t="e">
        <f t="shared" ca="1" si="121"/>
        <v>#N/A</v>
      </c>
      <c r="M940" s="242" t="e">
        <f t="shared" ca="1" si="122"/>
        <v>#N/A</v>
      </c>
      <c r="N940" s="20"/>
      <c r="O940" s="74">
        <f t="shared" ca="1" si="127"/>
        <v>1</v>
      </c>
      <c r="P940" s="75">
        <f t="shared" ca="1" si="119"/>
        <v>0</v>
      </c>
      <c r="Q940" s="76" t="str">
        <f t="shared" ca="1" si="123"/>
        <v/>
      </c>
      <c r="R940" s="75"/>
      <c r="S940" s="77">
        <f t="shared" ca="1" si="120"/>
        <v>1</v>
      </c>
      <c r="T940" s="78"/>
      <c r="U940" s="81">
        <f t="shared" ca="1" si="128"/>
        <v>-280</v>
      </c>
      <c r="V940" s="82">
        <f t="shared" ca="1" si="124"/>
        <v>101842.38</v>
      </c>
      <c r="W940" s="50"/>
      <c r="X940" s="50"/>
      <c r="Y940" s="50"/>
      <c r="Z940" s="50"/>
      <c r="AA940" s="50"/>
      <c r="AG940" s="50"/>
      <c r="AH940" s="50"/>
      <c r="AI940" s="50"/>
      <c r="AJ940" s="50"/>
      <c r="AK940" s="50"/>
      <c r="AL940" s="50"/>
      <c r="AM940" s="50"/>
      <c r="AN940" s="50"/>
      <c r="AO940" s="50"/>
      <c r="AP940" s="138" t="str">
        <f>IF(NOT($AS940=$AS941),ROW(),"")</f>
        <v/>
      </c>
      <c r="AQ940" s="20" t="str">
        <f>IF(NOT(AS940=AS941),AS941,"")</f>
        <v/>
      </c>
      <c r="AR940" s="20" t="str">
        <f>INDEX($AB$15:$AM$15,MATCH($AS940,$AB$11:$AM$11,0))</f>
        <v>in</v>
      </c>
      <c r="AS940" s="20" t="str">
        <f>LEFT(AT940,4)</f>
        <v>2003</v>
      </c>
      <c r="AT940" s="139" t="str">
        <f>LEFT(B940,6)</f>
        <v>200308</v>
      </c>
    </row>
    <row r="941" spans="2:46" x14ac:dyDescent="0.25">
      <c r="B941" s="11">
        <f>'Market Data'!B927</f>
        <v>20030820</v>
      </c>
      <c r="C941" s="2">
        <f>'Market Data'!C927</f>
        <v>4770</v>
      </c>
      <c r="D941" s="2">
        <f>'Market Data'!D927</f>
        <v>4770</v>
      </c>
      <c r="E941" s="2">
        <f>'Market Data'!E927</f>
        <v>4712.5</v>
      </c>
      <c r="F941" s="12">
        <f>'Market Data'!F927</f>
        <v>4751</v>
      </c>
      <c r="H941" s="151">
        <f t="shared" si="125"/>
        <v>923</v>
      </c>
      <c r="I941" s="244">
        <f ca="1">IF($H941&lt;($J$6+1),"",PFE(OFFSET($F941,0,0,-$J$6)))</f>
        <v>0.17370056049152235</v>
      </c>
      <c r="J941" s="19"/>
      <c r="K941" s="139" t="str">
        <f t="shared" ca="1" si="126"/>
        <v>Long</v>
      </c>
      <c r="L941" s="243" t="e">
        <f t="shared" ca="1" si="121"/>
        <v>#N/A</v>
      </c>
      <c r="M941" s="242" t="e">
        <f t="shared" ca="1" si="122"/>
        <v>#N/A</v>
      </c>
      <c r="N941" s="20"/>
      <c r="O941" s="74">
        <f t="shared" ca="1" si="127"/>
        <v>1</v>
      </c>
      <c r="P941" s="75">
        <f t="shared" ca="1" si="119"/>
        <v>0</v>
      </c>
      <c r="Q941" s="76" t="str">
        <f t="shared" ca="1" si="123"/>
        <v/>
      </c>
      <c r="R941" s="75"/>
      <c r="S941" s="77">
        <f t="shared" ca="1" si="120"/>
        <v>1</v>
      </c>
      <c r="T941" s="78"/>
      <c r="U941" s="81">
        <f t="shared" ca="1" si="128"/>
        <v>0</v>
      </c>
      <c r="V941" s="82">
        <f t="shared" ca="1" si="124"/>
        <v>101842.38</v>
      </c>
      <c r="W941" s="50"/>
      <c r="X941" s="50"/>
      <c r="Y941" s="50"/>
      <c r="Z941" s="50"/>
      <c r="AA941" s="50"/>
      <c r="AG941" s="50"/>
      <c r="AH941" s="50"/>
      <c r="AI941" s="50"/>
      <c r="AJ941" s="50"/>
      <c r="AK941" s="50"/>
      <c r="AL941" s="50"/>
      <c r="AM941" s="50"/>
      <c r="AN941" s="50"/>
      <c r="AO941" s="50"/>
      <c r="AP941" s="138" t="str">
        <f>IF(NOT($AS941=$AS942),ROW(),"")</f>
        <v/>
      </c>
      <c r="AQ941" s="20" t="str">
        <f>IF(NOT(AS941=AS942),AS942,"")</f>
        <v/>
      </c>
      <c r="AR941" s="20" t="str">
        <f>INDEX($AB$15:$AM$15,MATCH($AS941,$AB$11:$AM$11,0))</f>
        <v>in</v>
      </c>
      <c r="AS941" s="20" t="str">
        <f>LEFT(AT941,4)</f>
        <v>2003</v>
      </c>
      <c r="AT941" s="139" t="str">
        <f>LEFT(B941,6)</f>
        <v>200308</v>
      </c>
    </row>
    <row r="942" spans="2:46" x14ac:dyDescent="0.25">
      <c r="B942" s="11">
        <f>'Market Data'!B928</f>
        <v>20030821</v>
      </c>
      <c r="C942" s="2">
        <f>'Market Data'!C928</f>
        <v>4750.5</v>
      </c>
      <c r="D942" s="2">
        <f>'Market Data'!D928</f>
        <v>4818</v>
      </c>
      <c r="E942" s="2">
        <f>'Market Data'!E928</f>
        <v>4750</v>
      </c>
      <c r="F942" s="12">
        <f>'Market Data'!F928</f>
        <v>4808.5</v>
      </c>
      <c r="H942" s="151">
        <f t="shared" si="125"/>
        <v>924</v>
      </c>
      <c r="I942" s="244">
        <f ca="1">IF($H942&lt;($J$6+1),"",PFE(OFFSET($F942,0,0,-$J$6)))</f>
        <v>0.2065761155490955</v>
      </c>
      <c r="J942" s="19"/>
      <c r="K942" s="139" t="str">
        <f t="shared" ca="1" si="126"/>
        <v>Long</v>
      </c>
      <c r="L942" s="243" t="e">
        <f t="shared" ca="1" si="121"/>
        <v>#N/A</v>
      </c>
      <c r="M942" s="242" t="e">
        <f t="shared" ca="1" si="122"/>
        <v>#N/A</v>
      </c>
      <c r="N942" s="20"/>
      <c r="O942" s="74">
        <f t="shared" ca="1" si="127"/>
        <v>1</v>
      </c>
      <c r="P942" s="75">
        <f t="shared" ca="1" si="119"/>
        <v>0</v>
      </c>
      <c r="Q942" s="76" t="str">
        <f t="shared" ca="1" si="123"/>
        <v/>
      </c>
      <c r="R942" s="75"/>
      <c r="S942" s="77">
        <f t="shared" ca="1" si="120"/>
        <v>1</v>
      </c>
      <c r="T942" s="78"/>
      <c r="U942" s="81">
        <f t="shared" ca="1" si="128"/>
        <v>2012.5</v>
      </c>
      <c r="V942" s="82">
        <f t="shared" ca="1" si="124"/>
        <v>103854.88</v>
      </c>
      <c r="W942" s="50"/>
      <c r="X942" s="50"/>
      <c r="Y942" s="50"/>
      <c r="Z942" s="50"/>
      <c r="AA942" s="50"/>
      <c r="AG942" s="50"/>
      <c r="AH942" s="50"/>
      <c r="AI942" s="50"/>
      <c r="AJ942" s="50"/>
      <c r="AK942" s="50"/>
      <c r="AL942" s="50"/>
      <c r="AM942" s="50"/>
      <c r="AN942" s="50"/>
      <c r="AO942" s="50"/>
      <c r="AP942" s="138" t="str">
        <f>IF(NOT($AS942=$AS943),ROW(),"")</f>
        <v/>
      </c>
      <c r="AQ942" s="20" t="str">
        <f>IF(NOT(AS942=AS943),AS943,"")</f>
        <v/>
      </c>
      <c r="AR942" s="20" t="str">
        <f>INDEX($AB$15:$AM$15,MATCH($AS942,$AB$11:$AM$11,0))</f>
        <v>in</v>
      </c>
      <c r="AS942" s="20" t="str">
        <f>LEFT(AT942,4)</f>
        <v>2003</v>
      </c>
      <c r="AT942" s="139" t="str">
        <f>LEFT(B942,6)</f>
        <v>200308</v>
      </c>
    </row>
    <row r="943" spans="2:46" x14ac:dyDescent="0.25">
      <c r="B943" s="11">
        <f>'Market Data'!B929</f>
        <v>20030822</v>
      </c>
      <c r="C943" s="2">
        <f>'Market Data'!C929</f>
        <v>4787</v>
      </c>
      <c r="D943" s="2">
        <f>'Market Data'!D929</f>
        <v>4840</v>
      </c>
      <c r="E943" s="2">
        <f>'Market Data'!E929</f>
        <v>4784</v>
      </c>
      <c r="F943" s="12">
        <f>'Market Data'!F929</f>
        <v>4797</v>
      </c>
      <c r="H943" s="151">
        <f t="shared" si="125"/>
        <v>925</v>
      </c>
      <c r="I943" s="244">
        <f ca="1">IF($H943&lt;($J$6+1),"",PFE(OFFSET($F943,0,0,-$J$6)))</f>
        <v>0.17751824651197634</v>
      </c>
      <c r="J943" s="19"/>
      <c r="K943" s="139" t="str">
        <f t="shared" ca="1" si="126"/>
        <v>Long</v>
      </c>
      <c r="L943" s="243" t="e">
        <f t="shared" ca="1" si="121"/>
        <v>#N/A</v>
      </c>
      <c r="M943" s="242" t="e">
        <f t="shared" ca="1" si="122"/>
        <v>#N/A</v>
      </c>
      <c r="N943" s="20"/>
      <c r="O943" s="74">
        <f t="shared" ca="1" si="127"/>
        <v>1</v>
      </c>
      <c r="P943" s="75">
        <f t="shared" ca="1" si="119"/>
        <v>0</v>
      </c>
      <c r="Q943" s="76" t="str">
        <f t="shared" ca="1" si="123"/>
        <v/>
      </c>
      <c r="R943" s="75"/>
      <c r="S943" s="77">
        <f t="shared" ca="1" si="120"/>
        <v>1</v>
      </c>
      <c r="T943" s="78"/>
      <c r="U943" s="81">
        <f t="shared" ca="1" si="128"/>
        <v>-402.5</v>
      </c>
      <c r="V943" s="82">
        <f t="shared" ca="1" si="124"/>
        <v>103452.38</v>
      </c>
      <c r="W943" s="50"/>
      <c r="X943" s="50"/>
      <c r="Y943" s="50"/>
      <c r="Z943" s="50"/>
      <c r="AA943" s="50"/>
      <c r="AG943" s="50"/>
      <c r="AH943" s="50"/>
      <c r="AI943" s="50"/>
      <c r="AJ943" s="50"/>
      <c r="AK943" s="50"/>
      <c r="AL943" s="50"/>
      <c r="AM943" s="50"/>
      <c r="AN943" s="50"/>
      <c r="AO943" s="50"/>
      <c r="AP943" s="138" t="str">
        <f>IF(NOT($AS943=$AS944),ROW(),"")</f>
        <v/>
      </c>
      <c r="AQ943" s="20" t="str">
        <f>IF(NOT(AS943=AS944),AS944,"")</f>
        <v/>
      </c>
      <c r="AR943" s="20" t="str">
        <f>INDEX($AB$15:$AM$15,MATCH($AS943,$AB$11:$AM$11,0))</f>
        <v>in</v>
      </c>
      <c r="AS943" s="20" t="str">
        <f>LEFT(AT943,4)</f>
        <v>2003</v>
      </c>
      <c r="AT943" s="139" t="str">
        <f>LEFT(B943,6)</f>
        <v>200308</v>
      </c>
    </row>
    <row r="944" spans="2:46" x14ac:dyDescent="0.25">
      <c r="B944" s="11">
        <f>'Market Data'!B930</f>
        <v>20030825</v>
      </c>
      <c r="C944" s="2">
        <f>'Market Data'!C930</f>
        <v>4791</v>
      </c>
      <c r="D944" s="2">
        <f>'Market Data'!D930</f>
        <v>4791</v>
      </c>
      <c r="E944" s="2">
        <f>'Market Data'!E930</f>
        <v>4738.5</v>
      </c>
      <c r="F944" s="12">
        <f>'Market Data'!F930</f>
        <v>4752.5</v>
      </c>
      <c r="H944" s="151">
        <f t="shared" si="125"/>
        <v>926</v>
      </c>
      <c r="I944" s="244">
        <f ca="1">IF($H944&lt;($J$6+1),"",PFE(OFFSET($F944,0,0,-$J$6)))</f>
        <v>0.17254335921311731</v>
      </c>
      <c r="J944" s="19"/>
      <c r="K944" s="139" t="str">
        <f t="shared" ca="1" si="126"/>
        <v>Long</v>
      </c>
      <c r="L944" s="243" t="e">
        <f t="shared" ca="1" si="121"/>
        <v>#N/A</v>
      </c>
      <c r="M944" s="242" t="e">
        <f t="shared" ca="1" si="122"/>
        <v>#N/A</v>
      </c>
      <c r="N944" s="20"/>
      <c r="O944" s="74">
        <f t="shared" ca="1" si="127"/>
        <v>1</v>
      </c>
      <c r="P944" s="75">
        <f t="shared" ca="1" si="119"/>
        <v>0</v>
      </c>
      <c r="Q944" s="76" t="str">
        <f t="shared" ca="1" si="123"/>
        <v/>
      </c>
      <c r="R944" s="75"/>
      <c r="S944" s="77">
        <f t="shared" ca="1" si="120"/>
        <v>1</v>
      </c>
      <c r="T944" s="78"/>
      <c r="U944" s="81">
        <f t="shared" ca="1" si="128"/>
        <v>-1557.5</v>
      </c>
      <c r="V944" s="82">
        <f t="shared" ca="1" si="124"/>
        <v>101894.88</v>
      </c>
      <c r="W944" s="50"/>
      <c r="X944" s="50"/>
      <c r="Y944" s="50"/>
      <c r="Z944" s="50"/>
      <c r="AA944" s="50"/>
      <c r="AG944" s="50"/>
      <c r="AH944" s="50"/>
      <c r="AI944" s="50"/>
      <c r="AJ944" s="50"/>
      <c r="AK944" s="50"/>
      <c r="AL944" s="50"/>
      <c r="AM944" s="50"/>
      <c r="AN944" s="50"/>
      <c r="AO944" s="50"/>
      <c r="AP944" s="138" t="str">
        <f>IF(NOT($AS944=$AS945),ROW(),"")</f>
        <v/>
      </c>
      <c r="AQ944" s="20" t="str">
        <f>IF(NOT(AS944=AS945),AS945,"")</f>
        <v/>
      </c>
      <c r="AR944" s="20" t="str">
        <f>INDEX($AB$15:$AM$15,MATCH($AS944,$AB$11:$AM$11,0))</f>
        <v>in</v>
      </c>
      <c r="AS944" s="20" t="str">
        <f>LEFT(AT944,4)</f>
        <v>2003</v>
      </c>
      <c r="AT944" s="139" t="str">
        <f>LEFT(B944,6)</f>
        <v>200308</v>
      </c>
    </row>
    <row r="945" spans="2:46" x14ac:dyDescent="0.25">
      <c r="B945" s="11">
        <f>'Market Data'!B931</f>
        <v>20030826</v>
      </c>
      <c r="C945" s="2">
        <f>'Market Data'!C931</f>
        <v>4754.5</v>
      </c>
      <c r="D945" s="2">
        <f>'Market Data'!D931</f>
        <v>4804.5</v>
      </c>
      <c r="E945" s="2">
        <f>'Market Data'!E931</f>
        <v>4687</v>
      </c>
      <c r="F945" s="12">
        <f>'Market Data'!F931</f>
        <v>4702</v>
      </c>
      <c r="H945" s="151">
        <f t="shared" si="125"/>
        <v>927</v>
      </c>
      <c r="I945" s="244">
        <f ca="1">IF($H945&lt;($J$6+1),"",PFE(OFFSET($F945,0,0,-$J$6)))</f>
        <v>0.15422200815672382</v>
      </c>
      <c r="J945" s="19"/>
      <c r="K945" s="139" t="str">
        <f t="shared" ca="1" si="126"/>
        <v>Long</v>
      </c>
      <c r="L945" s="243" t="e">
        <f t="shared" ca="1" si="121"/>
        <v>#N/A</v>
      </c>
      <c r="M945" s="242" t="e">
        <f t="shared" ca="1" si="122"/>
        <v>#N/A</v>
      </c>
      <c r="N945" s="20"/>
      <c r="O945" s="74">
        <f t="shared" ca="1" si="127"/>
        <v>1</v>
      </c>
      <c r="P945" s="75">
        <f t="shared" ca="1" si="119"/>
        <v>0</v>
      </c>
      <c r="Q945" s="76" t="str">
        <f t="shared" ca="1" si="123"/>
        <v/>
      </c>
      <c r="R945" s="75"/>
      <c r="S945" s="77">
        <f t="shared" ca="1" si="120"/>
        <v>1</v>
      </c>
      <c r="T945" s="78"/>
      <c r="U945" s="81">
        <f t="shared" ca="1" si="128"/>
        <v>-1767.5</v>
      </c>
      <c r="V945" s="82">
        <f t="shared" ca="1" si="124"/>
        <v>100127.38</v>
      </c>
      <c r="W945" s="50"/>
      <c r="X945" s="50"/>
      <c r="Y945" s="50"/>
      <c r="Z945" s="50"/>
      <c r="AA945" s="50"/>
      <c r="AG945" s="50"/>
      <c r="AH945" s="50"/>
      <c r="AI945" s="50"/>
      <c r="AJ945" s="50"/>
      <c r="AK945" s="50"/>
      <c r="AL945" s="50"/>
      <c r="AM945" s="50"/>
      <c r="AN945" s="50"/>
      <c r="AO945" s="50"/>
      <c r="AP945" s="138" t="str">
        <f>IF(NOT($AS945=$AS946),ROW(),"")</f>
        <v/>
      </c>
      <c r="AQ945" s="20" t="str">
        <f>IF(NOT(AS945=AS946),AS946,"")</f>
        <v/>
      </c>
      <c r="AR945" s="20" t="str">
        <f>INDEX($AB$15:$AM$15,MATCH($AS945,$AB$11:$AM$11,0))</f>
        <v>in</v>
      </c>
      <c r="AS945" s="20" t="str">
        <f>LEFT(AT945,4)</f>
        <v>2003</v>
      </c>
      <c r="AT945" s="139" t="str">
        <f>LEFT(B945,6)</f>
        <v>200308</v>
      </c>
    </row>
    <row r="946" spans="2:46" x14ac:dyDescent="0.25">
      <c r="B946" s="11">
        <f>'Market Data'!B932</f>
        <v>20030827</v>
      </c>
      <c r="C946" s="2">
        <f>'Market Data'!C932</f>
        <v>4733</v>
      </c>
      <c r="D946" s="2">
        <f>'Market Data'!D932</f>
        <v>4743</v>
      </c>
      <c r="E946" s="2">
        <f>'Market Data'!E932</f>
        <v>4700.5</v>
      </c>
      <c r="F946" s="12">
        <f>'Market Data'!F932</f>
        <v>4736</v>
      </c>
      <c r="H946" s="151">
        <f t="shared" si="125"/>
        <v>928</v>
      </c>
      <c r="I946" s="244">
        <f ca="1">IF($H946&lt;($J$6+1),"",PFE(OFFSET($F946,0,0,-$J$6)))</f>
        <v>0.1489430304424855</v>
      </c>
      <c r="J946" s="19"/>
      <c r="K946" s="139" t="str">
        <f t="shared" ca="1" si="126"/>
        <v>Long</v>
      </c>
      <c r="L946" s="243" t="e">
        <f t="shared" ca="1" si="121"/>
        <v>#N/A</v>
      </c>
      <c r="M946" s="242" t="e">
        <f t="shared" ca="1" si="122"/>
        <v>#N/A</v>
      </c>
      <c r="N946" s="20"/>
      <c r="O946" s="74">
        <f t="shared" ca="1" si="127"/>
        <v>1</v>
      </c>
      <c r="P946" s="75">
        <f t="shared" ca="1" si="119"/>
        <v>0</v>
      </c>
      <c r="Q946" s="76" t="str">
        <f t="shared" ca="1" si="123"/>
        <v/>
      </c>
      <c r="R946" s="75"/>
      <c r="S946" s="77">
        <f t="shared" ca="1" si="120"/>
        <v>1</v>
      </c>
      <c r="T946" s="78"/>
      <c r="U946" s="81">
        <f t="shared" ca="1" si="128"/>
        <v>1190</v>
      </c>
      <c r="V946" s="82">
        <f t="shared" ca="1" si="124"/>
        <v>101317.38</v>
      </c>
      <c r="W946" s="50"/>
      <c r="X946" s="50"/>
      <c r="Y946" s="50"/>
      <c r="Z946" s="50"/>
      <c r="AA946" s="50"/>
      <c r="AG946" s="50"/>
      <c r="AH946" s="50"/>
      <c r="AI946" s="50"/>
      <c r="AJ946" s="50"/>
      <c r="AK946" s="50"/>
      <c r="AL946" s="50"/>
      <c r="AM946" s="50"/>
      <c r="AN946" s="50"/>
      <c r="AO946" s="50"/>
      <c r="AP946" s="138" t="str">
        <f>IF(NOT($AS946=$AS947),ROW(),"")</f>
        <v/>
      </c>
      <c r="AQ946" s="20" t="str">
        <f>IF(NOT(AS946=AS947),AS947,"")</f>
        <v/>
      </c>
      <c r="AR946" s="20" t="str">
        <f>INDEX($AB$15:$AM$15,MATCH($AS946,$AB$11:$AM$11,0))</f>
        <v>in</v>
      </c>
      <c r="AS946" s="20" t="str">
        <f>LEFT(AT946,4)</f>
        <v>2003</v>
      </c>
      <c r="AT946" s="139" t="str">
        <f>LEFT(B946,6)</f>
        <v>200308</v>
      </c>
    </row>
    <row r="947" spans="2:46" x14ac:dyDescent="0.25">
      <c r="B947" s="11">
        <f>'Market Data'!B933</f>
        <v>20030828</v>
      </c>
      <c r="C947" s="2">
        <f>'Market Data'!C933</f>
        <v>4740</v>
      </c>
      <c r="D947" s="2">
        <f>'Market Data'!D933</f>
        <v>4781.5</v>
      </c>
      <c r="E947" s="2">
        <f>'Market Data'!E933</f>
        <v>4712.5</v>
      </c>
      <c r="F947" s="12">
        <f>'Market Data'!F933</f>
        <v>4752</v>
      </c>
      <c r="H947" s="151">
        <f t="shared" si="125"/>
        <v>929</v>
      </c>
      <c r="I947" s="244">
        <f ca="1">IF($H947&lt;($J$6+1),"",PFE(OFFSET($F947,0,0,-$J$6)))</f>
        <v>0.14424255404406924</v>
      </c>
      <c r="J947" s="19"/>
      <c r="K947" s="139" t="str">
        <f t="shared" ca="1" si="126"/>
        <v>Long</v>
      </c>
      <c r="L947" s="243" t="e">
        <f t="shared" ca="1" si="121"/>
        <v>#N/A</v>
      </c>
      <c r="M947" s="242" t="e">
        <f t="shared" ca="1" si="122"/>
        <v>#N/A</v>
      </c>
      <c r="N947" s="20"/>
      <c r="O947" s="74">
        <f t="shared" ca="1" si="127"/>
        <v>1</v>
      </c>
      <c r="P947" s="75">
        <f t="shared" ca="1" si="119"/>
        <v>0</v>
      </c>
      <c r="Q947" s="76" t="str">
        <f t="shared" ca="1" si="123"/>
        <v/>
      </c>
      <c r="R947" s="75"/>
      <c r="S947" s="77">
        <f t="shared" ca="1" si="120"/>
        <v>1</v>
      </c>
      <c r="T947" s="78"/>
      <c r="U947" s="81">
        <f t="shared" ca="1" si="128"/>
        <v>560</v>
      </c>
      <c r="V947" s="82">
        <f t="shared" ca="1" si="124"/>
        <v>101877.38</v>
      </c>
      <c r="W947" s="50"/>
      <c r="X947" s="50"/>
      <c r="Y947" s="50"/>
      <c r="Z947" s="50"/>
      <c r="AA947" s="50"/>
      <c r="AG947" s="50"/>
      <c r="AH947" s="50"/>
      <c r="AI947" s="50"/>
      <c r="AJ947" s="50"/>
      <c r="AK947" s="50"/>
      <c r="AL947" s="50"/>
      <c r="AM947" s="50"/>
      <c r="AN947" s="50"/>
      <c r="AO947" s="50"/>
      <c r="AP947" s="138" t="str">
        <f>IF(NOT($AS947=$AS948),ROW(),"")</f>
        <v/>
      </c>
      <c r="AQ947" s="20" t="str">
        <f>IF(NOT(AS947=AS948),AS948,"")</f>
        <v/>
      </c>
      <c r="AR947" s="20" t="str">
        <f>INDEX($AB$15:$AM$15,MATCH($AS947,$AB$11:$AM$11,0))</f>
        <v>in</v>
      </c>
      <c r="AS947" s="20" t="str">
        <f>LEFT(AT947,4)</f>
        <v>2003</v>
      </c>
      <c r="AT947" s="139" t="str">
        <f>LEFT(B947,6)</f>
        <v>200308</v>
      </c>
    </row>
    <row r="948" spans="2:46" x14ac:dyDescent="0.25">
      <c r="B948" s="11">
        <f>'Market Data'!B934</f>
        <v>20030829</v>
      </c>
      <c r="C948" s="2">
        <f>'Market Data'!C934</f>
        <v>4775</v>
      </c>
      <c r="D948" s="2">
        <f>'Market Data'!D934</f>
        <v>4781.5</v>
      </c>
      <c r="E948" s="2">
        <f>'Market Data'!E934</f>
        <v>4725</v>
      </c>
      <c r="F948" s="12">
        <f>'Market Data'!F934</f>
        <v>4735.5</v>
      </c>
      <c r="H948" s="151">
        <f t="shared" si="125"/>
        <v>930</v>
      </c>
      <c r="I948" s="244">
        <f ca="1">IF($H948&lt;($J$6+1),"",PFE(OFFSET($F948,0,0,-$J$6)))</f>
        <v>0.12698825803167385</v>
      </c>
      <c r="J948" s="19"/>
      <c r="K948" s="139" t="str">
        <f t="shared" ca="1" si="126"/>
        <v>Long</v>
      </c>
      <c r="L948" s="243" t="e">
        <f t="shared" ca="1" si="121"/>
        <v>#N/A</v>
      </c>
      <c r="M948" s="242" t="e">
        <f t="shared" ca="1" si="122"/>
        <v>#N/A</v>
      </c>
      <c r="N948" s="20"/>
      <c r="O948" s="74">
        <f t="shared" ca="1" si="127"/>
        <v>1</v>
      </c>
      <c r="P948" s="75">
        <f t="shared" ca="1" si="119"/>
        <v>0</v>
      </c>
      <c r="Q948" s="76" t="str">
        <f t="shared" ca="1" si="123"/>
        <v/>
      </c>
      <c r="R948" s="75"/>
      <c r="S948" s="77">
        <f t="shared" ca="1" si="120"/>
        <v>1</v>
      </c>
      <c r="T948" s="78"/>
      <c r="U948" s="81">
        <f t="shared" ca="1" si="128"/>
        <v>-577.5</v>
      </c>
      <c r="V948" s="82">
        <f t="shared" ca="1" si="124"/>
        <v>101299.88</v>
      </c>
      <c r="W948" s="50"/>
      <c r="X948" s="50"/>
      <c r="Y948" s="50"/>
      <c r="Z948" s="50"/>
      <c r="AA948" s="50"/>
      <c r="AG948" s="50"/>
      <c r="AH948" s="50"/>
      <c r="AI948" s="50"/>
      <c r="AJ948" s="50"/>
      <c r="AK948" s="50"/>
      <c r="AL948" s="50"/>
      <c r="AM948" s="50"/>
      <c r="AN948" s="50"/>
      <c r="AO948" s="50"/>
      <c r="AP948" s="138" t="str">
        <f>IF(NOT($AS948=$AS949),ROW(),"")</f>
        <v/>
      </c>
      <c r="AQ948" s="20" t="str">
        <f>IF(NOT(AS948=AS949),AS949,"")</f>
        <v/>
      </c>
      <c r="AR948" s="20" t="str">
        <f>INDEX($AB$15:$AM$15,MATCH($AS948,$AB$11:$AM$11,0))</f>
        <v>in</v>
      </c>
      <c r="AS948" s="20" t="str">
        <f>LEFT(AT948,4)</f>
        <v>2003</v>
      </c>
      <c r="AT948" s="139" t="str">
        <f>LEFT(B948,6)</f>
        <v>200308</v>
      </c>
    </row>
    <row r="949" spans="2:46" x14ac:dyDescent="0.25">
      <c r="B949" s="11">
        <f>'Market Data'!B935</f>
        <v>20030901</v>
      </c>
      <c r="C949" s="2">
        <f>'Market Data'!C935</f>
        <v>4764.5</v>
      </c>
      <c r="D949" s="2">
        <f>'Market Data'!D935</f>
        <v>4829</v>
      </c>
      <c r="E949" s="2">
        <f>'Market Data'!E935</f>
        <v>4764</v>
      </c>
      <c r="F949" s="12">
        <f>'Market Data'!F935</f>
        <v>4824</v>
      </c>
      <c r="H949" s="151">
        <f t="shared" si="125"/>
        <v>931</v>
      </c>
      <c r="I949" s="244">
        <f ca="1">IF($H949&lt;($J$6+1),"",PFE(OFFSET($F949,0,0,-$J$6)))</f>
        <v>0.16962321900037503</v>
      </c>
      <c r="J949" s="19"/>
      <c r="K949" s="139" t="str">
        <f t="shared" ca="1" si="126"/>
        <v>Long</v>
      </c>
      <c r="L949" s="243" t="e">
        <f t="shared" ca="1" si="121"/>
        <v>#N/A</v>
      </c>
      <c r="M949" s="242" t="e">
        <f t="shared" ca="1" si="122"/>
        <v>#N/A</v>
      </c>
      <c r="N949" s="20"/>
      <c r="O949" s="74">
        <f t="shared" ca="1" si="127"/>
        <v>1</v>
      </c>
      <c r="P949" s="75">
        <f t="shared" ca="1" si="119"/>
        <v>0</v>
      </c>
      <c r="Q949" s="76" t="str">
        <f t="shared" ca="1" si="123"/>
        <v/>
      </c>
      <c r="R949" s="75"/>
      <c r="S949" s="77">
        <f t="shared" ca="1" si="120"/>
        <v>1</v>
      </c>
      <c r="T949" s="78"/>
      <c r="U949" s="81">
        <f t="shared" ca="1" si="128"/>
        <v>3097.5</v>
      </c>
      <c r="V949" s="82">
        <f t="shared" ca="1" si="124"/>
        <v>104397.38</v>
      </c>
      <c r="W949" s="50"/>
      <c r="X949" s="50"/>
      <c r="Y949" s="50"/>
      <c r="Z949" s="50"/>
      <c r="AA949" s="50"/>
      <c r="AG949" s="50"/>
      <c r="AH949" s="50"/>
      <c r="AI949" s="50"/>
      <c r="AJ949" s="50"/>
      <c r="AK949" s="50"/>
      <c r="AL949" s="50"/>
      <c r="AM949" s="50"/>
      <c r="AN949" s="50"/>
      <c r="AO949" s="50"/>
      <c r="AP949" s="138" t="str">
        <f>IF(NOT($AS949=$AS950),ROW(),"")</f>
        <v/>
      </c>
      <c r="AQ949" s="20" t="str">
        <f>IF(NOT(AS949=AS950),AS950,"")</f>
        <v/>
      </c>
      <c r="AR949" s="20" t="str">
        <f>INDEX($AB$15:$AM$15,MATCH($AS949,$AB$11:$AM$11,0))</f>
        <v>in</v>
      </c>
      <c r="AS949" s="20" t="str">
        <f>LEFT(AT949,4)</f>
        <v>2003</v>
      </c>
      <c r="AT949" s="139" t="str">
        <f>LEFT(B949,6)</f>
        <v>200309</v>
      </c>
    </row>
    <row r="950" spans="2:46" x14ac:dyDescent="0.25">
      <c r="B950" s="11">
        <f>'Market Data'!B936</f>
        <v>20030902</v>
      </c>
      <c r="C950" s="2">
        <f>'Market Data'!C936</f>
        <v>4816</v>
      </c>
      <c r="D950" s="2">
        <f>'Market Data'!D936</f>
        <v>4841</v>
      </c>
      <c r="E950" s="2">
        <f>'Market Data'!E936</f>
        <v>4779.5</v>
      </c>
      <c r="F950" s="12">
        <f>'Market Data'!F936</f>
        <v>4814</v>
      </c>
      <c r="H950" s="151">
        <f t="shared" si="125"/>
        <v>932</v>
      </c>
      <c r="I950" s="244">
        <f ca="1">IF($H950&lt;($J$6+1),"",PFE(OFFSET($F950,0,0,-$J$6)))</f>
        <v>0.20726170910609493</v>
      </c>
      <c r="J950" s="19"/>
      <c r="K950" s="139" t="str">
        <f t="shared" ca="1" si="126"/>
        <v>Long</v>
      </c>
      <c r="L950" s="243" t="e">
        <f t="shared" ca="1" si="121"/>
        <v>#N/A</v>
      </c>
      <c r="M950" s="242" t="e">
        <f t="shared" ca="1" si="122"/>
        <v>#N/A</v>
      </c>
      <c r="N950" s="20"/>
      <c r="O950" s="74">
        <f t="shared" ca="1" si="127"/>
        <v>1</v>
      </c>
      <c r="P950" s="75">
        <f t="shared" ca="1" si="119"/>
        <v>0</v>
      </c>
      <c r="Q950" s="76" t="str">
        <f t="shared" ca="1" si="123"/>
        <v/>
      </c>
      <c r="R950" s="75"/>
      <c r="S950" s="77">
        <f t="shared" ca="1" si="120"/>
        <v>1</v>
      </c>
      <c r="T950" s="78"/>
      <c r="U950" s="81">
        <f t="shared" ca="1" si="128"/>
        <v>-350</v>
      </c>
      <c r="V950" s="82">
        <f t="shared" ca="1" si="124"/>
        <v>104047.38</v>
      </c>
      <c r="W950" s="50"/>
      <c r="X950" s="50"/>
      <c r="Y950" s="50"/>
      <c r="Z950" s="50"/>
      <c r="AA950" s="50"/>
      <c r="AG950" s="50"/>
      <c r="AH950" s="50"/>
      <c r="AI950" s="50"/>
      <c r="AJ950" s="50"/>
      <c r="AK950" s="50"/>
      <c r="AL950" s="50"/>
      <c r="AM950" s="50"/>
      <c r="AN950" s="50"/>
      <c r="AO950" s="50"/>
      <c r="AP950" s="138" t="str">
        <f>IF(NOT($AS950=$AS951),ROW(),"")</f>
        <v/>
      </c>
      <c r="AQ950" s="20" t="str">
        <f>IF(NOT(AS950=AS951),AS951,"")</f>
        <v/>
      </c>
      <c r="AR950" s="20" t="str">
        <f>INDEX($AB$15:$AM$15,MATCH($AS950,$AB$11:$AM$11,0))</f>
        <v>in</v>
      </c>
      <c r="AS950" s="20" t="str">
        <f>LEFT(AT950,4)</f>
        <v>2003</v>
      </c>
      <c r="AT950" s="139" t="str">
        <f>LEFT(B950,6)</f>
        <v>200309</v>
      </c>
    </row>
    <row r="951" spans="2:46" x14ac:dyDescent="0.25">
      <c r="B951" s="11">
        <f>'Market Data'!B937</f>
        <v>20030903</v>
      </c>
      <c r="C951" s="2">
        <f>'Market Data'!C937</f>
        <v>4848</v>
      </c>
      <c r="D951" s="2">
        <f>'Market Data'!D937</f>
        <v>4905.5</v>
      </c>
      <c r="E951" s="2">
        <f>'Market Data'!E937</f>
        <v>4848</v>
      </c>
      <c r="F951" s="12">
        <f>'Market Data'!F937</f>
        <v>4898.5</v>
      </c>
      <c r="H951" s="151">
        <f t="shared" si="125"/>
        <v>933</v>
      </c>
      <c r="I951" s="244">
        <f ca="1">IF($H951&lt;($J$6+1),"",PFE(OFFSET($F951,0,0,-$J$6)))</f>
        <v>0.2149387989889153</v>
      </c>
      <c r="J951" s="19"/>
      <c r="K951" s="139" t="str">
        <f t="shared" ca="1" si="126"/>
        <v>Long</v>
      </c>
      <c r="L951" s="243" t="e">
        <f t="shared" ca="1" si="121"/>
        <v>#N/A</v>
      </c>
      <c r="M951" s="242" t="e">
        <f t="shared" ca="1" si="122"/>
        <v>#N/A</v>
      </c>
      <c r="N951" s="20"/>
      <c r="O951" s="74">
        <f t="shared" ca="1" si="127"/>
        <v>1</v>
      </c>
      <c r="P951" s="75">
        <f t="shared" ca="1" si="119"/>
        <v>0</v>
      </c>
      <c r="Q951" s="76" t="str">
        <f t="shared" ca="1" si="123"/>
        <v/>
      </c>
      <c r="R951" s="75"/>
      <c r="S951" s="77">
        <f t="shared" ca="1" si="120"/>
        <v>1</v>
      </c>
      <c r="T951" s="78"/>
      <c r="U951" s="81">
        <f t="shared" ca="1" si="128"/>
        <v>2957.5</v>
      </c>
      <c r="V951" s="82">
        <f t="shared" ca="1" si="124"/>
        <v>107004.88</v>
      </c>
      <c r="W951" s="50"/>
      <c r="X951" s="50"/>
      <c r="Y951" s="50"/>
      <c r="Z951" s="50"/>
      <c r="AA951" s="50"/>
      <c r="AG951" s="50"/>
      <c r="AH951" s="50"/>
      <c r="AI951" s="50"/>
      <c r="AJ951" s="50"/>
      <c r="AK951" s="50"/>
      <c r="AL951" s="50"/>
      <c r="AM951" s="50"/>
      <c r="AN951" s="50"/>
      <c r="AO951" s="50"/>
      <c r="AP951" s="138" t="str">
        <f>IF(NOT($AS951=$AS952),ROW(),"")</f>
        <v/>
      </c>
      <c r="AQ951" s="20" t="str">
        <f>IF(NOT(AS951=AS952),AS952,"")</f>
        <v/>
      </c>
      <c r="AR951" s="20" t="str">
        <f>INDEX($AB$15:$AM$15,MATCH($AS951,$AB$11:$AM$11,0))</f>
        <v>in</v>
      </c>
      <c r="AS951" s="20" t="str">
        <f>LEFT(AT951,4)</f>
        <v>2003</v>
      </c>
      <c r="AT951" s="139" t="str">
        <f>LEFT(B951,6)</f>
        <v>200309</v>
      </c>
    </row>
    <row r="952" spans="2:46" x14ac:dyDescent="0.25">
      <c r="B952" s="11">
        <f>'Market Data'!B938</f>
        <v>20030904</v>
      </c>
      <c r="C952" s="2">
        <f>'Market Data'!C938</f>
        <v>4884.5</v>
      </c>
      <c r="D952" s="2">
        <f>'Market Data'!D938</f>
        <v>4923</v>
      </c>
      <c r="E952" s="2">
        <f>'Market Data'!E938</f>
        <v>4877</v>
      </c>
      <c r="F952" s="12">
        <f>'Market Data'!F938</f>
        <v>4918.5</v>
      </c>
      <c r="H952" s="151">
        <f t="shared" si="125"/>
        <v>934</v>
      </c>
      <c r="I952" s="244">
        <f ca="1">IF($H952&lt;($J$6+1),"",PFE(OFFSET($F952,0,0,-$J$6)))</f>
        <v>0.22255457390357802</v>
      </c>
      <c r="J952" s="19"/>
      <c r="K952" s="139" t="str">
        <f t="shared" ca="1" si="126"/>
        <v>Long</v>
      </c>
      <c r="L952" s="243" t="e">
        <f t="shared" ca="1" si="121"/>
        <v>#N/A</v>
      </c>
      <c r="M952" s="242" t="e">
        <f t="shared" ca="1" si="122"/>
        <v>#N/A</v>
      </c>
      <c r="N952" s="20"/>
      <c r="O952" s="74">
        <f t="shared" ca="1" si="127"/>
        <v>1</v>
      </c>
      <c r="P952" s="75">
        <f t="shared" ca="1" si="119"/>
        <v>0</v>
      </c>
      <c r="Q952" s="76" t="str">
        <f t="shared" ca="1" si="123"/>
        <v/>
      </c>
      <c r="R952" s="75"/>
      <c r="S952" s="77">
        <f t="shared" ca="1" si="120"/>
        <v>1</v>
      </c>
      <c r="T952" s="78"/>
      <c r="U952" s="81">
        <f t="shared" ca="1" si="128"/>
        <v>700</v>
      </c>
      <c r="V952" s="82">
        <f t="shared" ca="1" si="124"/>
        <v>107704.88</v>
      </c>
      <c r="W952" s="50"/>
      <c r="X952" s="50"/>
      <c r="Y952" s="50"/>
      <c r="Z952" s="50"/>
      <c r="AA952" s="50"/>
      <c r="AG952" s="50"/>
      <c r="AH952" s="50"/>
      <c r="AI952" s="50"/>
      <c r="AJ952" s="50"/>
      <c r="AK952" s="50"/>
      <c r="AL952" s="50"/>
      <c r="AM952" s="50"/>
      <c r="AN952" s="50"/>
      <c r="AO952" s="50"/>
      <c r="AP952" s="138" t="str">
        <f>IF(NOT($AS952=$AS953),ROW(),"")</f>
        <v/>
      </c>
      <c r="AQ952" s="20" t="str">
        <f>IF(NOT(AS952=AS953),AS953,"")</f>
        <v/>
      </c>
      <c r="AR952" s="20" t="str">
        <f>INDEX($AB$15:$AM$15,MATCH($AS952,$AB$11:$AM$11,0))</f>
        <v>in</v>
      </c>
      <c r="AS952" s="20" t="str">
        <f>LEFT(AT952,4)</f>
        <v>2003</v>
      </c>
      <c r="AT952" s="139" t="str">
        <f>LEFT(B952,6)</f>
        <v>200309</v>
      </c>
    </row>
    <row r="953" spans="2:46" x14ac:dyDescent="0.25">
      <c r="B953" s="11">
        <f>'Market Data'!B939</f>
        <v>20030905</v>
      </c>
      <c r="C953" s="2">
        <f>'Market Data'!C939</f>
        <v>4917</v>
      </c>
      <c r="D953" s="2">
        <f>'Market Data'!D939</f>
        <v>4926.5</v>
      </c>
      <c r="E953" s="2">
        <f>'Market Data'!E939</f>
        <v>4846.5</v>
      </c>
      <c r="F953" s="12">
        <f>'Market Data'!F939</f>
        <v>4858</v>
      </c>
      <c r="H953" s="151">
        <f t="shared" si="125"/>
        <v>935</v>
      </c>
      <c r="I953" s="244">
        <f ca="1">IF($H953&lt;($J$6+1),"",PFE(OFFSET($F953,0,0,-$J$6)))</f>
        <v>0.21212143211227158</v>
      </c>
      <c r="J953" s="19"/>
      <c r="K953" s="139" t="str">
        <f t="shared" ca="1" si="126"/>
        <v>Long</v>
      </c>
      <c r="L953" s="243" t="e">
        <f t="shared" ca="1" si="121"/>
        <v>#N/A</v>
      </c>
      <c r="M953" s="242" t="e">
        <f t="shared" ca="1" si="122"/>
        <v>#N/A</v>
      </c>
      <c r="N953" s="20"/>
      <c r="O953" s="74">
        <f t="shared" ca="1" si="127"/>
        <v>1</v>
      </c>
      <c r="P953" s="75">
        <f t="shared" ca="1" si="119"/>
        <v>0</v>
      </c>
      <c r="Q953" s="76" t="str">
        <f t="shared" ca="1" si="123"/>
        <v/>
      </c>
      <c r="R953" s="75"/>
      <c r="S953" s="77">
        <f t="shared" ca="1" si="120"/>
        <v>1</v>
      </c>
      <c r="T953" s="78"/>
      <c r="U953" s="81">
        <f t="shared" ca="1" si="128"/>
        <v>-2117.5</v>
      </c>
      <c r="V953" s="82">
        <f t="shared" ca="1" si="124"/>
        <v>105587.38</v>
      </c>
      <c r="W953" s="50"/>
      <c r="X953" s="50"/>
      <c r="Y953" s="50"/>
      <c r="Z953" s="50"/>
      <c r="AA953" s="50"/>
      <c r="AG953" s="50"/>
      <c r="AH953" s="50"/>
      <c r="AI953" s="50"/>
      <c r="AJ953" s="50"/>
      <c r="AK953" s="50"/>
      <c r="AL953" s="50"/>
      <c r="AM953" s="50"/>
      <c r="AN953" s="50"/>
      <c r="AO953" s="50"/>
      <c r="AP953" s="138" t="str">
        <f>IF(NOT($AS953=$AS954),ROW(),"")</f>
        <v/>
      </c>
      <c r="AQ953" s="20" t="str">
        <f>IF(NOT(AS953=AS954),AS954,"")</f>
        <v/>
      </c>
      <c r="AR953" s="20" t="str">
        <f>INDEX($AB$15:$AM$15,MATCH($AS953,$AB$11:$AM$11,0))</f>
        <v>in</v>
      </c>
      <c r="AS953" s="20" t="str">
        <f>LEFT(AT953,4)</f>
        <v>2003</v>
      </c>
      <c r="AT953" s="139" t="str">
        <f>LEFT(B953,6)</f>
        <v>200309</v>
      </c>
    </row>
    <row r="954" spans="2:46" x14ac:dyDescent="0.25">
      <c r="B954" s="11">
        <f>'Market Data'!B940</f>
        <v>20030908</v>
      </c>
      <c r="C954" s="2">
        <f>'Market Data'!C940</f>
        <v>4874</v>
      </c>
      <c r="D954" s="2">
        <f>'Market Data'!D940</f>
        <v>4905</v>
      </c>
      <c r="E954" s="2">
        <f>'Market Data'!E940</f>
        <v>4859</v>
      </c>
      <c r="F954" s="12">
        <f>'Market Data'!F940</f>
        <v>4893</v>
      </c>
      <c r="H954" s="151">
        <f t="shared" si="125"/>
        <v>936</v>
      </c>
      <c r="I954" s="244">
        <f ca="1">IF($H954&lt;($J$6+1),"",PFE(OFFSET($F954,0,0,-$J$6)))</f>
        <v>0.21545855175751485</v>
      </c>
      <c r="J954" s="19"/>
      <c r="K954" s="139" t="str">
        <f t="shared" ca="1" si="126"/>
        <v>Long</v>
      </c>
      <c r="L954" s="243" t="e">
        <f t="shared" ca="1" si="121"/>
        <v>#N/A</v>
      </c>
      <c r="M954" s="242" t="e">
        <f t="shared" ca="1" si="122"/>
        <v>#N/A</v>
      </c>
      <c r="N954" s="20"/>
      <c r="O954" s="74">
        <f t="shared" ca="1" si="127"/>
        <v>1</v>
      </c>
      <c r="P954" s="75">
        <f t="shared" ca="1" si="119"/>
        <v>0</v>
      </c>
      <c r="Q954" s="76" t="str">
        <f t="shared" ca="1" si="123"/>
        <v/>
      </c>
      <c r="R954" s="75"/>
      <c r="S954" s="77">
        <f t="shared" ca="1" si="120"/>
        <v>1</v>
      </c>
      <c r="T954" s="78"/>
      <c r="U954" s="81">
        <f t="shared" ca="1" si="128"/>
        <v>1225</v>
      </c>
      <c r="V954" s="82">
        <f t="shared" ca="1" si="124"/>
        <v>106812.38</v>
      </c>
      <c r="W954" s="50"/>
      <c r="X954" s="50"/>
      <c r="Y954" s="50"/>
      <c r="Z954" s="50"/>
      <c r="AA954" s="50"/>
      <c r="AG954" s="50"/>
      <c r="AH954" s="50"/>
      <c r="AI954" s="50"/>
      <c r="AJ954" s="50"/>
      <c r="AK954" s="50"/>
      <c r="AL954" s="50"/>
      <c r="AM954" s="50"/>
      <c r="AN954" s="50"/>
      <c r="AO954" s="50"/>
      <c r="AP954" s="138" t="str">
        <f>IF(NOT($AS954=$AS955),ROW(),"")</f>
        <v/>
      </c>
      <c r="AQ954" s="20" t="str">
        <f>IF(NOT(AS954=AS955),AS955,"")</f>
        <v/>
      </c>
      <c r="AR954" s="20" t="str">
        <f>INDEX($AB$15:$AM$15,MATCH($AS954,$AB$11:$AM$11,0))</f>
        <v>in</v>
      </c>
      <c r="AS954" s="20" t="str">
        <f>LEFT(AT954,4)</f>
        <v>2003</v>
      </c>
      <c r="AT954" s="139" t="str">
        <f>LEFT(B954,6)</f>
        <v>200309</v>
      </c>
    </row>
    <row r="955" spans="2:46" x14ac:dyDescent="0.25">
      <c r="B955" s="11">
        <f>'Market Data'!B941</f>
        <v>20030909</v>
      </c>
      <c r="C955" s="2">
        <f>'Market Data'!C941</f>
        <v>4917</v>
      </c>
      <c r="D955" s="2">
        <f>'Market Data'!D941</f>
        <v>4917</v>
      </c>
      <c r="E955" s="2">
        <f>'Market Data'!E941</f>
        <v>4830</v>
      </c>
      <c r="F955" s="12">
        <f>'Market Data'!F941</f>
        <v>4840</v>
      </c>
      <c r="H955" s="151">
        <f t="shared" si="125"/>
        <v>937</v>
      </c>
      <c r="I955" s="244">
        <f ca="1">IF($H955&lt;($J$6+1),"",PFE(OFFSET($F955,0,0,-$J$6)))</f>
        <v>0.18164058050394777</v>
      </c>
      <c r="J955" s="19"/>
      <c r="K955" s="139" t="str">
        <f t="shared" ca="1" si="126"/>
        <v>Long</v>
      </c>
      <c r="L955" s="243" t="e">
        <f t="shared" ca="1" si="121"/>
        <v>#N/A</v>
      </c>
      <c r="M955" s="242" t="e">
        <f t="shared" ca="1" si="122"/>
        <v>#N/A</v>
      </c>
      <c r="N955" s="20"/>
      <c r="O955" s="74">
        <f t="shared" ca="1" si="127"/>
        <v>1</v>
      </c>
      <c r="P955" s="75">
        <f t="shared" ca="1" si="119"/>
        <v>0</v>
      </c>
      <c r="Q955" s="76" t="str">
        <f t="shared" ca="1" si="123"/>
        <v/>
      </c>
      <c r="R955" s="75"/>
      <c r="S955" s="77">
        <f t="shared" ca="1" si="120"/>
        <v>1</v>
      </c>
      <c r="T955" s="78"/>
      <c r="U955" s="81">
        <f t="shared" ca="1" si="128"/>
        <v>-1855</v>
      </c>
      <c r="V955" s="82">
        <f t="shared" ca="1" si="124"/>
        <v>104957.38</v>
      </c>
      <c r="W955" s="50"/>
      <c r="X955" s="50"/>
      <c r="Y955" s="50"/>
      <c r="Z955" s="50"/>
      <c r="AA955" s="50"/>
      <c r="AG955" s="50"/>
      <c r="AH955" s="50"/>
      <c r="AI955" s="50"/>
      <c r="AJ955" s="50"/>
      <c r="AK955" s="50"/>
      <c r="AL955" s="50"/>
      <c r="AM955" s="50"/>
      <c r="AN955" s="50"/>
      <c r="AO955" s="50"/>
      <c r="AP955" s="138" t="str">
        <f>IF(NOT($AS955=$AS956),ROW(),"")</f>
        <v/>
      </c>
      <c r="AQ955" s="20" t="str">
        <f>IF(NOT(AS955=AS956),AS956,"")</f>
        <v/>
      </c>
      <c r="AR955" s="20" t="str">
        <f>INDEX($AB$15:$AM$15,MATCH($AS955,$AB$11:$AM$11,0))</f>
        <v>in</v>
      </c>
      <c r="AS955" s="20" t="str">
        <f>LEFT(AT955,4)</f>
        <v>2003</v>
      </c>
      <c r="AT955" s="139" t="str">
        <f>LEFT(B955,6)</f>
        <v>200309</v>
      </c>
    </row>
    <row r="956" spans="2:46" x14ac:dyDescent="0.25">
      <c r="B956" s="11">
        <f>'Market Data'!B942</f>
        <v>20030910</v>
      </c>
      <c r="C956" s="2">
        <f>'Market Data'!C942</f>
        <v>4830</v>
      </c>
      <c r="D956" s="2">
        <f>'Market Data'!D942</f>
        <v>4830</v>
      </c>
      <c r="E956" s="2">
        <f>'Market Data'!E942</f>
        <v>4769</v>
      </c>
      <c r="F956" s="12">
        <f>'Market Data'!F942</f>
        <v>4788</v>
      </c>
      <c r="H956" s="151">
        <f t="shared" si="125"/>
        <v>938</v>
      </c>
      <c r="I956" s="244">
        <f ca="1">IF($H956&lt;($J$6+1),"",PFE(OFFSET($F956,0,0,-$J$6)))</f>
        <v>0.16094465179201337</v>
      </c>
      <c r="J956" s="19"/>
      <c r="K956" s="139" t="str">
        <f t="shared" ca="1" si="126"/>
        <v>Long</v>
      </c>
      <c r="L956" s="243" t="e">
        <f t="shared" ca="1" si="121"/>
        <v>#N/A</v>
      </c>
      <c r="M956" s="242" t="e">
        <f t="shared" ca="1" si="122"/>
        <v>#N/A</v>
      </c>
      <c r="N956" s="20"/>
      <c r="O956" s="74">
        <f t="shared" ca="1" si="127"/>
        <v>1</v>
      </c>
      <c r="P956" s="75">
        <f t="shared" ca="1" si="119"/>
        <v>0</v>
      </c>
      <c r="Q956" s="76" t="str">
        <f t="shared" ca="1" si="123"/>
        <v/>
      </c>
      <c r="R956" s="75"/>
      <c r="S956" s="77">
        <f t="shared" ca="1" si="120"/>
        <v>1</v>
      </c>
      <c r="T956" s="78"/>
      <c r="U956" s="81">
        <f t="shared" ca="1" si="128"/>
        <v>-1820</v>
      </c>
      <c r="V956" s="82">
        <f t="shared" ca="1" si="124"/>
        <v>103137.38</v>
      </c>
      <c r="W956" s="50"/>
      <c r="X956" s="50"/>
      <c r="Y956" s="50"/>
      <c r="Z956" s="50"/>
      <c r="AA956" s="50"/>
      <c r="AG956" s="50"/>
      <c r="AH956" s="50"/>
      <c r="AI956" s="50"/>
      <c r="AJ956" s="50"/>
      <c r="AK956" s="50"/>
      <c r="AL956" s="50"/>
      <c r="AM956" s="50"/>
      <c r="AN956" s="50"/>
      <c r="AO956" s="50"/>
      <c r="AP956" s="138" t="str">
        <f>IF(NOT($AS956=$AS957),ROW(),"")</f>
        <v/>
      </c>
      <c r="AQ956" s="20" t="str">
        <f>IF(NOT(AS956=AS957),AS957,"")</f>
        <v/>
      </c>
      <c r="AR956" s="20" t="str">
        <f>INDEX($AB$15:$AM$15,MATCH($AS956,$AB$11:$AM$11,0))</f>
        <v>in</v>
      </c>
      <c r="AS956" s="20" t="str">
        <f>LEFT(AT956,4)</f>
        <v>2003</v>
      </c>
      <c r="AT956" s="139" t="str">
        <f>LEFT(B956,6)</f>
        <v>200309</v>
      </c>
    </row>
    <row r="957" spans="2:46" x14ac:dyDescent="0.25">
      <c r="B957" s="11">
        <f>'Market Data'!B943</f>
        <v>20030911</v>
      </c>
      <c r="C957" s="2">
        <f>'Market Data'!C943</f>
        <v>4761</v>
      </c>
      <c r="D957" s="2">
        <f>'Market Data'!D943</f>
        <v>4812</v>
      </c>
      <c r="E957" s="2">
        <f>'Market Data'!E943</f>
        <v>4742</v>
      </c>
      <c r="F957" s="12">
        <f>'Market Data'!F943</f>
        <v>4807</v>
      </c>
      <c r="H957" s="151">
        <f t="shared" si="125"/>
        <v>939</v>
      </c>
      <c r="I957" s="244">
        <f ca="1">IF($H957&lt;($J$6+1),"",PFE(OFFSET($F957,0,0,-$J$6)))</f>
        <v>0.22154823457336803</v>
      </c>
      <c r="J957" s="19"/>
      <c r="K957" s="139" t="str">
        <f t="shared" ca="1" si="126"/>
        <v>Long</v>
      </c>
      <c r="L957" s="243" t="e">
        <f t="shared" ca="1" si="121"/>
        <v>#N/A</v>
      </c>
      <c r="M957" s="242" t="e">
        <f t="shared" ca="1" si="122"/>
        <v>#N/A</v>
      </c>
      <c r="N957" s="20"/>
      <c r="O957" s="74">
        <f t="shared" ca="1" si="127"/>
        <v>1</v>
      </c>
      <c r="P957" s="75">
        <f t="shared" ca="1" si="119"/>
        <v>0</v>
      </c>
      <c r="Q957" s="76" t="str">
        <f t="shared" ca="1" si="123"/>
        <v/>
      </c>
      <c r="R957" s="75"/>
      <c r="S957" s="77">
        <f t="shared" ca="1" si="120"/>
        <v>1</v>
      </c>
      <c r="T957" s="78"/>
      <c r="U957" s="81">
        <f t="shared" ca="1" si="128"/>
        <v>665</v>
      </c>
      <c r="V957" s="82">
        <f t="shared" ca="1" si="124"/>
        <v>103802.38</v>
      </c>
      <c r="W957" s="50"/>
      <c r="X957" s="50"/>
      <c r="Y957" s="50"/>
      <c r="Z957" s="50"/>
      <c r="AA957" s="50"/>
      <c r="AG957" s="50"/>
      <c r="AH957" s="50"/>
      <c r="AI957" s="50"/>
      <c r="AJ957" s="50"/>
      <c r="AK957" s="50"/>
      <c r="AL957" s="50"/>
      <c r="AM957" s="50"/>
      <c r="AN957" s="50"/>
      <c r="AO957" s="50"/>
      <c r="AP957" s="138" t="str">
        <f>IF(NOT($AS957=$AS958),ROW(),"")</f>
        <v/>
      </c>
      <c r="AQ957" s="20" t="str">
        <f>IF(NOT(AS957=AS958),AS958,"")</f>
        <v/>
      </c>
      <c r="AR957" s="20" t="str">
        <f>INDEX($AB$15:$AM$15,MATCH($AS957,$AB$11:$AM$11,0))</f>
        <v>in</v>
      </c>
      <c r="AS957" s="20" t="str">
        <f>LEFT(AT957,4)</f>
        <v>2003</v>
      </c>
      <c r="AT957" s="139" t="str">
        <f>LEFT(B957,6)</f>
        <v>200309</v>
      </c>
    </row>
    <row r="958" spans="2:46" x14ac:dyDescent="0.25">
      <c r="B958" s="11">
        <f>'Market Data'!B944</f>
        <v>20030912</v>
      </c>
      <c r="C958" s="2">
        <f>'Market Data'!C944</f>
        <v>4810</v>
      </c>
      <c r="D958" s="2">
        <f>'Market Data'!D944</f>
        <v>4821</v>
      </c>
      <c r="E958" s="2">
        <f>'Market Data'!E944</f>
        <v>4717.5</v>
      </c>
      <c r="F958" s="12">
        <f>'Market Data'!F944</f>
        <v>4739.5</v>
      </c>
      <c r="H958" s="151">
        <f t="shared" si="125"/>
        <v>940</v>
      </c>
      <c r="I958" s="244">
        <f ca="1">IF($H958&lt;($J$6+1),"",PFE(OFFSET($F958,0,0,-$J$6)))</f>
        <v>0.19532245120063768</v>
      </c>
      <c r="J958" s="19"/>
      <c r="K958" s="139" t="str">
        <f t="shared" ca="1" si="126"/>
        <v>Long</v>
      </c>
      <c r="L958" s="243" t="e">
        <f t="shared" ca="1" si="121"/>
        <v>#N/A</v>
      </c>
      <c r="M958" s="242" t="e">
        <f t="shared" ca="1" si="122"/>
        <v>#N/A</v>
      </c>
      <c r="N958" s="20"/>
      <c r="O958" s="74">
        <f t="shared" ca="1" si="127"/>
        <v>1</v>
      </c>
      <c r="P958" s="75">
        <f t="shared" ca="1" si="119"/>
        <v>0</v>
      </c>
      <c r="Q958" s="76" t="str">
        <f t="shared" ca="1" si="123"/>
        <v/>
      </c>
      <c r="R958" s="75"/>
      <c r="S958" s="77">
        <f t="shared" ca="1" si="120"/>
        <v>1</v>
      </c>
      <c r="T958" s="78"/>
      <c r="U958" s="81">
        <f t="shared" ca="1" si="128"/>
        <v>-2362.5</v>
      </c>
      <c r="V958" s="82">
        <f t="shared" ca="1" si="124"/>
        <v>101439.88</v>
      </c>
      <c r="W958" s="50"/>
      <c r="X958" s="50"/>
      <c r="Y958" s="50"/>
      <c r="Z958" s="50"/>
      <c r="AA958" s="50"/>
      <c r="AG958" s="50"/>
      <c r="AH958" s="50"/>
      <c r="AI958" s="50"/>
      <c r="AJ958" s="50"/>
      <c r="AK958" s="50"/>
      <c r="AL958" s="50"/>
      <c r="AM958" s="50"/>
      <c r="AN958" s="50"/>
      <c r="AO958" s="50"/>
      <c r="AP958" s="138" t="str">
        <f>IF(NOT($AS958=$AS959),ROW(),"")</f>
        <v/>
      </c>
      <c r="AQ958" s="20" t="str">
        <f>IF(NOT(AS958=AS959),AS959,"")</f>
        <v/>
      </c>
      <c r="AR958" s="20" t="str">
        <f>INDEX($AB$15:$AM$15,MATCH($AS958,$AB$11:$AM$11,0))</f>
        <v>in</v>
      </c>
      <c r="AS958" s="20" t="str">
        <f>LEFT(AT958,4)</f>
        <v>2003</v>
      </c>
      <c r="AT958" s="139" t="str">
        <f>LEFT(B958,6)</f>
        <v>200309</v>
      </c>
    </row>
    <row r="959" spans="2:46" x14ac:dyDescent="0.25">
      <c r="B959" s="11">
        <f>'Market Data'!B945</f>
        <v>20030915</v>
      </c>
      <c r="C959" s="2">
        <f>'Market Data'!C945</f>
        <v>4771</v>
      </c>
      <c r="D959" s="2">
        <f>'Market Data'!D945</f>
        <v>4793.5</v>
      </c>
      <c r="E959" s="2">
        <f>'Market Data'!E945</f>
        <v>4751</v>
      </c>
      <c r="F959" s="12">
        <f>'Market Data'!F945</f>
        <v>4767</v>
      </c>
      <c r="H959" s="151">
        <f t="shared" si="125"/>
        <v>941</v>
      </c>
      <c r="I959" s="244">
        <f ca="1">IF($H959&lt;($J$6+1),"",PFE(OFFSET($F959,0,0,-$J$6)))</f>
        <v>0.213648566119849</v>
      </c>
      <c r="J959" s="19"/>
      <c r="K959" s="139" t="str">
        <f t="shared" ca="1" si="126"/>
        <v>Long</v>
      </c>
      <c r="L959" s="243" t="e">
        <f t="shared" ca="1" si="121"/>
        <v>#N/A</v>
      </c>
      <c r="M959" s="242" t="e">
        <f t="shared" ca="1" si="122"/>
        <v>#N/A</v>
      </c>
      <c r="N959" s="20"/>
      <c r="O959" s="74">
        <f t="shared" ca="1" si="127"/>
        <v>1</v>
      </c>
      <c r="P959" s="75">
        <f t="shared" ca="1" si="119"/>
        <v>0</v>
      </c>
      <c r="Q959" s="76" t="str">
        <f t="shared" ca="1" si="123"/>
        <v/>
      </c>
      <c r="R959" s="75"/>
      <c r="S959" s="77">
        <f t="shared" ca="1" si="120"/>
        <v>1</v>
      </c>
      <c r="T959" s="78"/>
      <c r="U959" s="81">
        <f t="shared" ca="1" si="128"/>
        <v>962.5</v>
      </c>
      <c r="V959" s="82">
        <f t="shared" ca="1" si="124"/>
        <v>102402.38</v>
      </c>
      <c r="W959" s="50"/>
      <c r="X959" s="50"/>
      <c r="Y959" s="50"/>
      <c r="Z959" s="50"/>
      <c r="AA959" s="50"/>
      <c r="AG959" s="50"/>
      <c r="AH959" s="50"/>
      <c r="AI959" s="50"/>
      <c r="AJ959" s="50"/>
      <c r="AK959" s="50"/>
      <c r="AL959" s="50"/>
      <c r="AM959" s="50"/>
      <c r="AN959" s="50"/>
      <c r="AO959" s="50"/>
      <c r="AP959" s="138" t="str">
        <f>IF(NOT($AS959=$AS960),ROW(),"")</f>
        <v/>
      </c>
      <c r="AQ959" s="20" t="str">
        <f>IF(NOT(AS959=AS960),AS960,"")</f>
        <v/>
      </c>
      <c r="AR959" s="20" t="str">
        <f>INDEX($AB$15:$AM$15,MATCH($AS959,$AB$11:$AM$11,0))</f>
        <v>in</v>
      </c>
      <c r="AS959" s="20" t="str">
        <f>LEFT(AT959,4)</f>
        <v>2003</v>
      </c>
      <c r="AT959" s="139" t="str">
        <f>LEFT(B959,6)</f>
        <v>200309</v>
      </c>
    </row>
    <row r="960" spans="2:46" x14ac:dyDescent="0.25">
      <c r="B960" s="11">
        <f>'Market Data'!B946</f>
        <v>20030916</v>
      </c>
      <c r="C960" s="2">
        <f>'Market Data'!C946</f>
        <v>4775</v>
      </c>
      <c r="D960" s="2">
        <f>'Market Data'!D946</f>
        <v>4816.5</v>
      </c>
      <c r="E960" s="2">
        <f>'Market Data'!E946</f>
        <v>4753.5</v>
      </c>
      <c r="F960" s="12">
        <f>'Market Data'!F946</f>
        <v>4810.5</v>
      </c>
      <c r="H960" s="151">
        <f t="shared" si="125"/>
        <v>942</v>
      </c>
      <c r="I960" s="244">
        <f ca="1">IF($H960&lt;($J$6+1),"",PFE(OFFSET($F960,0,0,-$J$6)))</f>
        <v>0.21316680647715677</v>
      </c>
      <c r="J960" s="19"/>
      <c r="K960" s="139" t="str">
        <f t="shared" ca="1" si="126"/>
        <v>Long</v>
      </c>
      <c r="L960" s="243" t="e">
        <f t="shared" ca="1" si="121"/>
        <v>#N/A</v>
      </c>
      <c r="M960" s="242" t="e">
        <f t="shared" ca="1" si="122"/>
        <v>#N/A</v>
      </c>
      <c r="N960" s="20"/>
      <c r="O960" s="74">
        <f t="shared" ca="1" si="127"/>
        <v>1</v>
      </c>
      <c r="P960" s="75">
        <f t="shared" ca="1" si="119"/>
        <v>0</v>
      </c>
      <c r="Q960" s="76" t="str">
        <f t="shared" ca="1" si="123"/>
        <v/>
      </c>
      <c r="R960" s="75"/>
      <c r="S960" s="77">
        <f t="shared" ca="1" si="120"/>
        <v>1</v>
      </c>
      <c r="T960" s="78"/>
      <c r="U960" s="81">
        <f t="shared" ca="1" si="128"/>
        <v>1522.5</v>
      </c>
      <c r="V960" s="82">
        <f t="shared" ca="1" si="124"/>
        <v>103924.88</v>
      </c>
      <c r="W960" s="50"/>
      <c r="X960" s="50"/>
      <c r="Y960" s="50"/>
      <c r="Z960" s="50"/>
      <c r="AA960" s="50"/>
      <c r="AG960" s="50"/>
      <c r="AH960" s="50"/>
      <c r="AI960" s="50"/>
      <c r="AJ960" s="50"/>
      <c r="AK960" s="50"/>
      <c r="AL960" s="50"/>
      <c r="AM960" s="50"/>
      <c r="AN960" s="50"/>
      <c r="AO960" s="50"/>
      <c r="AP960" s="138" t="str">
        <f>IF(NOT($AS960=$AS961),ROW(),"")</f>
        <v/>
      </c>
      <c r="AQ960" s="20" t="str">
        <f>IF(NOT(AS960=AS961),AS961,"")</f>
        <v/>
      </c>
      <c r="AR960" s="20" t="str">
        <f>INDEX($AB$15:$AM$15,MATCH($AS960,$AB$11:$AM$11,0))</f>
        <v>in</v>
      </c>
      <c r="AS960" s="20" t="str">
        <f>LEFT(AT960,4)</f>
        <v>2003</v>
      </c>
      <c r="AT960" s="139" t="str">
        <f>LEFT(B960,6)</f>
        <v>200309</v>
      </c>
    </row>
    <row r="961" spans="2:46" x14ac:dyDescent="0.25">
      <c r="B961" s="11">
        <f>'Market Data'!B947</f>
        <v>20030917</v>
      </c>
      <c r="C961" s="2">
        <f>'Market Data'!C947</f>
        <v>4853</v>
      </c>
      <c r="D961" s="2">
        <f>'Market Data'!D947</f>
        <v>4860</v>
      </c>
      <c r="E961" s="2">
        <f>'Market Data'!E947</f>
        <v>4796</v>
      </c>
      <c r="F961" s="12">
        <f>'Market Data'!F947</f>
        <v>4798</v>
      </c>
      <c r="H961" s="151">
        <f t="shared" si="125"/>
        <v>943</v>
      </c>
      <c r="I961" s="244">
        <f ca="1">IF($H961&lt;($J$6+1),"",PFE(OFFSET($F961,0,0,-$J$6)))</f>
        <v>0.21840801672632965</v>
      </c>
      <c r="J961" s="19"/>
      <c r="K961" s="139" t="str">
        <f t="shared" ca="1" si="126"/>
        <v>Long</v>
      </c>
      <c r="L961" s="243" t="e">
        <f t="shared" ca="1" si="121"/>
        <v>#N/A</v>
      </c>
      <c r="M961" s="242" t="e">
        <f t="shared" ca="1" si="122"/>
        <v>#N/A</v>
      </c>
      <c r="N961" s="20"/>
      <c r="O961" s="74">
        <f t="shared" ca="1" si="127"/>
        <v>1</v>
      </c>
      <c r="P961" s="75">
        <f t="shared" ca="1" si="119"/>
        <v>0</v>
      </c>
      <c r="Q961" s="76" t="str">
        <f t="shared" ca="1" si="123"/>
        <v/>
      </c>
      <c r="R961" s="75"/>
      <c r="S961" s="77">
        <f t="shared" ca="1" si="120"/>
        <v>1</v>
      </c>
      <c r="T961" s="78"/>
      <c r="U961" s="81">
        <f t="shared" ca="1" si="128"/>
        <v>-437.5</v>
      </c>
      <c r="V961" s="82">
        <f t="shared" ca="1" si="124"/>
        <v>103487.38</v>
      </c>
      <c r="W961" s="50"/>
      <c r="X961" s="50"/>
      <c r="Y961" s="50"/>
      <c r="Z961" s="50"/>
      <c r="AA961" s="50"/>
      <c r="AG961" s="50"/>
      <c r="AH961" s="50"/>
      <c r="AI961" s="50"/>
      <c r="AJ961" s="50"/>
      <c r="AK961" s="50"/>
      <c r="AL961" s="50"/>
      <c r="AM961" s="50"/>
      <c r="AN961" s="50"/>
      <c r="AO961" s="50"/>
      <c r="AP961" s="138" t="str">
        <f>IF(NOT($AS961=$AS962),ROW(),"")</f>
        <v/>
      </c>
      <c r="AQ961" s="20" t="str">
        <f>IF(NOT(AS961=AS962),AS962,"")</f>
        <v/>
      </c>
      <c r="AR961" s="20" t="str">
        <f>INDEX($AB$15:$AM$15,MATCH($AS961,$AB$11:$AM$11,0))</f>
        <v>in</v>
      </c>
      <c r="AS961" s="20" t="str">
        <f>LEFT(AT961,4)</f>
        <v>2003</v>
      </c>
      <c r="AT961" s="139" t="str">
        <f>LEFT(B961,6)</f>
        <v>200309</v>
      </c>
    </row>
    <row r="962" spans="2:46" x14ac:dyDescent="0.25">
      <c r="B962" s="11">
        <f>'Market Data'!B948</f>
        <v>20030918</v>
      </c>
      <c r="C962" s="2">
        <f>'Market Data'!C948</f>
        <v>4815</v>
      </c>
      <c r="D962" s="2">
        <f>'Market Data'!D948</f>
        <v>4873</v>
      </c>
      <c r="E962" s="2">
        <f>'Market Data'!E948</f>
        <v>4798.5</v>
      </c>
      <c r="F962" s="12">
        <f>'Market Data'!F948</f>
        <v>4871.5</v>
      </c>
      <c r="H962" s="151">
        <f t="shared" si="125"/>
        <v>944</v>
      </c>
      <c r="I962" s="244">
        <f ca="1">IF($H962&lt;($J$6+1),"",PFE(OFFSET($F962,0,0,-$J$6)))</f>
        <v>0.23563456519737971</v>
      </c>
      <c r="J962" s="19"/>
      <c r="K962" s="139" t="str">
        <f t="shared" ca="1" si="126"/>
        <v>Long</v>
      </c>
      <c r="L962" s="243" t="e">
        <f t="shared" ca="1" si="121"/>
        <v>#N/A</v>
      </c>
      <c r="M962" s="242" t="e">
        <f t="shared" ca="1" si="122"/>
        <v>#N/A</v>
      </c>
      <c r="N962" s="20"/>
      <c r="O962" s="74">
        <f t="shared" ca="1" si="127"/>
        <v>1</v>
      </c>
      <c r="P962" s="75">
        <f t="shared" ca="1" si="119"/>
        <v>0</v>
      </c>
      <c r="Q962" s="76" t="str">
        <f t="shared" ca="1" si="123"/>
        <v/>
      </c>
      <c r="R962" s="75"/>
      <c r="S962" s="77">
        <f t="shared" ca="1" si="120"/>
        <v>1</v>
      </c>
      <c r="T962" s="78"/>
      <c r="U962" s="81">
        <f t="shared" ca="1" si="128"/>
        <v>2572.5</v>
      </c>
      <c r="V962" s="82">
        <f t="shared" ca="1" si="124"/>
        <v>106059.88</v>
      </c>
      <c r="W962" s="50"/>
      <c r="X962" s="50"/>
      <c r="Y962" s="50"/>
      <c r="Z962" s="50"/>
      <c r="AA962" s="50"/>
      <c r="AG962" s="50"/>
      <c r="AH962" s="50"/>
      <c r="AI962" s="50"/>
      <c r="AJ962" s="50"/>
      <c r="AK962" s="50"/>
      <c r="AL962" s="50"/>
      <c r="AM962" s="50"/>
      <c r="AN962" s="50"/>
      <c r="AO962" s="50"/>
      <c r="AP962" s="138" t="str">
        <f>IF(NOT($AS962=$AS963),ROW(),"")</f>
        <v/>
      </c>
      <c r="AQ962" s="20" t="str">
        <f>IF(NOT(AS962=AS963),AS963,"")</f>
        <v/>
      </c>
      <c r="AR962" s="20" t="str">
        <f>INDEX($AB$15:$AM$15,MATCH($AS962,$AB$11:$AM$11,0))</f>
        <v>in</v>
      </c>
      <c r="AS962" s="20" t="str">
        <f>LEFT(AT962,4)</f>
        <v>2003</v>
      </c>
      <c r="AT962" s="139" t="str">
        <f>LEFT(B962,6)</f>
        <v>200309</v>
      </c>
    </row>
    <row r="963" spans="2:46" x14ac:dyDescent="0.25">
      <c r="B963" s="11">
        <f>'Market Data'!B949</f>
        <v>20030919</v>
      </c>
      <c r="C963" s="2">
        <f>'Market Data'!C949</f>
        <v>4867.5</v>
      </c>
      <c r="D963" s="2">
        <f>'Market Data'!D949</f>
        <v>4877.5</v>
      </c>
      <c r="E963" s="2">
        <f>'Market Data'!E949</f>
        <v>4828.5</v>
      </c>
      <c r="F963" s="12">
        <f>'Market Data'!F949</f>
        <v>4835</v>
      </c>
      <c r="H963" s="151">
        <f t="shared" si="125"/>
        <v>945</v>
      </c>
      <c r="I963" s="244">
        <f ca="1">IF($H963&lt;($J$6+1),"",PFE(OFFSET($F963,0,0,-$J$6)))</f>
        <v>0.21360688086132359</v>
      </c>
      <c r="J963" s="19"/>
      <c r="K963" s="139" t="str">
        <f t="shared" ca="1" si="126"/>
        <v>Long</v>
      </c>
      <c r="L963" s="243" t="e">
        <f t="shared" ca="1" si="121"/>
        <v>#N/A</v>
      </c>
      <c r="M963" s="242" t="e">
        <f t="shared" ca="1" si="122"/>
        <v>#N/A</v>
      </c>
      <c r="N963" s="20"/>
      <c r="O963" s="74">
        <f t="shared" ca="1" si="127"/>
        <v>1</v>
      </c>
      <c r="P963" s="75">
        <f t="shared" ca="1" si="119"/>
        <v>0</v>
      </c>
      <c r="Q963" s="76" t="str">
        <f t="shared" ca="1" si="123"/>
        <v/>
      </c>
      <c r="R963" s="75"/>
      <c r="S963" s="77">
        <f t="shared" ca="1" si="120"/>
        <v>1</v>
      </c>
      <c r="T963" s="78"/>
      <c r="U963" s="81">
        <f t="shared" ca="1" si="128"/>
        <v>-1277.5</v>
      </c>
      <c r="V963" s="82">
        <f t="shared" ca="1" si="124"/>
        <v>104782.38</v>
      </c>
      <c r="W963" s="50"/>
      <c r="X963" s="50"/>
      <c r="Y963" s="50"/>
      <c r="Z963" s="50"/>
      <c r="AA963" s="50"/>
      <c r="AG963" s="50"/>
      <c r="AH963" s="50"/>
      <c r="AI963" s="50"/>
      <c r="AJ963" s="50"/>
      <c r="AK963" s="50"/>
      <c r="AL963" s="50"/>
      <c r="AM963" s="50"/>
      <c r="AN963" s="50"/>
      <c r="AO963" s="50"/>
      <c r="AP963" s="138" t="str">
        <f>IF(NOT($AS963=$AS964),ROW(),"")</f>
        <v/>
      </c>
      <c r="AQ963" s="20" t="str">
        <f>IF(NOT(AS963=AS964),AS964,"")</f>
        <v/>
      </c>
      <c r="AR963" s="20" t="str">
        <f>INDEX($AB$15:$AM$15,MATCH($AS963,$AB$11:$AM$11,0))</f>
        <v>in</v>
      </c>
      <c r="AS963" s="20" t="str">
        <f>LEFT(AT963,4)</f>
        <v>2003</v>
      </c>
      <c r="AT963" s="139" t="str">
        <f>LEFT(B963,6)</f>
        <v>200309</v>
      </c>
    </row>
    <row r="964" spans="2:46" x14ac:dyDescent="0.25">
      <c r="B964" s="11">
        <f>'Market Data'!B950</f>
        <v>20030922</v>
      </c>
      <c r="C964" s="2">
        <f>'Market Data'!C950</f>
        <v>4748</v>
      </c>
      <c r="D964" s="2">
        <f>'Market Data'!D950</f>
        <v>4785</v>
      </c>
      <c r="E964" s="2">
        <f>'Market Data'!E950</f>
        <v>4700.5</v>
      </c>
      <c r="F964" s="12">
        <f>'Market Data'!F950</f>
        <v>4704</v>
      </c>
      <c r="H964" s="151">
        <f t="shared" si="125"/>
        <v>946</v>
      </c>
      <c r="I964" s="244">
        <f ca="1">IF($H964&lt;($J$6+1),"",PFE(OFFSET($F964,0,0,-$J$6)))</f>
        <v>0.15742932545015673</v>
      </c>
      <c r="J964" s="19"/>
      <c r="K964" s="139" t="str">
        <f t="shared" ca="1" si="126"/>
        <v>Long</v>
      </c>
      <c r="L964" s="243" t="e">
        <f t="shared" ca="1" si="121"/>
        <v>#N/A</v>
      </c>
      <c r="M964" s="242" t="e">
        <f t="shared" ca="1" si="122"/>
        <v>#N/A</v>
      </c>
      <c r="N964" s="20"/>
      <c r="O964" s="74">
        <f t="shared" ca="1" si="127"/>
        <v>1</v>
      </c>
      <c r="P964" s="75">
        <f t="shared" ca="1" si="119"/>
        <v>0</v>
      </c>
      <c r="Q964" s="76" t="str">
        <f t="shared" ca="1" si="123"/>
        <v/>
      </c>
      <c r="R964" s="75"/>
      <c r="S964" s="77">
        <f t="shared" ca="1" si="120"/>
        <v>1</v>
      </c>
      <c r="T964" s="78"/>
      <c r="U964" s="81">
        <f t="shared" ca="1" si="128"/>
        <v>-4585</v>
      </c>
      <c r="V964" s="82">
        <f t="shared" ca="1" si="124"/>
        <v>100197.38</v>
      </c>
      <c r="W964" s="50"/>
      <c r="X964" s="50"/>
      <c r="Y964" s="50"/>
      <c r="Z964" s="50"/>
      <c r="AA964" s="50"/>
      <c r="AG964" s="50"/>
      <c r="AH964" s="50"/>
      <c r="AI964" s="50"/>
      <c r="AJ964" s="50"/>
      <c r="AK964" s="50"/>
      <c r="AL964" s="50"/>
      <c r="AM964" s="50"/>
      <c r="AN964" s="50"/>
      <c r="AO964" s="50"/>
      <c r="AP964" s="138" t="str">
        <f>IF(NOT($AS964=$AS965),ROW(),"")</f>
        <v/>
      </c>
      <c r="AQ964" s="20" t="str">
        <f>IF(NOT(AS964=AS965),AS965,"")</f>
        <v/>
      </c>
      <c r="AR964" s="20" t="str">
        <f>INDEX($AB$15:$AM$15,MATCH($AS964,$AB$11:$AM$11,0))</f>
        <v>in</v>
      </c>
      <c r="AS964" s="20" t="str">
        <f>LEFT(AT964,4)</f>
        <v>2003</v>
      </c>
      <c r="AT964" s="139" t="str">
        <f>LEFT(B964,6)</f>
        <v>200309</v>
      </c>
    </row>
    <row r="965" spans="2:46" x14ac:dyDescent="0.25">
      <c r="B965" s="11">
        <f>'Market Data'!B951</f>
        <v>20030923</v>
      </c>
      <c r="C965" s="2">
        <f>'Market Data'!C951</f>
        <v>4722</v>
      </c>
      <c r="D965" s="2">
        <f>'Market Data'!D951</f>
        <v>4730</v>
      </c>
      <c r="E965" s="2">
        <f>'Market Data'!E951</f>
        <v>4639</v>
      </c>
      <c r="F965" s="12">
        <f>'Market Data'!F951</f>
        <v>4649.5</v>
      </c>
      <c r="H965" s="151">
        <f t="shared" si="125"/>
        <v>947</v>
      </c>
      <c r="I965" s="244">
        <f ca="1">IF($H965&lt;($J$6+1),"",PFE(OFFSET($F965,0,0,-$J$6)))</f>
        <v>0.1406066045763894</v>
      </c>
      <c r="J965" s="19"/>
      <c r="K965" s="139" t="str">
        <f t="shared" ca="1" si="126"/>
        <v>Long</v>
      </c>
      <c r="L965" s="243" t="e">
        <f t="shared" ca="1" si="121"/>
        <v>#N/A</v>
      </c>
      <c r="M965" s="242" t="e">
        <f t="shared" ca="1" si="122"/>
        <v>#N/A</v>
      </c>
      <c r="N965" s="20"/>
      <c r="O965" s="74">
        <f t="shared" ca="1" si="127"/>
        <v>1</v>
      </c>
      <c r="P965" s="75">
        <f t="shared" ca="1" si="119"/>
        <v>0</v>
      </c>
      <c r="Q965" s="76" t="str">
        <f t="shared" ca="1" si="123"/>
        <v/>
      </c>
      <c r="R965" s="75"/>
      <c r="S965" s="77">
        <f t="shared" ca="1" si="120"/>
        <v>1</v>
      </c>
      <c r="T965" s="78"/>
      <c r="U965" s="81">
        <f t="shared" ca="1" si="128"/>
        <v>-1907.5</v>
      </c>
      <c r="V965" s="82">
        <f t="shared" ca="1" si="124"/>
        <v>98289.88</v>
      </c>
      <c r="W965" s="50"/>
      <c r="X965" s="50"/>
      <c r="Y965" s="50"/>
      <c r="Z965" s="50"/>
      <c r="AA965" s="50"/>
      <c r="AG965" s="50"/>
      <c r="AH965" s="50"/>
      <c r="AI965" s="50"/>
      <c r="AJ965" s="50"/>
      <c r="AK965" s="50"/>
      <c r="AL965" s="50"/>
      <c r="AM965" s="50"/>
      <c r="AN965" s="50"/>
      <c r="AO965" s="50"/>
      <c r="AP965" s="138" t="str">
        <f>IF(NOT($AS965=$AS966),ROW(),"")</f>
        <v/>
      </c>
      <c r="AQ965" s="20" t="str">
        <f>IF(NOT(AS965=AS966),AS966,"")</f>
        <v/>
      </c>
      <c r="AR965" s="20" t="str">
        <f>INDEX($AB$15:$AM$15,MATCH($AS965,$AB$11:$AM$11,0))</f>
        <v>in</v>
      </c>
      <c r="AS965" s="20" t="str">
        <f>LEFT(AT965,4)</f>
        <v>2003</v>
      </c>
      <c r="AT965" s="139" t="str">
        <f>LEFT(B965,6)</f>
        <v>200309</v>
      </c>
    </row>
    <row r="966" spans="2:46" x14ac:dyDescent="0.25">
      <c r="B966" s="11">
        <f>'Market Data'!B952</f>
        <v>20030924</v>
      </c>
      <c r="C966" s="2">
        <f>'Market Data'!C952</f>
        <v>4681.5</v>
      </c>
      <c r="D966" s="2">
        <f>'Market Data'!D952</f>
        <v>4694.5</v>
      </c>
      <c r="E966" s="2">
        <f>'Market Data'!E952</f>
        <v>4523</v>
      </c>
      <c r="F966" s="12">
        <f>'Market Data'!F952</f>
        <v>4546</v>
      </c>
      <c r="H966" s="151">
        <f t="shared" si="125"/>
        <v>948</v>
      </c>
      <c r="I966" s="244">
        <f ca="1">IF($H966&lt;($J$6+1),"",PFE(OFFSET($F966,0,0,-$J$6)))</f>
        <v>8.6562013672604562E-2</v>
      </c>
      <c r="J966" s="19"/>
      <c r="K966" s="139" t="str">
        <f t="shared" ca="1" si="126"/>
        <v>Long</v>
      </c>
      <c r="L966" s="243" t="e">
        <f t="shared" ca="1" si="121"/>
        <v>#N/A</v>
      </c>
      <c r="M966" s="242" t="e">
        <f t="shared" ca="1" si="122"/>
        <v>#N/A</v>
      </c>
      <c r="N966" s="20"/>
      <c r="O966" s="74">
        <f t="shared" ca="1" si="127"/>
        <v>1</v>
      </c>
      <c r="P966" s="75">
        <f t="shared" ca="1" si="119"/>
        <v>0</v>
      </c>
      <c r="Q966" s="76" t="str">
        <f t="shared" ca="1" si="123"/>
        <v/>
      </c>
      <c r="R966" s="75"/>
      <c r="S966" s="77">
        <f t="shared" ca="1" si="120"/>
        <v>1</v>
      </c>
      <c r="T966" s="78"/>
      <c r="U966" s="81">
        <f t="shared" ca="1" si="128"/>
        <v>-3622.5</v>
      </c>
      <c r="V966" s="82">
        <f t="shared" ca="1" si="124"/>
        <v>94667.38</v>
      </c>
      <c r="W966" s="50"/>
      <c r="X966" s="50"/>
      <c r="Y966" s="50"/>
      <c r="Z966" s="50"/>
      <c r="AA966" s="50"/>
      <c r="AG966" s="50"/>
      <c r="AH966" s="50"/>
      <c r="AI966" s="50"/>
      <c r="AJ966" s="50"/>
      <c r="AK966" s="50"/>
      <c r="AL966" s="50"/>
      <c r="AM966" s="50"/>
      <c r="AN966" s="50"/>
      <c r="AO966" s="50"/>
      <c r="AP966" s="138" t="str">
        <f>IF(NOT($AS966=$AS967),ROW(),"")</f>
        <v/>
      </c>
      <c r="AQ966" s="20" t="str">
        <f>IF(NOT(AS966=AS967),AS967,"")</f>
        <v/>
      </c>
      <c r="AR966" s="20" t="str">
        <f>INDEX($AB$15:$AM$15,MATCH($AS966,$AB$11:$AM$11,0))</f>
        <v>in</v>
      </c>
      <c r="AS966" s="20" t="str">
        <f>LEFT(AT966,4)</f>
        <v>2003</v>
      </c>
      <c r="AT966" s="139" t="str">
        <f>LEFT(B966,6)</f>
        <v>200309</v>
      </c>
    </row>
    <row r="967" spans="2:46" x14ac:dyDescent="0.25">
      <c r="B967" s="11">
        <f>'Market Data'!B953</f>
        <v>20030925</v>
      </c>
      <c r="C967" s="2">
        <f>'Market Data'!C953</f>
        <v>4544</v>
      </c>
      <c r="D967" s="2">
        <f>'Market Data'!D953</f>
        <v>4603</v>
      </c>
      <c r="E967" s="2">
        <f>'Market Data'!E953</f>
        <v>4544</v>
      </c>
      <c r="F967" s="12">
        <f>'Market Data'!F953</f>
        <v>4571</v>
      </c>
      <c r="H967" s="151">
        <f t="shared" si="125"/>
        <v>949</v>
      </c>
      <c r="I967" s="244">
        <f ca="1">IF($H967&lt;($J$6+1),"",PFE(OFFSET($F967,0,0,-$J$6)))</f>
        <v>7.5615821110922229E-2</v>
      </c>
      <c r="J967" s="19"/>
      <c r="K967" s="139" t="str">
        <f t="shared" ca="1" si="126"/>
        <v>Long</v>
      </c>
      <c r="L967" s="243" t="e">
        <f t="shared" ca="1" si="121"/>
        <v>#N/A</v>
      </c>
      <c r="M967" s="242" t="e">
        <f t="shared" ca="1" si="122"/>
        <v>#N/A</v>
      </c>
      <c r="N967" s="20"/>
      <c r="O967" s="74">
        <f t="shared" ca="1" si="127"/>
        <v>1</v>
      </c>
      <c r="P967" s="75">
        <f t="shared" ca="1" si="119"/>
        <v>0</v>
      </c>
      <c r="Q967" s="76" t="str">
        <f t="shared" ca="1" si="123"/>
        <v/>
      </c>
      <c r="R967" s="75"/>
      <c r="S967" s="77">
        <f t="shared" ca="1" si="120"/>
        <v>1</v>
      </c>
      <c r="T967" s="78"/>
      <c r="U967" s="81">
        <f t="shared" ca="1" si="128"/>
        <v>875</v>
      </c>
      <c r="V967" s="82">
        <f t="shared" ca="1" si="124"/>
        <v>95542.38</v>
      </c>
      <c r="W967" s="50"/>
      <c r="X967" s="50"/>
      <c r="Y967" s="50"/>
      <c r="Z967" s="50"/>
      <c r="AA967" s="50"/>
      <c r="AG967" s="50"/>
      <c r="AH967" s="50"/>
      <c r="AI967" s="50"/>
      <c r="AJ967" s="50"/>
      <c r="AK967" s="50"/>
      <c r="AL967" s="50"/>
      <c r="AM967" s="50"/>
      <c r="AN967" s="50"/>
      <c r="AO967" s="50"/>
      <c r="AP967" s="138" t="str">
        <f>IF(NOT($AS967=$AS968),ROW(),"")</f>
        <v/>
      </c>
      <c r="AQ967" s="20" t="str">
        <f>IF(NOT(AS967=AS968),AS968,"")</f>
        <v/>
      </c>
      <c r="AR967" s="20" t="str">
        <f>INDEX($AB$15:$AM$15,MATCH($AS967,$AB$11:$AM$11,0))</f>
        <v>in</v>
      </c>
      <c r="AS967" s="20" t="str">
        <f>LEFT(AT967,4)</f>
        <v>2003</v>
      </c>
      <c r="AT967" s="139" t="str">
        <f>LEFT(B967,6)</f>
        <v>200309</v>
      </c>
    </row>
    <row r="968" spans="2:46" x14ac:dyDescent="0.25">
      <c r="B968" s="11">
        <f>'Market Data'!B954</f>
        <v>20030926</v>
      </c>
      <c r="C968" s="2">
        <f>'Market Data'!C954</f>
        <v>4549</v>
      </c>
      <c r="D968" s="2">
        <f>'Market Data'!D954</f>
        <v>4588</v>
      </c>
      <c r="E968" s="2">
        <f>'Market Data'!E954</f>
        <v>4514.5</v>
      </c>
      <c r="F968" s="12">
        <f>'Market Data'!F954</f>
        <v>4569</v>
      </c>
      <c r="H968" s="151">
        <f t="shared" si="125"/>
        <v>950</v>
      </c>
      <c r="I968" s="244">
        <f ca="1">IF($H968&lt;($J$6+1),"",PFE(OFFSET($F968,0,0,-$J$6)))</f>
        <v>8.7522698668371812E-2</v>
      </c>
      <c r="J968" s="19"/>
      <c r="K968" s="139" t="str">
        <f t="shared" ca="1" si="126"/>
        <v>Long</v>
      </c>
      <c r="L968" s="243" t="e">
        <f t="shared" ca="1" si="121"/>
        <v>#N/A</v>
      </c>
      <c r="M968" s="242" t="e">
        <f t="shared" ca="1" si="122"/>
        <v>#N/A</v>
      </c>
      <c r="N968" s="20"/>
      <c r="O968" s="74">
        <f t="shared" ca="1" si="127"/>
        <v>1</v>
      </c>
      <c r="P968" s="75">
        <f t="shared" ca="1" si="119"/>
        <v>0</v>
      </c>
      <c r="Q968" s="76" t="str">
        <f t="shared" ca="1" si="123"/>
        <v/>
      </c>
      <c r="R968" s="75"/>
      <c r="S968" s="77">
        <f t="shared" ca="1" si="120"/>
        <v>1</v>
      </c>
      <c r="T968" s="78"/>
      <c r="U968" s="81">
        <f t="shared" ca="1" si="128"/>
        <v>-70</v>
      </c>
      <c r="V968" s="82">
        <f t="shared" ca="1" si="124"/>
        <v>95472.38</v>
      </c>
      <c r="W968" s="50"/>
      <c r="X968" s="50"/>
      <c r="Y968" s="50"/>
      <c r="Z968" s="50"/>
      <c r="AA968" s="50"/>
      <c r="AG968" s="50"/>
      <c r="AH968" s="50"/>
      <c r="AI968" s="50"/>
      <c r="AJ968" s="50"/>
      <c r="AK968" s="50"/>
      <c r="AL968" s="50"/>
      <c r="AM968" s="50"/>
      <c r="AN968" s="50"/>
      <c r="AO968" s="50"/>
      <c r="AP968" s="138" t="str">
        <f>IF(NOT($AS968=$AS969),ROW(),"")</f>
        <v/>
      </c>
      <c r="AQ968" s="20" t="str">
        <f>IF(NOT(AS968=AS969),AS969,"")</f>
        <v/>
      </c>
      <c r="AR968" s="20" t="str">
        <f>INDEX($AB$15:$AM$15,MATCH($AS968,$AB$11:$AM$11,0))</f>
        <v>in</v>
      </c>
      <c r="AS968" s="20" t="str">
        <f>LEFT(AT968,4)</f>
        <v>2003</v>
      </c>
      <c r="AT968" s="139" t="str">
        <f>LEFT(B968,6)</f>
        <v>200309</v>
      </c>
    </row>
    <row r="969" spans="2:46" x14ac:dyDescent="0.25">
      <c r="B969" s="11">
        <f>'Market Data'!B955</f>
        <v>20030929</v>
      </c>
      <c r="C969" s="2">
        <f>'Market Data'!C955</f>
        <v>4553</v>
      </c>
      <c r="D969" s="2">
        <f>'Market Data'!D955</f>
        <v>4605</v>
      </c>
      <c r="E969" s="2">
        <f>'Market Data'!E955</f>
        <v>4521</v>
      </c>
      <c r="F969" s="12">
        <f>'Market Data'!F955</f>
        <v>4551</v>
      </c>
      <c r="H969" s="151">
        <f t="shared" si="125"/>
        <v>951</v>
      </c>
      <c r="I969" s="244">
        <f ca="1">IF($H969&lt;($J$6+1),"",PFE(OFFSET($F969,0,0,-$J$6)))</f>
        <v>6.90497632997778E-2</v>
      </c>
      <c r="J969" s="19"/>
      <c r="K969" s="139" t="str">
        <f t="shared" ca="1" si="126"/>
        <v>Long</v>
      </c>
      <c r="L969" s="243" t="e">
        <f t="shared" ca="1" si="121"/>
        <v>#N/A</v>
      </c>
      <c r="M969" s="242" t="e">
        <f t="shared" ca="1" si="122"/>
        <v>#N/A</v>
      </c>
      <c r="N969" s="20"/>
      <c r="O969" s="74">
        <f t="shared" ca="1" si="127"/>
        <v>1</v>
      </c>
      <c r="P969" s="75">
        <f t="shared" ca="1" si="119"/>
        <v>0</v>
      </c>
      <c r="Q969" s="76" t="str">
        <f t="shared" ca="1" si="123"/>
        <v/>
      </c>
      <c r="R969" s="75"/>
      <c r="S969" s="77">
        <f t="shared" ca="1" si="120"/>
        <v>1</v>
      </c>
      <c r="T969" s="78"/>
      <c r="U969" s="81">
        <f t="shared" ca="1" si="128"/>
        <v>-630</v>
      </c>
      <c r="V969" s="82">
        <f t="shared" ca="1" si="124"/>
        <v>94842.38</v>
      </c>
      <c r="W969" s="50"/>
      <c r="X969" s="50"/>
      <c r="Y969" s="50"/>
      <c r="Z969" s="50"/>
      <c r="AA969" s="50"/>
      <c r="AG969" s="50"/>
      <c r="AH969" s="50"/>
      <c r="AI969" s="50"/>
      <c r="AJ969" s="50"/>
      <c r="AK969" s="50"/>
      <c r="AL969" s="50"/>
      <c r="AM969" s="50"/>
      <c r="AN969" s="50"/>
      <c r="AO969" s="50"/>
      <c r="AP969" s="138" t="str">
        <f>IF(NOT($AS969=$AS970),ROW(),"")</f>
        <v/>
      </c>
      <c r="AQ969" s="20" t="str">
        <f>IF(NOT(AS969=AS970),AS970,"")</f>
        <v/>
      </c>
      <c r="AR969" s="20" t="str">
        <f>INDEX($AB$15:$AM$15,MATCH($AS969,$AB$11:$AM$11,0))</f>
        <v>in</v>
      </c>
      <c r="AS969" s="20" t="str">
        <f>LEFT(AT969,4)</f>
        <v>2003</v>
      </c>
      <c r="AT969" s="139" t="str">
        <f>LEFT(B969,6)</f>
        <v>200309</v>
      </c>
    </row>
    <row r="970" spans="2:46" x14ac:dyDescent="0.25">
      <c r="B970" s="11">
        <f>'Market Data'!B956</f>
        <v>20030930</v>
      </c>
      <c r="C970" s="2">
        <f>'Market Data'!C956</f>
        <v>4540</v>
      </c>
      <c r="D970" s="2">
        <f>'Market Data'!D956</f>
        <v>4572</v>
      </c>
      <c r="E970" s="2">
        <f>'Market Data'!E956</f>
        <v>4442.5</v>
      </c>
      <c r="F970" s="12">
        <f>'Market Data'!F956</f>
        <v>4494.5</v>
      </c>
      <c r="H970" s="151">
        <f t="shared" si="125"/>
        <v>952</v>
      </c>
      <c r="I970" s="244">
        <f ca="1">IF($H970&lt;($J$6+1),"",PFE(OFFSET($F970,0,0,-$J$6)))</f>
        <v>6.1078113013476654E-2</v>
      </c>
      <c r="J970" s="19"/>
      <c r="K970" s="139" t="str">
        <f t="shared" ca="1" si="126"/>
        <v>Long</v>
      </c>
      <c r="L970" s="243" t="e">
        <f t="shared" ca="1" si="121"/>
        <v>#N/A</v>
      </c>
      <c r="M970" s="242" t="e">
        <f t="shared" ca="1" si="122"/>
        <v>#N/A</v>
      </c>
      <c r="N970" s="20"/>
      <c r="O970" s="74">
        <f t="shared" ca="1" si="127"/>
        <v>1</v>
      </c>
      <c r="P970" s="75">
        <f t="shared" ca="1" si="119"/>
        <v>0</v>
      </c>
      <c r="Q970" s="76" t="str">
        <f t="shared" ca="1" si="123"/>
        <v/>
      </c>
      <c r="R970" s="75"/>
      <c r="S970" s="77">
        <f t="shared" ca="1" si="120"/>
        <v>1</v>
      </c>
      <c r="T970" s="78"/>
      <c r="U970" s="81">
        <f t="shared" ca="1" si="128"/>
        <v>-1977.5</v>
      </c>
      <c r="V970" s="82">
        <f t="shared" ca="1" si="124"/>
        <v>92864.88</v>
      </c>
      <c r="W970" s="50"/>
      <c r="X970" s="50"/>
      <c r="Y970" s="50"/>
      <c r="Z970" s="50"/>
      <c r="AA970" s="50"/>
      <c r="AG970" s="50"/>
      <c r="AH970" s="50"/>
      <c r="AI970" s="50"/>
      <c r="AJ970" s="50"/>
      <c r="AK970" s="50"/>
      <c r="AL970" s="50"/>
      <c r="AM970" s="50"/>
      <c r="AN970" s="50"/>
      <c r="AO970" s="50"/>
      <c r="AP970" s="138" t="str">
        <f>IF(NOT($AS970=$AS971),ROW(),"")</f>
        <v/>
      </c>
      <c r="AQ970" s="20" t="str">
        <f>IF(NOT(AS970=AS971),AS971,"")</f>
        <v/>
      </c>
      <c r="AR970" s="20" t="str">
        <f>INDEX($AB$15:$AM$15,MATCH($AS970,$AB$11:$AM$11,0))</f>
        <v>in</v>
      </c>
      <c r="AS970" s="20" t="str">
        <f>LEFT(AT970,4)</f>
        <v>2003</v>
      </c>
      <c r="AT970" s="139" t="str">
        <f>LEFT(B970,6)</f>
        <v>200309</v>
      </c>
    </row>
    <row r="971" spans="2:46" x14ac:dyDescent="0.25">
      <c r="B971" s="11">
        <f>'Market Data'!B957</f>
        <v>20031001</v>
      </c>
      <c r="C971" s="2">
        <f>'Market Data'!C957</f>
        <v>4489</v>
      </c>
      <c r="D971" s="2">
        <f>'Market Data'!D957</f>
        <v>4561</v>
      </c>
      <c r="E971" s="2">
        <f>'Market Data'!E957</f>
        <v>4457</v>
      </c>
      <c r="F971" s="12">
        <f>'Market Data'!F957</f>
        <v>4559.5</v>
      </c>
      <c r="H971" s="151">
        <f t="shared" si="125"/>
        <v>953</v>
      </c>
      <c r="I971" s="244">
        <f ca="1">IF($H971&lt;($J$6+1),"",PFE(OFFSET($F971,0,0,-$J$6)))</f>
        <v>5.5899461446579923E-2</v>
      </c>
      <c r="J971" s="19"/>
      <c r="K971" s="139" t="str">
        <f t="shared" ca="1" si="126"/>
        <v>Long</v>
      </c>
      <c r="L971" s="243" t="e">
        <f t="shared" ca="1" si="121"/>
        <v>#N/A</v>
      </c>
      <c r="M971" s="242" t="e">
        <f t="shared" ca="1" si="122"/>
        <v>#N/A</v>
      </c>
      <c r="N971" s="20"/>
      <c r="O971" s="74">
        <f t="shared" ca="1" si="127"/>
        <v>1</v>
      </c>
      <c r="P971" s="75">
        <f t="shared" ca="1" si="119"/>
        <v>0</v>
      </c>
      <c r="Q971" s="76" t="str">
        <f t="shared" ca="1" si="123"/>
        <v/>
      </c>
      <c r="R971" s="75"/>
      <c r="S971" s="77">
        <f t="shared" ca="1" si="120"/>
        <v>1</v>
      </c>
      <c r="T971" s="78"/>
      <c r="U971" s="81">
        <f t="shared" ca="1" si="128"/>
        <v>2275</v>
      </c>
      <c r="V971" s="82">
        <f t="shared" ca="1" si="124"/>
        <v>95139.88</v>
      </c>
      <c r="W971" s="50"/>
      <c r="X971" s="50"/>
      <c r="Y971" s="50"/>
      <c r="Z971" s="50"/>
      <c r="AA971" s="50"/>
      <c r="AG971" s="50"/>
      <c r="AH971" s="50"/>
      <c r="AI971" s="50"/>
      <c r="AJ971" s="50"/>
      <c r="AK971" s="50"/>
      <c r="AL971" s="50"/>
      <c r="AM971" s="50"/>
      <c r="AN971" s="50"/>
      <c r="AO971" s="50"/>
      <c r="AP971" s="138" t="str">
        <f>IF(NOT($AS971=$AS972),ROW(),"")</f>
        <v/>
      </c>
      <c r="AQ971" s="20" t="str">
        <f>IF(NOT(AS971=AS972),AS972,"")</f>
        <v/>
      </c>
      <c r="AR971" s="20" t="str">
        <f>INDEX($AB$15:$AM$15,MATCH($AS971,$AB$11:$AM$11,0))</f>
        <v>in</v>
      </c>
      <c r="AS971" s="20" t="str">
        <f>LEFT(AT971,4)</f>
        <v>2003</v>
      </c>
      <c r="AT971" s="139" t="str">
        <f>LEFT(B971,6)</f>
        <v>200310</v>
      </c>
    </row>
    <row r="972" spans="2:46" x14ac:dyDescent="0.25">
      <c r="B972" s="11">
        <f>'Market Data'!B958</f>
        <v>20031002</v>
      </c>
      <c r="C972" s="2">
        <f>'Market Data'!C958</f>
        <v>4580.5</v>
      </c>
      <c r="D972" s="2">
        <f>'Market Data'!D958</f>
        <v>4598</v>
      </c>
      <c r="E972" s="2">
        <f>'Market Data'!E958</f>
        <v>4510.5</v>
      </c>
      <c r="F972" s="12">
        <f>'Market Data'!F958</f>
        <v>4525</v>
      </c>
      <c r="H972" s="151">
        <f t="shared" si="125"/>
        <v>954</v>
      </c>
      <c r="I972" s="244">
        <f ca="1">IF($H972&lt;($J$6+1),"",PFE(OFFSET($F972,0,0,-$J$6)))</f>
        <v>5.4623536039477484E-2</v>
      </c>
      <c r="J972" s="19"/>
      <c r="K972" s="139" t="str">
        <f t="shared" ca="1" si="126"/>
        <v>Long</v>
      </c>
      <c r="L972" s="243" t="e">
        <f t="shared" ca="1" si="121"/>
        <v>#N/A</v>
      </c>
      <c r="M972" s="242" t="e">
        <f t="shared" ca="1" si="122"/>
        <v>#N/A</v>
      </c>
      <c r="N972" s="20"/>
      <c r="O972" s="74">
        <f t="shared" ca="1" si="127"/>
        <v>1</v>
      </c>
      <c r="P972" s="75">
        <f t="shared" ca="1" si="119"/>
        <v>0</v>
      </c>
      <c r="Q972" s="76" t="str">
        <f t="shared" ca="1" si="123"/>
        <v/>
      </c>
      <c r="R972" s="75"/>
      <c r="S972" s="77">
        <f t="shared" ca="1" si="120"/>
        <v>1</v>
      </c>
      <c r="T972" s="78"/>
      <c r="U972" s="81">
        <f t="shared" ca="1" si="128"/>
        <v>-1207.5</v>
      </c>
      <c r="V972" s="82">
        <f t="shared" ca="1" si="124"/>
        <v>93932.38</v>
      </c>
      <c r="W972" s="50"/>
      <c r="X972" s="50"/>
      <c r="Y972" s="50"/>
      <c r="Z972" s="50"/>
      <c r="AA972" s="50"/>
      <c r="AG972" s="50"/>
      <c r="AH972" s="50"/>
      <c r="AI972" s="50"/>
      <c r="AJ972" s="50"/>
      <c r="AK972" s="50"/>
      <c r="AL972" s="50"/>
      <c r="AM972" s="50"/>
      <c r="AN972" s="50"/>
      <c r="AO972" s="50"/>
      <c r="AP972" s="138" t="str">
        <f>IF(NOT($AS972=$AS973),ROW(),"")</f>
        <v/>
      </c>
      <c r="AQ972" s="20" t="str">
        <f>IF(NOT(AS972=AS973),AS973,"")</f>
        <v/>
      </c>
      <c r="AR972" s="20" t="str">
        <f>INDEX($AB$15:$AM$15,MATCH($AS972,$AB$11:$AM$11,0))</f>
        <v>in</v>
      </c>
      <c r="AS972" s="20" t="str">
        <f>LEFT(AT972,4)</f>
        <v>2003</v>
      </c>
      <c r="AT972" s="139" t="str">
        <f>LEFT(B972,6)</f>
        <v>200310</v>
      </c>
    </row>
    <row r="973" spans="2:46" x14ac:dyDescent="0.25">
      <c r="B973" s="11">
        <f>'Market Data'!B959</f>
        <v>20031003</v>
      </c>
      <c r="C973" s="2">
        <f>'Market Data'!C959</f>
        <v>4554</v>
      </c>
      <c r="D973" s="2">
        <f>'Market Data'!D959</f>
        <v>4683.5</v>
      </c>
      <c r="E973" s="2">
        <f>'Market Data'!E959</f>
        <v>4531.5</v>
      </c>
      <c r="F973" s="12">
        <f>'Market Data'!F959</f>
        <v>4656.5</v>
      </c>
      <c r="H973" s="151">
        <f t="shared" si="125"/>
        <v>955</v>
      </c>
      <c r="I973" s="244">
        <f ca="1">IF($H973&lt;($J$6+1),"",PFE(OFFSET($F973,0,0,-$J$6)))</f>
        <v>7.7560535594679861E-2</v>
      </c>
      <c r="J973" s="19"/>
      <c r="K973" s="139" t="str">
        <f t="shared" ca="1" si="126"/>
        <v>Long</v>
      </c>
      <c r="L973" s="243" t="e">
        <f t="shared" ca="1" si="121"/>
        <v>#N/A</v>
      </c>
      <c r="M973" s="242" t="e">
        <f t="shared" ca="1" si="122"/>
        <v>#N/A</v>
      </c>
      <c r="N973" s="20"/>
      <c r="O973" s="74">
        <f t="shared" ca="1" si="127"/>
        <v>1</v>
      </c>
      <c r="P973" s="75">
        <f t="shared" ca="1" si="119"/>
        <v>0</v>
      </c>
      <c r="Q973" s="76" t="str">
        <f t="shared" ca="1" si="123"/>
        <v/>
      </c>
      <c r="R973" s="75"/>
      <c r="S973" s="77">
        <f t="shared" ca="1" si="120"/>
        <v>1</v>
      </c>
      <c r="T973" s="78"/>
      <c r="U973" s="81">
        <f t="shared" ca="1" si="128"/>
        <v>4602.5</v>
      </c>
      <c r="V973" s="82">
        <f t="shared" ca="1" si="124"/>
        <v>98534.88</v>
      </c>
      <c r="W973" s="50"/>
      <c r="X973" s="50"/>
      <c r="Y973" s="50"/>
      <c r="Z973" s="50"/>
      <c r="AA973" s="50"/>
      <c r="AG973" s="50"/>
      <c r="AH973" s="50"/>
      <c r="AI973" s="50"/>
      <c r="AJ973" s="50"/>
      <c r="AK973" s="50"/>
      <c r="AL973" s="50"/>
      <c r="AM973" s="50"/>
      <c r="AN973" s="50"/>
      <c r="AO973" s="50"/>
      <c r="AP973" s="138" t="str">
        <f>IF(NOT($AS973=$AS974),ROW(),"")</f>
        <v/>
      </c>
      <c r="AQ973" s="20" t="str">
        <f>IF(NOT(AS973=AS974),AS974,"")</f>
        <v/>
      </c>
      <c r="AR973" s="20" t="str">
        <f>INDEX($AB$15:$AM$15,MATCH($AS973,$AB$11:$AM$11,0))</f>
        <v>in</v>
      </c>
      <c r="AS973" s="20" t="str">
        <f>LEFT(AT973,4)</f>
        <v>2003</v>
      </c>
      <c r="AT973" s="139" t="str">
        <f>LEFT(B973,6)</f>
        <v>200310</v>
      </c>
    </row>
    <row r="974" spans="2:46" x14ac:dyDescent="0.25">
      <c r="B974" s="11">
        <f>'Market Data'!B960</f>
        <v>20031006</v>
      </c>
      <c r="C974" s="2">
        <f>'Market Data'!C960</f>
        <v>4637.5</v>
      </c>
      <c r="D974" s="2">
        <f>'Market Data'!D960</f>
        <v>4657.5</v>
      </c>
      <c r="E974" s="2">
        <f>'Market Data'!E960</f>
        <v>4619</v>
      </c>
      <c r="F974" s="12">
        <f>'Market Data'!F960</f>
        <v>4647</v>
      </c>
      <c r="H974" s="151">
        <f t="shared" si="125"/>
        <v>956</v>
      </c>
      <c r="I974" s="244">
        <f ca="1">IF($H974&lt;($J$6+1),"",PFE(OFFSET($F974,0,0,-$J$6)))</f>
        <v>6.3726500126220609E-2</v>
      </c>
      <c r="J974" s="19"/>
      <c r="K974" s="139" t="str">
        <f t="shared" ca="1" si="126"/>
        <v>Long</v>
      </c>
      <c r="L974" s="243" t="e">
        <f t="shared" ca="1" si="121"/>
        <v>#N/A</v>
      </c>
      <c r="M974" s="242" t="e">
        <f t="shared" ca="1" si="122"/>
        <v>#N/A</v>
      </c>
      <c r="N974" s="20"/>
      <c r="O974" s="74">
        <f t="shared" ca="1" si="127"/>
        <v>1</v>
      </c>
      <c r="P974" s="75">
        <f t="shared" ca="1" si="119"/>
        <v>0</v>
      </c>
      <c r="Q974" s="76" t="str">
        <f t="shared" ca="1" si="123"/>
        <v/>
      </c>
      <c r="R974" s="75"/>
      <c r="S974" s="77">
        <f t="shared" ca="1" si="120"/>
        <v>1</v>
      </c>
      <c r="T974" s="78"/>
      <c r="U974" s="81">
        <f t="shared" ca="1" si="128"/>
        <v>-332.5</v>
      </c>
      <c r="V974" s="82">
        <f t="shared" ca="1" si="124"/>
        <v>98202.38</v>
      </c>
      <c r="W974" s="50"/>
      <c r="X974" s="50"/>
      <c r="Y974" s="50"/>
      <c r="Z974" s="50"/>
      <c r="AA974" s="50"/>
      <c r="AG974" s="50"/>
      <c r="AH974" s="50"/>
      <c r="AI974" s="50"/>
      <c r="AJ974" s="50"/>
      <c r="AK974" s="50"/>
      <c r="AL974" s="50"/>
      <c r="AM974" s="50"/>
      <c r="AN974" s="50"/>
      <c r="AO974" s="50"/>
      <c r="AP974" s="138" t="str">
        <f>IF(NOT($AS974=$AS975),ROW(),"")</f>
        <v/>
      </c>
      <c r="AQ974" s="20" t="str">
        <f>IF(NOT(AS974=AS975),AS975,"")</f>
        <v/>
      </c>
      <c r="AR974" s="20" t="str">
        <f>INDEX($AB$15:$AM$15,MATCH($AS974,$AB$11:$AM$11,0))</f>
        <v>in</v>
      </c>
      <c r="AS974" s="20" t="str">
        <f>LEFT(AT974,4)</f>
        <v>2003</v>
      </c>
      <c r="AT974" s="139" t="str">
        <f>LEFT(B974,6)</f>
        <v>200310</v>
      </c>
    </row>
    <row r="975" spans="2:46" x14ac:dyDescent="0.25">
      <c r="B975" s="11">
        <f>'Market Data'!B961</f>
        <v>20031007</v>
      </c>
      <c r="C975" s="2">
        <f>'Market Data'!C961</f>
        <v>4654</v>
      </c>
      <c r="D975" s="2">
        <f>'Market Data'!D961</f>
        <v>4655</v>
      </c>
      <c r="E975" s="2">
        <f>'Market Data'!E961</f>
        <v>4571.5</v>
      </c>
      <c r="F975" s="12">
        <f>'Market Data'!F961</f>
        <v>4590.5</v>
      </c>
      <c r="H975" s="151">
        <f t="shared" si="125"/>
        <v>957</v>
      </c>
      <c r="I975" s="244">
        <f ca="1">IF($H975&lt;($J$6+1),"",PFE(OFFSET($F975,0,0,-$J$6)))</f>
        <v>4.0091788295279804E-2</v>
      </c>
      <c r="J975" s="19"/>
      <c r="K975" s="139" t="str">
        <f t="shared" ca="1" si="126"/>
        <v>Long</v>
      </c>
      <c r="L975" s="243" t="e">
        <f t="shared" ca="1" si="121"/>
        <v>#N/A</v>
      </c>
      <c r="M975" s="242" t="e">
        <f t="shared" ca="1" si="122"/>
        <v>#N/A</v>
      </c>
      <c r="N975" s="20"/>
      <c r="O975" s="74">
        <f t="shared" ca="1" si="127"/>
        <v>1</v>
      </c>
      <c r="P975" s="75">
        <f t="shared" ca="1" si="119"/>
        <v>0</v>
      </c>
      <c r="Q975" s="76" t="str">
        <f t="shared" ca="1" si="123"/>
        <v/>
      </c>
      <c r="R975" s="75"/>
      <c r="S975" s="77">
        <f t="shared" ca="1" si="120"/>
        <v>1</v>
      </c>
      <c r="T975" s="78"/>
      <c r="U975" s="81">
        <f t="shared" ca="1" si="128"/>
        <v>-1977.5</v>
      </c>
      <c r="V975" s="82">
        <f t="shared" ca="1" si="124"/>
        <v>96224.88</v>
      </c>
      <c r="W975" s="50"/>
      <c r="X975" s="50"/>
      <c r="Y975" s="50"/>
      <c r="Z975" s="50"/>
      <c r="AA975" s="50"/>
      <c r="AG975" s="50"/>
      <c r="AH975" s="50"/>
      <c r="AI975" s="50"/>
      <c r="AJ975" s="50"/>
      <c r="AK975" s="50"/>
      <c r="AL975" s="50"/>
      <c r="AM975" s="50"/>
      <c r="AN975" s="50"/>
      <c r="AO975" s="50"/>
      <c r="AP975" s="138" t="str">
        <f>IF(NOT($AS975=$AS976),ROW(),"")</f>
        <v/>
      </c>
      <c r="AQ975" s="20" t="str">
        <f>IF(NOT(AS975=AS976),AS976,"")</f>
        <v/>
      </c>
      <c r="AR975" s="20" t="str">
        <f>INDEX($AB$15:$AM$15,MATCH($AS975,$AB$11:$AM$11,0))</f>
        <v>in</v>
      </c>
      <c r="AS975" s="20" t="str">
        <f>LEFT(AT975,4)</f>
        <v>2003</v>
      </c>
      <c r="AT975" s="139" t="str">
        <f>LEFT(B975,6)</f>
        <v>200310</v>
      </c>
    </row>
    <row r="976" spans="2:46" x14ac:dyDescent="0.25">
      <c r="B976" s="11">
        <f>'Market Data'!B962</f>
        <v>20031008</v>
      </c>
      <c r="C976" s="2">
        <f>'Market Data'!C962</f>
        <v>4600</v>
      </c>
      <c r="D976" s="2">
        <f>'Market Data'!D962</f>
        <v>4671.5</v>
      </c>
      <c r="E976" s="2">
        <f>'Market Data'!E962</f>
        <v>4582.5</v>
      </c>
      <c r="F976" s="12">
        <f>'Market Data'!F962</f>
        <v>4639</v>
      </c>
      <c r="H976" s="151">
        <f t="shared" si="125"/>
        <v>958</v>
      </c>
      <c r="I976" s="244">
        <f ca="1">IF($H976&lt;($J$6+1),"",PFE(OFFSET($F976,0,0,-$J$6)))</f>
        <v>6.6974819433873595E-2</v>
      </c>
      <c r="J976" s="19"/>
      <c r="K976" s="139" t="str">
        <f t="shared" ca="1" si="126"/>
        <v>Long</v>
      </c>
      <c r="L976" s="243" t="e">
        <f t="shared" ca="1" si="121"/>
        <v>#N/A</v>
      </c>
      <c r="M976" s="242" t="e">
        <f t="shared" ca="1" si="122"/>
        <v>#N/A</v>
      </c>
      <c r="N976" s="20"/>
      <c r="O976" s="74">
        <f t="shared" ca="1" si="127"/>
        <v>1</v>
      </c>
      <c r="P976" s="75">
        <f t="shared" ca="1" si="119"/>
        <v>0</v>
      </c>
      <c r="Q976" s="76" t="str">
        <f t="shared" ca="1" si="123"/>
        <v/>
      </c>
      <c r="R976" s="75"/>
      <c r="S976" s="77">
        <f t="shared" ca="1" si="120"/>
        <v>1</v>
      </c>
      <c r="T976" s="78"/>
      <c r="U976" s="81">
        <f t="shared" ca="1" si="128"/>
        <v>1697.5</v>
      </c>
      <c r="V976" s="82">
        <f t="shared" ca="1" si="124"/>
        <v>97922.38</v>
      </c>
      <c r="W976" s="50"/>
      <c r="X976" s="50"/>
      <c r="Y976" s="50"/>
      <c r="Z976" s="50"/>
      <c r="AA976" s="50"/>
      <c r="AG976" s="50"/>
      <c r="AH976" s="50"/>
      <c r="AI976" s="50"/>
      <c r="AJ976" s="50"/>
      <c r="AK976" s="50"/>
      <c r="AL976" s="50"/>
      <c r="AM976" s="50"/>
      <c r="AN976" s="50"/>
      <c r="AO976" s="50"/>
      <c r="AP976" s="138" t="str">
        <f>IF(NOT($AS976=$AS977),ROW(),"")</f>
        <v/>
      </c>
      <c r="AQ976" s="20" t="str">
        <f>IF(NOT(AS976=AS977),AS977,"")</f>
        <v/>
      </c>
      <c r="AR976" s="20" t="str">
        <f>INDEX($AB$15:$AM$15,MATCH($AS976,$AB$11:$AM$11,0))</f>
        <v>in</v>
      </c>
      <c r="AS976" s="20" t="str">
        <f>LEFT(AT976,4)</f>
        <v>2003</v>
      </c>
      <c r="AT976" s="139" t="str">
        <f>LEFT(B976,6)</f>
        <v>200310</v>
      </c>
    </row>
    <row r="977" spans="2:46" x14ac:dyDescent="0.25">
      <c r="B977" s="11">
        <f>'Market Data'!B963</f>
        <v>20031009</v>
      </c>
      <c r="C977" s="2">
        <f>'Market Data'!C963</f>
        <v>4653</v>
      </c>
      <c r="D977" s="2">
        <f>'Market Data'!D963</f>
        <v>4733</v>
      </c>
      <c r="E977" s="2">
        <f>'Market Data'!E963</f>
        <v>4627</v>
      </c>
      <c r="F977" s="12">
        <f>'Market Data'!F963</f>
        <v>4721.5</v>
      </c>
      <c r="H977" s="151">
        <f t="shared" si="125"/>
        <v>959</v>
      </c>
      <c r="I977" s="244">
        <f ca="1">IF($H977&lt;($J$6+1),"",PFE(OFFSET($F977,0,0,-$J$6)))</f>
        <v>6.2553502521023874E-2</v>
      </c>
      <c r="J977" s="19"/>
      <c r="K977" s="139" t="str">
        <f t="shared" ca="1" si="126"/>
        <v>Long</v>
      </c>
      <c r="L977" s="243" t="e">
        <f t="shared" ca="1" si="121"/>
        <v>#N/A</v>
      </c>
      <c r="M977" s="242" t="e">
        <f t="shared" ca="1" si="122"/>
        <v>#N/A</v>
      </c>
      <c r="N977" s="20"/>
      <c r="O977" s="74">
        <f t="shared" ca="1" si="127"/>
        <v>1</v>
      </c>
      <c r="P977" s="75">
        <f t="shared" ref="P977:P1040" ca="1" si="129">$O977-S977</f>
        <v>0</v>
      </c>
      <c r="Q977" s="76" t="str">
        <f t="shared" ca="1" si="123"/>
        <v/>
      </c>
      <c r="R977" s="75"/>
      <c r="S977" s="77">
        <f t="shared" ca="1" si="120"/>
        <v>1</v>
      </c>
      <c r="T977" s="78"/>
      <c r="U977" s="81">
        <f t="shared" ca="1" si="128"/>
        <v>2887.5</v>
      </c>
      <c r="V977" s="82">
        <f t="shared" ca="1" si="124"/>
        <v>100809.88</v>
      </c>
      <c r="W977" s="50"/>
      <c r="X977" s="50"/>
      <c r="Y977" s="50"/>
      <c r="Z977" s="50"/>
      <c r="AA977" s="50"/>
      <c r="AG977" s="50"/>
      <c r="AH977" s="50"/>
      <c r="AI977" s="50"/>
      <c r="AJ977" s="50"/>
      <c r="AK977" s="50"/>
      <c r="AL977" s="50"/>
      <c r="AM977" s="50"/>
      <c r="AN977" s="50"/>
      <c r="AO977" s="50"/>
      <c r="AP977" s="138" t="str">
        <f>IF(NOT($AS977=$AS978),ROW(),"")</f>
        <v/>
      </c>
      <c r="AQ977" s="20" t="str">
        <f>IF(NOT(AS977=AS978),AS978,"")</f>
        <v/>
      </c>
      <c r="AR977" s="20" t="str">
        <f>INDEX($AB$15:$AM$15,MATCH($AS977,$AB$11:$AM$11,0))</f>
        <v>in</v>
      </c>
      <c r="AS977" s="20" t="str">
        <f>LEFT(AT977,4)</f>
        <v>2003</v>
      </c>
      <c r="AT977" s="139" t="str">
        <f>LEFT(B977,6)</f>
        <v>200310</v>
      </c>
    </row>
    <row r="978" spans="2:46" x14ac:dyDescent="0.25">
      <c r="B978" s="11">
        <f>'Market Data'!B964</f>
        <v>20031010</v>
      </c>
      <c r="C978" s="2">
        <f>'Market Data'!C964</f>
        <v>4709</v>
      </c>
      <c r="D978" s="2">
        <f>'Market Data'!D964</f>
        <v>4753</v>
      </c>
      <c r="E978" s="2">
        <f>'Market Data'!E964</f>
        <v>4694.5</v>
      </c>
      <c r="F978" s="12">
        <f>'Market Data'!F964</f>
        <v>4714.5</v>
      </c>
      <c r="H978" s="151">
        <f t="shared" si="125"/>
        <v>960</v>
      </c>
      <c r="I978" s="244">
        <f ca="1">IF($H978&lt;($J$6+1),"",PFE(OFFSET($F978,0,0,-$J$6)))</f>
        <v>5.4676272538510422E-2</v>
      </c>
      <c r="J978" s="19"/>
      <c r="K978" s="139" t="str">
        <f t="shared" ca="1" si="126"/>
        <v>Long</v>
      </c>
      <c r="L978" s="243" t="e">
        <f t="shared" ca="1" si="121"/>
        <v>#N/A</v>
      </c>
      <c r="M978" s="242" t="e">
        <f t="shared" ca="1" si="122"/>
        <v>#N/A</v>
      </c>
      <c r="N978" s="20"/>
      <c r="O978" s="74">
        <f t="shared" ca="1" si="127"/>
        <v>1</v>
      </c>
      <c r="P978" s="75">
        <f t="shared" ca="1" si="129"/>
        <v>0</v>
      </c>
      <c r="Q978" s="76" t="str">
        <f t="shared" ca="1" si="123"/>
        <v/>
      </c>
      <c r="R978" s="75"/>
      <c r="S978" s="77">
        <f t="shared" ref="S978:S1041" ca="1" si="130">IF($Q977="Fill",$O977,$S977)</f>
        <v>1</v>
      </c>
      <c r="T978" s="78"/>
      <c r="U978" s="81">
        <f t="shared" ca="1" si="128"/>
        <v>-245</v>
      </c>
      <c r="V978" s="82">
        <f t="shared" ca="1" si="124"/>
        <v>100564.88</v>
      </c>
      <c r="W978" s="50"/>
      <c r="X978" s="50"/>
      <c r="Y978" s="50"/>
      <c r="Z978" s="50"/>
      <c r="AA978" s="50"/>
      <c r="AG978" s="50"/>
      <c r="AH978" s="50"/>
      <c r="AI978" s="50"/>
      <c r="AJ978" s="50"/>
      <c r="AK978" s="50"/>
      <c r="AL978" s="50"/>
      <c r="AM978" s="50"/>
      <c r="AN978" s="50"/>
      <c r="AO978" s="50"/>
      <c r="AP978" s="138" t="str">
        <f>IF(NOT($AS978=$AS979),ROW(),"")</f>
        <v/>
      </c>
      <c r="AQ978" s="20" t="str">
        <f>IF(NOT(AS978=AS979),AS979,"")</f>
        <v/>
      </c>
      <c r="AR978" s="20" t="str">
        <f>INDEX($AB$15:$AM$15,MATCH($AS978,$AB$11:$AM$11,0))</f>
        <v>in</v>
      </c>
      <c r="AS978" s="20" t="str">
        <f>LEFT(AT978,4)</f>
        <v>2003</v>
      </c>
      <c r="AT978" s="139" t="str">
        <f>LEFT(B978,6)</f>
        <v>200310</v>
      </c>
    </row>
    <row r="979" spans="2:46" x14ac:dyDescent="0.25">
      <c r="B979" s="11">
        <f>'Market Data'!B965</f>
        <v>20031013</v>
      </c>
      <c r="C979" s="2">
        <f>'Market Data'!C965</f>
        <v>4734</v>
      </c>
      <c r="D979" s="2">
        <f>'Market Data'!D965</f>
        <v>4795</v>
      </c>
      <c r="E979" s="2">
        <f>'Market Data'!E965</f>
        <v>4734</v>
      </c>
      <c r="F979" s="12">
        <f>'Market Data'!F965</f>
        <v>4781</v>
      </c>
      <c r="H979" s="151">
        <f t="shared" si="125"/>
        <v>961</v>
      </c>
      <c r="I979" s="244">
        <f ca="1">IF($H979&lt;($J$6+1),"",PFE(OFFSET($F979,0,0,-$J$6)))</f>
        <v>6.6071239085827543E-2</v>
      </c>
      <c r="J979" s="19"/>
      <c r="K979" s="139" t="str">
        <f t="shared" ca="1" si="126"/>
        <v>Long</v>
      </c>
      <c r="L979" s="243" t="e">
        <f t="shared" ref="L979:L1042" ca="1" si="131">IF(AND($K979="Long",$K978&lt;&gt;"Long"),$F979,NA())</f>
        <v>#N/A</v>
      </c>
      <c r="M979" s="242" t="e">
        <f t="shared" ref="M979:M1042" ca="1" si="132">IF(AND($K979="Short",$K978&lt;&gt;"Short"),$F979,NA())</f>
        <v>#N/A</v>
      </c>
      <c r="N979" s="20"/>
      <c r="O979" s="74">
        <f t="shared" ca="1" si="127"/>
        <v>1</v>
      </c>
      <c r="P979" s="75">
        <f t="shared" ca="1" si="129"/>
        <v>0</v>
      </c>
      <c r="Q979" s="76" t="str">
        <f t="shared" ref="Q979:Q1042" ca="1" si="133">IF(NOT($P979=0),"Fill","")</f>
        <v/>
      </c>
      <c r="R979" s="75"/>
      <c r="S979" s="77">
        <f t="shared" ca="1" si="130"/>
        <v>1</v>
      </c>
      <c r="T979" s="78"/>
      <c r="U979" s="81">
        <f t="shared" ca="1" si="128"/>
        <v>2327.5</v>
      </c>
      <c r="V979" s="82">
        <f t="shared" ref="V979:V1042" ca="1" si="134">V978+U979</f>
        <v>102892.38</v>
      </c>
      <c r="W979" s="50"/>
      <c r="X979" s="50"/>
      <c r="Y979" s="50"/>
      <c r="Z979" s="50"/>
      <c r="AA979" s="50"/>
      <c r="AG979" s="50"/>
      <c r="AH979" s="50"/>
      <c r="AI979" s="50"/>
      <c r="AJ979" s="50"/>
      <c r="AK979" s="50"/>
      <c r="AL979" s="50"/>
      <c r="AM979" s="50"/>
      <c r="AN979" s="50"/>
      <c r="AO979" s="50"/>
      <c r="AP979" s="138" t="str">
        <f>IF(NOT($AS979=$AS980),ROW(),"")</f>
        <v/>
      </c>
      <c r="AQ979" s="20" t="str">
        <f>IF(NOT(AS979=AS980),AS980,"")</f>
        <v/>
      </c>
      <c r="AR979" s="20" t="str">
        <f>INDEX($AB$15:$AM$15,MATCH($AS979,$AB$11:$AM$11,0))</f>
        <v>in</v>
      </c>
      <c r="AS979" s="20" t="str">
        <f>LEFT(AT979,4)</f>
        <v>2003</v>
      </c>
      <c r="AT979" s="139" t="str">
        <f>LEFT(B979,6)</f>
        <v>200310</v>
      </c>
    </row>
    <row r="980" spans="2:46" x14ac:dyDescent="0.25">
      <c r="B980" s="11">
        <f>'Market Data'!B966</f>
        <v>20031014</v>
      </c>
      <c r="C980" s="2">
        <f>'Market Data'!C966</f>
        <v>4800</v>
      </c>
      <c r="D980" s="2">
        <f>'Market Data'!D966</f>
        <v>4810</v>
      </c>
      <c r="E980" s="2">
        <f>'Market Data'!E966</f>
        <v>4742.5</v>
      </c>
      <c r="F980" s="12">
        <f>'Market Data'!F966</f>
        <v>4778</v>
      </c>
      <c r="H980" s="151">
        <f t="shared" ref="H980:H1043" si="135">ROW()-ROW(H$18)</f>
        <v>962</v>
      </c>
      <c r="I980" s="244">
        <f ca="1">IF($H980&lt;($J$6+1),"",PFE(OFFSET($F980,0,0,-$J$6)))</f>
        <v>8.8401236186969739E-2</v>
      </c>
      <c r="J980" s="19"/>
      <c r="K980" s="139" t="str">
        <f t="shared" ref="K980:K1043" ca="1" si="136">IF($I980="","",IF($I980&gt;$J$4,"Long",IF($I980&lt;$J$5,"Short","")))</f>
        <v>Long</v>
      </c>
      <c r="L980" s="243" t="e">
        <f t="shared" ca="1" si="131"/>
        <v>#N/A</v>
      </c>
      <c r="M980" s="242" t="e">
        <f t="shared" ca="1" si="132"/>
        <v>#N/A</v>
      </c>
      <c r="N980" s="20"/>
      <c r="O980" s="74">
        <f t="shared" ref="O980:O1043" ca="1" si="137">IF($K980="Short",-1,IF($K980="Long",1,0))</f>
        <v>1</v>
      </c>
      <c r="P980" s="75">
        <f t="shared" ca="1" si="129"/>
        <v>0</v>
      </c>
      <c r="Q980" s="76" t="str">
        <f t="shared" ca="1" si="133"/>
        <v/>
      </c>
      <c r="R980" s="75"/>
      <c r="S980" s="77">
        <f t="shared" ca="1" si="130"/>
        <v>1</v>
      </c>
      <c r="T980" s="78"/>
      <c r="U980" s="81">
        <f t="shared" ca="1" si="128"/>
        <v>-105</v>
      </c>
      <c r="V980" s="82">
        <f t="shared" ca="1" si="134"/>
        <v>102787.38</v>
      </c>
      <c r="W980" s="50"/>
      <c r="X980" s="50"/>
      <c r="Y980" s="50"/>
      <c r="Z980" s="50"/>
      <c r="AA980" s="50"/>
      <c r="AG980" s="50"/>
      <c r="AH980" s="50"/>
      <c r="AI980" s="50"/>
      <c r="AJ980" s="50"/>
      <c r="AK980" s="50"/>
      <c r="AL980" s="50"/>
      <c r="AM980" s="50"/>
      <c r="AN980" s="50"/>
      <c r="AO980" s="50"/>
      <c r="AP980" s="138" t="str">
        <f>IF(NOT($AS980=$AS981),ROW(),"")</f>
        <v/>
      </c>
      <c r="AQ980" s="20" t="str">
        <f>IF(NOT(AS980=AS981),AS981,"")</f>
        <v/>
      </c>
      <c r="AR980" s="20" t="str">
        <f>INDEX($AB$15:$AM$15,MATCH($AS980,$AB$11:$AM$11,0))</f>
        <v>in</v>
      </c>
      <c r="AS980" s="20" t="str">
        <f>LEFT(AT980,4)</f>
        <v>2003</v>
      </c>
      <c r="AT980" s="139" t="str">
        <f>LEFT(B980,6)</f>
        <v>200310</v>
      </c>
    </row>
    <row r="981" spans="2:46" x14ac:dyDescent="0.25">
      <c r="B981" s="11">
        <f>'Market Data'!B967</f>
        <v>20031015</v>
      </c>
      <c r="C981" s="2">
        <f>'Market Data'!C967</f>
        <v>4810</v>
      </c>
      <c r="D981" s="2">
        <f>'Market Data'!D967</f>
        <v>4847</v>
      </c>
      <c r="E981" s="2">
        <f>'Market Data'!E967</f>
        <v>4780.5</v>
      </c>
      <c r="F981" s="12">
        <f>'Market Data'!F967</f>
        <v>4804</v>
      </c>
      <c r="H981" s="151">
        <f t="shared" si="135"/>
        <v>963</v>
      </c>
      <c r="I981" s="244">
        <f ca="1">IF($H981&lt;($J$6+1),"",PFE(OFFSET($F981,0,0,-$J$6)))</f>
        <v>9.1511236328547158E-2</v>
      </c>
      <c r="J981" s="19"/>
      <c r="K981" s="139" t="str">
        <f t="shared" ca="1" si="136"/>
        <v>Long</v>
      </c>
      <c r="L981" s="243" t="e">
        <f t="shared" ca="1" si="131"/>
        <v>#N/A</v>
      </c>
      <c r="M981" s="242" t="e">
        <f t="shared" ca="1" si="132"/>
        <v>#N/A</v>
      </c>
      <c r="N981" s="20"/>
      <c r="O981" s="74">
        <f t="shared" ca="1" si="137"/>
        <v>1</v>
      </c>
      <c r="P981" s="75">
        <f t="shared" ca="1" si="129"/>
        <v>0</v>
      </c>
      <c r="Q981" s="76" t="str">
        <f t="shared" ca="1" si="133"/>
        <v/>
      </c>
      <c r="R981" s="75"/>
      <c r="S981" s="77">
        <f t="shared" ca="1" si="130"/>
        <v>1</v>
      </c>
      <c r="T981" s="78"/>
      <c r="U981" s="81">
        <f t="shared" ca="1" si="128"/>
        <v>910</v>
      </c>
      <c r="V981" s="82">
        <f t="shared" ca="1" si="134"/>
        <v>103697.38</v>
      </c>
      <c r="W981" s="50"/>
      <c r="X981" s="50"/>
      <c r="Y981" s="50"/>
      <c r="Z981" s="50"/>
      <c r="AA981" s="50"/>
      <c r="AG981" s="50"/>
      <c r="AH981" s="50"/>
      <c r="AI981" s="50"/>
      <c r="AJ981" s="50"/>
      <c r="AK981" s="50"/>
      <c r="AL981" s="50"/>
      <c r="AM981" s="50"/>
      <c r="AN981" s="50"/>
      <c r="AO981" s="50"/>
      <c r="AP981" s="138" t="str">
        <f>IF(NOT($AS981=$AS982),ROW(),"")</f>
        <v/>
      </c>
      <c r="AQ981" s="20" t="str">
        <f>IF(NOT(AS981=AS982),AS982,"")</f>
        <v/>
      </c>
      <c r="AR981" s="20" t="str">
        <f>INDEX($AB$15:$AM$15,MATCH($AS981,$AB$11:$AM$11,0))</f>
        <v>in</v>
      </c>
      <c r="AS981" s="20" t="str">
        <f>LEFT(AT981,4)</f>
        <v>2003</v>
      </c>
      <c r="AT981" s="139" t="str">
        <f>LEFT(B981,6)</f>
        <v>200310</v>
      </c>
    </row>
    <row r="982" spans="2:46" x14ac:dyDescent="0.25">
      <c r="B982" s="11">
        <f>'Market Data'!B968</f>
        <v>20031016</v>
      </c>
      <c r="C982" s="2">
        <f>'Market Data'!C968</f>
        <v>4789.5</v>
      </c>
      <c r="D982" s="2">
        <f>'Market Data'!D968</f>
        <v>4836</v>
      </c>
      <c r="E982" s="2">
        <f>'Market Data'!E968</f>
        <v>4761.5</v>
      </c>
      <c r="F982" s="12">
        <f>'Market Data'!F968</f>
        <v>4817</v>
      </c>
      <c r="H982" s="151">
        <f t="shared" si="135"/>
        <v>964</v>
      </c>
      <c r="I982" s="244">
        <f ca="1">IF($H982&lt;($J$6+1),"",PFE(OFFSET($F982,0,0,-$J$6)))</f>
        <v>0.11198932918640725</v>
      </c>
      <c r="J982" s="19"/>
      <c r="K982" s="139" t="str">
        <f t="shared" ca="1" si="136"/>
        <v>Long</v>
      </c>
      <c r="L982" s="243" t="e">
        <f t="shared" ca="1" si="131"/>
        <v>#N/A</v>
      </c>
      <c r="M982" s="242" t="e">
        <f t="shared" ca="1" si="132"/>
        <v>#N/A</v>
      </c>
      <c r="N982" s="20"/>
      <c r="O982" s="74">
        <f t="shared" ca="1" si="137"/>
        <v>1</v>
      </c>
      <c r="P982" s="75">
        <f t="shared" ca="1" si="129"/>
        <v>0</v>
      </c>
      <c r="Q982" s="76" t="str">
        <f t="shared" ca="1" si="133"/>
        <v/>
      </c>
      <c r="R982" s="75"/>
      <c r="S982" s="77">
        <f t="shared" ca="1" si="130"/>
        <v>1</v>
      </c>
      <c r="T982" s="78"/>
      <c r="U982" s="81">
        <f t="shared" ref="U982:U1045" ca="1" si="138">IF(OR($S981&amp;$O981="01",$S981&amp;$O981="0-1"),(($F982-$C982)*$V$4*$O981)-(ABS($P981)*$V$5),IF(OR($S981&amp;$O981="10",$S981&amp;$O981="-10"),(($C982-$F981)*$V$4*$S981)-(ABS($P981)*$V$5),IF(OR($S981&amp;$O981="1-1",$S981&amp;$O981="-11"),(($C982-$F981)*$V$4*$S981)-(ABS($P981)*$V$5)+(($F982-$C982)*$V$4*$S982),IF(OR($S981&amp;$O981="11",$S981&amp;$O981="-1-1"),(($F982-$F981)*$V$4*$S982),0))))</f>
        <v>455</v>
      </c>
      <c r="V982" s="82">
        <f t="shared" ca="1" si="134"/>
        <v>104152.38</v>
      </c>
      <c r="W982" s="50"/>
      <c r="X982" s="50"/>
      <c r="Y982" s="50"/>
      <c r="Z982" s="50"/>
      <c r="AA982" s="50"/>
      <c r="AG982" s="50"/>
      <c r="AH982" s="50"/>
      <c r="AI982" s="50"/>
      <c r="AJ982" s="50"/>
      <c r="AK982" s="50"/>
      <c r="AL982" s="50"/>
      <c r="AM982" s="50"/>
      <c r="AN982" s="50"/>
      <c r="AO982" s="50"/>
      <c r="AP982" s="138" t="str">
        <f>IF(NOT($AS982=$AS983),ROW(),"")</f>
        <v/>
      </c>
      <c r="AQ982" s="20" t="str">
        <f>IF(NOT(AS982=AS983),AS983,"")</f>
        <v/>
      </c>
      <c r="AR982" s="20" t="str">
        <f>INDEX($AB$15:$AM$15,MATCH($AS982,$AB$11:$AM$11,0))</f>
        <v>in</v>
      </c>
      <c r="AS982" s="20" t="str">
        <f>LEFT(AT982,4)</f>
        <v>2003</v>
      </c>
      <c r="AT982" s="139" t="str">
        <f>LEFT(B982,6)</f>
        <v>200310</v>
      </c>
    </row>
    <row r="983" spans="2:46" x14ac:dyDescent="0.25">
      <c r="B983" s="11">
        <f>'Market Data'!B969</f>
        <v>20031017</v>
      </c>
      <c r="C983" s="2">
        <f>'Market Data'!C969</f>
        <v>4799</v>
      </c>
      <c r="D983" s="2">
        <f>'Market Data'!D969</f>
        <v>4833</v>
      </c>
      <c r="E983" s="2">
        <f>'Market Data'!E969</f>
        <v>4747</v>
      </c>
      <c r="F983" s="12">
        <f>'Market Data'!F969</f>
        <v>4748.5</v>
      </c>
      <c r="H983" s="151">
        <f t="shared" si="135"/>
        <v>965</v>
      </c>
      <c r="I983" s="244">
        <f ca="1">IF($H983&lt;($J$6+1),"",PFE(OFFSET($F983,0,0,-$J$6)))</f>
        <v>8.038098726780521E-2</v>
      </c>
      <c r="J983" s="19"/>
      <c r="K983" s="139" t="str">
        <f t="shared" ca="1" si="136"/>
        <v>Long</v>
      </c>
      <c r="L983" s="243" t="e">
        <f t="shared" ca="1" si="131"/>
        <v>#N/A</v>
      </c>
      <c r="M983" s="242" t="e">
        <f t="shared" ca="1" si="132"/>
        <v>#N/A</v>
      </c>
      <c r="N983" s="20"/>
      <c r="O983" s="74">
        <f t="shared" ca="1" si="137"/>
        <v>1</v>
      </c>
      <c r="P983" s="75">
        <f t="shared" ca="1" si="129"/>
        <v>0</v>
      </c>
      <c r="Q983" s="76" t="str">
        <f t="shared" ca="1" si="133"/>
        <v/>
      </c>
      <c r="R983" s="75"/>
      <c r="S983" s="77">
        <f t="shared" ca="1" si="130"/>
        <v>1</v>
      </c>
      <c r="T983" s="78"/>
      <c r="U983" s="81">
        <f t="shared" ca="1" si="138"/>
        <v>-2397.5</v>
      </c>
      <c r="V983" s="82">
        <f t="shared" ca="1" si="134"/>
        <v>101754.88</v>
      </c>
      <c r="W983" s="50"/>
      <c r="X983" s="50"/>
      <c r="Y983" s="50"/>
      <c r="Z983" s="50"/>
      <c r="AA983" s="50"/>
      <c r="AG983" s="50"/>
      <c r="AH983" s="50"/>
      <c r="AI983" s="50"/>
      <c r="AJ983" s="50"/>
      <c r="AK983" s="50"/>
      <c r="AL983" s="50"/>
      <c r="AM983" s="50"/>
      <c r="AN983" s="50"/>
      <c r="AO983" s="50"/>
      <c r="AP983" s="138" t="str">
        <f>IF(NOT($AS983=$AS984),ROW(),"")</f>
        <v/>
      </c>
      <c r="AQ983" s="20" t="str">
        <f>IF(NOT(AS983=AS984),AS984,"")</f>
        <v/>
      </c>
      <c r="AR983" s="20" t="str">
        <f>INDEX($AB$15:$AM$15,MATCH($AS983,$AB$11:$AM$11,0))</f>
        <v>in</v>
      </c>
      <c r="AS983" s="20" t="str">
        <f>LEFT(AT983,4)</f>
        <v>2003</v>
      </c>
      <c r="AT983" s="139" t="str">
        <f>LEFT(B983,6)</f>
        <v>200310</v>
      </c>
    </row>
    <row r="984" spans="2:46" x14ac:dyDescent="0.25">
      <c r="B984" s="11">
        <f>'Market Data'!B970</f>
        <v>20031020</v>
      </c>
      <c r="C984" s="2">
        <f>'Market Data'!C970</f>
        <v>4763</v>
      </c>
      <c r="D984" s="2">
        <f>'Market Data'!D970</f>
        <v>4808</v>
      </c>
      <c r="E984" s="2">
        <f>'Market Data'!E970</f>
        <v>4733</v>
      </c>
      <c r="F984" s="12">
        <f>'Market Data'!F970</f>
        <v>4801</v>
      </c>
      <c r="H984" s="151">
        <f t="shared" si="135"/>
        <v>966</v>
      </c>
      <c r="I984" s="244">
        <f ca="1">IF($H984&lt;($J$6+1),"",PFE(OFFSET($F984,0,0,-$J$6)))</f>
        <v>0.10444292970257373</v>
      </c>
      <c r="J984" s="19"/>
      <c r="K984" s="139" t="str">
        <f t="shared" ca="1" si="136"/>
        <v>Long</v>
      </c>
      <c r="L984" s="243" t="e">
        <f t="shared" ca="1" si="131"/>
        <v>#N/A</v>
      </c>
      <c r="M984" s="242" t="e">
        <f t="shared" ca="1" si="132"/>
        <v>#N/A</v>
      </c>
      <c r="N984" s="20"/>
      <c r="O984" s="74">
        <f t="shared" ca="1" si="137"/>
        <v>1</v>
      </c>
      <c r="P984" s="75">
        <f t="shared" ca="1" si="129"/>
        <v>0</v>
      </c>
      <c r="Q984" s="76" t="str">
        <f t="shared" ca="1" si="133"/>
        <v/>
      </c>
      <c r="R984" s="75"/>
      <c r="S984" s="77">
        <f t="shared" ca="1" si="130"/>
        <v>1</v>
      </c>
      <c r="T984" s="78"/>
      <c r="U984" s="81">
        <f t="shared" ca="1" si="138"/>
        <v>1837.5</v>
      </c>
      <c r="V984" s="82">
        <f t="shared" ca="1" si="134"/>
        <v>103592.38</v>
      </c>
      <c r="W984" s="50"/>
      <c r="X984" s="50"/>
      <c r="Y984" s="50"/>
      <c r="Z984" s="50"/>
      <c r="AA984" s="50"/>
      <c r="AG984" s="50"/>
      <c r="AH984" s="50"/>
      <c r="AI984" s="50"/>
      <c r="AJ984" s="50"/>
      <c r="AK984" s="50"/>
      <c r="AL984" s="50"/>
      <c r="AM984" s="50"/>
      <c r="AN984" s="50"/>
      <c r="AO984" s="50"/>
      <c r="AP984" s="138" t="str">
        <f>IF(NOT($AS984=$AS985),ROW(),"")</f>
        <v/>
      </c>
      <c r="AQ984" s="20" t="str">
        <f>IF(NOT(AS984=AS985),AS985,"")</f>
        <v/>
      </c>
      <c r="AR984" s="20" t="str">
        <f>INDEX($AB$15:$AM$15,MATCH($AS984,$AB$11:$AM$11,0))</f>
        <v>in</v>
      </c>
      <c r="AS984" s="20" t="str">
        <f>LEFT(AT984,4)</f>
        <v>2003</v>
      </c>
      <c r="AT984" s="139" t="str">
        <f>LEFT(B984,6)</f>
        <v>200310</v>
      </c>
    </row>
    <row r="985" spans="2:46" x14ac:dyDescent="0.25">
      <c r="B985" s="11">
        <f>'Market Data'!B971</f>
        <v>20031021</v>
      </c>
      <c r="C985" s="2">
        <f>'Market Data'!C971</f>
        <v>4821</v>
      </c>
      <c r="D985" s="2">
        <f>'Market Data'!D971</f>
        <v>4832.5</v>
      </c>
      <c r="E985" s="2">
        <f>'Market Data'!E971</f>
        <v>4773.5</v>
      </c>
      <c r="F985" s="12">
        <f>'Market Data'!F971</f>
        <v>4822</v>
      </c>
      <c r="H985" s="151">
        <f t="shared" si="135"/>
        <v>967</v>
      </c>
      <c r="I985" s="244">
        <f ca="1">IF($H985&lt;($J$6+1),"",PFE(OFFSET($F985,0,0,-$J$6)))</f>
        <v>0.10006296247860848</v>
      </c>
      <c r="J985" s="19"/>
      <c r="K985" s="139" t="str">
        <f t="shared" ca="1" si="136"/>
        <v>Long</v>
      </c>
      <c r="L985" s="243" t="e">
        <f t="shared" ca="1" si="131"/>
        <v>#N/A</v>
      </c>
      <c r="M985" s="242" t="e">
        <f t="shared" ca="1" si="132"/>
        <v>#N/A</v>
      </c>
      <c r="N985" s="20"/>
      <c r="O985" s="74">
        <f t="shared" ca="1" si="137"/>
        <v>1</v>
      </c>
      <c r="P985" s="75">
        <f t="shared" ca="1" si="129"/>
        <v>0</v>
      </c>
      <c r="Q985" s="76" t="str">
        <f t="shared" ca="1" si="133"/>
        <v/>
      </c>
      <c r="R985" s="75"/>
      <c r="S985" s="77">
        <f t="shared" ca="1" si="130"/>
        <v>1</v>
      </c>
      <c r="T985" s="78"/>
      <c r="U985" s="81">
        <f t="shared" ca="1" si="138"/>
        <v>735</v>
      </c>
      <c r="V985" s="82">
        <f t="shared" ca="1" si="134"/>
        <v>104327.38</v>
      </c>
      <c r="W985" s="50"/>
      <c r="X985" s="50"/>
      <c r="Y985" s="50"/>
      <c r="Z985" s="50"/>
      <c r="AA985" s="50"/>
      <c r="AG985" s="50"/>
      <c r="AH985" s="50"/>
      <c r="AI985" s="50"/>
      <c r="AJ985" s="50"/>
      <c r="AK985" s="50"/>
      <c r="AL985" s="50"/>
      <c r="AM985" s="50"/>
      <c r="AN985" s="50"/>
      <c r="AO985" s="50"/>
      <c r="AP985" s="138" t="str">
        <f>IF(NOT($AS985=$AS986),ROW(),"")</f>
        <v/>
      </c>
      <c r="AQ985" s="20" t="str">
        <f>IF(NOT(AS985=AS986),AS986,"")</f>
        <v/>
      </c>
      <c r="AR985" s="20" t="str">
        <f>INDEX($AB$15:$AM$15,MATCH($AS985,$AB$11:$AM$11,0))</f>
        <v>in</v>
      </c>
      <c r="AS985" s="20" t="str">
        <f>LEFT(AT985,4)</f>
        <v>2003</v>
      </c>
      <c r="AT985" s="139" t="str">
        <f>LEFT(B985,6)</f>
        <v>200310</v>
      </c>
    </row>
    <row r="986" spans="2:46" x14ac:dyDescent="0.25">
      <c r="B986" s="11">
        <f>'Market Data'!B972</f>
        <v>20031022</v>
      </c>
      <c r="C986" s="2">
        <f>'Market Data'!C972</f>
        <v>4796</v>
      </c>
      <c r="D986" s="2">
        <f>'Market Data'!D972</f>
        <v>4811</v>
      </c>
      <c r="E986" s="2">
        <f>'Market Data'!E972</f>
        <v>4725.5</v>
      </c>
      <c r="F986" s="12">
        <f>'Market Data'!F972</f>
        <v>4730</v>
      </c>
      <c r="H986" s="151">
        <f t="shared" si="135"/>
        <v>968</v>
      </c>
      <c r="I986" s="244">
        <f ca="1">IF($H986&lt;($J$6+1),"",PFE(OFFSET($F986,0,0,-$J$6)))</f>
        <v>8.0071905238328051E-2</v>
      </c>
      <c r="J986" s="19"/>
      <c r="K986" s="139" t="str">
        <f t="shared" ca="1" si="136"/>
        <v>Long</v>
      </c>
      <c r="L986" s="243" t="e">
        <f t="shared" ca="1" si="131"/>
        <v>#N/A</v>
      </c>
      <c r="M986" s="242" t="e">
        <f t="shared" ca="1" si="132"/>
        <v>#N/A</v>
      </c>
      <c r="N986" s="20"/>
      <c r="O986" s="74">
        <f t="shared" ca="1" si="137"/>
        <v>1</v>
      </c>
      <c r="P986" s="75">
        <f t="shared" ca="1" si="129"/>
        <v>0</v>
      </c>
      <c r="Q986" s="76" t="str">
        <f t="shared" ca="1" si="133"/>
        <v/>
      </c>
      <c r="R986" s="75"/>
      <c r="S986" s="77">
        <f t="shared" ca="1" si="130"/>
        <v>1</v>
      </c>
      <c r="T986" s="78"/>
      <c r="U986" s="81">
        <f t="shared" ca="1" si="138"/>
        <v>-3220</v>
      </c>
      <c r="V986" s="82">
        <f t="shared" ca="1" si="134"/>
        <v>101107.38</v>
      </c>
      <c r="W986" s="50"/>
      <c r="X986" s="50"/>
      <c r="Y986" s="50"/>
      <c r="Z986" s="50"/>
      <c r="AA986" s="50"/>
      <c r="AG986" s="50"/>
      <c r="AH986" s="50"/>
      <c r="AI986" s="50"/>
      <c r="AJ986" s="50"/>
      <c r="AK986" s="50"/>
      <c r="AL986" s="50"/>
      <c r="AM986" s="50"/>
      <c r="AN986" s="50"/>
      <c r="AO986" s="50"/>
      <c r="AP986" s="138" t="str">
        <f>IF(NOT($AS986=$AS987),ROW(),"")</f>
        <v/>
      </c>
      <c r="AQ986" s="20" t="str">
        <f>IF(NOT(AS986=AS987),AS987,"")</f>
        <v/>
      </c>
      <c r="AR986" s="20" t="str">
        <f>INDEX($AB$15:$AM$15,MATCH($AS986,$AB$11:$AM$11,0))</f>
        <v>in</v>
      </c>
      <c r="AS986" s="20" t="str">
        <f>LEFT(AT986,4)</f>
        <v>2003</v>
      </c>
      <c r="AT986" s="139" t="str">
        <f>LEFT(B986,6)</f>
        <v>200310</v>
      </c>
    </row>
    <row r="987" spans="2:46" x14ac:dyDescent="0.25">
      <c r="B987" s="11">
        <f>'Market Data'!B973</f>
        <v>20031023</v>
      </c>
      <c r="C987" s="2">
        <f>'Market Data'!C973</f>
        <v>4676</v>
      </c>
      <c r="D987" s="2">
        <f>'Market Data'!D973</f>
        <v>4742.5</v>
      </c>
      <c r="E987" s="2">
        <f>'Market Data'!E973</f>
        <v>4668.5</v>
      </c>
      <c r="F987" s="12">
        <f>'Market Data'!F973</f>
        <v>4740.5</v>
      </c>
      <c r="H987" s="151">
        <f t="shared" si="135"/>
        <v>969</v>
      </c>
      <c r="I987" s="244">
        <f ca="1">IF($H987&lt;($J$6+1),"",PFE(OFFSET($F987,0,0,-$J$6)))</f>
        <v>8.1473772330130909E-2</v>
      </c>
      <c r="J987" s="19"/>
      <c r="K987" s="139" t="str">
        <f t="shared" ca="1" si="136"/>
        <v>Long</v>
      </c>
      <c r="L987" s="243" t="e">
        <f t="shared" ca="1" si="131"/>
        <v>#N/A</v>
      </c>
      <c r="M987" s="242" t="e">
        <f t="shared" ca="1" si="132"/>
        <v>#N/A</v>
      </c>
      <c r="N987" s="20"/>
      <c r="O987" s="74">
        <f t="shared" ca="1" si="137"/>
        <v>1</v>
      </c>
      <c r="P987" s="75">
        <f t="shared" ca="1" si="129"/>
        <v>0</v>
      </c>
      <c r="Q987" s="76" t="str">
        <f t="shared" ca="1" si="133"/>
        <v/>
      </c>
      <c r="R987" s="75"/>
      <c r="S987" s="77">
        <f t="shared" ca="1" si="130"/>
        <v>1</v>
      </c>
      <c r="T987" s="78"/>
      <c r="U987" s="81">
        <f t="shared" ca="1" si="138"/>
        <v>367.5</v>
      </c>
      <c r="V987" s="82">
        <f t="shared" ca="1" si="134"/>
        <v>101474.88</v>
      </c>
      <c r="W987" s="50"/>
      <c r="X987" s="50"/>
      <c r="Y987" s="50"/>
      <c r="Z987" s="50"/>
      <c r="AA987" s="50"/>
      <c r="AG987" s="50"/>
      <c r="AH987" s="50"/>
      <c r="AI987" s="50"/>
      <c r="AJ987" s="50"/>
      <c r="AK987" s="50"/>
      <c r="AL987" s="50"/>
      <c r="AM987" s="50"/>
      <c r="AN987" s="50"/>
      <c r="AO987" s="50"/>
      <c r="AP987" s="138" t="str">
        <f>IF(NOT($AS987=$AS988),ROW(),"")</f>
        <v/>
      </c>
      <c r="AQ987" s="20" t="str">
        <f>IF(NOT(AS987=AS988),AS988,"")</f>
        <v/>
      </c>
      <c r="AR987" s="20" t="str">
        <f>INDEX($AB$15:$AM$15,MATCH($AS987,$AB$11:$AM$11,0))</f>
        <v>in</v>
      </c>
      <c r="AS987" s="20" t="str">
        <f>LEFT(AT987,4)</f>
        <v>2003</v>
      </c>
      <c r="AT987" s="139" t="str">
        <f>LEFT(B987,6)</f>
        <v>200310</v>
      </c>
    </row>
    <row r="988" spans="2:46" x14ac:dyDescent="0.25">
      <c r="B988" s="11">
        <f>'Market Data'!B974</f>
        <v>20031024</v>
      </c>
      <c r="C988" s="2">
        <f>'Market Data'!C974</f>
        <v>4716</v>
      </c>
      <c r="D988" s="2">
        <f>'Market Data'!D974</f>
        <v>4728</v>
      </c>
      <c r="E988" s="2">
        <f>'Market Data'!E974</f>
        <v>4675</v>
      </c>
      <c r="F988" s="12">
        <f>'Market Data'!F974</f>
        <v>4691</v>
      </c>
      <c r="H988" s="151">
        <f t="shared" si="135"/>
        <v>970</v>
      </c>
      <c r="I988" s="244">
        <f ca="1">IF($H988&lt;($J$6+1),"",PFE(OFFSET($F988,0,0,-$J$6)))</f>
        <v>8.5727612393370706E-2</v>
      </c>
      <c r="J988" s="19"/>
      <c r="K988" s="139" t="str">
        <f t="shared" ca="1" si="136"/>
        <v>Long</v>
      </c>
      <c r="L988" s="243" t="e">
        <f t="shared" ca="1" si="131"/>
        <v>#N/A</v>
      </c>
      <c r="M988" s="242" t="e">
        <f t="shared" ca="1" si="132"/>
        <v>#N/A</v>
      </c>
      <c r="N988" s="20"/>
      <c r="O988" s="74">
        <f t="shared" ca="1" si="137"/>
        <v>1</v>
      </c>
      <c r="P988" s="75">
        <f t="shared" ca="1" si="129"/>
        <v>0</v>
      </c>
      <c r="Q988" s="76" t="str">
        <f t="shared" ca="1" si="133"/>
        <v/>
      </c>
      <c r="R988" s="75"/>
      <c r="S988" s="77">
        <f t="shared" ca="1" si="130"/>
        <v>1</v>
      </c>
      <c r="T988" s="78"/>
      <c r="U988" s="81">
        <f t="shared" ca="1" si="138"/>
        <v>-1732.5</v>
      </c>
      <c r="V988" s="82">
        <f t="shared" ca="1" si="134"/>
        <v>99742.38</v>
      </c>
      <c r="W988" s="50"/>
      <c r="X988" s="50"/>
      <c r="Y988" s="50"/>
      <c r="Z988" s="50"/>
      <c r="AA988" s="50"/>
      <c r="AG988" s="50"/>
      <c r="AH988" s="50"/>
      <c r="AI988" s="50"/>
      <c r="AJ988" s="50"/>
      <c r="AK988" s="50"/>
      <c r="AL988" s="50"/>
      <c r="AM988" s="50"/>
      <c r="AN988" s="50"/>
      <c r="AO988" s="50"/>
      <c r="AP988" s="138" t="str">
        <f>IF(NOT($AS988=$AS989),ROW(),"")</f>
        <v/>
      </c>
      <c r="AQ988" s="20" t="str">
        <f>IF(NOT(AS988=AS989),AS989,"")</f>
        <v/>
      </c>
      <c r="AR988" s="20" t="str">
        <f>INDEX($AB$15:$AM$15,MATCH($AS988,$AB$11:$AM$11,0))</f>
        <v>in</v>
      </c>
      <c r="AS988" s="20" t="str">
        <f>LEFT(AT988,4)</f>
        <v>2003</v>
      </c>
      <c r="AT988" s="139" t="str">
        <f>LEFT(B988,6)</f>
        <v>200310</v>
      </c>
    </row>
    <row r="989" spans="2:46" x14ac:dyDescent="0.25">
      <c r="B989" s="11">
        <f>'Market Data'!B975</f>
        <v>20031027</v>
      </c>
      <c r="C989" s="2">
        <f>'Market Data'!C975</f>
        <v>4726</v>
      </c>
      <c r="D989" s="2">
        <f>'Market Data'!D975</f>
        <v>4767.5</v>
      </c>
      <c r="E989" s="2">
        <f>'Market Data'!E975</f>
        <v>4717</v>
      </c>
      <c r="F989" s="12">
        <f>'Market Data'!F975</f>
        <v>4758.5</v>
      </c>
      <c r="H989" s="151">
        <f t="shared" si="135"/>
        <v>971</v>
      </c>
      <c r="I989" s="244">
        <f ca="1">IF($H989&lt;($J$6+1),"",PFE(OFFSET($F989,0,0,-$J$6)))</f>
        <v>7.9705480672066925E-2</v>
      </c>
      <c r="J989" s="19"/>
      <c r="K989" s="139" t="str">
        <f t="shared" ca="1" si="136"/>
        <v>Long</v>
      </c>
      <c r="L989" s="243" t="e">
        <f t="shared" ca="1" si="131"/>
        <v>#N/A</v>
      </c>
      <c r="M989" s="242" t="e">
        <f t="shared" ca="1" si="132"/>
        <v>#N/A</v>
      </c>
      <c r="N989" s="20"/>
      <c r="O989" s="74">
        <f t="shared" ca="1" si="137"/>
        <v>1</v>
      </c>
      <c r="P989" s="75">
        <f t="shared" ca="1" si="129"/>
        <v>0</v>
      </c>
      <c r="Q989" s="76" t="str">
        <f t="shared" ca="1" si="133"/>
        <v/>
      </c>
      <c r="R989" s="75"/>
      <c r="S989" s="77">
        <f t="shared" ca="1" si="130"/>
        <v>1</v>
      </c>
      <c r="T989" s="78"/>
      <c r="U989" s="81">
        <f t="shared" ca="1" si="138"/>
        <v>2362.5</v>
      </c>
      <c r="V989" s="82">
        <f t="shared" ca="1" si="134"/>
        <v>102104.88</v>
      </c>
      <c r="W989" s="50"/>
      <c r="X989" s="50"/>
      <c r="Y989" s="50"/>
      <c r="Z989" s="50"/>
      <c r="AA989" s="50"/>
      <c r="AG989" s="50"/>
      <c r="AH989" s="50"/>
      <c r="AI989" s="50"/>
      <c r="AJ989" s="50"/>
      <c r="AK989" s="50"/>
      <c r="AL989" s="50"/>
      <c r="AM989" s="50"/>
      <c r="AN989" s="50"/>
      <c r="AO989" s="50"/>
      <c r="AP989" s="138" t="str">
        <f>IF(NOT($AS989=$AS990),ROW(),"")</f>
        <v/>
      </c>
      <c r="AQ989" s="20" t="str">
        <f>IF(NOT(AS989=AS990),AS990,"")</f>
        <v/>
      </c>
      <c r="AR989" s="20" t="str">
        <f>INDEX($AB$15:$AM$15,MATCH($AS989,$AB$11:$AM$11,0))</f>
        <v>in</v>
      </c>
      <c r="AS989" s="20" t="str">
        <f>LEFT(AT989,4)</f>
        <v>2003</v>
      </c>
      <c r="AT989" s="139" t="str">
        <f>LEFT(B989,6)</f>
        <v>200310</v>
      </c>
    </row>
    <row r="990" spans="2:46" x14ac:dyDescent="0.25">
      <c r="B990" s="11">
        <f>'Market Data'!B976</f>
        <v>20031028</v>
      </c>
      <c r="C990" s="2">
        <f>'Market Data'!C976</f>
        <v>4780</v>
      </c>
      <c r="D990" s="2">
        <f>'Market Data'!D976</f>
        <v>4840.5</v>
      </c>
      <c r="E990" s="2">
        <f>'Market Data'!E976</f>
        <v>4776</v>
      </c>
      <c r="F990" s="12">
        <f>'Market Data'!F976</f>
        <v>4837</v>
      </c>
      <c r="H990" s="151">
        <f t="shared" si="135"/>
        <v>972</v>
      </c>
      <c r="I990" s="244">
        <f ca="1">IF($H990&lt;($J$6+1),"",PFE(OFFSET($F990,0,0,-$J$6)))</f>
        <v>0.10399774525175393</v>
      </c>
      <c r="J990" s="19"/>
      <c r="K990" s="139" t="str">
        <f t="shared" ca="1" si="136"/>
        <v>Long</v>
      </c>
      <c r="L990" s="243" t="e">
        <f t="shared" ca="1" si="131"/>
        <v>#N/A</v>
      </c>
      <c r="M990" s="242" t="e">
        <f t="shared" ca="1" si="132"/>
        <v>#N/A</v>
      </c>
      <c r="N990" s="20"/>
      <c r="O990" s="74">
        <f t="shared" ca="1" si="137"/>
        <v>1</v>
      </c>
      <c r="P990" s="75">
        <f t="shared" ca="1" si="129"/>
        <v>0</v>
      </c>
      <c r="Q990" s="76" t="str">
        <f t="shared" ca="1" si="133"/>
        <v/>
      </c>
      <c r="R990" s="75"/>
      <c r="S990" s="77">
        <f t="shared" ca="1" si="130"/>
        <v>1</v>
      </c>
      <c r="T990" s="78"/>
      <c r="U990" s="81">
        <f t="shared" ca="1" si="138"/>
        <v>2747.5</v>
      </c>
      <c r="V990" s="82">
        <f t="shared" ca="1" si="134"/>
        <v>104852.38</v>
      </c>
      <c r="W990" s="50"/>
      <c r="X990" s="50"/>
      <c r="Y990" s="50"/>
      <c r="Z990" s="50"/>
      <c r="AA990" s="50"/>
      <c r="AG990" s="50"/>
      <c r="AH990" s="50"/>
      <c r="AI990" s="50"/>
      <c r="AJ990" s="50"/>
      <c r="AK990" s="50"/>
      <c r="AL990" s="50"/>
      <c r="AM990" s="50"/>
      <c r="AN990" s="50"/>
      <c r="AO990" s="50"/>
      <c r="AP990" s="138" t="str">
        <f>IF(NOT($AS990=$AS991),ROW(),"")</f>
        <v/>
      </c>
      <c r="AQ990" s="20" t="str">
        <f>IF(NOT(AS990=AS991),AS991,"")</f>
        <v/>
      </c>
      <c r="AR990" s="20" t="str">
        <f>INDEX($AB$15:$AM$15,MATCH($AS990,$AB$11:$AM$11,0))</f>
        <v>in</v>
      </c>
      <c r="AS990" s="20" t="str">
        <f>LEFT(AT990,4)</f>
        <v>2003</v>
      </c>
      <c r="AT990" s="139" t="str">
        <f>LEFT(B990,6)</f>
        <v>200310</v>
      </c>
    </row>
    <row r="991" spans="2:46" x14ac:dyDescent="0.25">
      <c r="B991" s="11">
        <f>'Market Data'!B977</f>
        <v>20031029</v>
      </c>
      <c r="C991" s="2">
        <f>'Market Data'!C977</f>
        <v>4853.5</v>
      </c>
      <c r="D991" s="2">
        <f>'Market Data'!D977</f>
        <v>4864</v>
      </c>
      <c r="E991" s="2">
        <f>'Market Data'!E977</f>
        <v>4820</v>
      </c>
      <c r="F991" s="12">
        <f>'Market Data'!F977</f>
        <v>4859.5</v>
      </c>
      <c r="H991" s="151">
        <f t="shared" si="135"/>
        <v>973</v>
      </c>
      <c r="I991" s="244">
        <f ca="1">IF($H991&lt;($J$6+1),"",PFE(OFFSET($F991,0,0,-$J$6)))</f>
        <v>0.1056289584431491</v>
      </c>
      <c r="J991" s="19"/>
      <c r="K991" s="139" t="str">
        <f t="shared" ca="1" si="136"/>
        <v>Long</v>
      </c>
      <c r="L991" s="243" t="e">
        <f t="shared" ca="1" si="131"/>
        <v>#N/A</v>
      </c>
      <c r="M991" s="242" t="e">
        <f t="shared" ca="1" si="132"/>
        <v>#N/A</v>
      </c>
      <c r="N991" s="20"/>
      <c r="O991" s="74">
        <f t="shared" ca="1" si="137"/>
        <v>1</v>
      </c>
      <c r="P991" s="75">
        <f t="shared" ca="1" si="129"/>
        <v>0</v>
      </c>
      <c r="Q991" s="76" t="str">
        <f t="shared" ca="1" si="133"/>
        <v/>
      </c>
      <c r="R991" s="75"/>
      <c r="S991" s="77">
        <f t="shared" ca="1" si="130"/>
        <v>1</v>
      </c>
      <c r="T991" s="78"/>
      <c r="U991" s="81">
        <f t="shared" ca="1" si="138"/>
        <v>787.5</v>
      </c>
      <c r="V991" s="82">
        <f t="shared" ca="1" si="134"/>
        <v>105639.88</v>
      </c>
      <c r="W991" s="50"/>
      <c r="X991" s="50"/>
      <c r="Y991" s="50"/>
      <c r="Z991" s="50"/>
      <c r="AA991" s="50"/>
      <c r="AG991" s="50"/>
      <c r="AH991" s="50"/>
      <c r="AI991" s="50"/>
      <c r="AJ991" s="50"/>
      <c r="AK991" s="50"/>
      <c r="AL991" s="50"/>
      <c r="AM991" s="50"/>
      <c r="AN991" s="50"/>
      <c r="AO991" s="50"/>
      <c r="AP991" s="138" t="str">
        <f>IF(NOT($AS991=$AS992),ROW(),"")</f>
        <v/>
      </c>
      <c r="AQ991" s="20" t="str">
        <f>IF(NOT(AS991=AS992),AS992,"")</f>
        <v/>
      </c>
      <c r="AR991" s="20" t="str">
        <f>INDEX($AB$15:$AM$15,MATCH($AS991,$AB$11:$AM$11,0))</f>
        <v>in</v>
      </c>
      <c r="AS991" s="20" t="str">
        <f>LEFT(AT991,4)</f>
        <v>2003</v>
      </c>
      <c r="AT991" s="139" t="str">
        <f>LEFT(B991,6)</f>
        <v>200310</v>
      </c>
    </row>
    <row r="992" spans="2:46" x14ac:dyDescent="0.25">
      <c r="B992" s="11">
        <f>'Market Data'!B978</f>
        <v>20031030</v>
      </c>
      <c r="C992" s="2">
        <f>'Market Data'!C978</f>
        <v>4855</v>
      </c>
      <c r="D992" s="2">
        <f>'Market Data'!D978</f>
        <v>4913</v>
      </c>
      <c r="E992" s="2">
        <f>'Market Data'!E978</f>
        <v>4818.5</v>
      </c>
      <c r="F992" s="12">
        <f>'Market Data'!F978</f>
        <v>4884.5</v>
      </c>
      <c r="H992" s="151">
        <f t="shared" si="135"/>
        <v>974</v>
      </c>
      <c r="I992" s="244">
        <f ca="1">IF($H992&lt;($J$6+1),"",PFE(OFFSET($F992,0,0,-$J$6)))</f>
        <v>8.5019398289362391E-2</v>
      </c>
      <c r="J992" s="19"/>
      <c r="K992" s="139" t="str">
        <f t="shared" ca="1" si="136"/>
        <v>Long</v>
      </c>
      <c r="L992" s="243" t="e">
        <f t="shared" ca="1" si="131"/>
        <v>#N/A</v>
      </c>
      <c r="M992" s="242" t="e">
        <f t="shared" ca="1" si="132"/>
        <v>#N/A</v>
      </c>
      <c r="N992" s="20"/>
      <c r="O992" s="74">
        <f t="shared" ca="1" si="137"/>
        <v>1</v>
      </c>
      <c r="P992" s="75">
        <f t="shared" ca="1" si="129"/>
        <v>0</v>
      </c>
      <c r="Q992" s="76" t="str">
        <f t="shared" ca="1" si="133"/>
        <v/>
      </c>
      <c r="R992" s="75"/>
      <c r="S992" s="77">
        <f t="shared" ca="1" si="130"/>
        <v>1</v>
      </c>
      <c r="T992" s="78"/>
      <c r="U992" s="81">
        <f t="shared" ca="1" si="138"/>
        <v>875</v>
      </c>
      <c r="V992" s="82">
        <f t="shared" ca="1" si="134"/>
        <v>106514.88</v>
      </c>
      <c r="W992" s="50"/>
      <c r="X992" s="50"/>
      <c r="Y992" s="50"/>
      <c r="Z992" s="50"/>
      <c r="AA992" s="50"/>
      <c r="AG992" s="50"/>
      <c r="AH992" s="50"/>
      <c r="AI992" s="50"/>
      <c r="AJ992" s="50"/>
      <c r="AK992" s="50"/>
      <c r="AL992" s="50"/>
      <c r="AM992" s="50"/>
      <c r="AN992" s="50"/>
      <c r="AO992" s="50"/>
      <c r="AP992" s="138" t="str">
        <f>IF(NOT($AS992=$AS993),ROW(),"")</f>
        <v/>
      </c>
      <c r="AQ992" s="20" t="str">
        <f>IF(NOT(AS992=AS993),AS993,"")</f>
        <v/>
      </c>
      <c r="AR992" s="20" t="str">
        <f>INDEX($AB$15:$AM$15,MATCH($AS992,$AB$11:$AM$11,0))</f>
        <v>in</v>
      </c>
      <c r="AS992" s="20" t="str">
        <f>LEFT(AT992,4)</f>
        <v>2003</v>
      </c>
      <c r="AT992" s="139" t="str">
        <f>LEFT(B992,6)</f>
        <v>200310</v>
      </c>
    </row>
    <row r="993" spans="2:46" x14ac:dyDescent="0.25">
      <c r="B993" s="11">
        <f>'Market Data'!B979</f>
        <v>20031031</v>
      </c>
      <c r="C993" s="2">
        <f>'Market Data'!C979</f>
        <v>4864</v>
      </c>
      <c r="D993" s="2">
        <f>'Market Data'!D979</f>
        <v>4897.5</v>
      </c>
      <c r="E993" s="2">
        <f>'Market Data'!E979</f>
        <v>4847</v>
      </c>
      <c r="F993" s="12">
        <f>'Market Data'!F979</f>
        <v>4885</v>
      </c>
      <c r="H993" s="151">
        <f t="shared" si="135"/>
        <v>975</v>
      </c>
      <c r="I993" s="244">
        <f ca="1">IF($H993&lt;($J$6+1),"",PFE(OFFSET($F993,0,0,-$J$6)))</f>
        <v>8.9627685755094749E-2</v>
      </c>
      <c r="J993" s="19"/>
      <c r="K993" s="139" t="str">
        <f t="shared" ca="1" si="136"/>
        <v>Long</v>
      </c>
      <c r="L993" s="243" t="e">
        <f t="shared" ca="1" si="131"/>
        <v>#N/A</v>
      </c>
      <c r="M993" s="242" t="e">
        <f t="shared" ca="1" si="132"/>
        <v>#N/A</v>
      </c>
      <c r="N993" s="20"/>
      <c r="O993" s="74">
        <f t="shared" ca="1" si="137"/>
        <v>1</v>
      </c>
      <c r="P993" s="75">
        <f t="shared" ca="1" si="129"/>
        <v>0</v>
      </c>
      <c r="Q993" s="76" t="str">
        <f t="shared" ca="1" si="133"/>
        <v/>
      </c>
      <c r="R993" s="75"/>
      <c r="S993" s="77">
        <f t="shared" ca="1" si="130"/>
        <v>1</v>
      </c>
      <c r="T993" s="78"/>
      <c r="U993" s="81">
        <f t="shared" ca="1" si="138"/>
        <v>17.5</v>
      </c>
      <c r="V993" s="82">
        <f t="shared" ca="1" si="134"/>
        <v>106532.38</v>
      </c>
      <c r="W993" s="50"/>
      <c r="X993" s="50"/>
      <c r="Y993" s="50"/>
      <c r="Z993" s="50"/>
      <c r="AA993" s="50"/>
      <c r="AG993" s="50"/>
      <c r="AH993" s="50"/>
      <c r="AI993" s="50"/>
      <c r="AJ993" s="50"/>
      <c r="AK993" s="50"/>
      <c r="AL993" s="50"/>
      <c r="AM993" s="50"/>
      <c r="AN993" s="50"/>
      <c r="AO993" s="50"/>
      <c r="AP993" s="138" t="str">
        <f>IF(NOT($AS993=$AS994),ROW(),"")</f>
        <v/>
      </c>
      <c r="AQ993" s="20" t="str">
        <f>IF(NOT(AS993=AS994),AS994,"")</f>
        <v/>
      </c>
      <c r="AR993" s="20" t="str">
        <f>INDEX($AB$15:$AM$15,MATCH($AS993,$AB$11:$AM$11,0))</f>
        <v>in</v>
      </c>
      <c r="AS993" s="20" t="str">
        <f>LEFT(AT993,4)</f>
        <v>2003</v>
      </c>
      <c r="AT993" s="139" t="str">
        <f>LEFT(B993,6)</f>
        <v>200310</v>
      </c>
    </row>
    <row r="994" spans="2:46" x14ac:dyDescent="0.25">
      <c r="B994" s="11">
        <f>'Market Data'!B980</f>
        <v>20031103</v>
      </c>
      <c r="C994" s="2">
        <f>'Market Data'!C980</f>
        <v>4888.5</v>
      </c>
      <c r="D994" s="2">
        <f>'Market Data'!D980</f>
        <v>4995.5</v>
      </c>
      <c r="E994" s="2">
        <f>'Market Data'!E980</f>
        <v>4884.5</v>
      </c>
      <c r="F994" s="12">
        <f>'Market Data'!F980</f>
        <v>4994</v>
      </c>
      <c r="H994" s="151">
        <f t="shared" si="135"/>
        <v>976</v>
      </c>
      <c r="I994" s="244">
        <f ca="1">IF($H994&lt;($J$6+1),"",PFE(OFFSET($F994,0,0,-$J$6)))</f>
        <v>0.1208925205574507</v>
      </c>
      <c r="J994" s="19"/>
      <c r="K994" s="139" t="str">
        <f t="shared" ca="1" si="136"/>
        <v>Long</v>
      </c>
      <c r="L994" s="243" t="e">
        <f t="shared" ca="1" si="131"/>
        <v>#N/A</v>
      </c>
      <c r="M994" s="242" t="e">
        <f t="shared" ca="1" si="132"/>
        <v>#N/A</v>
      </c>
      <c r="N994" s="20"/>
      <c r="O994" s="74">
        <f t="shared" ca="1" si="137"/>
        <v>1</v>
      </c>
      <c r="P994" s="75">
        <f t="shared" ca="1" si="129"/>
        <v>0</v>
      </c>
      <c r="Q994" s="76" t="str">
        <f t="shared" ca="1" si="133"/>
        <v/>
      </c>
      <c r="R994" s="75"/>
      <c r="S994" s="77">
        <f t="shared" ca="1" si="130"/>
        <v>1</v>
      </c>
      <c r="T994" s="78"/>
      <c r="U994" s="81">
        <f t="shared" ca="1" si="138"/>
        <v>3815</v>
      </c>
      <c r="V994" s="82">
        <f t="shared" ca="1" si="134"/>
        <v>110347.38</v>
      </c>
      <c r="W994" s="50"/>
      <c r="X994" s="50"/>
      <c r="Y994" s="50"/>
      <c r="Z994" s="50"/>
      <c r="AA994" s="50"/>
      <c r="AG994" s="50"/>
      <c r="AH994" s="50"/>
      <c r="AI994" s="50"/>
      <c r="AJ994" s="50"/>
      <c r="AK994" s="50"/>
      <c r="AL994" s="50"/>
      <c r="AM994" s="50"/>
      <c r="AN994" s="50"/>
      <c r="AO994" s="50"/>
      <c r="AP994" s="138" t="str">
        <f>IF(NOT($AS994=$AS995),ROW(),"")</f>
        <v/>
      </c>
      <c r="AQ994" s="20" t="str">
        <f>IF(NOT(AS994=AS995),AS995,"")</f>
        <v/>
      </c>
      <c r="AR994" s="20" t="str">
        <f>INDEX($AB$15:$AM$15,MATCH($AS994,$AB$11:$AM$11,0))</f>
        <v>in</v>
      </c>
      <c r="AS994" s="20" t="str">
        <f>LEFT(AT994,4)</f>
        <v>2003</v>
      </c>
      <c r="AT994" s="139" t="str">
        <f>LEFT(B994,6)</f>
        <v>200311</v>
      </c>
    </row>
    <row r="995" spans="2:46" x14ac:dyDescent="0.25">
      <c r="B995" s="11">
        <f>'Market Data'!B981</f>
        <v>20031104</v>
      </c>
      <c r="C995" s="2">
        <f>'Market Data'!C981</f>
        <v>4981</v>
      </c>
      <c r="D995" s="2">
        <f>'Market Data'!D981</f>
        <v>5006.5</v>
      </c>
      <c r="E995" s="2">
        <f>'Market Data'!E981</f>
        <v>4960</v>
      </c>
      <c r="F995" s="12">
        <f>'Market Data'!F981</f>
        <v>4967.5</v>
      </c>
      <c r="H995" s="151">
        <f t="shared" si="135"/>
        <v>977</v>
      </c>
      <c r="I995" s="244">
        <f ca="1">IF($H995&lt;($J$6+1),"",PFE(OFFSET($F995,0,0,-$J$6)))</f>
        <v>0.13067275731959235</v>
      </c>
      <c r="J995" s="19"/>
      <c r="K995" s="139" t="str">
        <f t="shared" ca="1" si="136"/>
        <v>Long</v>
      </c>
      <c r="L995" s="243" t="e">
        <f t="shared" ca="1" si="131"/>
        <v>#N/A</v>
      </c>
      <c r="M995" s="242" t="e">
        <f t="shared" ca="1" si="132"/>
        <v>#N/A</v>
      </c>
      <c r="N995" s="20"/>
      <c r="O995" s="74">
        <f t="shared" ca="1" si="137"/>
        <v>1</v>
      </c>
      <c r="P995" s="75">
        <f t="shared" ca="1" si="129"/>
        <v>0</v>
      </c>
      <c r="Q995" s="76" t="str">
        <f t="shared" ca="1" si="133"/>
        <v/>
      </c>
      <c r="R995" s="75"/>
      <c r="S995" s="77">
        <f t="shared" ca="1" si="130"/>
        <v>1</v>
      </c>
      <c r="T995" s="78"/>
      <c r="U995" s="81">
        <f t="shared" ca="1" si="138"/>
        <v>-927.5</v>
      </c>
      <c r="V995" s="82">
        <f t="shared" ca="1" si="134"/>
        <v>109419.88</v>
      </c>
      <c r="W995" s="50"/>
      <c r="X995" s="50"/>
      <c r="Y995" s="50"/>
      <c r="Z995" s="50"/>
      <c r="AA995" s="50"/>
      <c r="AG995" s="50"/>
      <c r="AH995" s="50"/>
      <c r="AI995" s="50"/>
      <c r="AJ995" s="50"/>
      <c r="AK995" s="50"/>
      <c r="AL995" s="50"/>
      <c r="AM995" s="50"/>
      <c r="AN995" s="50"/>
      <c r="AO995" s="50"/>
      <c r="AP995" s="138" t="str">
        <f>IF(NOT($AS995=$AS996),ROW(),"")</f>
        <v/>
      </c>
      <c r="AQ995" s="20" t="str">
        <f>IF(NOT(AS995=AS996),AS996,"")</f>
        <v/>
      </c>
      <c r="AR995" s="20" t="str">
        <f>INDEX($AB$15:$AM$15,MATCH($AS995,$AB$11:$AM$11,0))</f>
        <v>in</v>
      </c>
      <c r="AS995" s="20" t="str">
        <f>LEFT(AT995,4)</f>
        <v>2003</v>
      </c>
      <c r="AT995" s="139" t="str">
        <f>LEFT(B995,6)</f>
        <v>200311</v>
      </c>
    </row>
    <row r="996" spans="2:46" x14ac:dyDescent="0.25">
      <c r="B996" s="11">
        <f>'Market Data'!B982</f>
        <v>20031105</v>
      </c>
      <c r="C996" s="2">
        <f>'Market Data'!C982</f>
        <v>4961</v>
      </c>
      <c r="D996" s="2">
        <f>'Market Data'!D982</f>
        <v>4993</v>
      </c>
      <c r="E996" s="2">
        <f>'Market Data'!E982</f>
        <v>4924</v>
      </c>
      <c r="F996" s="12">
        <f>'Market Data'!F982</f>
        <v>4969</v>
      </c>
      <c r="H996" s="151">
        <f t="shared" si="135"/>
        <v>978</v>
      </c>
      <c r="I996" s="244">
        <f ca="1">IF($H996&lt;($J$6+1),"",PFE(OFFSET($F996,0,0,-$J$6)))</f>
        <v>0.11773710656785172</v>
      </c>
      <c r="J996" s="19"/>
      <c r="K996" s="139" t="str">
        <f t="shared" ca="1" si="136"/>
        <v>Long</v>
      </c>
      <c r="L996" s="243" t="e">
        <f t="shared" ca="1" si="131"/>
        <v>#N/A</v>
      </c>
      <c r="M996" s="242" t="e">
        <f t="shared" ca="1" si="132"/>
        <v>#N/A</v>
      </c>
      <c r="N996" s="20"/>
      <c r="O996" s="74">
        <f t="shared" ca="1" si="137"/>
        <v>1</v>
      </c>
      <c r="P996" s="75">
        <f t="shared" ca="1" si="129"/>
        <v>0</v>
      </c>
      <c r="Q996" s="76" t="str">
        <f t="shared" ca="1" si="133"/>
        <v/>
      </c>
      <c r="R996" s="75"/>
      <c r="S996" s="77">
        <f t="shared" ca="1" si="130"/>
        <v>1</v>
      </c>
      <c r="T996" s="78"/>
      <c r="U996" s="81">
        <f t="shared" ca="1" si="138"/>
        <v>52.5</v>
      </c>
      <c r="V996" s="82">
        <f t="shared" ca="1" si="134"/>
        <v>109472.38</v>
      </c>
      <c r="W996" s="50"/>
      <c r="X996" s="50"/>
      <c r="Y996" s="50"/>
      <c r="Z996" s="50"/>
      <c r="AA996" s="50"/>
      <c r="AG996" s="50"/>
      <c r="AH996" s="50"/>
      <c r="AI996" s="50"/>
      <c r="AJ996" s="50"/>
      <c r="AK996" s="50"/>
      <c r="AL996" s="50"/>
      <c r="AM996" s="50"/>
      <c r="AN996" s="50"/>
      <c r="AO996" s="50"/>
      <c r="AP996" s="138" t="str">
        <f>IF(NOT($AS996=$AS997),ROW(),"")</f>
        <v/>
      </c>
      <c r="AQ996" s="20" t="str">
        <f>IF(NOT(AS996=AS997),AS997,"")</f>
        <v/>
      </c>
      <c r="AR996" s="20" t="str">
        <f>INDEX($AB$15:$AM$15,MATCH($AS996,$AB$11:$AM$11,0))</f>
        <v>in</v>
      </c>
      <c r="AS996" s="20" t="str">
        <f>LEFT(AT996,4)</f>
        <v>2003</v>
      </c>
      <c r="AT996" s="139" t="str">
        <f>LEFT(B996,6)</f>
        <v>200311</v>
      </c>
    </row>
    <row r="997" spans="2:46" x14ac:dyDescent="0.25">
      <c r="B997" s="11">
        <f>'Market Data'!B983</f>
        <v>20031106</v>
      </c>
      <c r="C997" s="2">
        <f>'Market Data'!C983</f>
        <v>4966</v>
      </c>
      <c r="D997" s="2">
        <f>'Market Data'!D983</f>
        <v>4997.5</v>
      </c>
      <c r="E997" s="2">
        <f>'Market Data'!E983</f>
        <v>4916.5</v>
      </c>
      <c r="F997" s="12">
        <f>'Market Data'!F983</f>
        <v>4987</v>
      </c>
      <c r="H997" s="151">
        <f t="shared" si="135"/>
        <v>979</v>
      </c>
      <c r="I997" s="244">
        <f ca="1">IF($H997&lt;($J$6+1),"",PFE(OFFSET($F997,0,0,-$J$6)))</f>
        <v>0.10280915640962029</v>
      </c>
      <c r="J997" s="19"/>
      <c r="K997" s="139" t="str">
        <f t="shared" ca="1" si="136"/>
        <v>Long</v>
      </c>
      <c r="L997" s="243" t="e">
        <f t="shared" ca="1" si="131"/>
        <v>#N/A</v>
      </c>
      <c r="M997" s="242" t="e">
        <f t="shared" ca="1" si="132"/>
        <v>#N/A</v>
      </c>
      <c r="N997" s="20"/>
      <c r="O997" s="74">
        <f t="shared" ca="1" si="137"/>
        <v>1</v>
      </c>
      <c r="P997" s="75">
        <f t="shared" ca="1" si="129"/>
        <v>0</v>
      </c>
      <c r="Q997" s="76" t="str">
        <f t="shared" ca="1" si="133"/>
        <v/>
      </c>
      <c r="R997" s="75"/>
      <c r="S997" s="77">
        <f t="shared" ca="1" si="130"/>
        <v>1</v>
      </c>
      <c r="T997" s="78"/>
      <c r="U997" s="81">
        <f t="shared" ca="1" si="138"/>
        <v>630</v>
      </c>
      <c r="V997" s="82">
        <f t="shared" ca="1" si="134"/>
        <v>110102.38</v>
      </c>
      <c r="W997" s="50"/>
      <c r="X997" s="50"/>
      <c r="Y997" s="50"/>
      <c r="Z997" s="50"/>
      <c r="AA997" s="50"/>
      <c r="AG997" s="50"/>
      <c r="AH997" s="50"/>
      <c r="AI997" s="50"/>
      <c r="AJ997" s="50"/>
      <c r="AK997" s="50"/>
      <c r="AL997" s="50"/>
      <c r="AM997" s="50"/>
      <c r="AN997" s="50"/>
      <c r="AO997" s="50"/>
      <c r="AP997" s="138" t="str">
        <f>IF(NOT($AS997=$AS998),ROW(),"")</f>
        <v/>
      </c>
      <c r="AQ997" s="20" t="str">
        <f>IF(NOT(AS997=AS998),AS998,"")</f>
        <v/>
      </c>
      <c r="AR997" s="20" t="str">
        <f>INDEX($AB$15:$AM$15,MATCH($AS997,$AB$11:$AM$11,0))</f>
        <v>in</v>
      </c>
      <c r="AS997" s="20" t="str">
        <f>LEFT(AT997,4)</f>
        <v>2003</v>
      </c>
      <c r="AT997" s="139" t="str">
        <f>LEFT(B997,6)</f>
        <v>200311</v>
      </c>
    </row>
    <row r="998" spans="2:46" x14ac:dyDescent="0.25">
      <c r="B998" s="11">
        <f>'Market Data'!B984</f>
        <v>20031107</v>
      </c>
      <c r="C998" s="2">
        <f>'Market Data'!C984</f>
        <v>4993</v>
      </c>
      <c r="D998" s="2">
        <f>'Market Data'!D984</f>
        <v>5051</v>
      </c>
      <c r="E998" s="2">
        <f>'Market Data'!E984</f>
        <v>4993</v>
      </c>
      <c r="F998" s="12">
        <f>'Market Data'!F984</f>
        <v>5017</v>
      </c>
      <c r="H998" s="151">
        <f t="shared" si="135"/>
        <v>980</v>
      </c>
      <c r="I998" s="244">
        <f ca="1">IF($H998&lt;($J$6+1),"",PFE(OFFSET($F998,0,0,-$J$6)))</f>
        <v>0.11171397803292643</v>
      </c>
      <c r="J998" s="19"/>
      <c r="K998" s="139" t="str">
        <f t="shared" ca="1" si="136"/>
        <v>Long</v>
      </c>
      <c r="L998" s="243" t="e">
        <f t="shared" ca="1" si="131"/>
        <v>#N/A</v>
      </c>
      <c r="M998" s="242" t="e">
        <f t="shared" ca="1" si="132"/>
        <v>#N/A</v>
      </c>
      <c r="N998" s="20"/>
      <c r="O998" s="74">
        <f t="shared" ca="1" si="137"/>
        <v>1</v>
      </c>
      <c r="P998" s="75">
        <f t="shared" ca="1" si="129"/>
        <v>0</v>
      </c>
      <c r="Q998" s="76" t="str">
        <f t="shared" ca="1" si="133"/>
        <v/>
      </c>
      <c r="R998" s="75"/>
      <c r="S998" s="77">
        <f t="shared" ca="1" si="130"/>
        <v>1</v>
      </c>
      <c r="T998" s="78"/>
      <c r="U998" s="81">
        <f t="shared" ca="1" si="138"/>
        <v>1050</v>
      </c>
      <c r="V998" s="82">
        <f t="shared" ca="1" si="134"/>
        <v>111152.38</v>
      </c>
      <c r="W998" s="50"/>
      <c r="X998" s="50"/>
      <c r="Y998" s="50"/>
      <c r="Z998" s="50"/>
      <c r="AA998" s="50"/>
      <c r="AG998" s="50"/>
      <c r="AH998" s="50"/>
      <c r="AI998" s="50"/>
      <c r="AJ998" s="50"/>
      <c r="AK998" s="50"/>
      <c r="AL998" s="50"/>
      <c r="AM998" s="50"/>
      <c r="AN998" s="50"/>
      <c r="AO998" s="50"/>
      <c r="AP998" s="138" t="str">
        <f>IF(NOT($AS998=$AS999),ROW(),"")</f>
        <v/>
      </c>
      <c r="AQ998" s="20" t="str">
        <f>IF(NOT(AS998=AS999),AS999,"")</f>
        <v/>
      </c>
      <c r="AR998" s="20" t="str">
        <f>INDEX($AB$15:$AM$15,MATCH($AS998,$AB$11:$AM$11,0))</f>
        <v>in</v>
      </c>
      <c r="AS998" s="20" t="str">
        <f>LEFT(AT998,4)</f>
        <v>2003</v>
      </c>
      <c r="AT998" s="139" t="str">
        <f>LEFT(B998,6)</f>
        <v>200311</v>
      </c>
    </row>
    <row r="999" spans="2:46" x14ac:dyDescent="0.25">
      <c r="B999" s="11">
        <f>'Market Data'!B985</f>
        <v>20031110</v>
      </c>
      <c r="C999" s="2">
        <f>'Market Data'!C985</f>
        <v>4995</v>
      </c>
      <c r="D999" s="2">
        <f>'Market Data'!D985</f>
        <v>5025</v>
      </c>
      <c r="E999" s="2">
        <f>'Market Data'!E985</f>
        <v>4968.5</v>
      </c>
      <c r="F999" s="12">
        <f>'Market Data'!F985</f>
        <v>4989.5</v>
      </c>
      <c r="H999" s="151">
        <f t="shared" si="135"/>
        <v>981</v>
      </c>
      <c r="I999" s="244">
        <f ca="1">IF($H999&lt;($J$6+1),"",PFE(OFFSET($F999,0,0,-$J$6)))</f>
        <v>0.10672135815180889</v>
      </c>
      <c r="J999" s="19"/>
      <c r="K999" s="139" t="str">
        <f t="shared" ca="1" si="136"/>
        <v>Long</v>
      </c>
      <c r="L999" s="243" t="e">
        <f t="shared" ca="1" si="131"/>
        <v>#N/A</v>
      </c>
      <c r="M999" s="242" t="e">
        <f t="shared" ca="1" si="132"/>
        <v>#N/A</v>
      </c>
      <c r="N999" s="20"/>
      <c r="O999" s="74">
        <f t="shared" ca="1" si="137"/>
        <v>1</v>
      </c>
      <c r="P999" s="75">
        <f t="shared" ca="1" si="129"/>
        <v>0</v>
      </c>
      <c r="Q999" s="76" t="str">
        <f t="shared" ca="1" si="133"/>
        <v/>
      </c>
      <c r="R999" s="75"/>
      <c r="S999" s="77">
        <f t="shared" ca="1" si="130"/>
        <v>1</v>
      </c>
      <c r="T999" s="78"/>
      <c r="U999" s="81">
        <f t="shared" ca="1" si="138"/>
        <v>-962.5</v>
      </c>
      <c r="V999" s="82">
        <f t="shared" ca="1" si="134"/>
        <v>110189.88</v>
      </c>
      <c r="W999" s="50"/>
      <c r="X999" s="50"/>
      <c r="Y999" s="50"/>
      <c r="Z999" s="50"/>
      <c r="AA999" s="50"/>
      <c r="AG999" s="50"/>
      <c r="AH999" s="50"/>
      <c r="AI999" s="50"/>
      <c r="AJ999" s="50"/>
      <c r="AK999" s="50"/>
      <c r="AL999" s="50"/>
      <c r="AM999" s="50"/>
      <c r="AN999" s="50"/>
      <c r="AO999" s="50"/>
      <c r="AP999" s="138" t="str">
        <f>IF(NOT($AS999=$AS1000),ROW(),"")</f>
        <v/>
      </c>
      <c r="AQ999" s="20" t="str">
        <f>IF(NOT(AS999=AS1000),AS1000,"")</f>
        <v/>
      </c>
      <c r="AR999" s="20" t="str">
        <f>INDEX($AB$15:$AM$15,MATCH($AS999,$AB$11:$AM$11,0))</f>
        <v>in</v>
      </c>
      <c r="AS999" s="20" t="str">
        <f>LEFT(AT999,4)</f>
        <v>2003</v>
      </c>
      <c r="AT999" s="139" t="str">
        <f>LEFT(B999,6)</f>
        <v>200311</v>
      </c>
    </row>
    <row r="1000" spans="2:46" x14ac:dyDescent="0.25">
      <c r="B1000" s="11">
        <f>'Market Data'!B986</f>
        <v>20031111</v>
      </c>
      <c r="C1000" s="2">
        <f>'Market Data'!C986</f>
        <v>4947</v>
      </c>
      <c r="D1000" s="2">
        <f>'Market Data'!D986</f>
        <v>4986</v>
      </c>
      <c r="E1000" s="2">
        <f>'Market Data'!E986</f>
        <v>4934.5</v>
      </c>
      <c r="F1000" s="12">
        <f>'Market Data'!F986</f>
        <v>4978</v>
      </c>
      <c r="H1000" s="151">
        <f t="shared" si="135"/>
        <v>982</v>
      </c>
      <c r="I1000" s="244">
        <f ca="1">IF($H1000&lt;($J$6+1),"",PFE(OFFSET($F1000,0,0,-$J$6)))</f>
        <v>0.11856776004047123</v>
      </c>
      <c r="J1000" s="19"/>
      <c r="K1000" s="139" t="str">
        <f t="shared" ca="1" si="136"/>
        <v>Long</v>
      </c>
      <c r="L1000" s="243" t="e">
        <f t="shared" ca="1" si="131"/>
        <v>#N/A</v>
      </c>
      <c r="M1000" s="242" t="e">
        <f t="shared" ca="1" si="132"/>
        <v>#N/A</v>
      </c>
      <c r="N1000" s="20"/>
      <c r="O1000" s="74">
        <f t="shared" ca="1" si="137"/>
        <v>1</v>
      </c>
      <c r="P1000" s="75">
        <f t="shared" ca="1" si="129"/>
        <v>0</v>
      </c>
      <c r="Q1000" s="76" t="str">
        <f t="shared" ca="1" si="133"/>
        <v/>
      </c>
      <c r="R1000" s="75"/>
      <c r="S1000" s="77">
        <f t="shared" ca="1" si="130"/>
        <v>1</v>
      </c>
      <c r="T1000" s="78"/>
      <c r="U1000" s="81">
        <f t="shared" ca="1" si="138"/>
        <v>-402.5</v>
      </c>
      <c r="V1000" s="82">
        <f t="shared" ca="1" si="134"/>
        <v>109787.38</v>
      </c>
      <c r="W1000" s="50"/>
      <c r="X1000" s="50"/>
      <c r="Y1000" s="50"/>
      <c r="Z1000" s="50"/>
      <c r="AA1000" s="50"/>
      <c r="AG1000" s="50"/>
      <c r="AH1000" s="50"/>
      <c r="AI1000" s="50"/>
      <c r="AJ1000" s="50"/>
      <c r="AK1000" s="50"/>
      <c r="AL1000" s="50"/>
      <c r="AM1000" s="50"/>
      <c r="AN1000" s="50"/>
      <c r="AO1000" s="50"/>
      <c r="AP1000" s="138" t="str">
        <f>IF(NOT($AS1000=$AS1001),ROW(),"")</f>
        <v/>
      </c>
      <c r="AQ1000" s="20" t="str">
        <f>IF(NOT(AS1000=AS1001),AS1001,"")</f>
        <v/>
      </c>
      <c r="AR1000" s="20" t="str">
        <f>INDEX($AB$15:$AM$15,MATCH($AS1000,$AB$11:$AM$11,0))</f>
        <v>in</v>
      </c>
      <c r="AS1000" s="20" t="str">
        <f>LEFT(AT1000,4)</f>
        <v>2003</v>
      </c>
      <c r="AT1000" s="139" t="str">
        <f>LEFT(B1000,6)</f>
        <v>200311</v>
      </c>
    </row>
    <row r="1001" spans="2:46" x14ac:dyDescent="0.25">
      <c r="B1001" s="11">
        <f>'Market Data'!B987</f>
        <v>20031112</v>
      </c>
      <c r="C1001" s="2">
        <f>'Market Data'!C987</f>
        <v>4970</v>
      </c>
      <c r="D1001" s="2">
        <f>'Market Data'!D987</f>
        <v>5013</v>
      </c>
      <c r="E1001" s="2">
        <f>'Market Data'!E987</f>
        <v>4930</v>
      </c>
      <c r="F1001" s="12">
        <f>'Market Data'!F987</f>
        <v>5012.5</v>
      </c>
      <c r="H1001" s="151">
        <f t="shared" si="135"/>
        <v>983</v>
      </c>
      <c r="I1001" s="244">
        <f ca="1">IF($H1001&lt;($J$6+1),"",PFE(OFFSET($F1001,0,0,-$J$6)))</f>
        <v>0.11921163836044199</v>
      </c>
      <c r="J1001" s="19"/>
      <c r="K1001" s="139" t="str">
        <f t="shared" ca="1" si="136"/>
        <v>Long</v>
      </c>
      <c r="L1001" s="243" t="e">
        <f t="shared" ca="1" si="131"/>
        <v>#N/A</v>
      </c>
      <c r="M1001" s="242" t="e">
        <f t="shared" ca="1" si="132"/>
        <v>#N/A</v>
      </c>
      <c r="N1001" s="20"/>
      <c r="O1001" s="74">
        <f t="shared" ca="1" si="137"/>
        <v>1</v>
      </c>
      <c r="P1001" s="75">
        <f t="shared" ca="1" si="129"/>
        <v>0</v>
      </c>
      <c r="Q1001" s="76" t="str">
        <f t="shared" ca="1" si="133"/>
        <v/>
      </c>
      <c r="R1001" s="75"/>
      <c r="S1001" s="77">
        <f t="shared" ca="1" si="130"/>
        <v>1</v>
      </c>
      <c r="T1001" s="78"/>
      <c r="U1001" s="81">
        <f t="shared" ca="1" si="138"/>
        <v>1207.5</v>
      </c>
      <c r="V1001" s="82">
        <f t="shared" ca="1" si="134"/>
        <v>110994.88</v>
      </c>
      <c r="W1001" s="50"/>
      <c r="X1001" s="50"/>
      <c r="Y1001" s="50"/>
      <c r="Z1001" s="50"/>
      <c r="AA1001" s="50"/>
      <c r="AG1001" s="50"/>
      <c r="AH1001" s="50"/>
      <c r="AI1001" s="50"/>
      <c r="AJ1001" s="50"/>
      <c r="AK1001" s="50"/>
      <c r="AL1001" s="50"/>
      <c r="AM1001" s="50"/>
      <c r="AN1001" s="50"/>
      <c r="AO1001" s="50"/>
      <c r="AP1001" s="138" t="str">
        <f>IF(NOT($AS1001=$AS1002),ROW(),"")</f>
        <v/>
      </c>
      <c r="AQ1001" s="20" t="str">
        <f>IF(NOT(AS1001=AS1002),AS1002,"")</f>
        <v/>
      </c>
      <c r="AR1001" s="20" t="str">
        <f>INDEX($AB$15:$AM$15,MATCH($AS1001,$AB$11:$AM$11,0))</f>
        <v>in</v>
      </c>
      <c r="AS1001" s="20" t="str">
        <f>LEFT(AT1001,4)</f>
        <v>2003</v>
      </c>
      <c r="AT1001" s="139" t="str">
        <f>LEFT(B1001,6)</f>
        <v>200311</v>
      </c>
    </row>
    <row r="1002" spans="2:46" x14ac:dyDescent="0.25">
      <c r="B1002" s="11">
        <f>'Market Data'!B988</f>
        <v>20031113</v>
      </c>
      <c r="C1002" s="2">
        <f>'Market Data'!C988</f>
        <v>5037</v>
      </c>
      <c r="D1002" s="2">
        <f>'Market Data'!D988</f>
        <v>5048</v>
      </c>
      <c r="E1002" s="2">
        <f>'Market Data'!E988</f>
        <v>4971</v>
      </c>
      <c r="F1002" s="12">
        <f>'Market Data'!F988</f>
        <v>4997.5</v>
      </c>
      <c r="H1002" s="151">
        <f t="shared" si="135"/>
        <v>984</v>
      </c>
      <c r="I1002" s="244">
        <f ca="1">IF($H1002&lt;($J$6+1),"",PFE(OFFSET($F1002,0,0,-$J$6)))</f>
        <v>0.14296516036007945</v>
      </c>
      <c r="J1002" s="19"/>
      <c r="K1002" s="139" t="str">
        <f t="shared" ca="1" si="136"/>
        <v>Long</v>
      </c>
      <c r="L1002" s="243" t="e">
        <f t="shared" ca="1" si="131"/>
        <v>#N/A</v>
      </c>
      <c r="M1002" s="242" t="e">
        <f t="shared" ca="1" si="132"/>
        <v>#N/A</v>
      </c>
      <c r="N1002" s="20"/>
      <c r="O1002" s="74">
        <f t="shared" ca="1" si="137"/>
        <v>1</v>
      </c>
      <c r="P1002" s="75">
        <f t="shared" ca="1" si="129"/>
        <v>0</v>
      </c>
      <c r="Q1002" s="76" t="str">
        <f t="shared" ca="1" si="133"/>
        <v/>
      </c>
      <c r="R1002" s="75"/>
      <c r="S1002" s="77">
        <f t="shared" ca="1" si="130"/>
        <v>1</v>
      </c>
      <c r="T1002" s="78"/>
      <c r="U1002" s="81">
        <f t="shared" ca="1" si="138"/>
        <v>-525</v>
      </c>
      <c r="V1002" s="82">
        <f t="shared" ca="1" si="134"/>
        <v>110469.88</v>
      </c>
      <c r="W1002" s="50"/>
      <c r="X1002" s="50"/>
      <c r="Y1002" s="50"/>
      <c r="Z1002" s="50"/>
      <c r="AA1002" s="50"/>
      <c r="AG1002" s="50"/>
      <c r="AH1002" s="50"/>
      <c r="AI1002" s="50"/>
      <c r="AJ1002" s="50"/>
      <c r="AK1002" s="50"/>
      <c r="AL1002" s="50"/>
      <c r="AM1002" s="50"/>
      <c r="AN1002" s="50"/>
      <c r="AO1002" s="50"/>
      <c r="AP1002" s="138" t="str">
        <f>IF(NOT($AS1002=$AS1003),ROW(),"")</f>
        <v/>
      </c>
      <c r="AQ1002" s="20" t="str">
        <f>IF(NOT(AS1002=AS1003),AS1003,"")</f>
        <v/>
      </c>
      <c r="AR1002" s="20" t="str">
        <f>INDEX($AB$15:$AM$15,MATCH($AS1002,$AB$11:$AM$11,0))</f>
        <v>in</v>
      </c>
      <c r="AS1002" s="20" t="str">
        <f>LEFT(AT1002,4)</f>
        <v>2003</v>
      </c>
      <c r="AT1002" s="139" t="str">
        <f>LEFT(B1002,6)</f>
        <v>200311</v>
      </c>
    </row>
    <row r="1003" spans="2:46" x14ac:dyDescent="0.25">
      <c r="B1003" s="11">
        <f>'Market Data'!B989</f>
        <v>20031114</v>
      </c>
      <c r="C1003" s="2">
        <f>'Market Data'!C989</f>
        <v>4986</v>
      </c>
      <c r="D1003" s="2">
        <f>'Market Data'!D989</f>
        <v>5050</v>
      </c>
      <c r="E1003" s="2">
        <f>'Market Data'!E989</f>
        <v>4979</v>
      </c>
      <c r="F1003" s="12">
        <f>'Market Data'!F989</f>
        <v>5026</v>
      </c>
      <c r="H1003" s="151">
        <f t="shared" si="135"/>
        <v>985</v>
      </c>
      <c r="I1003" s="244">
        <f ca="1">IF($H1003&lt;($J$6+1),"",PFE(OFFSET($F1003,0,0,-$J$6)))</f>
        <v>0.14386577940008941</v>
      </c>
      <c r="J1003" s="19"/>
      <c r="K1003" s="139" t="str">
        <f t="shared" ca="1" si="136"/>
        <v>Long</v>
      </c>
      <c r="L1003" s="243" t="e">
        <f t="shared" ca="1" si="131"/>
        <v>#N/A</v>
      </c>
      <c r="M1003" s="242" t="e">
        <f t="shared" ca="1" si="132"/>
        <v>#N/A</v>
      </c>
      <c r="N1003" s="20"/>
      <c r="O1003" s="74">
        <f t="shared" ca="1" si="137"/>
        <v>1</v>
      </c>
      <c r="P1003" s="75">
        <f t="shared" ca="1" si="129"/>
        <v>0</v>
      </c>
      <c r="Q1003" s="76" t="str">
        <f t="shared" ca="1" si="133"/>
        <v/>
      </c>
      <c r="R1003" s="75"/>
      <c r="S1003" s="77">
        <f t="shared" ca="1" si="130"/>
        <v>1</v>
      </c>
      <c r="T1003" s="78"/>
      <c r="U1003" s="81">
        <f t="shared" ca="1" si="138"/>
        <v>997.5</v>
      </c>
      <c r="V1003" s="82">
        <f t="shared" ca="1" si="134"/>
        <v>111467.38</v>
      </c>
      <c r="W1003" s="50"/>
      <c r="X1003" s="50"/>
      <c r="Y1003" s="50"/>
      <c r="Z1003" s="50"/>
      <c r="AA1003" s="50"/>
      <c r="AG1003" s="50"/>
      <c r="AH1003" s="50"/>
      <c r="AI1003" s="50"/>
      <c r="AJ1003" s="50"/>
      <c r="AK1003" s="50"/>
      <c r="AL1003" s="50"/>
      <c r="AM1003" s="50"/>
      <c r="AN1003" s="50"/>
      <c r="AO1003" s="50"/>
      <c r="AP1003" s="138" t="str">
        <f>IF(NOT($AS1003=$AS1004),ROW(),"")</f>
        <v/>
      </c>
      <c r="AQ1003" s="20" t="str">
        <f>IF(NOT(AS1003=AS1004),AS1004,"")</f>
        <v/>
      </c>
      <c r="AR1003" s="20" t="str">
        <f>INDEX($AB$15:$AM$15,MATCH($AS1003,$AB$11:$AM$11,0))</f>
        <v>in</v>
      </c>
      <c r="AS1003" s="20" t="str">
        <f>LEFT(AT1003,4)</f>
        <v>2003</v>
      </c>
      <c r="AT1003" s="139" t="str">
        <f>LEFT(B1003,6)</f>
        <v>200311</v>
      </c>
    </row>
    <row r="1004" spans="2:46" x14ac:dyDescent="0.25">
      <c r="B1004" s="11">
        <f>'Market Data'!B990</f>
        <v>20031117</v>
      </c>
      <c r="C1004" s="2">
        <f>'Market Data'!C990</f>
        <v>4947.5</v>
      </c>
      <c r="D1004" s="2">
        <f>'Market Data'!D990</f>
        <v>4962.5</v>
      </c>
      <c r="E1004" s="2">
        <f>'Market Data'!E990</f>
        <v>4896</v>
      </c>
      <c r="F1004" s="12">
        <f>'Market Data'!F990</f>
        <v>4906.5</v>
      </c>
      <c r="H1004" s="151">
        <f t="shared" si="135"/>
        <v>986</v>
      </c>
      <c r="I1004" s="244">
        <f ca="1">IF($H1004&lt;($J$6+1),"",PFE(OFFSET($F1004,0,0,-$J$6)))</f>
        <v>0.10444951750800097</v>
      </c>
      <c r="J1004" s="19"/>
      <c r="K1004" s="139" t="str">
        <f t="shared" ca="1" si="136"/>
        <v>Long</v>
      </c>
      <c r="L1004" s="243" t="e">
        <f t="shared" ca="1" si="131"/>
        <v>#N/A</v>
      </c>
      <c r="M1004" s="242" t="e">
        <f t="shared" ca="1" si="132"/>
        <v>#N/A</v>
      </c>
      <c r="N1004" s="20"/>
      <c r="O1004" s="74">
        <f t="shared" ca="1" si="137"/>
        <v>1</v>
      </c>
      <c r="P1004" s="75">
        <f t="shared" ca="1" si="129"/>
        <v>0</v>
      </c>
      <c r="Q1004" s="76" t="str">
        <f t="shared" ca="1" si="133"/>
        <v/>
      </c>
      <c r="R1004" s="75"/>
      <c r="S1004" s="77">
        <f t="shared" ca="1" si="130"/>
        <v>1</v>
      </c>
      <c r="T1004" s="78"/>
      <c r="U1004" s="81">
        <f t="shared" ca="1" si="138"/>
        <v>-4182.5</v>
      </c>
      <c r="V1004" s="82">
        <f t="shared" ca="1" si="134"/>
        <v>107284.88</v>
      </c>
      <c r="W1004" s="50"/>
      <c r="X1004" s="50"/>
      <c r="Y1004" s="50"/>
      <c r="Z1004" s="50"/>
      <c r="AA1004" s="50"/>
      <c r="AG1004" s="50"/>
      <c r="AH1004" s="50"/>
      <c r="AI1004" s="50"/>
      <c r="AJ1004" s="50"/>
      <c r="AK1004" s="50"/>
      <c r="AL1004" s="50"/>
      <c r="AM1004" s="50"/>
      <c r="AN1004" s="50"/>
      <c r="AO1004" s="50"/>
      <c r="AP1004" s="138" t="str">
        <f>IF(NOT($AS1004=$AS1005),ROW(),"")</f>
        <v/>
      </c>
      <c r="AQ1004" s="20" t="str">
        <f>IF(NOT(AS1004=AS1005),AS1005,"")</f>
        <v/>
      </c>
      <c r="AR1004" s="20" t="str">
        <f>INDEX($AB$15:$AM$15,MATCH($AS1004,$AB$11:$AM$11,0))</f>
        <v>in</v>
      </c>
      <c r="AS1004" s="20" t="str">
        <f>LEFT(AT1004,4)</f>
        <v>2003</v>
      </c>
      <c r="AT1004" s="139" t="str">
        <f>LEFT(B1004,6)</f>
        <v>200311</v>
      </c>
    </row>
    <row r="1005" spans="2:46" x14ac:dyDescent="0.25">
      <c r="B1005" s="11">
        <f>'Market Data'!B991</f>
        <v>20031118</v>
      </c>
      <c r="C1005" s="2">
        <f>'Market Data'!C991</f>
        <v>4940</v>
      </c>
      <c r="D1005" s="2">
        <f>'Market Data'!D991</f>
        <v>4949.5</v>
      </c>
      <c r="E1005" s="2">
        <f>'Market Data'!E991</f>
        <v>4856</v>
      </c>
      <c r="F1005" s="12">
        <f>'Market Data'!F991</f>
        <v>4856</v>
      </c>
      <c r="H1005" s="151">
        <f t="shared" si="135"/>
        <v>987</v>
      </c>
      <c r="I1005" s="244">
        <f ca="1">IF($H1005&lt;($J$6+1),"",PFE(OFFSET($F1005,0,0,-$J$6)))</f>
        <v>7.2707661755708988E-2</v>
      </c>
      <c r="J1005" s="19"/>
      <c r="K1005" s="139" t="str">
        <f t="shared" ca="1" si="136"/>
        <v>Long</v>
      </c>
      <c r="L1005" s="243" t="e">
        <f t="shared" ca="1" si="131"/>
        <v>#N/A</v>
      </c>
      <c r="M1005" s="242" t="e">
        <f t="shared" ca="1" si="132"/>
        <v>#N/A</v>
      </c>
      <c r="N1005" s="20"/>
      <c r="O1005" s="74">
        <f t="shared" ca="1" si="137"/>
        <v>1</v>
      </c>
      <c r="P1005" s="75">
        <f t="shared" ca="1" si="129"/>
        <v>0</v>
      </c>
      <c r="Q1005" s="76" t="str">
        <f t="shared" ca="1" si="133"/>
        <v/>
      </c>
      <c r="R1005" s="75"/>
      <c r="S1005" s="77">
        <f t="shared" ca="1" si="130"/>
        <v>1</v>
      </c>
      <c r="T1005" s="78"/>
      <c r="U1005" s="81">
        <f t="shared" ca="1" si="138"/>
        <v>-1767.5</v>
      </c>
      <c r="V1005" s="82">
        <f t="shared" ca="1" si="134"/>
        <v>105517.38</v>
      </c>
      <c r="W1005" s="50"/>
      <c r="X1005" s="50"/>
      <c r="Y1005" s="50"/>
      <c r="Z1005" s="50"/>
      <c r="AA1005" s="50"/>
      <c r="AG1005" s="50"/>
      <c r="AH1005" s="50"/>
      <c r="AI1005" s="50"/>
      <c r="AJ1005" s="50"/>
      <c r="AK1005" s="50"/>
      <c r="AL1005" s="50"/>
      <c r="AM1005" s="50"/>
      <c r="AN1005" s="50"/>
      <c r="AO1005" s="50"/>
      <c r="AP1005" s="138" t="str">
        <f>IF(NOT($AS1005=$AS1006),ROW(),"")</f>
        <v/>
      </c>
      <c r="AQ1005" s="20" t="str">
        <f>IF(NOT(AS1005=AS1006),AS1006,"")</f>
        <v/>
      </c>
      <c r="AR1005" s="20" t="str">
        <f>INDEX($AB$15:$AM$15,MATCH($AS1005,$AB$11:$AM$11,0))</f>
        <v>in</v>
      </c>
      <c r="AS1005" s="20" t="str">
        <f>LEFT(AT1005,4)</f>
        <v>2003</v>
      </c>
      <c r="AT1005" s="139" t="str">
        <f>LEFT(B1005,6)</f>
        <v>200311</v>
      </c>
    </row>
    <row r="1006" spans="2:46" x14ac:dyDescent="0.25">
      <c r="B1006" s="11">
        <f>'Market Data'!B992</f>
        <v>20031119</v>
      </c>
      <c r="C1006" s="2">
        <f>'Market Data'!C992</f>
        <v>4837</v>
      </c>
      <c r="D1006" s="2">
        <f>'Market Data'!D992</f>
        <v>4894</v>
      </c>
      <c r="E1006" s="2">
        <f>'Market Data'!E992</f>
        <v>4827.5</v>
      </c>
      <c r="F1006" s="12">
        <f>'Market Data'!F992</f>
        <v>4890</v>
      </c>
      <c r="H1006" s="151">
        <f t="shared" si="135"/>
        <v>988</v>
      </c>
      <c r="I1006" s="244">
        <f ca="1">IF($H1006&lt;($J$6+1),"",PFE(OFFSET($F1006,0,0,-$J$6)))</f>
        <v>8.586890982689549E-2</v>
      </c>
      <c r="J1006" s="19"/>
      <c r="K1006" s="139" t="str">
        <f t="shared" ca="1" si="136"/>
        <v>Long</v>
      </c>
      <c r="L1006" s="243" t="e">
        <f t="shared" ca="1" si="131"/>
        <v>#N/A</v>
      </c>
      <c r="M1006" s="242" t="e">
        <f t="shared" ca="1" si="132"/>
        <v>#N/A</v>
      </c>
      <c r="N1006" s="20"/>
      <c r="O1006" s="74">
        <f t="shared" ca="1" si="137"/>
        <v>1</v>
      </c>
      <c r="P1006" s="75">
        <f t="shared" ca="1" si="129"/>
        <v>0</v>
      </c>
      <c r="Q1006" s="76" t="str">
        <f t="shared" ca="1" si="133"/>
        <v/>
      </c>
      <c r="R1006" s="75"/>
      <c r="S1006" s="77">
        <f t="shared" ca="1" si="130"/>
        <v>1</v>
      </c>
      <c r="T1006" s="78"/>
      <c r="U1006" s="81">
        <f t="shared" ca="1" si="138"/>
        <v>1190</v>
      </c>
      <c r="V1006" s="82">
        <f t="shared" ca="1" si="134"/>
        <v>106707.38</v>
      </c>
      <c r="W1006" s="50"/>
      <c r="X1006" s="50"/>
      <c r="Y1006" s="50"/>
      <c r="Z1006" s="50"/>
      <c r="AA1006" s="50"/>
      <c r="AG1006" s="50"/>
      <c r="AH1006" s="50"/>
      <c r="AI1006" s="50"/>
      <c r="AJ1006" s="50"/>
      <c r="AK1006" s="50"/>
      <c r="AL1006" s="50"/>
      <c r="AM1006" s="50"/>
      <c r="AN1006" s="50"/>
      <c r="AO1006" s="50"/>
      <c r="AP1006" s="138" t="str">
        <f>IF(NOT($AS1006=$AS1007),ROW(),"")</f>
        <v/>
      </c>
      <c r="AQ1006" s="20" t="str">
        <f>IF(NOT(AS1006=AS1007),AS1007,"")</f>
        <v/>
      </c>
      <c r="AR1006" s="20" t="str">
        <f>INDEX($AB$15:$AM$15,MATCH($AS1006,$AB$11:$AM$11,0))</f>
        <v>in</v>
      </c>
      <c r="AS1006" s="20" t="str">
        <f>LEFT(AT1006,4)</f>
        <v>2003</v>
      </c>
      <c r="AT1006" s="139" t="str">
        <f>LEFT(B1006,6)</f>
        <v>200311</v>
      </c>
    </row>
    <row r="1007" spans="2:46" x14ac:dyDescent="0.25">
      <c r="B1007" s="11">
        <f>'Market Data'!B993</f>
        <v>20031120</v>
      </c>
      <c r="C1007" s="2">
        <f>'Market Data'!C993</f>
        <v>4903</v>
      </c>
      <c r="D1007" s="2">
        <f>'Market Data'!D993</f>
        <v>4905</v>
      </c>
      <c r="E1007" s="2">
        <f>'Market Data'!E993</f>
        <v>4796</v>
      </c>
      <c r="F1007" s="12">
        <f>'Market Data'!F993</f>
        <v>4892</v>
      </c>
      <c r="H1007" s="151">
        <f t="shared" si="135"/>
        <v>989</v>
      </c>
      <c r="I1007" s="244">
        <f ca="1">IF($H1007&lt;($J$6+1),"",PFE(OFFSET($F1007,0,0,-$J$6)))</f>
        <v>7.1518036222738418E-2</v>
      </c>
      <c r="J1007" s="19"/>
      <c r="K1007" s="139" t="str">
        <f t="shared" ca="1" si="136"/>
        <v>Long</v>
      </c>
      <c r="L1007" s="243" t="e">
        <f t="shared" ca="1" si="131"/>
        <v>#N/A</v>
      </c>
      <c r="M1007" s="242" t="e">
        <f t="shared" ca="1" si="132"/>
        <v>#N/A</v>
      </c>
      <c r="N1007" s="20"/>
      <c r="O1007" s="74">
        <f t="shared" ca="1" si="137"/>
        <v>1</v>
      </c>
      <c r="P1007" s="75">
        <f t="shared" ca="1" si="129"/>
        <v>0</v>
      </c>
      <c r="Q1007" s="76" t="str">
        <f t="shared" ca="1" si="133"/>
        <v/>
      </c>
      <c r="R1007" s="75"/>
      <c r="S1007" s="77">
        <f t="shared" ca="1" si="130"/>
        <v>1</v>
      </c>
      <c r="T1007" s="78"/>
      <c r="U1007" s="81">
        <f t="shared" ca="1" si="138"/>
        <v>70</v>
      </c>
      <c r="V1007" s="82">
        <f t="shared" ca="1" si="134"/>
        <v>106777.38</v>
      </c>
      <c r="W1007" s="50"/>
      <c r="X1007" s="50"/>
      <c r="Y1007" s="50"/>
      <c r="Z1007" s="50"/>
      <c r="AA1007" s="50"/>
      <c r="AG1007" s="50"/>
      <c r="AH1007" s="50"/>
      <c r="AI1007" s="50"/>
      <c r="AJ1007" s="50"/>
      <c r="AK1007" s="50"/>
      <c r="AL1007" s="50"/>
      <c r="AM1007" s="50"/>
      <c r="AN1007" s="50"/>
      <c r="AO1007" s="50"/>
      <c r="AP1007" s="138" t="str">
        <f>IF(NOT($AS1007=$AS1008),ROW(),"")</f>
        <v/>
      </c>
      <c r="AQ1007" s="20" t="str">
        <f>IF(NOT(AS1007=AS1008),AS1008,"")</f>
        <v/>
      </c>
      <c r="AR1007" s="20" t="str">
        <f>INDEX($AB$15:$AM$15,MATCH($AS1007,$AB$11:$AM$11,0))</f>
        <v>in</v>
      </c>
      <c r="AS1007" s="20" t="str">
        <f>LEFT(AT1007,4)</f>
        <v>2003</v>
      </c>
      <c r="AT1007" s="139" t="str">
        <f>LEFT(B1007,6)</f>
        <v>200311</v>
      </c>
    </row>
    <row r="1008" spans="2:46" x14ac:dyDescent="0.25">
      <c r="B1008" s="11">
        <f>'Market Data'!B994</f>
        <v>20031121</v>
      </c>
      <c r="C1008" s="2">
        <f>'Market Data'!C994</f>
        <v>4865.5</v>
      </c>
      <c r="D1008" s="2">
        <f>'Market Data'!D994</f>
        <v>4892</v>
      </c>
      <c r="E1008" s="2">
        <f>'Market Data'!E994</f>
        <v>4849.5</v>
      </c>
      <c r="F1008" s="12">
        <f>'Market Data'!F994</f>
        <v>4867</v>
      </c>
      <c r="H1008" s="151">
        <f t="shared" si="135"/>
        <v>990</v>
      </c>
      <c r="I1008" s="244">
        <f ca="1">IF($H1008&lt;($J$6+1),"",PFE(OFFSET($F1008,0,0,-$J$6)))</f>
        <v>6.2543431133870439E-2</v>
      </c>
      <c r="J1008" s="19"/>
      <c r="K1008" s="139" t="str">
        <f t="shared" ca="1" si="136"/>
        <v>Long</v>
      </c>
      <c r="L1008" s="243" t="e">
        <f t="shared" ca="1" si="131"/>
        <v>#N/A</v>
      </c>
      <c r="M1008" s="242" t="e">
        <f t="shared" ca="1" si="132"/>
        <v>#N/A</v>
      </c>
      <c r="N1008" s="20"/>
      <c r="O1008" s="74">
        <f t="shared" ca="1" si="137"/>
        <v>1</v>
      </c>
      <c r="P1008" s="75">
        <f t="shared" ca="1" si="129"/>
        <v>0</v>
      </c>
      <c r="Q1008" s="76" t="str">
        <f t="shared" ca="1" si="133"/>
        <v/>
      </c>
      <c r="R1008" s="75"/>
      <c r="S1008" s="77">
        <f t="shared" ca="1" si="130"/>
        <v>1</v>
      </c>
      <c r="T1008" s="78"/>
      <c r="U1008" s="81">
        <f t="shared" ca="1" si="138"/>
        <v>-875</v>
      </c>
      <c r="V1008" s="82">
        <f t="shared" ca="1" si="134"/>
        <v>105902.38</v>
      </c>
      <c r="W1008" s="50"/>
      <c r="X1008" s="50"/>
      <c r="Y1008" s="50"/>
      <c r="Z1008" s="50"/>
      <c r="AA1008" s="50"/>
      <c r="AG1008" s="50"/>
      <c r="AH1008" s="50"/>
      <c r="AI1008" s="50"/>
      <c r="AJ1008" s="50"/>
      <c r="AK1008" s="50"/>
      <c r="AL1008" s="50"/>
      <c r="AM1008" s="50"/>
      <c r="AN1008" s="50"/>
      <c r="AO1008" s="50"/>
      <c r="AP1008" s="138" t="str">
        <f>IF(NOT($AS1008=$AS1009),ROW(),"")</f>
        <v/>
      </c>
      <c r="AQ1008" s="20" t="str">
        <f>IF(NOT(AS1008=AS1009),AS1009,"")</f>
        <v/>
      </c>
      <c r="AR1008" s="20" t="str">
        <f>INDEX($AB$15:$AM$15,MATCH($AS1008,$AB$11:$AM$11,0))</f>
        <v>in</v>
      </c>
      <c r="AS1008" s="20" t="str">
        <f>LEFT(AT1008,4)</f>
        <v>2003</v>
      </c>
      <c r="AT1008" s="139" t="str">
        <f>LEFT(B1008,6)</f>
        <v>200311</v>
      </c>
    </row>
    <row r="1009" spans="2:46" x14ac:dyDescent="0.25">
      <c r="B1009" s="11">
        <f>'Market Data'!B995</f>
        <v>20031124</v>
      </c>
      <c r="C1009" s="2">
        <f>'Market Data'!C995</f>
        <v>4882</v>
      </c>
      <c r="D1009" s="2">
        <f>'Market Data'!D995</f>
        <v>4982.5</v>
      </c>
      <c r="E1009" s="2">
        <f>'Market Data'!E995</f>
        <v>4879.5</v>
      </c>
      <c r="F1009" s="12">
        <f>'Market Data'!F995</f>
        <v>4979.5</v>
      </c>
      <c r="H1009" s="151">
        <f t="shared" si="135"/>
        <v>991</v>
      </c>
      <c r="I1009" s="244">
        <f ca="1">IF($H1009&lt;($J$6+1),"",PFE(OFFSET($F1009,0,0,-$J$6)))</f>
        <v>8.5886669141383695E-2</v>
      </c>
      <c r="J1009" s="19"/>
      <c r="K1009" s="139" t="str">
        <f t="shared" ca="1" si="136"/>
        <v>Long</v>
      </c>
      <c r="L1009" s="243" t="e">
        <f t="shared" ca="1" si="131"/>
        <v>#N/A</v>
      </c>
      <c r="M1009" s="242" t="e">
        <f t="shared" ca="1" si="132"/>
        <v>#N/A</v>
      </c>
      <c r="N1009" s="20"/>
      <c r="O1009" s="74">
        <f t="shared" ca="1" si="137"/>
        <v>1</v>
      </c>
      <c r="P1009" s="75">
        <f t="shared" ca="1" si="129"/>
        <v>0</v>
      </c>
      <c r="Q1009" s="76" t="str">
        <f t="shared" ca="1" si="133"/>
        <v/>
      </c>
      <c r="R1009" s="75"/>
      <c r="S1009" s="77">
        <f t="shared" ca="1" si="130"/>
        <v>1</v>
      </c>
      <c r="T1009" s="78"/>
      <c r="U1009" s="81">
        <f t="shared" ca="1" si="138"/>
        <v>3937.5</v>
      </c>
      <c r="V1009" s="82">
        <f t="shared" ca="1" si="134"/>
        <v>109839.88</v>
      </c>
      <c r="W1009" s="50"/>
      <c r="X1009" s="50"/>
      <c r="Y1009" s="50"/>
      <c r="Z1009" s="50"/>
      <c r="AA1009" s="50"/>
      <c r="AG1009" s="50"/>
      <c r="AH1009" s="50"/>
      <c r="AI1009" s="50"/>
      <c r="AJ1009" s="50"/>
      <c r="AK1009" s="50"/>
      <c r="AL1009" s="50"/>
      <c r="AM1009" s="50"/>
      <c r="AN1009" s="50"/>
      <c r="AO1009" s="50"/>
      <c r="AP1009" s="138" t="str">
        <f>IF(NOT($AS1009=$AS1010),ROW(),"")</f>
        <v/>
      </c>
      <c r="AQ1009" s="20" t="str">
        <f>IF(NOT(AS1009=AS1010),AS1010,"")</f>
        <v/>
      </c>
      <c r="AR1009" s="20" t="str">
        <f>INDEX($AB$15:$AM$15,MATCH($AS1009,$AB$11:$AM$11,0))</f>
        <v>in</v>
      </c>
      <c r="AS1009" s="20" t="str">
        <f>LEFT(AT1009,4)</f>
        <v>2003</v>
      </c>
      <c r="AT1009" s="139" t="str">
        <f>LEFT(B1009,6)</f>
        <v>200311</v>
      </c>
    </row>
    <row r="1010" spans="2:46" x14ac:dyDescent="0.25">
      <c r="B1010" s="11">
        <f>'Market Data'!B996</f>
        <v>20031125</v>
      </c>
      <c r="C1010" s="2">
        <f>'Market Data'!C996</f>
        <v>4969.5</v>
      </c>
      <c r="D1010" s="2">
        <f>'Market Data'!D996</f>
        <v>5001</v>
      </c>
      <c r="E1010" s="2">
        <f>'Market Data'!E996</f>
        <v>4958.5</v>
      </c>
      <c r="F1010" s="12">
        <f>'Market Data'!F996</f>
        <v>4971</v>
      </c>
      <c r="H1010" s="151">
        <f t="shared" si="135"/>
        <v>992</v>
      </c>
      <c r="I1010" s="244">
        <f ca="1">IF($H1010&lt;($J$6+1),"",PFE(OFFSET($F1010,0,0,-$J$6)))</f>
        <v>7.6092754618564948E-2</v>
      </c>
      <c r="J1010" s="19"/>
      <c r="K1010" s="139" t="str">
        <f t="shared" ca="1" si="136"/>
        <v>Long</v>
      </c>
      <c r="L1010" s="243" t="e">
        <f t="shared" ca="1" si="131"/>
        <v>#N/A</v>
      </c>
      <c r="M1010" s="242" t="e">
        <f t="shared" ca="1" si="132"/>
        <v>#N/A</v>
      </c>
      <c r="N1010" s="20"/>
      <c r="O1010" s="74">
        <f t="shared" ca="1" si="137"/>
        <v>1</v>
      </c>
      <c r="P1010" s="75">
        <f t="shared" ca="1" si="129"/>
        <v>0</v>
      </c>
      <c r="Q1010" s="76" t="str">
        <f t="shared" ca="1" si="133"/>
        <v/>
      </c>
      <c r="R1010" s="75"/>
      <c r="S1010" s="77">
        <f t="shared" ca="1" si="130"/>
        <v>1</v>
      </c>
      <c r="T1010" s="78"/>
      <c r="U1010" s="81">
        <f t="shared" ca="1" si="138"/>
        <v>-297.5</v>
      </c>
      <c r="V1010" s="82">
        <f t="shared" ca="1" si="134"/>
        <v>109542.38</v>
      </c>
      <c r="W1010" s="50"/>
      <c r="X1010" s="50"/>
      <c r="Y1010" s="50"/>
      <c r="Z1010" s="50"/>
      <c r="AA1010" s="50"/>
      <c r="AG1010" s="50"/>
      <c r="AH1010" s="50"/>
      <c r="AI1010" s="50"/>
      <c r="AJ1010" s="50"/>
      <c r="AK1010" s="50"/>
      <c r="AL1010" s="50"/>
      <c r="AM1010" s="50"/>
      <c r="AN1010" s="50"/>
      <c r="AO1010" s="50"/>
      <c r="AP1010" s="138" t="str">
        <f>IF(NOT($AS1010=$AS1011),ROW(),"")</f>
        <v/>
      </c>
      <c r="AQ1010" s="20" t="str">
        <f>IF(NOT(AS1010=AS1011),AS1011,"")</f>
        <v/>
      </c>
      <c r="AR1010" s="20" t="str">
        <f>INDEX($AB$15:$AM$15,MATCH($AS1010,$AB$11:$AM$11,0))</f>
        <v>in</v>
      </c>
      <c r="AS1010" s="20" t="str">
        <f>LEFT(AT1010,4)</f>
        <v>2003</v>
      </c>
      <c r="AT1010" s="139" t="str">
        <f>LEFT(B1010,6)</f>
        <v>200311</v>
      </c>
    </row>
    <row r="1011" spans="2:46" x14ac:dyDescent="0.25">
      <c r="B1011" s="11">
        <f>'Market Data'!B997</f>
        <v>20031126</v>
      </c>
      <c r="C1011" s="2">
        <f>'Market Data'!C997</f>
        <v>4968.5</v>
      </c>
      <c r="D1011" s="2">
        <f>'Market Data'!D997</f>
        <v>5019.5</v>
      </c>
      <c r="E1011" s="2">
        <f>'Market Data'!E997</f>
        <v>4936</v>
      </c>
      <c r="F1011" s="12">
        <f>'Market Data'!F997</f>
        <v>4964</v>
      </c>
      <c r="H1011" s="151">
        <f t="shared" si="135"/>
        <v>993</v>
      </c>
      <c r="I1011" s="244">
        <f ca="1">IF($H1011&lt;($J$6+1),"",PFE(OFFSET($F1011,0,0,-$J$6)))</f>
        <v>8.5019533449481974E-2</v>
      </c>
      <c r="J1011" s="19"/>
      <c r="K1011" s="139" t="str">
        <f t="shared" ca="1" si="136"/>
        <v>Long</v>
      </c>
      <c r="L1011" s="243" t="e">
        <f t="shared" ca="1" si="131"/>
        <v>#N/A</v>
      </c>
      <c r="M1011" s="242" t="e">
        <f t="shared" ca="1" si="132"/>
        <v>#N/A</v>
      </c>
      <c r="N1011" s="20"/>
      <c r="O1011" s="74">
        <f t="shared" ca="1" si="137"/>
        <v>1</v>
      </c>
      <c r="P1011" s="75">
        <f t="shared" ca="1" si="129"/>
        <v>0</v>
      </c>
      <c r="Q1011" s="76" t="str">
        <f t="shared" ca="1" si="133"/>
        <v/>
      </c>
      <c r="R1011" s="75"/>
      <c r="S1011" s="77">
        <f t="shared" ca="1" si="130"/>
        <v>1</v>
      </c>
      <c r="T1011" s="78"/>
      <c r="U1011" s="81">
        <f t="shared" ca="1" si="138"/>
        <v>-245</v>
      </c>
      <c r="V1011" s="82">
        <f t="shared" ca="1" si="134"/>
        <v>109297.38</v>
      </c>
      <c r="W1011" s="50"/>
      <c r="X1011" s="50"/>
      <c r="Y1011" s="50"/>
      <c r="Z1011" s="50"/>
      <c r="AA1011" s="50"/>
      <c r="AG1011" s="50"/>
      <c r="AH1011" s="50"/>
      <c r="AI1011" s="50"/>
      <c r="AJ1011" s="50"/>
      <c r="AK1011" s="50"/>
      <c r="AL1011" s="50"/>
      <c r="AM1011" s="50"/>
      <c r="AN1011" s="50"/>
      <c r="AO1011" s="50"/>
      <c r="AP1011" s="138" t="str">
        <f>IF(NOT($AS1011=$AS1012),ROW(),"")</f>
        <v/>
      </c>
      <c r="AQ1011" s="20" t="str">
        <f>IF(NOT(AS1011=AS1012),AS1012,"")</f>
        <v/>
      </c>
      <c r="AR1011" s="20" t="str">
        <f>INDEX($AB$15:$AM$15,MATCH($AS1011,$AB$11:$AM$11,0))</f>
        <v>in</v>
      </c>
      <c r="AS1011" s="20" t="str">
        <f>LEFT(AT1011,4)</f>
        <v>2003</v>
      </c>
      <c r="AT1011" s="139" t="str">
        <f>LEFT(B1011,6)</f>
        <v>200311</v>
      </c>
    </row>
    <row r="1012" spans="2:46" x14ac:dyDescent="0.25">
      <c r="B1012" s="11">
        <f>'Market Data'!B998</f>
        <v>20031127</v>
      </c>
      <c r="C1012" s="2">
        <f>'Market Data'!C998</f>
        <v>4979</v>
      </c>
      <c r="D1012" s="2">
        <f>'Market Data'!D998</f>
        <v>4987.5</v>
      </c>
      <c r="E1012" s="2">
        <f>'Market Data'!E998</f>
        <v>4959.5</v>
      </c>
      <c r="F1012" s="12">
        <f>'Market Data'!F998</f>
        <v>4982</v>
      </c>
      <c r="H1012" s="151">
        <f t="shared" si="135"/>
        <v>994</v>
      </c>
      <c r="I1012" s="244">
        <f ca="1">IF($H1012&lt;($J$6+1),"",PFE(OFFSET($F1012,0,0,-$J$6)))</f>
        <v>0.10054880335691101</v>
      </c>
      <c r="J1012" s="19"/>
      <c r="K1012" s="139" t="str">
        <f t="shared" ca="1" si="136"/>
        <v>Long</v>
      </c>
      <c r="L1012" s="243" t="e">
        <f t="shared" ca="1" si="131"/>
        <v>#N/A</v>
      </c>
      <c r="M1012" s="242" t="e">
        <f t="shared" ca="1" si="132"/>
        <v>#N/A</v>
      </c>
      <c r="N1012" s="20"/>
      <c r="O1012" s="74">
        <f t="shared" ca="1" si="137"/>
        <v>1</v>
      </c>
      <c r="P1012" s="75">
        <f t="shared" ca="1" si="129"/>
        <v>0</v>
      </c>
      <c r="Q1012" s="76" t="str">
        <f t="shared" ca="1" si="133"/>
        <v/>
      </c>
      <c r="R1012" s="75"/>
      <c r="S1012" s="77">
        <f t="shared" ca="1" si="130"/>
        <v>1</v>
      </c>
      <c r="T1012" s="78"/>
      <c r="U1012" s="81">
        <f t="shared" ca="1" si="138"/>
        <v>630</v>
      </c>
      <c r="V1012" s="82">
        <f t="shared" ca="1" si="134"/>
        <v>109927.38</v>
      </c>
      <c r="W1012" s="50"/>
      <c r="X1012" s="50"/>
      <c r="Y1012" s="50"/>
      <c r="Z1012" s="50"/>
      <c r="AA1012" s="50"/>
      <c r="AG1012" s="50"/>
      <c r="AH1012" s="50"/>
      <c r="AI1012" s="50"/>
      <c r="AJ1012" s="50"/>
      <c r="AK1012" s="50"/>
      <c r="AL1012" s="50"/>
      <c r="AM1012" s="50"/>
      <c r="AN1012" s="50"/>
      <c r="AO1012" s="50"/>
      <c r="AP1012" s="138" t="str">
        <f>IF(NOT($AS1012=$AS1013),ROW(),"")</f>
        <v/>
      </c>
      <c r="AQ1012" s="20" t="str">
        <f>IF(NOT(AS1012=AS1013),AS1013,"")</f>
        <v/>
      </c>
      <c r="AR1012" s="20" t="str">
        <f>INDEX($AB$15:$AM$15,MATCH($AS1012,$AB$11:$AM$11,0))</f>
        <v>in</v>
      </c>
      <c r="AS1012" s="20" t="str">
        <f>LEFT(AT1012,4)</f>
        <v>2003</v>
      </c>
      <c r="AT1012" s="139" t="str">
        <f>LEFT(B1012,6)</f>
        <v>200311</v>
      </c>
    </row>
    <row r="1013" spans="2:46" x14ac:dyDescent="0.25">
      <c r="B1013" s="11">
        <f>'Market Data'!B999</f>
        <v>20031128</v>
      </c>
      <c r="C1013" s="2">
        <f>'Market Data'!C999</f>
        <v>4983.5</v>
      </c>
      <c r="D1013" s="2">
        <f>'Market Data'!D999</f>
        <v>5001.5</v>
      </c>
      <c r="E1013" s="2">
        <f>'Market Data'!E999</f>
        <v>4920</v>
      </c>
      <c r="F1013" s="12">
        <f>'Market Data'!F999</f>
        <v>4973.5</v>
      </c>
      <c r="H1013" s="151">
        <f t="shared" si="135"/>
        <v>995</v>
      </c>
      <c r="I1013" s="244">
        <f ca="1">IF($H1013&lt;($J$6+1),"",PFE(OFFSET($F1013,0,0,-$J$6)))</f>
        <v>8.8314068149014893E-2</v>
      </c>
      <c r="J1013" s="19"/>
      <c r="K1013" s="139" t="str">
        <f t="shared" ca="1" si="136"/>
        <v>Long</v>
      </c>
      <c r="L1013" s="243" t="e">
        <f t="shared" ca="1" si="131"/>
        <v>#N/A</v>
      </c>
      <c r="M1013" s="242" t="e">
        <f t="shared" ca="1" si="132"/>
        <v>#N/A</v>
      </c>
      <c r="N1013" s="20"/>
      <c r="O1013" s="74">
        <f t="shared" ca="1" si="137"/>
        <v>1</v>
      </c>
      <c r="P1013" s="75">
        <f t="shared" ca="1" si="129"/>
        <v>0</v>
      </c>
      <c r="Q1013" s="76" t="str">
        <f t="shared" ca="1" si="133"/>
        <v/>
      </c>
      <c r="R1013" s="75"/>
      <c r="S1013" s="77">
        <f t="shared" ca="1" si="130"/>
        <v>1</v>
      </c>
      <c r="T1013" s="78"/>
      <c r="U1013" s="81">
        <f t="shared" ca="1" si="138"/>
        <v>-297.5</v>
      </c>
      <c r="V1013" s="82">
        <f t="shared" ca="1" si="134"/>
        <v>109629.88</v>
      </c>
      <c r="W1013" s="50"/>
      <c r="X1013" s="50"/>
      <c r="Y1013" s="50"/>
      <c r="Z1013" s="50"/>
      <c r="AA1013" s="50"/>
      <c r="AG1013" s="50"/>
      <c r="AH1013" s="50"/>
      <c r="AI1013" s="50"/>
      <c r="AJ1013" s="50"/>
      <c r="AK1013" s="50"/>
      <c r="AL1013" s="50"/>
      <c r="AM1013" s="50"/>
      <c r="AN1013" s="50"/>
      <c r="AO1013" s="50"/>
      <c r="AP1013" s="138" t="str">
        <f>IF(NOT($AS1013=$AS1014),ROW(),"")</f>
        <v/>
      </c>
      <c r="AQ1013" s="20" t="str">
        <f>IF(NOT(AS1013=AS1014),AS1014,"")</f>
        <v/>
      </c>
      <c r="AR1013" s="20" t="str">
        <f>INDEX($AB$15:$AM$15,MATCH($AS1013,$AB$11:$AM$11,0))</f>
        <v>in</v>
      </c>
      <c r="AS1013" s="20" t="str">
        <f>LEFT(AT1013,4)</f>
        <v>2003</v>
      </c>
      <c r="AT1013" s="139" t="str">
        <f>LEFT(B1013,6)</f>
        <v>200311</v>
      </c>
    </row>
    <row r="1014" spans="2:46" x14ac:dyDescent="0.25">
      <c r="B1014" s="11">
        <f>'Market Data'!B1000</f>
        <v>20031201</v>
      </c>
      <c r="C1014" s="2">
        <f>'Market Data'!C1000</f>
        <v>5011</v>
      </c>
      <c r="D1014" s="2">
        <f>'Market Data'!D1000</f>
        <v>5064</v>
      </c>
      <c r="E1014" s="2">
        <f>'Market Data'!E1000</f>
        <v>5008.5</v>
      </c>
      <c r="F1014" s="12">
        <f>'Market Data'!F1000</f>
        <v>5057.5</v>
      </c>
      <c r="H1014" s="151">
        <f t="shared" si="135"/>
        <v>996</v>
      </c>
      <c r="I1014" s="244">
        <f ca="1">IF($H1014&lt;($J$6+1),"",PFE(OFFSET($F1014,0,0,-$J$6)))</f>
        <v>0.13144729157020826</v>
      </c>
      <c r="J1014" s="19"/>
      <c r="K1014" s="139" t="str">
        <f t="shared" ca="1" si="136"/>
        <v>Long</v>
      </c>
      <c r="L1014" s="243" t="e">
        <f t="shared" ca="1" si="131"/>
        <v>#N/A</v>
      </c>
      <c r="M1014" s="242" t="e">
        <f t="shared" ca="1" si="132"/>
        <v>#N/A</v>
      </c>
      <c r="N1014" s="20"/>
      <c r="O1014" s="74">
        <f t="shared" ca="1" si="137"/>
        <v>1</v>
      </c>
      <c r="P1014" s="75">
        <f t="shared" ca="1" si="129"/>
        <v>0</v>
      </c>
      <c r="Q1014" s="76" t="str">
        <f t="shared" ca="1" si="133"/>
        <v/>
      </c>
      <c r="R1014" s="75"/>
      <c r="S1014" s="77">
        <f t="shared" ca="1" si="130"/>
        <v>1</v>
      </c>
      <c r="T1014" s="78"/>
      <c r="U1014" s="81">
        <f t="shared" ca="1" si="138"/>
        <v>2940</v>
      </c>
      <c r="V1014" s="82">
        <f t="shared" ca="1" si="134"/>
        <v>112569.88</v>
      </c>
      <c r="W1014" s="50"/>
      <c r="X1014" s="50"/>
      <c r="Y1014" s="50"/>
      <c r="Z1014" s="50"/>
      <c r="AA1014" s="50"/>
      <c r="AG1014" s="50"/>
      <c r="AH1014" s="50"/>
      <c r="AI1014" s="50"/>
      <c r="AJ1014" s="50"/>
      <c r="AK1014" s="50"/>
      <c r="AL1014" s="50"/>
      <c r="AM1014" s="50"/>
      <c r="AN1014" s="50"/>
      <c r="AO1014" s="50"/>
      <c r="AP1014" s="138" t="str">
        <f>IF(NOT($AS1014=$AS1015),ROW(),"")</f>
        <v/>
      </c>
      <c r="AQ1014" s="20" t="str">
        <f>IF(NOT(AS1014=AS1015),AS1015,"")</f>
        <v/>
      </c>
      <c r="AR1014" s="20" t="str">
        <f>INDEX($AB$15:$AM$15,MATCH($AS1014,$AB$11:$AM$11,0))</f>
        <v>in</v>
      </c>
      <c r="AS1014" s="20" t="str">
        <f>LEFT(AT1014,4)</f>
        <v>2003</v>
      </c>
      <c r="AT1014" s="139" t="str">
        <f>LEFT(B1014,6)</f>
        <v>200312</v>
      </c>
    </row>
    <row r="1015" spans="2:46" x14ac:dyDescent="0.25">
      <c r="B1015" s="11">
        <f>'Market Data'!B1001</f>
        <v>20031202</v>
      </c>
      <c r="C1015" s="2">
        <f>'Market Data'!C1001</f>
        <v>5052</v>
      </c>
      <c r="D1015" s="2">
        <f>'Market Data'!D1001</f>
        <v>5069</v>
      </c>
      <c r="E1015" s="2">
        <f>'Market Data'!E1001</f>
        <v>5018</v>
      </c>
      <c r="F1015" s="12">
        <f>'Market Data'!F1001</f>
        <v>5055.5</v>
      </c>
      <c r="H1015" s="151">
        <f t="shared" si="135"/>
        <v>997</v>
      </c>
      <c r="I1015" s="244">
        <f ca="1">IF($H1015&lt;($J$6+1),"",PFE(OFFSET($F1015,0,0,-$J$6)))</f>
        <v>0.14516163138337984</v>
      </c>
      <c r="J1015" s="19"/>
      <c r="K1015" s="139" t="str">
        <f t="shared" ca="1" si="136"/>
        <v>Long</v>
      </c>
      <c r="L1015" s="243" t="e">
        <f t="shared" ca="1" si="131"/>
        <v>#N/A</v>
      </c>
      <c r="M1015" s="242" t="e">
        <f t="shared" ca="1" si="132"/>
        <v>#N/A</v>
      </c>
      <c r="N1015" s="20"/>
      <c r="O1015" s="74">
        <f t="shared" ca="1" si="137"/>
        <v>1</v>
      </c>
      <c r="P1015" s="75">
        <f t="shared" ca="1" si="129"/>
        <v>0</v>
      </c>
      <c r="Q1015" s="76" t="str">
        <f t="shared" ca="1" si="133"/>
        <v/>
      </c>
      <c r="R1015" s="75"/>
      <c r="S1015" s="77">
        <f t="shared" ca="1" si="130"/>
        <v>1</v>
      </c>
      <c r="T1015" s="78"/>
      <c r="U1015" s="81">
        <f t="shared" ca="1" si="138"/>
        <v>-70</v>
      </c>
      <c r="V1015" s="82">
        <f t="shared" ca="1" si="134"/>
        <v>112499.88</v>
      </c>
      <c r="W1015" s="50"/>
      <c r="X1015" s="50"/>
      <c r="Y1015" s="50"/>
      <c r="Z1015" s="50"/>
      <c r="AA1015" s="50"/>
      <c r="AG1015" s="50"/>
      <c r="AH1015" s="50"/>
      <c r="AI1015" s="50"/>
      <c r="AJ1015" s="50"/>
      <c r="AK1015" s="50"/>
      <c r="AL1015" s="50"/>
      <c r="AM1015" s="50"/>
      <c r="AN1015" s="50"/>
      <c r="AO1015" s="50"/>
      <c r="AP1015" s="138" t="str">
        <f>IF(NOT($AS1015=$AS1016),ROW(),"")</f>
        <v/>
      </c>
      <c r="AQ1015" s="20" t="str">
        <f>IF(NOT(AS1015=AS1016),AS1016,"")</f>
        <v/>
      </c>
      <c r="AR1015" s="20" t="str">
        <f>INDEX($AB$15:$AM$15,MATCH($AS1015,$AB$11:$AM$11,0))</f>
        <v>in</v>
      </c>
      <c r="AS1015" s="20" t="str">
        <f>LEFT(AT1015,4)</f>
        <v>2003</v>
      </c>
      <c r="AT1015" s="139" t="str">
        <f>LEFT(B1015,6)</f>
        <v>200312</v>
      </c>
    </row>
    <row r="1016" spans="2:46" x14ac:dyDescent="0.25">
      <c r="B1016" s="11">
        <f>'Market Data'!B1002</f>
        <v>20031203</v>
      </c>
      <c r="C1016" s="2">
        <f>'Market Data'!C1002</f>
        <v>5035</v>
      </c>
      <c r="D1016" s="2">
        <f>'Market Data'!D1002</f>
        <v>5117</v>
      </c>
      <c r="E1016" s="2">
        <f>'Market Data'!E1002</f>
        <v>5032</v>
      </c>
      <c r="F1016" s="12">
        <f>'Market Data'!F1002</f>
        <v>5115.5</v>
      </c>
      <c r="H1016" s="151">
        <f t="shared" si="135"/>
        <v>998</v>
      </c>
      <c r="I1016" s="244">
        <f ca="1">IF($H1016&lt;($J$6+1),"",PFE(OFFSET($F1016,0,0,-$J$6)))</f>
        <v>0.16208768796384823</v>
      </c>
      <c r="J1016" s="19"/>
      <c r="K1016" s="139" t="str">
        <f t="shared" ca="1" si="136"/>
        <v>Long</v>
      </c>
      <c r="L1016" s="243" t="e">
        <f t="shared" ca="1" si="131"/>
        <v>#N/A</v>
      </c>
      <c r="M1016" s="242" t="e">
        <f t="shared" ca="1" si="132"/>
        <v>#N/A</v>
      </c>
      <c r="N1016" s="20"/>
      <c r="O1016" s="74">
        <f t="shared" ca="1" si="137"/>
        <v>1</v>
      </c>
      <c r="P1016" s="75">
        <f t="shared" ca="1" si="129"/>
        <v>0</v>
      </c>
      <c r="Q1016" s="76" t="str">
        <f t="shared" ca="1" si="133"/>
        <v/>
      </c>
      <c r="R1016" s="75"/>
      <c r="S1016" s="77">
        <f t="shared" ca="1" si="130"/>
        <v>1</v>
      </c>
      <c r="T1016" s="78"/>
      <c r="U1016" s="81">
        <f t="shared" ca="1" si="138"/>
        <v>2100</v>
      </c>
      <c r="V1016" s="82">
        <f t="shared" ca="1" si="134"/>
        <v>114599.88</v>
      </c>
      <c r="W1016" s="50"/>
      <c r="X1016" s="50"/>
      <c r="Y1016" s="50"/>
      <c r="Z1016" s="50"/>
      <c r="AA1016" s="50"/>
      <c r="AG1016" s="50"/>
      <c r="AH1016" s="50"/>
      <c r="AI1016" s="50"/>
      <c r="AJ1016" s="50"/>
      <c r="AK1016" s="50"/>
      <c r="AL1016" s="50"/>
      <c r="AM1016" s="50"/>
      <c r="AN1016" s="50"/>
      <c r="AO1016" s="50"/>
      <c r="AP1016" s="138" t="str">
        <f>IF(NOT($AS1016=$AS1017),ROW(),"")</f>
        <v/>
      </c>
      <c r="AQ1016" s="20" t="str">
        <f>IF(NOT(AS1016=AS1017),AS1017,"")</f>
        <v/>
      </c>
      <c r="AR1016" s="20" t="str">
        <f>INDEX($AB$15:$AM$15,MATCH($AS1016,$AB$11:$AM$11,0))</f>
        <v>in</v>
      </c>
      <c r="AS1016" s="20" t="str">
        <f>LEFT(AT1016,4)</f>
        <v>2003</v>
      </c>
      <c r="AT1016" s="139" t="str">
        <f>LEFT(B1016,6)</f>
        <v>200312</v>
      </c>
    </row>
    <row r="1017" spans="2:46" x14ac:dyDescent="0.25">
      <c r="B1017" s="11">
        <f>'Market Data'!B1003</f>
        <v>20031204</v>
      </c>
      <c r="C1017" s="2">
        <f>'Market Data'!C1003</f>
        <v>5101</v>
      </c>
      <c r="D1017" s="2">
        <f>'Market Data'!D1003</f>
        <v>5125.5</v>
      </c>
      <c r="E1017" s="2">
        <f>'Market Data'!E1003</f>
        <v>5076.5</v>
      </c>
      <c r="F1017" s="12">
        <f>'Market Data'!F1003</f>
        <v>5083.5</v>
      </c>
      <c r="H1017" s="151">
        <f t="shared" si="135"/>
        <v>999</v>
      </c>
      <c r="I1017" s="244">
        <f ca="1">IF($H1017&lt;($J$6+1),"",PFE(OFFSET($F1017,0,0,-$J$6)))</f>
        <v>0.14677698479784881</v>
      </c>
      <c r="J1017" s="19"/>
      <c r="K1017" s="139" t="str">
        <f t="shared" ca="1" si="136"/>
        <v>Long</v>
      </c>
      <c r="L1017" s="243" t="e">
        <f t="shared" ca="1" si="131"/>
        <v>#N/A</v>
      </c>
      <c r="M1017" s="242" t="e">
        <f t="shared" ca="1" si="132"/>
        <v>#N/A</v>
      </c>
      <c r="N1017" s="20"/>
      <c r="O1017" s="74">
        <f t="shared" ca="1" si="137"/>
        <v>1</v>
      </c>
      <c r="P1017" s="75">
        <f t="shared" ca="1" si="129"/>
        <v>0</v>
      </c>
      <c r="Q1017" s="76" t="str">
        <f t="shared" ca="1" si="133"/>
        <v/>
      </c>
      <c r="R1017" s="75"/>
      <c r="S1017" s="77">
        <f t="shared" ca="1" si="130"/>
        <v>1</v>
      </c>
      <c r="T1017" s="78"/>
      <c r="U1017" s="81">
        <f t="shared" ca="1" si="138"/>
        <v>-1120</v>
      </c>
      <c r="V1017" s="82">
        <f t="shared" ca="1" si="134"/>
        <v>113479.88</v>
      </c>
      <c r="W1017" s="50"/>
      <c r="X1017" s="50"/>
      <c r="Y1017" s="50"/>
      <c r="Z1017" s="50"/>
      <c r="AA1017" s="50"/>
      <c r="AG1017" s="50"/>
      <c r="AH1017" s="50"/>
      <c r="AI1017" s="50"/>
      <c r="AJ1017" s="50"/>
      <c r="AK1017" s="50"/>
      <c r="AL1017" s="50"/>
      <c r="AM1017" s="50"/>
      <c r="AN1017" s="50"/>
      <c r="AO1017" s="50"/>
      <c r="AP1017" s="138" t="str">
        <f>IF(NOT($AS1017=$AS1018),ROW(),"")</f>
        <v/>
      </c>
      <c r="AQ1017" s="20" t="str">
        <f>IF(NOT(AS1017=AS1018),AS1018,"")</f>
        <v/>
      </c>
      <c r="AR1017" s="20" t="str">
        <f>INDEX($AB$15:$AM$15,MATCH($AS1017,$AB$11:$AM$11,0))</f>
        <v>in</v>
      </c>
      <c r="AS1017" s="20" t="str">
        <f>LEFT(AT1017,4)</f>
        <v>2003</v>
      </c>
      <c r="AT1017" s="139" t="str">
        <f>LEFT(B1017,6)</f>
        <v>200312</v>
      </c>
    </row>
    <row r="1018" spans="2:46" x14ac:dyDescent="0.25">
      <c r="B1018" s="11">
        <f>'Market Data'!B1004</f>
        <v>20031205</v>
      </c>
      <c r="C1018" s="2">
        <f>'Market Data'!C1004</f>
        <v>5083.5</v>
      </c>
      <c r="D1018" s="2">
        <f>'Market Data'!D1004</f>
        <v>5104.5</v>
      </c>
      <c r="E1018" s="2">
        <f>'Market Data'!E1004</f>
        <v>5041.5</v>
      </c>
      <c r="F1018" s="12">
        <f>'Market Data'!F1004</f>
        <v>5054.5</v>
      </c>
      <c r="H1018" s="151">
        <f t="shared" si="135"/>
        <v>1000</v>
      </c>
      <c r="I1018" s="244">
        <f ca="1">IF($H1018&lt;($J$6+1),"",PFE(OFFSET($F1018,0,0,-$J$6)))</f>
        <v>0.12583023262110746</v>
      </c>
      <c r="J1018" s="19"/>
      <c r="K1018" s="139" t="str">
        <f t="shared" ca="1" si="136"/>
        <v>Long</v>
      </c>
      <c r="L1018" s="243" t="e">
        <f t="shared" ca="1" si="131"/>
        <v>#N/A</v>
      </c>
      <c r="M1018" s="242" t="e">
        <f t="shared" ca="1" si="132"/>
        <v>#N/A</v>
      </c>
      <c r="N1018" s="20"/>
      <c r="O1018" s="74">
        <f t="shared" ca="1" si="137"/>
        <v>1</v>
      </c>
      <c r="P1018" s="75">
        <f t="shared" ca="1" si="129"/>
        <v>0</v>
      </c>
      <c r="Q1018" s="76" t="str">
        <f t="shared" ca="1" si="133"/>
        <v/>
      </c>
      <c r="R1018" s="75"/>
      <c r="S1018" s="77">
        <f t="shared" ca="1" si="130"/>
        <v>1</v>
      </c>
      <c r="T1018" s="78"/>
      <c r="U1018" s="81">
        <f t="shared" ca="1" si="138"/>
        <v>-1015</v>
      </c>
      <c r="V1018" s="82">
        <f t="shared" ca="1" si="134"/>
        <v>112464.88</v>
      </c>
      <c r="W1018" s="50"/>
      <c r="X1018" s="50"/>
      <c r="Y1018" s="50"/>
      <c r="Z1018" s="50"/>
      <c r="AA1018" s="50"/>
      <c r="AG1018" s="50"/>
      <c r="AH1018" s="50"/>
      <c r="AI1018" s="50"/>
      <c r="AJ1018" s="50"/>
      <c r="AK1018" s="50"/>
      <c r="AL1018" s="50"/>
      <c r="AM1018" s="50"/>
      <c r="AN1018" s="50"/>
      <c r="AO1018" s="50"/>
      <c r="AP1018" s="138" t="str">
        <f>IF(NOT($AS1018=$AS1019),ROW(),"")</f>
        <v/>
      </c>
      <c r="AQ1018" s="20" t="str">
        <f>IF(NOT(AS1018=AS1019),AS1019,"")</f>
        <v/>
      </c>
      <c r="AR1018" s="20" t="str">
        <f>INDEX($AB$15:$AM$15,MATCH($AS1018,$AB$11:$AM$11,0))</f>
        <v>in</v>
      </c>
      <c r="AS1018" s="20" t="str">
        <f>LEFT(AT1018,4)</f>
        <v>2003</v>
      </c>
      <c r="AT1018" s="139" t="str">
        <f>LEFT(B1018,6)</f>
        <v>200312</v>
      </c>
    </row>
    <row r="1019" spans="2:46" x14ac:dyDescent="0.25">
      <c r="B1019" s="11">
        <f>'Market Data'!B1005</f>
        <v>20031208</v>
      </c>
      <c r="C1019" s="2">
        <f>'Market Data'!C1005</f>
        <v>5034</v>
      </c>
      <c r="D1019" s="2">
        <f>'Market Data'!D1005</f>
        <v>5056</v>
      </c>
      <c r="E1019" s="2">
        <f>'Market Data'!E1005</f>
        <v>5007</v>
      </c>
      <c r="F1019" s="12">
        <f>'Market Data'!F1005</f>
        <v>5056</v>
      </c>
      <c r="H1019" s="151">
        <f t="shared" si="135"/>
        <v>1001</v>
      </c>
      <c r="I1019" s="244">
        <f ca="1">IF($H1019&lt;($J$6+1),"",PFE(OFFSET($F1019,0,0,-$J$6)))</f>
        <v>0.12468356096764149</v>
      </c>
      <c r="J1019" s="19"/>
      <c r="K1019" s="139" t="str">
        <f t="shared" ca="1" si="136"/>
        <v>Long</v>
      </c>
      <c r="L1019" s="243" t="e">
        <f t="shared" ca="1" si="131"/>
        <v>#N/A</v>
      </c>
      <c r="M1019" s="242" t="e">
        <f t="shared" ca="1" si="132"/>
        <v>#N/A</v>
      </c>
      <c r="N1019" s="20"/>
      <c r="O1019" s="74">
        <f t="shared" ca="1" si="137"/>
        <v>1</v>
      </c>
      <c r="P1019" s="75">
        <f t="shared" ca="1" si="129"/>
        <v>0</v>
      </c>
      <c r="Q1019" s="76" t="str">
        <f t="shared" ca="1" si="133"/>
        <v/>
      </c>
      <c r="R1019" s="75"/>
      <c r="S1019" s="77">
        <f t="shared" ca="1" si="130"/>
        <v>1</v>
      </c>
      <c r="T1019" s="78"/>
      <c r="U1019" s="81">
        <f t="shared" ca="1" si="138"/>
        <v>52.5</v>
      </c>
      <c r="V1019" s="82">
        <f t="shared" ca="1" si="134"/>
        <v>112517.38</v>
      </c>
      <c r="W1019" s="50"/>
      <c r="X1019" s="50"/>
      <c r="Y1019" s="50"/>
      <c r="Z1019" s="50"/>
      <c r="AA1019" s="50"/>
      <c r="AG1019" s="50"/>
      <c r="AH1019" s="50"/>
      <c r="AI1019" s="50"/>
      <c r="AJ1019" s="50"/>
      <c r="AK1019" s="50"/>
      <c r="AL1019" s="50"/>
      <c r="AM1019" s="50"/>
      <c r="AN1019" s="50"/>
      <c r="AO1019" s="50"/>
      <c r="AP1019" s="138" t="str">
        <f>IF(NOT($AS1019=$AS1020),ROW(),"")</f>
        <v/>
      </c>
      <c r="AQ1019" s="20" t="str">
        <f>IF(NOT(AS1019=AS1020),AS1020,"")</f>
        <v/>
      </c>
      <c r="AR1019" s="20" t="str">
        <f>INDEX($AB$15:$AM$15,MATCH($AS1019,$AB$11:$AM$11,0))</f>
        <v>in</v>
      </c>
      <c r="AS1019" s="20" t="str">
        <f>LEFT(AT1019,4)</f>
        <v>2003</v>
      </c>
      <c r="AT1019" s="139" t="str">
        <f>LEFT(B1019,6)</f>
        <v>200312</v>
      </c>
    </row>
    <row r="1020" spans="2:46" x14ac:dyDescent="0.25">
      <c r="B1020" s="11">
        <f>'Market Data'!B1006</f>
        <v>20031209</v>
      </c>
      <c r="C1020" s="2">
        <f>'Market Data'!C1006</f>
        <v>5084.5</v>
      </c>
      <c r="D1020" s="2">
        <f>'Market Data'!D1006</f>
        <v>5110.5</v>
      </c>
      <c r="E1020" s="2">
        <f>'Market Data'!E1006</f>
        <v>5067</v>
      </c>
      <c r="F1020" s="12">
        <f>'Market Data'!F1006</f>
        <v>5084.5</v>
      </c>
      <c r="H1020" s="151">
        <f t="shared" si="135"/>
        <v>1002</v>
      </c>
      <c r="I1020" s="244">
        <f ca="1">IF($H1020&lt;($J$6+1),"",PFE(OFFSET($F1020,0,0,-$J$6)))</f>
        <v>0.1163876252846756</v>
      </c>
      <c r="J1020" s="19"/>
      <c r="K1020" s="139" t="str">
        <f t="shared" ca="1" si="136"/>
        <v>Long</v>
      </c>
      <c r="L1020" s="243" t="e">
        <f t="shared" ca="1" si="131"/>
        <v>#N/A</v>
      </c>
      <c r="M1020" s="242" t="e">
        <f t="shared" ca="1" si="132"/>
        <v>#N/A</v>
      </c>
      <c r="N1020" s="20"/>
      <c r="O1020" s="74">
        <f t="shared" ca="1" si="137"/>
        <v>1</v>
      </c>
      <c r="P1020" s="75">
        <f t="shared" ca="1" si="129"/>
        <v>0</v>
      </c>
      <c r="Q1020" s="76" t="str">
        <f t="shared" ca="1" si="133"/>
        <v/>
      </c>
      <c r="R1020" s="75"/>
      <c r="S1020" s="77">
        <f t="shared" ca="1" si="130"/>
        <v>1</v>
      </c>
      <c r="T1020" s="78"/>
      <c r="U1020" s="81">
        <f t="shared" ca="1" si="138"/>
        <v>997.5</v>
      </c>
      <c r="V1020" s="82">
        <f t="shared" ca="1" si="134"/>
        <v>113514.88</v>
      </c>
      <c r="W1020" s="50"/>
      <c r="X1020" s="50"/>
      <c r="Y1020" s="50"/>
      <c r="Z1020" s="50"/>
      <c r="AA1020" s="50"/>
      <c r="AG1020" s="50"/>
      <c r="AH1020" s="50"/>
      <c r="AI1020" s="50"/>
      <c r="AJ1020" s="50"/>
      <c r="AK1020" s="50"/>
      <c r="AL1020" s="50"/>
      <c r="AM1020" s="50"/>
      <c r="AN1020" s="50"/>
      <c r="AO1020" s="50"/>
      <c r="AP1020" s="138" t="str">
        <f>IF(NOT($AS1020=$AS1021),ROW(),"")</f>
        <v/>
      </c>
      <c r="AQ1020" s="20" t="str">
        <f>IF(NOT(AS1020=AS1021),AS1021,"")</f>
        <v/>
      </c>
      <c r="AR1020" s="20" t="str">
        <f>INDEX($AB$15:$AM$15,MATCH($AS1020,$AB$11:$AM$11,0))</f>
        <v>in</v>
      </c>
      <c r="AS1020" s="20" t="str">
        <f>LEFT(AT1020,4)</f>
        <v>2003</v>
      </c>
      <c r="AT1020" s="139" t="str">
        <f>LEFT(B1020,6)</f>
        <v>200312</v>
      </c>
    </row>
    <row r="1021" spans="2:46" x14ac:dyDescent="0.25">
      <c r="B1021" s="11">
        <f>'Market Data'!B1007</f>
        <v>20031210</v>
      </c>
      <c r="C1021" s="2">
        <f>'Market Data'!C1007</f>
        <v>5054</v>
      </c>
      <c r="D1021" s="2">
        <f>'Market Data'!D1007</f>
        <v>5078</v>
      </c>
      <c r="E1021" s="2">
        <f>'Market Data'!E1007</f>
        <v>5025</v>
      </c>
      <c r="F1021" s="12">
        <f>'Market Data'!F1007</f>
        <v>5057</v>
      </c>
      <c r="H1021" s="151">
        <f t="shared" si="135"/>
        <v>1003</v>
      </c>
      <c r="I1021" s="244">
        <f ca="1">IF($H1021&lt;($J$6+1),"",PFE(OFFSET($F1021,0,0,-$J$6)))</f>
        <v>0.11038305855812601</v>
      </c>
      <c r="J1021" s="19"/>
      <c r="K1021" s="139" t="str">
        <f t="shared" ca="1" si="136"/>
        <v>Long</v>
      </c>
      <c r="L1021" s="243" t="e">
        <f t="shared" ca="1" si="131"/>
        <v>#N/A</v>
      </c>
      <c r="M1021" s="242" t="e">
        <f t="shared" ca="1" si="132"/>
        <v>#N/A</v>
      </c>
      <c r="N1021" s="20"/>
      <c r="O1021" s="74">
        <f t="shared" ca="1" si="137"/>
        <v>1</v>
      </c>
      <c r="P1021" s="75">
        <f t="shared" ca="1" si="129"/>
        <v>0</v>
      </c>
      <c r="Q1021" s="76" t="str">
        <f t="shared" ca="1" si="133"/>
        <v/>
      </c>
      <c r="R1021" s="75"/>
      <c r="S1021" s="77">
        <f t="shared" ca="1" si="130"/>
        <v>1</v>
      </c>
      <c r="T1021" s="78"/>
      <c r="U1021" s="81">
        <f t="shared" ca="1" si="138"/>
        <v>-962.5</v>
      </c>
      <c r="V1021" s="82">
        <f t="shared" ca="1" si="134"/>
        <v>112552.38</v>
      </c>
      <c r="W1021" s="50"/>
      <c r="X1021" s="50"/>
      <c r="Y1021" s="50"/>
      <c r="Z1021" s="50"/>
      <c r="AA1021" s="50"/>
      <c r="AG1021" s="50"/>
      <c r="AH1021" s="50"/>
      <c r="AI1021" s="50"/>
      <c r="AJ1021" s="50"/>
      <c r="AK1021" s="50"/>
      <c r="AL1021" s="50"/>
      <c r="AM1021" s="50"/>
      <c r="AN1021" s="50"/>
      <c r="AO1021" s="50"/>
      <c r="AP1021" s="138" t="str">
        <f>IF(NOT($AS1021=$AS1022),ROW(),"")</f>
        <v/>
      </c>
      <c r="AQ1021" s="20" t="str">
        <f>IF(NOT(AS1021=AS1022),AS1022,"")</f>
        <v/>
      </c>
      <c r="AR1021" s="20" t="str">
        <f>INDEX($AB$15:$AM$15,MATCH($AS1021,$AB$11:$AM$11,0))</f>
        <v>in</v>
      </c>
      <c r="AS1021" s="20" t="str">
        <f>LEFT(AT1021,4)</f>
        <v>2003</v>
      </c>
      <c r="AT1021" s="139" t="str">
        <f>LEFT(B1021,6)</f>
        <v>200312</v>
      </c>
    </row>
    <row r="1022" spans="2:46" x14ac:dyDescent="0.25">
      <c r="B1022" s="11">
        <f>'Market Data'!B1008</f>
        <v>20031211</v>
      </c>
      <c r="C1022" s="2">
        <f>'Market Data'!C1008</f>
        <v>5066.5</v>
      </c>
      <c r="D1022" s="2">
        <f>'Market Data'!D1008</f>
        <v>5093.5</v>
      </c>
      <c r="E1022" s="2">
        <f>'Market Data'!E1008</f>
        <v>5054</v>
      </c>
      <c r="F1022" s="12">
        <f>'Market Data'!F1008</f>
        <v>5083</v>
      </c>
      <c r="H1022" s="151">
        <f t="shared" si="135"/>
        <v>1004</v>
      </c>
      <c r="I1022" s="244">
        <f ca="1">IF($H1022&lt;($J$6+1),"",PFE(OFFSET($F1022,0,0,-$J$6)))</f>
        <v>0.10054184114619065</v>
      </c>
      <c r="J1022" s="19"/>
      <c r="K1022" s="139" t="str">
        <f t="shared" ca="1" si="136"/>
        <v>Long</v>
      </c>
      <c r="L1022" s="243" t="e">
        <f t="shared" ca="1" si="131"/>
        <v>#N/A</v>
      </c>
      <c r="M1022" s="242" t="e">
        <f t="shared" ca="1" si="132"/>
        <v>#N/A</v>
      </c>
      <c r="N1022" s="20"/>
      <c r="O1022" s="74">
        <f t="shared" ca="1" si="137"/>
        <v>1</v>
      </c>
      <c r="P1022" s="75">
        <f t="shared" ca="1" si="129"/>
        <v>0</v>
      </c>
      <c r="Q1022" s="76" t="str">
        <f t="shared" ca="1" si="133"/>
        <v/>
      </c>
      <c r="R1022" s="75"/>
      <c r="S1022" s="77">
        <f t="shared" ca="1" si="130"/>
        <v>1</v>
      </c>
      <c r="T1022" s="78"/>
      <c r="U1022" s="81">
        <f t="shared" ca="1" si="138"/>
        <v>910</v>
      </c>
      <c r="V1022" s="82">
        <f t="shared" ca="1" si="134"/>
        <v>113462.38</v>
      </c>
      <c r="W1022" s="50"/>
      <c r="X1022" s="50"/>
      <c r="Y1022" s="50"/>
      <c r="Z1022" s="50"/>
      <c r="AA1022" s="50"/>
      <c r="AG1022" s="50"/>
      <c r="AH1022" s="50"/>
      <c r="AI1022" s="50"/>
      <c r="AJ1022" s="50"/>
      <c r="AK1022" s="50"/>
      <c r="AL1022" s="50"/>
      <c r="AM1022" s="50"/>
      <c r="AN1022" s="50"/>
      <c r="AO1022" s="50"/>
      <c r="AP1022" s="138" t="str">
        <f>IF(NOT($AS1022=$AS1023),ROW(),"")</f>
        <v/>
      </c>
      <c r="AQ1022" s="20" t="str">
        <f>IF(NOT(AS1022=AS1023),AS1023,"")</f>
        <v/>
      </c>
      <c r="AR1022" s="20" t="str">
        <f>INDEX($AB$15:$AM$15,MATCH($AS1022,$AB$11:$AM$11,0))</f>
        <v>in</v>
      </c>
      <c r="AS1022" s="20" t="str">
        <f>LEFT(AT1022,4)</f>
        <v>2003</v>
      </c>
      <c r="AT1022" s="139" t="str">
        <f>LEFT(B1022,6)</f>
        <v>200312</v>
      </c>
    </row>
    <row r="1023" spans="2:46" x14ac:dyDescent="0.25">
      <c r="B1023" s="11">
        <f>'Market Data'!B1009</f>
        <v>20031212</v>
      </c>
      <c r="C1023" s="2">
        <f>'Market Data'!C1009</f>
        <v>5116</v>
      </c>
      <c r="D1023" s="2">
        <f>'Market Data'!D1009</f>
        <v>5133</v>
      </c>
      <c r="E1023" s="2">
        <f>'Market Data'!E1009</f>
        <v>5057.5</v>
      </c>
      <c r="F1023" s="12">
        <f>'Market Data'!F1009</f>
        <v>5080.5</v>
      </c>
      <c r="H1023" s="151">
        <f t="shared" si="135"/>
        <v>1005</v>
      </c>
      <c r="I1023" s="244">
        <f ca="1">IF($H1023&lt;($J$6+1),"",PFE(OFFSET($F1023,0,0,-$J$6)))</f>
        <v>0.10230943245254959</v>
      </c>
      <c r="J1023" s="19"/>
      <c r="K1023" s="139" t="str">
        <f t="shared" ca="1" si="136"/>
        <v>Long</v>
      </c>
      <c r="L1023" s="243" t="e">
        <f t="shared" ca="1" si="131"/>
        <v>#N/A</v>
      </c>
      <c r="M1023" s="242" t="e">
        <f t="shared" ca="1" si="132"/>
        <v>#N/A</v>
      </c>
      <c r="N1023" s="20"/>
      <c r="O1023" s="74">
        <f t="shared" ca="1" si="137"/>
        <v>1</v>
      </c>
      <c r="P1023" s="75">
        <f t="shared" ca="1" si="129"/>
        <v>0</v>
      </c>
      <c r="Q1023" s="76" t="str">
        <f t="shared" ca="1" si="133"/>
        <v/>
      </c>
      <c r="R1023" s="75"/>
      <c r="S1023" s="77">
        <f t="shared" ca="1" si="130"/>
        <v>1</v>
      </c>
      <c r="T1023" s="78"/>
      <c r="U1023" s="81">
        <f t="shared" ca="1" si="138"/>
        <v>-87.5</v>
      </c>
      <c r="V1023" s="82">
        <f t="shared" ca="1" si="134"/>
        <v>113374.88</v>
      </c>
      <c r="W1023" s="50"/>
      <c r="X1023" s="50"/>
      <c r="Y1023" s="50"/>
      <c r="Z1023" s="50"/>
      <c r="AA1023" s="50"/>
      <c r="AG1023" s="50"/>
      <c r="AH1023" s="50"/>
      <c r="AI1023" s="50"/>
      <c r="AJ1023" s="50"/>
      <c r="AK1023" s="50"/>
      <c r="AL1023" s="50"/>
      <c r="AM1023" s="50"/>
      <c r="AN1023" s="50"/>
      <c r="AO1023" s="50"/>
      <c r="AP1023" s="138" t="str">
        <f>IF(NOT($AS1023=$AS1024),ROW(),"")</f>
        <v/>
      </c>
      <c r="AQ1023" s="20" t="str">
        <f>IF(NOT(AS1023=AS1024),AS1024,"")</f>
        <v/>
      </c>
      <c r="AR1023" s="20" t="str">
        <f>INDEX($AB$15:$AM$15,MATCH($AS1023,$AB$11:$AM$11,0))</f>
        <v>in</v>
      </c>
      <c r="AS1023" s="20" t="str">
        <f>LEFT(AT1023,4)</f>
        <v>2003</v>
      </c>
      <c r="AT1023" s="139" t="str">
        <f>LEFT(B1023,6)</f>
        <v>200312</v>
      </c>
    </row>
    <row r="1024" spans="2:46" x14ac:dyDescent="0.25">
      <c r="B1024" s="11">
        <f>'Market Data'!B1010</f>
        <v>20031215</v>
      </c>
      <c r="C1024" s="2">
        <f>'Market Data'!C1010</f>
        <v>5160</v>
      </c>
      <c r="D1024" s="2">
        <f>'Market Data'!D1010</f>
        <v>5161</v>
      </c>
      <c r="E1024" s="2">
        <f>'Market Data'!E1010</f>
        <v>5086</v>
      </c>
      <c r="F1024" s="12">
        <f>'Market Data'!F1010</f>
        <v>5088.5</v>
      </c>
      <c r="H1024" s="151">
        <f t="shared" si="135"/>
        <v>1006</v>
      </c>
      <c r="I1024" s="244">
        <f ca="1">IF($H1024&lt;($J$6+1),"",PFE(OFFSET($F1024,0,0,-$J$6)))</f>
        <v>0.10442481987029854</v>
      </c>
      <c r="J1024" s="19"/>
      <c r="K1024" s="139" t="str">
        <f t="shared" ca="1" si="136"/>
        <v>Long</v>
      </c>
      <c r="L1024" s="243" t="e">
        <f t="shared" ca="1" si="131"/>
        <v>#N/A</v>
      </c>
      <c r="M1024" s="242" t="e">
        <f t="shared" ca="1" si="132"/>
        <v>#N/A</v>
      </c>
      <c r="N1024" s="20"/>
      <c r="O1024" s="74">
        <f t="shared" ca="1" si="137"/>
        <v>1</v>
      </c>
      <c r="P1024" s="75">
        <f t="shared" ca="1" si="129"/>
        <v>0</v>
      </c>
      <c r="Q1024" s="76" t="str">
        <f t="shared" ca="1" si="133"/>
        <v/>
      </c>
      <c r="R1024" s="75"/>
      <c r="S1024" s="77">
        <f t="shared" ca="1" si="130"/>
        <v>1</v>
      </c>
      <c r="T1024" s="78"/>
      <c r="U1024" s="81">
        <f t="shared" ca="1" si="138"/>
        <v>280</v>
      </c>
      <c r="V1024" s="82">
        <f t="shared" ca="1" si="134"/>
        <v>113654.88</v>
      </c>
      <c r="W1024" s="50"/>
      <c r="X1024" s="50"/>
      <c r="Y1024" s="50"/>
      <c r="Z1024" s="50"/>
      <c r="AA1024" s="50"/>
      <c r="AG1024" s="50"/>
      <c r="AH1024" s="50"/>
      <c r="AI1024" s="50"/>
      <c r="AJ1024" s="50"/>
      <c r="AK1024" s="50"/>
      <c r="AL1024" s="50"/>
      <c r="AM1024" s="50"/>
      <c r="AN1024" s="50"/>
      <c r="AO1024" s="50"/>
      <c r="AP1024" s="138" t="str">
        <f>IF(NOT($AS1024=$AS1025),ROW(),"")</f>
        <v/>
      </c>
      <c r="AQ1024" s="20" t="str">
        <f>IF(NOT(AS1024=AS1025),AS1025,"")</f>
        <v/>
      </c>
      <c r="AR1024" s="20" t="str">
        <f>INDEX($AB$15:$AM$15,MATCH($AS1024,$AB$11:$AM$11,0))</f>
        <v>in</v>
      </c>
      <c r="AS1024" s="20" t="str">
        <f>LEFT(AT1024,4)</f>
        <v>2003</v>
      </c>
      <c r="AT1024" s="139" t="str">
        <f>LEFT(B1024,6)</f>
        <v>200312</v>
      </c>
    </row>
    <row r="1025" spans="2:46" x14ac:dyDescent="0.25">
      <c r="B1025" s="11">
        <f>'Market Data'!B1011</f>
        <v>20031216</v>
      </c>
      <c r="C1025" s="2">
        <f>'Market Data'!C1011</f>
        <v>5075</v>
      </c>
      <c r="D1025" s="2">
        <f>'Market Data'!D1011</f>
        <v>5114.5</v>
      </c>
      <c r="E1025" s="2">
        <f>'Market Data'!E1011</f>
        <v>5062</v>
      </c>
      <c r="F1025" s="12">
        <f>'Market Data'!F1011</f>
        <v>5102</v>
      </c>
      <c r="H1025" s="151">
        <f t="shared" si="135"/>
        <v>1007</v>
      </c>
      <c r="I1025" s="244">
        <f ca="1">IF($H1025&lt;($J$6+1),"",PFE(OFFSET($F1025,0,0,-$J$6)))</f>
        <v>9.2868654859143876E-2</v>
      </c>
      <c r="J1025" s="19"/>
      <c r="K1025" s="139" t="str">
        <f t="shared" ca="1" si="136"/>
        <v>Long</v>
      </c>
      <c r="L1025" s="243" t="e">
        <f t="shared" ca="1" si="131"/>
        <v>#N/A</v>
      </c>
      <c r="M1025" s="242" t="e">
        <f t="shared" ca="1" si="132"/>
        <v>#N/A</v>
      </c>
      <c r="N1025" s="20"/>
      <c r="O1025" s="74">
        <f t="shared" ca="1" si="137"/>
        <v>1</v>
      </c>
      <c r="P1025" s="75">
        <f t="shared" ca="1" si="129"/>
        <v>0</v>
      </c>
      <c r="Q1025" s="76" t="str">
        <f t="shared" ca="1" si="133"/>
        <v/>
      </c>
      <c r="R1025" s="75"/>
      <c r="S1025" s="77">
        <f t="shared" ca="1" si="130"/>
        <v>1</v>
      </c>
      <c r="T1025" s="78"/>
      <c r="U1025" s="81">
        <f t="shared" ca="1" si="138"/>
        <v>472.5</v>
      </c>
      <c r="V1025" s="82">
        <f t="shared" ca="1" si="134"/>
        <v>114127.38</v>
      </c>
      <c r="W1025" s="50"/>
      <c r="X1025" s="50"/>
      <c r="Y1025" s="50"/>
      <c r="Z1025" s="50"/>
      <c r="AA1025" s="50"/>
      <c r="AG1025" s="50"/>
      <c r="AH1025" s="50"/>
      <c r="AI1025" s="50"/>
      <c r="AJ1025" s="50"/>
      <c r="AK1025" s="50"/>
      <c r="AL1025" s="50"/>
      <c r="AM1025" s="50"/>
      <c r="AN1025" s="50"/>
      <c r="AO1025" s="50"/>
      <c r="AP1025" s="138" t="str">
        <f>IF(NOT($AS1025=$AS1026),ROW(),"")</f>
        <v/>
      </c>
      <c r="AQ1025" s="20" t="str">
        <f>IF(NOT(AS1025=AS1026),AS1026,"")</f>
        <v/>
      </c>
      <c r="AR1025" s="20" t="str">
        <f>INDEX($AB$15:$AM$15,MATCH($AS1025,$AB$11:$AM$11,0))</f>
        <v>in</v>
      </c>
      <c r="AS1025" s="20" t="str">
        <f>LEFT(AT1025,4)</f>
        <v>2003</v>
      </c>
      <c r="AT1025" s="139" t="str">
        <f>LEFT(B1025,6)</f>
        <v>200312</v>
      </c>
    </row>
    <row r="1026" spans="2:46" x14ac:dyDescent="0.25">
      <c r="B1026" s="11">
        <f>'Market Data'!B1012</f>
        <v>20031217</v>
      </c>
      <c r="C1026" s="2">
        <f>'Market Data'!C1012</f>
        <v>5104.5</v>
      </c>
      <c r="D1026" s="2">
        <f>'Market Data'!D1012</f>
        <v>5108.5</v>
      </c>
      <c r="E1026" s="2">
        <f>'Market Data'!E1012</f>
        <v>5029.5</v>
      </c>
      <c r="F1026" s="12">
        <f>'Market Data'!F1012</f>
        <v>5037</v>
      </c>
      <c r="H1026" s="151">
        <f t="shared" si="135"/>
        <v>1008</v>
      </c>
      <c r="I1026" s="244">
        <f ca="1">IF($H1026&lt;($J$6+1),"",PFE(OFFSET($F1026,0,0,-$J$6)))</f>
        <v>7.6082494488583674E-2</v>
      </c>
      <c r="J1026" s="19"/>
      <c r="K1026" s="139" t="str">
        <f t="shared" ca="1" si="136"/>
        <v>Long</v>
      </c>
      <c r="L1026" s="243" t="e">
        <f t="shared" ca="1" si="131"/>
        <v>#N/A</v>
      </c>
      <c r="M1026" s="242" t="e">
        <f t="shared" ca="1" si="132"/>
        <v>#N/A</v>
      </c>
      <c r="N1026" s="20"/>
      <c r="O1026" s="74">
        <f t="shared" ca="1" si="137"/>
        <v>1</v>
      </c>
      <c r="P1026" s="75">
        <f t="shared" ca="1" si="129"/>
        <v>0</v>
      </c>
      <c r="Q1026" s="76" t="str">
        <f t="shared" ca="1" si="133"/>
        <v/>
      </c>
      <c r="R1026" s="75"/>
      <c r="S1026" s="77">
        <f t="shared" ca="1" si="130"/>
        <v>1</v>
      </c>
      <c r="T1026" s="78"/>
      <c r="U1026" s="81">
        <f t="shared" ca="1" si="138"/>
        <v>-2275</v>
      </c>
      <c r="V1026" s="82">
        <f t="shared" ca="1" si="134"/>
        <v>111852.38</v>
      </c>
      <c r="W1026" s="50"/>
      <c r="X1026" s="50"/>
      <c r="Y1026" s="50"/>
      <c r="Z1026" s="50"/>
      <c r="AA1026" s="50"/>
      <c r="AG1026" s="50"/>
      <c r="AH1026" s="50"/>
      <c r="AI1026" s="50"/>
      <c r="AJ1026" s="50"/>
      <c r="AK1026" s="50"/>
      <c r="AL1026" s="50"/>
      <c r="AM1026" s="50"/>
      <c r="AN1026" s="50"/>
      <c r="AO1026" s="50"/>
      <c r="AP1026" s="138" t="str">
        <f>IF(NOT($AS1026=$AS1027),ROW(),"")</f>
        <v/>
      </c>
      <c r="AQ1026" s="20" t="str">
        <f>IF(NOT(AS1026=AS1027),AS1027,"")</f>
        <v/>
      </c>
      <c r="AR1026" s="20" t="str">
        <f>INDEX($AB$15:$AM$15,MATCH($AS1026,$AB$11:$AM$11,0))</f>
        <v>in</v>
      </c>
      <c r="AS1026" s="20" t="str">
        <f>LEFT(AT1026,4)</f>
        <v>2003</v>
      </c>
      <c r="AT1026" s="139" t="str">
        <f>LEFT(B1026,6)</f>
        <v>200312</v>
      </c>
    </row>
    <row r="1027" spans="2:46" x14ac:dyDescent="0.25">
      <c r="B1027" s="11">
        <f>'Market Data'!B1013</f>
        <v>20031218</v>
      </c>
      <c r="C1027" s="2">
        <f>'Market Data'!C1013</f>
        <v>5060.5</v>
      </c>
      <c r="D1027" s="2">
        <f>'Market Data'!D1013</f>
        <v>5110</v>
      </c>
      <c r="E1027" s="2">
        <f>'Market Data'!E1013</f>
        <v>5048.5</v>
      </c>
      <c r="F1027" s="12">
        <f>'Market Data'!F1013</f>
        <v>5107.5</v>
      </c>
      <c r="H1027" s="151">
        <f t="shared" si="135"/>
        <v>1009</v>
      </c>
      <c r="I1027" s="244">
        <f ca="1">IF($H1027&lt;($J$6+1),"",PFE(OFFSET($F1027,0,0,-$J$6)))</f>
        <v>0.10838219635043948</v>
      </c>
      <c r="J1027" s="19"/>
      <c r="K1027" s="139" t="str">
        <f t="shared" ca="1" si="136"/>
        <v>Long</v>
      </c>
      <c r="L1027" s="243" t="e">
        <f t="shared" ca="1" si="131"/>
        <v>#N/A</v>
      </c>
      <c r="M1027" s="242" t="e">
        <f t="shared" ca="1" si="132"/>
        <v>#N/A</v>
      </c>
      <c r="N1027" s="20"/>
      <c r="O1027" s="74">
        <f t="shared" ca="1" si="137"/>
        <v>1</v>
      </c>
      <c r="P1027" s="75">
        <f t="shared" ca="1" si="129"/>
        <v>0</v>
      </c>
      <c r="Q1027" s="76" t="str">
        <f t="shared" ca="1" si="133"/>
        <v/>
      </c>
      <c r="R1027" s="75"/>
      <c r="S1027" s="77">
        <f t="shared" ca="1" si="130"/>
        <v>1</v>
      </c>
      <c r="T1027" s="78"/>
      <c r="U1027" s="81">
        <f t="shared" ca="1" si="138"/>
        <v>2467.5</v>
      </c>
      <c r="V1027" s="82">
        <f t="shared" ca="1" si="134"/>
        <v>114319.88</v>
      </c>
      <c r="W1027" s="50"/>
      <c r="X1027" s="50"/>
      <c r="Y1027" s="50"/>
      <c r="Z1027" s="50"/>
      <c r="AA1027" s="50"/>
      <c r="AG1027" s="50"/>
      <c r="AH1027" s="50"/>
      <c r="AI1027" s="50"/>
      <c r="AJ1027" s="50"/>
      <c r="AK1027" s="50"/>
      <c r="AL1027" s="50"/>
      <c r="AM1027" s="50"/>
      <c r="AN1027" s="50"/>
      <c r="AO1027" s="50"/>
      <c r="AP1027" s="138" t="str">
        <f>IF(NOT($AS1027=$AS1028),ROW(),"")</f>
        <v/>
      </c>
      <c r="AQ1027" s="20" t="str">
        <f>IF(NOT(AS1027=AS1028),AS1028,"")</f>
        <v/>
      </c>
      <c r="AR1027" s="20" t="str">
        <f>INDEX($AB$15:$AM$15,MATCH($AS1027,$AB$11:$AM$11,0))</f>
        <v>in</v>
      </c>
      <c r="AS1027" s="20" t="str">
        <f>LEFT(AT1027,4)</f>
        <v>2003</v>
      </c>
      <c r="AT1027" s="139" t="str">
        <f>LEFT(B1027,6)</f>
        <v>200312</v>
      </c>
    </row>
    <row r="1028" spans="2:46" x14ac:dyDescent="0.25">
      <c r="B1028" s="11">
        <f>'Market Data'!B1014</f>
        <v>20031219</v>
      </c>
      <c r="C1028" s="2">
        <f>'Market Data'!C1014</f>
        <v>5118</v>
      </c>
      <c r="D1028" s="2">
        <f>'Market Data'!D1014</f>
        <v>5133</v>
      </c>
      <c r="E1028" s="2">
        <f>'Market Data'!E1014</f>
        <v>5096.5</v>
      </c>
      <c r="F1028" s="12">
        <f>'Market Data'!F1014</f>
        <v>5105.5</v>
      </c>
      <c r="H1028" s="151">
        <f t="shared" si="135"/>
        <v>1010</v>
      </c>
      <c r="I1028" s="244">
        <f ca="1">IF($H1028&lt;($J$6+1),"",PFE(OFFSET($F1028,0,0,-$J$6)))</f>
        <v>0.12424898527090776</v>
      </c>
      <c r="J1028" s="19"/>
      <c r="K1028" s="139" t="str">
        <f t="shared" ca="1" si="136"/>
        <v>Long</v>
      </c>
      <c r="L1028" s="243" t="e">
        <f t="shared" ca="1" si="131"/>
        <v>#N/A</v>
      </c>
      <c r="M1028" s="242" t="e">
        <f t="shared" ca="1" si="132"/>
        <v>#N/A</v>
      </c>
      <c r="N1028" s="20"/>
      <c r="O1028" s="74">
        <f t="shared" ca="1" si="137"/>
        <v>1</v>
      </c>
      <c r="P1028" s="75">
        <f t="shared" ca="1" si="129"/>
        <v>0</v>
      </c>
      <c r="Q1028" s="76" t="str">
        <f t="shared" ca="1" si="133"/>
        <v/>
      </c>
      <c r="R1028" s="75"/>
      <c r="S1028" s="77">
        <f t="shared" ca="1" si="130"/>
        <v>1</v>
      </c>
      <c r="T1028" s="78"/>
      <c r="U1028" s="81">
        <f t="shared" ca="1" si="138"/>
        <v>-70</v>
      </c>
      <c r="V1028" s="82">
        <f t="shared" ca="1" si="134"/>
        <v>114249.88</v>
      </c>
      <c r="W1028" s="50"/>
      <c r="X1028" s="50"/>
      <c r="Y1028" s="50"/>
      <c r="Z1028" s="50"/>
      <c r="AA1028" s="50"/>
      <c r="AG1028" s="50"/>
      <c r="AH1028" s="50"/>
      <c r="AI1028" s="50"/>
      <c r="AJ1028" s="50"/>
      <c r="AK1028" s="50"/>
      <c r="AL1028" s="50"/>
      <c r="AM1028" s="50"/>
      <c r="AN1028" s="50"/>
      <c r="AO1028" s="50"/>
      <c r="AP1028" s="138" t="str">
        <f>IF(NOT($AS1028=$AS1029),ROW(),"")</f>
        <v/>
      </c>
      <c r="AQ1028" s="20" t="str">
        <f>IF(NOT(AS1028=AS1029),AS1029,"")</f>
        <v/>
      </c>
      <c r="AR1028" s="20" t="str">
        <f>INDEX($AB$15:$AM$15,MATCH($AS1028,$AB$11:$AM$11,0))</f>
        <v>in</v>
      </c>
      <c r="AS1028" s="20" t="str">
        <f>LEFT(AT1028,4)</f>
        <v>2003</v>
      </c>
      <c r="AT1028" s="139" t="str">
        <f>LEFT(B1028,6)</f>
        <v>200312</v>
      </c>
    </row>
    <row r="1029" spans="2:46" x14ac:dyDescent="0.25">
      <c r="B1029" s="11">
        <f>'Market Data'!B1015</f>
        <v>20031222</v>
      </c>
      <c r="C1029" s="2">
        <f>'Market Data'!C1015</f>
        <v>5092.5</v>
      </c>
      <c r="D1029" s="2">
        <f>'Market Data'!D1015</f>
        <v>5136</v>
      </c>
      <c r="E1029" s="2">
        <f>'Market Data'!E1015</f>
        <v>5092.5</v>
      </c>
      <c r="F1029" s="12">
        <f>'Market Data'!F1015</f>
        <v>5119</v>
      </c>
      <c r="H1029" s="151">
        <f t="shared" si="135"/>
        <v>1011</v>
      </c>
      <c r="I1029" s="244">
        <f ca="1">IF($H1029&lt;($J$6+1),"",PFE(OFFSET($F1029,0,0,-$J$6)))</f>
        <v>0.118933857775131</v>
      </c>
      <c r="J1029" s="19"/>
      <c r="K1029" s="139" t="str">
        <f t="shared" ca="1" si="136"/>
        <v>Long</v>
      </c>
      <c r="L1029" s="243" t="e">
        <f t="shared" ca="1" si="131"/>
        <v>#N/A</v>
      </c>
      <c r="M1029" s="242" t="e">
        <f t="shared" ca="1" si="132"/>
        <v>#N/A</v>
      </c>
      <c r="N1029" s="20"/>
      <c r="O1029" s="74">
        <f t="shared" ca="1" si="137"/>
        <v>1</v>
      </c>
      <c r="P1029" s="75">
        <f t="shared" ca="1" si="129"/>
        <v>0</v>
      </c>
      <c r="Q1029" s="76" t="str">
        <f t="shared" ca="1" si="133"/>
        <v/>
      </c>
      <c r="R1029" s="75"/>
      <c r="S1029" s="77">
        <f t="shared" ca="1" si="130"/>
        <v>1</v>
      </c>
      <c r="T1029" s="78"/>
      <c r="U1029" s="81">
        <f t="shared" ca="1" si="138"/>
        <v>472.5</v>
      </c>
      <c r="V1029" s="82">
        <f t="shared" ca="1" si="134"/>
        <v>114722.38</v>
      </c>
      <c r="W1029" s="50"/>
      <c r="X1029" s="50"/>
      <c r="Y1029" s="50"/>
      <c r="Z1029" s="50"/>
      <c r="AA1029" s="50"/>
      <c r="AG1029" s="50"/>
      <c r="AH1029" s="50"/>
      <c r="AI1029" s="50"/>
      <c r="AJ1029" s="50"/>
      <c r="AK1029" s="50"/>
      <c r="AL1029" s="50"/>
      <c r="AM1029" s="50"/>
      <c r="AN1029" s="50"/>
      <c r="AO1029" s="50"/>
      <c r="AP1029" s="138" t="str">
        <f>IF(NOT($AS1029=$AS1030),ROW(),"")</f>
        <v/>
      </c>
      <c r="AQ1029" s="20" t="str">
        <f>IF(NOT(AS1029=AS1030),AS1030,"")</f>
        <v/>
      </c>
      <c r="AR1029" s="20" t="str">
        <f>INDEX($AB$15:$AM$15,MATCH($AS1029,$AB$11:$AM$11,0))</f>
        <v>in</v>
      </c>
      <c r="AS1029" s="20" t="str">
        <f>LEFT(AT1029,4)</f>
        <v>2003</v>
      </c>
      <c r="AT1029" s="139" t="str">
        <f>LEFT(B1029,6)</f>
        <v>200312</v>
      </c>
    </row>
    <row r="1030" spans="2:46" x14ac:dyDescent="0.25">
      <c r="B1030" s="11">
        <f>'Market Data'!B1016</f>
        <v>20031223</v>
      </c>
      <c r="C1030" s="2">
        <f>'Market Data'!C1016</f>
        <v>5135</v>
      </c>
      <c r="D1030" s="2">
        <f>'Market Data'!D1016</f>
        <v>5141</v>
      </c>
      <c r="E1030" s="2">
        <f>'Market Data'!E1016</f>
        <v>5116</v>
      </c>
      <c r="F1030" s="12">
        <f>'Market Data'!F1016</f>
        <v>5128.5</v>
      </c>
      <c r="H1030" s="151">
        <f t="shared" si="135"/>
        <v>1012</v>
      </c>
      <c r="I1030" s="244">
        <f ca="1">IF($H1030&lt;($J$6+1),"",PFE(OFFSET($F1030,0,0,-$J$6)))</f>
        <v>0.11723719896770583</v>
      </c>
      <c r="J1030" s="19"/>
      <c r="K1030" s="139" t="str">
        <f t="shared" ca="1" si="136"/>
        <v>Long</v>
      </c>
      <c r="L1030" s="243" t="e">
        <f t="shared" ca="1" si="131"/>
        <v>#N/A</v>
      </c>
      <c r="M1030" s="242" t="e">
        <f t="shared" ca="1" si="132"/>
        <v>#N/A</v>
      </c>
      <c r="N1030" s="20"/>
      <c r="O1030" s="74">
        <f t="shared" ca="1" si="137"/>
        <v>1</v>
      </c>
      <c r="P1030" s="75">
        <f t="shared" ca="1" si="129"/>
        <v>0</v>
      </c>
      <c r="Q1030" s="76" t="str">
        <f t="shared" ca="1" si="133"/>
        <v/>
      </c>
      <c r="R1030" s="75"/>
      <c r="S1030" s="77">
        <f t="shared" ca="1" si="130"/>
        <v>1</v>
      </c>
      <c r="T1030" s="78"/>
      <c r="U1030" s="81">
        <f t="shared" ca="1" si="138"/>
        <v>332.5</v>
      </c>
      <c r="V1030" s="82">
        <f t="shared" ca="1" si="134"/>
        <v>115054.88</v>
      </c>
      <c r="W1030" s="50"/>
      <c r="X1030" s="50"/>
      <c r="Y1030" s="50"/>
      <c r="Z1030" s="50"/>
      <c r="AA1030" s="50"/>
      <c r="AG1030" s="50"/>
      <c r="AH1030" s="50"/>
      <c r="AI1030" s="50"/>
      <c r="AJ1030" s="50"/>
      <c r="AK1030" s="50"/>
      <c r="AL1030" s="50"/>
      <c r="AM1030" s="50"/>
      <c r="AN1030" s="50"/>
      <c r="AO1030" s="50"/>
      <c r="AP1030" s="138" t="str">
        <f>IF(NOT($AS1030=$AS1031),ROW(),"")</f>
        <v/>
      </c>
      <c r="AQ1030" s="20" t="str">
        <f>IF(NOT(AS1030=AS1031),AS1031,"")</f>
        <v/>
      </c>
      <c r="AR1030" s="20" t="str">
        <f>INDEX($AB$15:$AM$15,MATCH($AS1030,$AB$11:$AM$11,0))</f>
        <v>in</v>
      </c>
      <c r="AS1030" s="20" t="str">
        <f>LEFT(AT1030,4)</f>
        <v>2003</v>
      </c>
      <c r="AT1030" s="139" t="str">
        <f>LEFT(B1030,6)</f>
        <v>200312</v>
      </c>
    </row>
    <row r="1031" spans="2:46" x14ac:dyDescent="0.25">
      <c r="B1031" s="11">
        <f>'Market Data'!B1017</f>
        <v>20031229</v>
      </c>
      <c r="C1031" s="2">
        <f>'Market Data'!C1017</f>
        <v>5155.5</v>
      </c>
      <c r="D1031" s="2">
        <f>'Market Data'!D1017</f>
        <v>5195</v>
      </c>
      <c r="E1031" s="2">
        <f>'Market Data'!E1017</f>
        <v>5142</v>
      </c>
      <c r="F1031" s="12">
        <f>'Market Data'!F1017</f>
        <v>5191</v>
      </c>
      <c r="H1031" s="151">
        <f t="shared" si="135"/>
        <v>1013</v>
      </c>
      <c r="I1031" s="244">
        <f ca="1">IF($H1031&lt;($J$6+1),"",PFE(OFFSET($F1031,0,0,-$J$6)))</f>
        <v>0.13885039431591165</v>
      </c>
      <c r="J1031" s="19"/>
      <c r="K1031" s="139" t="str">
        <f t="shared" ca="1" si="136"/>
        <v>Long</v>
      </c>
      <c r="L1031" s="243" t="e">
        <f t="shared" ca="1" si="131"/>
        <v>#N/A</v>
      </c>
      <c r="M1031" s="242" t="e">
        <f t="shared" ca="1" si="132"/>
        <v>#N/A</v>
      </c>
      <c r="N1031" s="20"/>
      <c r="O1031" s="74">
        <f t="shared" ca="1" si="137"/>
        <v>1</v>
      </c>
      <c r="P1031" s="75">
        <f t="shared" ca="1" si="129"/>
        <v>0</v>
      </c>
      <c r="Q1031" s="76" t="str">
        <f t="shared" ca="1" si="133"/>
        <v/>
      </c>
      <c r="R1031" s="75"/>
      <c r="S1031" s="77">
        <f t="shared" ca="1" si="130"/>
        <v>1</v>
      </c>
      <c r="T1031" s="78"/>
      <c r="U1031" s="81">
        <f t="shared" ca="1" si="138"/>
        <v>2187.5</v>
      </c>
      <c r="V1031" s="82">
        <f t="shared" ca="1" si="134"/>
        <v>117242.38</v>
      </c>
      <c r="W1031" s="50"/>
      <c r="X1031" s="50"/>
      <c r="Y1031" s="50"/>
      <c r="Z1031" s="50"/>
      <c r="AA1031" s="50"/>
      <c r="AG1031" s="50"/>
      <c r="AH1031" s="50"/>
      <c r="AI1031" s="50"/>
      <c r="AJ1031" s="50"/>
      <c r="AK1031" s="50"/>
      <c r="AL1031" s="50"/>
      <c r="AM1031" s="50"/>
      <c r="AN1031" s="50"/>
      <c r="AO1031" s="50"/>
      <c r="AP1031" s="138" t="str">
        <f>IF(NOT($AS1031=$AS1032),ROW(),"")</f>
        <v/>
      </c>
      <c r="AQ1031" s="20" t="str">
        <f>IF(NOT(AS1031=AS1032),AS1032,"")</f>
        <v/>
      </c>
      <c r="AR1031" s="20" t="str">
        <f>INDEX($AB$15:$AM$15,MATCH($AS1031,$AB$11:$AM$11,0))</f>
        <v>in</v>
      </c>
      <c r="AS1031" s="20" t="str">
        <f>LEFT(AT1031,4)</f>
        <v>2003</v>
      </c>
      <c r="AT1031" s="139" t="str">
        <f>LEFT(B1031,6)</f>
        <v>200312</v>
      </c>
    </row>
    <row r="1032" spans="2:46" x14ac:dyDescent="0.25">
      <c r="B1032" s="11">
        <f>'Market Data'!B1018</f>
        <v>20031230</v>
      </c>
      <c r="C1032" s="2">
        <f>'Market Data'!C1018</f>
        <v>5211</v>
      </c>
      <c r="D1032" s="2">
        <f>'Market Data'!D1018</f>
        <v>5221.5</v>
      </c>
      <c r="E1032" s="2">
        <f>'Market Data'!E1018</f>
        <v>5192.5</v>
      </c>
      <c r="F1032" s="12">
        <f>'Market Data'!F1018</f>
        <v>5200.5</v>
      </c>
      <c r="H1032" s="151">
        <f t="shared" si="135"/>
        <v>1014</v>
      </c>
      <c r="I1032" s="244">
        <f ca="1">IF($H1032&lt;($J$6+1),"",PFE(OFFSET($F1032,0,0,-$J$6)))</f>
        <v>0.11842468519275556</v>
      </c>
      <c r="J1032" s="19"/>
      <c r="K1032" s="139" t="str">
        <f t="shared" ca="1" si="136"/>
        <v>Long</v>
      </c>
      <c r="L1032" s="243" t="e">
        <f t="shared" ca="1" si="131"/>
        <v>#N/A</v>
      </c>
      <c r="M1032" s="242" t="e">
        <f t="shared" ca="1" si="132"/>
        <v>#N/A</v>
      </c>
      <c r="N1032" s="20"/>
      <c r="O1032" s="74">
        <f t="shared" ca="1" si="137"/>
        <v>1</v>
      </c>
      <c r="P1032" s="75">
        <f t="shared" ca="1" si="129"/>
        <v>0</v>
      </c>
      <c r="Q1032" s="76" t="str">
        <f t="shared" ca="1" si="133"/>
        <v/>
      </c>
      <c r="R1032" s="75"/>
      <c r="S1032" s="77">
        <f t="shared" ca="1" si="130"/>
        <v>1</v>
      </c>
      <c r="T1032" s="78"/>
      <c r="U1032" s="81">
        <f t="shared" ca="1" si="138"/>
        <v>332.5</v>
      </c>
      <c r="V1032" s="82">
        <f t="shared" ca="1" si="134"/>
        <v>117574.88</v>
      </c>
      <c r="W1032" s="50"/>
      <c r="X1032" s="50"/>
      <c r="Y1032" s="50"/>
      <c r="Z1032" s="50"/>
      <c r="AA1032" s="50"/>
      <c r="AG1032" s="50"/>
      <c r="AH1032" s="50"/>
      <c r="AI1032" s="50"/>
      <c r="AJ1032" s="50"/>
      <c r="AK1032" s="50"/>
      <c r="AL1032" s="50"/>
      <c r="AM1032" s="50"/>
      <c r="AN1032" s="50"/>
      <c r="AO1032" s="50"/>
      <c r="AP1032" s="138">
        <f>IF(NOT($AS1032=$AS1033),ROW(),"")</f>
        <v>1032</v>
      </c>
      <c r="AQ1032" s="20" t="str">
        <f>IF(NOT(AS1032=AS1033),AS1033,"")</f>
        <v>2004</v>
      </c>
      <c r="AR1032" s="20" t="str">
        <f>INDEX($AB$15:$AM$15,MATCH($AS1032,$AB$11:$AM$11,0))</f>
        <v>in</v>
      </c>
      <c r="AS1032" s="20" t="str">
        <f>LEFT(AT1032,4)</f>
        <v>2003</v>
      </c>
      <c r="AT1032" s="139" t="str">
        <f>LEFT(B1032,6)</f>
        <v>200312</v>
      </c>
    </row>
    <row r="1033" spans="2:46" x14ac:dyDescent="0.25">
      <c r="B1033" s="11">
        <f>'Market Data'!B1019</f>
        <v>20040102</v>
      </c>
      <c r="C1033" s="2">
        <f>'Market Data'!C1019</f>
        <v>5215.5</v>
      </c>
      <c r="D1033" s="2">
        <f>'Market Data'!D1019</f>
        <v>5253.5</v>
      </c>
      <c r="E1033" s="2">
        <f>'Market Data'!E1019</f>
        <v>5204.5</v>
      </c>
      <c r="F1033" s="12">
        <f>'Market Data'!F1019</f>
        <v>5250</v>
      </c>
      <c r="H1033" s="151">
        <f t="shared" si="135"/>
        <v>1015</v>
      </c>
      <c r="I1033" s="244">
        <f ca="1">IF($H1033&lt;($J$6+1),"",PFE(OFFSET($F1033,0,0,-$J$6)))</f>
        <v>0.13469664634191328</v>
      </c>
      <c r="J1033" s="19"/>
      <c r="K1033" s="139" t="str">
        <f t="shared" ca="1" si="136"/>
        <v>Long</v>
      </c>
      <c r="L1033" s="243" t="e">
        <f t="shared" ca="1" si="131"/>
        <v>#N/A</v>
      </c>
      <c r="M1033" s="242" t="e">
        <f t="shared" ca="1" si="132"/>
        <v>#N/A</v>
      </c>
      <c r="N1033" s="20"/>
      <c r="O1033" s="74">
        <f t="shared" ca="1" si="137"/>
        <v>1</v>
      </c>
      <c r="P1033" s="75">
        <f t="shared" ca="1" si="129"/>
        <v>0</v>
      </c>
      <c r="Q1033" s="76" t="str">
        <f t="shared" ca="1" si="133"/>
        <v/>
      </c>
      <c r="R1033" s="75"/>
      <c r="S1033" s="77">
        <f t="shared" ca="1" si="130"/>
        <v>1</v>
      </c>
      <c r="T1033" s="78"/>
      <c r="U1033" s="81">
        <f t="shared" ca="1" si="138"/>
        <v>1732.5</v>
      </c>
      <c r="V1033" s="82">
        <f t="shared" ca="1" si="134"/>
        <v>119307.38</v>
      </c>
      <c r="W1033" s="50"/>
      <c r="X1033" s="50"/>
      <c r="Y1033" s="50"/>
      <c r="Z1033" s="50"/>
      <c r="AA1033" s="50"/>
      <c r="AG1033" s="50"/>
      <c r="AH1033" s="50"/>
      <c r="AI1033" s="50"/>
      <c r="AJ1033" s="50"/>
      <c r="AK1033" s="50"/>
      <c r="AL1033" s="50"/>
      <c r="AM1033" s="50"/>
      <c r="AN1033" s="50"/>
      <c r="AO1033" s="50"/>
      <c r="AP1033" s="138" t="str">
        <f>IF(NOT($AS1033=$AS1034),ROW(),"")</f>
        <v/>
      </c>
      <c r="AQ1033" s="20" t="str">
        <f>IF(NOT(AS1033=AS1034),AS1034,"")</f>
        <v/>
      </c>
      <c r="AR1033" s="20" t="str">
        <f>INDEX($AB$15:$AM$15,MATCH($AS1033,$AB$11:$AM$11,0))</f>
        <v>in</v>
      </c>
      <c r="AS1033" s="20" t="str">
        <f>LEFT(AT1033,4)</f>
        <v>2004</v>
      </c>
      <c r="AT1033" s="139" t="str">
        <f>LEFT(B1033,6)</f>
        <v>200401</v>
      </c>
    </row>
    <row r="1034" spans="2:46" x14ac:dyDescent="0.25">
      <c r="B1034" s="11">
        <f>'Market Data'!B1020</f>
        <v>20040105</v>
      </c>
      <c r="C1034" s="2">
        <f>'Market Data'!C1020</f>
        <v>5245.5</v>
      </c>
      <c r="D1034" s="2">
        <f>'Market Data'!D1020</f>
        <v>5272.5</v>
      </c>
      <c r="E1034" s="2">
        <f>'Market Data'!E1020</f>
        <v>5223</v>
      </c>
      <c r="F1034" s="12">
        <f>'Market Data'!F1020</f>
        <v>5269.5</v>
      </c>
      <c r="H1034" s="151">
        <f t="shared" si="135"/>
        <v>1016</v>
      </c>
      <c r="I1034" s="244">
        <f ca="1">IF($H1034&lt;($J$6+1),"",PFE(OFFSET($F1034,0,0,-$J$6)))</f>
        <v>0.11769807628808798</v>
      </c>
      <c r="J1034" s="19"/>
      <c r="K1034" s="139" t="str">
        <f t="shared" ca="1" si="136"/>
        <v>Long</v>
      </c>
      <c r="L1034" s="243" t="e">
        <f t="shared" ca="1" si="131"/>
        <v>#N/A</v>
      </c>
      <c r="M1034" s="242" t="e">
        <f t="shared" ca="1" si="132"/>
        <v>#N/A</v>
      </c>
      <c r="N1034" s="20"/>
      <c r="O1034" s="74">
        <f t="shared" ca="1" si="137"/>
        <v>1</v>
      </c>
      <c r="P1034" s="75">
        <f t="shared" ca="1" si="129"/>
        <v>0</v>
      </c>
      <c r="Q1034" s="76" t="str">
        <f t="shared" ca="1" si="133"/>
        <v/>
      </c>
      <c r="R1034" s="75"/>
      <c r="S1034" s="77">
        <f t="shared" ca="1" si="130"/>
        <v>1</v>
      </c>
      <c r="T1034" s="78"/>
      <c r="U1034" s="81">
        <f t="shared" ca="1" si="138"/>
        <v>682.5</v>
      </c>
      <c r="V1034" s="82">
        <f t="shared" ca="1" si="134"/>
        <v>119989.88</v>
      </c>
      <c r="W1034" s="50"/>
      <c r="X1034" s="50"/>
      <c r="Y1034" s="50"/>
      <c r="Z1034" s="50"/>
      <c r="AA1034" s="50"/>
      <c r="AG1034" s="50"/>
      <c r="AH1034" s="50"/>
      <c r="AI1034" s="50"/>
      <c r="AJ1034" s="50"/>
      <c r="AK1034" s="50"/>
      <c r="AL1034" s="50"/>
      <c r="AM1034" s="50"/>
      <c r="AN1034" s="50"/>
      <c r="AO1034" s="50"/>
      <c r="AP1034" s="138" t="str">
        <f>IF(NOT($AS1034=$AS1035),ROW(),"")</f>
        <v/>
      </c>
      <c r="AQ1034" s="20" t="str">
        <f>IF(NOT(AS1034=AS1035),AS1035,"")</f>
        <v/>
      </c>
      <c r="AR1034" s="20" t="str">
        <f>INDEX($AB$15:$AM$15,MATCH($AS1034,$AB$11:$AM$11,0))</f>
        <v>in</v>
      </c>
      <c r="AS1034" s="20" t="str">
        <f>LEFT(AT1034,4)</f>
        <v>2004</v>
      </c>
      <c r="AT1034" s="139" t="str">
        <f>LEFT(B1034,6)</f>
        <v>200401</v>
      </c>
    </row>
    <row r="1035" spans="2:46" x14ac:dyDescent="0.25">
      <c r="B1035" s="11">
        <f>'Market Data'!B1021</f>
        <v>20040106</v>
      </c>
      <c r="C1035" s="2">
        <f>'Market Data'!C1021</f>
        <v>5268.5</v>
      </c>
      <c r="D1035" s="2">
        <f>'Market Data'!D1021</f>
        <v>5276</v>
      </c>
      <c r="E1035" s="2">
        <f>'Market Data'!E1021</f>
        <v>5225</v>
      </c>
      <c r="F1035" s="12">
        <f>'Market Data'!F1021</f>
        <v>5265</v>
      </c>
      <c r="H1035" s="151">
        <f t="shared" si="135"/>
        <v>1017</v>
      </c>
      <c r="I1035" s="244">
        <f ca="1">IF($H1035&lt;($J$6+1),"",PFE(OFFSET($F1035,0,0,-$J$6)))</f>
        <v>0.1108374324997156</v>
      </c>
      <c r="J1035" s="19"/>
      <c r="K1035" s="139" t="str">
        <f t="shared" ca="1" si="136"/>
        <v>Long</v>
      </c>
      <c r="L1035" s="243" t="e">
        <f t="shared" ca="1" si="131"/>
        <v>#N/A</v>
      </c>
      <c r="M1035" s="242" t="e">
        <f t="shared" ca="1" si="132"/>
        <v>#N/A</v>
      </c>
      <c r="N1035" s="20"/>
      <c r="O1035" s="74">
        <f t="shared" ca="1" si="137"/>
        <v>1</v>
      </c>
      <c r="P1035" s="75">
        <f t="shared" ca="1" si="129"/>
        <v>0</v>
      </c>
      <c r="Q1035" s="76" t="str">
        <f t="shared" ca="1" si="133"/>
        <v/>
      </c>
      <c r="R1035" s="75"/>
      <c r="S1035" s="77">
        <f t="shared" ca="1" si="130"/>
        <v>1</v>
      </c>
      <c r="T1035" s="78"/>
      <c r="U1035" s="81">
        <f t="shared" ca="1" si="138"/>
        <v>-157.5</v>
      </c>
      <c r="V1035" s="82">
        <f t="shared" ca="1" si="134"/>
        <v>119832.38</v>
      </c>
      <c r="W1035" s="50"/>
      <c r="X1035" s="50"/>
      <c r="Y1035" s="50"/>
      <c r="Z1035" s="50"/>
      <c r="AA1035" s="50"/>
      <c r="AG1035" s="50"/>
      <c r="AH1035" s="50"/>
      <c r="AI1035" s="50"/>
      <c r="AJ1035" s="50"/>
      <c r="AK1035" s="50"/>
      <c r="AL1035" s="50"/>
      <c r="AM1035" s="50"/>
      <c r="AN1035" s="50"/>
      <c r="AO1035" s="50"/>
      <c r="AP1035" s="138" t="str">
        <f>IF(NOT($AS1035=$AS1036),ROW(),"")</f>
        <v/>
      </c>
      <c r="AQ1035" s="20" t="str">
        <f>IF(NOT(AS1035=AS1036),AS1036,"")</f>
        <v/>
      </c>
      <c r="AR1035" s="20" t="str">
        <f>INDEX($AB$15:$AM$15,MATCH($AS1035,$AB$11:$AM$11,0))</f>
        <v>in</v>
      </c>
      <c r="AS1035" s="20" t="str">
        <f>LEFT(AT1035,4)</f>
        <v>2004</v>
      </c>
      <c r="AT1035" s="139" t="str">
        <f>LEFT(B1035,6)</f>
        <v>200401</v>
      </c>
    </row>
    <row r="1036" spans="2:46" x14ac:dyDescent="0.25">
      <c r="B1036" s="11">
        <f>'Market Data'!B1022</f>
        <v>20040107</v>
      </c>
      <c r="C1036" s="2">
        <f>'Market Data'!C1022</f>
        <v>5275.5</v>
      </c>
      <c r="D1036" s="2">
        <f>'Market Data'!D1022</f>
        <v>5275.5</v>
      </c>
      <c r="E1036" s="2">
        <f>'Market Data'!E1022</f>
        <v>5212</v>
      </c>
      <c r="F1036" s="12">
        <f>'Market Data'!F1022</f>
        <v>5250</v>
      </c>
      <c r="H1036" s="151">
        <f t="shared" si="135"/>
        <v>1018</v>
      </c>
      <c r="I1036" s="244">
        <f ca="1">IF($H1036&lt;($J$6+1),"",PFE(OFFSET($F1036,0,0,-$J$6)))</f>
        <v>0.12643423121025479</v>
      </c>
      <c r="J1036" s="19"/>
      <c r="K1036" s="139" t="str">
        <f t="shared" ca="1" si="136"/>
        <v>Long</v>
      </c>
      <c r="L1036" s="243" t="e">
        <f t="shared" ca="1" si="131"/>
        <v>#N/A</v>
      </c>
      <c r="M1036" s="242" t="e">
        <f t="shared" ca="1" si="132"/>
        <v>#N/A</v>
      </c>
      <c r="N1036" s="20"/>
      <c r="O1036" s="74">
        <f t="shared" ca="1" si="137"/>
        <v>1</v>
      </c>
      <c r="P1036" s="75">
        <f t="shared" ca="1" si="129"/>
        <v>0</v>
      </c>
      <c r="Q1036" s="76" t="str">
        <f t="shared" ca="1" si="133"/>
        <v/>
      </c>
      <c r="R1036" s="75"/>
      <c r="S1036" s="77">
        <f t="shared" ca="1" si="130"/>
        <v>1</v>
      </c>
      <c r="T1036" s="78"/>
      <c r="U1036" s="81">
        <f t="shared" ca="1" si="138"/>
        <v>-525</v>
      </c>
      <c r="V1036" s="82">
        <f t="shared" ca="1" si="134"/>
        <v>119307.38</v>
      </c>
      <c r="W1036" s="50"/>
      <c r="X1036" s="50"/>
      <c r="Y1036" s="50"/>
      <c r="Z1036" s="50"/>
      <c r="AA1036" s="50"/>
      <c r="AG1036" s="50"/>
      <c r="AH1036" s="50"/>
      <c r="AI1036" s="50"/>
      <c r="AJ1036" s="50"/>
      <c r="AK1036" s="50"/>
      <c r="AL1036" s="50"/>
      <c r="AM1036" s="50"/>
      <c r="AN1036" s="50"/>
      <c r="AO1036" s="50"/>
      <c r="AP1036" s="138" t="str">
        <f>IF(NOT($AS1036=$AS1037),ROW(),"")</f>
        <v/>
      </c>
      <c r="AQ1036" s="20" t="str">
        <f>IF(NOT(AS1036=AS1037),AS1037,"")</f>
        <v/>
      </c>
      <c r="AR1036" s="20" t="str">
        <f>INDEX($AB$15:$AM$15,MATCH($AS1036,$AB$11:$AM$11,0))</f>
        <v>in</v>
      </c>
      <c r="AS1036" s="20" t="str">
        <f>LEFT(AT1036,4)</f>
        <v>2004</v>
      </c>
      <c r="AT1036" s="139" t="str">
        <f>LEFT(B1036,6)</f>
        <v>200401</v>
      </c>
    </row>
    <row r="1037" spans="2:46" x14ac:dyDescent="0.25">
      <c r="B1037" s="11">
        <f>'Market Data'!B1023</f>
        <v>20040108</v>
      </c>
      <c r="C1037" s="2">
        <f>'Market Data'!C1023</f>
        <v>5268.5</v>
      </c>
      <c r="D1037" s="2">
        <f>'Market Data'!D1023</f>
        <v>5293</v>
      </c>
      <c r="E1037" s="2">
        <f>'Market Data'!E1023</f>
        <v>5252</v>
      </c>
      <c r="F1037" s="12">
        <f>'Market Data'!F1023</f>
        <v>5279.5</v>
      </c>
      <c r="H1037" s="151">
        <f t="shared" si="135"/>
        <v>1019</v>
      </c>
      <c r="I1037" s="244">
        <f ca="1">IF($H1037&lt;($J$6+1),"",PFE(OFFSET($F1037,0,0,-$J$6)))</f>
        <v>0.12495366502311116</v>
      </c>
      <c r="J1037" s="19"/>
      <c r="K1037" s="139" t="str">
        <f t="shared" ca="1" si="136"/>
        <v>Long</v>
      </c>
      <c r="L1037" s="243" t="e">
        <f t="shared" ca="1" si="131"/>
        <v>#N/A</v>
      </c>
      <c r="M1037" s="242" t="e">
        <f t="shared" ca="1" si="132"/>
        <v>#N/A</v>
      </c>
      <c r="N1037" s="20"/>
      <c r="O1037" s="74">
        <f t="shared" ca="1" si="137"/>
        <v>1</v>
      </c>
      <c r="P1037" s="75">
        <f t="shared" ca="1" si="129"/>
        <v>0</v>
      </c>
      <c r="Q1037" s="76" t="str">
        <f t="shared" ca="1" si="133"/>
        <v/>
      </c>
      <c r="R1037" s="75"/>
      <c r="S1037" s="77">
        <f t="shared" ca="1" si="130"/>
        <v>1</v>
      </c>
      <c r="T1037" s="78"/>
      <c r="U1037" s="81">
        <f t="shared" ca="1" si="138"/>
        <v>1032.5</v>
      </c>
      <c r="V1037" s="82">
        <f t="shared" ca="1" si="134"/>
        <v>120339.88</v>
      </c>
      <c r="W1037" s="50"/>
      <c r="X1037" s="50"/>
      <c r="Y1037" s="50"/>
      <c r="Z1037" s="50"/>
      <c r="AA1037" s="50"/>
      <c r="AG1037" s="50"/>
      <c r="AH1037" s="50"/>
      <c r="AI1037" s="50"/>
      <c r="AJ1037" s="50"/>
      <c r="AK1037" s="50"/>
      <c r="AL1037" s="50"/>
      <c r="AM1037" s="50"/>
      <c r="AN1037" s="50"/>
      <c r="AO1037" s="50"/>
      <c r="AP1037" s="138" t="str">
        <f>IF(NOT($AS1037=$AS1038),ROW(),"")</f>
        <v/>
      </c>
      <c r="AQ1037" s="20" t="str">
        <f>IF(NOT(AS1037=AS1038),AS1038,"")</f>
        <v/>
      </c>
      <c r="AR1037" s="20" t="str">
        <f>INDEX($AB$15:$AM$15,MATCH($AS1037,$AB$11:$AM$11,0))</f>
        <v>in</v>
      </c>
      <c r="AS1037" s="20" t="str">
        <f>LEFT(AT1037,4)</f>
        <v>2004</v>
      </c>
      <c r="AT1037" s="139" t="str">
        <f>LEFT(B1037,6)</f>
        <v>200401</v>
      </c>
    </row>
    <row r="1038" spans="2:46" x14ac:dyDescent="0.25">
      <c r="B1038" s="11">
        <f>'Market Data'!B1024</f>
        <v>20040109</v>
      </c>
      <c r="C1038" s="2">
        <f>'Market Data'!C1024</f>
        <v>5291</v>
      </c>
      <c r="D1038" s="2">
        <f>'Market Data'!D1024</f>
        <v>5296.5</v>
      </c>
      <c r="E1038" s="2">
        <f>'Market Data'!E1024</f>
        <v>5203</v>
      </c>
      <c r="F1038" s="12">
        <f>'Market Data'!F1024</f>
        <v>5238</v>
      </c>
      <c r="H1038" s="151">
        <f t="shared" si="135"/>
        <v>1020</v>
      </c>
      <c r="I1038" s="244">
        <f ca="1">IF($H1038&lt;($J$6+1),"",PFE(OFFSET($F1038,0,0,-$J$6)))</f>
        <v>0.12897866398773603</v>
      </c>
      <c r="J1038" s="19"/>
      <c r="K1038" s="139" t="str">
        <f t="shared" ca="1" si="136"/>
        <v>Long</v>
      </c>
      <c r="L1038" s="243" t="e">
        <f t="shared" ca="1" si="131"/>
        <v>#N/A</v>
      </c>
      <c r="M1038" s="242" t="e">
        <f t="shared" ca="1" si="132"/>
        <v>#N/A</v>
      </c>
      <c r="N1038" s="20"/>
      <c r="O1038" s="74">
        <f t="shared" ca="1" si="137"/>
        <v>1</v>
      </c>
      <c r="P1038" s="75">
        <f t="shared" ca="1" si="129"/>
        <v>0</v>
      </c>
      <c r="Q1038" s="76" t="str">
        <f t="shared" ca="1" si="133"/>
        <v/>
      </c>
      <c r="R1038" s="75"/>
      <c r="S1038" s="77">
        <f t="shared" ca="1" si="130"/>
        <v>1</v>
      </c>
      <c r="T1038" s="78"/>
      <c r="U1038" s="81">
        <f t="shared" ca="1" si="138"/>
        <v>-1452.5</v>
      </c>
      <c r="V1038" s="82">
        <f t="shared" ca="1" si="134"/>
        <v>118887.38</v>
      </c>
      <c r="W1038" s="50"/>
      <c r="X1038" s="50"/>
      <c r="Y1038" s="50"/>
      <c r="Z1038" s="50"/>
      <c r="AA1038" s="50"/>
      <c r="AG1038" s="50"/>
      <c r="AH1038" s="50"/>
      <c r="AI1038" s="50"/>
      <c r="AJ1038" s="50"/>
      <c r="AK1038" s="50"/>
      <c r="AL1038" s="50"/>
      <c r="AM1038" s="50"/>
      <c r="AN1038" s="50"/>
      <c r="AO1038" s="50"/>
      <c r="AP1038" s="138" t="str">
        <f>IF(NOT($AS1038=$AS1039),ROW(),"")</f>
        <v/>
      </c>
      <c r="AQ1038" s="20" t="str">
        <f>IF(NOT(AS1038=AS1039),AS1039,"")</f>
        <v/>
      </c>
      <c r="AR1038" s="20" t="str">
        <f>INDEX($AB$15:$AM$15,MATCH($AS1038,$AB$11:$AM$11,0))</f>
        <v>in</v>
      </c>
      <c r="AS1038" s="20" t="str">
        <f>LEFT(AT1038,4)</f>
        <v>2004</v>
      </c>
      <c r="AT1038" s="139" t="str">
        <f>LEFT(B1038,6)</f>
        <v>200401</v>
      </c>
    </row>
    <row r="1039" spans="2:46" x14ac:dyDescent="0.25">
      <c r="B1039" s="11">
        <f>'Market Data'!B1025</f>
        <v>20040112</v>
      </c>
      <c r="C1039" s="2">
        <f>'Market Data'!C1025</f>
        <v>5217.5</v>
      </c>
      <c r="D1039" s="2">
        <f>'Market Data'!D1025</f>
        <v>5231</v>
      </c>
      <c r="E1039" s="2">
        <f>'Market Data'!E1025</f>
        <v>5201.5</v>
      </c>
      <c r="F1039" s="12">
        <f>'Market Data'!F1025</f>
        <v>5219.5</v>
      </c>
      <c r="H1039" s="151">
        <f t="shared" si="135"/>
        <v>1021</v>
      </c>
      <c r="I1039" s="244">
        <f ca="1">IF($H1039&lt;($J$6+1),"",PFE(OFFSET($F1039,0,0,-$J$6)))</f>
        <v>0.14089594155306479</v>
      </c>
      <c r="J1039" s="19"/>
      <c r="K1039" s="139" t="str">
        <f t="shared" ca="1" si="136"/>
        <v>Long</v>
      </c>
      <c r="L1039" s="243" t="e">
        <f t="shared" ca="1" si="131"/>
        <v>#N/A</v>
      </c>
      <c r="M1039" s="242" t="e">
        <f t="shared" ca="1" si="132"/>
        <v>#N/A</v>
      </c>
      <c r="N1039" s="20"/>
      <c r="O1039" s="74">
        <f t="shared" ca="1" si="137"/>
        <v>1</v>
      </c>
      <c r="P1039" s="75">
        <f t="shared" ca="1" si="129"/>
        <v>0</v>
      </c>
      <c r="Q1039" s="76" t="str">
        <f t="shared" ca="1" si="133"/>
        <v/>
      </c>
      <c r="R1039" s="75"/>
      <c r="S1039" s="77">
        <f t="shared" ca="1" si="130"/>
        <v>1</v>
      </c>
      <c r="T1039" s="78"/>
      <c r="U1039" s="81">
        <f t="shared" ca="1" si="138"/>
        <v>-647.5</v>
      </c>
      <c r="V1039" s="82">
        <f t="shared" ca="1" si="134"/>
        <v>118239.88</v>
      </c>
      <c r="W1039" s="50"/>
      <c r="X1039" s="50"/>
      <c r="Y1039" s="50"/>
      <c r="Z1039" s="50"/>
      <c r="AA1039" s="50"/>
      <c r="AG1039" s="50"/>
      <c r="AH1039" s="50"/>
      <c r="AI1039" s="50"/>
      <c r="AJ1039" s="50"/>
      <c r="AK1039" s="50"/>
      <c r="AL1039" s="50"/>
      <c r="AM1039" s="50"/>
      <c r="AN1039" s="50"/>
      <c r="AO1039" s="50"/>
      <c r="AP1039" s="138" t="str">
        <f>IF(NOT($AS1039=$AS1040),ROW(),"")</f>
        <v/>
      </c>
      <c r="AQ1039" s="20" t="str">
        <f>IF(NOT(AS1039=AS1040),AS1040,"")</f>
        <v/>
      </c>
      <c r="AR1039" s="20" t="str">
        <f>INDEX($AB$15:$AM$15,MATCH($AS1039,$AB$11:$AM$11,0))</f>
        <v>in</v>
      </c>
      <c r="AS1039" s="20" t="str">
        <f>LEFT(AT1039,4)</f>
        <v>2004</v>
      </c>
      <c r="AT1039" s="139" t="str">
        <f>LEFT(B1039,6)</f>
        <v>200401</v>
      </c>
    </row>
    <row r="1040" spans="2:46" x14ac:dyDescent="0.25">
      <c r="B1040" s="11">
        <f>'Market Data'!B1026</f>
        <v>20040113</v>
      </c>
      <c r="C1040" s="2">
        <f>'Market Data'!C1026</f>
        <v>5235</v>
      </c>
      <c r="D1040" s="2">
        <f>'Market Data'!D1026</f>
        <v>5254.5</v>
      </c>
      <c r="E1040" s="2">
        <f>'Market Data'!E1026</f>
        <v>5187</v>
      </c>
      <c r="F1040" s="12">
        <f>'Market Data'!F1026</f>
        <v>5200.5</v>
      </c>
      <c r="H1040" s="151">
        <f t="shared" si="135"/>
        <v>1022</v>
      </c>
      <c r="I1040" s="244">
        <f ca="1">IF($H1040&lt;($J$6+1),"",PFE(OFFSET($F1040,0,0,-$J$6)))</f>
        <v>0.12895120485680941</v>
      </c>
      <c r="J1040" s="19"/>
      <c r="K1040" s="139" t="str">
        <f t="shared" ca="1" si="136"/>
        <v>Long</v>
      </c>
      <c r="L1040" s="243" t="e">
        <f t="shared" ca="1" si="131"/>
        <v>#N/A</v>
      </c>
      <c r="M1040" s="242" t="e">
        <f t="shared" ca="1" si="132"/>
        <v>#N/A</v>
      </c>
      <c r="N1040" s="20"/>
      <c r="O1040" s="74">
        <f t="shared" ca="1" si="137"/>
        <v>1</v>
      </c>
      <c r="P1040" s="75">
        <f t="shared" ca="1" si="129"/>
        <v>0</v>
      </c>
      <c r="Q1040" s="76" t="str">
        <f t="shared" ca="1" si="133"/>
        <v/>
      </c>
      <c r="R1040" s="75"/>
      <c r="S1040" s="77">
        <f t="shared" ca="1" si="130"/>
        <v>1</v>
      </c>
      <c r="T1040" s="78"/>
      <c r="U1040" s="81">
        <f t="shared" ca="1" si="138"/>
        <v>-665</v>
      </c>
      <c r="V1040" s="82">
        <f t="shared" ca="1" si="134"/>
        <v>117574.88</v>
      </c>
      <c r="W1040" s="50"/>
      <c r="X1040" s="50"/>
      <c r="Y1040" s="50"/>
      <c r="Z1040" s="50"/>
      <c r="AA1040" s="50"/>
      <c r="AG1040" s="50"/>
      <c r="AH1040" s="50"/>
      <c r="AI1040" s="50"/>
      <c r="AJ1040" s="50"/>
      <c r="AK1040" s="50"/>
      <c r="AL1040" s="50"/>
      <c r="AM1040" s="50"/>
      <c r="AN1040" s="50"/>
      <c r="AO1040" s="50"/>
      <c r="AP1040" s="138" t="str">
        <f>IF(NOT($AS1040=$AS1041),ROW(),"")</f>
        <v/>
      </c>
      <c r="AQ1040" s="20" t="str">
        <f>IF(NOT(AS1040=AS1041),AS1041,"")</f>
        <v/>
      </c>
      <c r="AR1040" s="20" t="str">
        <f>INDEX($AB$15:$AM$15,MATCH($AS1040,$AB$11:$AM$11,0))</f>
        <v>in</v>
      </c>
      <c r="AS1040" s="20" t="str">
        <f>LEFT(AT1040,4)</f>
        <v>2004</v>
      </c>
      <c r="AT1040" s="139" t="str">
        <f>LEFT(B1040,6)</f>
        <v>200401</v>
      </c>
    </row>
    <row r="1041" spans="2:46" x14ac:dyDescent="0.25">
      <c r="B1041" s="11">
        <f>'Market Data'!B1027</f>
        <v>20040114</v>
      </c>
      <c r="C1041" s="2">
        <f>'Market Data'!C1027</f>
        <v>5212.5</v>
      </c>
      <c r="D1041" s="2">
        <f>'Market Data'!D1027</f>
        <v>5277.5</v>
      </c>
      <c r="E1041" s="2">
        <f>'Market Data'!E1027</f>
        <v>5201.5</v>
      </c>
      <c r="F1041" s="12">
        <f>'Market Data'!F1027</f>
        <v>5270.5</v>
      </c>
      <c r="H1041" s="151">
        <f t="shared" si="135"/>
        <v>1023</v>
      </c>
      <c r="I1041" s="244">
        <f ca="1">IF($H1041&lt;($J$6+1),"",PFE(OFFSET($F1041,0,0,-$J$6)))</f>
        <v>0.17219346126744664</v>
      </c>
      <c r="J1041" s="19"/>
      <c r="K1041" s="139" t="str">
        <f t="shared" ca="1" si="136"/>
        <v>Long</v>
      </c>
      <c r="L1041" s="243" t="e">
        <f t="shared" ca="1" si="131"/>
        <v>#N/A</v>
      </c>
      <c r="M1041" s="242" t="e">
        <f t="shared" ca="1" si="132"/>
        <v>#N/A</v>
      </c>
      <c r="N1041" s="20"/>
      <c r="O1041" s="74">
        <f t="shared" ca="1" si="137"/>
        <v>1</v>
      </c>
      <c r="P1041" s="75">
        <f t="shared" ref="P1041:P1104" ca="1" si="139">$O1041-S1041</f>
        <v>0</v>
      </c>
      <c r="Q1041" s="76" t="str">
        <f t="shared" ca="1" si="133"/>
        <v/>
      </c>
      <c r="R1041" s="75"/>
      <c r="S1041" s="77">
        <f t="shared" ca="1" si="130"/>
        <v>1</v>
      </c>
      <c r="T1041" s="78"/>
      <c r="U1041" s="81">
        <f t="shared" ca="1" si="138"/>
        <v>2450</v>
      </c>
      <c r="V1041" s="82">
        <f t="shared" ca="1" si="134"/>
        <v>120024.88</v>
      </c>
      <c r="W1041" s="50"/>
      <c r="X1041" s="50"/>
      <c r="Y1041" s="50"/>
      <c r="Z1041" s="50"/>
      <c r="AA1041" s="50"/>
      <c r="AG1041" s="50"/>
      <c r="AH1041" s="50"/>
      <c r="AI1041" s="50"/>
      <c r="AJ1041" s="50"/>
      <c r="AK1041" s="50"/>
      <c r="AL1041" s="50"/>
      <c r="AM1041" s="50"/>
      <c r="AN1041" s="50"/>
      <c r="AO1041" s="50"/>
      <c r="AP1041" s="138" t="str">
        <f>IF(NOT($AS1041=$AS1042),ROW(),"")</f>
        <v/>
      </c>
      <c r="AQ1041" s="20" t="str">
        <f>IF(NOT(AS1041=AS1042),AS1042,"")</f>
        <v/>
      </c>
      <c r="AR1041" s="20" t="str">
        <f>INDEX($AB$15:$AM$15,MATCH($AS1041,$AB$11:$AM$11,0))</f>
        <v>in</v>
      </c>
      <c r="AS1041" s="20" t="str">
        <f>LEFT(AT1041,4)</f>
        <v>2004</v>
      </c>
      <c r="AT1041" s="139" t="str">
        <f>LEFT(B1041,6)</f>
        <v>200401</v>
      </c>
    </row>
    <row r="1042" spans="2:46" x14ac:dyDescent="0.25">
      <c r="B1042" s="11">
        <f>'Market Data'!B1028</f>
        <v>20040115</v>
      </c>
      <c r="C1042" s="2">
        <f>'Market Data'!C1028</f>
        <v>5254.5</v>
      </c>
      <c r="D1042" s="2">
        <f>'Market Data'!D1028</f>
        <v>5314.5</v>
      </c>
      <c r="E1042" s="2">
        <f>'Market Data'!E1028</f>
        <v>5246.5</v>
      </c>
      <c r="F1042" s="12">
        <f>'Market Data'!F1028</f>
        <v>5310</v>
      </c>
      <c r="H1042" s="151">
        <f t="shared" si="135"/>
        <v>1024</v>
      </c>
      <c r="I1042" s="244">
        <f ca="1">IF($H1042&lt;($J$6+1),"",PFE(OFFSET($F1042,0,0,-$J$6)))</f>
        <v>0.17531929322192669</v>
      </c>
      <c r="J1042" s="19"/>
      <c r="K1042" s="139" t="str">
        <f t="shared" ca="1" si="136"/>
        <v>Long</v>
      </c>
      <c r="L1042" s="243" t="e">
        <f t="shared" ca="1" si="131"/>
        <v>#N/A</v>
      </c>
      <c r="M1042" s="242" t="e">
        <f t="shared" ca="1" si="132"/>
        <v>#N/A</v>
      </c>
      <c r="N1042" s="20"/>
      <c r="O1042" s="74">
        <f t="shared" ca="1" si="137"/>
        <v>1</v>
      </c>
      <c r="P1042" s="75">
        <f t="shared" ca="1" si="139"/>
        <v>0</v>
      </c>
      <c r="Q1042" s="76" t="str">
        <f t="shared" ca="1" si="133"/>
        <v/>
      </c>
      <c r="R1042" s="75"/>
      <c r="S1042" s="77">
        <f t="shared" ref="S1042:S1105" ca="1" si="140">IF($Q1041="Fill",$O1041,$S1041)</f>
        <v>1</v>
      </c>
      <c r="T1042" s="78"/>
      <c r="U1042" s="81">
        <f t="shared" ca="1" si="138"/>
        <v>1382.5</v>
      </c>
      <c r="V1042" s="82">
        <f t="shared" ca="1" si="134"/>
        <v>121407.38</v>
      </c>
      <c r="W1042" s="50"/>
      <c r="X1042" s="50"/>
      <c r="Y1042" s="50"/>
      <c r="Z1042" s="50"/>
      <c r="AA1042" s="50"/>
      <c r="AG1042" s="50"/>
      <c r="AH1042" s="50"/>
      <c r="AI1042" s="50"/>
      <c r="AJ1042" s="50"/>
      <c r="AK1042" s="50"/>
      <c r="AL1042" s="50"/>
      <c r="AM1042" s="50"/>
      <c r="AN1042" s="50"/>
      <c r="AO1042" s="50"/>
      <c r="AP1042" s="138" t="str">
        <f>IF(NOT($AS1042=$AS1043),ROW(),"")</f>
        <v/>
      </c>
      <c r="AQ1042" s="20" t="str">
        <f>IF(NOT(AS1042=AS1043),AS1043,"")</f>
        <v/>
      </c>
      <c r="AR1042" s="20" t="str">
        <f>INDEX($AB$15:$AM$15,MATCH($AS1042,$AB$11:$AM$11,0))</f>
        <v>in</v>
      </c>
      <c r="AS1042" s="20" t="str">
        <f>LEFT(AT1042,4)</f>
        <v>2004</v>
      </c>
      <c r="AT1042" s="139" t="str">
        <f>LEFT(B1042,6)</f>
        <v>200401</v>
      </c>
    </row>
    <row r="1043" spans="2:46" x14ac:dyDescent="0.25">
      <c r="B1043" s="11">
        <f>'Market Data'!B1029</f>
        <v>20040116</v>
      </c>
      <c r="C1043" s="2">
        <f>'Market Data'!C1029</f>
        <v>5309.5</v>
      </c>
      <c r="D1043" s="2">
        <f>'Market Data'!D1029</f>
        <v>5345</v>
      </c>
      <c r="E1043" s="2">
        <f>'Market Data'!E1029</f>
        <v>5308</v>
      </c>
      <c r="F1043" s="12">
        <f>'Market Data'!F1029</f>
        <v>5336</v>
      </c>
      <c r="H1043" s="151">
        <f t="shared" si="135"/>
        <v>1025</v>
      </c>
      <c r="I1043" s="244">
        <f ca="1">IF($H1043&lt;($J$6+1),"",PFE(OFFSET($F1043,0,0,-$J$6)))</f>
        <v>0.1707534399833969</v>
      </c>
      <c r="J1043" s="19"/>
      <c r="K1043" s="139" t="str">
        <f t="shared" ca="1" si="136"/>
        <v>Long</v>
      </c>
      <c r="L1043" s="243" t="e">
        <f t="shared" ref="L1043:L1106" ca="1" si="141">IF(AND($K1043="Long",$K1042&lt;&gt;"Long"),$F1043,NA())</f>
        <v>#N/A</v>
      </c>
      <c r="M1043" s="242" t="e">
        <f t="shared" ref="M1043:M1106" ca="1" si="142">IF(AND($K1043="Short",$K1042&lt;&gt;"Short"),$F1043,NA())</f>
        <v>#N/A</v>
      </c>
      <c r="N1043" s="20"/>
      <c r="O1043" s="74">
        <f t="shared" ca="1" si="137"/>
        <v>1</v>
      </c>
      <c r="P1043" s="75">
        <f t="shared" ca="1" si="139"/>
        <v>0</v>
      </c>
      <c r="Q1043" s="76" t="str">
        <f t="shared" ref="Q1043:Q1106" ca="1" si="143">IF(NOT($P1043=0),"Fill","")</f>
        <v/>
      </c>
      <c r="R1043" s="75"/>
      <c r="S1043" s="77">
        <f t="shared" ca="1" si="140"/>
        <v>1</v>
      </c>
      <c r="T1043" s="78"/>
      <c r="U1043" s="81">
        <f t="shared" ca="1" si="138"/>
        <v>910</v>
      </c>
      <c r="V1043" s="82">
        <f t="shared" ref="V1043:V1106" ca="1" si="144">V1042+U1043</f>
        <v>122317.38</v>
      </c>
      <c r="W1043" s="50"/>
      <c r="X1043" s="50"/>
      <c r="Y1043" s="50"/>
      <c r="Z1043" s="50"/>
      <c r="AA1043" s="50"/>
      <c r="AG1043" s="50"/>
      <c r="AH1043" s="50"/>
      <c r="AI1043" s="50"/>
      <c r="AJ1043" s="50"/>
      <c r="AK1043" s="50"/>
      <c r="AL1043" s="50"/>
      <c r="AM1043" s="50"/>
      <c r="AN1043" s="50"/>
      <c r="AO1043" s="50"/>
      <c r="AP1043" s="138" t="str">
        <f>IF(NOT($AS1043=$AS1044),ROW(),"")</f>
        <v/>
      </c>
      <c r="AQ1043" s="20" t="str">
        <f>IF(NOT(AS1043=AS1044),AS1044,"")</f>
        <v/>
      </c>
      <c r="AR1043" s="20" t="str">
        <f>INDEX($AB$15:$AM$15,MATCH($AS1043,$AB$11:$AM$11,0))</f>
        <v>in</v>
      </c>
      <c r="AS1043" s="20" t="str">
        <f>LEFT(AT1043,4)</f>
        <v>2004</v>
      </c>
      <c r="AT1043" s="139" t="str">
        <f>LEFT(B1043,6)</f>
        <v>200401</v>
      </c>
    </row>
    <row r="1044" spans="2:46" x14ac:dyDescent="0.25">
      <c r="B1044" s="11">
        <f>'Market Data'!B1030</f>
        <v>20040119</v>
      </c>
      <c r="C1044" s="2">
        <f>'Market Data'!C1030</f>
        <v>5339.5</v>
      </c>
      <c r="D1044" s="2">
        <f>'Market Data'!D1030</f>
        <v>5372</v>
      </c>
      <c r="E1044" s="2">
        <f>'Market Data'!E1030</f>
        <v>5339</v>
      </c>
      <c r="F1044" s="12">
        <f>'Market Data'!F1030</f>
        <v>5361.5</v>
      </c>
      <c r="H1044" s="151">
        <f t="shared" ref="H1044:H1107" si="145">ROW()-ROW(H$18)</f>
        <v>1026</v>
      </c>
      <c r="I1044" s="244">
        <f ca="1">IF($H1044&lt;($J$6+1),"",PFE(OFFSET($F1044,0,0,-$J$6)))</f>
        <v>0.18205193678705001</v>
      </c>
      <c r="J1044" s="19"/>
      <c r="K1044" s="139" t="str">
        <f t="shared" ref="K1044:K1107" ca="1" si="146">IF($I1044="","",IF($I1044&gt;$J$4,"Long",IF($I1044&lt;$J$5,"Short","")))</f>
        <v>Long</v>
      </c>
      <c r="L1044" s="243" t="e">
        <f t="shared" ca="1" si="141"/>
        <v>#N/A</v>
      </c>
      <c r="M1044" s="242" t="e">
        <f t="shared" ca="1" si="142"/>
        <v>#N/A</v>
      </c>
      <c r="N1044" s="20"/>
      <c r="O1044" s="74">
        <f t="shared" ref="O1044:O1107" ca="1" si="147">IF($K1044="Short",-1,IF($K1044="Long",1,0))</f>
        <v>1</v>
      </c>
      <c r="P1044" s="75">
        <f t="shared" ca="1" si="139"/>
        <v>0</v>
      </c>
      <c r="Q1044" s="76" t="str">
        <f t="shared" ca="1" si="143"/>
        <v/>
      </c>
      <c r="R1044" s="75"/>
      <c r="S1044" s="77">
        <f t="shared" ca="1" si="140"/>
        <v>1</v>
      </c>
      <c r="T1044" s="78"/>
      <c r="U1044" s="81">
        <f t="shared" ca="1" si="138"/>
        <v>892.5</v>
      </c>
      <c r="V1044" s="82">
        <f t="shared" ca="1" si="144"/>
        <v>123209.88</v>
      </c>
      <c r="W1044" s="50"/>
      <c r="X1044" s="50"/>
      <c r="Y1044" s="50"/>
      <c r="Z1044" s="50"/>
      <c r="AA1044" s="50"/>
      <c r="AG1044" s="50"/>
      <c r="AH1044" s="50"/>
      <c r="AI1044" s="50"/>
      <c r="AJ1044" s="50"/>
      <c r="AK1044" s="50"/>
      <c r="AL1044" s="50"/>
      <c r="AM1044" s="50"/>
      <c r="AN1044" s="50"/>
      <c r="AO1044" s="50"/>
      <c r="AP1044" s="138" t="str">
        <f>IF(NOT($AS1044=$AS1045),ROW(),"")</f>
        <v/>
      </c>
      <c r="AQ1044" s="20" t="str">
        <f>IF(NOT(AS1044=AS1045),AS1045,"")</f>
        <v/>
      </c>
      <c r="AR1044" s="20" t="str">
        <f>INDEX($AB$15:$AM$15,MATCH($AS1044,$AB$11:$AM$11,0))</f>
        <v>in</v>
      </c>
      <c r="AS1044" s="20" t="str">
        <f>LEFT(AT1044,4)</f>
        <v>2004</v>
      </c>
      <c r="AT1044" s="139" t="str">
        <f>LEFT(B1044,6)</f>
        <v>200401</v>
      </c>
    </row>
    <row r="1045" spans="2:46" x14ac:dyDescent="0.25">
      <c r="B1045" s="11">
        <f>'Market Data'!B1031</f>
        <v>20040120</v>
      </c>
      <c r="C1045" s="2">
        <f>'Market Data'!C1031</f>
        <v>5355.5</v>
      </c>
      <c r="D1045" s="2">
        <f>'Market Data'!D1031</f>
        <v>5376.5</v>
      </c>
      <c r="E1045" s="2">
        <f>'Market Data'!E1031</f>
        <v>5320.5</v>
      </c>
      <c r="F1045" s="12">
        <f>'Market Data'!F1031</f>
        <v>5341.5</v>
      </c>
      <c r="H1045" s="151">
        <f t="shared" si="145"/>
        <v>1027</v>
      </c>
      <c r="I1045" s="244">
        <f ca="1">IF($H1045&lt;($J$6+1),"",PFE(OFFSET($F1045,0,0,-$J$6)))</f>
        <v>0.15520120864739476</v>
      </c>
      <c r="J1045" s="19"/>
      <c r="K1045" s="139" t="str">
        <f t="shared" ca="1" si="146"/>
        <v>Long</v>
      </c>
      <c r="L1045" s="243" t="e">
        <f t="shared" ca="1" si="141"/>
        <v>#N/A</v>
      </c>
      <c r="M1045" s="242" t="e">
        <f t="shared" ca="1" si="142"/>
        <v>#N/A</v>
      </c>
      <c r="N1045" s="20"/>
      <c r="O1045" s="74">
        <f t="shared" ca="1" si="147"/>
        <v>1</v>
      </c>
      <c r="P1045" s="75">
        <f t="shared" ca="1" si="139"/>
        <v>0</v>
      </c>
      <c r="Q1045" s="76" t="str">
        <f t="shared" ca="1" si="143"/>
        <v/>
      </c>
      <c r="R1045" s="75"/>
      <c r="S1045" s="77">
        <f t="shared" ca="1" si="140"/>
        <v>1</v>
      </c>
      <c r="T1045" s="78"/>
      <c r="U1045" s="81">
        <f t="shared" ca="1" si="138"/>
        <v>-700</v>
      </c>
      <c r="V1045" s="82">
        <f t="shared" ca="1" si="144"/>
        <v>122509.88</v>
      </c>
      <c r="W1045" s="50"/>
      <c r="X1045" s="50"/>
      <c r="Y1045" s="50"/>
      <c r="Z1045" s="50"/>
      <c r="AA1045" s="50"/>
      <c r="AG1045" s="50"/>
      <c r="AH1045" s="50"/>
      <c r="AI1045" s="50"/>
      <c r="AJ1045" s="50"/>
      <c r="AK1045" s="50"/>
      <c r="AL1045" s="50"/>
      <c r="AM1045" s="50"/>
      <c r="AN1045" s="50"/>
      <c r="AO1045" s="50"/>
      <c r="AP1045" s="138" t="str">
        <f>IF(NOT($AS1045=$AS1046),ROW(),"")</f>
        <v/>
      </c>
      <c r="AQ1045" s="20" t="str">
        <f>IF(NOT(AS1045=AS1046),AS1046,"")</f>
        <v/>
      </c>
      <c r="AR1045" s="20" t="str">
        <f>INDEX($AB$15:$AM$15,MATCH($AS1045,$AB$11:$AM$11,0))</f>
        <v>in</v>
      </c>
      <c r="AS1045" s="20" t="str">
        <f>LEFT(AT1045,4)</f>
        <v>2004</v>
      </c>
      <c r="AT1045" s="139" t="str">
        <f>LEFT(B1045,6)</f>
        <v>200401</v>
      </c>
    </row>
    <row r="1046" spans="2:46" x14ac:dyDescent="0.25">
      <c r="B1046" s="11">
        <f>'Market Data'!B1032</f>
        <v>20040121</v>
      </c>
      <c r="C1046" s="2">
        <f>'Market Data'!C1032</f>
        <v>5327.5</v>
      </c>
      <c r="D1046" s="2">
        <f>'Market Data'!D1032</f>
        <v>5375.5</v>
      </c>
      <c r="E1046" s="2">
        <f>'Market Data'!E1032</f>
        <v>5318</v>
      </c>
      <c r="F1046" s="12">
        <f>'Market Data'!F1032</f>
        <v>5372</v>
      </c>
      <c r="H1046" s="151">
        <f t="shared" si="145"/>
        <v>1028</v>
      </c>
      <c r="I1046" s="244">
        <f ca="1">IF($H1046&lt;($J$6+1),"",PFE(OFFSET($F1046,0,0,-$J$6)))</f>
        <v>0.17704242977940204</v>
      </c>
      <c r="J1046" s="19"/>
      <c r="K1046" s="139" t="str">
        <f t="shared" ca="1" si="146"/>
        <v>Long</v>
      </c>
      <c r="L1046" s="243" t="e">
        <f t="shared" ca="1" si="141"/>
        <v>#N/A</v>
      </c>
      <c r="M1046" s="242" t="e">
        <f t="shared" ca="1" si="142"/>
        <v>#N/A</v>
      </c>
      <c r="N1046" s="20"/>
      <c r="O1046" s="74">
        <f t="shared" ca="1" si="147"/>
        <v>1</v>
      </c>
      <c r="P1046" s="75">
        <f t="shared" ca="1" si="139"/>
        <v>0</v>
      </c>
      <c r="Q1046" s="76" t="str">
        <f t="shared" ca="1" si="143"/>
        <v/>
      </c>
      <c r="R1046" s="75"/>
      <c r="S1046" s="77">
        <f t="shared" ca="1" si="140"/>
        <v>1</v>
      </c>
      <c r="T1046" s="78"/>
      <c r="U1046" s="81">
        <f t="shared" ref="U1046:U1109" ca="1" si="148">IF(OR($S1045&amp;$O1045="01",$S1045&amp;$O1045="0-1"),(($F1046-$C1046)*$V$4*$O1045)-(ABS($P1045)*$V$5),IF(OR($S1045&amp;$O1045="10",$S1045&amp;$O1045="-10"),(($C1046-$F1045)*$V$4*$S1045)-(ABS($P1045)*$V$5),IF(OR($S1045&amp;$O1045="1-1",$S1045&amp;$O1045="-11"),(($C1046-$F1045)*$V$4*$S1045)-(ABS($P1045)*$V$5)+(($F1046-$C1046)*$V$4*$S1046),IF(OR($S1045&amp;$O1045="11",$S1045&amp;$O1045="-1-1"),(($F1046-$F1045)*$V$4*$S1046),0))))</f>
        <v>1067.5</v>
      </c>
      <c r="V1046" s="82">
        <f t="shared" ca="1" si="144"/>
        <v>123577.38</v>
      </c>
      <c r="W1046" s="50"/>
      <c r="X1046" s="50"/>
      <c r="Y1046" s="50"/>
      <c r="Z1046" s="50"/>
      <c r="AA1046" s="50"/>
      <c r="AG1046" s="50"/>
      <c r="AH1046" s="50"/>
      <c r="AI1046" s="50"/>
      <c r="AJ1046" s="50"/>
      <c r="AK1046" s="50"/>
      <c r="AL1046" s="50"/>
      <c r="AM1046" s="50"/>
      <c r="AN1046" s="50"/>
      <c r="AO1046" s="50"/>
      <c r="AP1046" s="138" t="str">
        <f>IF(NOT($AS1046=$AS1047),ROW(),"")</f>
        <v/>
      </c>
      <c r="AQ1046" s="20" t="str">
        <f>IF(NOT(AS1046=AS1047),AS1047,"")</f>
        <v/>
      </c>
      <c r="AR1046" s="20" t="str">
        <f>INDEX($AB$15:$AM$15,MATCH($AS1046,$AB$11:$AM$11,0))</f>
        <v>in</v>
      </c>
      <c r="AS1046" s="20" t="str">
        <f>LEFT(AT1046,4)</f>
        <v>2004</v>
      </c>
      <c r="AT1046" s="139" t="str">
        <f>LEFT(B1046,6)</f>
        <v>200401</v>
      </c>
    </row>
    <row r="1047" spans="2:46" x14ac:dyDescent="0.25">
      <c r="B1047" s="11">
        <f>'Market Data'!B1033</f>
        <v>20040122</v>
      </c>
      <c r="C1047" s="2">
        <f>'Market Data'!C1033</f>
        <v>5383.5</v>
      </c>
      <c r="D1047" s="2">
        <f>'Market Data'!D1033</f>
        <v>5391</v>
      </c>
      <c r="E1047" s="2">
        <f>'Market Data'!E1033</f>
        <v>5346.5</v>
      </c>
      <c r="F1047" s="12">
        <f>'Market Data'!F1033</f>
        <v>5366.5</v>
      </c>
      <c r="H1047" s="151">
        <f t="shared" si="145"/>
        <v>1029</v>
      </c>
      <c r="I1047" s="244">
        <f ca="1">IF($H1047&lt;($J$6+1),"",PFE(OFFSET($F1047,0,0,-$J$6)))</f>
        <v>0.2268105322661168</v>
      </c>
      <c r="J1047" s="19"/>
      <c r="K1047" s="139" t="str">
        <f t="shared" ca="1" si="146"/>
        <v>Long</v>
      </c>
      <c r="L1047" s="243" t="e">
        <f t="shared" ca="1" si="141"/>
        <v>#N/A</v>
      </c>
      <c r="M1047" s="242" t="e">
        <f t="shared" ca="1" si="142"/>
        <v>#N/A</v>
      </c>
      <c r="N1047" s="20"/>
      <c r="O1047" s="74">
        <f t="shared" ca="1" si="147"/>
        <v>1</v>
      </c>
      <c r="P1047" s="75">
        <f t="shared" ca="1" si="139"/>
        <v>0</v>
      </c>
      <c r="Q1047" s="76" t="str">
        <f t="shared" ca="1" si="143"/>
        <v/>
      </c>
      <c r="R1047" s="75"/>
      <c r="S1047" s="77">
        <f t="shared" ca="1" si="140"/>
        <v>1</v>
      </c>
      <c r="T1047" s="78"/>
      <c r="U1047" s="81">
        <f t="shared" ca="1" si="148"/>
        <v>-192.5</v>
      </c>
      <c r="V1047" s="82">
        <f t="shared" ca="1" si="144"/>
        <v>123384.88</v>
      </c>
      <c r="W1047" s="50"/>
      <c r="X1047" s="50"/>
      <c r="Y1047" s="50"/>
      <c r="Z1047" s="50"/>
      <c r="AA1047" s="50"/>
      <c r="AG1047" s="50"/>
      <c r="AH1047" s="50"/>
      <c r="AI1047" s="50"/>
      <c r="AJ1047" s="50"/>
      <c r="AK1047" s="50"/>
      <c r="AL1047" s="50"/>
      <c r="AM1047" s="50"/>
      <c r="AN1047" s="50"/>
      <c r="AO1047" s="50"/>
      <c r="AP1047" s="138" t="str">
        <f>IF(NOT($AS1047=$AS1048),ROW(),"")</f>
        <v/>
      </c>
      <c r="AQ1047" s="20" t="str">
        <f>IF(NOT(AS1047=AS1048),AS1048,"")</f>
        <v/>
      </c>
      <c r="AR1047" s="20" t="str">
        <f>INDEX($AB$15:$AM$15,MATCH($AS1047,$AB$11:$AM$11,0))</f>
        <v>in</v>
      </c>
      <c r="AS1047" s="20" t="str">
        <f>LEFT(AT1047,4)</f>
        <v>2004</v>
      </c>
      <c r="AT1047" s="139" t="str">
        <f>LEFT(B1047,6)</f>
        <v>200401</v>
      </c>
    </row>
    <row r="1048" spans="2:46" x14ac:dyDescent="0.25">
      <c r="B1048" s="11">
        <f>'Market Data'!B1034</f>
        <v>20040123</v>
      </c>
      <c r="C1048" s="2">
        <f>'Market Data'!C1034</f>
        <v>5357.5</v>
      </c>
      <c r="D1048" s="2">
        <f>'Market Data'!D1034</f>
        <v>5383.5</v>
      </c>
      <c r="E1048" s="2">
        <f>'Market Data'!E1034</f>
        <v>5349</v>
      </c>
      <c r="F1048" s="12">
        <f>'Market Data'!F1034</f>
        <v>5358.5</v>
      </c>
      <c r="H1048" s="151">
        <f t="shared" si="145"/>
        <v>1030</v>
      </c>
      <c r="I1048" s="244">
        <f ca="1">IF($H1048&lt;($J$6+1),"",PFE(OFFSET($F1048,0,0,-$J$6)))</f>
        <v>0.24637938324006181</v>
      </c>
      <c r="J1048" s="19"/>
      <c r="K1048" s="139" t="str">
        <f t="shared" ca="1" si="146"/>
        <v>Long</v>
      </c>
      <c r="L1048" s="243" t="e">
        <f t="shared" ca="1" si="141"/>
        <v>#N/A</v>
      </c>
      <c r="M1048" s="242" t="e">
        <f t="shared" ca="1" si="142"/>
        <v>#N/A</v>
      </c>
      <c r="N1048" s="20"/>
      <c r="O1048" s="74">
        <f t="shared" ca="1" si="147"/>
        <v>1</v>
      </c>
      <c r="P1048" s="75">
        <f t="shared" ca="1" si="139"/>
        <v>0</v>
      </c>
      <c r="Q1048" s="76" t="str">
        <f t="shared" ca="1" si="143"/>
        <v/>
      </c>
      <c r="R1048" s="75"/>
      <c r="S1048" s="77">
        <f t="shared" ca="1" si="140"/>
        <v>1</v>
      </c>
      <c r="T1048" s="78"/>
      <c r="U1048" s="81">
        <f t="shared" ca="1" si="148"/>
        <v>-280</v>
      </c>
      <c r="V1048" s="82">
        <f t="shared" ca="1" si="144"/>
        <v>123104.88</v>
      </c>
      <c r="W1048" s="50"/>
      <c r="X1048" s="50"/>
      <c r="Y1048" s="50"/>
      <c r="Z1048" s="50"/>
      <c r="AA1048" s="50"/>
      <c r="AG1048" s="50"/>
      <c r="AH1048" s="50"/>
      <c r="AI1048" s="50"/>
      <c r="AJ1048" s="50"/>
      <c r="AK1048" s="50"/>
      <c r="AL1048" s="50"/>
      <c r="AM1048" s="50"/>
      <c r="AN1048" s="50"/>
      <c r="AO1048" s="50"/>
      <c r="AP1048" s="138" t="str">
        <f>IF(NOT($AS1048=$AS1049),ROW(),"")</f>
        <v/>
      </c>
      <c r="AQ1048" s="20" t="str">
        <f>IF(NOT(AS1048=AS1049),AS1049,"")</f>
        <v/>
      </c>
      <c r="AR1048" s="20" t="str">
        <f>INDEX($AB$15:$AM$15,MATCH($AS1048,$AB$11:$AM$11,0))</f>
        <v>in</v>
      </c>
      <c r="AS1048" s="20" t="str">
        <f>LEFT(AT1048,4)</f>
        <v>2004</v>
      </c>
      <c r="AT1048" s="139" t="str">
        <f>LEFT(B1048,6)</f>
        <v>200401</v>
      </c>
    </row>
    <row r="1049" spans="2:46" x14ac:dyDescent="0.25">
      <c r="B1049" s="11">
        <f>'Market Data'!B1035</f>
        <v>20040126</v>
      </c>
      <c r="C1049" s="2">
        <f>'Market Data'!C1035</f>
        <v>5363.5</v>
      </c>
      <c r="D1049" s="2">
        <f>'Market Data'!D1035</f>
        <v>5368.5</v>
      </c>
      <c r="E1049" s="2">
        <f>'Market Data'!E1035</f>
        <v>5334</v>
      </c>
      <c r="F1049" s="12">
        <f>'Market Data'!F1035</f>
        <v>5361.5</v>
      </c>
      <c r="H1049" s="151">
        <f t="shared" si="145"/>
        <v>1031</v>
      </c>
      <c r="I1049" s="244">
        <f ca="1">IF($H1049&lt;($J$6+1),"",PFE(OFFSET($F1049,0,0,-$J$6)))</f>
        <v>0.29307020745285456</v>
      </c>
      <c r="J1049" s="19"/>
      <c r="K1049" s="139" t="str">
        <f t="shared" ca="1" si="146"/>
        <v>Long</v>
      </c>
      <c r="L1049" s="243" t="e">
        <f t="shared" ca="1" si="141"/>
        <v>#N/A</v>
      </c>
      <c r="M1049" s="242" t="e">
        <f t="shared" ca="1" si="142"/>
        <v>#N/A</v>
      </c>
      <c r="N1049" s="20"/>
      <c r="O1049" s="74">
        <f t="shared" ca="1" si="147"/>
        <v>1</v>
      </c>
      <c r="P1049" s="75">
        <f t="shared" ca="1" si="139"/>
        <v>0</v>
      </c>
      <c r="Q1049" s="76" t="str">
        <f t="shared" ca="1" si="143"/>
        <v/>
      </c>
      <c r="R1049" s="75"/>
      <c r="S1049" s="77">
        <f t="shared" ca="1" si="140"/>
        <v>1</v>
      </c>
      <c r="T1049" s="78"/>
      <c r="U1049" s="81">
        <f t="shared" ca="1" si="148"/>
        <v>105</v>
      </c>
      <c r="V1049" s="82">
        <f t="shared" ca="1" si="144"/>
        <v>123209.88</v>
      </c>
      <c r="W1049" s="50"/>
      <c r="X1049" s="50"/>
      <c r="Y1049" s="50"/>
      <c r="Z1049" s="50"/>
      <c r="AA1049" s="50"/>
      <c r="AG1049" s="50"/>
      <c r="AH1049" s="50"/>
      <c r="AI1049" s="50"/>
      <c r="AJ1049" s="50"/>
      <c r="AK1049" s="50"/>
      <c r="AL1049" s="50"/>
      <c r="AM1049" s="50"/>
      <c r="AN1049" s="50"/>
      <c r="AO1049" s="50"/>
      <c r="AP1049" s="138" t="str">
        <f>IF(NOT($AS1049=$AS1050),ROW(),"")</f>
        <v/>
      </c>
      <c r="AQ1049" s="20" t="str">
        <f>IF(NOT(AS1049=AS1050),AS1050,"")</f>
        <v/>
      </c>
      <c r="AR1049" s="20" t="str">
        <f>INDEX($AB$15:$AM$15,MATCH($AS1049,$AB$11:$AM$11,0))</f>
        <v>in</v>
      </c>
      <c r="AS1049" s="20" t="str">
        <f>LEFT(AT1049,4)</f>
        <v>2004</v>
      </c>
      <c r="AT1049" s="139" t="str">
        <f>LEFT(B1049,6)</f>
        <v>200401</v>
      </c>
    </row>
    <row r="1050" spans="2:46" x14ac:dyDescent="0.25">
      <c r="B1050" s="11">
        <f>'Market Data'!B1036</f>
        <v>20040127</v>
      </c>
      <c r="C1050" s="2">
        <f>'Market Data'!C1036</f>
        <v>5384</v>
      </c>
      <c r="D1050" s="2">
        <f>'Market Data'!D1036</f>
        <v>5395.5</v>
      </c>
      <c r="E1050" s="2">
        <f>'Market Data'!E1036</f>
        <v>5340</v>
      </c>
      <c r="F1050" s="12">
        <f>'Market Data'!F1036</f>
        <v>5353.5</v>
      </c>
      <c r="H1050" s="151">
        <f t="shared" si="145"/>
        <v>1032</v>
      </c>
      <c r="I1050" s="244">
        <f ca="1">IF($H1050&lt;($J$6+1),"",PFE(OFFSET($F1050,0,0,-$J$6)))</f>
        <v>0.28305106185262624</v>
      </c>
      <c r="J1050" s="19"/>
      <c r="K1050" s="139" t="str">
        <f t="shared" ca="1" si="146"/>
        <v>Long</v>
      </c>
      <c r="L1050" s="243" t="e">
        <f t="shared" ca="1" si="141"/>
        <v>#N/A</v>
      </c>
      <c r="M1050" s="242" t="e">
        <f t="shared" ca="1" si="142"/>
        <v>#N/A</v>
      </c>
      <c r="N1050" s="20"/>
      <c r="O1050" s="74">
        <f t="shared" ca="1" si="147"/>
        <v>1</v>
      </c>
      <c r="P1050" s="75">
        <f t="shared" ca="1" si="139"/>
        <v>0</v>
      </c>
      <c r="Q1050" s="76" t="str">
        <f t="shared" ca="1" si="143"/>
        <v/>
      </c>
      <c r="R1050" s="75"/>
      <c r="S1050" s="77">
        <f t="shared" ca="1" si="140"/>
        <v>1</v>
      </c>
      <c r="T1050" s="78"/>
      <c r="U1050" s="81">
        <f t="shared" ca="1" si="148"/>
        <v>-280</v>
      </c>
      <c r="V1050" s="82">
        <f t="shared" ca="1" si="144"/>
        <v>122929.88</v>
      </c>
      <c r="W1050" s="50"/>
      <c r="X1050" s="50"/>
      <c r="Y1050" s="50"/>
      <c r="Z1050" s="50"/>
      <c r="AA1050" s="50"/>
      <c r="AG1050" s="50"/>
      <c r="AH1050" s="50"/>
      <c r="AI1050" s="50"/>
      <c r="AJ1050" s="50"/>
      <c r="AK1050" s="50"/>
      <c r="AL1050" s="50"/>
      <c r="AM1050" s="50"/>
      <c r="AN1050" s="50"/>
      <c r="AO1050" s="50"/>
      <c r="AP1050" s="138" t="str">
        <f>IF(NOT($AS1050=$AS1051),ROW(),"")</f>
        <v/>
      </c>
      <c r="AQ1050" s="20" t="str">
        <f>IF(NOT(AS1050=AS1051),AS1051,"")</f>
        <v/>
      </c>
      <c r="AR1050" s="20" t="str">
        <f>INDEX($AB$15:$AM$15,MATCH($AS1050,$AB$11:$AM$11,0))</f>
        <v>in</v>
      </c>
      <c r="AS1050" s="20" t="str">
        <f>LEFT(AT1050,4)</f>
        <v>2004</v>
      </c>
      <c r="AT1050" s="139" t="str">
        <f>LEFT(B1050,6)</f>
        <v>200401</v>
      </c>
    </row>
    <row r="1051" spans="2:46" x14ac:dyDescent="0.25">
      <c r="B1051" s="11">
        <f>'Market Data'!B1037</f>
        <v>20040128</v>
      </c>
      <c r="C1051" s="2">
        <f>'Market Data'!C1037</f>
        <v>5326.5</v>
      </c>
      <c r="D1051" s="2">
        <f>'Market Data'!D1037</f>
        <v>5377</v>
      </c>
      <c r="E1051" s="2">
        <f>'Market Data'!E1037</f>
        <v>5322</v>
      </c>
      <c r="F1051" s="12">
        <f>'Market Data'!F1037</f>
        <v>5372.5</v>
      </c>
      <c r="H1051" s="151">
        <f t="shared" si="145"/>
        <v>1033</v>
      </c>
      <c r="I1051" s="244">
        <f ca="1">IF($H1051&lt;($J$6+1),"",PFE(OFFSET($F1051,0,0,-$J$6)))</f>
        <v>0.28881954661013298</v>
      </c>
      <c r="J1051" s="19"/>
      <c r="K1051" s="139" t="str">
        <f t="shared" ca="1" si="146"/>
        <v>Long</v>
      </c>
      <c r="L1051" s="243" t="e">
        <f t="shared" ca="1" si="141"/>
        <v>#N/A</v>
      </c>
      <c r="M1051" s="242" t="e">
        <f t="shared" ca="1" si="142"/>
        <v>#N/A</v>
      </c>
      <c r="N1051" s="20"/>
      <c r="O1051" s="74">
        <f t="shared" ca="1" si="147"/>
        <v>1</v>
      </c>
      <c r="P1051" s="75">
        <f t="shared" ca="1" si="139"/>
        <v>0</v>
      </c>
      <c r="Q1051" s="76" t="str">
        <f t="shared" ca="1" si="143"/>
        <v/>
      </c>
      <c r="R1051" s="75"/>
      <c r="S1051" s="77">
        <f t="shared" ca="1" si="140"/>
        <v>1</v>
      </c>
      <c r="T1051" s="78"/>
      <c r="U1051" s="81">
        <f t="shared" ca="1" si="148"/>
        <v>665</v>
      </c>
      <c r="V1051" s="82">
        <f t="shared" ca="1" si="144"/>
        <v>123594.88</v>
      </c>
      <c r="W1051" s="50"/>
      <c r="X1051" s="50"/>
      <c r="Y1051" s="50"/>
      <c r="Z1051" s="50"/>
      <c r="AA1051" s="50"/>
      <c r="AG1051" s="50"/>
      <c r="AH1051" s="50"/>
      <c r="AI1051" s="50"/>
      <c r="AJ1051" s="50"/>
      <c r="AK1051" s="50"/>
      <c r="AL1051" s="50"/>
      <c r="AM1051" s="50"/>
      <c r="AN1051" s="50"/>
      <c r="AO1051" s="50"/>
      <c r="AP1051" s="138" t="str">
        <f>IF(NOT($AS1051=$AS1052),ROW(),"")</f>
        <v/>
      </c>
      <c r="AQ1051" s="20" t="str">
        <f>IF(NOT(AS1051=AS1052),AS1052,"")</f>
        <v/>
      </c>
      <c r="AR1051" s="20" t="str">
        <f>INDEX($AB$15:$AM$15,MATCH($AS1051,$AB$11:$AM$11,0))</f>
        <v>in</v>
      </c>
      <c r="AS1051" s="20" t="str">
        <f>LEFT(AT1051,4)</f>
        <v>2004</v>
      </c>
      <c r="AT1051" s="139" t="str">
        <f>LEFT(B1051,6)</f>
        <v>200401</v>
      </c>
    </row>
    <row r="1052" spans="2:46" x14ac:dyDescent="0.25">
      <c r="B1052" s="11">
        <f>'Market Data'!B1038</f>
        <v>20040129</v>
      </c>
      <c r="C1052" s="2">
        <f>'Market Data'!C1038</f>
        <v>5325</v>
      </c>
      <c r="D1052" s="2">
        <f>'Market Data'!D1038</f>
        <v>5345.5</v>
      </c>
      <c r="E1052" s="2">
        <f>'Market Data'!E1038</f>
        <v>5299</v>
      </c>
      <c r="F1052" s="12">
        <f>'Market Data'!F1038</f>
        <v>5306.5</v>
      </c>
      <c r="H1052" s="151">
        <f t="shared" si="145"/>
        <v>1034</v>
      </c>
      <c r="I1052" s="244">
        <f ca="1">IF($H1052&lt;($J$6+1),"",PFE(OFFSET($F1052,0,0,-$J$6)))</f>
        <v>0.26717039390630321</v>
      </c>
      <c r="J1052" s="19"/>
      <c r="K1052" s="139" t="str">
        <f t="shared" ca="1" si="146"/>
        <v>Long</v>
      </c>
      <c r="L1052" s="243" t="e">
        <f t="shared" ca="1" si="141"/>
        <v>#N/A</v>
      </c>
      <c r="M1052" s="242" t="e">
        <f t="shared" ca="1" si="142"/>
        <v>#N/A</v>
      </c>
      <c r="N1052" s="20"/>
      <c r="O1052" s="74">
        <f t="shared" ca="1" si="147"/>
        <v>1</v>
      </c>
      <c r="P1052" s="75">
        <f t="shared" ca="1" si="139"/>
        <v>0</v>
      </c>
      <c r="Q1052" s="76" t="str">
        <f t="shared" ca="1" si="143"/>
        <v/>
      </c>
      <c r="R1052" s="75"/>
      <c r="S1052" s="77">
        <f t="shared" ca="1" si="140"/>
        <v>1</v>
      </c>
      <c r="T1052" s="78"/>
      <c r="U1052" s="81">
        <f t="shared" ca="1" si="148"/>
        <v>-2310</v>
      </c>
      <c r="V1052" s="82">
        <f t="shared" ca="1" si="144"/>
        <v>121284.88</v>
      </c>
      <c r="W1052" s="50"/>
      <c r="X1052" s="50"/>
      <c r="Y1052" s="50"/>
      <c r="Z1052" s="50"/>
      <c r="AA1052" s="50"/>
      <c r="AG1052" s="50"/>
      <c r="AH1052" s="50"/>
      <c r="AI1052" s="50"/>
      <c r="AJ1052" s="50"/>
      <c r="AK1052" s="50"/>
      <c r="AL1052" s="50"/>
      <c r="AM1052" s="50"/>
      <c r="AN1052" s="50"/>
      <c r="AO1052" s="50"/>
      <c r="AP1052" s="138" t="str">
        <f>IF(NOT($AS1052=$AS1053),ROW(),"")</f>
        <v/>
      </c>
      <c r="AQ1052" s="20" t="str">
        <f>IF(NOT(AS1052=AS1053),AS1053,"")</f>
        <v/>
      </c>
      <c r="AR1052" s="20" t="str">
        <f>INDEX($AB$15:$AM$15,MATCH($AS1052,$AB$11:$AM$11,0))</f>
        <v>in</v>
      </c>
      <c r="AS1052" s="20" t="str">
        <f>LEFT(AT1052,4)</f>
        <v>2004</v>
      </c>
      <c r="AT1052" s="139" t="str">
        <f>LEFT(B1052,6)</f>
        <v>200401</v>
      </c>
    </row>
    <row r="1053" spans="2:46" x14ac:dyDescent="0.25">
      <c r="B1053" s="11">
        <f>'Market Data'!B1039</f>
        <v>20040130</v>
      </c>
      <c r="C1053" s="2">
        <f>'Market Data'!C1039</f>
        <v>5326.5</v>
      </c>
      <c r="D1053" s="2">
        <f>'Market Data'!D1039</f>
        <v>5333.5</v>
      </c>
      <c r="E1053" s="2">
        <f>'Market Data'!E1039</f>
        <v>5264</v>
      </c>
      <c r="F1053" s="12">
        <f>'Market Data'!F1039</f>
        <v>5284.5</v>
      </c>
      <c r="H1053" s="151">
        <f t="shared" si="145"/>
        <v>1035</v>
      </c>
      <c r="I1053" s="244">
        <f ca="1">IF($H1053&lt;($J$6+1),"",PFE(OFFSET($F1053,0,0,-$J$6)))</f>
        <v>0.28265489977281122</v>
      </c>
      <c r="J1053" s="19"/>
      <c r="K1053" s="139" t="str">
        <f t="shared" ca="1" si="146"/>
        <v>Long</v>
      </c>
      <c r="L1053" s="243" t="e">
        <f t="shared" ca="1" si="141"/>
        <v>#N/A</v>
      </c>
      <c r="M1053" s="242" t="e">
        <f t="shared" ca="1" si="142"/>
        <v>#N/A</v>
      </c>
      <c r="N1053" s="20"/>
      <c r="O1053" s="74">
        <f t="shared" ca="1" si="147"/>
        <v>1</v>
      </c>
      <c r="P1053" s="75">
        <f t="shared" ca="1" si="139"/>
        <v>0</v>
      </c>
      <c r="Q1053" s="76" t="str">
        <f t="shared" ca="1" si="143"/>
        <v/>
      </c>
      <c r="R1053" s="75"/>
      <c r="S1053" s="77">
        <f t="shared" ca="1" si="140"/>
        <v>1</v>
      </c>
      <c r="T1053" s="78"/>
      <c r="U1053" s="81">
        <f t="shared" ca="1" si="148"/>
        <v>-770</v>
      </c>
      <c r="V1053" s="82">
        <f t="shared" ca="1" si="144"/>
        <v>120514.88</v>
      </c>
      <c r="W1053" s="50"/>
      <c r="X1053" s="50"/>
      <c r="Y1053" s="50"/>
      <c r="Z1053" s="50"/>
      <c r="AA1053" s="50"/>
      <c r="AG1053" s="50"/>
      <c r="AH1053" s="50"/>
      <c r="AI1053" s="50"/>
      <c r="AJ1053" s="50"/>
      <c r="AK1053" s="50"/>
      <c r="AL1053" s="50"/>
      <c r="AM1053" s="50"/>
      <c r="AN1053" s="50"/>
      <c r="AO1053" s="50"/>
      <c r="AP1053" s="138" t="str">
        <f>IF(NOT($AS1053=$AS1054),ROW(),"")</f>
        <v/>
      </c>
      <c r="AQ1053" s="20" t="str">
        <f>IF(NOT(AS1053=AS1054),AS1054,"")</f>
        <v/>
      </c>
      <c r="AR1053" s="20" t="str">
        <f>INDEX($AB$15:$AM$15,MATCH($AS1053,$AB$11:$AM$11,0))</f>
        <v>in</v>
      </c>
      <c r="AS1053" s="20" t="str">
        <f>LEFT(AT1053,4)</f>
        <v>2004</v>
      </c>
      <c r="AT1053" s="139" t="str">
        <f>LEFT(B1053,6)</f>
        <v>200401</v>
      </c>
    </row>
    <row r="1054" spans="2:46" x14ac:dyDescent="0.25">
      <c r="B1054" s="11">
        <f>'Market Data'!B1040</f>
        <v>20040202</v>
      </c>
      <c r="C1054" s="2">
        <f>'Market Data'!C1040</f>
        <v>5293.5</v>
      </c>
      <c r="D1054" s="2">
        <f>'Market Data'!D1040</f>
        <v>5323.5</v>
      </c>
      <c r="E1054" s="2">
        <f>'Market Data'!E1040</f>
        <v>5262</v>
      </c>
      <c r="F1054" s="12">
        <f>'Market Data'!F1040</f>
        <v>5319</v>
      </c>
      <c r="H1054" s="151">
        <f t="shared" si="145"/>
        <v>1036</v>
      </c>
      <c r="I1054" s="244">
        <f ca="1">IF($H1054&lt;($J$6+1),"",PFE(OFFSET($F1054,0,0,-$J$6)))</f>
        <v>0.27484598953441264</v>
      </c>
      <c r="J1054" s="19"/>
      <c r="K1054" s="139" t="str">
        <f t="shared" ca="1" si="146"/>
        <v>Long</v>
      </c>
      <c r="L1054" s="243" t="e">
        <f t="shared" ca="1" si="141"/>
        <v>#N/A</v>
      </c>
      <c r="M1054" s="242" t="e">
        <f t="shared" ca="1" si="142"/>
        <v>#N/A</v>
      </c>
      <c r="N1054" s="20"/>
      <c r="O1054" s="74">
        <f t="shared" ca="1" si="147"/>
        <v>1</v>
      </c>
      <c r="P1054" s="75">
        <f t="shared" ca="1" si="139"/>
        <v>0</v>
      </c>
      <c r="Q1054" s="76" t="str">
        <f t="shared" ca="1" si="143"/>
        <v/>
      </c>
      <c r="R1054" s="75"/>
      <c r="S1054" s="77">
        <f t="shared" ca="1" si="140"/>
        <v>1</v>
      </c>
      <c r="T1054" s="78"/>
      <c r="U1054" s="81">
        <f t="shared" ca="1" si="148"/>
        <v>1207.5</v>
      </c>
      <c r="V1054" s="82">
        <f t="shared" ca="1" si="144"/>
        <v>121722.38</v>
      </c>
      <c r="W1054" s="50"/>
      <c r="X1054" s="50"/>
      <c r="Y1054" s="50"/>
      <c r="Z1054" s="50"/>
      <c r="AA1054" s="50"/>
      <c r="AG1054" s="50"/>
      <c r="AH1054" s="50"/>
      <c r="AI1054" s="50"/>
      <c r="AJ1054" s="50"/>
      <c r="AK1054" s="50"/>
      <c r="AL1054" s="50"/>
      <c r="AM1054" s="50"/>
      <c r="AN1054" s="50"/>
      <c r="AO1054" s="50"/>
      <c r="AP1054" s="138" t="str">
        <f>IF(NOT($AS1054=$AS1055),ROW(),"")</f>
        <v/>
      </c>
      <c r="AQ1054" s="20" t="str">
        <f>IF(NOT(AS1054=AS1055),AS1055,"")</f>
        <v/>
      </c>
      <c r="AR1054" s="20" t="str">
        <f>INDEX($AB$15:$AM$15,MATCH($AS1054,$AB$11:$AM$11,0))</f>
        <v>in</v>
      </c>
      <c r="AS1054" s="20" t="str">
        <f>LEFT(AT1054,4)</f>
        <v>2004</v>
      </c>
      <c r="AT1054" s="139" t="str">
        <f>LEFT(B1054,6)</f>
        <v>200402</v>
      </c>
    </row>
    <row r="1055" spans="2:46" x14ac:dyDescent="0.25">
      <c r="B1055" s="11">
        <f>'Market Data'!B1041</f>
        <v>20040203</v>
      </c>
      <c r="C1055" s="2">
        <f>'Market Data'!C1041</f>
        <v>5295.5</v>
      </c>
      <c r="D1055" s="2">
        <f>'Market Data'!D1041</f>
        <v>5296.5</v>
      </c>
      <c r="E1055" s="2">
        <f>'Market Data'!E1041</f>
        <v>5235</v>
      </c>
      <c r="F1055" s="12">
        <f>'Market Data'!F1041</f>
        <v>5266</v>
      </c>
      <c r="H1055" s="151">
        <f t="shared" si="145"/>
        <v>1037</v>
      </c>
      <c r="I1055" s="244">
        <f ca="1">IF($H1055&lt;($J$6+1),"",PFE(OFFSET($F1055,0,0,-$J$6)))</f>
        <v>0.26645841269648973</v>
      </c>
      <c r="J1055" s="19"/>
      <c r="K1055" s="139" t="str">
        <f t="shared" ca="1" si="146"/>
        <v>Long</v>
      </c>
      <c r="L1055" s="243" t="e">
        <f t="shared" ca="1" si="141"/>
        <v>#N/A</v>
      </c>
      <c r="M1055" s="242" t="e">
        <f t="shared" ca="1" si="142"/>
        <v>#N/A</v>
      </c>
      <c r="N1055" s="20"/>
      <c r="O1055" s="74">
        <f t="shared" ca="1" si="147"/>
        <v>1</v>
      </c>
      <c r="P1055" s="75">
        <f t="shared" ca="1" si="139"/>
        <v>0</v>
      </c>
      <c r="Q1055" s="76" t="str">
        <f t="shared" ca="1" si="143"/>
        <v/>
      </c>
      <c r="R1055" s="75"/>
      <c r="S1055" s="77">
        <f t="shared" ca="1" si="140"/>
        <v>1</v>
      </c>
      <c r="T1055" s="78"/>
      <c r="U1055" s="81">
        <f t="shared" ca="1" si="148"/>
        <v>-1855</v>
      </c>
      <c r="V1055" s="82">
        <f t="shared" ca="1" si="144"/>
        <v>119867.38</v>
      </c>
      <c r="W1055" s="50"/>
      <c r="X1055" s="50"/>
      <c r="Y1055" s="50"/>
      <c r="Z1055" s="50"/>
      <c r="AA1055" s="50"/>
      <c r="AG1055" s="50"/>
      <c r="AH1055" s="50"/>
      <c r="AI1055" s="50"/>
      <c r="AJ1055" s="50"/>
      <c r="AK1055" s="50"/>
      <c r="AL1055" s="50"/>
      <c r="AM1055" s="50"/>
      <c r="AN1055" s="50"/>
      <c r="AO1055" s="50"/>
      <c r="AP1055" s="138" t="str">
        <f>IF(NOT($AS1055=$AS1056),ROW(),"")</f>
        <v/>
      </c>
      <c r="AQ1055" s="20" t="str">
        <f>IF(NOT(AS1055=AS1056),AS1056,"")</f>
        <v/>
      </c>
      <c r="AR1055" s="20" t="str">
        <f>INDEX($AB$15:$AM$15,MATCH($AS1055,$AB$11:$AM$11,0))</f>
        <v>in</v>
      </c>
      <c r="AS1055" s="20" t="str">
        <f>LEFT(AT1055,4)</f>
        <v>2004</v>
      </c>
      <c r="AT1055" s="139" t="str">
        <f>LEFT(B1055,6)</f>
        <v>200402</v>
      </c>
    </row>
    <row r="1056" spans="2:46" x14ac:dyDescent="0.25">
      <c r="B1056" s="11">
        <f>'Market Data'!B1042</f>
        <v>20040204</v>
      </c>
      <c r="C1056" s="2">
        <f>'Market Data'!C1042</f>
        <v>5255.5</v>
      </c>
      <c r="D1056" s="2">
        <f>'Market Data'!D1042</f>
        <v>5261.5</v>
      </c>
      <c r="E1056" s="2">
        <f>'Market Data'!E1042</f>
        <v>5223.5</v>
      </c>
      <c r="F1056" s="12">
        <f>'Market Data'!F1042</f>
        <v>5235</v>
      </c>
      <c r="H1056" s="151">
        <f t="shared" si="145"/>
        <v>1038</v>
      </c>
      <c r="I1056" s="244">
        <f ca="1">IF($H1056&lt;($J$6+1),"",PFE(OFFSET($F1056,0,0,-$J$6)))</f>
        <v>0.2166277865212978</v>
      </c>
      <c r="J1056" s="19"/>
      <c r="K1056" s="139" t="str">
        <f t="shared" ca="1" si="146"/>
        <v>Long</v>
      </c>
      <c r="L1056" s="243" t="e">
        <f t="shared" ca="1" si="141"/>
        <v>#N/A</v>
      </c>
      <c r="M1056" s="242" t="e">
        <f t="shared" ca="1" si="142"/>
        <v>#N/A</v>
      </c>
      <c r="N1056" s="20"/>
      <c r="O1056" s="74">
        <f t="shared" ca="1" si="147"/>
        <v>1</v>
      </c>
      <c r="P1056" s="75">
        <f t="shared" ca="1" si="139"/>
        <v>0</v>
      </c>
      <c r="Q1056" s="76" t="str">
        <f t="shared" ca="1" si="143"/>
        <v/>
      </c>
      <c r="R1056" s="75"/>
      <c r="S1056" s="77">
        <f t="shared" ca="1" si="140"/>
        <v>1</v>
      </c>
      <c r="T1056" s="78"/>
      <c r="U1056" s="81">
        <f t="shared" ca="1" si="148"/>
        <v>-1085</v>
      </c>
      <c r="V1056" s="82">
        <f t="shared" ca="1" si="144"/>
        <v>118782.38</v>
      </c>
      <c r="W1056" s="50"/>
      <c r="X1056" s="50"/>
      <c r="Y1056" s="50"/>
      <c r="Z1056" s="50"/>
      <c r="AA1056" s="50"/>
      <c r="AG1056" s="50"/>
      <c r="AH1056" s="50"/>
      <c r="AI1056" s="50"/>
      <c r="AJ1056" s="50"/>
      <c r="AK1056" s="50"/>
      <c r="AL1056" s="50"/>
      <c r="AM1056" s="50"/>
      <c r="AN1056" s="50"/>
      <c r="AO1056" s="50"/>
      <c r="AP1056" s="138" t="str">
        <f>IF(NOT($AS1056=$AS1057),ROW(),"")</f>
        <v/>
      </c>
      <c r="AQ1056" s="20" t="str">
        <f>IF(NOT(AS1056=AS1057),AS1057,"")</f>
        <v/>
      </c>
      <c r="AR1056" s="20" t="str">
        <f>INDEX($AB$15:$AM$15,MATCH($AS1056,$AB$11:$AM$11,0))</f>
        <v>in</v>
      </c>
      <c r="AS1056" s="20" t="str">
        <f>LEFT(AT1056,4)</f>
        <v>2004</v>
      </c>
      <c r="AT1056" s="139" t="str">
        <f>LEFT(B1056,6)</f>
        <v>200402</v>
      </c>
    </row>
    <row r="1057" spans="2:46" x14ac:dyDescent="0.25">
      <c r="B1057" s="11">
        <f>'Market Data'!B1043</f>
        <v>20040205</v>
      </c>
      <c r="C1057" s="2">
        <f>'Market Data'!C1043</f>
        <v>5224</v>
      </c>
      <c r="D1057" s="2">
        <f>'Market Data'!D1043</f>
        <v>5271.5</v>
      </c>
      <c r="E1057" s="2">
        <f>'Market Data'!E1043</f>
        <v>5214.5</v>
      </c>
      <c r="F1057" s="12">
        <f>'Market Data'!F1043</f>
        <v>5243.5</v>
      </c>
      <c r="H1057" s="151">
        <f t="shared" si="145"/>
        <v>1039</v>
      </c>
      <c r="I1057" s="244">
        <f ca="1">IF($H1057&lt;($J$6+1),"",PFE(OFFSET($F1057,0,0,-$J$6)))</f>
        <v>0.22331647817310257</v>
      </c>
      <c r="J1057" s="19"/>
      <c r="K1057" s="139" t="str">
        <f t="shared" ca="1" si="146"/>
        <v>Long</v>
      </c>
      <c r="L1057" s="243" t="e">
        <f t="shared" ca="1" si="141"/>
        <v>#N/A</v>
      </c>
      <c r="M1057" s="242" t="e">
        <f t="shared" ca="1" si="142"/>
        <v>#N/A</v>
      </c>
      <c r="N1057" s="20"/>
      <c r="O1057" s="74">
        <f t="shared" ca="1" si="147"/>
        <v>1</v>
      </c>
      <c r="P1057" s="75">
        <f t="shared" ca="1" si="139"/>
        <v>0</v>
      </c>
      <c r="Q1057" s="76" t="str">
        <f t="shared" ca="1" si="143"/>
        <v/>
      </c>
      <c r="R1057" s="75"/>
      <c r="S1057" s="77">
        <f t="shared" ca="1" si="140"/>
        <v>1</v>
      </c>
      <c r="T1057" s="78"/>
      <c r="U1057" s="81">
        <f t="shared" ca="1" si="148"/>
        <v>297.5</v>
      </c>
      <c r="V1057" s="82">
        <f t="shared" ca="1" si="144"/>
        <v>119079.88</v>
      </c>
      <c r="W1057" s="50"/>
      <c r="X1057" s="50"/>
      <c r="Y1057" s="50"/>
      <c r="Z1057" s="50"/>
      <c r="AA1057" s="50"/>
      <c r="AG1057" s="50"/>
      <c r="AH1057" s="50"/>
      <c r="AI1057" s="50"/>
      <c r="AJ1057" s="50"/>
      <c r="AK1057" s="50"/>
      <c r="AL1057" s="50"/>
      <c r="AM1057" s="50"/>
      <c r="AN1057" s="50"/>
      <c r="AO1057" s="50"/>
      <c r="AP1057" s="138" t="str">
        <f>IF(NOT($AS1057=$AS1058),ROW(),"")</f>
        <v/>
      </c>
      <c r="AQ1057" s="20" t="str">
        <f>IF(NOT(AS1057=AS1058),AS1058,"")</f>
        <v/>
      </c>
      <c r="AR1057" s="20" t="str">
        <f>INDEX($AB$15:$AM$15,MATCH($AS1057,$AB$11:$AM$11,0))</f>
        <v>in</v>
      </c>
      <c r="AS1057" s="20" t="str">
        <f>LEFT(AT1057,4)</f>
        <v>2004</v>
      </c>
      <c r="AT1057" s="139" t="str">
        <f>LEFT(B1057,6)</f>
        <v>200402</v>
      </c>
    </row>
    <row r="1058" spans="2:46" x14ac:dyDescent="0.25">
      <c r="B1058" s="11">
        <f>'Market Data'!B1044</f>
        <v>20040206</v>
      </c>
      <c r="C1058" s="2">
        <f>'Market Data'!C1044</f>
        <v>5245.5</v>
      </c>
      <c r="D1058" s="2">
        <f>'Market Data'!D1044</f>
        <v>5270.5</v>
      </c>
      <c r="E1058" s="2">
        <f>'Market Data'!E1044</f>
        <v>5222</v>
      </c>
      <c r="F1058" s="12">
        <f>'Market Data'!F1044</f>
        <v>5254</v>
      </c>
      <c r="H1058" s="151">
        <f t="shared" si="145"/>
        <v>1040</v>
      </c>
      <c r="I1058" s="244">
        <f ca="1">IF($H1058&lt;($J$6+1),"",PFE(OFFSET($F1058,0,0,-$J$6)))</f>
        <v>0.25224598118541525</v>
      </c>
      <c r="J1058" s="19"/>
      <c r="K1058" s="139" t="str">
        <f t="shared" ca="1" si="146"/>
        <v>Long</v>
      </c>
      <c r="L1058" s="243" t="e">
        <f t="shared" ca="1" si="141"/>
        <v>#N/A</v>
      </c>
      <c r="M1058" s="242" t="e">
        <f t="shared" ca="1" si="142"/>
        <v>#N/A</v>
      </c>
      <c r="N1058" s="20"/>
      <c r="O1058" s="74">
        <f t="shared" ca="1" si="147"/>
        <v>1</v>
      </c>
      <c r="P1058" s="75">
        <f t="shared" ca="1" si="139"/>
        <v>0</v>
      </c>
      <c r="Q1058" s="76" t="str">
        <f t="shared" ca="1" si="143"/>
        <v/>
      </c>
      <c r="R1058" s="75"/>
      <c r="S1058" s="77">
        <f t="shared" ca="1" si="140"/>
        <v>1</v>
      </c>
      <c r="T1058" s="78"/>
      <c r="U1058" s="81">
        <f t="shared" ca="1" si="148"/>
        <v>367.5</v>
      </c>
      <c r="V1058" s="82">
        <f t="shared" ca="1" si="144"/>
        <v>119447.38</v>
      </c>
      <c r="W1058" s="50"/>
      <c r="X1058" s="50"/>
      <c r="Y1058" s="50"/>
      <c r="Z1058" s="50"/>
      <c r="AA1058" s="50"/>
      <c r="AG1058" s="50"/>
      <c r="AH1058" s="50"/>
      <c r="AI1058" s="50"/>
      <c r="AJ1058" s="50"/>
      <c r="AK1058" s="50"/>
      <c r="AL1058" s="50"/>
      <c r="AM1058" s="50"/>
      <c r="AN1058" s="50"/>
      <c r="AO1058" s="50"/>
      <c r="AP1058" s="138" t="str">
        <f>IF(NOT($AS1058=$AS1059),ROW(),"")</f>
        <v/>
      </c>
      <c r="AQ1058" s="20" t="str">
        <f>IF(NOT(AS1058=AS1059),AS1059,"")</f>
        <v/>
      </c>
      <c r="AR1058" s="20" t="str">
        <f>INDEX($AB$15:$AM$15,MATCH($AS1058,$AB$11:$AM$11,0))</f>
        <v>in</v>
      </c>
      <c r="AS1058" s="20" t="str">
        <f>LEFT(AT1058,4)</f>
        <v>2004</v>
      </c>
      <c r="AT1058" s="139" t="str">
        <f>LEFT(B1058,6)</f>
        <v>200402</v>
      </c>
    </row>
    <row r="1059" spans="2:46" x14ac:dyDescent="0.25">
      <c r="B1059" s="11">
        <f>'Market Data'!B1045</f>
        <v>20040209</v>
      </c>
      <c r="C1059" s="2">
        <f>'Market Data'!C1045</f>
        <v>5275.5</v>
      </c>
      <c r="D1059" s="2">
        <f>'Market Data'!D1045</f>
        <v>5330</v>
      </c>
      <c r="E1059" s="2">
        <f>'Market Data'!E1045</f>
        <v>5269.5</v>
      </c>
      <c r="F1059" s="12">
        <f>'Market Data'!F1045</f>
        <v>5322.5</v>
      </c>
      <c r="H1059" s="151">
        <f t="shared" si="145"/>
        <v>1041</v>
      </c>
      <c r="I1059" s="244">
        <f ca="1">IF($H1059&lt;($J$6+1),"",PFE(OFFSET($F1059,0,0,-$J$6)))</f>
        <v>0.25778936595696467</v>
      </c>
      <c r="J1059" s="19"/>
      <c r="K1059" s="139" t="str">
        <f t="shared" ca="1" si="146"/>
        <v>Long</v>
      </c>
      <c r="L1059" s="243" t="e">
        <f t="shared" ca="1" si="141"/>
        <v>#N/A</v>
      </c>
      <c r="M1059" s="242" t="e">
        <f t="shared" ca="1" si="142"/>
        <v>#N/A</v>
      </c>
      <c r="N1059" s="20"/>
      <c r="O1059" s="74">
        <f t="shared" ca="1" si="147"/>
        <v>1</v>
      </c>
      <c r="P1059" s="75">
        <f t="shared" ca="1" si="139"/>
        <v>0</v>
      </c>
      <c r="Q1059" s="76" t="str">
        <f t="shared" ca="1" si="143"/>
        <v/>
      </c>
      <c r="R1059" s="75"/>
      <c r="S1059" s="77">
        <f t="shared" ca="1" si="140"/>
        <v>1</v>
      </c>
      <c r="T1059" s="78"/>
      <c r="U1059" s="81">
        <f t="shared" ca="1" si="148"/>
        <v>2397.5</v>
      </c>
      <c r="V1059" s="82">
        <f t="shared" ca="1" si="144"/>
        <v>121844.88</v>
      </c>
      <c r="W1059" s="50"/>
      <c r="X1059" s="50"/>
      <c r="Y1059" s="50"/>
      <c r="Z1059" s="50"/>
      <c r="AA1059" s="50"/>
      <c r="AG1059" s="50"/>
      <c r="AH1059" s="50"/>
      <c r="AI1059" s="50"/>
      <c r="AJ1059" s="50"/>
      <c r="AK1059" s="50"/>
      <c r="AL1059" s="50"/>
      <c r="AM1059" s="50"/>
      <c r="AN1059" s="50"/>
      <c r="AO1059" s="50"/>
      <c r="AP1059" s="138" t="str">
        <f>IF(NOT($AS1059=$AS1060),ROW(),"")</f>
        <v/>
      </c>
      <c r="AQ1059" s="20" t="str">
        <f>IF(NOT(AS1059=AS1060),AS1060,"")</f>
        <v/>
      </c>
      <c r="AR1059" s="20" t="str">
        <f>INDEX($AB$15:$AM$15,MATCH($AS1059,$AB$11:$AM$11,0))</f>
        <v>in</v>
      </c>
      <c r="AS1059" s="20" t="str">
        <f>LEFT(AT1059,4)</f>
        <v>2004</v>
      </c>
      <c r="AT1059" s="139" t="str">
        <f>LEFT(B1059,6)</f>
        <v>200402</v>
      </c>
    </row>
    <row r="1060" spans="2:46" x14ac:dyDescent="0.25">
      <c r="B1060" s="11">
        <f>'Market Data'!B1046</f>
        <v>20040210</v>
      </c>
      <c r="C1060" s="2">
        <f>'Market Data'!C1046</f>
        <v>5315.5</v>
      </c>
      <c r="D1060" s="2">
        <f>'Market Data'!D1046</f>
        <v>5338.5</v>
      </c>
      <c r="E1060" s="2">
        <f>'Market Data'!E1046</f>
        <v>5297.5</v>
      </c>
      <c r="F1060" s="12">
        <f>'Market Data'!F1046</f>
        <v>5333</v>
      </c>
      <c r="H1060" s="151">
        <f t="shared" si="145"/>
        <v>1042</v>
      </c>
      <c r="I1060" s="244">
        <f ca="1">IF($H1060&lt;($J$6+1),"",PFE(OFFSET($F1060,0,0,-$J$6)))</f>
        <v>0.23744861376670154</v>
      </c>
      <c r="J1060" s="19"/>
      <c r="K1060" s="139" t="str">
        <f t="shared" ca="1" si="146"/>
        <v>Long</v>
      </c>
      <c r="L1060" s="243" t="e">
        <f t="shared" ca="1" si="141"/>
        <v>#N/A</v>
      </c>
      <c r="M1060" s="242" t="e">
        <f t="shared" ca="1" si="142"/>
        <v>#N/A</v>
      </c>
      <c r="N1060" s="20"/>
      <c r="O1060" s="74">
        <f t="shared" ca="1" si="147"/>
        <v>1</v>
      </c>
      <c r="P1060" s="75">
        <f t="shared" ca="1" si="139"/>
        <v>0</v>
      </c>
      <c r="Q1060" s="76" t="str">
        <f t="shared" ca="1" si="143"/>
        <v/>
      </c>
      <c r="R1060" s="75"/>
      <c r="S1060" s="77">
        <f t="shared" ca="1" si="140"/>
        <v>1</v>
      </c>
      <c r="T1060" s="78"/>
      <c r="U1060" s="81">
        <f t="shared" ca="1" si="148"/>
        <v>367.5</v>
      </c>
      <c r="V1060" s="82">
        <f t="shared" ca="1" si="144"/>
        <v>122212.38</v>
      </c>
      <c r="W1060" s="50"/>
      <c r="X1060" s="50"/>
      <c r="Y1060" s="50"/>
      <c r="Z1060" s="50"/>
      <c r="AA1060" s="50"/>
      <c r="AG1060" s="50"/>
      <c r="AH1060" s="50"/>
      <c r="AI1060" s="50"/>
      <c r="AJ1060" s="50"/>
      <c r="AK1060" s="50"/>
      <c r="AL1060" s="50"/>
      <c r="AM1060" s="50"/>
      <c r="AN1060" s="50"/>
      <c r="AO1060" s="50"/>
      <c r="AP1060" s="138" t="str">
        <f>IF(NOT($AS1060=$AS1061),ROW(),"")</f>
        <v/>
      </c>
      <c r="AQ1060" s="20" t="str">
        <f>IF(NOT(AS1060=AS1061),AS1061,"")</f>
        <v/>
      </c>
      <c r="AR1060" s="20" t="str">
        <f>INDEX($AB$15:$AM$15,MATCH($AS1060,$AB$11:$AM$11,0))</f>
        <v>in</v>
      </c>
      <c r="AS1060" s="20" t="str">
        <f>LEFT(AT1060,4)</f>
        <v>2004</v>
      </c>
      <c r="AT1060" s="139" t="str">
        <f>LEFT(B1060,6)</f>
        <v>200402</v>
      </c>
    </row>
    <row r="1061" spans="2:46" x14ac:dyDescent="0.25">
      <c r="B1061" s="11">
        <f>'Market Data'!B1047</f>
        <v>20040211</v>
      </c>
      <c r="C1061" s="2">
        <f>'Market Data'!C1047</f>
        <v>5333.5</v>
      </c>
      <c r="D1061" s="2">
        <f>'Market Data'!D1047</f>
        <v>5346.5</v>
      </c>
      <c r="E1061" s="2">
        <f>'Market Data'!E1047</f>
        <v>5314.5</v>
      </c>
      <c r="F1061" s="12">
        <f>'Market Data'!F1047</f>
        <v>5345</v>
      </c>
      <c r="H1061" s="151">
        <f t="shared" si="145"/>
        <v>1043</v>
      </c>
      <c r="I1061" s="244">
        <f ca="1">IF($H1061&lt;($J$6+1),"",PFE(OFFSET($F1061,0,0,-$J$6)))</f>
        <v>0.24422782792461395</v>
      </c>
      <c r="J1061" s="19"/>
      <c r="K1061" s="139" t="str">
        <f t="shared" ca="1" si="146"/>
        <v>Long</v>
      </c>
      <c r="L1061" s="243" t="e">
        <f t="shared" ca="1" si="141"/>
        <v>#N/A</v>
      </c>
      <c r="M1061" s="242" t="e">
        <f t="shared" ca="1" si="142"/>
        <v>#N/A</v>
      </c>
      <c r="N1061" s="20"/>
      <c r="O1061" s="74">
        <f t="shared" ca="1" si="147"/>
        <v>1</v>
      </c>
      <c r="P1061" s="75">
        <f t="shared" ca="1" si="139"/>
        <v>0</v>
      </c>
      <c r="Q1061" s="76" t="str">
        <f t="shared" ca="1" si="143"/>
        <v/>
      </c>
      <c r="R1061" s="75"/>
      <c r="S1061" s="77">
        <f t="shared" ca="1" si="140"/>
        <v>1</v>
      </c>
      <c r="T1061" s="78"/>
      <c r="U1061" s="81">
        <f t="shared" ca="1" si="148"/>
        <v>420</v>
      </c>
      <c r="V1061" s="82">
        <f t="shared" ca="1" si="144"/>
        <v>122632.38</v>
      </c>
      <c r="W1061" s="50"/>
      <c r="X1061" s="50"/>
      <c r="Y1061" s="50"/>
      <c r="Z1061" s="50"/>
      <c r="AA1061" s="50"/>
      <c r="AG1061" s="50"/>
      <c r="AH1061" s="50"/>
      <c r="AI1061" s="50"/>
      <c r="AJ1061" s="50"/>
      <c r="AK1061" s="50"/>
      <c r="AL1061" s="50"/>
      <c r="AM1061" s="50"/>
      <c r="AN1061" s="50"/>
      <c r="AO1061" s="50"/>
      <c r="AP1061" s="138" t="str">
        <f>IF(NOT($AS1061=$AS1062),ROW(),"")</f>
        <v/>
      </c>
      <c r="AQ1061" s="20" t="str">
        <f>IF(NOT(AS1061=AS1062),AS1062,"")</f>
        <v/>
      </c>
      <c r="AR1061" s="20" t="str">
        <f>INDEX($AB$15:$AM$15,MATCH($AS1061,$AB$11:$AM$11,0))</f>
        <v>in</v>
      </c>
      <c r="AS1061" s="20" t="str">
        <f>LEFT(AT1061,4)</f>
        <v>2004</v>
      </c>
      <c r="AT1061" s="139" t="str">
        <f>LEFT(B1061,6)</f>
        <v>200402</v>
      </c>
    </row>
    <row r="1062" spans="2:46" x14ac:dyDescent="0.25">
      <c r="B1062" s="11">
        <f>'Market Data'!B1048</f>
        <v>20040212</v>
      </c>
      <c r="C1062" s="2">
        <f>'Market Data'!C1048</f>
        <v>5354.5</v>
      </c>
      <c r="D1062" s="2">
        <f>'Market Data'!D1048</f>
        <v>5366.5</v>
      </c>
      <c r="E1062" s="2">
        <f>'Market Data'!E1048</f>
        <v>5314</v>
      </c>
      <c r="F1062" s="12">
        <f>'Market Data'!F1048</f>
        <v>5328.5</v>
      </c>
      <c r="H1062" s="151">
        <f t="shared" si="145"/>
        <v>1044</v>
      </c>
      <c r="I1062" s="244">
        <f ca="1">IF($H1062&lt;($J$6+1),"",PFE(OFFSET($F1062,0,0,-$J$6)))</f>
        <v>0.21682730460270777</v>
      </c>
      <c r="J1062" s="19"/>
      <c r="K1062" s="139" t="str">
        <f t="shared" ca="1" si="146"/>
        <v>Long</v>
      </c>
      <c r="L1062" s="243" t="e">
        <f t="shared" ca="1" si="141"/>
        <v>#N/A</v>
      </c>
      <c r="M1062" s="242" t="e">
        <f t="shared" ca="1" si="142"/>
        <v>#N/A</v>
      </c>
      <c r="N1062" s="20"/>
      <c r="O1062" s="74">
        <f t="shared" ca="1" si="147"/>
        <v>1</v>
      </c>
      <c r="P1062" s="75">
        <f t="shared" ca="1" si="139"/>
        <v>0</v>
      </c>
      <c r="Q1062" s="76" t="str">
        <f t="shared" ca="1" si="143"/>
        <v/>
      </c>
      <c r="R1062" s="75"/>
      <c r="S1062" s="77">
        <f t="shared" ca="1" si="140"/>
        <v>1</v>
      </c>
      <c r="T1062" s="78"/>
      <c r="U1062" s="81">
        <f t="shared" ca="1" si="148"/>
        <v>-577.5</v>
      </c>
      <c r="V1062" s="82">
        <f t="shared" ca="1" si="144"/>
        <v>122054.88</v>
      </c>
      <c r="W1062" s="50"/>
      <c r="X1062" s="50"/>
      <c r="Y1062" s="50"/>
      <c r="Z1062" s="50"/>
      <c r="AA1062" s="50"/>
      <c r="AG1062" s="50"/>
      <c r="AH1062" s="50"/>
      <c r="AI1062" s="50"/>
      <c r="AJ1062" s="50"/>
      <c r="AK1062" s="50"/>
      <c r="AL1062" s="50"/>
      <c r="AM1062" s="50"/>
      <c r="AN1062" s="50"/>
      <c r="AO1062" s="50"/>
      <c r="AP1062" s="138" t="str">
        <f>IF(NOT($AS1062=$AS1063),ROW(),"")</f>
        <v/>
      </c>
      <c r="AQ1062" s="20" t="str">
        <f>IF(NOT(AS1062=AS1063),AS1063,"")</f>
        <v/>
      </c>
      <c r="AR1062" s="20" t="str">
        <f>INDEX($AB$15:$AM$15,MATCH($AS1062,$AB$11:$AM$11,0))</f>
        <v>in</v>
      </c>
      <c r="AS1062" s="20" t="str">
        <f>LEFT(AT1062,4)</f>
        <v>2004</v>
      </c>
      <c r="AT1062" s="139" t="str">
        <f>LEFT(B1062,6)</f>
        <v>200402</v>
      </c>
    </row>
    <row r="1063" spans="2:46" x14ac:dyDescent="0.25">
      <c r="B1063" s="11">
        <f>'Market Data'!B1049</f>
        <v>20040213</v>
      </c>
      <c r="C1063" s="2">
        <f>'Market Data'!C1049</f>
        <v>5335.5</v>
      </c>
      <c r="D1063" s="2">
        <f>'Market Data'!D1049</f>
        <v>5346.5</v>
      </c>
      <c r="E1063" s="2">
        <f>'Market Data'!E1049</f>
        <v>5251.5</v>
      </c>
      <c r="F1063" s="12">
        <f>'Market Data'!F1049</f>
        <v>5257.5</v>
      </c>
      <c r="H1063" s="151">
        <f t="shared" si="145"/>
        <v>1045</v>
      </c>
      <c r="I1063" s="244">
        <f ca="1">IF($H1063&lt;($J$6+1),"",PFE(OFFSET($F1063,0,0,-$J$6)))</f>
        <v>0.18561311827997665</v>
      </c>
      <c r="J1063" s="19"/>
      <c r="K1063" s="139" t="str">
        <f t="shared" ca="1" si="146"/>
        <v>Long</v>
      </c>
      <c r="L1063" s="243" t="e">
        <f t="shared" ca="1" si="141"/>
        <v>#N/A</v>
      </c>
      <c r="M1063" s="242" t="e">
        <f t="shared" ca="1" si="142"/>
        <v>#N/A</v>
      </c>
      <c r="N1063" s="20"/>
      <c r="O1063" s="74">
        <f t="shared" ca="1" si="147"/>
        <v>1</v>
      </c>
      <c r="P1063" s="75">
        <f t="shared" ca="1" si="139"/>
        <v>0</v>
      </c>
      <c r="Q1063" s="76" t="str">
        <f t="shared" ca="1" si="143"/>
        <v/>
      </c>
      <c r="R1063" s="75"/>
      <c r="S1063" s="77">
        <f t="shared" ca="1" si="140"/>
        <v>1</v>
      </c>
      <c r="T1063" s="78"/>
      <c r="U1063" s="81">
        <f t="shared" ca="1" si="148"/>
        <v>-2485</v>
      </c>
      <c r="V1063" s="82">
        <f t="shared" ca="1" si="144"/>
        <v>119569.88</v>
      </c>
      <c r="W1063" s="50"/>
      <c r="X1063" s="50"/>
      <c r="Y1063" s="50"/>
      <c r="Z1063" s="50"/>
      <c r="AA1063" s="50"/>
      <c r="AG1063" s="50"/>
      <c r="AH1063" s="50"/>
      <c r="AI1063" s="50"/>
      <c r="AJ1063" s="50"/>
      <c r="AK1063" s="50"/>
      <c r="AL1063" s="50"/>
      <c r="AM1063" s="50"/>
      <c r="AN1063" s="50"/>
      <c r="AO1063" s="50"/>
      <c r="AP1063" s="138" t="str">
        <f>IF(NOT($AS1063=$AS1064),ROW(),"")</f>
        <v/>
      </c>
      <c r="AQ1063" s="20" t="str">
        <f>IF(NOT(AS1063=AS1064),AS1064,"")</f>
        <v/>
      </c>
      <c r="AR1063" s="20" t="str">
        <f>INDEX($AB$15:$AM$15,MATCH($AS1063,$AB$11:$AM$11,0))</f>
        <v>in</v>
      </c>
      <c r="AS1063" s="20" t="str">
        <f>LEFT(AT1063,4)</f>
        <v>2004</v>
      </c>
      <c r="AT1063" s="139" t="str">
        <f>LEFT(B1063,6)</f>
        <v>200402</v>
      </c>
    </row>
    <row r="1064" spans="2:46" x14ac:dyDescent="0.25">
      <c r="B1064" s="11">
        <f>'Market Data'!B1050</f>
        <v>20040216</v>
      </c>
      <c r="C1064" s="2">
        <f>'Market Data'!C1050</f>
        <v>5266.5</v>
      </c>
      <c r="D1064" s="2">
        <f>'Market Data'!D1050</f>
        <v>5283.5</v>
      </c>
      <c r="E1064" s="2">
        <f>'Market Data'!E1050</f>
        <v>5255</v>
      </c>
      <c r="F1064" s="12">
        <f>'Market Data'!F1050</f>
        <v>5282.5</v>
      </c>
      <c r="H1064" s="151">
        <f t="shared" si="145"/>
        <v>1046</v>
      </c>
      <c r="I1064" s="244">
        <f ca="1">IF($H1064&lt;($J$6+1),"",PFE(OFFSET($F1064,0,0,-$J$6)))</f>
        <v>0.18530792029286811</v>
      </c>
      <c r="J1064" s="19"/>
      <c r="K1064" s="139" t="str">
        <f t="shared" ca="1" si="146"/>
        <v>Long</v>
      </c>
      <c r="L1064" s="243" t="e">
        <f t="shared" ca="1" si="141"/>
        <v>#N/A</v>
      </c>
      <c r="M1064" s="242" t="e">
        <f t="shared" ca="1" si="142"/>
        <v>#N/A</v>
      </c>
      <c r="N1064" s="20"/>
      <c r="O1064" s="74">
        <f t="shared" ca="1" si="147"/>
        <v>1</v>
      </c>
      <c r="P1064" s="75">
        <f t="shared" ca="1" si="139"/>
        <v>0</v>
      </c>
      <c r="Q1064" s="76" t="str">
        <f t="shared" ca="1" si="143"/>
        <v/>
      </c>
      <c r="R1064" s="75"/>
      <c r="S1064" s="77">
        <f t="shared" ca="1" si="140"/>
        <v>1</v>
      </c>
      <c r="T1064" s="78"/>
      <c r="U1064" s="81">
        <f t="shared" ca="1" si="148"/>
        <v>875</v>
      </c>
      <c r="V1064" s="82">
        <f t="shared" ca="1" si="144"/>
        <v>120444.88</v>
      </c>
      <c r="W1064" s="50"/>
      <c r="X1064" s="50"/>
      <c r="Y1064" s="50"/>
      <c r="Z1064" s="50"/>
      <c r="AA1064" s="50"/>
      <c r="AG1064" s="50"/>
      <c r="AH1064" s="50"/>
      <c r="AI1064" s="50"/>
      <c r="AJ1064" s="50"/>
      <c r="AK1064" s="50"/>
      <c r="AL1064" s="50"/>
      <c r="AM1064" s="50"/>
      <c r="AN1064" s="50"/>
      <c r="AO1064" s="50"/>
      <c r="AP1064" s="138" t="str">
        <f>IF(NOT($AS1064=$AS1065),ROW(),"")</f>
        <v/>
      </c>
      <c r="AQ1064" s="20" t="str">
        <f>IF(NOT(AS1064=AS1065),AS1065,"")</f>
        <v/>
      </c>
      <c r="AR1064" s="20" t="str">
        <f>INDEX($AB$15:$AM$15,MATCH($AS1064,$AB$11:$AM$11,0))</f>
        <v>in</v>
      </c>
      <c r="AS1064" s="20" t="str">
        <f>LEFT(AT1064,4)</f>
        <v>2004</v>
      </c>
      <c r="AT1064" s="139" t="str">
        <f>LEFT(B1064,6)</f>
        <v>200402</v>
      </c>
    </row>
    <row r="1065" spans="2:46" x14ac:dyDescent="0.25">
      <c r="B1065" s="11">
        <f>'Market Data'!B1051</f>
        <v>20040217</v>
      </c>
      <c r="C1065" s="2">
        <f>'Market Data'!C1051</f>
        <v>5286</v>
      </c>
      <c r="D1065" s="2">
        <f>'Market Data'!D1051</f>
        <v>5317</v>
      </c>
      <c r="E1065" s="2">
        <f>'Market Data'!E1051</f>
        <v>5284</v>
      </c>
      <c r="F1065" s="12">
        <f>'Market Data'!F1051</f>
        <v>5314</v>
      </c>
      <c r="H1065" s="151">
        <f t="shared" si="145"/>
        <v>1047</v>
      </c>
      <c r="I1065" s="244">
        <f ca="1">IF($H1065&lt;($J$6+1),"",PFE(OFFSET($F1065,0,0,-$J$6)))</f>
        <v>0.19092082394397453</v>
      </c>
      <c r="J1065" s="19"/>
      <c r="K1065" s="139" t="str">
        <f t="shared" ca="1" si="146"/>
        <v>Long</v>
      </c>
      <c r="L1065" s="243" t="e">
        <f t="shared" ca="1" si="141"/>
        <v>#N/A</v>
      </c>
      <c r="M1065" s="242" t="e">
        <f t="shared" ca="1" si="142"/>
        <v>#N/A</v>
      </c>
      <c r="N1065" s="20"/>
      <c r="O1065" s="74">
        <f t="shared" ca="1" si="147"/>
        <v>1</v>
      </c>
      <c r="P1065" s="75">
        <f t="shared" ca="1" si="139"/>
        <v>0</v>
      </c>
      <c r="Q1065" s="76" t="str">
        <f t="shared" ca="1" si="143"/>
        <v/>
      </c>
      <c r="R1065" s="75"/>
      <c r="S1065" s="77">
        <f t="shared" ca="1" si="140"/>
        <v>1</v>
      </c>
      <c r="T1065" s="78"/>
      <c r="U1065" s="81">
        <f t="shared" ca="1" si="148"/>
        <v>1102.5</v>
      </c>
      <c r="V1065" s="82">
        <f t="shared" ca="1" si="144"/>
        <v>121547.38</v>
      </c>
      <c r="W1065" s="50"/>
      <c r="X1065" s="50"/>
      <c r="Y1065" s="50"/>
      <c r="Z1065" s="50"/>
      <c r="AA1065" s="50"/>
      <c r="AG1065" s="50"/>
      <c r="AH1065" s="50"/>
      <c r="AI1065" s="50"/>
      <c r="AJ1065" s="50"/>
      <c r="AK1065" s="50"/>
      <c r="AL1065" s="50"/>
      <c r="AM1065" s="50"/>
      <c r="AN1065" s="50"/>
      <c r="AO1065" s="50"/>
      <c r="AP1065" s="138" t="str">
        <f>IF(NOT($AS1065=$AS1066),ROW(),"")</f>
        <v/>
      </c>
      <c r="AQ1065" s="20" t="str">
        <f>IF(NOT(AS1065=AS1066),AS1066,"")</f>
        <v/>
      </c>
      <c r="AR1065" s="20" t="str">
        <f>INDEX($AB$15:$AM$15,MATCH($AS1065,$AB$11:$AM$11,0))</f>
        <v>in</v>
      </c>
      <c r="AS1065" s="20" t="str">
        <f>LEFT(AT1065,4)</f>
        <v>2004</v>
      </c>
      <c r="AT1065" s="139" t="str">
        <f>LEFT(B1065,6)</f>
        <v>200402</v>
      </c>
    </row>
    <row r="1066" spans="2:46" x14ac:dyDescent="0.25">
      <c r="B1066" s="11">
        <f>'Market Data'!B1052</f>
        <v>20040218</v>
      </c>
      <c r="C1066" s="2">
        <f>'Market Data'!C1052</f>
        <v>5318.5</v>
      </c>
      <c r="D1066" s="2">
        <f>'Market Data'!D1052</f>
        <v>5324.5</v>
      </c>
      <c r="E1066" s="2">
        <f>'Market Data'!E1052</f>
        <v>5297</v>
      </c>
      <c r="F1066" s="12">
        <f>'Market Data'!F1052</f>
        <v>5320</v>
      </c>
      <c r="H1066" s="151">
        <f t="shared" si="145"/>
        <v>1048</v>
      </c>
      <c r="I1066" s="244">
        <f ca="1">IF($H1066&lt;($J$6+1),"",PFE(OFFSET($F1066,0,0,-$J$6)))</f>
        <v>0.22411350168736557</v>
      </c>
      <c r="J1066" s="19"/>
      <c r="K1066" s="139" t="str">
        <f t="shared" ca="1" si="146"/>
        <v>Long</v>
      </c>
      <c r="L1066" s="243" t="e">
        <f t="shared" ca="1" si="141"/>
        <v>#N/A</v>
      </c>
      <c r="M1066" s="242" t="e">
        <f t="shared" ca="1" si="142"/>
        <v>#N/A</v>
      </c>
      <c r="N1066" s="20"/>
      <c r="O1066" s="74">
        <f t="shared" ca="1" si="147"/>
        <v>1</v>
      </c>
      <c r="P1066" s="75">
        <f t="shared" ca="1" si="139"/>
        <v>0</v>
      </c>
      <c r="Q1066" s="76" t="str">
        <f t="shared" ca="1" si="143"/>
        <v/>
      </c>
      <c r="R1066" s="75"/>
      <c r="S1066" s="77">
        <f t="shared" ca="1" si="140"/>
        <v>1</v>
      </c>
      <c r="T1066" s="78"/>
      <c r="U1066" s="81">
        <f t="shared" ca="1" si="148"/>
        <v>210</v>
      </c>
      <c r="V1066" s="82">
        <f t="shared" ca="1" si="144"/>
        <v>121757.38</v>
      </c>
      <c r="W1066" s="50"/>
      <c r="X1066" s="50"/>
      <c r="Y1066" s="50"/>
      <c r="Z1066" s="50"/>
      <c r="AA1066" s="50"/>
      <c r="AG1066" s="50"/>
      <c r="AH1066" s="50"/>
      <c r="AI1066" s="50"/>
      <c r="AJ1066" s="50"/>
      <c r="AK1066" s="50"/>
      <c r="AL1066" s="50"/>
      <c r="AM1066" s="50"/>
      <c r="AN1066" s="50"/>
      <c r="AO1066" s="50"/>
      <c r="AP1066" s="138" t="str">
        <f>IF(NOT($AS1066=$AS1067),ROW(),"")</f>
        <v/>
      </c>
      <c r="AQ1066" s="20" t="str">
        <f>IF(NOT(AS1066=AS1067),AS1067,"")</f>
        <v/>
      </c>
      <c r="AR1066" s="20" t="str">
        <f>INDEX($AB$15:$AM$15,MATCH($AS1066,$AB$11:$AM$11,0))</f>
        <v>in</v>
      </c>
      <c r="AS1066" s="20" t="str">
        <f>LEFT(AT1066,4)</f>
        <v>2004</v>
      </c>
      <c r="AT1066" s="139" t="str">
        <f>LEFT(B1066,6)</f>
        <v>200402</v>
      </c>
    </row>
    <row r="1067" spans="2:46" x14ac:dyDescent="0.25">
      <c r="B1067" s="11">
        <f>'Market Data'!B1053</f>
        <v>20040219</v>
      </c>
      <c r="C1067" s="2">
        <f>'Market Data'!C1053</f>
        <v>5331.5</v>
      </c>
      <c r="D1067" s="2">
        <f>'Market Data'!D1053</f>
        <v>5359.5</v>
      </c>
      <c r="E1067" s="2">
        <f>'Market Data'!E1053</f>
        <v>5324.5</v>
      </c>
      <c r="F1067" s="12">
        <f>'Market Data'!F1053</f>
        <v>5351.5</v>
      </c>
      <c r="H1067" s="151">
        <f t="shared" si="145"/>
        <v>1049</v>
      </c>
      <c r="I1067" s="244">
        <f ca="1">IF($H1067&lt;($J$6+1),"",PFE(OFFSET($F1067,0,0,-$J$6)))</f>
        <v>0.21782631517398296</v>
      </c>
      <c r="J1067" s="19"/>
      <c r="K1067" s="139" t="str">
        <f t="shared" ca="1" si="146"/>
        <v>Long</v>
      </c>
      <c r="L1067" s="243" t="e">
        <f t="shared" ca="1" si="141"/>
        <v>#N/A</v>
      </c>
      <c r="M1067" s="242" t="e">
        <f t="shared" ca="1" si="142"/>
        <v>#N/A</v>
      </c>
      <c r="N1067" s="20"/>
      <c r="O1067" s="74">
        <f t="shared" ca="1" si="147"/>
        <v>1</v>
      </c>
      <c r="P1067" s="75">
        <f t="shared" ca="1" si="139"/>
        <v>0</v>
      </c>
      <c r="Q1067" s="76" t="str">
        <f t="shared" ca="1" si="143"/>
        <v/>
      </c>
      <c r="R1067" s="75"/>
      <c r="S1067" s="77">
        <f t="shared" ca="1" si="140"/>
        <v>1</v>
      </c>
      <c r="T1067" s="78"/>
      <c r="U1067" s="81">
        <f t="shared" ca="1" si="148"/>
        <v>1102.5</v>
      </c>
      <c r="V1067" s="82">
        <f t="shared" ca="1" si="144"/>
        <v>122859.88</v>
      </c>
      <c r="W1067" s="50"/>
      <c r="X1067" s="50"/>
      <c r="Y1067" s="50"/>
      <c r="Z1067" s="50"/>
      <c r="AA1067" s="50"/>
      <c r="AG1067" s="50"/>
      <c r="AH1067" s="50"/>
      <c r="AI1067" s="50"/>
      <c r="AJ1067" s="50"/>
      <c r="AK1067" s="50"/>
      <c r="AL1067" s="50"/>
      <c r="AM1067" s="50"/>
      <c r="AN1067" s="50"/>
      <c r="AO1067" s="50"/>
      <c r="AP1067" s="138" t="str">
        <f>IF(NOT($AS1067=$AS1068),ROW(),"")</f>
        <v/>
      </c>
      <c r="AQ1067" s="20" t="str">
        <f>IF(NOT(AS1067=AS1068),AS1068,"")</f>
        <v/>
      </c>
      <c r="AR1067" s="20" t="str">
        <f>INDEX($AB$15:$AM$15,MATCH($AS1067,$AB$11:$AM$11,0))</f>
        <v>in</v>
      </c>
      <c r="AS1067" s="20" t="str">
        <f>LEFT(AT1067,4)</f>
        <v>2004</v>
      </c>
      <c r="AT1067" s="139" t="str">
        <f>LEFT(B1067,6)</f>
        <v>200402</v>
      </c>
    </row>
    <row r="1068" spans="2:46" x14ac:dyDescent="0.25">
      <c r="B1068" s="11">
        <f>'Market Data'!B1054</f>
        <v>20040220</v>
      </c>
      <c r="C1068" s="2">
        <f>'Market Data'!C1054</f>
        <v>5332.5</v>
      </c>
      <c r="D1068" s="2">
        <f>'Market Data'!D1054</f>
        <v>5348.5</v>
      </c>
      <c r="E1068" s="2">
        <f>'Market Data'!E1054</f>
        <v>5264</v>
      </c>
      <c r="F1068" s="12">
        <f>'Market Data'!F1054</f>
        <v>5283</v>
      </c>
      <c r="H1068" s="151">
        <f t="shared" si="145"/>
        <v>1050</v>
      </c>
      <c r="I1068" s="244">
        <f ca="1">IF($H1068&lt;($J$6+1),"",PFE(OFFSET($F1068,0,0,-$J$6)))</f>
        <v>0.17993087168401134</v>
      </c>
      <c r="J1068" s="19"/>
      <c r="K1068" s="139" t="str">
        <f t="shared" ca="1" si="146"/>
        <v>Long</v>
      </c>
      <c r="L1068" s="243" t="e">
        <f t="shared" ca="1" si="141"/>
        <v>#N/A</v>
      </c>
      <c r="M1068" s="242" t="e">
        <f t="shared" ca="1" si="142"/>
        <v>#N/A</v>
      </c>
      <c r="N1068" s="20"/>
      <c r="O1068" s="74">
        <f t="shared" ca="1" si="147"/>
        <v>1</v>
      </c>
      <c r="P1068" s="75">
        <f t="shared" ca="1" si="139"/>
        <v>0</v>
      </c>
      <c r="Q1068" s="76" t="str">
        <f t="shared" ca="1" si="143"/>
        <v/>
      </c>
      <c r="R1068" s="75"/>
      <c r="S1068" s="77">
        <f t="shared" ca="1" si="140"/>
        <v>1</v>
      </c>
      <c r="T1068" s="78"/>
      <c r="U1068" s="81">
        <f t="shared" ca="1" si="148"/>
        <v>-2397.5</v>
      </c>
      <c r="V1068" s="82">
        <f t="shared" ca="1" si="144"/>
        <v>120462.38</v>
      </c>
      <c r="W1068" s="50"/>
      <c r="X1068" s="50"/>
      <c r="Y1068" s="50"/>
      <c r="Z1068" s="50"/>
      <c r="AA1068" s="50"/>
      <c r="AG1068" s="50"/>
      <c r="AH1068" s="50"/>
      <c r="AI1068" s="50"/>
      <c r="AJ1068" s="50"/>
      <c r="AK1068" s="50"/>
      <c r="AL1068" s="50"/>
      <c r="AM1068" s="50"/>
      <c r="AN1068" s="50"/>
      <c r="AO1068" s="50"/>
      <c r="AP1068" s="138" t="str">
        <f>IF(NOT($AS1068=$AS1069),ROW(),"")</f>
        <v/>
      </c>
      <c r="AQ1068" s="20" t="str">
        <f>IF(NOT(AS1068=AS1069),AS1069,"")</f>
        <v/>
      </c>
      <c r="AR1068" s="20" t="str">
        <f>INDEX($AB$15:$AM$15,MATCH($AS1068,$AB$11:$AM$11,0))</f>
        <v>in</v>
      </c>
      <c r="AS1068" s="20" t="str">
        <f>LEFT(AT1068,4)</f>
        <v>2004</v>
      </c>
      <c r="AT1068" s="139" t="str">
        <f>LEFT(B1068,6)</f>
        <v>200402</v>
      </c>
    </row>
    <row r="1069" spans="2:46" x14ac:dyDescent="0.25">
      <c r="B1069" s="11">
        <f>'Market Data'!B1055</f>
        <v>20040223</v>
      </c>
      <c r="C1069" s="2">
        <f>'Market Data'!C1055</f>
        <v>5295.5</v>
      </c>
      <c r="D1069" s="2">
        <f>'Market Data'!D1055</f>
        <v>5318.5</v>
      </c>
      <c r="E1069" s="2">
        <f>'Market Data'!E1055</f>
        <v>5264.5</v>
      </c>
      <c r="F1069" s="12">
        <f>'Market Data'!F1055</f>
        <v>5275</v>
      </c>
      <c r="H1069" s="151">
        <f t="shared" si="145"/>
        <v>1051</v>
      </c>
      <c r="I1069" s="244">
        <f ca="1">IF($H1069&lt;($J$6+1),"",PFE(OFFSET($F1069,0,0,-$J$6)))</f>
        <v>0.21882020531489083</v>
      </c>
      <c r="J1069" s="19"/>
      <c r="K1069" s="139" t="str">
        <f t="shared" ca="1" si="146"/>
        <v>Long</v>
      </c>
      <c r="L1069" s="243" t="e">
        <f t="shared" ca="1" si="141"/>
        <v>#N/A</v>
      </c>
      <c r="M1069" s="242" t="e">
        <f t="shared" ca="1" si="142"/>
        <v>#N/A</v>
      </c>
      <c r="N1069" s="20"/>
      <c r="O1069" s="74">
        <f t="shared" ca="1" si="147"/>
        <v>1</v>
      </c>
      <c r="P1069" s="75">
        <f t="shared" ca="1" si="139"/>
        <v>0</v>
      </c>
      <c r="Q1069" s="76" t="str">
        <f t="shared" ca="1" si="143"/>
        <v/>
      </c>
      <c r="R1069" s="75"/>
      <c r="S1069" s="77">
        <f t="shared" ca="1" si="140"/>
        <v>1</v>
      </c>
      <c r="T1069" s="78"/>
      <c r="U1069" s="81">
        <f t="shared" ca="1" si="148"/>
        <v>-280</v>
      </c>
      <c r="V1069" s="82">
        <f t="shared" ca="1" si="144"/>
        <v>120182.38</v>
      </c>
      <c r="W1069" s="50"/>
      <c r="X1069" s="50"/>
      <c r="Y1069" s="50"/>
      <c r="Z1069" s="50"/>
      <c r="AA1069" s="50"/>
      <c r="AG1069" s="50"/>
      <c r="AH1069" s="50"/>
      <c r="AI1069" s="50"/>
      <c r="AJ1069" s="50"/>
      <c r="AK1069" s="50"/>
      <c r="AL1069" s="50"/>
      <c r="AM1069" s="50"/>
      <c r="AN1069" s="50"/>
      <c r="AO1069" s="50"/>
      <c r="AP1069" s="138" t="str">
        <f>IF(NOT($AS1069=$AS1070),ROW(),"")</f>
        <v/>
      </c>
      <c r="AQ1069" s="20" t="str">
        <f>IF(NOT(AS1069=AS1070),AS1070,"")</f>
        <v/>
      </c>
      <c r="AR1069" s="20" t="str">
        <f>INDEX($AB$15:$AM$15,MATCH($AS1069,$AB$11:$AM$11,0))</f>
        <v>in</v>
      </c>
      <c r="AS1069" s="20" t="str">
        <f>LEFT(AT1069,4)</f>
        <v>2004</v>
      </c>
      <c r="AT1069" s="139" t="str">
        <f>LEFT(B1069,6)</f>
        <v>200402</v>
      </c>
    </row>
    <row r="1070" spans="2:46" x14ac:dyDescent="0.25">
      <c r="B1070" s="11">
        <f>'Market Data'!B1056</f>
        <v>20040224</v>
      </c>
      <c r="C1070" s="2">
        <f>'Market Data'!C1056</f>
        <v>5270</v>
      </c>
      <c r="D1070" s="2">
        <f>'Market Data'!D1056</f>
        <v>5273.5</v>
      </c>
      <c r="E1070" s="2">
        <f>'Market Data'!E1056</f>
        <v>5177</v>
      </c>
      <c r="F1070" s="12">
        <f>'Market Data'!F1056</f>
        <v>5199.5</v>
      </c>
      <c r="H1070" s="151">
        <f t="shared" si="145"/>
        <v>1052</v>
      </c>
      <c r="I1070" s="244">
        <f ca="1">IF($H1070&lt;($J$6+1),"",PFE(OFFSET($F1070,0,0,-$J$6)))</f>
        <v>0.18049102306351703</v>
      </c>
      <c r="J1070" s="19"/>
      <c r="K1070" s="139" t="str">
        <f t="shared" ca="1" si="146"/>
        <v>Long</v>
      </c>
      <c r="L1070" s="243" t="e">
        <f t="shared" ca="1" si="141"/>
        <v>#N/A</v>
      </c>
      <c r="M1070" s="242" t="e">
        <f t="shared" ca="1" si="142"/>
        <v>#N/A</v>
      </c>
      <c r="N1070" s="20"/>
      <c r="O1070" s="74">
        <f t="shared" ca="1" si="147"/>
        <v>1</v>
      </c>
      <c r="P1070" s="75">
        <f t="shared" ca="1" si="139"/>
        <v>0</v>
      </c>
      <c r="Q1070" s="76" t="str">
        <f t="shared" ca="1" si="143"/>
        <v/>
      </c>
      <c r="R1070" s="75"/>
      <c r="S1070" s="77">
        <f t="shared" ca="1" si="140"/>
        <v>1</v>
      </c>
      <c r="T1070" s="78"/>
      <c r="U1070" s="81">
        <f t="shared" ca="1" si="148"/>
        <v>-2642.5</v>
      </c>
      <c r="V1070" s="82">
        <f t="shared" ca="1" si="144"/>
        <v>117539.88</v>
      </c>
      <c r="W1070" s="50"/>
      <c r="X1070" s="50"/>
      <c r="Y1070" s="50"/>
      <c r="Z1070" s="50"/>
      <c r="AA1070" s="50"/>
      <c r="AG1070" s="50"/>
      <c r="AH1070" s="50"/>
      <c r="AI1070" s="50"/>
      <c r="AJ1070" s="50"/>
      <c r="AK1070" s="50"/>
      <c r="AL1070" s="50"/>
      <c r="AM1070" s="50"/>
      <c r="AN1070" s="50"/>
      <c r="AO1070" s="50"/>
      <c r="AP1070" s="138" t="str">
        <f>IF(NOT($AS1070=$AS1071),ROW(),"")</f>
        <v/>
      </c>
      <c r="AQ1070" s="20" t="str">
        <f>IF(NOT(AS1070=AS1071),AS1071,"")</f>
        <v/>
      </c>
      <c r="AR1070" s="20" t="str">
        <f>INDEX($AB$15:$AM$15,MATCH($AS1070,$AB$11:$AM$11,0))</f>
        <v>in</v>
      </c>
      <c r="AS1070" s="20" t="str">
        <f>LEFT(AT1070,4)</f>
        <v>2004</v>
      </c>
      <c r="AT1070" s="139" t="str">
        <f>LEFT(B1070,6)</f>
        <v>200402</v>
      </c>
    </row>
    <row r="1071" spans="2:46" x14ac:dyDescent="0.25">
      <c r="B1071" s="11">
        <f>'Market Data'!B1057</f>
        <v>20040225</v>
      </c>
      <c r="C1071" s="2">
        <f>'Market Data'!C1057</f>
        <v>5205.5</v>
      </c>
      <c r="D1071" s="2">
        <f>'Market Data'!D1057</f>
        <v>5220</v>
      </c>
      <c r="E1071" s="2">
        <f>'Market Data'!E1057</f>
        <v>5169.5</v>
      </c>
      <c r="F1071" s="12">
        <f>'Market Data'!F1057</f>
        <v>5206.5</v>
      </c>
      <c r="H1071" s="151">
        <f t="shared" si="145"/>
        <v>1053</v>
      </c>
      <c r="I1071" s="244">
        <f ca="1">IF($H1071&lt;($J$6+1),"",PFE(OFFSET($F1071,0,0,-$J$6)))</f>
        <v>0.20541561034215788</v>
      </c>
      <c r="J1071" s="19"/>
      <c r="K1071" s="139" t="str">
        <f t="shared" ca="1" si="146"/>
        <v>Long</v>
      </c>
      <c r="L1071" s="243" t="e">
        <f t="shared" ca="1" si="141"/>
        <v>#N/A</v>
      </c>
      <c r="M1071" s="242" t="e">
        <f t="shared" ca="1" si="142"/>
        <v>#N/A</v>
      </c>
      <c r="N1071" s="20"/>
      <c r="O1071" s="74">
        <f t="shared" ca="1" si="147"/>
        <v>1</v>
      </c>
      <c r="P1071" s="75">
        <f t="shared" ca="1" si="139"/>
        <v>0</v>
      </c>
      <c r="Q1071" s="76" t="str">
        <f t="shared" ca="1" si="143"/>
        <v/>
      </c>
      <c r="R1071" s="75"/>
      <c r="S1071" s="77">
        <f t="shared" ca="1" si="140"/>
        <v>1</v>
      </c>
      <c r="T1071" s="78"/>
      <c r="U1071" s="81">
        <f t="shared" ca="1" si="148"/>
        <v>245</v>
      </c>
      <c r="V1071" s="82">
        <f t="shared" ca="1" si="144"/>
        <v>117784.88</v>
      </c>
      <c r="W1071" s="50"/>
      <c r="X1071" s="50"/>
      <c r="Y1071" s="50"/>
      <c r="Z1071" s="50"/>
      <c r="AA1071" s="50"/>
      <c r="AG1071" s="50"/>
      <c r="AH1071" s="50"/>
      <c r="AI1071" s="50"/>
      <c r="AJ1071" s="50"/>
      <c r="AK1071" s="50"/>
      <c r="AL1071" s="50"/>
      <c r="AM1071" s="50"/>
      <c r="AN1071" s="50"/>
      <c r="AO1071" s="50"/>
      <c r="AP1071" s="138" t="str">
        <f>IF(NOT($AS1071=$AS1072),ROW(),"")</f>
        <v/>
      </c>
      <c r="AQ1071" s="20" t="str">
        <f>IF(NOT(AS1071=AS1072),AS1072,"")</f>
        <v/>
      </c>
      <c r="AR1071" s="20" t="str">
        <f>INDEX($AB$15:$AM$15,MATCH($AS1071,$AB$11:$AM$11,0))</f>
        <v>in</v>
      </c>
      <c r="AS1071" s="20" t="str">
        <f>LEFT(AT1071,4)</f>
        <v>2004</v>
      </c>
      <c r="AT1071" s="139" t="str">
        <f>LEFT(B1071,6)</f>
        <v>200402</v>
      </c>
    </row>
    <row r="1072" spans="2:46" x14ac:dyDescent="0.25">
      <c r="B1072" s="11">
        <f>'Market Data'!B1058</f>
        <v>20040226</v>
      </c>
      <c r="C1072" s="2">
        <f>'Market Data'!C1058</f>
        <v>5220.5</v>
      </c>
      <c r="D1072" s="2">
        <f>'Market Data'!D1058</f>
        <v>5233.5</v>
      </c>
      <c r="E1072" s="2">
        <f>'Market Data'!E1058</f>
        <v>5183.5</v>
      </c>
      <c r="F1072" s="12">
        <f>'Market Data'!F1058</f>
        <v>5221.5</v>
      </c>
      <c r="H1072" s="151">
        <f t="shared" si="145"/>
        <v>1054</v>
      </c>
      <c r="I1072" s="244">
        <f ca="1">IF($H1072&lt;($J$6+1),"",PFE(OFFSET($F1072,0,0,-$J$6)))</f>
        <v>0.18895400005689805</v>
      </c>
      <c r="J1072" s="19"/>
      <c r="K1072" s="139" t="str">
        <f t="shared" ca="1" si="146"/>
        <v>Long</v>
      </c>
      <c r="L1072" s="243" t="e">
        <f t="shared" ca="1" si="141"/>
        <v>#N/A</v>
      </c>
      <c r="M1072" s="242" t="e">
        <f t="shared" ca="1" si="142"/>
        <v>#N/A</v>
      </c>
      <c r="N1072" s="20"/>
      <c r="O1072" s="74">
        <f t="shared" ca="1" si="147"/>
        <v>1</v>
      </c>
      <c r="P1072" s="75">
        <f t="shared" ca="1" si="139"/>
        <v>0</v>
      </c>
      <c r="Q1072" s="76" t="str">
        <f t="shared" ca="1" si="143"/>
        <v/>
      </c>
      <c r="R1072" s="75"/>
      <c r="S1072" s="77">
        <f t="shared" ca="1" si="140"/>
        <v>1</v>
      </c>
      <c r="T1072" s="78"/>
      <c r="U1072" s="81">
        <f t="shared" ca="1" si="148"/>
        <v>525</v>
      </c>
      <c r="V1072" s="82">
        <f t="shared" ca="1" si="144"/>
        <v>118309.88</v>
      </c>
      <c r="W1072" s="50"/>
      <c r="X1072" s="50"/>
      <c r="Y1072" s="50"/>
      <c r="Z1072" s="50"/>
      <c r="AA1072" s="50"/>
      <c r="AG1072" s="50"/>
      <c r="AH1072" s="50"/>
      <c r="AI1072" s="50"/>
      <c r="AJ1072" s="50"/>
      <c r="AK1072" s="50"/>
      <c r="AL1072" s="50"/>
      <c r="AM1072" s="50"/>
      <c r="AN1072" s="50"/>
      <c r="AO1072" s="50"/>
      <c r="AP1072" s="138" t="str">
        <f>IF(NOT($AS1072=$AS1073),ROW(),"")</f>
        <v/>
      </c>
      <c r="AQ1072" s="20" t="str">
        <f>IF(NOT(AS1072=AS1073),AS1073,"")</f>
        <v/>
      </c>
      <c r="AR1072" s="20" t="str">
        <f>INDEX($AB$15:$AM$15,MATCH($AS1072,$AB$11:$AM$11,0))</f>
        <v>in</v>
      </c>
      <c r="AS1072" s="20" t="str">
        <f>LEFT(AT1072,4)</f>
        <v>2004</v>
      </c>
      <c r="AT1072" s="139" t="str">
        <f>LEFT(B1072,6)</f>
        <v>200402</v>
      </c>
    </row>
    <row r="1073" spans="2:46" x14ac:dyDescent="0.25">
      <c r="B1073" s="11">
        <f>'Market Data'!B1059</f>
        <v>20040227</v>
      </c>
      <c r="C1073" s="2">
        <f>'Market Data'!C1059</f>
        <v>5235</v>
      </c>
      <c r="D1073" s="2">
        <f>'Market Data'!D1059</f>
        <v>5263</v>
      </c>
      <c r="E1073" s="2">
        <f>'Market Data'!E1059</f>
        <v>5213</v>
      </c>
      <c r="F1073" s="12">
        <f>'Market Data'!F1059</f>
        <v>5232</v>
      </c>
      <c r="H1073" s="151">
        <f t="shared" si="145"/>
        <v>1055</v>
      </c>
      <c r="I1073" s="244">
        <f ca="1">IF($H1073&lt;($J$6+1),"",PFE(OFFSET($F1073,0,0,-$J$6)))</f>
        <v>0.16668887154563208</v>
      </c>
      <c r="J1073" s="19"/>
      <c r="K1073" s="139" t="str">
        <f t="shared" ca="1" si="146"/>
        <v>Long</v>
      </c>
      <c r="L1073" s="243" t="e">
        <f t="shared" ca="1" si="141"/>
        <v>#N/A</v>
      </c>
      <c r="M1073" s="242" t="e">
        <f t="shared" ca="1" si="142"/>
        <v>#N/A</v>
      </c>
      <c r="N1073" s="20"/>
      <c r="O1073" s="74">
        <f t="shared" ca="1" si="147"/>
        <v>1</v>
      </c>
      <c r="P1073" s="75">
        <f t="shared" ca="1" si="139"/>
        <v>0</v>
      </c>
      <c r="Q1073" s="76" t="str">
        <f t="shared" ca="1" si="143"/>
        <v/>
      </c>
      <c r="R1073" s="75"/>
      <c r="S1073" s="77">
        <f t="shared" ca="1" si="140"/>
        <v>1</v>
      </c>
      <c r="T1073" s="78"/>
      <c r="U1073" s="81">
        <f t="shared" ca="1" si="148"/>
        <v>367.5</v>
      </c>
      <c r="V1073" s="82">
        <f t="shared" ca="1" si="144"/>
        <v>118677.38</v>
      </c>
      <c r="W1073" s="50"/>
      <c r="X1073" s="50"/>
      <c r="Y1073" s="50"/>
      <c r="Z1073" s="50"/>
      <c r="AA1073" s="50"/>
      <c r="AG1073" s="50"/>
      <c r="AH1073" s="50"/>
      <c r="AI1073" s="50"/>
      <c r="AJ1073" s="50"/>
      <c r="AK1073" s="50"/>
      <c r="AL1073" s="50"/>
      <c r="AM1073" s="50"/>
      <c r="AN1073" s="50"/>
      <c r="AO1073" s="50"/>
      <c r="AP1073" s="138" t="str">
        <f>IF(NOT($AS1073=$AS1074),ROW(),"")</f>
        <v/>
      </c>
      <c r="AQ1073" s="20" t="str">
        <f>IF(NOT(AS1073=AS1074),AS1074,"")</f>
        <v/>
      </c>
      <c r="AR1073" s="20" t="str">
        <f>INDEX($AB$15:$AM$15,MATCH($AS1073,$AB$11:$AM$11,0))</f>
        <v>in</v>
      </c>
      <c r="AS1073" s="20" t="str">
        <f>LEFT(AT1073,4)</f>
        <v>2004</v>
      </c>
      <c r="AT1073" s="139" t="str">
        <f>LEFT(B1073,6)</f>
        <v>200402</v>
      </c>
    </row>
    <row r="1074" spans="2:46" x14ac:dyDescent="0.25">
      <c r="B1074" s="11">
        <f>'Market Data'!B1060</f>
        <v>20040301</v>
      </c>
      <c r="C1074" s="2">
        <f>'Market Data'!C1060</f>
        <v>5258.5</v>
      </c>
      <c r="D1074" s="2">
        <f>'Market Data'!D1060</f>
        <v>5277</v>
      </c>
      <c r="E1074" s="2">
        <f>'Market Data'!E1060</f>
        <v>5242</v>
      </c>
      <c r="F1074" s="12">
        <f>'Market Data'!F1060</f>
        <v>5275.5</v>
      </c>
      <c r="H1074" s="151">
        <f t="shared" si="145"/>
        <v>1056</v>
      </c>
      <c r="I1074" s="244">
        <f ca="1">IF($H1074&lt;($J$6+1),"",PFE(OFFSET($F1074,0,0,-$J$6)))</f>
        <v>0.1736796757528338</v>
      </c>
      <c r="J1074" s="19"/>
      <c r="K1074" s="139" t="str">
        <f t="shared" ca="1" si="146"/>
        <v>Long</v>
      </c>
      <c r="L1074" s="243" t="e">
        <f t="shared" ca="1" si="141"/>
        <v>#N/A</v>
      </c>
      <c r="M1074" s="242" t="e">
        <f t="shared" ca="1" si="142"/>
        <v>#N/A</v>
      </c>
      <c r="N1074" s="20"/>
      <c r="O1074" s="74">
        <f t="shared" ca="1" si="147"/>
        <v>1</v>
      </c>
      <c r="P1074" s="75">
        <f t="shared" ca="1" si="139"/>
        <v>0</v>
      </c>
      <c r="Q1074" s="76" t="str">
        <f t="shared" ca="1" si="143"/>
        <v/>
      </c>
      <c r="R1074" s="75"/>
      <c r="S1074" s="77">
        <f t="shared" ca="1" si="140"/>
        <v>1</v>
      </c>
      <c r="T1074" s="78"/>
      <c r="U1074" s="81">
        <f t="shared" ca="1" si="148"/>
        <v>1522.5</v>
      </c>
      <c r="V1074" s="82">
        <f t="shared" ca="1" si="144"/>
        <v>120199.88</v>
      </c>
      <c r="W1074" s="50"/>
      <c r="X1074" s="50"/>
      <c r="Y1074" s="50"/>
      <c r="Z1074" s="50"/>
      <c r="AA1074" s="50"/>
      <c r="AG1074" s="50"/>
      <c r="AH1074" s="50"/>
      <c r="AI1074" s="50"/>
      <c r="AJ1074" s="50"/>
      <c r="AK1074" s="50"/>
      <c r="AL1074" s="50"/>
      <c r="AM1074" s="50"/>
      <c r="AN1074" s="50"/>
      <c r="AO1074" s="50"/>
      <c r="AP1074" s="138" t="str">
        <f>IF(NOT($AS1074=$AS1075),ROW(),"")</f>
        <v/>
      </c>
      <c r="AQ1074" s="20" t="str">
        <f>IF(NOT(AS1074=AS1075),AS1075,"")</f>
        <v/>
      </c>
      <c r="AR1074" s="20" t="str">
        <f>INDEX($AB$15:$AM$15,MATCH($AS1074,$AB$11:$AM$11,0))</f>
        <v>in</v>
      </c>
      <c r="AS1074" s="20" t="str">
        <f>LEFT(AT1074,4)</f>
        <v>2004</v>
      </c>
      <c r="AT1074" s="139" t="str">
        <f>LEFT(B1074,6)</f>
        <v>200403</v>
      </c>
    </row>
    <row r="1075" spans="2:46" x14ac:dyDescent="0.25">
      <c r="B1075" s="11">
        <f>'Market Data'!B1061</f>
        <v>20040302</v>
      </c>
      <c r="C1075" s="2">
        <f>'Market Data'!C1061</f>
        <v>5284.5</v>
      </c>
      <c r="D1075" s="2">
        <f>'Market Data'!D1061</f>
        <v>5315</v>
      </c>
      <c r="E1075" s="2">
        <f>'Market Data'!E1061</f>
        <v>5277.5</v>
      </c>
      <c r="F1075" s="12">
        <f>'Market Data'!F1061</f>
        <v>5289</v>
      </c>
      <c r="H1075" s="151">
        <f t="shared" si="145"/>
        <v>1057</v>
      </c>
      <c r="I1075" s="244">
        <f ca="1">IF($H1075&lt;($J$6+1),"",PFE(OFFSET($F1075,0,0,-$J$6)))</f>
        <v>0.16986336452287257</v>
      </c>
      <c r="J1075" s="19"/>
      <c r="K1075" s="139" t="str">
        <f t="shared" ca="1" si="146"/>
        <v>Long</v>
      </c>
      <c r="L1075" s="243" t="e">
        <f t="shared" ca="1" si="141"/>
        <v>#N/A</v>
      </c>
      <c r="M1075" s="242" t="e">
        <f t="shared" ca="1" si="142"/>
        <v>#N/A</v>
      </c>
      <c r="N1075" s="20"/>
      <c r="O1075" s="74">
        <f t="shared" ca="1" si="147"/>
        <v>1</v>
      </c>
      <c r="P1075" s="75">
        <f t="shared" ca="1" si="139"/>
        <v>0</v>
      </c>
      <c r="Q1075" s="76" t="str">
        <f t="shared" ca="1" si="143"/>
        <v/>
      </c>
      <c r="R1075" s="75"/>
      <c r="S1075" s="77">
        <f t="shared" ca="1" si="140"/>
        <v>1</v>
      </c>
      <c r="T1075" s="78"/>
      <c r="U1075" s="81">
        <f t="shared" ca="1" si="148"/>
        <v>472.5</v>
      </c>
      <c r="V1075" s="82">
        <f t="shared" ca="1" si="144"/>
        <v>120672.38</v>
      </c>
      <c r="W1075" s="50"/>
      <c r="X1075" s="50"/>
      <c r="Y1075" s="50"/>
      <c r="Z1075" s="50"/>
      <c r="AA1075" s="50"/>
      <c r="AG1075" s="50"/>
      <c r="AH1075" s="50"/>
      <c r="AI1075" s="50"/>
      <c r="AJ1075" s="50"/>
      <c r="AK1075" s="50"/>
      <c r="AL1075" s="50"/>
      <c r="AM1075" s="50"/>
      <c r="AN1075" s="50"/>
      <c r="AO1075" s="50"/>
      <c r="AP1075" s="138" t="str">
        <f>IF(NOT($AS1075=$AS1076),ROW(),"")</f>
        <v/>
      </c>
      <c r="AQ1075" s="20" t="str">
        <f>IF(NOT(AS1075=AS1076),AS1076,"")</f>
        <v/>
      </c>
      <c r="AR1075" s="20" t="str">
        <f>INDEX($AB$15:$AM$15,MATCH($AS1075,$AB$11:$AM$11,0))</f>
        <v>in</v>
      </c>
      <c r="AS1075" s="20" t="str">
        <f>LEFT(AT1075,4)</f>
        <v>2004</v>
      </c>
      <c r="AT1075" s="139" t="str">
        <f>LEFT(B1075,6)</f>
        <v>200403</v>
      </c>
    </row>
    <row r="1076" spans="2:46" x14ac:dyDescent="0.25">
      <c r="B1076" s="11">
        <f>'Market Data'!B1062</f>
        <v>20040303</v>
      </c>
      <c r="C1076" s="2">
        <f>'Market Data'!C1062</f>
        <v>5289.5</v>
      </c>
      <c r="D1076" s="2">
        <f>'Market Data'!D1062</f>
        <v>5307</v>
      </c>
      <c r="E1076" s="2">
        <f>'Market Data'!E1062</f>
        <v>5266.5</v>
      </c>
      <c r="F1076" s="12">
        <f>'Market Data'!F1062</f>
        <v>5292.5</v>
      </c>
      <c r="H1076" s="151">
        <f t="shared" si="145"/>
        <v>1058</v>
      </c>
      <c r="I1076" s="244">
        <f ca="1">IF($H1076&lt;($J$6+1),"",PFE(OFFSET($F1076,0,0,-$J$6)))</f>
        <v>0.17089514951369983</v>
      </c>
      <c r="J1076" s="19"/>
      <c r="K1076" s="139" t="str">
        <f t="shared" ca="1" si="146"/>
        <v>Long</v>
      </c>
      <c r="L1076" s="243" t="e">
        <f t="shared" ca="1" si="141"/>
        <v>#N/A</v>
      </c>
      <c r="M1076" s="242" t="e">
        <f t="shared" ca="1" si="142"/>
        <v>#N/A</v>
      </c>
      <c r="N1076" s="20"/>
      <c r="O1076" s="74">
        <f t="shared" ca="1" si="147"/>
        <v>1</v>
      </c>
      <c r="P1076" s="75">
        <f t="shared" ca="1" si="139"/>
        <v>0</v>
      </c>
      <c r="Q1076" s="76" t="str">
        <f t="shared" ca="1" si="143"/>
        <v/>
      </c>
      <c r="R1076" s="75"/>
      <c r="S1076" s="77">
        <f t="shared" ca="1" si="140"/>
        <v>1</v>
      </c>
      <c r="T1076" s="78"/>
      <c r="U1076" s="81">
        <f t="shared" ca="1" si="148"/>
        <v>122.5</v>
      </c>
      <c r="V1076" s="82">
        <f t="shared" ca="1" si="144"/>
        <v>120794.88</v>
      </c>
      <c r="W1076" s="50"/>
      <c r="X1076" s="50"/>
      <c r="Y1076" s="50"/>
      <c r="Z1076" s="50"/>
      <c r="AA1076" s="50"/>
      <c r="AG1076" s="50"/>
      <c r="AH1076" s="50"/>
      <c r="AI1076" s="50"/>
      <c r="AJ1076" s="50"/>
      <c r="AK1076" s="50"/>
      <c r="AL1076" s="50"/>
      <c r="AM1076" s="50"/>
      <c r="AN1076" s="50"/>
      <c r="AO1076" s="50"/>
      <c r="AP1076" s="138" t="str">
        <f>IF(NOT($AS1076=$AS1077),ROW(),"")</f>
        <v/>
      </c>
      <c r="AQ1076" s="20" t="str">
        <f>IF(NOT(AS1076=AS1077),AS1077,"")</f>
        <v/>
      </c>
      <c r="AR1076" s="20" t="str">
        <f>INDEX($AB$15:$AM$15,MATCH($AS1076,$AB$11:$AM$11,0))</f>
        <v>in</v>
      </c>
      <c r="AS1076" s="20" t="str">
        <f>LEFT(AT1076,4)</f>
        <v>2004</v>
      </c>
      <c r="AT1076" s="139" t="str">
        <f>LEFT(B1076,6)</f>
        <v>200403</v>
      </c>
    </row>
    <row r="1077" spans="2:46" x14ac:dyDescent="0.25">
      <c r="B1077" s="11">
        <f>'Market Data'!B1063</f>
        <v>20040304</v>
      </c>
      <c r="C1077" s="2">
        <f>'Market Data'!C1063</f>
        <v>5298.5</v>
      </c>
      <c r="D1077" s="2">
        <f>'Market Data'!D1063</f>
        <v>5357</v>
      </c>
      <c r="E1077" s="2">
        <f>'Market Data'!E1063</f>
        <v>5286.5</v>
      </c>
      <c r="F1077" s="12">
        <f>'Market Data'!F1063</f>
        <v>5348.5</v>
      </c>
      <c r="H1077" s="151">
        <f t="shared" si="145"/>
        <v>1059</v>
      </c>
      <c r="I1077" s="244">
        <f ca="1">IF($H1077&lt;($J$6+1),"",PFE(OFFSET($F1077,0,0,-$J$6)))</f>
        <v>0.15294770326223486</v>
      </c>
      <c r="J1077" s="19"/>
      <c r="K1077" s="139" t="str">
        <f t="shared" ca="1" si="146"/>
        <v>Long</v>
      </c>
      <c r="L1077" s="243" t="e">
        <f t="shared" ca="1" si="141"/>
        <v>#N/A</v>
      </c>
      <c r="M1077" s="242" t="e">
        <f t="shared" ca="1" si="142"/>
        <v>#N/A</v>
      </c>
      <c r="N1077" s="20"/>
      <c r="O1077" s="74">
        <f t="shared" ca="1" si="147"/>
        <v>1</v>
      </c>
      <c r="P1077" s="75">
        <f t="shared" ca="1" si="139"/>
        <v>0</v>
      </c>
      <c r="Q1077" s="76" t="str">
        <f t="shared" ca="1" si="143"/>
        <v/>
      </c>
      <c r="R1077" s="75"/>
      <c r="S1077" s="77">
        <f t="shared" ca="1" si="140"/>
        <v>1</v>
      </c>
      <c r="T1077" s="78"/>
      <c r="U1077" s="81">
        <f t="shared" ca="1" si="148"/>
        <v>1960</v>
      </c>
      <c r="V1077" s="82">
        <f t="shared" ca="1" si="144"/>
        <v>122754.88</v>
      </c>
      <c r="W1077" s="50"/>
      <c r="X1077" s="50"/>
      <c r="Y1077" s="50"/>
      <c r="Z1077" s="50"/>
      <c r="AA1077" s="50"/>
      <c r="AG1077" s="50"/>
      <c r="AH1077" s="50"/>
      <c r="AI1077" s="50"/>
      <c r="AJ1077" s="50"/>
      <c r="AK1077" s="50"/>
      <c r="AL1077" s="50"/>
      <c r="AM1077" s="50"/>
      <c r="AN1077" s="50"/>
      <c r="AO1077" s="50"/>
      <c r="AP1077" s="138" t="str">
        <f>IF(NOT($AS1077=$AS1078),ROW(),"")</f>
        <v/>
      </c>
      <c r="AQ1077" s="20" t="str">
        <f>IF(NOT(AS1077=AS1078),AS1078,"")</f>
        <v/>
      </c>
      <c r="AR1077" s="20" t="str">
        <f>INDEX($AB$15:$AM$15,MATCH($AS1077,$AB$11:$AM$11,0))</f>
        <v>in</v>
      </c>
      <c r="AS1077" s="20" t="str">
        <f>LEFT(AT1077,4)</f>
        <v>2004</v>
      </c>
      <c r="AT1077" s="139" t="str">
        <f>LEFT(B1077,6)</f>
        <v>200403</v>
      </c>
    </row>
    <row r="1078" spans="2:46" x14ac:dyDescent="0.25">
      <c r="B1078" s="11">
        <f>'Market Data'!B1064</f>
        <v>20040305</v>
      </c>
      <c r="C1078" s="2">
        <f>'Market Data'!C1064</f>
        <v>5345.5</v>
      </c>
      <c r="D1078" s="2">
        <f>'Market Data'!D1064</f>
        <v>5360.5</v>
      </c>
      <c r="E1078" s="2">
        <f>'Market Data'!E1064</f>
        <v>5298.5</v>
      </c>
      <c r="F1078" s="12">
        <f>'Market Data'!F1064</f>
        <v>5344.5</v>
      </c>
      <c r="H1078" s="151">
        <f t="shared" si="145"/>
        <v>1060</v>
      </c>
      <c r="I1078" s="244">
        <f ca="1">IF($H1078&lt;($J$6+1),"",PFE(OFFSET($F1078,0,0,-$J$6)))</f>
        <v>0.16370522831328554</v>
      </c>
      <c r="J1078" s="19"/>
      <c r="K1078" s="139" t="str">
        <f t="shared" ca="1" si="146"/>
        <v>Long</v>
      </c>
      <c r="L1078" s="243" t="e">
        <f t="shared" ca="1" si="141"/>
        <v>#N/A</v>
      </c>
      <c r="M1078" s="242" t="e">
        <f t="shared" ca="1" si="142"/>
        <v>#N/A</v>
      </c>
      <c r="N1078" s="20"/>
      <c r="O1078" s="74">
        <f t="shared" ca="1" si="147"/>
        <v>1</v>
      </c>
      <c r="P1078" s="75">
        <f t="shared" ca="1" si="139"/>
        <v>0</v>
      </c>
      <c r="Q1078" s="76" t="str">
        <f t="shared" ca="1" si="143"/>
        <v/>
      </c>
      <c r="R1078" s="75"/>
      <c r="S1078" s="77">
        <f t="shared" ca="1" si="140"/>
        <v>1</v>
      </c>
      <c r="T1078" s="78"/>
      <c r="U1078" s="81">
        <f t="shared" ca="1" si="148"/>
        <v>-140</v>
      </c>
      <c r="V1078" s="82">
        <f t="shared" ca="1" si="144"/>
        <v>122614.88</v>
      </c>
      <c r="W1078" s="50"/>
      <c r="X1078" s="50"/>
      <c r="Y1078" s="50"/>
      <c r="Z1078" s="50"/>
      <c r="AA1078" s="50"/>
      <c r="AG1078" s="50"/>
      <c r="AH1078" s="50"/>
      <c r="AI1078" s="50"/>
      <c r="AJ1078" s="50"/>
      <c r="AK1078" s="50"/>
      <c r="AL1078" s="50"/>
      <c r="AM1078" s="50"/>
      <c r="AN1078" s="50"/>
      <c r="AO1078" s="50"/>
      <c r="AP1078" s="138" t="str">
        <f>IF(NOT($AS1078=$AS1079),ROW(),"")</f>
        <v/>
      </c>
      <c r="AQ1078" s="20" t="str">
        <f>IF(NOT(AS1078=AS1079),AS1079,"")</f>
        <v/>
      </c>
      <c r="AR1078" s="20" t="str">
        <f>INDEX($AB$15:$AM$15,MATCH($AS1078,$AB$11:$AM$11,0))</f>
        <v>in</v>
      </c>
      <c r="AS1078" s="20" t="str">
        <f>LEFT(AT1078,4)</f>
        <v>2004</v>
      </c>
      <c r="AT1078" s="139" t="str">
        <f>LEFT(B1078,6)</f>
        <v>200403</v>
      </c>
    </row>
    <row r="1079" spans="2:46" x14ac:dyDescent="0.25">
      <c r="B1079" s="11">
        <f>'Market Data'!B1065</f>
        <v>20040308</v>
      </c>
      <c r="C1079" s="2">
        <f>'Market Data'!C1065</f>
        <v>5355.5</v>
      </c>
      <c r="D1079" s="2">
        <f>'Market Data'!D1065</f>
        <v>5382.5</v>
      </c>
      <c r="E1079" s="2">
        <f>'Market Data'!E1065</f>
        <v>5343</v>
      </c>
      <c r="F1079" s="12">
        <f>'Market Data'!F1065</f>
        <v>5345.5</v>
      </c>
      <c r="H1079" s="151">
        <f t="shared" si="145"/>
        <v>1061</v>
      </c>
      <c r="I1079" s="244">
        <f ca="1">IF($H1079&lt;($J$6+1),"",PFE(OFFSET($F1079,0,0,-$J$6)))</f>
        <v>0.16352510170171702</v>
      </c>
      <c r="J1079" s="19"/>
      <c r="K1079" s="139" t="str">
        <f t="shared" ca="1" si="146"/>
        <v>Long</v>
      </c>
      <c r="L1079" s="243" t="e">
        <f t="shared" ca="1" si="141"/>
        <v>#N/A</v>
      </c>
      <c r="M1079" s="242" t="e">
        <f t="shared" ca="1" si="142"/>
        <v>#N/A</v>
      </c>
      <c r="N1079" s="20"/>
      <c r="O1079" s="74">
        <f t="shared" ca="1" si="147"/>
        <v>1</v>
      </c>
      <c r="P1079" s="75">
        <f t="shared" ca="1" si="139"/>
        <v>0</v>
      </c>
      <c r="Q1079" s="76" t="str">
        <f t="shared" ca="1" si="143"/>
        <v/>
      </c>
      <c r="R1079" s="75"/>
      <c r="S1079" s="77">
        <f t="shared" ca="1" si="140"/>
        <v>1</v>
      </c>
      <c r="T1079" s="78"/>
      <c r="U1079" s="81">
        <f t="shared" ca="1" si="148"/>
        <v>35</v>
      </c>
      <c r="V1079" s="82">
        <f t="shared" ca="1" si="144"/>
        <v>122649.88</v>
      </c>
      <c r="W1079" s="50"/>
      <c r="X1079" s="50"/>
      <c r="Y1079" s="50"/>
      <c r="Z1079" s="50"/>
      <c r="AA1079" s="50"/>
      <c r="AG1079" s="50"/>
      <c r="AH1079" s="50"/>
      <c r="AI1079" s="50"/>
      <c r="AJ1079" s="50"/>
      <c r="AK1079" s="50"/>
      <c r="AL1079" s="50"/>
      <c r="AM1079" s="50"/>
      <c r="AN1079" s="50"/>
      <c r="AO1079" s="50"/>
      <c r="AP1079" s="138" t="str">
        <f>IF(NOT($AS1079=$AS1080),ROW(),"")</f>
        <v/>
      </c>
      <c r="AQ1079" s="20" t="str">
        <f>IF(NOT(AS1079=AS1080),AS1080,"")</f>
        <v/>
      </c>
      <c r="AR1079" s="20" t="str">
        <f>INDEX($AB$15:$AM$15,MATCH($AS1079,$AB$11:$AM$11,0))</f>
        <v>in</v>
      </c>
      <c r="AS1079" s="20" t="str">
        <f>LEFT(AT1079,4)</f>
        <v>2004</v>
      </c>
      <c r="AT1079" s="139" t="str">
        <f>LEFT(B1079,6)</f>
        <v>200403</v>
      </c>
    </row>
    <row r="1080" spans="2:46" x14ac:dyDescent="0.25">
      <c r="B1080" s="11">
        <f>'Market Data'!B1066</f>
        <v>20040309</v>
      </c>
      <c r="C1080" s="2">
        <f>'Market Data'!C1066</f>
        <v>5334.5</v>
      </c>
      <c r="D1080" s="2">
        <f>'Market Data'!D1066</f>
        <v>5338</v>
      </c>
      <c r="E1080" s="2">
        <f>'Market Data'!E1066</f>
        <v>5258.5</v>
      </c>
      <c r="F1080" s="12">
        <f>'Market Data'!F1066</f>
        <v>5261.5</v>
      </c>
      <c r="H1080" s="151">
        <f t="shared" si="145"/>
        <v>1062</v>
      </c>
      <c r="I1080" s="244">
        <f ca="1">IF($H1080&lt;($J$6+1),"",PFE(OFFSET($F1080,0,0,-$J$6)))</f>
        <v>0.11832263206901578</v>
      </c>
      <c r="J1080" s="19"/>
      <c r="K1080" s="139" t="str">
        <f t="shared" ca="1" si="146"/>
        <v>Long</v>
      </c>
      <c r="L1080" s="243" t="e">
        <f t="shared" ca="1" si="141"/>
        <v>#N/A</v>
      </c>
      <c r="M1080" s="242" t="e">
        <f t="shared" ca="1" si="142"/>
        <v>#N/A</v>
      </c>
      <c r="N1080" s="20"/>
      <c r="O1080" s="74">
        <f t="shared" ca="1" si="147"/>
        <v>1</v>
      </c>
      <c r="P1080" s="75">
        <f t="shared" ca="1" si="139"/>
        <v>0</v>
      </c>
      <c r="Q1080" s="76" t="str">
        <f t="shared" ca="1" si="143"/>
        <v/>
      </c>
      <c r="R1080" s="75"/>
      <c r="S1080" s="77">
        <f t="shared" ca="1" si="140"/>
        <v>1</v>
      </c>
      <c r="T1080" s="78"/>
      <c r="U1080" s="81">
        <f t="shared" ca="1" si="148"/>
        <v>-2940</v>
      </c>
      <c r="V1080" s="82">
        <f t="shared" ca="1" si="144"/>
        <v>119709.88</v>
      </c>
      <c r="W1080" s="50"/>
      <c r="X1080" s="50"/>
      <c r="Y1080" s="50"/>
      <c r="Z1080" s="50"/>
      <c r="AA1080" s="50"/>
      <c r="AG1080" s="50"/>
      <c r="AH1080" s="50"/>
      <c r="AI1080" s="50"/>
      <c r="AJ1080" s="50"/>
      <c r="AK1080" s="50"/>
      <c r="AL1080" s="50"/>
      <c r="AM1080" s="50"/>
      <c r="AN1080" s="50"/>
      <c r="AO1080" s="50"/>
      <c r="AP1080" s="138" t="str">
        <f>IF(NOT($AS1080=$AS1081),ROW(),"")</f>
        <v/>
      </c>
      <c r="AQ1080" s="20" t="str">
        <f>IF(NOT(AS1080=AS1081),AS1081,"")</f>
        <v/>
      </c>
      <c r="AR1080" s="20" t="str">
        <f>INDEX($AB$15:$AM$15,MATCH($AS1080,$AB$11:$AM$11,0))</f>
        <v>in</v>
      </c>
      <c r="AS1080" s="20" t="str">
        <f>LEFT(AT1080,4)</f>
        <v>2004</v>
      </c>
      <c r="AT1080" s="139" t="str">
        <f>LEFT(B1080,6)</f>
        <v>200403</v>
      </c>
    </row>
    <row r="1081" spans="2:46" x14ac:dyDescent="0.25">
      <c r="B1081" s="11">
        <f>'Market Data'!B1067</f>
        <v>20040310</v>
      </c>
      <c r="C1081" s="2">
        <f>'Market Data'!C1067</f>
        <v>5266.5</v>
      </c>
      <c r="D1081" s="2">
        <f>'Market Data'!D1067</f>
        <v>5271</v>
      </c>
      <c r="E1081" s="2">
        <f>'Market Data'!E1067</f>
        <v>5221</v>
      </c>
      <c r="F1081" s="12">
        <f>'Market Data'!F1067</f>
        <v>5225.5</v>
      </c>
      <c r="H1081" s="151">
        <f t="shared" si="145"/>
        <v>1063</v>
      </c>
      <c r="I1081" s="244">
        <f ca="1">IF($H1081&lt;($J$6+1),"",PFE(OFFSET($F1081,0,0,-$J$6)))</f>
        <v>9.2364097211565785E-2</v>
      </c>
      <c r="J1081" s="19"/>
      <c r="K1081" s="139" t="str">
        <f t="shared" ca="1" si="146"/>
        <v>Long</v>
      </c>
      <c r="L1081" s="243" t="e">
        <f t="shared" ca="1" si="141"/>
        <v>#N/A</v>
      </c>
      <c r="M1081" s="242" t="e">
        <f t="shared" ca="1" si="142"/>
        <v>#N/A</v>
      </c>
      <c r="N1081" s="20"/>
      <c r="O1081" s="74">
        <f t="shared" ca="1" si="147"/>
        <v>1</v>
      </c>
      <c r="P1081" s="75">
        <f t="shared" ca="1" si="139"/>
        <v>0</v>
      </c>
      <c r="Q1081" s="76" t="str">
        <f t="shared" ca="1" si="143"/>
        <v/>
      </c>
      <c r="R1081" s="75"/>
      <c r="S1081" s="77">
        <f t="shared" ca="1" si="140"/>
        <v>1</v>
      </c>
      <c r="T1081" s="78"/>
      <c r="U1081" s="81">
        <f t="shared" ca="1" si="148"/>
        <v>-1260</v>
      </c>
      <c r="V1081" s="82">
        <f t="shared" ca="1" si="144"/>
        <v>118449.88</v>
      </c>
      <c r="W1081" s="50"/>
      <c r="X1081" s="50"/>
      <c r="Y1081" s="50"/>
      <c r="Z1081" s="50"/>
      <c r="AA1081" s="50"/>
      <c r="AG1081" s="50"/>
      <c r="AH1081" s="50"/>
      <c r="AI1081" s="50"/>
      <c r="AJ1081" s="50"/>
      <c r="AK1081" s="50"/>
      <c r="AL1081" s="50"/>
      <c r="AM1081" s="50"/>
      <c r="AN1081" s="50"/>
      <c r="AO1081" s="50"/>
      <c r="AP1081" s="138" t="str">
        <f>IF(NOT($AS1081=$AS1082),ROW(),"")</f>
        <v/>
      </c>
      <c r="AQ1081" s="20" t="str">
        <f>IF(NOT(AS1081=AS1082),AS1082,"")</f>
        <v/>
      </c>
      <c r="AR1081" s="20" t="str">
        <f>INDEX($AB$15:$AM$15,MATCH($AS1081,$AB$11:$AM$11,0))</f>
        <v>in</v>
      </c>
      <c r="AS1081" s="20" t="str">
        <f>LEFT(AT1081,4)</f>
        <v>2004</v>
      </c>
      <c r="AT1081" s="139" t="str">
        <f>LEFT(B1081,6)</f>
        <v>200403</v>
      </c>
    </row>
    <row r="1082" spans="2:46" x14ac:dyDescent="0.25">
      <c r="B1082" s="11">
        <f>'Market Data'!B1068</f>
        <v>20040311</v>
      </c>
      <c r="C1082" s="2">
        <f>'Market Data'!C1068</f>
        <v>5179.5</v>
      </c>
      <c r="D1082" s="2">
        <f>'Market Data'!D1068</f>
        <v>5181</v>
      </c>
      <c r="E1082" s="2">
        <f>'Market Data'!E1068</f>
        <v>5081</v>
      </c>
      <c r="F1082" s="12">
        <f>'Market Data'!F1068</f>
        <v>5134.5</v>
      </c>
      <c r="H1082" s="151">
        <f t="shared" si="145"/>
        <v>1064</v>
      </c>
      <c r="I1082" s="244">
        <f ca="1">IF($H1082&lt;($J$6+1),"",PFE(OFFSET($F1082,0,0,-$J$6)))</f>
        <v>6.7013689238418925E-2</v>
      </c>
      <c r="J1082" s="19"/>
      <c r="K1082" s="139" t="str">
        <f t="shared" ca="1" si="146"/>
        <v>Long</v>
      </c>
      <c r="L1082" s="243" t="e">
        <f t="shared" ca="1" si="141"/>
        <v>#N/A</v>
      </c>
      <c r="M1082" s="242" t="e">
        <f t="shared" ca="1" si="142"/>
        <v>#N/A</v>
      </c>
      <c r="N1082" s="20"/>
      <c r="O1082" s="74">
        <f t="shared" ca="1" si="147"/>
        <v>1</v>
      </c>
      <c r="P1082" s="75">
        <f t="shared" ca="1" si="139"/>
        <v>0</v>
      </c>
      <c r="Q1082" s="76" t="str">
        <f t="shared" ca="1" si="143"/>
        <v/>
      </c>
      <c r="R1082" s="75"/>
      <c r="S1082" s="77">
        <f t="shared" ca="1" si="140"/>
        <v>1</v>
      </c>
      <c r="T1082" s="78"/>
      <c r="U1082" s="81">
        <f t="shared" ca="1" si="148"/>
        <v>-3185</v>
      </c>
      <c r="V1082" s="82">
        <f t="shared" ca="1" si="144"/>
        <v>115264.88</v>
      </c>
      <c r="W1082" s="50"/>
      <c r="X1082" s="50"/>
      <c r="Y1082" s="50"/>
      <c r="Z1082" s="50"/>
      <c r="AA1082" s="50"/>
      <c r="AG1082" s="50"/>
      <c r="AH1082" s="50"/>
      <c r="AI1082" s="50"/>
      <c r="AJ1082" s="50"/>
      <c r="AK1082" s="50"/>
      <c r="AL1082" s="50"/>
      <c r="AM1082" s="50"/>
      <c r="AN1082" s="50"/>
      <c r="AO1082" s="50"/>
      <c r="AP1082" s="138" t="str">
        <f>IF(NOT($AS1082=$AS1083),ROW(),"")</f>
        <v/>
      </c>
      <c r="AQ1082" s="20" t="str">
        <f>IF(NOT(AS1082=AS1083),AS1083,"")</f>
        <v/>
      </c>
      <c r="AR1082" s="20" t="str">
        <f>INDEX($AB$15:$AM$15,MATCH($AS1082,$AB$11:$AM$11,0))</f>
        <v>in</v>
      </c>
      <c r="AS1082" s="20" t="str">
        <f>LEFT(AT1082,4)</f>
        <v>2004</v>
      </c>
      <c r="AT1082" s="139" t="str">
        <f>LEFT(B1082,6)</f>
        <v>200403</v>
      </c>
    </row>
    <row r="1083" spans="2:46" x14ac:dyDescent="0.25">
      <c r="B1083" s="11">
        <f>'Market Data'!B1069</f>
        <v>20040312</v>
      </c>
      <c r="C1083" s="2">
        <f>'Market Data'!C1069</f>
        <v>5065.5</v>
      </c>
      <c r="D1083" s="2">
        <f>'Market Data'!D1069</f>
        <v>5132.5</v>
      </c>
      <c r="E1083" s="2">
        <f>'Market Data'!E1069</f>
        <v>5031</v>
      </c>
      <c r="F1083" s="12">
        <f>'Market Data'!F1069</f>
        <v>5110.5</v>
      </c>
      <c r="H1083" s="151">
        <f t="shared" si="145"/>
        <v>1065</v>
      </c>
      <c r="I1083" s="244">
        <f ca="1">IF($H1083&lt;($J$6+1),"",PFE(OFFSET($F1083,0,0,-$J$6)))</f>
        <v>6.2399576405178368E-2</v>
      </c>
      <c r="J1083" s="19"/>
      <c r="K1083" s="139" t="str">
        <f t="shared" ca="1" si="146"/>
        <v>Long</v>
      </c>
      <c r="L1083" s="243" t="e">
        <f t="shared" ca="1" si="141"/>
        <v>#N/A</v>
      </c>
      <c r="M1083" s="242" t="e">
        <f t="shared" ca="1" si="142"/>
        <v>#N/A</v>
      </c>
      <c r="N1083" s="20"/>
      <c r="O1083" s="74">
        <f t="shared" ca="1" si="147"/>
        <v>1</v>
      </c>
      <c r="P1083" s="75">
        <f t="shared" ca="1" si="139"/>
        <v>0</v>
      </c>
      <c r="Q1083" s="76" t="str">
        <f t="shared" ca="1" si="143"/>
        <v/>
      </c>
      <c r="R1083" s="75"/>
      <c r="S1083" s="77">
        <f t="shared" ca="1" si="140"/>
        <v>1</v>
      </c>
      <c r="T1083" s="78"/>
      <c r="U1083" s="81">
        <f t="shared" ca="1" si="148"/>
        <v>-840</v>
      </c>
      <c r="V1083" s="82">
        <f t="shared" ca="1" si="144"/>
        <v>114424.88</v>
      </c>
      <c r="W1083" s="50"/>
      <c r="X1083" s="50"/>
      <c r="Y1083" s="50"/>
      <c r="Z1083" s="50"/>
      <c r="AA1083" s="50"/>
      <c r="AG1083" s="50"/>
      <c r="AH1083" s="50"/>
      <c r="AI1083" s="50"/>
      <c r="AJ1083" s="50"/>
      <c r="AK1083" s="50"/>
      <c r="AL1083" s="50"/>
      <c r="AM1083" s="50"/>
      <c r="AN1083" s="50"/>
      <c r="AO1083" s="50"/>
      <c r="AP1083" s="138" t="str">
        <f>IF(NOT($AS1083=$AS1084),ROW(),"")</f>
        <v/>
      </c>
      <c r="AQ1083" s="20" t="str">
        <f>IF(NOT(AS1083=AS1084),AS1084,"")</f>
        <v/>
      </c>
      <c r="AR1083" s="20" t="str">
        <f>INDEX($AB$15:$AM$15,MATCH($AS1083,$AB$11:$AM$11,0))</f>
        <v>in</v>
      </c>
      <c r="AS1083" s="20" t="str">
        <f>LEFT(AT1083,4)</f>
        <v>2004</v>
      </c>
      <c r="AT1083" s="139" t="str">
        <f>LEFT(B1083,6)</f>
        <v>200403</v>
      </c>
    </row>
    <row r="1084" spans="2:46" x14ac:dyDescent="0.25">
      <c r="B1084" s="11">
        <f>'Market Data'!B1070</f>
        <v>20040315</v>
      </c>
      <c r="C1084" s="2">
        <f>'Market Data'!C1070</f>
        <v>5084.5</v>
      </c>
      <c r="D1084" s="2">
        <f>'Market Data'!D1070</f>
        <v>5118</v>
      </c>
      <c r="E1084" s="2">
        <f>'Market Data'!E1070</f>
        <v>5007.5</v>
      </c>
      <c r="F1084" s="12">
        <f>'Market Data'!F1070</f>
        <v>5015.5</v>
      </c>
      <c r="H1084" s="151">
        <f t="shared" si="145"/>
        <v>1066</v>
      </c>
      <c r="I1084" s="244">
        <f ca="1">IF($H1084&lt;($J$6+1),"",PFE(OFFSET($F1084,0,0,-$J$6)))</f>
        <v>3.2365760135247848E-2</v>
      </c>
      <c r="J1084" s="19"/>
      <c r="K1084" s="139" t="str">
        <f t="shared" ca="1" si="146"/>
        <v>Long</v>
      </c>
      <c r="L1084" s="243" t="e">
        <f t="shared" ca="1" si="141"/>
        <v>#N/A</v>
      </c>
      <c r="M1084" s="242" t="e">
        <f t="shared" ca="1" si="142"/>
        <v>#N/A</v>
      </c>
      <c r="N1084" s="20"/>
      <c r="O1084" s="74">
        <f t="shared" ca="1" si="147"/>
        <v>1</v>
      </c>
      <c r="P1084" s="75">
        <f t="shared" ca="1" si="139"/>
        <v>0</v>
      </c>
      <c r="Q1084" s="76" t="str">
        <f t="shared" ca="1" si="143"/>
        <v/>
      </c>
      <c r="R1084" s="75"/>
      <c r="S1084" s="77">
        <f t="shared" ca="1" si="140"/>
        <v>1</v>
      </c>
      <c r="T1084" s="78"/>
      <c r="U1084" s="81">
        <f t="shared" ca="1" si="148"/>
        <v>-3325</v>
      </c>
      <c r="V1084" s="82">
        <f t="shared" ca="1" si="144"/>
        <v>111099.88</v>
      </c>
      <c r="W1084" s="50"/>
      <c r="X1084" s="50"/>
      <c r="Y1084" s="50"/>
      <c r="Z1084" s="50"/>
      <c r="AA1084" s="50"/>
      <c r="AG1084" s="50"/>
      <c r="AH1084" s="50"/>
      <c r="AI1084" s="50"/>
      <c r="AJ1084" s="50"/>
      <c r="AK1084" s="50"/>
      <c r="AL1084" s="50"/>
      <c r="AM1084" s="50"/>
      <c r="AN1084" s="50"/>
      <c r="AO1084" s="50"/>
      <c r="AP1084" s="138" t="str">
        <f>IF(NOT($AS1084=$AS1085),ROW(),"")</f>
        <v/>
      </c>
      <c r="AQ1084" s="20" t="str">
        <f>IF(NOT(AS1084=AS1085),AS1085,"")</f>
        <v/>
      </c>
      <c r="AR1084" s="20" t="str">
        <f>INDEX($AB$15:$AM$15,MATCH($AS1084,$AB$11:$AM$11,0))</f>
        <v>in</v>
      </c>
      <c r="AS1084" s="20" t="str">
        <f>LEFT(AT1084,4)</f>
        <v>2004</v>
      </c>
      <c r="AT1084" s="139" t="str">
        <f>LEFT(B1084,6)</f>
        <v>200403</v>
      </c>
    </row>
    <row r="1085" spans="2:46" x14ac:dyDescent="0.25">
      <c r="B1085" s="11">
        <f>'Market Data'!B1071</f>
        <v>20040316</v>
      </c>
      <c r="C1085" s="2">
        <f>'Market Data'!C1071</f>
        <v>5029</v>
      </c>
      <c r="D1085" s="2">
        <f>'Market Data'!D1071</f>
        <v>5058.5</v>
      </c>
      <c r="E1085" s="2">
        <f>'Market Data'!E1071</f>
        <v>4981.5</v>
      </c>
      <c r="F1085" s="12">
        <f>'Market Data'!F1071</f>
        <v>5015.5</v>
      </c>
      <c r="H1085" s="151">
        <f t="shared" si="145"/>
        <v>1067</v>
      </c>
      <c r="I1085" s="244">
        <f ca="1">IF($H1085&lt;($J$6+1),"",PFE(OFFSET($F1085,0,0,-$J$6)))</f>
        <v>3.3278498684338347E-2</v>
      </c>
      <c r="J1085" s="19"/>
      <c r="K1085" s="139" t="str">
        <f t="shared" ca="1" si="146"/>
        <v>Long</v>
      </c>
      <c r="L1085" s="243" t="e">
        <f t="shared" ca="1" si="141"/>
        <v>#N/A</v>
      </c>
      <c r="M1085" s="242" t="e">
        <f t="shared" ca="1" si="142"/>
        <v>#N/A</v>
      </c>
      <c r="N1085" s="20"/>
      <c r="O1085" s="74">
        <f t="shared" ca="1" si="147"/>
        <v>1</v>
      </c>
      <c r="P1085" s="75">
        <f t="shared" ca="1" si="139"/>
        <v>0</v>
      </c>
      <c r="Q1085" s="76" t="str">
        <f t="shared" ca="1" si="143"/>
        <v/>
      </c>
      <c r="R1085" s="75"/>
      <c r="S1085" s="77">
        <f t="shared" ca="1" si="140"/>
        <v>1</v>
      </c>
      <c r="T1085" s="78"/>
      <c r="U1085" s="81">
        <f t="shared" ca="1" si="148"/>
        <v>0</v>
      </c>
      <c r="V1085" s="82">
        <f t="shared" ca="1" si="144"/>
        <v>111099.88</v>
      </c>
      <c r="W1085" s="50"/>
      <c r="X1085" s="50"/>
      <c r="Y1085" s="50"/>
      <c r="Z1085" s="50"/>
      <c r="AA1085" s="50"/>
      <c r="AG1085" s="50"/>
      <c r="AH1085" s="50"/>
      <c r="AI1085" s="50"/>
      <c r="AJ1085" s="50"/>
      <c r="AK1085" s="50"/>
      <c r="AL1085" s="50"/>
      <c r="AM1085" s="50"/>
      <c r="AN1085" s="50"/>
      <c r="AO1085" s="50"/>
      <c r="AP1085" s="138" t="str">
        <f>IF(NOT($AS1085=$AS1086),ROW(),"")</f>
        <v/>
      </c>
      <c r="AQ1085" s="20" t="str">
        <f>IF(NOT(AS1085=AS1086),AS1086,"")</f>
        <v/>
      </c>
      <c r="AR1085" s="20" t="str">
        <f>INDEX($AB$15:$AM$15,MATCH($AS1085,$AB$11:$AM$11,0))</f>
        <v>in</v>
      </c>
      <c r="AS1085" s="20" t="str">
        <f>LEFT(AT1085,4)</f>
        <v>2004</v>
      </c>
      <c r="AT1085" s="139" t="str">
        <f>LEFT(B1085,6)</f>
        <v>200403</v>
      </c>
    </row>
    <row r="1086" spans="2:46" x14ac:dyDescent="0.25">
      <c r="B1086" s="11">
        <f>'Market Data'!B1072</f>
        <v>20040317</v>
      </c>
      <c r="C1086" s="2">
        <f>'Market Data'!C1072</f>
        <v>5058.5</v>
      </c>
      <c r="D1086" s="2">
        <f>'Market Data'!D1072</f>
        <v>5109.5</v>
      </c>
      <c r="E1086" s="2">
        <f>'Market Data'!E1072</f>
        <v>5044</v>
      </c>
      <c r="F1086" s="12">
        <f>'Market Data'!F1072</f>
        <v>5102.5</v>
      </c>
      <c r="H1086" s="151">
        <f t="shared" si="145"/>
        <v>1068</v>
      </c>
      <c r="I1086" s="244">
        <f ca="1">IF($H1086&lt;($J$6+1),"",PFE(OFFSET($F1086,0,0,-$J$6)))</f>
        <v>4.323853951507417E-2</v>
      </c>
      <c r="J1086" s="19"/>
      <c r="K1086" s="139" t="str">
        <f t="shared" ca="1" si="146"/>
        <v>Long</v>
      </c>
      <c r="L1086" s="243" t="e">
        <f t="shared" ca="1" si="141"/>
        <v>#N/A</v>
      </c>
      <c r="M1086" s="242" t="e">
        <f t="shared" ca="1" si="142"/>
        <v>#N/A</v>
      </c>
      <c r="N1086" s="20"/>
      <c r="O1086" s="74">
        <f t="shared" ca="1" si="147"/>
        <v>1</v>
      </c>
      <c r="P1086" s="75">
        <f t="shared" ca="1" si="139"/>
        <v>0</v>
      </c>
      <c r="Q1086" s="76" t="str">
        <f t="shared" ca="1" si="143"/>
        <v/>
      </c>
      <c r="R1086" s="75"/>
      <c r="S1086" s="77">
        <f t="shared" ca="1" si="140"/>
        <v>1</v>
      </c>
      <c r="T1086" s="78"/>
      <c r="U1086" s="81">
        <f t="shared" ca="1" si="148"/>
        <v>3045</v>
      </c>
      <c r="V1086" s="82">
        <f t="shared" ca="1" si="144"/>
        <v>114144.88</v>
      </c>
      <c r="W1086" s="50"/>
      <c r="X1086" s="50"/>
      <c r="Y1086" s="50"/>
      <c r="Z1086" s="50"/>
      <c r="AA1086" s="50"/>
      <c r="AG1086" s="50"/>
      <c r="AH1086" s="50"/>
      <c r="AI1086" s="50"/>
      <c r="AJ1086" s="50"/>
      <c r="AK1086" s="50"/>
      <c r="AL1086" s="50"/>
      <c r="AM1086" s="50"/>
      <c r="AN1086" s="50"/>
      <c r="AO1086" s="50"/>
      <c r="AP1086" s="138" t="str">
        <f>IF(NOT($AS1086=$AS1087),ROW(),"")</f>
        <v/>
      </c>
      <c r="AQ1086" s="20" t="str">
        <f>IF(NOT(AS1086=AS1087),AS1087,"")</f>
        <v/>
      </c>
      <c r="AR1086" s="20" t="str">
        <f>INDEX($AB$15:$AM$15,MATCH($AS1086,$AB$11:$AM$11,0))</f>
        <v>in</v>
      </c>
      <c r="AS1086" s="20" t="str">
        <f>LEFT(AT1086,4)</f>
        <v>2004</v>
      </c>
      <c r="AT1086" s="139" t="str">
        <f>LEFT(B1086,6)</f>
        <v>200403</v>
      </c>
    </row>
    <row r="1087" spans="2:46" x14ac:dyDescent="0.25">
      <c r="B1087" s="11">
        <f>'Market Data'!B1073</f>
        <v>20040318</v>
      </c>
      <c r="C1087" s="2">
        <f>'Market Data'!C1073</f>
        <v>5103.5</v>
      </c>
      <c r="D1087" s="2">
        <f>'Market Data'!D1073</f>
        <v>5109</v>
      </c>
      <c r="E1087" s="2">
        <f>'Market Data'!E1073</f>
        <v>5002.5</v>
      </c>
      <c r="F1087" s="12">
        <f>'Market Data'!F1073</f>
        <v>5036</v>
      </c>
      <c r="H1087" s="151">
        <f t="shared" si="145"/>
        <v>1069</v>
      </c>
      <c r="I1087" s="244">
        <f ca="1">IF($H1087&lt;($J$6+1),"",PFE(OFFSET($F1087,0,0,-$J$6)))</f>
        <v>6.0141289957275808E-2</v>
      </c>
      <c r="J1087" s="19"/>
      <c r="K1087" s="139" t="str">
        <f t="shared" ca="1" si="146"/>
        <v>Long</v>
      </c>
      <c r="L1087" s="243" t="e">
        <f t="shared" ca="1" si="141"/>
        <v>#N/A</v>
      </c>
      <c r="M1087" s="242" t="e">
        <f t="shared" ca="1" si="142"/>
        <v>#N/A</v>
      </c>
      <c r="N1087" s="20"/>
      <c r="O1087" s="74">
        <f t="shared" ca="1" si="147"/>
        <v>1</v>
      </c>
      <c r="P1087" s="75">
        <f t="shared" ca="1" si="139"/>
        <v>0</v>
      </c>
      <c r="Q1087" s="76" t="str">
        <f t="shared" ca="1" si="143"/>
        <v/>
      </c>
      <c r="R1087" s="75"/>
      <c r="S1087" s="77">
        <f t="shared" ca="1" si="140"/>
        <v>1</v>
      </c>
      <c r="T1087" s="78"/>
      <c r="U1087" s="81">
        <f t="shared" ca="1" si="148"/>
        <v>-2327.5</v>
      </c>
      <c r="V1087" s="82">
        <f t="shared" ca="1" si="144"/>
        <v>111817.38</v>
      </c>
      <c r="W1087" s="50"/>
      <c r="X1087" s="50"/>
      <c r="Y1087" s="50"/>
      <c r="Z1087" s="50"/>
      <c r="AA1087" s="50"/>
      <c r="AG1087" s="50"/>
      <c r="AH1087" s="50"/>
      <c r="AI1087" s="50"/>
      <c r="AJ1087" s="50"/>
      <c r="AK1087" s="50"/>
      <c r="AL1087" s="50"/>
      <c r="AM1087" s="50"/>
      <c r="AN1087" s="50"/>
      <c r="AO1087" s="50"/>
      <c r="AP1087" s="138" t="str">
        <f>IF(NOT($AS1087=$AS1088),ROW(),"")</f>
        <v/>
      </c>
      <c r="AQ1087" s="20" t="str">
        <f>IF(NOT(AS1087=AS1088),AS1088,"")</f>
        <v/>
      </c>
      <c r="AR1087" s="20" t="str">
        <f>INDEX($AB$15:$AM$15,MATCH($AS1087,$AB$11:$AM$11,0))</f>
        <v>in</v>
      </c>
      <c r="AS1087" s="20" t="str">
        <f>LEFT(AT1087,4)</f>
        <v>2004</v>
      </c>
      <c r="AT1087" s="139" t="str">
        <f>LEFT(B1087,6)</f>
        <v>200403</v>
      </c>
    </row>
    <row r="1088" spans="2:46" x14ac:dyDescent="0.25">
      <c r="B1088" s="11">
        <f>'Market Data'!B1074</f>
        <v>20040319</v>
      </c>
      <c r="C1088" s="2">
        <f>'Market Data'!C1074</f>
        <v>5067.5</v>
      </c>
      <c r="D1088" s="2">
        <f>'Market Data'!D1074</f>
        <v>5070</v>
      </c>
      <c r="E1088" s="2">
        <f>'Market Data'!E1074</f>
        <v>5006.5</v>
      </c>
      <c r="F1088" s="12">
        <f>'Market Data'!F1074</f>
        <v>5014</v>
      </c>
      <c r="H1088" s="151">
        <f t="shared" si="145"/>
        <v>1070</v>
      </c>
      <c r="I1088" s="244">
        <f ca="1">IF($H1088&lt;($J$6+1),"",PFE(OFFSET($F1088,0,0,-$J$6)))</f>
        <v>7.0568664573753923E-2</v>
      </c>
      <c r="J1088" s="19"/>
      <c r="K1088" s="139" t="str">
        <f t="shared" ca="1" si="146"/>
        <v>Long</v>
      </c>
      <c r="L1088" s="243" t="e">
        <f t="shared" ca="1" si="141"/>
        <v>#N/A</v>
      </c>
      <c r="M1088" s="242" t="e">
        <f t="shared" ca="1" si="142"/>
        <v>#N/A</v>
      </c>
      <c r="N1088" s="20"/>
      <c r="O1088" s="74">
        <f t="shared" ca="1" si="147"/>
        <v>1</v>
      </c>
      <c r="P1088" s="75">
        <f t="shared" ca="1" si="139"/>
        <v>0</v>
      </c>
      <c r="Q1088" s="76" t="str">
        <f t="shared" ca="1" si="143"/>
        <v/>
      </c>
      <c r="R1088" s="75"/>
      <c r="S1088" s="77">
        <f t="shared" ca="1" si="140"/>
        <v>1</v>
      </c>
      <c r="T1088" s="78"/>
      <c r="U1088" s="81">
        <f t="shared" ca="1" si="148"/>
        <v>-770</v>
      </c>
      <c r="V1088" s="82">
        <f t="shared" ca="1" si="144"/>
        <v>111047.38</v>
      </c>
      <c r="W1088" s="50"/>
      <c r="X1088" s="50"/>
      <c r="Y1088" s="50"/>
      <c r="Z1088" s="50"/>
      <c r="AA1088" s="50"/>
      <c r="AG1088" s="50"/>
      <c r="AH1088" s="50"/>
      <c r="AI1088" s="50"/>
      <c r="AJ1088" s="50"/>
      <c r="AK1088" s="50"/>
      <c r="AL1088" s="50"/>
      <c r="AM1088" s="50"/>
      <c r="AN1088" s="50"/>
      <c r="AO1088" s="50"/>
      <c r="AP1088" s="138" t="str">
        <f>IF(NOT($AS1088=$AS1089),ROW(),"")</f>
        <v/>
      </c>
      <c r="AQ1088" s="20" t="str">
        <f>IF(NOT(AS1088=AS1089),AS1089,"")</f>
        <v/>
      </c>
      <c r="AR1088" s="20" t="str">
        <f>INDEX($AB$15:$AM$15,MATCH($AS1088,$AB$11:$AM$11,0))</f>
        <v>in</v>
      </c>
      <c r="AS1088" s="20" t="str">
        <f>LEFT(AT1088,4)</f>
        <v>2004</v>
      </c>
      <c r="AT1088" s="139" t="str">
        <f>LEFT(B1088,6)</f>
        <v>200403</v>
      </c>
    </row>
    <row r="1089" spans="2:46" x14ac:dyDescent="0.25">
      <c r="B1089" s="11">
        <f>'Market Data'!B1075</f>
        <v>20040322</v>
      </c>
      <c r="C1089" s="2">
        <f>'Market Data'!C1075</f>
        <v>4966</v>
      </c>
      <c r="D1089" s="2">
        <f>'Market Data'!D1075</f>
        <v>4969.5</v>
      </c>
      <c r="E1089" s="2">
        <f>'Market Data'!E1075</f>
        <v>4898</v>
      </c>
      <c r="F1089" s="12">
        <f>'Market Data'!F1075</f>
        <v>4914.5</v>
      </c>
      <c r="H1089" s="151">
        <f t="shared" si="145"/>
        <v>1071</v>
      </c>
      <c r="I1089" s="244">
        <f ca="1">IF($H1089&lt;($J$6+1),"",PFE(OFFSET($F1089,0,0,-$J$6)))</f>
        <v>3.3354392196010288E-2</v>
      </c>
      <c r="J1089" s="19"/>
      <c r="K1089" s="139" t="str">
        <f t="shared" ca="1" si="146"/>
        <v>Long</v>
      </c>
      <c r="L1089" s="243" t="e">
        <f t="shared" ca="1" si="141"/>
        <v>#N/A</v>
      </c>
      <c r="M1089" s="242" t="e">
        <f t="shared" ca="1" si="142"/>
        <v>#N/A</v>
      </c>
      <c r="N1089" s="20"/>
      <c r="O1089" s="74">
        <f t="shared" ca="1" si="147"/>
        <v>1</v>
      </c>
      <c r="P1089" s="75">
        <f t="shared" ca="1" si="139"/>
        <v>0</v>
      </c>
      <c r="Q1089" s="76" t="str">
        <f t="shared" ca="1" si="143"/>
        <v/>
      </c>
      <c r="R1089" s="75"/>
      <c r="S1089" s="77">
        <f t="shared" ca="1" si="140"/>
        <v>1</v>
      </c>
      <c r="T1089" s="78"/>
      <c r="U1089" s="81">
        <f t="shared" ca="1" si="148"/>
        <v>-3482.5</v>
      </c>
      <c r="V1089" s="82">
        <f t="shared" ca="1" si="144"/>
        <v>107564.88</v>
      </c>
      <c r="W1089" s="50"/>
      <c r="X1089" s="50"/>
      <c r="Y1089" s="50"/>
      <c r="Z1089" s="50"/>
      <c r="AA1089" s="50"/>
      <c r="AG1089" s="50"/>
      <c r="AH1089" s="50"/>
      <c r="AI1089" s="50"/>
      <c r="AJ1089" s="50"/>
      <c r="AK1089" s="50"/>
      <c r="AL1089" s="50"/>
      <c r="AM1089" s="50"/>
      <c r="AN1089" s="50"/>
      <c r="AO1089" s="50"/>
      <c r="AP1089" s="138" t="str">
        <f>IF(NOT($AS1089=$AS1090),ROW(),"")</f>
        <v/>
      </c>
      <c r="AQ1089" s="20" t="str">
        <f>IF(NOT(AS1089=AS1090),AS1090,"")</f>
        <v/>
      </c>
      <c r="AR1089" s="20" t="str">
        <f>INDEX($AB$15:$AM$15,MATCH($AS1089,$AB$11:$AM$11,0))</f>
        <v>in</v>
      </c>
      <c r="AS1089" s="20" t="str">
        <f>LEFT(AT1089,4)</f>
        <v>2004</v>
      </c>
      <c r="AT1089" s="139" t="str">
        <f>LEFT(B1089,6)</f>
        <v>200403</v>
      </c>
    </row>
    <row r="1090" spans="2:46" x14ac:dyDescent="0.25">
      <c r="B1090" s="11">
        <f>'Market Data'!B1076</f>
        <v>20040323</v>
      </c>
      <c r="C1090" s="2">
        <f>'Market Data'!C1076</f>
        <v>4932</v>
      </c>
      <c r="D1090" s="2">
        <f>'Market Data'!D1076</f>
        <v>4978</v>
      </c>
      <c r="E1090" s="2">
        <f>'Market Data'!E1076</f>
        <v>4907.5</v>
      </c>
      <c r="F1090" s="12">
        <f>'Market Data'!F1076</f>
        <v>4932</v>
      </c>
      <c r="H1090" s="151">
        <f t="shared" si="145"/>
        <v>1072</v>
      </c>
      <c r="I1090" s="244">
        <f ca="1">IF($H1090&lt;($J$6+1),"",PFE(OFFSET($F1090,0,0,-$J$6)))</f>
        <v>3.5302861301277771E-2</v>
      </c>
      <c r="J1090" s="19"/>
      <c r="K1090" s="139" t="str">
        <f t="shared" ca="1" si="146"/>
        <v>Long</v>
      </c>
      <c r="L1090" s="243" t="e">
        <f t="shared" ca="1" si="141"/>
        <v>#N/A</v>
      </c>
      <c r="M1090" s="242" t="e">
        <f t="shared" ca="1" si="142"/>
        <v>#N/A</v>
      </c>
      <c r="N1090" s="20"/>
      <c r="O1090" s="74">
        <f t="shared" ca="1" si="147"/>
        <v>1</v>
      </c>
      <c r="P1090" s="75">
        <f t="shared" ca="1" si="139"/>
        <v>0</v>
      </c>
      <c r="Q1090" s="76" t="str">
        <f t="shared" ca="1" si="143"/>
        <v/>
      </c>
      <c r="R1090" s="75"/>
      <c r="S1090" s="77">
        <f t="shared" ca="1" si="140"/>
        <v>1</v>
      </c>
      <c r="T1090" s="78"/>
      <c r="U1090" s="81">
        <f t="shared" ca="1" si="148"/>
        <v>612.5</v>
      </c>
      <c r="V1090" s="82">
        <f t="shared" ca="1" si="144"/>
        <v>108177.38</v>
      </c>
      <c r="W1090" s="50"/>
      <c r="X1090" s="50"/>
      <c r="Y1090" s="50"/>
      <c r="Z1090" s="50"/>
      <c r="AA1090" s="50"/>
      <c r="AG1090" s="50"/>
      <c r="AH1090" s="50"/>
      <c r="AI1090" s="50"/>
      <c r="AJ1090" s="50"/>
      <c r="AK1090" s="50"/>
      <c r="AL1090" s="50"/>
      <c r="AM1090" s="50"/>
      <c r="AN1090" s="50"/>
      <c r="AO1090" s="50"/>
      <c r="AP1090" s="138" t="str">
        <f>IF(NOT($AS1090=$AS1091),ROW(),"")</f>
        <v/>
      </c>
      <c r="AQ1090" s="20" t="str">
        <f>IF(NOT(AS1090=AS1091),AS1091,"")</f>
        <v/>
      </c>
      <c r="AR1090" s="20" t="str">
        <f>INDEX($AB$15:$AM$15,MATCH($AS1090,$AB$11:$AM$11,0))</f>
        <v>in</v>
      </c>
      <c r="AS1090" s="20" t="str">
        <f>LEFT(AT1090,4)</f>
        <v>2004</v>
      </c>
      <c r="AT1090" s="139" t="str">
        <f>LEFT(B1090,6)</f>
        <v>200403</v>
      </c>
    </row>
    <row r="1091" spans="2:46" x14ac:dyDescent="0.25">
      <c r="B1091" s="11">
        <f>'Market Data'!B1077</f>
        <v>20040324</v>
      </c>
      <c r="C1091" s="2">
        <f>'Market Data'!C1077</f>
        <v>4932</v>
      </c>
      <c r="D1091" s="2">
        <f>'Market Data'!D1077</f>
        <v>4964</v>
      </c>
      <c r="E1091" s="2">
        <f>'Market Data'!E1077</f>
        <v>4893</v>
      </c>
      <c r="F1091" s="12">
        <f>'Market Data'!F1077</f>
        <v>4957.5</v>
      </c>
      <c r="H1091" s="151">
        <f t="shared" si="145"/>
        <v>1073</v>
      </c>
      <c r="I1091" s="244">
        <f ca="1">IF($H1091&lt;($J$6+1),"",PFE(OFFSET($F1091,0,0,-$J$6)))</f>
        <v>4.7042282009475786E-2</v>
      </c>
      <c r="J1091" s="19"/>
      <c r="K1091" s="139" t="str">
        <f t="shared" ca="1" si="146"/>
        <v>Long</v>
      </c>
      <c r="L1091" s="243" t="e">
        <f t="shared" ca="1" si="141"/>
        <v>#N/A</v>
      </c>
      <c r="M1091" s="242" t="e">
        <f t="shared" ca="1" si="142"/>
        <v>#N/A</v>
      </c>
      <c r="N1091" s="20"/>
      <c r="O1091" s="74">
        <f t="shared" ca="1" si="147"/>
        <v>1</v>
      </c>
      <c r="P1091" s="75">
        <f t="shared" ca="1" si="139"/>
        <v>0</v>
      </c>
      <c r="Q1091" s="76" t="str">
        <f t="shared" ca="1" si="143"/>
        <v/>
      </c>
      <c r="R1091" s="75"/>
      <c r="S1091" s="77">
        <f t="shared" ca="1" si="140"/>
        <v>1</v>
      </c>
      <c r="T1091" s="78"/>
      <c r="U1091" s="81">
        <f t="shared" ca="1" si="148"/>
        <v>892.5</v>
      </c>
      <c r="V1091" s="82">
        <f t="shared" ca="1" si="144"/>
        <v>109069.88</v>
      </c>
      <c r="W1091" s="50"/>
      <c r="X1091" s="50"/>
      <c r="Y1091" s="50"/>
      <c r="Z1091" s="50"/>
      <c r="AA1091" s="50"/>
      <c r="AG1091" s="50"/>
      <c r="AH1091" s="50"/>
      <c r="AI1091" s="50"/>
      <c r="AJ1091" s="50"/>
      <c r="AK1091" s="50"/>
      <c r="AL1091" s="50"/>
      <c r="AM1091" s="50"/>
      <c r="AN1091" s="50"/>
      <c r="AO1091" s="50"/>
      <c r="AP1091" s="138" t="str">
        <f>IF(NOT($AS1091=$AS1092),ROW(),"")</f>
        <v/>
      </c>
      <c r="AQ1091" s="20" t="str">
        <f>IF(NOT(AS1091=AS1092),AS1092,"")</f>
        <v/>
      </c>
      <c r="AR1091" s="20" t="str">
        <f>INDEX($AB$15:$AM$15,MATCH($AS1091,$AB$11:$AM$11,0))</f>
        <v>in</v>
      </c>
      <c r="AS1091" s="20" t="str">
        <f>LEFT(AT1091,4)</f>
        <v>2004</v>
      </c>
      <c r="AT1091" s="139" t="str">
        <f>LEFT(B1091,6)</f>
        <v>200403</v>
      </c>
    </row>
    <row r="1092" spans="2:46" x14ac:dyDescent="0.25">
      <c r="B1092" s="11">
        <f>'Market Data'!B1078</f>
        <v>20040325</v>
      </c>
      <c r="C1092" s="2">
        <f>'Market Data'!C1078</f>
        <v>4970</v>
      </c>
      <c r="D1092" s="2">
        <f>'Market Data'!D1078</f>
        <v>5037.5</v>
      </c>
      <c r="E1092" s="2">
        <f>'Market Data'!E1078</f>
        <v>4962.5</v>
      </c>
      <c r="F1092" s="12">
        <f>'Market Data'!F1078</f>
        <v>5034</v>
      </c>
      <c r="H1092" s="151">
        <f t="shared" si="145"/>
        <v>1074</v>
      </c>
      <c r="I1092" s="244">
        <f ca="1">IF($H1092&lt;($J$6+1),"",PFE(OFFSET($F1092,0,0,-$J$6)))</f>
        <v>3.8570139449178149E-2</v>
      </c>
      <c r="J1092" s="19"/>
      <c r="K1092" s="139" t="str">
        <f t="shared" ca="1" si="146"/>
        <v>Long</v>
      </c>
      <c r="L1092" s="243" t="e">
        <f t="shared" ca="1" si="141"/>
        <v>#N/A</v>
      </c>
      <c r="M1092" s="242" t="e">
        <f t="shared" ca="1" si="142"/>
        <v>#N/A</v>
      </c>
      <c r="N1092" s="20"/>
      <c r="O1092" s="74">
        <f t="shared" ca="1" si="147"/>
        <v>1</v>
      </c>
      <c r="P1092" s="75">
        <f t="shared" ca="1" si="139"/>
        <v>0</v>
      </c>
      <c r="Q1092" s="76" t="str">
        <f t="shared" ca="1" si="143"/>
        <v/>
      </c>
      <c r="R1092" s="75"/>
      <c r="S1092" s="77">
        <f t="shared" ca="1" si="140"/>
        <v>1</v>
      </c>
      <c r="T1092" s="78"/>
      <c r="U1092" s="81">
        <f t="shared" ca="1" si="148"/>
        <v>2677.5</v>
      </c>
      <c r="V1092" s="82">
        <f t="shared" ca="1" si="144"/>
        <v>111747.38</v>
      </c>
      <c r="W1092" s="50"/>
      <c r="X1092" s="50"/>
      <c r="Y1092" s="50"/>
      <c r="Z1092" s="50"/>
      <c r="AA1092" s="50"/>
      <c r="AG1092" s="50"/>
      <c r="AH1092" s="50"/>
      <c r="AI1092" s="50"/>
      <c r="AJ1092" s="50"/>
      <c r="AK1092" s="50"/>
      <c r="AL1092" s="50"/>
      <c r="AM1092" s="50"/>
      <c r="AN1092" s="50"/>
      <c r="AO1092" s="50"/>
      <c r="AP1092" s="138" t="str">
        <f>IF(NOT($AS1092=$AS1093),ROW(),"")</f>
        <v/>
      </c>
      <c r="AQ1092" s="20" t="str">
        <f>IF(NOT(AS1092=AS1093),AS1093,"")</f>
        <v/>
      </c>
      <c r="AR1092" s="20" t="str">
        <f>INDEX($AB$15:$AM$15,MATCH($AS1092,$AB$11:$AM$11,0))</f>
        <v>in</v>
      </c>
      <c r="AS1092" s="20" t="str">
        <f>LEFT(AT1092,4)</f>
        <v>2004</v>
      </c>
      <c r="AT1092" s="139" t="str">
        <f>LEFT(B1092,6)</f>
        <v>200403</v>
      </c>
    </row>
    <row r="1093" spans="2:46" x14ac:dyDescent="0.25">
      <c r="B1093" s="11">
        <f>'Market Data'!B1079</f>
        <v>20040326</v>
      </c>
      <c r="C1093" s="2">
        <f>'Market Data'!C1079</f>
        <v>5056</v>
      </c>
      <c r="D1093" s="2">
        <f>'Market Data'!D1079</f>
        <v>5058</v>
      </c>
      <c r="E1093" s="2">
        <f>'Market Data'!E1079</f>
        <v>5003.5</v>
      </c>
      <c r="F1093" s="12">
        <f>'Market Data'!F1079</f>
        <v>5022</v>
      </c>
      <c r="H1093" s="151">
        <f t="shared" si="145"/>
        <v>1075</v>
      </c>
      <c r="I1093" s="244">
        <f ca="1">IF($H1093&lt;($J$6+1),"",PFE(OFFSET($F1093,0,0,-$J$6)))</f>
        <v>3.778985254176765E-2</v>
      </c>
      <c r="J1093" s="19"/>
      <c r="K1093" s="139" t="str">
        <f t="shared" ca="1" si="146"/>
        <v>Long</v>
      </c>
      <c r="L1093" s="243" t="e">
        <f t="shared" ca="1" si="141"/>
        <v>#N/A</v>
      </c>
      <c r="M1093" s="242" t="e">
        <f t="shared" ca="1" si="142"/>
        <v>#N/A</v>
      </c>
      <c r="N1093" s="20"/>
      <c r="O1093" s="74">
        <f t="shared" ca="1" si="147"/>
        <v>1</v>
      </c>
      <c r="P1093" s="75">
        <f t="shared" ca="1" si="139"/>
        <v>0</v>
      </c>
      <c r="Q1093" s="76" t="str">
        <f t="shared" ca="1" si="143"/>
        <v/>
      </c>
      <c r="R1093" s="75"/>
      <c r="S1093" s="77">
        <f t="shared" ca="1" si="140"/>
        <v>1</v>
      </c>
      <c r="T1093" s="78"/>
      <c r="U1093" s="81">
        <f t="shared" ca="1" si="148"/>
        <v>-420</v>
      </c>
      <c r="V1093" s="82">
        <f t="shared" ca="1" si="144"/>
        <v>111327.38</v>
      </c>
      <c r="W1093" s="50"/>
      <c r="X1093" s="50"/>
      <c r="Y1093" s="50"/>
      <c r="Z1093" s="50"/>
      <c r="AA1093" s="50"/>
      <c r="AG1093" s="50"/>
      <c r="AH1093" s="50"/>
      <c r="AI1093" s="50"/>
      <c r="AJ1093" s="50"/>
      <c r="AK1093" s="50"/>
      <c r="AL1093" s="50"/>
      <c r="AM1093" s="50"/>
      <c r="AN1093" s="50"/>
      <c r="AO1093" s="50"/>
      <c r="AP1093" s="138" t="str">
        <f>IF(NOT($AS1093=$AS1094),ROW(),"")</f>
        <v/>
      </c>
      <c r="AQ1093" s="20" t="str">
        <f>IF(NOT(AS1093=AS1094),AS1094,"")</f>
        <v/>
      </c>
      <c r="AR1093" s="20" t="str">
        <f>INDEX($AB$15:$AM$15,MATCH($AS1093,$AB$11:$AM$11,0))</f>
        <v>in</v>
      </c>
      <c r="AS1093" s="20" t="str">
        <f>LEFT(AT1093,4)</f>
        <v>2004</v>
      </c>
      <c r="AT1093" s="139" t="str">
        <f>LEFT(B1093,6)</f>
        <v>200403</v>
      </c>
    </row>
    <row r="1094" spans="2:46" x14ac:dyDescent="0.25">
      <c r="B1094" s="11">
        <f>'Market Data'!B1080</f>
        <v>20040329</v>
      </c>
      <c r="C1094" s="2">
        <f>'Market Data'!C1080</f>
        <v>5035</v>
      </c>
      <c r="D1094" s="2">
        <f>'Market Data'!D1080</f>
        <v>5096</v>
      </c>
      <c r="E1094" s="2">
        <f>'Market Data'!E1080</f>
        <v>5025</v>
      </c>
      <c r="F1094" s="12">
        <f>'Market Data'!F1080</f>
        <v>5090</v>
      </c>
      <c r="H1094" s="151">
        <f t="shared" si="145"/>
        <v>1076</v>
      </c>
      <c r="I1094" s="244">
        <f ca="1">IF($H1094&lt;($J$6+1),"",PFE(OFFSET($F1094,0,0,-$J$6)))</f>
        <v>5.7178051225010122E-2</v>
      </c>
      <c r="J1094" s="19"/>
      <c r="K1094" s="139" t="str">
        <f t="shared" ca="1" si="146"/>
        <v>Long</v>
      </c>
      <c r="L1094" s="243" t="e">
        <f t="shared" ca="1" si="141"/>
        <v>#N/A</v>
      </c>
      <c r="M1094" s="242" t="e">
        <f t="shared" ca="1" si="142"/>
        <v>#N/A</v>
      </c>
      <c r="N1094" s="20"/>
      <c r="O1094" s="74">
        <f t="shared" ca="1" si="147"/>
        <v>1</v>
      </c>
      <c r="P1094" s="75">
        <f t="shared" ca="1" si="139"/>
        <v>0</v>
      </c>
      <c r="Q1094" s="76" t="str">
        <f t="shared" ca="1" si="143"/>
        <v/>
      </c>
      <c r="R1094" s="75"/>
      <c r="S1094" s="77">
        <f t="shared" ca="1" si="140"/>
        <v>1</v>
      </c>
      <c r="T1094" s="78"/>
      <c r="U1094" s="81">
        <f t="shared" ca="1" si="148"/>
        <v>2380</v>
      </c>
      <c r="V1094" s="82">
        <f t="shared" ca="1" si="144"/>
        <v>113707.38</v>
      </c>
      <c r="W1094" s="50"/>
      <c r="X1094" s="50"/>
      <c r="Y1094" s="50"/>
      <c r="Z1094" s="50"/>
      <c r="AA1094" s="50"/>
      <c r="AG1094" s="50"/>
      <c r="AH1094" s="50"/>
      <c r="AI1094" s="50"/>
      <c r="AJ1094" s="50"/>
      <c r="AK1094" s="50"/>
      <c r="AL1094" s="50"/>
      <c r="AM1094" s="50"/>
      <c r="AN1094" s="50"/>
      <c r="AO1094" s="50"/>
      <c r="AP1094" s="138" t="str">
        <f>IF(NOT($AS1094=$AS1095),ROW(),"")</f>
        <v/>
      </c>
      <c r="AQ1094" s="20" t="str">
        <f>IF(NOT(AS1094=AS1095),AS1095,"")</f>
        <v/>
      </c>
      <c r="AR1094" s="20" t="str">
        <f>INDEX($AB$15:$AM$15,MATCH($AS1094,$AB$11:$AM$11,0))</f>
        <v>in</v>
      </c>
      <c r="AS1094" s="20" t="str">
        <f>LEFT(AT1094,4)</f>
        <v>2004</v>
      </c>
      <c r="AT1094" s="139" t="str">
        <f>LEFT(B1094,6)</f>
        <v>200403</v>
      </c>
    </row>
    <row r="1095" spans="2:46" x14ac:dyDescent="0.25">
      <c r="B1095" s="11">
        <f>'Market Data'!B1081</f>
        <v>20040330</v>
      </c>
      <c r="C1095" s="2">
        <f>'Market Data'!C1081</f>
        <v>5084</v>
      </c>
      <c r="D1095" s="2">
        <f>'Market Data'!D1081</f>
        <v>5090</v>
      </c>
      <c r="E1095" s="2">
        <f>'Market Data'!E1081</f>
        <v>5046.5</v>
      </c>
      <c r="F1095" s="12">
        <f>'Market Data'!F1081</f>
        <v>5069</v>
      </c>
      <c r="H1095" s="151">
        <f t="shared" si="145"/>
        <v>1077</v>
      </c>
      <c r="I1095" s="244">
        <f ca="1">IF($H1095&lt;($J$6+1),"",PFE(OFFSET($F1095,0,0,-$J$6)))</f>
        <v>4.55152382758078E-2</v>
      </c>
      <c r="J1095" s="19"/>
      <c r="K1095" s="139" t="str">
        <f t="shared" ca="1" si="146"/>
        <v>Long</v>
      </c>
      <c r="L1095" s="243" t="e">
        <f t="shared" ca="1" si="141"/>
        <v>#N/A</v>
      </c>
      <c r="M1095" s="242" t="e">
        <f t="shared" ca="1" si="142"/>
        <v>#N/A</v>
      </c>
      <c r="N1095" s="20"/>
      <c r="O1095" s="74">
        <f t="shared" ca="1" si="147"/>
        <v>1</v>
      </c>
      <c r="P1095" s="75">
        <f t="shared" ca="1" si="139"/>
        <v>0</v>
      </c>
      <c r="Q1095" s="76" t="str">
        <f t="shared" ca="1" si="143"/>
        <v/>
      </c>
      <c r="R1095" s="75"/>
      <c r="S1095" s="77">
        <f t="shared" ca="1" si="140"/>
        <v>1</v>
      </c>
      <c r="T1095" s="78"/>
      <c r="U1095" s="81">
        <f t="shared" ca="1" si="148"/>
        <v>-735</v>
      </c>
      <c r="V1095" s="82">
        <f t="shared" ca="1" si="144"/>
        <v>112972.38</v>
      </c>
      <c r="W1095" s="50"/>
      <c r="X1095" s="50"/>
      <c r="Y1095" s="50"/>
      <c r="Z1095" s="50"/>
      <c r="AA1095" s="50"/>
      <c r="AG1095" s="50"/>
      <c r="AH1095" s="50"/>
      <c r="AI1095" s="50"/>
      <c r="AJ1095" s="50"/>
      <c r="AK1095" s="50"/>
      <c r="AL1095" s="50"/>
      <c r="AM1095" s="50"/>
      <c r="AN1095" s="50"/>
      <c r="AO1095" s="50"/>
      <c r="AP1095" s="138" t="str">
        <f>IF(NOT($AS1095=$AS1096),ROW(),"")</f>
        <v/>
      </c>
      <c r="AQ1095" s="20" t="str">
        <f>IF(NOT(AS1095=AS1096),AS1096,"")</f>
        <v/>
      </c>
      <c r="AR1095" s="20" t="str">
        <f>INDEX($AB$15:$AM$15,MATCH($AS1095,$AB$11:$AM$11,0))</f>
        <v>in</v>
      </c>
      <c r="AS1095" s="20" t="str">
        <f>LEFT(AT1095,4)</f>
        <v>2004</v>
      </c>
      <c r="AT1095" s="139" t="str">
        <f>LEFT(B1095,6)</f>
        <v>200403</v>
      </c>
    </row>
    <row r="1096" spans="2:46" x14ac:dyDescent="0.25">
      <c r="B1096" s="11">
        <f>'Market Data'!B1082</f>
        <v>20040331</v>
      </c>
      <c r="C1096" s="2">
        <f>'Market Data'!C1082</f>
        <v>5080</v>
      </c>
      <c r="D1096" s="2">
        <f>'Market Data'!D1082</f>
        <v>5105</v>
      </c>
      <c r="E1096" s="2">
        <f>'Market Data'!E1082</f>
        <v>5040.5</v>
      </c>
      <c r="F1096" s="12">
        <f>'Market Data'!F1082</f>
        <v>5062.5</v>
      </c>
      <c r="H1096" s="151">
        <f t="shared" si="145"/>
        <v>1078</v>
      </c>
      <c r="I1096" s="244">
        <f ca="1">IF($H1096&lt;($J$6+1),"",PFE(OFFSET($F1096,0,0,-$J$6)))</f>
        <v>4.6100561603714174E-2</v>
      </c>
      <c r="J1096" s="19"/>
      <c r="K1096" s="139" t="str">
        <f t="shared" ca="1" si="146"/>
        <v>Long</v>
      </c>
      <c r="L1096" s="243" t="e">
        <f t="shared" ca="1" si="141"/>
        <v>#N/A</v>
      </c>
      <c r="M1096" s="242" t="e">
        <f t="shared" ca="1" si="142"/>
        <v>#N/A</v>
      </c>
      <c r="N1096" s="20"/>
      <c r="O1096" s="74">
        <f t="shared" ca="1" si="147"/>
        <v>1</v>
      </c>
      <c r="P1096" s="75">
        <f t="shared" ca="1" si="139"/>
        <v>0</v>
      </c>
      <c r="Q1096" s="76" t="str">
        <f t="shared" ca="1" si="143"/>
        <v/>
      </c>
      <c r="R1096" s="75"/>
      <c r="S1096" s="77">
        <f t="shared" ca="1" si="140"/>
        <v>1</v>
      </c>
      <c r="T1096" s="78"/>
      <c r="U1096" s="81">
        <f t="shared" ca="1" si="148"/>
        <v>-227.5</v>
      </c>
      <c r="V1096" s="82">
        <f t="shared" ca="1" si="144"/>
        <v>112744.88</v>
      </c>
      <c r="W1096" s="50"/>
      <c r="X1096" s="50"/>
      <c r="Y1096" s="50"/>
      <c r="Z1096" s="50"/>
      <c r="AA1096" s="50"/>
      <c r="AG1096" s="50"/>
      <c r="AH1096" s="50"/>
      <c r="AI1096" s="50"/>
      <c r="AJ1096" s="50"/>
      <c r="AK1096" s="50"/>
      <c r="AL1096" s="50"/>
      <c r="AM1096" s="50"/>
      <c r="AN1096" s="50"/>
      <c r="AO1096" s="50"/>
      <c r="AP1096" s="138" t="str">
        <f>IF(NOT($AS1096=$AS1097),ROW(),"")</f>
        <v/>
      </c>
      <c r="AQ1096" s="20" t="str">
        <f>IF(NOT(AS1096=AS1097),AS1097,"")</f>
        <v/>
      </c>
      <c r="AR1096" s="20" t="str">
        <f>INDEX($AB$15:$AM$15,MATCH($AS1096,$AB$11:$AM$11,0))</f>
        <v>in</v>
      </c>
      <c r="AS1096" s="20" t="str">
        <f>LEFT(AT1096,4)</f>
        <v>2004</v>
      </c>
      <c r="AT1096" s="139" t="str">
        <f>LEFT(B1096,6)</f>
        <v>200403</v>
      </c>
    </row>
    <row r="1097" spans="2:46" x14ac:dyDescent="0.25">
      <c r="B1097" s="11">
        <f>'Market Data'!B1083</f>
        <v>20040401</v>
      </c>
      <c r="C1097" s="2">
        <f>'Market Data'!C1083</f>
        <v>5087</v>
      </c>
      <c r="D1097" s="2">
        <f>'Market Data'!D1083</f>
        <v>5141</v>
      </c>
      <c r="E1097" s="2">
        <f>'Market Data'!E1083</f>
        <v>5057</v>
      </c>
      <c r="F1097" s="12">
        <f>'Market Data'!F1083</f>
        <v>5125</v>
      </c>
      <c r="H1097" s="151">
        <f t="shared" si="145"/>
        <v>1079</v>
      </c>
      <c r="I1097" s="244">
        <f ca="1">IF($H1097&lt;($J$6+1),"",PFE(OFFSET($F1097,0,0,-$J$6)))</f>
        <v>4.0859458371210383E-2</v>
      </c>
      <c r="J1097" s="19"/>
      <c r="K1097" s="139" t="str">
        <f t="shared" ca="1" si="146"/>
        <v>Long</v>
      </c>
      <c r="L1097" s="243" t="e">
        <f t="shared" ca="1" si="141"/>
        <v>#N/A</v>
      </c>
      <c r="M1097" s="242" t="e">
        <f t="shared" ca="1" si="142"/>
        <v>#N/A</v>
      </c>
      <c r="N1097" s="20"/>
      <c r="O1097" s="74">
        <f t="shared" ca="1" si="147"/>
        <v>1</v>
      </c>
      <c r="P1097" s="75">
        <f t="shared" ca="1" si="139"/>
        <v>0</v>
      </c>
      <c r="Q1097" s="76" t="str">
        <f t="shared" ca="1" si="143"/>
        <v/>
      </c>
      <c r="R1097" s="75"/>
      <c r="S1097" s="77">
        <f t="shared" ca="1" si="140"/>
        <v>1</v>
      </c>
      <c r="T1097" s="78"/>
      <c r="U1097" s="81">
        <f t="shared" ca="1" si="148"/>
        <v>2187.5</v>
      </c>
      <c r="V1097" s="82">
        <f t="shared" ca="1" si="144"/>
        <v>114932.38</v>
      </c>
      <c r="W1097" s="50"/>
      <c r="X1097" s="50"/>
      <c r="Y1097" s="50"/>
      <c r="Z1097" s="50"/>
      <c r="AA1097" s="50"/>
      <c r="AG1097" s="50"/>
      <c r="AH1097" s="50"/>
      <c r="AI1097" s="50"/>
      <c r="AJ1097" s="50"/>
      <c r="AK1097" s="50"/>
      <c r="AL1097" s="50"/>
      <c r="AM1097" s="50"/>
      <c r="AN1097" s="50"/>
      <c r="AO1097" s="50"/>
      <c r="AP1097" s="138" t="str">
        <f>IF(NOT($AS1097=$AS1098),ROW(),"")</f>
        <v/>
      </c>
      <c r="AQ1097" s="20" t="str">
        <f>IF(NOT(AS1097=AS1098),AS1098,"")</f>
        <v/>
      </c>
      <c r="AR1097" s="20" t="str">
        <f>INDEX($AB$15:$AM$15,MATCH($AS1097,$AB$11:$AM$11,0))</f>
        <v>in</v>
      </c>
      <c r="AS1097" s="20" t="str">
        <f>LEFT(AT1097,4)</f>
        <v>2004</v>
      </c>
      <c r="AT1097" s="139" t="str">
        <f>LEFT(B1097,6)</f>
        <v>200404</v>
      </c>
    </row>
    <row r="1098" spans="2:46" x14ac:dyDescent="0.25">
      <c r="B1098" s="11">
        <f>'Market Data'!B1084</f>
        <v>20040402</v>
      </c>
      <c r="C1098" s="2">
        <f>'Market Data'!C1084</f>
        <v>5133</v>
      </c>
      <c r="D1098" s="2">
        <f>'Market Data'!D1084</f>
        <v>5228.5</v>
      </c>
      <c r="E1098" s="2">
        <f>'Market Data'!E1084</f>
        <v>5122.5</v>
      </c>
      <c r="F1098" s="12">
        <f>'Market Data'!F1084</f>
        <v>5225</v>
      </c>
      <c r="H1098" s="151">
        <f t="shared" si="145"/>
        <v>1080</v>
      </c>
      <c r="I1098" s="244">
        <f ca="1">IF($H1098&lt;($J$6+1),"",PFE(OFFSET($F1098,0,0,-$J$6)))</f>
        <v>6.9486588407820071E-2</v>
      </c>
      <c r="J1098" s="19"/>
      <c r="K1098" s="139" t="str">
        <f t="shared" ca="1" si="146"/>
        <v>Long</v>
      </c>
      <c r="L1098" s="243" t="e">
        <f t="shared" ca="1" si="141"/>
        <v>#N/A</v>
      </c>
      <c r="M1098" s="242" t="e">
        <f t="shared" ca="1" si="142"/>
        <v>#N/A</v>
      </c>
      <c r="N1098" s="20"/>
      <c r="O1098" s="74">
        <f t="shared" ca="1" si="147"/>
        <v>1</v>
      </c>
      <c r="P1098" s="75">
        <f t="shared" ca="1" si="139"/>
        <v>0</v>
      </c>
      <c r="Q1098" s="76" t="str">
        <f t="shared" ca="1" si="143"/>
        <v/>
      </c>
      <c r="R1098" s="75"/>
      <c r="S1098" s="77">
        <f t="shared" ca="1" si="140"/>
        <v>1</v>
      </c>
      <c r="T1098" s="78"/>
      <c r="U1098" s="81">
        <f t="shared" ca="1" si="148"/>
        <v>3500</v>
      </c>
      <c r="V1098" s="82">
        <f t="shared" ca="1" si="144"/>
        <v>118432.38</v>
      </c>
      <c r="W1098" s="50"/>
      <c r="X1098" s="50"/>
      <c r="Y1098" s="50"/>
      <c r="Z1098" s="50"/>
      <c r="AA1098" s="50"/>
      <c r="AG1098" s="50"/>
      <c r="AH1098" s="50"/>
      <c r="AI1098" s="50"/>
      <c r="AJ1098" s="50"/>
      <c r="AK1098" s="50"/>
      <c r="AL1098" s="50"/>
      <c r="AM1098" s="50"/>
      <c r="AN1098" s="50"/>
      <c r="AO1098" s="50"/>
      <c r="AP1098" s="138" t="str">
        <f>IF(NOT($AS1098=$AS1099),ROW(),"")</f>
        <v/>
      </c>
      <c r="AQ1098" s="20" t="str">
        <f>IF(NOT(AS1098=AS1099),AS1099,"")</f>
        <v/>
      </c>
      <c r="AR1098" s="20" t="str">
        <f>INDEX($AB$15:$AM$15,MATCH($AS1098,$AB$11:$AM$11,0))</f>
        <v>in</v>
      </c>
      <c r="AS1098" s="20" t="str">
        <f>LEFT(AT1098,4)</f>
        <v>2004</v>
      </c>
      <c r="AT1098" s="139" t="str">
        <f>LEFT(B1098,6)</f>
        <v>200404</v>
      </c>
    </row>
    <row r="1099" spans="2:46" x14ac:dyDescent="0.25">
      <c r="B1099" s="11">
        <f>'Market Data'!B1085</f>
        <v>20040405</v>
      </c>
      <c r="C1099" s="2">
        <f>'Market Data'!C1085</f>
        <v>5222</v>
      </c>
      <c r="D1099" s="2">
        <f>'Market Data'!D1085</f>
        <v>5263</v>
      </c>
      <c r="E1099" s="2">
        <f>'Market Data'!E1085</f>
        <v>5207</v>
      </c>
      <c r="F1099" s="12">
        <f>'Market Data'!F1085</f>
        <v>5257.5</v>
      </c>
      <c r="H1099" s="151">
        <f t="shared" si="145"/>
        <v>1081</v>
      </c>
      <c r="I1099" s="244">
        <f ca="1">IF($H1099&lt;($J$6+1),"",PFE(OFFSET($F1099,0,0,-$J$6)))</f>
        <v>6.1176522692197526E-2</v>
      </c>
      <c r="J1099" s="19"/>
      <c r="K1099" s="139" t="str">
        <f t="shared" ca="1" si="146"/>
        <v>Long</v>
      </c>
      <c r="L1099" s="243" t="e">
        <f t="shared" ca="1" si="141"/>
        <v>#N/A</v>
      </c>
      <c r="M1099" s="242" t="e">
        <f t="shared" ca="1" si="142"/>
        <v>#N/A</v>
      </c>
      <c r="N1099" s="20"/>
      <c r="O1099" s="74">
        <f t="shared" ca="1" si="147"/>
        <v>1</v>
      </c>
      <c r="P1099" s="75">
        <f t="shared" ca="1" si="139"/>
        <v>0</v>
      </c>
      <c r="Q1099" s="76" t="str">
        <f t="shared" ca="1" si="143"/>
        <v/>
      </c>
      <c r="R1099" s="75"/>
      <c r="S1099" s="77">
        <f t="shared" ca="1" si="140"/>
        <v>1</v>
      </c>
      <c r="T1099" s="78"/>
      <c r="U1099" s="81">
        <f t="shared" ca="1" si="148"/>
        <v>1137.5</v>
      </c>
      <c r="V1099" s="82">
        <f t="shared" ca="1" si="144"/>
        <v>119569.88</v>
      </c>
      <c r="W1099" s="50"/>
      <c r="X1099" s="50"/>
      <c r="Y1099" s="50"/>
      <c r="Z1099" s="50"/>
      <c r="AA1099" s="50"/>
      <c r="AG1099" s="50"/>
      <c r="AH1099" s="50"/>
      <c r="AI1099" s="50"/>
      <c r="AJ1099" s="50"/>
      <c r="AK1099" s="50"/>
      <c r="AL1099" s="50"/>
      <c r="AM1099" s="50"/>
      <c r="AN1099" s="50"/>
      <c r="AO1099" s="50"/>
      <c r="AP1099" s="138" t="str">
        <f>IF(NOT($AS1099=$AS1100),ROW(),"")</f>
        <v/>
      </c>
      <c r="AQ1099" s="20" t="str">
        <f>IF(NOT(AS1099=AS1100),AS1100,"")</f>
        <v/>
      </c>
      <c r="AR1099" s="20" t="str">
        <f>INDEX($AB$15:$AM$15,MATCH($AS1099,$AB$11:$AM$11,0))</f>
        <v>in</v>
      </c>
      <c r="AS1099" s="20" t="str">
        <f>LEFT(AT1099,4)</f>
        <v>2004</v>
      </c>
      <c r="AT1099" s="139" t="str">
        <f>LEFT(B1099,6)</f>
        <v>200404</v>
      </c>
    </row>
    <row r="1100" spans="2:46" x14ac:dyDescent="0.25">
      <c r="B1100" s="11">
        <f>'Market Data'!B1086</f>
        <v>20040406</v>
      </c>
      <c r="C1100" s="2">
        <f>'Market Data'!C1086</f>
        <v>5265</v>
      </c>
      <c r="D1100" s="2">
        <f>'Market Data'!D1086</f>
        <v>5266</v>
      </c>
      <c r="E1100" s="2">
        <f>'Market Data'!E1086</f>
        <v>5211.5</v>
      </c>
      <c r="F1100" s="12">
        <f>'Market Data'!F1086</f>
        <v>5226.5</v>
      </c>
      <c r="H1100" s="151">
        <f t="shared" si="145"/>
        <v>1082</v>
      </c>
      <c r="I1100" s="244">
        <f ca="1">IF($H1100&lt;($J$6+1),"",PFE(OFFSET($F1100,0,0,-$J$6)))</f>
        <v>6.1520792713815615E-2</v>
      </c>
      <c r="J1100" s="19"/>
      <c r="K1100" s="139" t="str">
        <f t="shared" ca="1" si="146"/>
        <v>Long</v>
      </c>
      <c r="L1100" s="243" t="e">
        <f t="shared" ca="1" si="141"/>
        <v>#N/A</v>
      </c>
      <c r="M1100" s="242" t="e">
        <f t="shared" ca="1" si="142"/>
        <v>#N/A</v>
      </c>
      <c r="N1100" s="20"/>
      <c r="O1100" s="74">
        <f t="shared" ca="1" si="147"/>
        <v>1</v>
      </c>
      <c r="P1100" s="75">
        <f t="shared" ca="1" si="139"/>
        <v>0</v>
      </c>
      <c r="Q1100" s="76" t="str">
        <f t="shared" ca="1" si="143"/>
        <v/>
      </c>
      <c r="R1100" s="75"/>
      <c r="S1100" s="77">
        <f t="shared" ca="1" si="140"/>
        <v>1</v>
      </c>
      <c r="T1100" s="78"/>
      <c r="U1100" s="81">
        <f t="shared" ca="1" si="148"/>
        <v>-1085</v>
      </c>
      <c r="V1100" s="82">
        <f t="shared" ca="1" si="144"/>
        <v>118484.88</v>
      </c>
      <c r="W1100" s="50"/>
      <c r="X1100" s="50"/>
      <c r="Y1100" s="50"/>
      <c r="Z1100" s="50"/>
      <c r="AA1100" s="50"/>
      <c r="AG1100" s="50"/>
      <c r="AH1100" s="50"/>
      <c r="AI1100" s="50"/>
      <c r="AJ1100" s="50"/>
      <c r="AK1100" s="50"/>
      <c r="AL1100" s="50"/>
      <c r="AM1100" s="50"/>
      <c r="AN1100" s="50"/>
      <c r="AO1100" s="50"/>
      <c r="AP1100" s="138" t="str">
        <f>IF(NOT($AS1100=$AS1101),ROW(),"")</f>
        <v/>
      </c>
      <c r="AQ1100" s="20" t="str">
        <f>IF(NOT(AS1100=AS1101),AS1101,"")</f>
        <v/>
      </c>
      <c r="AR1100" s="20" t="str">
        <f>INDEX($AB$15:$AM$15,MATCH($AS1100,$AB$11:$AM$11,0))</f>
        <v>in</v>
      </c>
      <c r="AS1100" s="20" t="str">
        <f>LEFT(AT1100,4)</f>
        <v>2004</v>
      </c>
      <c r="AT1100" s="139" t="str">
        <f>LEFT(B1100,6)</f>
        <v>200404</v>
      </c>
    </row>
    <row r="1101" spans="2:46" x14ac:dyDescent="0.25">
      <c r="B1101" s="11">
        <f>'Market Data'!B1087</f>
        <v>20040407</v>
      </c>
      <c r="C1101" s="2">
        <f>'Market Data'!C1087</f>
        <v>5222</v>
      </c>
      <c r="D1101" s="2">
        <f>'Market Data'!D1087</f>
        <v>5251</v>
      </c>
      <c r="E1101" s="2">
        <f>'Market Data'!E1087</f>
        <v>5198.5</v>
      </c>
      <c r="F1101" s="12">
        <f>'Market Data'!F1087</f>
        <v>5208</v>
      </c>
      <c r="H1101" s="151">
        <f t="shared" si="145"/>
        <v>1083</v>
      </c>
      <c r="I1101" s="244">
        <f ca="1">IF($H1101&lt;($J$6+1),"",PFE(OFFSET($F1101,0,0,-$J$6)))</f>
        <v>6.5183785977614345E-2</v>
      </c>
      <c r="J1101" s="19"/>
      <c r="K1101" s="139" t="str">
        <f t="shared" ca="1" si="146"/>
        <v>Long</v>
      </c>
      <c r="L1101" s="243" t="e">
        <f t="shared" ca="1" si="141"/>
        <v>#N/A</v>
      </c>
      <c r="M1101" s="242" t="e">
        <f t="shared" ca="1" si="142"/>
        <v>#N/A</v>
      </c>
      <c r="N1101" s="20"/>
      <c r="O1101" s="74">
        <f t="shared" ca="1" si="147"/>
        <v>1</v>
      </c>
      <c r="P1101" s="75">
        <f t="shared" ca="1" si="139"/>
        <v>0</v>
      </c>
      <c r="Q1101" s="76" t="str">
        <f t="shared" ca="1" si="143"/>
        <v/>
      </c>
      <c r="R1101" s="75"/>
      <c r="S1101" s="77">
        <f t="shared" ca="1" si="140"/>
        <v>1</v>
      </c>
      <c r="T1101" s="78"/>
      <c r="U1101" s="81">
        <f t="shared" ca="1" si="148"/>
        <v>-647.5</v>
      </c>
      <c r="V1101" s="82">
        <f t="shared" ca="1" si="144"/>
        <v>117837.38</v>
      </c>
      <c r="W1101" s="50"/>
      <c r="X1101" s="50"/>
      <c r="Y1101" s="50"/>
      <c r="Z1101" s="50"/>
      <c r="AA1101" s="50"/>
      <c r="AG1101" s="50"/>
      <c r="AH1101" s="50"/>
      <c r="AI1101" s="50"/>
      <c r="AJ1101" s="50"/>
      <c r="AK1101" s="50"/>
      <c r="AL1101" s="50"/>
      <c r="AM1101" s="50"/>
      <c r="AN1101" s="50"/>
      <c r="AO1101" s="50"/>
      <c r="AP1101" s="138" t="str">
        <f>IF(NOT($AS1101=$AS1102),ROW(),"")</f>
        <v/>
      </c>
      <c r="AQ1101" s="20" t="str">
        <f>IF(NOT(AS1101=AS1102),AS1102,"")</f>
        <v/>
      </c>
      <c r="AR1101" s="20" t="str">
        <f>INDEX($AB$15:$AM$15,MATCH($AS1101,$AB$11:$AM$11,0))</f>
        <v>in</v>
      </c>
      <c r="AS1101" s="20" t="str">
        <f>LEFT(AT1101,4)</f>
        <v>2004</v>
      </c>
      <c r="AT1101" s="139" t="str">
        <f>LEFT(B1101,6)</f>
        <v>200404</v>
      </c>
    </row>
    <row r="1102" spans="2:46" x14ac:dyDescent="0.25">
      <c r="B1102" s="11">
        <f>'Market Data'!B1088</f>
        <v>20040408</v>
      </c>
      <c r="C1102" s="2">
        <f>'Market Data'!C1088</f>
        <v>5235</v>
      </c>
      <c r="D1102" s="2">
        <f>'Market Data'!D1088</f>
        <v>5262</v>
      </c>
      <c r="E1102" s="2">
        <f>'Market Data'!E1088</f>
        <v>5205</v>
      </c>
      <c r="F1102" s="12">
        <f>'Market Data'!F1088</f>
        <v>5224</v>
      </c>
      <c r="H1102" s="151">
        <f t="shared" si="145"/>
        <v>1084</v>
      </c>
      <c r="I1102" s="244">
        <f ca="1">IF($H1102&lt;($J$6+1),"",PFE(OFFSET($F1102,0,0,-$J$6)))</f>
        <v>6.9625587281330156E-2</v>
      </c>
      <c r="J1102" s="19"/>
      <c r="K1102" s="139" t="str">
        <f t="shared" ca="1" si="146"/>
        <v>Long</v>
      </c>
      <c r="L1102" s="243" t="e">
        <f t="shared" ca="1" si="141"/>
        <v>#N/A</v>
      </c>
      <c r="M1102" s="242" t="e">
        <f t="shared" ca="1" si="142"/>
        <v>#N/A</v>
      </c>
      <c r="N1102" s="20"/>
      <c r="O1102" s="74">
        <f t="shared" ca="1" si="147"/>
        <v>1</v>
      </c>
      <c r="P1102" s="75">
        <f t="shared" ca="1" si="139"/>
        <v>0</v>
      </c>
      <c r="Q1102" s="76" t="str">
        <f t="shared" ca="1" si="143"/>
        <v/>
      </c>
      <c r="R1102" s="75"/>
      <c r="S1102" s="77">
        <f t="shared" ca="1" si="140"/>
        <v>1</v>
      </c>
      <c r="T1102" s="78"/>
      <c r="U1102" s="81">
        <f t="shared" ca="1" si="148"/>
        <v>560</v>
      </c>
      <c r="V1102" s="82">
        <f t="shared" ca="1" si="144"/>
        <v>118397.38</v>
      </c>
      <c r="W1102" s="50"/>
      <c r="X1102" s="50"/>
      <c r="Y1102" s="50"/>
      <c r="Z1102" s="50"/>
      <c r="AA1102" s="50"/>
      <c r="AG1102" s="50"/>
      <c r="AH1102" s="50"/>
      <c r="AI1102" s="50"/>
      <c r="AJ1102" s="50"/>
      <c r="AK1102" s="50"/>
      <c r="AL1102" s="50"/>
      <c r="AM1102" s="50"/>
      <c r="AN1102" s="50"/>
      <c r="AO1102" s="50"/>
      <c r="AP1102" s="138" t="str">
        <f>IF(NOT($AS1102=$AS1103),ROW(),"")</f>
        <v/>
      </c>
      <c r="AQ1102" s="20" t="str">
        <f>IF(NOT(AS1102=AS1103),AS1103,"")</f>
        <v/>
      </c>
      <c r="AR1102" s="20" t="str">
        <f>INDEX($AB$15:$AM$15,MATCH($AS1102,$AB$11:$AM$11,0))</f>
        <v>in</v>
      </c>
      <c r="AS1102" s="20" t="str">
        <f>LEFT(AT1102,4)</f>
        <v>2004</v>
      </c>
      <c r="AT1102" s="139" t="str">
        <f>LEFT(B1102,6)</f>
        <v>200404</v>
      </c>
    </row>
    <row r="1103" spans="2:46" x14ac:dyDescent="0.25">
      <c r="B1103" s="11">
        <f>'Market Data'!B1089</f>
        <v>20040413</v>
      </c>
      <c r="C1103" s="2">
        <f>'Market Data'!C1089</f>
        <v>5254</v>
      </c>
      <c r="D1103" s="2">
        <f>'Market Data'!D1089</f>
        <v>5297</v>
      </c>
      <c r="E1103" s="2">
        <f>'Market Data'!E1089</f>
        <v>5246.5</v>
      </c>
      <c r="F1103" s="12">
        <f>'Market Data'!F1089</f>
        <v>5246.5</v>
      </c>
      <c r="H1103" s="151">
        <f t="shared" si="145"/>
        <v>1085</v>
      </c>
      <c r="I1103" s="244">
        <f ca="1">IF($H1103&lt;($J$6+1),"",PFE(OFFSET($F1103,0,0,-$J$6)))</f>
        <v>6.7785034364199415E-2</v>
      </c>
      <c r="J1103" s="19"/>
      <c r="K1103" s="139" t="str">
        <f t="shared" ca="1" si="146"/>
        <v>Long</v>
      </c>
      <c r="L1103" s="243" t="e">
        <f t="shared" ca="1" si="141"/>
        <v>#N/A</v>
      </c>
      <c r="M1103" s="242" t="e">
        <f t="shared" ca="1" si="142"/>
        <v>#N/A</v>
      </c>
      <c r="N1103" s="20"/>
      <c r="O1103" s="74">
        <f t="shared" ca="1" si="147"/>
        <v>1</v>
      </c>
      <c r="P1103" s="75">
        <f t="shared" ca="1" si="139"/>
        <v>0</v>
      </c>
      <c r="Q1103" s="76" t="str">
        <f t="shared" ca="1" si="143"/>
        <v/>
      </c>
      <c r="R1103" s="75"/>
      <c r="S1103" s="77">
        <f t="shared" ca="1" si="140"/>
        <v>1</v>
      </c>
      <c r="T1103" s="78"/>
      <c r="U1103" s="81">
        <f t="shared" ca="1" si="148"/>
        <v>787.5</v>
      </c>
      <c r="V1103" s="82">
        <f t="shared" ca="1" si="144"/>
        <v>119184.88</v>
      </c>
      <c r="W1103" s="50"/>
      <c r="X1103" s="50"/>
      <c r="Y1103" s="50"/>
      <c r="Z1103" s="50"/>
      <c r="AA1103" s="50"/>
      <c r="AG1103" s="50"/>
      <c r="AH1103" s="50"/>
      <c r="AI1103" s="50"/>
      <c r="AJ1103" s="50"/>
      <c r="AK1103" s="50"/>
      <c r="AL1103" s="50"/>
      <c r="AM1103" s="50"/>
      <c r="AN1103" s="50"/>
      <c r="AO1103" s="50"/>
      <c r="AP1103" s="138" t="str">
        <f>IF(NOT($AS1103=$AS1104),ROW(),"")</f>
        <v/>
      </c>
      <c r="AQ1103" s="20" t="str">
        <f>IF(NOT(AS1103=AS1104),AS1104,"")</f>
        <v/>
      </c>
      <c r="AR1103" s="20" t="str">
        <f>INDEX($AB$15:$AM$15,MATCH($AS1103,$AB$11:$AM$11,0))</f>
        <v>in</v>
      </c>
      <c r="AS1103" s="20" t="str">
        <f>LEFT(AT1103,4)</f>
        <v>2004</v>
      </c>
      <c r="AT1103" s="139" t="str">
        <f>LEFT(B1103,6)</f>
        <v>200404</v>
      </c>
    </row>
    <row r="1104" spans="2:46" x14ac:dyDescent="0.25">
      <c r="B1104" s="11">
        <f>'Market Data'!B1090</f>
        <v>20040414</v>
      </c>
      <c r="C1104" s="2">
        <f>'Market Data'!C1090</f>
        <v>5231</v>
      </c>
      <c r="D1104" s="2">
        <f>'Market Data'!D1090</f>
        <v>5239</v>
      </c>
      <c r="E1104" s="2">
        <f>'Market Data'!E1090</f>
        <v>5170</v>
      </c>
      <c r="F1104" s="12">
        <f>'Market Data'!F1090</f>
        <v>5219</v>
      </c>
      <c r="H1104" s="151">
        <f t="shared" si="145"/>
        <v>1086</v>
      </c>
      <c r="I1104" s="244">
        <f ca="1">IF($H1104&lt;($J$6+1),"",PFE(OFFSET($F1104,0,0,-$J$6)))</f>
        <v>6.7785034364199415E-2</v>
      </c>
      <c r="J1104" s="19"/>
      <c r="K1104" s="139" t="str">
        <f t="shared" ca="1" si="146"/>
        <v>Long</v>
      </c>
      <c r="L1104" s="243" t="e">
        <f t="shared" ca="1" si="141"/>
        <v>#N/A</v>
      </c>
      <c r="M1104" s="242" t="e">
        <f t="shared" ca="1" si="142"/>
        <v>#N/A</v>
      </c>
      <c r="N1104" s="20"/>
      <c r="O1104" s="74">
        <f t="shared" ca="1" si="147"/>
        <v>1</v>
      </c>
      <c r="P1104" s="75">
        <f t="shared" ca="1" si="139"/>
        <v>0</v>
      </c>
      <c r="Q1104" s="76" t="str">
        <f t="shared" ca="1" si="143"/>
        <v/>
      </c>
      <c r="R1104" s="75"/>
      <c r="S1104" s="77">
        <f t="shared" ca="1" si="140"/>
        <v>1</v>
      </c>
      <c r="T1104" s="78"/>
      <c r="U1104" s="81">
        <f t="shared" ca="1" si="148"/>
        <v>-962.5</v>
      </c>
      <c r="V1104" s="82">
        <f t="shared" ca="1" si="144"/>
        <v>118222.38</v>
      </c>
      <c r="W1104" s="50"/>
      <c r="X1104" s="50"/>
      <c r="Y1104" s="50"/>
      <c r="Z1104" s="50"/>
      <c r="AA1104" s="50"/>
      <c r="AG1104" s="50"/>
      <c r="AH1104" s="50"/>
      <c r="AI1104" s="50"/>
      <c r="AJ1104" s="50"/>
      <c r="AK1104" s="50"/>
      <c r="AL1104" s="50"/>
      <c r="AM1104" s="50"/>
      <c r="AN1104" s="50"/>
      <c r="AO1104" s="50"/>
      <c r="AP1104" s="138" t="str">
        <f>IF(NOT($AS1104=$AS1105),ROW(),"")</f>
        <v/>
      </c>
      <c r="AQ1104" s="20" t="str">
        <f>IF(NOT(AS1104=AS1105),AS1105,"")</f>
        <v/>
      </c>
      <c r="AR1104" s="20" t="str">
        <f>INDEX($AB$15:$AM$15,MATCH($AS1104,$AB$11:$AM$11,0))</f>
        <v>in</v>
      </c>
      <c r="AS1104" s="20" t="str">
        <f>LEFT(AT1104,4)</f>
        <v>2004</v>
      </c>
      <c r="AT1104" s="139" t="str">
        <f>LEFT(B1104,6)</f>
        <v>200404</v>
      </c>
    </row>
    <row r="1105" spans="2:46" x14ac:dyDescent="0.25">
      <c r="B1105" s="11">
        <f>'Market Data'!B1091</f>
        <v>20040415</v>
      </c>
      <c r="C1105" s="2">
        <f>'Market Data'!C1091</f>
        <v>5201</v>
      </c>
      <c r="D1105" s="2">
        <f>'Market Data'!D1091</f>
        <v>5236.5</v>
      </c>
      <c r="E1105" s="2">
        <f>'Market Data'!E1091</f>
        <v>5188</v>
      </c>
      <c r="F1105" s="12">
        <f>'Market Data'!F1091</f>
        <v>5192</v>
      </c>
      <c r="H1105" s="151">
        <f t="shared" si="145"/>
        <v>1087</v>
      </c>
      <c r="I1105" s="244">
        <f ca="1">IF($H1105&lt;($J$6+1),"",PFE(OFFSET($F1105,0,0,-$J$6)))</f>
        <v>5.1000448205071144E-2</v>
      </c>
      <c r="J1105" s="19"/>
      <c r="K1105" s="139" t="str">
        <f t="shared" ca="1" si="146"/>
        <v>Long</v>
      </c>
      <c r="L1105" s="243" t="e">
        <f t="shared" ca="1" si="141"/>
        <v>#N/A</v>
      </c>
      <c r="M1105" s="242" t="e">
        <f t="shared" ca="1" si="142"/>
        <v>#N/A</v>
      </c>
      <c r="N1105" s="20"/>
      <c r="O1105" s="74">
        <f t="shared" ca="1" si="147"/>
        <v>1</v>
      </c>
      <c r="P1105" s="75">
        <f t="shared" ref="P1105:P1168" ca="1" si="149">$O1105-S1105</f>
        <v>0</v>
      </c>
      <c r="Q1105" s="76" t="str">
        <f t="shared" ca="1" si="143"/>
        <v/>
      </c>
      <c r="R1105" s="75"/>
      <c r="S1105" s="77">
        <f t="shared" ca="1" si="140"/>
        <v>1</v>
      </c>
      <c r="T1105" s="78"/>
      <c r="U1105" s="81">
        <f t="shared" ca="1" si="148"/>
        <v>-945</v>
      </c>
      <c r="V1105" s="82">
        <f t="shared" ca="1" si="144"/>
        <v>117277.38</v>
      </c>
      <c r="W1105" s="50"/>
      <c r="X1105" s="50"/>
      <c r="Y1105" s="50"/>
      <c r="Z1105" s="50"/>
      <c r="AA1105" s="50"/>
      <c r="AG1105" s="50"/>
      <c r="AH1105" s="50"/>
      <c r="AI1105" s="50"/>
      <c r="AJ1105" s="50"/>
      <c r="AK1105" s="50"/>
      <c r="AL1105" s="50"/>
      <c r="AM1105" s="50"/>
      <c r="AN1105" s="50"/>
      <c r="AO1105" s="50"/>
      <c r="AP1105" s="138" t="str">
        <f>IF(NOT($AS1105=$AS1106),ROW(),"")</f>
        <v/>
      </c>
      <c r="AQ1105" s="20" t="str">
        <f>IF(NOT(AS1105=AS1106),AS1106,"")</f>
        <v/>
      </c>
      <c r="AR1105" s="20" t="str">
        <f>INDEX($AB$15:$AM$15,MATCH($AS1105,$AB$11:$AM$11,0))</f>
        <v>in</v>
      </c>
      <c r="AS1105" s="20" t="str">
        <f>LEFT(AT1105,4)</f>
        <v>2004</v>
      </c>
      <c r="AT1105" s="139" t="str">
        <f>LEFT(B1105,6)</f>
        <v>200404</v>
      </c>
    </row>
    <row r="1106" spans="2:46" x14ac:dyDescent="0.25">
      <c r="B1106" s="11">
        <f>'Market Data'!B1092</f>
        <v>20040416</v>
      </c>
      <c r="C1106" s="2">
        <f>'Market Data'!C1092</f>
        <v>5180</v>
      </c>
      <c r="D1106" s="2">
        <f>'Market Data'!D1092</f>
        <v>5244</v>
      </c>
      <c r="E1106" s="2">
        <f>'Market Data'!E1092</f>
        <v>5175.5</v>
      </c>
      <c r="F1106" s="12">
        <f>'Market Data'!F1092</f>
        <v>5240</v>
      </c>
      <c r="H1106" s="151">
        <f t="shared" si="145"/>
        <v>1088</v>
      </c>
      <c r="I1106" s="244">
        <f ca="1">IF($H1106&lt;($J$6+1),"",PFE(OFFSET($F1106,0,0,-$J$6)))</f>
        <v>6.5822489563254191E-2</v>
      </c>
      <c r="J1106" s="19"/>
      <c r="K1106" s="139" t="str">
        <f t="shared" ca="1" si="146"/>
        <v>Long</v>
      </c>
      <c r="L1106" s="243" t="e">
        <f t="shared" ca="1" si="141"/>
        <v>#N/A</v>
      </c>
      <c r="M1106" s="242" t="e">
        <f t="shared" ca="1" si="142"/>
        <v>#N/A</v>
      </c>
      <c r="N1106" s="20"/>
      <c r="O1106" s="74">
        <f t="shared" ca="1" si="147"/>
        <v>1</v>
      </c>
      <c r="P1106" s="75">
        <f t="shared" ca="1" si="149"/>
        <v>0</v>
      </c>
      <c r="Q1106" s="76" t="str">
        <f t="shared" ca="1" si="143"/>
        <v/>
      </c>
      <c r="R1106" s="75"/>
      <c r="S1106" s="77">
        <f t="shared" ref="S1106:S1169" ca="1" si="150">IF($Q1105="Fill",$O1105,$S1105)</f>
        <v>1</v>
      </c>
      <c r="T1106" s="78"/>
      <c r="U1106" s="81">
        <f t="shared" ca="1" si="148"/>
        <v>1680</v>
      </c>
      <c r="V1106" s="82">
        <f t="shared" ca="1" si="144"/>
        <v>118957.38</v>
      </c>
      <c r="W1106" s="50"/>
      <c r="X1106" s="50"/>
      <c r="Y1106" s="50"/>
      <c r="Z1106" s="50"/>
      <c r="AA1106" s="50"/>
      <c r="AG1106" s="50"/>
      <c r="AH1106" s="50"/>
      <c r="AI1106" s="50"/>
      <c r="AJ1106" s="50"/>
      <c r="AK1106" s="50"/>
      <c r="AL1106" s="50"/>
      <c r="AM1106" s="50"/>
      <c r="AN1106" s="50"/>
      <c r="AO1106" s="50"/>
      <c r="AP1106" s="138" t="str">
        <f>IF(NOT($AS1106=$AS1107),ROW(),"")</f>
        <v/>
      </c>
      <c r="AQ1106" s="20" t="str">
        <f>IF(NOT(AS1106=AS1107),AS1107,"")</f>
        <v/>
      </c>
      <c r="AR1106" s="20" t="str">
        <f>INDEX($AB$15:$AM$15,MATCH($AS1106,$AB$11:$AM$11,0))</f>
        <v>in</v>
      </c>
      <c r="AS1106" s="20" t="str">
        <f>LEFT(AT1106,4)</f>
        <v>2004</v>
      </c>
      <c r="AT1106" s="139" t="str">
        <f>LEFT(B1106,6)</f>
        <v>200404</v>
      </c>
    </row>
    <row r="1107" spans="2:46" x14ac:dyDescent="0.25">
      <c r="B1107" s="11">
        <f>'Market Data'!B1093</f>
        <v>20040419</v>
      </c>
      <c r="C1107" s="2">
        <f>'Market Data'!C1093</f>
        <v>5220.5</v>
      </c>
      <c r="D1107" s="2">
        <f>'Market Data'!D1093</f>
        <v>5239.5</v>
      </c>
      <c r="E1107" s="2">
        <f>'Market Data'!E1093</f>
        <v>5193.5</v>
      </c>
      <c r="F1107" s="12">
        <f>'Market Data'!F1093</f>
        <v>5230</v>
      </c>
      <c r="H1107" s="151">
        <f t="shared" si="145"/>
        <v>1089</v>
      </c>
      <c r="I1107" s="244">
        <f ca="1">IF($H1107&lt;($J$6+1),"",PFE(OFFSET($F1107,0,0,-$J$6)))</f>
        <v>6.0010540034382408E-2</v>
      </c>
      <c r="J1107" s="19"/>
      <c r="K1107" s="139" t="str">
        <f t="shared" ca="1" si="146"/>
        <v>Long</v>
      </c>
      <c r="L1107" s="243" t="e">
        <f t="shared" ref="L1107:L1170" ca="1" si="151">IF(AND($K1107="Long",$K1106&lt;&gt;"Long"),$F1107,NA())</f>
        <v>#N/A</v>
      </c>
      <c r="M1107" s="242" t="e">
        <f t="shared" ref="M1107:M1170" ca="1" si="152">IF(AND($K1107="Short",$K1106&lt;&gt;"Short"),$F1107,NA())</f>
        <v>#N/A</v>
      </c>
      <c r="N1107" s="20"/>
      <c r="O1107" s="74">
        <f t="shared" ca="1" si="147"/>
        <v>1</v>
      </c>
      <c r="P1107" s="75">
        <f t="shared" ca="1" si="149"/>
        <v>0</v>
      </c>
      <c r="Q1107" s="76" t="str">
        <f t="shared" ref="Q1107:Q1170" ca="1" si="153">IF(NOT($P1107=0),"Fill","")</f>
        <v/>
      </c>
      <c r="R1107" s="75"/>
      <c r="S1107" s="77">
        <f t="shared" ca="1" si="150"/>
        <v>1</v>
      </c>
      <c r="T1107" s="78"/>
      <c r="U1107" s="81">
        <f t="shared" ca="1" si="148"/>
        <v>-350</v>
      </c>
      <c r="V1107" s="82">
        <f t="shared" ref="V1107:V1170" ca="1" si="154">V1106+U1107</f>
        <v>118607.38</v>
      </c>
      <c r="W1107" s="50"/>
      <c r="X1107" s="50"/>
      <c r="Y1107" s="50"/>
      <c r="Z1107" s="50"/>
      <c r="AA1107" s="50"/>
      <c r="AG1107" s="50"/>
      <c r="AH1107" s="50"/>
      <c r="AI1107" s="50"/>
      <c r="AJ1107" s="50"/>
      <c r="AK1107" s="50"/>
      <c r="AL1107" s="50"/>
      <c r="AM1107" s="50"/>
      <c r="AN1107" s="50"/>
      <c r="AO1107" s="50"/>
      <c r="AP1107" s="138" t="str">
        <f>IF(NOT($AS1107=$AS1108),ROW(),"")</f>
        <v/>
      </c>
      <c r="AQ1107" s="20" t="str">
        <f>IF(NOT(AS1107=AS1108),AS1108,"")</f>
        <v/>
      </c>
      <c r="AR1107" s="20" t="str">
        <f>INDEX($AB$15:$AM$15,MATCH($AS1107,$AB$11:$AM$11,0))</f>
        <v>in</v>
      </c>
      <c r="AS1107" s="20" t="str">
        <f>LEFT(AT1107,4)</f>
        <v>2004</v>
      </c>
      <c r="AT1107" s="139" t="str">
        <f>LEFT(B1107,6)</f>
        <v>200404</v>
      </c>
    </row>
    <row r="1108" spans="2:46" x14ac:dyDescent="0.25">
      <c r="B1108" s="11">
        <f>'Market Data'!B1094</f>
        <v>20040420</v>
      </c>
      <c r="C1108" s="2">
        <f>'Market Data'!C1094</f>
        <v>5246</v>
      </c>
      <c r="D1108" s="2">
        <f>'Market Data'!D1094</f>
        <v>5282.5</v>
      </c>
      <c r="E1108" s="2">
        <f>'Market Data'!E1094</f>
        <v>5246</v>
      </c>
      <c r="F1108" s="12">
        <f>'Market Data'!F1094</f>
        <v>5263</v>
      </c>
      <c r="H1108" s="151">
        <f t="shared" ref="H1108:H1171" si="155">ROW()-ROW(H$18)</f>
        <v>1090</v>
      </c>
      <c r="I1108" s="244">
        <f ca="1">IF($H1108&lt;($J$6+1),"",PFE(OFFSET($F1108,0,0,-$J$6)))</f>
        <v>6.5793072851511397E-2</v>
      </c>
      <c r="J1108" s="19"/>
      <c r="K1108" s="139" t="str">
        <f t="shared" ref="K1108:K1171" ca="1" si="156">IF($I1108="","",IF($I1108&gt;$J$4,"Long",IF($I1108&lt;$J$5,"Short","")))</f>
        <v>Long</v>
      </c>
      <c r="L1108" s="243" t="e">
        <f t="shared" ca="1" si="151"/>
        <v>#N/A</v>
      </c>
      <c r="M1108" s="242" t="e">
        <f t="shared" ca="1" si="152"/>
        <v>#N/A</v>
      </c>
      <c r="N1108" s="20"/>
      <c r="O1108" s="74">
        <f t="shared" ref="O1108:O1171" ca="1" si="157">IF($K1108="Short",-1,IF($K1108="Long",1,0))</f>
        <v>1</v>
      </c>
      <c r="P1108" s="75">
        <f t="shared" ca="1" si="149"/>
        <v>0</v>
      </c>
      <c r="Q1108" s="76" t="str">
        <f t="shared" ca="1" si="153"/>
        <v/>
      </c>
      <c r="R1108" s="75"/>
      <c r="S1108" s="77">
        <f t="shared" ca="1" si="150"/>
        <v>1</v>
      </c>
      <c r="T1108" s="78"/>
      <c r="U1108" s="81">
        <f t="shared" ca="1" si="148"/>
        <v>1155</v>
      </c>
      <c r="V1108" s="82">
        <f t="shared" ca="1" si="154"/>
        <v>119762.38</v>
      </c>
      <c r="W1108" s="50"/>
      <c r="X1108" s="50"/>
      <c r="Y1108" s="50"/>
      <c r="Z1108" s="50"/>
      <c r="AA1108" s="50"/>
      <c r="AG1108" s="50"/>
      <c r="AH1108" s="50"/>
      <c r="AI1108" s="50"/>
      <c r="AJ1108" s="50"/>
      <c r="AK1108" s="50"/>
      <c r="AL1108" s="50"/>
      <c r="AM1108" s="50"/>
      <c r="AN1108" s="50"/>
      <c r="AO1108" s="50"/>
      <c r="AP1108" s="138" t="str">
        <f>IF(NOT($AS1108=$AS1109),ROW(),"")</f>
        <v/>
      </c>
      <c r="AQ1108" s="20" t="str">
        <f>IF(NOT(AS1108=AS1109),AS1109,"")</f>
        <v/>
      </c>
      <c r="AR1108" s="20" t="str">
        <f>INDEX($AB$15:$AM$15,MATCH($AS1108,$AB$11:$AM$11,0))</f>
        <v>in</v>
      </c>
      <c r="AS1108" s="20" t="str">
        <f>LEFT(AT1108,4)</f>
        <v>2004</v>
      </c>
      <c r="AT1108" s="139" t="str">
        <f>LEFT(B1108,6)</f>
        <v>200404</v>
      </c>
    </row>
    <row r="1109" spans="2:46" x14ac:dyDescent="0.25">
      <c r="B1109" s="11">
        <f>'Market Data'!B1095</f>
        <v>20040421</v>
      </c>
      <c r="C1109" s="2">
        <f>'Market Data'!C1095</f>
        <v>5225</v>
      </c>
      <c r="D1109" s="2">
        <f>'Market Data'!D1095</f>
        <v>5256</v>
      </c>
      <c r="E1109" s="2">
        <f>'Market Data'!E1095</f>
        <v>5212.5</v>
      </c>
      <c r="F1109" s="12">
        <f>'Market Data'!F1095</f>
        <v>5248</v>
      </c>
      <c r="H1109" s="151">
        <f t="shared" si="155"/>
        <v>1091</v>
      </c>
      <c r="I1109" s="244">
        <f ca="1">IF($H1109&lt;($J$6+1),"",PFE(OFFSET($F1109,0,0,-$J$6)))</f>
        <v>8.387964807636801E-2</v>
      </c>
      <c r="J1109" s="19"/>
      <c r="K1109" s="139" t="str">
        <f t="shared" ca="1" si="156"/>
        <v>Long</v>
      </c>
      <c r="L1109" s="243" t="e">
        <f t="shared" ca="1" si="151"/>
        <v>#N/A</v>
      </c>
      <c r="M1109" s="242" t="e">
        <f t="shared" ca="1" si="152"/>
        <v>#N/A</v>
      </c>
      <c r="N1109" s="20"/>
      <c r="O1109" s="74">
        <f t="shared" ca="1" si="157"/>
        <v>1</v>
      </c>
      <c r="P1109" s="75">
        <f t="shared" ca="1" si="149"/>
        <v>0</v>
      </c>
      <c r="Q1109" s="76" t="str">
        <f t="shared" ca="1" si="153"/>
        <v/>
      </c>
      <c r="R1109" s="75"/>
      <c r="S1109" s="77">
        <f t="shared" ca="1" si="150"/>
        <v>1</v>
      </c>
      <c r="T1109" s="78"/>
      <c r="U1109" s="81">
        <f t="shared" ca="1" si="148"/>
        <v>-525</v>
      </c>
      <c r="V1109" s="82">
        <f t="shared" ca="1" si="154"/>
        <v>119237.38</v>
      </c>
      <c r="W1109" s="50"/>
      <c r="X1109" s="50"/>
      <c r="Y1109" s="50"/>
      <c r="Z1109" s="50"/>
      <c r="AA1109" s="50"/>
      <c r="AG1109" s="50"/>
      <c r="AH1109" s="50"/>
      <c r="AI1109" s="50"/>
      <c r="AJ1109" s="50"/>
      <c r="AK1109" s="50"/>
      <c r="AL1109" s="50"/>
      <c r="AM1109" s="50"/>
      <c r="AN1109" s="50"/>
      <c r="AO1109" s="50"/>
      <c r="AP1109" s="138" t="str">
        <f>IF(NOT($AS1109=$AS1110),ROW(),"")</f>
        <v/>
      </c>
      <c r="AQ1109" s="20" t="str">
        <f>IF(NOT(AS1109=AS1110),AS1110,"")</f>
        <v/>
      </c>
      <c r="AR1109" s="20" t="str">
        <f>INDEX($AB$15:$AM$15,MATCH($AS1109,$AB$11:$AM$11,0))</f>
        <v>in</v>
      </c>
      <c r="AS1109" s="20" t="str">
        <f>LEFT(AT1109,4)</f>
        <v>2004</v>
      </c>
      <c r="AT1109" s="139" t="str">
        <f>LEFT(B1109,6)</f>
        <v>200404</v>
      </c>
    </row>
    <row r="1110" spans="2:46" x14ac:dyDescent="0.25">
      <c r="B1110" s="11">
        <f>'Market Data'!B1096</f>
        <v>20040422</v>
      </c>
      <c r="C1110" s="2">
        <f>'Market Data'!C1096</f>
        <v>5251.5</v>
      </c>
      <c r="D1110" s="2">
        <f>'Market Data'!D1096</f>
        <v>5295</v>
      </c>
      <c r="E1110" s="2">
        <f>'Market Data'!E1096</f>
        <v>5194</v>
      </c>
      <c r="F1110" s="12">
        <f>'Market Data'!F1096</f>
        <v>5295</v>
      </c>
      <c r="H1110" s="151">
        <f t="shared" si="155"/>
        <v>1092</v>
      </c>
      <c r="I1110" s="244">
        <f ca="1">IF($H1110&lt;($J$6+1),"",PFE(OFFSET($F1110,0,0,-$J$6)))</f>
        <v>7.6521379635144354E-2</v>
      </c>
      <c r="J1110" s="19"/>
      <c r="K1110" s="139" t="str">
        <f t="shared" ca="1" si="156"/>
        <v>Long</v>
      </c>
      <c r="L1110" s="243" t="e">
        <f t="shared" ca="1" si="151"/>
        <v>#N/A</v>
      </c>
      <c r="M1110" s="242" t="e">
        <f t="shared" ca="1" si="152"/>
        <v>#N/A</v>
      </c>
      <c r="N1110" s="20"/>
      <c r="O1110" s="74">
        <f t="shared" ca="1" si="157"/>
        <v>1</v>
      </c>
      <c r="P1110" s="75">
        <f t="shared" ca="1" si="149"/>
        <v>0</v>
      </c>
      <c r="Q1110" s="76" t="str">
        <f t="shared" ca="1" si="153"/>
        <v/>
      </c>
      <c r="R1110" s="75"/>
      <c r="S1110" s="77">
        <f t="shared" ca="1" si="150"/>
        <v>1</v>
      </c>
      <c r="T1110" s="78"/>
      <c r="U1110" s="81">
        <f t="shared" ref="U1110:U1173" ca="1" si="158">IF(OR($S1109&amp;$O1109="01",$S1109&amp;$O1109="0-1"),(($F1110-$C1110)*$V$4*$O1109)-(ABS($P1109)*$V$5),IF(OR($S1109&amp;$O1109="10",$S1109&amp;$O1109="-10"),(($C1110-$F1109)*$V$4*$S1109)-(ABS($P1109)*$V$5),IF(OR($S1109&amp;$O1109="1-1",$S1109&amp;$O1109="-11"),(($C1110-$F1109)*$V$4*$S1109)-(ABS($P1109)*$V$5)+(($F1110-$C1110)*$V$4*$S1110),IF(OR($S1109&amp;$O1109="11",$S1109&amp;$O1109="-1-1"),(($F1110-$F1109)*$V$4*$S1110),0))))</f>
        <v>1645</v>
      </c>
      <c r="V1110" s="82">
        <f t="shared" ca="1" si="154"/>
        <v>120882.38</v>
      </c>
      <c r="W1110" s="50"/>
      <c r="X1110" s="50"/>
      <c r="Y1110" s="50"/>
      <c r="Z1110" s="50"/>
      <c r="AA1110" s="50"/>
      <c r="AG1110" s="50"/>
      <c r="AH1110" s="50"/>
      <c r="AI1110" s="50"/>
      <c r="AJ1110" s="50"/>
      <c r="AK1110" s="50"/>
      <c r="AL1110" s="50"/>
      <c r="AM1110" s="50"/>
      <c r="AN1110" s="50"/>
      <c r="AO1110" s="50"/>
      <c r="AP1110" s="138" t="str">
        <f>IF(NOT($AS1110=$AS1111),ROW(),"")</f>
        <v/>
      </c>
      <c r="AQ1110" s="20" t="str">
        <f>IF(NOT(AS1110=AS1111),AS1111,"")</f>
        <v/>
      </c>
      <c r="AR1110" s="20" t="str">
        <f>INDEX($AB$15:$AM$15,MATCH($AS1110,$AB$11:$AM$11,0))</f>
        <v>in</v>
      </c>
      <c r="AS1110" s="20" t="str">
        <f>LEFT(AT1110,4)</f>
        <v>2004</v>
      </c>
      <c r="AT1110" s="139" t="str">
        <f>LEFT(B1110,6)</f>
        <v>200404</v>
      </c>
    </row>
    <row r="1111" spans="2:46" x14ac:dyDescent="0.25">
      <c r="B1111" s="11">
        <f>'Market Data'!B1097</f>
        <v>20040423</v>
      </c>
      <c r="C1111" s="2">
        <f>'Market Data'!C1097</f>
        <v>5326.5</v>
      </c>
      <c r="D1111" s="2">
        <f>'Market Data'!D1097</f>
        <v>5335</v>
      </c>
      <c r="E1111" s="2">
        <f>'Market Data'!E1097</f>
        <v>5299.5</v>
      </c>
      <c r="F1111" s="12">
        <f>'Market Data'!F1097</f>
        <v>5306</v>
      </c>
      <c r="H1111" s="151">
        <f t="shared" si="155"/>
        <v>1093</v>
      </c>
      <c r="I1111" s="244">
        <f ca="1">IF($H1111&lt;($J$6+1),"",PFE(OFFSET($F1111,0,0,-$J$6)))</f>
        <v>8.0716032866798251E-2</v>
      </c>
      <c r="J1111" s="19"/>
      <c r="K1111" s="139" t="str">
        <f t="shared" ca="1" si="156"/>
        <v>Long</v>
      </c>
      <c r="L1111" s="243" t="e">
        <f t="shared" ca="1" si="151"/>
        <v>#N/A</v>
      </c>
      <c r="M1111" s="242" t="e">
        <f t="shared" ca="1" si="152"/>
        <v>#N/A</v>
      </c>
      <c r="N1111" s="20"/>
      <c r="O1111" s="74">
        <f t="shared" ca="1" si="157"/>
        <v>1</v>
      </c>
      <c r="P1111" s="75">
        <f t="shared" ca="1" si="149"/>
        <v>0</v>
      </c>
      <c r="Q1111" s="76" t="str">
        <f t="shared" ca="1" si="153"/>
        <v/>
      </c>
      <c r="R1111" s="75"/>
      <c r="S1111" s="77">
        <f t="shared" ca="1" si="150"/>
        <v>1</v>
      </c>
      <c r="T1111" s="78"/>
      <c r="U1111" s="81">
        <f t="shared" ca="1" si="158"/>
        <v>385</v>
      </c>
      <c r="V1111" s="82">
        <f t="shared" ca="1" si="154"/>
        <v>121267.38</v>
      </c>
      <c r="W1111" s="50"/>
      <c r="X1111" s="50"/>
      <c r="Y1111" s="50"/>
      <c r="Z1111" s="50"/>
      <c r="AA1111" s="50"/>
      <c r="AG1111" s="50"/>
      <c r="AH1111" s="50"/>
      <c r="AI1111" s="50"/>
      <c r="AJ1111" s="50"/>
      <c r="AK1111" s="50"/>
      <c r="AL1111" s="50"/>
      <c r="AM1111" s="50"/>
      <c r="AN1111" s="50"/>
      <c r="AO1111" s="50"/>
      <c r="AP1111" s="138" t="str">
        <f>IF(NOT($AS1111=$AS1112),ROW(),"")</f>
        <v/>
      </c>
      <c r="AQ1111" s="20" t="str">
        <f>IF(NOT(AS1111=AS1112),AS1112,"")</f>
        <v/>
      </c>
      <c r="AR1111" s="20" t="str">
        <f>INDEX($AB$15:$AM$15,MATCH($AS1111,$AB$11:$AM$11,0))</f>
        <v>in</v>
      </c>
      <c r="AS1111" s="20" t="str">
        <f>LEFT(AT1111,4)</f>
        <v>2004</v>
      </c>
      <c r="AT1111" s="139" t="str">
        <f>LEFT(B1111,6)</f>
        <v>200404</v>
      </c>
    </row>
    <row r="1112" spans="2:46" x14ac:dyDescent="0.25">
      <c r="B1112" s="11">
        <f>'Market Data'!B1098</f>
        <v>20040426</v>
      </c>
      <c r="C1112" s="2">
        <f>'Market Data'!C1098</f>
        <v>5313.5</v>
      </c>
      <c r="D1112" s="2">
        <f>'Market Data'!D1098</f>
        <v>5357.5</v>
      </c>
      <c r="E1112" s="2">
        <f>'Market Data'!E1098</f>
        <v>5303.5</v>
      </c>
      <c r="F1112" s="12">
        <f>'Market Data'!F1098</f>
        <v>5324</v>
      </c>
      <c r="H1112" s="151">
        <f t="shared" si="155"/>
        <v>1094</v>
      </c>
      <c r="I1112" s="244">
        <f ca="1">IF($H1112&lt;($J$6+1),"",PFE(OFFSET($F1112,0,0,-$J$6)))</f>
        <v>8.2127891349199816E-2</v>
      </c>
      <c r="J1112" s="19"/>
      <c r="K1112" s="139" t="str">
        <f t="shared" ca="1" si="156"/>
        <v>Long</v>
      </c>
      <c r="L1112" s="243" t="e">
        <f t="shared" ca="1" si="151"/>
        <v>#N/A</v>
      </c>
      <c r="M1112" s="242" t="e">
        <f t="shared" ca="1" si="152"/>
        <v>#N/A</v>
      </c>
      <c r="N1112" s="20"/>
      <c r="O1112" s="74">
        <f t="shared" ca="1" si="157"/>
        <v>1</v>
      </c>
      <c r="P1112" s="75">
        <f t="shared" ca="1" si="149"/>
        <v>0</v>
      </c>
      <c r="Q1112" s="76" t="str">
        <f t="shared" ca="1" si="153"/>
        <v/>
      </c>
      <c r="R1112" s="75"/>
      <c r="S1112" s="77">
        <f t="shared" ca="1" si="150"/>
        <v>1</v>
      </c>
      <c r="T1112" s="78"/>
      <c r="U1112" s="81">
        <f t="shared" ca="1" si="158"/>
        <v>630</v>
      </c>
      <c r="V1112" s="82">
        <f t="shared" ca="1" si="154"/>
        <v>121897.38</v>
      </c>
      <c r="W1112" s="50"/>
      <c r="X1112" s="50"/>
      <c r="Y1112" s="50"/>
      <c r="Z1112" s="50"/>
      <c r="AA1112" s="50"/>
      <c r="AG1112" s="50"/>
      <c r="AH1112" s="50"/>
      <c r="AI1112" s="50"/>
      <c r="AJ1112" s="50"/>
      <c r="AK1112" s="50"/>
      <c r="AL1112" s="50"/>
      <c r="AM1112" s="50"/>
      <c r="AN1112" s="50"/>
      <c r="AO1112" s="50"/>
      <c r="AP1112" s="138" t="str">
        <f>IF(NOT($AS1112=$AS1113),ROW(),"")</f>
        <v/>
      </c>
      <c r="AQ1112" s="20" t="str">
        <f>IF(NOT(AS1112=AS1113),AS1113,"")</f>
        <v/>
      </c>
      <c r="AR1112" s="20" t="str">
        <f>INDEX($AB$15:$AM$15,MATCH($AS1112,$AB$11:$AM$11,0))</f>
        <v>in</v>
      </c>
      <c r="AS1112" s="20" t="str">
        <f>LEFT(AT1112,4)</f>
        <v>2004</v>
      </c>
      <c r="AT1112" s="139" t="str">
        <f>LEFT(B1112,6)</f>
        <v>200404</v>
      </c>
    </row>
    <row r="1113" spans="2:46" x14ac:dyDescent="0.25">
      <c r="B1113" s="11">
        <f>'Market Data'!B1099</f>
        <v>20040427</v>
      </c>
      <c r="C1113" s="2">
        <f>'Market Data'!C1099</f>
        <v>5325</v>
      </c>
      <c r="D1113" s="2">
        <f>'Market Data'!D1099</f>
        <v>5350.5</v>
      </c>
      <c r="E1113" s="2">
        <f>'Market Data'!E1099</f>
        <v>5309.5</v>
      </c>
      <c r="F1113" s="12">
        <f>'Market Data'!F1099</f>
        <v>5348.5</v>
      </c>
      <c r="H1113" s="151">
        <f t="shared" si="155"/>
        <v>1095</v>
      </c>
      <c r="I1113" s="244">
        <f ca="1">IF($H1113&lt;($J$6+1),"",PFE(OFFSET($F1113,0,0,-$J$6)))</f>
        <v>8.6833285152714296E-2</v>
      </c>
      <c r="J1113" s="19"/>
      <c r="K1113" s="139" t="str">
        <f t="shared" ca="1" si="156"/>
        <v>Long</v>
      </c>
      <c r="L1113" s="243" t="e">
        <f t="shared" ca="1" si="151"/>
        <v>#N/A</v>
      </c>
      <c r="M1113" s="242" t="e">
        <f t="shared" ca="1" si="152"/>
        <v>#N/A</v>
      </c>
      <c r="N1113" s="20"/>
      <c r="O1113" s="74">
        <f t="shared" ca="1" si="157"/>
        <v>1</v>
      </c>
      <c r="P1113" s="75">
        <f t="shared" ca="1" si="149"/>
        <v>0</v>
      </c>
      <c r="Q1113" s="76" t="str">
        <f t="shared" ca="1" si="153"/>
        <v/>
      </c>
      <c r="R1113" s="75"/>
      <c r="S1113" s="77">
        <f t="shared" ca="1" si="150"/>
        <v>1</v>
      </c>
      <c r="T1113" s="78"/>
      <c r="U1113" s="81">
        <f t="shared" ca="1" si="158"/>
        <v>857.5</v>
      </c>
      <c r="V1113" s="82">
        <f t="shared" ca="1" si="154"/>
        <v>122754.88</v>
      </c>
      <c r="W1113" s="50"/>
      <c r="X1113" s="50"/>
      <c r="Y1113" s="50"/>
      <c r="Z1113" s="50"/>
      <c r="AA1113" s="50"/>
      <c r="AG1113" s="50"/>
      <c r="AH1113" s="50"/>
      <c r="AI1113" s="50"/>
      <c r="AJ1113" s="50"/>
      <c r="AK1113" s="50"/>
      <c r="AL1113" s="50"/>
      <c r="AM1113" s="50"/>
      <c r="AN1113" s="50"/>
      <c r="AO1113" s="50"/>
      <c r="AP1113" s="138" t="str">
        <f>IF(NOT($AS1113=$AS1114),ROW(),"")</f>
        <v/>
      </c>
      <c r="AQ1113" s="20" t="str">
        <f>IF(NOT(AS1113=AS1114),AS1114,"")</f>
        <v/>
      </c>
      <c r="AR1113" s="20" t="str">
        <f>INDEX($AB$15:$AM$15,MATCH($AS1113,$AB$11:$AM$11,0))</f>
        <v>in</v>
      </c>
      <c r="AS1113" s="20" t="str">
        <f>LEFT(AT1113,4)</f>
        <v>2004</v>
      </c>
      <c r="AT1113" s="139" t="str">
        <f>LEFT(B1113,6)</f>
        <v>200404</v>
      </c>
    </row>
    <row r="1114" spans="2:46" x14ac:dyDescent="0.25">
      <c r="B1114" s="11">
        <f>'Market Data'!B1100</f>
        <v>20040428</v>
      </c>
      <c r="C1114" s="2">
        <f>'Market Data'!C1100</f>
        <v>5318</v>
      </c>
      <c r="D1114" s="2">
        <f>'Market Data'!D1100</f>
        <v>5329</v>
      </c>
      <c r="E1114" s="2">
        <f>'Market Data'!E1100</f>
        <v>5259</v>
      </c>
      <c r="F1114" s="12">
        <f>'Market Data'!F1100</f>
        <v>5270</v>
      </c>
      <c r="H1114" s="151">
        <f t="shared" si="155"/>
        <v>1096</v>
      </c>
      <c r="I1114" s="244">
        <f ca="1">IF($H1114&lt;($J$6+1),"",PFE(OFFSET($F1114,0,0,-$J$6)))</f>
        <v>4.2066942996460764E-2</v>
      </c>
      <c r="J1114" s="19"/>
      <c r="K1114" s="139" t="str">
        <f t="shared" ca="1" si="156"/>
        <v>Long</v>
      </c>
      <c r="L1114" s="243" t="e">
        <f t="shared" ca="1" si="151"/>
        <v>#N/A</v>
      </c>
      <c r="M1114" s="242" t="e">
        <f t="shared" ca="1" si="152"/>
        <v>#N/A</v>
      </c>
      <c r="N1114" s="20"/>
      <c r="O1114" s="74">
        <f t="shared" ca="1" si="157"/>
        <v>1</v>
      </c>
      <c r="P1114" s="75">
        <f t="shared" ca="1" si="149"/>
        <v>0</v>
      </c>
      <c r="Q1114" s="76" t="str">
        <f t="shared" ca="1" si="153"/>
        <v/>
      </c>
      <c r="R1114" s="75"/>
      <c r="S1114" s="77">
        <f t="shared" ca="1" si="150"/>
        <v>1</v>
      </c>
      <c r="T1114" s="78"/>
      <c r="U1114" s="81">
        <f t="shared" ca="1" si="158"/>
        <v>-2747.5</v>
      </c>
      <c r="V1114" s="82">
        <f t="shared" ca="1" si="154"/>
        <v>120007.38</v>
      </c>
      <c r="W1114" s="50"/>
      <c r="X1114" s="50"/>
      <c r="Y1114" s="50"/>
      <c r="Z1114" s="50"/>
      <c r="AA1114" s="50"/>
      <c r="AG1114" s="50"/>
      <c r="AH1114" s="50"/>
      <c r="AI1114" s="50"/>
      <c r="AJ1114" s="50"/>
      <c r="AK1114" s="50"/>
      <c r="AL1114" s="50"/>
      <c r="AM1114" s="50"/>
      <c r="AN1114" s="50"/>
      <c r="AO1114" s="50"/>
      <c r="AP1114" s="138" t="str">
        <f>IF(NOT($AS1114=$AS1115),ROW(),"")</f>
        <v/>
      </c>
      <c r="AQ1114" s="20" t="str">
        <f>IF(NOT(AS1114=AS1115),AS1115,"")</f>
        <v/>
      </c>
      <c r="AR1114" s="20" t="str">
        <f>INDEX($AB$15:$AM$15,MATCH($AS1114,$AB$11:$AM$11,0))</f>
        <v>in</v>
      </c>
      <c r="AS1114" s="20" t="str">
        <f>LEFT(AT1114,4)</f>
        <v>2004</v>
      </c>
      <c r="AT1114" s="139" t="str">
        <f>LEFT(B1114,6)</f>
        <v>200404</v>
      </c>
    </row>
    <row r="1115" spans="2:46" x14ac:dyDescent="0.25">
      <c r="B1115" s="11">
        <f>'Market Data'!B1101</f>
        <v>20040429</v>
      </c>
      <c r="C1115" s="2">
        <f>'Market Data'!C1101</f>
        <v>5253</v>
      </c>
      <c r="D1115" s="2">
        <f>'Market Data'!D1101</f>
        <v>5261</v>
      </c>
      <c r="E1115" s="2">
        <f>'Market Data'!E1101</f>
        <v>5177</v>
      </c>
      <c r="F1115" s="12">
        <f>'Market Data'!F1101</f>
        <v>5188</v>
      </c>
      <c r="H1115" s="151">
        <f t="shared" si="155"/>
        <v>1097</v>
      </c>
      <c r="I1115" s="244">
        <f ca="1">IF($H1115&lt;($J$6+1),"",PFE(OFFSET($F1115,0,0,-$J$6)))</f>
        <v>-3.0016211132160058E-2</v>
      </c>
      <c r="J1115" s="19"/>
      <c r="K1115" s="139" t="str">
        <f t="shared" ca="1" si="156"/>
        <v>Short</v>
      </c>
      <c r="L1115" s="243" t="e">
        <f t="shared" ca="1" si="151"/>
        <v>#N/A</v>
      </c>
      <c r="M1115" s="242">
        <f t="shared" ca="1" si="152"/>
        <v>5188</v>
      </c>
      <c r="N1115" s="20"/>
      <c r="O1115" s="74">
        <f t="shared" ca="1" si="157"/>
        <v>-1</v>
      </c>
      <c r="P1115" s="75">
        <f t="shared" ca="1" si="149"/>
        <v>-2</v>
      </c>
      <c r="Q1115" s="76" t="str">
        <f t="shared" ca="1" si="153"/>
        <v>Fill</v>
      </c>
      <c r="R1115" s="75"/>
      <c r="S1115" s="77">
        <f t="shared" ca="1" si="150"/>
        <v>1</v>
      </c>
      <c r="T1115" s="78"/>
      <c r="U1115" s="81">
        <f t="shared" ca="1" si="158"/>
        <v>-2870</v>
      </c>
      <c r="V1115" s="82">
        <f t="shared" ca="1" si="154"/>
        <v>117137.38</v>
      </c>
      <c r="W1115" s="50"/>
      <c r="X1115" s="50"/>
      <c r="Y1115" s="50"/>
      <c r="Z1115" s="50"/>
      <c r="AA1115" s="50"/>
      <c r="AG1115" s="50"/>
      <c r="AH1115" s="50"/>
      <c r="AI1115" s="50"/>
      <c r="AJ1115" s="50"/>
      <c r="AK1115" s="50"/>
      <c r="AL1115" s="50"/>
      <c r="AM1115" s="50"/>
      <c r="AN1115" s="50"/>
      <c r="AO1115" s="50"/>
      <c r="AP1115" s="138" t="str">
        <f>IF(NOT($AS1115=$AS1116),ROW(),"")</f>
        <v/>
      </c>
      <c r="AQ1115" s="20" t="str">
        <f>IF(NOT(AS1115=AS1116),AS1116,"")</f>
        <v/>
      </c>
      <c r="AR1115" s="20" t="str">
        <f>INDEX($AB$15:$AM$15,MATCH($AS1115,$AB$11:$AM$11,0))</f>
        <v>in</v>
      </c>
      <c r="AS1115" s="20" t="str">
        <f>LEFT(AT1115,4)</f>
        <v>2004</v>
      </c>
      <c r="AT1115" s="139" t="str">
        <f>LEFT(B1115,6)</f>
        <v>200404</v>
      </c>
    </row>
    <row r="1116" spans="2:46" x14ac:dyDescent="0.25">
      <c r="B1116" s="11">
        <f>'Market Data'!B1102</f>
        <v>20040430</v>
      </c>
      <c r="C1116" s="2">
        <f>'Market Data'!C1102</f>
        <v>5173.5</v>
      </c>
      <c r="D1116" s="2">
        <f>'Market Data'!D1102</f>
        <v>5206.5</v>
      </c>
      <c r="E1116" s="2">
        <f>'Market Data'!E1102</f>
        <v>5160</v>
      </c>
      <c r="F1116" s="12">
        <f>'Market Data'!F1102</f>
        <v>5163</v>
      </c>
      <c r="H1116" s="151">
        <f t="shared" si="155"/>
        <v>1098</v>
      </c>
      <c r="I1116" s="244">
        <f ca="1">IF($H1116&lt;($J$6+1),"",PFE(OFFSET($F1116,0,0,-$J$6)))</f>
        <v>-4.3379248499284533E-2</v>
      </c>
      <c r="J1116" s="19"/>
      <c r="K1116" s="139" t="str">
        <f t="shared" ca="1" si="156"/>
        <v>Short</v>
      </c>
      <c r="L1116" s="243" t="e">
        <f t="shared" ca="1" si="151"/>
        <v>#N/A</v>
      </c>
      <c r="M1116" s="242" t="e">
        <f t="shared" ca="1" si="152"/>
        <v>#N/A</v>
      </c>
      <c r="N1116" s="20"/>
      <c r="O1116" s="74">
        <f t="shared" ca="1" si="157"/>
        <v>-1</v>
      </c>
      <c r="P1116" s="75">
        <f t="shared" ca="1" si="149"/>
        <v>0</v>
      </c>
      <c r="Q1116" s="76" t="str">
        <f t="shared" ca="1" si="153"/>
        <v/>
      </c>
      <c r="R1116" s="75"/>
      <c r="S1116" s="77">
        <f t="shared" ca="1" si="150"/>
        <v>-1</v>
      </c>
      <c r="T1116" s="78"/>
      <c r="U1116" s="81">
        <f t="shared" ca="1" si="158"/>
        <v>-321.91999999999996</v>
      </c>
      <c r="V1116" s="82">
        <f t="shared" ca="1" si="154"/>
        <v>116815.46</v>
      </c>
      <c r="W1116" s="50"/>
      <c r="X1116" s="50"/>
      <c r="Y1116" s="50"/>
      <c r="Z1116" s="50"/>
      <c r="AA1116" s="50"/>
      <c r="AG1116" s="50"/>
      <c r="AH1116" s="50"/>
      <c r="AI1116" s="50"/>
      <c r="AJ1116" s="50"/>
      <c r="AK1116" s="50"/>
      <c r="AL1116" s="50"/>
      <c r="AM1116" s="50"/>
      <c r="AN1116" s="50"/>
      <c r="AO1116" s="50"/>
      <c r="AP1116" s="138" t="str">
        <f>IF(NOT($AS1116=$AS1117),ROW(),"")</f>
        <v/>
      </c>
      <c r="AQ1116" s="20" t="str">
        <f>IF(NOT(AS1116=AS1117),AS1117,"")</f>
        <v/>
      </c>
      <c r="AR1116" s="20" t="str">
        <f>INDEX($AB$15:$AM$15,MATCH($AS1116,$AB$11:$AM$11,0))</f>
        <v>in</v>
      </c>
      <c r="AS1116" s="20" t="str">
        <f>LEFT(AT1116,4)</f>
        <v>2004</v>
      </c>
      <c r="AT1116" s="139" t="str">
        <f>LEFT(B1116,6)</f>
        <v>200404</v>
      </c>
    </row>
    <row r="1117" spans="2:46" x14ac:dyDescent="0.25">
      <c r="B1117" s="11">
        <f>'Market Data'!B1103</f>
        <v>20040503</v>
      </c>
      <c r="C1117" s="2">
        <f>'Market Data'!C1103</f>
        <v>5154</v>
      </c>
      <c r="D1117" s="2">
        <f>'Market Data'!D1103</f>
        <v>5208</v>
      </c>
      <c r="E1117" s="2">
        <f>'Market Data'!E1103</f>
        <v>5140</v>
      </c>
      <c r="F1117" s="12">
        <f>'Market Data'!F1103</f>
        <v>5192.5</v>
      </c>
      <c r="H1117" s="151">
        <f t="shared" si="155"/>
        <v>1099</v>
      </c>
      <c r="I1117" s="244">
        <f ca="1">IF($H1117&lt;($J$6+1),"",PFE(OFFSET($F1117,0,0,-$J$6)))</f>
        <v>-4.069822109955723E-2</v>
      </c>
      <c r="J1117" s="19"/>
      <c r="K1117" s="139" t="str">
        <f t="shared" ca="1" si="156"/>
        <v>Short</v>
      </c>
      <c r="L1117" s="243" t="e">
        <f t="shared" ca="1" si="151"/>
        <v>#N/A</v>
      </c>
      <c r="M1117" s="242" t="e">
        <f t="shared" ca="1" si="152"/>
        <v>#N/A</v>
      </c>
      <c r="N1117" s="20"/>
      <c r="O1117" s="74">
        <f t="shared" ca="1" si="157"/>
        <v>-1</v>
      </c>
      <c r="P1117" s="75">
        <f t="shared" ca="1" si="149"/>
        <v>0</v>
      </c>
      <c r="Q1117" s="76" t="str">
        <f t="shared" ca="1" si="153"/>
        <v/>
      </c>
      <c r="R1117" s="75"/>
      <c r="S1117" s="77">
        <f t="shared" ca="1" si="150"/>
        <v>-1</v>
      </c>
      <c r="T1117" s="78"/>
      <c r="U1117" s="81">
        <f t="shared" ca="1" si="158"/>
        <v>-1032.5</v>
      </c>
      <c r="V1117" s="82">
        <f t="shared" ca="1" si="154"/>
        <v>115782.96</v>
      </c>
      <c r="W1117" s="50"/>
      <c r="X1117" s="50"/>
      <c r="Y1117" s="50"/>
      <c r="Z1117" s="50"/>
      <c r="AA1117" s="50"/>
      <c r="AG1117" s="50"/>
      <c r="AH1117" s="50"/>
      <c r="AI1117" s="50"/>
      <c r="AJ1117" s="50"/>
      <c r="AK1117" s="50"/>
      <c r="AL1117" s="50"/>
      <c r="AM1117" s="50"/>
      <c r="AN1117" s="50"/>
      <c r="AO1117" s="50"/>
      <c r="AP1117" s="138" t="str">
        <f>IF(NOT($AS1117=$AS1118),ROW(),"")</f>
        <v/>
      </c>
      <c r="AQ1117" s="20" t="str">
        <f>IF(NOT(AS1117=AS1118),AS1118,"")</f>
        <v/>
      </c>
      <c r="AR1117" s="20" t="str">
        <f>INDEX($AB$15:$AM$15,MATCH($AS1117,$AB$11:$AM$11,0))</f>
        <v>in</v>
      </c>
      <c r="AS1117" s="20" t="str">
        <f>LEFT(AT1117,4)</f>
        <v>2004</v>
      </c>
      <c r="AT1117" s="139" t="str">
        <f>LEFT(B1117,6)</f>
        <v>200405</v>
      </c>
    </row>
    <row r="1118" spans="2:46" x14ac:dyDescent="0.25">
      <c r="B1118" s="11">
        <f>'Market Data'!B1104</f>
        <v>20040504</v>
      </c>
      <c r="C1118" s="2">
        <f>'Market Data'!C1104</f>
        <v>5198.5</v>
      </c>
      <c r="D1118" s="2">
        <f>'Market Data'!D1104</f>
        <v>5213.5</v>
      </c>
      <c r="E1118" s="2">
        <f>'Market Data'!E1104</f>
        <v>5163</v>
      </c>
      <c r="F1118" s="12">
        <f>'Market Data'!F1104</f>
        <v>5172</v>
      </c>
      <c r="H1118" s="151">
        <f t="shared" si="155"/>
        <v>1100</v>
      </c>
      <c r="I1118" s="244">
        <f ca="1">IF($H1118&lt;($J$6+1),"",PFE(OFFSET($F1118,0,0,-$J$6)))</f>
        <v>-4.455386605221498E-2</v>
      </c>
      <c r="J1118" s="19"/>
      <c r="K1118" s="139" t="str">
        <f t="shared" ca="1" si="156"/>
        <v>Short</v>
      </c>
      <c r="L1118" s="243" t="e">
        <f t="shared" ca="1" si="151"/>
        <v>#N/A</v>
      </c>
      <c r="M1118" s="242" t="e">
        <f t="shared" ca="1" si="152"/>
        <v>#N/A</v>
      </c>
      <c r="N1118" s="20"/>
      <c r="O1118" s="74">
        <f t="shared" ca="1" si="157"/>
        <v>-1</v>
      </c>
      <c r="P1118" s="75">
        <f t="shared" ca="1" si="149"/>
        <v>0</v>
      </c>
      <c r="Q1118" s="76" t="str">
        <f t="shared" ca="1" si="153"/>
        <v/>
      </c>
      <c r="R1118" s="75"/>
      <c r="S1118" s="77">
        <f t="shared" ca="1" si="150"/>
        <v>-1</v>
      </c>
      <c r="T1118" s="78"/>
      <c r="U1118" s="81">
        <f t="shared" ca="1" si="158"/>
        <v>717.5</v>
      </c>
      <c r="V1118" s="82">
        <f t="shared" ca="1" si="154"/>
        <v>116500.46</v>
      </c>
      <c r="W1118" s="50"/>
      <c r="X1118" s="50"/>
      <c r="Y1118" s="50"/>
      <c r="Z1118" s="50"/>
      <c r="AA1118" s="50"/>
      <c r="AG1118" s="50"/>
      <c r="AH1118" s="50"/>
      <c r="AI1118" s="50"/>
      <c r="AJ1118" s="50"/>
      <c r="AK1118" s="50"/>
      <c r="AL1118" s="50"/>
      <c r="AM1118" s="50"/>
      <c r="AN1118" s="50"/>
      <c r="AO1118" s="50"/>
      <c r="AP1118" s="138" t="str">
        <f>IF(NOT($AS1118=$AS1119),ROW(),"")</f>
        <v/>
      </c>
      <c r="AQ1118" s="20" t="str">
        <f>IF(NOT(AS1118=AS1119),AS1119,"")</f>
        <v/>
      </c>
      <c r="AR1118" s="20" t="str">
        <f>INDEX($AB$15:$AM$15,MATCH($AS1118,$AB$11:$AM$11,0))</f>
        <v>in</v>
      </c>
      <c r="AS1118" s="20" t="str">
        <f>LEFT(AT1118,4)</f>
        <v>2004</v>
      </c>
      <c r="AT1118" s="139" t="str">
        <f>LEFT(B1118,6)</f>
        <v>200405</v>
      </c>
    </row>
    <row r="1119" spans="2:46" x14ac:dyDescent="0.25">
      <c r="B1119" s="11">
        <f>'Market Data'!B1105</f>
        <v>20040505</v>
      </c>
      <c r="C1119" s="2">
        <f>'Market Data'!C1105</f>
        <v>5168</v>
      </c>
      <c r="D1119" s="2">
        <f>'Market Data'!D1105</f>
        <v>5226.5</v>
      </c>
      <c r="E1119" s="2">
        <f>'Market Data'!E1105</f>
        <v>5161.5</v>
      </c>
      <c r="F1119" s="12">
        <f>'Market Data'!F1105</f>
        <v>5221</v>
      </c>
      <c r="H1119" s="151">
        <f t="shared" si="155"/>
        <v>1101</v>
      </c>
      <c r="I1119" s="244">
        <f ca="1">IF($H1119&lt;($J$6+1),"",PFE(OFFSET($F1119,0,0,-$J$6)))</f>
        <v>-3.1048109352653414E-2</v>
      </c>
      <c r="J1119" s="19"/>
      <c r="K1119" s="139" t="str">
        <f t="shared" ca="1" si="156"/>
        <v>Short</v>
      </c>
      <c r="L1119" s="243" t="e">
        <f t="shared" ca="1" si="151"/>
        <v>#N/A</v>
      </c>
      <c r="M1119" s="242" t="e">
        <f t="shared" ca="1" si="152"/>
        <v>#N/A</v>
      </c>
      <c r="N1119" s="20"/>
      <c r="O1119" s="74">
        <f t="shared" ca="1" si="157"/>
        <v>-1</v>
      </c>
      <c r="P1119" s="75">
        <f t="shared" ca="1" si="149"/>
        <v>0</v>
      </c>
      <c r="Q1119" s="76" t="str">
        <f t="shared" ca="1" si="153"/>
        <v/>
      </c>
      <c r="R1119" s="75"/>
      <c r="S1119" s="77">
        <f t="shared" ca="1" si="150"/>
        <v>-1</v>
      </c>
      <c r="T1119" s="78"/>
      <c r="U1119" s="81">
        <f t="shared" ca="1" si="158"/>
        <v>-1715</v>
      </c>
      <c r="V1119" s="82">
        <f t="shared" ca="1" si="154"/>
        <v>114785.46</v>
      </c>
      <c r="W1119" s="50"/>
      <c r="X1119" s="50"/>
      <c r="Y1119" s="50"/>
      <c r="Z1119" s="50"/>
      <c r="AA1119" s="50"/>
      <c r="AG1119" s="50"/>
      <c r="AH1119" s="50"/>
      <c r="AI1119" s="50"/>
      <c r="AJ1119" s="50"/>
      <c r="AK1119" s="50"/>
      <c r="AL1119" s="50"/>
      <c r="AM1119" s="50"/>
      <c r="AN1119" s="50"/>
      <c r="AO1119" s="50"/>
      <c r="AP1119" s="138" t="str">
        <f>IF(NOT($AS1119=$AS1120),ROW(),"")</f>
        <v/>
      </c>
      <c r="AQ1119" s="20" t="str">
        <f>IF(NOT(AS1119=AS1120),AS1120,"")</f>
        <v/>
      </c>
      <c r="AR1119" s="20" t="str">
        <f>INDEX($AB$15:$AM$15,MATCH($AS1119,$AB$11:$AM$11,0))</f>
        <v>in</v>
      </c>
      <c r="AS1119" s="20" t="str">
        <f>LEFT(AT1119,4)</f>
        <v>2004</v>
      </c>
      <c r="AT1119" s="139" t="str">
        <f>LEFT(B1119,6)</f>
        <v>200405</v>
      </c>
    </row>
    <row r="1120" spans="2:46" x14ac:dyDescent="0.25">
      <c r="B1120" s="11">
        <f>'Market Data'!B1106</f>
        <v>20040506</v>
      </c>
      <c r="C1120" s="2">
        <f>'Market Data'!C1106</f>
        <v>5193.5</v>
      </c>
      <c r="D1120" s="2">
        <f>'Market Data'!D1106</f>
        <v>5208.5</v>
      </c>
      <c r="E1120" s="2">
        <f>'Market Data'!E1106</f>
        <v>5073.5</v>
      </c>
      <c r="F1120" s="12">
        <f>'Market Data'!F1106</f>
        <v>5077</v>
      </c>
      <c r="H1120" s="151">
        <f t="shared" si="155"/>
        <v>1102</v>
      </c>
      <c r="I1120" s="244">
        <f ca="1">IF($H1120&lt;($J$6+1),"",PFE(OFFSET($F1120,0,0,-$J$6)))</f>
        <v>-7.4281201808985994E-2</v>
      </c>
      <c r="J1120" s="19"/>
      <c r="K1120" s="139" t="str">
        <f t="shared" ca="1" si="156"/>
        <v>Short</v>
      </c>
      <c r="L1120" s="243" t="e">
        <f t="shared" ca="1" si="151"/>
        <v>#N/A</v>
      </c>
      <c r="M1120" s="242" t="e">
        <f t="shared" ca="1" si="152"/>
        <v>#N/A</v>
      </c>
      <c r="N1120" s="20"/>
      <c r="O1120" s="74">
        <f t="shared" ca="1" si="157"/>
        <v>-1</v>
      </c>
      <c r="P1120" s="75">
        <f t="shared" ca="1" si="149"/>
        <v>0</v>
      </c>
      <c r="Q1120" s="76" t="str">
        <f t="shared" ca="1" si="153"/>
        <v/>
      </c>
      <c r="R1120" s="75"/>
      <c r="S1120" s="77">
        <f t="shared" ca="1" si="150"/>
        <v>-1</v>
      </c>
      <c r="T1120" s="78"/>
      <c r="U1120" s="81">
        <f t="shared" ca="1" si="158"/>
        <v>5040</v>
      </c>
      <c r="V1120" s="82">
        <f t="shared" ca="1" si="154"/>
        <v>119825.46</v>
      </c>
      <c r="W1120" s="50"/>
      <c r="X1120" s="50"/>
      <c r="Y1120" s="50"/>
      <c r="Z1120" s="50"/>
      <c r="AA1120" s="50"/>
      <c r="AG1120" s="50"/>
      <c r="AH1120" s="50"/>
      <c r="AI1120" s="50"/>
      <c r="AJ1120" s="50"/>
      <c r="AK1120" s="50"/>
      <c r="AL1120" s="50"/>
      <c r="AM1120" s="50"/>
      <c r="AN1120" s="50"/>
      <c r="AO1120" s="50"/>
      <c r="AP1120" s="138" t="str">
        <f>IF(NOT($AS1120=$AS1121),ROW(),"")</f>
        <v/>
      </c>
      <c r="AQ1120" s="20" t="str">
        <f>IF(NOT(AS1120=AS1121),AS1121,"")</f>
        <v/>
      </c>
      <c r="AR1120" s="20" t="str">
        <f>INDEX($AB$15:$AM$15,MATCH($AS1120,$AB$11:$AM$11,0))</f>
        <v>in</v>
      </c>
      <c r="AS1120" s="20" t="str">
        <f>LEFT(AT1120,4)</f>
        <v>2004</v>
      </c>
      <c r="AT1120" s="139" t="str">
        <f>LEFT(B1120,6)</f>
        <v>200405</v>
      </c>
    </row>
    <row r="1121" spans="2:46" x14ac:dyDescent="0.25">
      <c r="B1121" s="11">
        <f>'Market Data'!B1107</f>
        <v>20040507</v>
      </c>
      <c r="C1121" s="2">
        <f>'Market Data'!C1107</f>
        <v>5093</v>
      </c>
      <c r="D1121" s="2">
        <f>'Market Data'!D1107</f>
        <v>5122</v>
      </c>
      <c r="E1121" s="2">
        <f>'Market Data'!E1107</f>
        <v>5045</v>
      </c>
      <c r="F1121" s="12">
        <f>'Market Data'!F1107</f>
        <v>5059.5</v>
      </c>
      <c r="H1121" s="151">
        <f t="shared" si="155"/>
        <v>1103</v>
      </c>
      <c r="I1121" s="244">
        <f ca="1">IF($H1121&lt;($J$6+1),"",PFE(OFFSET($F1121,0,0,-$J$6)))</f>
        <v>-6.7363609884063411E-2</v>
      </c>
      <c r="J1121" s="19"/>
      <c r="K1121" s="139" t="str">
        <f t="shared" ca="1" si="156"/>
        <v>Short</v>
      </c>
      <c r="L1121" s="243" t="e">
        <f t="shared" ca="1" si="151"/>
        <v>#N/A</v>
      </c>
      <c r="M1121" s="242" t="e">
        <f t="shared" ca="1" si="152"/>
        <v>#N/A</v>
      </c>
      <c r="N1121" s="20"/>
      <c r="O1121" s="74">
        <f t="shared" ca="1" si="157"/>
        <v>-1</v>
      </c>
      <c r="P1121" s="75">
        <f t="shared" ca="1" si="149"/>
        <v>0</v>
      </c>
      <c r="Q1121" s="76" t="str">
        <f t="shared" ca="1" si="153"/>
        <v/>
      </c>
      <c r="R1121" s="75"/>
      <c r="S1121" s="77">
        <f t="shared" ca="1" si="150"/>
        <v>-1</v>
      </c>
      <c r="T1121" s="78"/>
      <c r="U1121" s="81">
        <f t="shared" ca="1" si="158"/>
        <v>612.5</v>
      </c>
      <c r="V1121" s="82">
        <f t="shared" ca="1" si="154"/>
        <v>120437.96</v>
      </c>
      <c r="W1121" s="50"/>
      <c r="X1121" s="50"/>
      <c r="Y1121" s="50"/>
      <c r="Z1121" s="50"/>
      <c r="AA1121" s="50"/>
      <c r="AG1121" s="50"/>
      <c r="AH1121" s="50"/>
      <c r="AI1121" s="50"/>
      <c r="AJ1121" s="50"/>
      <c r="AK1121" s="50"/>
      <c r="AL1121" s="50"/>
      <c r="AM1121" s="50"/>
      <c r="AN1121" s="50"/>
      <c r="AO1121" s="50"/>
      <c r="AP1121" s="138" t="str">
        <f>IF(NOT($AS1121=$AS1122),ROW(),"")</f>
        <v/>
      </c>
      <c r="AQ1121" s="20" t="str">
        <f>IF(NOT(AS1121=AS1122),AS1122,"")</f>
        <v/>
      </c>
      <c r="AR1121" s="20" t="str">
        <f>INDEX($AB$15:$AM$15,MATCH($AS1121,$AB$11:$AM$11,0))</f>
        <v>in</v>
      </c>
      <c r="AS1121" s="20" t="str">
        <f>LEFT(AT1121,4)</f>
        <v>2004</v>
      </c>
      <c r="AT1121" s="139" t="str">
        <f>LEFT(B1121,6)</f>
        <v>200405</v>
      </c>
    </row>
    <row r="1122" spans="2:46" x14ac:dyDescent="0.25">
      <c r="B1122" s="11">
        <f>'Market Data'!B1108</f>
        <v>20040510</v>
      </c>
      <c r="C1122" s="2">
        <f>'Market Data'!C1108</f>
        <v>4994</v>
      </c>
      <c r="D1122" s="2">
        <f>'Market Data'!D1108</f>
        <v>5022.5</v>
      </c>
      <c r="E1122" s="2">
        <f>'Market Data'!E1108</f>
        <v>4968.5</v>
      </c>
      <c r="F1122" s="12">
        <f>'Market Data'!F1108</f>
        <v>4988</v>
      </c>
      <c r="H1122" s="151">
        <f t="shared" si="155"/>
        <v>1104</v>
      </c>
      <c r="I1122" s="244">
        <f ca="1">IF($H1122&lt;($J$6+1),"",PFE(OFFSET($F1122,0,0,-$J$6)))</f>
        <v>-8.2658915066692915E-2</v>
      </c>
      <c r="J1122" s="19"/>
      <c r="K1122" s="139" t="str">
        <f t="shared" ca="1" si="156"/>
        <v>Short</v>
      </c>
      <c r="L1122" s="243" t="e">
        <f t="shared" ca="1" si="151"/>
        <v>#N/A</v>
      </c>
      <c r="M1122" s="242" t="e">
        <f t="shared" ca="1" si="152"/>
        <v>#N/A</v>
      </c>
      <c r="N1122" s="20"/>
      <c r="O1122" s="74">
        <f t="shared" ca="1" si="157"/>
        <v>-1</v>
      </c>
      <c r="P1122" s="75">
        <f t="shared" ca="1" si="149"/>
        <v>0</v>
      </c>
      <c r="Q1122" s="76" t="str">
        <f t="shared" ca="1" si="153"/>
        <v/>
      </c>
      <c r="R1122" s="75"/>
      <c r="S1122" s="77">
        <f t="shared" ca="1" si="150"/>
        <v>-1</v>
      </c>
      <c r="T1122" s="78"/>
      <c r="U1122" s="81">
        <f t="shared" ca="1" si="158"/>
        <v>2502.5</v>
      </c>
      <c r="V1122" s="82">
        <f t="shared" ca="1" si="154"/>
        <v>122940.46</v>
      </c>
      <c r="W1122" s="50"/>
      <c r="X1122" s="50"/>
      <c r="Y1122" s="50"/>
      <c r="Z1122" s="50"/>
      <c r="AA1122" s="50"/>
      <c r="AG1122" s="50"/>
      <c r="AH1122" s="50"/>
      <c r="AI1122" s="50"/>
      <c r="AJ1122" s="50"/>
      <c r="AK1122" s="50"/>
      <c r="AL1122" s="50"/>
      <c r="AM1122" s="50"/>
      <c r="AN1122" s="50"/>
      <c r="AO1122" s="50"/>
      <c r="AP1122" s="138" t="str">
        <f>IF(NOT($AS1122=$AS1123),ROW(),"")</f>
        <v/>
      </c>
      <c r="AQ1122" s="20" t="str">
        <f>IF(NOT(AS1122=AS1123),AS1123,"")</f>
        <v/>
      </c>
      <c r="AR1122" s="20" t="str">
        <f>INDEX($AB$15:$AM$15,MATCH($AS1122,$AB$11:$AM$11,0))</f>
        <v>in</v>
      </c>
      <c r="AS1122" s="20" t="str">
        <f>LEFT(AT1122,4)</f>
        <v>2004</v>
      </c>
      <c r="AT1122" s="139" t="str">
        <f>LEFT(B1122,6)</f>
        <v>200405</v>
      </c>
    </row>
    <row r="1123" spans="2:46" x14ac:dyDescent="0.25">
      <c r="B1123" s="11">
        <f>'Market Data'!B1109</f>
        <v>20040511</v>
      </c>
      <c r="C1123" s="2">
        <f>'Market Data'!C1109</f>
        <v>5004.5</v>
      </c>
      <c r="D1123" s="2">
        <f>'Market Data'!D1109</f>
        <v>5051.5</v>
      </c>
      <c r="E1123" s="2">
        <f>'Market Data'!E1109</f>
        <v>5002.5</v>
      </c>
      <c r="F1123" s="12">
        <f>'Market Data'!F1109</f>
        <v>5024</v>
      </c>
      <c r="H1123" s="151">
        <f t="shared" si="155"/>
        <v>1105</v>
      </c>
      <c r="I1123" s="244">
        <f ca="1">IF($H1123&lt;($J$6+1),"",PFE(OFFSET($F1123,0,0,-$J$6)))</f>
        <v>-6.5182960992823197E-2</v>
      </c>
      <c r="J1123" s="19"/>
      <c r="K1123" s="139" t="str">
        <f t="shared" ca="1" si="156"/>
        <v>Short</v>
      </c>
      <c r="L1123" s="243" t="e">
        <f t="shared" ca="1" si="151"/>
        <v>#N/A</v>
      </c>
      <c r="M1123" s="242" t="e">
        <f t="shared" ca="1" si="152"/>
        <v>#N/A</v>
      </c>
      <c r="N1123" s="20"/>
      <c r="O1123" s="74">
        <f t="shared" ca="1" si="157"/>
        <v>-1</v>
      </c>
      <c r="P1123" s="75">
        <f t="shared" ca="1" si="149"/>
        <v>0</v>
      </c>
      <c r="Q1123" s="76" t="str">
        <f t="shared" ca="1" si="153"/>
        <v/>
      </c>
      <c r="R1123" s="75"/>
      <c r="S1123" s="77">
        <f t="shared" ca="1" si="150"/>
        <v>-1</v>
      </c>
      <c r="T1123" s="78"/>
      <c r="U1123" s="81">
        <f t="shared" ca="1" si="158"/>
        <v>-1260</v>
      </c>
      <c r="V1123" s="82">
        <f t="shared" ca="1" si="154"/>
        <v>121680.46</v>
      </c>
      <c r="W1123" s="50"/>
      <c r="X1123" s="50"/>
      <c r="Y1123" s="50"/>
      <c r="Z1123" s="50"/>
      <c r="AA1123" s="50"/>
      <c r="AG1123" s="50"/>
      <c r="AH1123" s="50"/>
      <c r="AI1123" s="50"/>
      <c r="AJ1123" s="50"/>
      <c r="AK1123" s="50"/>
      <c r="AL1123" s="50"/>
      <c r="AM1123" s="50"/>
      <c r="AN1123" s="50"/>
      <c r="AO1123" s="50"/>
      <c r="AP1123" s="138" t="str">
        <f>IF(NOT($AS1123=$AS1124),ROW(),"")</f>
        <v/>
      </c>
      <c r="AQ1123" s="20" t="str">
        <f>IF(NOT(AS1123=AS1124),AS1124,"")</f>
        <v/>
      </c>
      <c r="AR1123" s="20" t="str">
        <f>INDEX($AB$15:$AM$15,MATCH($AS1123,$AB$11:$AM$11,0))</f>
        <v>in</v>
      </c>
      <c r="AS1123" s="20" t="str">
        <f>LEFT(AT1123,4)</f>
        <v>2004</v>
      </c>
      <c r="AT1123" s="139" t="str">
        <f>LEFT(B1123,6)</f>
        <v>200405</v>
      </c>
    </row>
    <row r="1124" spans="2:46" x14ac:dyDescent="0.25">
      <c r="B1124" s="11">
        <f>'Market Data'!B1110</f>
        <v>20040512</v>
      </c>
      <c r="C1124" s="2">
        <f>'Market Data'!C1110</f>
        <v>5043.5</v>
      </c>
      <c r="D1124" s="2">
        <f>'Market Data'!D1110</f>
        <v>5045.5</v>
      </c>
      <c r="E1124" s="2">
        <f>'Market Data'!E1110</f>
        <v>4938</v>
      </c>
      <c r="F1124" s="12">
        <f>'Market Data'!F1110</f>
        <v>4942</v>
      </c>
      <c r="H1124" s="151">
        <f t="shared" si="155"/>
        <v>1106</v>
      </c>
      <c r="I1124" s="244">
        <f ca="1">IF($H1124&lt;($J$6+1),"",PFE(OFFSET($F1124,0,0,-$J$6)))</f>
        <v>-0.11278255847424273</v>
      </c>
      <c r="J1124" s="19"/>
      <c r="K1124" s="139" t="str">
        <f t="shared" ca="1" si="156"/>
        <v>Short</v>
      </c>
      <c r="L1124" s="243" t="e">
        <f t="shared" ca="1" si="151"/>
        <v>#N/A</v>
      </c>
      <c r="M1124" s="242" t="e">
        <f t="shared" ca="1" si="152"/>
        <v>#N/A</v>
      </c>
      <c r="N1124" s="20"/>
      <c r="O1124" s="74">
        <f t="shared" ca="1" si="157"/>
        <v>-1</v>
      </c>
      <c r="P1124" s="75">
        <f t="shared" ca="1" si="149"/>
        <v>0</v>
      </c>
      <c r="Q1124" s="76" t="str">
        <f t="shared" ca="1" si="153"/>
        <v/>
      </c>
      <c r="R1124" s="75"/>
      <c r="S1124" s="77">
        <f t="shared" ca="1" si="150"/>
        <v>-1</v>
      </c>
      <c r="T1124" s="78"/>
      <c r="U1124" s="81">
        <f t="shared" ca="1" si="158"/>
        <v>2870</v>
      </c>
      <c r="V1124" s="82">
        <f t="shared" ca="1" si="154"/>
        <v>124550.46</v>
      </c>
      <c r="W1124" s="50"/>
      <c r="X1124" s="50"/>
      <c r="Y1124" s="50"/>
      <c r="Z1124" s="50"/>
      <c r="AA1124" s="50"/>
      <c r="AG1124" s="50"/>
      <c r="AH1124" s="50"/>
      <c r="AI1124" s="50"/>
      <c r="AJ1124" s="50"/>
      <c r="AK1124" s="50"/>
      <c r="AL1124" s="50"/>
      <c r="AM1124" s="50"/>
      <c r="AN1124" s="50"/>
      <c r="AO1124" s="50"/>
      <c r="AP1124" s="138" t="str">
        <f>IF(NOT($AS1124=$AS1125),ROW(),"")</f>
        <v/>
      </c>
      <c r="AQ1124" s="20" t="str">
        <f>IF(NOT(AS1124=AS1125),AS1125,"")</f>
        <v/>
      </c>
      <c r="AR1124" s="20" t="str">
        <f>INDEX($AB$15:$AM$15,MATCH($AS1124,$AB$11:$AM$11,0))</f>
        <v>in</v>
      </c>
      <c r="AS1124" s="20" t="str">
        <f>LEFT(AT1124,4)</f>
        <v>2004</v>
      </c>
      <c r="AT1124" s="139" t="str">
        <f>LEFT(B1124,6)</f>
        <v>200405</v>
      </c>
    </row>
    <row r="1125" spans="2:46" x14ac:dyDescent="0.25">
      <c r="B1125" s="11">
        <f>'Market Data'!B1111</f>
        <v>20040513</v>
      </c>
      <c r="C1125" s="2">
        <f>'Market Data'!C1111</f>
        <v>4982.5</v>
      </c>
      <c r="D1125" s="2">
        <f>'Market Data'!D1111</f>
        <v>5041.5</v>
      </c>
      <c r="E1125" s="2">
        <f>'Market Data'!E1111</f>
        <v>4971</v>
      </c>
      <c r="F1125" s="12">
        <f>'Market Data'!F1111</f>
        <v>5008.5</v>
      </c>
      <c r="H1125" s="151">
        <f t="shared" si="155"/>
        <v>1107</v>
      </c>
      <c r="I1125" s="244">
        <f ca="1">IF($H1125&lt;($J$6+1),"",PFE(OFFSET($F1125,0,0,-$J$6)))</f>
        <v>-0.10316529889274291</v>
      </c>
      <c r="J1125" s="19"/>
      <c r="K1125" s="139" t="str">
        <f t="shared" ca="1" si="156"/>
        <v>Short</v>
      </c>
      <c r="L1125" s="243" t="e">
        <f t="shared" ca="1" si="151"/>
        <v>#N/A</v>
      </c>
      <c r="M1125" s="242" t="e">
        <f t="shared" ca="1" si="152"/>
        <v>#N/A</v>
      </c>
      <c r="N1125" s="20"/>
      <c r="O1125" s="74">
        <f t="shared" ca="1" si="157"/>
        <v>-1</v>
      </c>
      <c r="P1125" s="75">
        <f t="shared" ca="1" si="149"/>
        <v>0</v>
      </c>
      <c r="Q1125" s="76" t="str">
        <f t="shared" ca="1" si="153"/>
        <v/>
      </c>
      <c r="R1125" s="75"/>
      <c r="S1125" s="77">
        <f t="shared" ca="1" si="150"/>
        <v>-1</v>
      </c>
      <c r="T1125" s="78"/>
      <c r="U1125" s="81">
        <f t="shared" ca="1" si="158"/>
        <v>-2327.5</v>
      </c>
      <c r="V1125" s="82">
        <f t="shared" ca="1" si="154"/>
        <v>122222.96</v>
      </c>
      <c r="W1125" s="50"/>
      <c r="X1125" s="50"/>
      <c r="Y1125" s="50"/>
      <c r="Z1125" s="50"/>
      <c r="AA1125" s="50"/>
      <c r="AG1125" s="50"/>
      <c r="AH1125" s="50"/>
      <c r="AI1125" s="50"/>
      <c r="AJ1125" s="50"/>
      <c r="AK1125" s="50"/>
      <c r="AL1125" s="50"/>
      <c r="AM1125" s="50"/>
      <c r="AN1125" s="50"/>
      <c r="AO1125" s="50"/>
      <c r="AP1125" s="138" t="str">
        <f>IF(NOT($AS1125=$AS1126),ROW(),"")</f>
        <v/>
      </c>
      <c r="AQ1125" s="20" t="str">
        <f>IF(NOT(AS1125=AS1126),AS1126,"")</f>
        <v/>
      </c>
      <c r="AR1125" s="20" t="str">
        <f>INDEX($AB$15:$AM$15,MATCH($AS1125,$AB$11:$AM$11,0))</f>
        <v>in</v>
      </c>
      <c r="AS1125" s="20" t="str">
        <f>LEFT(AT1125,4)</f>
        <v>2004</v>
      </c>
      <c r="AT1125" s="139" t="str">
        <f>LEFT(B1125,6)</f>
        <v>200405</v>
      </c>
    </row>
    <row r="1126" spans="2:46" x14ac:dyDescent="0.25">
      <c r="B1126" s="11">
        <f>'Market Data'!B1112</f>
        <v>20040514</v>
      </c>
      <c r="C1126" s="2">
        <f>'Market Data'!C1112</f>
        <v>5002</v>
      </c>
      <c r="D1126" s="2">
        <f>'Market Data'!D1112</f>
        <v>5026.5</v>
      </c>
      <c r="E1126" s="2">
        <f>'Market Data'!E1112</f>
        <v>4961</v>
      </c>
      <c r="F1126" s="12">
        <f>'Market Data'!F1112</f>
        <v>5004</v>
      </c>
      <c r="H1126" s="151">
        <f t="shared" si="155"/>
        <v>1108</v>
      </c>
      <c r="I1126" s="244">
        <f ca="1">IF($H1126&lt;($J$6+1),"",PFE(OFFSET($F1126,0,0,-$J$6)))</f>
        <v>-0.1137010566564039</v>
      </c>
      <c r="J1126" s="19"/>
      <c r="K1126" s="139" t="str">
        <f t="shared" ca="1" si="156"/>
        <v>Short</v>
      </c>
      <c r="L1126" s="243" t="e">
        <f t="shared" ca="1" si="151"/>
        <v>#N/A</v>
      </c>
      <c r="M1126" s="242" t="e">
        <f t="shared" ca="1" si="152"/>
        <v>#N/A</v>
      </c>
      <c r="N1126" s="20"/>
      <c r="O1126" s="74">
        <f t="shared" ca="1" si="157"/>
        <v>-1</v>
      </c>
      <c r="P1126" s="75">
        <f t="shared" ca="1" si="149"/>
        <v>0</v>
      </c>
      <c r="Q1126" s="76" t="str">
        <f t="shared" ca="1" si="153"/>
        <v/>
      </c>
      <c r="R1126" s="75"/>
      <c r="S1126" s="77">
        <f t="shared" ca="1" si="150"/>
        <v>-1</v>
      </c>
      <c r="T1126" s="78"/>
      <c r="U1126" s="81">
        <f t="shared" ca="1" si="158"/>
        <v>157.5</v>
      </c>
      <c r="V1126" s="82">
        <f t="shared" ca="1" si="154"/>
        <v>122380.46</v>
      </c>
      <c r="W1126" s="50"/>
      <c r="X1126" s="50"/>
      <c r="Y1126" s="50"/>
      <c r="Z1126" s="50"/>
      <c r="AA1126" s="50"/>
      <c r="AG1126" s="50"/>
      <c r="AH1126" s="50"/>
      <c r="AI1126" s="50"/>
      <c r="AJ1126" s="50"/>
      <c r="AK1126" s="50"/>
      <c r="AL1126" s="50"/>
      <c r="AM1126" s="50"/>
      <c r="AN1126" s="50"/>
      <c r="AO1126" s="50"/>
      <c r="AP1126" s="138" t="str">
        <f>IF(NOT($AS1126=$AS1127),ROW(),"")</f>
        <v/>
      </c>
      <c r="AQ1126" s="20" t="str">
        <f>IF(NOT(AS1126=AS1127),AS1127,"")</f>
        <v/>
      </c>
      <c r="AR1126" s="20" t="str">
        <f>INDEX($AB$15:$AM$15,MATCH($AS1126,$AB$11:$AM$11,0))</f>
        <v>in</v>
      </c>
      <c r="AS1126" s="20" t="str">
        <f>LEFT(AT1126,4)</f>
        <v>2004</v>
      </c>
      <c r="AT1126" s="139" t="str">
        <f>LEFT(B1126,6)</f>
        <v>200405</v>
      </c>
    </row>
    <row r="1127" spans="2:46" x14ac:dyDescent="0.25">
      <c r="B1127" s="11">
        <f>'Market Data'!B1113</f>
        <v>20040517</v>
      </c>
      <c r="C1127" s="2">
        <f>'Market Data'!C1113</f>
        <v>4930.5</v>
      </c>
      <c r="D1127" s="2">
        <f>'Market Data'!D1113</f>
        <v>4954</v>
      </c>
      <c r="E1127" s="2">
        <f>'Market Data'!E1113</f>
        <v>4903.5</v>
      </c>
      <c r="F1127" s="12">
        <f>'Market Data'!F1113</f>
        <v>4940.5</v>
      </c>
      <c r="H1127" s="151">
        <f t="shared" si="155"/>
        <v>1109</v>
      </c>
      <c r="I1127" s="244">
        <f ca="1">IF($H1127&lt;($J$6+1),"",PFE(OFFSET($F1127,0,0,-$J$6)))</f>
        <v>-0.14079170670033153</v>
      </c>
      <c r="J1127" s="19"/>
      <c r="K1127" s="139" t="str">
        <f t="shared" ca="1" si="156"/>
        <v>Short</v>
      </c>
      <c r="L1127" s="243" t="e">
        <f t="shared" ca="1" si="151"/>
        <v>#N/A</v>
      </c>
      <c r="M1127" s="242" t="e">
        <f t="shared" ca="1" si="152"/>
        <v>#N/A</v>
      </c>
      <c r="N1127" s="20"/>
      <c r="O1127" s="74">
        <f t="shared" ca="1" si="157"/>
        <v>-1</v>
      </c>
      <c r="P1127" s="75">
        <f t="shared" ca="1" si="149"/>
        <v>0</v>
      </c>
      <c r="Q1127" s="76" t="str">
        <f t="shared" ca="1" si="153"/>
        <v/>
      </c>
      <c r="R1127" s="75"/>
      <c r="S1127" s="77">
        <f t="shared" ca="1" si="150"/>
        <v>-1</v>
      </c>
      <c r="T1127" s="78"/>
      <c r="U1127" s="81">
        <f t="shared" ca="1" si="158"/>
        <v>2222.5</v>
      </c>
      <c r="V1127" s="82">
        <f t="shared" ca="1" si="154"/>
        <v>124602.96</v>
      </c>
      <c r="W1127" s="50"/>
      <c r="X1127" s="50"/>
      <c r="Y1127" s="50"/>
      <c r="Z1127" s="50"/>
      <c r="AA1127" s="50"/>
      <c r="AG1127" s="50"/>
      <c r="AH1127" s="50"/>
      <c r="AI1127" s="50"/>
      <c r="AJ1127" s="50"/>
      <c r="AK1127" s="50"/>
      <c r="AL1127" s="50"/>
      <c r="AM1127" s="50"/>
      <c r="AN1127" s="50"/>
      <c r="AO1127" s="50"/>
      <c r="AP1127" s="138" t="str">
        <f>IF(NOT($AS1127=$AS1128),ROW(),"")</f>
        <v/>
      </c>
      <c r="AQ1127" s="20" t="str">
        <f>IF(NOT(AS1127=AS1128),AS1128,"")</f>
        <v/>
      </c>
      <c r="AR1127" s="20" t="str">
        <f>INDEX($AB$15:$AM$15,MATCH($AS1127,$AB$11:$AM$11,0))</f>
        <v>in</v>
      </c>
      <c r="AS1127" s="20" t="str">
        <f>LEFT(AT1127,4)</f>
        <v>2004</v>
      </c>
      <c r="AT1127" s="139" t="str">
        <f>LEFT(B1127,6)</f>
        <v>200405</v>
      </c>
    </row>
    <row r="1128" spans="2:46" x14ac:dyDescent="0.25">
      <c r="B1128" s="11">
        <f>'Market Data'!B1114</f>
        <v>20040518</v>
      </c>
      <c r="C1128" s="2">
        <f>'Market Data'!C1114</f>
        <v>4964</v>
      </c>
      <c r="D1128" s="2">
        <f>'Market Data'!D1114</f>
        <v>4989.5</v>
      </c>
      <c r="E1128" s="2">
        <f>'Market Data'!E1114</f>
        <v>4946.5</v>
      </c>
      <c r="F1128" s="12">
        <f>'Market Data'!F1114</f>
        <v>4967.5</v>
      </c>
      <c r="H1128" s="151">
        <f t="shared" si="155"/>
        <v>1110</v>
      </c>
      <c r="I1128" s="244">
        <f ca="1">IF($H1128&lt;($J$6+1),"",PFE(OFFSET($F1128,0,0,-$J$6)))</f>
        <v>-0.12540956067748416</v>
      </c>
      <c r="J1128" s="19"/>
      <c r="K1128" s="139" t="str">
        <f t="shared" ca="1" si="156"/>
        <v>Short</v>
      </c>
      <c r="L1128" s="243" t="e">
        <f t="shared" ca="1" si="151"/>
        <v>#N/A</v>
      </c>
      <c r="M1128" s="242" t="e">
        <f t="shared" ca="1" si="152"/>
        <v>#N/A</v>
      </c>
      <c r="N1128" s="20"/>
      <c r="O1128" s="74">
        <f t="shared" ca="1" si="157"/>
        <v>-1</v>
      </c>
      <c r="P1128" s="75">
        <f t="shared" ca="1" si="149"/>
        <v>0</v>
      </c>
      <c r="Q1128" s="76" t="str">
        <f t="shared" ca="1" si="153"/>
        <v/>
      </c>
      <c r="R1128" s="75"/>
      <c r="S1128" s="77">
        <f t="shared" ca="1" si="150"/>
        <v>-1</v>
      </c>
      <c r="T1128" s="78"/>
      <c r="U1128" s="81">
        <f t="shared" ca="1" si="158"/>
        <v>-945</v>
      </c>
      <c r="V1128" s="82">
        <f t="shared" ca="1" si="154"/>
        <v>123657.96</v>
      </c>
      <c r="W1128" s="50"/>
      <c r="X1128" s="50"/>
      <c r="Y1128" s="50"/>
      <c r="Z1128" s="50"/>
      <c r="AA1128" s="50"/>
      <c r="AG1128" s="50"/>
      <c r="AH1128" s="50"/>
      <c r="AI1128" s="50"/>
      <c r="AJ1128" s="50"/>
      <c r="AK1128" s="50"/>
      <c r="AL1128" s="50"/>
      <c r="AM1128" s="50"/>
      <c r="AN1128" s="50"/>
      <c r="AO1128" s="50"/>
      <c r="AP1128" s="138" t="str">
        <f>IF(NOT($AS1128=$AS1129),ROW(),"")</f>
        <v/>
      </c>
      <c r="AQ1128" s="20" t="str">
        <f>IF(NOT(AS1128=AS1129),AS1129,"")</f>
        <v/>
      </c>
      <c r="AR1128" s="20" t="str">
        <f>INDEX($AB$15:$AM$15,MATCH($AS1128,$AB$11:$AM$11,0))</f>
        <v>in</v>
      </c>
      <c r="AS1128" s="20" t="str">
        <f>LEFT(AT1128,4)</f>
        <v>2004</v>
      </c>
      <c r="AT1128" s="139" t="str">
        <f>LEFT(B1128,6)</f>
        <v>200405</v>
      </c>
    </row>
    <row r="1129" spans="2:46" x14ac:dyDescent="0.25">
      <c r="B1129" s="11">
        <f>'Market Data'!B1115</f>
        <v>20040519</v>
      </c>
      <c r="C1129" s="2">
        <f>'Market Data'!C1115</f>
        <v>5021</v>
      </c>
      <c r="D1129" s="2">
        <f>'Market Data'!D1115</f>
        <v>5076</v>
      </c>
      <c r="E1129" s="2">
        <f>'Market Data'!E1115</f>
        <v>5017</v>
      </c>
      <c r="F1129" s="12">
        <f>'Market Data'!F1115</f>
        <v>5053</v>
      </c>
      <c r="H1129" s="151">
        <f t="shared" si="155"/>
        <v>1111</v>
      </c>
      <c r="I1129" s="244">
        <f ca="1">IF($H1129&lt;($J$6+1),"",PFE(OFFSET($F1129,0,0,-$J$6)))</f>
        <v>-0.10599515606846352</v>
      </c>
      <c r="J1129" s="19"/>
      <c r="K1129" s="139" t="str">
        <f t="shared" ca="1" si="156"/>
        <v>Short</v>
      </c>
      <c r="L1129" s="243" t="e">
        <f t="shared" ca="1" si="151"/>
        <v>#N/A</v>
      </c>
      <c r="M1129" s="242" t="e">
        <f t="shared" ca="1" si="152"/>
        <v>#N/A</v>
      </c>
      <c r="N1129" s="20"/>
      <c r="O1129" s="74">
        <f t="shared" ca="1" si="157"/>
        <v>-1</v>
      </c>
      <c r="P1129" s="75">
        <f t="shared" ca="1" si="149"/>
        <v>0</v>
      </c>
      <c r="Q1129" s="76" t="str">
        <f t="shared" ca="1" si="153"/>
        <v/>
      </c>
      <c r="R1129" s="75"/>
      <c r="S1129" s="77">
        <f t="shared" ca="1" si="150"/>
        <v>-1</v>
      </c>
      <c r="T1129" s="78"/>
      <c r="U1129" s="81">
        <f t="shared" ca="1" si="158"/>
        <v>-2992.5</v>
      </c>
      <c r="V1129" s="82">
        <f t="shared" ca="1" si="154"/>
        <v>120665.46</v>
      </c>
      <c r="W1129" s="50"/>
      <c r="X1129" s="50"/>
      <c r="Y1129" s="50"/>
      <c r="Z1129" s="50"/>
      <c r="AA1129" s="50"/>
      <c r="AG1129" s="50"/>
      <c r="AH1129" s="50"/>
      <c r="AI1129" s="50"/>
      <c r="AJ1129" s="50"/>
      <c r="AK1129" s="50"/>
      <c r="AL1129" s="50"/>
      <c r="AM1129" s="50"/>
      <c r="AN1129" s="50"/>
      <c r="AO1129" s="50"/>
      <c r="AP1129" s="138" t="str">
        <f>IF(NOT($AS1129=$AS1130),ROW(),"")</f>
        <v/>
      </c>
      <c r="AQ1129" s="20" t="str">
        <f>IF(NOT(AS1129=AS1130),AS1130,"")</f>
        <v/>
      </c>
      <c r="AR1129" s="20" t="str">
        <f>INDEX($AB$15:$AM$15,MATCH($AS1129,$AB$11:$AM$11,0))</f>
        <v>in</v>
      </c>
      <c r="AS1129" s="20" t="str">
        <f>LEFT(AT1129,4)</f>
        <v>2004</v>
      </c>
      <c r="AT1129" s="139" t="str">
        <f>LEFT(B1129,6)</f>
        <v>200405</v>
      </c>
    </row>
    <row r="1130" spans="2:46" x14ac:dyDescent="0.25">
      <c r="B1130" s="11">
        <f>'Market Data'!B1116</f>
        <v>20040520</v>
      </c>
      <c r="C1130" s="2">
        <f>'Market Data'!C1116</f>
        <v>5015.5</v>
      </c>
      <c r="D1130" s="2">
        <f>'Market Data'!D1116</f>
        <v>5038</v>
      </c>
      <c r="E1130" s="2">
        <f>'Market Data'!E1116</f>
        <v>5002</v>
      </c>
      <c r="F1130" s="12">
        <f>'Market Data'!F1116</f>
        <v>5024.5</v>
      </c>
      <c r="H1130" s="151">
        <f t="shared" si="155"/>
        <v>1112</v>
      </c>
      <c r="I1130" s="244">
        <f ca="1">IF($H1130&lt;($J$6+1),"",PFE(OFFSET($F1130,0,0,-$J$6)))</f>
        <v>-0.11233995619584899</v>
      </c>
      <c r="J1130" s="19"/>
      <c r="K1130" s="139" t="str">
        <f t="shared" ca="1" si="156"/>
        <v>Short</v>
      </c>
      <c r="L1130" s="243" t="e">
        <f t="shared" ca="1" si="151"/>
        <v>#N/A</v>
      </c>
      <c r="M1130" s="242" t="e">
        <f t="shared" ca="1" si="152"/>
        <v>#N/A</v>
      </c>
      <c r="N1130" s="20"/>
      <c r="O1130" s="74">
        <f t="shared" ca="1" si="157"/>
        <v>-1</v>
      </c>
      <c r="P1130" s="75">
        <f t="shared" ca="1" si="149"/>
        <v>0</v>
      </c>
      <c r="Q1130" s="76" t="str">
        <f t="shared" ca="1" si="153"/>
        <v/>
      </c>
      <c r="R1130" s="75"/>
      <c r="S1130" s="77">
        <f t="shared" ca="1" si="150"/>
        <v>-1</v>
      </c>
      <c r="T1130" s="78"/>
      <c r="U1130" s="81">
        <f t="shared" ca="1" si="158"/>
        <v>997.5</v>
      </c>
      <c r="V1130" s="82">
        <f t="shared" ca="1" si="154"/>
        <v>121662.96</v>
      </c>
      <c r="W1130" s="50"/>
      <c r="X1130" s="50"/>
      <c r="Y1130" s="50"/>
      <c r="Z1130" s="50"/>
      <c r="AA1130" s="50"/>
      <c r="AG1130" s="50"/>
      <c r="AH1130" s="50"/>
      <c r="AI1130" s="50"/>
      <c r="AJ1130" s="50"/>
      <c r="AK1130" s="50"/>
      <c r="AL1130" s="50"/>
      <c r="AM1130" s="50"/>
      <c r="AN1130" s="50"/>
      <c r="AO1130" s="50"/>
      <c r="AP1130" s="138" t="str">
        <f>IF(NOT($AS1130=$AS1131),ROW(),"")</f>
        <v/>
      </c>
      <c r="AQ1130" s="20" t="str">
        <f>IF(NOT(AS1130=AS1131),AS1131,"")</f>
        <v/>
      </c>
      <c r="AR1130" s="20" t="str">
        <f>INDEX($AB$15:$AM$15,MATCH($AS1130,$AB$11:$AM$11,0))</f>
        <v>in</v>
      </c>
      <c r="AS1130" s="20" t="str">
        <f>LEFT(AT1130,4)</f>
        <v>2004</v>
      </c>
      <c r="AT1130" s="139" t="str">
        <f>LEFT(B1130,6)</f>
        <v>200405</v>
      </c>
    </row>
    <row r="1131" spans="2:46" x14ac:dyDescent="0.25">
      <c r="B1131" s="11">
        <f>'Market Data'!B1117</f>
        <v>20040521</v>
      </c>
      <c r="C1131" s="2">
        <f>'Market Data'!C1117</f>
        <v>5045</v>
      </c>
      <c r="D1131" s="2">
        <f>'Market Data'!D1117</f>
        <v>5061.5</v>
      </c>
      <c r="E1131" s="2">
        <f>'Market Data'!E1117</f>
        <v>4998</v>
      </c>
      <c r="F1131" s="12">
        <f>'Market Data'!F1117</f>
        <v>5014.5</v>
      </c>
      <c r="H1131" s="151">
        <f t="shared" si="155"/>
        <v>1113</v>
      </c>
      <c r="I1131" s="244">
        <f ca="1">IF($H1131&lt;($J$6+1),"",PFE(OFFSET($F1131,0,0,-$J$6)))</f>
        <v>-0.11288884868645466</v>
      </c>
      <c r="J1131" s="19"/>
      <c r="K1131" s="139" t="str">
        <f t="shared" ca="1" si="156"/>
        <v>Short</v>
      </c>
      <c r="L1131" s="243" t="e">
        <f t="shared" ca="1" si="151"/>
        <v>#N/A</v>
      </c>
      <c r="M1131" s="242" t="e">
        <f t="shared" ca="1" si="152"/>
        <v>#N/A</v>
      </c>
      <c r="N1131" s="20"/>
      <c r="O1131" s="74">
        <f t="shared" ca="1" si="157"/>
        <v>-1</v>
      </c>
      <c r="P1131" s="75">
        <f t="shared" ca="1" si="149"/>
        <v>0</v>
      </c>
      <c r="Q1131" s="76" t="str">
        <f t="shared" ca="1" si="153"/>
        <v/>
      </c>
      <c r="R1131" s="75"/>
      <c r="S1131" s="77">
        <f t="shared" ca="1" si="150"/>
        <v>-1</v>
      </c>
      <c r="T1131" s="78"/>
      <c r="U1131" s="81">
        <f t="shared" ca="1" si="158"/>
        <v>350</v>
      </c>
      <c r="V1131" s="82">
        <f t="shared" ca="1" si="154"/>
        <v>122012.96</v>
      </c>
      <c r="W1131" s="50"/>
      <c r="X1131" s="50"/>
      <c r="Y1131" s="50"/>
      <c r="Z1131" s="50"/>
      <c r="AA1131" s="50"/>
      <c r="AG1131" s="50"/>
      <c r="AH1131" s="50"/>
      <c r="AI1131" s="50"/>
      <c r="AJ1131" s="50"/>
      <c r="AK1131" s="50"/>
      <c r="AL1131" s="50"/>
      <c r="AM1131" s="50"/>
      <c r="AN1131" s="50"/>
      <c r="AO1131" s="50"/>
      <c r="AP1131" s="138" t="str">
        <f>IF(NOT($AS1131=$AS1132),ROW(),"")</f>
        <v/>
      </c>
      <c r="AQ1131" s="20" t="str">
        <f>IF(NOT(AS1131=AS1132),AS1132,"")</f>
        <v/>
      </c>
      <c r="AR1131" s="20" t="str">
        <f>INDEX($AB$15:$AM$15,MATCH($AS1131,$AB$11:$AM$11,0))</f>
        <v>in</v>
      </c>
      <c r="AS1131" s="20" t="str">
        <f>LEFT(AT1131,4)</f>
        <v>2004</v>
      </c>
      <c r="AT1131" s="139" t="str">
        <f>LEFT(B1131,6)</f>
        <v>200405</v>
      </c>
    </row>
    <row r="1132" spans="2:46" x14ac:dyDescent="0.25">
      <c r="B1132" s="11">
        <f>'Market Data'!B1118</f>
        <v>20040524</v>
      </c>
      <c r="C1132" s="2">
        <f>'Market Data'!C1118</f>
        <v>5041</v>
      </c>
      <c r="D1132" s="2">
        <f>'Market Data'!D1118</f>
        <v>5093.5</v>
      </c>
      <c r="E1132" s="2">
        <f>'Market Data'!E1118</f>
        <v>5036.5</v>
      </c>
      <c r="F1132" s="12">
        <f>'Market Data'!F1118</f>
        <v>5045</v>
      </c>
      <c r="H1132" s="151">
        <f t="shared" si="155"/>
        <v>1114</v>
      </c>
      <c r="I1132" s="244">
        <f ca="1">IF($H1132&lt;($J$6+1),"",PFE(OFFSET($F1132,0,0,-$J$6)))</f>
        <v>-0.10347807757343067</v>
      </c>
      <c r="J1132" s="19"/>
      <c r="K1132" s="139" t="str">
        <f t="shared" ca="1" si="156"/>
        <v>Short</v>
      </c>
      <c r="L1132" s="243" t="e">
        <f t="shared" ca="1" si="151"/>
        <v>#N/A</v>
      </c>
      <c r="M1132" s="242" t="e">
        <f t="shared" ca="1" si="152"/>
        <v>#N/A</v>
      </c>
      <c r="N1132" s="20"/>
      <c r="O1132" s="74">
        <f t="shared" ca="1" si="157"/>
        <v>-1</v>
      </c>
      <c r="P1132" s="75">
        <f t="shared" ca="1" si="149"/>
        <v>0</v>
      </c>
      <c r="Q1132" s="76" t="str">
        <f t="shared" ca="1" si="153"/>
        <v/>
      </c>
      <c r="R1132" s="75"/>
      <c r="S1132" s="77">
        <f t="shared" ca="1" si="150"/>
        <v>-1</v>
      </c>
      <c r="T1132" s="78"/>
      <c r="U1132" s="81">
        <f t="shared" ca="1" si="158"/>
        <v>-1067.5</v>
      </c>
      <c r="V1132" s="82">
        <f t="shared" ca="1" si="154"/>
        <v>120945.46</v>
      </c>
      <c r="W1132" s="50"/>
      <c r="X1132" s="50"/>
      <c r="Y1132" s="50"/>
      <c r="Z1132" s="50"/>
      <c r="AA1132" s="50"/>
      <c r="AG1132" s="50"/>
      <c r="AH1132" s="50"/>
      <c r="AI1132" s="50"/>
      <c r="AJ1132" s="50"/>
      <c r="AK1132" s="50"/>
      <c r="AL1132" s="50"/>
      <c r="AM1132" s="50"/>
      <c r="AN1132" s="50"/>
      <c r="AO1132" s="50"/>
      <c r="AP1132" s="138" t="str">
        <f>IF(NOT($AS1132=$AS1133),ROW(),"")</f>
        <v/>
      </c>
      <c r="AQ1132" s="20" t="str">
        <f>IF(NOT(AS1132=AS1133),AS1133,"")</f>
        <v/>
      </c>
      <c r="AR1132" s="20" t="str">
        <f>INDEX($AB$15:$AM$15,MATCH($AS1132,$AB$11:$AM$11,0))</f>
        <v>in</v>
      </c>
      <c r="AS1132" s="20" t="str">
        <f>LEFT(AT1132,4)</f>
        <v>2004</v>
      </c>
      <c r="AT1132" s="139" t="str">
        <f>LEFT(B1132,6)</f>
        <v>200405</v>
      </c>
    </row>
    <row r="1133" spans="2:46" x14ac:dyDescent="0.25">
      <c r="B1133" s="11">
        <f>'Market Data'!B1119</f>
        <v>20040525</v>
      </c>
      <c r="C1133" s="2">
        <f>'Market Data'!C1119</f>
        <v>5026.5</v>
      </c>
      <c r="D1133" s="2">
        <f>'Market Data'!D1119</f>
        <v>5062</v>
      </c>
      <c r="E1133" s="2">
        <f>'Market Data'!E1119</f>
        <v>4998.5</v>
      </c>
      <c r="F1133" s="12">
        <f>'Market Data'!F1119</f>
        <v>5060.5</v>
      </c>
      <c r="H1133" s="151">
        <f t="shared" si="155"/>
        <v>1115</v>
      </c>
      <c r="I1133" s="244">
        <f ca="1">IF($H1133&lt;($J$6+1),"",PFE(OFFSET($F1133,0,0,-$J$6)))</f>
        <v>-9.6080730964542546E-2</v>
      </c>
      <c r="J1133" s="19"/>
      <c r="K1133" s="139" t="str">
        <f t="shared" ca="1" si="156"/>
        <v>Short</v>
      </c>
      <c r="L1133" s="243" t="e">
        <f t="shared" ca="1" si="151"/>
        <v>#N/A</v>
      </c>
      <c r="M1133" s="242" t="e">
        <f t="shared" ca="1" si="152"/>
        <v>#N/A</v>
      </c>
      <c r="N1133" s="20"/>
      <c r="O1133" s="74">
        <f t="shared" ca="1" si="157"/>
        <v>-1</v>
      </c>
      <c r="P1133" s="75">
        <f t="shared" ca="1" si="149"/>
        <v>0</v>
      </c>
      <c r="Q1133" s="76" t="str">
        <f t="shared" ca="1" si="153"/>
        <v/>
      </c>
      <c r="R1133" s="75"/>
      <c r="S1133" s="77">
        <f t="shared" ca="1" si="150"/>
        <v>-1</v>
      </c>
      <c r="T1133" s="78"/>
      <c r="U1133" s="81">
        <f t="shared" ca="1" si="158"/>
        <v>-542.5</v>
      </c>
      <c r="V1133" s="82">
        <f t="shared" ca="1" si="154"/>
        <v>120402.96</v>
      </c>
      <c r="W1133" s="50"/>
      <c r="X1133" s="50"/>
      <c r="Y1133" s="50"/>
      <c r="Z1133" s="50"/>
      <c r="AA1133" s="50"/>
      <c r="AG1133" s="50"/>
      <c r="AH1133" s="50"/>
      <c r="AI1133" s="50"/>
      <c r="AJ1133" s="50"/>
      <c r="AK1133" s="50"/>
      <c r="AL1133" s="50"/>
      <c r="AM1133" s="50"/>
      <c r="AN1133" s="50"/>
      <c r="AO1133" s="50"/>
      <c r="AP1133" s="138" t="str">
        <f>IF(NOT($AS1133=$AS1134),ROW(),"")</f>
        <v/>
      </c>
      <c r="AQ1133" s="20" t="str">
        <f>IF(NOT(AS1133=AS1134),AS1134,"")</f>
        <v/>
      </c>
      <c r="AR1133" s="20" t="str">
        <f>INDEX($AB$15:$AM$15,MATCH($AS1133,$AB$11:$AM$11,0))</f>
        <v>in</v>
      </c>
      <c r="AS1133" s="20" t="str">
        <f>LEFT(AT1133,4)</f>
        <v>2004</v>
      </c>
      <c r="AT1133" s="139" t="str">
        <f>LEFT(B1133,6)</f>
        <v>200405</v>
      </c>
    </row>
    <row r="1134" spans="2:46" x14ac:dyDescent="0.25">
      <c r="B1134" s="11">
        <f>'Market Data'!B1120</f>
        <v>20040526</v>
      </c>
      <c r="C1134" s="2">
        <f>'Market Data'!C1120</f>
        <v>5096.5</v>
      </c>
      <c r="D1134" s="2">
        <f>'Market Data'!D1120</f>
        <v>5099</v>
      </c>
      <c r="E1134" s="2">
        <f>'Market Data'!E1120</f>
        <v>5047.5</v>
      </c>
      <c r="F1134" s="12">
        <f>'Market Data'!F1120</f>
        <v>5068</v>
      </c>
      <c r="H1134" s="151">
        <f t="shared" si="155"/>
        <v>1116</v>
      </c>
      <c r="I1134" s="244">
        <f ca="1">IF($H1134&lt;($J$6+1),"",PFE(OFFSET($F1134,0,0,-$J$6)))</f>
        <v>-9.9937937740968805E-2</v>
      </c>
      <c r="J1134" s="19"/>
      <c r="K1134" s="139" t="str">
        <f t="shared" ca="1" si="156"/>
        <v>Short</v>
      </c>
      <c r="L1134" s="243" t="e">
        <f t="shared" ca="1" si="151"/>
        <v>#N/A</v>
      </c>
      <c r="M1134" s="242" t="e">
        <f t="shared" ca="1" si="152"/>
        <v>#N/A</v>
      </c>
      <c r="N1134" s="20"/>
      <c r="O1134" s="74">
        <f t="shared" ca="1" si="157"/>
        <v>-1</v>
      </c>
      <c r="P1134" s="75">
        <f t="shared" ca="1" si="149"/>
        <v>0</v>
      </c>
      <c r="Q1134" s="76" t="str">
        <f t="shared" ca="1" si="153"/>
        <v/>
      </c>
      <c r="R1134" s="75"/>
      <c r="S1134" s="77">
        <f t="shared" ca="1" si="150"/>
        <v>-1</v>
      </c>
      <c r="T1134" s="78"/>
      <c r="U1134" s="81">
        <f t="shared" ca="1" si="158"/>
        <v>-262.5</v>
      </c>
      <c r="V1134" s="82">
        <f t="shared" ca="1" si="154"/>
        <v>120140.46</v>
      </c>
      <c r="W1134" s="50"/>
      <c r="X1134" s="50"/>
      <c r="Y1134" s="50"/>
      <c r="Z1134" s="50"/>
      <c r="AA1134" s="50"/>
      <c r="AG1134" s="50"/>
      <c r="AH1134" s="50"/>
      <c r="AI1134" s="50"/>
      <c r="AJ1134" s="50"/>
      <c r="AK1134" s="50"/>
      <c r="AL1134" s="50"/>
      <c r="AM1134" s="50"/>
      <c r="AN1134" s="50"/>
      <c r="AO1134" s="50"/>
      <c r="AP1134" s="138" t="str">
        <f>IF(NOT($AS1134=$AS1135),ROW(),"")</f>
        <v/>
      </c>
      <c r="AQ1134" s="20" t="str">
        <f>IF(NOT(AS1134=AS1135),AS1135,"")</f>
        <v/>
      </c>
      <c r="AR1134" s="20" t="str">
        <f>INDEX($AB$15:$AM$15,MATCH($AS1134,$AB$11:$AM$11,0))</f>
        <v>in</v>
      </c>
      <c r="AS1134" s="20" t="str">
        <f>LEFT(AT1134,4)</f>
        <v>2004</v>
      </c>
      <c r="AT1134" s="139" t="str">
        <f>LEFT(B1134,6)</f>
        <v>200405</v>
      </c>
    </row>
    <row r="1135" spans="2:46" x14ac:dyDescent="0.25">
      <c r="B1135" s="11">
        <f>'Market Data'!B1121</f>
        <v>20040527</v>
      </c>
      <c r="C1135" s="2">
        <f>'Market Data'!C1121</f>
        <v>5076</v>
      </c>
      <c r="D1135" s="2">
        <f>'Market Data'!D1121</f>
        <v>5117.5</v>
      </c>
      <c r="E1135" s="2">
        <f>'Market Data'!E1121</f>
        <v>5070.5</v>
      </c>
      <c r="F1135" s="12">
        <f>'Market Data'!F1121</f>
        <v>5097.5</v>
      </c>
      <c r="H1135" s="151">
        <f t="shared" si="155"/>
        <v>1117</v>
      </c>
      <c r="I1135" s="244">
        <f ca="1">IF($H1135&lt;($J$6+1),"",PFE(OFFSET($F1135,0,0,-$J$6)))</f>
        <v>-7.2040119138456135E-2</v>
      </c>
      <c r="J1135" s="19"/>
      <c r="K1135" s="139" t="str">
        <f t="shared" ca="1" si="156"/>
        <v>Short</v>
      </c>
      <c r="L1135" s="243" t="e">
        <f t="shared" ca="1" si="151"/>
        <v>#N/A</v>
      </c>
      <c r="M1135" s="242" t="e">
        <f t="shared" ca="1" si="152"/>
        <v>#N/A</v>
      </c>
      <c r="N1135" s="20"/>
      <c r="O1135" s="74">
        <f t="shared" ca="1" si="157"/>
        <v>-1</v>
      </c>
      <c r="P1135" s="75">
        <f t="shared" ca="1" si="149"/>
        <v>0</v>
      </c>
      <c r="Q1135" s="76" t="str">
        <f t="shared" ca="1" si="153"/>
        <v/>
      </c>
      <c r="R1135" s="75"/>
      <c r="S1135" s="77">
        <f t="shared" ca="1" si="150"/>
        <v>-1</v>
      </c>
      <c r="T1135" s="78"/>
      <c r="U1135" s="81">
        <f t="shared" ca="1" si="158"/>
        <v>-1032.5</v>
      </c>
      <c r="V1135" s="82">
        <f t="shared" ca="1" si="154"/>
        <v>119107.96</v>
      </c>
      <c r="W1135" s="50"/>
      <c r="X1135" s="50"/>
      <c r="Y1135" s="50"/>
      <c r="Z1135" s="50"/>
      <c r="AA1135" s="50"/>
      <c r="AG1135" s="50"/>
      <c r="AH1135" s="50"/>
      <c r="AI1135" s="50"/>
      <c r="AJ1135" s="50"/>
      <c r="AK1135" s="50"/>
      <c r="AL1135" s="50"/>
      <c r="AM1135" s="50"/>
      <c r="AN1135" s="50"/>
      <c r="AO1135" s="50"/>
      <c r="AP1135" s="138" t="str">
        <f>IF(NOT($AS1135=$AS1136),ROW(),"")</f>
        <v/>
      </c>
      <c r="AQ1135" s="20" t="str">
        <f>IF(NOT(AS1135=AS1136),AS1136,"")</f>
        <v/>
      </c>
      <c r="AR1135" s="20" t="str">
        <f>INDEX($AB$15:$AM$15,MATCH($AS1135,$AB$11:$AM$11,0))</f>
        <v>in</v>
      </c>
      <c r="AS1135" s="20" t="str">
        <f>LEFT(AT1135,4)</f>
        <v>2004</v>
      </c>
      <c r="AT1135" s="139" t="str">
        <f>LEFT(B1135,6)</f>
        <v>200405</v>
      </c>
    </row>
    <row r="1136" spans="2:46" x14ac:dyDescent="0.25">
      <c r="B1136" s="11">
        <f>'Market Data'!B1122</f>
        <v>20040528</v>
      </c>
      <c r="C1136" s="2">
        <f>'Market Data'!C1122</f>
        <v>5125</v>
      </c>
      <c r="D1136" s="2">
        <f>'Market Data'!D1122</f>
        <v>5132</v>
      </c>
      <c r="E1136" s="2">
        <f>'Market Data'!E1122</f>
        <v>5081.5</v>
      </c>
      <c r="F1136" s="12">
        <f>'Market Data'!F1122</f>
        <v>5106.5</v>
      </c>
      <c r="H1136" s="151">
        <f t="shared" si="155"/>
        <v>1118</v>
      </c>
      <c r="I1136" s="244">
        <f ca="1">IF($H1136&lt;($J$6+1),"",PFE(OFFSET($F1136,0,0,-$J$6)))</f>
        <v>-6.3179694428833352E-2</v>
      </c>
      <c r="J1136" s="19"/>
      <c r="K1136" s="139" t="str">
        <f t="shared" ca="1" si="156"/>
        <v>Short</v>
      </c>
      <c r="L1136" s="243" t="e">
        <f t="shared" ca="1" si="151"/>
        <v>#N/A</v>
      </c>
      <c r="M1136" s="242" t="e">
        <f t="shared" ca="1" si="152"/>
        <v>#N/A</v>
      </c>
      <c r="N1136" s="20"/>
      <c r="O1136" s="74">
        <f t="shared" ca="1" si="157"/>
        <v>-1</v>
      </c>
      <c r="P1136" s="75">
        <f t="shared" ca="1" si="149"/>
        <v>0</v>
      </c>
      <c r="Q1136" s="76" t="str">
        <f t="shared" ca="1" si="153"/>
        <v/>
      </c>
      <c r="R1136" s="75"/>
      <c r="S1136" s="77">
        <f t="shared" ca="1" si="150"/>
        <v>-1</v>
      </c>
      <c r="T1136" s="78"/>
      <c r="U1136" s="81">
        <f t="shared" ca="1" si="158"/>
        <v>-315</v>
      </c>
      <c r="V1136" s="82">
        <f t="shared" ca="1" si="154"/>
        <v>118792.96000000001</v>
      </c>
      <c r="W1136" s="50"/>
      <c r="X1136" s="50"/>
      <c r="Y1136" s="50"/>
      <c r="Z1136" s="50"/>
      <c r="AA1136" s="50"/>
      <c r="AG1136" s="50"/>
      <c r="AH1136" s="50"/>
      <c r="AI1136" s="50"/>
      <c r="AJ1136" s="50"/>
      <c r="AK1136" s="50"/>
      <c r="AL1136" s="50"/>
      <c r="AM1136" s="50"/>
      <c r="AN1136" s="50"/>
      <c r="AO1136" s="50"/>
      <c r="AP1136" s="138" t="str">
        <f>IF(NOT($AS1136=$AS1137),ROW(),"")</f>
        <v/>
      </c>
      <c r="AQ1136" s="20" t="str">
        <f>IF(NOT(AS1136=AS1137),AS1137,"")</f>
        <v/>
      </c>
      <c r="AR1136" s="20" t="str">
        <f>INDEX($AB$15:$AM$15,MATCH($AS1136,$AB$11:$AM$11,0))</f>
        <v>in</v>
      </c>
      <c r="AS1136" s="20" t="str">
        <f>LEFT(AT1136,4)</f>
        <v>2004</v>
      </c>
      <c r="AT1136" s="139" t="str">
        <f>LEFT(B1136,6)</f>
        <v>200405</v>
      </c>
    </row>
    <row r="1137" spans="2:46" x14ac:dyDescent="0.25">
      <c r="B1137" s="11">
        <f>'Market Data'!B1123</f>
        <v>20040531</v>
      </c>
      <c r="C1137" s="2">
        <f>'Market Data'!C1123</f>
        <v>5097</v>
      </c>
      <c r="D1137" s="2">
        <f>'Market Data'!D1123</f>
        <v>5123</v>
      </c>
      <c r="E1137" s="2">
        <f>'Market Data'!E1123</f>
        <v>5088.5</v>
      </c>
      <c r="F1137" s="12">
        <f>'Market Data'!F1123</f>
        <v>5117</v>
      </c>
      <c r="H1137" s="151">
        <f t="shared" si="155"/>
        <v>1119</v>
      </c>
      <c r="I1137" s="244">
        <f ca="1">IF($H1137&lt;($J$6+1),"",PFE(OFFSET($F1137,0,0,-$J$6)))</f>
        <v>-7.079856862727979E-2</v>
      </c>
      <c r="J1137" s="19"/>
      <c r="K1137" s="139" t="str">
        <f t="shared" ca="1" si="156"/>
        <v>Short</v>
      </c>
      <c r="L1137" s="243" t="e">
        <f t="shared" ca="1" si="151"/>
        <v>#N/A</v>
      </c>
      <c r="M1137" s="242" t="e">
        <f t="shared" ca="1" si="152"/>
        <v>#N/A</v>
      </c>
      <c r="N1137" s="20"/>
      <c r="O1137" s="74">
        <f t="shared" ca="1" si="157"/>
        <v>-1</v>
      </c>
      <c r="P1137" s="75">
        <f t="shared" ca="1" si="149"/>
        <v>0</v>
      </c>
      <c r="Q1137" s="76" t="str">
        <f t="shared" ca="1" si="153"/>
        <v/>
      </c>
      <c r="R1137" s="75"/>
      <c r="S1137" s="77">
        <f t="shared" ca="1" si="150"/>
        <v>-1</v>
      </c>
      <c r="T1137" s="78"/>
      <c r="U1137" s="81">
        <f t="shared" ca="1" si="158"/>
        <v>-367.5</v>
      </c>
      <c r="V1137" s="82">
        <f t="shared" ca="1" si="154"/>
        <v>118425.46</v>
      </c>
      <c r="W1137" s="50"/>
      <c r="X1137" s="50"/>
      <c r="Y1137" s="50"/>
      <c r="Z1137" s="50"/>
      <c r="AA1137" s="50"/>
      <c r="AG1137" s="50"/>
      <c r="AH1137" s="50"/>
      <c r="AI1137" s="50"/>
      <c r="AJ1137" s="50"/>
      <c r="AK1137" s="50"/>
      <c r="AL1137" s="50"/>
      <c r="AM1137" s="50"/>
      <c r="AN1137" s="50"/>
      <c r="AO1137" s="50"/>
      <c r="AP1137" s="138" t="str">
        <f>IF(NOT($AS1137=$AS1138),ROW(),"")</f>
        <v/>
      </c>
      <c r="AQ1137" s="20" t="str">
        <f>IF(NOT(AS1137=AS1138),AS1138,"")</f>
        <v/>
      </c>
      <c r="AR1137" s="20" t="str">
        <f>INDEX($AB$15:$AM$15,MATCH($AS1137,$AB$11:$AM$11,0))</f>
        <v>in</v>
      </c>
      <c r="AS1137" s="20" t="str">
        <f>LEFT(AT1137,4)</f>
        <v>2004</v>
      </c>
      <c r="AT1137" s="139" t="str">
        <f>LEFT(B1137,6)</f>
        <v>200405</v>
      </c>
    </row>
    <row r="1138" spans="2:46" x14ac:dyDescent="0.25">
      <c r="B1138" s="11">
        <f>'Market Data'!B1124</f>
        <v>20040601</v>
      </c>
      <c r="C1138" s="2">
        <f>'Market Data'!C1124</f>
        <v>5117</v>
      </c>
      <c r="D1138" s="2">
        <f>'Market Data'!D1124</f>
        <v>5117</v>
      </c>
      <c r="E1138" s="2">
        <f>'Market Data'!E1124</f>
        <v>5043.5</v>
      </c>
      <c r="F1138" s="12">
        <f>'Market Data'!F1124</f>
        <v>5058.5</v>
      </c>
      <c r="H1138" s="151">
        <f t="shared" si="155"/>
        <v>1120</v>
      </c>
      <c r="I1138" s="244">
        <f ca="1">IF($H1138&lt;($J$6+1),"",PFE(OFFSET($F1138,0,0,-$J$6)))</f>
        <v>-7.2322046069457316E-2</v>
      </c>
      <c r="J1138" s="19"/>
      <c r="K1138" s="139" t="str">
        <f t="shared" ca="1" si="156"/>
        <v>Short</v>
      </c>
      <c r="L1138" s="243" t="e">
        <f t="shared" ca="1" si="151"/>
        <v>#N/A</v>
      </c>
      <c r="M1138" s="242" t="e">
        <f t="shared" ca="1" si="152"/>
        <v>#N/A</v>
      </c>
      <c r="N1138" s="20"/>
      <c r="O1138" s="74">
        <f t="shared" ca="1" si="157"/>
        <v>-1</v>
      </c>
      <c r="P1138" s="75">
        <f t="shared" ca="1" si="149"/>
        <v>0</v>
      </c>
      <c r="Q1138" s="76" t="str">
        <f t="shared" ca="1" si="153"/>
        <v/>
      </c>
      <c r="R1138" s="75"/>
      <c r="S1138" s="77">
        <f t="shared" ca="1" si="150"/>
        <v>-1</v>
      </c>
      <c r="T1138" s="78"/>
      <c r="U1138" s="81">
        <f t="shared" ca="1" si="158"/>
        <v>2047.5</v>
      </c>
      <c r="V1138" s="82">
        <f t="shared" ca="1" si="154"/>
        <v>120472.96000000001</v>
      </c>
      <c r="W1138" s="50"/>
      <c r="X1138" s="50"/>
      <c r="Y1138" s="50"/>
      <c r="Z1138" s="50"/>
      <c r="AA1138" s="50"/>
      <c r="AG1138" s="50"/>
      <c r="AH1138" s="50"/>
      <c r="AI1138" s="50"/>
      <c r="AJ1138" s="50"/>
      <c r="AK1138" s="50"/>
      <c r="AL1138" s="50"/>
      <c r="AM1138" s="50"/>
      <c r="AN1138" s="50"/>
      <c r="AO1138" s="50"/>
      <c r="AP1138" s="138" t="str">
        <f>IF(NOT($AS1138=$AS1139),ROW(),"")</f>
        <v/>
      </c>
      <c r="AQ1138" s="20" t="str">
        <f>IF(NOT(AS1138=AS1139),AS1139,"")</f>
        <v/>
      </c>
      <c r="AR1138" s="20" t="str">
        <f>INDEX($AB$15:$AM$15,MATCH($AS1138,$AB$11:$AM$11,0))</f>
        <v>in</v>
      </c>
      <c r="AS1138" s="20" t="str">
        <f>LEFT(AT1138,4)</f>
        <v>2004</v>
      </c>
      <c r="AT1138" s="139" t="str">
        <f>LEFT(B1138,6)</f>
        <v>200406</v>
      </c>
    </row>
    <row r="1139" spans="2:46" x14ac:dyDescent="0.25">
      <c r="B1139" s="11">
        <f>'Market Data'!B1125</f>
        <v>20040602</v>
      </c>
      <c r="C1139" s="2">
        <f>'Market Data'!C1125</f>
        <v>5079</v>
      </c>
      <c r="D1139" s="2">
        <f>'Market Data'!D1125</f>
        <v>5108</v>
      </c>
      <c r="E1139" s="2">
        <f>'Market Data'!E1125</f>
        <v>5068.5</v>
      </c>
      <c r="F1139" s="12">
        <f>'Market Data'!F1125</f>
        <v>5108</v>
      </c>
      <c r="H1139" s="151">
        <f t="shared" si="155"/>
        <v>1121</v>
      </c>
      <c r="I1139" s="244">
        <f ca="1">IF($H1139&lt;($J$6+1),"",PFE(OFFSET($F1139,0,0,-$J$6)))</f>
        <v>-4.8805184347960072E-2</v>
      </c>
      <c r="J1139" s="19"/>
      <c r="K1139" s="139" t="str">
        <f t="shared" ca="1" si="156"/>
        <v>Short</v>
      </c>
      <c r="L1139" s="243" t="e">
        <f t="shared" ca="1" si="151"/>
        <v>#N/A</v>
      </c>
      <c r="M1139" s="242" t="e">
        <f t="shared" ca="1" si="152"/>
        <v>#N/A</v>
      </c>
      <c r="N1139" s="20"/>
      <c r="O1139" s="74">
        <f t="shared" ca="1" si="157"/>
        <v>-1</v>
      </c>
      <c r="P1139" s="75">
        <f t="shared" ca="1" si="149"/>
        <v>0</v>
      </c>
      <c r="Q1139" s="76" t="str">
        <f t="shared" ca="1" si="153"/>
        <v/>
      </c>
      <c r="R1139" s="75"/>
      <c r="S1139" s="77">
        <f t="shared" ca="1" si="150"/>
        <v>-1</v>
      </c>
      <c r="T1139" s="78"/>
      <c r="U1139" s="81">
        <f t="shared" ca="1" si="158"/>
        <v>-1732.5</v>
      </c>
      <c r="V1139" s="82">
        <f t="shared" ca="1" si="154"/>
        <v>118740.46</v>
      </c>
      <c r="W1139" s="50"/>
      <c r="X1139" s="50"/>
      <c r="Y1139" s="50"/>
      <c r="Z1139" s="50"/>
      <c r="AA1139" s="50"/>
      <c r="AG1139" s="50"/>
      <c r="AH1139" s="50"/>
      <c r="AI1139" s="50"/>
      <c r="AJ1139" s="50"/>
      <c r="AK1139" s="50"/>
      <c r="AL1139" s="50"/>
      <c r="AM1139" s="50"/>
      <c r="AN1139" s="50"/>
      <c r="AO1139" s="50"/>
      <c r="AP1139" s="138" t="str">
        <f>IF(NOT($AS1139=$AS1140),ROW(),"")</f>
        <v/>
      </c>
      <c r="AQ1139" s="20" t="str">
        <f>IF(NOT(AS1139=AS1140),AS1140,"")</f>
        <v/>
      </c>
      <c r="AR1139" s="20" t="str">
        <f>INDEX($AB$15:$AM$15,MATCH($AS1139,$AB$11:$AM$11,0))</f>
        <v>in</v>
      </c>
      <c r="AS1139" s="20" t="str">
        <f>LEFT(AT1139,4)</f>
        <v>2004</v>
      </c>
      <c r="AT1139" s="139" t="str">
        <f>LEFT(B1139,6)</f>
        <v>200406</v>
      </c>
    </row>
    <row r="1140" spans="2:46" x14ac:dyDescent="0.25">
      <c r="B1140" s="11">
        <f>'Market Data'!B1126</f>
        <v>20040603</v>
      </c>
      <c r="C1140" s="2">
        <f>'Market Data'!C1126</f>
        <v>5082</v>
      </c>
      <c r="D1140" s="2">
        <f>'Market Data'!D1126</f>
        <v>5126</v>
      </c>
      <c r="E1140" s="2">
        <f>'Market Data'!E1126</f>
        <v>5057.5</v>
      </c>
      <c r="F1140" s="12">
        <f>'Market Data'!F1126</f>
        <v>5110</v>
      </c>
      <c r="H1140" s="151">
        <f t="shared" si="155"/>
        <v>1122</v>
      </c>
      <c r="I1140" s="244">
        <f ca="1">IF($H1140&lt;($J$6+1),"",PFE(OFFSET($F1140,0,0,-$J$6)))</f>
        <v>-5.0671495594200512E-2</v>
      </c>
      <c r="J1140" s="19"/>
      <c r="K1140" s="139" t="str">
        <f t="shared" ca="1" si="156"/>
        <v>Short</v>
      </c>
      <c r="L1140" s="243" t="e">
        <f t="shared" ca="1" si="151"/>
        <v>#N/A</v>
      </c>
      <c r="M1140" s="242" t="e">
        <f t="shared" ca="1" si="152"/>
        <v>#N/A</v>
      </c>
      <c r="N1140" s="20"/>
      <c r="O1140" s="74">
        <f t="shared" ca="1" si="157"/>
        <v>-1</v>
      </c>
      <c r="P1140" s="75">
        <f t="shared" ca="1" si="149"/>
        <v>0</v>
      </c>
      <c r="Q1140" s="76" t="str">
        <f t="shared" ca="1" si="153"/>
        <v/>
      </c>
      <c r="R1140" s="75"/>
      <c r="S1140" s="77">
        <f t="shared" ca="1" si="150"/>
        <v>-1</v>
      </c>
      <c r="T1140" s="78"/>
      <c r="U1140" s="81">
        <f t="shared" ca="1" si="158"/>
        <v>-70</v>
      </c>
      <c r="V1140" s="82">
        <f t="shared" ca="1" si="154"/>
        <v>118670.46</v>
      </c>
      <c r="W1140" s="50"/>
      <c r="X1140" s="50"/>
      <c r="Y1140" s="50"/>
      <c r="Z1140" s="50"/>
      <c r="AA1140" s="50"/>
      <c r="AG1140" s="50"/>
      <c r="AH1140" s="50"/>
      <c r="AI1140" s="50"/>
      <c r="AJ1140" s="50"/>
      <c r="AK1140" s="50"/>
      <c r="AL1140" s="50"/>
      <c r="AM1140" s="50"/>
      <c r="AN1140" s="50"/>
      <c r="AO1140" s="50"/>
      <c r="AP1140" s="138" t="str">
        <f>IF(NOT($AS1140=$AS1141),ROW(),"")</f>
        <v/>
      </c>
      <c r="AQ1140" s="20" t="str">
        <f>IF(NOT(AS1140=AS1141),AS1141,"")</f>
        <v/>
      </c>
      <c r="AR1140" s="20" t="str">
        <f>INDEX($AB$15:$AM$15,MATCH($AS1140,$AB$11:$AM$11,0))</f>
        <v>in</v>
      </c>
      <c r="AS1140" s="20" t="str">
        <f>LEFT(AT1140,4)</f>
        <v>2004</v>
      </c>
      <c r="AT1140" s="139" t="str">
        <f>LEFT(B1140,6)</f>
        <v>200406</v>
      </c>
    </row>
    <row r="1141" spans="2:46" x14ac:dyDescent="0.25">
      <c r="B1141" s="11">
        <f>'Market Data'!B1127</f>
        <v>20040604</v>
      </c>
      <c r="C1141" s="2">
        <f>'Market Data'!C1127</f>
        <v>5105</v>
      </c>
      <c r="D1141" s="2">
        <f>'Market Data'!D1127</f>
        <v>5169.5</v>
      </c>
      <c r="E1141" s="2">
        <f>'Market Data'!E1127</f>
        <v>5102.5</v>
      </c>
      <c r="F1141" s="12">
        <f>'Market Data'!F1127</f>
        <v>5167.5</v>
      </c>
      <c r="H1141" s="151">
        <f t="shared" si="155"/>
        <v>1123</v>
      </c>
      <c r="I1141" s="244">
        <f ca="1">IF($H1141&lt;($J$6+1),"",PFE(OFFSET($F1141,0,0,-$J$6)))</f>
        <v>-3.8066131898001287E-2</v>
      </c>
      <c r="J1141" s="19"/>
      <c r="K1141" s="139" t="str">
        <f t="shared" ca="1" si="156"/>
        <v>Short</v>
      </c>
      <c r="L1141" s="243" t="e">
        <f t="shared" ca="1" si="151"/>
        <v>#N/A</v>
      </c>
      <c r="M1141" s="242" t="e">
        <f t="shared" ca="1" si="152"/>
        <v>#N/A</v>
      </c>
      <c r="N1141" s="20"/>
      <c r="O1141" s="74">
        <f t="shared" ca="1" si="157"/>
        <v>-1</v>
      </c>
      <c r="P1141" s="75">
        <f t="shared" ca="1" si="149"/>
        <v>0</v>
      </c>
      <c r="Q1141" s="76" t="str">
        <f t="shared" ca="1" si="153"/>
        <v/>
      </c>
      <c r="R1141" s="75"/>
      <c r="S1141" s="77">
        <f t="shared" ca="1" si="150"/>
        <v>-1</v>
      </c>
      <c r="T1141" s="78"/>
      <c r="U1141" s="81">
        <f t="shared" ca="1" si="158"/>
        <v>-2012.5</v>
      </c>
      <c r="V1141" s="82">
        <f t="shared" ca="1" si="154"/>
        <v>116657.96</v>
      </c>
      <c r="W1141" s="50"/>
      <c r="X1141" s="50"/>
      <c r="Y1141" s="50"/>
      <c r="Z1141" s="50"/>
      <c r="AA1141" s="50"/>
      <c r="AG1141" s="50"/>
      <c r="AH1141" s="50"/>
      <c r="AI1141" s="50"/>
      <c r="AJ1141" s="50"/>
      <c r="AK1141" s="50"/>
      <c r="AL1141" s="50"/>
      <c r="AM1141" s="50"/>
      <c r="AN1141" s="50"/>
      <c r="AO1141" s="50"/>
      <c r="AP1141" s="138" t="str">
        <f>IF(NOT($AS1141=$AS1142),ROW(),"")</f>
        <v/>
      </c>
      <c r="AQ1141" s="20" t="str">
        <f>IF(NOT(AS1141=AS1142),AS1142,"")</f>
        <v/>
      </c>
      <c r="AR1141" s="20" t="str">
        <f>INDEX($AB$15:$AM$15,MATCH($AS1141,$AB$11:$AM$11,0))</f>
        <v>in</v>
      </c>
      <c r="AS1141" s="20" t="str">
        <f>LEFT(AT1141,4)</f>
        <v>2004</v>
      </c>
      <c r="AT1141" s="139" t="str">
        <f>LEFT(B1141,6)</f>
        <v>200406</v>
      </c>
    </row>
    <row r="1142" spans="2:46" x14ac:dyDescent="0.25">
      <c r="B1142" s="11">
        <f>'Market Data'!B1128</f>
        <v>20040607</v>
      </c>
      <c r="C1142" s="2">
        <f>'Market Data'!C1128</f>
        <v>5197</v>
      </c>
      <c r="D1142" s="2">
        <f>'Market Data'!D1128</f>
        <v>5213</v>
      </c>
      <c r="E1142" s="2">
        <f>'Market Data'!E1128</f>
        <v>5189.5</v>
      </c>
      <c r="F1142" s="12">
        <f>'Market Data'!F1128</f>
        <v>5211</v>
      </c>
      <c r="H1142" s="151">
        <f t="shared" si="155"/>
        <v>1124</v>
      </c>
      <c r="I1142" s="244">
        <f ca="1">IF($H1142&lt;($J$6+1),"",PFE(OFFSET($F1142,0,0,-$J$6)))</f>
        <v>-4.4490762747586197E-2</v>
      </c>
      <c r="J1142" s="19"/>
      <c r="K1142" s="139" t="str">
        <f t="shared" ca="1" si="156"/>
        <v>Short</v>
      </c>
      <c r="L1142" s="243" t="e">
        <f t="shared" ca="1" si="151"/>
        <v>#N/A</v>
      </c>
      <c r="M1142" s="242" t="e">
        <f t="shared" ca="1" si="152"/>
        <v>#N/A</v>
      </c>
      <c r="N1142" s="20"/>
      <c r="O1142" s="74">
        <f t="shared" ca="1" si="157"/>
        <v>-1</v>
      </c>
      <c r="P1142" s="75">
        <f t="shared" ca="1" si="149"/>
        <v>0</v>
      </c>
      <c r="Q1142" s="76" t="str">
        <f t="shared" ca="1" si="153"/>
        <v/>
      </c>
      <c r="R1142" s="75"/>
      <c r="S1142" s="77">
        <f t="shared" ca="1" si="150"/>
        <v>-1</v>
      </c>
      <c r="T1142" s="78"/>
      <c r="U1142" s="81">
        <f t="shared" ca="1" si="158"/>
        <v>-1522.5</v>
      </c>
      <c r="V1142" s="82">
        <f t="shared" ca="1" si="154"/>
        <v>115135.46</v>
      </c>
      <c r="W1142" s="50"/>
      <c r="X1142" s="50"/>
      <c r="Y1142" s="50"/>
      <c r="Z1142" s="50"/>
      <c r="AA1142" s="50"/>
      <c r="AG1142" s="50"/>
      <c r="AH1142" s="50"/>
      <c r="AI1142" s="50"/>
      <c r="AJ1142" s="50"/>
      <c r="AK1142" s="50"/>
      <c r="AL1142" s="50"/>
      <c r="AM1142" s="50"/>
      <c r="AN1142" s="50"/>
      <c r="AO1142" s="50"/>
      <c r="AP1142" s="138" t="str">
        <f>IF(NOT($AS1142=$AS1143),ROW(),"")</f>
        <v/>
      </c>
      <c r="AQ1142" s="20" t="str">
        <f>IF(NOT(AS1142=AS1143),AS1143,"")</f>
        <v/>
      </c>
      <c r="AR1142" s="20" t="str">
        <f>INDEX($AB$15:$AM$15,MATCH($AS1142,$AB$11:$AM$11,0))</f>
        <v>in</v>
      </c>
      <c r="AS1142" s="20" t="str">
        <f>LEFT(AT1142,4)</f>
        <v>2004</v>
      </c>
      <c r="AT1142" s="139" t="str">
        <f>LEFT(B1142,6)</f>
        <v>200406</v>
      </c>
    </row>
    <row r="1143" spans="2:46" x14ac:dyDescent="0.25">
      <c r="B1143" s="11">
        <f>'Market Data'!B1129</f>
        <v>20040608</v>
      </c>
      <c r="C1143" s="2">
        <f>'Market Data'!C1129</f>
        <v>5228</v>
      </c>
      <c r="D1143" s="2">
        <f>'Market Data'!D1129</f>
        <v>5230</v>
      </c>
      <c r="E1143" s="2">
        <f>'Market Data'!E1129</f>
        <v>5190.5</v>
      </c>
      <c r="F1143" s="12">
        <f>'Market Data'!F1129</f>
        <v>5208</v>
      </c>
      <c r="H1143" s="151">
        <f t="shared" si="155"/>
        <v>1125</v>
      </c>
      <c r="I1143" s="244">
        <f ca="1">IF($H1143&lt;($J$6+1),"",PFE(OFFSET($F1143,0,0,-$J$6)))</f>
        <v>-4.8140033309941384E-2</v>
      </c>
      <c r="J1143" s="19"/>
      <c r="K1143" s="139" t="str">
        <f t="shared" ca="1" si="156"/>
        <v>Short</v>
      </c>
      <c r="L1143" s="243" t="e">
        <f t="shared" ca="1" si="151"/>
        <v>#N/A</v>
      </c>
      <c r="M1143" s="242" t="e">
        <f t="shared" ca="1" si="152"/>
        <v>#N/A</v>
      </c>
      <c r="N1143" s="20"/>
      <c r="O1143" s="74">
        <f t="shared" ca="1" si="157"/>
        <v>-1</v>
      </c>
      <c r="P1143" s="75">
        <f t="shared" ca="1" si="149"/>
        <v>0</v>
      </c>
      <c r="Q1143" s="76" t="str">
        <f t="shared" ca="1" si="153"/>
        <v/>
      </c>
      <c r="R1143" s="75"/>
      <c r="S1143" s="77">
        <f t="shared" ca="1" si="150"/>
        <v>-1</v>
      </c>
      <c r="T1143" s="78"/>
      <c r="U1143" s="81">
        <f t="shared" ca="1" si="158"/>
        <v>105</v>
      </c>
      <c r="V1143" s="82">
        <f t="shared" ca="1" si="154"/>
        <v>115240.46</v>
      </c>
      <c r="W1143" s="50"/>
      <c r="X1143" s="50"/>
      <c r="Y1143" s="50"/>
      <c r="Z1143" s="50"/>
      <c r="AA1143" s="50"/>
      <c r="AG1143" s="50"/>
      <c r="AH1143" s="50"/>
      <c r="AI1143" s="50"/>
      <c r="AJ1143" s="50"/>
      <c r="AK1143" s="50"/>
      <c r="AL1143" s="50"/>
      <c r="AM1143" s="50"/>
      <c r="AN1143" s="50"/>
      <c r="AO1143" s="50"/>
      <c r="AP1143" s="138" t="str">
        <f>IF(NOT($AS1143=$AS1144),ROW(),"")</f>
        <v/>
      </c>
      <c r="AQ1143" s="20" t="str">
        <f>IF(NOT(AS1143=AS1144),AS1144,"")</f>
        <v/>
      </c>
      <c r="AR1143" s="20" t="str">
        <f>INDEX($AB$15:$AM$15,MATCH($AS1143,$AB$11:$AM$11,0))</f>
        <v>in</v>
      </c>
      <c r="AS1143" s="20" t="str">
        <f>LEFT(AT1143,4)</f>
        <v>2004</v>
      </c>
      <c r="AT1143" s="139" t="str">
        <f>LEFT(B1143,6)</f>
        <v>200406</v>
      </c>
    </row>
    <row r="1144" spans="2:46" x14ac:dyDescent="0.25">
      <c r="B1144" s="11">
        <f>'Market Data'!B1130</f>
        <v>20040609</v>
      </c>
      <c r="C1144" s="2">
        <f>'Market Data'!C1130</f>
        <v>5213.5</v>
      </c>
      <c r="D1144" s="2">
        <f>'Market Data'!D1130</f>
        <v>5225.5</v>
      </c>
      <c r="E1144" s="2">
        <f>'Market Data'!E1130</f>
        <v>5173</v>
      </c>
      <c r="F1144" s="12">
        <f>'Market Data'!F1130</f>
        <v>5177</v>
      </c>
      <c r="H1144" s="151">
        <f t="shared" si="155"/>
        <v>1126</v>
      </c>
      <c r="I1144" s="244">
        <f ca="1">IF($H1144&lt;($J$6+1),"",PFE(OFFSET($F1144,0,0,-$J$6)))</f>
        <v>-5.9755543016140444E-2</v>
      </c>
      <c r="J1144" s="19"/>
      <c r="K1144" s="139" t="str">
        <f t="shared" ca="1" si="156"/>
        <v>Short</v>
      </c>
      <c r="L1144" s="243" t="e">
        <f t="shared" ca="1" si="151"/>
        <v>#N/A</v>
      </c>
      <c r="M1144" s="242" t="e">
        <f t="shared" ca="1" si="152"/>
        <v>#N/A</v>
      </c>
      <c r="N1144" s="20"/>
      <c r="O1144" s="74">
        <f t="shared" ca="1" si="157"/>
        <v>-1</v>
      </c>
      <c r="P1144" s="75">
        <f t="shared" ca="1" si="149"/>
        <v>0</v>
      </c>
      <c r="Q1144" s="76" t="str">
        <f t="shared" ca="1" si="153"/>
        <v/>
      </c>
      <c r="R1144" s="75"/>
      <c r="S1144" s="77">
        <f t="shared" ca="1" si="150"/>
        <v>-1</v>
      </c>
      <c r="T1144" s="78"/>
      <c r="U1144" s="81">
        <f t="shared" ca="1" si="158"/>
        <v>1085</v>
      </c>
      <c r="V1144" s="82">
        <f t="shared" ca="1" si="154"/>
        <v>116325.46</v>
      </c>
      <c r="W1144" s="50"/>
      <c r="X1144" s="50"/>
      <c r="Y1144" s="50"/>
      <c r="Z1144" s="50"/>
      <c r="AA1144" s="50"/>
      <c r="AG1144" s="50"/>
      <c r="AH1144" s="50"/>
      <c r="AI1144" s="50"/>
      <c r="AJ1144" s="50"/>
      <c r="AK1144" s="50"/>
      <c r="AL1144" s="50"/>
      <c r="AM1144" s="50"/>
      <c r="AN1144" s="50"/>
      <c r="AO1144" s="50"/>
      <c r="AP1144" s="138" t="str">
        <f>IF(NOT($AS1144=$AS1145),ROW(),"")</f>
        <v/>
      </c>
      <c r="AQ1144" s="20" t="str">
        <f>IF(NOT(AS1144=AS1145),AS1145,"")</f>
        <v/>
      </c>
      <c r="AR1144" s="20" t="str">
        <f>INDEX($AB$15:$AM$15,MATCH($AS1144,$AB$11:$AM$11,0))</f>
        <v>in</v>
      </c>
      <c r="AS1144" s="20" t="str">
        <f>LEFT(AT1144,4)</f>
        <v>2004</v>
      </c>
      <c r="AT1144" s="139" t="str">
        <f>LEFT(B1144,6)</f>
        <v>200406</v>
      </c>
    </row>
    <row r="1145" spans="2:46" x14ac:dyDescent="0.25">
      <c r="B1145" s="11">
        <f>'Market Data'!B1131</f>
        <v>20040610</v>
      </c>
      <c r="C1145" s="2">
        <f>'Market Data'!C1131</f>
        <v>5184</v>
      </c>
      <c r="D1145" s="2">
        <f>'Market Data'!D1131</f>
        <v>5216</v>
      </c>
      <c r="E1145" s="2">
        <f>'Market Data'!E1131</f>
        <v>5179</v>
      </c>
      <c r="F1145" s="12">
        <f>'Market Data'!F1131</f>
        <v>5203.5</v>
      </c>
      <c r="H1145" s="151">
        <f t="shared" si="155"/>
        <v>1127</v>
      </c>
      <c r="I1145" s="244">
        <f ca="1">IF($H1145&lt;($J$6+1),"",PFE(OFFSET($F1145,0,0,-$J$6)))</f>
        <v>-4.7696818004435849E-2</v>
      </c>
      <c r="J1145" s="19"/>
      <c r="K1145" s="139" t="str">
        <f t="shared" ca="1" si="156"/>
        <v>Short</v>
      </c>
      <c r="L1145" s="243" t="e">
        <f t="shared" ca="1" si="151"/>
        <v>#N/A</v>
      </c>
      <c r="M1145" s="242" t="e">
        <f t="shared" ca="1" si="152"/>
        <v>#N/A</v>
      </c>
      <c r="N1145" s="20"/>
      <c r="O1145" s="74">
        <f t="shared" ca="1" si="157"/>
        <v>-1</v>
      </c>
      <c r="P1145" s="75">
        <f t="shared" ca="1" si="149"/>
        <v>0</v>
      </c>
      <c r="Q1145" s="76" t="str">
        <f t="shared" ca="1" si="153"/>
        <v/>
      </c>
      <c r="R1145" s="75"/>
      <c r="S1145" s="77">
        <f t="shared" ca="1" si="150"/>
        <v>-1</v>
      </c>
      <c r="T1145" s="78"/>
      <c r="U1145" s="81">
        <f t="shared" ca="1" si="158"/>
        <v>-927.5</v>
      </c>
      <c r="V1145" s="82">
        <f t="shared" ca="1" si="154"/>
        <v>115397.96</v>
      </c>
      <c r="W1145" s="50"/>
      <c r="X1145" s="50"/>
      <c r="Y1145" s="50"/>
      <c r="Z1145" s="50"/>
      <c r="AA1145" s="50"/>
      <c r="AG1145" s="50"/>
      <c r="AH1145" s="50"/>
      <c r="AI1145" s="50"/>
      <c r="AJ1145" s="50"/>
      <c r="AK1145" s="50"/>
      <c r="AL1145" s="50"/>
      <c r="AM1145" s="50"/>
      <c r="AN1145" s="50"/>
      <c r="AO1145" s="50"/>
      <c r="AP1145" s="138" t="str">
        <f>IF(NOT($AS1145=$AS1146),ROW(),"")</f>
        <v/>
      </c>
      <c r="AQ1145" s="20" t="str">
        <f>IF(NOT(AS1145=AS1146),AS1146,"")</f>
        <v/>
      </c>
      <c r="AR1145" s="20" t="str">
        <f>INDEX($AB$15:$AM$15,MATCH($AS1145,$AB$11:$AM$11,0))</f>
        <v>in</v>
      </c>
      <c r="AS1145" s="20" t="str">
        <f>LEFT(AT1145,4)</f>
        <v>2004</v>
      </c>
      <c r="AT1145" s="139" t="str">
        <f>LEFT(B1145,6)</f>
        <v>200406</v>
      </c>
    </row>
    <row r="1146" spans="2:46" x14ac:dyDescent="0.25">
      <c r="B1146" s="11">
        <f>'Market Data'!B1132</f>
        <v>20040611</v>
      </c>
      <c r="C1146" s="2">
        <f>'Market Data'!C1132</f>
        <v>5203</v>
      </c>
      <c r="D1146" s="2">
        <f>'Market Data'!D1132</f>
        <v>5206</v>
      </c>
      <c r="E1146" s="2">
        <f>'Market Data'!E1132</f>
        <v>5179</v>
      </c>
      <c r="F1146" s="12">
        <f>'Market Data'!F1132</f>
        <v>5198</v>
      </c>
      <c r="H1146" s="151">
        <f t="shared" si="155"/>
        <v>1128</v>
      </c>
      <c r="I1146" s="244">
        <f ca="1">IF($H1146&lt;($J$6+1),"",PFE(OFFSET($F1146,0,0,-$J$6)))</f>
        <v>-3.3152467935999817E-2</v>
      </c>
      <c r="J1146" s="19"/>
      <c r="K1146" s="139" t="str">
        <f t="shared" ca="1" si="156"/>
        <v>Short</v>
      </c>
      <c r="L1146" s="243" t="e">
        <f t="shared" ca="1" si="151"/>
        <v>#N/A</v>
      </c>
      <c r="M1146" s="242" t="e">
        <f t="shared" ca="1" si="152"/>
        <v>#N/A</v>
      </c>
      <c r="N1146" s="20"/>
      <c r="O1146" s="74">
        <f t="shared" ca="1" si="157"/>
        <v>-1</v>
      </c>
      <c r="P1146" s="75">
        <f t="shared" ca="1" si="149"/>
        <v>0</v>
      </c>
      <c r="Q1146" s="76" t="str">
        <f t="shared" ca="1" si="153"/>
        <v/>
      </c>
      <c r="R1146" s="75"/>
      <c r="S1146" s="77">
        <f t="shared" ca="1" si="150"/>
        <v>-1</v>
      </c>
      <c r="T1146" s="78"/>
      <c r="U1146" s="81">
        <f t="shared" ca="1" si="158"/>
        <v>192.5</v>
      </c>
      <c r="V1146" s="82">
        <f t="shared" ca="1" si="154"/>
        <v>115590.46</v>
      </c>
      <c r="W1146" s="50"/>
      <c r="X1146" s="50"/>
      <c r="Y1146" s="50"/>
      <c r="Z1146" s="50"/>
      <c r="AA1146" s="50"/>
      <c r="AG1146" s="50"/>
      <c r="AH1146" s="50"/>
      <c r="AI1146" s="50"/>
      <c r="AJ1146" s="50"/>
      <c r="AK1146" s="50"/>
      <c r="AL1146" s="50"/>
      <c r="AM1146" s="50"/>
      <c r="AN1146" s="50"/>
      <c r="AO1146" s="50"/>
      <c r="AP1146" s="138" t="str">
        <f>IF(NOT($AS1146=$AS1147),ROW(),"")</f>
        <v/>
      </c>
      <c r="AQ1146" s="20" t="str">
        <f>IF(NOT(AS1146=AS1147),AS1147,"")</f>
        <v/>
      </c>
      <c r="AR1146" s="20" t="str">
        <f>INDEX($AB$15:$AM$15,MATCH($AS1146,$AB$11:$AM$11,0))</f>
        <v>in</v>
      </c>
      <c r="AS1146" s="20" t="str">
        <f>LEFT(AT1146,4)</f>
        <v>2004</v>
      </c>
      <c r="AT1146" s="139" t="str">
        <f>LEFT(B1146,6)</f>
        <v>200406</v>
      </c>
    </row>
    <row r="1147" spans="2:46" x14ac:dyDescent="0.25">
      <c r="B1147" s="11">
        <f>'Market Data'!B1133</f>
        <v>20040614</v>
      </c>
      <c r="C1147" s="2">
        <f>'Market Data'!C1133</f>
        <v>5184</v>
      </c>
      <c r="D1147" s="2">
        <f>'Market Data'!D1133</f>
        <v>5191</v>
      </c>
      <c r="E1147" s="2">
        <f>'Market Data'!E1133</f>
        <v>5113.5</v>
      </c>
      <c r="F1147" s="12">
        <f>'Market Data'!F1133</f>
        <v>5118.5</v>
      </c>
      <c r="H1147" s="151">
        <f t="shared" si="155"/>
        <v>1129</v>
      </c>
      <c r="I1147" s="244">
        <f ca="1">IF($H1147&lt;($J$6+1),"",PFE(OFFSET($F1147,0,0,-$J$6)))</f>
        <v>-5.8632264705401629E-2</v>
      </c>
      <c r="J1147" s="19"/>
      <c r="K1147" s="139" t="str">
        <f t="shared" ca="1" si="156"/>
        <v>Short</v>
      </c>
      <c r="L1147" s="243" t="e">
        <f t="shared" ca="1" si="151"/>
        <v>#N/A</v>
      </c>
      <c r="M1147" s="242" t="e">
        <f t="shared" ca="1" si="152"/>
        <v>#N/A</v>
      </c>
      <c r="N1147" s="20"/>
      <c r="O1147" s="74">
        <f t="shared" ca="1" si="157"/>
        <v>-1</v>
      </c>
      <c r="P1147" s="75">
        <f t="shared" ca="1" si="149"/>
        <v>0</v>
      </c>
      <c r="Q1147" s="76" t="str">
        <f t="shared" ca="1" si="153"/>
        <v/>
      </c>
      <c r="R1147" s="75"/>
      <c r="S1147" s="77">
        <f t="shared" ca="1" si="150"/>
        <v>-1</v>
      </c>
      <c r="T1147" s="78"/>
      <c r="U1147" s="81">
        <f t="shared" ca="1" si="158"/>
        <v>2782.5</v>
      </c>
      <c r="V1147" s="82">
        <f t="shared" ca="1" si="154"/>
        <v>118372.96</v>
      </c>
      <c r="W1147" s="50"/>
      <c r="X1147" s="50"/>
      <c r="Y1147" s="50"/>
      <c r="Z1147" s="50"/>
      <c r="AA1147" s="50"/>
      <c r="AG1147" s="50"/>
      <c r="AH1147" s="50"/>
      <c r="AI1147" s="50"/>
      <c r="AJ1147" s="50"/>
      <c r="AK1147" s="50"/>
      <c r="AL1147" s="50"/>
      <c r="AM1147" s="50"/>
      <c r="AN1147" s="50"/>
      <c r="AO1147" s="50"/>
      <c r="AP1147" s="138" t="str">
        <f>IF(NOT($AS1147=$AS1148),ROW(),"")</f>
        <v/>
      </c>
      <c r="AQ1147" s="20" t="str">
        <f>IF(NOT(AS1147=AS1148),AS1148,"")</f>
        <v/>
      </c>
      <c r="AR1147" s="20" t="str">
        <f>INDEX($AB$15:$AM$15,MATCH($AS1147,$AB$11:$AM$11,0))</f>
        <v>in</v>
      </c>
      <c r="AS1147" s="20" t="str">
        <f>LEFT(AT1147,4)</f>
        <v>2004</v>
      </c>
      <c r="AT1147" s="139" t="str">
        <f>LEFT(B1147,6)</f>
        <v>200406</v>
      </c>
    </row>
    <row r="1148" spans="2:46" x14ac:dyDescent="0.25">
      <c r="B1148" s="11">
        <f>'Market Data'!B1134</f>
        <v>20040615</v>
      </c>
      <c r="C1148" s="2">
        <f>'Market Data'!C1134</f>
        <v>5130</v>
      </c>
      <c r="D1148" s="2">
        <f>'Market Data'!D1134</f>
        <v>5201</v>
      </c>
      <c r="E1148" s="2">
        <f>'Market Data'!E1134</f>
        <v>5118</v>
      </c>
      <c r="F1148" s="12">
        <f>'Market Data'!F1134</f>
        <v>5198</v>
      </c>
      <c r="H1148" s="151">
        <f t="shared" si="155"/>
        <v>1130</v>
      </c>
      <c r="I1148" s="244">
        <f ca="1">IF($H1148&lt;($J$6+1),"",PFE(OFFSET($F1148,0,0,-$J$6)))</f>
        <v>-4.4813161495743152E-2</v>
      </c>
      <c r="J1148" s="19"/>
      <c r="K1148" s="139" t="str">
        <f t="shared" ca="1" si="156"/>
        <v>Short</v>
      </c>
      <c r="L1148" s="243" t="e">
        <f t="shared" ca="1" si="151"/>
        <v>#N/A</v>
      </c>
      <c r="M1148" s="242" t="e">
        <f t="shared" ca="1" si="152"/>
        <v>#N/A</v>
      </c>
      <c r="N1148" s="20"/>
      <c r="O1148" s="74">
        <f t="shared" ca="1" si="157"/>
        <v>-1</v>
      </c>
      <c r="P1148" s="75">
        <f t="shared" ca="1" si="149"/>
        <v>0</v>
      </c>
      <c r="Q1148" s="76" t="str">
        <f t="shared" ca="1" si="153"/>
        <v/>
      </c>
      <c r="R1148" s="75"/>
      <c r="S1148" s="77">
        <f t="shared" ca="1" si="150"/>
        <v>-1</v>
      </c>
      <c r="T1148" s="78"/>
      <c r="U1148" s="81">
        <f t="shared" ca="1" si="158"/>
        <v>-2782.5</v>
      </c>
      <c r="V1148" s="82">
        <f t="shared" ca="1" si="154"/>
        <v>115590.46</v>
      </c>
      <c r="W1148" s="50"/>
      <c r="X1148" s="50"/>
      <c r="Y1148" s="50"/>
      <c r="Z1148" s="50"/>
      <c r="AA1148" s="50"/>
      <c r="AG1148" s="50"/>
      <c r="AH1148" s="50"/>
      <c r="AI1148" s="50"/>
      <c r="AJ1148" s="50"/>
      <c r="AK1148" s="50"/>
      <c r="AL1148" s="50"/>
      <c r="AM1148" s="50"/>
      <c r="AN1148" s="50"/>
      <c r="AO1148" s="50"/>
      <c r="AP1148" s="138" t="str">
        <f>IF(NOT($AS1148=$AS1149),ROW(),"")</f>
        <v/>
      </c>
      <c r="AQ1148" s="20" t="str">
        <f>IF(NOT(AS1148=AS1149),AS1149,"")</f>
        <v/>
      </c>
      <c r="AR1148" s="20" t="str">
        <f>INDEX($AB$15:$AM$15,MATCH($AS1148,$AB$11:$AM$11,0))</f>
        <v>in</v>
      </c>
      <c r="AS1148" s="20" t="str">
        <f>LEFT(AT1148,4)</f>
        <v>2004</v>
      </c>
      <c r="AT1148" s="139" t="str">
        <f>LEFT(B1148,6)</f>
        <v>200406</v>
      </c>
    </row>
    <row r="1149" spans="2:46" x14ac:dyDescent="0.25">
      <c r="B1149" s="11">
        <f>'Market Data'!B1135</f>
        <v>20040616</v>
      </c>
      <c r="C1149" s="2">
        <f>'Market Data'!C1135</f>
        <v>5191.5</v>
      </c>
      <c r="D1149" s="2">
        <f>'Market Data'!D1135</f>
        <v>5201.5</v>
      </c>
      <c r="E1149" s="2">
        <f>'Market Data'!E1135</f>
        <v>5179</v>
      </c>
      <c r="F1149" s="12">
        <f>'Market Data'!F1135</f>
        <v>5187.5</v>
      </c>
      <c r="H1149" s="151">
        <f t="shared" si="155"/>
        <v>1131</v>
      </c>
      <c r="I1149" s="244">
        <f ca="1">IF($H1149&lt;($J$6+1),"",PFE(OFFSET($F1149,0,0,-$J$6)))</f>
        <v>-4.9052958701830268E-2</v>
      </c>
      <c r="J1149" s="19"/>
      <c r="K1149" s="139" t="str">
        <f t="shared" ca="1" si="156"/>
        <v>Short</v>
      </c>
      <c r="L1149" s="243" t="e">
        <f t="shared" ca="1" si="151"/>
        <v>#N/A</v>
      </c>
      <c r="M1149" s="242" t="e">
        <f t="shared" ca="1" si="152"/>
        <v>#N/A</v>
      </c>
      <c r="N1149" s="20"/>
      <c r="O1149" s="74">
        <f t="shared" ca="1" si="157"/>
        <v>-1</v>
      </c>
      <c r="P1149" s="75">
        <f t="shared" ca="1" si="149"/>
        <v>0</v>
      </c>
      <c r="Q1149" s="76" t="str">
        <f t="shared" ca="1" si="153"/>
        <v/>
      </c>
      <c r="R1149" s="75"/>
      <c r="S1149" s="77">
        <f t="shared" ca="1" si="150"/>
        <v>-1</v>
      </c>
      <c r="T1149" s="78"/>
      <c r="U1149" s="81">
        <f t="shared" ca="1" si="158"/>
        <v>367.5</v>
      </c>
      <c r="V1149" s="82">
        <f t="shared" ca="1" si="154"/>
        <v>115957.96</v>
      </c>
      <c r="W1149" s="50"/>
      <c r="X1149" s="50"/>
      <c r="Y1149" s="50"/>
      <c r="Z1149" s="50"/>
      <c r="AA1149" s="50"/>
      <c r="AG1149" s="50"/>
      <c r="AH1149" s="50"/>
      <c r="AI1149" s="50"/>
      <c r="AJ1149" s="50"/>
      <c r="AK1149" s="50"/>
      <c r="AL1149" s="50"/>
      <c r="AM1149" s="50"/>
      <c r="AN1149" s="50"/>
      <c r="AO1149" s="50"/>
      <c r="AP1149" s="138" t="str">
        <f>IF(NOT($AS1149=$AS1150),ROW(),"")</f>
        <v/>
      </c>
      <c r="AQ1149" s="20" t="str">
        <f>IF(NOT(AS1149=AS1150),AS1150,"")</f>
        <v/>
      </c>
      <c r="AR1149" s="20" t="str">
        <f>INDEX($AB$15:$AM$15,MATCH($AS1149,$AB$11:$AM$11,0))</f>
        <v>in</v>
      </c>
      <c r="AS1149" s="20" t="str">
        <f>LEFT(AT1149,4)</f>
        <v>2004</v>
      </c>
      <c r="AT1149" s="139" t="str">
        <f>LEFT(B1149,6)</f>
        <v>200406</v>
      </c>
    </row>
    <row r="1150" spans="2:46" x14ac:dyDescent="0.25">
      <c r="B1150" s="11">
        <f>'Market Data'!B1136</f>
        <v>20040617</v>
      </c>
      <c r="C1150" s="2">
        <f>'Market Data'!C1136</f>
        <v>5183.5</v>
      </c>
      <c r="D1150" s="2">
        <f>'Market Data'!D1136</f>
        <v>5205.5</v>
      </c>
      <c r="E1150" s="2">
        <f>'Market Data'!E1136</f>
        <v>5156</v>
      </c>
      <c r="F1150" s="12">
        <f>'Market Data'!F1136</f>
        <v>5181</v>
      </c>
      <c r="H1150" s="151">
        <f t="shared" si="155"/>
        <v>1132</v>
      </c>
      <c r="I1150" s="244">
        <f ca="1">IF($H1150&lt;($J$6+1),"",PFE(OFFSET($F1150,0,0,-$J$6)))</f>
        <v>-5.9963194093165806E-2</v>
      </c>
      <c r="J1150" s="19"/>
      <c r="K1150" s="139" t="str">
        <f t="shared" ca="1" si="156"/>
        <v>Short</v>
      </c>
      <c r="L1150" s="243" t="e">
        <f t="shared" ca="1" si="151"/>
        <v>#N/A</v>
      </c>
      <c r="M1150" s="242" t="e">
        <f t="shared" ca="1" si="152"/>
        <v>#N/A</v>
      </c>
      <c r="N1150" s="20"/>
      <c r="O1150" s="74">
        <f t="shared" ca="1" si="157"/>
        <v>-1</v>
      </c>
      <c r="P1150" s="75">
        <f t="shared" ca="1" si="149"/>
        <v>0</v>
      </c>
      <c r="Q1150" s="76" t="str">
        <f t="shared" ca="1" si="153"/>
        <v/>
      </c>
      <c r="R1150" s="75"/>
      <c r="S1150" s="77">
        <f t="shared" ca="1" si="150"/>
        <v>-1</v>
      </c>
      <c r="T1150" s="78"/>
      <c r="U1150" s="81">
        <f t="shared" ca="1" si="158"/>
        <v>227.5</v>
      </c>
      <c r="V1150" s="82">
        <f t="shared" ca="1" si="154"/>
        <v>116185.46</v>
      </c>
      <c r="W1150" s="50"/>
      <c r="X1150" s="50"/>
      <c r="Y1150" s="50"/>
      <c r="Z1150" s="50"/>
      <c r="AA1150" s="50"/>
      <c r="AG1150" s="50"/>
      <c r="AH1150" s="50"/>
      <c r="AI1150" s="50"/>
      <c r="AJ1150" s="50"/>
      <c r="AK1150" s="50"/>
      <c r="AL1150" s="50"/>
      <c r="AM1150" s="50"/>
      <c r="AN1150" s="50"/>
      <c r="AO1150" s="50"/>
      <c r="AP1150" s="138" t="str">
        <f>IF(NOT($AS1150=$AS1151),ROW(),"")</f>
        <v/>
      </c>
      <c r="AQ1150" s="20" t="str">
        <f>IF(NOT(AS1150=AS1151),AS1151,"")</f>
        <v/>
      </c>
      <c r="AR1150" s="20" t="str">
        <f>INDEX($AB$15:$AM$15,MATCH($AS1150,$AB$11:$AM$11,0))</f>
        <v>in</v>
      </c>
      <c r="AS1150" s="20" t="str">
        <f>LEFT(AT1150,4)</f>
        <v>2004</v>
      </c>
      <c r="AT1150" s="139" t="str">
        <f>LEFT(B1150,6)</f>
        <v>200406</v>
      </c>
    </row>
    <row r="1151" spans="2:46" x14ac:dyDescent="0.25">
      <c r="B1151" s="11">
        <f>'Market Data'!B1137</f>
        <v>20040618</v>
      </c>
      <c r="C1151" s="2">
        <f>'Market Data'!C1137</f>
        <v>5168.5</v>
      </c>
      <c r="D1151" s="2">
        <f>'Market Data'!D1137</f>
        <v>5191</v>
      </c>
      <c r="E1151" s="2">
        <f>'Market Data'!E1137</f>
        <v>5150</v>
      </c>
      <c r="F1151" s="12">
        <f>'Market Data'!F1137</f>
        <v>5176</v>
      </c>
      <c r="H1151" s="151">
        <f t="shared" si="155"/>
        <v>1133</v>
      </c>
      <c r="I1151" s="244">
        <f ca="1">IF($H1151&lt;($J$6+1),"",PFE(OFFSET($F1151,0,0,-$J$6)))</f>
        <v>-4.3697011787609943E-2</v>
      </c>
      <c r="J1151" s="19"/>
      <c r="K1151" s="139" t="str">
        <f t="shared" ca="1" si="156"/>
        <v>Short</v>
      </c>
      <c r="L1151" s="243" t="e">
        <f t="shared" ca="1" si="151"/>
        <v>#N/A</v>
      </c>
      <c r="M1151" s="242" t="e">
        <f t="shared" ca="1" si="152"/>
        <v>#N/A</v>
      </c>
      <c r="N1151" s="20"/>
      <c r="O1151" s="74">
        <f t="shared" ca="1" si="157"/>
        <v>-1</v>
      </c>
      <c r="P1151" s="75">
        <f t="shared" ca="1" si="149"/>
        <v>0</v>
      </c>
      <c r="Q1151" s="76" t="str">
        <f t="shared" ca="1" si="153"/>
        <v/>
      </c>
      <c r="R1151" s="75"/>
      <c r="S1151" s="77">
        <f t="shared" ca="1" si="150"/>
        <v>-1</v>
      </c>
      <c r="T1151" s="78"/>
      <c r="U1151" s="81">
        <f t="shared" ca="1" si="158"/>
        <v>175</v>
      </c>
      <c r="V1151" s="82">
        <f t="shared" ca="1" si="154"/>
        <v>116360.46</v>
      </c>
      <c r="W1151" s="50"/>
      <c r="X1151" s="50"/>
      <c r="Y1151" s="50"/>
      <c r="Z1151" s="50"/>
      <c r="AA1151" s="50"/>
      <c r="AG1151" s="50"/>
      <c r="AH1151" s="50"/>
      <c r="AI1151" s="50"/>
      <c r="AJ1151" s="50"/>
      <c r="AK1151" s="50"/>
      <c r="AL1151" s="50"/>
      <c r="AM1151" s="50"/>
      <c r="AN1151" s="50"/>
      <c r="AO1151" s="50"/>
      <c r="AP1151" s="138" t="str">
        <f>IF(NOT($AS1151=$AS1152),ROW(),"")</f>
        <v/>
      </c>
      <c r="AQ1151" s="20" t="str">
        <f>IF(NOT(AS1151=AS1152),AS1152,"")</f>
        <v/>
      </c>
      <c r="AR1151" s="20" t="str">
        <f>INDEX($AB$15:$AM$15,MATCH($AS1151,$AB$11:$AM$11,0))</f>
        <v>in</v>
      </c>
      <c r="AS1151" s="20" t="str">
        <f>LEFT(AT1151,4)</f>
        <v>2004</v>
      </c>
      <c r="AT1151" s="139" t="str">
        <f>LEFT(B1151,6)</f>
        <v>200406</v>
      </c>
    </row>
    <row r="1152" spans="2:46" x14ac:dyDescent="0.25">
      <c r="B1152" s="11">
        <f>'Market Data'!B1138</f>
        <v>20040621</v>
      </c>
      <c r="C1152" s="2">
        <f>'Market Data'!C1138</f>
        <v>5213.5</v>
      </c>
      <c r="D1152" s="2">
        <f>'Market Data'!D1138</f>
        <v>5220.5</v>
      </c>
      <c r="E1152" s="2">
        <f>'Market Data'!E1138</f>
        <v>5161.5</v>
      </c>
      <c r="F1152" s="12">
        <f>'Market Data'!F1138</f>
        <v>5175.5</v>
      </c>
      <c r="H1152" s="151">
        <f t="shared" si="155"/>
        <v>1134</v>
      </c>
      <c r="I1152" s="244">
        <f ca="1">IF($H1152&lt;($J$6+1),"",PFE(OFFSET($F1152,0,0,-$J$6)))</f>
        <v>-4.1904981525278648E-2</v>
      </c>
      <c r="J1152" s="19"/>
      <c r="K1152" s="139" t="str">
        <f t="shared" ca="1" si="156"/>
        <v>Short</v>
      </c>
      <c r="L1152" s="243" t="e">
        <f t="shared" ca="1" si="151"/>
        <v>#N/A</v>
      </c>
      <c r="M1152" s="242" t="e">
        <f t="shared" ca="1" si="152"/>
        <v>#N/A</v>
      </c>
      <c r="N1152" s="20"/>
      <c r="O1152" s="74">
        <f t="shared" ca="1" si="157"/>
        <v>-1</v>
      </c>
      <c r="P1152" s="75">
        <f t="shared" ca="1" si="149"/>
        <v>0</v>
      </c>
      <c r="Q1152" s="76" t="str">
        <f t="shared" ca="1" si="153"/>
        <v/>
      </c>
      <c r="R1152" s="75"/>
      <c r="S1152" s="77">
        <f t="shared" ca="1" si="150"/>
        <v>-1</v>
      </c>
      <c r="T1152" s="78"/>
      <c r="U1152" s="81">
        <f t="shared" ca="1" si="158"/>
        <v>17.5</v>
      </c>
      <c r="V1152" s="82">
        <f t="shared" ca="1" si="154"/>
        <v>116377.96</v>
      </c>
      <c r="W1152" s="50"/>
      <c r="X1152" s="50"/>
      <c r="Y1152" s="50"/>
      <c r="Z1152" s="50"/>
      <c r="AA1152" s="50"/>
      <c r="AG1152" s="50"/>
      <c r="AH1152" s="50"/>
      <c r="AI1152" s="50"/>
      <c r="AJ1152" s="50"/>
      <c r="AK1152" s="50"/>
      <c r="AL1152" s="50"/>
      <c r="AM1152" s="50"/>
      <c r="AN1152" s="50"/>
      <c r="AO1152" s="50"/>
      <c r="AP1152" s="138" t="str">
        <f>IF(NOT($AS1152=$AS1153),ROW(),"")</f>
        <v/>
      </c>
      <c r="AQ1152" s="20" t="str">
        <f>IF(NOT(AS1152=AS1153),AS1153,"")</f>
        <v/>
      </c>
      <c r="AR1152" s="20" t="str">
        <f>INDEX($AB$15:$AM$15,MATCH($AS1152,$AB$11:$AM$11,0))</f>
        <v>in</v>
      </c>
      <c r="AS1152" s="20" t="str">
        <f>LEFT(AT1152,4)</f>
        <v>2004</v>
      </c>
      <c r="AT1152" s="139" t="str">
        <f>LEFT(B1152,6)</f>
        <v>200406</v>
      </c>
    </row>
    <row r="1153" spans="2:46" x14ac:dyDescent="0.25">
      <c r="B1153" s="11">
        <f>'Market Data'!B1139</f>
        <v>20040622</v>
      </c>
      <c r="C1153" s="2">
        <f>'Market Data'!C1139</f>
        <v>5157.5</v>
      </c>
      <c r="D1153" s="2">
        <f>'Market Data'!D1139</f>
        <v>5170.5</v>
      </c>
      <c r="E1153" s="2">
        <f>'Market Data'!E1139</f>
        <v>5099</v>
      </c>
      <c r="F1153" s="12">
        <f>'Market Data'!F1139</f>
        <v>5123.5</v>
      </c>
      <c r="H1153" s="151">
        <f t="shared" si="155"/>
        <v>1135</v>
      </c>
      <c r="I1153" s="244">
        <f ca="1">IF($H1153&lt;($J$6+1),"",PFE(OFFSET($F1153,0,0,-$J$6)))</f>
        <v>-3.667460594681185E-2</v>
      </c>
      <c r="J1153" s="19"/>
      <c r="K1153" s="139" t="str">
        <f t="shared" ca="1" si="156"/>
        <v>Short</v>
      </c>
      <c r="L1153" s="243" t="e">
        <f t="shared" ca="1" si="151"/>
        <v>#N/A</v>
      </c>
      <c r="M1153" s="242" t="e">
        <f t="shared" ca="1" si="152"/>
        <v>#N/A</v>
      </c>
      <c r="N1153" s="20"/>
      <c r="O1153" s="74">
        <f t="shared" ca="1" si="157"/>
        <v>-1</v>
      </c>
      <c r="P1153" s="75">
        <f t="shared" ca="1" si="149"/>
        <v>0</v>
      </c>
      <c r="Q1153" s="76" t="str">
        <f t="shared" ca="1" si="153"/>
        <v/>
      </c>
      <c r="R1153" s="75"/>
      <c r="S1153" s="77">
        <f t="shared" ca="1" si="150"/>
        <v>-1</v>
      </c>
      <c r="T1153" s="78"/>
      <c r="U1153" s="81">
        <f t="shared" ca="1" si="158"/>
        <v>1820</v>
      </c>
      <c r="V1153" s="82">
        <f t="shared" ca="1" si="154"/>
        <v>118197.96</v>
      </c>
      <c r="W1153" s="50"/>
      <c r="X1153" s="50"/>
      <c r="Y1153" s="50"/>
      <c r="Z1153" s="50"/>
      <c r="AA1153" s="50"/>
      <c r="AG1153" s="50"/>
      <c r="AH1153" s="50"/>
      <c r="AI1153" s="50"/>
      <c r="AJ1153" s="50"/>
      <c r="AK1153" s="50"/>
      <c r="AL1153" s="50"/>
      <c r="AM1153" s="50"/>
      <c r="AN1153" s="50"/>
      <c r="AO1153" s="50"/>
      <c r="AP1153" s="138" t="str">
        <f>IF(NOT($AS1153=$AS1154),ROW(),"")</f>
        <v/>
      </c>
      <c r="AQ1153" s="20" t="str">
        <f>IF(NOT(AS1153=AS1154),AS1154,"")</f>
        <v/>
      </c>
      <c r="AR1153" s="20" t="str">
        <f>INDEX($AB$15:$AM$15,MATCH($AS1153,$AB$11:$AM$11,0))</f>
        <v>in</v>
      </c>
      <c r="AS1153" s="20" t="str">
        <f>LEFT(AT1153,4)</f>
        <v>2004</v>
      </c>
      <c r="AT1153" s="139" t="str">
        <f>LEFT(B1153,6)</f>
        <v>200406</v>
      </c>
    </row>
    <row r="1154" spans="2:46" x14ac:dyDescent="0.25">
      <c r="B1154" s="11">
        <f>'Market Data'!B1140</f>
        <v>20040623</v>
      </c>
      <c r="C1154" s="2">
        <f>'Market Data'!C1140</f>
        <v>5138.5</v>
      </c>
      <c r="D1154" s="2">
        <f>'Market Data'!D1140</f>
        <v>5152.5</v>
      </c>
      <c r="E1154" s="2">
        <f>'Market Data'!E1140</f>
        <v>5118.5</v>
      </c>
      <c r="F1154" s="12">
        <f>'Market Data'!F1140</f>
        <v>5145.5</v>
      </c>
      <c r="H1154" s="151">
        <f t="shared" si="155"/>
        <v>1136</v>
      </c>
      <c r="I1154" s="244">
        <f ca="1">IF($H1154&lt;($J$6+1),"",PFE(OFFSET($F1154,0,0,-$J$6)))</f>
        <v>-3.3404854894651767E-2</v>
      </c>
      <c r="J1154" s="19"/>
      <c r="K1154" s="139" t="str">
        <f t="shared" ca="1" si="156"/>
        <v>Short</v>
      </c>
      <c r="L1154" s="243" t="e">
        <f t="shared" ca="1" si="151"/>
        <v>#N/A</v>
      </c>
      <c r="M1154" s="242" t="e">
        <f t="shared" ca="1" si="152"/>
        <v>#N/A</v>
      </c>
      <c r="N1154" s="20"/>
      <c r="O1154" s="74">
        <f t="shared" ca="1" si="157"/>
        <v>-1</v>
      </c>
      <c r="P1154" s="75">
        <f t="shared" ca="1" si="149"/>
        <v>0</v>
      </c>
      <c r="Q1154" s="76" t="str">
        <f t="shared" ca="1" si="153"/>
        <v/>
      </c>
      <c r="R1154" s="75"/>
      <c r="S1154" s="77">
        <f t="shared" ca="1" si="150"/>
        <v>-1</v>
      </c>
      <c r="T1154" s="78"/>
      <c r="U1154" s="81">
        <f t="shared" ca="1" si="158"/>
        <v>-770</v>
      </c>
      <c r="V1154" s="82">
        <f t="shared" ca="1" si="154"/>
        <v>117427.96</v>
      </c>
      <c r="W1154" s="50"/>
      <c r="X1154" s="50"/>
      <c r="Y1154" s="50"/>
      <c r="Z1154" s="50"/>
      <c r="AA1154" s="50"/>
      <c r="AG1154" s="50"/>
      <c r="AH1154" s="50"/>
      <c r="AI1154" s="50"/>
      <c r="AJ1154" s="50"/>
      <c r="AK1154" s="50"/>
      <c r="AL1154" s="50"/>
      <c r="AM1154" s="50"/>
      <c r="AN1154" s="50"/>
      <c r="AO1154" s="50"/>
      <c r="AP1154" s="138" t="str">
        <f>IF(NOT($AS1154=$AS1155),ROW(),"")</f>
        <v/>
      </c>
      <c r="AQ1154" s="20" t="str">
        <f>IF(NOT(AS1154=AS1155),AS1155,"")</f>
        <v/>
      </c>
      <c r="AR1154" s="20" t="str">
        <f>INDEX($AB$15:$AM$15,MATCH($AS1154,$AB$11:$AM$11,0))</f>
        <v>in</v>
      </c>
      <c r="AS1154" s="20" t="str">
        <f>LEFT(AT1154,4)</f>
        <v>2004</v>
      </c>
      <c r="AT1154" s="139" t="str">
        <f>LEFT(B1154,6)</f>
        <v>200406</v>
      </c>
    </row>
    <row r="1155" spans="2:46" x14ac:dyDescent="0.25">
      <c r="B1155" s="11">
        <f>'Market Data'!B1141</f>
        <v>20040624</v>
      </c>
      <c r="C1155" s="2">
        <f>'Market Data'!C1141</f>
        <v>5182.5</v>
      </c>
      <c r="D1155" s="2">
        <f>'Market Data'!D1141</f>
        <v>5197.5</v>
      </c>
      <c r="E1155" s="2">
        <f>'Market Data'!E1141</f>
        <v>5169</v>
      </c>
      <c r="F1155" s="12">
        <f>'Market Data'!F1141</f>
        <v>5185</v>
      </c>
      <c r="H1155" s="151">
        <f t="shared" si="155"/>
        <v>1137</v>
      </c>
      <c r="I1155" s="244">
        <f ca="1">IF($H1155&lt;($J$6+1),"",PFE(OFFSET($F1155,0,0,-$J$6)))</f>
        <v>-2.9173375671196433E-2</v>
      </c>
      <c r="J1155" s="19"/>
      <c r="K1155" s="139" t="str">
        <f t="shared" ca="1" si="156"/>
        <v>Short</v>
      </c>
      <c r="L1155" s="243" t="e">
        <f t="shared" ca="1" si="151"/>
        <v>#N/A</v>
      </c>
      <c r="M1155" s="242" t="e">
        <f t="shared" ca="1" si="152"/>
        <v>#N/A</v>
      </c>
      <c r="N1155" s="20"/>
      <c r="O1155" s="74">
        <f t="shared" ca="1" si="157"/>
        <v>-1</v>
      </c>
      <c r="P1155" s="75">
        <f t="shared" ca="1" si="149"/>
        <v>0</v>
      </c>
      <c r="Q1155" s="76" t="str">
        <f t="shared" ca="1" si="153"/>
        <v/>
      </c>
      <c r="R1155" s="75"/>
      <c r="S1155" s="77">
        <f t="shared" ca="1" si="150"/>
        <v>-1</v>
      </c>
      <c r="T1155" s="78"/>
      <c r="U1155" s="81">
        <f t="shared" ca="1" si="158"/>
        <v>-1382.5</v>
      </c>
      <c r="V1155" s="82">
        <f t="shared" ca="1" si="154"/>
        <v>116045.46</v>
      </c>
      <c r="W1155" s="50"/>
      <c r="X1155" s="50"/>
      <c r="Y1155" s="50"/>
      <c r="Z1155" s="50"/>
      <c r="AA1155" s="50"/>
      <c r="AG1155" s="50"/>
      <c r="AH1155" s="50"/>
      <c r="AI1155" s="50"/>
      <c r="AJ1155" s="50"/>
      <c r="AK1155" s="50"/>
      <c r="AL1155" s="50"/>
      <c r="AM1155" s="50"/>
      <c r="AN1155" s="50"/>
      <c r="AO1155" s="50"/>
      <c r="AP1155" s="138" t="str">
        <f>IF(NOT($AS1155=$AS1156),ROW(),"")</f>
        <v/>
      </c>
      <c r="AQ1155" s="20" t="str">
        <f>IF(NOT(AS1155=AS1156),AS1156,"")</f>
        <v/>
      </c>
      <c r="AR1155" s="20" t="str">
        <f>INDEX($AB$15:$AM$15,MATCH($AS1155,$AB$11:$AM$11,0))</f>
        <v>in</v>
      </c>
      <c r="AS1155" s="20" t="str">
        <f>LEFT(AT1155,4)</f>
        <v>2004</v>
      </c>
      <c r="AT1155" s="139" t="str">
        <f>LEFT(B1155,6)</f>
        <v>200406</v>
      </c>
    </row>
    <row r="1156" spans="2:46" x14ac:dyDescent="0.25">
      <c r="B1156" s="11">
        <f>'Market Data'!B1142</f>
        <v>20040625</v>
      </c>
      <c r="C1156" s="2">
        <f>'Market Data'!C1142</f>
        <v>5187.5</v>
      </c>
      <c r="D1156" s="2">
        <f>'Market Data'!D1142</f>
        <v>5204.5</v>
      </c>
      <c r="E1156" s="2">
        <f>'Market Data'!E1142</f>
        <v>5169.5</v>
      </c>
      <c r="F1156" s="12">
        <f>'Market Data'!F1142</f>
        <v>5187.5</v>
      </c>
      <c r="H1156" s="151">
        <f t="shared" si="155"/>
        <v>1138</v>
      </c>
      <c r="I1156" s="244">
        <f ca="1">IF($H1156&lt;($J$6+1),"",PFE(OFFSET($F1156,0,0,-$J$6)))</f>
        <v>-3.0378071179602652E-2</v>
      </c>
      <c r="J1156" s="19"/>
      <c r="K1156" s="139" t="str">
        <f t="shared" ca="1" si="156"/>
        <v>Short</v>
      </c>
      <c r="L1156" s="243" t="e">
        <f t="shared" ca="1" si="151"/>
        <v>#N/A</v>
      </c>
      <c r="M1156" s="242" t="e">
        <f t="shared" ca="1" si="152"/>
        <v>#N/A</v>
      </c>
      <c r="N1156" s="20"/>
      <c r="O1156" s="74">
        <f t="shared" ca="1" si="157"/>
        <v>-1</v>
      </c>
      <c r="P1156" s="75">
        <f t="shared" ca="1" si="149"/>
        <v>0</v>
      </c>
      <c r="Q1156" s="76" t="str">
        <f t="shared" ca="1" si="153"/>
        <v/>
      </c>
      <c r="R1156" s="75"/>
      <c r="S1156" s="77">
        <f t="shared" ca="1" si="150"/>
        <v>-1</v>
      </c>
      <c r="T1156" s="78"/>
      <c r="U1156" s="81">
        <f t="shared" ca="1" si="158"/>
        <v>-87.5</v>
      </c>
      <c r="V1156" s="82">
        <f t="shared" ca="1" si="154"/>
        <v>115957.96</v>
      </c>
      <c r="W1156" s="50"/>
      <c r="X1156" s="50"/>
      <c r="Y1156" s="50"/>
      <c r="Z1156" s="50"/>
      <c r="AA1156" s="50"/>
      <c r="AG1156" s="50"/>
      <c r="AH1156" s="50"/>
      <c r="AI1156" s="50"/>
      <c r="AJ1156" s="50"/>
      <c r="AK1156" s="50"/>
      <c r="AL1156" s="50"/>
      <c r="AM1156" s="50"/>
      <c r="AN1156" s="50"/>
      <c r="AO1156" s="50"/>
      <c r="AP1156" s="138" t="str">
        <f>IF(NOT($AS1156=$AS1157),ROW(),"")</f>
        <v/>
      </c>
      <c r="AQ1156" s="20" t="str">
        <f>IF(NOT(AS1156=AS1157),AS1157,"")</f>
        <v/>
      </c>
      <c r="AR1156" s="20" t="str">
        <f>INDEX($AB$15:$AM$15,MATCH($AS1156,$AB$11:$AM$11,0))</f>
        <v>in</v>
      </c>
      <c r="AS1156" s="20" t="str">
        <f>LEFT(AT1156,4)</f>
        <v>2004</v>
      </c>
      <c r="AT1156" s="139" t="str">
        <f>LEFT(B1156,6)</f>
        <v>200406</v>
      </c>
    </row>
    <row r="1157" spans="2:46" x14ac:dyDescent="0.25">
      <c r="B1157" s="11">
        <f>'Market Data'!B1143</f>
        <v>20040628</v>
      </c>
      <c r="C1157" s="2">
        <f>'Market Data'!C1143</f>
        <v>5202.5</v>
      </c>
      <c r="D1157" s="2">
        <f>'Market Data'!D1143</f>
        <v>5271</v>
      </c>
      <c r="E1157" s="2">
        <f>'Market Data'!E1143</f>
        <v>5187</v>
      </c>
      <c r="F1157" s="12">
        <f>'Market Data'!F1143</f>
        <v>5256.5</v>
      </c>
      <c r="H1157" s="151">
        <f t="shared" si="155"/>
        <v>1139</v>
      </c>
      <c r="I1157" s="244">
        <f ca="1">IF($H1157&lt;($J$6+1),"",PFE(OFFSET($F1157,0,0,-$J$6)))</f>
        <v>-2.7241355066713838E-2</v>
      </c>
      <c r="J1157" s="19"/>
      <c r="K1157" s="139" t="str">
        <f t="shared" ca="1" si="156"/>
        <v>Short</v>
      </c>
      <c r="L1157" s="243" t="e">
        <f t="shared" ca="1" si="151"/>
        <v>#N/A</v>
      </c>
      <c r="M1157" s="242" t="e">
        <f t="shared" ca="1" si="152"/>
        <v>#N/A</v>
      </c>
      <c r="N1157" s="20"/>
      <c r="O1157" s="74">
        <f t="shared" ca="1" si="157"/>
        <v>-1</v>
      </c>
      <c r="P1157" s="75">
        <f t="shared" ca="1" si="149"/>
        <v>0</v>
      </c>
      <c r="Q1157" s="76" t="str">
        <f t="shared" ca="1" si="153"/>
        <v/>
      </c>
      <c r="R1157" s="75"/>
      <c r="S1157" s="77">
        <f t="shared" ca="1" si="150"/>
        <v>-1</v>
      </c>
      <c r="T1157" s="78"/>
      <c r="U1157" s="81">
        <f t="shared" ca="1" si="158"/>
        <v>-2415</v>
      </c>
      <c r="V1157" s="82">
        <f t="shared" ca="1" si="154"/>
        <v>113542.96</v>
      </c>
      <c r="W1157" s="50"/>
      <c r="X1157" s="50"/>
      <c r="Y1157" s="50"/>
      <c r="Z1157" s="50"/>
      <c r="AA1157" s="50"/>
      <c r="AG1157" s="50"/>
      <c r="AH1157" s="50"/>
      <c r="AI1157" s="50"/>
      <c r="AJ1157" s="50"/>
      <c r="AK1157" s="50"/>
      <c r="AL1157" s="50"/>
      <c r="AM1157" s="50"/>
      <c r="AN1157" s="50"/>
      <c r="AO1157" s="50"/>
      <c r="AP1157" s="138" t="str">
        <f>IF(NOT($AS1157=$AS1158),ROW(),"")</f>
        <v/>
      </c>
      <c r="AQ1157" s="20" t="str">
        <f>IF(NOT(AS1157=AS1158),AS1158,"")</f>
        <v/>
      </c>
      <c r="AR1157" s="20" t="str">
        <f>INDEX($AB$15:$AM$15,MATCH($AS1157,$AB$11:$AM$11,0))</f>
        <v>in</v>
      </c>
      <c r="AS1157" s="20" t="str">
        <f>LEFT(AT1157,4)</f>
        <v>2004</v>
      </c>
      <c r="AT1157" s="139" t="str">
        <f>LEFT(B1157,6)</f>
        <v>200406</v>
      </c>
    </row>
    <row r="1158" spans="2:46" x14ac:dyDescent="0.25">
      <c r="B1158" s="11">
        <f>'Market Data'!B1144</f>
        <v>20040629</v>
      </c>
      <c r="C1158" s="2">
        <f>'Market Data'!C1144</f>
        <v>5247.5</v>
      </c>
      <c r="D1158" s="2">
        <f>'Market Data'!D1144</f>
        <v>5271</v>
      </c>
      <c r="E1158" s="2">
        <f>'Market Data'!E1144</f>
        <v>5234</v>
      </c>
      <c r="F1158" s="12">
        <f>'Market Data'!F1144</f>
        <v>5255.5</v>
      </c>
      <c r="H1158" s="151">
        <f t="shared" si="155"/>
        <v>1140</v>
      </c>
      <c r="I1158" s="244">
        <f ca="1">IF($H1158&lt;($J$6+1),"",PFE(OFFSET($F1158,0,0,-$J$6)))</f>
        <v>-2.8747330616997527E-2</v>
      </c>
      <c r="J1158" s="19"/>
      <c r="K1158" s="139" t="str">
        <f t="shared" ca="1" si="156"/>
        <v>Short</v>
      </c>
      <c r="L1158" s="243" t="e">
        <f t="shared" ca="1" si="151"/>
        <v>#N/A</v>
      </c>
      <c r="M1158" s="242" t="e">
        <f t="shared" ca="1" si="152"/>
        <v>#N/A</v>
      </c>
      <c r="N1158" s="20"/>
      <c r="O1158" s="74">
        <f t="shared" ca="1" si="157"/>
        <v>-1</v>
      </c>
      <c r="P1158" s="75">
        <f t="shared" ca="1" si="149"/>
        <v>0</v>
      </c>
      <c r="Q1158" s="76" t="str">
        <f t="shared" ca="1" si="153"/>
        <v/>
      </c>
      <c r="R1158" s="75"/>
      <c r="S1158" s="77">
        <f t="shared" ca="1" si="150"/>
        <v>-1</v>
      </c>
      <c r="T1158" s="78"/>
      <c r="U1158" s="81">
        <f t="shared" ca="1" si="158"/>
        <v>35</v>
      </c>
      <c r="V1158" s="82">
        <f t="shared" ca="1" si="154"/>
        <v>113577.96</v>
      </c>
      <c r="W1158" s="50"/>
      <c r="X1158" s="50"/>
      <c r="Y1158" s="50"/>
      <c r="Z1158" s="50"/>
      <c r="AA1158" s="50"/>
      <c r="AG1158" s="50"/>
      <c r="AH1158" s="50"/>
      <c r="AI1158" s="50"/>
      <c r="AJ1158" s="50"/>
      <c r="AK1158" s="50"/>
      <c r="AL1158" s="50"/>
      <c r="AM1158" s="50"/>
      <c r="AN1158" s="50"/>
      <c r="AO1158" s="50"/>
      <c r="AP1158" s="138" t="str">
        <f>IF(NOT($AS1158=$AS1159),ROW(),"")</f>
        <v/>
      </c>
      <c r="AQ1158" s="20" t="str">
        <f>IF(NOT(AS1158=AS1159),AS1159,"")</f>
        <v/>
      </c>
      <c r="AR1158" s="20" t="str">
        <f>INDEX($AB$15:$AM$15,MATCH($AS1158,$AB$11:$AM$11,0))</f>
        <v>in</v>
      </c>
      <c r="AS1158" s="20" t="str">
        <f>LEFT(AT1158,4)</f>
        <v>2004</v>
      </c>
      <c r="AT1158" s="139" t="str">
        <f>LEFT(B1158,6)</f>
        <v>200406</v>
      </c>
    </row>
    <row r="1159" spans="2:46" x14ac:dyDescent="0.25">
      <c r="B1159" s="11">
        <f>'Market Data'!B1145</f>
        <v>20040630</v>
      </c>
      <c r="C1159" s="2">
        <f>'Market Data'!C1145</f>
        <v>5260</v>
      </c>
      <c r="D1159" s="2">
        <f>'Market Data'!D1145</f>
        <v>5274.5</v>
      </c>
      <c r="E1159" s="2">
        <f>'Market Data'!E1145</f>
        <v>5234.5</v>
      </c>
      <c r="F1159" s="12">
        <f>'Market Data'!F1145</f>
        <v>5250.5</v>
      </c>
      <c r="H1159" s="151">
        <f t="shared" si="155"/>
        <v>1141</v>
      </c>
      <c r="I1159" s="244">
        <f ca="1">IF($H1159&lt;($J$6+1),"",PFE(OFFSET($F1159,0,0,-$J$6)))</f>
        <v>-2.9862576501371696E-2</v>
      </c>
      <c r="J1159" s="19"/>
      <c r="K1159" s="139" t="str">
        <f t="shared" ca="1" si="156"/>
        <v>Short</v>
      </c>
      <c r="L1159" s="243" t="e">
        <f t="shared" ca="1" si="151"/>
        <v>#N/A</v>
      </c>
      <c r="M1159" s="242" t="e">
        <f t="shared" ca="1" si="152"/>
        <v>#N/A</v>
      </c>
      <c r="N1159" s="20"/>
      <c r="O1159" s="74">
        <f t="shared" ca="1" si="157"/>
        <v>-1</v>
      </c>
      <c r="P1159" s="75">
        <f t="shared" ca="1" si="149"/>
        <v>0</v>
      </c>
      <c r="Q1159" s="76" t="str">
        <f t="shared" ca="1" si="153"/>
        <v/>
      </c>
      <c r="R1159" s="75"/>
      <c r="S1159" s="77">
        <f t="shared" ca="1" si="150"/>
        <v>-1</v>
      </c>
      <c r="T1159" s="78"/>
      <c r="U1159" s="81">
        <f t="shared" ca="1" si="158"/>
        <v>175</v>
      </c>
      <c r="V1159" s="82">
        <f t="shared" ca="1" si="154"/>
        <v>113752.96000000001</v>
      </c>
      <c r="W1159" s="50"/>
      <c r="X1159" s="50"/>
      <c r="Y1159" s="50"/>
      <c r="Z1159" s="50"/>
      <c r="AA1159" s="50"/>
      <c r="AG1159" s="50"/>
      <c r="AH1159" s="50"/>
      <c r="AI1159" s="50"/>
      <c r="AJ1159" s="50"/>
      <c r="AK1159" s="50"/>
      <c r="AL1159" s="50"/>
      <c r="AM1159" s="50"/>
      <c r="AN1159" s="50"/>
      <c r="AO1159" s="50"/>
      <c r="AP1159" s="138" t="str">
        <f>IF(NOT($AS1159=$AS1160),ROW(),"")</f>
        <v/>
      </c>
      <c r="AQ1159" s="20" t="str">
        <f>IF(NOT(AS1159=AS1160),AS1160,"")</f>
        <v/>
      </c>
      <c r="AR1159" s="20" t="str">
        <f>INDEX($AB$15:$AM$15,MATCH($AS1159,$AB$11:$AM$11,0))</f>
        <v>in</v>
      </c>
      <c r="AS1159" s="20" t="str">
        <f>LEFT(AT1159,4)</f>
        <v>2004</v>
      </c>
      <c r="AT1159" s="139" t="str">
        <f>LEFT(B1159,6)</f>
        <v>200406</v>
      </c>
    </row>
    <row r="1160" spans="2:46" x14ac:dyDescent="0.25">
      <c r="B1160" s="11">
        <f>'Market Data'!B1146</f>
        <v>20040701</v>
      </c>
      <c r="C1160" s="2">
        <f>'Market Data'!C1146</f>
        <v>5271.5</v>
      </c>
      <c r="D1160" s="2">
        <f>'Market Data'!D1146</f>
        <v>5284.5</v>
      </c>
      <c r="E1160" s="2">
        <f>'Market Data'!E1146</f>
        <v>5198.5</v>
      </c>
      <c r="F1160" s="12">
        <f>'Market Data'!F1146</f>
        <v>5203.5</v>
      </c>
      <c r="H1160" s="151">
        <f t="shared" si="155"/>
        <v>1142</v>
      </c>
      <c r="I1160" s="244">
        <f ca="1">IF($H1160&lt;($J$6+1),"",PFE(OFFSET($F1160,0,0,-$J$6)))</f>
        <v>-5.3791211647654331E-2</v>
      </c>
      <c r="J1160" s="19"/>
      <c r="K1160" s="139" t="str">
        <f t="shared" ca="1" si="156"/>
        <v>Short</v>
      </c>
      <c r="L1160" s="243" t="e">
        <f t="shared" ca="1" si="151"/>
        <v>#N/A</v>
      </c>
      <c r="M1160" s="242" t="e">
        <f t="shared" ca="1" si="152"/>
        <v>#N/A</v>
      </c>
      <c r="N1160" s="20"/>
      <c r="O1160" s="74">
        <f t="shared" ca="1" si="157"/>
        <v>-1</v>
      </c>
      <c r="P1160" s="75">
        <f t="shared" ca="1" si="149"/>
        <v>0</v>
      </c>
      <c r="Q1160" s="76" t="str">
        <f t="shared" ca="1" si="153"/>
        <v/>
      </c>
      <c r="R1160" s="75"/>
      <c r="S1160" s="77">
        <f t="shared" ca="1" si="150"/>
        <v>-1</v>
      </c>
      <c r="T1160" s="78"/>
      <c r="U1160" s="81">
        <f t="shared" ca="1" si="158"/>
        <v>1645</v>
      </c>
      <c r="V1160" s="82">
        <f t="shared" ca="1" si="154"/>
        <v>115397.96</v>
      </c>
      <c r="W1160" s="50"/>
      <c r="X1160" s="50"/>
      <c r="Y1160" s="50"/>
      <c r="Z1160" s="50"/>
      <c r="AA1160" s="50"/>
      <c r="AG1160" s="50"/>
      <c r="AH1160" s="50"/>
      <c r="AI1160" s="50"/>
      <c r="AJ1160" s="50"/>
      <c r="AK1160" s="50"/>
      <c r="AL1160" s="50"/>
      <c r="AM1160" s="50"/>
      <c r="AN1160" s="50"/>
      <c r="AO1160" s="50"/>
      <c r="AP1160" s="138" t="str">
        <f>IF(NOT($AS1160=$AS1161),ROW(),"")</f>
        <v/>
      </c>
      <c r="AQ1160" s="20" t="str">
        <f>IF(NOT(AS1160=AS1161),AS1161,"")</f>
        <v/>
      </c>
      <c r="AR1160" s="20" t="str">
        <f>INDEX($AB$15:$AM$15,MATCH($AS1160,$AB$11:$AM$11,0))</f>
        <v>in</v>
      </c>
      <c r="AS1160" s="20" t="str">
        <f>LEFT(AT1160,4)</f>
        <v>2004</v>
      </c>
      <c r="AT1160" s="139" t="str">
        <f>LEFT(B1160,6)</f>
        <v>200407</v>
      </c>
    </row>
    <row r="1161" spans="2:46" x14ac:dyDescent="0.25">
      <c r="B1161" s="11">
        <f>'Market Data'!B1147</f>
        <v>20040702</v>
      </c>
      <c r="C1161" s="2">
        <f>'Market Data'!C1147</f>
        <v>5203.5</v>
      </c>
      <c r="D1161" s="2">
        <f>'Market Data'!D1147</f>
        <v>5213</v>
      </c>
      <c r="E1161" s="2">
        <f>'Market Data'!E1147</f>
        <v>5170.5</v>
      </c>
      <c r="F1161" s="12">
        <f>'Market Data'!F1147</f>
        <v>5194.5</v>
      </c>
      <c r="H1161" s="151">
        <f t="shared" si="155"/>
        <v>1143</v>
      </c>
      <c r="I1161" s="244">
        <f ca="1">IF($H1161&lt;($J$6+1),"",PFE(OFFSET($F1161,0,0,-$J$6)))</f>
        <v>-5.5106596082599595E-2</v>
      </c>
      <c r="J1161" s="19"/>
      <c r="K1161" s="139" t="str">
        <f t="shared" ca="1" si="156"/>
        <v>Short</v>
      </c>
      <c r="L1161" s="243" t="e">
        <f t="shared" ca="1" si="151"/>
        <v>#N/A</v>
      </c>
      <c r="M1161" s="242" t="e">
        <f t="shared" ca="1" si="152"/>
        <v>#N/A</v>
      </c>
      <c r="N1161" s="20"/>
      <c r="O1161" s="74">
        <f t="shared" ca="1" si="157"/>
        <v>-1</v>
      </c>
      <c r="P1161" s="75">
        <f t="shared" ca="1" si="149"/>
        <v>0</v>
      </c>
      <c r="Q1161" s="76" t="str">
        <f t="shared" ca="1" si="153"/>
        <v/>
      </c>
      <c r="R1161" s="75"/>
      <c r="S1161" s="77">
        <f t="shared" ca="1" si="150"/>
        <v>-1</v>
      </c>
      <c r="T1161" s="78"/>
      <c r="U1161" s="81">
        <f t="shared" ca="1" si="158"/>
        <v>315</v>
      </c>
      <c r="V1161" s="82">
        <f t="shared" ca="1" si="154"/>
        <v>115712.96000000001</v>
      </c>
      <c r="W1161" s="50"/>
      <c r="X1161" s="50"/>
      <c r="Y1161" s="50"/>
      <c r="Z1161" s="50"/>
      <c r="AA1161" s="50"/>
      <c r="AG1161" s="50"/>
      <c r="AH1161" s="50"/>
      <c r="AI1161" s="50"/>
      <c r="AJ1161" s="50"/>
      <c r="AK1161" s="50"/>
      <c r="AL1161" s="50"/>
      <c r="AM1161" s="50"/>
      <c r="AN1161" s="50"/>
      <c r="AO1161" s="50"/>
      <c r="AP1161" s="138" t="str">
        <f>IF(NOT($AS1161=$AS1162),ROW(),"")</f>
        <v/>
      </c>
      <c r="AQ1161" s="20" t="str">
        <f>IF(NOT(AS1161=AS1162),AS1162,"")</f>
        <v/>
      </c>
      <c r="AR1161" s="20" t="str">
        <f>INDEX($AB$15:$AM$15,MATCH($AS1161,$AB$11:$AM$11,0))</f>
        <v>in</v>
      </c>
      <c r="AS1161" s="20" t="str">
        <f>LEFT(AT1161,4)</f>
        <v>2004</v>
      </c>
      <c r="AT1161" s="139" t="str">
        <f>LEFT(B1161,6)</f>
        <v>200407</v>
      </c>
    </row>
    <row r="1162" spans="2:46" x14ac:dyDescent="0.25">
      <c r="B1162" s="11">
        <f>'Market Data'!B1148</f>
        <v>20040705</v>
      </c>
      <c r="C1162" s="2">
        <f>'Market Data'!C1148</f>
        <v>5174</v>
      </c>
      <c r="D1162" s="2">
        <f>'Market Data'!D1148</f>
        <v>5194</v>
      </c>
      <c r="E1162" s="2">
        <f>'Market Data'!E1148</f>
        <v>5173</v>
      </c>
      <c r="F1162" s="12">
        <f>'Market Data'!F1148</f>
        <v>5184</v>
      </c>
      <c r="H1162" s="151">
        <f t="shared" si="155"/>
        <v>1144</v>
      </c>
      <c r="I1162" s="244">
        <f ca="1">IF($H1162&lt;($J$6+1),"",PFE(OFFSET($F1162,0,0,-$J$6)))</f>
        <v>-5.8197686054746206E-2</v>
      </c>
      <c r="J1162" s="19"/>
      <c r="K1162" s="139" t="str">
        <f t="shared" ca="1" si="156"/>
        <v>Short</v>
      </c>
      <c r="L1162" s="243" t="e">
        <f t="shared" ca="1" si="151"/>
        <v>#N/A</v>
      </c>
      <c r="M1162" s="242" t="e">
        <f t="shared" ca="1" si="152"/>
        <v>#N/A</v>
      </c>
      <c r="N1162" s="20"/>
      <c r="O1162" s="74">
        <f t="shared" ca="1" si="157"/>
        <v>-1</v>
      </c>
      <c r="P1162" s="75">
        <f t="shared" ca="1" si="149"/>
        <v>0</v>
      </c>
      <c r="Q1162" s="76" t="str">
        <f t="shared" ca="1" si="153"/>
        <v/>
      </c>
      <c r="R1162" s="75"/>
      <c r="S1162" s="77">
        <f t="shared" ca="1" si="150"/>
        <v>-1</v>
      </c>
      <c r="T1162" s="78"/>
      <c r="U1162" s="81">
        <f t="shared" ca="1" si="158"/>
        <v>367.5</v>
      </c>
      <c r="V1162" s="82">
        <f t="shared" ca="1" si="154"/>
        <v>116080.46</v>
      </c>
      <c r="W1162" s="50"/>
      <c r="X1162" s="50"/>
      <c r="Y1162" s="50"/>
      <c r="Z1162" s="50"/>
      <c r="AA1162" s="50"/>
      <c r="AG1162" s="50"/>
      <c r="AH1162" s="50"/>
      <c r="AI1162" s="50"/>
      <c r="AJ1162" s="50"/>
      <c r="AK1162" s="50"/>
      <c r="AL1162" s="50"/>
      <c r="AM1162" s="50"/>
      <c r="AN1162" s="50"/>
      <c r="AO1162" s="50"/>
      <c r="AP1162" s="138" t="str">
        <f>IF(NOT($AS1162=$AS1163),ROW(),"")</f>
        <v/>
      </c>
      <c r="AQ1162" s="20" t="str">
        <f>IF(NOT(AS1162=AS1163),AS1163,"")</f>
        <v/>
      </c>
      <c r="AR1162" s="20" t="str">
        <f>INDEX($AB$15:$AM$15,MATCH($AS1162,$AB$11:$AM$11,0))</f>
        <v>in</v>
      </c>
      <c r="AS1162" s="20" t="str">
        <f>LEFT(AT1162,4)</f>
        <v>2004</v>
      </c>
      <c r="AT1162" s="139" t="str">
        <f>LEFT(B1162,6)</f>
        <v>200407</v>
      </c>
    </row>
    <row r="1163" spans="2:46" x14ac:dyDescent="0.25">
      <c r="B1163" s="11">
        <f>'Market Data'!B1149</f>
        <v>20040706</v>
      </c>
      <c r="C1163" s="2">
        <f>'Market Data'!C1149</f>
        <v>5188</v>
      </c>
      <c r="D1163" s="2">
        <f>'Market Data'!D1149</f>
        <v>5190</v>
      </c>
      <c r="E1163" s="2">
        <f>'Market Data'!E1149</f>
        <v>5116</v>
      </c>
      <c r="F1163" s="12">
        <f>'Market Data'!F1149</f>
        <v>5122.5</v>
      </c>
      <c r="H1163" s="151">
        <f t="shared" si="155"/>
        <v>1145</v>
      </c>
      <c r="I1163" s="244">
        <f ca="1">IF($H1163&lt;($J$6+1),"",PFE(OFFSET($F1163,0,0,-$J$6)))</f>
        <v>-5.2265419637143186E-2</v>
      </c>
      <c r="J1163" s="19"/>
      <c r="K1163" s="139" t="str">
        <f t="shared" ca="1" si="156"/>
        <v>Short</v>
      </c>
      <c r="L1163" s="243" t="e">
        <f t="shared" ca="1" si="151"/>
        <v>#N/A</v>
      </c>
      <c r="M1163" s="242" t="e">
        <f t="shared" ca="1" si="152"/>
        <v>#N/A</v>
      </c>
      <c r="N1163" s="20"/>
      <c r="O1163" s="74">
        <f t="shared" ca="1" si="157"/>
        <v>-1</v>
      </c>
      <c r="P1163" s="75">
        <f t="shared" ca="1" si="149"/>
        <v>0</v>
      </c>
      <c r="Q1163" s="76" t="str">
        <f t="shared" ca="1" si="153"/>
        <v/>
      </c>
      <c r="R1163" s="75"/>
      <c r="S1163" s="77">
        <f t="shared" ca="1" si="150"/>
        <v>-1</v>
      </c>
      <c r="T1163" s="78"/>
      <c r="U1163" s="81">
        <f t="shared" ca="1" si="158"/>
        <v>2152.5</v>
      </c>
      <c r="V1163" s="82">
        <f t="shared" ca="1" si="154"/>
        <v>118232.96000000001</v>
      </c>
      <c r="W1163" s="50"/>
      <c r="X1163" s="50"/>
      <c r="Y1163" s="50"/>
      <c r="Z1163" s="50"/>
      <c r="AA1163" s="50"/>
      <c r="AG1163" s="50"/>
      <c r="AH1163" s="50"/>
      <c r="AI1163" s="50"/>
      <c r="AJ1163" s="50"/>
      <c r="AK1163" s="50"/>
      <c r="AL1163" s="50"/>
      <c r="AM1163" s="50"/>
      <c r="AN1163" s="50"/>
      <c r="AO1163" s="50"/>
      <c r="AP1163" s="138" t="str">
        <f>IF(NOT($AS1163=$AS1164),ROW(),"")</f>
        <v/>
      </c>
      <c r="AQ1163" s="20" t="str">
        <f>IF(NOT(AS1163=AS1164),AS1164,"")</f>
        <v/>
      </c>
      <c r="AR1163" s="20" t="str">
        <f>INDEX($AB$15:$AM$15,MATCH($AS1163,$AB$11:$AM$11,0))</f>
        <v>in</v>
      </c>
      <c r="AS1163" s="20" t="str">
        <f>LEFT(AT1163,4)</f>
        <v>2004</v>
      </c>
      <c r="AT1163" s="139" t="str">
        <f>LEFT(B1163,6)</f>
        <v>200407</v>
      </c>
    </row>
    <row r="1164" spans="2:46" x14ac:dyDescent="0.25">
      <c r="B1164" s="11">
        <f>'Market Data'!B1150</f>
        <v>20040707</v>
      </c>
      <c r="C1164" s="2">
        <f>'Market Data'!C1150</f>
        <v>5125</v>
      </c>
      <c r="D1164" s="2">
        <f>'Market Data'!D1150</f>
        <v>5140.5</v>
      </c>
      <c r="E1164" s="2">
        <f>'Market Data'!E1150</f>
        <v>5102</v>
      </c>
      <c r="F1164" s="12">
        <f>'Market Data'!F1150</f>
        <v>5129</v>
      </c>
      <c r="H1164" s="151">
        <f t="shared" si="155"/>
        <v>1146</v>
      </c>
      <c r="I1164" s="244">
        <f ca="1">IF($H1164&lt;($J$6+1),"",PFE(OFFSET($F1164,0,0,-$J$6)))</f>
        <v>-4.1486062654388749E-2</v>
      </c>
      <c r="J1164" s="19"/>
      <c r="K1164" s="139" t="str">
        <f t="shared" ca="1" si="156"/>
        <v>Short</v>
      </c>
      <c r="L1164" s="243" t="e">
        <f t="shared" ca="1" si="151"/>
        <v>#N/A</v>
      </c>
      <c r="M1164" s="242" t="e">
        <f t="shared" ca="1" si="152"/>
        <v>#N/A</v>
      </c>
      <c r="N1164" s="20"/>
      <c r="O1164" s="74">
        <f t="shared" ca="1" si="157"/>
        <v>-1</v>
      </c>
      <c r="P1164" s="75">
        <f t="shared" ca="1" si="149"/>
        <v>0</v>
      </c>
      <c r="Q1164" s="76" t="str">
        <f t="shared" ca="1" si="153"/>
        <v/>
      </c>
      <c r="R1164" s="75"/>
      <c r="S1164" s="77">
        <f t="shared" ca="1" si="150"/>
        <v>-1</v>
      </c>
      <c r="T1164" s="78"/>
      <c r="U1164" s="81">
        <f t="shared" ca="1" si="158"/>
        <v>-227.5</v>
      </c>
      <c r="V1164" s="82">
        <f t="shared" ca="1" si="154"/>
        <v>118005.46</v>
      </c>
      <c r="W1164" s="50"/>
      <c r="X1164" s="50"/>
      <c r="Y1164" s="50"/>
      <c r="Z1164" s="50"/>
      <c r="AA1164" s="50"/>
      <c r="AG1164" s="50"/>
      <c r="AH1164" s="50"/>
      <c r="AI1164" s="50"/>
      <c r="AJ1164" s="50"/>
      <c r="AK1164" s="50"/>
      <c r="AL1164" s="50"/>
      <c r="AM1164" s="50"/>
      <c r="AN1164" s="50"/>
      <c r="AO1164" s="50"/>
      <c r="AP1164" s="138" t="str">
        <f>IF(NOT($AS1164=$AS1165),ROW(),"")</f>
        <v/>
      </c>
      <c r="AQ1164" s="20" t="str">
        <f>IF(NOT(AS1164=AS1165),AS1165,"")</f>
        <v/>
      </c>
      <c r="AR1164" s="20" t="str">
        <f>INDEX($AB$15:$AM$15,MATCH($AS1164,$AB$11:$AM$11,0))</f>
        <v>in</v>
      </c>
      <c r="AS1164" s="20" t="str">
        <f>LEFT(AT1164,4)</f>
        <v>2004</v>
      </c>
      <c r="AT1164" s="139" t="str">
        <f>LEFT(B1164,6)</f>
        <v>200407</v>
      </c>
    </row>
    <row r="1165" spans="2:46" x14ac:dyDescent="0.25">
      <c r="B1165" s="11">
        <f>'Market Data'!B1151</f>
        <v>20040708</v>
      </c>
      <c r="C1165" s="2">
        <f>'Market Data'!C1151</f>
        <v>5093.5</v>
      </c>
      <c r="D1165" s="2">
        <f>'Market Data'!D1151</f>
        <v>5117</v>
      </c>
      <c r="E1165" s="2">
        <f>'Market Data'!E1151</f>
        <v>5073.5</v>
      </c>
      <c r="F1165" s="12">
        <f>'Market Data'!F1151</f>
        <v>5093</v>
      </c>
      <c r="H1165" s="151">
        <f t="shared" si="155"/>
        <v>1147</v>
      </c>
      <c r="I1165" s="244">
        <f ca="1">IF($H1165&lt;($J$6+1),"",PFE(OFFSET($F1165,0,0,-$J$6)))</f>
        <v>-3.079752138137876E-2</v>
      </c>
      <c r="J1165" s="19"/>
      <c r="K1165" s="139" t="str">
        <f t="shared" ca="1" si="156"/>
        <v>Short</v>
      </c>
      <c r="L1165" s="243" t="e">
        <f t="shared" ca="1" si="151"/>
        <v>#N/A</v>
      </c>
      <c r="M1165" s="242" t="e">
        <f t="shared" ca="1" si="152"/>
        <v>#N/A</v>
      </c>
      <c r="N1165" s="20"/>
      <c r="O1165" s="74">
        <f t="shared" ca="1" si="157"/>
        <v>-1</v>
      </c>
      <c r="P1165" s="75">
        <f t="shared" ca="1" si="149"/>
        <v>0</v>
      </c>
      <c r="Q1165" s="76" t="str">
        <f t="shared" ca="1" si="153"/>
        <v/>
      </c>
      <c r="R1165" s="75"/>
      <c r="S1165" s="77">
        <f t="shared" ca="1" si="150"/>
        <v>-1</v>
      </c>
      <c r="T1165" s="78"/>
      <c r="U1165" s="81">
        <f t="shared" ca="1" si="158"/>
        <v>1260</v>
      </c>
      <c r="V1165" s="82">
        <f t="shared" ca="1" si="154"/>
        <v>119265.46</v>
      </c>
      <c r="W1165" s="50"/>
      <c r="X1165" s="50"/>
      <c r="Y1165" s="50"/>
      <c r="Z1165" s="50"/>
      <c r="AA1165" s="50"/>
      <c r="AG1165" s="50"/>
      <c r="AH1165" s="50"/>
      <c r="AI1165" s="50"/>
      <c r="AJ1165" s="50"/>
      <c r="AK1165" s="50"/>
      <c r="AL1165" s="50"/>
      <c r="AM1165" s="50"/>
      <c r="AN1165" s="50"/>
      <c r="AO1165" s="50"/>
      <c r="AP1165" s="138" t="str">
        <f>IF(NOT($AS1165=$AS1166),ROW(),"")</f>
        <v/>
      </c>
      <c r="AQ1165" s="20" t="str">
        <f>IF(NOT(AS1165=AS1166),AS1166,"")</f>
        <v/>
      </c>
      <c r="AR1165" s="20" t="str">
        <f>INDEX($AB$15:$AM$15,MATCH($AS1165,$AB$11:$AM$11,0))</f>
        <v>in</v>
      </c>
      <c r="AS1165" s="20" t="str">
        <f>LEFT(AT1165,4)</f>
        <v>2004</v>
      </c>
      <c r="AT1165" s="139" t="str">
        <f>LEFT(B1165,6)</f>
        <v>200407</v>
      </c>
    </row>
    <row r="1166" spans="2:46" x14ac:dyDescent="0.25">
      <c r="B1166" s="11">
        <f>'Market Data'!B1152</f>
        <v>20040709</v>
      </c>
      <c r="C1166" s="2">
        <f>'Market Data'!C1152</f>
        <v>5084.5</v>
      </c>
      <c r="D1166" s="2">
        <f>'Market Data'!D1152</f>
        <v>5112</v>
      </c>
      <c r="E1166" s="2">
        <f>'Market Data'!E1152</f>
        <v>5060</v>
      </c>
      <c r="F1166" s="12">
        <f>'Market Data'!F1152</f>
        <v>5088.5</v>
      </c>
      <c r="H1166" s="151">
        <f t="shared" si="155"/>
        <v>1148</v>
      </c>
      <c r="I1166" s="244">
        <f ca="1">IF($H1166&lt;($J$6+1),"",PFE(OFFSET($F1166,0,0,-$J$6)))</f>
        <v>-2.8682145220386274E-2</v>
      </c>
      <c r="J1166" s="19"/>
      <c r="K1166" s="139" t="str">
        <f t="shared" ca="1" si="156"/>
        <v>Short</v>
      </c>
      <c r="L1166" s="243" t="e">
        <f t="shared" ca="1" si="151"/>
        <v>#N/A</v>
      </c>
      <c r="M1166" s="242" t="e">
        <f t="shared" ca="1" si="152"/>
        <v>#N/A</v>
      </c>
      <c r="N1166" s="20"/>
      <c r="O1166" s="74">
        <f t="shared" ca="1" si="157"/>
        <v>-1</v>
      </c>
      <c r="P1166" s="75">
        <f t="shared" ca="1" si="149"/>
        <v>0</v>
      </c>
      <c r="Q1166" s="76" t="str">
        <f t="shared" ca="1" si="153"/>
        <v/>
      </c>
      <c r="R1166" s="75"/>
      <c r="S1166" s="77">
        <f t="shared" ca="1" si="150"/>
        <v>-1</v>
      </c>
      <c r="T1166" s="78"/>
      <c r="U1166" s="81">
        <f t="shared" ca="1" si="158"/>
        <v>157.5</v>
      </c>
      <c r="V1166" s="82">
        <f t="shared" ca="1" si="154"/>
        <v>119422.96</v>
      </c>
      <c r="W1166" s="50"/>
      <c r="X1166" s="50"/>
      <c r="Y1166" s="50"/>
      <c r="Z1166" s="50"/>
      <c r="AA1166" s="50"/>
      <c r="AG1166" s="50"/>
      <c r="AH1166" s="50"/>
      <c r="AI1166" s="50"/>
      <c r="AJ1166" s="50"/>
      <c r="AK1166" s="50"/>
      <c r="AL1166" s="50"/>
      <c r="AM1166" s="50"/>
      <c r="AN1166" s="50"/>
      <c r="AO1166" s="50"/>
      <c r="AP1166" s="138" t="str">
        <f>IF(NOT($AS1166=$AS1167),ROW(),"")</f>
        <v/>
      </c>
      <c r="AQ1166" s="20" t="str">
        <f>IF(NOT(AS1166=AS1167),AS1167,"")</f>
        <v/>
      </c>
      <c r="AR1166" s="20" t="str">
        <f>INDEX($AB$15:$AM$15,MATCH($AS1166,$AB$11:$AM$11,0))</f>
        <v>in</v>
      </c>
      <c r="AS1166" s="20" t="str">
        <f>LEFT(AT1166,4)</f>
        <v>2004</v>
      </c>
      <c r="AT1166" s="139" t="str">
        <f>LEFT(B1166,6)</f>
        <v>200407</v>
      </c>
    </row>
    <row r="1167" spans="2:46" x14ac:dyDescent="0.25">
      <c r="B1167" s="11">
        <f>'Market Data'!B1153</f>
        <v>20040712</v>
      </c>
      <c r="C1167" s="2">
        <f>'Market Data'!C1153</f>
        <v>5074.5</v>
      </c>
      <c r="D1167" s="2">
        <f>'Market Data'!D1153</f>
        <v>5108.5</v>
      </c>
      <c r="E1167" s="2">
        <f>'Market Data'!E1153</f>
        <v>5060.5</v>
      </c>
      <c r="F1167" s="12">
        <f>'Market Data'!F1153</f>
        <v>5068.5</v>
      </c>
      <c r="H1167" s="151">
        <f t="shared" si="155"/>
        <v>1149</v>
      </c>
      <c r="I1167" s="244">
        <f ca="1">IF($H1167&lt;($J$6+1),"",PFE(OFFSET($F1167,0,0,-$J$6)))</f>
        <v>3.3740105116354197E-2</v>
      </c>
      <c r="J1167" s="19"/>
      <c r="K1167" s="139" t="str">
        <f t="shared" ca="1" si="156"/>
        <v>Long</v>
      </c>
      <c r="L1167" s="243">
        <f t="shared" ca="1" si="151"/>
        <v>5068.5</v>
      </c>
      <c r="M1167" s="242" t="e">
        <f t="shared" ca="1" si="152"/>
        <v>#N/A</v>
      </c>
      <c r="N1167" s="20"/>
      <c r="O1167" s="74">
        <f t="shared" ca="1" si="157"/>
        <v>1</v>
      </c>
      <c r="P1167" s="75">
        <f t="shared" ca="1" si="149"/>
        <v>2</v>
      </c>
      <c r="Q1167" s="76" t="str">
        <f t="shared" ca="1" si="153"/>
        <v>Fill</v>
      </c>
      <c r="R1167" s="75"/>
      <c r="S1167" s="77">
        <f t="shared" ca="1" si="150"/>
        <v>-1</v>
      </c>
      <c r="T1167" s="78"/>
      <c r="U1167" s="81">
        <f t="shared" ca="1" si="158"/>
        <v>700</v>
      </c>
      <c r="V1167" s="82">
        <f t="shared" ca="1" si="154"/>
        <v>120122.96</v>
      </c>
      <c r="W1167" s="50"/>
      <c r="X1167" s="50"/>
      <c r="Y1167" s="50"/>
      <c r="Z1167" s="50"/>
      <c r="AA1167" s="50"/>
      <c r="AG1167" s="50"/>
      <c r="AH1167" s="50"/>
      <c r="AI1167" s="50"/>
      <c r="AJ1167" s="50"/>
      <c r="AK1167" s="50"/>
      <c r="AL1167" s="50"/>
      <c r="AM1167" s="50"/>
      <c r="AN1167" s="50"/>
      <c r="AO1167" s="50"/>
      <c r="AP1167" s="138" t="str">
        <f>IF(NOT($AS1167=$AS1168),ROW(),"")</f>
        <v/>
      </c>
      <c r="AQ1167" s="20" t="str">
        <f>IF(NOT(AS1167=AS1168),AS1168,"")</f>
        <v/>
      </c>
      <c r="AR1167" s="20" t="str">
        <f>INDEX($AB$15:$AM$15,MATCH($AS1167,$AB$11:$AM$11,0))</f>
        <v>in</v>
      </c>
      <c r="AS1167" s="20" t="str">
        <f>LEFT(AT1167,4)</f>
        <v>2004</v>
      </c>
      <c r="AT1167" s="139" t="str">
        <f>LEFT(B1167,6)</f>
        <v>200407</v>
      </c>
    </row>
    <row r="1168" spans="2:46" x14ac:dyDescent="0.25">
      <c r="B1168" s="11">
        <f>'Market Data'!B1154</f>
        <v>20040713</v>
      </c>
      <c r="C1168" s="2">
        <f>'Market Data'!C1154</f>
        <v>5087.5</v>
      </c>
      <c r="D1168" s="2">
        <f>'Market Data'!D1154</f>
        <v>5098.5</v>
      </c>
      <c r="E1168" s="2">
        <f>'Market Data'!E1154</f>
        <v>5069.5</v>
      </c>
      <c r="F1168" s="12">
        <f>'Market Data'!F1154</f>
        <v>5084.5</v>
      </c>
      <c r="H1168" s="151">
        <f t="shared" si="155"/>
        <v>1150</v>
      </c>
      <c r="I1168" s="244">
        <f ca="1">IF($H1168&lt;($J$6+1),"",PFE(OFFSET($F1168,0,0,-$J$6)))</f>
        <v>3.6790650472044793E-2</v>
      </c>
      <c r="J1168" s="19"/>
      <c r="K1168" s="139" t="str">
        <f t="shared" ca="1" si="156"/>
        <v>Long</v>
      </c>
      <c r="L1168" s="243" t="e">
        <f t="shared" ca="1" si="151"/>
        <v>#N/A</v>
      </c>
      <c r="M1168" s="242" t="e">
        <f t="shared" ca="1" si="152"/>
        <v>#N/A</v>
      </c>
      <c r="N1168" s="20"/>
      <c r="O1168" s="74">
        <f t="shared" ca="1" si="157"/>
        <v>1</v>
      </c>
      <c r="P1168" s="75">
        <f t="shared" ca="1" si="149"/>
        <v>0</v>
      </c>
      <c r="Q1168" s="76" t="str">
        <f t="shared" ca="1" si="153"/>
        <v/>
      </c>
      <c r="R1168" s="75"/>
      <c r="S1168" s="77">
        <f t="shared" ca="1" si="150"/>
        <v>1</v>
      </c>
      <c r="T1168" s="78"/>
      <c r="U1168" s="81">
        <f t="shared" ca="1" si="158"/>
        <v>-951.92</v>
      </c>
      <c r="V1168" s="82">
        <f t="shared" ca="1" si="154"/>
        <v>119171.04000000001</v>
      </c>
      <c r="W1168" s="50"/>
      <c r="X1168" s="50"/>
      <c r="Y1168" s="50"/>
      <c r="Z1168" s="50"/>
      <c r="AA1168" s="50"/>
      <c r="AG1168" s="50"/>
      <c r="AH1168" s="50"/>
      <c r="AI1168" s="50"/>
      <c r="AJ1168" s="50"/>
      <c r="AK1168" s="50"/>
      <c r="AL1168" s="50"/>
      <c r="AM1168" s="50"/>
      <c r="AN1168" s="50"/>
      <c r="AO1168" s="50"/>
      <c r="AP1168" s="138" t="str">
        <f>IF(NOT($AS1168=$AS1169),ROW(),"")</f>
        <v/>
      </c>
      <c r="AQ1168" s="20" t="str">
        <f>IF(NOT(AS1168=AS1169),AS1169,"")</f>
        <v/>
      </c>
      <c r="AR1168" s="20" t="str">
        <f>INDEX($AB$15:$AM$15,MATCH($AS1168,$AB$11:$AM$11,0))</f>
        <v>in</v>
      </c>
      <c r="AS1168" s="20" t="str">
        <f>LEFT(AT1168,4)</f>
        <v>2004</v>
      </c>
      <c r="AT1168" s="139" t="str">
        <f>LEFT(B1168,6)</f>
        <v>200407</v>
      </c>
    </row>
    <row r="1169" spans="2:46" x14ac:dyDescent="0.25">
      <c r="B1169" s="11">
        <f>'Market Data'!B1155</f>
        <v>20040714</v>
      </c>
      <c r="C1169" s="2">
        <f>'Market Data'!C1155</f>
        <v>5044</v>
      </c>
      <c r="D1169" s="2">
        <f>'Market Data'!D1155</f>
        <v>5082</v>
      </c>
      <c r="E1169" s="2">
        <f>'Market Data'!E1155</f>
        <v>5029</v>
      </c>
      <c r="F1169" s="12">
        <f>'Market Data'!F1155</f>
        <v>5069.5</v>
      </c>
      <c r="H1169" s="151">
        <f t="shared" si="155"/>
        <v>1151</v>
      </c>
      <c r="I1169" s="244">
        <f ca="1">IF($H1169&lt;($J$6+1),"",PFE(OFFSET($F1169,0,0,-$J$6)))</f>
        <v>-3.1211072303649501E-2</v>
      </c>
      <c r="J1169" s="19"/>
      <c r="K1169" s="139" t="str">
        <f t="shared" ca="1" si="156"/>
        <v>Short</v>
      </c>
      <c r="L1169" s="243" t="e">
        <f t="shared" ca="1" si="151"/>
        <v>#N/A</v>
      </c>
      <c r="M1169" s="242">
        <f t="shared" ca="1" si="152"/>
        <v>5069.5</v>
      </c>
      <c r="N1169" s="20"/>
      <c r="O1169" s="74">
        <f t="shared" ca="1" si="157"/>
        <v>-1</v>
      </c>
      <c r="P1169" s="75">
        <f t="shared" ref="P1169:P1232" ca="1" si="159">$O1169-S1169</f>
        <v>-2</v>
      </c>
      <c r="Q1169" s="76" t="str">
        <f t="shared" ca="1" si="153"/>
        <v>Fill</v>
      </c>
      <c r="R1169" s="75"/>
      <c r="S1169" s="77">
        <f t="shared" ca="1" si="150"/>
        <v>1</v>
      </c>
      <c r="T1169" s="78"/>
      <c r="U1169" s="81">
        <f t="shared" ca="1" si="158"/>
        <v>-525</v>
      </c>
      <c r="V1169" s="82">
        <f t="shared" ca="1" si="154"/>
        <v>118646.04000000001</v>
      </c>
      <c r="W1169" s="50"/>
      <c r="X1169" s="50"/>
      <c r="Y1169" s="50"/>
      <c r="Z1169" s="50"/>
      <c r="AA1169" s="50"/>
      <c r="AG1169" s="50"/>
      <c r="AH1169" s="50"/>
      <c r="AI1169" s="50"/>
      <c r="AJ1169" s="50"/>
      <c r="AK1169" s="50"/>
      <c r="AL1169" s="50"/>
      <c r="AM1169" s="50"/>
      <c r="AN1169" s="50"/>
      <c r="AO1169" s="50"/>
      <c r="AP1169" s="138" t="str">
        <f>IF(NOT($AS1169=$AS1170),ROW(),"")</f>
        <v/>
      </c>
      <c r="AQ1169" s="20" t="str">
        <f>IF(NOT(AS1169=AS1170),AS1170,"")</f>
        <v/>
      </c>
      <c r="AR1169" s="20" t="str">
        <f>INDEX($AB$15:$AM$15,MATCH($AS1169,$AB$11:$AM$11,0))</f>
        <v>in</v>
      </c>
      <c r="AS1169" s="20" t="str">
        <f>LEFT(AT1169,4)</f>
        <v>2004</v>
      </c>
      <c r="AT1169" s="139" t="str">
        <f>LEFT(B1169,6)</f>
        <v>200407</v>
      </c>
    </row>
    <row r="1170" spans="2:46" x14ac:dyDescent="0.25">
      <c r="B1170" s="11">
        <f>'Market Data'!B1156</f>
        <v>20040715</v>
      </c>
      <c r="C1170" s="2">
        <f>'Market Data'!C1156</f>
        <v>5067.5</v>
      </c>
      <c r="D1170" s="2">
        <f>'Market Data'!D1156</f>
        <v>5069</v>
      </c>
      <c r="E1170" s="2">
        <f>'Market Data'!E1156</f>
        <v>5021</v>
      </c>
      <c r="F1170" s="12">
        <f>'Market Data'!F1156</f>
        <v>5039</v>
      </c>
      <c r="H1170" s="151">
        <f t="shared" si="155"/>
        <v>1152</v>
      </c>
      <c r="I1170" s="244">
        <f ca="1">IF($H1170&lt;($J$6+1),"",PFE(OFFSET($F1170,0,0,-$J$6)))</f>
        <v>2.9391366355222676E-2</v>
      </c>
      <c r="J1170" s="19"/>
      <c r="K1170" s="139" t="str">
        <f t="shared" ca="1" si="156"/>
        <v>Long</v>
      </c>
      <c r="L1170" s="243">
        <f t="shared" ca="1" si="151"/>
        <v>5039</v>
      </c>
      <c r="M1170" s="242" t="e">
        <f t="shared" ca="1" si="152"/>
        <v>#N/A</v>
      </c>
      <c r="N1170" s="20"/>
      <c r="O1170" s="74">
        <f t="shared" ca="1" si="157"/>
        <v>1</v>
      </c>
      <c r="P1170" s="75">
        <f t="shared" ca="1" si="159"/>
        <v>2</v>
      </c>
      <c r="Q1170" s="76" t="str">
        <f t="shared" ca="1" si="153"/>
        <v>Fill</v>
      </c>
      <c r="R1170" s="75"/>
      <c r="S1170" s="77">
        <f t="shared" ref="S1170:S1233" ca="1" si="160">IF($Q1169="Fill",$O1169,$S1169)</f>
        <v>-1</v>
      </c>
      <c r="T1170" s="78"/>
      <c r="U1170" s="81">
        <f t="shared" ca="1" si="158"/>
        <v>745.58</v>
      </c>
      <c r="V1170" s="82">
        <f t="shared" ca="1" si="154"/>
        <v>119391.62000000001</v>
      </c>
      <c r="W1170" s="50"/>
      <c r="X1170" s="50"/>
      <c r="Y1170" s="50"/>
      <c r="Z1170" s="50"/>
      <c r="AA1170" s="50"/>
      <c r="AG1170" s="50"/>
      <c r="AH1170" s="50"/>
      <c r="AI1170" s="50"/>
      <c r="AJ1170" s="50"/>
      <c r="AK1170" s="50"/>
      <c r="AL1170" s="50"/>
      <c r="AM1170" s="50"/>
      <c r="AN1170" s="50"/>
      <c r="AO1170" s="50"/>
      <c r="AP1170" s="138" t="str">
        <f>IF(NOT($AS1170=$AS1171),ROW(),"")</f>
        <v/>
      </c>
      <c r="AQ1170" s="20" t="str">
        <f>IF(NOT(AS1170=AS1171),AS1171,"")</f>
        <v/>
      </c>
      <c r="AR1170" s="20" t="str">
        <f>INDEX($AB$15:$AM$15,MATCH($AS1170,$AB$11:$AM$11,0))</f>
        <v>in</v>
      </c>
      <c r="AS1170" s="20" t="str">
        <f>LEFT(AT1170,4)</f>
        <v>2004</v>
      </c>
      <c r="AT1170" s="139" t="str">
        <f>LEFT(B1170,6)</f>
        <v>200407</v>
      </c>
    </row>
    <row r="1171" spans="2:46" x14ac:dyDescent="0.25">
      <c r="B1171" s="11">
        <f>'Market Data'!B1157</f>
        <v>20040716</v>
      </c>
      <c r="C1171" s="2">
        <f>'Market Data'!C1157</f>
        <v>5030</v>
      </c>
      <c r="D1171" s="2">
        <f>'Market Data'!D1157</f>
        <v>5061.5</v>
      </c>
      <c r="E1171" s="2">
        <f>'Market Data'!E1157</f>
        <v>5007.5</v>
      </c>
      <c r="F1171" s="12">
        <f>'Market Data'!F1157</f>
        <v>5011</v>
      </c>
      <c r="H1171" s="151">
        <f t="shared" si="155"/>
        <v>1153</v>
      </c>
      <c r="I1171" s="244">
        <f ca="1">IF($H1171&lt;($J$6+1),"",PFE(OFFSET($F1171,0,0,-$J$6)))</f>
        <v>-2.9329142548003451E-2</v>
      </c>
      <c r="J1171" s="19"/>
      <c r="K1171" s="139" t="str">
        <f t="shared" ca="1" si="156"/>
        <v>Short</v>
      </c>
      <c r="L1171" s="243" t="e">
        <f t="shared" ref="L1171:L1234" ca="1" si="161">IF(AND($K1171="Long",$K1170&lt;&gt;"Long"),$F1171,NA())</f>
        <v>#N/A</v>
      </c>
      <c r="M1171" s="242">
        <f t="shared" ref="M1171:M1234" ca="1" si="162">IF(AND($K1171="Short",$K1170&lt;&gt;"Short"),$F1171,NA())</f>
        <v>5011</v>
      </c>
      <c r="N1171" s="20"/>
      <c r="O1171" s="74">
        <f t="shared" ca="1" si="157"/>
        <v>-1</v>
      </c>
      <c r="P1171" s="75">
        <f t="shared" ca="1" si="159"/>
        <v>-2</v>
      </c>
      <c r="Q1171" s="76" t="str">
        <f t="shared" ref="Q1171:Q1234" ca="1" si="163">IF(NOT($P1171=0),"Fill","")</f>
        <v>Fill</v>
      </c>
      <c r="R1171" s="75"/>
      <c r="S1171" s="77">
        <f t="shared" ca="1" si="160"/>
        <v>1</v>
      </c>
      <c r="T1171" s="78"/>
      <c r="U1171" s="81">
        <f t="shared" ca="1" si="158"/>
        <v>-531.91999999999996</v>
      </c>
      <c r="V1171" s="82">
        <f t="shared" ref="V1171:V1234" ca="1" si="164">V1170+U1171</f>
        <v>118859.70000000001</v>
      </c>
      <c r="W1171" s="50"/>
      <c r="X1171" s="50"/>
      <c r="Y1171" s="50"/>
      <c r="Z1171" s="50"/>
      <c r="AA1171" s="50"/>
      <c r="AG1171" s="50"/>
      <c r="AH1171" s="50"/>
      <c r="AI1171" s="50"/>
      <c r="AJ1171" s="50"/>
      <c r="AK1171" s="50"/>
      <c r="AL1171" s="50"/>
      <c r="AM1171" s="50"/>
      <c r="AN1171" s="50"/>
      <c r="AO1171" s="50"/>
      <c r="AP1171" s="138" t="str">
        <f>IF(NOT($AS1171=$AS1172),ROW(),"")</f>
        <v/>
      </c>
      <c r="AQ1171" s="20" t="str">
        <f>IF(NOT(AS1171=AS1172),AS1172,"")</f>
        <v/>
      </c>
      <c r="AR1171" s="20" t="str">
        <f>INDEX($AB$15:$AM$15,MATCH($AS1171,$AB$11:$AM$11,0))</f>
        <v>in</v>
      </c>
      <c r="AS1171" s="20" t="str">
        <f>LEFT(AT1171,4)</f>
        <v>2004</v>
      </c>
      <c r="AT1171" s="139" t="str">
        <f>LEFT(B1171,6)</f>
        <v>200407</v>
      </c>
    </row>
    <row r="1172" spans="2:46" x14ac:dyDescent="0.25">
      <c r="B1172" s="11">
        <f>'Market Data'!B1158</f>
        <v>20040719</v>
      </c>
      <c r="C1172" s="2">
        <f>'Market Data'!C1158</f>
        <v>5011.5</v>
      </c>
      <c r="D1172" s="2">
        <f>'Market Data'!D1158</f>
        <v>5023</v>
      </c>
      <c r="E1172" s="2">
        <f>'Market Data'!E1158</f>
        <v>4974.5</v>
      </c>
      <c r="F1172" s="12">
        <f>'Market Data'!F1158</f>
        <v>4977.5</v>
      </c>
      <c r="H1172" s="151">
        <f t="shared" ref="H1172:H1235" si="165">ROW()-ROW(H$18)</f>
        <v>1154</v>
      </c>
      <c r="I1172" s="244">
        <f ca="1">IF($H1172&lt;($J$6+1),"",PFE(OFFSET($F1172,0,0,-$J$6)))</f>
        <v>3.7674972968649016E-2</v>
      </c>
      <c r="J1172" s="19"/>
      <c r="K1172" s="139" t="str">
        <f t="shared" ref="K1172:K1235" ca="1" si="166">IF($I1172="","",IF($I1172&gt;$J$4,"Long",IF($I1172&lt;$J$5,"Short","")))</f>
        <v>Long</v>
      </c>
      <c r="L1172" s="243">
        <f t="shared" ca="1" si="161"/>
        <v>4977.5</v>
      </c>
      <c r="M1172" s="242" t="e">
        <f t="shared" ca="1" si="162"/>
        <v>#N/A</v>
      </c>
      <c r="N1172" s="20"/>
      <c r="O1172" s="74">
        <f t="shared" ref="O1172:O1235" ca="1" si="167">IF($K1172="Short",-1,IF($K1172="Long",1,0))</f>
        <v>1</v>
      </c>
      <c r="P1172" s="75">
        <f t="shared" ca="1" si="159"/>
        <v>2</v>
      </c>
      <c r="Q1172" s="76" t="str">
        <f t="shared" ca="1" si="163"/>
        <v>Fill</v>
      </c>
      <c r="R1172" s="75"/>
      <c r="S1172" s="77">
        <f t="shared" ca="1" si="160"/>
        <v>-1</v>
      </c>
      <c r="T1172" s="78"/>
      <c r="U1172" s="81">
        <f t="shared" ca="1" si="158"/>
        <v>1025.58</v>
      </c>
      <c r="V1172" s="82">
        <f t="shared" ca="1" si="164"/>
        <v>119885.28000000001</v>
      </c>
      <c r="W1172" s="50"/>
      <c r="X1172" s="50"/>
      <c r="Y1172" s="50"/>
      <c r="Z1172" s="50"/>
      <c r="AA1172" s="50"/>
      <c r="AG1172" s="50"/>
      <c r="AH1172" s="50"/>
      <c r="AI1172" s="50"/>
      <c r="AJ1172" s="50"/>
      <c r="AK1172" s="50"/>
      <c r="AL1172" s="50"/>
      <c r="AM1172" s="50"/>
      <c r="AN1172" s="50"/>
      <c r="AO1172" s="50"/>
      <c r="AP1172" s="138" t="str">
        <f>IF(NOT($AS1172=$AS1173),ROW(),"")</f>
        <v/>
      </c>
      <c r="AQ1172" s="20" t="str">
        <f>IF(NOT(AS1172=AS1173),AS1173,"")</f>
        <v/>
      </c>
      <c r="AR1172" s="20" t="str">
        <f>INDEX($AB$15:$AM$15,MATCH($AS1172,$AB$11:$AM$11,0))</f>
        <v>in</v>
      </c>
      <c r="AS1172" s="20" t="str">
        <f>LEFT(AT1172,4)</f>
        <v>2004</v>
      </c>
      <c r="AT1172" s="139" t="str">
        <f>LEFT(B1172,6)</f>
        <v>200407</v>
      </c>
    </row>
    <row r="1173" spans="2:46" x14ac:dyDescent="0.25">
      <c r="B1173" s="11">
        <f>'Market Data'!B1159</f>
        <v>20040720</v>
      </c>
      <c r="C1173" s="2">
        <f>'Market Data'!C1159</f>
        <v>4972.5</v>
      </c>
      <c r="D1173" s="2">
        <f>'Market Data'!D1159</f>
        <v>5022</v>
      </c>
      <c r="E1173" s="2">
        <f>'Market Data'!E1159</f>
        <v>4961.5</v>
      </c>
      <c r="F1173" s="12">
        <f>'Market Data'!F1159</f>
        <v>5021.5</v>
      </c>
      <c r="H1173" s="151">
        <f t="shared" si="165"/>
        <v>1155</v>
      </c>
      <c r="I1173" s="244">
        <f ca="1">IF($H1173&lt;($J$6+1),"",PFE(OFFSET($F1173,0,0,-$J$6)))</f>
        <v>4.3714107379564805E-2</v>
      </c>
      <c r="J1173" s="19"/>
      <c r="K1173" s="139" t="str">
        <f t="shared" ca="1" si="166"/>
        <v>Long</v>
      </c>
      <c r="L1173" s="243" t="e">
        <f t="shared" ca="1" si="161"/>
        <v>#N/A</v>
      </c>
      <c r="M1173" s="242" t="e">
        <f t="shared" ca="1" si="162"/>
        <v>#N/A</v>
      </c>
      <c r="N1173" s="20"/>
      <c r="O1173" s="74">
        <f t="shared" ca="1" si="167"/>
        <v>1</v>
      </c>
      <c r="P1173" s="75">
        <f t="shared" ca="1" si="159"/>
        <v>0</v>
      </c>
      <c r="Q1173" s="76" t="str">
        <f t="shared" ca="1" si="163"/>
        <v/>
      </c>
      <c r="R1173" s="75"/>
      <c r="S1173" s="77">
        <f t="shared" ca="1" si="160"/>
        <v>1</v>
      </c>
      <c r="T1173" s="78"/>
      <c r="U1173" s="81">
        <f t="shared" ca="1" si="158"/>
        <v>1708.08</v>
      </c>
      <c r="V1173" s="82">
        <f t="shared" ca="1" si="164"/>
        <v>121593.36000000002</v>
      </c>
      <c r="W1173" s="50"/>
      <c r="X1173" s="50"/>
      <c r="Y1173" s="50"/>
      <c r="Z1173" s="50"/>
      <c r="AA1173" s="50"/>
      <c r="AG1173" s="50"/>
      <c r="AH1173" s="50"/>
      <c r="AI1173" s="50"/>
      <c r="AJ1173" s="50"/>
      <c r="AK1173" s="50"/>
      <c r="AL1173" s="50"/>
      <c r="AM1173" s="50"/>
      <c r="AN1173" s="50"/>
      <c r="AO1173" s="50"/>
      <c r="AP1173" s="138" t="str">
        <f>IF(NOT($AS1173=$AS1174),ROW(),"")</f>
        <v/>
      </c>
      <c r="AQ1173" s="20" t="str">
        <f>IF(NOT(AS1173=AS1174),AS1174,"")</f>
        <v/>
      </c>
      <c r="AR1173" s="20" t="str">
        <f>INDEX($AB$15:$AM$15,MATCH($AS1173,$AB$11:$AM$11,0))</f>
        <v>in</v>
      </c>
      <c r="AS1173" s="20" t="str">
        <f>LEFT(AT1173,4)</f>
        <v>2004</v>
      </c>
      <c r="AT1173" s="139" t="str">
        <f>LEFT(B1173,6)</f>
        <v>200407</v>
      </c>
    </row>
    <row r="1174" spans="2:46" x14ac:dyDescent="0.25">
      <c r="B1174" s="11">
        <f>'Market Data'!B1160</f>
        <v>20040721</v>
      </c>
      <c r="C1174" s="2">
        <f>'Market Data'!C1160</f>
        <v>5042.5</v>
      </c>
      <c r="D1174" s="2">
        <f>'Market Data'!D1160</f>
        <v>5076.5</v>
      </c>
      <c r="E1174" s="2">
        <f>'Market Data'!E1160</f>
        <v>5031</v>
      </c>
      <c r="F1174" s="12">
        <f>'Market Data'!F1160</f>
        <v>5032</v>
      </c>
      <c r="H1174" s="151">
        <f t="shared" si="165"/>
        <v>1156</v>
      </c>
      <c r="I1174" s="244">
        <f ca="1">IF($H1174&lt;($J$6+1),"",PFE(OFFSET($F1174,0,0,-$J$6)))</f>
        <v>4.0157940765688703E-2</v>
      </c>
      <c r="J1174" s="19"/>
      <c r="K1174" s="139" t="str">
        <f t="shared" ca="1" si="166"/>
        <v>Long</v>
      </c>
      <c r="L1174" s="243" t="e">
        <f t="shared" ca="1" si="161"/>
        <v>#N/A</v>
      </c>
      <c r="M1174" s="242" t="e">
        <f t="shared" ca="1" si="162"/>
        <v>#N/A</v>
      </c>
      <c r="N1174" s="20"/>
      <c r="O1174" s="74">
        <f t="shared" ca="1" si="167"/>
        <v>1</v>
      </c>
      <c r="P1174" s="75">
        <f t="shared" ca="1" si="159"/>
        <v>0</v>
      </c>
      <c r="Q1174" s="76" t="str">
        <f t="shared" ca="1" si="163"/>
        <v/>
      </c>
      <c r="R1174" s="75"/>
      <c r="S1174" s="77">
        <f t="shared" ca="1" si="160"/>
        <v>1</v>
      </c>
      <c r="T1174" s="78"/>
      <c r="U1174" s="81">
        <f t="shared" ref="U1174:U1237" ca="1" si="168">IF(OR($S1173&amp;$O1173="01",$S1173&amp;$O1173="0-1"),(($F1174-$C1174)*$V$4*$O1173)-(ABS($P1173)*$V$5),IF(OR($S1173&amp;$O1173="10",$S1173&amp;$O1173="-10"),(($C1174-$F1173)*$V$4*$S1173)-(ABS($P1173)*$V$5),IF(OR($S1173&amp;$O1173="1-1",$S1173&amp;$O1173="-11"),(($C1174-$F1173)*$V$4*$S1173)-(ABS($P1173)*$V$5)+(($F1174-$C1174)*$V$4*$S1174),IF(OR($S1173&amp;$O1173="11",$S1173&amp;$O1173="-1-1"),(($F1174-$F1173)*$V$4*$S1174),0))))</f>
        <v>367.5</v>
      </c>
      <c r="V1174" s="82">
        <f t="shared" ca="1" si="164"/>
        <v>121960.86000000002</v>
      </c>
      <c r="W1174" s="50"/>
      <c r="X1174" s="50"/>
      <c r="Y1174" s="50"/>
      <c r="Z1174" s="50"/>
      <c r="AA1174" s="50"/>
      <c r="AG1174" s="50"/>
      <c r="AH1174" s="50"/>
      <c r="AI1174" s="50"/>
      <c r="AJ1174" s="50"/>
      <c r="AK1174" s="50"/>
      <c r="AL1174" s="50"/>
      <c r="AM1174" s="50"/>
      <c r="AN1174" s="50"/>
      <c r="AO1174" s="50"/>
      <c r="AP1174" s="138" t="str">
        <f>IF(NOT($AS1174=$AS1175),ROW(),"")</f>
        <v/>
      </c>
      <c r="AQ1174" s="20" t="str">
        <f>IF(NOT(AS1174=AS1175),AS1175,"")</f>
        <v/>
      </c>
      <c r="AR1174" s="20" t="str">
        <f>INDEX($AB$15:$AM$15,MATCH($AS1174,$AB$11:$AM$11,0))</f>
        <v>in</v>
      </c>
      <c r="AS1174" s="20" t="str">
        <f>LEFT(AT1174,4)</f>
        <v>2004</v>
      </c>
      <c r="AT1174" s="139" t="str">
        <f>LEFT(B1174,6)</f>
        <v>200407</v>
      </c>
    </row>
    <row r="1175" spans="2:46" x14ac:dyDescent="0.25">
      <c r="B1175" s="11">
        <f>'Market Data'!B1161</f>
        <v>20040722</v>
      </c>
      <c r="C1175" s="2">
        <f>'Market Data'!C1161</f>
        <v>4994</v>
      </c>
      <c r="D1175" s="2">
        <f>'Market Data'!D1161</f>
        <v>5006</v>
      </c>
      <c r="E1175" s="2">
        <f>'Market Data'!E1161</f>
        <v>4967</v>
      </c>
      <c r="F1175" s="12">
        <f>'Market Data'!F1161</f>
        <v>4989.5</v>
      </c>
      <c r="H1175" s="151">
        <f t="shared" si="165"/>
        <v>1157</v>
      </c>
      <c r="I1175" s="244">
        <f ca="1">IF($H1175&lt;($J$6+1),"",PFE(OFFSET($F1175,0,0,-$J$6)))</f>
        <v>-3.4329415773668666E-2</v>
      </c>
      <c r="J1175" s="19"/>
      <c r="K1175" s="139" t="str">
        <f t="shared" ca="1" si="166"/>
        <v>Short</v>
      </c>
      <c r="L1175" s="243" t="e">
        <f t="shared" ca="1" si="161"/>
        <v>#N/A</v>
      </c>
      <c r="M1175" s="242">
        <f t="shared" ca="1" si="162"/>
        <v>4989.5</v>
      </c>
      <c r="N1175" s="20"/>
      <c r="O1175" s="74">
        <f t="shared" ca="1" si="167"/>
        <v>-1</v>
      </c>
      <c r="P1175" s="75">
        <f t="shared" ca="1" si="159"/>
        <v>-2</v>
      </c>
      <c r="Q1175" s="76" t="str">
        <f t="shared" ca="1" si="163"/>
        <v>Fill</v>
      </c>
      <c r="R1175" s="75"/>
      <c r="S1175" s="77">
        <f t="shared" ca="1" si="160"/>
        <v>1</v>
      </c>
      <c r="T1175" s="78"/>
      <c r="U1175" s="81">
        <f t="shared" ca="1" si="168"/>
        <v>-1487.5</v>
      </c>
      <c r="V1175" s="82">
        <f t="shared" ca="1" si="164"/>
        <v>120473.36000000002</v>
      </c>
      <c r="W1175" s="50"/>
      <c r="X1175" s="50"/>
      <c r="Y1175" s="50"/>
      <c r="Z1175" s="50"/>
      <c r="AA1175" s="50"/>
      <c r="AG1175" s="50"/>
      <c r="AH1175" s="50"/>
      <c r="AI1175" s="50"/>
      <c r="AJ1175" s="50"/>
      <c r="AK1175" s="50"/>
      <c r="AL1175" s="50"/>
      <c r="AM1175" s="50"/>
      <c r="AN1175" s="50"/>
      <c r="AO1175" s="50"/>
      <c r="AP1175" s="138" t="str">
        <f>IF(NOT($AS1175=$AS1176),ROW(),"")</f>
        <v/>
      </c>
      <c r="AQ1175" s="20" t="str">
        <f>IF(NOT(AS1175=AS1176),AS1176,"")</f>
        <v/>
      </c>
      <c r="AR1175" s="20" t="str">
        <f>INDEX($AB$15:$AM$15,MATCH($AS1175,$AB$11:$AM$11,0))</f>
        <v>in</v>
      </c>
      <c r="AS1175" s="20" t="str">
        <f>LEFT(AT1175,4)</f>
        <v>2004</v>
      </c>
      <c r="AT1175" s="139" t="str">
        <f>LEFT(B1175,6)</f>
        <v>200407</v>
      </c>
    </row>
    <row r="1176" spans="2:46" x14ac:dyDescent="0.25">
      <c r="B1176" s="11">
        <f>'Market Data'!B1162</f>
        <v>20040723</v>
      </c>
      <c r="C1176" s="2">
        <f>'Market Data'!C1162</f>
        <v>4988.5</v>
      </c>
      <c r="D1176" s="2">
        <f>'Market Data'!D1162</f>
        <v>5000.5</v>
      </c>
      <c r="E1176" s="2">
        <f>'Market Data'!E1162</f>
        <v>4957</v>
      </c>
      <c r="F1176" s="12">
        <f>'Market Data'!F1162</f>
        <v>4965</v>
      </c>
      <c r="H1176" s="151">
        <f t="shared" si="165"/>
        <v>1158</v>
      </c>
      <c r="I1176" s="244">
        <f ca="1">IF($H1176&lt;($J$6+1),"",PFE(OFFSET($F1176,0,0,-$J$6)))</f>
        <v>-3.6536595108475831E-2</v>
      </c>
      <c r="J1176" s="19"/>
      <c r="K1176" s="139" t="str">
        <f t="shared" ca="1" si="166"/>
        <v>Short</v>
      </c>
      <c r="L1176" s="243" t="e">
        <f t="shared" ca="1" si="161"/>
        <v>#N/A</v>
      </c>
      <c r="M1176" s="242" t="e">
        <f t="shared" ca="1" si="162"/>
        <v>#N/A</v>
      </c>
      <c r="N1176" s="20"/>
      <c r="O1176" s="74">
        <f t="shared" ca="1" si="167"/>
        <v>-1</v>
      </c>
      <c r="P1176" s="75">
        <f t="shared" ca="1" si="159"/>
        <v>0</v>
      </c>
      <c r="Q1176" s="76" t="str">
        <f t="shared" ca="1" si="163"/>
        <v/>
      </c>
      <c r="R1176" s="75"/>
      <c r="S1176" s="77">
        <f t="shared" ca="1" si="160"/>
        <v>-1</v>
      </c>
      <c r="T1176" s="78"/>
      <c r="U1176" s="81">
        <f t="shared" ca="1" si="168"/>
        <v>605.58000000000004</v>
      </c>
      <c r="V1176" s="82">
        <f t="shared" ca="1" si="164"/>
        <v>121078.94000000002</v>
      </c>
      <c r="W1176" s="50"/>
      <c r="X1176" s="50"/>
      <c r="Y1176" s="50"/>
      <c r="Z1176" s="50"/>
      <c r="AA1176" s="50"/>
      <c r="AG1176" s="50"/>
      <c r="AH1176" s="50"/>
      <c r="AI1176" s="50"/>
      <c r="AJ1176" s="50"/>
      <c r="AK1176" s="50"/>
      <c r="AL1176" s="50"/>
      <c r="AM1176" s="50"/>
      <c r="AN1176" s="50"/>
      <c r="AO1176" s="50"/>
      <c r="AP1176" s="138" t="str">
        <f>IF(NOT($AS1176=$AS1177),ROW(),"")</f>
        <v/>
      </c>
      <c r="AQ1176" s="20" t="str">
        <f>IF(NOT(AS1176=AS1177),AS1177,"")</f>
        <v/>
      </c>
      <c r="AR1176" s="20" t="str">
        <f>INDEX($AB$15:$AM$15,MATCH($AS1176,$AB$11:$AM$11,0))</f>
        <v>in</v>
      </c>
      <c r="AS1176" s="20" t="str">
        <f>LEFT(AT1176,4)</f>
        <v>2004</v>
      </c>
      <c r="AT1176" s="139" t="str">
        <f>LEFT(B1176,6)</f>
        <v>200407</v>
      </c>
    </row>
    <row r="1177" spans="2:46" x14ac:dyDescent="0.25">
      <c r="B1177" s="11">
        <f>'Market Data'!B1163</f>
        <v>20040726</v>
      </c>
      <c r="C1177" s="2">
        <f>'Market Data'!C1163</f>
        <v>4967.5</v>
      </c>
      <c r="D1177" s="2">
        <f>'Market Data'!D1163</f>
        <v>4987.5</v>
      </c>
      <c r="E1177" s="2">
        <f>'Market Data'!E1163</f>
        <v>4923.5</v>
      </c>
      <c r="F1177" s="12">
        <f>'Market Data'!F1163</f>
        <v>4930.5</v>
      </c>
      <c r="H1177" s="151">
        <f t="shared" si="165"/>
        <v>1159</v>
      </c>
      <c r="I1177" s="244">
        <f ca="1">IF($H1177&lt;($J$6+1),"",PFE(OFFSET($F1177,0,0,-$J$6)))</f>
        <v>-6.6048097629490904E-2</v>
      </c>
      <c r="J1177" s="19"/>
      <c r="K1177" s="139" t="str">
        <f t="shared" ca="1" si="166"/>
        <v>Short</v>
      </c>
      <c r="L1177" s="243" t="e">
        <f t="shared" ca="1" si="161"/>
        <v>#N/A</v>
      </c>
      <c r="M1177" s="242" t="e">
        <f t="shared" ca="1" si="162"/>
        <v>#N/A</v>
      </c>
      <c r="N1177" s="20"/>
      <c r="O1177" s="74">
        <f t="shared" ca="1" si="167"/>
        <v>-1</v>
      </c>
      <c r="P1177" s="75">
        <f t="shared" ca="1" si="159"/>
        <v>0</v>
      </c>
      <c r="Q1177" s="76" t="str">
        <f t="shared" ca="1" si="163"/>
        <v/>
      </c>
      <c r="R1177" s="75"/>
      <c r="S1177" s="77">
        <f t="shared" ca="1" si="160"/>
        <v>-1</v>
      </c>
      <c r="T1177" s="78"/>
      <c r="U1177" s="81">
        <f t="shared" ca="1" si="168"/>
        <v>1207.5</v>
      </c>
      <c r="V1177" s="82">
        <f t="shared" ca="1" si="164"/>
        <v>122286.44000000002</v>
      </c>
      <c r="W1177" s="50"/>
      <c r="X1177" s="50"/>
      <c r="Y1177" s="50"/>
      <c r="Z1177" s="50"/>
      <c r="AA1177" s="50"/>
      <c r="AG1177" s="50"/>
      <c r="AH1177" s="50"/>
      <c r="AI1177" s="50"/>
      <c r="AJ1177" s="50"/>
      <c r="AK1177" s="50"/>
      <c r="AL1177" s="50"/>
      <c r="AM1177" s="50"/>
      <c r="AN1177" s="50"/>
      <c r="AO1177" s="50"/>
      <c r="AP1177" s="138" t="str">
        <f>IF(NOT($AS1177=$AS1178),ROW(),"")</f>
        <v/>
      </c>
      <c r="AQ1177" s="20" t="str">
        <f>IF(NOT(AS1177=AS1178),AS1178,"")</f>
        <v/>
      </c>
      <c r="AR1177" s="20" t="str">
        <f>INDEX($AB$15:$AM$15,MATCH($AS1177,$AB$11:$AM$11,0))</f>
        <v>in</v>
      </c>
      <c r="AS1177" s="20" t="str">
        <f>LEFT(AT1177,4)</f>
        <v>2004</v>
      </c>
      <c r="AT1177" s="139" t="str">
        <f>LEFT(B1177,6)</f>
        <v>200407</v>
      </c>
    </row>
    <row r="1178" spans="2:46" x14ac:dyDescent="0.25">
      <c r="B1178" s="11">
        <f>'Market Data'!B1164</f>
        <v>20040727</v>
      </c>
      <c r="C1178" s="2">
        <f>'Market Data'!C1164</f>
        <v>4943</v>
      </c>
      <c r="D1178" s="2">
        <f>'Market Data'!D1164</f>
        <v>5004</v>
      </c>
      <c r="E1178" s="2">
        <f>'Market Data'!E1164</f>
        <v>4938</v>
      </c>
      <c r="F1178" s="12">
        <f>'Market Data'!F1164</f>
        <v>4997.5</v>
      </c>
      <c r="H1178" s="151">
        <f t="shared" si="165"/>
        <v>1160</v>
      </c>
      <c r="I1178" s="244">
        <f ca="1">IF($H1178&lt;($J$6+1),"",PFE(OFFSET($F1178,0,0,-$J$6)))</f>
        <v>-3.9573198901902612E-2</v>
      </c>
      <c r="J1178" s="19"/>
      <c r="K1178" s="139" t="str">
        <f t="shared" ca="1" si="166"/>
        <v>Short</v>
      </c>
      <c r="L1178" s="243" t="e">
        <f t="shared" ca="1" si="161"/>
        <v>#N/A</v>
      </c>
      <c r="M1178" s="242" t="e">
        <f t="shared" ca="1" si="162"/>
        <v>#N/A</v>
      </c>
      <c r="N1178" s="20"/>
      <c r="O1178" s="74">
        <f t="shared" ca="1" si="167"/>
        <v>-1</v>
      </c>
      <c r="P1178" s="75">
        <f t="shared" ca="1" si="159"/>
        <v>0</v>
      </c>
      <c r="Q1178" s="76" t="str">
        <f t="shared" ca="1" si="163"/>
        <v/>
      </c>
      <c r="R1178" s="75"/>
      <c r="S1178" s="77">
        <f t="shared" ca="1" si="160"/>
        <v>-1</v>
      </c>
      <c r="T1178" s="78"/>
      <c r="U1178" s="81">
        <f t="shared" ca="1" si="168"/>
        <v>-2345</v>
      </c>
      <c r="V1178" s="82">
        <f t="shared" ca="1" si="164"/>
        <v>119941.44000000002</v>
      </c>
      <c r="W1178" s="50"/>
      <c r="X1178" s="50"/>
      <c r="Y1178" s="50"/>
      <c r="Z1178" s="50"/>
      <c r="AA1178" s="50"/>
      <c r="AG1178" s="50"/>
      <c r="AH1178" s="50"/>
      <c r="AI1178" s="50"/>
      <c r="AJ1178" s="50"/>
      <c r="AK1178" s="50"/>
      <c r="AL1178" s="50"/>
      <c r="AM1178" s="50"/>
      <c r="AN1178" s="50"/>
      <c r="AO1178" s="50"/>
      <c r="AP1178" s="138" t="str">
        <f>IF(NOT($AS1178=$AS1179),ROW(),"")</f>
        <v/>
      </c>
      <c r="AQ1178" s="20" t="str">
        <f>IF(NOT(AS1178=AS1179),AS1179,"")</f>
        <v/>
      </c>
      <c r="AR1178" s="20" t="str">
        <f>INDEX($AB$15:$AM$15,MATCH($AS1178,$AB$11:$AM$11,0))</f>
        <v>in</v>
      </c>
      <c r="AS1178" s="20" t="str">
        <f>LEFT(AT1178,4)</f>
        <v>2004</v>
      </c>
      <c r="AT1178" s="139" t="str">
        <f>LEFT(B1178,6)</f>
        <v>200407</v>
      </c>
    </row>
    <row r="1179" spans="2:46" x14ac:dyDescent="0.25">
      <c r="B1179" s="11">
        <f>'Market Data'!B1165</f>
        <v>20040728</v>
      </c>
      <c r="C1179" s="2">
        <f>'Market Data'!C1165</f>
        <v>5012.5</v>
      </c>
      <c r="D1179" s="2">
        <f>'Market Data'!D1165</f>
        <v>5031.5</v>
      </c>
      <c r="E1179" s="2">
        <f>'Market Data'!E1165</f>
        <v>4969</v>
      </c>
      <c r="F1179" s="12">
        <f>'Market Data'!F1165</f>
        <v>4976.5</v>
      </c>
      <c r="H1179" s="151">
        <f t="shared" si="165"/>
        <v>1161</v>
      </c>
      <c r="I1179" s="244">
        <f ca="1">IF($H1179&lt;($J$6+1),"",PFE(OFFSET($F1179,0,0,-$J$6)))</f>
        <v>-4.2950419747875689E-2</v>
      </c>
      <c r="J1179" s="19"/>
      <c r="K1179" s="139" t="str">
        <f t="shared" ca="1" si="166"/>
        <v>Short</v>
      </c>
      <c r="L1179" s="243" t="e">
        <f t="shared" ca="1" si="161"/>
        <v>#N/A</v>
      </c>
      <c r="M1179" s="242" t="e">
        <f t="shared" ca="1" si="162"/>
        <v>#N/A</v>
      </c>
      <c r="N1179" s="20"/>
      <c r="O1179" s="74">
        <f t="shared" ca="1" si="167"/>
        <v>-1</v>
      </c>
      <c r="P1179" s="75">
        <f t="shared" ca="1" si="159"/>
        <v>0</v>
      </c>
      <c r="Q1179" s="76" t="str">
        <f t="shared" ca="1" si="163"/>
        <v/>
      </c>
      <c r="R1179" s="75"/>
      <c r="S1179" s="77">
        <f t="shared" ca="1" si="160"/>
        <v>-1</v>
      </c>
      <c r="T1179" s="78"/>
      <c r="U1179" s="81">
        <f t="shared" ca="1" si="168"/>
        <v>735</v>
      </c>
      <c r="V1179" s="82">
        <f t="shared" ca="1" si="164"/>
        <v>120676.44000000002</v>
      </c>
      <c r="W1179" s="50"/>
      <c r="X1179" s="50"/>
      <c r="Y1179" s="50"/>
      <c r="Z1179" s="50"/>
      <c r="AA1179" s="50"/>
      <c r="AG1179" s="50"/>
      <c r="AH1179" s="50"/>
      <c r="AI1179" s="50"/>
      <c r="AJ1179" s="50"/>
      <c r="AK1179" s="50"/>
      <c r="AL1179" s="50"/>
      <c r="AM1179" s="50"/>
      <c r="AN1179" s="50"/>
      <c r="AO1179" s="50"/>
      <c r="AP1179" s="138" t="str">
        <f>IF(NOT($AS1179=$AS1180),ROW(),"")</f>
        <v/>
      </c>
      <c r="AQ1179" s="20" t="str">
        <f>IF(NOT(AS1179=AS1180),AS1180,"")</f>
        <v/>
      </c>
      <c r="AR1179" s="20" t="str">
        <f>INDEX($AB$15:$AM$15,MATCH($AS1179,$AB$11:$AM$11,0))</f>
        <v>in</v>
      </c>
      <c r="AS1179" s="20" t="str">
        <f>LEFT(AT1179,4)</f>
        <v>2004</v>
      </c>
      <c r="AT1179" s="139" t="str">
        <f>LEFT(B1179,6)</f>
        <v>200407</v>
      </c>
    </row>
    <row r="1180" spans="2:46" x14ac:dyDescent="0.25">
      <c r="B1180" s="11">
        <f>'Market Data'!B1166</f>
        <v>20040729</v>
      </c>
      <c r="C1180" s="2">
        <f>'Market Data'!C1166</f>
        <v>5005</v>
      </c>
      <c r="D1180" s="2">
        <f>'Market Data'!D1166</f>
        <v>5081.5</v>
      </c>
      <c r="E1180" s="2">
        <f>'Market Data'!E1166</f>
        <v>5000.5</v>
      </c>
      <c r="F1180" s="12">
        <f>'Market Data'!F1166</f>
        <v>5067</v>
      </c>
      <c r="H1180" s="151">
        <f t="shared" si="165"/>
        <v>1162</v>
      </c>
      <c r="I1180" s="244">
        <f ca="1">IF($H1180&lt;($J$6+1),"",PFE(OFFSET($F1180,0,0,-$J$6)))</f>
        <v>-3.6025092825024745E-2</v>
      </c>
      <c r="J1180" s="19"/>
      <c r="K1180" s="139" t="str">
        <f t="shared" ca="1" si="166"/>
        <v>Short</v>
      </c>
      <c r="L1180" s="243" t="e">
        <f t="shared" ca="1" si="161"/>
        <v>#N/A</v>
      </c>
      <c r="M1180" s="242" t="e">
        <f t="shared" ca="1" si="162"/>
        <v>#N/A</v>
      </c>
      <c r="N1180" s="20"/>
      <c r="O1180" s="74">
        <f t="shared" ca="1" si="167"/>
        <v>-1</v>
      </c>
      <c r="P1180" s="75">
        <f t="shared" ca="1" si="159"/>
        <v>0</v>
      </c>
      <c r="Q1180" s="76" t="str">
        <f t="shared" ca="1" si="163"/>
        <v/>
      </c>
      <c r="R1180" s="75"/>
      <c r="S1180" s="77">
        <f t="shared" ca="1" si="160"/>
        <v>-1</v>
      </c>
      <c r="T1180" s="78"/>
      <c r="U1180" s="81">
        <f t="shared" ca="1" si="168"/>
        <v>-3167.5</v>
      </c>
      <c r="V1180" s="82">
        <f t="shared" ca="1" si="164"/>
        <v>117508.94000000002</v>
      </c>
      <c r="W1180" s="50"/>
      <c r="X1180" s="50"/>
      <c r="Y1180" s="50"/>
      <c r="Z1180" s="50"/>
      <c r="AA1180" s="50"/>
      <c r="AG1180" s="50"/>
      <c r="AH1180" s="50"/>
      <c r="AI1180" s="50"/>
      <c r="AJ1180" s="50"/>
      <c r="AK1180" s="50"/>
      <c r="AL1180" s="50"/>
      <c r="AM1180" s="50"/>
      <c r="AN1180" s="50"/>
      <c r="AO1180" s="50"/>
      <c r="AP1180" s="138" t="str">
        <f>IF(NOT($AS1180=$AS1181),ROW(),"")</f>
        <v/>
      </c>
      <c r="AQ1180" s="20" t="str">
        <f>IF(NOT(AS1180=AS1181),AS1181,"")</f>
        <v/>
      </c>
      <c r="AR1180" s="20" t="str">
        <f>INDEX($AB$15:$AM$15,MATCH($AS1180,$AB$11:$AM$11,0))</f>
        <v>in</v>
      </c>
      <c r="AS1180" s="20" t="str">
        <f>LEFT(AT1180,4)</f>
        <v>2004</v>
      </c>
      <c r="AT1180" s="139" t="str">
        <f>LEFT(B1180,6)</f>
        <v>200407</v>
      </c>
    </row>
    <row r="1181" spans="2:46" x14ac:dyDescent="0.25">
      <c r="B1181" s="11">
        <f>'Market Data'!B1167</f>
        <v>20040730</v>
      </c>
      <c r="C1181" s="2">
        <f>'Market Data'!C1167</f>
        <v>5072.5</v>
      </c>
      <c r="D1181" s="2">
        <f>'Market Data'!D1167</f>
        <v>5088.5</v>
      </c>
      <c r="E1181" s="2">
        <f>'Market Data'!E1167</f>
        <v>5041</v>
      </c>
      <c r="F1181" s="12">
        <f>'Market Data'!F1167</f>
        <v>5067.5</v>
      </c>
      <c r="H1181" s="151">
        <f t="shared" si="165"/>
        <v>1163</v>
      </c>
      <c r="I1181" s="244">
        <f ca="1">IF($H1181&lt;($J$6+1),"",PFE(OFFSET($F1181,0,0,-$J$6)))</f>
        <v>-6.5649474829522381E-2</v>
      </c>
      <c r="J1181" s="19"/>
      <c r="K1181" s="139" t="str">
        <f t="shared" ca="1" si="166"/>
        <v>Short</v>
      </c>
      <c r="L1181" s="243" t="e">
        <f t="shared" ca="1" si="161"/>
        <v>#N/A</v>
      </c>
      <c r="M1181" s="242" t="e">
        <f t="shared" ca="1" si="162"/>
        <v>#N/A</v>
      </c>
      <c r="N1181" s="20"/>
      <c r="O1181" s="74">
        <f t="shared" ca="1" si="167"/>
        <v>-1</v>
      </c>
      <c r="P1181" s="75">
        <f t="shared" ca="1" si="159"/>
        <v>0</v>
      </c>
      <c r="Q1181" s="76" t="str">
        <f t="shared" ca="1" si="163"/>
        <v/>
      </c>
      <c r="R1181" s="75"/>
      <c r="S1181" s="77">
        <f t="shared" ca="1" si="160"/>
        <v>-1</v>
      </c>
      <c r="T1181" s="78"/>
      <c r="U1181" s="81">
        <f t="shared" ca="1" si="168"/>
        <v>-17.5</v>
      </c>
      <c r="V1181" s="82">
        <f t="shared" ca="1" si="164"/>
        <v>117491.44000000002</v>
      </c>
      <c r="W1181" s="50"/>
      <c r="X1181" s="50"/>
      <c r="Y1181" s="50"/>
      <c r="Z1181" s="50"/>
      <c r="AA1181" s="50"/>
      <c r="AG1181" s="50"/>
      <c r="AH1181" s="50"/>
      <c r="AI1181" s="50"/>
      <c r="AJ1181" s="50"/>
      <c r="AK1181" s="50"/>
      <c r="AL1181" s="50"/>
      <c r="AM1181" s="50"/>
      <c r="AN1181" s="50"/>
      <c r="AO1181" s="50"/>
      <c r="AP1181" s="138" t="str">
        <f>IF(NOT($AS1181=$AS1182),ROW(),"")</f>
        <v/>
      </c>
      <c r="AQ1181" s="20" t="str">
        <f>IF(NOT(AS1181=AS1182),AS1182,"")</f>
        <v/>
      </c>
      <c r="AR1181" s="20" t="str">
        <f>INDEX($AB$15:$AM$15,MATCH($AS1181,$AB$11:$AM$11,0))</f>
        <v>in</v>
      </c>
      <c r="AS1181" s="20" t="str">
        <f>LEFT(AT1181,4)</f>
        <v>2004</v>
      </c>
      <c r="AT1181" s="139" t="str">
        <f>LEFT(B1181,6)</f>
        <v>200407</v>
      </c>
    </row>
    <row r="1182" spans="2:46" x14ac:dyDescent="0.25">
      <c r="B1182" s="11">
        <f>'Market Data'!B1168</f>
        <v>20040802</v>
      </c>
      <c r="C1182" s="2">
        <f>'Market Data'!C1168</f>
        <v>5050.5</v>
      </c>
      <c r="D1182" s="2">
        <f>'Market Data'!D1168</f>
        <v>5054</v>
      </c>
      <c r="E1182" s="2">
        <f>'Market Data'!E1168</f>
        <v>5014</v>
      </c>
      <c r="F1182" s="12">
        <f>'Market Data'!F1168</f>
        <v>5047.5</v>
      </c>
      <c r="H1182" s="151">
        <f t="shared" si="165"/>
        <v>1164</v>
      </c>
      <c r="I1182" s="244">
        <f ca="1">IF($H1182&lt;($J$6+1),"",PFE(OFFSET($F1182,0,0,-$J$6)))</f>
        <v>-8.3652193136875899E-2</v>
      </c>
      <c r="J1182" s="19"/>
      <c r="K1182" s="139" t="str">
        <f t="shared" ca="1" si="166"/>
        <v>Short</v>
      </c>
      <c r="L1182" s="243" t="e">
        <f t="shared" ca="1" si="161"/>
        <v>#N/A</v>
      </c>
      <c r="M1182" s="242" t="e">
        <f t="shared" ca="1" si="162"/>
        <v>#N/A</v>
      </c>
      <c r="N1182" s="20"/>
      <c r="O1182" s="74">
        <f t="shared" ca="1" si="167"/>
        <v>-1</v>
      </c>
      <c r="P1182" s="75">
        <f t="shared" ca="1" si="159"/>
        <v>0</v>
      </c>
      <c r="Q1182" s="76" t="str">
        <f t="shared" ca="1" si="163"/>
        <v/>
      </c>
      <c r="R1182" s="75"/>
      <c r="S1182" s="77">
        <f t="shared" ca="1" si="160"/>
        <v>-1</v>
      </c>
      <c r="T1182" s="78"/>
      <c r="U1182" s="81">
        <f t="shared" ca="1" si="168"/>
        <v>700</v>
      </c>
      <c r="V1182" s="82">
        <f t="shared" ca="1" si="164"/>
        <v>118191.44000000002</v>
      </c>
      <c r="W1182" s="50"/>
      <c r="X1182" s="50"/>
      <c r="Y1182" s="50"/>
      <c r="Z1182" s="50"/>
      <c r="AA1182" s="50"/>
      <c r="AG1182" s="50"/>
      <c r="AH1182" s="50"/>
      <c r="AI1182" s="50"/>
      <c r="AJ1182" s="50"/>
      <c r="AK1182" s="50"/>
      <c r="AL1182" s="50"/>
      <c r="AM1182" s="50"/>
      <c r="AN1182" s="50"/>
      <c r="AO1182" s="50"/>
      <c r="AP1182" s="138" t="str">
        <f>IF(NOT($AS1182=$AS1183),ROW(),"")</f>
        <v/>
      </c>
      <c r="AQ1182" s="20" t="str">
        <f>IF(NOT(AS1182=AS1183),AS1183,"")</f>
        <v/>
      </c>
      <c r="AR1182" s="20" t="str">
        <f>INDEX($AB$15:$AM$15,MATCH($AS1182,$AB$11:$AM$11,0))</f>
        <v>in</v>
      </c>
      <c r="AS1182" s="20" t="str">
        <f>LEFT(AT1182,4)</f>
        <v>2004</v>
      </c>
      <c r="AT1182" s="139" t="str">
        <f>LEFT(B1182,6)</f>
        <v>200408</v>
      </c>
    </row>
    <row r="1183" spans="2:46" x14ac:dyDescent="0.25">
      <c r="B1183" s="11">
        <f>'Market Data'!B1169</f>
        <v>20040803</v>
      </c>
      <c r="C1183" s="2">
        <f>'Market Data'!C1169</f>
        <v>5053</v>
      </c>
      <c r="D1183" s="2">
        <f>'Market Data'!D1169</f>
        <v>5067.5</v>
      </c>
      <c r="E1183" s="2">
        <f>'Market Data'!E1169</f>
        <v>5029.5</v>
      </c>
      <c r="F1183" s="12">
        <f>'Market Data'!F1169</f>
        <v>5033.5</v>
      </c>
      <c r="H1183" s="151">
        <f t="shared" si="165"/>
        <v>1165</v>
      </c>
      <c r="I1183" s="244">
        <f ca="1">IF($H1183&lt;($J$6+1),"",PFE(OFFSET($F1183,0,0,-$J$6)))</f>
        <v>-7.8322400244667897E-2</v>
      </c>
      <c r="J1183" s="19"/>
      <c r="K1183" s="139" t="str">
        <f t="shared" ca="1" si="166"/>
        <v>Short</v>
      </c>
      <c r="L1183" s="243" t="e">
        <f t="shared" ca="1" si="161"/>
        <v>#N/A</v>
      </c>
      <c r="M1183" s="242" t="e">
        <f t="shared" ca="1" si="162"/>
        <v>#N/A</v>
      </c>
      <c r="N1183" s="20"/>
      <c r="O1183" s="74">
        <f t="shared" ca="1" si="167"/>
        <v>-1</v>
      </c>
      <c r="P1183" s="75">
        <f t="shared" ca="1" si="159"/>
        <v>0</v>
      </c>
      <c r="Q1183" s="76" t="str">
        <f t="shared" ca="1" si="163"/>
        <v/>
      </c>
      <c r="R1183" s="75"/>
      <c r="S1183" s="77">
        <f t="shared" ca="1" si="160"/>
        <v>-1</v>
      </c>
      <c r="T1183" s="78"/>
      <c r="U1183" s="81">
        <f t="shared" ca="1" si="168"/>
        <v>490</v>
      </c>
      <c r="V1183" s="82">
        <f t="shared" ca="1" si="164"/>
        <v>118681.44000000002</v>
      </c>
      <c r="W1183" s="50"/>
      <c r="X1183" s="50"/>
      <c r="Y1183" s="50"/>
      <c r="Z1183" s="50"/>
      <c r="AA1183" s="50"/>
      <c r="AG1183" s="50"/>
      <c r="AH1183" s="50"/>
      <c r="AI1183" s="50"/>
      <c r="AJ1183" s="50"/>
      <c r="AK1183" s="50"/>
      <c r="AL1183" s="50"/>
      <c r="AM1183" s="50"/>
      <c r="AN1183" s="50"/>
      <c r="AO1183" s="50"/>
      <c r="AP1183" s="138" t="str">
        <f>IF(NOT($AS1183=$AS1184),ROW(),"")</f>
        <v/>
      </c>
      <c r="AQ1183" s="20" t="str">
        <f>IF(NOT(AS1183=AS1184),AS1184,"")</f>
        <v/>
      </c>
      <c r="AR1183" s="20" t="str">
        <f>INDEX($AB$15:$AM$15,MATCH($AS1183,$AB$11:$AM$11,0))</f>
        <v>in</v>
      </c>
      <c r="AS1183" s="20" t="str">
        <f>LEFT(AT1183,4)</f>
        <v>2004</v>
      </c>
      <c r="AT1183" s="139" t="str">
        <f>LEFT(B1183,6)</f>
        <v>200408</v>
      </c>
    </row>
    <row r="1184" spans="2:46" x14ac:dyDescent="0.25">
      <c r="B1184" s="11">
        <f>'Market Data'!B1170</f>
        <v>20040804</v>
      </c>
      <c r="C1184" s="2">
        <f>'Market Data'!C1170</f>
        <v>5013.5</v>
      </c>
      <c r="D1184" s="2">
        <f>'Market Data'!D1170</f>
        <v>5018</v>
      </c>
      <c r="E1184" s="2">
        <f>'Market Data'!E1170</f>
        <v>4979.5</v>
      </c>
      <c r="F1184" s="12">
        <f>'Market Data'!F1170</f>
        <v>5009.5</v>
      </c>
      <c r="H1184" s="151">
        <f t="shared" si="165"/>
        <v>1166</v>
      </c>
      <c r="I1184" s="244">
        <f ca="1">IF($H1184&lt;($J$6+1),"",PFE(OFFSET($F1184,0,0,-$J$6)))</f>
        <v>-8.0046167396406798E-2</v>
      </c>
      <c r="J1184" s="19"/>
      <c r="K1184" s="139" t="str">
        <f t="shared" ca="1" si="166"/>
        <v>Short</v>
      </c>
      <c r="L1184" s="243" t="e">
        <f t="shared" ca="1" si="161"/>
        <v>#N/A</v>
      </c>
      <c r="M1184" s="242" t="e">
        <f t="shared" ca="1" si="162"/>
        <v>#N/A</v>
      </c>
      <c r="N1184" s="20"/>
      <c r="O1184" s="74">
        <f t="shared" ca="1" si="167"/>
        <v>-1</v>
      </c>
      <c r="P1184" s="75">
        <f t="shared" ca="1" si="159"/>
        <v>0</v>
      </c>
      <c r="Q1184" s="76" t="str">
        <f t="shared" ca="1" si="163"/>
        <v/>
      </c>
      <c r="R1184" s="75"/>
      <c r="S1184" s="77">
        <f t="shared" ca="1" si="160"/>
        <v>-1</v>
      </c>
      <c r="T1184" s="78"/>
      <c r="U1184" s="81">
        <f t="shared" ca="1" si="168"/>
        <v>840</v>
      </c>
      <c r="V1184" s="82">
        <f t="shared" ca="1" si="164"/>
        <v>119521.44000000002</v>
      </c>
      <c r="W1184" s="50"/>
      <c r="X1184" s="50"/>
      <c r="Y1184" s="50"/>
      <c r="Z1184" s="50"/>
      <c r="AA1184" s="50"/>
      <c r="AG1184" s="50"/>
      <c r="AH1184" s="50"/>
      <c r="AI1184" s="50"/>
      <c r="AJ1184" s="50"/>
      <c r="AK1184" s="50"/>
      <c r="AL1184" s="50"/>
      <c r="AM1184" s="50"/>
      <c r="AN1184" s="50"/>
      <c r="AO1184" s="50"/>
      <c r="AP1184" s="138" t="str">
        <f>IF(NOT($AS1184=$AS1185),ROW(),"")</f>
        <v/>
      </c>
      <c r="AQ1184" s="20" t="str">
        <f>IF(NOT(AS1184=AS1185),AS1185,"")</f>
        <v/>
      </c>
      <c r="AR1184" s="20" t="str">
        <f>INDEX($AB$15:$AM$15,MATCH($AS1184,$AB$11:$AM$11,0))</f>
        <v>in</v>
      </c>
      <c r="AS1184" s="20" t="str">
        <f>LEFT(AT1184,4)</f>
        <v>2004</v>
      </c>
      <c r="AT1184" s="139" t="str">
        <f>LEFT(B1184,6)</f>
        <v>200408</v>
      </c>
    </row>
    <row r="1185" spans="2:46" x14ac:dyDescent="0.25">
      <c r="B1185" s="11">
        <f>'Market Data'!B1171</f>
        <v>20040805</v>
      </c>
      <c r="C1185" s="2">
        <f>'Market Data'!C1171</f>
        <v>5019</v>
      </c>
      <c r="D1185" s="2">
        <f>'Market Data'!D1171</f>
        <v>5032</v>
      </c>
      <c r="E1185" s="2">
        <f>'Market Data'!E1171</f>
        <v>4973.5</v>
      </c>
      <c r="F1185" s="12">
        <f>'Market Data'!F1171</f>
        <v>4982.5</v>
      </c>
      <c r="H1185" s="151">
        <f t="shared" si="165"/>
        <v>1167</v>
      </c>
      <c r="I1185" s="244">
        <f ca="1">IF($H1185&lt;($J$6+1),"",PFE(OFFSET($F1185,0,0,-$J$6)))</f>
        <v>-9.4619509619343123E-2</v>
      </c>
      <c r="J1185" s="19"/>
      <c r="K1185" s="139" t="str">
        <f t="shared" ca="1" si="166"/>
        <v>Short</v>
      </c>
      <c r="L1185" s="243" t="e">
        <f t="shared" ca="1" si="161"/>
        <v>#N/A</v>
      </c>
      <c r="M1185" s="242" t="e">
        <f t="shared" ca="1" si="162"/>
        <v>#N/A</v>
      </c>
      <c r="N1185" s="20"/>
      <c r="O1185" s="74">
        <f t="shared" ca="1" si="167"/>
        <v>-1</v>
      </c>
      <c r="P1185" s="75">
        <f t="shared" ca="1" si="159"/>
        <v>0</v>
      </c>
      <c r="Q1185" s="76" t="str">
        <f t="shared" ca="1" si="163"/>
        <v/>
      </c>
      <c r="R1185" s="75"/>
      <c r="S1185" s="77">
        <f t="shared" ca="1" si="160"/>
        <v>-1</v>
      </c>
      <c r="T1185" s="78"/>
      <c r="U1185" s="81">
        <f t="shared" ca="1" si="168"/>
        <v>945</v>
      </c>
      <c r="V1185" s="82">
        <f t="shared" ca="1" si="164"/>
        <v>120466.44000000002</v>
      </c>
      <c r="W1185" s="50"/>
      <c r="X1185" s="50"/>
      <c r="Y1185" s="50"/>
      <c r="Z1185" s="50"/>
      <c r="AA1185" s="50"/>
      <c r="AG1185" s="50"/>
      <c r="AH1185" s="50"/>
      <c r="AI1185" s="50"/>
      <c r="AJ1185" s="50"/>
      <c r="AK1185" s="50"/>
      <c r="AL1185" s="50"/>
      <c r="AM1185" s="50"/>
      <c r="AN1185" s="50"/>
      <c r="AO1185" s="50"/>
      <c r="AP1185" s="138" t="str">
        <f>IF(NOT($AS1185=$AS1186),ROW(),"")</f>
        <v/>
      </c>
      <c r="AQ1185" s="20" t="str">
        <f>IF(NOT(AS1185=AS1186),AS1186,"")</f>
        <v/>
      </c>
      <c r="AR1185" s="20" t="str">
        <f>INDEX($AB$15:$AM$15,MATCH($AS1185,$AB$11:$AM$11,0))</f>
        <v>in</v>
      </c>
      <c r="AS1185" s="20" t="str">
        <f>LEFT(AT1185,4)</f>
        <v>2004</v>
      </c>
      <c r="AT1185" s="139" t="str">
        <f>LEFT(B1185,6)</f>
        <v>200408</v>
      </c>
    </row>
    <row r="1186" spans="2:46" x14ac:dyDescent="0.25">
      <c r="B1186" s="11">
        <f>'Market Data'!B1172</f>
        <v>20040806</v>
      </c>
      <c r="C1186" s="2">
        <f>'Market Data'!C1172</f>
        <v>4943.5</v>
      </c>
      <c r="D1186" s="2">
        <f>'Market Data'!D1172</f>
        <v>4959.5</v>
      </c>
      <c r="E1186" s="2">
        <f>'Market Data'!E1172</f>
        <v>4883.5</v>
      </c>
      <c r="F1186" s="12">
        <f>'Market Data'!F1172</f>
        <v>4887.5</v>
      </c>
      <c r="H1186" s="151">
        <f t="shared" si="165"/>
        <v>1168</v>
      </c>
      <c r="I1186" s="244">
        <f ca="1">IF($H1186&lt;($J$6+1),"",PFE(OFFSET($F1186,0,0,-$J$6)))</f>
        <v>-0.13295706304639374</v>
      </c>
      <c r="J1186" s="19"/>
      <c r="K1186" s="139" t="str">
        <f t="shared" ca="1" si="166"/>
        <v>Short</v>
      </c>
      <c r="L1186" s="243" t="e">
        <f t="shared" ca="1" si="161"/>
        <v>#N/A</v>
      </c>
      <c r="M1186" s="242" t="e">
        <f t="shared" ca="1" si="162"/>
        <v>#N/A</v>
      </c>
      <c r="N1186" s="20"/>
      <c r="O1186" s="74">
        <f t="shared" ca="1" si="167"/>
        <v>-1</v>
      </c>
      <c r="P1186" s="75">
        <f t="shared" ca="1" si="159"/>
        <v>0</v>
      </c>
      <c r="Q1186" s="76" t="str">
        <f t="shared" ca="1" si="163"/>
        <v/>
      </c>
      <c r="R1186" s="75"/>
      <c r="S1186" s="77">
        <f t="shared" ca="1" si="160"/>
        <v>-1</v>
      </c>
      <c r="T1186" s="78"/>
      <c r="U1186" s="81">
        <f t="shared" ca="1" si="168"/>
        <v>3325</v>
      </c>
      <c r="V1186" s="82">
        <f t="shared" ca="1" si="164"/>
        <v>123791.44000000002</v>
      </c>
      <c r="W1186" s="50"/>
      <c r="X1186" s="50"/>
      <c r="Y1186" s="50"/>
      <c r="Z1186" s="50"/>
      <c r="AA1186" s="50"/>
      <c r="AG1186" s="50"/>
      <c r="AH1186" s="50"/>
      <c r="AI1186" s="50"/>
      <c r="AJ1186" s="50"/>
      <c r="AK1186" s="50"/>
      <c r="AL1186" s="50"/>
      <c r="AM1186" s="50"/>
      <c r="AN1186" s="50"/>
      <c r="AO1186" s="50"/>
      <c r="AP1186" s="138" t="str">
        <f>IF(NOT($AS1186=$AS1187),ROW(),"")</f>
        <v/>
      </c>
      <c r="AQ1186" s="20" t="str">
        <f>IF(NOT(AS1186=AS1187),AS1187,"")</f>
        <v/>
      </c>
      <c r="AR1186" s="20" t="str">
        <f>INDEX($AB$15:$AM$15,MATCH($AS1186,$AB$11:$AM$11,0))</f>
        <v>in</v>
      </c>
      <c r="AS1186" s="20" t="str">
        <f>LEFT(AT1186,4)</f>
        <v>2004</v>
      </c>
      <c r="AT1186" s="139" t="str">
        <f>LEFT(B1186,6)</f>
        <v>200408</v>
      </c>
    </row>
    <row r="1187" spans="2:46" x14ac:dyDescent="0.25">
      <c r="B1187" s="11">
        <f>'Market Data'!B1173</f>
        <v>20040809</v>
      </c>
      <c r="C1187" s="2">
        <f>'Market Data'!C1173</f>
        <v>4901</v>
      </c>
      <c r="D1187" s="2">
        <f>'Market Data'!D1173</f>
        <v>4908.5</v>
      </c>
      <c r="E1187" s="2">
        <f>'Market Data'!E1173</f>
        <v>4836</v>
      </c>
      <c r="F1187" s="12">
        <f>'Market Data'!F1173</f>
        <v>4857.5</v>
      </c>
      <c r="H1187" s="151">
        <f t="shared" si="165"/>
        <v>1169</v>
      </c>
      <c r="I1187" s="244">
        <f ca="1">IF($H1187&lt;($J$6+1),"",PFE(OFFSET($F1187,0,0,-$J$6)))</f>
        <v>-0.13371557219880412</v>
      </c>
      <c r="J1187" s="19"/>
      <c r="K1187" s="139" t="str">
        <f t="shared" ca="1" si="166"/>
        <v>Short</v>
      </c>
      <c r="L1187" s="243" t="e">
        <f t="shared" ca="1" si="161"/>
        <v>#N/A</v>
      </c>
      <c r="M1187" s="242" t="e">
        <f t="shared" ca="1" si="162"/>
        <v>#N/A</v>
      </c>
      <c r="N1187" s="20"/>
      <c r="O1187" s="74">
        <f t="shared" ca="1" si="167"/>
        <v>-1</v>
      </c>
      <c r="P1187" s="75">
        <f t="shared" ca="1" si="159"/>
        <v>0</v>
      </c>
      <c r="Q1187" s="76" t="str">
        <f t="shared" ca="1" si="163"/>
        <v/>
      </c>
      <c r="R1187" s="75"/>
      <c r="S1187" s="77">
        <f t="shared" ca="1" si="160"/>
        <v>-1</v>
      </c>
      <c r="T1187" s="78"/>
      <c r="U1187" s="81">
        <f t="shared" ca="1" si="168"/>
        <v>1050</v>
      </c>
      <c r="V1187" s="82">
        <f t="shared" ca="1" si="164"/>
        <v>124841.44000000002</v>
      </c>
      <c r="W1187" s="50"/>
      <c r="X1187" s="50"/>
      <c r="Y1187" s="50"/>
      <c r="Z1187" s="50"/>
      <c r="AA1187" s="50"/>
      <c r="AG1187" s="50"/>
      <c r="AH1187" s="50"/>
      <c r="AI1187" s="50"/>
      <c r="AJ1187" s="50"/>
      <c r="AK1187" s="50"/>
      <c r="AL1187" s="50"/>
      <c r="AM1187" s="50"/>
      <c r="AN1187" s="50"/>
      <c r="AO1187" s="50"/>
      <c r="AP1187" s="138" t="str">
        <f>IF(NOT($AS1187=$AS1188),ROW(),"")</f>
        <v/>
      </c>
      <c r="AQ1187" s="20" t="str">
        <f>IF(NOT(AS1187=AS1188),AS1188,"")</f>
        <v/>
      </c>
      <c r="AR1187" s="20" t="str">
        <f>INDEX($AB$15:$AM$15,MATCH($AS1187,$AB$11:$AM$11,0))</f>
        <v>in</v>
      </c>
      <c r="AS1187" s="20" t="str">
        <f>LEFT(AT1187,4)</f>
        <v>2004</v>
      </c>
      <c r="AT1187" s="139" t="str">
        <f>LEFT(B1187,6)</f>
        <v>200408</v>
      </c>
    </row>
    <row r="1188" spans="2:46" x14ac:dyDescent="0.25">
      <c r="B1188" s="11">
        <f>'Market Data'!B1174</f>
        <v>20040810</v>
      </c>
      <c r="C1188" s="2">
        <f>'Market Data'!C1174</f>
        <v>4869</v>
      </c>
      <c r="D1188" s="2">
        <f>'Market Data'!D1174</f>
        <v>4895</v>
      </c>
      <c r="E1188" s="2">
        <f>'Market Data'!E1174</f>
        <v>4859.5</v>
      </c>
      <c r="F1188" s="12">
        <f>'Market Data'!F1174</f>
        <v>4892</v>
      </c>
      <c r="H1188" s="151">
        <f t="shared" si="165"/>
        <v>1170</v>
      </c>
      <c r="I1188" s="244">
        <f ca="1">IF($H1188&lt;($J$6+1),"",PFE(OFFSET($F1188,0,0,-$J$6)))</f>
        <v>-0.11191372116490274</v>
      </c>
      <c r="J1188" s="19"/>
      <c r="K1188" s="139" t="str">
        <f t="shared" ca="1" si="166"/>
        <v>Short</v>
      </c>
      <c r="L1188" s="243" t="e">
        <f t="shared" ca="1" si="161"/>
        <v>#N/A</v>
      </c>
      <c r="M1188" s="242" t="e">
        <f t="shared" ca="1" si="162"/>
        <v>#N/A</v>
      </c>
      <c r="N1188" s="20"/>
      <c r="O1188" s="74">
        <f t="shared" ca="1" si="167"/>
        <v>-1</v>
      </c>
      <c r="P1188" s="75">
        <f t="shared" ca="1" si="159"/>
        <v>0</v>
      </c>
      <c r="Q1188" s="76" t="str">
        <f t="shared" ca="1" si="163"/>
        <v/>
      </c>
      <c r="R1188" s="75"/>
      <c r="S1188" s="77">
        <f t="shared" ca="1" si="160"/>
        <v>-1</v>
      </c>
      <c r="T1188" s="78"/>
      <c r="U1188" s="81">
        <f t="shared" ca="1" si="168"/>
        <v>-1207.5</v>
      </c>
      <c r="V1188" s="82">
        <f t="shared" ca="1" si="164"/>
        <v>123633.94000000002</v>
      </c>
      <c r="W1188" s="50"/>
      <c r="X1188" s="50"/>
      <c r="Y1188" s="50"/>
      <c r="Z1188" s="50"/>
      <c r="AA1188" s="50"/>
      <c r="AG1188" s="50"/>
      <c r="AH1188" s="50"/>
      <c r="AI1188" s="50"/>
      <c r="AJ1188" s="50"/>
      <c r="AK1188" s="50"/>
      <c r="AL1188" s="50"/>
      <c r="AM1188" s="50"/>
      <c r="AN1188" s="50"/>
      <c r="AO1188" s="50"/>
      <c r="AP1188" s="138" t="str">
        <f>IF(NOT($AS1188=$AS1189),ROW(),"")</f>
        <v/>
      </c>
      <c r="AQ1188" s="20" t="str">
        <f>IF(NOT(AS1188=AS1189),AS1189,"")</f>
        <v/>
      </c>
      <c r="AR1188" s="20" t="str">
        <f>INDEX($AB$15:$AM$15,MATCH($AS1188,$AB$11:$AM$11,0))</f>
        <v>in</v>
      </c>
      <c r="AS1188" s="20" t="str">
        <f>LEFT(AT1188,4)</f>
        <v>2004</v>
      </c>
      <c r="AT1188" s="139" t="str">
        <f>LEFT(B1188,6)</f>
        <v>200408</v>
      </c>
    </row>
    <row r="1189" spans="2:46" x14ac:dyDescent="0.25">
      <c r="B1189" s="11">
        <f>'Market Data'!B1175</f>
        <v>20040811</v>
      </c>
      <c r="C1189" s="2">
        <f>'Market Data'!C1175</f>
        <v>4899.5</v>
      </c>
      <c r="D1189" s="2">
        <f>'Market Data'!D1175</f>
        <v>4900</v>
      </c>
      <c r="E1189" s="2">
        <f>'Market Data'!E1175</f>
        <v>4808.5</v>
      </c>
      <c r="F1189" s="12">
        <f>'Market Data'!F1175</f>
        <v>4842</v>
      </c>
      <c r="H1189" s="151">
        <f t="shared" si="165"/>
        <v>1171</v>
      </c>
      <c r="I1189" s="244">
        <f ca="1">IF($H1189&lt;($J$6+1),"",PFE(OFFSET($F1189,0,0,-$J$6)))</f>
        <v>-0.14607006286757732</v>
      </c>
      <c r="J1189" s="19"/>
      <c r="K1189" s="139" t="str">
        <f t="shared" ca="1" si="166"/>
        <v>Short</v>
      </c>
      <c r="L1189" s="243" t="e">
        <f t="shared" ca="1" si="161"/>
        <v>#N/A</v>
      </c>
      <c r="M1189" s="242" t="e">
        <f t="shared" ca="1" si="162"/>
        <v>#N/A</v>
      </c>
      <c r="N1189" s="20"/>
      <c r="O1189" s="74">
        <f t="shared" ca="1" si="167"/>
        <v>-1</v>
      </c>
      <c r="P1189" s="75">
        <f t="shared" ca="1" si="159"/>
        <v>0</v>
      </c>
      <c r="Q1189" s="76" t="str">
        <f t="shared" ca="1" si="163"/>
        <v/>
      </c>
      <c r="R1189" s="75"/>
      <c r="S1189" s="77">
        <f t="shared" ca="1" si="160"/>
        <v>-1</v>
      </c>
      <c r="T1189" s="78"/>
      <c r="U1189" s="81">
        <f t="shared" ca="1" si="168"/>
        <v>1750</v>
      </c>
      <c r="V1189" s="82">
        <f t="shared" ca="1" si="164"/>
        <v>125383.94000000002</v>
      </c>
      <c r="W1189" s="50"/>
      <c r="X1189" s="50"/>
      <c r="Y1189" s="50"/>
      <c r="Z1189" s="50"/>
      <c r="AA1189" s="50"/>
      <c r="AG1189" s="50"/>
      <c r="AH1189" s="50"/>
      <c r="AI1189" s="50"/>
      <c r="AJ1189" s="50"/>
      <c r="AK1189" s="50"/>
      <c r="AL1189" s="50"/>
      <c r="AM1189" s="50"/>
      <c r="AN1189" s="50"/>
      <c r="AO1189" s="50"/>
      <c r="AP1189" s="138" t="str">
        <f>IF(NOT($AS1189=$AS1190),ROW(),"")</f>
        <v/>
      </c>
      <c r="AQ1189" s="20" t="str">
        <f>IF(NOT(AS1189=AS1190),AS1190,"")</f>
        <v/>
      </c>
      <c r="AR1189" s="20" t="str">
        <f>INDEX($AB$15:$AM$15,MATCH($AS1189,$AB$11:$AM$11,0))</f>
        <v>in</v>
      </c>
      <c r="AS1189" s="20" t="str">
        <f>LEFT(AT1189,4)</f>
        <v>2004</v>
      </c>
      <c r="AT1189" s="139" t="str">
        <f>LEFT(B1189,6)</f>
        <v>200408</v>
      </c>
    </row>
    <row r="1190" spans="2:46" x14ac:dyDescent="0.25">
      <c r="B1190" s="11">
        <f>'Market Data'!B1176</f>
        <v>20040812</v>
      </c>
      <c r="C1190" s="2">
        <f>'Market Data'!C1176</f>
        <v>4863</v>
      </c>
      <c r="D1190" s="2">
        <f>'Market Data'!D1176</f>
        <v>4880</v>
      </c>
      <c r="E1190" s="2">
        <f>'Market Data'!E1176</f>
        <v>4790.5</v>
      </c>
      <c r="F1190" s="12">
        <f>'Market Data'!F1176</f>
        <v>4802.5</v>
      </c>
      <c r="H1190" s="151">
        <f t="shared" si="165"/>
        <v>1172</v>
      </c>
      <c r="I1190" s="244">
        <f ca="1">IF($H1190&lt;($J$6+1),"",PFE(OFFSET($F1190,0,0,-$J$6)))</f>
        <v>-0.1548217405567458</v>
      </c>
      <c r="J1190" s="19"/>
      <c r="K1190" s="139" t="str">
        <f t="shared" ca="1" si="166"/>
        <v>Short</v>
      </c>
      <c r="L1190" s="243" t="e">
        <f t="shared" ca="1" si="161"/>
        <v>#N/A</v>
      </c>
      <c r="M1190" s="242" t="e">
        <f t="shared" ca="1" si="162"/>
        <v>#N/A</v>
      </c>
      <c r="N1190" s="20"/>
      <c r="O1190" s="74">
        <f t="shared" ca="1" si="167"/>
        <v>-1</v>
      </c>
      <c r="P1190" s="75">
        <f t="shared" ca="1" si="159"/>
        <v>0</v>
      </c>
      <c r="Q1190" s="76" t="str">
        <f t="shared" ca="1" si="163"/>
        <v/>
      </c>
      <c r="R1190" s="75"/>
      <c r="S1190" s="77">
        <f t="shared" ca="1" si="160"/>
        <v>-1</v>
      </c>
      <c r="T1190" s="78"/>
      <c r="U1190" s="81">
        <f t="shared" ca="1" si="168"/>
        <v>1382.5</v>
      </c>
      <c r="V1190" s="82">
        <f t="shared" ca="1" si="164"/>
        <v>126766.44000000002</v>
      </c>
      <c r="W1190" s="50"/>
      <c r="X1190" s="50"/>
      <c r="Y1190" s="50"/>
      <c r="Z1190" s="50"/>
      <c r="AA1190" s="50"/>
      <c r="AG1190" s="50"/>
      <c r="AH1190" s="50"/>
      <c r="AI1190" s="50"/>
      <c r="AJ1190" s="50"/>
      <c r="AK1190" s="50"/>
      <c r="AL1190" s="50"/>
      <c r="AM1190" s="50"/>
      <c r="AN1190" s="50"/>
      <c r="AO1190" s="50"/>
      <c r="AP1190" s="138" t="str">
        <f>IF(NOT($AS1190=$AS1191),ROW(),"")</f>
        <v/>
      </c>
      <c r="AQ1190" s="20" t="str">
        <f>IF(NOT(AS1190=AS1191),AS1191,"")</f>
        <v/>
      </c>
      <c r="AR1190" s="20" t="str">
        <f>INDEX($AB$15:$AM$15,MATCH($AS1190,$AB$11:$AM$11,0))</f>
        <v>in</v>
      </c>
      <c r="AS1190" s="20" t="str">
        <f>LEFT(AT1190,4)</f>
        <v>2004</v>
      </c>
      <c r="AT1190" s="139" t="str">
        <f>LEFT(B1190,6)</f>
        <v>200408</v>
      </c>
    </row>
    <row r="1191" spans="2:46" x14ac:dyDescent="0.25">
      <c r="B1191" s="11">
        <f>'Market Data'!B1177</f>
        <v>20040813</v>
      </c>
      <c r="C1191" s="2">
        <f>'Market Data'!C1177</f>
        <v>4800.5</v>
      </c>
      <c r="D1191" s="2">
        <f>'Market Data'!D1177</f>
        <v>4833</v>
      </c>
      <c r="E1191" s="2">
        <f>'Market Data'!E1177</f>
        <v>4789.5</v>
      </c>
      <c r="F1191" s="12">
        <f>'Market Data'!F1177</f>
        <v>4818</v>
      </c>
      <c r="H1191" s="151">
        <f t="shared" si="165"/>
        <v>1173</v>
      </c>
      <c r="I1191" s="244">
        <f ca="1">IF($H1191&lt;($J$6+1),"",PFE(OFFSET($F1191,0,0,-$J$6)))</f>
        <v>-0.16194015513768648</v>
      </c>
      <c r="J1191" s="19"/>
      <c r="K1191" s="139" t="str">
        <f t="shared" ca="1" si="166"/>
        <v>Short</v>
      </c>
      <c r="L1191" s="243" t="e">
        <f t="shared" ca="1" si="161"/>
        <v>#N/A</v>
      </c>
      <c r="M1191" s="242" t="e">
        <f t="shared" ca="1" si="162"/>
        <v>#N/A</v>
      </c>
      <c r="N1191" s="20"/>
      <c r="O1191" s="74">
        <f t="shared" ca="1" si="167"/>
        <v>-1</v>
      </c>
      <c r="P1191" s="75">
        <f t="shared" ca="1" si="159"/>
        <v>0</v>
      </c>
      <c r="Q1191" s="76" t="str">
        <f t="shared" ca="1" si="163"/>
        <v/>
      </c>
      <c r="R1191" s="75"/>
      <c r="S1191" s="77">
        <f t="shared" ca="1" si="160"/>
        <v>-1</v>
      </c>
      <c r="T1191" s="78"/>
      <c r="U1191" s="81">
        <f t="shared" ca="1" si="168"/>
        <v>-542.5</v>
      </c>
      <c r="V1191" s="82">
        <f t="shared" ca="1" si="164"/>
        <v>126223.94000000002</v>
      </c>
      <c r="W1191" s="50"/>
      <c r="X1191" s="50"/>
      <c r="Y1191" s="50"/>
      <c r="Z1191" s="50"/>
      <c r="AA1191" s="50"/>
      <c r="AG1191" s="50"/>
      <c r="AH1191" s="50"/>
      <c r="AI1191" s="50"/>
      <c r="AJ1191" s="50"/>
      <c r="AK1191" s="50"/>
      <c r="AL1191" s="50"/>
      <c r="AM1191" s="50"/>
      <c r="AN1191" s="50"/>
      <c r="AO1191" s="50"/>
      <c r="AP1191" s="138" t="str">
        <f>IF(NOT($AS1191=$AS1192),ROW(),"")</f>
        <v/>
      </c>
      <c r="AQ1191" s="20" t="str">
        <f>IF(NOT(AS1191=AS1192),AS1192,"")</f>
        <v/>
      </c>
      <c r="AR1191" s="20" t="str">
        <f>INDEX($AB$15:$AM$15,MATCH($AS1191,$AB$11:$AM$11,0))</f>
        <v>in</v>
      </c>
      <c r="AS1191" s="20" t="str">
        <f>LEFT(AT1191,4)</f>
        <v>2004</v>
      </c>
      <c r="AT1191" s="139" t="str">
        <f>LEFT(B1191,6)</f>
        <v>200408</v>
      </c>
    </row>
    <row r="1192" spans="2:46" x14ac:dyDescent="0.25">
      <c r="B1192" s="11">
        <f>'Market Data'!B1178</f>
        <v>20040816</v>
      </c>
      <c r="C1192" s="2">
        <f>'Market Data'!C1178</f>
        <v>4803.5</v>
      </c>
      <c r="D1192" s="2">
        <f>'Market Data'!D1178</f>
        <v>4877.5</v>
      </c>
      <c r="E1192" s="2">
        <f>'Market Data'!E1178</f>
        <v>4788</v>
      </c>
      <c r="F1192" s="12">
        <f>'Market Data'!F1178</f>
        <v>4869.5</v>
      </c>
      <c r="H1192" s="151">
        <f t="shared" si="165"/>
        <v>1174</v>
      </c>
      <c r="I1192" s="244">
        <f ca="1">IF($H1192&lt;($J$6+1),"",PFE(OFFSET($F1192,0,0,-$J$6)))</f>
        <v>-0.13683673805184807</v>
      </c>
      <c r="J1192" s="19"/>
      <c r="K1192" s="139" t="str">
        <f t="shared" ca="1" si="166"/>
        <v>Short</v>
      </c>
      <c r="L1192" s="243" t="e">
        <f t="shared" ca="1" si="161"/>
        <v>#N/A</v>
      </c>
      <c r="M1192" s="242" t="e">
        <f t="shared" ca="1" si="162"/>
        <v>#N/A</v>
      </c>
      <c r="N1192" s="20"/>
      <c r="O1192" s="74">
        <f t="shared" ca="1" si="167"/>
        <v>-1</v>
      </c>
      <c r="P1192" s="75">
        <f t="shared" ca="1" si="159"/>
        <v>0</v>
      </c>
      <c r="Q1192" s="76" t="str">
        <f t="shared" ca="1" si="163"/>
        <v/>
      </c>
      <c r="R1192" s="75"/>
      <c r="S1192" s="77">
        <f t="shared" ca="1" si="160"/>
        <v>-1</v>
      </c>
      <c r="T1192" s="78"/>
      <c r="U1192" s="81">
        <f t="shared" ca="1" si="168"/>
        <v>-1802.5</v>
      </c>
      <c r="V1192" s="82">
        <f t="shared" ca="1" si="164"/>
        <v>124421.44000000002</v>
      </c>
      <c r="W1192" s="50"/>
      <c r="X1192" s="50"/>
      <c r="Y1192" s="50"/>
      <c r="Z1192" s="50"/>
      <c r="AA1192" s="50"/>
      <c r="AG1192" s="50"/>
      <c r="AH1192" s="50"/>
      <c r="AI1192" s="50"/>
      <c r="AJ1192" s="50"/>
      <c r="AK1192" s="50"/>
      <c r="AL1192" s="50"/>
      <c r="AM1192" s="50"/>
      <c r="AN1192" s="50"/>
      <c r="AO1192" s="50"/>
      <c r="AP1192" s="138" t="str">
        <f>IF(NOT($AS1192=$AS1193),ROW(),"")</f>
        <v/>
      </c>
      <c r="AQ1192" s="20" t="str">
        <f>IF(NOT(AS1192=AS1193),AS1193,"")</f>
        <v/>
      </c>
      <c r="AR1192" s="20" t="str">
        <f>INDEX($AB$15:$AM$15,MATCH($AS1192,$AB$11:$AM$11,0))</f>
        <v>in</v>
      </c>
      <c r="AS1192" s="20" t="str">
        <f>LEFT(AT1192,4)</f>
        <v>2004</v>
      </c>
      <c r="AT1192" s="139" t="str">
        <f>LEFT(B1192,6)</f>
        <v>200408</v>
      </c>
    </row>
    <row r="1193" spans="2:46" x14ac:dyDescent="0.25">
      <c r="B1193" s="11">
        <f>'Market Data'!B1179</f>
        <v>20040817</v>
      </c>
      <c r="C1193" s="2">
        <f>'Market Data'!C1179</f>
        <v>4865.5</v>
      </c>
      <c r="D1193" s="2">
        <f>'Market Data'!D1179</f>
        <v>4905.5</v>
      </c>
      <c r="E1193" s="2">
        <f>'Market Data'!E1179</f>
        <v>4847</v>
      </c>
      <c r="F1193" s="12">
        <f>'Market Data'!F1179</f>
        <v>4878</v>
      </c>
      <c r="H1193" s="151">
        <f t="shared" si="165"/>
        <v>1175</v>
      </c>
      <c r="I1193" s="244">
        <f ca="1">IF($H1193&lt;($J$6+1),"",PFE(OFFSET($F1193,0,0,-$J$6)))</f>
        <v>-0.1522118878134672</v>
      </c>
      <c r="J1193" s="19"/>
      <c r="K1193" s="139" t="str">
        <f t="shared" ca="1" si="166"/>
        <v>Short</v>
      </c>
      <c r="L1193" s="243" t="e">
        <f t="shared" ca="1" si="161"/>
        <v>#N/A</v>
      </c>
      <c r="M1193" s="242" t="e">
        <f t="shared" ca="1" si="162"/>
        <v>#N/A</v>
      </c>
      <c r="N1193" s="20"/>
      <c r="O1193" s="74">
        <f t="shared" ca="1" si="167"/>
        <v>-1</v>
      </c>
      <c r="P1193" s="75">
        <f t="shared" ca="1" si="159"/>
        <v>0</v>
      </c>
      <c r="Q1193" s="76" t="str">
        <f t="shared" ca="1" si="163"/>
        <v/>
      </c>
      <c r="R1193" s="75"/>
      <c r="S1193" s="77">
        <f t="shared" ca="1" si="160"/>
        <v>-1</v>
      </c>
      <c r="T1193" s="78"/>
      <c r="U1193" s="81">
        <f t="shared" ca="1" si="168"/>
        <v>-297.5</v>
      </c>
      <c r="V1193" s="82">
        <f t="shared" ca="1" si="164"/>
        <v>124123.94000000002</v>
      </c>
      <c r="W1193" s="50"/>
      <c r="X1193" s="50"/>
      <c r="Y1193" s="50"/>
      <c r="Z1193" s="50"/>
      <c r="AA1193" s="50"/>
      <c r="AG1193" s="50"/>
      <c r="AH1193" s="50"/>
      <c r="AI1193" s="50"/>
      <c r="AJ1193" s="50"/>
      <c r="AK1193" s="50"/>
      <c r="AL1193" s="50"/>
      <c r="AM1193" s="50"/>
      <c r="AN1193" s="50"/>
      <c r="AO1193" s="50"/>
      <c r="AP1193" s="138" t="str">
        <f>IF(NOT($AS1193=$AS1194),ROW(),"")</f>
        <v/>
      </c>
      <c r="AQ1193" s="20" t="str">
        <f>IF(NOT(AS1193=AS1194),AS1194,"")</f>
        <v/>
      </c>
      <c r="AR1193" s="20" t="str">
        <f>INDEX($AB$15:$AM$15,MATCH($AS1193,$AB$11:$AM$11,0))</f>
        <v>in</v>
      </c>
      <c r="AS1193" s="20" t="str">
        <f>LEFT(AT1193,4)</f>
        <v>2004</v>
      </c>
      <c r="AT1193" s="139" t="str">
        <f>LEFT(B1193,6)</f>
        <v>200408</v>
      </c>
    </row>
    <row r="1194" spans="2:46" x14ac:dyDescent="0.25">
      <c r="B1194" s="11">
        <f>'Market Data'!B1180</f>
        <v>20040818</v>
      </c>
      <c r="C1194" s="2">
        <f>'Market Data'!C1180</f>
        <v>4875.5</v>
      </c>
      <c r="D1194" s="2">
        <f>'Market Data'!D1180</f>
        <v>4901.5</v>
      </c>
      <c r="E1194" s="2">
        <f>'Market Data'!E1180</f>
        <v>4847.5</v>
      </c>
      <c r="F1194" s="12">
        <f>'Market Data'!F1180</f>
        <v>4901.5</v>
      </c>
      <c r="H1194" s="151">
        <f t="shared" si="165"/>
        <v>1176</v>
      </c>
      <c r="I1194" s="244">
        <f ca="1">IF($H1194&lt;($J$6+1),"",PFE(OFFSET($F1194,0,0,-$J$6)))</f>
        <v>-0.14716833792431411</v>
      </c>
      <c r="J1194" s="19"/>
      <c r="K1194" s="139" t="str">
        <f t="shared" ca="1" si="166"/>
        <v>Short</v>
      </c>
      <c r="L1194" s="243" t="e">
        <f t="shared" ca="1" si="161"/>
        <v>#N/A</v>
      </c>
      <c r="M1194" s="242" t="e">
        <f t="shared" ca="1" si="162"/>
        <v>#N/A</v>
      </c>
      <c r="N1194" s="20"/>
      <c r="O1194" s="74">
        <f t="shared" ca="1" si="167"/>
        <v>-1</v>
      </c>
      <c r="P1194" s="75">
        <f t="shared" ca="1" si="159"/>
        <v>0</v>
      </c>
      <c r="Q1194" s="76" t="str">
        <f t="shared" ca="1" si="163"/>
        <v/>
      </c>
      <c r="R1194" s="75"/>
      <c r="S1194" s="77">
        <f t="shared" ca="1" si="160"/>
        <v>-1</v>
      </c>
      <c r="T1194" s="78"/>
      <c r="U1194" s="81">
        <f t="shared" ca="1" si="168"/>
        <v>-822.5</v>
      </c>
      <c r="V1194" s="82">
        <f t="shared" ca="1" si="164"/>
        <v>123301.44000000002</v>
      </c>
      <c r="W1194" s="50"/>
      <c r="X1194" s="50"/>
      <c r="Y1194" s="50"/>
      <c r="Z1194" s="50"/>
      <c r="AA1194" s="50"/>
      <c r="AG1194" s="50"/>
      <c r="AH1194" s="50"/>
      <c r="AI1194" s="50"/>
      <c r="AJ1194" s="50"/>
      <c r="AK1194" s="50"/>
      <c r="AL1194" s="50"/>
      <c r="AM1194" s="50"/>
      <c r="AN1194" s="50"/>
      <c r="AO1194" s="50"/>
      <c r="AP1194" s="138" t="str">
        <f>IF(NOT($AS1194=$AS1195),ROW(),"")</f>
        <v/>
      </c>
      <c r="AQ1194" s="20" t="str">
        <f>IF(NOT(AS1194=AS1195),AS1195,"")</f>
        <v/>
      </c>
      <c r="AR1194" s="20" t="str">
        <f>INDEX($AB$15:$AM$15,MATCH($AS1194,$AB$11:$AM$11,0))</f>
        <v>in</v>
      </c>
      <c r="AS1194" s="20" t="str">
        <f>LEFT(AT1194,4)</f>
        <v>2004</v>
      </c>
      <c r="AT1194" s="139" t="str">
        <f>LEFT(B1194,6)</f>
        <v>200408</v>
      </c>
    </row>
    <row r="1195" spans="2:46" x14ac:dyDescent="0.25">
      <c r="B1195" s="11">
        <f>'Market Data'!B1181</f>
        <v>20040819</v>
      </c>
      <c r="C1195" s="2">
        <f>'Market Data'!C1181</f>
        <v>4922.5</v>
      </c>
      <c r="D1195" s="2">
        <f>'Market Data'!D1181</f>
        <v>4928.5</v>
      </c>
      <c r="E1195" s="2">
        <f>'Market Data'!E1181</f>
        <v>4875</v>
      </c>
      <c r="F1195" s="12">
        <f>'Market Data'!F1181</f>
        <v>4885</v>
      </c>
      <c r="H1195" s="151">
        <f t="shared" si="165"/>
        <v>1177</v>
      </c>
      <c r="I1195" s="244">
        <f ca="1">IF($H1195&lt;($J$6+1),"",PFE(OFFSET($F1195,0,0,-$J$6)))</f>
        <v>-0.15931747240683905</v>
      </c>
      <c r="J1195" s="19"/>
      <c r="K1195" s="139" t="str">
        <f t="shared" ca="1" si="166"/>
        <v>Short</v>
      </c>
      <c r="L1195" s="243" t="e">
        <f t="shared" ca="1" si="161"/>
        <v>#N/A</v>
      </c>
      <c r="M1195" s="242" t="e">
        <f t="shared" ca="1" si="162"/>
        <v>#N/A</v>
      </c>
      <c r="N1195" s="20"/>
      <c r="O1195" s="74">
        <f t="shared" ca="1" si="167"/>
        <v>-1</v>
      </c>
      <c r="P1195" s="75">
        <f t="shared" ca="1" si="159"/>
        <v>0</v>
      </c>
      <c r="Q1195" s="76" t="str">
        <f t="shared" ca="1" si="163"/>
        <v/>
      </c>
      <c r="R1195" s="75"/>
      <c r="S1195" s="77">
        <f t="shared" ca="1" si="160"/>
        <v>-1</v>
      </c>
      <c r="T1195" s="78"/>
      <c r="U1195" s="81">
        <f t="shared" ca="1" si="168"/>
        <v>577.5</v>
      </c>
      <c r="V1195" s="82">
        <f t="shared" ca="1" si="164"/>
        <v>123878.94000000002</v>
      </c>
      <c r="W1195" s="50"/>
      <c r="X1195" s="50"/>
      <c r="Y1195" s="50"/>
      <c r="Z1195" s="50"/>
      <c r="AA1195" s="50"/>
      <c r="AG1195" s="50"/>
      <c r="AH1195" s="50"/>
      <c r="AI1195" s="50"/>
      <c r="AJ1195" s="50"/>
      <c r="AK1195" s="50"/>
      <c r="AL1195" s="50"/>
      <c r="AM1195" s="50"/>
      <c r="AN1195" s="50"/>
      <c r="AO1195" s="50"/>
      <c r="AP1195" s="138" t="str">
        <f>IF(NOT($AS1195=$AS1196),ROW(),"")</f>
        <v/>
      </c>
      <c r="AQ1195" s="20" t="str">
        <f>IF(NOT(AS1195=AS1196),AS1196,"")</f>
        <v/>
      </c>
      <c r="AR1195" s="20" t="str">
        <f>INDEX($AB$15:$AM$15,MATCH($AS1195,$AB$11:$AM$11,0))</f>
        <v>in</v>
      </c>
      <c r="AS1195" s="20" t="str">
        <f>LEFT(AT1195,4)</f>
        <v>2004</v>
      </c>
      <c r="AT1195" s="139" t="str">
        <f>LEFT(B1195,6)</f>
        <v>200408</v>
      </c>
    </row>
    <row r="1196" spans="2:46" x14ac:dyDescent="0.25">
      <c r="B1196" s="11">
        <f>'Market Data'!B1182</f>
        <v>20040820</v>
      </c>
      <c r="C1196" s="2">
        <f>'Market Data'!C1182</f>
        <v>4883.5</v>
      </c>
      <c r="D1196" s="2">
        <f>'Market Data'!D1182</f>
        <v>4909.5</v>
      </c>
      <c r="E1196" s="2">
        <f>'Market Data'!E1182</f>
        <v>4858</v>
      </c>
      <c r="F1196" s="12">
        <f>'Market Data'!F1182</f>
        <v>4906.5</v>
      </c>
      <c r="H1196" s="151">
        <f t="shared" si="165"/>
        <v>1178</v>
      </c>
      <c r="I1196" s="244">
        <f ca="1">IF($H1196&lt;($J$6+1),"",PFE(OFFSET($F1196,0,0,-$J$6)))</f>
        <v>-0.16054033052661759</v>
      </c>
      <c r="J1196" s="19"/>
      <c r="K1196" s="139" t="str">
        <f t="shared" ca="1" si="166"/>
        <v>Short</v>
      </c>
      <c r="L1196" s="243" t="e">
        <f t="shared" ca="1" si="161"/>
        <v>#N/A</v>
      </c>
      <c r="M1196" s="242" t="e">
        <f t="shared" ca="1" si="162"/>
        <v>#N/A</v>
      </c>
      <c r="N1196" s="20"/>
      <c r="O1196" s="74">
        <f t="shared" ca="1" si="167"/>
        <v>-1</v>
      </c>
      <c r="P1196" s="75">
        <f t="shared" ca="1" si="159"/>
        <v>0</v>
      </c>
      <c r="Q1196" s="76" t="str">
        <f t="shared" ca="1" si="163"/>
        <v/>
      </c>
      <c r="R1196" s="75"/>
      <c r="S1196" s="77">
        <f t="shared" ca="1" si="160"/>
        <v>-1</v>
      </c>
      <c r="T1196" s="78"/>
      <c r="U1196" s="81">
        <f t="shared" ca="1" si="168"/>
        <v>-752.5</v>
      </c>
      <c r="V1196" s="82">
        <f t="shared" ca="1" si="164"/>
        <v>123126.44000000002</v>
      </c>
      <c r="W1196" s="50"/>
      <c r="X1196" s="50"/>
      <c r="Y1196" s="50"/>
      <c r="Z1196" s="50"/>
      <c r="AA1196" s="50"/>
      <c r="AG1196" s="50"/>
      <c r="AH1196" s="50"/>
      <c r="AI1196" s="50"/>
      <c r="AJ1196" s="50"/>
      <c r="AK1196" s="50"/>
      <c r="AL1196" s="50"/>
      <c r="AM1196" s="50"/>
      <c r="AN1196" s="50"/>
      <c r="AO1196" s="50"/>
      <c r="AP1196" s="138" t="str">
        <f>IF(NOT($AS1196=$AS1197),ROW(),"")</f>
        <v/>
      </c>
      <c r="AQ1196" s="20" t="str">
        <f>IF(NOT(AS1196=AS1197),AS1197,"")</f>
        <v/>
      </c>
      <c r="AR1196" s="20" t="str">
        <f>INDEX($AB$15:$AM$15,MATCH($AS1196,$AB$11:$AM$11,0))</f>
        <v>in</v>
      </c>
      <c r="AS1196" s="20" t="str">
        <f>LEFT(AT1196,4)</f>
        <v>2004</v>
      </c>
      <c r="AT1196" s="139" t="str">
        <f>LEFT(B1196,6)</f>
        <v>200408</v>
      </c>
    </row>
    <row r="1197" spans="2:46" x14ac:dyDescent="0.25">
      <c r="B1197" s="11">
        <f>'Market Data'!B1183</f>
        <v>20040823</v>
      </c>
      <c r="C1197" s="2">
        <f>'Market Data'!C1183</f>
        <v>4922</v>
      </c>
      <c r="D1197" s="2">
        <f>'Market Data'!D1183</f>
        <v>4952.5</v>
      </c>
      <c r="E1197" s="2">
        <f>'Market Data'!E1183</f>
        <v>4906.5</v>
      </c>
      <c r="F1197" s="12">
        <f>'Market Data'!F1183</f>
        <v>4942.5</v>
      </c>
      <c r="H1197" s="151">
        <f t="shared" si="165"/>
        <v>1179</v>
      </c>
      <c r="I1197" s="244">
        <f ca="1">IF($H1197&lt;($J$6+1),"",PFE(OFFSET($F1197,0,0,-$J$6)))</f>
        <v>-0.12246267789781833</v>
      </c>
      <c r="J1197" s="19"/>
      <c r="K1197" s="139" t="str">
        <f t="shared" ca="1" si="166"/>
        <v>Short</v>
      </c>
      <c r="L1197" s="243" t="e">
        <f t="shared" ca="1" si="161"/>
        <v>#N/A</v>
      </c>
      <c r="M1197" s="242" t="e">
        <f t="shared" ca="1" si="162"/>
        <v>#N/A</v>
      </c>
      <c r="N1197" s="20"/>
      <c r="O1197" s="74">
        <f t="shared" ca="1" si="167"/>
        <v>-1</v>
      </c>
      <c r="P1197" s="75">
        <f t="shared" ca="1" si="159"/>
        <v>0</v>
      </c>
      <c r="Q1197" s="76" t="str">
        <f t="shared" ca="1" si="163"/>
        <v/>
      </c>
      <c r="R1197" s="75"/>
      <c r="S1197" s="77">
        <f t="shared" ca="1" si="160"/>
        <v>-1</v>
      </c>
      <c r="T1197" s="78"/>
      <c r="U1197" s="81">
        <f t="shared" ca="1" si="168"/>
        <v>-1260</v>
      </c>
      <c r="V1197" s="82">
        <f t="shared" ca="1" si="164"/>
        <v>121866.44000000002</v>
      </c>
      <c r="W1197" s="50"/>
      <c r="X1197" s="50"/>
      <c r="Y1197" s="50"/>
      <c r="Z1197" s="50"/>
      <c r="AA1197" s="50"/>
      <c r="AG1197" s="50"/>
      <c r="AH1197" s="50"/>
      <c r="AI1197" s="50"/>
      <c r="AJ1197" s="50"/>
      <c r="AK1197" s="50"/>
      <c r="AL1197" s="50"/>
      <c r="AM1197" s="50"/>
      <c r="AN1197" s="50"/>
      <c r="AO1197" s="50"/>
      <c r="AP1197" s="138" t="str">
        <f>IF(NOT($AS1197=$AS1198),ROW(),"")</f>
        <v/>
      </c>
      <c r="AQ1197" s="20" t="str">
        <f>IF(NOT(AS1197=AS1198),AS1198,"")</f>
        <v/>
      </c>
      <c r="AR1197" s="20" t="str">
        <f>INDEX($AB$15:$AM$15,MATCH($AS1197,$AB$11:$AM$11,0))</f>
        <v>in</v>
      </c>
      <c r="AS1197" s="20" t="str">
        <f>LEFT(AT1197,4)</f>
        <v>2004</v>
      </c>
      <c r="AT1197" s="139" t="str">
        <f>LEFT(B1197,6)</f>
        <v>200408</v>
      </c>
    </row>
    <row r="1198" spans="2:46" x14ac:dyDescent="0.25">
      <c r="B1198" s="11">
        <f>'Market Data'!B1184</f>
        <v>20040824</v>
      </c>
      <c r="C1198" s="2">
        <f>'Market Data'!C1184</f>
        <v>4943</v>
      </c>
      <c r="D1198" s="2">
        <f>'Market Data'!D1184</f>
        <v>4970.5</v>
      </c>
      <c r="E1198" s="2">
        <f>'Market Data'!E1184</f>
        <v>4931.5</v>
      </c>
      <c r="F1198" s="12">
        <f>'Market Data'!F1184</f>
        <v>4963.5</v>
      </c>
      <c r="H1198" s="151">
        <f t="shared" si="165"/>
        <v>1180</v>
      </c>
      <c r="I1198" s="244">
        <f ca="1">IF($H1198&lt;($J$6+1),"",PFE(OFFSET($F1198,0,0,-$J$6)))</f>
        <v>-8.8719462986031977E-2</v>
      </c>
      <c r="J1198" s="19"/>
      <c r="K1198" s="139" t="str">
        <f t="shared" ca="1" si="166"/>
        <v>Short</v>
      </c>
      <c r="L1198" s="243" t="e">
        <f t="shared" ca="1" si="161"/>
        <v>#N/A</v>
      </c>
      <c r="M1198" s="242" t="e">
        <f t="shared" ca="1" si="162"/>
        <v>#N/A</v>
      </c>
      <c r="N1198" s="20"/>
      <c r="O1198" s="74">
        <f t="shared" ca="1" si="167"/>
        <v>-1</v>
      </c>
      <c r="P1198" s="75">
        <f t="shared" ca="1" si="159"/>
        <v>0</v>
      </c>
      <c r="Q1198" s="76" t="str">
        <f t="shared" ca="1" si="163"/>
        <v/>
      </c>
      <c r="R1198" s="75"/>
      <c r="S1198" s="77">
        <f t="shared" ca="1" si="160"/>
        <v>-1</v>
      </c>
      <c r="T1198" s="78"/>
      <c r="U1198" s="81">
        <f t="shared" ca="1" si="168"/>
        <v>-735</v>
      </c>
      <c r="V1198" s="82">
        <f t="shared" ca="1" si="164"/>
        <v>121131.44000000002</v>
      </c>
      <c r="W1198" s="50"/>
      <c r="X1198" s="50"/>
      <c r="Y1198" s="50"/>
      <c r="Z1198" s="50"/>
      <c r="AA1198" s="50"/>
      <c r="AG1198" s="50"/>
      <c r="AH1198" s="50"/>
      <c r="AI1198" s="50"/>
      <c r="AJ1198" s="50"/>
      <c r="AK1198" s="50"/>
      <c r="AL1198" s="50"/>
      <c r="AM1198" s="50"/>
      <c r="AN1198" s="50"/>
      <c r="AO1198" s="50"/>
      <c r="AP1198" s="138" t="str">
        <f>IF(NOT($AS1198=$AS1199),ROW(),"")</f>
        <v/>
      </c>
      <c r="AQ1198" s="20" t="str">
        <f>IF(NOT(AS1198=AS1199),AS1199,"")</f>
        <v/>
      </c>
      <c r="AR1198" s="20" t="str">
        <f>INDEX($AB$15:$AM$15,MATCH($AS1198,$AB$11:$AM$11,0))</f>
        <v>in</v>
      </c>
      <c r="AS1198" s="20" t="str">
        <f>LEFT(AT1198,4)</f>
        <v>2004</v>
      </c>
      <c r="AT1198" s="139" t="str">
        <f>LEFT(B1198,6)</f>
        <v>200408</v>
      </c>
    </row>
    <row r="1199" spans="2:46" x14ac:dyDescent="0.25">
      <c r="B1199" s="11">
        <f>'Market Data'!B1185</f>
        <v>20040825</v>
      </c>
      <c r="C1199" s="2">
        <f>'Market Data'!C1185</f>
        <v>4971.5</v>
      </c>
      <c r="D1199" s="2">
        <f>'Market Data'!D1185</f>
        <v>4999.5</v>
      </c>
      <c r="E1199" s="2">
        <f>'Market Data'!E1185</f>
        <v>4938.5</v>
      </c>
      <c r="F1199" s="12">
        <f>'Market Data'!F1185</f>
        <v>4994</v>
      </c>
      <c r="H1199" s="151">
        <f t="shared" si="165"/>
        <v>1181</v>
      </c>
      <c r="I1199" s="244">
        <f ca="1">IF($H1199&lt;($J$6+1),"",PFE(OFFSET($F1199,0,0,-$J$6)))</f>
        <v>-6.9647664315009697E-2</v>
      </c>
      <c r="J1199" s="19"/>
      <c r="K1199" s="139" t="str">
        <f t="shared" ca="1" si="166"/>
        <v>Short</v>
      </c>
      <c r="L1199" s="243" t="e">
        <f t="shared" ca="1" si="161"/>
        <v>#N/A</v>
      </c>
      <c r="M1199" s="242" t="e">
        <f t="shared" ca="1" si="162"/>
        <v>#N/A</v>
      </c>
      <c r="N1199" s="20"/>
      <c r="O1199" s="74">
        <f t="shared" ca="1" si="167"/>
        <v>-1</v>
      </c>
      <c r="P1199" s="75">
        <f t="shared" ca="1" si="159"/>
        <v>0</v>
      </c>
      <c r="Q1199" s="76" t="str">
        <f t="shared" ca="1" si="163"/>
        <v/>
      </c>
      <c r="R1199" s="75"/>
      <c r="S1199" s="77">
        <f t="shared" ca="1" si="160"/>
        <v>-1</v>
      </c>
      <c r="T1199" s="78"/>
      <c r="U1199" s="81">
        <f t="shared" ca="1" si="168"/>
        <v>-1067.5</v>
      </c>
      <c r="V1199" s="82">
        <f t="shared" ca="1" si="164"/>
        <v>120063.94000000002</v>
      </c>
      <c r="W1199" s="50"/>
      <c r="X1199" s="50"/>
      <c r="Y1199" s="50"/>
      <c r="Z1199" s="50"/>
      <c r="AA1199" s="50"/>
      <c r="AG1199" s="50"/>
      <c r="AH1199" s="50"/>
      <c r="AI1199" s="50"/>
      <c r="AJ1199" s="50"/>
      <c r="AK1199" s="50"/>
      <c r="AL1199" s="50"/>
      <c r="AM1199" s="50"/>
      <c r="AN1199" s="50"/>
      <c r="AO1199" s="50"/>
      <c r="AP1199" s="138" t="str">
        <f>IF(NOT($AS1199=$AS1200),ROW(),"")</f>
        <v/>
      </c>
      <c r="AQ1199" s="20" t="str">
        <f>IF(NOT(AS1199=AS1200),AS1200,"")</f>
        <v/>
      </c>
      <c r="AR1199" s="20" t="str">
        <f>INDEX($AB$15:$AM$15,MATCH($AS1199,$AB$11:$AM$11,0))</f>
        <v>in</v>
      </c>
      <c r="AS1199" s="20" t="str">
        <f>LEFT(AT1199,4)</f>
        <v>2004</v>
      </c>
      <c r="AT1199" s="139" t="str">
        <f>LEFT(B1199,6)</f>
        <v>200408</v>
      </c>
    </row>
    <row r="1200" spans="2:46" x14ac:dyDescent="0.25">
      <c r="B1200" s="11">
        <f>'Market Data'!B1186</f>
        <v>20040826</v>
      </c>
      <c r="C1200" s="2">
        <f>'Market Data'!C1186</f>
        <v>4998.5</v>
      </c>
      <c r="D1200" s="2">
        <f>'Market Data'!D1186</f>
        <v>5008</v>
      </c>
      <c r="E1200" s="2">
        <f>'Market Data'!E1186</f>
        <v>4983.5</v>
      </c>
      <c r="F1200" s="12">
        <f>'Market Data'!F1186</f>
        <v>4999.5</v>
      </c>
      <c r="H1200" s="151">
        <f t="shared" si="165"/>
        <v>1182</v>
      </c>
      <c r="I1200" s="244">
        <f ca="1">IF($H1200&lt;($J$6+1),"",PFE(OFFSET($F1200,0,0,-$J$6)))</f>
        <v>-7.8408966197308513E-2</v>
      </c>
      <c r="J1200" s="19"/>
      <c r="K1200" s="139" t="str">
        <f t="shared" ca="1" si="166"/>
        <v>Short</v>
      </c>
      <c r="L1200" s="243" t="e">
        <f t="shared" ca="1" si="161"/>
        <v>#N/A</v>
      </c>
      <c r="M1200" s="242" t="e">
        <f t="shared" ca="1" si="162"/>
        <v>#N/A</v>
      </c>
      <c r="N1200" s="20"/>
      <c r="O1200" s="74">
        <f t="shared" ca="1" si="167"/>
        <v>-1</v>
      </c>
      <c r="P1200" s="75">
        <f t="shared" ca="1" si="159"/>
        <v>0</v>
      </c>
      <c r="Q1200" s="76" t="str">
        <f t="shared" ca="1" si="163"/>
        <v/>
      </c>
      <c r="R1200" s="75"/>
      <c r="S1200" s="77">
        <f t="shared" ca="1" si="160"/>
        <v>-1</v>
      </c>
      <c r="T1200" s="78"/>
      <c r="U1200" s="81">
        <f t="shared" ca="1" si="168"/>
        <v>-192.5</v>
      </c>
      <c r="V1200" s="82">
        <f t="shared" ca="1" si="164"/>
        <v>119871.44000000002</v>
      </c>
      <c r="W1200" s="50"/>
      <c r="X1200" s="50"/>
      <c r="Y1200" s="50"/>
      <c r="Z1200" s="50"/>
      <c r="AA1200" s="50"/>
      <c r="AG1200" s="50"/>
      <c r="AH1200" s="50"/>
      <c r="AI1200" s="50"/>
      <c r="AJ1200" s="50"/>
      <c r="AK1200" s="50"/>
      <c r="AL1200" s="50"/>
      <c r="AM1200" s="50"/>
      <c r="AN1200" s="50"/>
      <c r="AO1200" s="50"/>
      <c r="AP1200" s="138" t="str">
        <f>IF(NOT($AS1200=$AS1201),ROW(),"")</f>
        <v/>
      </c>
      <c r="AQ1200" s="20" t="str">
        <f>IF(NOT(AS1200=AS1201),AS1201,"")</f>
        <v/>
      </c>
      <c r="AR1200" s="20" t="str">
        <f>INDEX($AB$15:$AM$15,MATCH($AS1200,$AB$11:$AM$11,0))</f>
        <v>in</v>
      </c>
      <c r="AS1200" s="20" t="str">
        <f>LEFT(AT1200,4)</f>
        <v>2004</v>
      </c>
      <c r="AT1200" s="139" t="str">
        <f>LEFT(B1200,6)</f>
        <v>200408</v>
      </c>
    </row>
    <row r="1201" spans="2:46" x14ac:dyDescent="0.25">
      <c r="B1201" s="11">
        <f>'Market Data'!B1187</f>
        <v>20040827</v>
      </c>
      <c r="C1201" s="2">
        <f>'Market Data'!C1187</f>
        <v>5008</v>
      </c>
      <c r="D1201" s="2">
        <f>'Market Data'!D1187</f>
        <v>5029.5</v>
      </c>
      <c r="E1201" s="2">
        <f>'Market Data'!E1187</f>
        <v>4980</v>
      </c>
      <c r="F1201" s="12">
        <f>'Market Data'!F1187</f>
        <v>5029</v>
      </c>
      <c r="H1201" s="151">
        <f t="shared" si="165"/>
        <v>1183</v>
      </c>
      <c r="I1201" s="244">
        <f ca="1">IF($H1201&lt;($J$6+1),"",PFE(OFFSET($F1201,0,0,-$J$6)))</f>
        <v>-6.1501774877943692E-2</v>
      </c>
      <c r="J1201" s="19"/>
      <c r="K1201" s="139" t="str">
        <f t="shared" ca="1" si="166"/>
        <v>Short</v>
      </c>
      <c r="L1201" s="243" t="e">
        <f t="shared" ca="1" si="161"/>
        <v>#N/A</v>
      </c>
      <c r="M1201" s="242" t="e">
        <f t="shared" ca="1" si="162"/>
        <v>#N/A</v>
      </c>
      <c r="N1201" s="20"/>
      <c r="O1201" s="74">
        <f t="shared" ca="1" si="167"/>
        <v>-1</v>
      </c>
      <c r="P1201" s="75">
        <f t="shared" ca="1" si="159"/>
        <v>0</v>
      </c>
      <c r="Q1201" s="76" t="str">
        <f t="shared" ca="1" si="163"/>
        <v/>
      </c>
      <c r="R1201" s="75"/>
      <c r="S1201" s="77">
        <f t="shared" ca="1" si="160"/>
        <v>-1</v>
      </c>
      <c r="T1201" s="78"/>
      <c r="U1201" s="81">
        <f t="shared" ca="1" si="168"/>
        <v>-1032.5</v>
      </c>
      <c r="V1201" s="82">
        <f t="shared" ca="1" si="164"/>
        <v>118838.94000000002</v>
      </c>
      <c r="W1201" s="50"/>
      <c r="X1201" s="50"/>
      <c r="Y1201" s="50"/>
      <c r="Z1201" s="50"/>
      <c r="AA1201" s="50"/>
      <c r="AG1201" s="50"/>
      <c r="AH1201" s="50"/>
      <c r="AI1201" s="50"/>
      <c r="AJ1201" s="50"/>
      <c r="AK1201" s="50"/>
      <c r="AL1201" s="50"/>
      <c r="AM1201" s="50"/>
      <c r="AN1201" s="50"/>
      <c r="AO1201" s="50"/>
      <c r="AP1201" s="138" t="str">
        <f>IF(NOT($AS1201=$AS1202),ROW(),"")</f>
        <v/>
      </c>
      <c r="AQ1201" s="20" t="str">
        <f>IF(NOT(AS1201=AS1202),AS1202,"")</f>
        <v/>
      </c>
      <c r="AR1201" s="20" t="str">
        <f>INDEX($AB$15:$AM$15,MATCH($AS1201,$AB$11:$AM$11,0))</f>
        <v>in</v>
      </c>
      <c r="AS1201" s="20" t="str">
        <f>LEFT(AT1201,4)</f>
        <v>2004</v>
      </c>
      <c r="AT1201" s="139" t="str">
        <f>LEFT(B1201,6)</f>
        <v>200408</v>
      </c>
    </row>
    <row r="1202" spans="2:46" x14ac:dyDescent="0.25">
      <c r="B1202" s="11">
        <f>'Market Data'!B1188</f>
        <v>20040830</v>
      </c>
      <c r="C1202" s="2">
        <f>'Market Data'!C1188</f>
        <v>5017.5</v>
      </c>
      <c r="D1202" s="2">
        <f>'Market Data'!D1188</f>
        <v>5022</v>
      </c>
      <c r="E1202" s="2">
        <f>'Market Data'!E1188</f>
        <v>4986.5</v>
      </c>
      <c r="F1202" s="12">
        <f>'Market Data'!F1188</f>
        <v>5005.5</v>
      </c>
      <c r="H1202" s="151">
        <f t="shared" si="165"/>
        <v>1184</v>
      </c>
      <c r="I1202" s="244">
        <f ca="1">IF($H1202&lt;($J$6+1),"",PFE(OFFSET($F1202,0,0,-$J$6)))</f>
        <v>-8.6720989530799375E-2</v>
      </c>
      <c r="J1202" s="19"/>
      <c r="K1202" s="139" t="str">
        <f t="shared" ca="1" si="166"/>
        <v>Short</v>
      </c>
      <c r="L1202" s="243" t="e">
        <f t="shared" ca="1" si="161"/>
        <v>#N/A</v>
      </c>
      <c r="M1202" s="242" t="e">
        <f t="shared" ca="1" si="162"/>
        <v>#N/A</v>
      </c>
      <c r="N1202" s="20"/>
      <c r="O1202" s="74">
        <f t="shared" ca="1" si="167"/>
        <v>-1</v>
      </c>
      <c r="P1202" s="75">
        <f t="shared" ca="1" si="159"/>
        <v>0</v>
      </c>
      <c r="Q1202" s="76" t="str">
        <f t="shared" ca="1" si="163"/>
        <v/>
      </c>
      <c r="R1202" s="75"/>
      <c r="S1202" s="77">
        <f t="shared" ca="1" si="160"/>
        <v>-1</v>
      </c>
      <c r="T1202" s="78"/>
      <c r="U1202" s="81">
        <f t="shared" ca="1" si="168"/>
        <v>822.5</v>
      </c>
      <c r="V1202" s="82">
        <f t="shared" ca="1" si="164"/>
        <v>119661.44000000002</v>
      </c>
      <c r="W1202" s="50"/>
      <c r="X1202" s="50"/>
      <c r="Y1202" s="50"/>
      <c r="Z1202" s="50"/>
      <c r="AA1202" s="50"/>
      <c r="AG1202" s="50"/>
      <c r="AH1202" s="50"/>
      <c r="AI1202" s="50"/>
      <c r="AJ1202" s="50"/>
      <c r="AK1202" s="50"/>
      <c r="AL1202" s="50"/>
      <c r="AM1202" s="50"/>
      <c r="AN1202" s="50"/>
      <c r="AO1202" s="50"/>
      <c r="AP1202" s="138" t="str">
        <f>IF(NOT($AS1202=$AS1203),ROW(),"")</f>
        <v/>
      </c>
      <c r="AQ1202" s="20" t="str">
        <f>IF(NOT(AS1202=AS1203),AS1203,"")</f>
        <v/>
      </c>
      <c r="AR1202" s="20" t="str">
        <f>INDEX($AB$15:$AM$15,MATCH($AS1202,$AB$11:$AM$11,0))</f>
        <v>in</v>
      </c>
      <c r="AS1202" s="20" t="str">
        <f>LEFT(AT1202,4)</f>
        <v>2004</v>
      </c>
      <c r="AT1202" s="139" t="str">
        <f>LEFT(B1202,6)</f>
        <v>200408</v>
      </c>
    </row>
    <row r="1203" spans="2:46" x14ac:dyDescent="0.25">
      <c r="B1203" s="11">
        <f>'Market Data'!B1189</f>
        <v>20040831</v>
      </c>
      <c r="C1203" s="2">
        <f>'Market Data'!C1189</f>
        <v>4987.5</v>
      </c>
      <c r="D1203" s="2">
        <f>'Market Data'!D1189</f>
        <v>4993</v>
      </c>
      <c r="E1203" s="2">
        <f>'Market Data'!E1189</f>
        <v>4944.5</v>
      </c>
      <c r="F1203" s="12">
        <f>'Market Data'!F1189</f>
        <v>4958.5</v>
      </c>
      <c r="H1203" s="151">
        <f t="shared" si="165"/>
        <v>1185</v>
      </c>
      <c r="I1203" s="244">
        <f ca="1">IF($H1203&lt;($J$6+1),"",PFE(OFFSET($F1203,0,0,-$J$6)))</f>
        <v>-5.6383606207312448E-2</v>
      </c>
      <c r="J1203" s="19"/>
      <c r="K1203" s="139" t="str">
        <f t="shared" ca="1" si="166"/>
        <v>Short</v>
      </c>
      <c r="L1203" s="243" t="e">
        <f t="shared" ca="1" si="161"/>
        <v>#N/A</v>
      </c>
      <c r="M1203" s="242" t="e">
        <f t="shared" ca="1" si="162"/>
        <v>#N/A</v>
      </c>
      <c r="N1203" s="20"/>
      <c r="O1203" s="74">
        <f t="shared" ca="1" si="167"/>
        <v>-1</v>
      </c>
      <c r="P1203" s="75">
        <f t="shared" ca="1" si="159"/>
        <v>0</v>
      </c>
      <c r="Q1203" s="76" t="str">
        <f t="shared" ca="1" si="163"/>
        <v/>
      </c>
      <c r="R1203" s="75"/>
      <c r="S1203" s="77">
        <f t="shared" ca="1" si="160"/>
        <v>-1</v>
      </c>
      <c r="T1203" s="78"/>
      <c r="U1203" s="81">
        <f t="shared" ca="1" si="168"/>
        <v>1645</v>
      </c>
      <c r="V1203" s="82">
        <f t="shared" ca="1" si="164"/>
        <v>121306.44000000002</v>
      </c>
      <c r="W1203" s="50"/>
      <c r="X1203" s="50"/>
      <c r="Y1203" s="50"/>
      <c r="Z1203" s="50"/>
      <c r="AA1203" s="50"/>
      <c r="AG1203" s="50"/>
      <c r="AH1203" s="50"/>
      <c r="AI1203" s="50"/>
      <c r="AJ1203" s="50"/>
      <c r="AK1203" s="50"/>
      <c r="AL1203" s="50"/>
      <c r="AM1203" s="50"/>
      <c r="AN1203" s="50"/>
      <c r="AO1203" s="50"/>
      <c r="AP1203" s="138" t="str">
        <f>IF(NOT($AS1203=$AS1204),ROW(),"")</f>
        <v/>
      </c>
      <c r="AQ1203" s="20" t="str">
        <f>IF(NOT(AS1203=AS1204),AS1204,"")</f>
        <v/>
      </c>
      <c r="AR1203" s="20" t="str">
        <f>INDEX($AB$15:$AM$15,MATCH($AS1203,$AB$11:$AM$11,0))</f>
        <v>in</v>
      </c>
      <c r="AS1203" s="20" t="str">
        <f>LEFT(AT1203,4)</f>
        <v>2004</v>
      </c>
      <c r="AT1203" s="139" t="str">
        <f>LEFT(B1203,6)</f>
        <v>200408</v>
      </c>
    </row>
    <row r="1204" spans="2:46" x14ac:dyDescent="0.25">
      <c r="B1204" s="11">
        <f>'Market Data'!B1190</f>
        <v>20040901</v>
      </c>
      <c r="C1204" s="2">
        <f>'Market Data'!C1190</f>
        <v>4988.5</v>
      </c>
      <c r="D1204" s="2">
        <f>'Market Data'!D1190</f>
        <v>4997.5</v>
      </c>
      <c r="E1204" s="2">
        <f>'Market Data'!E1190</f>
        <v>4959.5</v>
      </c>
      <c r="F1204" s="12">
        <f>'Market Data'!F1190</f>
        <v>4979.5</v>
      </c>
      <c r="H1204" s="151">
        <f t="shared" si="165"/>
        <v>1186</v>
      </c>
      <c r="I1204" s="244">
        <f ca="1">IF($H1204&lt;($J$6+1),"",PFE(OFFSET($F1204,0,0,-$J$6)))</f>
        <v>-4.4865264711091653E-2</v>
      </c>
      <c r="J1204" s="19"/>
      <c r="K1204" s="139" t="str">
        <f t="shared" ca="1" si="166"/>
        <v>Short</v>
      </c>
      <c r="L1204" s="243" t="e">
        <f t="shared" ca="1" si="161"/>
        <v>#N/A</v>
      </c>
      <c r="M1204" s="242" t="e">
        <f t="shared" ca="1" si="162"/>
        <v>#N/A</v>
      </c>
      <c r="N1204" s="20"/>
      <c r="O1204" s="74">
        <f t="shared" ca="1" si="167"/>
        <v>-1</v>
      </c>
      <c r="P1204" s="75">
        <f t="shared" ca="1" si="159"/>
        <v>0</v>
      </c>
      <c r="Q1204" s="76" t="str">
        <f t="shared" ca="1" si="163"/>
        <v/>
      </c>
      <c r="R1204" s="75"/>
      <c r="S1204" s="77">
        <f t="shared" ca="1" si="160"/>
        <v>-1</v>
      </c>
      <c r="T1204" s="78"/>
      <c r="U1204" s="81">
        <f t="shared" ca="1" si="168"/>
        <v>-735</v>
      </c>
      <c r="V1204" s="82">
        <f t="shared" ca="1" si="164"/>
        <v>120571.44000000002</v>
      </c>
      <c r="W1204" s="50"/>
      <c r="X1204" s="50"/>
      <c r="Y1204" s="50"/>
      <c r="Z1204" s="50"/>
      <c r="AA1204" s="50"/>
      <c r="AG1204" s="50"/>
      <c r="AH1204" s="50"/>
      <c r="AI1204" s="50"/>
      <c r="AJ1204" s="50"/>
      <c r="AK1204" s="50"/>
      <c r="AL1204" s="50"/>
      <c r="AM1204" s="50"/>
      <c r="AN1204" s="50"/>
      <c r="AO1204" s="50"/>
      <c r="AP1204" s="138" t="str">
        <f>IF(NOT($AS1204=$AS1205),ROW(),"")</f>
        <v/>
      </c>
      <c r="AQ1204" s="20" t="str">
        <f>IF(NOT(AS1204=AS1205),AS1205,"")</f>
        <v/>
      </c>
      <c r="AR1204" s="20" t="str">
        <f>INDEX($AB$15:$AM$15,MATCH($AS1204,$AB$11:$AM$11,0))</f>
        <v>in</v>
      </c>
      <c r="AS1204" s="20" t="str">
        <f>LEFT(AT1204,4)</f>
        <v>2004</v>
      </c>
      <c r="AT1204" s="139" t="str">
        <f>LEFT(B1204,6)</f>
        <v>200409</v>
      </c>
    </row>
    <row r="1205" spans="2:46" x14ac:dyDescent="0.25">
      <c r="B1205" s="11">
        <f>'Market Data'!B1191</f>
        <v>20040902</v>
      </c>
      <c r="C1205" s="2">
        <f>'Market Data'!C1191</f>
        <v>4974.5</v>
      </c>
      <c r="D1205" s="2">
        <f>'Market Data'!D1191</f>
        <v>5012.5</v>
      </c>
      <c r="E1205" s="2">
        <f>'Market Data'!E1191</f>
        <v>4965</v>
      </c>
      <c r="F1205" s="12">
        <f>'Market Data'!F1191</f>
        <v>5010.5</v>
      </c>
      <c r="H1205" s="151">
        <f t="shared" si="165"/>
        <v>1187</v>
      </c>
      <c r="I1205" s="244">
        <f ca="1">IF($H1205&lt;($J$6+1),"",PFE(OFFSET($F1205,0,0,-$J$6)))</f>
        <v>3.4004699530092247E-2</v>
      </c>
      <c r="J1205" s="19"/>
      <c r="K1205" s="139" t="str">
        <f t="shared" ca="1" si="166"/>
        <v>Long</v>
      </c>
      <c r="L1205" s="243">
        <f t="shared" ca="1" si="161"/>
        <v>5010.5</v>
      </c>
      <c r="M1205" s="242" t="e">
        <f t="shared" ca="1" si="162"/>
        <v>#N/A</v>
      </c>
      <c r="N1205" s="20"/>
      <c r="O1205" s="74">
        <f t="shared" ca="1" si="167"/>
        <v>1</v>
      </c>
      <c r="P1205" s="75">
        <f t="shared" ca="1" si="159"/>
        <v>2</v>
      </c>
      <c r="Q1205" s="76" t="str">
        <f t="shared" ca="1" si="163"/>
        <v>Fill</v>
      </c>
      <c r="R1205" s="75"/>
      <c r="S1205" s="77">
        <f t="shared" ca="1" si="160"/>
        <v>-1</v>
      </c>
      <c r="T1205" s="78"/>
      <c r="U1205" s="81">
        <f t="shared" ca="1" si="168"/>
        <v>-1085</v>
      </c>
      <c r="V1205" s="82">
        <f t="shared" ca="1" si="164"/>
        <v>119486.44000000002</v>
      </c>
      <c r="W1205" s="50"/>
      <c r="X1205" s="50"/>
      <c r="Y1205" s="50"/>
      <c r="Z1205" s="50"/>
      <c r="AA1205" s="50"/>
      <c r="AG1205" s="50"/>
      <c r="AH1205" s="50"/>
      <c r="AI1205" s="50"/>
      <c r="AJ1205" s="50"/>
      <c r="AK1205" s="50"/>
      <c r="AL1205" s="50"/>
      <c r="AM1205" s="50"/>
      <c r="AN1205" s="50"/>
      <c r="AO1205" s="50"/>
      <c r="AP1205" s="138" t="str">
        <f>IF(NOT($AS1205=$AS1206),ROW(),"")</f>
        <v/>
      </c>
      <c r="AQ1205" s="20" t="str">
        <f>IF(NOT(AS1205=AS1206),AS1206,"")</f>
        <v/>
      </c>
      <c r="AR1205" s="20" t="str">
        <f>INDEX($AB$15:$AM$15,MATCH($AS1205,$AB$11:$AM$11,0))</f>
        <v>in</v>
      </c>
      <c r="AS1205" s="20" t="str">
        <f>LEFT(AT1205,4)</f>
        <v>2004</v>
      </c>
      <c r="AT1205" s="139" t="str">
        <f>LEFT(B1205,6)</f>
        <v>200409</v>
      </c>
    </row>
    <row r="1206" spans="2:46" x14ac:dyDescent="0.25">
      <c r="B1206" s="11">
        <f>'Market Data'!B1192</f>
        <v>20040903</v>
      </c>
      <c r="C1206" s="2">
        <f>'Market Data'!C1192</f>
        <v>5000.5</v>
      </c>
      <c r="D1206" s="2">
        <f>'Market Data'!D1192</f>
        <v>5050</v>
      </c>
      <c r="E1206" s="2">
        <f>'Market Data'!E1192</f>
        <v>4989</v>
      </c>
      <c r="F1206" s="12">
        <f>'Market Data'!F1192</f>
        <v>5040.5</v>
      </c>
      <c r="H1206" s="151">
        <f t="shared" si="165"/>
        <v>1188</v>
      </c>
      <c r="I1206" s="244">
        <f ca="1">IF($H1206&lt;($J$6+1),"",PFE(OFFSET($F1206,0,0,-$J$6)))</f>
        <v>3.354193069502788E-2</v>
      </c>
      <c r="J1206" s="19"/>
      <c r="K1206" s="139" t="str">
        <f t="shared" ca="1" si="166"/>
        <v>Long</v>
      </c>
      <c r="L1206" s="243" t="e">
        <f t="shared" ca="1" si="161"/>
        <v>#N/A</v>
      </c>
      <c r="M1206" s="242" t="e">
        <f t="shared" ca="1" si="162"/>
        <v>#N/A</v>
      </c>
      <c r="N1206" s="20"/>
      <c r="O1206" s="74">
        <f t="shared" ca="1" si="167"/>
        <v>1</v>
      </c>
      <c r="P1206" s="75">
        <f t="shared" ca="1" si="159"/>
        <v>0</v>
      </c>
      <c r="Q1206" s="76" t="str">
        <f t="shared" ca="1" si="163"/>
        <v/>
      </c>
      <c r="R1206" s="75"/>
      <c r="S1206" s="77">
        <f t="shared" ca="1" si="160"/>
        <v>1</v>
      </c>
      <c r="T1206" s="78"/>
      <c r="U1206" s="81">
        <f t="shared" ca="1" si="168"/>
        <v>1568.08</v>
      </c>
      <c r="V1206" s="82">
        <f t="shared" ca="1" si="164"/>
        <v>121054.52000000002</v>
      </c>
      <c r="W1206" s="50"/>
      <c r="X1206" s="50"/>
      <c r="Y1206" s="50"/>
      <c r="Z1206" s="50"/>
      <c r="AA1206" s="50"/>
      <c r="AG1206" s="50"/>
      <c r="AH1206" s="50"/>
      <c r="AI1206" s="50"/>
      <c r="AJ1206" s="50"/>
      <c r="AK1206" s="50"/>
      <c r="AL1206" s="50"/>
      <c r="AM1206" s="50"/>
      <c r="AN1206" s="50"/>
      <c r="AO1206" s="50"/>
      <c r="AP1206" s="138" t="str">
        <f>IF(NOT($AS1206=$AS1207),ROW(),"")</f>
        <v/>
      </c>
      <c r="AQ1206" s="20" t="str">
        <f>IF(NOT(AS1206=AS1207),AS1207,"")</f>
        <v/>
      </c>
      <c r="AR1206" s="20" t="str">
        <f>INDEX($AB$15:$AM$15,MATCH($AS1206,$AB$11:$AM$11,0))</f>
        <v>in</v>
      </c>
      <c r="AS1206" s="20" t="str">
        <f>LEFT(AT1206,4)</f>
        <v>2004</v>
      </c>
      <c r="AT1206" s="139" t="str">
        <f>LEFT(B1206,6)</f>
        <v>200409</v>
      </c>
    </row>
    <row r="1207" spans="2:46" x14ac:dyDescent="0.25">
      <c r="B1207" s="11">
        <f>'Market Data'!B1193</f>
        <v>20040906</v>
      </c>
      <c r="C1207" s="2">
        <f>'Market Data'!C1193</f>
        <v>5043</v>
      </c>
      <c r="D1207" s="2">
        <f>'Market Data'!D1193</f>
        <v>5067.5</v>
      </c>
      <c r="E1207" s="2">
        <f>'Market Data'!E1193</f>
        <v>5037</v>
      </c>
      <c r="F1207" s="12">
        <f>'Market Data'!F1193</f>
        <v>5062.5</v>
      </c>
      <c r="H1207" s="151">
        <f t="shared" si="165"/>
        <v>1189</v>
      </c>
      <c r="I1207" s="244">
        <f ca="1">IF($H1207&lt;($J$6+1),"",PFE(OFFSET($F1207,0,0,-$J$6)))</f>
        <v>5.9407946401518412E-2</v>
      </c>
      <c r="J1207" s="19"/>
      <c r="K1207" s="139" t="str">
        <f t="shared" ca="1" si="166"/>
        <v>Long</v>
      </c>
      <c r="L1207" s="243" t="e">
        <f t="shared" ca="1" si="161"/>
        <v>#N/A</v>
      </c>
      <c r="M1207" s="242" t="e">
        <f t="shared" ca="1" si="162"/>
        <v>#N/A</v>
      </c>
      <c r="N1207" s="20"/>
      <c r="O1207" s="74">
        <f t="shared" ca="1" si="167"/>
        <v>1</v>
      </c>
      <c r="P1207" s="75">
        <f t="shared" ca="1" si="159"/>
        <v>0</v>
      </c>
      <c r="Q1207" s="76" t="str">
        <f t="shared" ca="1" si="163"/>
        <v/>
      </c>
      <c r="R1207" s="75"/>
      <c r="S1207" s="77">
        <f t="shared" ca="1" si="160"/>
        <v>1</v>
      </c>
      <c r="T1207" s="78"/>
      <c r="U1207" s="81">
        <f t="shared" ca="1" si="168"/>
        <v>770</v>
      </c>
      <c r="V1207" s="82">
        <f t="shared" ca="1" si="164"/>
        <v>121824.52000000002</v>
      </c>
      <c r="W1207" s="50"/>
      <c r="X1207" s="50"/>
      <c r="Y1207" s="50"/>
      <c r="Z1207" s="50"/>
      <c r="AA1207" s="50"/>
      <c r="AG1207" s="50"/>
      <c r="AH1207" s="50"/>
      <c r="AI1207" s="50"/>
      <c r="AJ1207" s="50"/>
      <c r="AK1207" s="50"/>
      <c r="AL1207" s="50"/>
      <c r="AM1207" s="50"/>
      <c r="AN1207" s="50"/>
      <c r="AO1207" s="50"/>
      <c r="AP1207" s="138" t="str">
        <f>IF(NOT($AS1207=$AS1208),ROW(),"")</f>
        <v/>
      </c>
      <c r="AQ1207" s="20" t="str">
        <f>IF(NOT(AS1207=AS1208),AS1208,"")</f>
        <v/>
      </c>
      <c r="AR1207" s="20" t="str">
        <f>INDEX($AB$15:$AM$15,MATCH($AS1207,$AB$11:$AM$11,0))</f>
        <v>in</v>
      </c>
      <c r="AS1207" s="20" t="str">
        <f>LEFT(AT1207,4)</f>
        <v>2004</v>
      </c>
      <c r="AT1207" s="139" t="str">
        <f>LEFT(B1207,6)</f>
        <v>200409</v>
      </c>
    </row>
    <row r="1208" spans="2:46" x14ac:dyDescent="0.25">
      <c r="B1208" s="11">
        <f>'Market Data'!B1194</f>
        <v>20040907</v>
      </c>
      <c r="C1208" s="2">
        <f>'Market Data'!C1194</f>
        <v>5058</v>
      </c>
      <c r="D1208" s="2">
        <f>'Market Data'!D1194</f>
        <v>5077.5</v>
      </c>
      <c r="E1208" s="2">
        <f>'Market Data'!E1194</f>
        <v>5039</v>
      </c>
      <c r="F1208" s="12">
        <f>'Market Data'!F1194</f>
        <v>5064</v>
      </c>
      <c r="H1208" s="151">
        <f t="shared" si="165"/>
        <v>1190</v>
      </c>
      <c r="I1208" s="244">
        <f ca="1">IF($H1208&lt;($J$6+1),"",PFE(OFFSET($F1208,0,0,-$J$6)))</f>
        <v>4.1632936290517196E-2</v>
      </c>
      <c r="J1208" s="19"/>
      <c r="K1208" s="139" t="str">
        <f t="shared" ca="1" si="166"/>
        <v>Long</v>
      </c>
      <c r="L1208" s="243" t="e">
        <f t="shared" ca="1" si="161"/>
        <v>#N/A</v>
      </c>
      <c r="M1208" s="242" t="e">
        <f t="shared" ca="1" si="162"/>
        <v>#N/A</v>
      </c>
      <c r="N1208" s="20"/>
      <c r="O1208" s="74">
        <f t="shared" ca="1" si="167"/>
        <v>1</v>
      </c>
      <c r="P1208" s="75">
        <f t="shared" ca="1" si="159"/>
        <v>0</v>
      </c>
      <c r="Q1208" s="76" t="str">
        <f t="shared" ca="1" si="163"/>
        <v/>
      </c>
      <c r="R1208" s="75"/>
      <c r="S1208" s="77">
        <f t="shared" ca="1" si="160"/>
        <v>1</v>
      </c>
      <c r="T1208" s="78"/>
      <c r="U1208" s="81">
        <f t="shared" ca="1" si="168"/>
        <v>52.5</v>
      </c>
      <c r="V1208" s="82">
        <f t="shared" ca="1" si="164"/>
        <v>121877.02000000002</v>
      </c>
      <c r="W1208" s="50"/>
      <c r="X1208" s="50"/>
      <c r="Y1208" s="50"/>
      <c r="Z1208" s="50"/>
      <c r="AA1208" s="50"/>
      <c r="AG1208" s="50"/>
      <c r="AH1208" s="50"/>
      <c r="AI1208" s="50"/>
      <c r="AJ1208" s="50"/>
      <c r="AK1208" s="50"/>
      <c r="AL1208" s="50"/>
      <c r="AM1208" s="50"/>
      <c r="AN1208" s="50"/>
      <c r="AO1208" s="50"/>
      <c r="AP1208" s="138" t="str">
        <f>IF(NOT($AS1208=$AS1209),ROW(),"")</f>
        <v/>
      </c>
      <c r="AQ1208" s="20" t="str">
        <f>IF(NOT(AS1208=AS1209),AS1209,"")</f>
        <v/>
      </c>
      <c r="AR1208" s="20" t="str">
        <f>INDEX($AB$15:$AM$15,MATCH($AS1208,$AB$11:$AM$11,0))</f>
        <v>in</v>
      </c>
      <c r="AS1208" s="20" t="str">
        <f>LEFT(AT1208,4)</f>
        <v>2004</v>
      </c>
      <c r="AT1208" s="139" t="str">
        <f>LEFT(B1208,6)</f>
        <v>200409</v>
      </c>
    </row>
    <row r="1209" spans="2:46" x14ac:dyDescent="0.25">
      <c r="B1209" s="11">
        <f>'Market Data'!B1195</f>
        <v>20040908</v>
      </c>
      <c r="C1209" s="2">
        <f>'Market Data'!C1195</f>
        <v>5055</v>
      </c>
      <c r="D1209" s="2">
        <f>'Market Data'!D1195</f>
        <v>5065</v>
      </c>
      <c r="E1209" s="2">
        <f>'Market Data'!E1195</f>
        <v>5024</v>
      </c>
      <c r="F1209" s="12">
        <f>'Market Data'!F1195</f>
        <v>5046</v>
      </c>
      <c r="H1209" s="151">
        <f t="shared" si="165"/>
        <v>1191</v>
      </c>
      <c r="I1209" s="244">
        <f ca="1">IF($H1209&lt;($J$6+1),"",PFE(OFFSET($F1209,0,0,-$J$6)))</f>
        <v>3.8571460534789284E-2</v>
      </c>
      <c r="J1209" s="19"/>
      <c r="K1209" s="139" t="str">
        <f t="shared" ca="1" si="166"/>
        <v>Long</v>
      </c>
      <c r="L1209" s="243" t="e">
        <f t="shared" ca="1" si="161"/>
        <v>#N/A</v>
      </c>
      <c r="M1209" s="242" t="e">
        <f t="shared" ca="1" si="162"/>
        <v>#N/A</v>
      </c>
      <c r="N1209" s="20"/>
      <c r="O1209" s="74">
        <f t="shared" ca="1" si="167"/>
        <v>1</v>
      </c>
      <c r="P1209" s="75">
        <f t="shared" ca="1" si="159"/>
        <v>0</v>
      </c>
      <c r="Q1209" s="76" t="str">
        <f t="shared" ca="1" si="163"/>
        <v/>
      </c>
      <c r="R1209" s="75"/>
      <c r="S1209" s="77">
        <f t="shared" ca="1" si="160"/>
        <v>1</v>
      </c>
      <c r="T1209" s="78"/>
      <c r="U1209" s="81">
        <f t="shared" ca="1" si="168"/>
        <v>-630</v>
      </c>
      <c r="V1209" s="82">
        <f t="shared" ca="1" si="164"/>
        <v>121247.02000000002</v>
      </c>
      <c r="W1209" s="50"/>
      <c r="X1209" s="50"/>
      <c r="Y1209" s="50"/>
      <c r="Z1209" s="50"/>
      <c r="AA1209" s="50"/>
      <c r="AG1209" s="50"/>
      <c r="AH1209" s="50"/>
      <c r="AI1209" s="50"/>
      <c r="AJ1209" s="50"/>
      <c r="AK1209" s="50"/>
      <c r="AL1209" s="50"/>
      <c r="AM1209" s="50"/>
      <c r="AN1209" s="50"/>
      <c r="AO1209" s="50"/>
      <c r="AP1209" s="138" t="str">
        <f>IF(NOT($AS1209=$AS1210),ROW(),"")</f>
        <v/>
      </c>
      <c r="AQ1209" s="20" t="str">
        <f>IF(NOT(AS1209=AS1210),AS1210,"")</f>
        <v/>
      </c>
      <c r="AR1209" s="20" t="str">
        <f>INDEX($AB$15:$AM$15,MATCH($AS1209,$AB$11:$AM$11,0))</f>
        <v>in</v>
      </c>
      <c r="AS1209" s="20" t="str">
        <f>LEFT(AT1209,4)</f>
        <v>2004</v>
      </c>
      <c r="AT1209" s="139" t="str">
        <f>LEFT(B1209,6)</f>
        <v>200409</v>
      </c>
    </row>
    <row r="1210" spans="2:46" x14ac:dyDescent="0.25">
      <c r="B1210" s="11">
        <f>'Market Data'!B1196</f>
        <v>20040909</v>
      </c>
      <c r="C1210" s="2">
        <f>'Market Data'!C1196</f>
        <v>5029</v>
      </c>
      <c r="D1210" s="2">
        <f>'Market Data'!D1196</f>
        <v>5042.5</v>
      </c>
      <c r="E1210" s="2">
        <f>'Market Data'!E1196</f>
        <v>5002</v>
      </c>
      <c r="F1210" s="12">
        <f>'Market Data'!F1196</f>
        <v>5039.5</v>
      </c>
      <c r="H1210" s="151">
        <f t="shared" si="165"/>
        <v>1192</v>
      </c>
      <c r="I1210" s="244">
        <f ca="1">IF($H1210&lt;($J$6+1),"",PFE(OFFSET($F1210,0,0,-$J$6)))</f>
        <v>5.486382637476616E-2</v>
      </c>
      <c r="J1210" s="19"/>
      <c r="K1210" s="139" t="str">
        <f t="shared" ca="1" si="166"/>
        <v>Long</v>
      </c>
      <c r="L1210" s="243" t="e">
        <f t="shared" ca="1" si="161"/>
        <v>#N/A</v>
      </c>
      <c r="M1210" s="242" t="e">
        <f t="shared" ca="1" si="162"/>
        <v>#N/A</v>
      </c>
      <c r="N1210" s="20"/>
      <c r="O1210" s="74">
        <f t="shared" ca="1" si="167"/>
        <v>1</v>
      </c>
      <c r="P1210" s="75">
        <f t="shared" ca="1" si="159"/>
        <v>0</v>
      </c>
      <c r="Q1210" s="76" t="str">
        <f t="shared" ca="1" si="163"/>
        <v/>
      </c>
      <c r="R1210" s="75"/>
      <c r="S1210" s="77">
        <f t="shared" ca="1" si="160"/>
        <v>1</v>
      </c>
      <c r="T1210" s="78"/>
      <c r="U1210" s="81">
        <f t="shared" ca="1" si="168"/>
        <v>-227.5</v>
      </c>
      <c r="V1210" s="82">
        <f t="shared" ca="1" si="164"/>
        <v>121019.52000000002</v>
      </c>
      <c r="W1210" s="50"/>
      <c r="X1210" s="50"/>
      <c r="Y1210" s="50"/>
      <c r="Z1210" s="50"/>
      <c r="AA1210" s="50"/>
      <c r="AG1210" s="50"/>
      <c r="AH1210" s="50"/>
      <c r="AI1210" s="50"/>
      <c r="AJ1210" s="50"/>
      <c r="AK1210" s="50"/>
      <c r="AL1210" s="50"/>
      <c r="AM1210" s="50"/>
      <c r="AN1210" s="50"/>
      <c r="AO1210" s="50"/>
      <c r="AP1210" s="138" t="str">
        <f>IF(NOT($AS1210=$AS1211),ROW(),"")</f>
        <v/>
      </c>
      <c r="AQ1210" s="20" t="str">
        <f>IF(NOT(AS1210=AS1211),AS1211,"")</f>
        <v/>
      </c>
      <c r="AR1210" s="20" t="str">
        <f>INDEX($AB$15:$AM$15,MATCH($AS1210,$AB$11:$AM$11,0))</f>
        <v>in</v>
      </c>
      <c r="AS1210" s="20" t="str">
        <f>LEFT(AT1210,4)</f>
        <v>2004</v>
      </c>
      <c r="AT1210" s="139" t="str">
        <f>LEFT(B1210,6)</f>
        <v>200409</v>
      </c>
    </row>
    <row r="1211" spans="2:46" x14ac:dyDescent="0.25">
      <c r="B1211" s="11">
        <f>'Market Data'!B1197</f>
        <v>20040910</v>
      </c>
      <c r="C1211" s="2">
        <f>'Market Data'!C1197</f>
        <v>5026</v>
      </c>
      <c r="D1211" s="2">
        <f>'Market Data'!D1197</f>
        <v>5061</v>
      </c>
      <c r="E1211" s="2">
        <f>'Market Data'!E1197</f>
        <v>5025.5</v>
      </c>
      <c r="F1211" s="12">
        <f>'Market Data'!F1197</f>
        <v>5054</v>
      </c>
      <c r="H1211" s="151">
        <f t="shared" si="165"/>
        <v>1193</v>
      </c>
      <c r="I1211" s="244">
        <f ca="1">IF($H1211&lt;($J$6+1),"",PFE(OFFSET($F1211,0,0,-$J$6)))</f>
        <v>5.1181595020478608E-2</v>
      </c>
      <c r="J1211" s="19"/>
      <c r="K1211" s="139" t="str">
        <f t="shared" ca="1" si="166"/>
        <v>Long</v>
      </c>
      <c r="L1211" s="243" t="e">
        <f t="shared" ca="1" si="161"/>
        <v>#N/A</v>
      </c>
      <c r="M1211" s="242" t="e">
        <f t="shared" ca="1" si="162"/>
        <v>#N/A</v>
      </c>
      <c r="N1211" s="20"/>
      <c r="O1211" s="74">
        <f t="shared" ca="1" si="167"/>
        <v>1</v>
      </c>
      <c r="P1211" s="75">
        <f t="shared" ca="1" si="159"/>
        <v>0</v>
      </c>
      <c r="Q1211" s="76" t="str">
        <f t="shared" ca="1" si="163"/>
        <v/>
      </c>
      <c r="R1211" s="75"/>
      <c r="S1211" s="77">
        <f t="shared" ca="1" si="160"/>
        <v>1</v>
      </c>
      <c r="T1211" s="78"/>
      <c r="U1211" s="81">
        <f t="shared" ca="1" si="168"/>
        <v>507.5</v>
      </c>
      <c r="V1211" s="82">
        <f t="shared" ca="1" si="164"/>
        <v>121527.02000000002</v>
      </c>
      <c r="W1211" s="50"/>
      <c r="X1211" s="50"/>
      <c r="Y1211" s="50"/>
      <c r="Z1211" s="50"/>
      <c r="AA1211" s="50"/>
      <c r="AG1211" s="50"/>
      <c r="AH1211" s="50"/>
      <c r="AI1211" s="50"/>
      <c r="AJ1211" s="50"/>
      <c r="AK1211" s="50"/>
      <c r="AL1211" s="50"/>
      <c r="AM1211" s="50"/>
      <c r="AN1211" s="50"/>
      <c r="AO1211" s="50"/>
      <c r="AP1211" s="138" t="str">
        <f>IF(NOT($AS1211=$AS1212),ROW(),"")</f>
        <v/>
      </c>
      <c r="AQ1211" s="20" t="str">
        <f>IF(NOT(AS1211=AS1212),AS1212,"")</f>
        <v/>
      </c>
      <c r="AR1211" s="20" t="str">
        <f>INDEX($AB$15:$AM$15,MATCH($AS1211,$AB$11:$AM$11,0))</f>
        <v>in</v>
      </c>
      <c r="AS1211" s="20" t="str">
        <f>LEFT(AT1211,4)</f>
        <v>2004</v>
      </c>
      <c r="AT1211" s="139" t="str">
        <f>LEFT(B1211,6)</f>
        <v>200409</v>
      </c>
    </row>
    <row r="1212" spans="2:46" x14ac:dyDescent="0.25">
      <c r="B1212" s="11">
        <f>'Market Data'!B1198</f>
        <v>20040913</v>
      </c>
      <c r="C1212" s="2">
        <f>'Market Data'!C1198</f>
        <v>5073.5</v>
      </c>
      <c r="D1212" s="2">
        <f>'Market Data'!D1198</f>
        <v>5125.5</v>
      </c>
      <c r="E1212" s="2">
        <f>'Market Data'!E1198</f>
        <v>5071</v>
      </c>
      <c r="F1212" s="12">
        <f>'Market Data'!F1198</f>
        <v>5121</v>
      </c>
      <c r="H1212" s="151">
        <f t="shared" si="165"/>
        <v>1194</v>
      </c>
      <c r="I1212" s="244">
        <f ca="1">IF($H1212&lt;($J$6+1),"",PFE(OFFSET($F1212,0,0,-$J$6)))</f>
        <v>4.6174727132689282E-2</v>
      </c>
      <c r="J1212" s="19"/>
      <c r="K1212" s="139" t="str">
        <f t="shared" ca="1" si="166"/>
        <v>Long</v>
      </c>
      <c r="L1212" s="243" t="e">
        <f t="shared" ca="1" si="161"/>
        <v>#N/A</v>
      </c>
      <c r="M1212" s="242" t="e">
        <f t="shared" ca="1" si="162"/>
        <v>#N/A</v>
      </c>
      <c r="N1212" s="20"/>
      <c r="O1212" s="74">
        <f t="shared" ca="1" si="167"/>
        <v>1</v>
      </c>
      <c r="P1212" s="75">
        <f t="shared" ca="1" si="159"/>
        <v>0</v>
      </c>
      <c r="Q1212" s="76" t="str">
        <f t="shared" ca="1" si="163"/>
        <v/>
      </c>
      <c r="R1212" s="75"/>
      <c r="S1212" s="77">
        <f t="shared" ca="1" si="160"/>
        <v>1</v>
      </c>
      <c r="T1212" s="78"/>
      <c r="U1212" s="81">
        <f t="shared" ca="1" si="168"/>
        <v>2345</v>
      </c>
      <c r="V1212" s="82">
        <f t="shared" ca="1" si="164"/>
        <v>123872.02000000002</v>
      </c>
      <c r="W1212" s="50"/>
      <c r="X1212" s="50"/>
      <c r="Y1212" s="50"/>
      <c r="Z1212" s="50"/>
      <c r="AA1212" s="50"/>
      <c r="AG1212" s="50"/>
      <c r="AH1212" s="50"/>
      <c r="AI1212" s="50"/>
      <c r="AJ1212" s="50"/>
      <c r="AK1212" s="50"/>
      <c r="AL1212" s="50"/>
      <c r="AM1212" s="50"/>
      <c r="AN1212" s="50"/>
      <c r="AO1212" s="50"/>
      <c r="AP1212" s="138" t="str">
        <f>IF(NOT($AS1212=$AS1213),ROW(),"")</f>
        <v/>
      </c>
      <c r="AQ1212" s="20" t="str">
        <f>IF(NOT(AS1212=AS1213),AS1213,"")</f>
        <v/>
      </c>
      <c r="AR1212" s="20" t="str">
        <f>INDEX($AB$15:$AM$15,MATCH($AS1212,$AB$11:$AM$11,0))</f>
        <v>in</v>
      </c>
      <c r="AS1212" s="20" t="str">
        <f>LEFT(AT1212,4)</f>
        <v>2004</v>
      </c>
      <c r="AT1212" s="139" t="str">
        <f>LEFT(B1212,6)</f>
        <v>200409</v>
      </c>
    </row>
    <row r="1213" spans="2:46" x14ac:dyDescent="0.25">
      <c r="B1213" s="11">
        <f>'Market Data'!B1199</f>
        <v>20040914</v>
      </c>
      <c r="C1213" s="2">
        <f>'Market Data'!C1199</f>
        <v>5117.5</v>
      </c>
      <c r="D1213" s="2">
        <f>'Market Data'!D1199</f>
        <v>5130.5</v>
      </c>
      <c r="E1213" s="2">
        <f>'Market Data'!E1199</f>
        <v>5098</v>
      </c>
      <c r="F1213" s="12">
        <f>'Market Data'!F1199</f>
        <v>5121</v>
      </c>
      <c r="H1213" s="151">
        <f t="shared" si="165"/>
        <v>1195</v>
      </c>
      <c r="I1213" s="244">
        <f ca="1">IF($H1213&lt;($J$6+1),"",PFE(OFFSET($F1213,0,0,-$J$6)))</f>
        <v>5.5431660903593395E-2</v>
      </c>
      <c r="J1213" s="19"/>
      <c r="K1213" s="139" t="str">
        <f t="shared" ca="1" si="166"/>
        <v>Long</v>
      </c>
      <c r="L1213" s="243" t="e">
        <f t="shared" ca="1" si="161"/>
        <v>#N/A</v>
      </c>
      <c r="M1213" s="242" t="e">
        <f t="shared" ca="1" si="162"/>
        <v>#N/A</v>
      </c>
      <c r="N1213" s="20"/>
      <c r="O1213" s="74">
        <f t="shared" ca="1" si="167"/>
        <v>1</v>
      </c>
      <c r="P1213" s="75">
        <f t="shared" ca="1" si="159"/>
        <v>0</v>
      </c>
      <c r="Q1213" s="76" t="str">
        <f t="shared" ca="1" si="163"/>
        <v/>
      </c>
      <c r="R1213" s="75"/>
      <c r="S1213" s="77">
        <f t="shared" ca="1" si="160"/>
        <v>1</v>
      </c>
      <c r="T1213" s="78"/>
      <c r="U1213" s="81">
        <f t="shared" ca="1" si="168"/>
        <v>0</v>
      </c>
      <c r="V1213" s="82">
        <f t="shared" ca="1" si="164"/>
        <v>123872.02000000002</v>
      </c>
      <c r="W1213" s="50"/>
      <c r="X1213" s="50"/>
      <c r="Y1213" s="50"/>
      <c r="Z1213" s="50"/>
      <c r="AA1213" s="50"/>
      <c r="AG1213" s="50"/>
      <c r="AH1213" s="50"/>
      <c r="AI1213" s="50"/>
      <c r="AJ1213" s="50"/>
      <c r="AK1213" s="50"/>
      <c r="AL1213" s="50"/>
      <c r="AM1213" s="50"/>
      <c r="AN1213" s="50"/>
      <c r="AO1213" s="50"/>
      <c r="AP1213" s="138" t="str">
        <f>IF(NOT($AS1213=$AS1214),ROW(),"")</f>
        <v/>
      </c>
      <c r="AQ1213" s="20" t="str">
        <f>IF(NOT(AS1213=AS1214),AS1214,"")</f>
        <v/>
      </c>
      <c r="AR1213" s="20" t="str">
        <f>INDEX($AB$15:$AM$15,MATCH($AS1213,$AB$11:$AM$11,0))</f>
        <v>in</v>
      </c>
      <c r="AS1213" s="20" t="str">
        <f>LEFT(AT1213,4)</f>
        <v>2004</v>
      </c>
      <c r="AT1213" s="139" t="str">
        <f>LEFT(B1213,6)</f>
        <v>200409</v>
      </c>
    </row>
    <row r="1214" spans="2:46" x14ac:dyDescent="0.25">
      <c r="B1214" s="11">
        <f>'Market Data'!B1200</f>
        <v>20040915</v>
      </c>
      <c r="C1214" s="2">
        <f>'Market Data'!C1200</f>
        <v>5112.5</v>
      </c>
      <c r="D1214" s="2">
        <f>'Market Data'!D1200</f>
        <v>5135</v>
      </c>
      <c r="E1214" s="2">
        <f>'Market Data'!E1200</f>
        <v>5092.5</v>
      </c>
      <c r="F1214" s="12">
        <f>'Market Data'!F1200</f>
        <v>5116</v>
      </c>
      <c r="H1214" s="151">
        <f t="shared" si="165"/>
        <v>1196</v>
      </c>
      <c r="I1214" s="244">
        <f ca="1">IF($H1214&lt;($J$6+1),"",PFE(OFFSET($F1214,0,0,-$J$6)))</f>
        <v>5.7223542554886327E-2</v>
      </c>
      <c r="J1214" s="19"/>
      <c r="K1214" s="139" t="str">
        <f t="shared" ca="1" si="166"/>
        <v>Long</v>
      </c>
      <c r="L1214" s="243" t="e">
        <f t="shared" ca="1" si="161"/>
        <v>#N/A</v>
      </c>
      <c r="M1214" s="242" t="e">
        <f t="shared" ca="1" si="162"/>
        <v>#N/A</v>
      </c>
      <c r="N1214" s="20"/>
      <c r="O1214" s="74">
        <f t="shared" ca="1" si="167"/>
        <v>1</v>
      </c>
      <c r="P1214" s="75">
        <f t="shared" ca="1" si="159"/>
        <v>0</v>
      </c>
      <c r="Q1214" s="76" t="str">
        <f t="shared" ca="1" si="163"/>
        <v/>
      </c>
      <c r="R1214" s="75"/>
      <c r="S1214" s="77">
        <f t="shared" ca="1" si="160"/>
        <v>1</v>
      </c>
      <c r="T1214" s="78"/>
      <c r="U1214" s="81">
        <f t="shared" ca="1" si="168"/>
        <v>-175</v>
      </c>
      <c r="V1214" s="82">
        <f t="shared" ca="1" si="164"/>
        <v>123697.02000000002</v>
      </c>
      <c r="W1214" s="50"/>
      <c r="X1214" s="50"/>
      <c r="Y1214" s="50"/>
      <c r="Z1214" s="50"/>
      <c r="AA1214" s="50"/>
      <c r="AG1214" s="50"/>
      <c r="AH1214" s="50"/>
      <c r="AI1214" s="50"/>
      <c r="AJ1214" s="50"/>
      <c r="AK1214" s="50"/>
      <c r="AL1214" s="50"/>
      <c r="AM1214" s="50"/>
      <c r="AN1214" s="50"/>
      <c r="AO1214" s="50"/>
      <c r="AP1214" s="138" t="str">
        <f>IF(NOT($AS1214=$AS1215),ROW(),"")</f>
        <v/>
      </c>
      <c r="AQ1214" s="20" t="str">
        <f>IF(NOT(AS1214=AS1215),AS1215,"")</f>
        <v/>
      </c>
      <c r="AR1214" s="20" t="str">
        <f>INDEX($AB$15:$AM$15,MATCH($AS1214,$AB$11:$AM$11,0))</f>
        <v>in</v>
      </c>
      <c r="AS1214" s="20" t="str">
        <f>LEFT(AT1214,4)</f>
        <v>2004</v>
      </c>
      <c r="AT1214" s="139" t="str">
        <f>LEFT(B1214,6)</f>
        <v>200409</v>
      </c>
    </row>
    <row r="1215" spans="2:46" x14ac:dyDescent="0.25">
      <c r="B1215" s="11">
        <f>'Market Data'!B1201</f>
        <v>20040916</v>
      </c>
      <c r="C1215" s="2">
        <f>'Market Data'!C1201</f>
        <v>5111.5</v>
      </c>
      <c r="D1215" s="2">
        <f>'Market Data'!D1201</f>
        <v>5134</v>
      </c>
      <c r="E1215" s="2">
        <f>'Market Data'!E1201</f>
        <v>5106.5</v>
      </c>
      <c r="F1215" s="12">
        <f>'Market Data'!F1201</f>
        <v>5130.5</v>
      </c>
      <c r="H1215" s="151">
        <f t="shared" si="165"/>
        <v>1197</v>
      </c>
      <c r="I1215" s="244">
        <f ca="1">IF($H1215&lt;($J$6+1),"",PFE(OFFSET($F1215,0,0,-$J$6)))</f>
        <v>5.2371327019565497E-2</v>
      </c>
      <c r="J1215" s="19"/>
      <c r="K1215" s="139" t="str">
        <f t="shared" ca="1" si="166"/>
        <v>Long</v>
      </c>
      <c r="L1215" s="243" t="e">
        <f t="shared" ca="1" si="161"/>
        <v>#N/A</v>
      </c>
      <c r="M1215" s="242" t="e">
        <f t="shared" ca="1" si="162"/>
        <v>#N/A</v>
      </c>
      <c r="N1215" s="20"/>
      <c r="O1215" s="74">
        <f t="shared" ca="1" si="167"/>
        <v>1</v>
      </c>
      <c r="P1215" s="75">
        <f t="shared" ca="1" si="159"/>
        <v>0</v>
      </c>
      <c r="Q1215" s="76" t="str">
        <f t="shared" ca="1" si="163"/>
        <v/>
      </c>
      <c r="R1215" s="75"/>
      <c r="S1215" s="77">
        <f t="shared" ca="1" si="160"/>
        <v>1</v>
      </c>
      <c r="T1215" s="78"/>
      <c r="U1215" s="81">
        <f t="shared" ca="1" si="168"/>
        <v>507.5</v>
      </c>
      <c r="V1215" s="82">
        <f t="shared" ca="1" si="164"/>
        <v>124204.52000000002</v>
      </c>
      <c r="W1215" s="50"/>
      <c r="X1215" s="50"/>
      <c r="Y1215" s="50"/>
      <c r="Z1215" s="50"/>
      <c r="AA1215" s="50"/>
      <c r="AG1215" s="50"/>
      <c r="AH1215" s="50"/>
      <c r="AI1215" s="50"/>
      <c r="AJ1215" s="50"/>
      <c r="AK1215" s="50"/>
      <c r="AL1215" s="50"/>
      <c r="AM1215" s="50"/>
      <c r="AN1215" s="50"/>
      <c r="AO1215" s="50"/>
      <c r="AP1215" s="138" t="str">
        <f>IF(NOT($AS1215=$AS1216),ROW(),"")</f>
        <v/>
      </c>
      <c r="AQ1215" s="20" t="str">
        <f>IF(NOT(AS1215=AS1216),AS1216,"")</f>
        <v/>
      </c>
      <c r="AR1215" s="20" t="str">
        <f>INDEX($AB$15:$AM$15,MATCH($AS1215,$AB$11:$AM$11,0))</f>
        <v>in</v>
      </c>
      <c r="AS1215" s="20" t="str">
        <f>LEFT(AT1215,4)</f>
        <v>2004</v>
      </c>
      <c r="AT1215" s="139" t="str">
        <f>LEFT(B1215,6)</f>
        <v>200409</v>
      </c>
    </row>
    <row r="1216" spans="2:46" x14ac:dyDescent="0.25">
      <c r="B1216" s="11">
        <f>'Market Data'!B1202</f>
        <v>20040917</v>
      </c>
      <c r="C1216" s="2">
        <f>'Market Data'!C1202</f>
        <v>5122.5</v>
      </c>
      <c r="D1216" s="2">
        <f>'Market Data'!D1202</f>
        <v>5165.5</v>
      </c>
      <c r="E1216" s="2">
        <f>'Market Data'!E1202</f>
        <v>5120</v>
      </c>
      <c r="F1216" s="12">
        <f>'Market Data'!F1202</f>
        <v>5150.5</v>
      </c>
      <c r="H1216" s="151">
        <f t="shared" si="165"/>
        <v>1198</v>
      </c>
      <c r="I1216" s="244">
        <f ca="1">IF($H1216&lt;($J$6+1),"",PFE(OFFSET($F1216,0,0,-$J$6)))</f>
        <v>5.3702005296227866E-2</v>
      </c>
      <c r="J1216" s="19"/>
      <c r="K1216" s="139" t="str">
        <f t="shared" ca="1" si="166"/>
        <v>Long</v>
      </c>
      <c r="L1216" s="243" t="e">
        <f t="shared" ca="1" si="161"/>
        <v>#N/A</v>
      </c>
      <c r="M1216" s="242" t="e">
        <f t="shared" ca="1" si="162"/>
        <v>#N/A</v>
      </c>
      <c r="N1216" s="20"/>
      <c r="O1216" s="74">
        <f t="shared" ca="1" si="167"/>
        <v>1</v>
      </c>
      <c r="P1216" s="75">
        <f t="shared" ca="1" si="159"/>
        <v>0</v>
      </c>
      <c r="Q1216" s="76" t="str">
        <f t="shared" ca="1" si="163"/>
        <v/>
      </c>
      <c r="R1216" s="75"/>
      <c r="S1216" s="77">
        <f t="shared" ca="1" si="160"/>
        <v>1</v>
      </c>
      <c r="T1216" s="78"/>
      <c r="U1216" s="81">
        <f t="shared" ca="1" si="168"/>
        <v>700</v>
      </c>
      <c r="V1216" s="82">
        <f t="shared" ca="1" si="164"/>
        <v>124904.52000000002</v>
      </c>
      <c r="W1216" s="50"/>
      <c r="X1216" s="50"/>
      <c r="Y1216" s="50"/>
      <c r="Z1216" s="50"/>
      <c r="AA1216" s="50"/>
      <c r="AG1216" s="50"/>
      <c r="AH1216" s="50"/>
      <c r="AI1216" s="50"/>
      <c r="AJ1216" s="50"/>
      <c r="AK1216" s="50"/>
      <c r="AL1216" s="50"/>
      <c r="AM1216" s="50"/>
      <c r="AN1216" s="50"/>
      <c r="AO1216" s="50"/>
      <c r="AP1216" s="138" t="str">
        <f>IF(NOT($AS1216=$AS1217),ROW(),"")</f>
        <v/>
      </c>
      <c r="AQ1216" s="20" t="str">
        <f>IF(NOT(AS1216=AS1217),AS1217,"")</f>
        <v/>
      </c>
      <c r="AR1216" s="20" t="str">
        <f>INDEX($AB$15:$AM$15,MATCH($AS1216,$AB$11:$AM$11,0))</f>
        <v>in</v>
      </c>
      <c r="AS1216" s="20" t="str">
        <f>LEFT(AT1216,4)</f>
        <v>2004</v>
      </c>
      <c r="AT1216" s="139" t="str">
        <f>LEFT(B1216,6)</f>
        <v>200409</v>
      </c>
    </row>
    <row r="1217" spans="2:46" x14ac:dyDescent="0.25">
      <c r="B1217" s="11">
        <f>'Market Data'!B1203</f>
        <v>20040920</v>
      </c>
      <c r="C1217" s="2">
        <f>'Market Data'!C1203</f>
        <v>5142.5</v>
      </c>
      <c r="D1217" s="2">
        <f>'Market Data'!D1203</f>
        <v>5147</v>
      </c>
      <c r="E1217" s="2">
        <f>'Market Data'!E1203</f>
        <v>5118.5</v>
      </c>
      <c r="F1217" s="12">
        <f>'Market Data'!F1203</f>
        <v>5130.5</v>
      </c>
      <c r="H1217" s="151">
        <f t="shared" si="165"/>
        <v>1199</v>
      </c>
      <c r="I1217" s="244">
        <f ca="1">IF($H1217&lt;($J$6+1),"",PFE(OFFSET($F1217,0,0,-$J$6)))</f>
        <v>4.5326653587714011E-2</v>
      </c>
      <c r="J1217" s="19"/>
      <c r="K1217" s="139" t="str">
        <f t="shared" ca="1" si="166"/>
        <v>Long</v>
      </c>
      <c r="L1217" s="243" t="e">
        <f t="shared" ca="1" si="161"/>
        <v>#N/A</v>
      </c>
      <c r="M1217" s="242" t="e">
        <f t="shared" ca="1" si="162"/>
        <v>#N/A</v>
      </c>
      <c r="N1217" s="20"/>
      <c r="O1217" s="74">
        <f t="shared" ca="1" si="167"/>
        <v>1</v>
      </c>
      <c r="P1217" s="75">
        <f t="shared" ca="1" si="159"/>
        <v>0</v>
      </c>
      <c r="Q1217" s="76" t="str">
        <f t="shared" ca="1" si="163"/>
        <v/>
      </c>
      <c r="R1217" s="75"/>
      <c r="S1217" s="77">
        <f t="shared" ca="1" si="160"/>
        <v>1</v>
      </c>
      <c r="T1217" s="78"/>
      <c r="U1217" s="81">
        <f t="shared" ca="1" si="168"/>
        <v>-700</v>
      </c>
      <c r="V1217" s="82">
        <f t="shared" ca="1" si="164"/>
        <v>124204.52000000002</v>
      </c>
      <c r="W1217" s="50"/>
      <c r="X1217" s="50"/>
      <c r="Y1217" s="50"/>
      <c r="Z1217" s="50"/>
      <c r="AA1217" s="50"/>
      <c r="AG1217" s="50"/>
      <c r="AH1217" s="50"/>
      <c r="AI1217" s="50"/>
      <c r="AJ1217" s="50"/>
      <c r="AK1217" s="50"/>
      <c r="AL1217" s="50"/>
      <c r="AM1217" s="50"/>
      <c r="AN1217" s="50"/>
      <c r="AO1217" s="50"/>
      <c r="AP1217" s="138" t="str">
        <f>IF(NOT($AS1217=$AS1218),ROW(),"")</f>
        <v/>
      </c>
      <c r="AQ1217" s="20" t="str">
        <f>IF(NOT(AS1217=AS1218),AS1218,"")</f>
        <v/>
      </c>
      <c r="AR1217" s="20" t="str">
        <f>INDEX($AB$15:$AM$15,MATCH($AS1217,$AB$11:$AM$11,0))</f>
        <v>in</v>
      </c>
      <c r="AS1217" s="20" t="str">
        <f>LEFT(AT1217,4)</f>
        <v>2004</v>
      </c>
      <c r="AT1217" s="139" t="str">
        <f>LEFT(B1217,6)</f>
        <v>200409</v>
      </c>
    </row>
    <row r="1218" spans="2:46" x14ac:dyDescent="0.25">
      <c r="B1218" s="11">
        <f>'Market Data'!B1204</f>
        <v>20040921</v>
      </c>
      <c r="C1218" s="2">
        <f>'Market Data'!C1204</f>
        <v>5134.5</v>
      </c>
      <c r="D1218" s="2">
        <f>'Market Data'!D1204</f>
        <v>5161</v>
      </c>
      <c r="E1218" s="2">
        <f>'Market Data'!E1204</f>
        <v>5132.5</v>
      </c>
      <c r="F1218" s="12">
        <f>'Market Data'!F1204</f>
        <v>5159.5</v>
      </c>
      <c r="H1218" s="151">
        <f t="shared" si="165"/>
        <v>1200</v>
      </c>
      <c r="I1218" s="244">
        <f ca="1">IF($H1218&lt;($J$6+1),"",PFE(OFFSET($F1218,0,0,-$J$6)))</f>
        <v>4.5205633032036147E-2</v>
      </c>
      <c r="J1218" s="19"/>
      <c r="K1218" s="139" t="str">
        <f t="shared" ca="1" si="166"/>
        <v>Long</v>
      </c>
      <c r="L1218" s="243" t="e">
        <f t="shared" ca="1" si="161"/>
        <v>#N/A</v>
      </c>
      <c r="M1218" s="242" t="e">
        <f t="shared" ca="1" si="162"/>
        <v>#N/A</v>
      </c>
      <c r="N1218" s="20"/>
      <c r="O1218" s="74">
        <f t="shared" ca="1" si="167"/>
        <v>1</v>
      </c>
      <c r="P1218" s="75">
        <f t="shared" ca="1" si="159"/>
        <v>0</v>
      </c>
      <c r="Q1218" s="76" t="str">
        <f t="shared" ca="1" si="163"/>
        <v/>
      </c>
      <c r="R1218" s="75"/>
      <c r="S1218" s="77">
        <f t="shared" ca="1" si="160"/>
        <v>1</v>
      </c>
      <c r="T1218" s="78"/>
      <c r="U1218" s="81">
        <f t="shared" ca="1" si="168"/>
        <v>1015</v>
      </c>
      <c r="V1218" s="82">
        <f t="shared" ca="1" si="164"/>
        <v>125219.52000000002</v>
      </c>
      <c r="W1218" s="50"/>
      <c r="X1218" s="50"/>
      <c r="Y1218" s="50"/>
      <c r="Z1218" s="50"/>
      <c r="AA1218" s="50"/>
      <c r="AG1218" s="50"/>
      <c r="AH1218" s="50"/>
      <c r="AI1218" s="50"/>
      <c r="AJ1218" s="50"/>
      <c r="AK1218" s="50"/>
      <c r="AL1218" s="50"/>
      <c r="AM1218" s="50"/>
      <c r="AN1218" s="50"/>
      <c r="AO1218" s="50"/>
      <c r="AP1218" s="138" t="str">
        <f>IF(NOT($AS1218=$AS1219),ROW(),"")</f>
        <v/>
      </c>
      <c r="AQ1218" s="20" t="str">
        <f>IF(NOT(AS1218=AS1219),AS1219,"")</f>
        <v/>
      </c>
      <c r="AR1218" s="20" t="str">
        <f>INDEX($AB$15:$AM$15,MATCH($AS1218,$AB$11:$AM$11,0))</f>
        <v>in</v>
      </c>
      <c r="AS1218" s="20" t="str">
        <f>LEFT(AT1218,4)</f>
        <v>2004</v>
      </c>
      <c r="AT1218" s="139" t="str">
        <f>LEFT(B1218,6)</f>
        <v>200409</v>
      </c>
    </row>
    <row r="1219" spans="2:46" x14ac:dyDescent="0.25">
      <c r="B1219" s="11">
        <f>'Market Data'!B1205</f>
        <v>20040922</v>
      </c>
      <c r="C1219" s="2">
        <f>'Market Data'!C1205</f>
        <v>5151.5</v>
      </c>
      <c r="D1219" s="2">
        <f>'Market Data'!D1205</f>
        <v>5164</v>
      </c>
      <c r="E1219" s="2">
        <f>'Market Data'!E1205</f>
        <v>5095</v>
      </c>
      <c r="F1219" s="12">
        <f>'Market Data'!F1205</f>
        <v>5095.5</v>
      </c>
      <c r="H1219" s="151">
        <f t="shared" si="165"/>
        <v>1201</v>
      </c>
      <c r="I1219" s="244">
        <f ca="1">IF($H1219&lt;($J$6+1),"",PFE(OFFSET($F1219,0,0,-$J$6)))</f>
        <v>-3.5677978141971572E-2</v>
      </c>
      <c r="J1219" s="19"/>
      <c r="K1219" s="139" t="str">
        <f t="shared" ca="1" si="166"/>
        <v>Short</v>
      </c>
      <c r="L1219" s="243" t="e">
        <f t="shared" ca="1" si="161"/>
        <v>#N/A</v>
      </c>
      <c r="M1219" s="242">
        <f t="shared" ca="1" si="162"/>
        <v>5095.5</v>
      </c>
      <c r="N1219" s="20"/>
      <c r="O1219" s="74">
        <f t="shared" ca="1" si="167"/>
        <v>-1</v>
      </c>
      <c r="P1219" s="75">
        <f t="shared" ca="1" si="159"/>
        <v>-2</v>
      </c>
      <c r="Q1219" s="76" t="str">
        <f t="shared" ca="1" si="163"/>
        <v>Fill</v>
      </c>
      <c r="R1219" s="75"/>
      <c r="S1219" s="77">
        <f t="shared" ca="1" si="160"/>
        <v>1</v>
      </c>
      <c r="T1219" s="78"/>
      <c r="U1219" s="81">
        <f t="shared" ca="1" si="168"/>
        <v>-2240</v>
      </c>
      <c r="V1219" s="82">
        <f t="shared" ca="1" si="164"/>
        <v>122979.52000000002</v>
      </c>
      <c r="W1219" s="50"/>
      <c r="X1219" s="50"/>
      <c r="Y1219" s="50"/>
      <c r="Z1219" s="50"/>
      <c r="AA1219" s="50"/>
      <c r="AG1219" s="50"/>
      <c r="AH1219" s="50"/>
      <c r="AI1219" s="50"/>
      <c r="AJ1219" s="50"/>
      <c r="AK1219" s="50"/>
      <c r="AL1219" s="50"/>
      <c r="AM1219" s="50"/>
      <c r="AN1219" s="50"/>
      <c r="AO1219" s="50"/>
      <c r="AP1219" s="138" t="str">
        <f>IF(NOT($AS1219=$AS1220),ROW(),"")</f>
        <v/>
      </c>
      <c r="AQ1219" s="20" t="str">
        <f>IF(NOT(AS1219=AS1220),AS1220,"")</f>
        <v/>
      </c>
      <c r="AR1219" s="20" t="str">
        <f>INDEX($AB$15:$AM$15,MATCH($AS1219,$AB$11:$AM$11,0))</f>
        <v>in</v>
      </c>
      <c r="AS1219" s="20" t="str">
        <f>LEFT(AT1219,4)</f>
        <v>2004</v>
      </c>
      <c r="AT1219" s="139" t="str">
        <f>LEFT(B1219,6)</f>
        <v>200409</v>
      </c>
    </row>
    <row r="1220" spans="2:46" x14ac:dyDescent="0.25">
      <c r="B1220" s="11">
        <f>'Market Data'!B1206</f>
        <v>20040923</v>
      </c>
      <c r="C1220" s="2">
        <f>'Market Data'!C1206</f>
        <v>5095.5</v>
      </c>
      <c r="D1220" s="2">
        <f>'Market Data'!D1206</f>
        <v>5097.5</v>
      </c>
      <c r="E1220" s="2">
        <f>'Market Data'!E1206</f>
        <v>5053.5</v>
      </c>
      <c r="F1220" s="12">
        <f>'Market Data'!F1206</f>
        <v>5060.5</v>
      </c>
      <c r="H1220" s="151">
        <f t="shared" si="165"/>
        <v>1202</v>
      </c>
      <c r="I1220" s="244">
        <f ca="1">IF($H1220&lt;($J$6+1),"",PFE(OFFSET($F1220,0,0,-$J$6)))</f>
        <v>-4.2344197237699839E-2</v>
      </c>
      <c r="J1220" s="19"/>
      <c r="K1220" s="139" t="str">
        <f t="shared" ca="1" si="166"/>
        <v>Short</v>
      </c>
      <c r="L1220" s="243" t="e">
        <f t="shared" ca="1" si="161"/>
        <v>#N/A</v>
      </c>
      <c r="M1220" s="242" t="e">
        <f t="shared" ca="1" si="162"/>
        <v>#N/A</v>
      </c>
      <c r="N1220" s="20"/>
      <c r="O1220" s="74">
        <f t="shared" ca="1" si="167"/>
        <v>-1</v>
      </c>
      <c r="P1220" s="75">
        <f t="shared" ca="1" si="159"/>
        <v>0</v>
      </c>
      <c r="Q1220" s="76" t="str">
        <f t="shared" ca="1" si="163"/>
        <v/>
      </c>
      <c r="R1220" s="75"/>
      <c r="S1220" s="77">
        <f t="shared" ca="1" si="160"/>
        <v>-1</v>
      </c>
      <c r="T1220" s="78"/>
      <c r="U1220" s="81">
        <f t="shared" ca="1" si="168"/>
        <v>1043.08</v>
      </c>
      <c r="V1220" s="82">
        <f t="shared" ca="1" si="164"/>
        <v>124022.60000000002</v>
      </c>
      <c r="W1220" s="50"/>
      <c r="X1220" s="50"/>
      <c r="Y1220" s="50"/>
      <c r="Z1220" s="50"/>
      <c r="AA1220" s="50"/>
      <c r="AG1220" s="50"/>
      <c r="AH1220" s="50"/>
      <c r="AI1220" s="50"/>
      <c r="AJ1220" s="50"/>
      <c r="AK1220" s="50"/>
      <c r="AL1220" s="50"/>
      <c r="AM1220" s="50"/>
      <c r="AN1220" s="50"/>
      <c r="AO1220" s="50"/>
      <c r="AP1220" s="138" t="str">
        <f>IF(NOT($AS1220=$AS1221),ROW(),"")</f>
        <v/>
      </c>
      <c r="AQ1220" s="20" t="str">
        <f>IF(NOT(AS1220=AS1221),AS1221,"")</f>
        <v/>
      </c>
      <c r="AR1220" s="20" t="str">
        <f>INDEX($AB$15:$AM$15,MATCH($AS1220,$AB$11:$AM$11,0))</f>
        <v>in</v>
      </c>
      <c r="AS1220" s="20" t="str">
        <f>LEFT(AT1220,4)</f>
        <v>2004</v>
      </c>
      <c r="AT1220" s="139" t="str">
        <f>LEFT(B1220,6)</f>
        <v>200409</v>
      </c>
    </row>
    <row r="1221" spans="2:46" x14ac:dyDescent="0.25">
      <c r="B1221" s="11">
        <f>'Market Data'!B1207</f>
        <v>20040924</v>
      </c>
      <c r="C1221" s="2">
        <f>'Market Data'!C1207</f>
        <v>5057.5</v>
      </c>
      <c r="D1221" s="2">
        <f>'Market Data'!D1207</f>
        <v>5080.5</v>
      </c>
      <c r="E1221" s="2">
        <f>'Market Data'!E1207</f>
        <v>5049</v>
      </c>
      <c r="F1221" s="12">
        <f>'Market Data'!F1207</f>
        <v>5072.5</v>
      </c>
      <c r="H1221" s="151">
        <f t="shared" si="165"/>
        <v>1203</v>
      </c>
      <c r="I1221" s="244">
        <f ca="1">IF($H1221&lt;($J$6+1),"",PFE(OFFSET($F1221,0,0,-$J$6)))</f>
        <v>3.6207774636252917E-2</v>
      </c>
      <c r="J1221" s="19"/>
      <c r="K1221" s="139" t="str">
        <f t="shared" ca="1" si="166"/>
        <v>Long</v>
      </c>
      <c r="L1221" s="243">
        <f t="shared" ca="1" si="161"/>
        <v>5072.5</v>
      </c>
      <c r="M1221" s="242" t="e">
        <f t="shared" ca="1" si="162"/>
        <v>#N/A</v>
      </c>
      <c r="N1221" s="20"/>
      <c r="O1221" s="74">
        <f t="shared" ca="1" si="167"/>
        <v>1</v>
      </c>
      <c r="P1221" s="75">
        <f t="shared" ca="1" si="159"/>
        <v>2</v>
      </c>
      <c r="Q1221" s="76" t="str">
        <f t="shared" ca="1" si="163"/>
        <v>Fill</v>
      </c>
      <c r="R1221" s="75"/>
      <c r="S1221" s="77">
        <f t="shared" ca="1" si="160"/>
        <v>-1</v>
      </c>
      <c r="T1221" s="78"/>
      <c r="U1221" s="81">
        <f t="shared" ca="1" si="168"/>
        <v>-420</v>
      </c>
      <c r="V1221" s="82">
        <f t="shared" ca="1" si="164"/>
        <v>123602.60000000002</v>
      </c>
      <c r="W1221" s="50"/>
      <c r="X1221" s="50"/>
      <c r="Y1221" s="50"/>
      <c r="Z1221" s="50"/>
      <c r="AA1221" s="50"/>
      <c r="AG1221" s="50"/>
      <c r="AH1221" s="50"/>
      <c r="AI1221" s="50"/>
      <c r="AJ1221" s="50"/>
      <c r="AK1221" s="50"/>
      <c r="AL1221" s="50"/>
      <c r="AM1221" s="50"/>
      <c r="AN1221" s="50"/>
      <c r="AO1221" s="50"/>
      <c r="AP1221" s="138" t="str">
        <f>IF(NOT($AS1221=$AS1222),ROW(),"")</f>
        <v/>
      </c>
      <c r="AQ1221" s="20" t="str">
        <f>IF(NOT(AS1221=AS1222),AS1222,"")</f>
        <v/>
      </c>
      <c r="AR1221" s="20" t="str">
        <f>INDEX($AB$15:$AM$15,MATCH($AS1221,$AB$11:$AM$11,0))</f>
        <v>in</v>
      </c>
      <c r="AS1221" s="20" t="str">
        <f>LEFT(AT1221,4)</f>
        <v>2004</v>
      </c>
      <c r="AT1221" s="139" t="str">
        <f>LEFT(B1221,6)</f>
        <v>200409</v>
      </c>
    </row>
    <row r="1222" spans="2:46" x14ac:dyDescent="0.25">
      <c r="B1222" s="11">
        <f>'Market Data'!B1208</f>
        <v>20040927</v>
      </c>
      <c r="C1222" s="2">
        <f>'Market Data'!C1208</f>
        <v>5065</v>
      </c>
      <c r="D1222" s="2">
        <f>'Market Data'!D1208</f>
        <v>5066</v>
      </c>
      <c r="E1222" s="2">
        <f>'Market Data'!E1208</f>
        <v>5020.5</v>
      </c>
      <c r="F1222" s="12">
        <f>'Market Data'!F1208</f>
        <v>5041.5</v>
      </c>
      <c r="H1222" s="151">
        <f t="shared" si="165"/>
        <v>1204</v>
      </c>
      <c r="I1222" s="244">
        <f ca="1">IF($H1222&lt;($J$6+1),"",PFE(OFFSET($F1222,0,0,-$J$6)))</f>
        <v>-4.6116465106035204E-2</v>
      </c>
      <c r="J1222" s="19"/>
      <c r="K1222" s="139" t="str">
        <f t="shared" ca="1" si="166"/>
        <v>Short</v>
      </c>
      <c r="L1222" s="243" t="e">
        <f t="shared" ca="1" si="161"/>
        <v>#N/A</v>
      </c>
      <c r="M1222" s="242">
        <f t="shared" ca="1" si="162"/>
        <v>5041.5</v>
      </c>
      <c r="N1222" s="20"/>
      <c r="O1222" s="74">
        <f t="shared" ca="1" si="167"/>
        <v>-1</v>
      </c>
      <c r="P1222" s="75">
        <f t="shared" ca="1" si="159"/>
        <v>-2</v>
      </c>
      <c r="Q1222" s="76" t="str">
        <f t="shared" ca="1" si="163"/>
        <v>Fill</v>
      </c>
      <c r="R1222" s="75"/>
      <c r="S1222" s="77">
        <f t="shared" ca="1" si="160"/>
        <v>1</v>
      </c>
      <c r="T1222" s="78"/>
      <c r="U1222" s="81">
        <f t="shared" ca="1" si="168"/>
        <v>-741.92</v>
      </c>
      <c r="V1222" s="82">
        <f t="shared" ca="1" si="164"/>
        <v>122860.68000000002</v>
      </c>
      <c r="W1222" s="50"/>
      <c r="X1222" s="50"/>
      <c r="Y1222" s="50"/>
      <c r="Z1222" s="50"/>
      <c r="AA1222" s="50"/>
      <c r="AG1222" s="50"/>
      <c r="AH1222" s="50"/>
      <c r="AI1222" s="50"/>
      <c r="AJ1222" s="50"/>
      <c r="AK1222" s="50"/>
      <c r="AL1222" s="50"/>
      <c r="AM1222" s="50"/>
      <c r="AN1222" s="50"/>
      <c r="AO1222" s="50"/>
      <c r="AP1222" s="138" t="str">
        <f>IF(NOT($AS1222=$AS1223),ROW(),"")</f>
        <v/>
      </c>
      <c r="AQ1222" s="20" t="str">
        <f>IF(NOT(AS1222=AS1223),AS1223,"")</f>
        <v/>
      </c>
      <c r="AR1222" s="20" t="str">
        <f>INDEX($AB$15:$AM$15,MATCH($AS1222,$AB$11:$AM$11,0))</f>
        <v>in</v>
      </c>
      <c r="AS1222" s="20" t="str">
        <f>LEFT(AT1222,4)</f>
        <v>2004</v>
      </c>
      <c r="AT1222" s="139" t="str">
        <f>LEFT(B1222,6)</f>
        <v>200409</v>
      </c>
    </row>
    <row r="1223" spans="2:46" x14ac:dyDescent="0.25">
      <c r="B1223" s="11">
        <f>'Market Data'!B1209</f>
        <v>20040928</v>
      </c>
      <c r="C1223" s="2">
        <f>'Market Data'!C1209</f>
        <v>5015.5</v>
      </c>
      <c r="D1223" s="2">
        <f>'Market Data'!D1209</f>
        <v>5064</v>
      </c>
      <c r="E1223" s="2">
        <f>'Market Data'!E1209</f>
        <v>5009.5</v>
      </c>
      <c r="F1223" s="12">
        <f>'Market Data'!F1209</f>
        <v>5055.5</v>
      </c>
      <c r="H1223" s="151">
        <f t="shared" si="165"/>
        <v>1205</v>
      </c>
      <c r="I1223" s="244">
        <f ca="1">IF($H1223&lt;($J$6+1),"",PFE(OFFSET($F1223,0,0,-$J$6)))</f>
        <v>-4.283573984735195E-2</v>
      </c>
      <c r="J1223" s="19"/>
      <c r="K1223" s="139" t="str">
        <f t="shared" ca="1" si="166"/>
        <v>Short</v>
      </c>
      <c r="L1223" s="243" t="e">
        <f t="shared" ca="1" si="161"/>
        <v>#N/A</v>
      </c>
      <c r="M1223" s="242" t="e">
        <f t="shared" ca="1" si="162"/>
        <v>#N/A</v>
      </c>
      <c r="N1223" s="20"/>
      <c r="O1223" s="74">
        <f t="shared" ca="1" si="167"/>
        <v>-1</v>
      </c>
      <c r="P1223" s="75">
        <f t="shared" ca="1" si="159"/>
        <v>0</v>
      </c>
      <c r="Q1223" s="76" t="str">
        <f t="shared" ca="1" si="163"/>
        <v/>
      </c>
      <c r="R1223" s="75"/>
      <c r="S1223" s="77">
        <f t="shared" ca="1" si="160"/>
        <v>-1</v>
      </c>
      <c r="T1223" s="78"/>
      <c r="U1223" s="81">
        <f t="shared" ca="1" si="168"/>
        <v>-2491.92</v>
      </c>
      <c r="V1223" s="82">
        <f t="shared" ca="1" si="164"/>
        <v>120368.76000000002</v>
      </c>
      <c r="W1223" s="50"/>
      <c r="X1223" s="50"/>
      <c r="Y1223" s="50"/>
      <c r="Z1223" s="50"/>
      <c r="AA1223" s="50"/>
      <c r="AG1223" s="50"/>
      <c r="AH1223" s="50"/>
      <c r="AI1223" s="50"/>
      <c r="AJ1223" s="50"/>
      <c r="AK1223" s="50"/>
      <c r="AL1223" s="50"/>
      <c r="AM1223" s="50"/>
      <c r="AN1223" s="50"/>
      <c r="AO1223" s="50"/>
      <c r="AP1223" s="138" t="str">
        <f>IF(NOT($AS1223=$AS1224),ROW(),"")</f>
        <v/>
      </c>
      <c r="AQ1223" s="20" t="str">
        <f>IF(NOT(AS1223=AS1224),AS1224,"")</f>
        <v/>
      </c>
      <c r="AR1223" s="20" t="str">
        <f>INDEX($AB$15:$AM$15,MATCH($AS1223,$AB$11:$AM$11,0))</f>
        <v>in</v>
      </c>
      <c r="AS1223" s="20" t="str">
        <f>LEFT(AT1223,4)</f>
        <v>2004</v>
      </c>
      <c r="AT1223" s="139" t="str">
        <f>LEFT(B1223,6)</f>
        <v>200409</v>
      </c>
    </row>
    <row r="1224" spans="2:46" x14ac:dyDescent="0.25">
      <c r="B1224" s="11">
        <f>'Market Data'!B1210</f>
        <v>20040929</v>
      </c>
      <c r="C1224" s="2">
        <f>'Market Data'!C1210</f>
        <v>5054.5</v>
      </c>
      <c r="D1224" s="2">
        <f>'Market Data'!D1210</f>
        <v>5106</v>
      </c>
      <c r="E1224" s="2">
        <f>'Market Data'!E1210</f>
        <v>5051.5</v>
      </c>
      <c r="F1224" s="12">
        <f>'Market Data'!F1210</f>
        <v>5085.5</v>
      </c>
      <c r="H1224" s="151">
        <f t="shared" si="165"/>
        <v>1206</v>
      </c>
      <c r="I1224" s="244">
        <f ca="1">IF($H1224&lt;($J$6+1),"",PFE(OFFSET($F1224,0,0,-$J$6)))</f>
        <v>-5.0938113069481199E-2</v>
      </c>
      <c r="J1224" s="19"/>
      <c r="K1224" s="139" t="str">
        <f t="shared" ca="1" si="166"/>
        <v>Short</v>
      </c>
      <c r="L1224" s="243" t="e">
        <f t="shared" ca="1" si="161"/>
        <v>#N/A</v>
      </c>
      <c r="M1224" s="242" t="e">
        <f t="shared" ca="1" si="162"/>
        <v>#N/A</v>
      </c>
      <c r="N1224" s="20"/>
      <c r="O1224" s="74">
        <f t="shared" ca="1" si="167"/>
        <v>-1</v>
      </c>
      <c r="P1224" s="75">
        <f t="shared" ca="1" si="159"/>
        <v>0</v>
      </c>
      <c r="Q1224" s="76" t="str">
        <f t="shared" ca="1" si="163"/>
        <v/>
      </c>
      <c r="R1224" s="75"/>
      <c r="S1224" s="77">
        <f t="shared" ca="1" si="160"/>
        <v>-1</v>
      </c>
      <c r="T1224" s="78"/>
      <c r="U1224" s="81">
        <f t="shared" ca="1" si="168"/>
        <v>-1050</v>
      </c>
      <c r="V1224" s="82">
        <f t="shared" ca="1" si="164"/>
        <v>119318.76000000002</v>
      </c>
      <c r="W1224" s="50"/>
      <c r="X1224" s="50"/>
      <c r="Y1224" s="50"/>
      <c r="Z1224" s="50"/>
      <c r="AA1224" s="50"/>
      <c r="AG1224" s="50"/>
      <c r="AH1224" s="50"/>
      <c r="AI1224" s="50"/>
      <c r="AJ1224" s="50"/>
      <c r="AK1224" s="50"/>
      <c r="AL1224" s="50"/>
      <c r="AM1224" s="50"/>
      <c r="AN1224" s="50"/>
      <c r="AO1224" s="50"/>
      <c r="AP1224" s="138" t="str">
        <f>IF(NOT($AS1224=$AS1225),ROW(),"")</f>
        <v/>
      </c>
      <c r="AQ1224" s="20" t="str">
        <f>IF(NOT(AS1224=AS1225),AS1225,"")</f>
        <v/>
      </c>
      <c r="AR1224" s="20" t="str">
        <f>INDEX($AB$15:$AM$15,MATCH($AS1224,$AB$11:$AM$11,0))</f>
        <v>in</v>
      </c>
      <c r="AS1224" s="20" t="str">
        <f>LEFT(AT1224,4)</f>
        <v>2004</v>
      </c>
      <c r="AT1224" s="139" t="str">
        <f>LEFT(B1224,6)</f>
        <v>200409</v>
      </c>
    </row>
    <row r="1225" spans="2:46" x14ac:dyDescent="0.25">
      <c r="B1225" s="11">
        <f>'Market Data'!B1211</f>
        <v>20040930</v>
      </c>
      <c r="C1225" s="2">
        <f>'Market Data'!C1211</f>
        <v>5108.5</v>
      </c>
      <c r="D1225" s="2">
        <f>'Market Data'!D1211</f>
        <v>5112</v>
      </c>
      <c r="E1225" s="2">
        <f>'Market Data'!E1211</f>
        <v>5034</v>
      </c>
      <c r="F1225" s="12">
        <f>'Market Data'!F1211</f>
        <v>5052.5</v>
      </c>
      <c r="H1225" s="151">
        <f t="shared" si="165"/>
        <v>1207</v>
      </c>
      <c r="I1225" s="244">
        <f ca="1">IF($H1225&lt;($J$6+1),"",PFE(OFFSET($F1225,0,0,-$J$6)))</f>
        <v>-7.8471505161862118E-2</v>
      </c>
      <c r="J1225" s="19"/>
      <c r="K1225" s="139" t="str">
        <f t="shared" ca="1" si="166"/>
        <v>Short</v>
      </c>
      <c r="L1225" s="243" t="e">
        <f t="shared" ca="1" si="161"/>
        <v>#N/A</v>
      </c>
      <c r="M1225" s="242" t="e">
        <f t="shared" ca="1" si="162"/>
        <v>#N/A</v>
      </c>
      <c r="N1225" s="20"/>
      <c r="O1225" s="74">
        <f t="shared" ca="1" si="167"/>
        <v>-1</v>
      </c>
      <c r="P1225" s="75">
        <f t="shared" ca="1" si="159"/>
        <v>0</v>
      </c>
      <c r="Q1225" s="76" t="str">
        <f t="shared" ca="1" si="163"/>
        <v/>
      </c>
      <c r="R1225" s="75"/>
      <c r="S1225" s="77">
        <f t="shared" ca="1" si="160"/>
        <v>-1</v>
      </c>
      <c r="T1225" s="78"/>
      <c r="U1225" s="81">
        <f t="shared" ca="1" si="168"/>
        <v>1155</v>
      </c>
      <c r="V1225" s="82">
        <f t="shared" ca="1" si="164"/>
        <v>120473.76000000002</v>
      </c>
      <c r="W1225" s="50"/>
      <c r="X1225" s="50"/>
      <c r="Y1225" s="50"/>
      <c r="Z1225" s="50"/>
      <c r="AA1225" s="50"/>
      <c r="AG1225" s="50"/>
      <c r="AH1225" s="50"/>
      <c r="AI1225" s="50"/>
      <c r="AJ1225" s="50"/>
      <c r="AK1225" s="50"/>
      <c r="AL1225" s="50"/>
      <c r="AM1225" s="50"/>
      <c r="AN1225" s="50"/>
      <c r="AO1225" s="50"/>
      <c r="AP1225" s="138" t="str">
        <f>IF(NOT($AS1225=$AS1226),ROW(),"")</f>
        <v/>
      </c>
      <c r="AQ1225" s="20" t="str">
        <f>IF(NOT(AS1225=AS1226),AS1226,"")</f>
        <v/>
      </c>
      <c r="AR1225" s="20" t="str">
        <f>INDEX($AB$15:$AM$15,MATCH($AS1225,$AB$11:$AM$11,0))</f>
        <v>in</v>
      </c>
      <c r="AS1225" s="20" t="str">
        <f>LEFT(AT1225,4)</f>
        <v>2004</v>
      </c>
      <c r="AT1225" s="139" t="str">
        <f>LEFT(B1225,6)</f>
        <v>200409</v>
      </c>
    </row>
    <row r="1226" spans="2:46" x14ac:dyDescent="0.25">
      <c r="B1226" s="11">
        <f>'Market Data'!B1212</f>
        <v>20041001</v>
      </c>
      <c r="C1226" s="2">
        <f>'Market Data'!C1212</f>
        <v>5065</v>
      </c>
      <c r="D1226" s="2">
        <f>'Market Data'!D1212</f>
        <v>5156.5</v>
      </c>
      <c r="E1226" s="2">
        <f>'Market Data'!E1212</f>
        <v>5064.5</v>
      </c>
      <c r="F1226" s="12">
        <f>'Market Data'!F1212</f>
        <v>5154</v>
      </c>
      <c r="H1226" s="151">
        <f t="shared" si="165"/>
        <v>1208</v>
      </c>
      <c r="I1226" s="244">
        <f ca="1">IF($H1226&lt;($J$6+1),"",PFE(OFFSET($F1226,0,0,-$J$6)))</f>
        <v>-4.1633706295031533E-2</v>
      </c>
      <c r="J1226" s="19"/>
      <c r="K1226" s="139" t="str">
        <f t="shared" ca="1" si="166"/>
        <v>Short</v>
      </c>
      <c r="L1226" s="243" t="e">
        <f t="shared" ca="1" si="161"/>
        <v>#N/A</v>
      </c>
      <c r="M1226" s="242" t="e">
        <f t="shared" ca="1" si="162"/>
        <v>#N/A</v>
      </c>
      <c r="N1226" s="20"/>
      <c r="O1226" s="74">
        <f t="shared" ca="1" si="167"/>
        <v>-1</v>
      </c>
      <c r="P1226" s="75">
        <f t="shared" ca="1" si="159"/>
        <v>0</v>
      </c>
      <c r="Q1226" s="76" t="str">
        <f t="shared" ca="1" si="163"/>
        <v/>
      </c>
      <c r="R1226" s="75"/>
      <c r="S1226" s="77">
        <f t="shared" ca="1" si="160"/>
        <v>-1</v>
      </c>
      <c r="T1226" s="78"/>
      <c r="U1226" s="81">
        <f t="shared" ca="1" si="168"/>
        <v>-3552.5</v>
      </c>
      <c r="V1226" s="82">
        <f t="shared" ca="1" si="164"/>
        <v>116921.26000000002</v>
      </c>
      <c r="W1226" s="50"/>
      <c r="X1226" s="50"/>
      <c r="Y1226" s="50"/>
      <c r="Z1226" s="50"/>
      <c r="AA1226" s="50"/>
      <c r="AG1226" s="50"/>
      <c r="AH1226" s="50"/>
      <c r="AI1226" s="50"/>
      <c r="AJ1226" s="50"/>
      <c r="AK1226" s="50"/>
      <c r="AL1226" s="50"/>
      <c r="AM1226" s="50"/>
      <c r="AN1226" s="50"/>
      <c r="AO1226" s="50"/>
      <c r="AP1226" s="138" t="str">
        <f>IF(NOT($AS1226=$AS1227),ROW(),"")</f>
        <v/>
      </c>
      <c r="AQ1226" s="20" t="str">
        <f>IF(NOT(AS1226=AS1227),AS1227,"")</f>
        <v/>
      </c>
      <c r="AR1226" s="20" t="str">
        <f>INDEX($AB$15:$AM$15,MATCH($AS1226,$AB$11:$AM$11,0))</f>
        <v>in</v>
      </c>
      <c r="AS1226" s="20" t="str">
        <f>LEFT(AT1226,4)</f>
        <v>2004</v>
      </c>
      <c r="AT1226" s="139" t="str">
        <f>LEFT(B1226,6)</f>
        <v>200410</v>
      </c>
    </row>
    <row r="1227" spans="2:46" x14ac:dyDescent="0.25">
      <c r="B1227" s="11">
        <f>'Market Data'!B1213</f>
        <v>20041004</v>
      </c>
      <c r="C1227" s="2">
        <f>'Market Data'!C1213</f>
        <v>5201</v>
      </c>
      <c r="D1227" s="2">
        <f>'Market Data'!D1213</f>
        <v>5221</v>
      </c>
      <c r="E1227" s="2">
        <f>'Market Data'!E1213</f>
        <v>5188.5</v>
      </c>
      <c r="F1227" s="12">
        <f>'Market Data'!F1213</f>
        <v>5202.5</v>
      </c>
      <c r="H1227" s="151">
        <f t="shared" si="165"/>
        <v>1209</v>
      </c>
      <c r="I1227" s="244">
        <f ca="1">IF($H1227&lt;($J$6+1),"",PFE(OFFSET($F1227,0,0,-$J$6)))</f>
        <v>3.6241199672742419E-2</v>
      </c>
      <c r="J1227" s="19"/>
      <c r="K1227" s="139" t="str">
        <f t="shared" ca="1" si="166"/>
        <v>Long</v>
      </c>
      <c r="L1227" s="243">
        <f t="shared" ca="1" si="161"/>
        <v>5202.5</v>
      </c>
      <c r="M1227" s="242" t="e">
        <f t="shared" ca="1" si="162"/>
        <v>#N/A</v>
      </c>
      <c r="N1227" s="20"/>
      <c r="O1227" s="74">
        <f t="shared" ca="1" si="167"/>
        <v>1</v>
      </c>
      <c r="P1227" s="75">
        <f t="shared" ca="1" si="159"/>
        <v>2</v>
      </c>
      <c r="Q1227" s="76" t="str">
        <f t="shared" ca="1" si="163"/>
        <v>Fill</v>
      </c>
      <c r="R1227" s="75"/>
      <c r="S1227" s="77">
        <f t="shared" ca="1" si="160"/>
        <v>-1</v>
      </c>
      <c r="T1227" s="78"/>
      <c r="U1227" s="81">
        <f t="shared" ca="1" si="168"/>
        <v>-1697.5</v>
      </c>
      <c r="V1227" s="82">
        <f t="shared" ca="1" si="164"/>
        <v>115223.76000000002</v>
      </c>
      <c r="W1227" s="50"/>
      <c r="X1227" s="50"/>
      <c r="Y1227" s="50"/>
      <c r="Z1227" s="50"/>
      <c r="AA1227" s="50"/>
      <c r="AG1227" s="50"/>
      <c r="AH1227" s="50"/>
      <c r="AI1227" s="50"/>
      <c r="AJ1227" s="50"/>
      <c r="AK1227" s="50"/>
      <c r="AL1227" s="50"/>
      <c r="AM1227" s="50"/>
      <c r="AN1227" s="50"/>
      <c r="AO1227" s="50"/>
      <c r="AP1227" s="138" t="str">
        <f>IF(NOT($AS1227=$AS1228),ROW(),"")</f>
        <v/>
      </c>
      <c r="AQ1227" s="20" t="str">
        <f>IF(NOT(AS1227=AS1228),AS1228,"")</f>
        <v/>
      </c>
      <c r="AR1227" s="20" t="str">
        <f>INDEX($AB$15:$AM$15,MATCH($AS1227,$AB$11:$AM$11,0))</f>
        <v>in</v>
      </c>
      <c r="AS1227" s="20" t="str">
        <f>LEFT(AT1227,4)</f>
        <v>2004</v>
      </c>
      <c r="AT1227" s="139" t="str">
        <f>LEFT(B1227,6)</f>
        <v>200410</v>
      </c>
    </row>
    <row r="1228" spans="2:46" x14ac:dyDescent="0.25">
      <c r="B1228" s="11">
        <f>'Market Data'!B1214</f>
        <v>20041005</v>
      </c>
      <c r="C1228" s="2">
        <f>'Market Data'!C1214</f>
        <v>5202.5</v>
      </c>
      <c r="D1228" s="2">
        <f>'Market Data'!D1214</f>
        <v>5239.5</v>
      </c>
      <c r="E1228" s="2">
        <f>'Market Data'!E1214</f>
        <v>5183.5</v>
      </c>
      <c r="F1228" s="12">
        <f>'Market Data'!F1214</f>
        <v>5202.5</v>
      </c>
      <c r="H1228" s="151">
        <f t="shared" si="165"/>
        <v>1210</v>
      </c>
      <c r="I1228" s="244">
        <f ca="1">IF($H1228&lt;($J$6+1),"",PFE(OFFSET($F1228,0,0,-$J$6)))</f>
        <v>-3.5018592467075164E-2</v>
      </c>
      <c r="J1228" s="19"/>
      <c r="K1228" s="139" t="str">
        <f t="shared" ca="1" si="166"/>
        <v>Short</v>
      </c>
      <c r="L1228" s="243" t="e">
        <f t="shared" ca="1" si="161"/>
        <v>#N/A</v>
      </c>
      <c r="M1228" s="242">
        <f t="shared" ca="1" si="162"/>
        <v>5202.5</v>
      </c>
      <c r="N1228" s="20"/>
      <c r="O1228" s="74">
        <f t="shared" ca="1" si="167"/>
        <v>-1</v>
      </c>
      <c r="P1228" s="75">
        <f t="shared" ca="1" si="159"/>
        <v>-2</v>
      </c>
      <c r="Q1228" s="76" t="str">
        <f t="shared" ca="1" si="163"/>
        <v>Fill</v>
      </c>
      <c r="R1228" s="75"/>
      <c r="S1228" s="77">
        <f t="shared" ca="1" si="160"/>
        <v>1</v>
      </c>
      <c r="T1228" s="78"/>
      <c r="U1228" s="81">
        <f t="shared" ca="1" si="168"/>
        <v>-181.92</v>
      </c>
      <c r="V1228" s="82">
        <f t="shared" ca="1" si="164"/>
        <v>115041.84000000003</v>
      </c>
      <c r="W1228" s="50"/>
      <c r="X1228" s="50"/>
      <c r="Y1228" s="50"/>
      <c r="Z1228" s="50"/>
      <c r="AA1228" s="50"/>
      <c r="AG1228" s="50"/>
      <c r="AH1228" s="50"/>
      <c r="AI1228" s="50"/>
      <c r="AJ1228" s="50"/>
      <c r="AK1228" s="50"/>
      <c r="AL1228" s="50"/>
      <c r="AM1228" s="50"/>
      <c r="AN1228" s="50"/>
      <c r="AO1228" s="50"/>
      <c r="AP1228" s="138" t="str">
        <f>IF(NOT($AS1228=$AS1229),ROW(),"")</f>
        <v/>
      </c>
      <c r="AQ1228" s="20" t="str">
        <f>IF(NOT(AS1228=AS1229),AS1229,"")</f>
        <v/>
      </c>
      <c r="AR1228" s="20" t="str">
        <f>INDEX($AB$15:$AM$15,MATCH($AS1228,$AB$11:$AM$11,0))</f>
        <v>in</v>
      </c>
      <c r="AS1228" s="20" t="str">
        <f>LEFT(AT1228,4)</f>
        <v>2004</v>
      </c>
      <c r="AT1228" s="139" t="str">
        <f>LEFT(B1228,6)</f>
        <v>200410</v>
      </c>
    </row>
    <row r="1229" spans="2:46" x14ac:dyDescent="0.25">
      <c r="B1229" s="11">
        <f>'Market Data'!B1215</f>
        <v>20041006</v>
      </c>
      <c r="C1229" s="2">
        <f>'Market Data'!C1215</f>
        <v>5208.5</v>
      </c>
      <c r="D1229" s="2">
        <f>'Market Data'!D1215</f>
        <v>5225.5</v>
      </c>
      <c r="E1229" s="2">
        <f>'Market Data'!E1215</f>
        <v>5191</v>
      </c>
      <c r="F1229" s="12">
        <f>'Market Data'!F1215</f>
        <v>5215.5</v>
      </c>
      <c r="H1229" s="151">
        <f t="shared" si="165"/>
        <v>1211</v>
      </c>
      <c r="I1229" s="244">
        <f ca="1">IF($H1229&lt;($J$6+1),"",PFE(OFFSET($F1229,0,0,-$J$6)))</f>
        <v>3.5673809731483132E-2</v>
      </c>
      <c r="J1229" s="19"/>
      <c r="K1229" s="139" t="str">
        <f t="shared" ca="1" si="166"/>
        <v>Long</v>
      </c>
      <c r="L1229" s="243">
        <f t="shared" ca="1" si="161"/>
        <v>5215.5</v>
      </c>
      <c r="M1229" s="242" t="e">
        <f t="shared" ca="1" si="162"/>
        <v>#N/A</v>
      </c>
      <c r="N1229" s="20"/>
      <c r="O1229" s="74">
        <f t="shared" ca="1" si="167"/>
        <v>1</v>
      </c>
      <c r="P1229" s="75">
        <f t="shared" ca="1" si="159"/>
        <v>2</v>
      </c>
      <c r="Q1229" s="76" t="str">
        <f t="shared" ca="1" si="163"/>
        <v>Fill</v>
      </c>
      <c r="R1229" s="75"/>
      <c r="S1229" s="77">
        <f t="shared" ca="1" si="160"/>
        <v>-1</v>
      </c>
      <c r="T1229" s="78"/>
      <c r="U1229" s="81">
        <f t="shared" ca="1" si="168"/>
        <v>-216.92</v>
      </c>
      <c r="V1229" s="82">
        <f t="shared" ca="1" si="164"/>
        <v>114824.92000000003</v>
      </c>
      <c r="W1229" s="50"/>
      <c r="X1229" s="50"/>
      <c r="Y1229" s="50"/>
      <c r="Z1229" s="50"/>
      <c r="AA1229" s="50"/>
      <c r="AG1229" s="50"/>
      <c r="AH1229" s="50"/>
      <c r="AI1229" s="50"/>
      <c r="AJ1229" s="50"/>
      <c r="AK1229" s="50"/>
      <c r="AL1229" s="50"/>
      <c r="AM1229" s="50"/>
      <c r="AN1229" s="50"/>
      <c r="AO1229" s="50"/>
      <c r="AP1229" s="138" t="str">
        <f>IF(NOT($AS1229=$AS1230),ROW(),"")</f>
        <v/>
      </c>
      <c r="AQ1229" s="20" t="str">
        <f>IF(NOT(AS1229=AS1230),AS1230,"")</f>
        <v/>
      </c>
      <c r="AR1229" s="20" t="str">
        <f>INDEX($AB$15:$AM$15,MATCH($AS1229,$AB$11:$AM$11,0))</f>
        <v>in</v>
      </c>
      <c r="AS1229" s="20" t="str">
        <f>LEFT(AT1229,4)</f>
        <v>2004</v>
      </c>
      <c r="AT1229" s="139" t="str">
        <f>LEFT(B1229,6)</f>
        <v>200410</v>
      </c>
    </row>
    <row r="1230" spans="2:46" x14ac:dyDescent="0.25">
      <c r="B1230" s="11">
        <f>'Market Data'!B1216</f>
        <v>20041007</v>
      </c>
      <c r="C1230" s="2">
        <f>'Market Data'!C1216</f>
        <v>5223.5</v>
      </c>
      <c r="D1230" s="2">
        <f>'Market Data'!D1216</f>
        <v>5235.5</v>
      </c>
      <c r="E1230" s="2">
        <f>'Market Data'!E1216</f>
        <v>5193</v>
      </c>
      <c r="F1230" s="12">
        <f>'Market Data'!F1216</f>
        <v>5205.5</v>
      </c>
      <c r="H1230" s="151">
        <f t="shared" si="165"/>
        <v>1212</v>
      </c>
      <c r="I1230" s="244">
        <f ca="1">IF($H1230&lt;($J$6+1),"",PFE(OFFSET($F1230,0,0,-$J$6)))</f>
        <v>5.209014719978778E-2</v>
      </c>
      <c r="J1230" s="19"/>
      <c r="K1230" s="139" t="str">
        <f t="shared" ca="1" si="166"/>
        <v>Long</v>
      </c>
      <c r="L1230" s="243" t="e">
        <f t="shared" ca="1" si="161"/>
        <v>#N/A</v>
      </c>
      <c r="M1230" s="242" t="e">
        <f t="shared" ca="1" si="162"/>
        <v>#N/A</v>
      </c>
      <c r="N1230" s="20"/>
      <c r="O1230" s="74">
        <f t="shared" ca="1" si="167"/>
        <v>1</v>
      </c>
      <c r="P1230" s="75">
        <f t="shared" ca="1" si="159"/>
        <v>0</v>
      </c>
      <c r="Q1230" s="76" t="str">
        <f t="shared" ca="1" si="163"/>
        <v/>
      </c>
      <c r="R1230" s="75"/>
      <c r="S1230" s="77">
        <f t="shared" ca="1" si="160"/>
        <v>1</v>
      </c>
      <c r="T1230" s="78"/>
      <c r="U1230" s="81">
        <f t="shared" ca="1" si="168"/>
        <v>-1091.92</v>
      </c>
      <c r="V1230" s="82">
        <f t="shared" ca="1" si="164"/>
        <v>113733.00000000003</v>
      </c>
      <c r="W1230" s="50"/>
      <c r="X1230" s="50"/>
      <c r="Y1230" s="50"/>
      <c r="Z1230" s="50"/>
      <c r="AA1230" s="50"/>
      <c r="AG1230" s="50"/>
      <c r="AH1230" s="50"/>
      <c r="AI1230" s="50"/>
      <c r="AJ1230" s="50"/>
      <c r="AK1230" s="50"/>
      <c r="AL1230" s="50"/>
      <c r="AM1230" s="50"/>
      <c r="AN1230" s="50"/>
      <c r="AO1230" s="50"/>
      <c r="AP1230" s="138" t="str">
        <f>IF(NOT($AS1230=$AS1231),ROW(),"")</f>
        <v/>
      </c>
      <c r="AQ1230" s="20" t="str">
        <f>IF(NOT(AS1230=AS1231),AS1231,"")</f>
        <v/>
      </c>
      <c r="AR1230" s="20" t="str">
        <f>INDEX($AB$15:$AM$15,MATCH($AS1230,$AB$11:$AM$11,0))</f>
        <v>in</v>
      </c>
      <c r="AS1230" s="20" t="str">
        <f>LEFT(AT1230,4)</f>
        <v>2004</v>
      </c>
      <c r="AT1230" s="139" t="str">
        <f>LEFT(B1230,6)</f>
        <v>200410</v>
      </c>
    </row>
    <row r="1231" spans="2:46" x14ac:dyDescent="0.25">
      <c r="B1231" s="11">
        <f>'Market Data'!B1217</f>
        <v>20041008</v>
      </c>
      <c r="C1231" s="2">
        <f>'Market Data'!C1217</f>
        <v>5181.5</v>
      </c>
      <c r="D1231" s="2">
        <f>'Market Data'!D1217</f>
        <v>5226.5</v>
      </c>
      <c r="E1231" s="2">
        <f>'Market Data'!E1217</f>
        <v>5160.5</v>
      </c>
      <c r="F1231" s="12">
        <f>'Market Data'!F1217</f>
        <v>5180.5</v>
      </c>
      <c r="H1231" s="151">
        <f t="shared" si="165"/>
        <v>1213</v>
      </c>
      <c r="I1231" s="244">
        <f ca="1">IF($H1231&lt;($J$6+1),"",PFE(OFFSET($F1231,0,0,-$J$6)))</f>
        <v>-3.7635570478539833E-2</v>
      </c>
      <c r="J1231" s="19"/>
      <c r="K1231" s="139" t="str">
        <f t="shared" ca="1" si="166"/>
        <v>Short</v>
      </c>
      <c r="L1231" s="243" t="e">
        <f t="shared" ca="1" si="161"/>
        <v>#N/A</v>
      </c>
      <c r="M1231" s="242">
        <f t="shared" ca="1" si="162"/>
        <v>5180.5</v>
      </c>
      <c r="N1231" s="20"/>
      <c r="O1231" s="74">
        <f t="shared" ca="1" si="167"/>
        <v>-1</v>
      </c>
      <c r="P1231" s="75">
        <f t="shared" ca="1" si="159"/>
        <v>-2</v>
      </c>
      <c r="Q1231" s="76" t="str">
        <f t="shared" ca="1" si="163"/>
        <v>Fill</v>
      </c>
      <c r="R1231" s="75"/>
      <c r="S1231" s="77">
        <f t="shared" ca="1" si="160"/>
        <v>1</v>
      </c>
      <c r="T1231" s="78"/>
      <c r="U1231" s="81">
        <f t="shared" ca="1" si="168"/>
        <v>-875</v>
      </c>
      <c r="V1231" s="82">
        <f t="shared" ca="1" si="164"/>
        <v>112858.00000000003</v>
      </c>
      <c r="W1231" s="50"/>
      <c r="X1231" s="50"/>
      <c r="Y1231" s="50"/>
      <c r="Z1231" s="50"/>
      <c r="AA1231" s="50"/>
      <c r="AG1231" s="50"/>
      <c r="AH1231" s="50"/>
      <c r="AI1231" s="50"/>
      <c r="AJ1231" s="50"/>
      <c r="AK1231" s="50"/>
      <c r="AL1231" s="50"/>
      <c r="AM1231" s="50"/>
      <c r="AN1231" s="50"/>
      <c r="AO1231" s="50"/>
      <c r="AP1231" s="138" t="str">
        <f>IF(NOT($AS1231=$AS1232),ROW(),"")</f>
        <v/>
      </c>
      <c r="AQ1231" s="20" t="str">
        <f>IF(NOT(AS1231=AS1232),AS1232,"")</f>
        <v/>
      </c>
      <c r="AR1231" s="20" t="str">
        <f>INDEX($AB$15:$AM$15,MATCH($AS1231,$AB$11:$AM$11,0))</f>
        <v>in</v>
      </c>
      <c r="AS1231" s="20" t="str">
        <f>LEFT(AT1231,4)</f>
        <v>2004</v>
      </c>
      <c r="AT1231" s="139" t="str">
        <f>LEFT(B1231,6)</f>
        <v>200410</v>
      </c>
    </row>
    <row r="1232" spans="2:46" x14ac:dyDescent="0.25">
      <c r="B1232" s="11">
        <f>'Market Data'!B1218</f>
        <v>20041011</v>
      </c>
      <c r="C1232" s="2">
        <f>'Market Data'!C1218</f>
        <v>5174.5</v>
      </c>
      <c r="D1232" s="2">
        <f>'Market Data'!D1218</f>
        <v>5187</v>
      </c>
      <c r="E1232" s="2">
        <f>'Market Data'!E1218</f>
        <v>5163</v>
      </c>
      <c r="F1232" s="12">
        <f>'Market Data'!F1218</f>
        <v>5186</v>
      </c>
      <c r="H1232" s="151">
        <f t="shared" si="165"/>
        <v>1214</v>
      </c>
      <c r="I1232" s="244">
        <f ca="1">IF($H1232&lt;($J$6+1),"",PFE(OFFSET($F1232,0,0,-$J$6)))</f>
        <v>-3.6913127761385882E-2</v>
      </c>
      <c r="J1232" s="19"/>
      <c r="K1232" s="139" t="str">
        <f t="shared" ca="1" si="166"/>
        <v>Short</v>
      </c>
      <c r="L1232" s="243" t="e">
        <f t="shared" ca="1" si="161"/>
        <v>#N/A</v>
      </c>
      <c r="M1232" s="242" t="e">
        <f t="shared" ca="1" si="162"/>
        <v>#N/A</v>
      </c>
      <c r="N1232" s="20"/>
      <c r="O1232" s="74">
        <f t="shared" ca="1" si="167"/>
        <v>-1</v>
      </c>
      <c r="P1232" s="75">
        <f t="shared" ca="1" si="159"/>
        <v>0</v>
      </c>
      <c r="Q1232" s="76" t="str">
        <f t="shared" ca="1" si="163"/>
        <v/>
      </c>
      <c r="R1232" s="75"/>
      <c r="S1232" s="77">
        <f t="shared" ca="1" si="160"/>
        <v>-1</v>
      </c>
      <c r="T1232" s="78"/>
      <c r="U1232" s="81">
        <f t="shared" ca="1" si="168"/>
        <v>-794.42</v>
      </c>
      <c r="V1232" s="82">
        <f t="shared" ca="1" si="164"/>
        <v>112063.58000000003</v>
      </c>
      <c r="W1232" s="50"/>
      <c r="X1232" s="50"/>
      <c r="Y1232" s="50"/>
      <c r="Z1232" s="50"/>
      <c r="AA1232" s="50"/>
      <c r="AG1232" s="50"/>
      <c r="AH1232" s="50"/>
      <c r="AI1232" s="50"/>
      <c r="AJ1232" s="50"/>
      <c r="AK1232" s="50"/>
      <c r="AL1232" s="50"/>
      <c r="AM1232" s="50"/>
      <c r="AN1232" s="50"/>
      <c r="AO1232" s="50"/>
      <c r="AP1232" s="138" t="str">
        <f>IF(NOT($AS1232=$AS1233),ROW(),"")</f>
        <v/>
      </c>
      <c r="AQ1232" s="20" t="str">
        <f>IF(NOT(AS1232=AS1233),AS1233,"")</f>
        <v/>
      </c>
      <c r="AR1232" s="20" t="str">
        <f>INDEX($AB$15:$AM$15,MATCH($AS1232,$AB$11:$AM$11,0))</f>
        <v>in</v>
      </c>
      <c r="AS1232" s="20" t="str">
        <f>LEFT(AT1232,4)</f>
        <v>2004</v>
      </c>
      <c r="AT1232" s="139" t="str">
        <f>LEFT(B1232,6)</f>
        <v>200410</v>
      </c>
    </row>
    <row r="1233" spans="2:46" x14ac:dyDescent="0.25">
      <c r="B1233" s="11">
        <f>'Market Data'!B1219</f>
        <v>20041012</v>
      </c>
      <c r="C1233" s="2">
        <f>'Market Data'!C1219</f>
        <v>5167.5</v>
      </c>
      <c r="D1233" s="2">
        <f>'Market Data'!D1219</f>
        <v>5167.5</v>
      </c>
      <c r="E1233" s="2">
        <f>'Market Data'!E1219</f>
        <v>5101.5</v>
      </c>
      <c r="F1233" s="12">
        <f>'Market Data'!F1219</f>
        <v>5126</v>
      </c>
      <c r="H1233" s="151">
        <f t="shared" si="165"/>
        <v>1215</v>
      </c>
      <c r="I1233" s="244">
        <f ca="1">IF($H1233&lt;($J$6+1),"",PFE(OFFSET($F1233,0,0,-$J$6)))</f>
        <v>-4.324724786923595E-2</v>
      </c>
      <c r="J1233" s="19"/>
      <c r="K1233" s="139" t="str">
        <f t="shared" ca="1" si="166"/>
        <v>Short</v>
      </c>
      <c r="L1233" s="243" t="e">
        <f t="shared" ca="1" si="161"/>
        <v>#N/A</v>
      </c>
      <c r="M1233" s="242" t="e">
        <f t="shared" ca="1" si="162"/>
        <v>#N/A</v>
      </c>
      <c r="N1233" s="20"/>
      <c r="O1233" s="74">
        <f t="shared" ca="1" si="167"/>
        <v>-1</v>
      </c>
      <c r="P1233" s="75">
        <f t="shared" ref="P1233:P1296" ca="1" si="169">$O1233-S1233</f>
        <v>0</v>
      </c>
      <c r="Q1233" s="76" t="str">
        <f t="shared" ca="1" si="163"/>
        <v/>
      </c>
      <c r="R1233" s="75"/>
      <c r="S1233" s="77">
        <f t="shared" ca="1" si="160"/>
        <v>-1</v>
      </c>
      <c r="T1233" s="78"/>
      <c r="U1233" s="81">
        <f t="shared" ca="1" si="168"/>
        <v>2100</v>
      </c>
      <c r="V1233" s="82">
        <f t="shared" ca="1" si="164"/>
        <v>114163.58000000003</v>
      </c>
      <c r="W1233" s="50"/>
      <c r="X1233" s="50"/>
      <c r="Y1233" s="50"/>
      <c r="Z1233" s="50"/>
      <c r="AA1233" s="50"/>
      <c r="AG1233" s="50"/>
      <c r="AH1233" s="50"/>
      <c r="AI1233" s="50"/>
      <c r="AJ1233" s="50"/>
      <c r="AK1233" s="50"/>
      <c r="AL1233" s="50"/>
      <c r="AM1233" s="50"/>
      <c r="AN1233" s="50"/>
      <c r="AO1233" s="50"/>
      <c r="AP1233" s="138" t="str">
        <f>IF(NOT($AS1233=$AS1234),ROW(),"")</f>
        <v/>
      </c>
      <c r="AQ1233" s="20" t="str">
        <f>IF(NOT(AS1233=AS1234),AS1234,"")</f>
        <v/>
      </c>
      <c r="AR1233" s="20" t="str">
        <f>INDEX($AB$15:$AM$15,MATCH($AS1233,$AB$11:$AM$11,0))</f>
        <v>in</v>
      </c>
      <c r="AS1233" s="20" t="str">
        <f>LEFT(AT1233,4)</f>
        <v>2004</v>
      </c>
      <c r="AT1233" s="139" t="str">
        <f>LEFT(B1233,6)</f>
        <v>200410</v>
      </c>
    </row>
    <row r="1234" spans="2:46" x14ac:dyDescent="0.25">
      <c r="B1234" s="11">
        <f>'Market Data'!B1220</f>
        <v>20041013</v>
      </c>
      <c r="C1234" s="2">
        <f>'Market Data'!C1220</f>
        <v>5145.5</v>
      </c>
      <c r="D1234" s="2">
        <f>'Market Data'!D1220</f>
        <v>5178</v>
      </c>
      <c r="E1234" s="2">
        <f>'Market Data'!E1220</f>
        <v>5084.5</v>
      </c>
      <c r="F1234" s="12">
        <f>'Market Data'!F1220</f>
        <v>5099</v>
      </c>
      <c r="H1234" s="151">
        <f t="shared" si="165"/>
        <v>1216</v>
      </c>
      <c r="I1234" s="244">
        <f ca="1">IF($H1234&lt;($J$6+1),"",PFE(OFFSET($F1234,0,0,-$J$6)))</f>
        <v>-4.8711215242615818E-2</v>
      </c>
      <c r="J1234" s="19"/>
      <c r="K1234" s="139" t="str">
        <f t="shared" ca="1" si="166"/>
        <v>Short</v>
      </c>
      <c r="L1234" s="243" t="e">
        <f t="shared" ca="1" si="161"/>
        <v>#N/A</v>
      </c>
      <c r="M1234" s="242" t="e">
        <f t="shared" ca="1" si="162"/>
        <v>#N/A</v>
      </c>
      <c r="N1234" s="20"/>
      <c r="O1234" s="74">
        <f t="shared" ca="1" si="167"/>
        <v>-1</v>
      </c>
      <c r="P1234" s="75">
        <f t="shared" ca="1" si="169"/>
        <v>0</v>
      </c>
      <c r="Q1234" s="76" t="str">
        <f t="shared" ca="1" si="163"/>
        <v/>
      </c>
      <c r="R1234" s="75"/>
      <c r="S1234" s="77">
        <f t="shared" ref="S1234:S1297" ca="1" si="170">IF($Q1233="Fill",$O1233,$S1233)</f>
        <v>-1</v>
      </c>
      <c r="T1234" s="78"/>
      <c r="U1234" s="81">
        <f t="shared" ca="1" si="168"/>
        <v>945</v>
      </c>
      <c r="V1234" s="82">
        <f t="shared" ca="1" si="164"/>
        <v>115108.58000000003</v>
      </c>
      <c r="W1234" s="50"/>
      <c r="X1234" s="50"/>
      <c r="Y1234" s="50"/>
      <c r="Z1234" s="50"/>
      <c r="AA1234" s="50"/>
      <c r="AG1234" s="50"/>
      <c r="AH1234" s="50"/>
      <c r="AI1234" s="50"/>
      <c r="AJ1234" s="50"/>
      <c r="AK1234" s="50"/>
      <c r="AL1234" s="50"/>
      <c r="AM1234" s="50"/>
      <c r="AN1234" s="50"/>
      <c r="AO1234" s="50"/>
      <c r="AP1234" s="138" t="str">
        <f>IF(NOT($AS1234=$AS1235),ROW(),"")</f>
        <v/>
      </c>
      <c r="AQ1234" s="20" t="str">
        <f>IF(NOT(AS1234=AS1235),AS1235,"")</f>
        <v/>
      </c>
      <c r="AR1234" s="20" t="str">
        <f>INDEX($AB$15:$AM$15,MATCH($AS1234,$AB$11:$AM$11,0))</f>
        <v>in</v>
      </c>
      <c r="AS1234" s="20" t="str">
        <f>LEFT(AT1234,4)</f>
        <v>2004</v>
      </c>
      <c r="AT1234" s="139" t="str">
        <f>LEFT(B1234,6)</f>
        <v>200410</v>
      </c>
    </row>
    <row r="1235" spans="2:46" x14ac:dyDescent="0.25">
      <c r="B1235" s="11">
        <f>'Market Data'!B1221</f>
        <v>20041014</v>
      </c>
      <c r="C1235" s="2">
        <f>'Market Data'!C1221</f>
        <v>5099.5</v>
      </c>
      <c r="D1235" s="2">
        <f>'Market Data'!D1221</f>
        <v>5118.5</v>
      </c>
      <c r="E1235" s="2">
        <f>'Market Data'!E1221</f>
        <v>5076</v>
      </c>
      <c r="F1235" s="12">
        <f>'Market Data'!F1221</f>
        <v>5080.5</v>
      </c>
      <c r="H1235" s="151">
        <f t="shared" si="165"/>
        <v>1217</v>
      </c>
      <c r="I1235" s="244">
        <f ca="1">IF($H1235&lt;($J$6+1),"",PFE(OFFSET($F1235,0,0,-$J$6)))</f>
        <v>-5.3872569223942783E-2</v>
      </c>
      <c r="J1235" s="19"/>
      <c r="K1235" s="139" t="str">
        <f t="shared" ca="1" si="166"/>
        <v>Short</v>
      </c>
      <c r="L1235" s="243" t="e">
        <f t="shared" ref="L1235:L1298" ca="1" si="171">IF(AND($K1235="Long",$K1234&lt;&gt;"Long"),$F1235,NA())</f>
        <v>#N/A</v>
      </c>
      <c r="M1235" s="242" t="e">
        <f t="shared" ref="M1235:M1298" ca="1" si="172">IF(AND($K1235="Short",$K1234&lt;&gt;"Short"),$F1235,NA())</f>
        <v>#N/A</v>
      </c>
      <c r="N1235" s="20"/>
      <c r="O1235" s="74">
        <f t="shared" ca="1" si="167"/>
        <v>-1</v>
      </c>
      <c r="P1235" s="75">
        <f t="shared" ca="1" si="169"/>
        <v>0</v>
      </c>
      <c r="Q1235" s="76" t="str">
        <f t="shared" ref="Q1235:Q1298" ca="1" si="173">IF(NOT($P1235=0),"Fill","")</f>
        <v/>
      </c>
      <c r="R1235" s="75"/>
      <c r="S1235" s="77">
        <f t="shared" ca="1" si="170"/>
        <v>-1</v>
      </c>
      <c r="T1235" s="78"/>
      <c r="U1235" s="81">
        <f t="shared" ca="1" si="168"/>
        <v>647.5</v>
      </c>
      <c r="V1235" s="82">
        <f t="shared" ref="V1235:V1298" ca="1" si="174">V1234+U1235</f>
        <v>115756.08000000003</v>
      </c>
      <c r="W1235" s="50"/>
      <c r="X1235" s="50"/>
      <c r="Y1235" s="50"/>
      <c r="Z1235" s="50"/>
      <c r="AA1235" s="50"/>
      <c r="AG1235" s="50"/>
      <c r="AH1235" s="50"/>
      <c r="AI1235" s="50"/>
      <c r="AJ1235" s="50"/>
      <c r="AK1235" s="50"/>
      <c r="AL1235" s="50"/>
      <c r="AM1235" s="50"/>
      <c r="AN1235" s="50"/>
      <c r="AO1235" s="50"/>
      <c r="AP1235" s="138" t="str">
        <f>IF(NOT($AS1235=$AS1236),ROW(),"")</f>
        <v/>
      </c>
      <c r="AQ1235" s="20" t="str">
        <f>IF(NOT(AS1235=AS1236),AS1236,"")</f>
        <v/>
      </c>
      <c r="AR1235" s="20" t="str">
        <f>INDEX($AB$15:$AM$15,MATCH($AS1235,$AB$11:$AM$11,0))</f>
        <v>in</v>
      </c>
      <c r="AS1235" s="20" t="str">
        <f>LEFT(AT1235,4)</f>
        <v>2004</v>
      </c>
      <c r="AT1235" s="139" t="str">
        <f>LEFT(B1235,6)</f>
        <v>200410</v>
      </c>
    </row>
    <row r="1236" spans="2:46" x14ac:dyDescent="0.25">
      <c r="B1236" s="11">
        <f>'Market Data'!B1222</f>
        <v>20041015</v>
      </c>
      <c r="C1236" s="2">
        <f>'Market Data'!C1222</f>
        <v>5071</v>
      </c>
      <c r="D1236" s="2">
        <f>'Market Data'!D1222</f>
        <v>5119</v>
      </c>
      <c r="E1236" s="2">
        <f>'Market Data'!E1222</f>
        <v>5054</v>
      </c>
      <c r="F1236" s="12">
        <f>'Market Data'!F1222</f>
        <v>5111.5</v>
      </c>
      <c r="H1236" s="151">
        <f t="shared" ref="H1236:H1299" si="175">ROW()-ROW(H$18)</f>
        <v>1218</v>
      </c>
      <c r="I1236" s="244">
        <f ca="1">IF($H1236&lt;($J$6+1),"",PFE(OFFSET($F1236,0,0,-$J$6)))</f>
        <v>-3.6137611020054854E-2</v>
      </c>
      <c r="J1236" s="19"/>
      <c r="K1236" s="139" t="str">
        <f t="shared" ref="K1236:K1299" ca="1" si="176">IF($I1236="","",IF($I1236&gt;$J$4,"Long",IF($I1236&lt;$J$5,"Short","")))</f>
        <v>Short</v>
      </c>
      <c r="L1236" s="243" t="e">
        <f t="shared" ca="1" si="171"/>
        <v>#N/A</v>
      </c>
      <c r="M1236" s="242" t="e">
        <f t="shared" ca="1" si="172"/>
        <v>#N/A</v>
      </c>
      <c r="N1236" s="20"/>
      <c r="O1236" s="74">
        <f t="shared" ref="O1236:O1299" ca="1" si="177">IF($K1236="Short",-1,IF($K1236="Long",1,0))</f>
        <v>-1</v>
      </c>
      <c r="P1236" s="75">
        <f t="shared" ca="1" si="169"/>
        <v>0</v>
      </c>
      <c r="Q1236" s="76" t="str">
        <f t="shared" ca="1" si="173"/>
        <v/>
      </c>
      <c r="R1236" s="75"/>
      <c r="S1236" s="77">
        <f t="shared" ca="1" si="170"/>
        <v>-1</v>
      </c>
      <c r="T1236" s="78"/>
      <c r="U1236" s="81">
        <f t="shared" ca="1" si="168"/>
        <v>-1085</v>
      </c>
      <c r="V1236" s="82">
        <f t="shared" ca="1" si="174"/>
        <v>114671.08000000003</v>
      </c>
      <c r="W1236" s="50"/>
      <c r="X1236" s="50"/>
      <c r="Y1236" s="50"/>
      <c r="Z1236" s="50"/>
      <c r="AA1236" s="50"/>
      <c r="AG1236" s="50"/>
      <c r="AH1236" s="50"/>
      <c r="AI1236" s="50"/>
      <c r="AJ1236" s="50"/>
      <c r="AK1236" s="50"/>
      <c r="AL1236" s="50"/>
      <c r="AM1236" s="50"/>
      <c r="AN1236" s="50"/>
      <c r="AO1236" s="50"/>
      <c r="AP1236" s="138" t="str">
        <f>IF(NOT($AS1236=$AS1237),ROW(),"")</f>
        <v/>
      </c>
      <c r="AQ1236" s="20" t="str">
        <f>IF(NOT(AS1236=AS1237),AS1237,"")</f>
        <v/>
      </c>
      <c r="AR1236" s="20" t="str">
        <f>INDEX($AB$15:$AM$15,MATCH($AS1236,$AB$11:$AM$11,0))</f>
        <v>in</v>
      </c>
      <c r="AS1236" s="20" t="str">
        <f>LEFT(AT1236,4)</f>
        <v>2004</v>
      </c>
      <c r="AT1236" s="139" t="str">
        <f>LEFT(B1236,6)</f>
        <v>200410</v>
      </c>
    </row>
    <row r="1237" spans="2:46" x14ac:dyDescent="0.25">
      <c r="B1237" s="11">
        <f>'Market Data'!B1223</f>
        <v>20041018</v>
      </c>
      <c r="C1237" s="2">
        <f>'Market Data'!C1223</f>
        <v>5082.5</v>
      </c>
      <c r="D1237" s="2">
        <f>'Market Data'!D1223</f>
        <v>5109</v>
      </c>
      <c r="E1237" s="2">
        <f>'Market Data'!E1223</f>
        <v>5052</v>
      </c>
      <c r="F1237" s="12">
        <f>'Market Data'!F1223</f>
        <v>5097.5</v>
      </c>
      <c r="H1237" s="151">
        <f t="shared" si="175"/>
        <v>1219</v>
      </c>
      <c r="I1237" s="244">
        <f ca="1">IF($H1237&lt;($J$6+1),"",PFE(OFFSET($F1237,0,0,-$J$6)))</f>
        <v>-4.1458640597079592E-2</v>
      </c>
      <c r="J1237" s="19"/>
      <c r="K1237" s="139" t="str">
        <f t="shared" ca="1" si="176"/>
        <v>Short</v>
      </c>
      <c r="L1237" s="243" t="e">
        <f t="shared" ca="1" si="171"/>
        <v>#N/A</v>
      </c>
      <c r="M1237" s="242" t="e">
        <f t="shared" ca="1" si="172"/>
        <v>#N/A</v>
      </c>
      <c r="N1237" s="20"/>
      <c r="O1237" s="74">
        <f t="shared" ca="1" si="177"/>
        <v>-1</v>
      </c>
      <c r="P1237" s="75">
        <f t="shared" ca="1" si="169"/>
        <v>0</v>
      </c>
      <c r="Q1237" s="76" t="str">
        <f t="shared" ca="1" si="173"/>
        <v/>
      </c>
      <c r="R1237" s="75"/>
      <c r="S1237" s="77">
        <f t="shared" ca="1" si="170"/>
        <v>-1</v>
      </c>
      <c r="T1237" s="78"/>
      <c r="U1237" s="81">
        <f t="shared" ca="1" si="168"/>
        <v>490</v>
      </c>
      <c r="V1237" s="82">
        <f t="shared" ca="1" si="174"/>
        <v>115161.08000000003</v>
      </c>
      <c r="W1237" s="50"/>
      <c r="X1237" s="50"/>
      <c r="Y1237" s="50"/>
      <c r="Z1237" s="50"/>
      <c r="AA1237" s="50"/>
      <c r="AG1237" s="50"/>
      <c r="AH1237" s="50"/>
      <c r="AI1237" s="50"/>
      <c r="AJ1237" s="50"/>
      <c r="AK1237" s="50"/>
      <c r="AL1237" s="50"/>
      <c r="AM1237" s="50"/>
      <c r="AN1237" s="50"/>
      <c r="AO1237" s="50"/>
      <c r="AP1237" s="138" t="str">
        <f>IF(NOT($AS1237=$AS1238),ROW(),"")</f>
        <v/>
      </c>
      <c r="AQ1237" s="20" t="str">
        <f>IF(NOT(AS1237=AS1238),AS1238,"")</f>
        <v/>
      </c>
      <c r="AR1237" s="20" t="str">
        <f>INDEX($AB$15:$AM$15,MATCH($AS1237,$AB$11:$AM$11,0))</f>
        <v>in</v>
      </c>
      <c r="AS1237" s="20" t="str">
        <f>LEFT(AT1237,4)</f>
        <v>2004</v>
      </c>
      <c r="AT1237" s="139" t="str">
        <f>LEFT(B1237,6)</f>
        <v>200410</v>
      </c>
    </row>
    <row r="1238" spans="2:46" x14ac:dyDescent="0.25">
      <c r="B1238" s="11">
        <f>'Market Data'!B1224</f>
        <v>20041019</v>
      </c>
      <c r="C1238" s="2">
        <f>'Market Data'!C1224</f>
        <v>5115.5</v>
      </c>
      <c r="D1238" s="2">
        <f>'Market Data'!D1224</f>
        <v>5141.5</v>
      </c>
      <c r="E1238" s="2">
        <f>'Market Data'!E1224</f>
        <v>5106</v>
      </c>
      <c r="F1238" s="12">
        <f>'Market Data'!F1224</f>
        <v>5107.5</v>
      </c>
      <c r="H1238" s="151">
        <f t="shared" si="175"/>
        <v>1220</v>
      </c>
      <c r="I1238" s="244">
        <f ca="1">IF($H1238&lt;($J$6+1),"",PFE(OFFSET($F1238,0,0,-$J$6)))</f>
        <v>-4.9735862048760231E-2</v>
      </c>
      <c r="J1238" s="19"/>
      <c r="K1238" s="139" t="str">
        <f t="shared" ca="1" si="176"/>
        <v>Short</v>
      </c>
      <c r="L1238" s="243" t="e">
        <f t="shared" ca="1" si="171"/>
        <v>#N/A</v>
      </c>
      <c r="M1238" s="242" t="e">
        <f t="shared" ca="1" si="172"/>
        <v>#N/A</v>
      </c>
      <c r="N1238" s="20"/>
      <c r="O1238" s="74">
        <f t="shared" ca="1" si="177"/>
        <v>-1</v>
      </c>
      <c r="P1238" s="75">
        <f t="shared" ca="1" si="169"/>
        <v>0</v>
      </c>
      <c r="Q1238" s="76" t="str">
        <f t="shared" ca="1" si="173"/>
        <v/>
      </c>
      <c r="R1238" s="75"/>
      <c r="S1238" s="77">
        <f t="shared" ca="1" si="170"/>
        <v>-1</v>
      </c>
      <c r="T1238" s="78"/>
      <c r="U1238" s="81">
        <f t="shared" ref="U1238:U1301" ca="1" si="178">IF(OR($S1237&amp;$O1237="01",$S1237&amp;$O1237="0-1"),(($F1238-$C1238)*$V$4*$O1237)-(ABS($P1237)*$V$5),IF(OR($S1237&amp;$O1237="10",$S1237&amp;$O1237="-10"),(($C1238-$F1237)*$V$4*$S1237)-(ABS($P1237)*$V$5),IF(OR($S1237&amp;$O1237="1-1",$S1237&amp;$O1237="-11"),(($C1238-$F1237)*$V$4*$S1237)-(ABS($P1237)*$V$5)+(($F1238-$C1238)*$V$4*$S1238),IF(OR($S1237&amp;$O1237="11",$S1237&amp;$O1237="-1-1"),(($F1238-$F1237)*$V$4*$S1238),0))))</f>
        <v>-350</v>
      </c>
      <c r="V1238" s="82">
        <f t="shared" ca="1" si="174"/>
        <v>114811.08000000003</v>
      </c>
      <c r="W1238" s="50"/>
      <c r="X1238" s="50"/>
      <c r="Y1238" s="50"/>
      <c r="Z1238" s="50"/>
      <c r="AA1238" s="50"/>
      <c r="AG1238" s="50"/>
      <c r="AH1238" s="50"/>
      <c r="AI1238" s="50"/>
      <c r="AJ1238" s="50"/>
      <c r="AK1238" s="50"/>
      <c r="AL1238" s="50"/>
      <c r="AM1238" s="50"/>
      <c r="AN1238" s="50"/>
      <c r="AO1238" s="50"/>
      <c r="AP1238" s="138" t="str">
        <f>IF(NOT($AS1238=$AS1239),ROW(),"")</f>
        <v/>
      </c>
      <c r="AQ1238" s="20" t="str">
        <f>IF(NOT(AS1238=AS1239),AS1239,"")</f>
        <v/>
      </c>
      <c r="AR1238" s="20" t="str">
        <f>INDEX($AB$15:$AM$15,MATCH($AS1238,$AB$11:$AM$11,0))</f>
        <v>in</v>
      </c>
      <c r="AS1238" s="20" t="str">
        <f>LEFT(AT1238,4)</f>
        <v>2004</v>
      </c>
      <c r="AT1238" s="139" t="str">
        <f>LEFT(B1238,6)</f>
        <v>200410</v>
      </c>
    </row>
    <row r="1239" spans="2:46" x14ac:dyDescent="0.25">
      <c r="B1239" s="11">
        <f>'Market Data'!B1225</f>
        <v>20041020</v>
      </c>
      <c r="C1239" s="2">
        <f>'Market Data'!C1225</f>
        <v>5058.5</v>
      </c>
      <c r="D1239" s="2">
        <f>'Market Data'!D1225</f>
        <v>5098</v>
      </c>
      <c r="E1239" s="2">
        <f>'Market Data'!E1225</f>
        <v>5045.5</v>
      </c>
      <c r="F1239" s="12">
        <f>'Market Data'!F1225</f>
        <v>5075.5</v>
      </c>
      <c r="H1239" s="151">
        <f t="shared" si="175"/>
        <v>1221</v>
      </c>
      <c r="I1239" s="244">
        <f ca="1">IF($H1239&lt;($J$6+1),"",PFE(OFFSET($F1239,0,0,-$J$6)))</f>
        <v>-6.0281298095162264E-2</v>
      </c>
      <c r="J1239" s="19"/>
      <c r="K1239" s="139" t="str">
        <f t="shared" ca="1" si="176"/>
        <v>Short</v>
      </c>
      <c r="L1239" s="243" t="e">
        <f t="shared" ca="1" si="171"/>
        <v>#N/A</v>
      </c>
      <c r="M1239" s="242" t="e">
        <f t="shared" ca="1" si="172"/>
        <v>#N/A</v>
      </c>
      <c r="N1239" s="20"/>
      <c r="O1239" s="74">
        <f t="shared" ca="1" si="177"/>
        <v>-1</v>
      </c>
      <c r="P1239" s="75">
        <f t="shared" ca="1" si="169"/>
        <v>0</v>
      </c>
      <c r="Q1239" s="76" t="str">
        <f t="shared" ca="1" si="173"/>
        <v/>
      </c>
      <c r="R1239" s="75"/>
      <c r="S1239" s="77">
        <f t="shared" ca="1" si="170"/>
        <v>-1</v>
      </c>
      <c r="T1239" s="78"/>
      <c r="U1239" s="81">
        <f t="shared" ca="1" si="178"/>
        <v>1120</v>
      </c>
      <c r="V1239" s="82">
        <f t="shared" ca="1" si="174"/>
        <v>115931.08000000003</v>
      </c>
      <c r="W1239" s="50"/>
      <c r="X1239" s="50"/>
      <c r="Y1239" s="50"/>
      <c r="Z1239" s="50"/>
      <c r="AA1239" s="50"/>
      <c r="AG1239" s="50"/>
      <c r="AH1239" s="50"/>
      <c r="AI1239" s="50"/>
      <c r="AJ1239" s="50"/>
      <c r="AK1239" s="50"/>
      <c r="AL1239" s="50"/>
      <c r="AM1239" s="50"/>
      <c r="AN1239" s="50"/>
      <c r="AO1239" s="50"/>
      <c r="AP1239" s="138" t="str">
        <f>IF(NOT($AS1239=$AS1240),ROW(),"")</f>
        <v/>
      </c>
      <c r="AQ1239" s="20" t="str">
        <f>IF(NOT(AS1239=AS1240),AS1240,"")</f>
        <v/>
      </c>
      <c r="AR1239" s="20" t="str">
        <f>INDEX($AB$15:$AM$15,MATCH($AS1239,$AB$11:$AM$11,0))</f>
        <v>in</v>
      </c>
      <c r="AS1239" s="20" t="str">
        <f>LEFT(AT1239,4)</f>
        <v>2004</v>
      </c>
      <c r="AT1239" s="139" t="str">
        <f>LEFT(B1239,6)</f>
        <v>200410</v>
      </c>
    </row>
    <row r="1240" spans="2:46" x14ac:dyDescent="0.25">
      <c r="B1240" s="11">
        <f>'Market Data'!B1226</f>
        <v>20041021</v>
      </c>
      <c r="C1240" s="2">
        <f>'Market Data'!C1226</f>
        <v>5093</v>
      </c>
      <c r="D1240" s="2">
        <f>'Market Data'!D1226</f>
        <v>5103.5</v>
      </c>
      <c r="E1240" s="2">
        <f>'Market Data'!E1226</f>
        <v>5049.5</v>
      </c>
      <c r="F1240" s="12">
        <f>'Market Data'!F1226</f>
        <v>5072.5</v>
      </c>
      <c r="H1240" s="151">
        <f t="shared" si="175"/>
        <v>1222</v>
      </c>
      <c r="I1240" s="244">
        <f ca="1">IF($H1240&lt;($J$6+1),"",PFE(OFFSET($F1240,0,0,-$J$6)))</f>
        <v>-8.9845228283750786E-2</v>
      </c>
      <c r="J1240" s="19"/>
      <c r="K1240" s="139" t="str">
        <f t="shared" ca="1" si="176"/>
        <v>Short</v>
      </c>
      <c r="L1240" s="243" t="e">
        <f t="shared" ca="1" si="171"/>
        <v>#N/A</v>
      </c>
      <c r="M1240" s="242" t="e">
        <f t="shared" ca="1" si="172"/>
        <v>#N/A</v>
      </c>
      <c r="N1240" s="20"/>
      <c r="O1240" s="74">
        <f t="shared" ca="1" si="177"/>
        <v>-1</v>
      </c>
      <c r="P1240" s="75">
        <f t="shared" ca="1" si="169"/>
        <v>0</v>
      </c>
      <c r="Q1240" s="76" t="str">
        <f t="shared" ca="1" si="173"/>
        <v/>
      </c>
      <c r="R1240" s="75"/>
      <c r="S1240" s="77">
        <f t="shared" ca="1" si="170"/>
        <v>-1</v>
      </c>
      <c r="T1240" s="78"/>
      <c r="U1240" s="81">
        <f t="shared" ca="1" si="178"/>
        <v>105</v>
      </c>
      <c r="V1240" s="82">
        <f t="shared" ca="1" si="174"/>
        <v>116036.08000000003</v>
      </c>
      <c r="W1240" s="50"/>
      <c r="X1240" s="50"/>
      <c r="Y1240" s="50"/>
      <c r="Z1240" s="50"/>
      <c r="AA1240" s="50"/>
      <c r="AG1240" s="50"/>
      <c r="AH1240" s="50"/>
      <c r="AI1240" s="50"/>
      <c r="AJ1240" s="50"/>
      <c r="AK1240" s="50"/>
      <c r="AL1240" s="50"/>
      <c r="AM1240" s="50"/>
      <c r="AN1240" s="50"/>
      <c r="AO1240" s="50"/>
      <c r="AP1240" s="138" t="str">
        <f>IF(NOT($AS1240=$AS1241),ROW(),"")</f>
        <v/>
      </c>
      <c r="AQ1240" s="20" t="str">
        <f>IF(NOT(AS1240=AS1241),AS1241,"")</f>
        <v/>
      </c>
      <c r="AR1240" s="20" t="str">
        <f>INDEX($AB$15:$AM$15,MATCH($AS1240,$AB$11:$AM$11,0))</f>
        <v>in</v>
      </c>
      <c r="AS1240" s="20" t="str">
        <f>LEFT(AT1240,4)</f>
        <v>2004</v>
      </c>
      <c r="AT1240" s="139" t="str">
        <f>LEFT(B1240,6)</f>
        <v>200410</v>
      </c>
    </row>
    <row r="1241" spans="2:46" x14ac:dyDescent="0.25">
      <c r="B1241" s="11">
        <f>'Market Data'!B1227</f>
        <v>20041022</v>
      </c>
      <c r="C1241" s="2">
        <f>'Market Data'!C1227</f>
        <v>5089.5</v>
      </c>
      <c r="D1241" s="2">
        <f>'Market Data'!D1227</f>
        <v>5125.5</v>
      </c>
      <c r="E1241" s="2">
        <f>'Market Data'!E1227</f>
        <v>5061</v>
      </c>
      <c r="F1241" s="12">
        <f>'Market Data'!F1227</f>
        <v>5068.5</v>
      </c>
      <c r="H1241" s="151">
        <f t="shared" si="175"/>
        <v>1223</v>
      </c>
      <c r="I1241" s="244">
        <f ca="1">IF($H1241&lt;($J$6+1),"",PFE(OFFSET($F1241,0,0,-$J$6)))</f>
        <v>-9.0954411126986129E-2</v>
      </c>
      <c r="J1241" s="19"/>
      <c r="K1241" s="139" t="str">
        <f t="shared" ca="1" si="176"/>
        <v>Short</v>
      </c>
      <c r="L1241" s="243" t="e">
        <f t="shared" ca="1" si="171"/>
        <v>#N/A</v>
      </c>
      <c r="M1241" s="242" t="e">
        <f t="shared" ca="1" si="172"/>
        <v>#N/A</v>
      </c>
      <c r="N1241" s="20"/>
      <c r="O1241" s="74">
        <f t="shared" ca="1" si="177"/>
        <v>-1</v>
      </c>
      <c r="P1241" s="75">
        <f t="shared" ca="1" si="169"/>
        <v>0</v>
      </c>
      <c r="Q1241" s="76" t="str">
        <f t="shared" ca="1" si="173"/>
        <v/>
      </c>
      <c r="R1241" s="75"/>
      <c r="S1241" s="77">
        <f t="shared" ca="1" si="170"/>
        <v>-1</v>
      </c>
      <c r="T1241" s="78"/>
      <c r="U1241" s="81">
        <f t="shared" ca="1" si="178"/>
        <v>140</v>
      </c>
      <c r="V1241" s="82">
        <f t="shared" ca="1" si="174"/>
        <v>116176.08000000003</v>
      </c>
      <c r="W1241" s="50"/>
      <c r="X1241" s="50"/>
      <c r="Y1241" s="50"/>
      <c r="Z1241" s="50"/>
      <c r="AA1241" s="50"/>
      <c r="AG1241" s="50"/>
      <c r="AH1241" s="50"/>
      <c r="AI1241" s="50"/>
      <c r="AJ1241" s="50"/>
      <c r="AK1241" s="50"/>
      <c r="AL1241" s="50"/>
      <c r="AM1241" s="50"/>
      <c r="AN1241" s="50"/>
      <c r="AO1241" s="50"/>
      <c r="AP1241" s="138" t="str">
        <f>IF(NOT($AS1241=$AS1242),ROW(),"")</f>
        <v/>
      </c>
      <c r="AQ1241" s="20" t="str">
        <f>IF(NOT(AS1241=AS1242),AS1242,"")</f>
        <v/>
      </c>
      <c r="AR1241" s="20" t="str">
        <f>INDEX($AB$15:$AM$15,MATCH($AS1241,$AB$11:$AM$11,0))</f>
        <v>in</v>
      </c>
      <c r="AS1241" s="20" t="str">
        <f>LEFT(AT1241,4)</f>
        <v>2004</v>
      </c>
      <c r="AT1241" s="139" t="str">
        <f>LEFT(B1241,6)</f>
        <v>200410</v>
      </c>
    </row>
    <row r="1242" spans="2:46" x14ac:dyDescent="0.25">
      <c r="B1242" s="11">
        <f>'Market Data'!B1228</f>
        <v>20041025</v>
      </c>
      <c r="C1242" s="2">
        <f>'Market Data'!C1228</f>
        <v>5008</v>
      </c>
      <c r="D1242" s="2">
        <f>'Market Data'!D1228</f>
        <v>5021</v>
      </c>
      <c r="E1242" s="2">
        <f>'Market Data'!E1228</f>
        <v>4987.5</v>
      </c>
      <c r="F1242" s="12">
        <f>'Market Data'!F1228</f>
        <v>5015.5</v>
      </c>
      <c r="H1242" s="151">
        <f t="shared" si="175"/>
        <v>1224</v>
      </c>
      <c r="I1242" s="244">
        <f ca="1">IF($H1242&lt;($J$6+1),"",PFE(OFFSET($F1242,0,0,-$J$6)))</f>
        <v>-0.10848664098726371</v>
      </c>
      <c r="J1242" s="19"/>
      <c r="K1242" s="139" t="str">
        <f t="shared" ca="1" si="176"/>
        <v>Short</v>
      </c>
      <c r="L1242" s="243" t="e">
        <f t="shared" ca="1" si="171"/>
        <v>#N/A</v>
      </c>
      <c r="M1242" s="242" t="e">
        <f t="shared" ca="1" si="172"/>
        <v>#N/A</v>
      </c>
      <c r="N1242" s="20"/>
      <c r="O1242" s="74">
        <f t="shared" ca="1" si="177"/>
        <v>-1</v>
      </c>
      <c r="P1242" s="75">
        <f t="shared" ca="1" si="169"/>
        <v>0</v>
      </c>
      <c r="Q1242" s="76" t="str">
        <f t="shared" ca="1" si="173"/>
        <v/>
      </c>
      <c r="R1242" s="75"/>
      <c r="S1242" s="77">
        <f t="shared" ca="1" si="170"/>
        <v>-1</v>
      </c>
      <c r="T1242" s="78"/>
      <c r="U1242" s="81">
        <f t="shared" ca="1" si="178"/>
        <v>1855</v>
      </c>
      <c r="V1242" s="82">
        <f t="shared" ca="1" si="174"/>
        <v>118031.08000000003</v>
      </c>
      <c r="W1242" s="50"/>
      <c r="X1242" s="50"/>
      <c r="Y1242" s="50"/>
      <c r="Z1242" s="50"/>
      <c r="AA1242" s="50"/>
      <c r="AG1242" s="50"/>
      <c r="AH1242" s="50"/>
      <c r="AI1242" s="50"/>
      <c r="AJ1242" s="50"/>
      <c r="AK1242" s="50"/>
      <c r="AL1242" s="50"/>
      <c r="AM1242" s="50"/>
      <c r="AN1242" s="50"/>
      <c r="AO1242" s="50"/>
      <c r="AP1242" s="138" t="str">
        <f>IF(NOT($AS1242=$AS1243),ROW(),"")</f>
        <v/>
      </c>
      <c r="AQ1242" s="20" t="str">
        <f>IF(NOT(AS1242=AS1243),AS1243,"")</f>
        <v/>
      </c>
      <c r="AR1242" s="20" t="str">
        <f>INDEX($AB$15:$AM$15,MATCH($AS1242,$AB$11:$AM$11,0))</f>
        <v>in</v>
      </c>
      <c r="AS1242" s="20" t="str">
        <f>LEFT(AT1242,4)</f>
        <v>2004</v>
      </c>
      <c r="AT1242" s="139" t="str">
        <f>LEFT(B1242,6)</f>
        <v>200410</v>
      </c>
    </row>
    <row r="1243" spans="2:46" x14ac:dyDescent="0.25">
      <c r="B1243" s="11">
        <f>'Market Data'!B1229</f>
        <v>20041026</v>
      </c>
      <c r="C1243" s="2">
        <f>'Market Data'!C1229</f>
        <v>5020.5</v>
      </c>
      <c r="D1243" s="2">
        <f>'Market Data'!D1229</f>
        <v>5037</v>
      </c>
      <c r="E1243" s="2">
        <f>'Market Data'!E1229</f>
        <v>4997.5</v>
      </c>
      <c r="F1243" s="12">
        <f>'Market Data'!F1229</f>
        <v>5026.5</v>
      </c>
      <c r="H1243" s="151">
        <f t="shared" si="175"/>
        <v>1225</v>
      </c>
      <c r="I1243" s="244">
        <f ca="1">IF($H1243&lt;($J$6+1),"",PFE(OFFSET($F1243,0,0,-$J$6)))</f>
        <v>-8.6450665423341136E-2</v>
      </c>
      <c r="J1243" s="19"/>
      <c r="K1243" s="139" t="str">
        <f t="shared" ca="1" si="176"/>
        <v>Short</v>
      </c>
      <c r="L1243" s="243" t="e">
        <f t="shared" ca="1" si="171"/>
        <v>#N/A</v>
      </c>
      <c r="M1243" s="242" t="e">
        <f t="shared" ca="1" si="172"/>
        <v>#N/A</v>
      </c>
      <c r="N1243" s="20"/>
      <c r="O1243" s="74">
        <f t="shared" ca="1" si="177"/>
        <v>-1</v>
      </c>
      <c r="P1243" s="75">
        <f t="shared" ca="1" si="169"/>
        <v>0</v>
      </c>
      <c r="Q1243" s="76" t="str">
        <f t="shared" ca="1" si="173"/>
        <v/>
      </c>
      <c r="R1243" s="75"/>
      <c r="S1243" s="77">
        <f t="shared" ca="1" si="170"/>
        <v>-1</v>
      </c>
      <c r="T1243" s="78"/>
      <c r="U1243" s="81">
        <f t="shared" ca="1" si="178"/>
        <v>-385</v>
      </c>
      <c r="V1243" s="82">
        <f t="shared" ca="1" si="174"/>
        <v>117646.08000000003</v>
      </c>
      <c r="W1243" s="50"/>
      <c r="X1243" s="50"/>
      <c r="Y1243" s="50"/>
      <c r="Z1243" s="50"/>
      <c r="AA1243" s="50"/>
      <c r="AG1243" s="50"/>
      <c r="AH1243" s="50"/>
      <c r="AI1243" s="50"/>
      <c r="AJ1243" s="50"/>
      <c r="AK1243" s="50"/>
      <c r="AL1243" s="50"/>
      <c r="AM1243" s="50"/>
      <c r="AN1243" s="50"/>
      <c r="AO1243" s="50"/>
      <c r="AP1243" s="138" t="str">
        <f>IF(NOT($AS1243=$AS1244),ROW(),"")</f>
        <v/>
      </c>
      <c r="AQ1243" s="20" t="str">
        <f>IF(NOT(AS1243=AS1244),AS1244,"")</f>
        <v/>
      </c>
      <c r="AR1243" s="20" t="str">
        <f>INDEX($AB$15:$AM$15,MATCH($AS1243,$AB$11:$AM$11,0))</f>
        <v>in</v>
      </c>
      <c r="AS1243" s="20" t="str">
        <f>LEFT(AT1243,4)</f>
        <v>2004</v>
      </c>
      <c r="AT1243" s="139" t="str">
        <f>LEFT(B1243,6)</f>
        <v>200410</v>
      </c>
    </row>
    <row r="1244" spans="2:46" x14ac:dyDescent="0.25">
      <c r="B1244" s="11">
        <f>'Market Data'!B1230</f>
        <v>20041027</v>
      </c>
      <c r="C1244" s="2">
        <f>'Market Data'!C1230</f>
        <v>5041.5</v>
      </c>
      <c r="D1244" s="2">
        <f>'Market Data'!D1230</f>
        <v>5100</v>
      </c>
      <c r="E1244" s="2">
        <f>'Market Data'!E1230</f>
        <v>5019.5</v>
      </c>
      <c r="F1244" s="12">
        <f>'Market Data'!F1230</f>
        <v>5100</v>
      </c>
      <c r="H1244" s="151">
        <f t="shared" si="175"/>
        <v>1226</v>
      </c>
      <c r="I1244" s="244">
        <f ca="1">IF($H1244&lt;($J$6+1),"",PFE(OFFSET($F1244,0,0,-$J$6)))</f>
        <v>-5.4078221737237538E-2</v>
      </c>
      <c r="J1244" s="19"/>
      <c r="K1244" s="139" t="str">
        <f t="shared" ca="1" si="176"/>
        <v>Short</v>
      </c>
      <c r="L1244" s="243" t="e">
        <f t="shared" ca="1" si="171"/>
        <v>#N/A</v>
      </c>
      <c r="M1244" s="242" t="e">
        <f t="shared" ca="1" si="172"/>
        <v>#N/A</v>
      </c>
      <c r="N1244" s="20"/>
      <c r="O1244" s="74">
        <f t="shared" ca="1" si="177"/>
        <v>-1</v>
      </c>
      <c r="P1244" s="75">
        <f t="shared" ca="1" si="169"/>
        <v>0</v>
      </c>
      <c r="Q1244" s="76" t="str">
        <f t="shared" ca="1" si="173"/>
        <v/>
      </c>
      <c r="R1244" s="75"/>
      <c r="S1244" s="77">
        <f t="shared" ca="1" si="170"/>
        <v>-1</v>
      </c>
      <c r="T1244" s="78"/>
      <c r="U1244" s="81">
        <f t="shared" ca="1" si="178"/>
        <v>-2572.5</v>
      </c>
      <c r="V1244" s="82">
        <f t="shared" ca="1" si="174"/>
        <v>115073.58000000003</v>
      </c>
      <c r="W1244" s="50"/>
      <c r="X1244" s="50"/>
      <c r="Y1244" s="50"/>
      <c r="Z1244" s="50"/>
      <c r="AA1244" s="50"/>
      <c r="AG1244" s="50"/>
      <c r="AH1244" s="50"/>
      <c r="AI1244" s="50"/>
      <c r="AJ1244" s="50"/>
      <c r="AK1244" s="50"/>
      <c r="AL1244" s="50"/>
      <c r="AM1244" s="50"/>
      <c r="AN1244" s="50"/>
      <c r="AO1244" s="50"/>
      <c r="AP1244" s="138" t="str">
        <f>IF(NOT($AS1244=$AS1245),ROW(),"")</f>
        <v/>
      </c>
      <c r="AQ1244" s="20" t="str">
        <f>IF(NOT(AS1244=AS1245),AS1245,"")</f>
        <v/>
      </c>
      <c r="AR1244" s="20" t="str">
        <f>INDEX($AB$15:$AM$15,MATCH($AS1244,$AB$11:$AM$11,0))</f>
        <v>in</v>
      </c>
      <c r="AS1244" s="20" t="str">
        <f>LEFT(AT1244,4)</f>
        <v>2004</v>
      </c>
      <c r="AT1244" s="139" t="str">
        <f>LEFT(B1244,6)</f>
        <v>200410</v>
      </c>
    </row>
    <row r="1245" spans="2:46" x14ac:dyDescent="0.25">
      <c r="B1245" s="11">
        <f>'Market Data'!B1231</f>
        <v>20041028</v>
      </c>
      <c r="C1245" s="2">
        <f>'Market Data'!C1231</f>
        <v>5112</v>
      </c>
      <c r="D1245" s="2">
        <f>'Market Data'!D1231</f>
        <v>5131</v>
      </c>
      <c r="E1245" s="2">
        <f>'Market Data'!E1231</f>
        <v>5101</v>
      </c>
      <c r="F1245" s="12">
        <f>'Market Data'!F1231</f>
        <v>5126</v>
      </c>
      <c r="H1245" s="151">
        <f t="shared" si="175"/>
        <v>1227</v>
      </c>
      <c r="I1245" s="244">
        <f ca="1">IF($H1245&lt;($J$6+1),"",PFE(OFFSET($F1245,0,0,-$J$6)))</f>
        <v>-4.3248940466567048E-2</v>
      </c>
      <c r="J1245" s="19"/>
      <c r="K1245" s="139" t="str">
        <f t="shared" ca="1" si="176"/>
        <v>Short</v>
      </c>
      <c r="L1245" s="243" t="e">
        <f t="shared" ca="1" si="171"/>
        <v>#N/A</v>
      </c>
      <c r="M1245" s="242" t="e">
        <f t="shared" ca="1" si="172"/>
        <v>#N/A</v>
      </c>
      <c r="N1245" s="20"/>
      <c r="O1245" s="74">
        <f t="shared" ca="1" si="177"/>
        <v>-1</v>
      </c>
      <c r="P1245" s="75">
        <f t="shared" ca="1" si="169"/>
        <v>0</v>
      </c>
      <c r="Q1245" s="76" t="str">
        <f t="shared" ca="1" si="173"/>
        <v/>
      </c>
      <c r="R1245" s="75"/>
      <c r="S1245" s="77">
        <f t="shared" ca="1" si="170"/>
        <v>-1</v>
      </c>
      <c r="T1245" s="78"/>
      <c r="U1245" s="81">
        <f t="shared" ca="1" si="178"/>
        <v>-910</v>
      </c>
      <c r="V1245" s="82">
        <f t="shared" ca="1" si="174"/>
        <v>114163.58000000003</v>
      </c>
      <c r="W1245" s="50"/>
      <c r="X1245" s="50"/>
      <c r="Y1245" s="50"/>
      <c r="Z1245" s="50"/>
      <c r="AA1245" s="50"/>
      <c r="AG1245" s="50"/>
      <c r="AH1245" s="50"/>
      <c r="AI1245" s="50"/>
      <c r="AJ1245" s="50"/>
      <c r="AK1245" s="50"/>
      <c r="AL1245" s="50"/>
      <c r="AM1245" s="50"/>
      <c r="AN1245" s="50"/>
      <c r="AO1245" s="50"/>
      <c r="AP1245" s="138" t="str">
        <f>IF(NOT($AS1245=$AS1246),ROW(),"")</f>
        <v/>
      </c>
      <c r="AQ1245" s="20" t="str">
        <f>IF(NOT(AS1245=AS1246),AS1246,"")</f>
        <v/>
      </c>
      <c r="AR1245" s="20" t="str">
        <f>INDEX($AB$15:$AM$15,MATCH($AS1245,$AB$11:$AM$11,0))</f>
        <v>in</v>
      </c>
      <c r="AS1245" s="20" t="str">
        <f>LEFT(AT1245,4)</f>
        <v>2004</v>
      </c>
      <c r="AT1245" s="139" t="str">
        <f>LEFT(B1245,6)</f>
        <v>200410</v>
      </c>
    </row>
    <row r="1246" spans="2:46" x14ac:dyDescent="0.25">
      <c r="B1246" s="11">
        <f>'Market Data'!B1232</f>
        <v>20041029</v>
      </c>
      <c r="C1246" s="2">
        <f>'Market Data'!C1232</f>
        <v>5116.5</v>
      </c>
      <c r="D1246" s="2">
        <f>'Market Data'!D1232</f>
        <v>5149.5</v>
      </c>
      <c r="E1246" s="2">
        <f>'Market Data'!E1232</f>
        <v>5105.5</v>
      </c>
      <c r="F1246" s="12">
        <f>'Market Data'!F1232</f>
        <v>5119</v>
      </c>
      <c r="H1246" s="151">
        <f t="shared" si="175"/>
        <v>1228</v>
      </c>
      <c r="I1246" s="244">
        <f ca="1">IF($H1246&lt;($J$6+1),"",PFE(OFFSET($F1246,0,0,-$J$6)))</f>
        <v>-3.6327120182199267E-2</v>
      </c>
      <c r="J1246" s="19"/>
      <c r="K1246" s="139" t="str">
        <f t="shared" ca="1" si="176"/>
        <v>Short</v>
      </c>
      <c r="L1246" s="243" t="e">
        <f t="shared" ca="1" si="171"/>
        <v>#N/A</v>
      </c>
      <c r="M1246" s="242" t="e">
        <f t="shared" ca="1" si="172"/>
        <v>#N/A</v>
      </c>
      <c r="N1246" s="20"/>
      <c r="O1246" s="74">
        <f t="shared" ca="1" si="177"/>
        <v>-1</v>
      </c>
      <c r="P1246" s="75">
        <f t="shared" ca="1" si="169"/>
        <v>0</v>
      </c>
      <c r="Q1246" s="76" t="str">
        <f t="shared" ca="1" si="173"/>
        <v/>
      </c>
      <c r="R1246" s="75"/>
      <c r="S1246" s="77">
        <f t="shared" ca="1" si="170"/>
        <v>-1</v>
      </c>
      <c r="T1246" s="78"/>
      <c r="U1246" s="81">
        <f t="shared" ca="1" si="178"/>
        <v>245</v>
      </c>
      <c r="V1246" s="82">
        <f t="shared" ca="1" si="174"/>
        <v>114408.58000000003</v>
      </c>
      <c r="W1246" s="50"/>
      <c r="X1246" s="50"/>
      <c r="Y1246" s="50"/>
      <c r="Z1246" s="50"/>
      <c r="AA1246" s="50"/>
      <c r="AG1246" s="50"/>
      <c r="AH1246" s="50"/>
      <c r="AI1246" s="50"/>
      <c r="AJ1246" s="50"/>
      <c r="AK1246" s="50"/>
      <c r="AL1246" s="50"/>
      <c r="AM1246" s="50"/>
      <c r="AN1246" s="50"/>
      <c r="AO1246" s="50"/>
      <c r="AP1246" s="138" t="str">
        <f>IF(NOT($AS1246=$AS1247),ROW(),"")</f>
        <v/>
      </c>
      <c r="AQ1246" s="20" t="str">
        <f>IF(NOT(AS1246=AS1247),AS1247,"")</f>
        <v/>
      </c>
      <c r="AR1246" s="20" t="str">
        <f>INDEX($AB$15:$AM$15,MATCH($AS1246,$AB$11:$AM$11,0))</f>
        <v>in</v>
      </c>
      <c r="AS1246" s="20" t="str">
        <f>LEFT(AT1246,4)</f>
        <v>2004</v>
      </c>
      <c r="AT1246" s="139" t="str">
        <f>LEFT(B1246,6)</f>
        <v>200410</v>
      </c>
    </row>
    <row r="1247" spans="2:46" x14ac:dyDescent="0.25">
      <c r="B1247" s="11">
        <f>'Market Data'!B1233</f>
        <v>20041101</v>
      </c>
      <c r="C1247" s="2">
        <f>'Market Data'!C1233</f>
        <v>5116</v>
      </c>
      <c r="D1247" s="2">
        <f>'Market Data'!D1233</f>
        <v>5173.5</v>
      </c>
      <c r="E1247" s="2">
        <f>'Market Data'!E1233</f>
        <v>5111.5</v>
      </c>
      <c r="F1247" s="12">
        <f>'Market Data'!F1233</f>
        <v>5154.5</v>
      </c>
      <c r="H1247" s="151">
        <f t="shared" si="175"/>
        <v>1229</v>
      </c>
      <c r="I1247" s="244">
        <f ca="1">IF($H1247&lt;($J$6+1),"",PFE(OFFSET($F1247,0,0,-$J$6)))</f>
        <v>3.7494714991097404E-2</v>
      </c>
      <c r="J1247" s="19"/>
      <c r="K1247" s="139" t="str">
        <f t="shared" ca="1" si="176"/>
        <v>Long</v>
      </c>
      <c r="L1247" s="243">
        <f t="shared" ca="1" si="171"/>
        <v>5154.5</v>
      </c>
      <c r="M1247" s="242" t="e">
        <f t="shared" ca="1" si="172"/>
        <v>#N/A</v>
      </c>
      <c r="N1247" s="20"/>
      <c r="O1247" s="74">
        <f t="shared" ca="1" si="177"/>
        <v>1</v>
      </c>
      <c r="P1247" s="75">
        <f t="shared" ca="1" si="169"/>
        <v>2</v>
      </c>
      <c r="Q1247" s="76" t="str">
        <f t="shared" ca="1" si="173"/>
        <v>Fill</v>
      </c>
      <c r="R1247" s="75"/>
      <c r="S1247" s="77">
        <f t="shared" ca="1" si="170"/>
        <v>-1</v>
      </c>
      <c r="T1247" s="78"/>
      <c r="U1247" s="81">
        <f t="shared" ca="1" si="178"/>
        <v>-1242.5</v>
      </c>
      <c r="V1247" s="82">
        <f t="shared" ca="1" si="174"/>
        <v>113166.08000000003</v>
      </c>
      <c r="W1247" s="50"/>
      <c r="X1247" s="50"/>
      <c r="Y1247" s="50"/>
      <c r="Z1247" s="50"/>
      <c r="AA1247" s="50"/>
      <c r="AG1247" s="50"/>
      <c r="AH1247" s="50"/>
      <c r="AI1247" s="50"/>
      <c r="AJ1247" s="50"/>
      <c r="AK1247" s="50"/>
      <c r="AL1247" s="50"/>
      <c r="AM1247" s="50"/>
      <c r="AN1247" s="50"/>
      <c r="AO1247" s="50"/>
      <c r="AP1247" s="138" t="str">
        <f>IF(NOT($AS1247=$AS1248),ROW(),"")</f>
        <v/>
      </c>
      <c r="AQ1247" s="20" t="str">
        <f>IF(NOT(AS1247=AS1248),AS1248,"")</f>
        <v/>
      </c>
      <c r="AR1247" s="20" t="str">
        <f>INDEX($AB$15:$AM$15,MATCH($AS1247,$AB$11:$AM$11,0))</f>
        <v>in</v>
      </c>
      <c r="AS1247" s="20" t="str">
        <f>LEFT(AT1247,4)</f>
        <v>2004</v>
      </c>
      <c r="AT1247" s="139" t="str">
        <f>LEFT(B1247,6)</f>
        <v>200411</v>
      </c>
    </row>
    <row r="1248" spans="2:46" x14ac:dyDescent="0.25">
      <c r="B1248" s="11">
        <f>'Market Data'!B1234</f>
        <v>20041102</v>
      </c>
      <c r="C1248" s="2">
        <f>'Market Data'!C1234</f>
        <v>5177.5</v>
      </c>
      <c r="D1248" s="2">
        <f>'Market Data'!D1234</f>
        <v>5202.5</v>
      </c>
      <c r="E1248" s="2">
        <f>'Market Data'!E1234</f>
        <v>5164</v>
      </c>
      <c r="F1248" s="12">
        <f>'Market Data'!F1234</f>
        <v>5202.5</v>
      </c>
      <c r="H1248" s="151">
        <f t="shared" si="175"/>
        <v>1230</v>
      </c>
      <c r="I1248" s="244">
        <f ca="1">IF($H1248&lt;($J$6+1),"",PFE(OFFSET($F1248,0,0,-$J$6)))</f>
        <v>5.9027494600218194E-2</v>
      </c>
      <c r="J1248" s="19"/>
      <c r="K1248" s="139" t="str">
        <f t="shared" ca="1" si="176"/>
        <v>Long</v>
      </c>
      <c r="L1248" s="243" t="e">
        <f t="shared" ca="1" si="171"/>
        <v>#N/A</v>
      </c>
      <c r="M1248" s="242" t="e">
        <f t="shared" ca="1" si="172"/>
        <v>#N/A</v>
      </c>
      <c r="N1248" s="20"/>
      <c r="O1248" s="74">
        <f t="shared" ca="1" si="177"/>
        <v>1</v>
      </c>
      <c r="P1248" s="75">
        <f t="shared" ca="1" si="169"/>
        <v>0</v>
      </c>
      <c r="Q1248" s="76" t="str">
        <f t="shared" ca="1" si="173"/>
        <v/>
      </c>
      <c r="R1248" s="75"/>
      <c r="S1248" s="77">
        <f t="shared" ca="1" si="170"/>
        <v>1</v>
      </c>
      <c r="T1248" s="78"/>
      <c r="U1248" s="81">
        <f t="shared" ca="1" si="178"/>
        <v>-111.91999999999996</v>
      </c>
      <c r="V1248" s="82">
        <f t="shared" ca="1" si="174"/>
        <v>113054.16000000003</v>
      </c>
      <c r="W1248" s="50"/>
      <c r="X1248" s="50"/>
      <c r="Y1248" s="50"/>
      <c r="Z1248" s="50"/>
      <c r="AA1248" s="50"/>
      <c r="AG1248" s="50"/>
      <c r="AH1248" s="50"/>
      <c r="AI1248" s="50"/>
      <c r="AJ1248" s="50"/>
      <c r="AK1248" s="50"/>
      <c r="AL1248" s="50"/>
      <c r="AM1248" s="50"/>
      <c r="AN1248" s="50"/>
      <c r="AO1248" s="50"/>
      <c r="AP1248" s="138" t="str">
        <f>IF(NOT($AS1248=$AS1249),ROW(),"")</f>
        <v/>
      </c>
      <c r="AQ1248" s="20" t="str">
        <f>IF(NOT(AS1248=AS1249),AS1249,"")</f>
        <v/>
      </c>
      <c r="AR1248" s="20" t="str">
        <f>INDEX($AB$15:$AM$15,MATCH($AS1248,$AB$11:$AM$11,0))</f>
        <v>in</v>
      </c>
      <c r="AS1248" s="20" t="str">
        <f>LEFT(AT1248,4)</f>
        <v>2004</v>
      </c>
      <c r="AT1248" s="139" t="str">
        <f>LEFT(B1248,6)</f>
        <v>200411</v>
      </c>
    </row>
    <row r="1249" spans="2:46" x14ac:dyDescent="0.25">
      <c r="B1249" s="11">
        <f>'Market Data'!B1235</f>
        <v>20041103</v>
      </c>
      <c r="C1249" s="2">
        <f>'Market Data'!C1235</f>
        <v>5227.5</v>
      </c>
      <c r="D1249" s="2">
        <f>'Market Data'!D1235</f>
        <v>5229.5</v>
      </c>
      <c r="E1249" s="2">
        <f>'Market Data'!E1235</f>
        <v>5174.5</v>
      </c>
      <c r="F1249" s="12">
        <f>'Market Data'!F1235</f>
        <v>5183.5</v>
      </c>
      <c r="H1249" s="151">
        <f t="shared" si="175"/>
        <v>1231</v>
      </c>
      <c r="I1249" s="244">
        <f ca="1">IF($H1249&lt;($J$6+1),"",PFE(OFFSET($F1249,0,0,-$J$6)))</f>
        <v>5.3860481835411929E-2</v>
      </c>
      <c r="J1249" s="19"/>
      <c r="K1249" s="139" t="str">
        <f t="shared" ca="1" si="176"/>
        <v>Long</v>
      </c>
      <c r="L1249" s="243" t="e">
        <f t="shared" ca="1" si="171"/>
        <v>#N/A</v>
      </c>
      <c r="M1249" s="242" t="e">
        <f t="shared" ca="1" si="172"/>
        <v>#N/A</v>
      </c>
      <c r="N1249" s="20"/>
      <c r="O1249" s="74">
        <f t="shared" ca="1" si="177"/>
        <v>1</v>
      </c>
      <c r="P1249" s="75">
        <f t="shared" ca="1" si="169"/>
        <v>0</v>
      </c>
      <c r="Q1249" s="76" t="str">
        <f t="shared" ca="1" si="173"/>
        <v/>
      </c>
      <c r="R1249" s="75"/>
      <c r="S1249" s="77">
        <f t="shared" ca="1" si="170"/>
        <v>1</v>
      </c>
      <c r="T1249" s="78"/>
      <c r="U1249" s="81">
        <f t="shared" ca="1" si="178"/>
        <v>-665</v>
      </c>
      <c r="V1249" s="82">
        <f t="shared" ca="1" si="174"/>
        <v>112389.16000000003</v>
      </c>
      <c r="W1249" s="50"/>
      <c r="X1249" s="50"/>
      <c r="Y1249" s="50"/>
      <c r="Z1249" s="50"/>
      <c r="AA1249" s="50"/>
      <c r="AG1249" s="50"/>
      <c r="AH1249" s="50"/>
      <c r="AI1249" s="50"/>
      <c r="AJ1249" s="50"/>
      <c r="AK1249" s="50"/>
      <c r="AL1249" s="50"/>
      <c r="AM1249" s="50"/>
      <c r="AN1249" s="50"/>
      <c r="AO1249" s="50"/>
      <c r="AP1249" s="138" t="str">
        <f>IF(NOT($AS1249=$AS1250),ROW(),"")</f>
        <v/>
      </c>
      <c r="AQ1249" s="20" t="str">
        <f>IF(NOT(AS1249=AS1250),AS1250,"")</f>
        <v/>
      </c>
      <c r="AR1249" s="20" t="str">
        <f>INDEX($AB$15:$AM$15,MATCH($AS1249,$AB$11:$AM$11,0))</f>
        <v>in</v>
      </c>
      <c r="AS1249" s="20" t="str">
        <f>LEFT(AT1249,4)</f>
        <v>2004</v>
      </c>
      <c r="AT1249" s="139" t="str">
        <f>LEFT(B1249,6)</f>
        <v>200411</v>
      </c>
    </row>
    <row r="1250" spans="2:46" x14ac:dyDescent="0.25">
      <c r="B1250" s="11">
        <f>'Market Data'!B1236</f>
        <v>20041104</v>
      </c>
      <c r="C1250" s="2">
        <f>'Market Data'!C1236</f>
        <v>5183.5</v>
      </c>
      <c r="D1250" s="2">
        <f>'Market Data'!D1236</f>
        <v>5232.5</v>
      </c>
      <c r="E1250" s="2">
        <f>'Market Data'!E1236</f>
        <v>5165.5</v>
      </c>
      <c r="F1250" s="12">
        <f>'Market Data'!F1236</f>
        <v>5232.5</v>
      </c>
      <c r="H1250" s="151">
        <f t="shared" si="175"/>
        <v>1232</v>
      </c>
      <c r="I1250" s="244">
        <f ca="1">IF($H1250&lt;($J$6+1),"",PFE(OFFSET($F1250,0,0,-$J$6)))</f>
        <v>7.7517714780822977E-2</v>
      </c>
      <c r="J1250" s="19"/>
      <c r="K1250" s="139" t="str">
        <f t="shared" ca="1" si="176"/>
        <v>Long</v>
      </c>
      <c r="L1250" s="243" t="e">
        <f t="shared" ca="1" si="171"/>
        <v>#N/A</v>
      </c>
      <c r="M1250" s="242" t="e">
        <f t="shared" ca="1" si="172"/>
        <v>#N/A</v>
      </c>
      <c r="N1250" s="20"/>
      <c r="O1250" s="74">
        <f t="shared" ca="1" si="177"/>
        <v>1</v>
      </c>
      <c r="P1250" s="75">
        <f t="shared" ca="1" si="169"/>
        <v>0</v>
      </c>
      <c r="Q1250" s="76" t="str">
        <f t="shared" ca="1" si="173"/>
        <v/>
      </c>
      <c r="R1250" s="75"/>
      <c r="S1250" s="77">
        <f t="shared" ca="1" si="170"/>
        <v>1</v>
      </c>
      <c r="T1250" s="78"/>
      <c r="U1250" s="81">
        <f t="shared" ca="1" si="178"/>
        <v>1715</v>
      </c>
      <c r="V1250" s="82">
        <f t="shared" ca="1" si="174"/>
        <v>114104.16000000003</v>
      </c>
      <c r="W1250" s="50"/>
      <c r="X1250" s="50"/>
      <c r="Y1250" s="50"/>
      <c r="Z1250" s="50"/>
      <c r="AA1250" s="50"/>
      <c r="AG1250" s="50"/>
      <c r="AH1250" s="50"/>
      <c r="AI1250" s="50"/>
      <c r="AJ1250" s="50"/>
      <c r="AK1250" s="50"/>
      <c r="AL1250" s="50"/>
      <c r="AM1250" s="50"/>
      <c r="AN1250" s="50"/>
      <c r="AO1250" s="50"/>
      <c r="AP1250" s="138" t="str">
        <f>IF(NOT($AS1250=$AS1251),ROW(),"")</f>
        <v/>
      </c>
      <c r="AQ1250" s="20" t="str">
        <f>IF(NOT(AS1250=AS1251),AS1251,"")</f>
        <v/>
      </c>
      <c r="AR1250" s="20" t="str">
        <f>INDEX($AB$15:$AM$15,MATCH($AS1250,$AB$11:$AM$11,0))</f>
        <v>in</v>
      </c>
      <c r="AS1250" s="20" t="str">
        <f>LEFT(AT1250,4)</f>
        <v>2004</v>
      </c>
      <c r="AT1250" s="139" t="str">
        <f>LEFT(B1250,6)</f>
        <v>200411</v>
      </c>
    </row>
    <row r="1251" spans="2:46" x14ac:dyDescent="0.25">
      <c r="B1251" s="11">
        <f>'Market Data'!B1237</f>
        <v>20041105</v>
      </c>
      <c r="C1251" s="2">
        <f>'Market Data'!C1237</f>
        <v>5237.5</v>
      </c>
      <c r="D1251" s="2">
        <f>'Market Data'!D1237</f>
        <v>5269.5</v>
      </c>
      <c r="E1251" s="2">
        <f>'Market Data'!E1237</f>
        <v>5199</v>
      </c>
      <c r="F1251" s="12">
        <f>'Market Data'!F1237</f>
        <v>5225</v>
      </c>
      <c r="H1251" s="151">
        <f t="shared" si="175"/>
        <v>1233</v>
      </c>
      <c r="I1251" s="244">
        <f ca="1">IF($H1251&lt;($J$6+1),"",PFE(OFFSET($F1251,0,0,-$J$6)))</f>
        <v>6.9067166007437425E-2</v>
      </c>
      <c r="J1251" s="19"/>
      <c r="K1251" s="139" t="str">
        <f t="shared" ca="1" si="176"/>
        <v>Long</v>
      </c>
      <c r="L1251" s="243" t="e">
        <f t="shared" ca="1" si="171"/>
        <v>#N/A</v>
      </c>
      <c r="M1251" s="242" t="e">
        <f t="shared" ca="1" si="172"/>
        <v>#N/A</v>
      </c>
      <c r="N1251" s="20"/>
      <c r="O1251" s="74">
        <f t="shared" ca="1" si="177"/>
        <v>1</v>
      </c>
      <c r="P1251" s="75">
        <f t="shared" ca="1" si="169"/>
        <v>0</v>
      </c>
      <c r="Q1251" s="76" t="str">
        <f t="shared" ca="1" si="173"/>
        <v/>
      </c>
      <c r="R1251" s="75"/>
      <c r="S1251" s="77">
        <f t="shared" ca="1" si="170"/>
        <v>1</v>
      </c>
      <c r="T1251" s="78"/>
      <c r="U1251" s="81">
        <f t="shared" ca="1" si="178"/>
        <v>-262.5</v>
      </c>
      <c r="V1251" s="82">
        <f t="shared" ca="1" si="174"/>
        <v>113841.66000000003</v>
      </c>
      <c r="W1251" s="50"/>
      <c r="X1251" s="50"/>
      <c r="Y1251" s="50"/>
      <c r="Z1251" s="50"/>
      <c r="AA1251" s="50"/>
      <c r="AG1251" s="50"/>
      <c r="AH1251" s="50"/>
      <c r="AI1251" s="50"/>
      <c r="AJ1251" s="50"/>
      <c r="AK1251" s="50"/>
      <c r="AL1251" s="50"/>
      <c r="AM1251" s="50"/>
      <c r="AN1251" s="50"/>
      <c r="AO1251" s="50"/>
      <c r="AP1251" s="138" t="str">
        <f>IF(NOT($AS1251=$AS1252),ROW(),"")</f>
        <v/>
      </c>
      <c r="AQ1251" s="20" t="str">
        <f>IF(NOT(AS1251=AS1252),AS1252,"")</f>
        <v/>
      </c>
      <c r="AR1251" s="20" t="str">
        <f>INDEX($AB$15:$AM$15,MATCH($AS1251,$AB$11:$AM$11,0))</f>
        <v>in</v>
      </c>
      <c r="AS1251" s="20" t="str">
        <f>LEFT(AT1251,4)</f>
        <v>2004</v>
      </c>
      <c r="AT1251" s="139" t="str">
        <f>LEFT(B1251,6)</f>
        <v>200411</v>
      </c>
    </row>
    <row r="1252" spans="2:46" x14ac:dyDescent="0.25">
      <c r="B1252" s="11">
        <f>'Market Data'!B1238</f>
        <v>20041108</v>
      </c>
      <c r="C1252" s="2">
        <f>'Market Data'!C1238</f>
        <v>5211.5</v>
      </c>
      <c r="D1252" s="2">
        <f>'Market Data'!D1238</f>
        <v>5235</v>
      </c>
      <c r="E1252" s="2">
        <f>'Market Data'!E1238</f>
        <v>5203.5</v>
      </c>
      <c r="F1252" s="12">
        <f>'Market Data'!F1238</f>
        <v>5235</v>
      </c>
      <c r="H1252" s="151">
        <f t="shared" si="175"/>
        <v>1234</v>
      </c>
      <c r="I1252" s="244">
        <f ca="1">IF($H1252&lt;($J$6+1),"",PFE(OFFSET($F1252,0,0,-$J$6)))</f>
        <v>7.8528049398699881E-2</v>
      </c>
      <c r="J1252" s="19"/>
      <c r="K1252" s="139" t="str">
        <f t="shared" ca="1" si="176"/>
        <v>Long</v>
      </c>
      <c r="L1252" s="243" t="e">
        <f t="shared" ca="1" si="171"/>
        <v>#N/A</v>
      </c>
      <c r="M1252" s="242" t="e">
        <f t="shared" ca="1" si="172"/>
        <v>#N/A</v>
      </c>
      <c r="N1252" s="20"/>
      <c r="O1252" s="74">
        <f t="shared" ca="1" si="177"/>
        <v>1</v>
      </c>
      <c r="P1252" s="75">
        <f t="shared" ca="1" si="169"/>
        <v>0</v>
      </c>
      <c r="Q1252" s="76" t="str">
        <f t="shared" ca="1" si="173"/>
        <v/>
      </c>
      <c r="R1252" s="75"/>
      <c r="S1252" s="77">
        <f t="shared" ca="1" si="170"/>
        <v>1</v>
      </c>
      <c r="T1252" s="78"/>
      <c r="U1252" s="81">
        <f t="shared" ca="1" si="178"/>
        <v>350</v>
      </c>
      <c r="V1252" s="82">
        <f t="shared" ca="1" si="174"/>
        <v>114191.66000000003</v>
      </c>
      <c r="W1252" s="50"/>
      <c r="X1252" s="50"/>
      <c r="Y1252" s="50"/>
      <c r="Z1252" s="50"/>
      <c r="AA1252" s="50"/>
      <c r="AG1252" s="50"/>
      <c r="AH1252" s="50"/>
      <c r="AI1252" s="50"/>
      <c r="AJ1252" s="50"/>
      <c r="AK1252" s="50"/>
      <c r="AL1252" s="50"/>
      <c r="AM1252" s="50"/>
      <c r="AN1252" s="50"/>
      <c r="AO1252" s="50"/>
      <c r="AP1252" s="138" t="str">
        <f>IF(NOT($AS1252=$AS1253),ROW(),"")</f>
        <v/>
      </c>
      <c r="AQ1252" s="20" t="str">
        <f>IF(NOT(AS1252=AS1253),AS1253,"")</f>
        <v/>
      </c>
      <c r="AR1252" s="20" t="str">
        <f>INDEX($AB$15:$AM$15,MATCH($AS1252,$AB$11:$AM$11,0))</f>
        <v>in</v>
      </c>
      <c r="AS1252" s="20" t="str">
        <f>LEFT(AT1252,4)</f>
        <v>2004</v>
      </c>
      <c r="AT1252" s="139" t="str">
        <f>LEFT(B1252,6)</f>
        <v>200411</v>
      </c>
    </row>
    <row r="1253" spans="2:46" x14ac:dyDescent="0.25">
      <c r="B1253" s="11">
        <f>'Market Data'!B1239</f>
        <v>20041109</v>
      </c>
      <c r="C1253" s="2">
        <f>'Market Data'!C1239</f>
        <v>5227.5</v>
      </c>
      <c r="D1253" s="2">
        <f>'Market Data'!D1239</f>
        <v>5239</v>
      </c>
      <c r="E1253" s="2">
        <f>'Market Data'!E1239</f>
        <v>5209</v>
      </c>
      <c r="F1253" s="12">
        <f>'Market Data'!F1239</f>
        <v>5230.5</v>
      </c>
      <c r="H1253" s="151">
        <f t="shared" si="175"/>
        <v>1235</v>
      </c>
      <c r="I1253" s="244">
        <f ca="1">IF($H1253&lt;($J$6+1),"",PFE(OFFSET($F1253,0,0,-$J$6)))</f>
        <v>8.9507159130409672E-2</v>
      </c>
      <c r="J1253" s="19"/>
      <c r="K1253" s="139" t="str">
        <f t="shared" ca="1" si="176"/>
        <v>Long</v>
      </c>
      <c r="L1253" s="243" t="e">
        <f t="shared" ca="1" si="171"/>
        <v>#N/A</v>
      </c>
      <c r="M1253" s="242" t="e">
        <f t="shared" ca="1" si="172"/>
        <v>#N/A</v>
      </c>
      <c r="N1253" s="20"/>
      <c r="O1253" s="74">
        <f t="shared" ca="1" si="177"/>
        <v>1</v>
      </c>
      <c r="P1253" s="75">
        <f t="shared" ca="1" si="169"/>
        <v>0</v>
      </c>
      <c r="Q1253" s="76" t="str">
        <f t="shared" ca="1" si="173"/>
        <v/>
      </c>
      <c r="R1253" s="75"/>
      <c r="S1253" s="77">
        <f t="shared" ca="1" si="170"/>
        <v>1</v>
      </c>
      <c r="T1253" s="78"/>
      <c r="U1253" s="81">
        <f t="shared" ca="1" si="178"/>
        <v>-157.5</v>
      </c>
      <c r="V1253" s="82">
        <f t="shared" ca="1" si="174"/>
        <v>114034.16000000003</v>
      </c>
      <c r="W1253" s="50"/>
      <c r="X1253" s="50"/>
      <c r="Y1253" s="50"/>
      <c r="Z1253" s="50"/>
      <c r="AA1253" s="50"/>
      <c r="AG1253" s="50"/>
      <c r="AH1253" s="50"/>
      <c r="AI1253" s="50"/>
      <c r="AJ1253" s="50"/>
      <c r="AK1253" s="50"/>
      <c r="AL1253" s="50"/>
      <c r="AM1253" s="50"/>
      <c r="AN1253" s="50"/>
      <c r="AO1253" s="50"/>
      <c r="AP1253" s="138" t="str">
        <f>IF(NOT($AS1253=$AS1254),ROW(),"")</f>
        <v/>
      </c>
      <c r="AQ1253" s="20" t="str">
        <f>IF(NOT(AS1253=AS1254),AS1254,"")</f>
        <v/>
      </c>
      <c r="AR1253" s="20" t="str">
        <f>INDEX($AB$15:$AM$15,MATCH($AS1253,$AB$11:$AM$11,0))</f>
        <v>in</v>
      </c>
      <c r="AS1253" s="20" t="str">
        <f>LEFT(AT1253,4)</f>
        <v>2004</v>
      </c>
      <c r="AT1253" s="139" t="str">
        <f>LEFT(B1253,6)</f>
        <v>200411</v>
      </c>
    </row>
    <row r="1254" spans="2:46" x14ac:dyDescent="0.25">
      <c r="B1254" s="11">
        <f>'Market Data'!B1240</f>
        <v>20041110</v>
      </c>
      <c r="C1254" s="2">
        <f>'Market Data'!C1240</f>
        <v>5233.5</v>
      </c>
      <c r="D1254" s="2">
        <f>'Market Data'!D1240</f>
        <v>5259</v>
      </c>
      <c r="E1254" s="2">
        <f>'Market Data'!E1240</f>
        <v>5229.5</v>
      </c>
      <c r="F1254" s="12">
        <f>'Market Data'!F1240</f>
        <v>5253.5</v>
      </c>
      <c r="H1254" s="151">
        <f t="shared" si="175"/>
        <v>1236</v>
      </c>
      <c r="I1254" s="244">
        <f ca="1">IF($H1254&lt;($J$6+1),"",PFE(OFFSET($F1254,0,0,-$J$6)))</f>
        <v>0.11015548022808565</v>
      </c>
      <c r="J1254" s="19"/>
      <c r="K1254" s="139" t="str">
        <f t="shared" ca="1" si="176"/>
        <v>Long</v>
      </c>
      <c r="L1254" s="243" t="e">
        <f t="shared" ca="1" si="171"/>
        <v>#N/A</v>
      </c>
      <c r="M1254" s="242" t="e">
        <f t="shared" ca="1" si="172"/>
        <v>#N/A</v>
      </c>
      <c r="N1254" s="20"/>
      <c r="O1254" s="74">
        <f t="shared" ca="1" si="177"/>
        <v>1</v>
      </c>
      <c r="P1254" s="75">
        <f t="shared" ca="1" si="169"/>
        <v>0</v>
      </c>
      <c r="Q1254" s="76" t="str">
        <f t="shared" ca="1" si="173"/>
        <v/>
      </c>
      <c r="R1254" s="75"/>
      <c r="S1254" s="77">
        <f t="shared" ca="1" si="170"/>
        <v>1</v>
      </c>
      <c r="T1254" s="78"/>
      <c r="U1254" s="81">
        <f t="shared" ca="1" si="178"/>
        <v>805</v>
      </c>
      <c r="V1254" s="82">
        <f t="shared" ca="1" si="174"/>
        <v>114839.16000000003</v>
      </c>
      <c r="W1254" s="50"/>
      <c r="X1254" s="50"/>
      <c r="Y1254" s="50"/>
      <c r="Z1254" s="50"/>
      <c r="AA1254" s="50"/>
      <c r="AG1254" s="50"/>
      <c r="AH1254" s="50"/>
      <c r="AI1254" s="50"/>
      <c r="AJ1254" s="50"/>
      <c r="AK1254" s="50"/>
      <c r="AL1254" s="50"/>
      <c r="AM1254" s="50"/>
      <c r="AN1254" s="50"/>
      <c r="AO1254" s="50"/>
      <c r="AP1254" s="138" t="str">
        <f>IF(NOT($AS1254=$AS1255),ROW(),"")</f>
        <v/>
      </c>
      <c r="AQ1254" s="20" t="str">
        <f>IF(NOT(AS1254=AS1255),AS1255,"")</f>
        <v/>
      </c>
      <c r="AR1254" s="20" t="str">
        <f>INDEX($AB$15:$AM$15,MATCH($AS1254,$AB$11:$AM$11,0))</f>
        <v>in</v>
      </c>
      <c r="AS1254" s="20" t="str">
        <f>LEFT(AT1254,4)</f>
        <v>2004</v>
      </c>
      <c r="AT1254" s="139" t="str">
        <f>LEFT(B1254,6)</f>
        <v>200411</v>
      </c>
    </row>
    <row r="1255" spans="2:46" x14ac:dyDescent="0.25">
      <c r="B1255" s="11">
        <f>'Market Data'!B1241</f>
        <v>20041111</v>
      </c>
      <c r="C1255" s="2">
        <f>'Market Data'!C1241</f>
        <v>5241.5</v>
      </c>
      <c r="D1255" s="2">
        <f>'Market Data'!D1241</f>
        <v>5297.5</v>
      </c>
      <c r="E1255" s="2">
        <f>'Market Data'!E1241</f>
        <v>5230.5</v>
      </c>
      <c r="F1255" s="12">
        <f>'Market Data'!F1241</f>
        <v>5297.5</v>
      </c>
      <c r="H1255" s="151">
        <f t="shared" si="175"/>
        <v>1237</v>
      </c>
      <c r="I1255" s="244">
        <f ca="1">IF($H1255&lt;($J$6+1),"",PFE(OFFSET($F1255,0,0,-$J$6)))</f>
        <v>0.14144011966378398</v>
      </c>
      <c r="J1255" s="19"/>
      <c r="K1255" s="139" t="str">
        <f t="shared" ca="1" si="176"/>
        <v>Long</v>
      </c>
      <c r="L1255" s="243" t="e">
        <f t="shared" ca="1" si="171"/>
        <v>#N/A</v>
      </c>
      <c r="M1255" s="242" t="e">
        <f t="shared" ca="1" si="172"/>
        <v>#N/A</v>
      </c>
      <c r="N1255" s="20"/>
      <c r="O1255" s="74">
        <f t="shared" ca="1" si="177"/>
        <v>1</v>
      </c>
      <c r="P1255" s="75">
        <f t="shared" ca="1" si="169"/>
        <v>0</v>
      </c>
      <c r="Q1255" s="76" t="str">
        <f t="shared" ca="1" si="173"/>
        <v/>
      </c>
      <c r="R1255" s="75"/>
      <c r="S1255" s="77">
        <f t="shared" ca="1" si="170"/>
        <v>1</v>
      </c>
      <c r="T1255" s="78"/>
      <c r="U1255" s="81">
        <f t="shared" ca="1" si="178"/>
        <v>1540</v>
      </c>
      <c r="V1255" s="82">
        <f t="shared" ca="1" si="174"/>
        <v>116379.16000000003</v>
      </c>
      <c r="W1255" s="50"/>
      <c r="X1255" s="50"/>
      <c r="Y1255" s="50"/>
      <c r="Z1255" s="50"/>
      <c r="AA1255" s="50"/>
      <c r="AG1255" s="50"/>
      <c r="AH1255" s="50"/>
      <c r="AI1255" s="50"/>
      <c r="AJ1255" s="50"/>
      <c r="AK1255" s="50"/>
      <c r="AL1255" s="50"/>
      <c r="AM1255" s="50"/>
      <c r="AN1255" s="50"/>
      <c r="AO1255" s="50"/>
      <c r="AP1255" s="138" t="str">
        <f>IF(NOT($AS1255=$AS1256),ROW(),"")</f>
        <v/>
      </c>
      <c r="AQ1255" s="20" t="str">
        <f>IF(NOT(AS1255=AS1256),AS1256,"")</f>
        <v/>
      </c>
      <c r="AR1255" s="20" t="str">
        <f>INDEX($AB$15:$AM$15,MATCH($AS1255,$AB$11:$AM$11,0))</f>
        <v>in</v>
      </c>
      <c r="AS1255" s="20" t="str">
        <f>LEFT(AT1255,4)</f>
        <v>2004</v>
      </c>
      <c r="AT1255" s="139" t="str">
        <f>LEFT(B1255,6)</f>
        <v>200411</v>
      </c>
    </row>
    <row r="1256" spans="2:46" x14ac:dyDescent="0.25">
      <c r="B1256" s="11">
        <f>'Market Data'!B1242</f>
        <v>20041112</v>
      </c>
      <c r="C1256" s="2">
        <f>'Market Data'!C1242</f>
        <v>5304</v>
      </c>
      <c r="D1256" s="2">
        <f>'Market Data'!D1242</f>
        <v>5314.5</v>
      </c>
      <c r="E1256" s="2">
        <f>'Market Data'!E1242</f>
        <v>5282.5</v>
      </c>
      <c r="F1256" s="12">
        <f>'Market Data'!F1242</f>
        <v>5299</v>
      </c>
      <c r="H1256" s="151">
        <f t="shared" si="175"/>
        <v>1238</v>
      </c>
      <c r="I1256" s="244">
        <f ca="1">IF($H1256&lt;($J$6+1),"",PFE(OFFSET($F1256,0,0,-$J$6)))</f>
        <v>0.12620237414159971</v>
      </c>
      <c r="J1256" s="19"/>
      <c r="K1256" s="139" t="str">
        <f t="shared" ca="1" si="176"/>
        <v>Long</v>
      </c>
      <c r="L1256" s="243" t="e">
        <f t="shared" ca="1" si="171"/>
        <v>#N/A</v>
      </c>
      <c r="M1256" s="242" t="e">
        <f t="shared" ca="1" si="172"/>
        <v>#N/A</v>
      </c>
      <c r="N1256" s="20"/>
      <c r="O1256" s="74">
        <f t="shared" ca="1" si="177"/>
        <v>1</v>
      </c>
      <c r="P1256" s="75">
        <f t="shared" ca="1" si="169"/>
        <v>0</v>
      </c>
      <c r="Q1256" s="76" t="str">
        <f t="shared" ca="1" si="173"/>
        <v/>
      </c>
      <c r="R1256" s="75"/>
      <c r="S1256" s="77">
        <f t="shared" ca="1" si="170"/>
        <v>1</v>
      </c>
      <c r="T1256" s="78"/>
      <c r="U1256" s="81">
        <f t="shared" ca="1" si="178"/>
        <v>52.5</v>
      </c>
      <c r="V1256" s="82">
        <f t="shared" ca="1" si="174"/>
        <v>116431.66000000003</v>
      </c>
      <c r="W1256" s="50"/>
      <c r="X1256" s="50"/>
      <c r="Y1256" s="50"/>
      <c r="Z1256" s="50"/>
      <c r="AA1256" s="50"/>
      <c r="AG1256" s="50"/>
      <c r="AH1256" s="50"/>
      <c r="AI1256" s="50"/>
      <c r="AJ1256" s="50"/>
      <c r="AK1256" s="50"/>
      <c r="AL1256" s="50"/>
      <c r="AM1256" s="50"/>
      <c r="AN1256" s="50"/>
      <c r="AO1256" s="50"/>
      <c r="AP1256" s="138" t="str">
        <f>IF(NOT($AS1256=$AS1257),ROW(),"")</f>
        <v/>
      </c>
      <c r="AQ1256" s="20" t="str">
        <f>IF(NOT(AS1256=AS1257),AS1257,"")</f>
        <v/>
      </c>
      <c r="AR1256" s="20" t="str">
        <f>INDEX($AB$15:$AM$15,MATCH($AS1256,$AB$11:$AM$11,0))</f>
        <v>in</v>
      </c>
      <c r="AS1256" s="20" t="str">
        <f>LEFT(AT1256,4)</f>
        <v>2004</v>
      </c>
      <c r="AT1256" s="139" t="str">
        <f>LEFT(B1256,6)</f>
        <v>200411</v>
      </c>
    </row>
    <row r="1257" spans="2:46" x14ac:dyDescent="0.25">
      <c r="B1257" s="11">
        <f>'Market Data'!B1243</f>
        <v>20041115</v>
      </c>
      <c r="C1257" s="2">
        <f>'Market Data'!C1243</f>
        <v>5319</v>
      </c>
      <c r="D1257" s="2">
        <f>'Market Data'!D1243</f>
        <v>5323.5</v>
      </c>
      <c r="E1257" s="2">
        <f>'Market Data'!E1243</f>
        <v>5280</v>
      </c>
      <c r="F1257" s="12">
        <f>'Market Data'!F1243</f>
        <v>5297</v>
      </c>
      <c r="H1257" s="151">
        <f t="shared" si="175"/>
        <v>1239</v>
      </c>
      <c r="I1257" s="244">
        <f ca="1">IF($H1257&lt;($J$6+1),"",PFE(OFFSET($F1257,0,0,-$J$6)))</f>
        <v>0.12143421191081082</v>
      </c>
      <c r="J1257" s="19"/>
      <c r="K1257" s="139" t="str">
        <f t="shared" ca="1" si="176"/>
        <v>Long</v>
      </c>
      <c r="L1257" s="243" t="e">
        <f t="shared" ca="1" si="171"/>
        <v>#N/A</v>
      </c>
      <c r="M1257" s="242" t="e">
        <f t="shared" ca="1" si="172"/>
        <v>#N/A</v>
      </c>
      <c r="N1257" s="20"/>
      <c r="O1257" s="74">
        <f t="shared" ca="1" si="177"/>
        <v>1</v>
      </c>
      <c r="P1257" s="75">
        <f t="shared" ca="1" si="169"/>
        <v>0</v>
      </c>
      <c r="Q1257" s="76" t="str">
        <f t="shared" ca="1" si="173"/>
        <v/>
      </c>
      <c r="R1257" s="75"/>
      <c r="S1257" s="77">
        <f t="shared" ca="1" si="170"/>
        <v>1</v>
      </c>
      <c r="T1257" s="78"/>
      <c r="U1257" s="81">
        <f t="shared" ca="1" si="178"/>
        <v>-70</v>
      </c>
      <c r="V1257" s="82">
        <f t="shared" ca="1" si="174"/>
        <v>116361.66000000003</v>
      </c>
      <c r="W1257" s="50"/>
      <c r="X1257" s="50"/>
      <c r="Y1257" s="50"/>
      <c r="Z1257" s="50"/>
      <c r="AA1257" s="50"/>
      <c r="AG1257" s="50"/>
      <c r="AH1257" s="50"/>
      <c r="AI1257" s="50"/>
      <c r="AJ1257" s="50"/>
      <c r="AK1257" s="50"/>
      <c r="AL1257" s="50"/>
      <c r="AM1257" s="50"/>
      <c r="AN1257" s="50"/>
      <c r="AO1257" s="50"/>
      <c r="AP1257" s="138" t="str">
        <f>IF(NOT($AS1257=$AS1258),ROW(),"")</f>
        <v/>
      </c>
      <c r="AQ1257" s="20" t="str">
        <f>IF(NOT(AS1257=AS1258),AS1258,"")</f>
        <v/>
      </c>
      <c r="AR1257" s="20" t="str">
        <f>INDEX($AB$15:$AM$15,MATCH($AS1257,$AB$11:$AM$11,0))</f>
        <v>in</v>
      </c>
      <c r="AS1257" s="20" t="str">
        <f>LEFT(AT1257,4)</f>
        <v>2004</v>
      </c>
      <c r="AT1257" s="139" t="str">
        <f>LEFT(B1257,6)</f>
        <v>200411</v>
      </c>
    </row>
    <row r="1258" spans="2:46" x14ac:dyDescent="0.25">
      <c r="B1258" s="11">
        <f>'Market Data'!B1244</f>
        <v>20041116</v>
      </c>
      <c r="C1258" s="2">
        <f>'Market Data'!C1244</f>
        <v>5290.5</v>
      </c>
      <c r="D1258" s="2">
        <f>'Market Data'!D1244</f>
        <v>5295.5</v>
      </c>
      <c r="E1258" s="2">
        <f>'Market Data'!E1244</f>
        <v>5257.5</v>
      </c>
      <c r="F1258" s="12">
        <f>'Market Data'!F1244</f>
        <v>5275.5</v>
      </c>
      <c r="H1258" s="151">
        <f t="shared" si="175"/>
        <v>1240</v>
      </c>
      <c r="I1258" s="244">
        <f ca="1">IF($H1258&lt;($J$6+1),"",PFE(OFFSET($F1258,0,0,-$J$6)))</f>
        <v>0.13143286149368827</v>
      </c>
      <c r="J1258" s="19"/>
      <c r="K1258" s="139" t="str">
        <f t="shared" ca="1" si="176"/>
        <v>Long</v>
      </c>
      <c r="L1258" s="243" t="e">
        <f t="shared" ca="1" si="171"/>
        <v>#N/A</v>
      </c>
      <c r="M1258" s="242" t="e">
        <f t="shared" ca="1" si="172"/>
        <v>#N/A</v>
      </c>
      <c r="N1258" s="20"/>
      <c r="O1258" s="74">
        <f t="shared" ca="1" si="177"/>
        <v>1</v>
      </c>
      <c r="P1258" s="75">
        <f t="shared" ca="1" si="169"/>
        <v>0</v>
      </c>
      <c r="Q1258" s="76" t="str">
        <f t="shared" ca="1" si="173"/>
        <v/>
      </c>
      <c r="R1258" s="75"/>
      <c r="S1258" s="77">
        <f t="shared" ca="1" si="170"/>
        <v>1</v>
      </c>
      <c r="T1258" s="78"/>
      <c r="U1258" s="81">
        <f t="shared" ca="1" si="178"/>
        <v>-752.5</v>
      </c>
      <c r="V1258" s="82">
        <f t="shared" ca="1" si="174"/>
        <v>115609.16000000003</v>
      </c>
      <c r="W1258" s="50"/>
      <c r="X1258" s="50"/>
      <c r="Y1258" s="50"/>
      <c r="Z1258" s="50"/>
      <c r="AA1258" s="50"/>
      <c r="AG1258" s="50"/>
      <c r="AH1258" s="50"/>
      <c r="AI1258" s="50"/>
      <c r="AJ1258" s="50"/>
      <c r="AK1258" s="50"/>
      <c r="AL1258" s="50"/>
      <c r="AM1258" s="50"/>
      <c r="AN1258" s="50"/>
      <c r="AO1258" s="50"/>
      <c r="AP1258" s="138" t="str">
        <f>IF(NOT($AS1258=$AS1259),ROW(),"")</f>
        <v/>
      </c>
      <c r="AQ1258" s="20" t="str">
        <f>IF(NOT(AS1258=AS1259),AS1259,"")</f>
        <v/>
      </c>
      <c r="AR1258" s="20" t="str">
        <f>INDEX($AB$15:$AM$15,MATCH($AS1258,$AB$11:$AM$11,0))</f>
        <v>in</v>
      </c>
      <c r="AS1258" s="20" t="str">
        <f>LEFT(AT1258,4)</f>
        <v>2004</v>
      </c>
      <c r="AT1258" s="139" t="str">
        <f>LEFT(B1258,6)</f>
        <v>200411</v>
      </c>
    </row>
    <row r="1259" spans="2:46" x14ac:dyDescent="0.25">
      <c r="B1259" s="11">
        <f>'Market Data'!B1245</f>
        <v>20041117</v>
      </c>
      <c r="C1259" s="2">
        <f>'Market Data'!C1245</f>
        <v>5282</v>
      </c>
      <c r="D1259" s="2">
        <f>'Market Data'!D1245</f>
        <v>5344.5</v>
      </c>
      <c r="E1259" s="2">
        <f>'Market Data'!E1245</f>
        <v>5265.5</v>
      </c>
      <c r="F1259" s="12">
        <f>'Market Data'!F1245</f>
        <v>5327.5</v>
      </c>
      <c r="H1259" s="151">
        <f t="shared" si="175"/>
        <v>1241</v>
      </c>
      <c r="I1259" s="244">
        <f ca="1">IF($H1259&lt;($J$6+1),"",PFE(OFFSET($F1259,0,0,-$J$6)))</f>
        <v>0.16216056483048405</v>
      </c>
      <c r="J1259" s="19"/>
      <c r="K1259" s="139" t="str">
        <f t="shared" ca="1" si="176"/>
        <v>Long</v>
      </c>
      <c r="L1259" s="243" t="e">
        <f t="shared" ca="1" si="171"/>
        <v>#N/A</v>
      </c>
      <c r="M1259" s="242" t="e">
        <f t="shared" ca="1" si="172"/>
        <v>#N/A</v>
      </c>
      <c r="N1259" s="20"/>
      <c r="O1259" s="74">
        <f t="shared" ca="1" si="177"/>
        <v>1</v>
      </c>
      <c r="P1259" s="75">
        <f t="shared" ca="1" si="169"/>
        <v>0</v>
      </c>
      <c r="Q1259" s="76" t="str">
        <f t="shared" ca="1" si="173"/>
        <v/>
      </c>
      <c r="R1259" s="75"/>
      <c r="S1259" s="77">
        <f t="shared" ca="1" si="170"/>
        <v>1</v>
      </c>
      <c r="T1259" s="78"/>
      <c r="U1259" s="81">
        <f t="shared" ca="1" si="178"/>
        <v>1820</v>
      </c>
      <c r="V1259" s="82">
        <f t="shared" ca="1" si="174"/>
        <v>117429.16000000003</v>
      </c>
      <c r="W1259" s="50"/>
      <c r="X1259" s="50"/>
      <c r="Y1259" s="50"/>
      <c r="Z1259" s="50"/>
      <c r="AA1259" s="50"/>
      <c r="AG1259" s="50"/>
      <c r="AH1259" s="50"/>
      <c r="AI1259" s="50"/>
      <c r="AJ1259" s="50"/>
      <c r="AK1259" s="50"/>
      <c r="AL1259" s="50"/>
      <c r="AM1259" s="50"/>
      <c r="AN1259" s="50"/>
      <c r="AO1259" s="50"/>
      <c r="AP1259" s="138" t="str">
        <f>IF(NOT($AS1259=$AS1260),ROW(),"")</f>
        <v/>
      </c>
      <c r="AQ1259" s="20" t="str">
        <f>IF(NOT(AS1259=AS1260),AS1260,"")</f>
        <v/>
      </c>
      <c r="AR1259" s="20" t="str">
        <f>INDEX($AB$15:$AM$15,MATCH($AS1259,$AB$11:$AM$11,0))</f>
        <v>in</v>
      </c>
      <c r="AS1259" s="20" t="str">
        <f>LEFT(AT1259,4)</f>
        <v>2004</v>
      </c>
      <c r="AT1259" s="139" t="str">
        <f>LEFT(B1259,6)</f>
        <v>200411</v>
      </c>
    </row>
    <row r="1260" spans="2:46" x14ac:dyDescent="0.25">
      <c r="B1260" s="11">
        <f>'Market Data'!B1246</f>
        <v>20041118</v>
      </c>
      <c r="C1260" s="2">
        <f>'Market Data'!C1246</f>
        <v>5313.5</v>
      </c>
      <c r="D1260" s="2">
        <f>'Market Data'!D1246</f>
        <v>5342</v>
      </c>
      <c r="E1260" s="2">
        <f>'Market Data'!E1246</f>
        <v>5311</v>
      </c>
      <c r="F1260" s="12">
        <f>'Market Data'!F1246</f>
        <v>5329</v>
      </c>
      <c r="H1260" s="151">
        <f t="shared" si="175"/>
        <v>1242</v>
      </c>
      <c r="I1260" s="244">
        <f ca="1">IF($H1260&lt;($J$6+1),"",PFE(OFFSET($F1260,0,0,-$J$6)))</f>
        <v>0.18006563543187951</v>
      </c>
      <c r="J1260" s="19"/>
      <c r="K1260" s="139" t="str">
        <f t="shared" ca="1" si="176"/>
        <v>Long</v>
      </c>
      <c r="L1260" s="243" t="e">
        <f t="shared" ca="1" si="171"/>
        <v>#N/A</v>
      </c>
      <c r="M1260" s="242" t="e">
        <f t="shared" ca="1" si="172"/>
        <v>#N/A</v>
      </c>
      <c r="N1260" s="20"/>
      <c r="O1260" s="74">
        <f t="shared" ca="1" si="177"/>
        <v>1</v>
      </c>
      <c r="P1260" s="75">
        <f t="shared" ca="1" si="169"/>
        <v>0</v>
      </c>
      <c r="Q1260" s="76" t="str">
        <f t="shared" ca="1" si="173"/>
        <v/>
      </c>
      <c r="R1260" s="75"/>
      <c r="S1260" s="77">
        <f t="shared" ca="1" si="170"/>
        <v>1</v>
      </c>
      <c r="T1260" s="78"/>
      <c r="U1260" s="81">
        <f t="shared" ca="1" si="178"/>
        <v>52.5</v>
      </c>
      <c r="V1260" s="82">
        <f t="shared" ca="1" si="174"/>
        <v>117481.66000000003</v>
      </c>
      <c r="W1260" s="50"/>
      <c r="X1260" s="50"/>
      <c r="Y1260" s="50"/>
      <c r="Z1260" s="50"/>
      <c r="AA1260" s="50"/>
      <c r="AG1260" s="50"/>
      <c r="AH1260" s="50"/>
      <c r="AI1260" s="50"/>
      <c r="AJ1260" s="50"/>
      <c r="AK1260" s="50"/>
      <c r="AL1260" s="50"/>
      <c r="AM1260" s="50"/>
      <c r="AN1260" s="50"/>
      <c r="AO1260" s="50"/>
      <c r="AP1260" s="138" t="str">
        <f>IF(NOT($AS1260=$AS1261),ROW(),"")</f>
        <v/>
      </c>
      <c r="AQ1260" s="20" t="str">
        <f>IF(NOT(AS1260=AS1261),AS1261,"")</f>
        <v/>
      </c>
      <c r="AR1260" s="20" t="str">
        <f>INDEX($AB$15:$AM$15,MATCH($AS1260,$AB$11:$AM$11,0))</f>
        <v>in</v>
      </c>
      <c r="AS1260" s="20" t="str">
        <f>LEFT(AT1260,4)</f>
        <v>2004</v>
      </c>
      <c r="AT1260" s="139" t="str">
        <f>LEFT(B1260,6)</f>
        <v>200411</v>
      </c>
    </row>
    <row r="1261" spans="2:46" x14ac:dyDescent="0.25">
      <c r="B1261" s="11">
        <f>'Market Data'!B1247</f>
        <v>20041119</v>
      </c>
      <c r="C1261" s="2">
        <f>'Market Data'!C1247</f>
        <v>5327.5</v>
      </c>
      <c r="D1261" s="2">
        <f>'Market Data'!D1247</f>
        <v>5351.5</v>
      </c>
      <c r="E1261" s="2">
        <f>'Market Data'!E1247</f>
        <v>5272.5</v>
      </c>
      <c r="F1261" s="12">
        <f>'Market Data'!F1247</f>
        <v>5272.5</v>
      </c>
      <c r="H1261" s="151">
        <f t="shared" si="175"/>
        <v>1243</v>
      </c>
      <c r="I1261" s="244">
        <f ca="1">IF($H1261&lt;($J$6+1),"",PFE(OFFSET($F1261,0,0,-$J$6)))</f>
        <v>0.12766343609378458</v>
      </c>
      <c r="J1261" s="19"/>
      <c r="K1261" s="139" t="str">
        <f t="shared" ca="1" si="176"/>
        <v>Long</v>
      </c>
      <c r="L1261" s="243" t="e">
        <f t="shared" ca="1" si="171"/>
        <v>#N/A</v>
      </c>
      <c r="M1261" s="242" t="e">
        <f t="shared" ca="1" si="172"/>
        <v>#N/A</v>
      </c>
      <c r="N1261" s="20"/>
      <c r="O1261" s="74">
        <f t="shared" ca="1" si="177"/>
        <v>1</v>
      </c>
      <c r="P1261" s="75">
        <f t="shared" ca="1" si="169"/>
        <v>0</v>
      </c>
      <c r="Q1261" s="76" t="str">
        <f t="shared" ca="1" si="173"/>
        <v/>
      </c>
      <c r="R1261" s="75"/>
      <c r="S1261" s="77">
        <f t="shared" ca="1" si="170"/>
        <v>1</v>
      </c>
      <c r="T1261" s="78"/>
      <c r="U1261" s="81">
        <f t="shared" ca="1" si="178"/>
        <v>-1977.5</v>
      </c>
      <c r="V1261" s="82">
        <f t="shared" ca="1" si="174"/>
        <v>115504.16000000003</v>
      </c>
      <c r="W1261" s="50"/>
      <c r="X1261" s="50"/>
      <c r="Y1261" s="50"/>
      <c r="Z1261" s="50"/>
      <c r="AA1261" s="50"/>
      <c r="AG1261" s="50"/>
      <c r="AH1261" s="50"/>
      <c r="AI1261" s="50"/>
      <c r="AJ1261" s="50"/>
      <c r="AK1261" s="50"/>
      <c r="AL1261" s="50"/>
      <c r="AM1261" s="50"/>
      <c r="AN1261" s="50"/>
      <c r="AO1261" s="50"/>
      <c r="AP1261" s="138" t="str">
        <f>IF(NOT($AS1261=$AS1262),ROW(),"")</f>
        <v/>
      </c>
      <c r="AQ1261" s="20" t="str">
        <f>IF(NOT(AS1261=AS1262),AS1262,"")</f>
        <v/>
      </c>
      <c r="AR1261" s="20" t="str">
        <f>INDEX($AB$15:$AM$15,MATCH($AS1261,$AB$11:$AM$11,0))</f>
        <v>in</v>
      </c>
      <c r="AS1261" s="20" t="str">
        <f>LEFT(AT1261,4)</f>
        <v>2004</v>
      </c>
      <c r="AT1261" s="139" t="str">
        <f>LEFT(B1261,6)</f>
        <v>200411</v>
      </c>
    </row>
    <row r="1262" spans="2:46" x14ac:dyDescent="0.25">
      <c r="B1262" s="11">
        <f>'Market Data'!B1248</f>
        <v>20041122</v>
      </c>
      <c r="C1262" s="2">
        <f>'Market Data'!C1248</f>
        <v>5263.5</v>
      </c>
      <c r="D1262" s="2">
        <f>'Market Data'!D1248</f>
        <v>5298.5</v>
      </c>
      <c r="E1262" s="2">
        <f>'Market Data'!E1248</f>
        <v>5236</v>
      </c>
      <c r="F1262" s="12">
        <f>'Market Data'!F1248</f>
        <v>5297.5</v>
      </c>
      <c r="H1262" s="151">
        <f t="shared" si="175"/>
        <v>1244</v>
      </c>
      <c r="I1262" s="244">
        <f ca="1">IF($H1262&lt;($J$6+1),"",PFE(OFFSET($F1262,0,0,-$J$6)))</f>
        <v>0.14709238457480597</v>
      </c>
      <c r="J1262" s="19"/>
      <c r="K1262" s="139" t="str">
        <f t="shared" ca="1" si="176"/>
        <v>Long</v>
      </c>
      <c r="L1262" s="243" t="e">
        <f t="shared" ca="1" si="171"/>
        <v>#N/A</v>
      </c>
      <c r="M1262" s="242" t="e">
        <f t="shared" ca="1" si="172"/>
        <v>#N/A</v>
      </c>
      <c r="N1262" s="20"/>
      <c r="O1262" s="74">
        <f t="shared" ca="1" si="177"/>
        <v>1</v>
      </c>
      <c r="P1262" s="75">
        <f t="shared" ca="1" si="169"/>
        <v>0</v>
      </c>
      <c r="Q1262" s="76" t="str">
        <f t="shared" ca="1" si="173"/>
        <v/>
      </c>
      <c r="R1262" s="75"/>
      <c r="S1262" s="77">
        <f t="shared" ca="1" si="170"/>
        <v>1</v>
      </c>
      <c r="T1262" s="78"/>
      <c r="U1262" s="81">
        <f t="shared" ca="1" si="178"/>
        <v>875</v>
      </c>
      <c r="V1262" s="82">
        <f t="shared" ca="1" si="174"/>
        <v>116379.16000000003</v>
      </c>
      <c r="W1262" s="50"/>
      <c r="X1262" s="50"/>
      <c r="Y1262" s="50"/>
      <c r="Z1262" s="50"/>
      <c r="AA1262" s="50"/>
      <c r="AG1262" s="50"/>
      <c r="AH1262" s="50"/>
      <c r="AI1262" s="50"/>
      <c r="AJ1262" s="50"/>
      <c r="AK1262" s="50"/>
      <c r="AL1262" s="50"/>
      <c r="AM1262" s="50"/>
      <c r="AN1262" s="50"/>
      <c r="AO1262" s="50"/>
      <c r="AP1262" s="138" t="str">
        <f>IF(NOT($AS1262=$AS1263),ROW(),"")</f>
        <v/>
      </c>
      <c r="AQ1262" s="20" t="str">
        <f>IF(NOT(AS1262=AS1263),AS1263,"")</f>
        <v/>
      </c>
      <c r="AR1262" s="20" t="str">
        <f>INDEX($AB$15:$AM$15,MATCH($AS1262,$AB$11:$AM$11,0))</f>
        <v>in</v>
      </c>
      <c r="AS1262" s="20" t="str">
        <f>LEFT(AT1262,4)</f>
        <v>2004</v>
      </c>
      <c r="AT1262" s="139" t="str">
        <f>LEFT(B1262,6)</f>
        <v>200411</v>
      </c>
    </row>
    <row r="1263" spans="2:46" x14ac:dyDescent="0.25">
      <c r="B1263" s="11">
        <f>'Market Data'!B1249</f>
        <v>20041123</v>
      </c>
      <c r="C1263" s="2">
        <f>'Market Data'!C1249</f>
        <v>5295.5</v>
      </c>
      <c r="D1263" s="2">
        <f>'Market Data'!D1249</f>
        <v>5310.5</v>
      </c>
      <c r="E1263" s="2">
        <f>'Market Data'!E1249</f>
        <v>5251</v>
      </c>
      <c r="F1263" s="12">
        <f>'Market Data'!F1249</f>
        <v>5263.5</v>
      </c>
      <c r="H1263" s="151">
        <f t="shared" si="175"/>
        <v>1245</v>
      </c>
      <c r="I1263" s="244">
        <f ca="1">IF($H1263&lt;($J$6+1),"",PFE(OFFSET($F1263,0,0,-$J$6)))</f>
        <v>9.706587911645792E-2</v>
      </c>
      <c r="J1263" s="19"/>
      <c r="K1263" s="139" t="str">
        <f t="shared" ca="1" si="176"/>
        <v>Long</v>
      </c>
      <c r="L1263" s="243" t="e">
        <f t="shared" ca="1" si="171"/>
        <v>#N/A</v>
      </c>
      <c r="M1263" s="242" t="e">
        <f t="shared" ca="1" si="172"/>
        <v>#N/A</v>
      </c>
      <c r="N1263" s="20"/>
      <c r="O1263" s="74">
        <f t="shared" ca="1" si="177"/>
        <v>1</v>
      </c>
      <c r="P1263" s="75">
        <f t="shared" ca="1" si="169"/>
        <v>0</v>
      </c>
      <c r="Q1263" s="76" t="str">
        <f t="shared" ca="1" si="173"/>
        <v/>
      </c>
      <c r="R1263" s="75"/>
      <c r="S1263" s="77">
        <f t="shared" ca="1" si="170"/>
        <v>1</v>
      </c>
      <c r="T1263" s="78"/>
      <c r="U1263" s="81">
        <f t="shared" ca="1" si="178"/>
        <v>-1190</v>
      </c>
      <c r="V1263" s="82">
        <f t="shared" ca="1" si="174"/>
        <v>115189.16000000003</v>
      </c>
      <c r="W1263" s="50"/>
      <c r="X1263" s="50"/>
      <c r="Y1263" s="50"/>
      <c r="Z1263" s="50"/>
      <c r="AA1263" s="50"/>
      <c r="AG1263" s="50"/>
      <c r="AH1263" s="50"/>
      <c r="AI1263" s="50"/>
      <c r="AJ1263" s="50"/>
      <c r="AK1263" s="50"/>
      <c r="AL1263" s="50"/>
      <c r="AM1263" s="50"/>
      <c r="AN1263" s="50"/>
      <c r="AO1263" s="50"/>
      <c r="AP1263" s="138" t="str">
        <f>IF(NOT($AS1263=$AS1264),ROW(),"")</f>
        <v/>
      </c>
      <c r="AQ1263" s="20" t="str">
        <f>IF(NOT(AS1263=AS1264),AS1264,"")</f>
        <v/>
      </c>
      <c r="AR1263" s="20" t="str">
        <f>INDEX($AB$15:$AM$15,MATCH($AS1263,$AB$11:$AM$11,0))</f>
        <v>in</v>
      </c>
      <c r="AS1263" s="20" t="str">
        <f>LEFT(AT1263,4)</f>
        <v>2004</v>
      </c>
      <c r="AT1263" s="139" t="str">
        <f>LEFT(B1263,6)</f>
        <v>200411</v>
      </c>
    </row>
    <row r="1264" spans="2:46" x14ac:dyDescent="0.25">
      <c r="B1264" s="11">
        <f>'Market Data'!B1250</f>
        <v>20041124</v>
      </c>
      <c r="C1264" s="2">
        <f>'Market Data'!C1250</f>
        <v>5294.5</v>
      </c>
      <c r="D1264" s="2">
        <f>'Market Data'!D1250</f>
        <v>5295</v>
      </c>
      <c r="E1264" s="2">
        <f>'Market Data'!E1250</f>
        <v>5263</v>
      </c>
      <c r="F1264" s="12">
        <f>'Market Data'!F1250</f>
        <v>5277.5</v>
      </c>
      <c r="H1264" s="151">
        <f t="shared" si="175"/>
        <v>1246</v>
      </c>
      <c r="I1264" s="244">
        <f ca="1">IF($H1264&lt;($J$6+1),"",PFE(OFFSET($F1264,0,0,-$J$6)))</f>
        <v>0.1021522218964525</v>
      </c>
      <c r="J1264" s="19"/>
      <c r="K1264" s="139" t="str">
        <f t="shared" ca="1" si="176"/>
        <v>Long</v>
      </c>
      <c r="L1264" s="243" t="e">
        <f t="shared" ca="1" si="171"/>
        <v>#N/A</v>
      </c>
      <c r="M1264" s="242" t="e">
        <f t="shared" ca="1" si="172"/>
        <v>#N/A</v>
      </c>
      <c r="N1264" s="20"/>
      <c r="O1264" s="74">
        <f t="shared" ca="1" si="177"/>
        <v>1</v>
      </c>
      <c r="P1264" s="75">
        <f t="shared" ca="1" si="169"/>
        <v>0</v>
      </c>
      <c r="Q1264" s="76" t="str">
        <f t="shared" ca="1" si="173"/>
        <v/>
      </c>
      <c r="R1264" s="75"/>
      <c r="S1264" s="77">
        <f t="shared" ca="1" si="170"/>
        <v>1</v>
      </c>
      <c r="T1264" s="78"/>
      <c r="U1264" s="81">
        <f t="shared" ca="1" si="178"/>
        <v>490</v>
      </c>
      <c r="V1264" s="82">
        <f t="shared" ca="1" si="174"/>
        <v>115679.16000000003</v>
      </c>
      <c r="W1264" s="50"/>
      <c r="X1264" s="50"/>
      <c r="Y1264" s="50"/>
      <c r="Z1264" s="50"/>
      <c r="AA1264" s="50"/>
      <c r="AG1264" s="50"/>
      <c r="AH1264" s="50"/>
      <c r="AI1264" s="50"/>
      <c r="AJ1264" s="50"/>
      <c r="AK1264" s="50"/>
      <c r="AL1264" s="50"/>
      <c r="AM1264" s="50"/>
      <c r="AN1264" s="50"/>
      <c r="AO1264" s="50"/>
      <c r="AP1264" s="138" t="str">
        <f>IF(NOT($AS1264=$AS1265),ROW(),"")</f>
        <v/>
      </c>
      <c r="AQ1264" s="20" t="str">
        <f>IF(NOT(AS1264=AS1265),AS1265,"")</f>
        <v/>
      </c>
      <c r="AR1264" s="20" t="str">
        <f>INDEX($AB$15:$AM$15,MATCH($AS1264,$AB$11:$AM$11,0))</f>
        <v>in</v>
      </c>
      <c r="AS1264" s="20" t="str">
        <f>LEFT(AT1264,4)</f>
        <v>2004</v>
      </c>
      <c r="AT1264" s="139" t="str">
        <f>LEFT(B1264,6)</f>
        <v>200411</v>
      </c>
    </row>
    <row r="1265" spans="2:46" x14ac:dyDescent="0.25">
      <c r="B1265" s="11">
        <f>'Market Data'!B1251</f>
        <v>20041125</v>
      </c>
      <c r="C1265" s="2">
        <f>'Market Data'!C1251</f>
        <v>5287.5</v>
      </c>
      <c r="D1265" s="2">
        <f>'Market Data'!D1251</f>
        <v>5318</v>
      </c>
      <c r="E1265" s="2">
        <f>'Market Data'!E1251</f>
        <v>5278</v>
      </c>
      <c r="F1265" s="12">
        <f>'Market Data'!F1251</f>
        <v>5310.5</v>
      </c>
      <c r="H1265" s="151">
        <f t="shared" si="175"/>
        <v>1247</v>
      </c>
      <c r="I1265" s="244">
        <f ca="1">IF($H1265&lt;($J$6+1),"",PFE(OFFSET($F1265,0,0,-$J$6)))</f>
        <v>0.124033022452109</v>
      </c>
      <c r="J1265" s="19"/>
      <c r="K1265" s="139" t="str">
        <f t="shared" ca="1" si="176"/>
        <v>Long</v>
      </c>
      <c r="L1265" s="243" t="e">
        <f t="shared" ca="1" si="171"/>
        <v>#N/A</v>
      </c>
      <c r="M1265" s="242" t="e">
        <f t="shared" ca="1" si="172"/>
        <v>#N/A</v>
      </c>
      <c r="N1265" s="20"/>
      <c r="O1265" s="74">
        <f t="shared" ca="1" si="177"/>
        <v>1</v>
      </c>
      <c r="P1265" s="75">
        <f t="shared" ca="1" si="169"/>
        <v>0</v>
      </c>
      <c r="Q1265" s="76" t="str">
        <f t="shared" ca="1" si="173"/>
        <v/>
      </c>
      <c r="R1265" s="75"/>
      <c r="S1265" s="77">
        <f t="shared" ca="1" si="170"/>
        <v>1</v>
      </c>
      <c r="T1265" s="78"/>
      <c r="U1265" s="81">
        <f t="shared" ca="1" si="178"/>
        <v>1155</v>
      </c>
      <c r="V1265" s="82">
        <f t="shared" ca="1" si="174"/>
        <v>116834.16000000003</v>
      </c>
      <c r="W1265" s="50"/>
      <c r="X1265" s="50"/>
      <c r="Y1265" s="50"/>
      <c r="Z1265" s="50"/>
      <c r="AA1265" s="50"/>
      <c r="AG1265" s="50"/>
      <c r="AH1265" s="50"/>
      <c r="AI1265" s="50"/>
      <c r="AJ1265" s="50"/>
      <c r="AK1265" s="50"/>
      <c r="AL1265" s="50"/>
      <c r="AM1265" s="50"/>
      <c r="AN1265" s="50"/>
      <c r="AO1265" s="50"/>
      <c r="AP1265" s="138" t="str">
        <f>IF(NOT($AS1265=$AS1266),ROW(),"")</f>
        <v/>
      </c>
      <c r="AQ1265" s="20" t="str">
        <f>IF(NOT(AS1265=AS1266),AS1266,"")</f>
        <v/>
      </c>
      <c r="AR1265" s="20" t="str">
        <f>INDEX($AB$15:$AM$15,MATCH($AS1265,$AB$11:$AM$11,0))</f>
        <v>in</v>
      </c>
      <c r="AS1265" s="20" t="str">
        <f>LEFT(AT1265,4)</f>
        <v>2004</v>
      </c>
      <c r="AT1265" s="139" t="str">
        <f>LEFT(B1265,6)</f>
        <v>200411</v>
      </c>
    </row>
    <row r="1266" spans="2:46" x14ac:dyDescent="0.25">
      <c r="B1266" s="11">
        <f>'Market Data'!B1252</f>
        <v>20041126</v>
      </c>
      <c r="C1266" s="2">
        <f>'Market Data'!C1252</f>
        <v>5292.5</v>
      </c>
      <c r="D1266" s="2">
        <f>'Market Data'!D1252</f>
        <v>5308</v>
      </c>
      <c r="E1266" s="2">
        <f>'Market Data'!E1252</f>
        <v>5282.5</v>
      </c>
      <c r="F1266" s="12">
        <f>'Market Data'!F1252</f>
        <v>5286</v>
      </c>
      <c r="H1266" s="151">
        <f t="shared" si="175"/>
        <v>1248</v>
      </c>
      <c r="I1266" s="244">
        <f ca="1">IF($H1266&lt;($J$6+1),"",PFE(OFFSET($F1266,0,0,-$J$6)))</f>
        <v>0.11897707377893994</v>
      </c>
      <c r="J1266" s="19"/>
      <c r="K1266" s="139" t="str">
        <f t="shared" ca="1" si="176"/>
        <v>Long</v>
      </c>
      <c r="L1266" s="243" t="e">
        <f t="shared" ca="1" si="171"/>
        <v>#N/A</v>
      </c>
      <c r="M1266" s="242" t="e">
        <f t="shared" ca="1" si="172"/>
        <v>#N/A</v>
      </c>
      <c r="N1266" s="20"/>
      <c r="O1266" s="74">
        <f t="shared" ca="1" si="177"/>
        <v>1</v>
      </c>
      <c r="P1266" s="75">
        <f t="shared" ca="1" si="169"/>
        <v>0</v>
      </c>
      <c r="Q1266" s="76" t="str">
        <f t="shared" ca="1" si="173"/>
        <v/>
      </c>
      <c r="R1266" s="75"/>
      <c r="S1266" s="77">
        <f t="shared" ca="1" si="170"/>
        <v>1</v>
      </c>
      <c r="T1266" s="78"/>
      <c r="U1266" s="81">
        <f t="shared" ca="1" si="178"/>
        <v>-857.5</v>
      </c>
      <c r="V1266" s="82">
        <f t="shared" ca="1" si="174"/>
        <v>115976.66000000003</v>
      </c>
      <c r="W1266" s="50"/>
      <c r="X1266" s="50"/>
      <c r="Y1266" s="50"/>
      <c r="Z1266" s="50"/>
      <c r="AA1266" s="50"/>
      <c r="AG1266" s="50"/>
      <c r="AH1266" s="50"/>
      <c r="AI1266" s="50"/>
      <c r="AJ1266" s="50"/>
      <c r="AK1266" s="50"/>
      <c r="AL1266" s="50"/>
      <c r="AM1266" s="50"/>
      <c r="AN1266" s="50"/>
      <c r="AO1266" s="50"/>
      <c r="AP1266" s="138" t="str">
        <f>IF(NOT($AS1266=$AS1267),ROW(),"")</f>
        <v/>
      </c>
      <c r="AQ1266" s="20" t="str">
        <f>IF(NOT(AS1266=AS1267),AS1267,"")</f>
        <v/>
      </c>
      <c r="AR1266" s="20" t="str">
        <f>INDEX($AB$15:$AM$15,MATCH($AS1266,$AB$11:$AM$11,0))</f>
        <v>in</v>
      </c>
      <c r="AS1266" s="20" t="str">
        <f>LEFT(AT1266,4)</f>
        <v>2004</v>
      </c>
      <c r="AT1266" s="139" t="str">
        <f>LEFT(B1266,6)</f>
        <v>200411</v>
      </c>
    </row>
    <row r="1267" spans="2:46" x14ac:dyDescent="0.25">
      <c r="B1267" s="11">
        <f>'Market Data'!B1253</f>
        <v>20041129</v>
      </c>
      <c r="C1267" s="2">
        <f>'Market Data'!C1253</f>
        <v>5307.5</v>
      </c>
      <c r="D1267" s="2">
        <f>'Market Data'!D1253</f>
        <v>5368</v>
      </c>
      <c r="E1267" s="2">
        <f>'Market Data'!E1253</f>
        <v>5285.5</v>
      </c>
      <c r="F1267" s="12">
        <f>'Market Data'!F1253</f>
        <v>5312.5</v>
      </c>
      <c r="H1267" s="151">
        <f t="shared" si="175"/>
        <v>1249</v>
      </c>
      <c r="I1267" s="244">
        <f ca="1">IF($H1267&lt;($J$6+1),"",PFE(OFFSET($F1267,0,0,-$J$6)))</f>
        <v>0.14047227570313611</v>
      </c>
      <c r="J1267" s="19"/>
      <c r="K1267" s="139" t="str">
        <f t="shared" ca="1" si="176"/>
        <v>Long</v>
      </c>
      <c r="L1267" s="243" t="e">
        <f t="shared" ca="1" si="171"/>
        <v>#N/A</v>
      </c>
      <c r="M1267" s="242" t="e">
        <f t="shared" ca="1" si="172"/>
        <v>#N/A</v>
      </c>
      <c r="N1267" s="20"/>
      <c r="O1267" s="74">
        <f t="shared" ca="1" si="177"/>
        <v>1</v>
      </c>
      <c r="P1267" s="75">
        <f t="shared" ca="1" si="169"/>
        <v>0</v>
      </c>
      <c r="Q1267" s="76" t="str">
        <f t="shared" ca="1" si="173"/>
        <v/>
      </c>
      <c r="R1267" s="75"/>
      <c r="S1267" s="77">
        <f t="shared" ca="1" si="170"/>
        <v>1</v>
      </c>
      <c r="T1267" s="78"/>
      <c r="U1267" s="81">
        <f t="shared" ca="1" si="178"/>
        <v>927.5</v>
      </c>
      <c r="V1267" s="82">
        <f t="shared" ca="1" si="174"/>
        <v>116904.16000000003</v>
      </c>
      <c r="W1267" s="50"/>
      <c r="X1267" s="50"/>
      <c r="Y1267" s="50"/>
      <c r="Z1267" s="50"/>
      <c r="AA1267" s="50"/>
      <c r="AG1267" s="50"/>
      <c r="AH1267" s="50"/>
      <c r="AI1267" s="50"/>
      <c r="AJ1267" s="50"/>
      <c r="AK1267" s="50"/>
      <c r="AL1267" s="50"/>
      <c r="AM1267" s="50"/>
      <c r="AN1267" s="50"/>
      <c r="AO1267" s="50"/>
      <c r="AP1267" s="138" t="str">
        <f>IF(NOT($AS1267=$AS1268),ROW(),"")</f>
        <v/>
      </c>
      <c r="AQ1267" s="20" t="str">
        <f>IF(NOT(AS1267=AS1268),AS1268,"")</f>
        <v/>
      </c>
      <c r="AR1267" s="20" t="str">
        <f>INDEX($AB$15:$AM$15,MATCH($AS1267,$AB$11:$AM$11,0))</f>
        <v>in</v>
      </c>
      <c r="AS1267" s="20" t="str">
        <f>LEFT(AT1267,4)</f>
        <v>2004</v>
      </c>
      <c r="AT1267" s="139" t="str">
        <f>LEFT(B1267,6)</f>
        <v>200411</v>
      </c>
    </row>
    <row r="1268" spans="2:46" x14ac:dyDescent="0.25">
      <c r="B1268" s="11">
        <f>'Market Data'!B1254</f>
        <v>20041130</v>
      </c>
      <c r="C1268" s="2">
        <f>'Market Data'!C1254</f>
        <v>5310.5</v>
      </c>
      <c r="D1268" s="2">
        <f>'Market Data'!D1254</f>
        <v>5314</v>
      </c>
      <c r="E1268" s="2">
        <f>'Market Data'!E1254</f>
        <v>5259</v>
      </c>
      <c r="F1268" s="12">
        <f>'Market Data'!F1254</f>
        <v>5268.5</v>
      </c>
      <c r="H1268" s="151">
        <f t="shared" si="175"/>
        <v>1250</v>
      </c>
      <c r="I1268" s="244">
        <f ca="1">IF($H1268&lt;($J$6+1),"",PFE(OFFSET($F1268,0,0,-$J$6)))</f>
        <v>0.13215214144360188</v>
      </c>
      <c r="J1268" s="19"/>
      <c r="K1268" s="139" t="str">
        <f t="shared" ca="1" si="176"/>
        <v>Long</v>
      </c>
      <c r="L1268" s="243" t="e">
        <f t="shared" ca="1" si="171"/>
        <v>#N/A</v>
      </c>
      <c r="M1268" s="242" t="e">
        <f t="shared" ca="1" si="172"/>
        <v>#N/A</v>
      </c>
      <c r="N1268" s="20"/>
      <c r="O1268" s="74">
        <f t="shared" ca="1" si="177"/>
        <v>1</v>
      </c>
      <c r="P1268" s="75">
        <f t="shared" ca="1" si="169"/>
        <v>0</v>
      </c>
      <c r="Q1268" s="76" t="str">
        <f t="shared" ca="1" si="173"/>
        <v/>
      </c>
      <c r="R1268" s="75"/>
      <c r="S1268" s="77">
        <f t="shared" ca="1" si="170"/>
        <v>1</v>
      </c>
      <c r="T1268" s="78"/>
      <c r="U1268" s="81">
        <f t="shared" ca="1" si="178"/>
        <v>-1540</v>
      </c>
      <c r="V1268" s="82">
        <f t="shared" ca="1" si="174"/>
        <v>115364.16000000003</v>
      </c>
      <c r="W1268" s="50"/>
      <c r="X1268" s="50"/>
      <c r="Y1268" s="50"/>
      <c r="Z1268" s="50"/>
      <c r="AA1268" s="50"/>
      <c r="AG1268" s="50"/>
      <c r="AH1268" s="50"/>
      <c r="AI1268" s="50"/>
      <c r="AJ1268" s="50"/>
      <c r="AK1268" s="50"/>
      <c r="AL1268" s="50"/>
      <c r="AM1268" s="50"/>
      <c r="AN1268" s="50"/>
      <c r="AO1268" s="50"/>
      <c r="AP1268" s="138" t="str">
        <f>IF(NOT($AS1268=$AS1269),ROW(),"")</f>
        <v/>
      </c>
      <c r="AQ1268" s="20" t="str">
        <f>IF(NOT(AS1268=AS1269),AS1269,"")</f>
        <v/>
      </c>
      <c r="AR1268" s="20" t="str">
        <f>INDEX($AB$15:$AM$15,MATCH($AS1268,$AB$11:$AM$11,0))</f>
        <v>in</v>
      </c>
      <c r="AS1268" s="20" t="str">
        <f>LEFT(AT1268,4)</f>
        <v>2004</v>
      </c>
      <c r="AT1268" s="139" t="str">
        <f>LEFT(B1268,6)</f>
        <v>200411</v>
      </c>
    </row>
    <row r="1269" spans="2:46" x14ac:dyDescent="0.25">
      <c r="B1269" s="11">
        <f>'Market Data'!B1255</f>
        <v>20041201</v>
      </c>
      <c r="C1269" s="2">
        <f>'Market Data'!C1255</f>
        <v>5251</v>
      </c>
      <c r="D1269" s="2">
        <f>'Market Data'!D1255</f>
        <v>5342.5</v>
      </c>
      <c r="E1269" s="2">
        <f>'Market Data'!E1255</f>
        <v>5250.5</v>
      </c>
      <c r="F1269" s="12">
        <f>'Market Data'!F1255</f>
        <v>5329.5</v>
      </c>
      <c r="H1269" s="151">
        <f t="shared" si="175"/>
        <v>1251</v>
      </c>
      <c r="I1269" s="244">
        <f ca="1">IF($H1269&lt;($J$6+1),"",PFE(OFFSET($F1269,0,0,-$J$6)))</f>
        <v>0.20262757520879898</v>
      </c>
      <c r="J1269" s="19"/>
      <c r="K1269" s="139" t="str">
        <f t="shared" ca="1" si="176"/>
        <v>Long</v>
      </c>
      <c r="L1269" s="243" t="e">
        <f t="shared" ca="1" si="171"/>
        <v>#N/A</v>
      </c>
      <c r="M1269" s="242" t="e">
        <f t="shared" ca="1" si="172"/>
        <v>#N/A</v>
      </c>
      <c r="N1269" s="20"/>
      <c r="O1269" s="74">
        <f t="shared" ca="1" si="177"/>
        <v>1</v>
      </c>
      <c r="P1269" s="75">
        <f t="shared" ca="1" si="169"/>
        <v>0</v>
      </c>
      <c r="Q1269" s="76" t="str">
        <f t="shared" ca="1" si="173"/>
        <v/>
      </c>
      <c r="R1269" s="75"/>
      <c r="S1269" s="77">
        <f t="shared" ca="1" si="170"/>
        <v>1</v>
      </c>
      <c r="T1269" s="78"/>
      <c r="U1269" s="81">
        <f t="shared" ca="1" si="178"/>
        <v>2135</v>
      </c>
      <c r="V1269" s="82">
        <f t="shared" ca="1" si="174"/>
        <v>117499.16000000003</v>
      </c>
      <c r="W1269" s="50"/>
      <c r="X1269" s="50"/>
      <c r="Y1269" s="50"/>
      <c r="Z1269" s="50"/>
      <c r="AA1269" s="50"/>
      <c r="AG1269" s="50"/>
      <c r="AH1269" s="50"/>
      <c r="AI1269" s="50"/>
      <c r="AJ1269" s="50"/>
      <c r="AK1269" s="50"/>
      <c r="AL1269" s="50"/>
      <c r="AM1269" s="50"/>
      <c r="AN1269" s="50"/>
      <c r="AO1269" s="50"/>
      <c r="AP1269" s="138" t="str">
        <f>IF(NOT($AS1269=$AS1270),ROW(),"")</f>
        <v/>
      </c>
      <c r="AQ1269" s="20" t="str">
        <f>IF(NOT(AS1269=AS1270),AS1270,"")</f>
        <v/>
      </c>
      <c r="AR1269" s="20" t="str">
        <f>INDEX($AB$15:$AM$15,MATCH($AS1269,$AB$11:$AM$11,0))</f>
        <v>in</v>
      </c>
      <c r="AS1269" s="20" t="str">
        <f>LEFT(AT1269,4)</f>
        <v>2004</v>
      </c>
      <c r="AT1269" s="139" t="str">
        <f>LEFT(B1269,6)</f>
        <v>200412</v>
      </c>
    </row>
    <row r="1270" spans="2:46" x14ac:dyDescent="0.25">
      <c r="B1270" s="11">
        <f>'Market Data'!B1256</f>
        <v>20041202</v>
      </c>
      <c r="C1270" s="2">
        <f>'Market Data'!C1256</f>
        <v>5350.5</v>
      </c>
      <c r="D1270" s="2">
        <f>'Market Data'!D1256</f>
        <v>5374.5</v>
      </c>
      <c r="E1270" s="2">
        <f>'Market Data'!E1256</f>
        <v>5331.5</v>
      </c>
      <c r="F1270" s="12">
        <f>'Market Data'!F1256</f>
        <v>5348.5</v>
      </c>
      <c r="H1270" s="151">
        <f t="shared" si="175"/>
        <v>1252</v>
      </c>
      <c r="I1270" s="244">
        <f ca="1">IF($H1270&lt;($J$6+1),"",PFE(OFFSET($F1270,0,0,-$J$6)))</f>
        <v>0.22547921500294768</v>
      </c>
      <c r="J1270" s="19"/>
      <c r="K1270" s="139" t="str">
        <f t="shared" ca="1" si="176"/>
        <v>Long</v>
      </c>
      <c r="L1270" s="243" t="e">
        <f t="shared" ca="1" si="171"/>
        <v>#N/A</v>
      </c>
      <c r="M1270" s="242" t="e">
        <f t="shared" ca="1" si="172"/>
        <v>#N/A</v>
      </c>
      <c r="N1270" s="20"/>
      <c r="O1270" s="74">
        <f t="shared" ca="1" si="177"/>
        <v>1</v>
      </c>
      <c r="P1270" s="75">
        <f t="shared" ca="1" si="169"/>
        <v>0</v>
      </c>
      <c r="Q1270" s="76" t="str">
        <f t="shared" ca="1" si="173"/>
        <v/>
      </c>
      <c r="R1270" s="75"/>
      <c r="S1270" s="77">
        <f t="shared" ca="1" si="170"/>
        <v>1</v>
      </c>
      <c r="T1270" s="78"/>
      <c r="U1270" s="81">
        <f t="shared" ca="1" si="178"/>
        <v>665</v>
      </c>
      <c r="V1270" s="82">
        <f t="shared" ca="1" si="174"/>
        <v>118164.16000000003</v>
      </c>
      <c r="W1270" s="50"/>
      <c r="X1270" s="50"/>
      <c r="Y1270" s="50"/>
      <c r="Z1270" s="50"/>
      <c r="AA1270" s="50"/>
      <c r="AG1270" s="50"/>
      <c r="AH1270" s="50"/>
      <c r="AI1270" s="50"/>
      <c r="AJ1270" s="50"/>
      <c r="AK1270" s="50"/>
      <c r="AL1270" s="50"/>
      <c r="AM1270" s="50"/>
      <c r="AN1270" s="50"/>
      <c r="AO1270" s="50"/>
      <c r="AP1270" s="138" t="str">
        <f>IF(NOT($AS1270=$AS1271),ROW(),"")</f>
        <v/>
      </c>
      <c r="AQ1270" s="20" t="str">
        <f>IF(NOT(AS1270=AS1271),AS1271,"")</f>
        <v/>
      </c>
      <c r="AR1270" s="20" t="str">
        <f>INDEX($AB$15:$AM$15,MATCH($AS1270,$AB$11:$AM$11,0))</f>
        <v>in</v>
      </c>
      <c r="AS1270" s="20" t="str">
        <f>LEFT(AT1270,4)</f>
        <v>2004</v>
      </c>
      <c r="AT1270" s="139" t="str">
        <f>LEFT(B1270,6)</f>
        <v>200412</v>
      </c>
    </row>
    <row r="1271" spans="2:46" x14ac:dyDescent="0.25">
      <c r="B1271" s="11">
        <f>'Market Data'!B1257</f>
        <v>20041203</v>
      </c>
      <c r="C1271" s="2">
        <f>'Market Data'!C1257</f>
        <v>5372.5</v>
      </c>
      <c r="D1271" s="2">
        <f>'Market Data'!D1257</f>
        <v>5381.5</v>
      </c>
      <c r="E1271" s="2">
        <f>'Market Data'!E1257</f>
        <v>5329.5</v>
      </c>
      <c r="F1271" s="12">
        <f>'Market Data'!F1257</f>
        <v>5337.5</v>
      </c>
      <c r="H1271" s="151">
        <f t="shared" si="175"/>
        <v>1253</v>
      </c>
      <c r="I1271" s="244">
        <f ca="1">IF($H1271&lt;($J$6+1),"",PFE(OFFSET($F1271,0,0,-$J$6)))</f>
        <v>0.20739770720414072</v>
      </c>
      <c r="J1271" s="19"/>
      <c r="K1271" s="139" t="str">
        <f t="shared" ca="1" si="176"/>
        <v>Long</v>
      </c>
      <c r="L1271" s="243" t="e">
        <f t="shared" ca="1" si="171"/>
        <v>#N/A</v>
      </c>
      <c r="M1271" s="242" t="e">
        <f t="shared" ca="1" si="172"/>
        <v>#N/A</v>
      </c>
      <c r="N1271" s="20"/>
      <c r="O1271" s="74">
        <f t="shared" ca="1" si="177"/>
        <v>1</v>
      </c>
      <c r="P1271" s="75">
        <f t="shared" ca="1" si="169"/>
        <v>0</v>
      </c>
      <c r="Q1271" s="76" t="str">
        <f t="shared" ca="1" si="173"/>
        <v/>
      </c>
      <c r="R1271" s="75"/>
      <c r="S1271" s="77">
        <f t="shared" ca="1" si="170"/>
        <v>1</v>
      </c>
      <c r="T1271" s="78"/>
      <c r="U1271" s="81">
        <f t="shared" ca="1" si="178"/>
        <v>-385</v>
      </c>
      <c r="V1271" s="82">
        <f t="shared" ca="1" si="174"/>
        <v>117779.16000000003</v>
      </c>
      <c r="W1271" s="50"/>
      <c r="X1271" s="50"/>
      <c r="Y1271" s="50"/>
      <c r="Z1271" s="50"/>
      <c r="AA1271" s="50"/>
      <c r="AG1271" s="50"/>
      <c r="AH1271" s="50"/>
      <c r="AI1271" s="50"/>
      <c r="AJ1271" s="50"/>
      <c r="AK1271" s="50"/>
      <c r="AL1271" s="50"/>
      <c r="AM1271" s="50"/>
      <c r="AN1271" s="50"/>
      <c r="AO1271" s="50"/>
      <c r="AP1271" s="138" t="str">
        <f>IF(NOT($AS1271=$AS1272),ROW(),"")</f>
        <v/>
      </c>
      <c r="AQ1271" s="20" t="str">
        <f>IF(NOT(AS1271=AS1272),AS1272,"")</f>
        <v/>
      </c>
      <c r="AR1271" s="20" t="str">
        <f>INDEX($AB$15:$AM$15,MATCH($AS1271,$AB$11:$AM$11,0))</f>
        <v>in</v>
      </c>
      <c r="AS1271" s="20" t="str">
        <f>LEFT(AT1271,4)</f>
        <v>2004</v>
      </c>
      <c r="AT1271" s="139" t="str">
        <f>LEFT(B1271,6)</f>
        <v>200412</v>
      </c>
    </row>
    <row r="1272" spans="2:46" x14ac:dyDescent="0.25">
      <c r="B1272" s="11">
        <f>'Market Data'!B1258</f>
        <v>20041206</v>
      </c>
      <c r="C1272" s="2">
        <f>'Market Data'!C1258</f>
        <v>5340</v>
      </c>
      <c r="D1272" s="2">
        <f>'Market Data'!D1258</f>
        <v>5361</v>
      </c>
      <c r="E1272" s="2">
        <f>'Market Data'!E1258</f>
        <v>5329.5</v>
      </c>
      <c r="F1272" s="12">
        <f>'Market Data'!F1258</f>
        <v>5359.5</v>
      </c>
      <c r="H1272" s="151">
        <f t="shared" si="175"/>
        <v>1254</v>
      </c>
      <c r="I1272" s="244">
        <f ca="1">IF($H1272&lt;($J$6+1),"",PFE(OFFSET($F1272,0,0,-$J$6)))</f>
        <v>0.24298032254281676</v>
      </c>
      <c r="J1272" s="19"/>
      <c r="K1272" s="139" t="str">
        <f t="shared" ca="1" si="176"/>
        <v>Long</v>
      </c>
      <c r="L1272" s="243" t="e">
        <f t="shared" ca="1" si="171"/>
        <v>#N/A</v>
      </c>
      <c r="M1272" s="242" t="e">
        <f t="shared" ca="1" si="172"/>
        <v>#N/A</v>
      </c>
      <c r="N1272" s="20"/>
      <c r="O1272" s="74">
        <f t="shared" ca="1" si="177"/>
        <v>1</v>
      </c>
      <c r="P1272" s="75">
        <f t="shared" ca="1" si="169"/>
        <v>0</v>
      </c>
      <c r="Q1272" s="76" t="str">
        <f t="shared" ca="1" si="173"/>
        <v/>
      </c>
      <c r="R1272" s="75"/>
      <c r="S1272" s="77">
        <f t="shared" ca="1" si="170"/>
        <v>1</v>
      </c>
      <c r="T1272" s="78"/>
      <c r="U1272" s="81">
        <f t="shared" ca="1" si="178"/>
        <v>770</v>
      </c>
      <c r="V1272" s="82">
        <f t="shared" ca="1" si="174"/>
        <v>118549.16000000003</v>
      </c>
      <c r="W1272" s="50"/>
      <c r="X1272" s="50"/>
      <c r="Y1272" s="50"/>
      <c r="Z1272" s="50"/>
      <c r="AA1272" s="50"/>
      <c r="AG1272" s="50"/>
      <c r="AH1272" s="50"/>
      <c r="AI1272" s="50"/>
      <c r="AJ1272" s="50"/>
      <c r="AK1272" s="50"/>
      <c r="AL1272" s="50"/>
      <c r="AM1272" s="50"/>
      <c r="AN1272" s="50"/>
      <c r="AO1272" s="50"/>
      <c r="AP1272" s="138" t="str">
        <f>IF(NOT($AS1272=$AS1273),ROW(),"")</f>
        <v/>
      </c>
      <c r="AQ1272" s="20" t="str">
        <f>IF(NOT(AS1272=AS1273),AS1273,"")</f>
        <v/>
      </c>
      <c r="AR1272" s="20" t="str">
        <f>INDEX($AB$15:$AM$15,MATCH($AS1272,$AB$11:$AM$11,0))</f>
        <v>in</v>
      </c>
      <c r="AS1272" s="20" t="str">
        <f>LEFT(AT1272,4)</f>
        <v>2004</v>
      </c>
      <c r="AT1272" s="139" t="str">
        <f>LEFT(B1272,6)</f>
        <v>200412</v>
      </c>
    </row>
    <row r="1273" spans="2:46" x14ac:dyDescent="0.25">
      <c r="B1273" s="11">
        <f>'Market Data'!B1259</f>
        <v>20041207</v>
      </c>
      <c r="C1273" s="2">
        <f>'Market Data'!C1259</f>
        <v>5345</v>
      </c>
      <c r="D1273" s="2">
        <f>'Market Data'!D1259</f>
        <v>5377.5</v>
      </c>
      <c r="E1273" s="2">
        <f>'Market Data'!E1259</f>
        <v>5335.5</v>
      </c>
      <c r="F1273" s="12">
        <f>'Market Data'!F1259</f>
        <v>5337</v>
      </c>
      <c r="H1273" s="151">
        <f t="shared" si="175"/>
        <v>1255</v>
      </c>
      <c r="I1273" s="244">
        <f ca="1">IF($H1273&lt;($J$6+1),"",PFE(OFFSET($F1273,0,0,-$J$6)))</f>
        <v>0.2527561251394308</v>
      </c>
      <c r="J1273" s="19"/>
      <c r="K1273" s="139" t="str">
        <f t="shared" ca="1" si="176"/>
        <v>Long</v>
      </c>
      <c r="L1273" s="243" t="e">
        <f t="shared" ca="1" si="171"/>
        <v>#N/A</v>
      </c>
      <c r="M1273" s="242" t="e">
        <f t="shared" ca="1" si="172"/>
        <v>#N/A</v>
      </c>
      <c r="N1273" s="20"/>
      <c r="O1273" s="74">
        <f t="shared" ca="1" si="177"/>
        <v>1</v>
      </c>
      <c r="P1273" s="75">
        <f t="shared" ca="1" si="169"/>
        <v>0</v>
      </c>
      <c r="Q1273" s="76" t="str">
        <f t="shared" ca="1" si="173"/>
        <v/>
      </c>
      <c r="R1273" s="75"/>
      <c r="S1273" s="77">
        <f t="shared" ca="1" si="170"/>
        <v>1</v>
      </c>
      <c r="T1273" s="78"/>
      <c r="U1273" s="81">
        <f t="shared" ca="1" si="178"/>
        <v>-787.5</v>
      </c>
      <c r="V1273" s="82">
        <f t="shared" ca="1" si="174"/>
        <v>117761.66000000003</v>
      </c>
      <c r="W1273" s="50"/>
      <c r="X1273" s="50"/>
      <c r="Y1273" s="50"/>
      <c r="Z1273" s="50"/>
      <c r="AA1273" s="50"/>
      <c r="AG1273" s="50"/>
      <c r="AH1273" s="50"/>
      <c r="AI1273" s="50"/>
      <c r="AJ1273" s="50"/>
      <c r="AK1273" s="50"/>
      <c r="AL1273" s="50"/>
      <c r="AM1273" s="50"/>
      <c r="AN1273" s="50"/>
      <c r="AO1273" s="50"/>
      <c r="AP1273" s="138" t="str">
        <f>IF(NOT($AS1273=$AS1274),ROW(),"")</f>
        <v/>
      </c>
      <c r="AQ1273" s="20" t="str">
        <f>IF(NOT(AS1273=AS1274),AS1274,"")</f>
        <v/>
      </c>
      <c r="AR1273" s="20" t="str">
        <f>INDEX($AB$15:$AM$15,MATCH($AS1273,$AB$11:$AM$11,0))</f>
        <v>in</v>
      </c>
      <c r="AS1273" s="20" t="str">
        <f>LEFT(AT1273,4)</f>
        <v>2004</v>
      </c>
      <c r="AT1273" s="139" t="str">
        <f>LEFT(B1273,6)</f>
        <v>200412</v>
      </c>
    </row>
    <row r="1274" spans="2:46" x14ac:dyDescent="0.25">
      <c r="B1274" s="11">
        <f>'Market Data'!B1260</f>
        <v>20041208</v>
      </c>
      <c r="C1274" s="2">
        <f>'Market Data'!C1260</f>
        <v>5322</v>
      </c>
      <c r="D1274" s="2">
        <f>'Market Data'!D1260</f>
        <v>5363.5</v>
      </c>
      <c r="E1274" s="2">
        <f>'Market Data'!E1260</f>
        <v>5316</v>
      </c>
      <c r="F1274" s="12">
        <f>'Market Data'!F1260</f>
        <v>5360</v>
      </c>
      <c r="H1274" s="151">
        <f t="shared" si="175"/>
        <v>1256</v>
      </c>
      <c r="I1274" s="244">
        <f ca="1">IF($H1274&lt;($J$6+1),"",PFE(OFFSET($F1274,0,0,-$J$6)))</f>
        <v>0.25532623657229003</v>
      </c>
      <c r="J1274" s="19"/>
      <c r="K1274" s="139" t="str">
        <f t="shared" ca="1" si="176"/>
        <v>Long</v>
      </c>
      <c r="L1274" s="243" t="e">
        <f t="shared" ca="1" si="171"/>
        <v>#N/A</v>
      </c>
      <c r="M1274" s="242" t="e">
        <f t="shared" ca="1" si="172"/>
        <v>#N/A</v>
      </c>
      <c r="N1274" s="20"/>
      <c r="O1274" s="74">
        <f t="shared" ca="1" si="177"/>
        <v>1</v>
      </c>
      <c r="P1274" s="75">
        <f t="shared" ca="1" si="169"/>
        <v>0</v>
      </c>
      <c r="Q1274" s="76" t="str">
        <f t="shared" ca="1" si="173"/>
        <v/>
      </c>
      <c r="R1274" s="75"/>
      <c r="S1274" s="77">
        <f t="shared" ca="1" si="170"/>
        <v>1</v>
      </c>
      <c r="T1274" s="78"/>
      <c r="U1274" s="81">
        <f t="shared" ca="1" si="178"/>
        <v>805</v>
      </c>
      <c r="V1274" s="82">
        <f t="shared" ca="1" si="174"/>
        <v>118566.66000000003</v>
      </c>
      <c r="W1274" s="50"/>
      <c r="X1274" s="50"/>
      <c r="Y1274" s="50"/>
      <c r="Z1274" s="50"/>
      <c r="AA1274" s="50"/>
      <c r="AG1274" s="50"/>
      <c r="AH1274" s="50"/>
      <c r="AI1274" s="50"/>
      <c r="AJ1274" s="50"/>
      <c r="AK1274" s="50"/>
      <c r="AL1274" s="50"/>
      <c r="AM1274" s="50"/>
      <c r="AN1274" s="50"/>
      <c r="AO1274" s="50"/>
      <c r="AP1274" s="138" t="str">
        <f>IF(NOT($AS1274=$AS1275),ROW(),"")</f>
        <v/>
      </c>
      <c r="AQ1274" s="20" t="str">
        <f>IF(NOT(AS1274=AS1275),AS1275,"")</f>
        <v/>
      </c>
      <c r="AR1274" s="20" t="str">
        <f>INDEX($AB$15:$AM$15,MATCH($AS1274,$AB$11:$AM$11,0))</f>
        <v>in</v>
      </c>
      <c r="AS1274" s="20" t="str">
        <f>LEFT(AT1274,4)</f>
        <v>2004</v>
      </c>
      <c r="AT1274" s="139" t="str">
        <f>LEFT(B1274,6)</f>
        <v>200412</v>
      </c>
    </row>
    <row r="1275" spans="2:46" x14ac:dyDescent="0.25">
      <c r="B1275" s="11">
        <f>'Market Data'!B1261</f>
        <v>20041209</v>
      </c>
      <c r="C1275" s="2">
        <f>'Market Data'!C1261</f>
        <v>5340</v>
      </c>
      <c r="D1275" s="2">
        <f>'Market Data'!D1261</f>
        <v>5351.5</v>
      </c>
      <c r="E1275" s="2">
        <f>'Market Data'!E1261</f>
        <v>5275</v>
      </c>
      <c r="F1275" s="12">
        <f>'Market Data'!F1261</f>
        <v>5316.5</v>
      </c>
      <c r="H1275" s="151">
        <f t="shared" si="175"/>
        <v>1257</v>
      </c>
      <c r="I1275" s="244">
        <f ca="1">IF($H1275&lt;($J$6+1),"",PFE(OFFSET($F1275,0,0,-$J$6)))</f>
        <v>0.21249627143905012</v>
      </c>
      <c r="J1275" s="19"/>
      <c r="K1275" s="139" t="str">
        <f t="shared" ca="1" si="176"/>
        <v>Long</v>
      </c>
      <c r="L1275" s="243" t="e">
        <f t="shared" ca="1" si="171"/>
        <v>#N/A</v>
      </c>
      <c r="M1275" s="242" t="e">
        <f t="shared" ca="1" si="172"/>
        <v>#N/A</v>
      </c>
      <c r="N1275" s="20"/>
      <c r="O1275" s="74">
        <f t="shared" ca="1" si="177"/>
        <v>1</v>
      </c>
      <c r="P1275" s="75">
        <f t="shared" ca="1" si="169"/>
        <v>0</v>
      </c>
      <c r="Q1275" s="76" t="str">
        <f t="shared" ca="1" si="173"/>
        <v/>
      </c>
      <c r="R1275" s="75"/>
      <c r="S1275" s="77">
        <f t="shared" ca="1" si="170"/>
        <v>1</v>
      </c>
      <c r="T1275" s="78"/>
      <c r="U1275" s="81">
        <f t="shared" ca="1" si="178"/>
        <v>-1522.5</v>
      </c>
      <c r="V1275" s="82">
        <f t="shared" ca="1" si="174"/>
        <v>117044.16000000003</v>
      </c>
      <c r="W1275" s="50"/>
      <c r="X1275" s="50"/>
      <c r="Y1275" s="50"/>
      <c r="Z1275" s="50"/>
      <c r="AA1275" s="50"/>
      <c r="AG1275" s="50"/>
      <c r="AH1275" s="50"/>
      <c r="AI1275" s="50"/>
      <c r="AJ1275" s="50"/>
      <c r="AK1275" s="50"/>
      <c r="AL1275" s="50"/>
      <c r="AM1275" s="50"/>
      <c r="AN1275" s="50"/>
      <c r="AO1275" s="50"/>
      <c r="AP1275" s="138" t="str">
        <f>IF(NOT($AS1275=$AS1276),ROW(),"")</f>
        <v/>
      </c>
      <c r="AQ1275" s="20" t="str">
        <f>IF(NOT(AS1275=AS1276),AS1276,"")</f>
        <v/>
      </c>
      <c r="AR1275" s="20" t="str">
        <f>INDEX($AB$15:$AM$15,MATCH($AS1275,$AB$11:$AM$11,0))</f>
        <v>in</v>
      </c>
      <c r="AS1275" s="20" t="str">
        <f>LEFT(AT1275,4)</f>
        <v>2004</v>
      </c>
      <c r="AT1275" s="139" t="str">
        <f>LEFT(B1275,6)</f>
        <v>200412</v>
      </c>
    </row>
    <row r="1276" spans="2:46" x14ac:dyDescent="0.25">
      <c r="B1276" s="11">
        <f>'Market Data'!B1262</f>
        <v>20041210</v>
      </c>
      <c r="C1276" s="2">
        <f>'Market Data'!C1262</f>
        <v>5319.5</v>
      </c>
      <c r="D1276" s="2">
        <f>'Market Data'!D1262</f>
        <v>5330.5</v>
      </c>
      <c r="E1276" s="2">
        <f>'Market Data'!E1262</f>
        <v>5297.5</v>
      </c>
      <c r="F1276" s="12">
        <f>'Market Data'!F1262</f>
        <v>5328.5</v>
      </c>
      <c r="H1276" s="151">
        <f t="shared" si="175"/>
        <v>1258</v>
      </c>
      <c r="I1276" s="244">
        <f ca="1">IF($H1276&lt;($J$6+1),"",PFE(OFFSET($F1276,0,0,-$J$6)))</f>
        <v>0.21375688761109007</v>
      </c>
      <c r="J1276" s="19"/>
      <c r="K1276" s="139" t="str">
        <f t="shared" ca="1" si="176"/>
        <v>Long</v>
      </c>
      <c r="L1276" s="243" t="e">
        <f t="shared" ca="1" si="171"/>
        <v>#N/A</v>
      </c>
      <c r="M1276" s="242" t="e">
        <f t="shared" ca="1" si="172"/>
        <v>#N/A</v>
      </c>
      <c r="N1276" s="20"/>
      <c r="O1276" s="74">
        <f t="shared" ca="1" si="177"/>
        <v>1</v>
      </c>
      <c r="P1276" s="75">
        <f t="shared" ca="1" si="169"/>
        <v>0</v>
      </c>
      <c r="Q1276" s="76" t="str">
        <f t="shared" ca="1" si="173"/>
        <v/>
      </c>
      <c r="R1276" s="75"/>
      <c r="S1276" s="77">
        <f t="shared" ca="1" si="170"/>
        <v>1</v>
      </c>
      <c r="T1276" s="78"/>
      <c r="U1276" s="81">
        <f t="shared" ca="1" si="178"/>
        <v>420</v>
      </c>
      <c r="V1276" s="82">
        <f t="shared" ca="1" si="174"/>
        <v>117464.16000000003</v>
      </c>
      <c r="W1276" s="50"/>
      <c r="X1276" s="50"/>
      <c r="Y1276" s="50"/>
      <c r="Z1276" s="50"/>
      <c r="AA1276" s="50"/>
      <c r="AG1276" s="50"/>
      <c r="AH1276" s="50"/>
      <c r="AI1276" s="50"/>
      <c r="AJ1276" s="50"/>
      <c r="AK1276" s="50"/>
      <c r="AL1276" s="50"/>
      <c r="AM1276" s="50"/>
      <c r="AN1276" s="50"/>
      <c r="AO1276" s="50"/>
      <c r="AP1276" s="138" t="str">
        <f>IF(NOT($AS1276=$AS1277),ROW(),"")</f>
        <v/>
      </c>
      <c r="AQ1276" s="20" t="str">
        <f>IF(NOT(AS1276=AS1277),AS1277,"")</f>
        <v/>
      </c>
      <c r="AR1276" s="20" t="str">
        <f>INDEX($AB$15:$AM$15,MATCH($AS1276,$AB$11:$AM$11,0))</f>
        <v>in</v>
      </c>
      <c r="AS1276" s="20" t="str">
        <f>LEFT(AT1276,4)</f>
        <v>2004</v>
      </c>
      <c r="AT1276" s="139" t="str">
        <f>LEFT(B1276,6)</f>
        <v>200412</v>
      </c>
    </row>
    <row r="1277" spans="2:46" x14ac:dyDescent="0.25">
      <c r="B1277" s="11">
        <f>'Market Data'!B1263</f>
        <v>20041213</v>
      </c>
      <c r="C1277" s="2">
        <f>'Market Data'!C1263</f>
        <v>5338</v>
      </c>
      <c r="D1277" s="2">
        <f>'Market Data'!D1263</f>
        <v>5377</v>
      </c>
      <c r="E1277" s="2">
        <f>'Market Data'!E1263</f>
        <v>5332</v>
      </c>
      <c r="F1277" s="12">
        <f>'Market Data'!F1263</f>
        <v>5372.5</v>
      </c>
      <c r="H1277" s="151">
        <f t="shared" si="175"/>
        <v>1259</v>
      </c>
      <c r="I1277" s="244">
        <f ca="1">IF($H1277&lt;($J$6+1),"",PFE(OFFSET($F1277,0,0,-$J$6)))</f>
        <v>0.22105767073882579</v>
      </c>
      <c r="J1277" s="19"/>
      <c r="K1277" s="139" t="str">
        <f t="shared" ca="1" si="176"/>
        <v>Long</v>
      </c>
      <c r="L1277" s="243" t="e">
        <f t="shared" ca="1" si="171"/>
        <v>#N/A</v>
      </c>
      <c r="M1277" s="242" t="e">
        <f t="shared" ca="1" si="172"/>
        <v>#N/A</v>
      </c>
      <c r="N1277" s="20"/>
      <c r="O1277" s="74">
        <f t="shared" ca="1" si="177"/>
        <v>1</v>
      </c>
      <c r="P1277" s="75">
        <f t="shared" ca="1" si="169"/>
        <v>0</v>
      </c>
      <c r="Q1277" s="76" t="str">
        <f t="shared" ca="1" si="173"/>
        <v/>
      </c>
      <c r="R1277" s="75"/>
      <c r="S1277" s="77">
        <f t="shared" ca="1" si="170"/>
        <v>1</v>
      </c>
      <c r="T1277" s="78"/>
      <c r="U1277" s="81">
        <f t="shared" ca="1" si="178"/>
        <v>1540</v>
      </c>
      <c r="V1277" s="82">
        <f t="shared" ca="1" si="174"/>
        <v>119004.16000000003</v>
      </c>
      <c r="W1277" s="50"/>
      <c r="X1277" s="50"/>
      <c r="Y1277" s="50"/>
      <c r="Z1277" s="50"/>
      <c r="AA1277" s="50"/>
      <c r="AG1277" s="50"/>
      <c r="AH1277" s="50"/>
      <c r="AI1277" s="50"/>
      <c r="AJ1277" s="50"/>
      <c r="AK1277" s="50"/>
      <c r="AL1277" s="50"/>
      <c r="AM1277" s="50"/>
      <c r="AN1277" s="50"/>
      <c r="AO1277" s="50"/>
      <c r="AP1277" s="138" t="str">
        <f>IF(NOT($AS1277=$AS1278),ROW(),"")</f>
        <v/>
      </c>
      <c r="AQ1277" s="20" t="str">
        <f>IF(NOT(AS1277=AS1278),AS1278,"")</f>
        <v/>
      </c>
      <c r="AR1277" s="20" t="str">
        <f>INDEX($AB$15:$AM$15,MATCH($AS1277,$AB$11:$AM$11,0))</f>
        <v>in</v>
      </c>
      <c r="AS1277" s="20" t="str">
        <f>LEFT(AT1277,4)</f>
        <v>2004</v>
      </c>
      <c r="AT1277" s="139" t="str">
        <f>LEFT(B1277,6)</f>
        <v>200412</v>
      </c>
    </row>
    <row r="1278" spans="2:46" x14ac:dyDescent="0.25">
      <c r="B1278" s="11">
        <f>'Market Data'!B1264</f>
        <v>20041214</v>
      </c>
      <c r="C1278" s="2">
        <f>'Market Data'!C1264</f>
        <v>5385.5</v>
      </c>
      <c r="D1278" s="2">
        <f>'Market Data'!D1264</f>
        <v>5394.5</v>
      </c>
      <c r="E1278" s="2">
        <f>'Market Data'!E1264</f>
        <v>5368.5</v>
      </c>
      <c r="F1278" s="12">
        <f>'Market Data'!F1264</f>
        <v>5377.5</v>
      </c>
      <c r="H1278" s="151">
        <f t="shared" si="175"/>
        <v>1260</v>
      </c>
      <c r="I1278" s="244">
        <f ca="1">IF($H1278&lt;($J$6+1),"",PFE(OFFSET($F1278,0,0,-$J$6)))</f>
        <v>0.23207716373676945</v>
      </c>
      <c r="J1278" s="19"/>
      <c r="K1278" s="139" t="str">
        <f t="shared" ca="1" si="176"/>
        <v>Long</v>
      </c>
      <c r="L1278" s="243" t="e">
        <f t="shared" ca="1" si="171"/>
        <v>#N/A</v>
      </c>
      <c r="M1278" s="242" t="e">
        <f t="shared" ca="1" si="172"/>
        <v>#N/A</v>
      </c>
      <c r="N1278" s="20"/>
      <c r="O1278" s="74">
        <f t="shared" ca="1" si="177"/>
        <v>1</v>
      </c>
      <c r="P1278" s="75">
        <f t="shared" ca="1" si="169"/>
        <v>0</v>
      </c>
      <c r="Q1278" s="76" t="str">
        <f t="shared" ca="1" si="173"/>
        <v/>
      </c>
      <c r="R1278" s="75"/>
      <c r="S1278" s="77">
        <f t="shared" ca="1" si="170"/>
        <v>1</v>
      </c>
      <c r="T1278" s="78"/>
      <c r="U1278" s="81">
        <f t="shared" ca="1" si="178"/>
        <v>175</v>
      </c>
      <c r="V1278" s="82">
        <f t="shared" ca="1" si="174"/>
        <v>119179.16000000003</v>
      </c>
      <c r="W1278" s="50"/>
      <c r="X1278" s="50"/>
      <c r="Y1278" s="50"/>
      <c r="Z1278" s="50"/>
      <c r="AA1278" s="50"/>
      <c r="AG1278" s="50"/>
      <c r="AH1278" s="50"/>
      <c r="AI1278" s="50"/>
      <c r="AJ1278" s="50"/>
      <c r="AK1278" s="50"/>
      <c r="AL1278" s="50"/>
      <c r="AM1278" s="50"/>
      <c r="AN1278" s="50"/>
      <c r="AO1278" s="50"/>
      <c r="AP1278" s="138" t="str">
        <f>IF(NOT($AS1278=$AS1279),ROW(),"")</f>
        <v/>
      </c>
      <c r="AQ1278" s="20" t="str">
        <f>IF(NOT(AS1278=AS1279),AS1279,"")</f>
        <v/>
      </c>
      <c r="AR1278" s="20" t="str">
        <f>INDEX($AB$15:$AM$15,MATCH($AS1278,$AB$11:$AM$11,0))</f>
        <v>in</v>
      </c>
      <c r="AS1278" s="20" t="str">
        <f>LEFT(AT1278,4)</f>
        <v>2004</v>
      </c>
      <c r="AT1278" s="139" t="str">
        <f>LEFT(B1278,6)</f>
        <v>200412</v>
      </c>
    </row>
    <row r="1279" spans="2:46" x14ac:dyDescent="0.25">
      <c r="B1279" s="11">
        <f>'Market Data'!B1265</f>
        <v>20041215</v>
      </c>
      <c r="C1279" s="2">
        <f>'Market Data'!C1265</f>
        <v>5386</v>
      </c>
      <c r="D1279" s="2">
        <f>'Market Data'!D1265</f>
        <v>5389</v>
      </c>
      <c r="E1279" s="2">
        <f>'Market Data'!E1265</f>
        <v>5352</v>
      </c>
      <c r="F1279" s="12">
        <f>'Market Data'!F1265</f>
        <v>5367.5</v>
      </c>
      <c r="H1279" s="151">
        <f t="shared" si="175"/>
        <v>1261</v>
      </c>
      <c r="I1279" s="244">
        <f ca="1">IF($H1279&lt;($J$6+1),"",PFE(OFFSET($F1279,0,0,-$J$6)))</f>
        <v>0.21882380208240038</v>
      </c>
      <c r="J1279" s="19"/>
      <c r="K1279" s="139" t="str">
        <f t="shared" ca="1" si="176"/>
        <v>Long</v>
      </c>
      <c r="L1279" s="243" t="e">
        <f t="shared" ca="1" si="171"/>
        <v>#N/A</v>
      </c>
      <c r="M1279" s="242" t="e">
        <f t="shared" ca="1" si="172"/>
        <v>#N/A</v>
      </c>
      <c r="N1279" s="20"/>
      <c r="O1279" s="74">
        <f t="shared" ca="1" si="177"/>
        <v>1</v>
      </c>
      <c r="P1279" s="75">
        <f t="shared" ca="1" si="169"/>
        <v>0</v>
      </c>
      <c r="Q1279" s="76" t="str">
        <f t="shared" ca="1" si="173"/>
        <v/>
      </c>
      <c r="R1279" s="75"/>
      <c r="S1279" s="77">
        <f t="shared" ca="1" si="170"/>
        <v>1</v>
      </c>
      <c r="T1279" s="78"/>
      <c r="U1279" s="81">
        <f t="shared" ca="1" si="178"/>
        <v>-350</v>
      </c>
      <c r="V1279" s="82">
        <f t="shared" ca="1" si="174"/>
        <v>118829.16000000003</v>
      </c>
      <c r="W1279" s="50"/>
      <c r="X1279" s="50"/>
      <c r="Y1279" s="50"/>
      <c r="Z1279" s="50"/>
      <c r="AA1279" s="50"/>
      <c r="AG1279" s="50"/>
      <c r="AH1279" s="50"/>
      <c r="AI1279" s="50"/>
      <c r="AJ1279" s="50"/>
      <c r="AK1279" s="50"/>
      <c r="AL1279" s="50"/>
      <c r="AM1279" s="50"/>
      <c r="AN1279" s="50"/>
      <c r="AO1279" s="50"/>
      <c r="AP1279" s="138" t="str">
        <f>IF(NOT($AS1279=$AS1280),ROW(),"")</f>
        <v/>
      </c>
      <c r="AQ1279" s="20" t="str">
        <f>IF(NOT(AS1279=AS1280),AS1280,"")</f>
        <v/>
      </c>
      <c r="AR1279" s="20" t="str">
        <f>INDEX($AB$15:$AM$15,MATCH($AS1279,$AB$11:$AM$11,0))</f>
        <v>in</v>
      </c>
      <c r="AS1279" s="20" t="str">
        <f>LEFT(AT1279,4)</f>
        <v>2004</v>
      </c>
      <c r="AT1279" s="139" t="str">
        <f>LEFT(B1279,6)</f>
        <v>200412</v>
      </c>
    </row>
    <row r="1280" spans="2:46" x14ac:dyDescent="0.25">
      <c r="B1280" s="11">
        <f>'Market Data'!B1266</f>
        <v>20041216</v>
      </c>
      <c r="C1280" s="2">
        <f>'Market Data'!C1266</f>
        <v>5369</v>
      </c>
      <c r="D1280" s="2">
        <f>'Market Data'!D1266</f>
        <v>5385</v>
      </c>
      <c r="E1280" s="2">
        <f>'Market Data'!E1266</f>
        <v>5360</v>
      </c>
      <c r="F1280" s="12">
        <f>'Market Data'!F1266</f>
        <v>5375</v>
      </c>
      <c r="H1280" s="151">
        <f t="shared" si="175"/>
        <v>1262</v>
      </c>
      <c r="I1280" s="244">
        <f ca="1">IF($H1280&lt;($J$6+1),"",PFE(OFFSET($F1280,0,0,-$J$6)))</f>
        <v>0.2085048695333446</v>
      </c>
      <c r="J1280" s="19"/>
      <c r="K1280" s="139" t="str">
        <f t="shared" ca="1" si="176"/>
        <v>Long</v>
      </c>
      <c r="L1280" s="243" t="e">
        <f t="shared" ca="1" si="171"/>
        <v>#N/A</v>
      </c>
      <c r="M1280" s="242" t="e">
        <f t="shared" ca="1" si="172"/>
        <v>#N/A</v>
      </c>
      <c r="N1280" s="20"/>
      <c r="O1280" s="74">
        <f t="shared" ca="1" si="177"/>
        <v>1</v>
      </c>
      <c r="P1280" s="75">
        <f t="shared" ca="1" si="169"/>
        <v>0</v>
      </c>
      <c r="Q1280" s="76" t="str">
        <f t="shared" ca="1" si="173"/>
        <v/>
      </c>
      <c r="R1280" s="75"/>
      <c r="S1280" s="77">
        <f t="shared" ca="1" si="170"/>
        <v>1</v>
      </c>
      <c r="T1280" s="78"/>
      <c r="U1280" s="81">
        <f t="shared" ca="1" si="178"/>
        <v>262.5</v>
      </c>
      <c r="V1280" s="82">
        <f t="shared" ca="1" si="174"/>
        <v>119091.66000000003</v>
      </c>
      <c r="W1280" s="50"/>
      <c r="X1280" s="50"/>
      <c r="Y1280" s="50"/>
      <c r="Z1280" s="50"/>
      <c r="AA1280" s="50"/>
      <c r="AG1280" s="50"/>
      <c r="AH1280" s="50"/>
      <c r="AI1280" s="50"/>
      <c r="AJ1280" s="50"/>
      <c r="AK1280" s="50"/>
      <c r="AL1280" s="50"/>
      <c r="AM1280" s="50"/>
      <c r="AN1280" s="50"/>
      <c r="AO1280" s="50"/>
      <c r="AP1280" s="138" t="str">
        <f>IF(NOT($AS1280=$AS1281),ROW(),"")</f>
        <v/>
      </c>
      <c r="AQ1280" s="20" t="str">
        <f>IF(NOT(AS1280=AS1281),AS1281,"")</f>
        <v/>
      </c>
      <c r="AR1280" s="20" t="str">
        <f>INDEX($AB$15:$AM$15,MATCH($AS1280,$AB$11:$AM$11,0))</f>
        <v>in</v>
      </c>
      <c r="AS1280" s="20" t="str">
        <f>LEFT(AT1280,4)</f>
        <v>2004</v>
      </c>
      <c r="AT1280" s="139" t="str">
        <f>LEFT(B1280,6)</f>
        <v>200412</v>
      </c>
    </row>
    <row r="1281" spans="2:46" x14ac:dyDescent="0.25">
      <c r="B1281" s="11">
        <f>'Market Data'!B1267</f>
        <v>20041217</v>
      </c>
      <c r="C1281" s="2">
        <f>'Market Data'!C1267</f>
        <v>5382.5</v>
      </c>
      <c r="D1281" s="2">
        <f>'Market Data'!D1267</f>
        <v>5386</v>
      </c>
      <c r="E1281" s="2">
        <f>'Market Data'!E1267</f>
        <v>5301</v>
      </c>
      <c r="F1281" s="12">
        <f>'Market Data'!F1267</f>
        <v>5304.5</v>
      </c>
      <c r="H1281" s="151">
        <f t="shared" si="175"/>
        <v>1263</v>
      </c>
      <c r="I1281" s="244">
        <f ca="1">IF($H1281&lt;($J$6+1),"",PFE(OFFSET($F1281,0,0,-$J$6)))</f>
        <v>0.16235729376682045</v>
      </c>
      <c r="J1281" s="19"/>
      <c r="K1281" s="139" t="str">
        <f t="shared" ca="1" si="176"/>
        <v>Long</v>
      </c>
      <c r="L1281" s="243" t="e">
        <f t="shared" ca="1" si="171"/>
        <v>#N/A</v>
      </c>
      <c r="M1281" s="242" t="e">
        <f t="shared" ca="1" si="172"/>
        <v>#N/A</v>
      </c>
      <c r="N1281" s="20"/>
      <c r="O1281" s="74">
        <f t="shared" ca="1" si="177"/>
        <v>1</v>
      </c>
      <c r="P1281" s="75">
        <f t="shared" ca="1" si="169"/>
        <v>0</v>
      </c>
      <c r="Q1281" s="76" t="str">
        <f t="shared" ca="1" si="173"/>
        <v/>
      </c>
      <c r="R1281" s="75"/>
      <c r="S1281" s="77">
        <f t="shared" ca="1" si="170"/>
        <v>1</v>
      </c>
      <c r="T1281" s="78"/>
      <c r="U1281" s="81">
        <f t="shared" ca="1" si="178"/>
        <v>-2467.5</v>
      </c>
      <c r="V1281" s="82">
        <f t="shared" ca="1" si="174"/>
        <v>116624.16000000003</v>
      </c>
      <c r="W1281" s="50"/>
      <c r="X1281" s="50"/>
      <c r="Y1281" s="50"/>
      <c r="Z1281" s="50"/>
      <c r="AA1281" s="50"/>
      <c r="AG1281" s="50"/>
      <c r="AH1281" s="50"/>
      <c r="AI1281" s="50"/>
      <c r="AJ1281" s="50"/>
      <c r="AK1281" s="50"/>
      <c r="AL1281" s="50"/>
      <c r="AM1281" s="50"/>
      <c r="AN1281" s="50"/>
      <c r="AO1281" s="50"/>
      <c r="AP1281" s="138" t="str">
        <f>IF(NOT($AS1281=$AS1282),ROW(),"")</f>
        <v/>
      </c>
      <c r="AQ1281" s="20" t="str">
        <f>IF(NOT(AS1281=AS1282),AS1282,"")</f>
        <v/>
      </c>
      <c r="AR1281" s="20" t="str">
        <f>INDEX($AB$15:$AM$15,MATCH($AS1281,$AB$11:$AM$11,0))</f>
        <v>in</v>
      </c>
      <c r="AS1281" s="20" t="str">
        <f>LEFT(AT1281,4)</f>
        <v>2004</v>
      </c>
      <c r="AT1281" s="139" t="str">
        <f>LEFT(B1281,6)</f>
        <v>200412</v>
      </c>
    </row>
    <row r="1282" spans="2:46" x14ac:dyDescent="0.25">
      <c r="B1282" s="11">
        <f>'Market Data'!B1268</f>
        <v>20041220</v>
      </c>
      <c r="C1282" s="2">
        <f>'Market Data'!C1268</f>
        <v>5325.5</v>
      </c>
      <c r="D1282" s="2">
        <f>'Market Data'!D1268</f>
        <v>5372</v>
      </c>
      <c r="E1282" s="2">
        <f>'Market Data'!E1268</f>
        <v>5319.5</v>
      </c>
      <c r="F1282" s="12">
        <f>'Market Data'!F1268</f>
        <v>5346</v>
      </c>
      <c r="H1282" s="151">
        <f t="shared" si="175"/>
        <v>1264</v>
      </c>
      <c r="I1282" s="244">
        <f ca="1">IF($H1282&lt;($J$6+1),"",PFE(OFFSET($F1282,0,0,-$J$6)))</f>
        <v>0.16645928896832424</v>
      </c>
      <c r="J1282" s="19"/>
      <c r="K1282" s="139" t="str">
        <f t="shared" ca="1" si="176"/>
        <v>Long</v>
      </c>
      <c r="L1282" s="243" t="e">
        <f t="shared" ca="1" si="171"/>
        <v>#N/A</v>
      </c>
      <c r="M1282" s="242" t="e">
        <f t="shared" ca="1" si="172"/>
        <v>#N/A</v>
      </c>
      <c r="N1282" s="20"/>
      <c r="O1282" s="74">
        <f t="shared" ca="1" si="177"/>
        <v>1</v>
      </c>
      <c r="P1282" s="75">
        <f t="shared" ca="1" si="169"/>
        <v>0</v>
      </c>
      <c r="Q1282" s="76" t="str">
        <f t="shared" ca="1" si="173"/>
        <v/>
      </c>
      <c r="R1282" s="75"/>
      <c r="S1282" s="77">
        <f t="shared" ca="1" si="170"/>
        <v>1</v>
      </c>
      <c r="T1282" s="78"/>
      <c r="U1282" s="81">
        <f t="shared" ca="1" si="178"/>
        <v>1452.5</v>
      </c>
      <c r="V1282" s="82">
        <f t="shared" ca="1" si="174"/>
        <v>118076.66000000003</v>
      </c>
      <c r="W1282" s="50"/>
      <c r="X1282" s="50"/>
      <c r="Y1282" s="50"/>
      <c r="Z1282" s="50"/>
      <c r="AA1282" s="50"/>
      <c r="AG1282" s="50"/>
      <c r="AH1282" s="50"/>
      <c r="AI1282" s="50"/>
      <c r="AJ1282" s="50"/>
      <c r="AK1282" s="50"/>
      <c r="AL1282" s="50"/>
      <c r="AM1282" s="50"/>
      <c r="AN1282" s="50"/>
      <c r="AO1282" s="50"/>
      <c r="AP1282" s="138" t="str">
        <f>IF(NOT($AS1282=$AS1283),ROW(),"")</f>
        <v/>
      </c>
      <c r="AQ1282" s="20" t="str">
        <f>IF(NOT(AS1282=AS1283),AS1283,"")</f>
        <v/>
      </c>
      <c r="AR1282" s="20" t="str">
        <f>INDEX($AB$15:$AM$15,MATCH($AS1282,$AB$11:$AM$11,0))</f>
        <v>in</v>
      </c>
      <c r="AS1282" s="20" t="str">
        <f>LEFT(AT1282,4)</f>
        <v>2004</v>
      </c>
      <c r="AT1282" s="139" t="str">
        <f>LEFT(B1282,6)</f>
        <v>200412</v>
      </c>
    </row>
    <row r="1283" spans="2:46" x14ac:dyDescent="0.25">
      <c r="B1283" s="11">
        <f>'Market Data'!B1269</f>
        <v>20041221</v>
      </c>
      <c r="C1283" s="2">
        <f>'Market Data'!C1269</f>
        <v>5340</v>
      </c>
      <c r="D1283" s="2">
        <f>'Market Data'!D1269</f>
        <v>5375.5</v>
      </c>
      <c r="E1283" s="2">
        <f>'Market Data'!E1269</f>
        <v>5340</v>
      </c>
      <c r="F1283" s="12">
        <f>'Market Data'!F1269</f>
        <v>5368.5</v>
      </c>
      <c r="H1283" s="151">
        <f t="shared" si="175"/>
        <v>1265</v>
      </c>
      <c r="I1283" s="244">
        <f ca="1">IF($H1283&lt;($J$6+1),"",PFE(OFFSET($F1283,0,0,-$J$6)))</f>
        <v>0.172738132549527</v>
      </c>
      <c r="J1283" s="19"/>
      <c r="K1283" s="139" t="str">
        <f t="shared" ca="1" si="176"/>
        <v>Long</v>
      </c>
      <c r="L1283" s="243" t="e">
        <f t="shared" ca="1" si="171"/>
        <v>#N/A</v>
      </c>
      <c r="M1283" s="242" t="e">
        <f t="shared" ca="1" si="172"/>
        <v>#N/A</v>
      </c>
      <c r="N1283" s="20"/>
      <c r="O1283" s="74">
        <f t="shared" ca="1" si="177"/>
        <v>1</v>
      </c>
      <c r="P1283" s="75">
        <f t="shared" ca="1" si="169"/>
        <v>0</v>
      </c>
      <c r="Q1283" s="76" t="str">
        <f t="shared" ca="1" si="173"/>
        <v/>
      </c>
      <c r="R1283" s="75"/>
      <c r="S1283" s="77">
        <f t="shared" ca="1" si="170"/>
        <v>1</v>
      </c>
      <c r="T1283" s="78"/>
      <c r="U1283" s="81">
        <f t="shared" ca="1" si="178"/>
        <v>787.5</v>
      </c>
      <c r="V1283" s="82">
        <f t="shared" ca="1" si="174"/>
        <v>118864.16000000003</v>
      </c>
      <c r="W1283" s="50"/>
      <c r="X1283" s="50"/>
      <c r="Y1283" s="50"/>
      <c r="Z1283" s="50"/>
      <c r="AA1283" s="50"/>
      <c r="AG1283" s="50"/>
      <c r="AH1283" s="50"/>
      <c r="AI1283" s="50"/>
      <c r="AJ1283" s="50"/>
      <c r="AK1283" s="50"/>
      <c r="AL1283" s="50"/>
      <c r="AM1283" s="50"/>
      <c r="AN1283" s="50"/>
      <c r="AO1283" s="50"/>
      <c r="AP1283" s="138" t="str">
        <f>IF(NOT($AS1283=$AS1284),ROW(),"")</f>
        <v/>
      </c>
      <c r="AQ1283" s="20" t="str">
        <f>IF(NOT(AS1283=AS1284),AS1284,"")</f>
        <v/>
      </c>
      <c r="AR1283" s="20" t="str">
        <f>INDEX($AB$15:$AM$15,MATCH($AS1283,$AB$11:$AM$11,0))</f>
        <v>in</v>
      </c>
      <c r="AS1283" s="20" t="str">
        <f>LEFT(AT1283,4)</f>
        <v>2004</v>
      </c>
      <c r="AT1283" s="139" t="str">
        <f>LEFT(B1283,6)</f>
        <v>200412</v>
      </c>
    </row>
    <row r="1284" spans="2:46" x14ac:dyDescent="0.25">
      <c r="B1284" s="11">
        <f>'Market Data'!B1270</f>
        <v>20041222</v>
      </c>
      <c r="C1284" s="2">
        <f>'Market Data'!C1270</f>
        <v>5379</v>
      </c>
      <c r="D1284" s="2">
        <f>'Market Data'!D1270</f>
        <v>5394.5</v>
      </c>
      <c r="E1284" s="2">
        <f>'Market Data'!E1270</f>
        <v>5367.5</v>
      </c>
      <c r="F1284" s="12">
        <f>'Market Data'!F1270</f>
        <v>5372</v>
      </c>
      <c r="H1284" s="151">
        <f t="shared" si="175"/>
        <v>1266</v>
      </c>
      <c r="I1284" s="244">
        <f ca="1">IF($H1284&lt;($J$6+1),"",PFE(OFFSET($F1284,0,0,-$J$6)))</f>
        <v>0.16310168273451536</v>
      </c>
      <c r="J1284" s="19"/>
      <c r="K1284" s="139" t="str">
        <f t="shared" ca="1" si="176"/>
        <v>Long</v>
      </c>
      <c r="L1284" s="243" t="e">
        <f t="shared" ca="1" si="171"/>
        <v>#N/A</v>
      </c>
      <c r="M1284" s="242" t="e">
        <f t="shared" ca="1" si="172"/>
        <v>#N/A</v>
      </c>
      <c r="N1284" s="20"/>
      <c r="O1284" s="74">
        <f t="shared" ca="1" si="177"/>
        <v>1</v>
      </c>
      <c r="P1284" s="75">
        <f t="shared" ca="1" si="169"/>
        <v>0</v>
      </c>
      <c r="Q1284" s="76" t="str">
        <f t="shared" ca="1" si="173"/>
        <v/>
      </c>
      <c r="R1284" s="75"/>
      <c r="S1284" s="77">
        <f t="shared" ca="1" si="170"/>
        <v>1</v>
      </c>
      <c r="T1284" s="78"/>
      <c r="U1284" s="81">
        <f t="shared" ca="1" si="178"/>
        <v>122.5</v>
      </c>
      <c r="V1284" s="82">
        <f t="shared" ca="1" si="174"/>
        <v>118986.66000000003</v>
      </c>
      <c r="W1284" s="50"/>
      <c r="X1284" s="50"/>
      <c r="Y1284" s="50"/>
      <c r="Z1284" s="50"/>
      <c r="AA1284" s="50"/>
      <c r="AG1284" s="50"/>
      <c r="AH1284" s="50"/>
      <c r="AI1284" s="50"/>
      <c r="AJ1284" s="50"/>
      <c r="AK1284" s="50"/>
      <c r="AL1284" s="50"/>
      <c r="AM1284" s="50"/>
      <c r="AN1284" s="50"/>
      <c r="AO1284" s="50"/>
      <c r="AP1284" s="138" t="str">
        <f>IF(NOT($AS1284=$AS1285),ROW(),"")</f>
        <v/>
      </c>
      <c r="AQ1284" s="20" t="str">
        <f>IF(NOT(AS1284=AS1285),AS1285,"")</f>
        <v/>
      </c>
      <c r="AR1284" s="20" t="str">
        <f>INDEX($AB$15:$AM$15,MATCH($AS1284,$AB$11:$AM$11,0))</f>
        <v>in</v>
      </c>
      <c r="AS1284" s="20" t="str">
        <f>LEFT(AT1284,4)</f>
        <v>2004</v>
      </c>
      <c r="AT1284" s="139" t="str">
        <f>LEFT(B1284,6)</f>
        <v>200412</v>
      </c>
    </row>
    <row r="1285" spans="2:46" x14ac:dyDescent="0.25">
      <c r="B1285" s="11">
        <f>'Market Data'!B1271</f>
        <v>20041223</v>
      </c>
      <c r="C1285" s="2">
        <f>'Market Data'!C1271</f>
        <v>5376</v>
      </c>
      <c r="D1285" s="2">
        <f>'Market Data'!D1271</f>
        <v>5397</v>
      </c>
      <c r="E1285" s="2">
        <f>'Market Data'!E1271</f>
        <v>5375.5</v>
      </c>
      <c r="F1285" s="12">
        <f>'Market Data'!F1271</f>
        <v>5389.5</v>
      </c>
      <c r="H1285" s="151">
        <f t="shared" si="175"/>
        <v>1267</v>
      </c>
      <c r="I1285" s="244">
        <f ca="1">IF($H1285&lt;($J$6+1),"",PFE(OFFSET($F1285,0,0,-$J$6)))</f>
        <v>0.18207835094207125</v>
      </c>
      <c r="J1285" s="19"/>
      <c r="K1285" s="139" t="str">
        <f t="shared" ca="1" si="176"/>
        <v>Long</v>
      </c>
      <c r="L1285" s="243" t="e">
        <f t="shared" ca="1" si="171"/>
        <v>#N/A</v>
      </c>
      <c r="M1285" s="242" t="e">
        <f t="shared" ca="1" si="172"/>
        <v>#N/A</v>
      </c>
      <c r="N1285" s="20"/>
      <c r="O1285" s="74">
        <f t="shared" ca="1" si="177"/>
        <v>1</v>
      </c>
      <c r="P1285" s="75">
        <f t="shared" ca="1" si="169"/>
        <v>0</v>
      </c>
      <c r="Q1285" s="76" t="str">
        <f t="shared" ca="1" si="173"/>
        <v/>
      </c>
      <c r="R1285" s="75"/>
      <c r="S1285" s="77">
        <f t="shared" ca="1" si="170"/>
        <v>1</v>
      </c>
      <c r="T1285" s="78"/>
      <c r="U1285" s="81">
        <f t="shared" ca="1" si="178"/>
        <v>612.5</v>
      </c>
      <c r="V1285" s="82">
        <f t="shared" ca="1" si="174"/>
        <v>119599.16000000003</v>
      </c>
      <c r="W1285" s="50"/>
      <c r="X1285" s="50"/>
      <c r="Y1285" s="50"/>
      <c r="Z1285" s="50"/>
      <c r="AA1285" s="50"/>
      <c r="AG1285" s="50"/>
      <c r="AH1285" s="50"/>
      <c r="AI1285" s="50"/>
      <c r="AJ1285" s="50"/>
      <c r="AK1285" s="50"/>
      <c r="AL1285" s="50"/>
      <c r="AM1285" s="50"/>
      <c r="AN1285" s="50"/>
      <c r="AO1285" s="50"/>
      <c r="AP1285" s="138" t="str">
        <f>IF(NOT($AS1285=$AS1286),ROW(),"")</f>
        <v/>
      </c>
      <c r="AQ1285" s="20" t="str">
        <f>IF(NOT(AS1285=AS1286),AS1286,"")</f>
        <v/>
      </c>
      <c r="AR1285" s="20" t="str">
        <f>INDEX($AB$15:$AM$15,MATCH($AS1285,$AB$11:$AM$11,0))</f>
        <v>in</v>
      </c>
      <c r="AS1285" s="20" t="str">
        <f>LEFT(AT1285,4)</f>
        <v>2004</v>
      </c>
      <c r="AT1285" s="139" t="str">
        <f>LEFT(B1285,6)</f>
        <v>200412</v>
      </c>
    </row>
    <row r="1286" spans="2:46" x14ac:dyDescent="0.25">
      <c r="B1286" s="11">
        <f>'Market Data'!B1272</f>
        <v>20041227</v>
      </c>
      <c r="C1286" s="2">
        <f>'Market Data'!C1272</f>
        <v>5396.5</v>
      </c>
      <c r="D1286" s="2">
        <f>'Market Data'!D1272</f>
        <v>5404.5</v>
      </c>
      <c r="E1286" s="2">
        <f>'Market Data'!E1272</f>
        <v>5374</v>
      </c>
      <c r="F1286" s="12">
        <f>'Market Data'!F1272</f>
        <v>5387.5</v>
      </c>
      <c r="H1286" s="151">
        <f t="shared" si="175"/>
        <v>1268</v>
      </c>
      <c r="I1286" s="244">
        <f ca="1">IF($H1286&lt;($J$6+1),"",PFE(OFFSET($F1286,0,0,-$J$6)))</f>
        <v>0.20680263683550693</v>
      </c>
      <c r="J1286" s="19"/>
      <c r="K1286" s="139" t="str">
        <f t="shared" ca="1" si="176"/>
        <v>Long</v>
      </c>
      <c r="L1286" s="243" t="e">
        <f t="shared" ca="1" si="171"/>
        <v>#N/A</v>
      </c>
      <c r="M1286" s="242" t="e">
        <f t="shared" ca="1" si="172"/>
        <v>#N/A</v>
      </c>
      <c r="N1286" s="20"/>
      <c r="O1286" s="74">
        <f t="shared" ca="1" si="177"/>
        <v>1</v>
      </c>
      <c r="P1286" s="75">
        <f t="shared" ca="1" si="169"/>
        <v>0</v>
      </c>
      <c r="Q1286" s="76" t="str">
        <f t="shared" ca="1" si="173"/>
        <v/>
      </c>
      <c r="R1286" s="75"/>
      <c r="S1286" s="77">
        <f t="shared" ca="1" si="170"/>
        <v>1</v>
      </c>
      <c r="T1286" s="78"/>
      <c r="U1286" s="81">
        <f t="shared" ca="1" si="178"/>
        <v>-70</v>
      </c>
      <c r="V1286" s="82">
        <f t="shared" ca="1" si="174"/>
        <v>119529.16000000003</v>
      </c>
      <c r="W1286" s="50"/>
      <c r="X1286" s="50"/>
      <c r="Y1286" s="50"/>
      <c r="Z1286" s="50"/>
      <c r="AA1286" s="50"/>
      <c r="AG1286" s="50"/>
      <c r="AH1286" s="50"/>
      <c r="AI1286" s="50"/>
      <c r="AJ1286" s="50"/>
      <c r="AK1286" s="50"/>
      <c r="AL1286" s="50"/>
      <c r="AM1286" s="50"/>
      <c r="AN1286" s="50"/>
      <c r="AO1286" s="50"/>
      <c r="AP1286" s="138" t="str">
        <f>IF(NOT($AS1286=$AS1287),ROW(),"")</f>
        <v/>
      </c>
      <c r="AQ1286" s="20" t="str">
        <f>IF(NOT(AS1286=AS1287),AS1287,"")</f>
        <v/>
      </c>
      <c r="AR1286" s="20" t="str">
        <f>INDEX($AB$15:$AM$15,MATCH($AS1286,$AB$11:$AM$11,0))</f>
        <v>in</v>
      </c>
      <c r="AS1286" s="20" t="str">
        <f>LEFT(AT1286,4)</f>
        <v>2004</v>
      </c>
      <c r="AT1286" s="139" t="str">
        <f>LEFT(B1286,6)</f>
        <v>200412</v>
      </c>
    </row>
    <row r="1287" spans="2:46" x14ac:dyDescent="0.25">
      <c r="B1287" s="11">
        <f>'Market Data'!B1273</f>
        <v>20041228</v>
      </c>
      <c r="C1287" s="2">
        <f>'Market Data'!C1273</f>
        <v>5404.5</v>
      </c>
      <c r="D1287" s="2">
        <f>'Market Data'!D1273</f>
        <v>5404.5</v>
      </c>
      <c r="E1287" s="2">
        <f>'Market Data'!E1273</f>
        <v>5384.5</v>
      </c>
      <c r="F1287" s="12">
        <f>'Market Data'!F1273</f>
        <v>5403.5</v>
      </c>
      <c r="H1287" s="151">
        <f t="shared" si="175"/>
        <v>1269</v>
      </c>
      <c r="I1287" s="244">
        <f ca="1">IF($H1287&lt;($J$6+1),"",PFE(OFFSET($F1287,0,0,-$J$6)))</f>
        <v>0.20496411791207314</v>
      </c>
      <c r="J1287" s="19"/>
      <c r="K1287" s="139" t="str">
        <f t="shared" ca="1" si="176"/>
        <v>Long</v>
      </c>
      <c r="L1287" s="243" t="e">
        <f t="shared" ca="1" si="171"/>
        <v>#N/A</v>
      </c>
      <c r="M1287" s="242" t="e">
        <f t="shared" ca="1" si="172"/>
        <v>#N/A</v>
      </c>
      <c r="N1287" s="20"/>
      <c r="O1287" s="74">
        <f t="shared" ca="1" si="177"/>
        <v>1</v>
      </c>
      <c r="P1287" s="75">
        <f t="shared" ca="1" si="169"/>
        <v>0</v>
      </c>
      <c r="Q1287" s="76" t="str">
        <f t="shared" ca="1" si="173"/>
        <v/>
      </c>
      <c r="R1287" s="75"/>
      <c r="S1287" s="77">
        <f t="shared" ca="1" si="170"/>
        <v>1</v>
      </c>
      <c r="T1287" s="78"/>
      <c r="U1287" s="81">
        <f t="shared" ca="1" si="178"/>
        <v>560</v>
      </c>
      <c r="V1287" s="82">
        <f t="shared" ca="1" si="174"/>
        <v>120089.16000000003</v>
      </c>
      <c r="W1287" s="50"/>
      <c r="X1287" s="50"/>
      <c r="Y1287" s="50"/>
      <c r="Z1287" s="50"/>
      <c r="AA1287" s="50"/>
      <c r="AG1287" s="50"/>
      <c r="AH1287" s="50"/>
      <c r="AI1287" s="50"/>
      <c r="AJ1287" s="50"/>
      <c r="AK1287" s="50"/>
      <c r="AL1287" s="50"/>
      <c r="AM1287" s="50"/>
      <c r="AN1287" s="50"/>
      <c r="AO1287" s="50"/>
      <c r="AP1287" s="138" t="str">
        <f>IF(NOT($AS1287=$AS1288),ROW(),"")</f>
        <v/>
      </c>
      <c r="AQ1287" s="20" t="str">
        <f>IF(NOT(AS1287=AS1288),AS1288,"")</f>
        <v/>
      </c>
      <c r="AR1287" s="20" t="str">
        <f>INDEX($AB$15:$AM$15,MATCH($AS1287,$AB$11:$AM$11,0))</f>
        <v>in</v>
      </c>
      <c r="AS1287" s="20" t="str">
        <f>LEFT(AT1287,4)</f>
        <v>2004</v>
      </c>
      <c r="AT1287" s="139" t="str">
        <f>LEFT(B1287,6)</f>
        <v>200412</v>
      </c>
    </row>
    <row r="1288" spans="2:46" x14ac:dyDescent="0.25">
      <c r="B1288" s="11">
        <f>'Market Data'!B1274</f>
        <v>20041229</v>
      </c>
      <c r="C1288" s="2">
        <f>'Market Data'!C1274</f>
        <v>5415</v>
      </c>
      <c r="D1288" s="2">
        <f>'Market Data'!D1274</f>
        <v>5417</v>
      </c>
      <c r="E1288" s="2">
        <f>'Market Data'!E1274</f>
        <v>5379.5</v>
      </c>
      <c r="F1288" s="12">
        <f>'Market Data'!F1274</f>
        <v>5394</v>
      </c>
      <c r="H1288" s="151">
        <f t="shared" si="175"/>
        <v>1270</v>
      </c>
      <c r="I1288" s="244">
        <f ca="1">IF($H1288&lt;($J$6+1),"",PFE(OFFSET($F1288,0,0,-$J$6)))</f>
        <v>0.1880602151575938</v>
      </c>
      <c r="J1288" s="19"/>
      <c r="K1288" s="139" t="str">
        <f t="shared" ca="1" si="176"/>
        <v>Long</v>
      </c>
      <c r="L1288" s="243" t="e">
        <f t="shared" ca="1" si="171"/>
        <v>#N/A</v>
      </c>
      <c r="M1288" s="242" t="e">
        <f t="shared" ca="1" si="172"/>
        <v>#N/A</v>
      </c>
      <c r="N1288" s="20"/>
      <c r="O1288" s="74">
        <f t="shared" ca="1" si="177"/>
        <v>1</v>
      </c>
      <c r="P1288" s="75">
        <f t="shared" ca="1" si="169"/>
        <v>0</v>
      </c>
      <c r="Q1288" s="76" t="str">
        <f t="shared" ca="1" si="173"/>
        <v/>
      </c>
      <c r="R1288" s="75"/>
      <c r="S1288" s="77">
        <f t="shared" ca="1" si="170"/>
        <v>1</v>
      </c>
      <c r="T1288" s="78"/>
      <c r="U1288" s="81">
        <f t="shared" ca="1" si="178"/>
        <v>-332.5</v>
      </c>
      <c r="V1288" s="82">
        <f t="shared" ca="1" si="174"/>
        <v>119756.66000000003</v>
      </c>
      <c r="W1288" s="50"/>
      <c r="X1288" s="50"/>
      <c r="Y1288" s="50"/>
      <c r="Z1288" s="50"/>
      <c r="AA1288" s="50"/>
      <c r="AG1288" s="50"/>
      <c r="AH1288" s="50"/>
      <c r="AI1288" s="50"/>
      <c r="AJ1288" s="50"/>
      <c r="AK1288" s="50"/>
      <c r="AL1288" s="50"/>
      <c r="AM1288" s="50"/>
      <c r="AN1288" s="50"/>
      <c r="AO1288" s="50"/>
      <c r="AP1288" s="138" t="str">
        <f>IF(NOT($AS1288=$AS1289),ROW(),"")</f>
        <v/>
      </c>
      <c r="AQ1288" s="20" t="str">
        <f>IF(NOT(AS1288=AS1289),AS1289,"")</f>
        <v/>
      </c>
      <c r="AR1288" s="20" t="str">
        <f>INDEX($AB$15:$AM$15,MATCH($AS1288,$AB$11:$AM$11,0))</f>
        <v>in</v>
      </c>
      <c r="AS1288" s="20" t="str">
        <f>LEFT(AT1288,4)</f>
        <v>2004</v>
      </c>
      <c r="AT1288" s="139" t="str">
        <f>LEFT(B1288,6)</f>
        <v>200412</v>
      </c>
    </row>
    <row r="1289" spans="2:46" x14ac:dyDescent="0.25">
      <c r="B1289" s="11">
        <f>'Market Data'!B1275</f>
        <v>20041230</v>
      </c>
      <c r="C1289" s="2">
        <f>'Market Data'!C1275</f>
        <v>5400</v>
      </c>
      <c r="D1289" s="2">
        <f>'Market Data'!D1275</f>
        <v>5402.5</v>
      </c>
      <c r="E1289" s="2">
        <f>'Market Data'!E1275</f>
        <v>5391.5</v>
      </c>
      <c r="F1289" s="12">
        <f>'Market Data'!F1275</f>
        <v>5391.5</v>
      </c>
      <c r="H1289" s="151">
        <f t="shared" si="175"/>
        <v>1271</v>
      </c>
      <c r="I1289" s="244">
        <f ca="1">IF($H1289&lt;($J$6+1),"",PFE(OFFSET($F1289,0,0,-$J$6)))</f>
        <v>0.17516133104507517</v>
      </c>
      <c r="J1289" s="19"/>
      <c r="K1289" s="139" t="str">
        <f t="shared" ca="1" si="176"/>
        <v>Long</v>
      </c>
      <c r="L1289" s="243" t="e">
        <f t="shared" ca="1" si="171"/>
        <v>#N/A</v>
      </c>
      <c r="M1289" s="242" t="e">
        <f t="shared" ca="1" si="172"/>
        <v>#N/A</v>
      </c>
      <c r="N1289" s="20"/>
      <c r="O1289" s="74">
        <f t="shared" ca="1" si="177"/>
        <v>1</v>
      </c>
      <c r="P1289" s="75">
        <f t="shared" ca="1" si="169"/>
        <v>0</v>
      </c>
      <c r="Q1289" s="76" t="str">
        <f t="shared" ca="1" si="173"/>
        <v/>
      </c>
      <c r="R1289" s="75"/>
      <c r="S1289" s="77">
        <f t="shared" ca="1" si="170"/>
        <v>1</v>
      </c>
      <c r="T1289" s="78"/>
      <c r="U1289" s="81">
        <f t="shared" ca="1" si="178"/>
        <v>-87.5</v>
      </c>
      <c r="V1289" s="82">
        <f t="shared" ca="1" si="174"/>
        <v>119669.16000000003</v>
      </c>
      <c r="W1289" s="50"/>
      <c r="X1289" s="50"/>
      <c r="Y1289" s="50"/>
      <c r="Z1289" s="50"/>
      <c r="AA1289" s="50"/>
      <c r="AG1289" s="50"/>
      <c r="AH1289" s="50"/>
      <c r="AI1289" s="50"/>
      <c r="AJ1289" s="50"/>
      <c r="AK1289" s="50"/>
      <c r="AL1289" s="50"/>
      <c r="AM1289" s="50"/>
      <c r="AN1289" s="50"/>
      <c r="AO1289" s="50"/>
      <c r="AP1289" s="138">
        <f>IF(NOT($AS1289=$AS1290),ROW(),"")</f>
        <v>1289</v>
      </c>
      <c r="AQ1289" s="20" t="str">
        <f>IF(NOT(AS1289=AS1290),AS1290,"")</f>
        <v>2005</v>
      </c>
      <c r="AR1289" s="20" t="str">
        <f>INDEX($AB$15:$AM$15,MATCH($AS1289,$AB$11:$AM$11,0))</f>
        <v>in</v>
      </c>
      <c r="AS1289" s="20" t="str">
        <f>LEFT(AT1289,4)</f>
        <v>2004</v>
      </c>
      <c r="AT1289" s="139" t="str">
        <f>LEFT(B1289,6)</f>
        <v>200412</v>
      </c>
    </row>
    <row r="1290" spans="2:46" x14ac:dyDescent="0.25">
      <c r="B1290" s="11">
        <f>'Market Data'!B1276</f>
        <v>20050103</v>
      </c>
      <c r="C1290" s="2">
        <f>'Market Data'!C1276</f>
        <v>5403.5</v>
      </c>
      <c r="D1290" s="2">
        <f>'Market Data'!D1276</f>
        <v>5450</v>
      </c>
      <c r="E1290" s="2">
        <f>'Market Data'!E1276</f>
        <v>5392</v>
      </c>
      <c r="F1290" s="12">
        <f>'Market Data'!F1276</f>
        <v>5426.5</v>
      </c>
      <c r="H1290" s="151">
        <f t="shared" si="175"/>
        <v>1272</v>
      </c>
      <c r="I1290" s="244">
        <f ca="1">IF($H1290&lt;($J$6+1),"",PFE(OFFSET($F1290,0,0,-$J$6)))</f>
        <v>0.18017429619740727</v>
      </c>
      <c r="J1290" s="19"/>
      <c r="K1290" s="139" t="str">
        <f t="shared" ca="1" si="176"/>
        <v>Long</v>
      </c>
      <c r="L1290" s="243" t="e">
        <f t="shared" ca="1" si="171"/>
        <v>#N/A</v>
      </c>
      <c r="M1290" s="242" t="e">
        <f t="shared" ca="1" si="172"/>
        <v>#N/A</v>
      </c>
      <c r="N1290" s="20"/>
      <c r="O1290" s="74">
        <f t="shared" ca="1" si="177"/>
        <v>1</v>
      </c>
      <c r="P1290" s="75">
        <f t="shared" ca="1" si="169"/>
        <v>0</v>
      </c>
      <c r="Q1290" s="76" t="str">
        <f t="shared" ca="1" si="173"/>
        <v/>
      </c>
      <c r="R1290" s="75"/>
      <c r="S1290" s="77">
        <f t="shared" ca="1" si="170"/>
        <v>1</v>
      </c>
      <c r="T1290" s="78"/>
      <c r="U1290" s="81">
        <f t="shared" ca="1" si="178"/>
        <v>1225</v>
      </c>
      <c r="V1290" s="82">
        <f t="shared" ca="1" si="174"/>
        <v>120894.16000000003</v>
      </c>
      <c r="W1290" s="50"/>
      <c r="X1290" s="50"/>
      <c r="Y1290" s="50"/>
      <c r="Z1290" s="50"/>
      <c r="AA1290" s="50"/>
      <c r="AG1290" s="50"/>
      <c r="AH1290" s="50"/>
      <c r="AI1290" s="50"/>
      <c r="AJ1290" s="50"/>
      <c r="AK1290" s="50"/>
      <c r="AL1290" s="50"/>
      <c r="AM1290" s="50"/>
      <c r="AN1290" s="50"/>
      <c r="AO1290" s="50"/>
      <c r="AP1290" s="138" t="str">
        <f>IF(NOT($AS1290=$AS1291),ROW(),"")</f>
        <v/>
      </c>
      <c r="AQ1290" s="20" t="str">
        <f>IF(NOT(AS1290=AS1291),AS1291,"")</f>
        <v/>
      </c>
      <c r="AR1290" s="20" t="str">
        <f>INDEX($AB$15:$AM$15,MATCH($AS1290,$AB$11:$AM$11,0))</f>
        <v>in</v>
      </c>
      <c r="AS1290" s="20" t="str">
        <f>LEFT(AT1290,4)</f>
        <v>2005</v>
      </c>
      <c r="AT1290" s="139" t="str">
        <f>LEFT(B1290,6)</f>
        <v>200501</v>
      </c>
    </row>
    <row r="1291" spans="2:46" x14ac:dyDescent="0.25">
      <c r="B1291" s="11">
        <f>'Market Data'!B1277</f>
        <v>20050104</v>
      </c>
      <c r="C1291" s="2">
        <f>'Market Data'!C1277</f>
        <v>5427</v>
      </c>
      <c r="D1291" s="2">
        <f>'Market Data'!D1277</f>
        <v>5446.5</v>
      </c>
      <c r="E1291" s="2">
        <f>'Market Data'!E1277</f>
        <v>5414.5</v>
      </c>
      <c r="F1291" s="12">
        <f>'Market Data'!F1277</f>
        <v>5414.5</v>
      </c>
      <c r="H1291" s="151">
        <f t="shared" si="175"/>
        <v>1273</v>
      </c>
      <c r="I1291" s="244">
        <f ca="1">IF($H1291&lt;($J$6+1),"",PFE(OFFSET($F1291,0,0,-$J$6)))</f>
        <v>0.17297360767371778</v>
      </c>
      <c r="J1291" s="19"/>
      <c r="K1291" s="139" t="str">
        <f t="shared" ca="1" si="176"/>
        <v>Long</v>
      </c>
      <c r="L1291" s="243" t="e">
        <f t="shared" ca="1" si="171"/>
        <v>#N/A</v>
      </c>
      <c r="M1291" s="242" t="e">
        <f t="shared" ca="1" si="172"/>
        <v>#N/A</v>
      </c>
      <c r="N1291" s="20"/>
      <c r="O1291" s="74">
        <f t="shared" ca="1" si="177"/>
        <v>1</v>
      </c>
      <c r="P1291" s="75">
        <f t="shared" ca="1" si="169"/>
        <v>0</v>
      </c>
      <c r="Q1291" s="76" t="str">
        <f t="shared" ca="1" si="173"/>
        <v/>
      </c>
      <c r="R1291" s="75"/>
      <c r="S1291" s="77">
        <f t="shared" ca="1" si="170"/>
        <v>1</v>
      </c>
      <c r="T1291" s="78"/>
      <c r="U1291" s="81">
        <f t="shared" ca="1" si="178"/>
        <v>-420</v>
      </c>
      <c r="V1291" s="82">
        <f t="shared" ca="1" si="174"/>
        <v>120474.16000000003</v>
      </c>
      <c r="W1291" s="50"/>
      <c r="X1291" s="50"/>
      <c r="Y1291" s="50"/>
      <c r="Z1291" s="50"/>
      <c r="AA1291" s="50"/>
      <c r="AG1291" s="50"/>
      <c r="AH1291" s="50"/>
      <c r="AI1291" s="50"/>
      <c r="AJ1291" s="50"/>
      <c r="AK1291" s="50"/>
      <c r="AL1291" s="50"/>
      <c r="AM1291" s="50"/>
      <c r="AN1291" s="50"/>
      <c r="AO1291" s="50"/>
      <c r="AP1291" s="138" t="str">
        <f>IF(NOT($AS1291=$AS1292),ROW(),"")</f>
        <v/>
      </c>
      <c r="AQ1291" s="20" t="str">
        <f>IF(NOT(AS1291=AS1292),AS1292,"")</f>
        <v/>
      </c>
      <c r="AR1291" s="20" t="str">
        <f>INDEX($AB$15:$AM$15,MATCH($AS1291,$AB$11:$AM$11,0))</f>
        <v>in</v>
      </c>
      <c r="AS1291" s="20" t="str">
        <f>LEFT(AT1291,4)</f>
        <v>2005</v>
      </c>
      <c r="AT1291" s="139" t="str">
        <f>LEFT(B1291,6)</f>
        <v>200501</v>
      </c>
    </row>
    <row r="1292" spans="2:46" x14ac:dyDescent="0.25">
      <c r="B1292" s="11">
        <f>'Market Data'!B1278</f>
        <v>20050105</v>
      </c>
      <c r="C1292" s="2">
        <f>'Market Data'!C1278</f>
        <v>5398.5</v>
      </c>
      <c r="D1292" s="2">
        <f>'Market Data'!D1278</f>
        <v>5419</v>
      </c>
      <c r="E1292" s="2">
        <f>'Market Data'!E1278</f>
        <v>5380.5</v>
      </c>
      <c r="F1292" s="12">
        <f>'Market Data'!F1278</f>
        <v>5413.5</v>
      </c>
      <c r="H1292" s="151">
        <f t="shared" si="175"/>
        <v>1274</v>
      </c>
      <c r="I1292" s="244">
        <f ca="1">IF($H1292&lt;($J$6+1),"",PFE(OFFSET($F1292,0,0,-$J$6)))</f>
        <v>0.18238259048706318</v>
      </c>
      <c r="J1292" s="19"/>
      <c r="K1292" s="139" t="str">
        <f t="shared" ca="1" si="176"/>
        <v>Long</v>
      </c>
      <c r="L1292" s="243" t="e">
        <f t="shared" ca="1" si="171"/>
        <v>#N/A</v>
      </c>
      <c r="M1292" s="242" t="e">
        <f t="shared" ca="1" si="172"/>
        <v>#N/A</v>
      </c>
      <c r="N1292" s="20"/>
      <c r="O1292" s="74">
        <f t="shared" ca="1" si="177"/>
        <v>1</v>
      </c>
      <c r="P1292" s="75">
        <f t="shared" ca="1" si="169"/>
        <v>0</v>
      </c>
      <c r="Q1292" s="76" t="str">
        <f t="shared" ca="1" si="173"/>
        <v/>
      </c>
      <c r="R1292" s="75"/>
      <c r="S1292" s="77">
        <f t="shared" ca="1" si="170"/>
        <v>1</v>
      </c>
      <c r="T1292" s="78"/>
      <c r="U1292" s="81">
        <f t="shared" ca="1" si="178"/>
        <v>-35</v>
      </c>
      <c r="V1292" s="82">
        <f t="shared" ca="1" si="174"/>
        <v>120439.16000000003</v>
      </c>
      <c r="W1292" s="50"/>
      <c r="X1292" s="50"/>
      <c r="Y1292" s="50"/>
      <c r="Z1292" s="50"/>
      <c r="AA1292" s="50"/>
      <c r="AG1292" s="50"/>
      <c r="AH1292" s="50"/>
      <c r="AI1292" s="50"/>
      <c r="AJ1292" s="50"/>
      <c r="AK1292" s="50"/>
      <c r="AL1292" s="50"/>
      <c r="AM1292" s="50"/>
      <c r="AN1292" s="50"/>
      <c r="AO1292" s="50"/>
      <c r="AP1292" s="138" t="str">
        <f>IF(NOT($AS1292=$AS1293),ROW(),"")</f>
        <v/>
      </c>
      <c r="AQ1292" s="20" t="str">
        <f>IF(NOT(AS1292=AS1293),AS1293,"")</f>
        <v/>
      </c>
      <c r="AR1292" s="20" t="str">
        <f>INDEX($AB$15:$AM$15,MATCH($AS1292,$AB$11:$AM$11,0))</f>
        <v>in</v>
      </c>
      <c r="AS1292" s="20" t="str">
        <f>LEFT(AT1292,4)</f>
        <v>2005</v>
      </c>
      <c r="AT1292" s="139" t="str">
        <f>LEFT(B1292,6)</f>
        <v>200501</v>
      </c>
    </row>
    <row r="1293" spans="2:46" x14ac:dyDescent="0.25">
      <c r="B1293" s="11">
        <f>'Market Data'!B1279</f>
        <v>20050106</v>
      </c>
      <c r="C1293" s="2">
        <f>'Market Data'!C1279</f>
        <v>5396.5</v>
      </c>
      <c r="D1293" s="2">
        <f>'Market Data'!D1279</f>
        <v>5445</v>
      </c>
      <c r="E1293" s="2">
        <f>'Market Data'!E1279</f>
        <v>5395</v>
      </c>
      <c r="F1293" s="12">
        <f>'Market Data'!F1279</f>
        <v>5442.5</v>
      </c>
      <c r="H1293" s="151">
        <f t="shared" si="175"/>
        <v>1275</v>
      </c>
      <c r="I1293" s="244">
        <f ca="1">IF($H1293&lt;($J$6+1),"",PFE(OFFSET($F1293,0,0,-$J$6)))</f>
        <v>0.19704092843420648</v>
      </c>
      <c r="J1293" s="19"/>
      <c r="K1293" s="139" t="str">
        <f t="shared" ca="1" si="176"/>
        <v>Long</v>
      </c>
      <c r="L1293" s="243" t="e">
        <f t="shared" ca="1" si="171"/>
        <v>#N/A</v>
      </c>
      <c r="M1293" s="242" t="e">
        <f t="shared" ca="1" si="172"/>
        <v>#N/A</v>
      </c>
      <c r="N1293" s="20"/>
      <c r="O1293" s="74">
        <f t="shared" ca="1" si="177"/>
        <v>1</v>
      </c>
      <c r="P1293" s="75">
        <f t="shared" ca="1" si="169"/>
        <v>0</v>
      </c>
      <c r="Q1293" s="76" t="str">
        <f t="shared" ca="1" si="173"/>
        <v/>
      </c>
      <c r="R1293" s="75"/>
      <c r="S1293" s="77">
        <f t="shared" ca="1" si="170"/>
        <v>1</v>
      </c>
      <c r="T1293" s="78"/>
      <c r="U1293" s="81">
        <f t="shared" ca="1" si="178"/>
        <v>1015</v>
      </c>
      <c r="V1293" s="82">
        <f t="shared" ca="1" si="174"/>
        <v>121454.16000000003</v>
      </c>
      <c r="W1293" s="50"/>
      <c r="X1293" s="50"/>
      <c r="Y1293" s="50"/>
      <c r="Z1293" s="50"/>
      <c r="AA1293" s="50"/>
      <c r="AG1293" s="50"/>
      <c r="AH1293" s="50"/>
      <c r="AI1293" s="50"/>
      <c r="AJ1293" s="50"/>
      <c r="AK1293" s="50"/>
      <c r="AL1293" s="50"/>
      <c r="AM1293" s="50"/>
      <c r="AN1293" s="50"/>
      <c r="AO1293" s="50"/>
      <c r="AP1293" s="138" t="str">
        <f>IF(NOT($AS1293=$AS1294),ROW(),"")</f>
        <v/>
      </c>
      <c r="AQ1293" s="20" t="str">
        <f>IF(NOT(AS1293=AS1294),AS1294,"")</f>
        <v/>
      </c>
      <c r="AR1293" s="20" t="str">
        <f>INDEX($AB$15:$AM$15,MATCH($AS1293,$AB$11:$AM$11,0))</f>
        <v>in</v>
      </c>
      <c r="AS1293" s="20" t="str">
        <f>LEFT(AT1293,4)</f>
        <v>2005</v>
      </c>
      <c r="AT1293" s="139" t="str">
        <f>LEFT(B1293,6)</f>
        <v>200501</v>
      </c>
    </row>
    <row r="1294" spans="2:46" x14ac:dyDescent="0.25">
      <c r="B1294" s="11">
        <f>'Market Data'!B1280</f>
        <v>20050107</v>
      </c>
      <c r="C1294" s="2">
        <f>'Market Data'!C1280</f>
        <v>5427.5</v>
      </c>
      <c r="D1294" s="2">
        <f>'Market Data'!D1280</f>
        <v>5465</v>
      </c>
      <c r="E1294" s="2">
        <f>'Market Data'!E1280</f>
        <v>5420.5</v>
      </c>
      <c r="F1294" s="12">
        <f>'Market Data'!F1280</f>
        <v>5454</v>
      </c>
      <c r="H1294" s="151">
        <f t="shared" si="175"/>
        <v>1276</v>
      </c>
      <c r="I1294" s="244">
        <f ca="1">IF($H1294&lt;($J$6+1),"",PFE(OFFSET($F1294,0,0,-$J$6)))</f>
        <v>0.1959146449715625</v>
      </c>
      <c r="J1294" s="19"/>
      <c r="K1294" s="139" t="str">
        <f t="shared" ca="1" si="176"/>
        <v>Long</v>
      </c>
      <c r="L1294" s="243" t="e">
        <f t="shared" ca="1" si="171"/>
        <v>#N/A</v>
      </c>
      <c r="M1294" s="242" t="e">
        <f t="shared" ca="1" si="172"/>
        <v>#N/A</v>
      </c>
      <c r="N1294" s="20"/>
      <c r="O1294" s="74">
        <f t="shared" ca="1" si="177"/>
        <v>1</v>
      </c>
      <c r="P1294" s="75">
        <f t="shared" ca="1" si="169"/>
        <v>0</v>
      </c>
      <c r="Q1294" s="76" t="str">
        <f t="shared" ca="1" si="173"/>
        <v/>
      </c>
      <c r="R1294" s="75"/>
      <c r="S1294" s="77">
        <f t="shared" ca="1" si="170"/>
        <v>1</v>
      </c>
      <c r="T1294" s="78"/>
      <c r="U1294" s="81">
        <f t="shared" ca="1" si="178"/>
        <v>402.5</v>
      </c>
      <c r="V1294" s="82">
        <f t="shared" ca="1" si="174"/>
        <v>121856.66000000003</v>
      </c>
      <c r="W1294" s="50"/>
      <c r="X1294" s="50"/>
      <c r="Y1294" s="50"/>
      <c r="Z1294" s="50"/>
      <c r="AA1294" s="50"/>
      <c r="AG1294" s="50"/>
      <c r="AH1294" s="50"/>
      <c r="AI1294" s="50"/>
      <c r="AJ1294" s="50"/>
      <c r="AK1294" s="50"/>
      <c r="AL1294" s="50"/>
      <c r="AM1294" s="50"/>
      <c r="AN1294" s="50"/>
      <c r="AO1294" s="50"/>
      <c r="AP1294" s="138" t="str">
        <f>IF(NOT($AS1294=$AS1295),ROW(),"")</f>
        <v/>
      </c>
      <c r="AQ1294" s="20" t="str">
        <f>IF(NOT(AS1294=AS1295),AS1295,"")</f>
        <v/>
      </c>
      <c r="AR1294" s="20" t="str">
        <f>INDEX($AB$15:$AM$15,MATCH($AS1294,$AB$11:$AM$11,0))</f>
        <v>in</v>
      </c>
      <c r="AS1294" s="20" t="str">
        <f>LEFT(AT1294,4)</f>
        <v>2005</v>
      </c>
      <c r="AT1294" s="139" t="str">
        <f>LEFT(B1294,6)</f>
        <v>200501</v>
      </c>
    </row>
    <row r="1295" spans="2:46" x14ac:dyDescent="0.25">
      <c r="B1295" s="11">
        <f>'Market Data'!B1281</f>
        <v>20050110</v>
      </c>
      <c r="C1295" s="2">
        <f>'Market Data'!C1281</f>
        <v>5448.5</v>
      </c>
      <c r="D1295" s="2">
        <f>'Market Data'!D1281</f>
        <v>5462.5</v>
      </c>
      <c r="E1295" s="2">
        <f>'Market Data'!E1281</f>
        <v>5427</v>
      </c>
      <c r="F1295" s="12">
        <f>'Market Data'!F1281</f>
        <v>5451.5</v>
      </c>
      <c r="H1295" s="151">
        <f t="shared" si="175"/>
        <v>1277</v>
      </c>
      <c r="I1295" s="244">
        <f ca="1">IF($H1295&lt;($J$6+1),"",PFE(OFFSET($F1295,0,0,-$J$6)))</f>
        <v>0.16862084863418261</v>
      </c>
      <c r="J1295" s="19"/>
      <c r="K1295" s="139" t="str">
        <f t="shared" ca="1" si="176"/>
        <v>Long</v>
      </c>
      <c r="L1295" s="243" t="e">
        <f t="shared" ca="1" si="171"/>
        <v>#N/A</v>
      </c>
      <c r="M1295" s="242" t="e">
        <f t="shared" ca="1" si="172"/>
        <v>#N/A</v>
      </c>
      <c r="N1295" s="20"/>
      <c r="O1295" s="74">
        <f t="shared" ca="1" si="177"/>
        <v>1</v>
      </c>
      <c r="P1295" s="75">
        <f t="shared" ca="1" si="169"/>
        <v>0</v>
      </c>
      <c r="Q1295" s="76" t="str">
        <f t="shared" ca="1" si="173"/>
        <v/>
      </c>
      <c r="R1295" s="75"/>
      <c r="S1295" s="77">
        <f t="shared" ca="1" si="170"/>
        <v>1</v>
      </c>
      <c r="T1295" s="78"/>
      <c r="U1295" s="81">
        <f t="shared" ca="1" si="178"/>
        <v>-87.5</v>
      </c>
      <c r="V1295" s="82">
        <f t="shared" ca="1" si="174"/>
        <v>121769.16000000003</v>
      </c>
      <c r="W1295" s="50"/>
      <c r="X1295" s="50"/>
      <c r="Y1295" s="50"/>
      <c r="Z1295" s="50"/>
      <c r="AA1295" s="50"/>
      <c r="AG1295" s="50"/>
      <c r="AH1295" s="50"/>
      <c r="AI1295" s="50"/>
      <c r="AJ1295" s="50"/>
      <c r="AK1295" s="50"/>
      <c r="AL1295" s="50"/>
      <c r="AM1295" s="50"/>
      <c r="AN1295" s="50"/>
      <c r="AO1295" s="50"/>
      <c r="AP1295" s="138" t="str">
        <f>IF(NOT($AS1295=$AS1296),ROW(),"")</f>
        <v/>
      </c>
      <c r="AQ1295" s="20" t="str">
        <f>IF(NOT(AS1295=AS1296),AS1296,"")</f>
        <v/>
      </c>
      <c r="AR1295" s="20" t="str">
        <f>INDEX($AB$15:$AM$15,MATCH($AS1295,$AB$11:$AM$11,0))</f>
        <v>in</v>
      </c>
      <c r="AS1295" s="20" t="str">
        <f>LEFT(AT1295,4)</f>
        <v>2005</v>
      </c>
      <c r="AT1295" s="139" t="str">
        <f>LEFT(B1295,6)</f>
        <v>200501</v>
      </c>
    </row>
    <row r="1296" spans="2:46" x14ac:dyDescent="0.25">
      <c r="B1296" s="11">
        <f>'Market Data'!B1282</f>
        <v>20050111</v>
      </c>
      <c r="C1296" s="2">
        <f>'Market Data'!C1282</f>
        <v>5442.5</v>
      </c>
      <c r="D1296" s="2">
        <f>'Market Data'!D1282</f>
        <v>5453</v>
      </c>
      <c r="E1296" s="2">
        <f>'Market Data'!E1282</f>
        <v>5364.5</v>
      </c>
      <c r="F1296" s="12">
        <f>'Market Data'!F1282</f>
        <v>5379.5</v>
      </c>
      <c r="H1296" s="151">
        <f t="shared" si="175"/>
        <v>1278</v>
      </c>
      <c r="I1296" s="244">
        <f ca="1">IF($H1296&lt;($J$6+1),"",PFE(OFFSET($F1296,0,0,-$J$6)))</f>
        <v>0.12978615751001249</v>
      </c>
      <c r="J1296" s="19"/>
      <c r="K1296" s="139" t="str">
        <f t="shared" ca="1" si="176"/>
        <v>Long</v>
      </c>
      <c r="L1296" s="243" t="e">
        <f t="shared" ca="1" si="171"/>
        <v>#N/A</v>
      </c>
      <c r="M1296" s="242" t="e">
        <f t="shared" ca="1" si="172"/>
        <v>#N/A</v>
      </c>
      <c r="N1296" s="20"/>
      <c r="O1296" s="74">
        <f t="shared" ca="1" si="177"/>
        <v>1</v>
      </c>
      <c r="P1296" s="75">
        <f t="shared" ca="1" si="169"/>
        <v>0</v>
      </c>
      <c r="Q1296" s="76" t="str">
        <f t="shared" ca="1" si="173"/>
        <v/>
      </c>
      <c r="R1296" s="75"/>
      <c r="S1296" s="77">
        <f t="shared" ca="1" si="170"/>
        <v>1</v>
      </c>
      <c r="T1296" s="78"/>
      <c r="U1296" s="81">
        <f t="shared" ca="1" si="178"/>
        <v>-2520</v>
      </c>
      <c r="V1296" s="82">
        <f t="shared" ca="1" si="174"/>
        <v>119249.16000000003</v>
      </c>
      <c r="W1296" s="50"/>
      <c r="X1296" s="50"/>
      <c r="Y1296" s="50"/>
      <c r="Z1296" s="50"/>
      <c r="AA1296" s="50"/>
      <c r="AG1296" s="50"/>
      <c r="AH1296" s="50"/>
      <c r="AI1296" s="50"/>
      <c r="AJ1296" s="50"/>
      <c r="AK1296" s="50"/>
      <c r="AL1296" s="50"/>
      <c r="AM1296" s="50"/>
      <c r="AN1296" s="50"/>
      <c r="AO1296" s="50"/>
      <c r="AP1296" s="138" t="str">
        <f>IF(NOT($AS1296=$AS1297),ROW(),"")</f>
        <v/>
      </c>
      <c r="AQ1296" s="20" t="str">
        <f>IF(NOT(AS1296=AS1297),AS1297,"")</f>
        <v/>
      </c>
      <c r="AR1296" s="20" t="str">
        <f>INDEX($AB$15:$AM$15,MATCH($AS1296,$AB$11:$AM$11,0))</f>
        <v>in</v>
      </c>
      <c r="AS1296" s="20" t="str">
        <f>LEFT(AT1296,4)</f>
        <v>2005</v>
      </c>
      <c r="AT1296" s="139" t="str">
        <f>LEFT(B1296,6)</f>
        <v>200501</v>
      </c>
    </row>
    <row r="1297" spans="2:46" x14ac:dyDescent="0.25">
      <c r="B1297" s="11">
        <f>'Market Data'!B1283</f>
        <v>20050112</v>
      </c>
      <c r="C1297" s="2">
        <f>'Market Data'!C1283</f>
        <v>5393</v>
      </c>
      <c r="D1297" s="2">
        <f>'Market Data'!D1283</f>
        <v>5396</v>
      </c>
      <c r="E1297" s="2">
        <f>'Market Data'!E1283</f>
        <v>5328</v>
      </c>
      <c r="F1297" s="12">
        <f>'Market Data'!F1283</f>
        <v>5343.5</v>
      </c>
      <c r="H1297" s="151">
        <f t="shared" si="175"/>
        <v>1279</v>
      </c>
      <c r="I1297" s="244">
        <f ca="1">IF($H1297&lt;($J$6+1),"",PFE(OFFSET($F1297,0,0,-$J$6)))</f>
        <v>0.11407925389909331</v>
      </c>
      <c r="J1297" s="19"/>
      <c r="K1297" s="139" t="str">
        <f t="shared" ca="1" si="176"/>
        <v>Long</v>
      </c>
      <c r="L1297" s="243" t="e">
        <f t="shared" ca="1" si="171"/>
        <v>#N/A</v>
      </c>
      <c r="M1297" s="242" t="e">
        <f t="shared" ca="1" si="172"/>
        <v>#N/A</v>
      </c>
      <c r="N1297" s="20"/>
      <c r="O1297" s="74">
        <f t="shared" ca="1" si="177"/>
        <v>1</v>
      </c>
      <c r="P1297" s="75">
        <f t="shared" ref="P1297:P1360" ca="1" si="179">$O1297-S1297</f>
        <v>0</v>
      </c>
      <c r="Q1297" s="76" t="str">
        <f t="shared" ca="1" si="173"/>
        <v/>
      </c>
      <c r="R1297" s="75"/>
      <c r="S1297" s="77">
        <f t="shared" ca="1" si="170"/>
        <v>1</v>
      </c>
      <c r="T1297" s="78"/>
      <c r="U1297" s="81">
        <f t="shared" ca="1" si="178"/>
        <v>-1260</v>
      </c>
      <c r="V1297" s="82">
        <f t="shared" ca="1" si="174"/>
        <v>117989.16000000003</v>
      </c>
      <c r="W1297" s="50"/>
      <c r="X1297" s="50"/>
      <c r="Y1297" s="50"/>
      <c r="Z1297" s="50"/>
      <c r="AA1297" s="50"/>
      <c r="AG1297" s="50"/>
      <c r="AH1297" s="50"/>
      <c r="AI1297" s="50"/>
      <c r="AJ1297" s="50"/>
      <c r="AK1297" s="50"/>
      <c r="AL1297" s="50"/>
      <c r="AM1297" s="50"/>
      <c r="AN1297" s="50"/>
      <c r="AO1297" s="50"/>
      <c r="AP1297" s="138" t="str">
        <f>IF(NOT($AS1297=$AS1298),ROW(),"")</f>
        <v/>
      </c>
      <c r="AQ1297" s="20" t="str">
        <f>IF(NOT(AS1297=AS1298),AS1298,"")</f>
        <v/>
      </c>
      <c r="AR1297" s="20" t="str">
        <f>INDEX($AB$15:$AM$15,MATCH($AS1297,$AB$11:$AM$11,0))</f>
        <v>in</v>
      </c>
      <c r="AS1297" s="20" t="str">
        <f>LEFT(AT1297,4)</f>
        <v>2005</v>
      </c>
      <c r="AT1297" s="139" t="str">
        <f>LEFT(B1297,6)</f>
        <v>200501</v>
      </c>
    </row>
    <row r="1298" spans="2:46" x14ac:dyDescent="0.25">
      <c r="B1298" s="11">
        <f>'Market Data'!B1284</f>
        <v>20050113</v>
      </c>
      <c r="C1298" s="2">
        <f>'Market Data'!C1284</f>
        <v>5367</v>
      </c>
      <c r="D1298" s="2">
        <f>'Market Data'!D1284</f>
        <v>5370.5</v>
      </c>
      <c r="E1298" s="2">
        <f>'Market Data'!E1284</f>
        <v>5336</v>
      </c>
      <c r="F1298" s="12">
        <f>'Market Data'!F1284</f>
        <v>5350.5</v>
      </c>
      <c r="H1298" s="151">
        <f t="shared" si="175"/>
        <v>1280</v>
      </c>
      <c r="I1298" s="244">
        <f ca="1">IF($H1298&lt;($J$6+1),"",PFE(OFFSET($F1298,0,0,-$J$6)))</f>
        <v>0.11115761147703392</v>
      </c>
      <c r="J1298" s="19"/>
      <c r="K1298" s="139" t="str">
        <f t="shared" ca="1" si="176"/>
        <v>Long</v>
      </c>
      <c r="L1298" s="243" t="e">
        <f t="shared" ca="1" si="171"/>
        <v>#N/A</v>
      </c>
      <c r="M1298" s="242" t="e">
        <f t="shared" ca="1" si="172"/>
        <v>#N/A</v>
      </c>
      <c r="N1298" s="20"/>
      <c r="O1298" s="74">
        <f t="shared" ca="1" si="177"/>
        <v>1</v>
      </c>
      <c r="P1298" s="75">
        <f t="shared" ca="1" si="179"/>
        <v>0</v>
      </c>
      <c r="Q1298" s="76" t="str">
        <f t="shared" ca="1" si="173"/>
        <v/>
      </c>
      <c r="R1298" s="75"/>
      <c r="S1298" s="77">
        <f t="shared" ref="S1298:S1361" ca="1" si="180">IF($Q1297="Fill",$O1297,$S1297)</f>
        <v>1</v>
      </c>
      <c r="T1298" s="78"/>
      <c r="U1298" s="81">
        <f t="shared" ca="1" si="178"/>
        <v>245</v>
      </c>
      <c r="V1298" s="82">
        <f t="shared" ca="1" si="174"/>
        <v>118234.16000000003</v>
      </c>
      <c r="W1298" s="50"/>
      <c r="X1298" s="50"/>
      <c r="Y1298" s="50"/>
      <c r="Z1298" s="50"/>
      <c r="AA1298" s="50"/>
      <c r="AG1298" s="50"/>
      <c r="AH1298" s="50"/>
      <c r="AI1298" s="50"/>
      <c r="AJ1298" s="50"/>
      <c r="AK1298" s="50"/>
      <c r="AL1298" s="50"/>
      <c r="AM1298" s="50"/>
      <c r="AN1298" s="50"/>
      <c r="AO1298" s="50"/>
      <c r="AP1298" s="138" t="str">
        <f>IF(NOT($AS1298=$AS1299),ROW(),"")</f>
        <v/>
      </c>
      <c r="AQ1298" s="20" t="str">
        <f>IF(NOT(AS1298=AS1299),AS1299,"")</f>
        <v/>
      </c>
      <c r="AR1298" s="20" t="str">
        <f>INDEX($AB$15:$AM$15,MATCH($AS1298,$AB$11:$AM$11,0))</f>
        <v>in</v>
      </c>
      <c r="AS1298" s="20" t="str">
        <f>LEFT(AT1298,4)</f>
        <v>2005</v>
      </c>
      <c r="AT1298" s="139" t="str">
        <f>LEFT(B1298,6)</f>
        <v>200501</v>
      </c>
    </row>
    <row r="1299" spans="2:46" x14ac:dyDescent="0.25">
      <c r="B1299" s="11">
        <f>'Market Data'!B1285</f>
        <v>20050114</v>
      </c>
      <c r="C1299" s="2">
        <f>'Market Data'!C1285</f>
        <v>5323</v>
      </c>
      <c r="D1299" s="2">
        <f>'Market Data'!D1285</f>
        <v>5372</v>
      </c>
      <c r="E1299" s="2">
        <f>'Market Data'!E1285</f>
        <v>5320</v>
      </c>
      <c r="F1299" s="12">
        <f>'Market Data'!F1285</f>
        <v>5357</v>
      </c>
      <c r="H1299" s="151">
        <f t="shared" si="175"/>
        <v>1281</v>
      </c>
      <c r="I1299" s="244">
        <f ca="1">IF($H1299&lt;($J$6+1),"",PFE(OFFSET($F1299,0,0,-$J$6)))</f>
        <v>0.10588376441897834</v>
      </c>
      <c r="J1299" s="19"/>
      <c r="K1299" s="139" t="str">
        <f t="shared" ca="1" si="176"/>
        <v>Long</v>
      </c>
      <c r="L1299" s="243" t="e">
        <f t="shared" ref="L1299:L1362" ca="1" si="181">IF(AND($K1299="Long",$K1298&lt;&gt;"Long"),$F1299,NA())</f>
        <v>#N/A</v>
      </c>
      <c r="M1299" s="242" t="e">
        <f t="shared" ref="M1299:M1362" ca="1" si="182">IF(AND($K1299="Short",$K1298&lt;&gt;"Short"),$F1299,NA())</f>
        <v>#N/A</v>
      </c>
      <c r="N1299" s="20"/>
      <c r="O1299" s="74">
        <f t="shared" ca="1" si="177"/>
        <v>1</v>
      </c>
      <c r="P1299" s="75">
        <f t="shared" ca="1" si="179"/>
        <v>0</v>
      </c>
      <c r="Q1299" s="76" t="str">
        <f t="shared" ref="Q1299:Q1362" ca="1" si="183">IF(NOT($P1299=0),"Fill","")</f>
        <v/>
      </c>
      <c r="R1299" s="75"/>
      <c r="S1299" s="77">
        <f t="shared" ca="1" si="180"/>
        <v>1</v>
      </c>
      <c r="T1299" s="78"/>
      <c r="U1299" s="81">
        <f t="shared" ca="1" si="178"/>
        <v>227.5</v>
      </c>
      <c r="V1299" s="82">
        <f t="shared" ref="V1299:V1362" ca="1" si="184">V1298+U1299</f>
        <v>118461.66000000003</v>
      </c>
      <c r="W1299" s="50"/>
      <c r="X1299" s="50"/>
      <c r="Y1299" s="50"/>
      <c r="Z1299" s="50"/>
      <c r="AA1299" s="50"/>
      <c r="AG1299" s="50"/>
      <c r="AH1299" s="50"/>
      <c r="AI1299" s="50"/>
      <c r="AJ1299" s="50"/>
      <c r="AK1299" s="50"/>
      <c r="AL1299" s="50"/>
      <c r="AM1299" s="50"/>
      <c r="AN1299" s="50"/>
      <c r="AO1299" s="50"/>
      <c r="AP1299" s="138" t="str">
        <f>IF(NOT($AS1299=$AS1300),ROW(),"")</f>
        <v/>
      </c>
      <c r="AQ1299" s="20" t="str">
        <f>IF(NOT(AS1299=AS1300),AS1300,"")</f>
        <v/>
      </c>
      <c r="AR1299" s="20" t="str">
        <f>INDEX($AB$15:$AM$15,MATCH($AS1299,$AB$11:$AM$11,0))</f>
        <v>in</v>
      </c>
      <c r="AS1299" s="20" t="str">
        <f>LEFT(AT1299,4)</f>
        <v>2005</v>
      </c>
      <c r="AT1299" s="139" t="str">
        <f>LEFT(B1299,6)</f>
        <v>200501</v>
      </c>
    </row>
    <row r="1300" spans="2:46" x14ac:dyDescent="0.25">
      <c r="B1300" s="11">
        <f>'Market Data'!B1286</f>
        <v>20050117</v>
      </c>
      <c r="C1300" s="2">
        <f>'Market Data'!C1286</f>
        <v>5369</v>
      </c>
      <c r="D1300" s="2">
        <f>'Market Data'!D1286</f>
        <v>5389</v>
      </c>
      <c r="E1300" s="2">
        <f>'Market Data'!E1286</f>
        <v>5367.5</v>
      </c>
      <c r="F1300" s="12">
        <f>'Market Data'!F1286</f>
        <v>5376.5</v>
      </c>
      <c r="H1300" s="151">
        <f t="shared" ref="H1300:H1363" si="185">ROW()-ROW(H$18)</f>
        <v>1282</v>
      </c>
      <c r="I1300" s="244">
        <f ca="1">IF($H1300&lt;($J$6+1),"",PFE(OFFSET($F1300,0,0,-$J$6)))</f>
        <v>0.12354892642525635</v>
      </c>
      <c r="J1300" s="19"/>
      <c r="K1300" s="139" t="str">
        <f t="shared" ref="K1300:K1363" ca="1" si="186">IF($I1300="","",IF($I1300&gt;$J$4,"Long",IF($I1300&lt;$J$5,"Short","")))</f>
        <v>Long</v>
      </c>
      <c r="L1300" s="243" t="e">
        <f t="shared" ca="1" si="181"/>
        <v>#N/A</v>
      </c>
      <c r="M1300" s="242" t="e">
        <f t="shared" ca="1" si="182"/>
        <v>#N/A</v>
      </c>
      <c r="N1300" s="20"/>
      <c r="O1300" s="74">
        <f t="shared" ref="O1300:O1363" ca="1" si="187">IF($K1300="Short",-1,IF($K1300="Long",1,0))</f>
        <v>1</v>
      </c>
      <c r="P1300" s="75">
        <f t="shared" ca="1" si="179"/>
        <v>0</v>
      </c>
      <c r="Q1300" s="76" t="str">
        <f t="shared" ca="1" si="183"/>
        <v/>
      </c>
      <c r="R1300" s="75"/>
      <c r="S1300" s="77">
        <f t="shared" ca="1" si="180"/>
        <v>1</v>
      </c>
      <c r="T1300" s="78"/>
      <c r="U1300" s="81">
        <f t="shared" ca="1" si="178"/>
        <v>682.5</v>
      </c>
      <c r="V1300" s="82">
        <f t="shared" ca="1" si="184"/>
        <v>119144.16000000003</v>
      </c>
      <c r="W1300" s="50"/>
      <c r="X1300" s="50"/>
      <c r="Y1300" s="50"/>
      <c r="Z1300" s="50"/>
      <c r="AA1300" s="50"/>
      <c r="AG1300" s="50"/>
      <c r="AH1300" s="50"/>
      <c r="AI1300" s="50"/>
      <c r="AJ1300" s="50"/>
      <c r="AK1300" s="50"/>
      <c r="AL1300" s="50"/>
      <c r="AM1300" s="50"/>
      <c r="AN1300" s="50"/>
      <c r="AO1300" s="50"/>
      <c r="AP1300" s="138" t="str">
        <f>IF(NOT($AS1300=$AS1301),ROW(),"")</f>
        <v/>
      </c>
      <c r="AQ1300" s="20" t="str">
        <f>IF(NOT(AS1300=AS1301),AS1301,"")</f>
        <v/>
      </c>
      <c r="AR1300" s="20" t="str">
        <f>INDEX($AB$15:$AM$15,MATCH($AS1300,$AB$11:$AM$11,0))</f>
        <v>in</v>
      </c>
      <c r="AS1300" s="20" t="str">
        <f>LEFT(AT1300,4)</f>
        <v>2005</v>
      </c>
      <c r="AT1300" s="139" t="str">
        <f>LEFT(B1300,6)</f>
        <v>200501</v>
      </c>
    </row>
    <row r="1301" spans="2:46" x14ac:dyDescent="0.25">
      <c r="B1301" s="11">
        <f>'Market Data'!B1287</f>
        <v>20050118</v>
      </c>
      <c r="C1301" s="2">
        <f>'Market Data'!C1287</f>
        <v>5371.5</v>
      </c>
      <c r="D1301" s="2">
        <f>'Market Data'!D1287</f>
        <v>5398.5</v>
      </c>
      <c r="E1301" s="2">
        <f>'Market Data'!E1287</f>
        <v>5340.5</v>
      </c>
      <c r="F1301" s="12">
        <f>'Market Data'!F1287</f>
        <v>5392.5</v>
      </c>
      <c r="H1301" s="151">
        <f t="shared" si="185"/>
        <v>1283</v>
      </c>
      <c r="I1301" s="244">
        <f ca="1">IF($H1301&lt;($J$6+1),"",PFE(OFFSET($F1301,0,0,-$J$6)))</f>
        <v>0.11843571950355777</v>
      </c>
      <c r="J1301" s="19"/>
      <c r="K1301" s="139" t="str">
        <f t="shared" ca="1" si="186"/>
        <v>Long</v>
      </c>
      <c r="L1301" s="243" t="e">
        <f t="shared" ca="1" si="181"/>
        <v>#N/A</v>
      </c>
      <c r="M1301" s="242" t="e">
        <f t="shared" ca="1" si="182"/>
        <v>#N/A</v>
      </c>
      <c r="N1301" s="20"/>
      <c r="O1301" s="74">
        <f t="shared" ca="1" si="187"/>
        <v>1</v>
      </c>
      <c r="P1301" s="75">
        <f t="shared" ca="1" si="179"/>
        <v>0</v>
      </c>
      <c r="Q1301" s="76" t="str">
        <f t="shared" ca="1" si="183"/>
        <v/>
      </c>
      <c r="R1301" s="75"/>
      <c r="S1301" s="77">
        <f t="shared" ca="1" si="180"/>
        <v>1</v>
      </c>
      <c r="T1301" s="78"/>
      <c r="U1301" s="81">
        <f t="shared" ca="1" si="178"/>
        <v>560</v>
      </c>
      <c r="V1301" s="82">
        <f t="shared" ca="1" si="184"/>
        <v>119704.16000000003</v>
      </c>
      <c r="W1301" s="50"/>
      <c r="X1301" s="50"/>
      <c r="Y1301" s="50"/>
      <c r="Z1301" s="50"/>
      <c r="AA1301" s="50"/>
      <c r="AG1301" s="50"/>
      <c r="AH1301" s="50"/>
      <c r="AI1301" s="50"/>
      <c r="AJ1301" s="50"/>
      <c r="AK1301" s="50"/>
      <c r="AL1301" s="50"/>
      <c r="AM1301" s="50"/>
      <c r="AN1301" s="50"/>
      <c r="AO1301" s="50"/>
      <c r="AP1301" s="138" t="str">
        <f>IF(NOT($AS1301=$AS1302),ROW(),"")</f>
        <v/>
      </c>
      <c r="AQ1301" s="20" t="str">
        <f>IF(NOT(AS1301=AS1302),AS1302,"")</f>
        <v/>
      </c>
      <c r="AR1301" s="20" t="str">
        <f>INDEX($AB$15:$AM$15,MATCH($AS1301,$AB$11:$AM$11,0))</f>
        <v>in</v>
      </c>
      <c r="AS1301" s="20" t="str">
        <f>LEFT(AT1301,4)</f>
        <v>2005</v>
      </c>
      <c r="AT1301" s="139" t="str">
        <f>LEFT(B1301,6)</f>
        <v>200501</v>
      </c>
    </row>
    <row r="1302" spans="2:46" x14ac:dyDescent="0.25">
      <c r="B1302" s="11">
        <f>'Market Data'!B1288</f>
        <v>20050119</v>
      </c>
      <c r="C1302" s="2">
        <f>'Market Data'!C1288</f>
        <v>5396.5</v>
      </c>
      <c r="D1302" s="2">
        <f>'Market Data'!D1288</f>
        <v>5404</v>
      </c>
      <c r="E1302" s="2">
        <f>'Market Data'!E1288</f>
        <v>5371</v>
      </c>
      <c r="F1302" s="12">
        <f>'Market Data'!F1288</f>
        <v>5377.5</v>
      </c>
      <c r="H1302" s="151">
        <f t="shared" si="185"/>
        <v>1284</v>
      </c>
      <c r="I1302" s="244">
        <f ca="1">IF($H1302&lt;($J$6+1),"",PFE(OFFSET($F1302,0,0,-$J$6)))</f>
        <v>0.14413863973437085</v>
      </c>
      <c r="J1302" s="19"/>
      <c r="K1302" s="139" t="str">
        <f t="shared" ca="1" si="186"/>
        <v>Long</v>
      </c>
      <c r="L1302" s="243" t="e">
        <f t="shared" ca="1" si="181"/>
        <v>#N/A</v>
      </c>
      <c r="M1302" s="242" t="e">
        <f t="shared" ca="1" si="182"/>
        <v>#N/A</v>
      </c>
      <c r="N1302" s="20"/>
      <c r="O1302" s="74">
        <f t="shared" ca="1" si="187"/>
        <v>1</v>
      </c>
      <c r="P1302" s="75">
        <f t="shared" ca="1" si="179"/>
        <v>0</v>
      </c>
      <c r="Q1302" s="76" t="str">
        <f t="shared" ca="1" si="183"/>
        <v/>
      </c>
      <c r="R1302" s="75"/>
      <c r="S1302" s="77">
        <f t="shared" ca="1" si="180"/>
        <v>1</v>
      </c>
      <c r="T1302" s="78"/>
      <c r="U1302" s="81">
        <f t="shared" ref="U1302:U1365" ca="1" si="188">IF(OR($S1301&amp;$O1301="01",$S1301&amp;$O1301="0-1"),(($F1302-$C1302)*$V$4*$O1301)-(ABS($P1301)*$V$5),IF(OR($S1301&amp;$O1301="10",$S1301&amp;$O1301="-10"),(($C1302-$F1301)*$V$4*$S1301)-(ABS($P1301)*$V$5),IF(OR($S1301&amp;$O1301="1-1",$S1301&amp;$O1301="-11"),(($C1302-$F1301)*$V$4*$S1301)-(ABS($P1301)*$V$5)+(($F1302-$C1302)*$V$4*$S1302),IF(OR($S1301&amp;$O1301="11",$S1301&amp;$O1301="-1-1"),(($F1302-$F1301)*$V$4*$S1302),0))))</f>
        <v>-525</v>
      </c>
      <c r="V1302" s="82">
        <f t="shared" ca="1" si="184"/>
        <v>119179.16000000003</v>
      </c>
      <c r="W1302" s="50"/>
      <c r="X1302" s="50"/>
      <c r="Y1302" s="50"/>
      <c r="Z1302" s="50"/>
      <c r="AA1302" s="50"/>
      <c r="AG1302" s="50"/>
      <c r="AH1302" s="50"/>
      <c r="AI1302" s="50"/>
      <c r="AJ1302" s="50"/>
      <c r="AK1302" s="50"/>
      <c r="AL1302" s="50"/>
      <c r="AM1302" s="50"/>
      <c r="AN1302" s="50"/>
      <c r="AO1302" s="50"/>
      <c r="AP1302" s="138" t="str">
        <f>IF(NOT($AS1302=$AS1303),ROW(),"")</f>
        <v/>
      </c>
      <c r="AQ1302" s="20" t="str">
        <f>IF(NOT(AS1302=AS1303),AS1303,"")</f>
        <v/>
      </c>
      <c r="AR1302" s="20" t="str">
        <f>INDEX($AB$15:$AM$15,MATCH($AS1302,$AB$11:$AM$11,0))</f>
        <v>in</v>
      </c>
      <c r="AS1302" s="20" t="str">
        <f>LEFT(AT1302,4)</f>
        <v>2005</v>
      </c>
      <c r="AT1302" s="139" t="str">
        <f>LEFT(B1302,6)</f>
        <v>200501</v>
      </c>
    </row>
    <row r="1303" spans="2:46" x14ac:dyDescent="0.25">
      <c r="B1303" s="11">
        <f>'Market Data'!B1289</f>
        <v>20050120</v>
      </c>
      <c r="C1303" s="2">
        <f>'Market Data'!C1289</f>
        <v>5345.5</v>
      </c>
      <c r="D1303" s="2">
        <f>'Market Data'!D1289</f>
        <v>5362</v>
      </c>
      <c r="E1303" s="2">
        <f>'Market Data'!E1289</f>
        <v>5322</v>
      </c>
      <c r="F1303" s="12">
        <f>'Market Data'!F1289</f>
        <v>5329.5</v>
      </c>
      <c r="H1303" s="151">
        <f t="shared" si="185"/>
        <v>1285</v>
      </c>
      <c r="I1303" s="244">
        <f ca="1">IF($H1303&lt;($J$6+1),"",PFE(OFFSET($F1303,0,0,-$J$6)))</f>
        <v>0.13716136012855809</v>
      </c>
      <c r="J1303" s="19"/>
      <c r="K1303" s="139" t="str">
        <f t="shared" ca="1" si="186"/>
        <v>Long</v>
      </c>
      <c r="L1303" s="243" t="e">
        <f t="shared" ca="1" si="181"/>
        <v>#N/A</v>
      </c>
      <c r="M1303" s="242" t="e">
        <f t="shared" ca="1" si="182"/>
        <v>#N/A</v>
      </c>
      <c r="N1303" s="20"/>
      <c r="O1303" s="74">
        <f t="shared" ca="1" si="187"/>
        <v>1</v>
      </c>
      <c r="P1303" s="75">
        <f t="shared" ca="1" si="179"/>
        <v>0</v>
      </c>
      <c r="Q1303" s="76" t="str">
        <f t="shared" ca="1" si="183"/>
        <v/>
      </c>
      <c r="R1303" s="75"/>
      <c r="S1303" s="77">
        <f t="shared" ca="1" si="180"/>
        <v>1</v>
      </c>
      <c r="T1303" s="78"/>
      <c r="U1303" s="81">
        <f t="shared" ca="1" si="188"/>
        <v>-1680</v>
      </c>
      <c r="V1303" s="82">
        <f t="shared" ca="1" si="184"/>
        <v>117499.16000000003</v>
      </c>
      <c r="W1303" s="50"/>
      <c r="X1303" s="50"/>
      <c r="Y1303" s="50"/>
      <c r="Z1303" s="50"/>
      <c r="AA1303" s="50"/>
      <c r="AG1303" s="50"/>
      <c r="AH1303" s="50"/>
      <c r="AI1303" s="50"/>
      <c r="AJ1303" s="50"/>
      <c r="AK1303" s="50"/>
      <c r="AL1303" s="50"/>
      <c r="AM1303" s="50"/>
      <c r="AN1303" s="50"/>
      <c r="AO1303" s="50"/>
      <c r="AP1303" s="138" t="str">
        <f>IF(NOT($AS1303=$AS1304),ROW(),"")</f>
        <v/>
      </c>
      <c r="AQ1303" s="20" t="str">
        <f>IF(NOT(AS1303=AS1304),AS1304,"")</f>
        <v/>
      </c>
      <c r="AR1303" s="20" t="str">
        <f>INDEX($AB$15:$AM$15,MATCH($AS1303,$AB$11:$AM$11,0))</f>
        <v>in</v>
      </c>
      <c r="AS1303" s="20" t="str">
        <f>LEFT(AT1303,4)</f>
        <v>2005</v>
      </c>
      <c r="AT1303" s="139" t="str">
        <f>LEFT(B1303,6)</f>
        <v>200501</v>
      </c>
    </row>
    <row r="1304" spans="2:46" x14ac:dyDescent="0.25">
      <c r="B1304" s="11">
        <f>'Market Data'!B1290</f>
        <v>20050121</v>
      </c>
      <c r="C1304" s="2">
        <f>'Market Data'!C1290</f>
        <v>5335.5</v>
      </c>
      <c r="D1304" s="2">
        <f>'Market Data'!D1290</f>
        <v>5356</v>
      </c>
      <c r="E1304" s="2">
        <f>'Market Data'!E1290</f>
        <v>5314</v>
      </c>
      <c r="F1304" s="12">
        <f>'Market Data'!F1290</f>
        <v>5327.5</v>
      </c>
      <c r="H1304" s="151">
        <f t="shared" si="185"/>
        <v>1286</v>
      </c>
      <c r="I1304" s="244">
        <f ca="1">IF($H1304&lt;($J$6+1),"",PFE(OFFSET($F1304,0,0,-$J$6)))</f>
        <v>0.13128608445049245</v>
      </c>
      <c r="J1304" s="19"/>
      <c r="K1304" s="139" t="str">
        <f t="shared" ca="1" si="186"/>
        <v>Long</v>
      </c>
      <c r="L1304" s="243" t="e">
        <f t="shared" ca="1" si="181"/>
        <v>#N/A</v>
      </c>
      <c r="M1304" s="242" t="e">
        <f t="shared" ca="1" si="182"/>
        <v>#N/A</v>
      </c>
      <c r="N1304" s="20"/>
      <c r="O1304" s="74">
        <f t="shared" ca="1" si="187"/>
        <v>1</v>
      </c>
      <c r="P1304" s="75">
        <f t="shared" ca="1" si="179"/>
        <v>0</v>
      </c>
      <c r="Q1304" s="76" t="str">
        <f t="shared" ca="1" si="183"/>
        <v/>
      </c>
      <c r="R1304" s="75"/>
      <c r="S1304" s="77">
        <f t="shared" ca="1" si="180"/>
        <v>1</v>
      </c>
      <c r="T1304" s="78"/>
      <c r="U1304" s="81">
        <f t="shared" ca="1" si="188"/>
        <v>-70</v>
      </c>
      <c r="V1304" s="82">
        <f t="shared" ca="1" si="184"/>
        <v>117429.16000000003</v>
      </c>
      <c r="W1304" s="50"/>
      <c r="X1304" s="50"/>
      <c r="Y1304" s="50"/>
      <c r="Z1304" s="50"/>
      <c r="AA1304" s="50"/>
      <c r="AG1304" s="50"/>
      <c r="AH1304" s="50"/>
      <c r="AI1304" s="50"/>
      <c r="AJ1304" s="50"/>
      <c r="AK1304" s="50"/>
      <c r="AL1304" s="50"/>
      <c r="AM1304" s="50"/>
      <c r="AN1304" s="50"/>
      <c r="AO1304" s="50"/>
      <c r="AP1304" s="138" t="str">
        <f>IF(NOT($AS1304=$AS1305),ROW(),"")</f>
        <v/>
      </c>
      <c r="AQ1304" s="20" t="str">
        <f>IF(NOT(AS1304=AS1305),AS1305,"")</f>
        <v/>
      </c>
      <c r="AR1304" s="20" t="str">
        <f>INDEX($AB$15:$AM$15,MATCH($AS1304,$AB$11:$AM$11,0))</f>
        <v>in</v>
      </c>
      <c r="AS1304" s="20" t="str">
        <f>LEFT(AT1304,4)</f>
        <v>2005</v>
      </c>
      <c r="AT1304" s="139" t="str">
        <f>LEFT(B1304,6)</f>
        <v>200501</v>
      </c>
    </row>
    <row r="1305" spans="2:46" x14ac:dyDescent="0.25">
      <c r="B1305" s="11">
        <f>'Market Data'!B1291</f>
        <v>20050124</v>
      </c>
      <c r="C1305" s="2">
        <f>'Market Data'!C1291</f>
        <v>5322.5</v>
      </c>
      <c r="D1305" s="2">
        <f>'Market Data'!D1291</f>
        <v>5341.5</v>
      </c>
      <c r="E1305" s="2">
        <f>'Market Data'!E1291</f>
        <v>5292</v>
      </c>
      <c r="F1305" s="12">
        <f>'Market Data'!F1291</f>
        <v>5329</v>
      </c>
      <c r="H1305" s="151">
        <f t="shared" si="185"/>
        <v>1287</v>
      </c>
      <c r="I1305" s="244">
        <f ca="1">IF($H1305&lt;($J$6+1),"",PFE(OFFSET($F1305,0,0,-$J$6)))</f>
        <v>0.14862412959392293</v>
      </c>
      <c r="J1305" s="19"/>
      <c r="K1305" s="139" t="str">
        <f t="shared" ca="1" si="186"/>
        <v>Long</v>
      </c>
      <c r="L1305" s="243" t="e">
        <f t="shared" ca="1" si="181"/>
        <v>#N/A</v>
      </c>
      <c r="M1305" s="242" t="e">
        <f t="shared" ca="1" si="182"/>
        <v>#N/A</v>
      </c>
      <c r="N1305" s="20"/>
      <c r="O1305" s="74">
        <f t="shared" ca="1" si="187"/>
        <v>1</v>
      </c>
      <c r="P1305" s="75">
        <f t="shared" ca="1" si="179"/>
        <v>0</v>
      </c>
      <c r="Q1305" s="76" t="str">
        <f t="shared" ca="1" si="183"/>
        <v/>
      </c>
      <c r="R1305" s="75"/>
      <c r="S1305" s="77">
        <f t="shared" ca="1" si="180"/>
        <v>1</v>
      </c>
      <c r="T1305" s="78"/>
      <c r="U1305" s="81">
        <f t="shared" ca="1" si="188"/>
        <v>52.5</v>
      </c>
      <c r="V1305" s="82">
        <f t="shared" ca="1" si="184"/>
        <v>117481.66000000003</v>
      </c>
      <c r="W1305" s="50"/>
      <c r="X1305" s="50"/>
      <c r="Y1305" s="50"/>
      <c r="Z1305" s="50"/>
      <c r="AA1305" s="50"/>
      <c r="AG1305" s="50"/>
      <c r="AH1305" s="50"/>
      <c r="AI1305" s="50"/>
      <c r="AJ1305" s="50"/>
      <c r="AK1305" s="50"/>
      <c r="AL1305" s="50"/>
      <c r="AM1305" s="50"/>
      <c r="AN1305" s="50"/>
      <c r="AO1305" s="50"/>
      <c r="AP1305" s="138" t="str">
        <f>IF(NOT($AS1305=$AS1306),ROW(),"")</f>
        <v/>
      </c>
      <c r="AQ1305" s="20" t="str">
        <f>IF(NOT(AS1305=AS1306),AS1306,"")</f>
        <v/>
      </c>
      <c r="AR1305" s="20" t="str">
        <f>INDEX($AB$15:$AM$15,MATCH($AS1305,$AB$11:$AM$11,0))</f>
        <v>in</v>
      </c>
      <c r="AS1305" s="20" t="str">
        <f>LEFT(AT1305,4)</f>
        <v>2005</v>
      </c>
      <c r="AT1305" s="139" t="str">
        <f>LEFT(B1305,6)</f>
        <v>200501</v>
      </c>
    </row>
    <row r="1306" spans="2:46" x14ac:dyDescent="0.25">
      <c r="B1306" s="11">
        <f>'Market Data'!B1292</f>
        <v>20050125</v>
      </c>
      <c r="C1306" s="2">
        <f>'Market Data'!C1292</f>
        <v>5326</v>
      </c>
      <c r="D1306" s="2">
        <f>'Market Data'!D1292</f>
        <v>5375.5</v>
      </c>
      <c r="E1306" s="2">
        <f>'Market Data'!E1292</f>
        <v>5322</v>
      </c>
      <c r="F1306" s="12">
        <f>'Market Data'!F1292</f>
        <v>5364.5</v>
      </c>
      <c r="H1306" s="151">
        <f t="shared" si="185"/>
        <v>1288</v>
      </c>
      <c r="I1306" s="244">
        <f ca="1">IF($H1306&lt;($J$6+1),"",PFE(OFFSET($F1306,0,0,-$J$6)))</f>
        <v>0.15723383922667866</v>
      </c>
      <c r="J1306" s="19"/>
      <c r="K1306" s="139" t="str">
        <f t="shared" ca="1" si="186"/>
        <v>Long</v>
      </c>
      <c r="L1306" s="243" t="e">
        <f t="shared" ca="1" si="181"/>
        <v>#N/A</v>
      </c>
      <c r="M1306" s="242" t="e">
        <f t="shared" ca="1" si="182"/>
        <v>#N/A</v>
      </c>
      <c r="N1306" s="20"/>
      <c r="O1306" s="74">
        <f t="shared" ca="1" si="187"/>
        <v>1</v>
      </c>
      <c r="P1306" s="75">
        <f t="shared" ca="1" si="179"/>
        <v>0</v>
      </c>
      <c r="Q1306" s="76" t="str">
        <f t="shared" ca="1" si="183"/>
        <v/>
      </c>
      <c r="R1306" s="75"/>
      <c r="S1306" s="77">
        <f t="shared" ca="1" si="180"/>
        <v>1</v>
      </c>
      <c r="T1306" s="78"/>
      <c r="U1306" s="81">
        <f t="shared" ca="1" si="188"/>
        <v>1242.5</v>
      </c>
      <c r="V1306" s="82">
        <f t="shared" ca="1" si="184"/>
        <v>118724.16000000003</v>
      </c>
      <c r="W1306" s="50"/>
      <c r="X1306" s="50"/>
      <c r="Y1306" s="50"/>
      <c r="Z1306" s="50"/>
      <c r="AA1306" s="50"/>
      <c r="AG1306" s="50"/>
      <c r="AH1306" s="50"/>
      <c r="AI1306" s="50"/>
      <c r="AJ1306" s="50"/>
      <c r="AK1306" s="50"/>
      <c r="AL1306" s="50"/>
      <c r="AM1306" s="50"/>
      <c r="AN1306" s="50"/>
      <c r="AO1306" s="50"/>
      <c r="AP1306" s="138" t="str">
        <f>IF(NOT($AS1306=$AS1307),ROW(),"")</f>
        <v/>
      </c>
      <c r="AQ1306" s="20" t="str">
        <f>IF(NOT(AS1306=AS1307),AS1307,"")</f>
        <v/>
      </c>
      <c r="AR1306" s="20" t="str">
        <f>INDEX($AB$15:$AM$15,MATCH($AS1306,$AB$11:$AM$11,0))</f>
        <v>in</v>
      </c>
      <c r="AS1306" s="20" t="str">
        <f>LEFT(AT1306,4)</f>
        <v>2005</v>
      </c>
      <c r="AT1306" s="139" t="str">
        <f>LEFT(B1306,6)</f>
        <v>200501</v>
      </c>
    </row>
    <row r="1307" spans="2:46" x14ac:dyDescent="0.25">
      <c r="B1307" s="11">
        <f>'Market Data'!B1293</f>
        <v>20050126</v>
      </c>
      <c r="C1307" s="2">
        <f>'Market Data'!C1293</f>
        <v>5371.5</v>
      </c>
      <c r="D1307" s="2">
        <f>'Market Data'!D1293</f>
        <v>5378.5</v>
      </c>
      <c r="E1307" s="2">
        <f>'Market Data'!E1293</f>
        <v>5336</v>
      </c>
      <c r="F1307" s="12">
        <f>'Market Data'!F1293</f>
        <v>5350</v>
      </c>
      <c r="H1307" s="151">
        <f t="shared" si="185"/>
        <v>1289</v>
      </c>
      <c r="I1307" s="244">
        <f ca="1">IF($H1307&lt;($J$6+1),"",PFE(OFFSET($F1307,0,0,-$J$6)))</f>
        <v>0.13727656421981091</v>
      </c>
      <c r="J1307" s="19"/>
      <c r="K1307" s="139" t="str">
        <f t="shared" ca="1" si="186"/>
        <v>Long</v>
      </c>
      <c r="L1307" s="243" t="e">
        <f t="shared" ca="1" si="181"/>
        <v>#N/A</v>
      </c>
      <c r="M1307" s="242" t="e">
        <f t="shared" ca="1" si="182"/>
        <v>#N/A</v>
      </c>
      <c r="N1307" s="20"/>
      <c r="O1307" s="74">
        <f t="shared" ca="1" si="187"/>
        <v>1</v>
      </c>
      <c r="P1307" s="75">
        <f t="shared" ca="1" si="179"/>
        <v>0</v>
      </c>
      <c r="Q1307" s="76" t="str">
        <f t="shared" ca="1" si="183"/>
        <v/>
      </c>
      <c r="R1307" s="75"/>
      <c r="S1307" s="77">
        <f t="shared" ca="1" si="180"/>
        <v>1</v>
      </c>
      <c r="T1307" s="78"/>
      <c r="U1307" s="81">
        <f t="shared" ca="1" si="188"/>
        <v>-507.5</v>
      </c>
      <c r="V1307" s="82">
        <f t="shared" ca="1" si="184"/>
        <v>118216.66000000003</v>
      </c>
      <c r="W1307" s="50"/>
      <c r="X1307" s="50"/>
      <c r="Y1307" s="50"/>
      <c r="Z1307" s="50"/>
      <c r="AA1307" s="50"/>
      <c r="AG1307" s="50"/>
      <c r="AH1307" s="50"/>
      <c r="AI1307" s="50"/>
      <c r="AJ1307" s="50"/>
      <c r="AK1307" s="50"/>
      <c r="AL1307" s="50"/>
      <c r="AM1307" s="50"/>
      <c r="AN1307" s="50"/>
      <c r="AO1307" s="50"/>
      <c r="AP1307" s="138" t="str">
        <f>IF(NOT($AS1307=$AS1308),ROW(),"")</f>
        <v/>
      </c>
      <c r="AQ1307" s="20" t="str">
        <f>IF(NOT(AS1307=AS1308),AS1308,"")</f>
        <v/>
      </c>
      <c r="AR1307" s="20" t="str">
        <f>INDEX($AB$15:$AM$15,MATCH($AS1307,$AB$11:$AM$11,0))</f>
        <v>in</v>
      </c>
      <c r="AS1307" s="20" t="str">
        <f>LEFT(AT1307,4)</f>
        <v>2005</v>
      </c>
      <c r="AT1307" s="139" t="str">
        <f>LEFT(B1307,6)</f>
        <v>200501</v>
      </c>
    </row>
    <row r="1308" spans="2:46" x14ac:dyDescent="0.25">
      <c r="B1308" s="11">
        <f>'Market Data'!B1294</f>
        <v>20050127</v>
      </c>
      <c r="C1308" s="2">
        <f>'Market Data'!C1294</f>
        <v>5354</v>
      </c>
      <c r="D1308" s="2">
        <f>'Market Data'!D1294</f>
        <v>5361</v>
      </c>
      <c r="E1308" s="2">
        <f>'Market Data'!E1294</f>
        <v>5316.5</v>
      </c>
      <c r="F1308" s="12">
        <f>'Market Data'!F1294</f>
        <v>5347.5</v>
      </c>
      <c r="H1308" s="151">
        <f t="shared" si="185"/>
        <v>1290</v>
      </c>
      <c r="I1308" s="244">
        <f ca="1">IF($H1308&lt;($J$6+1),"",PFE(OFFSET($F1308,0,0,-$J$6)))</f>
        <v>0.15406798365827545</v>
      </c>
      <c r="J1308" s="19"/>
      <c r="K1308" s="139" t="str">
        <f t="shared" ca="1" si="186"/>
        <v>Long</v>
      </c>
      <c r="L1308" s="243" t="e">
        <f t="shared" ca="1" si="181"/>
        <v>#N/A</v>
      </c>
      <c r="M1308" s="242" t="e">
        <f t="shared" ca="1" si="182"/>
        <v>#N/A</v>
      </c>
      <c r="N1308" s="20"/>
      <c r="O1308" s="74">
        <f t="shared" ca="1" si="187"/>
        <v>1</v>
      </c>
      <c r="P1308" s="75">
        <f t="shared" ca="1" si="179"/>
        <v>0</v>
      </c>
      <c r="Q1308" s="76" t="str">
        <f t="shared" ca="1" si="183"/>
        <v/>
      </c>
      <c r="R1308" s="75"/>
      <c r="S1308" s="77">
        <f t="shared" ca="1" si="180"/>
        <v>1</v>
      </c>
      <c r="T1308" s="78"/>
      <c r="U1308" s="81">
        <f t="shared" ca="1" si="188"/>
        <v>-87.5</v>
      </c>
      <c r="V1308" s="82">
        <f t="shared" ca="1" si="184"/>
        <v>118129.16000000003</v>
      </c>
      <c r="W1308" s="50"/>
      <c r="X1308" s="50"/>
      <c r="Y1308" s="50"/>
      <c r="Z1308" s="50"/>
      <c r="AA1308" s="50"/>
      <c r="AG1308" s="50"/>
      <c r="AH1308" s="50"/>
      <c r="AI1308" s="50"/>
      <c r="AJ1308" s="50"/>
      <c r="AK1308" s="50"/>
      <c r="AL1308" s="50"/>
      <c r="AM1308" s="50"/>
      <c r="AN1308" s="50"/>
      <c r="AO1308" s="50"/>
      <c r="AP1308" s="138" t="str">
        <f>IF(NOT($AS1308=$AS1309),ROW(),"")</f>
        <v/>
      </c>
      <c r="AQ1308" s="20" t="str">
        <f>IF(NOT(AS1308=AS1309),AS1309,"")</f>
        <v/>
      </c>
      <c r="AR1308" s="20" t="str">
        <f>INDEX($AB$15:$AM$15,MATCH($AS1308,$AB$11:$AM$11,0))</f>
        <v>in</v>
      </c>
      <c r="AS1308" s="20" t="str">
        <f>LEFT(AT1308,4)</f>
        <v>2005</v>
      </c>
      <c r="AT1308" s="139" t="str">
        <f>LEFT(B1308,6)</f>
        <v>200501</v>
      </c>
    </row>
    <row r="1309" spans="2:46" x14ac:dyDescent="0.25">
      <c r="B1309" s="11">
        <f>'Market Data'!B1295</f>
        <v>20050128</v>
      </c>
      <c r="C1309" s="2">
        <f>'Market Data'!C1295</f>
        <v>5359.5</v>
      </c>
      <c r="D1309" s="2">
        <f>'Market Data'!D1295</f>
        <v>5365.5</v>
      </c>
      <c r="E1309" s="2">
        <f>'Market Data'!E1295</f>
        <v>5319</v>
      </c>
      <c r="F1309" s="12">
        <f>'Market Data'!F1295</f>
        <v>5329.5</v>
      </c>
      <c r="H1309" s="151">
        <f t="shared" si="185"/>
        <v>1291</v>
      </c>
      <c r="I1309" s="244">
        <f ca="1">IF($H1309&lt;($J$6+1),"",PFE(OFFSET($F1309,0,0,-$J$6)))</f>
        <v>0.1018769221662383</v>
      </c>
      <c r="J1309" s="19"/>
      <c r="K1309" s="139" t="str">
        <f t="shared" ca="1" si="186"/>
        <v>Long</v>
      </c>
      <c r="L1309" s="243" t="e">
        <f t="shared" ca="1" si="181"/>
        <v>#N/A</v>
      </c>
      <c r="M1309" s="242" t="e">
        <f t="shared" ca="1" si="182"/>
        <v>#N/A</v>
      </c>
      <c r="N1309" s="20"/>
      <c r="O1309" s="74">
        <f t="shared" ca="1" si="187"/>
        <v>1</v>
      </c>
      <c r="P1309" s="75">
        <f t="shared" ca="1" si="179"/>
        <v>0</v>
      </c>
      <c r="Q1309" s="76" t="str">
        <f t="shared" ca="1" si="183"/>
        <v/>
      </c>
      <c r="R1309" s="75"/>
      <c r="S1309" s="77">
        <f t="shared" ca="1" si="180"/>
        <v>1</v>
      </c>
      <c r="T1309" s="78"/>
      <c r="U1309" s="81">
        <f t="shared" ca="1" si="188"/>
        <v>-630</v>
      </c>
      <c r="V1309" s="82">
        <f t="shared" ca="1" si="184"/>
        <v>117499.16000000003</v>
      </c>
      <c r="W1309" s="50"/>
      <c r="X1309" s="50"/>
      <c r="Y1309" s="50"/>
      <c r="Z1309" s="50"/>
      <c r="AA1309" s="50"/>
      <c r="AG1309" s="50"/>
      <c r="AH1309" s="50"/>
      <c r="AI1309" s="50"/>
      <c r="AJ1309" s="50"/>
      <c r="AK1309" s="50"/>
      <c r="AL1309" s="50"/>
      <c r="AM1309" s="50"/>
      <c r="AN1309" s="50"/>
      <c r="AO1309" s="50"/>
      <c r="AP1309" s="138" t="str">
        <f>IF(NOT($AS1309=$AS1310),ROW(),"")</f>
        <v/>
      </c>
      <c r="AQ1309" s="20" t="str">
        <f>IF(NOT(AS1309=AS1310),AS1310,"")</f>
        <v/>
      </c>
      <c r="AR1309" s="20" t="str">
        <f>INDEX($AB$15:$AM$15,MATCH($AS1309,$AB$11:$AM$11,0))</f>
        <v>in</v>
      </c>
      <c r="AS1309" s="20" t="str">
        <f>LEFT(AT1309,4)</f>
        <v>2005</v>
      </c>
      <c r="AT1309" s="139" t="str">
        <f>LEFT(B1309,6)</f>
        <v>200501</v>
      </c>
    </row>
    <row r="1310" spans="2:46" x14ac:dyDescent="0.25">
      <c r="B1310" s="11">
        <f>'Market Data'!B1296</f>
        <v>20050131</v>
      </c>
      <c r="C1310" s="2">
        <f>'Market Data'!C1296</f>
        <v>5363.5</v>
      </c>
      <c r="D1310" s="2">
        <f>'Market Data'!D1296</f>
        <v>5395</v>
      </c>
      <c r="E1310" s="2">
        <f>'Market Data'!E1296</f>
        <v>5358.5</v>
      </c>
      <c r="F1310" s="12">
        <f>'Market Data'!F1296</f>
        <v>5390.5</v>
      </c>
      <c r="H1310" s="151">
        <f t="shared" si="185"/>
        <v>1292</v>
      </c>
      <c r="I1310" s="244">
        <f ca="1">IF($H1310&lt;($J$6+1),"",PFE(OFFSET($F1310,0,0,-$J$6)))</f>
        <v>0.10714058644734974</v>
      </c>
      <c r="J1310" s="19"/>
      <c r="K1310" s="139" t="str">
        <f t="shared" ca="1" si="186"/>
        <v>Long</v>
      </c>
      <c r="L1310" s="243" t="e">
        <f t="shared" ca="1" si="181"/>
        <v>#N/A</v>
      </c>
      <c r="M1310" s="242" t="e">
        <f t="shared" ca="1" si="182"/>
        <v>#N/A</v>
      </c>
      <c r="N1310" s="20"/>
      <c r="O1310" s="74">
        <f t="shared" ca="1" si="187"/>
        <v>1</v>
      </c>
      <c r="P1310" s="75">
        <f t="shared" ca="1" si="179"/>
        <v>0</v>
      </c>
      <c r="Q1310" s="76" t="str">
        <f t="shared" ca="1" si="183"/>
        <v/>
      </c>
      <c r="R1310" s="75"/>
      <c r="S1310" s="77">
        <f t="shared" ca="1" si="180"/>
        <v>1</v>
      </c>
      <c r="T1310" s="78"/>
      <c r="U1310" s="81">
        <f t="shared" ca="1" si="188"/>
        <v>2135</v>
      </c>
      <c r="V1310" s="82">
        <f t="shared" ca="1" si="184"/>
        <v>119634.16000000003</v>
      </c>
      <c r="W1310" s="50"/>
      <c r="X1310" s="50"/>
      <c r="Y1310" s="50"/>
      <c r="Z1310" s="50"/>
      <c r="AA1310" s="50"/>
      <c r="AG1310" s="50"/>
      <c r="AH1310" s="50"/>
      <c r="AI1310" s="50"/>
      <c r="AJ1310" s="50"/>
      <c r="AK1310" s="50"/>
      <c r="AL1310" s="50"/>
      <c r="AM1310" s="50"/>
      <c r="AN1310" s="50"/>
      <c r="AO1310" s="50"/>
      <c r="AP1310" s="138" t="str">
        <f>IF(NOT($AS1310=$AS1311),ROW(),"")</f>
        <v/>
      </c>
      <c r="AQ1310" s="20" t="str">
        <f>IF(NOT(AS1310=AS1311),AS1311,"")</f>
        <v/>
      </c>
      <c r="AR1310" s="20" t="str">
        <f>INDEX($AB$15:$AM$15,MATCH($AS1310,$AB$11:$AM$11,0))</f>
        <v>in</v>
      </c>
      <c r="AS1310" s="20" t="str">
        <f>LEFT(AT1310,4)</f>
        <v>2005</v>
      </c>
      <c r="AT1310" s="139" t="str">
        <f>LEFT(B1310,6)</f>
        <v>200501</v>
      </c>
    </row>
    <row r="1311" spans="2:46" x14ac:dyDescent="0.25">
      <c r="B1311" s="11">
        <f>'Market Data'!B1297</f>
        <v>20050201</v>
      </c>
      <c r="C1311" s="2">
        <f>'Market Data'!C1297</f>
        <v>5386</v>
      </c>
      <c r="D1311" s="2">
        <f>'Market Data'!D1297</f>
        <v>5418.5</v>
      </c>
      <c r="E1311" s="2">
        <f>'Market Data'!E1297</f>
        <v>5379.5</v>
      </c>
      <c r="F1311" s="12">
        <f>'Market Data'!F1297</f>
        <v>5413.5</v>
      </c>
      <c r="H1311" s="151">
        <f t="shared" si="185"/>
        <v>1293</v>
      </c>
      <c r="I1311" s="244">
        <f ca="1">IF($H1311&lt;($J$6+1),"",PFE(OFFSET($F1311,0,0,-$J$6)))</f>
        <v>0.1168676008396662</v>
      </c>
      <c r="J1311" s="19"/>
      <c r="K1311" s="139" t="str">
        <f t="shared" ca="1" si="186"/>
        <v>Long</v>
      </c>
      <c r="L1311" s="243" t="e">
        <f t="shared" ca="1" si="181"/>
        <v>#N/A</v>
      </c>
      <c r="M1311" s="242" t="e">
        <f t="shared" ca="1" si="182"/>
        <v>#N/A</v>
      </c>
      <c r="N1311" s="20"/>
      <c r="O1311" s="74">
        <f t="shared" ca="1" si="187"/>
        <v>1</v>
      </c>
      <c r="P1311" s="75">
        <f t="shared" ca="1" si="179"/>
        <v>0</v>
      </c>
      <c r="Q1311" s="76" t="str">
        <f t="shared" ca="1" si="183"/>
        <v/>
      </c>
      <c r="R1311" s="75"/>
      <c r="S1311" s="77">
        <f t="shared" ca="1" si="180"/>
        <v>1</v>
      </c>
      <c r="T1311" s="78"/>
      <c r="U1311" s="81">
        <f t="shared" ca="1" si="188"/>
        <v>805</v>
      </c>
      <c r="V1311" s="82">
        <f t="shared" ca="1" si="184"/>
        <v>120439.16000000003</v>
      </c>
      <c r="W1311" s="50"/>
      <c r="X1311" s="50"/>
      <c r="Y1311" s="50"/>
      <c r="Z1311" s="50"/>
      <c r="AA1311" s="50"/>
      <c r="AG1311" s="50"/>
      <c r="AH1311" s="50"/>
      <c r="AI1311" s="50"/>
      <c r="AJ1311" s="50"/>
      <c r="AK1311" s="50"/>
      <c r="AL1311" s="50"/>
      <c r="AM1311" s="50"/>
      <c r="AN1311" s="50"/>
      <c r="AO1311" s="50"/>
      <c r="AP1311" s="138" t="str">
        <f>IF(NOT($AS1311=$AS1312),ROW(),"")</f>
        <v/>
      </c>
      <c r="AQ1311" s="20" t="str">
        <f>IF(NOT(AS1311=AS1312),AS1312,"")</f>
        <v/>
      </c>
      <c r="AR1311" s="20" t="str">
        <f>INDEX($AB$15:$AM$15,MATCH($AS1311,$AB$11:$AM$11,0))</f>
        <v>in</v>
      </c>
      <c r="AS1311" s="20" t="str">
        <f>LEFT(AT1311,4)</f>
        <v>2005</v>
      </c>
      <c r="AT1311" s="139" t="str">
        <f>LEFT(B1311,6)</f>
        <v>200502</v>
      </c>
    </row>
    <row r="1312" spans="2:46" x14ac:dyDescent="0.25">
      <c r="B1312" s="11">
        <f>'Market Data'!B1298</f>
        <v>20050202</v>
      </c>
      <c r="C1312" s="2">
        <f>'Market Data'!C1298</f>
        <v>5418.5</v>
      </c>
      <c r="D1312" s="2">
        <f>'Market Data'!D1298</f>
        <v>5431</v>
      </c>
      <c r="E1312" s="2">
        <f>'Market Data'!E1298</f>
        <v>5410</v>
      </c>
      <c r="F1312" s="12">
        <f>'Market Data'!F1298</f>
        <v>5421.5</v>
      </c>
      <c r="H1312" s="151">
        <f t="shared" si="185"/>
        <v>1294</v>
      </c>
      <c r="I1312" s="244">
        <f ca="1">IF($H1312&lt;($J$6+1),"",PFE(OFFSET($F1312,0,0,-$J$6)))</f>
        <v>0.11476757592488826</v>
      </c>
      <c r="J1312" s="19"/>
      <c r="K1312" s="139" t="str">
        <f t="shared" ca="1" si="186"/>
        <v>Long</v>
      </c>
      <c r="L1312" s="243" t="e">
        <f t="shared" ca="1" si="181"/>
        <v>#N/A</v>
      </c>
      <c r="M1312" s="242" t="e">
        <f t="shared" ca="1" si="182"/>
        <v>#N/A</v>
      </c>
      <c r="N1312" s="20"/>
      <c r="O1312" s="74">
        <f t="shared" ca="1" si="187"/>
        <v>1</v>
      </c>
      <c r="P1312" s="75">
        <f t="shared" ca="1" si="179"/>
        <v>0</v>
      </c>
      <c r="Q1312" s="76" t="str">
        <f t="shared" ca="1" si="183"/>
        <v/>
      </c>
      <c r="R1312" s="75"/>
      <c r="S1312" s="77">
        <f t="shared" ca="1" si="180"/>
        <v>1</v>
      </c>
      <c r="T1312" s="78"/>
      <c r="U1312" s="81">
        <f t="shared" ca="1" si="188"/>
        <v>280</v>
      </c>
      <c r="V1312" s="82">
        <f t="shared" ca="1" si="184"/>
        <v>120719.16000000003</v>
      </c>
      <c r="W1312" s="50"/>
      <c r="X1312" s="50"/>
      <c r="Y1312" s="50"/>
      <c r="Z1312" s="50"/>
      <c r="AA1312" s="50"/>
      <c r="AG1312" s="50"/>
      <c r="AH1312" s="50"/>
      <c r="AI1312" s="50"/>
      <c r="AJ1312" s="50"/>
      <c r="AK1312" s="50"/>
      <c r="AL1312" s="50"/>
      <c r="AM1312" s="50"/>
      <c r="AN1312" s="50"/>
      <c r="AO1312" s="50"/>
      <c r="AP1312" s="138" t="str">
        <f>IF(NOT($AS1312=$AS1313),ROW(),"")</f>
        <v/>
      </c>
      <c r="AQ1312" s="20" t="str">
        <f>IF(NOT(AS1312=AS1313),AS1313,"")</f>
        <v/>
      </c>
      <c r="AR1312" s="20" t="str">
        <f>INDEX($AB$15:$AM$15,MATCH($AS1312,$AB$11:$AM$11,0))</f>
        <v>in</v>
      </c>
      <c r="AS1312" s="20" t="str">
        <f>LEFT(AT1312,4)</f>
        <v>2005</v>
      </c>
      <c r="AT1312" s="139" t="str">
        <f>LEFT(B1312,6)</f>
        <v>200502</v>
      </c>
    </row>
    <row r="1313" spans="2:46" x14ac:dyDescent="0.25">
      <c r="B1313" s="11">
        <f>'Market Data'!B1299</f>
        <v>20050203</v>
      </c>
      <c r="C1313" s="2">
        <f>'Market Data'!C1299</f>
        <v>5428.5</v>
      </c>
      <c r="D1313" s="2">
        <f>'Market Data'!D1299</f>
        <v>5433</v>
      </c>
      <c r="E1313" s="2">
        <f>'Market Data'!E1299</f>
        <v>5403</v>
      </c>
      <c r="F1313" s="12">
        <f>'Market Data'!F1299</f>
        <v>5417.5</v>
      </c>
      <c r="H1313" s="151">
        <f t="shared" si="185"/>
        <v>1295</v>
      </c>
      <c r="I1313" s="244">
        <f ca="1">IF($H1313&lt;($J$6+1),"",PFE(OFFSET($F1313,0,0,-$J$6)))</f>
        <v>0.1180105915030845</v>
      </c>
      <c r="J1313" s="19"/>
      <c r="K1313" s="139" t="str">
        <f t="shared" ca="1" si="186"/>
        <v>Long</v>
      </c>
      <c r="L1313" s="243" t="e">
        <f t="shared" ca="1" si="181"/>
        <v>#N/A</v>
      </c>
      <c r="M1313" s="242" t="e">
        <f t="shared" ca="1" si="182"/>
        <v>#N/A</v>
      </c>
      <c r="N1313" s="20"/>
      <c r="O1313" s="74">
        <f t="shared" ca="1" si="187"/>
        <v>1</v>
      </c>
      <c r="P1313" s="75">
        <f t="shared" ca="1" si="179"/>
        <v>0</v>
      </c>
      <c r="Q1313" s="76" t="str">
        <f t="shared" ca="1" si="183"/>
        <v/>
      </c>
      <c r="R1313" s="75"/>
      <c r="S1313" s="77">
        <f t="shared" ca="1" si="180"/>
        <v>1</v>
      </c>
      <c r="T1313" s="78"/>
      <c r="U1313" s="81">
        <f t="shared" ca="1" si="188"/>
        <v>-140</v>
      </c>
      <c r="V1313" s="82">
        <f t="shared" ca="1" si="184"/>
        <v>120579.16000000003</v>
      </c>
      <c r="W1313" s="50"/>
      <c r="X1313" s="50"/>
      <c r="Y1313" s="50"/>
      <c r="Z1313" s="50"/>
      <c r="AA1313" s="50"/>
      <c r="AG1313" s="50"/>
      <c r="AH1313" s="50"/>
      <c r="AI1313" s="50"/>
      <c r="AJ1313" s="50"/>
      <c r="AK1313" s="50"/>
      <c r="AL1313" s="50"/>
      <c r="AM1313" s="50"/>
      <c r="AN1313" s="50"/>
      <c r="AO1313" s="50"/>
      <c r="AP1313" s="138" t="str">
        <f>IF(NOT($AS1313=$AS1314),ROW(),"")</f>
        <v/>
      </c>
      <c r="AQ1313" s="20" t="str">
        <f>IF(NOT(AS1313=AS1314),AS1314,"")</f>
        <v/>
      </c>
      <c r="AR1313" s="20" t="str">
        <f>INDEX($AB$15:$AM$15,MATCH($AS1313,$AB$11:$AM$11,0))</f>
        <v>in</v>
      </c>
      <c r="AS1313" s="20" t="str">
        <f>LEFT(AT1313,4)</f>
        <v>2005</v>
      </c>
      <c r="AT1313" s="139" t="str">
        <f>LEFT(B1313,6)</f>
        <v>200502</v>
      </c>
    </row>
    <row r="1314" spans="2:46" x14ac:dyDescent="0.25">
      <c r="B1314" s="11">
        <f>'Market Data'!B1300</f>
        <v>20050204</v>
      </c>
      <c r="C1314" s="2">
        <f>'Market Data'!C1300</f>
        <v>5427</v>
      </c>
      <c r="D1314" s="2">
        <f>'Market Data'!D1300</f>
        <v>5478.5</v>
      </c>
      <c r="E1314" s="2">
        <f>'Market Data'!E1300</f>
        <v>5424</v>
      </c>
      <c r="F1314" s="12">
        <f>'Market Data'!F1300</f>
        <v>5478.5</v>
      </c>
      <c r="H1314" s="151">
        <f t="shared" si="185"/>
        <v>1296</v>
      </c>
      <c r="I1314" s="244">
        <f ca="1">IF($H1314&lt;($J$6+1),"",PFE(OFFSET($F1314,0,0,-$J$6)))</f>
        <v>0.15740955611567162</v>
      </c>
      <c r="J1314" s="19"/>
      <c r="K1314" s="139" t="str">
        <f t="shared" ca="1" si="186"/>
        <v>Long</v>
      </c>
      <c r="L1314" s="243" t="e">
        <f t="shared" ca="1" si="181"/>
        <v>#N/A</v>
      </c>
      <c r="M1314" s="242" t="e">
        <f t="shared" ca="1" si="182"/>
        <v>#N/A</v>
      </c>
      <c r="N1314" s="20"/>
      <c r="O1314" s="74">
        <f t="shared" ca="1" si="187"/>
        <v>1</v>
      </c>
      <c r="P1314" s="75">
        <f t="shared" ca="1" si="179"/>
        <v>0</v>
      </c>
      <c r="Q1314" s="76" t="str">
        <f t="shared" ca="1" si="183"/>
        <v/>
      </c>
      <c r="R1314" s="75"/>
      <c r="S1314" s="77">
        <f t="shared" ca="1" si="180"/>
        <v>1</v>
      </c>
      <c r="T1314" s="78"/>
      <c r="U1314" s="81">
        <f t="shared" ca="1" si="188"/>
        <v>2135</v>
      </c>
      <c r="V1314" s="82">
        <f t="shared" ca="1" si="184"/>
        <v>122714.16000000003</v>
      </c>
      <c r="W1314" s="50"/>
      <c r="X1314" s="50"/>
      <c r="Y1314" s="50"/>
      <c r="Z1314" s="50"/>
      <c r="AA1314" s="50"/>
      <c r="AG1314" s="50"/>
      <c r="AH1314" s="50"/>
      <c r="AI1314" s="50"/>
      <c r="AJ1314" s="50"/>
      <c r="AK1314" s="50"/>
      <c r="AL1314" s="50"/>
      <c r="AM1314" s="50"/>
      <c r="AN1314" s="50"/>
      <c r="AO1314" s="50"/>
      <c r="AP1314" s="138" t="str">
        <f>IF(NOT($AS1314=$AS1315),ROW(),"")</f>
        <v/>
      </c>
      <c r="AQ1314" s="20" t="str">
        <f>IF(NOT(AS1314=AS1315),AS1315,"")</f>
        <v/>
      </c>
      <c r="AR1314" s="20" t="str">
        <f>INDEX($AB$15:$AM$15,MATCH($AS1314,$AB$11:$AM$11,0))</f>
        <v>in</v>
      </c>
      <c r="AS1314" s="20" t="str">
        <f>LEFT(AT1314,4)</f>
        <v>2005</v>
      </c>
      <c r="AT1314" s="139" t="str">
        <f>LEFT(B1314,6)</f>
        <v>200502</v>
      </c>
    </row>
    <row r="1315" spans="2:46" x14ac:dyDescent="0.25">
      <c r="B1315" s="11">
        <f>'Market Data'!B1301</f>
        <v>20050207</v>
      </c>
      <c r="C1315" s="2">
        <f>'Market Data'!C1301</f>
        <v>5478.5</v>
      </c>
      <c r="D1315" s="2">
        <f>'Market Data'!D1301</f>
        <v>5504.5</v>
      </c>
      <c r="E1315" s="2">
        <f>'Market Data'!E1301</f>
        <v>5478.5</v>
      </c>
      <c r="F1315" s="12">
        <f>'Market Data'!F1301</f>
        <v>5491.5</v>
      </c>
      <c r="H1315" s="151">
        <f t="shared" si="185"/>
        <v>1297</v>
      </c>
      <c r="I1315" s="244">
        <f ca="1">IF($H1315&lt;($J$6+1),"",PFE(OFFSET($F1315,0,0,-$J$6)))</f>
        <v>0.16048102852200388</v>
      </c>
      <c r="J1315" s="19"/>
      <c r="K1315" s="139" t="str">
        <f t="shared" ca="1" si="186"/>
        <v>Long</v>
      </c>
      <c r="L1315" s="243" t="e">
        <f t="shared" ca="1" si="181"/>
        <v>#N/A</v>
      </c>
      <c r="M1315" s="242" t="e">
        <f t="shared" ca="1" si="182"/>
        <v>#N/A</v>
      </c>
      <c r="N1315" s="20"/>
      <c r="O1315" s="74">
        <f t="shared" ca="1" si="187"/>
        <v>1</v>
      </c>
      <c r="P1315" s="75">
        <f t="shared" ca="1" si="179"/>
        <v>0</v>
      </c>
      <c r="Q1315" s="76" t="str">
        <f t="shared" ca="1" si="183"/>
        <v/>
      </c>
      <c r="R1315" s="75"/>
      <c r="S1315" s="77">
        <f t="shared" ca="1" si="180"/>
        <v>1</v>
      </c>
      <c r="T1315" s="78"/>
      <c r="U1315" s="81">
        <f t="shared" ca="1" si="188"/>
        <v>455</v>
      </c>
      <c r="V1315" s="82">
        <f t="shared" ca="1" si="184"/>
        <v>123169.16000000003</v>
      </c>
      <c r="W1315" s="50"/>
      <c r="X1315" s="50"/>
      <c r="Y1315" s="50"/>
      <c r="Z1315" s="50"/>
      <c r="AA1315" s="50"/>
      <c r="AG1315" s="50"/>
      <c r="AH1315" s="50"/>
      <c r="AI1315" s="50"/>
      <c r="AJ1315" s="50"/>
      <c r="AK1315" s="50"/>
      <c r="AL1315" s="50"/>
      <c r="AM1315" s="50"/>
      <c r="AN1315" s="50"/>
      <c r="AO1315" s="50"/>
      <c r="AP1315" s="138" t="str">
        <f>IF(NOT($AS1315=$AS1316),ROW(),"")</f>
        <v/>
      </c>
      <c r="AQ1315" s="20" t="str">
        <f>IF(NOT(AS1315=AS1316),AS1316,"")</f>
        <v/>
      </c>
      <c r="AR1315" s="20" t="str">
        <f>INDEX($AB$15:$AM$15,MATCH($AS1315,$AB$11:$AM$11,0))</f>
        <v>in</v>
      </c>
      <c r="AS1315" s="20" t="str">
        <f>LEFT(AT1315,4)</f>
        <v>2005</v>
      </c>
      <c r="AT1315" s="139" t="str">
        <f>LEFT(B1315,6)</f>
        <v>200502</v>
      </c>
    </row>
    <row r="1316" spans="2:46" x14ac:dyDescent="0.25">
      <c r="B1316" s="11">
        <f>'Market Data'!B1302</f>
        <v>20050208</v>
      </c>
      <c r="C1316" s="2">
        <f>'Market Data'!C1302</f>
        <v>5497.5</v>
      </c>
      <c r="D1316" s="2">
        <f>'Market Data'!D1302</f>
        <v>5506.5</v>
      </c>
      <c r="E1316" s="2">
        <f>'Market Data'!E1302</f>
        <v>5485.5</v>
      </c>
      <c r="F1316" s="12">
        <f>'Market Data'!F1302</f>
        <v>5502</v>
      </c>
      <c r="H1316" s="151">
        <f t="shared" si="185"/>
        <v>1298</v>
      </c>
      <c r="I1316" s="244">
        <f ca="1">IF($H1316&lt;($J$6+1),"",PFE(OFFSET($F1316,0,0,-$J$6)))</f>
        <v>0.20021445474133276</v>
      </c>
      <c r="J1316" s="19"/>
      <c r="K1316" s="139" t="str">
        <f t="shared" ca="1" si="186"/>
        <v>Long</v>
      </c>
      <c r="L1316" s="243" t="e">
        <f t="shared" ca="1" si="181"/>
        <v>#N/A</v>
      </c>
      <c r="M1316" s="242" t="e">
        <f t="shared" ca="1" si="182"/>
        <v>#N/A</v>
      </c>
      <c r="N1316" s="20"/>
      <c r="O1316" s="74">
        <f t="shared" ca="1" si="187"/>
        <v>1</v>
      </c>
      <c r="P1316" s="75">
        <f t="shared" ca="1" si="179"/>
        <v>0</v>
      </c>
      <c r="Q1316" s="76" t="str">
        <f t="shared" ca="1" si="183"/>
        <v/>
      </c>
      <c r="R1316" s="75"/>
      <c r="S1316" s="77">
        <f t="shared" ca="1" si="180"/>
        <v>1</v>
      </c>
      <c r="T1316" s="78"/>
      <c r="U1316" s="81">
        <f t="shared" ca="1" si="188"/>
        <v>367.5</v>
      </c>
      <c r="V1316" s="82">
        <f t="shared" ca="1" si="184"/>
        <v>123536.66000000003</v>
      </c>
      <c r="W1316" s="50"/>
      <c r="X1316" s="50"/>
      <c r="Y1316" s="50"/>
      <c r="Z1316" s="50"/>
      <c r="AA1316" s="50"/>
      <c r="AG1316" s="50"/>
      <c r="AH1316" s="50"/>
      <c r="AI1316" s="50"/>
      <c r="AJ1316" s="50"/>
      <c r="AK1316" s="50"/>
      <c r="AL1316" s="50"/>
      <c r="AM1316" s="50"/>
      <c r="AN1316" s="50"/>
      <c r="AO1316" s="50"/>
      <c r="AP1316" s="138" t="str">
        <f>IF(NOT($AS1316=$AS1317),ROW(),"")</f>
        <v/>
      </c>
      <c r="AQ1316" s="20" t="str">
        <f>IF(NOT(AS1316=AS1317),AS1317,"")</f>
        <v/>
      </c>
      <c r="AR1316" s="20" t="str">
        <f>INDEX($AB$15:$AM$15,MATCH($AS1316,$AB$11:$AM$11,0))</f>
        <v>in</v>
      </c>
      <c r="AS1316" s="20" t="str">
        <f>LEFT(AT1316,4)</f>
        <v>2005</v>
      </c>
      <c r="AT1316" s="139" t="str">
        <f>LEFT(B1316,6)</f>
        <v>200502</v>
      </c>
    </row>
    <row r="1317" spans="2:46" x14ac:dyDescent="0.25">
      <c r="B1317" s="11">
        <f>'Market Data'!B1303</f>
        <v>20050209</v>
      </c>
      <c r="C1317" s="2">
        <f>'Market Data'!C1303</f>
        <v>5502.5</v>
      </c>
      <c r="D1317" s="2">
        <f>'Market Data'!D1303</f>
        <v>5516.5</v>
      </c>
      <c r="E1317" s="2">
        <f>'Market Data'!E1303</f>
        <v>5474</v>
      </c>
      <c r="F1317" s="12">
        <f>'Market Data'!F1303</f>
        <v>5490.5</v>
      </c>
      <c r="H1317" s="151">
        <f t="shared" si="185"/>
        <v>1299</v>
      </c>
      <c r="I1317" s="244">
        <f ca="1">IF($H1317&lt;($J$6+1),"",PFE(OFFSET($F1317,0,0,-$J$6)))</f>
        <v>0.20977973999526819</v>
      </c>
      <c r="J1317" s="19"/>
      <c r="K1317" s="139" t="str">
        <f t="shared" ca="1" si="186"/>
        <v>Long</v>
      </c>
      <c r="L1317" s="243" t="e">
        <f t="shared" ca="1" si="181"/>
        <v>#N/A</v>
      </c>
      <c r="M1317" s="242" t="e">
        <f t="shared" ca="1" si="182"/>
        <v>#N/A</v>
      </c>
      <c r="N1317" s="20"/>
      <c r="O1317" s="74">
        <f t="shared" ca="1" si="187"/>
        <v>1</v>
      </c>
      <c r="P1317" s="75">
        <f t="shared" ca="1" si="179"/>
        <v>0</v>
      </c>
      <c r="Q1317" s="76" t="str">
        <f t="shared" ca="1" si="183"/>
        <v/>
      </c>
      <c r="R1317" s="75"/>
      <c r="S1317" s="77">
        <f t="shared" ca="1" si="180"/>
        <v>1</v>
      </c>
      <c r="T1317" s="78"/>
      <c r="U1317" s="81">
        <f t="shared" ca="1" si="188"/>
        <v>-402.5</v>
      </c>
      <c r="V1317" s="82">
        <f t="shared" ca="1" si="184"/>
        <v>123134.16000000003</v>
      </c>
      <c r="W1317" s="50"/>
      <c r="X1317" s="50"/>
      <c r="Y1317" s="50"/>
      <c r="Z1317" s="50"/>
      <c r="AA1317" s="50"/>
      <c r="AG1317" s="50"/>
      <c r="AH1317" s="50"/>
      <c r="AI1317" s="50"/>
      <c r="AJ1317" s="50"/>
      <c r="AK1317" s="50"/>
      <c r="AL1317" s="50"/>
      <c r="AM1317" s="50"/>
      <c r="AN1317" s="50"/>
      <c r="AO1317" s="50"/>
      <c r="AP1317" s="138" t="str">
        <f>IF(NOT($AS1317=$AS1318),ROW(),"")</f>
        <v/>
      </c>
      <c r="AQ1317" s="20" t="str">
        <f>IF(NOT(AS1317=AS1318),AS1318,"")</f>
        <v/>
      </c>
      <c r="AR1317" s="20" t="str">
        <f>INDEX($AB$15:$AM$15,MATCH($AS1317,$AB$11:$AM$11,0))</f>
        <v>in</v>
      </c>
      <c r="AS1317" s="20" t="str">
        <f>LEFT(AT1317,4)</f>
        <v>2005</v>
      </c>
      <c r="AT1317" s="139" t="str">
        <f>LEFT(B1317,6)</f>
        <v>200502</v>
      </c>
    </row>
    <row r="1318" spans="2:46" x14ac:dyDescent="0.25">
      <c r="B1318" s="11">
        <f>'Market Data'!B1304</f>
        <v>20050210</v>
      </c>
      <c r="C1318" s="2">
        <f>'Market Data'!C1304</f>
        <v>5494.5</v>
      </c>
      <c r="D1318" s="2">
        <f>'Market Data'!D1304</f>
        <v>5498</v>
      </c>
      <c r="E1318" s="2">
        <f>'Market Data'!E1304</f>
        <v>5466.5</v>
      </c>
      <c r="F1318" s="12">
        <f>'Market Data'!F1304</f>
        <v>5488.5</v>
      </c>
      <c r="H1318" s="151">
        <f t="shared" si="185"/>
        <v>1300</v>
      </c>
      <c r="I1318" s="244">
        <f ca="1">IF($H1318&lt;($J$6+1),"",PFE(OFFSET($F1318,0,0,-$J$6)))</f>
        <v>0.22012788936123173</v>
      </c>
      <c r="J1318" s="19"/>
      <c r="K1318" s="139" t="str">
        <f t="shared" ca="1" si="186"/>
        <v>Long</v>
      </c>
      <c r="L1318" s="243" t="e">
        <f t="shared" ca="1" si="181"/>
        <v>#N/A</v>
      </c>
      <c r="M1318" s="242" t="e">
        <f t="shared" ca="1" si="182"/>
        <v>#N/A</v>
      </c>
      <c r="N1318" s="20"/>
      <c r="O1318" s="74">
        <f t="shared" ca="1" si="187"/>
        <v>1</v>
      </c>
      <c r="P1318" s="75">
        <f t="shared" ca="1" si="179"/>
        <v>0</v>
      </c>
      <c r="Q1318" s="76" t="str">
        <f t="shared" ca="1" si="183"/>
        <v/>
      </c>
      <c r="R1318" s="75"/>
      <c r="S1318" s="77">
        <f t="shared" ca="1" si="180"/>
        <v>1</v>
      </c>
      <c r="T1318" s="78"/>
      <c r="U1318" s="81">
        <f t="shared" ca="1" si="188"/>
        <v>-70</v>
      </c>
      <c r="V1318" s="82">
        <f t="shared" ca="1" si="184"/>
        <v>123064.16000000003</v>
      </c>
      <c r="W1318" s="50"/>
      <c r="X1318" s="50"/>
      <c r="Y1318" s="50"/>
      <c r="Z1318" s="50"/>
      <c r="AA1318" s="50"/>
      <c r="AG1318" s="50"/>
      <c r="AH1318" s="50"/>
      <c r="AI1318" s="50"/>
      <c r="AJ1318" s="50"/>
      <c r="AK1318" s="50"/>
      <c r="AL1318" s="50"/>
      <c r="AM1318" s="50"/>
      <c r="AN1318" s="50"/>
      <c r="AO1318" s="50"/>
      <c r="AP1318" s="138" t="str">
        <f>IF(NOT($AS1318=$AS1319),ROW(),"")</f>
        <v/>
      </c>
      <c r="AQ1318" s="20" t="str">
        <f>IF(NOT(AS1318=AS1319),AS1319,"")</f>
        <v/>
      </c>
      <c r="AR1318" s="20" t="str">
        <f>INDEX($AB$15:$AM$15,MATCH($AS1318,$AB$11:$AM$11,0))</f>
        <v>in</v>
      </c>
      <c r="AS1318" s="20" t="str">
        <f>LEFT(AT1318,4)</f>
        <v>2005</v>
      </c>
      <c r="AT1318" s="139" t="str">
        <f>LEFT(B1318,6)</f>
        <v>200502</v>
      </c>
    </row>
    <row r="1319" spans="2:46" x14ac:dyDescent="0.25">
      <c r="B1319" s="11">
        <f>'Market Data'!B1305</f>
        <v>20050211</v>
      </c>
      <c r="C1319" s="2">
        <f>'Market Data'!C1305</f>
        <v>5484.5</v>
      </c>
      <c r="D1319" s="2">
        <f>'Market Data'!D1305</f>
        <v>5525.5</v>
      </c>
      <c r="E1319" s="2">
        <f>'Market Data'!E1305</f>
        <v>5484.5</v>
      </c>
      <c r="F1319" s="12">
        <f>'Market Data'!F1305</f>
        <v>5522</v>
      </c>
      <c r="H1319" s="151">
        <f t="shared" si="185"/>
        <v>1301</v>
      </c>
      <c r="I1319" s="244">
        <f ca="1">IF($H1319&lt;($J$6+1),"",PFE(OFFSET($F1319,0,0,-$J$6)))</f>
        <v>0.2211311276404517</v>
      </c>
      <c r="J1319" s="19"/>
      <c r="K1319" s="139" t="str">
        <f t="shared" ca="1" si="186"/>
        <v>Long</v>
      </c>
      <c r="L1319" s="243" t="e">
        <f t="shared" ca="1" si="181"/>
        <v>#N/A</v>
      </c>
      <c r="M1319" s="242" t="e">
        <f t="shared" ca="1" si="182"/>
        <v>#N/A</v>
      </c>
      <c r="N1319" s="20"/>
      <c r="O1319" s="74">
        <f t="shared" ca="1" si="187"/>
        <v>1</v>
      </c>
      <c r="P1319" s="75">
        <f t="shared" ca="1" si="179"/>
        <v>0</v>
      </c>
      <c r="Q1319" s="76" t="str">
        <f t="shared" ca="1" si="183"/>
        <v/>
      </c>
      <c r="R1319" s="75"/>
      <c r="S1319" s="77">
        <f t="shared" ca="1" si="180"/>
        <v>1</v>
      </c>
      <c r="T1319" s="78"/>
      <c r="U1319" s="81">
        <f t="shared" ca="1" si="188"/>
        <v>1172.5</v>
      </c>
      <c r="V1319" s="82">
        <f t="shared" ca="1" si="184"/>
        <v>124236.66000000003</v>
      </c>
      <c r="W1319" s="50"/>
      <c r="X1319" s="50"/>
      <c r="Y1319" s="50"/>
      <c r="Z1319" s="50"/>
      <c r="AA1319" s="50"/>
      <c r="AG1319" s="50"/>
      <c r="AH1319" s="50"/>
      <c r="AI1319" s="50"/>
      <c r="AJ1319" s="50"/>
      <c r="AK1319" s="50"/>
      <c r="AL1319" s="50"/>
      <c r="AM1319" s="50"/>
      <c r="AN1319" s="50"/>
      <c r="AO1319" s="50"/>
      <c r="AP1319" s="138" t="str">
        <f>IF(NOT($AS1319=$AS1320),ROW(),"")</f>
        <v/>
      </c>
      <c r="AQ1319" s="20" t="str">
        <f>IF(NOT(AS1319=AS1320),AS1320,"")</f>
        <v/>
      </c>
      <c r="AR1319" s="20" t="str">
        <f>INDEX($AB$15:$AM$15,MATCH($AS1319,$AB$11:$AM$11,0))</f>
        <v>in</v>
      </c>
      <c r="AS1319" s="20" t="str">
        <f>LEFT(AT1319,4)</f>
        <v>2005</v>
      </c>
      <c r="AT1319" s="139" t="str">
        <f>LEFT(B1319,6)</f>
        <v>200502</v>
      </c>
    </row>
    <row r="1320" spans="2:46" x14ac:dyDescent="0.25">
      <c r="B1320" s="11">
        <f>'Market Data'!B1306</f>
        <v>20050214</v>
      </c>
      <c r="C1320" s="2">
        <f>'Market Data'!C1306</f>
        <v>5522.5</v>
      </c>
      <c r="D1320" s="2">
        <f>'Market Data'!D1306</f>
        <v>5527</v>
      </c>
      <c r="E1320" s="2">
        <f>'Market Data'!E1306</f>
        <v>5500.5</v>
      </c>
      <c r="F1320" s="12">
        <f>'Market Data'!F1306</f>
        <v>5509.5</v>
      </c>
      <c r="H1320" s="151">
        <f t="shared" si="185"/>
        <v>1302</v>
      </c>
      <c r="I1320" s="244">
        <f ca="1">IF($H1320&lt;($J$6+1),"",PFE(OFFSET($F1320,0,0,-$J$6)))</f>
        <v>0.22208286784574702</v>
      </c>
      <c r="J1320" s="19"/>
      <c r="K1320" s="139" t="str">
        <f t="shared" ca="1" si="186"/>
        <v>Long</v>
      </c>
      <c r="L1320" s="243" t="e">
        <f t="shared" ca="1" si="181"/>
        <v>#N/A</v>
      </c>
      <c r="M1320" s="242" t="e">
        <f t="shared" ca="1" si="182"/>
        <v>#N/A</v>
      </c>
      <c r="N1320" s="20"/>
      <c r="O1320" s="74">
        <f t="shared" ca="1" si="187"/>
        <v>1</v>
      </c>
      <c r="P1320" s="75">
        <f t="shared" ca="1" si="179"/>
        <v>0</v>
      </c>
      <c r="Q1320" s="76" t="str">
        <f t="shared" ca="1" si="183"/>
        <v/>
      </c>
      <c r="R1320" s="75"/>
      <c r="S1320" s="77">
        <f t="shared" ca="1" si="180"/>
        <v>1</v>
      </c>
      <c r="T1320" s="78"/>
      <c r="U1320" s="81">
        <f t="shared" ca="1" si="188"/>
        <v>-437.5</v>
      </c>
      <c r="V1320" s="82">
        <f t="shared" ca="1" si="184"/>
        <v>123799.16000000003</v>
      </c>
      <c r="W1320" s="50"/>
      <c r="X1320" s="50"/>
      <c r="Y1320" s="50"/>
      <c r="Z1320" s="50"/>
      <c r="AA1320" s="50"/>
      <c r="AG1320" s="50"/>
      <c r="AH1320" s="50"/>
      <c r="AI1320" s="50"/>
      <c r="AJ1320" s="50"/>
      <c r="AK1320" s="50"/>
      <c r="AL1320" s="50"/>
      <c r="AM1320" s="50"/>
      <c r="AN1320" s="50"/>
      <c r="AO1320" s="50"/>
      <c r="AP1320" s="138" t="str">
        <f>IF(NOT($AS1320=$AS1321),ROW(),"")</f>
        <v/>
      </c>
      <c r="AQ1320" s="20" t="str">
        <f>IF(NOT(AS1320=AS1321),AS1321,"")</f>
        <v/>
      </c>
      <c r="AR1320" s="20" t="str">
        <f>INDEX($AB$15:$AM$15,MATCH($AS1320,$AB$11:$AM$11,0))</f>
        <v>in</v>
      </c>
      <c r="AS1320" s="20" t="str">
        <f>LEFT(AT1320,4)</f>
        <v>2005</v>
      </c>
      <c r="AT1320" s="139" t="str">
        <f>LEFT(B1320,6)</f>
        <v>200502</v>
      </c>
    </row>
    <row r="1321" spans="2:46" x14ac:dyDescent="0.25">
      <c r="B1321" s="11">
        <f>'Market Data'!B1307</f>
        <v>20050215</v>
      </c>
      <c r="C1321" s="2">
        <f>'Market Data'!C1307</f>
        <v>5512</v>
      </c>
      <c r="D1321" s="2">
        <f>'Market Data'!D1307</f>
        <v>5537</v>
      </c>
      <c r="E1321" s="2">
        <f>'Market Data'!E1307</f>
        <v>5504.5</v>
      </c>
      <c r="F1321" s="12">
        <f>'Market Data'!F1307</f>
        <v>5514</v>
      </c>
      <c r="H1321" s="151">
        <f t="shared" si="185"/>
        <v>1303</v>
      </c>
      <c r="I1321" s="244">
        <f ca="1">IF($H1321&lt;($J$6+1),"",PFE(OFFSET($F1321,0,0,-$J$6)))</f>
        <v>0.21986659059530572</v>
      </c>
      <c r="J1321" s="19"/>
      <c r="K1321" s="139" t="str">
        <f t="shared" ca="1" si="186"/>
        <v>Long</v>
      </c>
      <c r="L1321" s="243" t="e">
        <f t="shared" ca="1" si="181"/>
        <v>#N/A</v>
      </c>
      <c r="M1321" s="242" t="e">
        <f t="shared" ca="1" si="182"/>
        <v>#N/A</v>
      </c>
      <c r="N1321" s="20"/>
      <c r="O1321" s="74">
        <f t="shared" ca="1" si="187"/>
        <v>1</v>
      </c>
      <c r="P1321" s="75">
        <f t="shared" ca="1" si="179"/>
        <v>0</v>
      </c>
      <c r="Q1321" s="76" t="str">
        <f t="shared" ca="1" si="183"/>
        <v/>
      </c>
      <c r="R1321" s="75"/>
      <c r="S1321" s="77">
        <f t="shared" ca="1" si="180"/>
        <v>1</v>
      </c>
      <c r="T1321" s="78"/>
      <c r="U1321" s="81">
        <f t="shared" ca="1" si="188"/>
        <v>157.5</v>
      </c>
      <c r="V1321" s="82">
        <f t="shared" ca="1" si="184"/>
        <v>123956.66000000003</v>
      </c>
      <c r="W1321" s="50"/>
      <c r="X1321" s="50"/>
      <c r="Y1321" s="50"/>
      <c r="Z1321" s="50"/>
      <c r="AA1321" s="50"/>
      <c r="AG1321" s="50"/>
      <c r="AH1321" s="50"/>
      <c r="AI1321" s="50"/>
      <c r="AJ1321" s="50"/>
      <c r="AK1321" s="50"/>
      <c r="AL1321" s="50"/>
      <c r="AM1321" s="50"/>
      <c r="AN1321" s="50"/>
      <c r="AO1321" s="50"/>
      <c r="AP1321" s="138" t="str">
        <f>IF(NOT($AS1321=$AS1322),ROW(),"")</f>
        <v/>
      </c>
      <c r="AQ1321" s="20" t="str">
        <f>IF(NOT(AS1321=AS1322),AS1322,"")</f>
        <v/>
      </c>
      <c r="AR1321" s="20" t="str">
        <f>INDEX($AB$15:$AM$15,MATCH($AS1321,$AB$11:$AM$11,0))</f>
        <v>in</v>
      </c>
      <c r="AS1321" s="20" t="str">
        <f>LEFT(AT1321,4)</f>
        <v>2005</v>
      </c>
      <c r="AT1321" s="139" t="str">
        <f>LEFT(B1321,6)</f>
        <v>200502</v>
      </c>
    </row>
    <row r="1322" spans="2:46" x14ac:dyDescent="0.25">
      <c r="B1322" s="11">
        <f>'Market Data'!B1308</f>
        <v>20050216</v>
      </c>
      <c r="C1322" s="2">
        <f>'Market Data'!C1308</f>
        <v>5521.5</v>
      </c>
      <c r="D1322" s="2">
        <f>'Market Data'!D1308</f>
        <v>5521.5</v>
      </c>
      <c r="E1322" s="2">
        <f>'Market Data'!E1308</f>
        <v>5475</v>
      </c>
      <c r="F1322" s="12">
        <f>'Market Data'!F1308</f>
        <v>5491</v>
      </c>
      <c r="H1322" s="151">
        <f t="shared" si="185"/>
        <v>1304</v>
      </c>
      <c r="I1322" s="244">
        <f ca="1">IF($H1322&lt;($J$6+1),"",PFE(OFFSET($F1322,0,0,-$J$6)))</f>
        <v>0.22561703884743811</v>
      </c>
      <c r="J1322" s="19"/>
      <c r="K1322" s="139" t="str">
        <f t="shared" ca="1" si="186"/>
        <v>Long</v>
      </c>
      <c r="L1322" s="243" t="e">
        <f t="shared" ca="1" si="181"/>
        <v>#N/A</v>
      </c>
      <c r="M1322" s="242" t="e">
        <f t="shared" ca="1" si="182"/>
        <v>#N/A</v>
      </c>
      <c r="N1322" s="20"/>
      <c r="O1322" s="74">
        <f t="shared" ca="1" si="187"/>
        <v>1</v>
      </c>
      <c r="P1322" s="75">
        <f t="shared" ca="1" si="179"/>
        <v>0</v>
      </c>
      <c r="Q1322" s="76" t="str">
        <f t="shared" ca="1" si="183"/>
        <v/>
      </c>
      <c r="R1322" s="75"/>
      <c r="S1322" s="77">
        <f t="shared" ca="1" si="180"/>
        <v>1</v>
      </c>
      <c r="T1322" s="78"/>
      <c r="U1322" s="81">
        <f t="shared" ca="1" si="188"/>
        <v>-805</v>
      </c>
      <c r="V1322" s="82">
        <f t="shared" ca="1" si="184"/>
        <v>123151.66000000003</v>
      </c>
      <c r="W1322" s="50"/>
      <c r="X1322" s="50"/>
      <c r="Y1322" s="50"/>
      <c r="Z1322" s="50"/>
      <c r="AA1322" s="50"/>
      <c r="AG1322" s="50"/>
      <c r="AH1322" s="50"/>
      <c r="AI1322" s="50"/>
      <c r="AJ1322" s="50"/>
      <c r="AK1322" s="50"/>
      <c r="AL1322" s="50"/>
      <c r="AM1322" s="50"/>
      <c r="AN1322" s="50"/>
      <c r="AO1322" s="50"/>
      <c r="AP1322" s="138" t="str">
        <f>IF(NOT($AS1322=$AS1323),ROW(),"")</f>
        <v/>
      </c>
      <c r="AQ1322" s="20" t="str">
        <f>IF(NOT(AS1322=AS1323),AS1323,"")</f>
        <v/>
      </c>
      <c r="AR1322" s="20" t="str">
        <f>INDEX($AB$15:$AM$15,MATCH($AS1322,$AB$11:$AM$11,0))</f>
        <v>in</v>
      </c>
      <c r="AS1322" s="20" t="str">
        <f>LEFT(AT1322,4)</f>
        <v>2005</v>
      </c>
      <c r="AT1322" s="139" t="str">
        <f>LEFT(B1322,6)</f>
        <v>200502</v>
      </c>
    </row>
    <row r="1323" spans="2:46" x14ac:dyDescent="0.25">
      <c r="B1323" s="11">
        <f>'Market Data'!B1309</f>
        <v>20050217</v>
      </c>
      <c r="C1323" s="2">
        <f>'Market Data'!C1309</f>
        <v>5497.5</v>
      </c>
      <c r="D1323" s="2">
        <f>'Market Data'!D1309</f>
        <v>5515</v>
      </c>
      <c r="E1323" s="2">
        <f>'Market Data'!E1309</f>
        <v>5486</v>
      </c>
      <c r="F1323" s="12">
        <f>'Market Data'!F1309</f>
        <v>5497</v>
      </c>
      <c r="H1323" s="151">
        <f t="shared" si="185"/>
        <v>1305</v>
      </c>
      <c r="I1323" s="244">
        <f ca="1">IF($H1323&lt;($J$6+1),"",PFE(OFFSET($F1323,0,0,-$J$6)))</f>
        <v>0.22996082363548628</v>
      </c>
      <c r="J1323" s="19"/>
      <c r="K1323" s="139" t="str">
        <f t="shared" ca="1" si="186"/>
        <v>Long</v>
      </c>
      <c r="L1323" s="243" t="e">
        <f t="shared" ca="1" si="181"/>
        <v>#N/A</v>
      </c>
      <c r="M1323" s="242" t="e">
        <f t="shared" ca="1" si="182"/>
        <v>#N/A</v>
      </c>
      <c r="N1323" s="20"/>
      <c r="O1323" s="74">
        <f t="shared" ca="1" si="187"/>
        <v>1</v>
      </c>
      <c r="P1323" s="75">
        <f t="shared" ca="1" si="179"/>
        <v>0</v>
      </c>
      <c r="Q1323" s="76" t="str">
        <f t="shared" ca="1" si="183"/>
        <v/>
      </c>
      <c r="R1323" s="75"/>
      <c r="S1323" s="77">
        <f t="shared" ca="1" si="180"/>
        <v>1</v>
      </c>
      <c r="T1323" s="78"/>
      <c r="U1323" s="81">
        <f t="shared" ca="1" si="188"/>
        <v>210</v>
      </c>
      <c r="V1323" s="82">
        <f t="shared" ca="1" si="184"/>
        <v>123361.66000000003</v>
      </c>
      <c r="W1323" s="50"/>
      <c r="X1323" s="50"/>
      <c r="Y1323" s="50"/>
      <c r="Z1323" s="50"/>
      <c r="AA1323" s="50"/>
      <c r="AG1323" s="50"/>
      <c r="AH1323" s="50"/>
      <c r="AI1323" s="50"/>
      <c r="AJ1323" s="50"/>
      <c r="AK1323" s="50"/>
      <c r="AL1323" s="50"/>
      <c r="AM1323" s="50"/>
      <c r="AN1323" s="50"/>
      <c r="AO1323" s="50"/>
      <c r="AP1323" s="138" t="str">
        <f>IF(NOT($AS1323=$AS1324),ROW(),"")</f>
        <v/>
      </c>
      <c r="AQ1323" s="20" t="str">
        <f>IF(NOT(AS1323=AS1324),AS1324,"")</f>
        <v/>
      </c>
      <c r="AR1323" s="20" t="str">
        <f>INDEX($AB$15:$AM$15,MATCH($AS1323,$AB$11:$AM$11,0))</f>
        <v>in</v>
      </c>
      <c r="AS1323" s="20" t="str">
        <f>LEFT(AT1323,4)</f>
        <v>2005</v>
      </c>
      <c r="AT1323" s="139" t="str">
        <f>LEFT(B1323,6)</f>
        <v>200502</v>
      </c>
    </row>
    <row r="1324" spans="2:46" x14ac:dyDescent="0.25">
      <c r="B1324" s="11">
        <f>'Market Data'!B1310</f>
        <v>20050218</v>
      </c>
      <c r="C1324" s="2">
        <f>'Market Data'!C1310</f>
        <v>5489.5</v>
      </c>
      <c r="D1324" s="2">
        <f>'Market Data'!D1310</f>
        <v>5514</v>
      </c>
      <c r="E1324" s="2">
        <f>'Market Data'!E1310</f>
        <v>5472.5</v>
      </c>
      <c r="F1324" s="12">
        <f>'Market Data'!F1310</f>
        <v>5486.5</v>
      </c>
      <c r="H1324" s="151">
        <f t="shared" si="185"/>
        <v>1306</v>
      </c>
      <c r="I1324" s="244">
        <f ca="1">IF($H1324&lt;($J$6+1),"",PFE(OFFSET($F1324,0,0,-$J$6)))</f>
        <v>0.22579902984748823</v>
      </c>
      <c r="J1324" s="19"/>
      <c r="K1324" s="139" t="str">
        <f t="shared" ca="1" si="186"/>
        <v>Long</v>
      </c>
      <c r="L1324" s="243" t="e">
        <f t="shared" ca="1" si="181"/>
        <v>#N/A</v>
      </c>
      <c r="M1324" s="242" t="e">
        <f t="shared" ca="1" si="182"/>
        <v>#N/A</v>
      </c>
      <c r="N1324" s="20"/>
      <c r="O1324" s="74">
        <f t="shared" ca="1" si="187"/>
        <v>1</v>
      </c>
      <c r="P1324" s="75">
        <f t="shared" ca="1" si="179"/>
        <v>0</v>
      </c>
      <c r="Q1324" s="76" t="str">
        <f t="shared" ca="1" si="183"/>
        <v/>
      </c>
      <c r="R1324" s="75"/>
      <c r="S1324" s="77">
        <f t="shared" ca="1" si="180"/>
        <v>1</v>
      </c>
      <c r="T1324" s="78"/>
      <c r="U1324" s="81">
        <f t="shared" ca="1" si="188"/>
        <v>-367.5</v>
      </c>
      <c r="V1324" s="82">
        <f t="shared" ca="1" si="184"/>
        <v>122994.16000000003</v>
      </c>
      <c r="W1324" s="50"/>
      <c r="X1324" s="50"/>
      <c r="Y1324" s="50"/>
      <c r="Z1324" s="50"/>
      <c r="AA1324" s="50"/>
      <c r="AG1324" s="50"/>
      <c r="AH1324" s="50"/>
      <c r="AI1324" s="50"/>
      <c r="AJ1324" s="50"/>
      <c r="AK1324" s="50"/>
      <c r="AL1324" s="50"/>
      <c r="AM1324" s="50"/>
      <c r="AN1324" s="50"/>
      <c r="AO1324" s="50"/>
      <c r="AP1324" s="138" t="str">
        <f>IF(NOT($AS1324=$AS1325),ROW(),"")</f>
        <v/>
      </c>
      <c r="AQ1324" s="20" t="str">
        <f>IF(NOT(AS1324=AS1325),AS1325,"")</f>
        <v/>
      </c>
      <c r="AR1324" s="20" t="str">
        <f>INDEX($AB$15:$AM$15,MATCH($AS1324,$AB$11:$AM$11,0))</f>
        <v>in</v>
      </c>
      <c r="AS1324" s="20" t="str">
        <f>LEFT(AT1324,4)</f>
        <v>2005</v>
      </c>
      <c r="AT1324" s="139" t="str">
        <f>LEFT(B1324,6)</f>
        <v>200502</v>
      </c>
    </row>
    <row r="1325" spans="2:46" x14ac:dyDescent="0.25">
      <c r="B1325" s="11">
        <f>'Market Data'!B1311</f>
        <v>20050221</v>
      </c>
      <c r="C1325" s="2">
        <f>'Market Data'!C1311</f>
        <v>5491.5</v>
      </c>
      <c r="D1325" s="2">
        <f>'Market Data'!D1311</f>
        <v>5500.5</v>
      </c>
      <c r="E1325" s="2">
        <f>'Market Data'!E1311</f>
        <v>5467.5</v>
      </c>
      <c r="F1325" s="12">
        <f>'Market Data'!F1311</f>
        <v>5488.5</v>
      </c>
      <c r="H1325" s="151">
        <f t="shared" si="185"/>
        <v>1307</v>
      </c>
      <c r="I1325" s="244">
        <f ca="1">IF($H1325&lt;($J$6+1),"",PFE(OFFSET($F1325,0,0,-$J$6)))</f>
        <v>0.26148009000937267</v>
      </c>
      <c r="J1325" s="19"/>
      <c r="K1325" s="139" t="str">
        <f t="shared" ca="1" si="186"/>
        <v>Long</v>
      </c>
      <c r="L1325" s="243" t="e">
        <f t="shared" ca="1" si="181"/>
        <v>#N/A</v>
      </c>
      <c r="M1325" s="242" t="e">
        <f t="shared" ca="1" si="182"/>
        <v>#N/A</v>
      </c>
      <c r="N1325" s="20"/>
      <c r="O1325" s="74">
        <f t="shared" ca="1" si="187"/>
        <v>1</v>
      </c>
      <c r="P1325" s="75">
        <f t="shared" ca="1" si="179"/>
        <v>0</v>
      </c>
      <c r="Q1325" s="76" t="str">
        <f t="shared" ca="1" si="183"/>
        <v/>
      </c>
      <c r="R1325" s="75"/>
      <c r="S1325" s="77">
        <f t="shared" ca="1" si="180"/>
        <v>1</v>
      </c>
      <c r="T1325" s="78"/>
      <c r="U1325" s="81">
        <f t="shared" ca="1" si="188"/>
        <v>70</v>
      </c>
      <c r="V1325" s="82">
        <f t="shared" ca="1" si="184"/>
        <v>123064.16000000003</v>
      </c>
      <c r="W1325" s="50"/>
      <c r="X1325" s="50"/>
      <c r="Y1325" s="50"/>
      <c r="Z1325" s="50"/>
      <c r="AA1325" s="50"/>
      <c r="AG1325" s="50"/>
      <c r="AH1325" s="50"/>
      <c r="AI1325" s="50"/>
      <c r="AJ1325" s="50"/>
      <c r="AK1325" s="50"/>
      <c r="AL1325" s="50"/>
      <c r="AM1325" s="50"/>
      <c r="AN1325" s="50"/>
      <c r="AO1325" s="50"/>
      <c r="AP1325" s="138" t="str">
        <f>IF(NOT($AS1325=$AS1326),ROW(),"")</f>
        <v/>
      </c>
      <c r="AQ1325" s="20" t="str">
        <f>IF(NOT(AS1325=AS1326),AS1326,"")</f>
        <v/>
      </c>
      <c r="AR1325" s="20" t="str">
        <f>INDEX($AB$15:$AM$15,MATCH($AS1325,$AB$11:$AM$11,0))</f>
        <v>in</v>
      </c>
      <c r="AS1325" s="20" t="str">
        <f>LEFT(AT1325,4)</f>
        <v>2005</v>
      </c>
      <c r="AT1325" s="139" t="str">
        <f>LEFT(B1325,6)</f>
        <v>200502</v>
      </c>
    </row>
    <row r="1326" spans="2:46" x14ac:dyDescent="0.25">
      <c r="B1326" s="11">
        <f>'Market Data'!B1312</f>
        <v>20050222</v>
      </c>
      <c r="C1326" s="2">
        <f>'Market Data'!C1312</f>
        <v>5474</v>
      </c>
      <c r="D1326" s="2">
        <f>'Market Data'!D1312</f>
        <v>5476.5</v>
      </c>
      <c r="E1326" s="2">
        <f>'Market Data'!E1312</f>
        <v>5426.5</v>
      </c>
      <c r="F1326" s="12">
        <f>'Market Data'!F1312</f>
        <v>5426.5</v>
      </c>
      <c r="H1326" s="151">
        <f t="shared" si="185"/>
        <v>1308</v>
      </c>
      <c r="I1326" s="244">
        <f ca="1">IF($H1326&lt;($J$6+1),"",PFE(OFFSET($F1326,0,0,-$J$6)))</f>
        <v>0.21643071566604452</v>
      </c>
      <c r="J1326" s="19"/>
      <c r="K1326" s="139" t="str">
        <f t="shared" ca="1" si="186"/>
        <v>Long</v>
      </c>
      <c r="L1326" s="243" t="e">
        <f t="shared" ca="1" si="181"/>
        <v>#N/A</v>
      </c>
      <c r="M1326" s="242" t="e">
        <f t="shared" ca="1" si="182"/>
        <v>#N/A</v>
      </c>
      <c r="N1326" s="20"/>
      <c r="O1326" s="74">
        <f t="shared" ca="1" si="187"/>
        <v>1</v>
      </c>
      <c r="P1326" s="75">
        <f t="shared" ca="1" si="179"/>
        <v>0</v>
      </c>
      <c r="Q1326" s="76" t="str">
        <f t="shared" ca="1" si="183"/>
        <v/>
      </c>
      <c r="R1326" s="75"/>
      <c r="S1326" s="77">
        <f t="shared" ca="1" si="180"/>
        <v>1</v>
      </c>
      <c r="T1326" s="78"/>
      <c r="U1326" s="81">
        <f t="shared" ca="1" si="188"/>
        <v>-2170</v>
      </c>
      <c r="V1326" s="82">
        <f t="shared" ca="1" si="184"/>
        <v>120894.16000000003</v>
      </c>
      <c r="W1326" s="50"/>
      <c r="X1326" s="50"/>
      <c r="Y1326" s="50"/>
      <c r="Z1326" s="50"/>
      <c r="AA1326" s="50"/>
      <c r="AG1326" s="50"/>
      <c r="AH1326" s="50"/>
      <c r="AI1326" s="50"/>
      <c r="AJ1326" s="50"/>
      <c r="AK1326" s="50"/>
      <c r="AL1326" s="50"/>
      <c r="AM1326" s="50"/>
      <c r="AN1326" s="50"/>
      <c r="AO1326" s="50"/>
      <c r="AP1326" s="138" t="str">
        <f>IF(NOT($AS1326=$AS1327),ROW(),"")</f>
        <v/>
      </c>
      <c r="AQ1326" s="20" t="str">
        <f>IF(NOT(AS1326=AS1327),AS1327,"")</f>
        <v/>
      </c>
      <c r="AR1326" s="20" t="str">
        <f>INDEX($AB$15:$AM$15,MATCH($AS1326,$AB$11:$AM$11,0))</f>
        <v>in</v>
      </c>
      <c r="AS1326" s="20" t="str">
        <f>LEFT(AT1326,4)</f>
        <v>2005</v>
      </c>
      <c r="AT1326" s="139" t="str">
        <f>LEFT(B1326,6)</f>
        <v>200502</v>
      </c>
    </row>
    <row r="1327" spans="2:46" x14ac:dyDescent="0.25">
      <c r="B1327" s="11">
        <f>'Market Data'!B1313</f>
        <v>20050223</v>
      </c>
      <c r="C1327" s="2">
        <f>'Market Data'!C1313</f>
        <v>5411.5</v>
      </c>
      <c r="D1327" s="2">
        <f>'Market Data'!D1313</f>
        <v>5438.5</v>
      </c>
      <c r="E1327" s="2">
        <f>'Market Data'!E1313</f>
        <v>5400.5</v>
      </c>
      <c r="F1327" s="12">
        <f>'Market Data'!F1313</f>
        <v>5423.5</v>
      </c>
      <c r="H1327" s="151">
        <f t="shared" si="185"/>
        <v>1309</v>
      </c>
      <c r="I1327" s="244">
        <f ca="1">IF($H1327&lt;($J$6+1),"",PFE(OFFSET($F1327,0,0,-$J$6)))</f>
        <v>0.18378808665145882</v>
      </c>
      <c r="J1327" s="19"/>
      <c r="K1327" s="139" t="str">
        <f t="shared" ca="1" si="186"/>
        <v>Long</v>
      </c>
      <c r="L1327" s="243" t="e">
        <f t="shared" ca="1" si="181"/>
        <v>#N/A</v>
      </c>
      <c r="M1327" s="242" t="e">
        <f t="shared" ca="1" si="182"/>
        <v>#N/A</v>
      </c>
      <c r="N1327" s="20"/>
      <c r="O1327" s="74">
        <f t="shared" ca="1" si="187"/>
        <v>1</v>
      </c>
      <c r="P1327" s="75">
        <f t="shared" ca="1" si="179"/>
        <v>0</v>
      </c>
      <c r="Q1327" s="76" t="str">
        <f t="shared" ca="1" si="183"/>
        <v/>
      </c>
      <c r="R1327" s="75"/>
      <c r="S1327" s="77">
        <f t="shared" ca="1" si="180"/>
        <v>1</v>
      </c>
      <c r="T1327" s="78"/>
      <c r="U1327" s="81">
        <f t="shared" ca="1" si="188"/>
        <v>-105</v>
      </c>
      <c r="V1327" s="82">
        <f t="shared" ca="1" si="184"/>
        <v>120789.16000000003</v>
      </c>
      <c r="W1327" s="50"/>
      <c r="X1327" s="50"/>
      <c r="Y1327" s="50"/>
      <c r="Z1327" s="50"/>
      <c r="AA1327" s="50"/>
      <c r="AG1327" s="50"/>
      <c r="AH1327" s="50"/>
      <c r="AI1327" s="50"/>
      <c r="AJ1327" s="50"/>
      <c r="AK1327" s="50"/>
      <c r="AL1327" s="50"/>
      <c r="AM1327" s="50"/>
      <c r="AN1327" s="50"/>
      <c r="AO1327" s="50"/>
      <c r="AP1327" s="138" t="str">
        <f>IF(NOT($AS1327=$AS1328),ROW(),"")</f>
        <v/>
      </c>
      <c r="AQ1327" s="20" t="str">
        <f>IF(NOT(AS1327=AS1328),AS1328,"")</f>
        <v/>
      </c>
      <c r="AR1327" s="20" t="str">
        <f>INDEX($AB$15:$AM$15,MATCH($AS1327,$AB$11:$AM$11,0))</f>
        <v>in</v>
      </c>
      <c r="AS1327" s="20" t="str">
        <f>LEFT(AT1327,4)</f>
        <v>2005</v>
      </c>
      <c r="AT1327" s="139" t="str">
        <f>LEFT(B1327,6)</f>
        <v>200502</v>
      </c>
    </row>
    <row r="1328" spans="2:46" x14ac:dyDescent="0.25">
      <c r="B1328" s="11">
        <f>'Market Data'!B1314</f>
        <v>20050224</v>
      </c>
      <c r="C1328" s="2">
        <f>'Market Data'!C1314</f>
        <v>5430</v>
      </c>
      <c r="D1328" s="2">
        <f>'Market Data'!D1314</f>
        <v>5436.5</v>
      </c>
      <c r="E1328" s="2">
        <f>'Market Data'!E1314</f>
        <v>5412.5</v>
      </c>
      <c r="F1328" s="12">
        <f>'Market Data'!F1314</f>
        <v>5433</v>
      </c>
      <c r="H1328" s="151">
        <f t="shared" si="185"/>
        <v>1310</v>
      </c>
      <c r="I1328" s="244">
        <f ca="1">IF($H1328&lt;($J$6+1),"",PFE(OFFSET($F1328,0,0,-$J$6)))</f>
        <v>0.17660790799052364</v>
      </c>
      <c r="J1328" s="19"/>
      <c r="K1328" s="139" t="str">
        <f t="shared" ca="1" si="186"/>
        <v>Long</v>
      </c>
      <c r="L1328" s="243" t="e">
        <f t="shared" ca="1" si="181"/>
        <v>#N/A</v>
      </c>
      <c r="M1328" s="242" t="e">
        <f t="shared" ca="1" si="182"/>
        <v>#N/A</v>
      </c>
      <c r="N1328" s="20"/>
      <c r="O1328" s="74">
        <f t="shared" ca="1" si="187"/>
        <v>1</v>
      </c>
      <c r="P1328" s="75">
        <f t="shared" ca="1" si="179"/>
        <v>0</v>
      </c>
      <c r="Q1328" s="76" t="str">
        <f t="shared" ca="1" si="183"/>
        <v/>
      </c>
      <c r="R1328" s="75"/>
      <c r="S1328" s="77">
        <f t="shared" ca="1" si="180"/>
        <v>1</v>
      </c>
      <c r="T1328" s="78"/>
      <c r="U1328" s="81">
        <f t="shared" ca="1" si="188"/>
        <v>332.5</v>
      </c>
      <c r="V1328" s="82">
        <f t="shared" ca="1" si="184"/>
        <v>121121.66000000003</v>
      </c>
      <c r="W1328" s="50"/>
      <c r="X1328" s="50"/>
      <c r="Y1328" s="50"/>
      <c r="Z1328" s="50"/>
      <c r="AA1328" s="50"/>
      <c r="AG1328" s="50"/>
      <c r="AH1328" s="50"/>
      <c r="AI1328" s="50"/>
      <c r="AJ1328" s="50"/>
      <c r="AK1328" s="50"/>
      <c r="AL1328" s="50"/>
      <c r="AM1328" s="50"/>
      <c r="AN1328" s="50"/>
      <c r="AO1328" s="50"/>
      <c r="AP1328" s="138" t="str">
        <f>IF(NOT($AS1328=$AS1329),ROW(),"")</f>
        <v/>
      </c>
      <c r="AQ1328" s="20" t="str">
        <f>IF(NOT(AS1328=AS1329),AS1329,"")</f>
        <v/>
      </c>
      <c r="AR1328" s="20" t="str">
        <f>INDEX($AB$15:$AM$15,MATCH($AS1328,$AB$11:$AM$11,0))</f>
        <v>in</v>
      </c>
      <c r="AS1328" s="20" t="str">
        <f>LEFT(AT1328,4)</f>
        <v>2005</v>
      </c>
      <c r="AT1328" s="139" t="str">
        <f>LEFT(B1328,6)</f>
        <v>200502</v>
      </c>
    </row>
    <row r="1329" spans="2:46" x14ac:dyDescent="0.25">
      <c r="B1329" s="11">
        <f>'Market Data'!B1315</f>
        <v>20050225</v>
      </c>
      <c r="C1329" s="2">
        <f>'Market Data'!C1315</f>
        <v>5454.5</v>
      </c>
      <c r="D1329" s="2">
        <f>'Market Data'!D1315</f>
        <v>5487</v>
      </c>
      <c r="E1329" s="2">
        <f>'Market Data'!E1315</f>
        <v>5452.5</v>
      </c>
      <c r="F1329" s="12">
        <f>'Market Data'!F1315</f>
        <v>5481.5</v>
      </c>
      <c r="H1329" s="151">
        <f t="shared" si="185"/>
        <v>1311</v>
      </c>
      <c r="I1329" s="244">
        <f ca="1">IF($H1329&lt;($J$6+1),"",PFE(OFFSET($F1329,0,0,-$J$6)))</f>
        <v>0.20187179082546899</v>
      </c>
      <c r="J1329" s="19"/>
      <c r="K1329" s="139" t="str">
        <f t="shared" ca="1" si="186"/>
        <v>Long</v>
      </c>
      <c r="L1329" s="243" t="e">
        <f t="shared" ca="1" si="181"/>
        <v>#N/A</v>
      </c>
      <c r="M1329" s="242" t="e">
        <f t="shared" ca="1" si="182"/>
        <v>#N/A</v>
      </c>
      <c r="N1329" s="20"/>
      <c r="O1329" s="74">
        <f t="shared" ca="1" si="187"/>
        <v>1</v>
      </c>
      <c r="P1329" s="75">
        <f t="shared" ca="1" si="179"/>
        <v>0</v>
      </c>
      <c r="Q1329" s="76" t="str">
        <f t="shared" ca="1" si="183"/>
        <v/>
      </c>
      <c r="R1329" s="75"/>
      <c r="S1329" s="77">
        <f t="shared" ca="1" si="180"/>
        <v>1</v>
      </c>
      <c r="T1329" s="78"/>
      <c r="U1329" s="81">
        <f t="shared" ca="1" si="188"/>
        <v>1697.5</v>
      </c>
      <c r="V1329" s="82">
        <f t="shared" ca="1" si="184"/>
        <v>122819.16000000003</v>
      </c>
      <c r="W1329" s="50"/>
      <c r="X1329" s="50"/>
      <c r="Y1329" s="50"/>
      <c r="Z1329" s="50"/>
      <c r="AA1329" s="50"/>
      <c r="AG1329" s="50"/>
      <c r="AH1329" s="50"/>
      <c r="AI1329" s="50"/>
      <c r="AJ1329" s="50"/>
      <c r="AK1329" s="50"/>
      <c r="AL1329" s="50"/>
      <c r="AM1329" s="50"/>
      <c r="AN1329" s="50"/>
      <c r="AO1329" s="50"/>
      <c r="AP1329" s="138" t="str">
        <f>IF(NOT($AS1329=$AS1330),ROW(),"")</f>
        <v/>
      </c>
      <c r="AQ1329" s="20" t="str">
        <f>IF(NOT(AS1329=AS1330),AS1330,"")</f>
        <v/>
      </c>
      <c r="AR1329" s="20" t="str">
        <f>INDEX($AB$15:$AM$15,MATCH($AS1329,$AB$11:$AM$11,0))</f>
        <v>in</v>
      </c>
      <c r="AS1329" s="20" t="str">
        <f>LEFT(AT1329,4)</f>
        <v>2005</v>
      </c>
      <c r="AT1329" s="139" t="str">
        <f>LEFT(B1329,6)</f>
        <v>200502</v>
      </c>
    </row>
    <row r="1330" spans="2:46" x14ac:dyDescent="0.25">
      <c r="B1330" s="11">
        <f>'Market Data'!B1316</f>
        <v>20050228</v>
      </c>
      <c r="C1330" s="2">
        <f>'Market Data'!C1316</f>
        <v>5484.5</v>
      </c>
      <c r="D1330" s="2">
        <f>'Market Data'!D1316</f>
        <v>5500.5</v>
      </c>
      <c r="E1330" s="2">
        <f>'Market Data'!E1316</f>
        <v>5447</v>
      </c>
      <c r="F1330" s="12">
        <f>'Market Data'!F1316</f>
        <v>5449.5</v>
      </c>
      <c r="H1330" s="151">
        <f t="shared" si="185"/>
        <v>1312</v>
      </c>
      <c r="I1330" s="244">
        <f ca="1">IF($H1330&lt;($J$6+1),"",PFE(OFFSET($F1330,0,0,-$J$6)))</f>
        <v>0.16667203118257035</v>
      </c>
      <c r="J1330" s="19"/>
      <c r="K1330" s="139" t="str">
        <f t="shared" ca="1" si="186"/>
        <v>Long</v>
      </c>
      <c r="L1330" s="243" t="e">
        <f t="shared" ca="1" si="181"/>
        <v>#N/A</v>
      </c>
      <c r="M1330" s="242" t="e">
        <f t="shared" ca="1" si="182"/>
        <v>#N/A</v>
      </c>
      <c r="N1330" s="20"/>
      <c r="O1330" s="74">
        <f t="shared" ca="1" si="187"/>
        <v>1</v>
      </c>
      <c r="P1330" s="75">
        <f t="shared" ca="1" si="179"/>
        <v>0</v>
      </c>
      <c r="Q1330" s="76" t="str">
        <f t="shared" ca="1" si="183"/>
        <v/>
      </c>
      <c r="R1330" s="75"/>
      <c r="S1330" s="77">
        <f t="shared" ca="1" si="180"/>
        <v>1</v>
      </c>
      <c r="T1330" s="78"/>
      <c r="U1330" s="81">
        <f t="shared" ca="1" si="188"/>
        <v>-1120</v>
      </c>
      <c r="V1330" s="82">
        <f t="shared" ca="1" si="184"/>
        <v>121699.16000000003</v>
      </c>
      <c r="W1330" s="50"/>
      <c r="X1330" s="50"/>
      <c r="Y1330" s="50"/>
      <c r="Z1330" s="50"/>
      <c r="AA1330" s="50"/>
      <c r="AG1330" s="50"/>
      <c r="AH1330" s="50"/>
      <c r="AI1330" s="50"/>
      <c r="AJ1330" s="50"/>
      <c r="AK1330" s="50"/>
      <c r="AL1330" s="50"/>
      <c r="AM1330" s="50"/>
      <c r="AN1330" s="50"/>
      <c r="AO1330" s="50"/>
      <c r="AP1330" s="138" t="str">
        <f>IF(NOT($AS1330=$AS1331),ROW(),"")</f>
        <v/>
      </c>
      <c r="AQ1330" s="20" t="str">
        <f>IF(NOT(AS1330=AS1331),AS1331,"")</f>
        <v/>
      </c>
      <c r="AR1330" s="20" t="str">
        <f>INDEX($AB$15:$AM$15,MATCH($AS1330,$AB$11:$AM$11,0))</f>
        <v>in</v>
      </c>
      <c r="AS1330" s="20" t="str">
        <f>LEFT(AT1330,4)</f>
        <v>2005</v>
      </c>
      <c r="AT1330" s="139" t="str">
        <f>LEFT(B1330,6)</f>
        <v>200502</v>
      </c>
    </row>
    <row r="1331" spans="2:46" x14ac:dyDescent="0.25">
      <c r="B1331" s="11">
        <f>'Market Data'!B1317</f>
        <v>20050301</v>
      </c>
      <c r="C1331" s="2">
        <f>'Market Data'!C1317</f>
        <v>5467.5</v>
      </c>
      <c r="D1331" s="2">
        <f>'Market Data'!D1317</f>
        <v>5512.5</v>
      </c>
      <c r="E1331" s="2">
        <f>'Market Data'!E1317</f>
        <v>5458.5</v>
      </c>
      <c r="F1331" s="12">
        <f>'Market Data'!F1317</f>
        <v>5509</v>
      </c>
      <c r="H1331" s="151">
        <f t="shared" si="185"/>
        <v>1313</v>
      </c>
      <c r="I1331" s="244">
        <f ca="1">IF($H1331&lt;($J$6+1),"",PFE(OFFSET($F1331,0,0,-$J$6)))</f>
        <v>0.17162784676885734</v>
      </c>
      <c r="J1331" s="19"/>
      <c r="K1331" s="139" t="str">
        <f t="shared" ca="1" si="186"/>
        <v>Long</v>
      </c>
      <c r="L1331" s="243" t="e">
        <f t="shared" ca="1" si="181"/>
        <v>#N/A</v>
      </c>
      <c r="M1331" s="242" t="e">
        <f t="shared" ca="1" si="182"/>
        <v>#N/A</v>
      </c>
      <c r="N1331" s="20"/>
      <c r="O1331" s="74">
        <f t="shared" ca="1" si="187"/>
        <v>1</v>
      </c>
      <c r="P1331" s="75">
        <f t="shared" ca="1" si="179"/>
        <v>0</v>
      </c>
      <c r="Q1331" s="76" t="str">
        <f t="shared" ca="1" si="183"/>
        <v/>
      </c>
      <c r="R1331" s="75"/>
      <c r="S1331" s="77">
        <f t="shared" ca="1" si="180"/>
        <v>1</v>
      </c>
      <c r="T1331" s="78"/>
      <c r="U1331" s="81">
        <f t="shared" ca="1" si="188"/>
        <v>2082.5</v>
      </c>
      <c r="V1331" s="82">
        <f t="shared" ca="1" si="184"/>
        <v>123781.66000000003</v>
      </c>
      <c r="W1331" s="50"/>
      <c r="X1331" s="50"/>
      <c r="Y1331" s="50"/>
      <c r="Z1331" s="50"/>
      <c r="AA1331" s="50"/>
      <c r="AG1331" s="50"/>
      <c r="AH1331" s="50"/>
      <c r="AI1331" s="50"/>
      <c r="AJ1331" s="50"/>
      <c r="AK1331" s="50"/>
      <c r="AL1331" s="50"/>
      <c r="AM1331" s="50"/>
      <c r="AN1331" s="50"/>
      <c r="AO1331" s="50"/>
      <c r="AP1331" s="138" t="str">
        <f>IF(NOT($AS1331=$AS1332),ROW(),"")</f>
        <v/>
      </c>
      <c r="AQ1331" s="20" t="str">
        <f>IF(NOT(AS1331=AS1332),AS1332,"")</f>
        <v/>
      </c>
      <c r="AR1331" s="20" t="str">
        <f>INDEX($AB$15:$AM$15,MATCH($AS1331,$AB$11:$AM$11,0))</f>
        <v>in</v>
      </c>
      <c r="AS1331" s="20" t="str">
        <f>LEFT(AT1331,4)</f>
        <v>2005</v>
      </c>
      <c r="AT1331" s="139" t="str">
        <f>LEFT(B1331,6)</f>
        <v>200503</v>
      </c>
    </row>
    <row r="1332" spans="2:46" x14ac:dyDescent="0.25">
      <c r="B1332" s="11">
        <f>'Market Data'!B1318</f>
        <v>20050302</v>
      </c>
      <c r="C1332" s="2">
        <f>'Market Data'!C1318</f>
        <v>5497.5</v>
      </c>
      <c r="D1332" s="2">
        <f>'Market Data'!D1318</f>
        <v>5521.5</v>
      </c>
      <c r="E1332" s="2">
        <f>'Market Data'!E1318</f>
        <v>5487.5</v>
      </c>
      <c r="F1332" s="12">
        <f>'Market Data'!F1318</f>
        <v>5500</v>
      </c>
      <c r="H1332" s="151">
        <f t="shared" si="185"/>
        <v>1314</v>
      </c>
      <c r="I1332" s="244">
        <f ca="1">IF($H1332&lt;($J$6+1),"",PFE(OFFSET($F1332,0,0,-$J$6)))</f>
        <v>0.17780876548135566</v>
      </c>
      <c r="J1332" s="19"/>
      <c r="K1332" s="139" t="str">
        <f t="shared" ca="1" si="186"/>
        <v>Long</v>
      </c>
      <c r="L1332" s="243" t="e">
        <f t="shared" ca="1" si="181"/>
        <v>#N/A</v>
      </c>
      <c r="M1332" s="242" t="e">
        <f t="shared" ca="1" si="182"/>
        <v>#N/A</v>
      </c>
      <c r="N1332" s="20"/>
      <c r="O1332" s="74">
        <f t="shared" ca="1" si="187"/>
        <v>1</v>
      </c>
      <c r="P1332" s="75">
        <f t="shared" ca="1" si="179"/>
        <v>0</v>
      </c>
      <c r="Q1332" s="76" t="str">
        <f t="shared" ca="1" si="183"/>
        <v/>
      </c>
      <c r="R1332" s="75"/>
      <c r="S1332" s="77">
        <f t="shared" ca="1" si="180"/>
        <v>1</v>
      </c>
      <c r="T1332" s="78"/>
      <c r="U1332" s="81">
        <f t="shared" ca="1" si="188"/>
        <v>-315</v>
      </c>
      <c r="V1332" s="82">
        <f t="shared" ca="1" si="184"/>
        <v>123466.66000000003</v>
      </c>
      <c r="W1332" s="50"/>
      <c r="X1332" s="50"/>
      <c r="Y1332" s="50"/>
      <c r="Z1332" s="50"/>
      <c r="AA1332" s="50"/>
      <c r="AG1332" s="50"/>
      <c r="AH1332" s="50"/>
      <c r="AI1332" s="50"/>
      <c r="AJ1332" s="50"/>
      <c r="AK1332" s="50"/>
      <c r="AL1332" s="50"/>
      <c r="AM1332" s="50"/>
      <c r="AN1332" s="50"/>
      <c r="AO1332" s="50"/>
      <c r="AP1332" s="138" t="str">
        <f>IF(NOT($AS1332=$AS1333),ROW(),"")</f>
        <v/>
      </c>
      <c r="AQ1332" s="20" t="str">
        <f>IF(NOT(AS1332=AS1333),AS1333,"")</f>
        <v/>
      </c>
      <c r="AR1332" s="20" t="str">
        <f>INDEX($AB$15:$AM$15,MATCH($AS1332,$AB$11:$AM$11,0))</f>
        <v>in</v>
      </c>
      <c r="AS1332" s="20" t="str">
        <f>LEFT(AT1332,4)</f>
        <v>2005</v>
      </c>
      <c r="AT1332" s="139" t="str">
        <f>LEFT(B1332,6)</f>
        <v>200503</v>
      </c>
    </row>
    <row r="1333" spans="2:46" x14ac:dyDescent="0.25">
      <c r="B1333" s="11">
        <f>'Market Data'!B1319</f>
        <v>20050303</v>
      </c>
      <c r="C1333" s="2">
        <f>'Market Data'!C1319</f>
        <v>5497.5</v>
      </c>
      <c r="D1333" s="2">
        <f>'Market Data'!D1319</f>
        <v>5523.5</v>
      </c>
      <c r="E1333" s="2">
        <f>'Market Data'!E1319</f>
        <v>5474.5</v>
      </c>
      <c r="F1333" s="12">
        <f>'Market Data'!F1319</f>
        <v>5499</v>
      </c>
      <c r="H1333" s="151">
        <f t="shared" si="185"/>
        <v>1315</v>
      </c>
      <c r="I1333" s="244">
        <f ca="1">IF($H1333&lt;($J$6+1),"",PFE(OFFSET($F1333,0,0,-$J$6)))</f>
        <v>0.15571046967310126</v>
      </c>
      <c r="J1333" s="19"/>
      <c r="K1333" s="139" t="str">
        <f t="shared" ca="1" si="186"/>
        <v>Long</v>
      </c>
      <c r="L1333" s="243" t="e">
        <f t="shared" ca="1" si="181"/>
        <v>#N/A</v>
      </c>
      <c r="M1333" s="242" t="e">
        <f t="shared" ca="1" si="182"/>
        <v>#N/A</v>
      </c>
      <c r="N1333" s="20"/>
      <c r="O1333" s="74">
        <f t="shared" ca="1" si="187"/>
        <v>1</v>
      </c>
      <c r="P1333" s="75">
        <f t="shared" ca="1" si="179"/>
        <v>0</v>
      </c>
      <c r="Q1333" s="76" t="str">
        <f t="shared" ca="1" si="183"/>
        <v/>
      </c>
      <c r="R1333" s="75"/>
      <c r="S1333" s="77">
        <f t="shared" ca="1" si="180"/>
        <v>1</v>
      </c>
      <c r="T1333" s="78"/>
      <c r="U1333" s="81">
        <f t="shared" ca="1" si="188"/>
        <v>-35</v>
      </c>
      <c r="V1333" s="82">
        <f t="shared" ca="1" si="184"/>
        <v>123431.66000000003</v>
      </c>
      <c r="W1333" s="50"/>
      <c r="X1333" s="50"/>
      <c r="Y1333" s="50"/>
      <c r="Z1333" s="50"/>
      <c r="AA1333" s="50"/>
      <c r="AG1333" s="50"/>
      <c r="AH1333" s="50"/>
      <c r="AI1333" s="50"/>
      <c r="AJ1333" s="50"/>
      <c r="AK1333" s="50"/>
      <c r="AL1333" s="50"/>
      <c r="AM1333" s="50"/>
      <c r="AN1333" s="50"/>
      <c r="AO1333" s="50"/>
      <c r="AP1333" s="138" t="str">
        <f>IF(NOT($AS1333=$AS1334),ROW(),"")</f>
        <v/>
      </c>
      <c r="AQ1333" s="20" t="str">
        <f>IF(NOT(AS1333=AS1334),AS1334,"")</f>
        <v/>
      </c>
      <c r="AR1333" s="20" t="str">
        <f>INDEX($AB$15:$AM$15,MATCH($AS1333,$AB$11:$AM$11,0))</f>
        <v>in</v>
      </c>
      <c r="AS1333" s="20" t="str">
        <f>LEFT(AT1333,4)</f>
        <v>2005</v>
      </c>
      <c r="AT1333" s="139" t="str">
        <f>LEFT(B1333,6)</f>
        <v>200503</v>
      </c>
    </row>
    <row r="1334" spans="2:46" x14ac:dyDescent="0.25">
      <c r="B1334" s="11">
        <f>'Market Data'!B1320</f>
        <v>20050304</v>
      </c>
      <c r="C1334" s="2">
        <f>'Market Data'!C1320</f>
        <v>5504.5</v>
      </c>
      <c r="D1334" s="2">
        <f>'Market Data'!D1320</f>
        <v>5552</v>
      </c>
      <c r="E1334" s="2">
        <f>'Market Data'!E1320</f>
        <v>5495.5</v>
      </c>
      <c r="F1334" s="12">
        <f>'Market Data'!F1320</f>
        <v>5552</v>
      </c>
      <c r="H1334" s="151">
        <f t="shared" si="185"/>
        <v>1316</v>
      </c>
      <c r="I1334" s="244">
        <f ca="1">IF($H1334&lt;($J$6+1),"",PFE(OFFSET($F1334,0,0,-$J$6)))</f>
        <v>0.18354851977205366</v>
      </c>
      <c r="J1334" s="19"/>
      <c r="K1334" s="139" t="str">
        <f t="shared" ca="1" si="186"/>
        <v>Long</v>
      </c>
      <c r="L1334" s="243" t="e">
        <f t="shared" ca="1" si="181"/>
        <v>#N/A</v>
      </c>
      <c r="M1334" s="242" t="e">
        <f t="shared" ca="1" si="182"/>
        <v>#N/A</v>
      </c>
      <c r="N1334" s="20"/>
      <c r="O1334" s="74">
        <f t="shared" ca="1" si="187"/>
        <v>1</v>
      </c>
      <c r="P1334" s="75">
        <f t="shared" ca="1" si="179"/>
        <v>0</v>
      </c>
      <c r="Q1334" s="76" t="str">
        <f t="shared" ca="1" si="183"/>
        <v/>
      </c>
      <c r="R1334" s="75"/>
      <c r="S1334" s="77">
        <f t="shared" ca="1" si="180"/>
        <v>1</v>
      </c>
      <c r="T1334" s="78"/>
      <c r="U1334" s="81">
        <f t="shared" ca="1" si="188"/>
        <v>1855</v>
      </c>
      <c r="V1334" s="82">
        <f t="shared" ca="1" si="184"/>
        <v>125286.66000000003</v>
      </c>
      <c r="W1334" s="50"/>
      <c r="X1334" s="50"/>
      <c r="Y1334" s="50"/>
      <c r="Z1334" s="50"/>
      <c r="AA1334" s="50"/>
      <c r="AG1334" s="50"/>
      <c r="AH1334" s="50"/>
      <c r="AI1334" s="50"/>
      <c r="AJ1334" s="50"/>
      <c r="AK1334" s="50"/>
      <c r="AL1334" s="50"/>
      <c r="AM1334" s="50"/>
      <c r="AN1334" s="50"/>
      <c r="AO1334" s="50"/>
      <c r="AP1334" s="138" t="str">
        <f>IF(NOT($AS1334=$AS1335),ROW(),"")</f>
        <v/>
      </c>
      <c r="AQ1334" s="20" t="str">
        <f>IF(NOT(AS1334=AS1335),AS1335,"")</f>
        <v/>
      </c>
      <c r="AR1334" s="20" t="str">
        <f>INDEX($AB$15:$AM$15,MATCH($AS1334,$AB$11:$AM$11,0))</f>
        <v>in</v>
      </c>
      <c r="AS1334" s="20" t="str">
        <f>LEFT(AT1334,4)</f>
        <v>2005</v>
      </c>
      <c r="AT1334" s="139" t="str">
        <f>LEFT(B1334,6)</f>
        <v>200503</v>
      </c>
    </row>
    <row r="1335" spans="2:46" x14ac:dyDescent="0.25">
      <c r="B1335" s="11">
        <f>'Market Data'!B1321</f>
        <v>20050307</v>
      </c>
      <c r="C1335" s="2">
        <f>'Market Data'!C1321</f>
        <v>5547.5</v>
      </c>
      <c r="D1335" s="2">
        <f>'Market Data'!D1321</f>
        <v>5558</v>
      </c>
      <c r="E1335" s="2">
        <f>'Market Data'!E1321</f>
        <v>5540</v>
      </c>
      <c r="F1335" s="12">
        <f>'Market Data'!F1321</f>
        <v>5549</v>
      </c>
      <c r="H1335" s="151">
        <f t="shared" si="185"/>
        <v>1317</v>
      </c>
      <c r="I1335" s="244">
        <f ca="1">IF($H1335&lt;($J$6+1),"",PFE(OFFSET($F1335,0,0,-$J$6)))</f>
        <v>0.17736635207566021</v>
      </c>
      <c r="J1335" s="19"/>
      <c r="K1335" s="139" t="str">
        <f t="shared" ca="1" si="186"/>
        <v>Long</v>
      </c>
      <c r="L1335" s="243" t="e">
        <f t="shared" ca="1" si="181"/>
        <v>#N/A</v>
      </c>
      <c r="M1335" s="242" t="e">
        <f t="shared" ca="1" si="182"/>
        <v>#N/A</v>
      </c>
      <c r="N1335" s="20"/>
      <c r="O1335" s="74">
        <f t="shared" ca="1" si="187"/>
        <v>1</v>
      </c>
      <c r="P1335" s="75">
        <f t="shared" ca="1" si="179"/>
        <v>0</v>
      </c>
      <c r="Q1335" s="76" t="str">
        <f t="shared" ca="1" si="183"/>
        <v/>
      </c>
      <c r="R1335" s="75"/>
      <c r="S1335" s="77">
        <f t="shared" ca="1" si="180"/>
        <v>1</v>
      </c>
      <c r="T1335" s="78"/>
      <c r="U1335" s="81">
        <f t="shared" ca="1" si="188"/>
        <v>-105</v>
      </c>
      <c r="V1335" s="82">
        <f t="shared" ca="1" si="184"/>
        <v>125181.66000000003</v>
      </c>
      <c r="W1335" s="50"/>
      <c r="X1335" s="50"/>
      <c r="Y1335" s="50"/>
      <c r="Z1335" s="50"/>
      <c r="AA1335" s="50"/>
      <c r="AG1335" s="50"/>
      <c r="AH1335" s="50"/>
      <c r="AI1335" s="50"/>
      <c r="AJ1335" s="50"/>
      <c r="AK1335" s="50"/>
      <c r="AL1335" s="50"/>
      <c r="AM1335" s="50"/>
      <c r="AN1335" s="50"/>
      <c r="AO1335" s="50"/>
      <c r="AP1335" s="138" t="str">
        <f>IF(NOT($AS1335=$AS1336),ROW(),"")</f>
        <v/>
      </c>
      <c r="AQ1335" s="20" t="str">
        <f>IF(NOT(AS1335=AS1336),AS1336,"")</f>
        <v/>
      </c>
      <c r="AR1335" s="20" t="str">
        <f>INDEX($AB$15:$AM$15,MATCH($AS1335,$AB$11:$AM$11,0))</f>
        <v>in</v>
      </c>
      <c r="AS1335" s="20" t="str">
        <f>LEFT(AT1335,4)</f>
        <v>2005</v>
      </c>
      <c r="AT1335" s="139" t="str">
        <f>LEFT(B1335,6)</f>
        <v>200503</v>
      </c>
    </row>
    <row r="1336" spans="2:46" x14ac:dyDescent="0.25">
      <c r="B1336" s="11">
        <f>'Market Data'!B1322</f>
        <v>20050308</v>
      </c>
      <c r="C1336" s="2">
        <f>'Market Data'!C1322</f>
        <v>5540</v>
      </c>
      <c r="D1336" s="2">
        <f>'Market Data'!D1322</f>
        <v>5546.5</v>
      </c>
      <c r="E1336" s="2">
        <f>'Market Data'!E1322</f>
        <v>5510</v>
      </c>
      <c r="F1336" s="12">
        <f>'Market Data'!F1322</f>
        <v>5516.5</v>
      </c>
      <c r="H1336" s="151">
        <f t="shared" si="185"/>
        <v>1318</v>
      </c>
      <c r="I1336" s="244">
        <f ca="1">IF($H1336&lt;($J$6+1),"",PFE(OFFSET($F1336,0,0,-$J$6)))</f>
        <v>0.16018893315513807</v>
      </c>
      <c r="J1336" s="19"/>
      <c r="K1336" s="139" t="str">
        <f t="shared" ca="1" si="186"/>
        <v>Long</v>
      </c>
      <c r="L1336" s="243" t="e">
        <f t="shared" ca="1" si="181"/>
        <v>#N/A</v>
      </c>
      <c r="M1336" s="242" t="e">
        <f t="shared" ca="1" si="182"/>
        <v>#N/A</v>
      </c>
      <c r="N1336" s="20"/>
      <c r="O1336" s="74">
        <f t="shared" ca="1" si="187"/>
        <v>1</v>
      </c>
      <c r="P1336" s="75">
        <f t="shared" ca="1" si="179"/>
        <v>0</v>
      </c>
      <c r="Q1336" s="76" t="str">
        <f t="shared" ca="1" si="183"/>
        <v/>
      </c>
      <c r="R1336" s="75"/>
      <c r="S1336" s="77">
        <f t="shared" ca="1" si="180"/>
        <v>1</v>
      </c>
      <c r="T1336" s="78"/>
      <c r="U1336" s="81">
        <f t="shared" ca="1" si="188"/>
        <v>-1137.5</v>
      </c>
      <c r="V1336" s="82">
        <f t="shared" ca="1" si="184"/>
        <v>124044.16000000003</v>
      </c>
      <c r="W1336" s="50"/>
      <c r="X1336" s="50"/>
      <c r="Y1336" s="50"/>
      <c r="Z1336" s="50"/>
      <c r="AA1336" s="50"/>
      <c r="AG1336" s="50"/>
      <c r="AH1336" s="50"/>
      <c r="AI1336" s="50"/>
      <c r="AJ1336" s="50"/>
      <c r="AK1336" s="50"/>
      <c r="AL1336" s="50"/>
      <c r="AM1336" s="50"/>
      <c r="AN1336" s="50"/>
      <c r="AO1336" s="50"/>
      <c r="AP1336" s="138" t="str">
        <f>IF(NOT($AS1336=$AS1337),ROW(),"")</f>
        <v/>
      </c>
      <c r="AQ1336" s="20" t="str">
        <f>IF(NOT(AS1336=AS1337),AS1337,"")</f>
        <v/>
      </c>
      <c r="AR1336" s="20" t="str">
        <f>INDEX($AB$15:$AM$15,MATCH($AS1336,$AB$11:$AM$11,0))</f>
        <v>in</v>
      </c>
      <c r="AS1336" s="20" t="str">
        <f>LEFT(AT1336,4)</f>
        <v>2005</v>
      </c>
      <c r="AT1336" s="139" t="str">
        <f>LEFT(B1336,6)</f>
        <v>200503</v>
      </c>
    </row>
    <row r="1337" spans="2:46" x14ac:dyDescent="0.25">
      <c r="B1337" s="11">
        <f>'Market Data'!B1323</f>
        <v>20050309</v>
      </c>
      <c r="C1337" s="2">
        <f>'Market Data'!C1323</f>
        <v>5521.5</v>
      </c>
      <c r="D1337" s="2">
        <f>'Market Data'!D1323</f>
        <v>5551</v>
      </c>
      <c r="E1337" s="2">
        <f>'Market Data'!E1323</f>
        <v>5468</v>
      </c>
      <c r="F1337" s="12">
        <f>'Market Data'!F1323</f>
        <v>5478.5</v>
      </c>
      <c r="H1337" s="151">
        <f t="shared" si="185"/>
        <v>1319</v>
      </c>
      <c r="I1337" s="244">
        <f ca="1">IF($H1337&lt;($J$6+1),"",PFE(OFFSET($F1337,0,0,-$J$6)))</f>
        <v>0.12796939181357411</v>
      </c>
      <c r="J1337" s="19"/>
      <c r="K1337" s="139" t="str">
        <f t="shared" ca="1" si="186"/>
        <v>Long</v>
      </c>
      <c r="L1337" s="243" t="e">
        <f t="shared" ca="1" si="181"/>
        <v>#N/A</v>
      </c>
      <c r="M1337" s="242" t="e">
        <f t="shared" ca="1" si="182"/>
        <v>#N/A</v>
      </c>
      <c r="N1337" s="20"/>
      <c r="O1337" s="74">
        <f t="shared" ca="1" si="187"/>
        <v>1</v>
      </c>
      <c r="P1337" s="75">
        <f t="shared" ca="1" si="179"/>
        <v>0</v>
      </c>
      <c r="Q1337" s="76" t="str">
        <f t="shared" ca="1" si="183"/>
        <v/>
      </c>
      <c r="R1337" s="75"/>
      <c r="S1337" s="77">
        <f t="shared" ca="1" si="180"/>
        <v>1</v>
      </c>
      <c r="T1337" s="78"/>
      <c r="U1337" s="81">
        <f t="shared" ca="1" si="188"/>
        <v>-1330</v>
      </c>
      <c r="V1337" s="82">
        <f t="shared" ca="1" si="184"/>
        <v>122714.16000000003</v>
      </c>
      <c r="W1337" s="50"/>
      <c r="X1337" s="50"/>
      <c r="Y1337" s="50"/>
      <c r="Z1337" s="50"/>
      <c r="AA1337" s="50"/>
      <c r="AG1337" s="50"/>
      <c r="AH1337" s="50"/>
      <c r="AI1337" s="50"/>
      <c r="AJ1337" s="50"/>
      <c r="AK1337" s="50"/>
      <c r="AL1337" s="50"/>
      <c r="AM1337" s="50"/>
      <c r="AN1337" s="50"/>
      <c r="AO1337" s="50"/>
      <c r="AP1337" s="138" t="str">
        <f>IF(NOT($AS1337=$AS1338),ROW(),"")</f>
        <v/>
      </c>
      <c r="AQ1337" s="20" t="str">
        <f>IF(NOT(AS1337=AS1338),AS1338,"")</f>
        <v/>
      </c>
      <c r="AR1337" s="20" t="str">
        <f>INDEX($AB$15:$AM$15,MATCH($AS1337,$AB$11:$AM$11,0))</f>
        <v>in</v>
      </c>
      <c r="AS1337" s="20" t="str">
        <f>LEFT(AT1337,4)</f>
        <v>2005</v>
      </c>
      <c r="AT1337" s="139" t="str">
        <f>LEFT(B1337,6)</f>
        <v>200503</v>
      </c>
    </row>
    <row r="1338" spans="2:46" x14ac:dyDescent="0.25">
      <c r="B1338" s="11">
        <f>'Market Data'!B1324</f>
        <v>20050310</v>
      </c>
      <c r="C1338" s="2">
        <f>'Market Data'!C1324</f>
        <v>5468.5</v>
      </c>
      <c r="D1338" s="2">
        <f>'Market Data'!D1324</f>
        <v>5487.5</v>
      </c>
      <c r="E1338" s="2">
        <f>'Market Data'!E1324</f>
        <v>5451</v>
      </c>
      <c r="F1338" s="12">
        <f>'Market Data'!F1324</f>
        <v>5483.5</v>
      </c>
      <c r="H1338" s="151">
        <f t="shared" si="185"/>
        <v>1320</v>
      </c>
      <c r="I1338" s="244">
        <f ca="1">IF($H1338&lt;($J$6+1),"",PFE(OFFSET($F1338,0,0,-$J$6)))</f>
        <v>0.11098835221731961</v>
      </c>
      <c r="J1338" s="19"/>
      <c r="K1338" s="139" t="str">
        <f t="shared" ca="1" si="186"/>
        <v>Long</v>
      </c>
      <c r="L1338" s="243" t="e">
        <f t="shared" ca="1" si="181"/>
        <v>#N/A</v>
      </c>
      <c r="M1338" s="242" t="e">
        <f t="shared" ca="1" si="182"/>
        <v>#N/A</v>
      </c>
      <c r="N1338" s="20"/>
      <c r="O1338" s="74">
        <f t="shared" ca="1" si="187"/>
        <v>1</v>
      </c>
      <c r="P1338" s="75">
        <f t="shared" ca="1" si="179"/>
        <v>0</v>
      </c>
      <c r="Q1338" s="76" t="str">
        <f t="shared" ca="1" si="183"/>
        <v/>
      </c>
      <c r="R1338" s="75"/>
      <c r="S1338" s="77">
        <f t="shared" ca="1" si="180"/>
        <v>1</v>
      </c>
      <c r="T1338" s="78"/>
      <c r="U1338" s="81">
        <f t="shared" ca="1" si="188"/>
        <v>175</v>
      </c>
      <c r="V1338" s="82">
        <f t="shared" ca="1" si="184"/>
        <v>122889.16000000003</v>
      </c>
      <c r="W1338" s="50"/>
      <c r="X1338" s="50"/>
      <c r="Y1338" s="50"/>
      <c r="Z1338" s="50"/>
      <c r="AA1338" s="50"/>
      <c r="AG1338" s="50"/>
      <c r="AH1338" s="50"/>
      <c r="AI1338" s="50"/>
      <c r="AJ1338" s="50"/>
      <c r="AK1338" s="50"/>
      <c r="AL1338" s="50"/>
      <c r="AM1338" s="50"/>
      <c r="AN1338" s="50"/>
      <c r="AO1338" s="50"/>
      <c r="AP1338" s="138" t="str">
        <f>IF(NOT($AS1338=$AS1339),ROW(),"")</f>
        <v/>
      </c>
      <c r="AQ1338" s="20" t="str">
        <f>IF(NOT(AS1338=AS1339),AS1339,"")</f>
        <v/>
      </c>
      <c r="AR1338" s="20" t="str">
        <f>INDEX($AB$15:$AM$15,MATCH($AS1338,$AB$11:$AM$11,0))</f>
        <v>in</v>
      </c>
      <c r="AS1338" s="20" t="str">
        <f>LEFT(AT1338,4)</f>
        <v>2005</v>
      </c>
      <c r="AT1338" s="139" t="str">
        <f>LEFT(B1338,6)</f>
        <v>200503</v>
      </c>
    </row>
    <row r="1339" spans="2:46" x14ac:dyDescent="0.25">
      <c r="B1339" s="11">
        <f>'Market Data'!B1325</f>
        <v>20050311</v>
      </c>
      <c r="C1339" s="2">
        <f>'Market Data'!C1325</f>
        <v>5484.5</v>
      </c>
      <c r="D1339" s="2">
        <f>'Market Data'!D1325</f>
        <v>5501.5</v>
      </c>
      <c r="E1339" s="2">
        <f>'Market Data'!E1325</f>
        <v>5466.5</v>
      </c>
      <c r="F1339" s="12">
        <f>'Market Data'!F1325</f>
        <v>5470.5</v>
      </c>
      <c r="H1339" s="151">
        <f t="shared" si="185"/>
        <v>1321</v>
      </c>
      <c r="I1339" s="244">
        <f ca="1">IF($H1339&lt;($J$6+1),"",PFE(OFFSET($F1339,0,0,-$J$6)))</f>
        <v>0.1031909907857347</v>
      </c>
      <c r="J1339" s="19"/>
      <c r="K1339" s="139" t="str">
        <f t="shared" ca="1" si="186"/>
        <v>Long</v>
      </c>
      <c r="L1339" s="243" t="e">
        <f t="shared" ca="1" si="181"/>
        <v>#N/A</v>
      </c>
      <c r="M1339" s="242" t="e">
        <f t="shared" ca="1" si="182"/>
        <v>#N/A</v>
      </c>
      <c r="N1339" s="20"/>
      <c r="O1339" s="74">
        <f t="shared" ca="1" si="187"/>
        <v>1</v>
      </c>
      <c r="P1339" s="75">
        <f t="shared" ca="1" si="179"/>
        <v>0</v>
      </c>
      <c r="Q1339" s="76" t="str">
        <f t="shared" ca="1" si="183"/>
        <v/>
      </c>
      <c r="R1339" s="75"/>
      <c r="S1339" s="77">
        <f t="shared" ca="1" si="180"/>
        <v>1</v>
      </c>
      <c r="T1339" s="78"/>
      <c r="U1339" s="81">
        <f t="shared" ca="1" si="188"/>
        <v>-455</v>
      </c>
      <c r="V1339" s="82">
        <f t="shared" ca="1" si="184"/>
        <v>122434.16000000003</v>
      </c>
      <c r="W1339" s="50"/>
      <c r="X1339" s="50"/>
      <c r="Y1339" s="50"/>
      <c r="Z1339" s="50"/>
      <c r="AA1339" s="50"/>
      <c r="AG1339" s="50"/>
      <c r="AH1339" s="50"/>
      <c r="AI1339" s="50"/>
      <c r="AJ1339" s="50"/>
      <c r="AK1339" s="50"/>
      <c r="AL1339" s="50"/>
      <c r="AM1339" s="50"/>
      <c r="AN1339" s="50"/>
      <c r="AO1339" s="50"/>
      <c r="AP1339" s="138" t="str">
        <f>IF(NOT($AS1339=$AS1340),ROW(),"")</f>
        <v/>
      </c>
      <c r="AQ1339" s="20" t="str">
        <f>IF(NOT(AS1339=AS1340),AS1340,"")</f>
        <v/>
      </c>
      <c r="AR1339" s="20" t="str">
        <f>INDEX($AB$15:$AM$15,MATCH($AS1339,$AB$11:$AM$11,0))</f>
        <v>in</v>
      </c>
      <c r="AS1339" s="20" t="str">
        <f>LEFT(AT1339,4)</f>
        <v>2005</v>
      </c>
      <c r="AT1339" s="139" t="str">
        <f>LEFT(B1339,6)</f>
        <v>200503</v>
      </c>
    </row>
    <row r="1340" spans="2:46" x14ac:dyDescent="0.25">
      <c r="B1340" s="11">
        <f>'Market Data'!B1326</f>
        <v>20050314</v>
      </c>
      <c r="C1340" s="2">
        <f>'Market Data'!C1326</f>
        <v>5472</v>
      </c>
      <c r="D1340" s="2">
        <f>'Market Data'!D1326</f>
        <v>5494</v>
      </c>
      <c r="E1340" s="2">
        <f>'Market Data'!E1326</f>
        <v>5460</v>
      </c>
      <c r="F1340" s="12">
        <f>'Market Data'!F1326</f>
        <v>5485</v>
      </c>
      <c r="H1340" s="151">
        <f t="shared" si="185"/>
        <v>1322</v>
      </c>
      <c r="I1340" s="244">
        <f ca="1">IF($H1340&lt;($J$6+1),"",PFE(OFFSET($F1340,0,0,-$J$6)))</f>
        <v>0.11056655705016659</v>
      </c>
      <c r="J1340" s="19"/>
      <c r="K1340" s="139" t="str">
        <f t="shared" ca="1" si="186"/>
        <v>Long</v>
      </c>
      <c r="L1340" s="243" t="e">
        <f t="shared" ca="1" si="181"/>
        <v>#N/A</v>
      </c>
      <c r="M1340" s="242" t="e">
        <f t="shared" ca="1" si="182"/>
        <v>#N/A</v>
      </c>
      <c r="N1340" s="20"/>
      <c r="O1340" s="74">
        <f t="shared" ca="1" si="187"/>
        <v>1</v>
      </c>
      <c r="P1340" s="75">
        <f t="shared" ca="1" si="179"/>
        <v>0</v>
      </c>
      <c r="Q1340" s="76" t="str">
        <f t="shared" ca="1" si="183"/>
        <v/>
      </c>
      <c r="R1340" s="75"/>
      <c r="S1340" s="77">
        <f t="shared" ca="1" si="180"/>
        <v>1</v>
      </c>
      <c r="T1340" s="78"/>
      <c r="U1340" s="81">
        <f t="shared" ca="1" si="188"/>
        <v>507.5</v>
      </c>
      <c r="V1340" s="82">
        <f t="shared" ca="1" si="184"/>
        <v>122941.66000000003</v>
      </c>
      <c r="W1340" s="50"/>
      <c r="X1340" s="50"/>
      <c r="Y1340" s="50"/>
      <c r="Z1340" s="50"/>
      <c r="AA1340" s="50"/>
      <c r="AG1340" s="50"/>
      <c r="AH1340" s="50"/>
      <c r="AI1340" s="50"/>
      <c r="AJ1340" s="50"/>
      <c r="AK1340" s="50"/>
      <c r="AL1340" s="50"/>
      <c r="AM1340" s="50"/>
      <c r="AN1340" s="50"/>
      <c r="AO1340" s="50"/>
      <c r="AP1340" s="138" t="str">
        <f>IF(NOT($AS1340=$AS1341),ROW(),"")</f>
        <v/>
      </c>
      <c r="AQ1340" s="20" t="str">
        <f>IF(NOT(AS1340=AS1341),AS1341,"")</f>
        <v/>
      </c>
      <c r="AR1340" s="20" t="str">
        <f>INDEX($AB$15:$AM$15,MATCH($AS1340,$AB$11:$AM$11,0))</f>
        <v>in</v>
      </c>
      <c r="AS1340" s="20" t="str">
        <f>LEFT(AT1340,4)</f>
        <v>2005</v>
      </c>
      <c r="AT1340" s="139" t="str">
        <f>LEFT(B1340,6)</f>
        <v>200503</v>
      </c>
    </row>
    <row r="1341" spans="2:46" x14ac:dyDescent="0.25">
      <c r="B1341" s="11">
        <f>'Market Data'!B1327</f>
        <v>20050315</v>
      </c>
      <c r="C1341" s="2">
        <f>'Market Data'!C1327</f>
        <v>5492</v>
      </c>
      <c r="D1341" s="2">
        <f>'Market Data'!D1327</f>
        <v>5513.5</v>
      </c>
      <c r="E1341" s="2">
        <f>'Market Data'!E1327</f>
        <v>5486.5</v>
      </c>
      <c r="F1341" s="12">
        <f>'Market Data'!F1327</f>
        <v>5493.5</v>
      </c>
      <c r="H1341" s="151">
        <f t="shared" si="185"/>
        <v>1323</v>
      </c>
      <c r="I1341" s="244">
        <f ca="1">IF($H1341&lt;($J$6+1),"",PFE(OFFSET($F1341,0,0,-$J$6)))</f>
        <v>0.12638311862371995</v>
      </c>
      <c r="J1341" s="19"/>
      <c r="K1341" s="139" t="str">
        <f t="shared" ca="1" si="186"/>
        <v>Long</v>
      </c>
      <c r="L1341" s="243" t="e">
        <f t="shared" ca="1" si="181"/>
        <v>#N/A</v>
      </c>
      <c r="M1341" s="242" t="e">
        <f t="shared" ca="1" si="182"/>
        <v>#N/A</v>
      </c>
      <c r="N1341" s="20"/>
      <c r="O1341" s="74">
        <f t="shared" ca="1" si="187"/>
        <v>1</v>
      </c>
      <c r="P1341" s="75">
        <f t="shared" ca="1" si="179"/>
        <v>0</v>
      </c>
      <c r="Q1341" s="76" t="str">
        <f t="shared" ca="1" si="183"/>
        <v/>
      </c>
      <c r="R1341" s="75"/>
      <c r="S1341" s="77">
        <f t="shared" ca="1" si="180"/>
        <v>1</v>
      </c>
      <c r="T1341" s="78"/>
      <c r="U1341" s="81">
        <f t="shared" ca="1" si="188"/>
        <v>297.5</v>
      </c>
      <c r="V1341" s="82">
        <f t="shared" ca="1" si="184"/>
        <v>123239.16000000003</v>
      </c>
      <c r="W1341" s="50"/>
      <c r="X1341" s="50"/>
      <c r="Y1341" s="50"/>
      <c r="Z1341" s="50"/>
      <c r="AA1341" s="50"/>
      <c r="AG1341" s="50"/>
      <c r="AH1341" s="50"/>
      <c r="AI1341" s="50"/>
      <c r="AJ1341" s="50"/>
      <c r="AK1341" s="50"/>
      <c r="AL1341" s="50"/>
      <c r="AM1341" s="50"/>
      <c r="AN1341" s="50"/>
      <c r="AO1341" s="50"/>
      <c r="AP1341" s="138" t="str">
        <f>IF(NOT($AS1341=$AS1342),ROW(),"")</f>
        <v/>
      </c>
      <c r="AQ1341" s="20" t="str">
        <f>IF(NOT(AS1341=AS1342),AS1342,"")</f>
        <v/>
      </c>
      <c r="AR1341" s="20" t="str">
        <f>INDEX($AB$15:$AM$15,MATCH($AS1341,$AB$11:$AM$11,0))</f>
        <v>in</v>
      </c>
      <c r="AS1341" s="20" t="str">
        <f>LEFT(AT1341,4)</f>
        <v>2005</v>
      </c>
      <c r="AT1341" s="139" t="str">
        <f>LEFT(B1341,6)</f>
        <v>200503</v>
      </c>
    </row>
    <row r="1342" spans="2:46" x14ac:dyDescent="0.25">
      <c r="B1342" s="11">
        <f>'Market Data'!B1328</f>
        <v>20050316</v>
      </c>
      <c r="C1342" s="2">
        <f>'Market Data'!C1328</f>
        <v>5491.5</v>
      </c>
      <c r="D1342" s="2">
        <f>'Market Data'!D1328</f>
        <v>5505</v>
      </c>
      <c r="E1342" s="2">
        <f>'Market Data'!E1328</f>
        <v>5420</v>
      </c>
      <c r="F1342" s="12">
        <f>'Market Data'!F1328</f>
        <v>5431.5</v>
      </c>
      <c r="H1342" s="151">
        <f t="shared" si="185"/>
        <v>1324</v>
      </c>
      <c r="I1342" s="244">
        <f ca="1">IF($H1342&lt;($J$6+1),"",PFE(OFFSET($F1342,0,0,-$J$6)))</f>
        <v>7.1703344213389725E-2</v>
      </c>
      <c r="J1342" s="19"/>
      <c r="K1342" s="139" t="str">
        <f t="shared" ca="1" si="186"/>
        <v>Long</v>
      </c>
      <c r="L1342" s="243" t="e">
        <f t="shared" ca="1" si="181"/>
        <v>#N/A</v>
      </c>
      <c r="M1342" s="242" t="e">
        <f t="shared" ca="1" si="182"/>
        <v>#N/A</v>
      </c>
      <c r="N1342" s="20"/>
      <c r="O1342" s="74">
        <f t="shared" ca="1" si="187"/>
        <v>1</v>
      </c>
      <c r="P1342" s="75">
        <f t="shared" ca="1" si="179"/>
        <v>0</v>
      </c>
      <c r="Q1342" s="76" t="str">
        <f t="shared" ca="1" si="183"/>
        <v/>
      </c>
      <c r="R1342" s="75"/>
      <c r="S1342" s="77">
        <f t="shared" ca="1" si="180"/>
        <v>1</v>
      </c>
      <c r="T1342" s="78"/>
      <c r="U1342" s="81">
        <f t="shared" ca="1" si="188"/>
        <v>-2170</v>
      </c>
      <c r="V1342" s="82">
        <f t="shared" ca="1" si="184"/>
        <v>121069.16000000003</v>
      </c>
      <c r="W1342" s="50"/>
      <c r="X1342" s="50"/>
      <c r="Y1342" s="50"/>
      <c r="Z1342" s="50"/>
      <c r="AA1342" s="50"/>
      <c r="AG1342" s="50"/>
      <c r="AH1342" s="50"/>
      <c r="AI1342" s="50"/>
      <c r="AJ1342" s="50"/>
      <c r="AK1342" s="50"/>
      <c r="AL1342" s="50"/>
      <c r="AM1342" s="50"/>
      <c r="AN1342" s="50"/>
      <c r="AO1342" s="50"/>
      <c r="AP1342" s="138" t="str">
        <f>IF(NOT($AS1342=$AS1343),ROW(),"")</f>
        <v/>
      </c>
      <c r="AQ1342" s="20" t="str">
        <f>IF(NOT(AS1342=AS1343),AS1343,"")</f>
        <v/>
      </c>
      <c r="AR1342" s="20" t="str">
        <f>INDEX($AB$15:$AM$15,MATCH($AS1342,$AB$11:$AM$11,0))</f>
        <v>in</v>
      </c>
      <c r="AS1342" s="20" t="str">
        <f>LEFT(AT1342,4)</f>
        <v>2005</v>
      </c>
      <c r="AT1342" s="139" t="str">
        <f>LEFT(B1342,6)</f>
        <v>200503</v>
      </c>
    </row>
    <row r="1343" spans="2:46" x14ac:dyDescent="0.25">
      <c r="B1343" s="11">
        <f>'Market Data'!B1329</f>
        <v>20050317</v>
      </c>
      <c r="C1343" s="2">
        <f>'Market Data'!C1329</f>
        <v>5426.5</v>
      </c>
      <c r="D1343" s="2">
        <f>'Market Data'!D1329</f>
        <v>5443</v>
      </c>
      <c r="E1343" s="2">
        <f>'Market Data'!E1329</f>
        <v>5416</v>
      </c>
      <c r="F1343" s="12">
        <f>'Market Data'!F1329</f>
        <v>5426</v>
      </c>
      <c r="H1343" s="151">
        <f t="shared" si="185"/>
        <v>1325</v>
      </c>
      <c r="I1343" s="244">
        <f ca="1">IF($H1343&lt;($J$6+1),"",PFE(OFFSET($F1343,0,0,-$J$6)))</f>
        <v>6.8655152066411498E-2</v>
      </c>
      <c r="J1343" s="19"/>
      <c r="K1343" s="139" t="str">
        <f t="shared" ca="1" si="186"/>
        <v>Long</v>
      </c>
      <c r="L1343" s="243" t="e">
        <f t="shared" ca="1" si="181"/>
        <v>#N/A</v>
      </c>
      <c r="M1343" s="242" t="e">
        <f t="shared" ca="1" si="182"/>
        <v>#N/A</v>
      </c>
      <c r="N1343" s="20"/>
      <c r="O1343" s="74">
        <f t="shared" ca="1" si="187"/>
        <v>1</v>
      </c>
      <c r="P1343" s="75">
        <f t="shared" ca="1" si="179"/>
        <v>0</v>
      </c>
      <c r="Q1343" s="76" t="str">
        <f t="shared" ca="1" si="183"/>
        <v/>
      </c>
      <c r="R1343" s="75"/>
      <c r="S1343" s="77">
        <f t="shared" ca="1" si="180"/>
        <v>1</v>
      </c>
      <c r="T1343" s="78"/>
      <c r="U1343" s="81">
        <f t="shared" ca="1" si="188"/>
        <v>-192.5</v>
      </c>
      <c r="V1343" s="82">
        <f t="shared" ca="1" si="184"/>
        <v>120876.66000000003</v>
      </c>
      <c r="W1343" s="50"/>
      <c r="X1343" s="50"/>
      <c r="Y1343" s="50"/>
      <c r="Z1343" s="50"/>
      <c r="AA1343" s="50"/>
      <c r="AG1343" s="50"/>
      <c r="AH1343" s="50"/>
      <c r="AI1343" s="50"/>
      <c r="AJ1343" s="50"/>
      <c r="AK1343" s="50"/>
      <c r="AL1343" s="50"/>
      <c r="AM1343" s="50"/>
      <c r="AN1343" s="50"/>
      <c r="AO1343" s="50"/>
      <c r="AP1343" s="138" t="str">
        <f>IF(NOT($AS1343=$AS1344),ROW(),"")</f>
        <v/>
      </c>
      <c r="AQ1343" s="20" t="str">
        <f>IF(NOT(AS1343=AS1344),AS1344,"")</f>
        <v/>
      </c>
      <c r="AR1343" s="20" t="str">
        <f>INDEX($AB$15:$AM$15,MATCH($AS1343,$AB$11:$AM$11,0))</f>
        <v>in</v>
      </c>
      <c r="AS1343" s="20" t="str">
        <f>LEFT(AT1343,4)</f>
        <v>2005</v>
      </c>
      <c r="AT1343" s="139" t="str">
        <f>LEFT(B1343,6)</f>
        <v>200503</v>
      </c>
    </row>
    <row r="1344" spans="2:46" x14ac:dyDescent="0.25">
      <c r="B1344" s="11">
        <f>'Market Data'!B1330</f>
        <v>20050318</v>
      </c>
      <c r="C1344" s="2">
        <f>'Market Data'!C1330</f>
        <v>5434.5</v>
      </c>
      <c r="D1344" s="2">
        <f>'Market Data'!D1330</f>
        <v>5458</v>
      </c>
      <c r="E1344" s="2">
        <f>'Market Data'!E1330</f>
        <v>5421</v>
      </c>
      <c r="F1344" s="12">
        <f>'Market Data'!F1330</f>
        <v>5430</v>
      </c>
      <c r="H1344" s="151">
        <f t="shared" si="185"/>
        <v>1326</v>
      </c>
      <c r="I1344" s="244">
        <f ca="1">IF($H1344&lt;($J$6+1),"",PFE(OFFSET($F1344,0,0,-$J$6)))</f>
        <v>9.8517572154485117E-2</v>
      </c>
      <c r="J1344" s="19"/>
      <c r="K1344" s="139" t="str">
        <f t="shared" ca="1" si="186"/>
        <v>Long</v>
      </c>
      <c r="L1344" s="243" t="e">
        <f t="shared" ca="1" si="181"/>
        <v>#N/A</v>
      </c>
      <c r="M1344" s="242" t="e">
        <f t="shared" ca="1" si="182"/>
        <v>#N/A</v>
      </c>
      <c r="N1344" s="20"/>
      <c r="O1344" s="74">
        <f t="shared" ca="1" si="187"/>
        <v>1</v>
      </c>
      <c r="P1344" s="75">
        <f t="shared" ca="1" si="179"/>
        <v>0</v>
      </c>
      <c r="Q1344" s="76" t="str">
        <f t="shared" ca="1" si="183"/>
        <v/>
      </c>
      <c r="R1344" s="75"/>
      <c r="S1344" s="77">
        <f t="shared" ca="1" si="180"/>
        <v>1</v>
      </c>
      <c r="T1344" s="78"/>
      <c r="U1344" s="81">
        <f t="shared" ca="1" si="188"/>
        <v>140</v>
      </c>
      <c r="V1344" s="82">
        <f t="shared" ca="1" si="184"/>
        <v>121016.66000000003</v>
      </c>
      <c r="W1344" s="50"/>
      <c r="X1344" s="50"/>
      <c r="Y1344" s="50"/>
      <c r="Z1344" s="50"/>
      <c r="AA1344" s="50"/>
      <c r="AG1344" s="50"/>
      <c r="AH1344" s="50"/>
      <c r="AI1344" s="50"/>
      <c r="AJ1344" s="50"/>
      <c r="AK1344" s="50"/>
      <c r="AL1344" s="50"/>
      <c r="AM1344" s="50"/>
      <c r="AN1344" s="50"/>
      <c r="AO1344" s="50"/>
      <c r="AP1344" s="138" t="str">
        <f>IF(NOT($AS1344=$AS1345),ROW(),"")</f>
        <v/>
      </c>
      <c r="AQ1344" s="20" t="str">
        <f>IF(NOT(AS1344=AS1345),AS1345,"")</f>
        <v/>
      </c>
      <c r="AR1344" s="20" t="str">
        <f>INDEX($AB$15:$AM$15,MATCH($AS1344,$AB$11:$AM$11,0))</f>
        <v>in</v>
      </c>
      <c r="AS1344" s="20" t="str">
        <f>LEFT(AT1344,4)</f>
        <v>2005</v>
      </c>
      <c r="AT1344" s="139" t="str">
        <f>LEFT(B1344,6)</f>
        <v>200503</v>
      </c>
    </row>
    <row r="1345" spans="2:46" x14ac:dyDescent="0.25">
      <c r="B1345" s="11">
        <f>'Market Data'!B1331</f>
        <v>20050321</v>
      </c>
      <c r="C1345" s="2">
        <f>'Market Data'!C1331</f>
        <v>5435.5</v>
      </c>
      <c r="D1345" s="2">
        <f>'Market Data'!D1331</f>
        <v>5457.5</v>
      </c>
      <c r="E1345" s="2">
        <f>'Market Data'!E1331</f>
        <v>5412</v>
      </c>
      <c r="F1345" s="12">
        <f>'Market Data'!F1331</f>
        <v>5429</v>
      </c>
      <c r="H1345" s="151">
        <f t="shared" si="185"/>
        <v>1327</v>
      </c>
      <c r="I1345" s="244">
        <f ca="1">IF($H1345&lt;($J$6+1),"",PFE(OFFSET($F1345,0,0,-$J$6)))</f>
        <v>8.7189953635004369E-2</v>
      </c>
      <c r="J1345" s="19"/>
      <c r="K1345" s="139" t="str">
        <f t="shared" ca="1" si="186"/>
        <v>Long</v>
      </c>
      <c r="L1345" s="243" t="e">
        <f t="shared" ca="1" si="181"/>
        <v>#N/A</v>
      </c>
      <c r="M1345" s="242" t="e">
        <f t="shared" ca="1" si="182"/>
        <v>#N/A</v>
      </c>
      <c r="N1345" s="20"/>
      <c r="O1345" s="74">
        <f t="shared" ca="1" si="187"/>
        <v>1</v>
      </c>
      <c r="P1345" s="75">
        <f t="shared" ca="1" si="179"/>
        <v>0</v>
      </c>
      <c r="Q1345" s="76" t="str">
        <f t="shared" ca="1" si="183"/>
        <v/>
      </c>
      <c r="R1345" s="75"/>
      <c r="S1345" s="77">
        <f t="shared" ca="1" si="180"/>
        <v>1</v>
      </c>
      <c r="T1345" s="78"/>
      <c r="U1345" s="81">
        <f t="shared" ca="1" si="188"/>
        <v>-35</v>
      </c>
      <c r="V1345" s="82">
        <f t="shared" ca="1" si="184"/>
        <v>120981.66000000003</v>
      </c>
      <c r="W1345" s="50"/>
      <c r="X1345" s="50"/>
      <c r="Y1345" s="50"/>
      <c r="Z1345" s="50"/>
      <c r="AA1345" s="50"/>
      <c r="AG1345" s="50"/>
      <c r="AH1345" s="50"/>
      <c r="AI1345" s="50"/>
      <c r="AJ1345" s="50"/>
      <c r="AK1345" s="50"/>
      <c r="AL1345" s="50"/>
      <c r="AM1345" s="50"/>
      <c r="AN1345" s="50"/>
      <c r="AO1345" s="50"/>
      <c r="AP1345" s="138" t="str">
        <f>IF(NOT($AS1345=$AS1346),ROW(),"")</f>
        <v/>
      </c>
      <c r="AQ1345" s="20" t="str">
        <f>IF(NOT(AS1345=AS1346),AS1346,"")</f>
        <v/>
      </c>
      <c r="AR1345" s="20" t="str">
        <f>INDEX($AB$15:$AM$15,MATCH($AS1345,$AB$11:$AM$11,0))</f>
        <v>in</v>
      </c>
      <c r="AS1345" s="20" t="str">
        <f>LEFT(AT1345,4)</f>
        <v>2005</v>
      </c>
      <c r="AT1345" s="139" t="str">
        <f>LEFT(B1345,6)</f>
        <v>200503</v>
      </c>
    </row>
    <row r="1346" spans="2:46" x14ac:dyDescent="0.25">
      <c r="B1346" s="11">
        <f>'Market Data'!B1332</f>
        <v>20050322</v>
      </c>
      <c r="C1346" s="2">
        <f>'Market Data'!C1332</f>
        <v>5418</v>
      </c>
      <c r="D1346" s="2">
        <f>'Market Data'!D1332</f>
        <v>5452.5</v>
      </c>
      <c r="E1346" s="2">
        <f>'Market Data'!E1332</f>
        <v>5399</v>
      </c>
      <c r="F1346" s="12">
        <f>'Market Data'!F1332</f>
        <v>5452.5</v>
      </c>
      <c r="H1346" s="151">
        <f t="shared" si="185"/>
        <v>1328</v>
      </c>
      <c r="I1346" s="244">
        <f ca="1">IF($H1346&lt;($J$6+1),"",PFE(OFFSET($F1346,0,0,-$J$6)))</f>
        <v>0.11642482975773703</v>
      </c>
      <c r="J1346" s="19"/>
      <c r="K1346" s="139" t="str">
        <f t="shared" ca="1" si="186"/>
        <v>Long</v>
      </c>
      <c r="L1346" s="243" t="e">
        <f t="shared" ca="1" si="181"/>
        <v>#N/A</v>
      </c>
      <c r="M1346" s="242" t="e">
        <f t="shared" ca="1" si="182"/>
        <v>#N/A</v>
      </c>
      <c r="N1346" s="20"/>
      <c r="O1346" s="74">
        <f t="shared" ca="1" si="187"/>
        <v>1</v>
      </c>
      <c r="P1346" s="75">
        <f t="shared" ca="1" si="179"/>
        <v>0</v>
      </c>
      <c r="Q1346" s="76" t="str">
        <f t="shared" ca="1" si="183"/>
        <v/>
      </c>
      <c r="R1346" s="75"/>
      <c r="S1346" s="77">
        <f t="shared" ca="1" si="180"/>
        <v>1</v>
      </c>
      <c r="T1346" s="78"/>
      <c r="U1346" s="81">
        <f t="shared" ca="1" si="188"/>
        <v>822.5</v>
      </c>
      <c r="V1346" s="82">
        <f t="shared" ca="1" si="184"/>
        <v>121804.16000000003</v>
      </c>
      <c r="W1346" s="50"/>
      <c r="X1346" s="50"/>
      <c r="Y1346" s="50"/>
      <c r="Z1346" s="50"/>
      <c r="AA1346" s="50"/>
      <c r="AG1346" s="50"/>
      <c r="AH1346" s="50"/>
      <c r="AI1346" s="50"/>
      <c r="AJ1346" s="50"/>
      <c r="AK1346" s="50"/>
      <c r="AL1346" s="50"/>
      <c r="AM1346" s="50"/>
      <c r="AN1346" s="50"/>
      <c r="AO1346" s="50"/>
      <c r="AP1346" s="138" t="str">
        <f>IF(NOT($AS1346=$AS1347),ROW(),"")</f>
        <v/>
      </c>
      <c r="AQ1346" s="20" t="str">
        <f>IF(NOT(AS1346=AS1347),AS1347,"")</f>
        <v/>
      </c>
      <c r="AR1346" s="20" t="str">
        <f>INDEX($AB$15:$AM$15,MATCH($AS1346,$AB$11:$AM$11,0))</f>
        <v>in</v>
      </c>
      <c r="AS1346" s="20" t="str">
        <f>LEFT(AT1346,4)</f>
        <v>2005</v>
      </c>
      <c r="AT1346" s="139" t="str">
        <f>LEFT(B1346,6)</f>
        <v>200503</v>
      </c>
    </row>
    <row r="1347" spans="2:46" x14ac:dyDescent="0.25">
      <c r="B1347" s="11">
        <f>'Market Data'!B1333</f>
        <v>20050323</v>
      </c>
      <c r="C1347" s="2">
        <f>'Market Data'!C1333</f>
        <v>5393.5</v>
      </c>
      <c r="D1347" s="2">
        <f>'Market Data'!D1333</f>
        <v>5449</v>
      </c>
      <c r="E1347" s="2">
        <f>'Market Data'!E1333</f>
        <v>5389</v>
      </c>
      <c r="F1347" s="12">
        <f>'Market Data'!F1333</f>
        <v>5448</v>
      </c>
      <c r="H1347" s="151">
        <f t="shared" si="185"/>
        <v>1329</v>
      </c>
      <c r="I1347" s="244">
        <f ca="1">IF($H1347&lt;($J$6+1),"",PFE(OFFSET($F1347,0,0,-$J$6)))</f>
        <v>0.10752517847107969</v>
      </c>
      <c r="J1347" s="19"/>
      <c r="K1347" s="139" t="str">
        <f t="shared" ca="1" si="186"/>
        <v>Long</v>
      </c>
      <c r="L1347" s="243" t="e">
        <f t="shared" ca="1" si="181"/>
        <v>#N/A</v>
      </c>
      <c r="M1347" s="242" t="e">
        <f t="shared" ca="1" si="182"/>
        <v>#N/A</v>
      </c>
      <c r="N1347" s="20"/>
      <c r="O1347" s="74">
        <f t="shared" ca="1" si="187"/>
        <v>1</v>
      </c>
      <c r="P1347" s="75">
        <f t="shared" ca="1" si="179"/>
        <v>0</v>
      </c>
      <c r="Q1347" s="76" t="str">
        <f t="shared" ca="1" si="183"/>
        <v/>
      </c>
      <c r="R1347" s="75"/>
      <c r="S1347" s="77">
        <f t="shared" ca="1" si="180"/>
        <v>1</v>
      </c>
      <c r="T1347" s="78"/>
      <c r="U1347" s="81">
        <f t="shared" ca="1" si="188"/>
        <v>-157.5</v>
      </c>
      <c r="V1347" s="82">
        <f t="shared" ca="1" si="184"/>
        <v>121646.66000000003</v>
      </c>
      <c r="W1347" s="50"/>
      <c r="X1347" s="50"/>
      <c r="Y1347" s="50"/>
      <c r="Z1347" s="50"/>
      <c r="AA1347" s="50"/>
      <c r="AG1347" s="50"/>
      <c r="AH1347" s="50"/>
      <c r="AI1347" s="50"/>
      <c r="AJ1347" s="50"/>
      <c r="AK1347" s="50"/>
      <c r="AL1347" s="50"/>
      <c r="AM1347" s="50"/>
      <c r="AN1347" s="50"/>
      <c r="AO1347" s="50"/>
      <c r="AP1347" s="138" t="str">
        <f>IF(NOT($AS1347=$AS1348),ROW(),"")</f>
        <v/>
      </c>
      <c r="AQ1347" s="20" t="str">
        <f>IF(NOT(AS1347=AS1348),AS1348,"")</f>
        <v/>
      </c>
      <c r="AR1347" s="20" t="str">
        <f>INDEX($AB$15:$AM$15,MATCH($AS1347,$AB$11:$AM$11,0))</f>
        <v>in</v>
      </c>
      <c r="AS1347" s="20" t="str">
        <f>LEFT(AT1347,4)</f>
        <v>2005</v>
      </c>
      <c r="AT1347" s="139" t="str">
        <f>LEFT(B1347,6)</f>
        <v>200503</v>
      </c>
    </row>
    <row r="1348" spans="2:46" x14ac:dyDescent="0.25">
      <c r="B1348" s="11">
        <f>'Market Data'!B1334</f>
        <v>20050324</v>
      </c>
      <c r="C1348" s="2">
        <f>'Market Data'!C1334</f>
        <v>5440</v>
      </c>
      <c r="D1348" s="2">
        <f>'Market Data'!D1334</f>
        <v>5478.5</v>
      </c>
      <c r="E1348" s="2">
        <f>'Market Data'!E1334</f>
        <v>5433</v>
      </c>
      <c r="F1348" s="12">
        <f>'Market Data'!F1334</f>
        <v>5471.5</v>
      </c>
      <c r="H1348" s="151">
        <f t="shared" si="185"/>
        <v>1330</v>
      </c>
      <c r="I1348" s="244">
        <f ca="1">IF($H1348&lt;($J$6+1),"",PFE(OFFSET($F1348,0,0,-$J$6)))</f>
        <v>0.10326478094940651</v>
      </c>
      <c r="J1348" s="19"/>
      <c r="K1348" s="139" t="str">
        <f t="shared" ca="1" si="186"/>
        <v>Long</v>
      </c>
      <c r="L1348" s="243" t="e">
        <f t="shared" ca="1" si="181"/>
        <v>#N/A</v>
      </c>
      <c r="M1348" s="242" t="e">
        <f t="shared" ca="1" si="182"/>
        <v>#N/A</v>
      </c>
      <c r="N1348" s="20"/>
      <c r="O1348" s="74">
        <f t="shared" ca="1" si="187"/>
        <v>1</v>
      </c>
      <c r="P1348" s="75">
        <f t="shared" ca="1" si="179"/>
        <v>0</v>
      </c>
      <c r="Q1348" s="76" t="str">
        <f t="shared" ca="1" si="183"/>
        <v/>
      </c>
      <c r="R1348" s="75"/>
      <c r="S1348" s="77">
        <f t="shared" ca="1" si="180"/>
        <v>1</v>
      </c>
      <c r="T1348" s="78"/>
      <c r="U1348" s="81">
        <f t="shared" ca="1" si="188"/>
        <v>822.5</v>
      </c>
      <c r="V1348" s="82">
        <f t="shared" ca="1" si="184"/>
        <v>122469.16000000003</v>
      </c>
      <c r="W1348" s="50"/>
      <c r="X1348" s="50"/>
      <c r="Y1348" s="50"/>
      <c r="Z1348" s="50"/>
      <c r="AA1348" s="50"/>
      <c r="AG1348" s="50"/>
      <c r="AH1348" s="50"/>
      <c r="AI1348" s="50"/>
      <c r="AJ1348" s="50"/>
      <c r="AK1348" s="50"/>
      <c r="AL1348" s="50"/>
      <c r="AM1348" s="50"/>
      <c r="AN1348" s="50"/>
      <c r="AO1348" s="50"/>
      <c r="AP1348" s="138" t="str">
        <f>IF(NOT($AS1348=$AS1349),ROW(),"")</f>
        <v/>
      </c>
      <c r="AQ1348" s="20" t="str">
        <f>IF(NOT(AS1348=AS1349),AS1349,"")</f>
        <v/>
      </c>
      <c r="AR1348" s="20" t="str">
        <f>INDEX($AB$15:$AM$15,MATCH($AS1348,$AB$11:$AM$11,0))</f>
        <v>in</v>
      </c>
      <c r="AS1348" s="20" t="str">
        <f>LEFT(AT1348,4)</f>
        <v>2005</v>
      </c>
      <c r="AT1348" s="139" t="str">
        <f>LEFT(B1348,6)</f>
        <v>200503</v>
      </c>
    </row>
    <row r="1349" spans="2:46" x14ac:dyDescent="0.25">
      <c r="B1349" s="11">
        <f>'Market Data'!B1335</f>
        <v>20050329</v>
      </c>
      <c r="C1349" s="2">
        <f>'Market Data'!C1335</f>
        <v>5444</v>
      </c>
      <c r="D1349" s="2">
        <f>'Market Data'!D1335</f>
        <v>5476</v>
      </c>
      <c r="E1349" s="2">
        <f>'Market Data'!E1335</f>
        <v>5424.5</v>
      </c>
      <c r="F1349" s="12">
        <f>'Market Data'!F1335</f>
        <v>5462.5</v>
      </c>
      <c r="H1349" s="151">
        <f t="shared" si="185"/>
        <v>1331</v>
      </c>
      <c r="I1349" s="244">
        <f ca="1">IF($H1349&lt;($J$6+1),"",PFE(OFFSET($F1349,0,0,-$J$6)))</f>
        <v>0.11218181633092807</v>
      </c>
      <c r="J1349" s="19"/>
      <c r="K1349" s="139" t="str">
        <f t="shared" ca="1" si="186"/>
        <v>Long</v>
      </c>
      <c r="L1349" s="243" t="e">
        <f t="shared" ca="1" si="181"/>
        <v>#N/A</v>
      </c>
      <c r="M1349" s="242" t="e">
        <f t="shared" ca="1" si="182"/>
        <v>#N/A</v>
      </c>
      <c r="N1349" s="20"/>
      <c r="O1349" s="74">
        <f t="shared" ca="1" si="187"/>
        <v>1</v>
      </c>
      <c r="P1349" s="75">
        <f t="shared" ca="1" si="179"/>
        <v>0</v>
      </c>
      <c r="Q1349" s="76" t="str">
        <f t="shared" ca="1" si="183"/>
        <v/>
      </c>
      <c r="R1349" s="75"/>
      <c r="S1349" s="77">
        <f t="shared" ca="1" si="180"/>
        <v>1</v>
      </c>
      <c r="T1349" s="78"/>
      <c r="U1349" s="81">
        <f t="shared" ca="1" si="188"/>
        <v>-315</v>
      </c>
      <c r="V1349" s="82">
        <f t="shared" ca="1" si="184"/>
        <v>122154.16000000003</v>
      </c>
      <c r="W1349" s="50"/>
      <c r="X1349" s="50"/>
      <c r="Y1349" s="50"/>
      <c r="Z1349" s="50"/>
      <c r="AA1349" s="50"/>
      <c r="AG1349" s="50"/>
      <c r="AH1349" s="50"/>
      <c r="AI1349" s="50"/>
      <c r="AJ1349" s="50"/>
      <c r="AK1349" s="50"/>
      <c r="AL1349" s="50"/>
      <c r="AM1349" s="50"/>
      <c r="AN1349" s="50"/>
      <c r="AO1349" s="50"/>
      <c r="AP1349" s="138" t="str">
        <f>IF(NOT($AS1349=$AS1350),ROW(),"")</f>
        <v/>
      </c>
      <c r="AQ1349" s="20" t="str">
        <f>IF(NOT(AS1349=AS1350),AS1350,"")</f>
        <v/>
      </c>
      <c r="AR1349" s="20" t="str">
        <f>INDEX($AB$15:$AM$15,MATCH($AS1349,$AB$11:$AM$11,0))</f>
        <v>in</v>
      </c>
      <c r="AS1349" s="20" t="str">
        <f>LEFT(AT1349,4)</f>
        <v>2005</v>
      </c>
      <c r="AT1349" s="139" t="str">
        <f>LEFT(B1349,6)</f>
        <v>200503</v>
      </c>
    </row>
    <row r="1350" spans="2:46" x14ac:dyDescent="0.25">
      <c r="B1350" s="11">
        <f>'Market Data'!B1336</f>
        <v>20050330</v>
      </c>
      <c r="C1350" s="2">
        <f>'Market Data'!C1336</f>
        <v>5440</v>
      </c>
      <c r="D1350" s="2">
        <f>'Market Data'!D1336</f>
        <v>5488</v>
      </c>
      <c r="E1350" s="2">
        <f>'Market Data'!E1336</f>
        <v>5437</v>
      </c>
      <c r="F1350" s="12">
        <f>'Market Data'!F1336</f>
        <v>5486</v>
      </c>
      <c r="H1350" s="151">
        <f t="shared" si="185"/>
        <v>1332</v>
      </c>
      <c r="I1350" s="244">
        <f ca="1">IF($H1350&lt;($J$6+1),"",PFE(OFFSET($F1350,0,0,-$J$6)))</f>
        <v>0.11081383989926437</v>
      </c>
      <c r="J1350" s="19"/>
      <c r="K1350" s="139" t="str">
        <f t="shared" ca="1" si="186"/>
        <v>Long</v>
      </c>
      <c r="L1350" s="243" t="e">
        <f t="shared" ca="1" si="181"/>
        <v>#N/A</v>
      </c>
      <c r="M1350" s="242" t="e">
        <f t="shared" ca="1" si="182"/>
        <v>#N/A</v>
      </c>
      <c r="N1350" s="20"/>
      <c r="O1350" s="74">
        <f t="shared" ca="1" si="187"/>
        <v>1</v>
      </c>
      <c r="P1350" s="75">
        <f t="shared" ca="1" si="179"/>
        <v>0</v>
      </c>
      <c r="Q1350" s="76" t="str">
        <f t="shared" ca="1" si="183"/>
        <v/>
      </c>
      <c r="R1350" s="75"/>
      <c r="S1350" s="77">
        <f t="shared" ca="1" si="180"/>
        <v>1</v>
      </c>
      <c r="T1350" s="78"/>
      <c r="U1350" s="81">
        <f t="shared" ca="1" si="188"/>
        <v>822.5</v>
      </c>
      <c r="V1350" s="82">
        <f t="shared" ca="1" si="184"/>
        <v>122976.66000000003</v>
      </c>
      <c r="W1350" s="50"/>
      <c r="X1350" s="50"/>
      <c r="Y1350" s="50"/>
      <c r="Z1350" s="50"/>
      <c r="AA1350" s="50"/>
      <c r="AG1350" s="50"/>
      <c r="AH1350" s="50"/>
      <c r="AI1350" s="50"/>
      <c r="AJ1350" s="50"/>
      <c r="AK1350" s="50"/>
      <c r="AL1350" s="50"/>
      <c r="AM1350" s="50"/>
      <c r="AN1350" s="50"/>
      <c r="AO1350" s="50"/>
      <c r="AP1350" s="138" t="str">
        <f>IF(NOT($AS1350=$AS1351),ROW(),"")</f>
        <v/>
      </c>
      <c r="AQ1350" s="20" t="str">
        <f>IF(NOT(AS1350=AS1351),AS1351,"")</f>
        <v/>
      </c>
      <c r="AR1350" s="20" t="str">
        <f>INDEX($AB$15:$AM$15,MATCH($AS1350,$AB$11:$AM$11,0))</f>
        <v>in</v>
      </c>
      <c r="AS1350" s="20" t="str">
        <f>LEFT(AT1350,4)</f>
        <v>2005</v>
      </c>
      <c r="AT1350" s="139" t="str">
        <f>LEFT(B1350,6)</f>
        <v>200503</v>
      </c>
    </row>
    <row r="1351" spans="2:46" x14ac:dyDescent="0.25">
      <c r="B1351" s="11">
        <f>'Market Data'!B1337</f>
        <v>20050331</v>
      </c>
      <c r="C1351" s="2">
        <f>'Market Data'!C1337</f>
        <v>5484</v>
      </c>
      <c r="D1351" s="2">
        <f>'Market Data'!D1337</f>
        <v>5493</v>
      </c>
      <c r="E1351" s="2">
        <f>'Market Data'!E1337</f>
        <v>5451.5</v>
      </c>
      <c r="F1351" s="12">
        <f>'Market Data'!F1337</f>
        <v>5458.5</v>
      </c>
      <c r="H1351" s="151">
        <f t="shared" si="185"/>
        <v>1333</v>
      </c>
      <c r="I1351" s="244">
        <f ca="1">IF($H1351&lt;($J$6+1),"",PFE(OFFSET($F1351,0,0,-$J$6)))</f>
        <v>0.12060627262386668</v>
      </c>
      <c r="J1351" s="19"/>
      <c r="K1351" s="139" t="str">
        <f t="shared" ca="1" si="186"/>
        <v>Long</v>
      </c>
      <c r="L1351" s="243" t="e">
        <f t="shared" ca="1" si="181"/>
        <v>#N/A</v>
      </c>
      <c r="M1351" s="242" t="e">
        <f t="shared" ca="1" si="182"/>
        <v>#N/A</v>
      </c>
      <c r="N1351" s="20"/>
      <c r="O1351" s="74">
        <f t="shared" ca="1" si="187"/>
        <v>1</v>
      </c>
      <c r="P1351" s="75">
        <f t="shared" ca="1" si="179"/>
        <v>0</v>
      </c>
      <c r="Q1351" s="76" t="str">
        <f t="shared" ca="1" si="183"/>
        <v/>
      </c>
      <c r="R1351" s="75"/>
      <c r="S1351" s="77">
        <f t="shared" ca="1" si="180"/>
        <v>1</v>
      </c>
      <c r="T1351" s="78"/>
      <c r="U1351" s="81">
        <f t="shared" ca="1" si="188"/>
        <v>-962.5</v>
      </c>
      <c r="V1351" s="82">
        <f t="shared" ca="1" si="184"/>
        <v>122014.16000000003</v>
      </c>
      <c r="W1351" s="50"/>
      <c r="X1351" s="50"/>
      <c r="Y1351" s="50"/>
      <c r="Z1351" s="50"/>
      <c r="AA1351" s="50"/>
      <c r="AG1351" s="50"/>
      <c r="AH1351" s="50"/>
      <c r="AI1351" s="50"/>
      <c r="AJ1351" s="50"/>
      <c r="AK1351" s="50"/>
      <c r="AL1351" s="50"/>
      <c r="AM1351" s="50"/>
      <c r="AN1351" s="50"/>
      <c r="AO1351" s="50"/>
      <c r="AP1351" s="138" t="str">
        <f>IF(NOT($AS1351=$AS1352),ROW(),"")</f>
        <v/>
      </c>
      <c r="AQ1351" s="20" t="str">
        <f>IF(NOT(AS1351=AS1352),AS1352,"")</f>
        <v/>
      </c>
      <c r="AR1351" s="20" t="str">
        <f>INDEX($AB$15:$AM$15,MATCH($AS1351,$AB$11:$AM$11,0))</f>
        <v>in</v>
      </c>
      <c r="AS1351" s="20" t="str">
        <f>LEFT(AT1351,4)</f>
        <v>2005</v>
      </c>
      <c r="AT1351" s="139" t="str">
        <f>LEFT(B1351,6)</f>
        <v>200503</v>
      </c>
    </row>
    <row r="1352" spans="2:46" x14ac:dyDescent="0.25">
      <c r="B1352" s="11">
        <f>'Market Data'!B1338</f>
        <v>20050401</v>
      </c>
      <c r="C1352" s="2">
        <f>'Market Data'!C1338</f>
        <v>5465</v>
      </c>
      <c r="D1352" s="2">
        <f>'Market Data'!D1338</f>
        <v>5511</v>
      </c>
      <c r="E1352" s="2">
        <f>'Market Data'!E1338</f>
        <v>5461.5</v>
      </c>
      <c r="F1352" s="12">
        <f>'Market Data'!F1338</f>
        <v>5461.5</v>
      </c>
      <c r="H1352" s="151">
        <f t="shared" si="185"/>
        <v>1334</v>
      </c>
      <c r="I1352" s="244">
        <f ca="1">IF($H1352&lt;($J$6+1),"",PFE(OFFSET($F1352,0,0,-$J$6)))</f>
        <v>9.3858868167450885E-2</v>
      </c>
      <c r="J1352" s="19"/>
      <c r="K1352" s="139" t="str">
        <f t="shared" ca="1" si="186"/>
        <v>Long</v>
      </c>
      <c r="L1352" s="243" t="e">
        <f t="shared" ca="1" si="181"/>
        <v>#N/A</v>
      </c>
      <c r="M1352" s="242" t="e">
        <f t="shared" ca="1" si="182"/>
        <v>#N/A</v>
      </c>
      <c r="N1352" s="20"/>
      <c r="O1352" s="74">
        <f t="shared" ca="1" si="187"/>
        <v>1</v>
      </c>
      <c r="P1352" s="75">
        <f t="shared" ca="1" si="179"/>
        <v>0</v>
      </c>
      <c r="Q1352" s="76" t="str">
        <f t="shared" ca="1" si="183"/>
        <v/>
      </c>
      <c r="R1352" s="75"/>
      <c r="S1352" s="77">
        <f t="shared" ca="1" si="180"/>
        <v>1</v>
      </c>
      <c r="T1352" s="78"/>
      <c r="U1352" s="81">
        <f t="shared" ca="1" si="188"/>
        <v>105</v>
      </c>
      <c r="V1352" s="82">
        <f t="shared" ca="1" si="184"/>
        <v>122119.16000000003</v>
      </c>
      <c r="W1352" s="50"/>
      <c r="X1352" s="50"/>
      <c r="Y1352" s="50"/>
      <c r="Z1352" s="50"/>
      <c r="AA1352" s="50"/>
      <c r="AG1352" s="50"/>
      <c r="AH1352" s="50"/>
      <c r="AI1352" s="50"/>
      <c r="AJ1352" s="50"/>
      <c r="AK1352" s="50"/>
      <c r="AL1352" s="50"/>
      <c r="AM1352" s="50"/>
      <c r="AN1352" s="50"/>
      <c r="AO1352" s="50"/>
      <c r="AP1352" s="138" t="str">
        <f>IF(NOT($AS1352=$AS1353),ROW(),"")</f>
        <v/>
      </c>
      <c r="AQ1352" s="20" t="str">
        <f>IF(NOT(AS1352=AS1353),AS1353,"")</f>
        <v/>
      </c>
      <c r="AR1352" s="20" t="str">
        <f>INDEX($AB$15:$AM$15,MATCH($AS1352,$AB$11:$AM$11,0))</f>
        <v>in</v>
      </c>
      <c r="AS1352" s="20" t="str">
        <f>LEFT(AT1352,4)</f>
        <v>2005</v>
      </c>
      <c r="AT1352" s="139" t="str">
        <f>LEFT(B1352,6)</f>
        <v>200504</v>
      </c>
    </row>
    <row r="1353" spans="2:46" x14ac:dyDescent="0.25">
      <c r="B1353" s="11">
        <f>'Market Data'!B1339</f>
        <v>20050404</v>
      </c>
      <c r="C1353" s="2">
        <f>'Market Data'!C1339</f>
        <v>5463</v>
      </c>
      <c r="D1353" s="2">
        <f>'Market Data'!D1339</f>
        <v>5474.5</v>
      </c>
      <c r="E1353" s="2">
        <f>'Market Data'!E1339</f>
        <v>5438.5</v>
      </c>
      <c r="F1353" s="12">
        <f>'Market Data'!F1339</f>
        <v>5465.5</v>
      </c>
      <c r="H1353" s="151">
        <f t="shared" si="185"/>
        <v>1335</v>
      </c>
      <c r="I1353" s="244">
        <f ca="1">IF($H1353&lt;($J$6+1),"",PFE(OFFSET($F1353,0,0,-$J$6)))</f>
        <v>8.7130700573331485E-2</v>
      </c>
      <c r="J1353" s="19"/>
      <c r="K1353" s="139" t="str">
        <f t="shared" ca="1" si="186"/>
        <v>Long</v>
      </c>
      <c r="L1353" s="243" t="e">
        <f t="shared" ca="1" si="181"/>
        <v>#N/A</v>
      </c>
      <c r="M1353" s="242" t="e">
        <f t="shared" ca="1" si="182"/>
        <v>#N/A</v>
      </c>
      <c r="N1353" s="20"/>
      <c r="O1353" s="74">
        <f t="shared" ca="1" si="187"/>
        <v>1</v>
      </c>
      <c r="P1353" s="75">
        <f t="shared" ca="1" si="179"/>
        <v>0</v>
      </c>
      <c r="Q1353" s="76" t="str">
        <f t="shared" ca="1" si="183"/>
        <v/>
      </c>
      <c r="R1353" s="75"/>
      <c r="S1353" s="77">
        <f t="shared" ca="1" si="180"/>
        <v>1</v>
      </c>
      <c r="T1353" s="78"/>
      <c r="U1353" s="81">
        <f t="shared" ca="1" si="188"/>
        <v>140</v>
      </c>
      <c r="V1353" s="82">
        <f t="shared" ca="1" si="184"/>
        <v>122259.16000000003</v>
      </c>
      <c r="W1353" s="50"/>
      <c r="X1353" s="50"/>
      <c r="Y1353" s="50"/>
      <c r="Z1353" s="50"/>
      <c r="AA1353" s="50"/>
      <c r="AG1353" s="50"/>
      <c r="AH1353" s="50"/>
      <c r="AI1353" s="50"/>
      <c r="AJ1353" s="50"/>
      <c r="AK1353" s="50"/>
      <c r="AL1353" s="50"/>
      <c r="AM1353" s="50"/>
      <c r="AN1353" s="50"/>
      <c r="AO1353" s="50"/>
      <c r="AP1353" s="138" t="str">
        <f>IF(NOT($AS1353=$AS1354),ROW(),"")</f>
        <v/>
      </c>
      <c r="AQ1353" s="20" t="str">
        <f>IF(NOT(AS1353=AS1354),AS1354,"")</f>
        <v/>
      </c>
      <c r="AR1353" s="20" t="str">
        <f>INDEX($AB$15:$AM$15,MATCH($AS1353,$AB$11:$AM$11,0))</f>
        <v>in</v>
      </c>
      <c r="AS1353" s="20" t="str">
        <f>LEFT(AT1353,4)</f>
        <v>2005</v>
      </c>
      <c r="AT1353" s="139" t="str">
        <f>LEFT(B1353,6)</f>
        <v>200504</v>
      </c>
    </row>
    <row r="1354" spans="2:46" x14ac:dyDescent="0.25">
      <c r="B1354" s="11">
        <f>'Market Data'!B1340</f>
        <v>20050405</v>
      </c>
      <c r="C1354" s="2">
        <f>'Market Data'!C1340</f>
        <v>5481</v>
      </c>
      <c r="D1354" s="2">
        <f>'Market Data'!D1340</f>
        <v>5484</v>
      </c>
      <c r="E1354" s="2">
        <f>'Market Data'!E1340</f>
        <v>5468</v>
      </c>
      <c r="F1354" s="12">
        <f>'Market Data'!F1340</f>
        <v>5484</v>
      </c>
      <c r="H1354" s="151">
        <f t="shared" si="185"/>
        <v>1336</v>
      </c>
      <c r="I1354" s="244">
        <f ca="1">IF($H1354&lt;($J$6+1),"",PFE(OFFSET($F1354,0,0,-$J$6)))</f>
        <v>0.10180910920048336</v>
      </c>
      <c r="J1354" s="19"/>
      <c r="K1354" s="139" t="str">
        <f t="shared" ca="1" si="186"/>
        <v>Long</v>
      </c>
      <c r="L1354" s="243" t="e">
        <f t="shared" ca="1" si="181"/>
        <v>#N/A</v>
      </c>
      <c r="M1354" s="242" t="e">
        <f t="shared" ca="1" si="182"/>
        <v>#N/A</v>
      </c>
      <c r="N1354" s="20"/>
      <c r="O1354" s="74">
        <f t="shared" ca="1" si="187"/>
        <v>1</v>
      </c>
      <c r="P1354" s="75">
        <f t="shared" ca="1" si="179"/>
        <v>0</v>
      </c>
      <c r="Q1354" s="76" t="str">
        <f t="shared" ca="1" si="183"/>
        <v/>
      </c>
      <c r="R1354" s="75"/>
      <c r="S1354" s="77">
        <f t="shared" ca="1" si="180"/>
        <v>1</v>
      </c>
      <c r="T1354" s="78"/>
      <c r="U1354" s="81">
        <f t="shared" ca="1" si="188"/>
        <v>647.5</v>
      </c>
      <c r="V1354" s="82">
        <f t="shared" ca="1" si="184"/>
        <v>122906.66000000003</v>
      </c>
      <c r="W1354" s="50"/>
      <c r="X1354" s="50"/>
      <c r="Y1354" s="50"/>
      <c r="Z1354" s="50"/>
      <c r="AA1354" s="50"/>
      <c r="AG1354" s="50"/>
      <c r="AH1354" s="50"/>
      <c r="AI1354" s="50"/>
      <c r="AJ1354" s="50"/>
      <c r="AK1354" s="50"/>
      <c r="AL1354" s="50"/>
      <c r="AM1354" s="50"/>
      <c r="AN1354" s="50"/>
      <c r="AO1354" s="50"/>
      <c r="AP1354" s="138" t="str">
        <f>IF(NOT($AS1354=$AS1355),ROW(),"")</f>
        <v/>
      </c>
      <c r="AQ1354" s="20" t="str">
        <f>IF(NOT(AS1354=AS1355),AS1355,"")</f>
        <v/>
      </c>
      <c r="AR1354" s="20" t="str">
        <f>INDEX($AB$15:$AM$15,MATCH($AS1354,$AB$11:$AM$11,0))</f>
        <v>in</v>
      </c>
      <c r="AS1354" s="20" t="str">
        <f>LEFT(AT1354,4)</f>
        <v>2005</v>
      </c>
      <c r="AT1354" s="139" t="str">
        <f>LEFT(B1354,6)</f>
        <v>200504</v>
      </c>
    </row>
    <row r="1355" spans="2:46" x14ac:dyDescent="0.25">
      <c r="B1355" s="11">
        <f>'Market Data'!B1341</f>
        <v>20050406</v>
      </c>
      <c r="C1355" s="2">
        <f>'Market Data'!C1341</f>
        <v>5481</v>
      </c>
      <c r="D1355" s="2">
        <f>'Market Data'!D1341</f>
        <v>5496.5</v>
      </c>
      <c r="E1355" s="2">
        <f>'Market Data'!E1341</f>
        <v>5475.5</v>
      </c>
      <c r="F1355" s="12">
        <f>'Market Data'!F1341</f>
        <v>5487</v>
      </c>
      <c r="H1355" s="151">
        <f t="shared" si="185"/>
        <v>1337</v>
      </c>
      <c r="I1355" s="244">
        <f ca="1">IF($H1355&lt;($J$6+1),"",PFE(OFFSET($F1355,0,0,-$J$6)))</f>
        <v>9.3049183006639169E-2</v>
      </c>
      <c r="J1355" s="19"/>
      <c r="K1355" s="139" t="str">
        <f t="shared" ca="1" si="186"/>
        <v>Long</v>
      </c>
      <c r="L1355" s="243" t="e">
        <f t="shared" ca="1" si="181"/>
        <v>#N/A</v>
      </c>
      <c r="M1355" s="242" t="e">
        <f t="shared" ca="1" si="182"/>
        <v>#N/A</v>
      </c>
      <c r="N1355" s="20"/>
      <c r="O1355" s="74">
        <f t="shared" ca="1" si="187"/>
        <v>1</v>
      </c>
      <c r="P1355" s="75">
        <f t="shared" ca="1" si="179"/>
        <v>0</v>
      </c>
      <c r="Q1355" s="76" t="str">
        <f t="shared" ca="1" si="183"/>
        <v/>
      </c>
      <c r="R1355" s="75"/>
      <c r="S1355" s="77">
        <f t="shared" ca="1" si="180"/>
        <v>1</v>
      </c>
      <c r="T1355" s="78"/>
      <c r="U1355" s="81">
        <f t="shared" ca="1" si="188"/>
        <v>105</v>
      </c>
      <c r="V1355" s="82">
        <f t="shared" ca="1" si="184"/>
        <v>123011.66000000003</v>
      </c>
      <c r="W1355" s="50"/>
      <c r="X1355" s="50"/>
      <c r="Y1355" s="50"/>
      <c r="Z1355" s="50"/>
      <c r="AA1355" s="50"/>
      <c r="AG1355" s="50"/>
      <c r="AH1355" s="50"/>
      <c r="AI1355" s="50"/>
      <c r="AJ1355" s="50"/>
      <c r="AK1355" s="50"/>
      <c r="AL1355" s="50"/>
      <c r="AM1355" s="50"/>
      <c r="AN1355" s="50"/>
      <c r="AO1355" s="50"/>
      <c r="AP1355" s="138" t="str">
        <f>IF(NOT($AS1355=$AS1356),ROW(),"")</f>
        <v/>
      </c>
      <c r="AQ1355" s="20" t="str">
        <f>IF(NOT(AS1355=AS1356),AS1356,"")</f>
        <v/>
      </c>
      <c r="AR1355" s="20" t="str">
        <f>INDEX($AB$15:$AM$15,MATCH($AS1355,$AB$11:$AM$11,0))</f>
        <v>in</v>
      </c>
      <c r="AS1355" s="20" t="str">
        <f>LEFT(AT1355,4)</f>
        <v>2005</v>
      </c>
      <c r="AT1355" s="139" t="str">
        <f>LEFT(B1355,6)</f>
        <v>200504</v>
      </c>
    </row>
    <row r="1356" spans="2:46" x14ac:dyDescent="0.25">
      <c r="B1356" s="11">
        <f>'Market Data'!B1342</f>
        <v>20050407</v>
      </c>
      <c r="C1356" s="2">
        <f>'Market Data'!C1342</f>
        <v>5481.5</v>
      </c>
      <c r="D1356" s="2">
        <f>'Market Data'!D1342</f>
        <v>5520</v>
      </c>
      <c r="E1356" s="2">
        <f>'Market Data'!E1342</f>
        <v>5469</v>
      </c>
      <c r="F1356" s="12">
        <f>'Market Data'!F1342</f>
        <v>5506</v>
      </c>
      <c r="H1356" s="151">
        <f t="shared" si="185"/>
        <v>1338</v>
      </c>
      <c r="I1356" s="244">
        <f ca="1">IF($H1356&lt;($J$6+1),"",PFE(OFFSET($F1356,0,0,-$J$6)))</f>
        <v>0.11540359441685115</v>
      </c>
      <c r="J1356" s="19"/>
      <c r="K1356" s="139" t="str">
        <f t="shared" ca="1" si="186"/>
        <v>Long</v>
      </c>
      <c r="L1356" s="243" t="e">
        <f t="shared" ca="1" si="181"/>
        <v>#N/A</v>
      </c>
      <c r="M1356" s="242" t="e">
        <f t="shared" ca="1" si="182"/>
        <v>#N/A</v>
      </c>
      <c r="N1356" s="20"/>
      <c r="O1356" s="74">
        <f t="shared" ca="1" si="187"/>
        <v>1</v>
      </c>
      <c r="P1356" s="75">
        <f t="shared" ca="1" si="179"/>
        <v>0</v>
      </c>
      <c r="Q1356" s="76" t="str">
        <f t="shared" ca="1" si="183"/>
        <v/>
      </c>
      <c r="R1356" s="75"/>
      <c r="S1356" s="77">
        <f t="shared" ca="1" si="180"/>
        <v>1</v>
      </c>
      <c r="T1356" s="78"/>
      <c r="U1356" s="81">
        <f t="shared" ca="1" si="188"/>
        <v>665</v>
      </c>
      <c r="V1356" s="82">
        <f t="shared" ca="1" si="184"/>
        <v>123676.66000000003</v>
      </c>
      <c r="W1356" s="50"/>
      <c r="X1356" s="50"/>
      <c r="Y1356" s="50"/>
      <c r="Z1356" s="50"/>
      <c r="AA1356" s="50"/>
      <c r="AG1356" s="50"/>
      <c r="AH1356" s="50"/>
      <c r="AI1356" s="50"/>
      <c r="AJ1356" s="50"/>
      <c r="AK1356" s="50"/>
      <c r="AL1356" s="50"/>
      <c r="AM1356" s="50"/>
      <c r="AN1356" s="50"/>
      <c r="AO1356" s="50"/>
      <c r="AP1356" s="138" t="str">
        <f>IF(NOT($AS1356=$AS1357),ROW(),"")</f>
        <v/>
      </c>
      <c r="AQ1356" s="20" t="str">
        <f>IF(NOT(AS1356=AS1357),AS1357,"")</f>
        <v/>
      </c>
      <c r="AR1356" s="20" t="str">
        <f>INDEX($AB$15:$AM$15,MATCH($AS1356,$AB$11:$AM$11,0))</f>
        <v>in</v>
      </c>
      <c r="AS1356" s="20" t="str">
        <f>LEFT(AT1356,4)</f>
        <v>2005</v>
      </c>
      <c r="AT1356" s="139" t="str">
        <f>LEFT(B1356,6)</f>
        <v>200504</v>
      </c>
    </row>
    <row r="1357" spans="2:46" x14ac:dyDescent="0.25">
      <c r="B1357" s="11">
        <f>'Market Data'!B1343</f>
        <v>20050408</v>
      </c>
      <c r="C1357" s="2">
        <f>'Market Data'!C1343</f>
        <v>5523</v>
      </c>
      <c r="D1357" s="2">
        <f>'Market Data'!D1343</f>
        <v>5527</v>
      </c>
      <c r="E1357" s="2">
        <f>'Market Data'!E1343</f>
        <v>5506.5</v>
      </c>
      <c r="F1357" s="12">
        <f>'Market Data'!F1343</f>
        <v>5512</v>
      </c>
      <c r="H1357" s="151">
        <f t="shared" si="185"/>
        <v>1339</v>
      </c>
      <c r="I1357" s="244">
        <f ca="1">IF($H1357&lt;($J$6+1),"",PFE(OFFSET($F1357,0,0,-$J$6)))</f>
        <v>0.1072639443928344</v>
      </c>
      <c r="J1357" s="19"/>
      <c r="K1357" s="139" t="str">
        <f t="shared" ca="1" si="186"/>
        <v>Long</v>
      </c>
      <c r="L1357" s="243" t="e">
        <f t="shared" ca="1" si="181"/>
        <v>#N/A</v>
      </c>
      <c r="M1357" s="242" t="e">
        <f t="shared" ca="1" si="182"/>
        <v>#N/A</v>
      </c>
      <c r="N1357" s="20"/>
      <c r="O1357" s="74">
        <f t="shared" ca="1" si="187"/>
        <v>1</v>
      </c>
      <c r="P1357" s="75">
        <f t="shared" ca="1" si="179"/>
        <v>0</v>
      </c>
      <c r="Q1357" s="76" t="str">
        <f t="shared" ca="1" si="183"/>
        <v/>
      </c>
      <c r="R1357" s="75"/>
      <c r="S1357" s="77">
        <f t="shared" ca="1" si="180"/>
        <v>1</v>
      </c>
      <c r="T1357" s="78"/>
      <c r="U1357" s="81">
        <f t="shared" ca="1" si="188"/>
        <v>210</v>
      </c>
      <c r="V1357" s="82">
        <f t="shared" ca="1" si="184"/>
        <v>123886.66000000003</v>
      </c>
      <c r="W1357" s="50"/>
      <c r="X1357" s="50"/>
      <c r="Y1357" s="50"/>
      <c r="Z1357" s="50"/>
      <c r="AA1357" s="50"/>
      <c r="AG1357" s="50"/>
      <c r="AH1357" s="50"/>
      <c r="AI1357" s="50"/>
      <c r="AJ1357" s="50"/>
      <c r="AK1357" s="50"/>
      <c r="AL1357" s="50"/>
      <c r="AM1357" s="50"/>
      <c r="AN1357" s="50"/>
      <c r="AO1357" s="50"/>
      <c r="AP1357" s="138" t="str">
        <f>IF(NOT($AS1357=$AS1358),ROW(),"")</f>
        <v/>
      </c>
      <c r="AQ1357" s="20" t="str">
        <f>IF(NOT(AS1357=AS1358),AS1358,"")</f>
        <v/>
      </c>
      <c r="AR1357" s="20" t="str">
        <f>INDEX($AB$15:$AM$15,MATCH($AS1357,$AB$11:$AM$11,0))</f>
        <v>in</v>
      </c>
      <c r="AS1357" s="20" t="str">
        <f>LEFT(AT1357,4)</f>
        <v>2005</v>
      </c>
      <c r="AT1357" s="139" t="str">
        <f>LEFT(B1357,6)</f>
        <v>200504</v>
      </c>
    </row>
    <row r="1358" spans="2:46" x14ac:dyDescent="0.25">
      <c r="B1358" s="11">
        <f>'Market Data'!B1344</f>
        <v>20050411</v>
      </c>
      <c r="C1358" s="2">
        <f>'Market Data'!C1344</f>
        <v>5498</v>
      </c>
      <c r="D1358" s="2">
        <f>'Market Data'!D1344</f>
        <v>5523</v>
      </c>
      <c r="E1358" s="2">
        <f>'Market Data'!E1344</f>
        <v>5493</v>
      </c>
      <c r="F1358" s="12">
        <f>'Market Data'!F1344</f>
        <v>5516</v>
      </c>
      <c r="H1358" s="151">
        <f t="shared" si="185"/>
        <v>1340</v>
      </c>
      <c r="I1358" s="244">
        <f ca="1">IF($H1358&lt;($J$6+1),"",PFE(OFFSET($F1358,0,0,-$J$6)))</f>
        <v>0.13717612179502761</v>
      </c>
      <c r="J1358" s="19"/>
      <c r="K1358" s="139" t="str">
        <f t="shared" ca="1" si="186"/>
        <v>Long</v>
      </c>
      <c r="L1358" s="243" t="e">
        <f t="shared" ca="1" si="181"/>
        <v>#N/A</v>
      </c>
      <c r="M1358" s="242" t="e">
        <f t="shared" ca="1" si="182"/>
        <v>#N/A</v>
      </c>
      <c r="N1358" s="20"/>
      <c r="O1358" s="74">
        <f t="shared" ca="1" si="187"/>
        <v>1</v>
      </c>
      <c r="P1358" s="75">
        <f t="shared" ca="1" si="179"/>
        <v>0</v>
      </c>
      <c r="Q1358" s="76" t="str">
        <f t="shared" ca="1" si="183"/>
        <v/>
      </c>
      <c r="R1358" s="75"/>
      <c r="S1358" s="77">
        <f t="shared" ca="1" si="180"/>
        <v>1</v>
      </c>
      <c r="T1358" s="78"/>
      <c r="U1358" s="81">
        <f t="shared" ca="1" si="188"/>
        <v>140</v>
      </c>
      <c r="V1358" s="82">
        <f t="shared" ca="1" si="184"/>
        <v>124026.66000000003</v>
      </c>
      <c r="W1358" s="50"/>
      <c r="X1358" s="50"/>
      <c r="Y1358" s="50"/>
      <c r="Z1358" s="50"/>
      <c r="AA1358" s="50"/>
      <c r="AG1358" s="50"/>
      <c r="AH1358" s="50"/>
      <c r="AI1358" s="50"/>
      <c r="AJ1358" s="50"/>
      <c r="AK1358" s="50"/>
      <c r="AL1358" s="50"/>
      <c r="AM1358" s="50"/>
      <c r="AN1358" s="50"/>
      <c r="AO1358" s="50"/>
      <c r="AP1358" s="138" t="str">
        <f>IF(NOT($AS1358=$AS1359),ROW(),"")</f>
        <v/>
      </c>
      <c r="AQ1358" s="20" t="str">
        <f>IF(NOT(AS1358=AS1359),AS1359,"")</f>
        <v/>
      </c>
      <c r="AR1358" s="20" t="str">
        <f>INDEX($AB$15:$AM$15,MATCH($AS1358,$AB$11:$AM$11,0))</f>
        <v>in</v>
      </c>
      <c r="AS1358" s="20" t="str">
        <f>LEFT(AT1358,4)</f>
        <v>2005</v>
      </c>
      <c r="AT1358" s="139" t="str">
        <f>LEFT(B1358,6)</f>
        <v>200504</v>
      </c>
    </row>
    <row r="1359" spans="2:46" x14ac:dyDescent="0.25">
      <c r="B1359" s="11">
        <f>'Market Data'!B1345</f>
        <v>20050412</v>
      </c>
      <c r="C1359" s="2">
        <f>'Market Data'!C1345</f>
        <v>5509.5</v>
      </c>
      <c r="D1359" s="2">
        <f>'Market Data'!D1345</f>
        <v>5514.5</v>
      </c>
      <c r="E1359" s="2">
        <f>'Market Data'!E1345</f>
        <v>5479</v>
      </c>
      <c r="F1359" s="12">
        <f>'Market Data'!F1345</f>
        <v>5481</v>
      </c>
      <c r="H1359" s="151">
        <f t="shared" si="185"/>
        <v>1341</v>
      </c>
      <c r="I1359" s="244">
        <f ca="1">IF($H1359&lt;($J$6+1),"",PFE(OFFSET($F1359,0,0,-$J$6)))</f>
        <v>0.10864041905483915</v>
      </c>
      <c r="J1359" s="19"/>
      <c r="K1359" s="139" t="str">
        <f t="shared" ca="1" si="186"/>
        <v>Long</v>
      </c>
      <c r="L1359" s="243" t="e">
        <f t="shared" ca="1" si="181"/>
        <v>#N/A</v>
      </c>
      <c r="M1359" s="242" t="e">
        <f t="shared" ca="1" si="182"/>
        <v>#N/A</v>
      </c>
      <c r="N1359" s="20"/>
      <c r="O1359" s="74">
        <f t="shared" ca="1" si="187"/>
        <v>1</v>
      </c>
      <c r="P1359" s="75">
        <f t="shared" ca="1" si="179"/>
        <v>0</v>
      </c>
      <c r="Q1359" s="76" t="str">
        <f t="shared" ca="1" si="183"/>
        <v/>
      </c>
      <c r="R1359" s="75"/>
      <c r="S1359" s="77">
        <f t="shared" ca="1" si="180"/>
        <v>1</v>
      </c>
      <c r="T1359" s="78"/>
      <c r="U1359" s="81">
        <f t="shared" ca="1" si="188"/>
        <v>-1225</v>
      </c>
      <c r="V1359" s="82">
        <f t="shared" ca="1" si="184"/>
        <v>122801.66000000003</v>
      </c>
      <c r="W1359" s="50"/>
      <c r="X1359" s="50"/>
      <c r="Y1359" s="50"/>
      <c r="Z1359" s="50"/>
      <c r="AA1359" s="50"/>
      <c r="AG1359" s="50"/>
      <c r="AH1359" s="50"/>
      <c r="AI1359" s="50"/>
      <c r="AJ1359" s="50"/>
      <c r="AK1359" s="50"/>
      <c r="AL1359" s="50"/>
      <c r="AM1359" s="50"/>
      <c r="AN1359" s="50"/>
      <c r="AO1359" s="50"/>
      <c r="AP1359" s="138" t="str">
        <f>IF(NOT($AS1359=$AS1360),ROW(),"")</f>
        <v/>
      </c>
      <c r="AQ1359" s="20" t="str">
        <f>IF(NOT(AS1359=AS1360),AS1360,"")</f>
        <v/>
      </c>
      <c r="AR1359" s="20" t="str">
        <f>INDEX($AB$15:$AM$15,MATCH($AS1359,$AB$11:$AM$11,0))</f>
        <v>in</v>
      </c>
      <c r="AS1359" s="20" t="str">
        <f>LEFT(AT1359,4)</f>
        <v>2005</v>
      </c>
      <c r="AT1359" s="139" t="str">
        <f>LEFT(B1359,6)</f>
        <v>200504</v>
      </c>
    </row>
    <row r="1360" spans="2:46" x14ac:dyDescent="0.25">
      <c r="B1360" s="11">
        <f>'Market Data'!B1346</f>
        <v>20050413</v>
      </c>
      <c r="C1360" s="2">
        <f>'Market Data'!C1346</f>
        <v>5518</v>
      </c>
      <c r="D1360" s="2">
        <f>'Market Data'!D1346</f>
        <v>5525.5</v>
      </c>
      <c r="E1360" s="2">
        <f>'Market Data'!E1346</f>
        <v>5506</v>
      </c>
      <c r="F1360" s="12">
        <f>'Market Data'!F1346</f>
        <v>5510.5</v>
      </c>
      <c r="H1360" s="151">
        <f t="shared" si="185"/>
        <v>1342</v>
      </c>
      <c r="I1360" s="244">
        <f ca="1">IF($H1360&lt;($J$6+1),"",PFE(OFFSET($F1360,0,0,-$J$6)))</f>
        <v>0.10168693706762659</v>
      </c>
      <c r="J1360" s="19"/>
      <c r="K1360" s="139" t="str">
        <f t="shared" ca="1" si="186"/>
        <v>Long</v>
      </c>
      <c r="L1360" s="243" t="e">
        <f t="shared" ca="1" si="181"/>
        <v>#N/A</v>
      </c>
      <c r="M1360" s="242" t="e">
        <f t="shared" ca="1" si="182"/>
        <v>#N/A</v>
      </c>
      <c r="N1360" s="20"/>
      <c r="O1360" s="74">
        <f t="shared" ca="1" si="187"/>
        <v>1</v>
      </c>
      <c r="P1360" s="75">
        <f t="shared" ca="1" si="179"/>
        <v>0</v>
      </c>
      <c r="Q1360" s="76" t="str">
        <f t="shared" ca="1" si="183"/>
        <v/>
      </c>
      <c r="R1360" s="75"/>
      <c r="S1360" s="77">
        <f t="shared" ca="1" si="180"/>
        <v>1</v>
      </c>
      <c r="T1360" s="78"/>
      <c r="U1360" s="81">
        <f t="shared" ca="1" si="188"/>
        <v>1032.5</v>
      </c>
      <c r="V1360" s="82">
        <f t="shared" ca="1" si="184"/>
        <v>123834.16000000003</v>
      </c>
      <c r="W1360" s="50"/>
      <c r="X1360" s="50"/>
      <c r="Y1360" s="50"/>
      <c r="Z1360" s="50"/>
      <c r="AA1360" s="50"/>
      <c r="AG1360" s="50"/>
      <c r="AH1360" s="50"/>
      <c r="AI1360" s="50"/>
      <c r="AJ1360" s="50"/>
      <c r="AK1360" s="50"/>
      <c r="AL1360" s="50"/>
      <c r="AM1360" s="50"/>
      <c r="AN1360" s="50"/>
      <c r="AO1360" s="50"/>
      <c r="AP1360" s="138" t="str">
        <f>IF(NOT($AS1360=$AS1361),ROW(),"")</f>
        <v/>
      </c>
      <c r="AQ1360" s="20" t="str">
        <f>IF(NOT(AS1360=AS1361),AS1361,"")</f>
        <v/>
      </c>
      <c r="AR1360" s="20" t="str">
        <f>INDEX($AB$15:$AM$15,MATCH($AS1360,$AB$11:$AM$11,0))</f>
        <v>in</v>
      </c>
      <c r="AS1360" s="20" t="str">
        <f>LEFT(AT1360,4)</f>
        <v>2005</v>
      </c>
      <c r="AT1360" s="139" t="str">
        <f>LEFT(B1360,6)</f>
        <v>200504</v>
      </c>
    </row>
    <row r="1361" spans="2:46" x14ac:dyDescent="0.25">
      <c r="B1361" s="11">
        <f>'Market Data'!B1347</f>
        <v>20050414</v>
      </c>
      <c r="C1361" s="2">
        <f>'Market Data'!C1347</f>
        <v>5497</v>
      </c>
      <c r="D1361" s="2">
        <f>'Market Data'!D1347</f>
        <v>5537</v>
      </c>
      <c r="E1361" s="2">
        <f>'Market Data'!E1347</f>
        <v>5489</v>
      </c>
      <c r="F1361" s="12">
        <f>'Market Data'!F1347</f>
        <v>5500.5</v>
      </c>
      <c r="H1361" s="151">
        <f t="shared" si="185"/>
        <v>1343</v>
      </c>
      <c r="I1361" s="244">
        <f ca="1">IF($H1361&lt;($J$6+1),"",PFE(OFFSET($F1361,0,0,-$J$6)))</f>
        <v>9.3405433174296296E-2</v>
      </c>
      <c r="J1361" s="19"/>
      <c r="K1361" s="139" t="str">
        <f t="shared" ca="1" si="186"/>
        <v>Long</v>
      </c>
      <c r="L1361" s="243" t="e">
        <f t="shared" ca="1" si="181"/>
        <v>#N/A</v>
      </c>
      <c r="M1361" s="242" t="e">
        <f t="shared" ca="1" si="182"/>
        <v>#N/A</v>
      </c>
      <c r="N1361" s="20"/>
      <c r="O1361" s="74">
        <f t="shared" ca="1" si="187"/>
        <v>1</v>
      </c>
      <c r="P1361" s="75">
        <f t="shared" ref="P1361:P1424" ca="1" si="189">$O1361-S1361</f>
        <v>0</v>
      </c>
      <c r="Q1361" s="76" t="str">
        <f t="shared" ca="1" si="183"/>
        <v/>
      </c>
      <c r="R1361" s="75"/>
      <c r="S1361" s="77">
        <f t="shared" ca="1" si="180"/>
        <v>1</v>
      </c>
      <c r="T1361" s="78"/>
      <c r="U1361" s="81">
        <f t="shared" ca="1" si="188"/>
        <v>-350</v>
      </c>
      <c r="V1361" s="82">
        <f t="shared" ca="1" si="184"/>
        <v>123484.16000000003</v>
      </c>
      <c r="W1361" s="50"/>
      <c r="X1361" s="50"/>
      <c r="Y1361" s="50"/>
      <c r="Z1361" s="50"/>
      <c r="AA1361" s="50"/>
      <c r="AG1361" s="50"/>
      <c r="AH1361" s="50"/>
      <c r="AI1361" s="50"/>
      <c r="AJ1361" s="50"/>
      <c r="AK1361" s="50"/>
      <c r="AL1361" s="50"/>
      <c r="AM1361" s="50"/>
      <c r="AN1361" s="50"/>
      <c r="AO1361" s="50"/>
      <c r="AP1361" s="138" t="str">
        <f>IF(NOT($AS1361=$AS1362),ROW(),"")</f>
        <v/>
      </c>
      <c r="AQ1361" s="20" t="str">
        <f>IF(NOT(AS1361=AS1362),AS1362,"")</f>
        <v/>
      </c>
      <c r="AR1361" s="20" t="str">
        <f>INDEX($AB$15:$AM$15,MATCH($AS1361,$AB$11:$AM$11,0))</f>
        <v>in</v>
      </c>
      <c r="AS1361" s="20" t="str">
        <f>LEFT(AT1361,4)</f>
        <v>2005</v>
      </c>
      <c r="AT1361" s="139" t="str">
        <f>LEFT(B1361,6)</f>
        <v>200504</v>
      </c>
    </row>
    <row r="1362" spans="2:46" x14ac:dyDescent="0.25">
      <c r="B1362" s="11">
        <f>'Market Data'!B1348</f>
        <v>20050415</v>
      </c>
      <c r="C1362" s="2">
        <f>'Market Data'!C1348</f>
        <v>5462.5</v>
      </c>
      <c r="D1362" s="2">
        <f>'Market Data'!D1348</f>
        <v>5469</v>
      </c>
      <c r="E1362" s="2">
        <f>'Market Data'!E1348</f>
        <v>5394</v>
      </c>
      <c r="F1362" s="12">
        <f>'Market Data'!F1348</f>
        <v>5394.5</v>
      </c>
      <c r="H1362" s="151">
        <f t="shared" si="185"/>
        <v>1344</v>
      </c>
      <c r="I1362" s="244">
        <f ca="1">IF($H1362&lt;($J$6+1),"",PFE(OFFSET($F1362,0,0,-$J$6)))</f>
        <v>5.1812341672534394E-2</v>
      </c>
      <c r="J1362" s="19"/>
      <c r="K1362" s="139" t="str">
        <f t="shared" ca="1" si="186"/>
        <v>Long</v>
      </c>
      <c r="L1362" s="243" t="e">
        <f t="shared" ca="1" si="181"/>
        <v>#N/A</v>
      </c>
      <c r="M1362" s="242" t="e">
        <f t="shared" ca="1" si="182"/>
        <v>#N/A</v>
      </c>
      <c r="N1362" s="20"/>
      <c r="O1362" s="74">
        <f t="shared" ca="1" si="187"/>
        <v>1</v>
      </c>
      <c r="P1362" s="75">
        <f t="shared" ca="1" si="189"/>
        <v>0</v>
      </c>
      <c r="Q1362" s="76" t="str">
        <f t="shared" ca="1" si="183"/>
        <v/>
      </c>
      <c r="R1362" s="75"/>
      <c r="S1362" s="77">
        <f t="shared" ref="S1362:S1425" ca="1" si="190">IF($Q1361="Fill",$O1361,$S1361)</f>
        <v>1</v>
      </c>
      <c r="T1362" s="78"/>
      <c r="U1362" s="81">
        <f t="shared" ca="1" si="188"/>
        <v>-3710</v>
      </c>
      <c r="V1362" s="82">
        <f t="shared" ca="1" si="184"/>
        <v>119774.16000000003</v>
      </c>
      <c r="W1362" s="50"/>
      <c r="X1362" s="50"/>
      <c r="Y1362" s="50"/>
      <c r="Z1362" s="50"/>
      <c r="AA1362" s="50"/>
      <c r="AG1362" s="50"/>
      <c r="AH1362" s="50"/>
      <c r="AI1362" s="50"/>
      <c r="AJ1362" s="50"/>
      <c r="AK1362" s="50"/>
      <c r="AL1362" s="50"/>
      <c r="AM1362" s="50"/>
      <c r="AN1362" s="50"/>
      <c r="AO1362" s="50"/>
      <c r="AP1362" s="138" t="str">
        <f>IF(NOT($AS1362=$AS1363),ROW(),"")</f>
        <v/>
      </c>
      <c r="AQ1362" s="20" t="str">
        <f>IF(NOT(AS1362=AS1363),AS1363,"")</f>
        <v/>
      </c>
      <c r="AR1362" s="20" t="str">
        <f>INDEX($AB$15:$AM$15,MATCH($AS1362,$AB$11:$AM$11,0))</f>
        <v>in</v>
      </c>
      <c r="AS1362" s="20" t="str">
        <f>LEFT(AT1362,4)</f>
        <v>2005</v>
      </c>
      <c r="AT1362" s="139" t="str">
        <f>LEFT(B1362,6)</f>
        <v>200504</v>
      </c>
    </row>
    <row r="1363" spans="2:46" x14ac:dyDescent="0.25">
      <c r="B1363" s="11">
        <f>'Market Data'!B1349</f>
        <v>20050418</v>
      </c>
      <c r="C1363" s="2">
        <f>'Market Data'!C1349</f>
        <v>5320.5</v>
      </c>
      <c r="D1363" s="2">
        <f>'Market Data'!D1349</f>
        <v>5343.5</v>
      </c>
      <c r="E1363" s="2">
        <f>'Market Data'!E1349</f>
        <v>5294.5</v>
      </c>
      <c r="F1363" s="12">
        <f>'Market Data'!F1349</f>
        <v>5314</v>
      </c>
      <c r="H1363" s="151">
        <f t="shared" si="185"/>
        <v>1345</v>
      </c>
      <c r="I1363" s="244">
        <f ca="1">IF($H1363&lt;($J$6+1),"",PFE(OFFSET($F1363,0,0,-$J$6)))</f>
        <v>-5.8608641024419844E-2</v>
      </c>
      <c r="J1363" s="19"/>
      <c r="K1363" s="139" t="str">
        <f t="shared" ca="1" si="186"/>
        <v>Short</v>
      </c>
      <c r="L1363" s="243" t="e">
        <f t="shared" ref="L1363:L1426" ca="1" si="191">IF(AND($K1363="Long",$K1362&lt;&gt;"Long"),$F1363,NA())</f>
        <v>#N/A</v>
      </c>
      <c r="M1363" s="242">
        <f t="shared" ref="M1363:M1426" ca="1" si="192">IF(AND($K1363="Short",$K1362&lt;&gt;"Short"),$F1363,NA())</f>
        <v>5314</v>
      </c>
      <c r="N1363" s="20"/>
      <c r="O1363" s="74">
        <f t="shared" ca="1" si="187"/>
        <v>-1</v>
      </c>
      <c r="P1363" s="75">
        <f t="shared" ca="1" si="189"/>
        <v>-2</v>
      </c>
      <c r="Q1363" s="76" t="str">
        <f t="shared" ref="Q1363:Q1426" ca="1" si="193">IF(NOT($P1363=0),"Fill","")</f>
        <v>Fill</v>
      </c>
      <c r="R1363" s="75"/>
      <c r="S1363" s="77">
        <f t="shared" ca="1" si="190"/>
        <v>1</v>
      </c>
      <c r="T1363" s="78"/>
      <c r="U1363" s="81">
        <f t="shared" ca="1" si="188"/>
        <v>-2817.5</v>
      </c>
      <c r="V1363" s="82">
        <f t="shared" ref="V1363:V1426" ca="1" si="194">V1362+U1363</f>
        <v>116956.66000000003</v>
      </c>
      <c r="W1363" s="50"/>
      <c r="X1363" s="50"/>
      <c r="Y1363" s="50"/>
      <c r="Z1363" s="50"/>
      <c r="AA1363" s="50"/>
      <c r="AG1363" s="50"/>
      <c r="AH1363" s="50"/>
      <c r="AI1363" s="50"/>
      <c r="AJ1363" s="50"/>
      <c r="AK1363" s="50"/>
      <c r="AL1363" s="50"/>
      <c r="AM1363" s="50"/>
      <c r="AN1363" s="50"/>
      <c r="AO1363" s="50"/>
      <c r="AP1363" s="138" t="str">
        <f>IF(NOT($AS1363=$AS1364),ROW(),"")</f>
        <v/>
      </c>
      <c r="AQ1363" s="20" t="str">
        <f>IF(NOT(AS1363=AS1364),AS1364,"")</f>
        <v/>
      </c>
      <c r="AR1363" s="20" t="str">
        <f>INDEX($AB$15:$AM$15,MATCH($AS1363,$AB$11:$AM$11,0))</f>
        <v>in</v>
      </c>
      <c r="AS1363" s="20" t="str">
        <f>LEFT(AT1363,4)</f>
        <v>2005</v>
      </c>
      <c r="AT1363" s="139" t="str">
        <f>LEFT(B1363,6)</f>
        <v>200504</v>
      </c>
    </row>
    <row r="1364" spans="2:46" x14ac:dyDescent="0.25">
      <c r="B1364" s="11">
        <f>'Market Data'!B1350</f>
        <v>20050419</v>
      </c>
      <c r="C1364" s="2">
        <f>'Market Data'!C1350</f>
        <v>5328</v>
      </c>
      <c r="D1364" s="2">
        <f>'Market Data'!D1350</f>
        <v>5335.5</v>
      </c>
      <c r="E1364" s="2">
        <f>'Market Data'!E1350</f>
        <v>5297</v>
      </c>
      <c r="F1364" s="12">
        <f>'Market Data'!F1350</f>
        <v>5312.5</v>
      </c>
      <c r="H1364" s="151">
        <f t="shared" ref="H1364:H1427" si="195">ROW()-ROW(H$18)</f>
        <v>1346</v>
      </c>
      <c r="I1364" s="244">
        <f ca="1">IF($H1364&lt;($J$6+1),"",PFE(OFFSET($F1364,0,0,-$J$6)))</f>
        <v>4.937513189119766E-2</v>
      </c>
      <c r="J1364" s="19"/>
      <c r="K1364" s="139" t="str">
        <f t="shared" ref="K1364:K1427" ca="1" si="196">IF($I1364="","",IF($I1364&gt;$J$4,"Long",IF($I1364&lt;$J$5,"Short","")))</f>
        <v>Long</v>
      </c>
      <c r="L1364" s="243">
        <f t="shared" ca="1" si="191"/>
        <v>5312.5</v>
      </c>
      <c r="M1364" s="242" t="e">
        <f t="shared" ca="1" si="192"/>
        <v>#N/A</v>
      </c>
      <c r="N1364" s="20"/>
      <c r="O1364" s="74">
        <f t="shared" ref="O1364:O1427" ca="1" si="197">IF($K1364="Short",-1,IF($K1364="Long",1,0))</f>
        <v>1</v>
      </c>
      <c r="P1364" s="75">
        <f t="shared" ca="1" si="189"/>
        <v>2</v>
      </c>
      <c r="Q1364" s="76" t="str">
        <f t="shared" ca="1" si="193"/>
        <v>Fill</v>
      </c>
      <c r="R1364" s="75"/>
      <c r="S1364" s="77">
        <f t="shared" ca="1" si="190"/>
        <v>-1</v>
      </c>
      <c r="T1364" s="78"/>
      <c r="U1364" s="81">
        <f t="shared" ca="1" si="188"/>
        <v>850.58</v>
      </c>
      <c r="V1364" s="82">
        <f t="shared" ca="1" si="194"/>
        <v>117807.24000000003</v>
      </c>
      <c r="W1364" s="50"/>
      <c r="X1364" s="50"/>
      <c r="Y1364" s="50"/>
      <c r="Z1364" s="50"/>
      <c r="AA1364" s="50"/>
      <c r="AG1364" s="50"/>
      <c r="AH1364" s="50"/>
      <c r="AI1364" s="50"/>
      <c r="AJ1364" s="50"/>
      <c r="AK1364" s="50"/>
      <c r="AL1364" s="50"/>
      <c r="AM1364" s="50"/>
      <c r="AN1364" s="50"/>
      <c r="AO1364" s="50"/>
      <c r="AP1364" s="138" t="str">
        <f>IF(NOT($AS1364=$AS1365),ROW(),"")</f>
        <v/>
      </c>
      <c r="AQ1364" s="20" t="str">
        <f>IF(NOT(AS1364=AS1365),AS1365,"")</f>
        <v/>
      </c>
      <c r="AR1364" s="20" t="str">
        <f>INDEX($AB$15:$AM$15,MATCH($AS1364,$AB$11:$AM$11,0))</f>
        <v>in</v>
      </c>
      <c r="AS1364" s="20" t="str">
        <f>LEFT(AT1364,4)</f>
        <v>2005</v>
      </c>
      <c r="AT1364" s="139" t="str">
        <f>LEFT(B1364,6)</f>
        <v>200504</v>
      </c>
    </row>
    <row r="1365" spans="2:46" x14ac:dyDescent="0.25">
      <c r="B1365" s="11">
        <f>'Market Data'!B1351</f>
        <v>20050420</v>
      </c>
      <c r="C1365" s="2">
        <f>'Market Data'!C1351</f>
        <v>5330</v>
      </c>
      <c r="D1365" s="2">
        <f>'Market Data'!D1351</f>
        <v>5333.5</v>
      </c>
      <c r="E1365" s="2">
        <f>'Market Data'!E1351</f>
        <v>5250</v>
      </c>
      <c r="F1365" s="12">
        <f>'Market Data'!F1351</f>
        <v>5256</v>
      </c>
      <c r="H1365" s="151">
        <f t="shared" si="195"/>
        <v>1347</v>
      </c>
      <c r="I1365" s="244">
        <f ca="1">IF($H1365&lt;($J$6+1),"",PFE(OFFSET($F1365,0,0,-$J$6)))</f>
        <v>-7.1856970276457821E-2</v>
      </c>
      <c r="J1365" s="19"/>
      <c r="K1365" s="139" t="str">
        <f t="shared" ca="1" si="196"/>
        <v>Short</v>
      </c>
      <c r="L1365" s="243" t="e">
        <f t="shared" ca="1" si="191"/>
        <v>#N/A</v>
      </c>
      <c r="M1365" s="242">
        <f t="shared" ca="1" si="192"/>
        <v>5256</v>
      </c>
      <c r="N1365" s="20"/>
      <c r="O1365" s="74">
        <f t="shared" ca="1" si="197"/>
        <v>-1</v>
      </c>
      <c r="P1365" s="75">
        <f t="shared" ca="1" si="189"/>
        <v>-2</v>
      </c>
      <c r="Q1365" s="76" t="str">
        <f t="shared" ca="1" si="193"/>
        <v>Fill</v>
      </c>
      <c r="R1365" s="75"/>
      <c r="S1365" s="77">
        <f t="shared" ca="1" si="190"/>
        <v>1</v>
      </c>
      <c r="T1365" s="78"/>
      <c r="U1365" s="81">
        <f t="shared" ca="1" si="188"/>
        <v>-3384.42</v>
      </c>
      <c r="V1365" s="82">
        <f t="shared" ca="1" si="194"/>
        <v>114422.82000000004</v>
      </c>
      <c r="W1365" s="50"/>
      <c r="X1365" s="50"/>
      <c r="Y1365" s="50"/>
      <c r="Z1365" s="50"/>
      <c r="AA1365" s="50"/>
      <c r="AG1365" s="50"/>
      <c r="AH1365" s="50"/>
      <c r="AI1365" s="50"/>
      <c r="AJ1365" s="50"/>
      <c r="AK1365" s="50"/>
      <c r="AL1365" s="50"/>
      <c r="AM1365" s="50"/>
      <c r="AN1365" s="50"/>
      <c r="AO1365" s="50"/>
      <c r="AP1365" s="138" t="str">
        <f>IF(NOT($AS1365=$AS1366),ROW(),"")</f>
        <v/>
      </c>
      <c r="AQ1365" s="20" t="str">
        <f>IF(NOT(AS1365=AS1366),AS1366,"")</f>
        <v/>
      </c>
      <c r="AR1365" s="20" t="str">
        <f>INDEX($AB$15:$AM$15,MATCH($AS1365,$AB$11:$AM$11,0))</f>
        <v>in</v>
      </c>
      <c r="AS1365" s="20" t="str">
        <f>LEFT(AT1365,4)</f>
        <v>2005</v>
      </c>
      <c r="AT1365" s="139" t="str">
        <f>LEFT(B1365,6)</f>
        <v>200504</v>
      </c>
    </row>
    <row r="1366" spans="2:46" x14ac:dyDescent="0.25">
      <c r="B1366" s="11">
        <f>'Market Data'!B1352</f>
        <v>20050421</v>
      </c>
      <c r="C1366" s="2">
        <f>'Market Data'!C1352</f>
        <v>5274.5</v>
      </c>
      <c r="D1366" s="2">
        <f>'Market Data'!D1352</f>
        <v>5330</v>
      </c>
      <c r="E1366" s="2">
        <f>'Market Data'!E1352</f>
        <v>5271.5</v>
      </c>
      <c r="F1366" s="12">
        <f>'Market Data'!F1352</f>
        <v>5328</v>
      </c>
      <c r="H1366" s="151">
        <f t="shared" si="195"/>
        <v>1348</v>
      </c>
      <c r="I1366" s="244">
        <f ca="1">IF($H1366&lt;($J$6+1),"",PFE(OFFSET($F1366,0,0,-$J$6)))</f>
        <v>-5.2674948976123827E-2</v>
      </c>
      <c r="J1366" s="19"/>
      <c r="K1366" s="139" t="str">
        <f t="shared" ca="1" si="196"/>
        <v>Short</v>
      </c>
      <c r="L1366" s="243" t="e">
        <f t="shared" ca="1" si="191"/>
        <v>#N/A</v>
      </c>
      <c r="M1366" s="242" t="e">
        <f t="shared" ca="1" si="192"/>
        <v>#N/A</v>
      </c>
      <c r="N1366" s="20"/>
      <c r="O1366" s="74">
        <f t="shared" ca="1" si="197"/>
        <v>-1</v>
      </c>
      <c r="P1366" s="75">
        <f t="shared" ca="1" si="189"/>
        <v>0</v>
      </c>
      <c r="Q1366" s="76" t="str">
        <f t="shared" ca="1" si="193"/>
        <v/>
      </c>
      <c r="R1366" s="75"/>
      <c r="S1366" s="77">
        <f t="shared" ca="1" si="190"/>
        <v>-1</v>
      </c>
      <c r="T1366" s="78"/>
      <c r="U1366" s="81">
        <f t="shared" ref="U1366:U1429" ca="1" si="198">IF(OR($S1365&amp;$O1365="01",$S1365&amp;$O1365="0-1"),(($F1366-$C1366)*$V$4*$O1365)-(ABS($P1365)*$V$5),IF(OR($S1365&amp;$O1365="10",$S1365&amp;$O1365="-10"),(($C1366-$F1365)*$V$4*$S1365)-(ABS($P1365)*$V$5),IF(OR($S1365&amp;$O1365="1-1",$S1365&amp;$O1365="-11"),(($C1366-$F1365)*$V$4*$S1365)-(ABS($P1365)*$V$5)+(($F1366-$C1366)*$V$4*$S1366),IF(OR($S1365&amp;$O1365="11",$S1365&amp;$O1365="-1-1"),(($F1366-$F1365)*$V$4*$S1366),0))))</f>
        <v>-1406.92</v>
      </c>
      <c r="V1366" s="82">
        <f t="shared" ca="1" si="194"/>
        <v>113015.90000000004</v>
      </c>
      <c r="W1366" s="50"/>
      <c r="X1366" s="50"/>
      <c r="Y1366" s="50"/>
      <c r="Z1366" s="50"/>
      <c r="AA1366" s="50"/>
      <c r="AG1366" s="50"/>
      <c r="AH1366" s="50"/>
      <c r="AI1366" s="50"/>
      <c r="AJ1366" s="50"/>
      <c r="AK1366" s="50"/>
      <c r="AL1366" s="50"/>
      <c r="AM1366" s="50"/>
      <c r="AN1366" s="50"/>
      <c r="AO1366" s="50"/>
      <c r="AP1366" s="138" t="str">
        <f>IF(NOT($AS1366=$AS1367),ROW(),"")</f>
        <v/>
      </c>
      <c r="AQ1366" s="20" t="str">
        <f>IF(NOT(AS1366=AS1367),AS1367,"")</f>
        <v/>
      </c>
      <c r="AR1366" s="20" t="str">
        <f>INDEX($AB$15:$AM$15,MATCH($AS1366,$AB$11:$AM$11,0))</f>
        <v>in</v>
      </c>
      <c r="AS1366" s="20" t="str">
        <f>LEFT(AT1366,4)</f>
        <v>2005</v>
      </c>
      <c r="AT1366" s="139" t="str">
        <f>LEFT(B1366,6)</f>
        <v>200504</v>
      </c>
    </row>
    <row r="1367" spans="2:46" x14ac:dyDescent="0.25">
      <c r="B1367" s="11">
        <f>'Market Data'!B1353</f>
        <v>20050422</v>
      </c>
      <c r="C1367" s="2">
        <f>'Market Data'!C1353</f>
        <v>5324</v>
      </c>
      <c r="D1367" s="2">
        <f>'Market Data'!D1353</f>
        <v>5344.5</v>
      </c>
      <c r="E1367" s="2">
        <f>'Market Data'!E1353</f>
        <v>5309.5</v>
      </c>
      <c r="F1367" s="12">
        <f>'Market Data'!F1353</f>
        <v>5323</v>
      </c>
      <c r="H1367" s="151">
        <f t="shared" si="195"/>
        <v>1349</v>
      </c>
      <c r="I1367" s="244">
        <f ca="1">IF($H1367&lt;($J$6+1),"",PFE(OFFSET($F1367,0,0,-$J$6)))</f>
        <v>-5.4928193681247746E-2</v>
      </c>
      <c r="J1367" s="19"/>
      <c r="K1367" s="139" t="str">
        <f t="shared" ca="1" si="196"/>
        <v>Short</v>
      </c>
      <c r="L1367" s="243" t="e">
        <f t="shared" ca="1" si="191"/>
        <v>#N/A</v>
      </c>
      <c r="M1367" s="242" t="e">
        <f t="shared" ca="1" si="192"/>
        <v>#N/A</v>
      </c>
      <c r="N1367" s="20"/>
      <c r="O1367" s="74">
        <f t="shared" ca="1" si="197"/>
        <v>-1</v>
      </c>
      <c r="P1367" s="75">
        <f t="shared" ca="1" si="189"/>
        <v>0</v>
      </c>
      <c r="Q1367" s="76" t="str">
        <f t="shared" ca="1" si="193"/>
        <v/>
      </c>
      <c r="R1367" s="75"/>
      <c r="S1367" s="77">
        <f t="shared" ca="1" si="190"/>
        <v>-1</v>
      </c>
      <c r="T1367" s="78"/>
      <c r="U1367" s="81">
        <f t="shared" ca="1" si="198"/>
        <v>175</v>
      </c>
      <c r="V1367" s="82">
        <f t="shared" ca="1" si="194"/>
        <v>113190.90000000004</v>
      </c>
      <c r="W1367" s="50"/>
      <c r="X1367" s="50"/>
      <c r="Y1367" s="50"/>
      <c r="Z1367" s="50"/>
      <c r="AA1367" s="50"/>
      <c r="AG1367" s="50"/>
      <c r="AH1367" s="50"/>
      <c r="AI1367" s="50"/>
      <c r="AJ1367" s="50"/>
      <c r="AK1367" s="50"/>
      <c r="AL1367" s="50"/>
      <c r="AM1367" s="50"/>
      <c r="AN1367" s="50"/>
      <c r="AO1367" s="50"/>
      <c r="AP1367" s="138" t="str">
        <f>IF(NOT($AS1367=$AS1368),ROW(),"")</f>
        <v/>
      </c>
      <c r="AQ1367" s="20" t="str">
        <f>IF(NOT(AS1367=AS1368),AS1368,"")</f>
        <v/>
      </c>
      <c r="AR1367" s="20" t="str">
        <f>INDEX($AB$15:$AM$15,MATCH($AS1367,$AB$11:$AM$11,0))</f>
        <v>in</v>
      </c>
      <c r="AS1367" s="20" t="str">
        <f>LEFT(AT1367,4)</f>
        <v>2005</v>
      </c>
      <c r="AT1367" s="139" t="str">
        <f>LEFT(B1367,6)</f>
        <v>200504</v>
      </c>
    </row>
    <row r="1368" spans="2:46" x14ac:dyDescent="0.25">
      <c r="B1368" s="11">
        <f>'Market Data'!B1354</f>
        <v>20050425</v>
      </c>
      <c r="C1368" s="2">
        <f>'Market Data'!C1354</f>
        <v>5318.5</v>
      </c>
      <c r="D1368" s="2">
        <f>'Market Data'!D1354</f>
        <v>5360.5</v>
      </c>
      <c r="E1368" s="2">
        <f>'Market Data'!E1354</f>
        <v>5313</v>
      </c>
      <c r="F1368" s="12">
        <f>'Market Data'!F1354</f>
        <v>5351</v>
      </c>
      <c r="H1368" s="151">
        <f t="shared" si="195"/>
        <v>1350</v>
      </c>
      <c r="I1368" s="244">
        <f ca="1">IF($H1368&lt;($J$6+1),"",PFE(OFFSET($F1368,0,0,-$J$6)))</f>
        <v>-5.1831557931160378E-2</v>
      </c>
      <c r="J1368" s="19"/>
      <c r="K1368" s="139" t="str">
        <f t="shared" ca="1" si="196"/>
        <v>Short</v>
      </c>
      <c r="L1368" s="243" t="e">
        <f t="shared" ca="1" si="191"/>
        <v>#N/A</v>
      </c>
      <c r="M1368" s="242" t="e">
        <f t="shared" ca="1" si="192"/>
        <v>#N/A</v>
      </c>
      <c r="N1368" s="20"/>
      <c r="O1368" s="74">
        <f t="shared" ca="1" si="197"/>
        <v>-1</v>
      </c>
      <c r="P1368" s="75">
        <f t="shared" ca="1" si="189"/>
        <v>0</v>
      </c>
      <c r="Q1368" s="76" t="str">
        <f t="shared" ca="1" si="193"/>
        <v/>
      </c>
      <c r="R1368" s="75"/>
      <c r="S1368" s="77">
        <f t="shared" ca="1" si="190"/>
        <v>-1</v>
      </c>
      <c r="T1368" s="78"/>
      <c r="U1368" s="81">
        <f t="shared" ca="1" si="198"/>
        <v>-980</v>
      </c>
      <c r="V1368" s="82">
        <f t="shared" ca="1" si="194"/>
        <v>112210.90000000004</v>
      </c>
      <c r="W1368" s="50"/>
      <c r="X1368" s="50"/>
      <c r="Y1368" s="50"/>
      <c r="Z1368" s="50"/>
      <c r="AA1368" s="50"/>
      <c r="AG1368" s="50"/>
      <c r="AH1368" s="50"/>
      <c r="AI1368" s="50"/>
      <c r="AJ1368" s="50"/>
      <c r="AK1368" s="50"/>
      <c r="AL1368" s="50"/>
      <c r="AM1368" s="50"/>
      <c r="AN1368" s="50"/>
      <c r="AO1368" s="50"/>
      <c r="AP1368" s="138" t="str">
        <f>IF(NOT($AS1368=$AS1369),ROW(),"")</f>
        <v/>
      </c>
      <c r="AQ1368" s="20" t="str">
        <f>IF(NOT(AS1368=AS1369),AS1369,"")</f>
        <v/>
      </c>
      <c r="AR1368" s="20" t="str">
        <f>INDEX($AB$15:$AM$15,MATCH($AS1368,$AB$11:$AM$11,0))</f>
        <v>in</v>
      </c>
      <c r="AS1368" s="20" t="str">
        <f>LEFT(AT1368,4)</f>
        <v>2005</v>
      </c>
      <c r="AT1368" s="139" t="str">
        <f>LEFT(B1368,6)</f>
        <v>200504</v>
      </c>
    </row>
    <row r="1369" spans="2:46" x14ac:dyDescent="0.25">
      <c r="B1369" s="11">
        <f>'Market Data'!B1355</f>
        <v>20050426</v>
      </c>
      <c r="C1369" s="2">
        <f>'Market Data'!C1355</f>
        <v>5353</v>
      </c>
      <c r="D1369" s="2">
        <f>'Market Data'!D1355</f>
        <v>5354.5</v>
      </c>
      <c r="E1369" s="2">
        <f>'Market Data'!E1355</f>
        <v>5318.5</v>
      </c>
      <c r="F1369" s="12">
        <f>'Market Data'!F1355</f>
        <v>5335</v>
      </c>
      <c r="H1369" s="151">
        <f t="shared" si="195"/>
        <v>1351</v>
      </c>
      <c r="I1369" s="244">
        <f ca="1">IF($H1369&lt;($J$6+1),"",PFE(OFFSET($F1369,0,0,-$J$6)))</f>
        <v>-5.5204573595276182E-2</v>
      </c>
      <c r="J1369" s="19"/>
      <c r="K1369" s="139" t="str">
        <f t="shared" ca="1" si="196"/>
        <v>Short</v>
      </c>
      <c r="L1369" s="243" t="e">
        <f t="shared" ca="1" si="191"/>
        <v>#N/A</v>
      </c>
      <c r="M1369" s="242" t="e">
        <f t="shared" ca="1" si="192"/>
        <v>#N/A</v>
      </c>
      <c r="N1369" s="20"/>
      <c r="O1369" s="74">
        <f t="shared" ca="1" si="197"/>
        <v>-1</v>
      </c>
      <c r="P1369" s="75">
        <f t="shared" ca="1" si="189"/>
        <v>0</v>
      </c>
      <c r="Q1369" s="76" t="str">
        <f t="shared" ca="1" si="193"/>
        <v/>
      </c>
      <c r="R1369" s="75"/>
      <c r="S1369" s="77">
        <f t="shared" ca="1" si="190"/>
        <v>-1</v>
      </c>
      <c r="T1369" s="78"/>
      <c r="U1369" s="81">
        <f t="shared" ca="1" si="198"/>
        <v>560</v>
      </c>
      <c r="V1369" s="82">
        <f t="shared" ca="1" si="194"/>
        <v>112770.90000000004</v>
      </c>
      <c r="W1369" s="50"/>
      <c r="X1369" s="50"/>
      <c r="Y1369" s="50"/>
      <c r="Z1369" s="50"/>
      <c r="AA1369" s="50"/>
      <c r="AG1369" s="50"/>
      <c r="AH1369" s="50"/>
      <c r="AI1369" s="50"/>
      <c r="AJ1369" s="50"/>
      <c r="AK1369" s="50"/>
      <c r="AL1369" s="50"/>
      <c r="AM1369" s="50"/>
      <c r="AN1369" s="50"/>
      <c r="AO1369" s="50"/>
      <c r="AP1369" s="138" t="str">
        <f>IF(NOT($AS1369=$AS1370),ROW(),"")</f>
        <v/>
      </c>
      <c r="AQ1369" s="20" t="str">
        <f>IF(NOT(AS1369=AS1370),AS1370,"")</f>
        <v/>
      </c>
      <c r="AR1369" s="20" t="str">
        <f>INDEX($AB$15:$AM$15,MATCH($AS1369,$AB$11:$AM$11,0))</f>
        <v>in</v>
      </c>
      <c r="AS1369" s="20" t="str">
        <f>LEFT(AT1369,4)</f>
        <v>2005</v>
      </c>
      <c r="AT1369" s="139" t="str">
        <f>LEFT(B1369,6)</f>
        <v>200504</v>
      </c>
    </row>
    <row r="1370" spans="2:46" x14ac:dyDescent="0.25">
      <c r="B1370" s="11">
        <f>'Market Data'!B1356</f>
        <v>20050427</v>
      </c>
      <c r="C1370" s="2">
        <f>'Market Data'!C1356</f>
        <v>5320</v>
      </c>
      <c r="D1370" s="2">
        <f>'Market Data'!D1356</f>
        <v>5327.5</v>
      </c>
      <c r="E1370" s="2">
        <f>'Market Data'!E1356</f>
        <v>5266</v>
      </c>
      <c r="F1370" s="12">
        <f>'Market Data'!F1356</f>
        <v>5314</v>
      </c>
      <c r="H1370" s="151">
        <f t="shared" si="195"/>
        <v>1352</v>
      </c>
      <c r="I1370" s="244">
        <f ca="1">IF($H1370&lt;($J$6+1),"",PFE(OFFSET($F1370,0,0,-$J$6)))</f>
        <v>-6.8420058355897775E-2</v>
      </c>
      <c r="J1370" s="19"/>
      <c r="K1370" s="139" t="str">
        <f t="shared" ca="1" si="196"/>
        <v>Short</v>
      </c>
      <c r="L1370" s="243" t="e">
        <f t="shared" ca="1" si="191"/>
        <v>#N/A</v>
      </c>
      <c r="M1370" s="242" t="e">
        <f t="shared" ca="1" si="192"/>
        <v>#N/A</v>
      </c>
      <c r="N1370" s="20"/>
      <c r="O1370" s="74">
        <f t="shared" ca="1" si="197"/>
        <v>-1</v>
      </c>
      <c r="P1370" s="75">
        <f t="shared" ca="1" si="189"/>
        <v>0</v>
      </c>
      <c r="Q1370" s="76" t="str">
        <f t="shared" ca="1" si="193"/>
        <v/>
      </c>
      <c r="R1370" s="75"/>
      <c r="S1370" s="77">
        <f t="shared" ca="1" si="190"/>
        <v>-1</v>
      </c>
      <c r="T1370" s="78"/>
      <c r="U1370" s="81">
        <f t="shared" ca="1" si="198"/>
        <v>735</v>
      </c>
      <c r="V1370" s="82">
        <f t="shared" ca="1" si="194"/>
        <v>113505.90000000004</v>
      </c>
      <c r="W1370" s="50"/>
      <c r="X1370" s="50"/>
      <c r="Y1370" s="50"/>
      <c r="Z1370" s="50"/>
      <c r="AA1370" s="50"/>
      <c r="AG1370" s="50"/>
      <c r="AH1370" s="50"/>
      <c r="AI1370" s="50"/>
      <c r="AJ1370" s="50"/>
      <c r="AK1370" s="50"/>
      <c r="AL1370" s="50"/>
      <c r="AM1370" s="50"/>
      <c r="AN1370" s="50"/>
      <c r="AO1370" s="50"/>
      <c r="AP1370" s="138" t="str">
        <f>IF(NOT($AS1370=$AS1371),ROW(),"")</f>
        <v/>
      </c>
      <c r="AQ1370" s="20" t="str">
        <f>IF(NOT(AS1370=AS1371),AS1371,"")</f>
        <v/>
      </c>
      <c r="AR1370" s="20" t="str">
        <f>INDEX($AB$15:$AM$15,MATCH($AS1370,$AB$11:$AM$11,0))</f>
        <v>in</v>
      </c>
      <c r="AS1370" s="20" t="str">
        <f>LEFT(AT1370,4)</f>
        <v>2005</v>
      </c>
      <c r="AT1370" s="139" t="str">
        <f>LEFT(B1370,6)</f>
        <v>200504</v>
      </c>
    </row>
    <row r="1371" spans="2:46" x14ac:dyDescent="0.25">
      <c r="B1371" s="11">
        <f>'Market Data'!B1357</f>
        <v>20050428</v>
      </c>
      <c r="C1371" s="2">
        <f>'Market Data'!C1357</f>
        <v>5318</v>
      </c>
      <c r="D1371" s="2">
        <f>'Market Data'!D1357</f>
        <v>5324</v>
      </c>
      <c r="E1371" s="2">
        <f>'Market Data'!E1357</f>
        <v>5267</v>
      </c>
      <c r="F1371" s="12">
        <f>'Market Data'!F1357</f>
        <v>5287</v>
      </c>
      <c r="H1371" s="151">
        <f t="shared" si="195"/>
        <v>1353</v>
      </c>
      <c r="I1371" s="244">
        <f ca="1">IF($H1371&lt;($J$6+1),"",PFE(OFFSET($F1371,0,0,-$J$6)))</f>
        <v>-7.5170256591511872E-2</v>
      </c>
      <c r="J1371" s="19"/>
      <c r="K1371" s="139" t="str">
        <f t="shared" ca="1" si="196"/>
        <v>Short</v>
      </c>
      <c r="L1371" s="243" t="e">
        <f t="shared" ca="1" si="191"/>
        <v>#N/A</v>
      </c>
      <c r="M1371" s="242" t="e">
        <f t="shared" ca="1" si="192"/>
        <v>#N/A</v>
      </c>
      <c r="N1371" s="20"/>
      <c r="O1371" s="74">
        <f t="shared" ca="1" si="197"/>
        <v>-1</v>
      </c>
      <c r="P1371" s="75">
        <f t="shared" ca="1" si="189"/>
        <v>0</v>
      </c>
      <c r="Q1371" s="76" t="str">
        <f t="shared" ca="1" si="193"/>
        <v/>
      </c>
      <c r="R1371" s="75"/>
      <c r="S1371" s="77">
        <f t="shared" ca="1" si="190"/>
        <v>-1</v>
      </c>
      <c r="T1371" s="78"/>
      <c r="U1371" s="81">
        <f t="shared" ca="1" si="198"/>
        <v>945</v>
      </c>
      <c r="V1371" s="82">
        <f t="shared" ca="1" si="194"/>
        <v>114450.90000000004</v>
      </c>
      <c r="W1371" s="50"/>
      <c r="X1371" s="50"/>
      <c r="Y1371" s="50"/>
      <c r="Z1371" s="50"/>
      <c r="AA1371" s="50"/>
      <c r="AG1371" s="50"/>
      <c r="AH1371" s="50"/>
      <c r="AI1371" s="50"/>
      <c r="AJ1371" s="50"/>
      <c r="AK1371" s="50"/>
      <c r="AL1371" s="50"/>
      <c r="AM1371" s="50"/>
      <c r="AN1371" s="50"/>
      <c r="AO1371" s="50"/>
      <c r="AP1371" s="138" t="str">
        <f>IF(NOT($AS1371=$AS1372),ROW(),"")</f>
        <v/>
      </c>
      <c r="AQ1371" s="20" t="str">
        <f>IF(NOT(AS1371=AS1372),AS1372,"")</f>
        <v/>
      </c>
      <c r="AR1371" s="20" t="str">
        <f>INDEX($AB$15:$AM$15,MATCH($AS1371,$AB$11:$AM$11,0))</f>
        <v>in</v>
      </c>
      <c r="AS1371" s="20" t="str">
        <f>LEFT(AT1371,4)</f>
        <v>2005</v>
      </c>
      <c r="AT1371" s="139" t="str">
        <f>LEFT(B1371,6)</f>
        <v>200504</v>
      </c>
    </row>
    <row r="1372" spans="2:46" x14ac:dyDescent="0.25">
      <c r="B1372" s="11">
        <f>'Market Data'!B1358</f>
        <v>20050429</v>
      </c>
      <c r="C1372" s="2">
        <f>'Market Data'!C1358</f>
        <v>5263</v>
      </c>
      <c r="D1372" s="2">
        <f>'Market Data'!D1358</f>
        <v>5317.5</v>
      </c>
      <c r="E1372" s="2">
        <f>'Market Data'!E1358</f>
        <v>5263</v>
      </c>
      <c r="F1372" s="12">
        <f>'Market Data'!F1358</f>
        <v>5304</v>
      </c>
      <c r="H1372" s="151">
        <f t="shared" si="195"/>
        <v>1354</v>
      </c>
      <c r="I1372" s="244">
        <f ca="1">IF($H1372&lt;($J$6+1),"",PFE(OFFSET($F1372,0,0,-$J$6)))</f>
        <v>-6.6418346833479469E-2</v>
      </c>
      <c r="J1372" s="19"/>
      <c r="K1372" s="139" t="str">
        <f t="shared" ca="1" si="196"/>
        <v>Short</v>
      </c>
      <c r="L1372" s="243" t="e">
        <f t="shared" ca="1" si="191"/>
        <v>#N/A</v>
      </c>
      <c r="M1372" s="242" t="e">
        <f t="shared" ca="1" si="192"/>
        <v>#N/A</v>
      </c>
      <c r="N1372" s="20"/>
      <c r="O1372" s="74">
        <f t="shared" ca="1" si="197"/>
        <v>-1</v>
      </c>
      <c r="P1372" s="75">
        <f t="shared" ca="1" si="189"/>
        <v>0</v>
      </c>
      <c r="Q1372" s="76" t="str">
        <f t="shared" ca="1" si="193"/>
        <v/>
      </c>
      <c r="R1372" s="75"/>
      <c r="S1372" s="77">
        <f t="shared" ca="1" si="190"/>
        <v>-1</v>
      </c>
      <c r="T1372" s="78"/>
      <c r="U1372" s="81">
        <f t="shared" ca="1" si="198"/>
        <v>-595</v>
      </c>
      <c r="V1372" s="82">
        <f t="shared" ca="1" si="194"/>
        <v>113855.90000000004</v>
      </c>
      <c r="W1372" s="50"/>
      <c r="X1372" s="50"/>
      <c r="Y1372" s="50"/>
      <c r="Z1372" s="50"/>
      <c r="AA1372" s="50"/>
      <c r="AG1372" s="50"/>
      <c r="AH1372" s="50"/>
      <c r="AI1372" s="50"/>
      <c r="AJ1372" s="50"/>
      <c r="AK1372" s="50"/>
      <c r="AL1372" s="50"/>
      <c r="AM1372" s="50"/>
      <c r="AN1372" s="50"/>
      <c r="AO1372" s="50"/>
      <c r="AP1372" s="138" t="str">
        <f>IF(NOT($AS1372=$AS1373),ROW(),"")</f>
        <v/>
      </c>
      <c r="AQ1372" s="20" t="str">
        <f>IF(NOT(AS1372=AS1373),AS1373,"")</f>
        <v/>
      </c>
      <c r="AR1372" s="20" t="str">
        <f>INDEX($AB$15:$AM$15,MATCH($AS1372,$AB$11:$AM$11,0))</f>
        <v>in</v>
      </c>
      <c r="AS1372" s="20" t="str">
        <f>LEFT(AT1372,4)</f>
        <v>2005</v>
      </c>
      <c r="AT1372" s="139" t="str">
        <f>LEFT(B1372,6)</f>
        <v>200504</v>
      </c>
    </row>
    <row r="1373" spans="2:46" x14ac:dyDescent="0.25">
      <c r="B1373" s="11">
        <f>'Market Data'!B1359</f>
        <v>20050502</v>
      </c>
      <c r="C1373" s="2">
        <f>'Market Data'!C1359</f>
        <v>5322.5</v>
      </c>
      <c r="D1373" s="2">
        <f>'Market Data'!D1359</f>
        <v>5343.5</v>
      </c>
      <c r="E1373" s="2">
        <f>'Market Data'!E1359</f>
        <v>5312</v>
      </c>
      <c r="F1373" s="12">
        <f>'Market Data'!F1359</f>
        <v>5331</v>
      </c>
      <c r="H1373" s="151">
        <f t="shared" si="195"/>
        <v>1355</v>
      </c>
      <c r="I1373" s="244">
        <f ca="1">IF($H1373&lt;($J$6+1),"",PFE(OFFSET($F1373,0,0,-$J$6)))</f>
        <v>-6.998896216370816E-2</v>
      </c>
      <c r="J1373" s="19"/>
      <c r="K1373" s="139" t="str">
        <f t="shared" ca="1" si="196"/>
        <v>Short</v>
      </c>
      <c r="L1373" s="243" t="e">
        <f t="shared" ca="1" si="191"/>
        <v>#N/A</v>
      </c>
      <c r="M1373" s="242" t="e">
        <f t="shared" ca="1" si="192"/>
        <v>#N/A</v>
      </c>
      <c r="N1373" s="20"/>
      <c r="O1373" s="74">
        <f t="shared" ca="1" si="197"/>
        <v>-1</v>
      </c>
      <c r="P1373" s="75">
        <f t="shared" ca="1" si="189"/>
        <v>0</v>
      </c>
      <c r="Q1373" s="76" t="str">
        <f t="shared" ca="1" si="193"/>
        <v/>
      </c>
      <c r="R1373" s="75"/>
      <c r="S1373" s="77">
        <f t="shared" ca="1" si="190"/>
        <v>-1</v>
      </c>
      <c r="T1373" s="78"/>
      <c r="U1373" s="81">
        <f t="shared" ca="1" si="198"/>
        <v>-945</v>
      </c>
      <c r="V1373" s="82">
        <f t="shared" ca="1" si="194"/>
        <v>112910.90000000004</v>
      </c>
      <c r="W1373" s="50"/>
      <c r="X1373" s="50"/>
      <c r="Y1373" s="50"/>
      <c r="Z1373" s="50"/>
      <c r="AA1373" s="50"/>
      <c r="AG1373" s="50"/>
      <c r="AH1373" s="50"/>
      <c r="AI1373" s="50"/>
      <c r="AJ1373" s="50"/>
      <c r="AK1373" s="50"/>
      <c r="AL1373" s="50"/>
      <c r="AM1373" s="50"/>
      <c r="AN1373" s="50"/>
      <c r="AO1373" s="50"/>
      <c r="AP1373" s="138" t="str">
        <f>IF(NOT($AS1373=$AS1374),ROW(),"")</f>
        <v/>
      </c>
      <c r="AQ1373" s="20" t="str">
        <f>IF(NOT(AS1373=AS1374),AS1374,"")</f>
        <v/>
      </c>
      <c r="AR1373" s="20" t="str">
        <f>INDEX($AB$15:$AM$15,MATCH($AS1373,$AB$11:$AM$11,0))</f>
        <v>in</v>
      </c>
      <c r="AS1373" s="20" t="str">
        <f>LEFT(AT1373,4)</f>
        <v>2005</v>
      </c>
      <c r="AT1373" s="139" t="str">
        <f>LEFT(B1373,6)</f>
        <v>200505</v>
      </c>
    </row>
    <row r="1374" spans="2:46" x14ac:dyDescent="0.25">
      <c r="B1374" s="11">
        <f>'Market Data'!B1360</f>
        <v>20050503</v>
      </c>
      <c r="C1374" s="2">
        <f>'Market Data'!C1360</f>
        <v>5336</v>
      </c>
      <c r="D1374" s="2">
        <f>'Market Data'!D1360</f>
        <v>5356.5</v>
      </c>
      <c r="E1374" s="2">
        <f>'Market Data'!E1360</f>
        <v>5325</v>
      </c>
      <c r="F1374" s="12">
        <f>'Market Data'!F1360</f>
        <v>5353</v>
      </c>
      <c r="H1374" s="151">
        <f t="shared" si="195"/>
        <v>1356</v>
      </c>
      <c r="I1374" s="244">
        <f ca="1">IF($H1374&lt;($J$6+1),"",PFE(OFFSET($F1374,0,0,-$J$6)))</f>
        <v>-5.6827759189311031E-2</v>
      </c>
      <c r="J1374" s="19"/>
      <c r="K1374" s="139" t="str">
        <f t="shared" ca="1" si="196"/>
        <v>Short</v>
      </c>
      <c r="L1374" s="243" t="e">
        <f t="shared" ca="1" si="191"/>
        <v>#N/A</v>
      </c>
      <c r="M1374" s="242" t="e">
        <f t="shared" ca="1" si="192"/>
        <v>#N/A</v>
      </c>
      <c r="N1374" s="20"/>
      <c r="O1374" s="74">
        <f t="shared" ca="1" si="197"/>
        <v>-1</v>
      </c>
      <c r="P1374" s="75">
        <f t="shared" ca="1" si="189"/>
        <v>0</v>
      </c>
      <c r="Q1374" s="76" t="str">
        <f t="shared" ca="1" si="193"/>
        <v/>
      </c>
      <c r="R1374" s="75"/>
      <c r="S1374" s="77">
        <f t="shared" ca="1" si="190"/>
        <v>-1</v>
      </c>
      <c r="T1374" s="78"/>
      <c r="U1374" s="81">
        <f t="shared" ca="1" si="198"/>
        <v>-770</v>
      </c>
      <c r="V1374" s="82">
        <f t="shared" ca="1" si="194"/>
        <v>112140.90000000004</v>
      </c>
      <c r="W1374" s="50"/>
      <c r="X1374" s="50"/>
      <c r="Y1374" s="50"/>
      <c r="Z1374" s="50"/>
      <c r="AA1374" s="50"/>
      <c r="AG1374" s="50"/>
      <c r="AH1374" s="50"/>
      <c r="AI1374" s="50"/>
      <c r="AJ1374" s="50"/>
      <c r="AK1374" s="50"/>
      <c r="AL1374" s="50"/>
      <c r="AM1374" s="50"/>
      <c r="AN1374" s="50"/>
      <c r="AO1374" s="50"/>
      <c r="AP1374" s="138" t="str">
        <f>IF(NOT($AS1374=$AS1375),ROW(),"")</f>
        <v/>
      </c>
      <c r="AQ1374" s="20" t="str">
        <f>IF(NOT(AS1374=AS1375),AS1375,"")</f>
        <v/>
      </c>
      <c r="AR1374" s="20" t="str">
        <f>INDEX($AB$15:$AM$15,MATCH($AS1374,$AB$11:$AM$11,0))</f>
        <v>in</v>
      </c>
      <c r="AS1374" s="20" t="str">
        <f>LEFT(AT1374,4)</f>
        <v>2005</v>
      </c>
      <c r="AT1374" s="139" t="str">
        <f>LEFT(B1374,6)</f>
        <v>200505</v>
      </c>
    </row>
    <row r="1375" spans="2:46" x14ac:dyDescent="0.25">
      <c r="B1375" s="11">
        <f>'Market Data'!B1361</f>
        <v>20050504</v>
      </c>
      <c r="C1375" s="2">
        <f>'Market Data'!C1361</f>
        <v>5358</v>
      </c>
      <c r="D1375" s="2">
        <f>'Market Data'!D1361</f>
        <v>5384.5</v>
      </c>
      <c r="E1375" s="2">
        <f>'Market Data'!E1361</f>
        <v>5332.5</v>
      </c>
      <c r="F1375" s="12">
        <f>'Market Data'!F1361</f>
        <v>5383</v>
      </c>
      <c r="H1375" s="151">
        <f t="shared" si="195"/>
        <v>1357</v>
      </c>
      <c r="I1375" s="244">
        <f ca="1">IF($H1375&lt;($J$6+1),"",PFE(OFFSET($F1375,0,0,-$J$6)))</f>
        <v>-4.7891140657992853E-2</v>
      </c>
      <c r="J1375" s="19"/>
      <c r="K1375" s="139" t="str">
        <f t="shared" ca="1" si="196"/>
        <v>Short</v>
      </c>
      <c r="L1375" s="243" t="e">
        <f t="shared" ca="1" si="191"/>
        <v>#N/A</v>
      </c>
      <c r="M1375" s="242" t="e">
        <f t="shared" ca="1" si="192"/>
        <v>#N/A</v>
      </c>
      <c r="N1375" s="20"/>
      <c r="O1375" s="74">
        <f t="shared" ca="1" si="197"/>
        <v>-1</v>
      </c>
      <c r="P1375" s="75">
        <f t="shared" ca="1" si="189"/>
        <v>0</v>
      </c>
      <c r="Q1375" s="76" t="str">
        <f t="shared" ca="1" si="193"/>
        <v/>
      </c>
      <c r="R1375" s="75"/>
      <c r="S1375" s="77">
        <f t="shared" ca="1" si="190"/>
        <v>-1</v>
      </c>
      <c r="T1375" s="78"/>
      <c r="U1375" s="81">
        <f t="shared" ca="1" si="198"/>
        <v>-1050</v>
      </c>
      <c r="V1375" s="82">
        <f t="shared" ca="1" si="194"/>
        <v>111090.90000000004</v>
      </c>
      <c r="W1375" s="50"/>
      <c r="X1375" s="50"/>
      <c r="Y1375" s="50"/>
      <c r="Z1375" s="50"/>
      <c r="AA1375" s="50"/>
      <c r="AG1375" s="50"/>
      <c r="AH1375" s="50"/>
      <c r="AI1375" s="50"/>
      <c r="AJ1375" s="50"/>
      <c r="AK1375" s="50"/>
      <c r="AL1375" s="50"/>
      <c r="AM1375" s="50"/>
      <c r="AN1375" s="50"/>
      <c r="AO1375" s="50"/>
      <c r="AP1375" s="138" t="str">
        <f>IF(NOT($AS1375=$AS1376),ROW(),"")</f>
        <v/>
      </c>
      <c r="AQ1375" s="20" t="str">
        <f>IF(NOT(AS1375=AS1376),AS1376,"")</f>
        <v/>
      </c>
      <c r="AR1375" s="20" t="str">
        <f>INDEX($AB$15:$AM$15,MATCH($AS1375,$AB$11:$AM$11,0))</f>
        <v>in</v>
      </c>
      <c r="AS1375" s="20" t="str">
        <f>LEFT(AT1375,4)</f>
        <v>2005</v>
      </c>
      <c r="AT1375" s="139" t="str">
        <f>LEFT(B1375,6)</f>
        <v>200505</v>
      </c>
    </row>
    <row r="1376" spans="2:46" x14ac:dyDescent="0.25">
      <c r="B1376" s="11">
        <f>'Market Data'!B1362</f>
        <v>20050505</v>
      </c>
      <c r="C1376" s="2">
        <f>'Market Data'!C1362</f>
        <v>5382</v>
      </c>
      <c r="D1376" s="2">
        <f>'Market Data'!D1362</f>
        <v>5413</v>
      </c>
      <c r="E1376" s="2">
        <f>'Market Data'!E1362</f>
        <v>5370.5</v>
      </c>
      <c r="F1376" s="12">
        <f>'Market Data'!F1362</f>
        <v>5381</v>
      </c>
      <c r="H1376" s="151">
        <f t="shared" si="195"/>
        <v>1358</v>
      </c>
      <c r="I1376" s="244">
        <f ca="1">IF($H1376&lt;($J$6+1),"",PFE(OFFSET($F1376,0,0,-$J$6)))</f>
        <v>-5.6770879754251852E-2</v>
      </c>
      <c r="J1376" s="19"/>
      <c r="K1376" s="139" t="str">
        <f t="shared" ca="1" si="196"/>
        <v>Short</v>
      </c>
      <c r="L1376" s="243" t="e">
        <f t="shared" ca="1" si="191"/>
        <v>#N/A</v>
      </c>
      <c r="M1376" s="242" t="e">
        <f t="shared" ca="1" si="192"/>
        <v>#N/A</v>
      </c>
      <c r="N1376" s="20"/>
      <c r="O1376" s="74">
        <f t="shared" ca="1" si="197"/>
        <v>-1</v>
      </c>
      <c r="P1376" s="75">
        <f t="shared" ca="1" si="189"/>
        <v>0</v>
      </c>
      <c r="Q1376" s="76" t="str">
        <f t="shared" ca="1" si="193"/>
        <v/>
      </c>
      <c r="R1376" s="75"/>
      <c r="S1376" s="77">
        <f t="shared" ca="1" si="190"/>
        <v>-1</v>
      </c>
      <c r="T1376" s="78"/>
      <c r="U1376" s="81">
        <f t="shared" ca="1" si="198"/>
        <v>70</v>
      </c>
      <c r="V1376" s="82">
        <f t="shared" ca="1" si="194"/>
        <v>111160.90000000004</v>
      </c>
      <c r="W1376" s="50"/>
      <c r="X1376" s="50"/>
      <c r="Y1376" s="50"/>
      <c r="Z1376" s="50"/>
      <c r="AA1376" s="50"/>
      <c r="AG1376" s="50"/>
      <c r="AH1376" s="50"/>
      <c r="AI1376" s="50"/>
      <c r="AJ1376" s="50"/>
      <c r="AK1376" s="50"/>
      <c r="AL1376" s="50"/>
      <c r="AM1376" s="50"/>
      <c r="AN1376" s="50"/>
      <c r="AO1376" s="50"/>
      <c r="AP1376" s="138" t="str">
        <f>IF(NOT($AS1376=$AS1377),ROW(),"")</f>
        <v/>
      </c>
      <c r="AQ1376" s="20" t="str">
        <f>IF(NOT(AS1376=AS1377),AS1377,"")</f>
        <v/>
      </c>
      <c r="AR1376" s="20" t="str">
        <f>INDEX($AB$15:$AM$15,MATCH($AS1376,$AB$11:$AM$11,0))</f>
        <v>in</v>
      </c>
      <c r="AS1376" s="20" t="str">
        <f>LEFT(AT1376,4)</f>
        <v>2005</v>
      </c>
      <c r="AT1376" s="139" t="str">
        <f>LEFT(B1376,6)</f>
        <v>200505</v>
      </c>
    </row>
    <row r="1377" spans="2:46" x14ac:dyDescent="0.25">
      <c r="B1377" s="11">
        <f>'Market Data'!B1363</f>
        <v>20050506</v>
      </c>
      <c r="C1377" s="2">
        <f>'Market Data'!C1363</f>
        <v>5399.5</v>
      </c>
      <c r="D1377" s="2">
        <f>'Market Data'!D1363</f>
        <v>5422</v>
      </c>
      <c r="E1377" s="2">
        <f>'Market Data'!E1363</f>
        <v>5382</v>
      </c>
      <c r="F1377" s="12">
        <f>'Market Data'!F1363</f>
        <v>5408</v>
      </c>
      <c r="H1377" s="151">
        <f t="shared" si="195"/>
        <v>1359</v>
      </c>
      <c r="I1377" s="244">
        <f ca="1">IF($H1377&lt;($J$6+1),"",PFE(OFFSET($F1377,0,0,-$J$6)))</f>
        <v>-5.1710884841464369E-2</v>
      </c>
      <c r="J1377" s="19"/>
      <c r="K1377" s="139" t="str">
        <f t="shared" ca="1" si="196"/>
        <v>Short</v>
      </c>
      <c r="L1377" s="243" t="e">
        <f t="shared" ca="1" si="191"/>
        <v>#N/A</v>
      </c>
      <c r="M1377" s="242" t="e">
        <f t="shared" ca="1" si="192"/>
        <v>#N/A</v>
      </c>
      <c r="N1377" s="20"/>
      <c r="O1377" s="74">
        <f t="shared" ca="1" si="197"/>
        <v>-1</v>
      </c>
      <c r="P1377" s="75">
        <f t="shared" ca="1" si="189"/>
        <v>0</v>
      </c>
      <c r="Q1377" s="76" t="str">
        <f t="shared" ca="1" si="193"/>
        <v/>
      </c>
      <c r="R1377" s="75"/>
      <c r="S1377" s="77">
        <f t="shared" ca="1" si="190"/>
        <v>-1</v>
      </c>
      <c r="T1377" s="78"/>
      <c r="U1377" s="81">
        <f t="shared" ca="1" si="198"/>
        <v>-945</v>
      </c>
      <c r="V1377" s="82">
        <f t="shared" ca="1" si="194"/>
        <v>110215.90000000004</v>
      </c>
      <c r="W1377" s="50"/>
      <c r="X1377" s="50"/>
      <c r="Y1377" s="50"/>
      <c r="Z1377" s="50"/>
      <c r="AA1377" s="50"/>
      <c r="AG1377" s="50"/>
      <c r="AH1377" s="50"/>
      <c r="AI1377" s="50"/>
      <c r="AJ1377" s="50"/>
      <c r="AK1377" s="50"/>
      <c r="AL1377" s="50"/>
      <c r="AM1377" s="50"/>
      <c r="AN1377" s="50"/>
      <c r="AO1377" s="50"/>
      <c r="AP1377" s="138" t="str">
        <f>IF(NOT($AS1377=$AS1378),ROW(),"")</f>
        <v/>
      </c>
      <c r="AQ1377" s="20" t="str">
        <f>IF(NOT(AS1377=AS1378),AS1378,"")</f>
        <v/>
      </c>
      <c r="AR1377" s="20" t="str">
        <f>INDEX($AB$15:$AM$15,MATCH($AS1377,$AB$11:$AM$11,0))</f>
        <v>in</v>
      </c>
      <c r="AS1377" s="20" t="str">
        <f>LEFT(AT1377,4)</f>
        <v>2005</v>
      </c>
      <c r="AT1377" s="139" t="str">
        <f>LEFT(B1377,6)</f>
        <v>200505</v>
      </c>
    </row>
    <row r="1378" spans="2:46" x14ac:dyDescent="0.25">
      <c r="B1378" s="11">
        <f>'Market Data'!B1364</f>
        <v>20050509</v>
      </c>
      <c r="C1378" s="2">
        <f>'Market Data'!C1364</f>
        <v>5414</v>
      </c>
      <c r="D1378" s="2">
        <f>'Market Data'!D1364</f>
        <v>5414</v>
      </c>
      <c r="E1378" s="2">
        <f>'Market Data'!E1364</f>
        <v>5383.5</v>
      </c>
      <c r="F1378" s="12">
        <f>'Market Data'!F1364</f>
        <v>5410.5</v>
      </c>
      <c r="H1378" s="151">
        <f t="shared" si="195"/>
        <v>1360</v>
      </c>
      <c r="I1378" s="244">
        <f ca="1">IF($H1378&lt;($J$6+1),"",PFE(OFFSET($F1378,0,0,-$J$6)))</f>
        <v>-5.0446439771514223E-2</v>
      </c>
      <c r="J1378" s="19"/>
      <c r="K1378" s="139" t="str">
        <f t="shared" ca="1" si="196"/>
        <v>Short</v>
      </c>
      <c r="L1378" s="243" t="e">
        <f t="shared" ca="1" si="191"/>
        <v>#N/A</v>
      </c>
      <c r="M1378" s="242" t="e">
        <f t="shared" ca="1" si="192"/>
        <v>#N/A</v>
      </c>
      <c r="N1378" s="20"/>
      <c r="O1378" s="74">
        <f t="shared" ca="1" si="197"/>
        <v>-1</v>
      </c>
      <c r="P1378" s="75">
        <f t="shared" ca="1" si="189"/>
        <v>0</v>
      </c>
      <c r="Q1378" s="76" t="str">
        <f t="shared" ca="1" si="193"/>
        <v/>
      </c>
      <c r="R1378" s="75"/>
      <c r="S1378" s="77">
        <f t="shared" ca="1" si="190"/>
        <v>-1</v>
      </c>
      <c r="T1378" s="78"/>
      <c r="U1378" s="81">
        <f t="shared" ca="1" si="198"/>
        <v>-87.5</v>
      </c>
      <c r="V1378" s="82">
        <f t="shared" ca="1" si="194"/>
        <v>110128.40000000004</v>
      </c>
      <c r="W1378" s="50"/>
      <c r="X1378" s="50"/>
      <c r="Y1378" s="50"/>
      <c r="Z1378" s="50"/>
      <c r="AA1378" s="50"/>
      <c r="AG1378" s="50"/>
      <c r="AH1378" s="50"/>
      <c r="AI1378" s="50"/>
      <c r="AJ1378" s="50"/>
      <c r="AK1378" s="50"/>
      <c r="AL1378" s="50"/>
      <c r="AM1378" s="50"/>
      <c r="AN1378" s="50"/>
      <c r="AO1378" s="50"/>
      <c r="AP1378" s="138" t="str">
        <f>IF(NOT($AS1378=$AS1379),ROW(),"")</f>
        <v/>
      </c>
      <c r="AQ1378" s="20" t="str">
        <f>IF(NOT(AS1378=AS1379),AS1379,"")</f>
        <v/>
      </c>
      <c r="AR1378" s="20" t="str">
        <f>INDEX($AB$15:$AM$15,MATCH($AS1378,$AB$11:$AM$11,0))</f>
        <v>in</v>
      </c>
      <c r="AS1378" s="20" t="str">
        <f>LEFT(AT1378,4)</f>
        <v>2005</v>
      </c>
      <c r="AT1378" s="139" t="str">
        <f>LEFT(B1378,6)</f>
        <v>200505</v>
      </c>
    </row>
    <row r="1379" spans="2:46" x14ac:dyDescent="0.25">
      <c r="B1379" s="11">
        <f>'Market Data'!B1365</f>
        <v>20050510</v>
      </c>
      <c r="C1379" s="2">
        <f>'Market Data'!C1365</f>
        <v>5407</v>
      </c>
      <c r="D1379" s="2">
        <f>'Market Data'!D1365</f>
        <v>5412.5</v>
      </c>
      <c r="E1379" s="2">
        <f>'Market Data'!E1365</f>
        <v>5342.5</v>
      </c>
      <c r="F1379" s="12">
        <f>'Market Data'!F1365</f>
        <v>5359.5</v>
      </c>
      <c r="H1379" s="151">
        <f t="shared" si="195"/>
        <v>1361</v>
      </c>
      <c r="I1379" s="244">
        <f ca="1">IF($H1379&lt;($J$6+1),"",PFE(OFFSET($F1379,0,0,-$J$6)))</f>
        <v>-4.7062166005457096E-2</v>
      </c>
      <c r="J1379" s="19"/>
      <c r="K1379" s="139" t="str">
        <f t="shared" ca="1" si="196"/>
        <v>Short</v>
      </c>
      <c r="L1379" s="243" t="e">
        <f t="shared" ca="1" si="191"/>
        <v>#N/A</v>
      </c>
      <c r="M1379" s="242" t="e">
        <f t="shared" ca="1" si="192"/>
        <v>#N/A</v>
      </c>
      <c r="N1379" s="20"/>
      <c r="O1379" s="74">
        <f t="shared" ca="1" si="197"/>
        <v>-1</v>
      </c>
      <c r="P1379" s="75">
        <f t="shared" ca="1" si="189"/>
        <v>0</v>
      </c>
      <c r="Q1379" s="76" t="str">
        <f t="shared" ca="1" si="193"/>
        <v/>
      </c>
      <c r="R1379" s="75"/>
      <c r="S1379" s="77">
        <f t="shared" ca="1" si="190"/>
        <v>-1</v>
      </c>
      <c r="T1379" s="78"/>
      <c r="U1379" s="81">
        <f t="shared" ca="1" si="198"/>
        <v>1785</v>
      </c>
      <c r="V1379" s="82">
        <f t="shared" ca="1" si="194"/>
        <v>111913.40000000004</v>
      </c>
      <c r="W1379" s="50"/>
      <c r="X1379" s="50"/>
      <c r="Y1379" s="50"/>
      <c r="Z1379" s="50"/>
      <c r="AA1379" s="50"/>
      <c r="AG1379" s="50"/>
      <c r="AH1379" s="50"/>
      <c r="AI1379" s="50"/>
      <c r="AJ1379" s="50"/>
      <c r="AK1379" s="50"/>
      <c r="AL1379" s="50"/>
      <c r="AM1379" s="50"/>
      <c r="AN1379" s="50"/>
      <c r="AO1379" s="50"/>
      <c r="AP1379" s="138" t="str">
        <f>IF(NOT($AS1379=$AS1380),ROW(),"")</f>
        <v/>
      </c>
      <c r="AQ1379" s="20" t="str">
        <f>IF(NOT(AS1379=AS1380),AS1380,"")</f>
        <v/>
      </c>
      <c r="AR1379" s="20" t="str">
        <f>INDEX($AB$15:$AM$15,MATCH($AS1379,$AB$11:$AM$11,0))</f>
        <v>in</v>
      </c>
      <c r="AS1379" s="20" t="str">
        <f>LEFT(AT1379,4)</f>
        <v>2005</v>
      </c>
      <c r="AT1379" s="139" t="str">
        <f>LEFT(B1379,6)</f>
        <v>200505</v>
      </c>
    </row>
    <row r="1380" spans="2:46" x14ac:dyDescent="0.25">
      <c r="B1380" s="11">
        <f>'Market Data'!B1366</f>
        <v>20050511</v>
      </c>
      <c r="C1380" s="2">
        <f>'Market Data'!C1366</f>
        <v>5352.5</v>
      </c>
      <c r="D1380" s="2">
        <f>'Market Data'!D1366</f>
        <v>5380</v>
      </c>
      <c r="E1380" s="2">
        <f>'Market Data'!E1366</f>
        <v>5333.5</v>
      </c>
      <c r="F1380" s="12">
        <f>'Market Data'!F1366</f>
        <v>5361</v>
      </c>
      <c r="H1380" s="151">
        <f t="shared" si="195"/>
        <v>1362</v>
      </c>
      <c r="I1380" s="244">
        <f ca="1">IF($H1380&lt;($J$6+1),"",PFE(OFFSET($F1380,0,0,-$J$6)))</f>
        <v>4.7657273828993388E-2</v>
      </c>
      <c r="J1380" s="19"/>
      <c r="K1380" s="139" t="str">
        <f t="shared" ca="1" si="196"/>
        <v>Long</v>
      </c>
      <c r="L1380" s="243">
        <f t="shared" ca="1" si="191"/>
        <v>5361</v>
      </c>
      <c r="M1380" s="242" t="e">
        <f t="shared" ca="1" si="192"/>
        <v>#N/A</v>
      </c>
      <c r="N1380" s="20"/>
      <c r="O1380" s="74">
        <f t="shared" ca="1" si="197"/>
        <v>1</v>
      </c>
      <c r="P1380" s="75">
        <f t="shared" ca="1" si="189"/>
        <v>2</v>
      </c>
      <c r="Q1380" s="76" t="str">
        <f t="shared" ca="1" si="193"/>
        <v>Fill</v>
      </c>
      <c r="R1380" s="75"/>
      <c r="S1380" s="77">
        <f t="shared" ca="1" si="190"/>
        <v>-1</v>
      </c>
      <c r="T1380" s="78"/>
      <c r="U1380" s="81">
        <f t="shared" ca="1" si="198"/>
        <v>-52.5</v>
      </c>
      <c r="V1380" s="82">
        <f t="shared" ca="1" si="194"/>
        <v>111860.90000000004</v>
      </c>
      <c r="W1380" s="50"/>
      <c r="X1380" s="50"/>
      <c r="Y1380" s="50"/>
      <c r="Z1380" s="50"/>
      <c r="AA1380" s="50"/>
      <c r="AG1380" s="50"/>
      <c r="AH1380" s="50"/>
      <c r="AI1380" s="50"/>
      <c r="AJ1380" s="50"/>
      <c r="AK1380" s="50"/>
      <c r="AL1380" s="50"/>
      <c r="AM1380" s="50"/>
      <c r="AN1380" s="50"/>
      <c r="AO1380" s="50"/>
      <c r="AP1380" s="138" t="str">
        <f>IF(NOT($AS1380=$AS1381),ROW(),"")</f>
        <v/>
      </c>
      <c r="AQ1380" s="20" t="str">
        <f>IF(NOT(AS1380=AS1381),AS1381,"")</f>
        <v/>
      </c>
      <c r="AR1380" s="20" t="str">
        <f>INDEX($AB$15:$AM$15,MATCH($AS1380,$AB$11:$AM$11,0))</f>
        <v>in</v>
      </c>
      <c r="AS1380" s="20" t="str">
        <f>LEFT(AT1380,4)</f>
        <v>2005</v>
      </c>
      <c r="AT1380" s="139" t="str">
        <f>LEFT(B1380,6)</f>
        <v>200505</v>
      </c>
    </row>
    <row r="1381" spans="2:46" x14ac:dyDescent="0.25">
      <c r="B1381" s="11">
        <f>'Market Data'!B1367</f>
        <v>20050512</v>
      </c>
      <c r="C1381" s="2">
        <f>'Market Data'!C1367</f>
        <v>5374</v>
      </c>
      <c r="D1381" s="2">
        <f>'Market Data'!D1367</f>
        <v>5387</v>
      </c>
      <c r="E1381" s="2">
        <f>'Market Data'!E1367</f>
        <v>5359</v>
      </c>
      <c r="F1381" s="12">
        <f>'Market Data'!F1367</f>
        <v>5367</v>
      </c>
      <c r="H1381" s="151">
        <f t="shared" si="195"/>
        <v>1363</v>
      </c>
      <c r="I1381" s="244">
        <f ca="1">IF($H1381&lt;($J$6+1),"",PFE(OFFSET($F1381,0,0,-$J$6)))</f>
        <v>4.7570956403725349E-2</v>
      </c>
      <c r="J1381" s="19"/>
      <c r="K1381" s="139" t="str">
        <f t="shared" ca="1" si="196"/>
        <v>Long</v>
      </c>
      <c r="L1381" s="243" t="e">
        <f t="shared" ca="1" si="191"/>
        <v>#N/A</v>
      </c>
      <c r="M1381" s="242" t="e">
        <f t="shared" ca="1" si="192"/>
        <v>#N/A</v>
      </c>
      <c r="N1381" s="20"/>
      <c r="O1381" s="74">
        <f t="shared" ca="1" si="197"/>
        <v>1</v>
      </c>
      <c r="P1381" s="75">
        <f t="shared" ca="1" si="189"/>
        <v>0</v>
      </c>
      <c r="Q1381" s="76" t="str">
        <f t="shared" ca="1" si="193"/>
        <v/>
      </c>
      <c r="R1381" s="75"/>
      <c r="S1381" s="77">
        <f t="shared" ca="1" si="190"/>
        <v>1</v>
      </c>
      <c r="T1381" s="78"/>
      <c r="U1381" s="81">
        <f t="shared" ca="1" si="198"/>
        <v>-881.92</v>
      </c>
      <c r="V1381" s="82">
        <f t="shared" ca="1" si="194"/>
        <v>110978.98000000004</v>
      </c>
      <c r="W1381" s="50"/>
      <c r="X1381" s="50"/>
      <c r="Y1381" s="50"/>
      <c r="Z1381" s="50"/>
      <c r="AA1381" s="50"/>
      <c r="AG1381" s="50"/>
      <c r="AH1381" s="50"/>
      <c r="AI1381" s="50"/>
      <c r="AJ1381" s="50"/>
      <c r="AK1381" s="50"/>
      <c r="AL1381" s="50"/>
      <c r="AM1381" s="50"/>
      <c r="AN1381" s="50"/>
      <c r="AO1381" s="50"/>
      <c r="AP1381" s="138" t="str">
        <f>IF(NOT($AS1381=$AS1382),ROW(),"")</f>
        <v/>
      </c>
      <c r="AQ1381" s="20" t="str">
        <f>IF(NOT(AS1381=AS1382),AS1382,"")</f>
        <v/>
      </c>
      <c r="AR1381" s="20" t="str">
        <f>INDEX($AB$15:$AM$15,MATCH($AS1381,$AB$11:$AM$11,0))</f>
        <v>in</v>
      </c>
      <c r="AS1381" s="20" t="str">
        <f>LEFT(AT1381,4)</f>
        <v>2005</v>
      </c>
      <c r="AT1381" s="139" t="str">
        <f>LEFT(B1381,6)</f>
        <v>200505</v>
      </c>
    </row>
    <row r="1382" spans="2:46" x14ac:dyDescent="0.25">
      <c r="B1382" s="11">
        <f>'Market Data'!B1368</f>
        <v>20050513</v>
      </c>
      <c r="C1382" s="2">
        <f>'Market Data'!C1368</f>
        <v>5356</v>
      </c>
      <c r="D1382" s="2">
        <f>'Market Data'!D1368</f>
        <v>5389.5</v>
      </c>
      <c r="E1382" s="2">
        <f>'Market Data'!E1368</f>
        <v>5346.5</v>
      </c>
      <c r="F1382" s="12">
        <f>'Market Data'!F1368</f>
        <v>5370</v>
      </c>
      <c r="H1382" s="151">
        <f t="shared" si="195"/>
        <v>1364</v>
      </c>
      <c r="I1382" s="244">
        <f ca="1">IF($H1382&lt;($J$6+1),"",PFE(OFFSET($F1382,0,0,-$J$6)))</f>
        <v>4.7317590468954278E-2</v>
      </c>
      <c r="J1382" s="19"/>
      <c r="K1382" s="139" t="str">
        <f t="shared" ca="1" si="196"/>
        <v>Long</v>
      </c>
      <c r="L1382" s="243" t="e">
        <f t="shared" ca="1" si="191"/>
        <v>#N/A</v>
      </c>
      <c r="M1382" s="242" t="e">
        <f t="shared" ca="1" si="192"/>
        <v>#N/A</v>
      </c>
      <c r="N1382" s="20"/>
      <c r="O1382" s="74">
        <f t="shared" ca="1" si="197"/>
        <v>1</v>
      </c>
      <c r="P1382" s="75">
        <f t="shared" ca="1" si="189"/>
        <v>0</v>
      </c>
      <c r="Q1382" s="76" t="str">
        <f t="shared" ca="1" si="193"/>
        <v/>
      </c>
      <c r="R1382" s="75"/>
      <c r="S1382" s="77">
        <f t="shared" ca="1" si="190"/>
        <v>1</v>
      </c>
      <c r="T1382" s="78"/>
      <c r="U1382" s="81">
        <f t="shared" ca="1" si="198"/>
        <v>105</v>
      </c>
      <c r="V1382" s="82">
        <f t="shared" ca="1" si="194"/>
        <v>111083.98000000004</v>
      </c>
      <c r="W1382" s="50"/>
      <c r="X1382" s="50"/>
      <c r="Y1382" s="50"/>
      <c r="Z1382" s="50"/>
      <c r="AA1382" s="50"/>
      <c r="AG1382" s="50"/>
      <c r="AH1382" s="50"/>
      <c r="AI1382" s="50"/>
      <c r="AJ1382" s="50"/>
      <c r="AK1382" s="50"/>
      <c r="AL1382" s="50"/>
      <c r="AM1382" s="50"/>
      <c r="AN1382" s="50"/>
      <c r="AO1382" s="50"/>
      <c r="AP1382" s="138" t="str">
        <f>IF(NOT($AS1382=$AS1383),ROW(),"")</f>
        <v/>
      </c>
      <c r="AQ1382" s="20" t="str">
        <f>IF(NOT(AS1382=AS1383),AS1383,"")</f>
        <v/>
      </c>
      <c r="AR1382" s="20" t="str">
        <f>INDEX($AB$15:$AM$15,MATCH($AS1382,$AB$11:$AM$11,0))</f>
        <v>in</v>
      </c>
      <c r="AS1382" s="20" t="str">
        <f>LEFT(AT1382,4)</f>
        <v>2005</v>
      </c>
      <c r="AT1382" s="139" t="str">
        <f>LEFT(B1382,6)</f>
        <v>200505</v>
      </c>
    </row>
    <row r="1383" spans="2:46" x14ac:dyDescent="0.25">
      <c r="B1383" s="11">
        <f>'Market Data'!B1369</f>
        <v>20050516</v>
      </c>
      <c r="C1383" s="2">
        <f>'Market Data'!C1369</f>
        <v>5363.5</v>
      </c>
      <c r="D1383" s="2">
        <f>'Market Data'!D1369</f>
        <v>5380</v>
      </c>
      <c r="E1383" s="2">
        <f>'Market Data'!E1369</f>
        <v>5356.5</v>
      </c>
      <c r="F1383" s="12">
        <f>'Market Data'!F1369</f>
        <v>5379.5</v>
      </c>
      <c r="H1383" s="151">
        <f t="shared" si="195"/>
        <v>1365</v>
      </c>
      <c r="I1383" s="244">
        <f ca="1">IF($H1383&lt;($J$6+1),"",PFE(OFFSET($F1383,0,0,-$J$6)))</f>
        <v>4.7042430290965935E-2</v>
      </c>
      <c r="J1383" s="19"/>
      <c r="K1383" s="139" t="str">
        <f t="shared" ca="1" si="196"/>
        <v>Long</v>
      </c>
      <c r="L1383" s="243" t="e">
        <f t="shared" ca="1" si="191"/>
        <v>#N/A</v>
      </c>
      <c r="M1383" s="242" t="e">
        <f t="shared" ca="1" si="192"/>
        <v>#N/A</v>
      </c>
      <c r="N1383" s="20"/>
      <c r="O1383" s="74">
        <f t="shared" ca="1" si="197"/>
        <v>1</v>
      </c>
      <c r="P1383" s="75">
        <f t="shared" ca="1" si="189"/>
        <v>0</v>
      </c>
      <c r="Q1383" s="76" t="str">
        <f t="shared" ca="1" si="193"/>
        <v/>
      </c>
      <c r="R1383" s="75"/>
      <c r="S1383" s="77">
        <f t="shared" ca="1" si="190"/>
        <v>1</v>
      </c>
      <c r="T1383" s="78"/>
      <c r="U1383" s="81">
        <f t="shared" ca="1" si="198"/>
        <v>332.5</v>
      </c>
      <c r="V1383" s="82">
        <f t="shared" ca="1" si="194"/>
        <v>111416.48000000004</v>
      </c>
      <c r="W1383" s="50"/>
      <c r="X1383" s="50"/>
      <c r="Y1383" s="50"/>
      <c r="Z1383" s="50"/>
      <c r="AA1383" s="50"/>
      <c r="AG1383" s="50"/>
      <c r="AH1383" s="50"/>
      <c r="AI1383" s="50"/>
      <c r="AJ1383" s="50"/>
      <c r="AK1383" s="50"/>
      <c r="AL1383" s="50"/>
      <c r="AM1383" s="50"/>
      <c r="AN1383" s="50"/>
      <c r="AO1383" s="50"/>
      <c r="AP1383" s="138" t="str">
        <f>IF(NOT($AS1383=$AS1384),ROW(),"")</f>
        <v/>
      </c>
      <c r="AQ1383" s="20" t="str">
        <f>IF(NOT(AS1383=AS1384),AS1384,"")</f>
        <v/>
      </c>
      <c r="AR1383" s="20" t="str">
        <f>INDEX($AB$15:$AM$15,MATCH($AS1383,$AB$11:$AM$11,0))</f>
        <v>in</v>
      </c>
      <c r="AS1383" s="20" t="str">
        <f>LEFT(AT1383,4)</f>
        <v>2005</v>
      </c>
      <c r="AT1383" s="139" t="str">
        <f>LEFT(B1383,6)</f>
        <v>200505</v>
      </c>
    </row>
    <row r="1384" spans="2:46" x14ac:dyDescent="0.25">
      <c r="B1384" s="11">
        <f>'Market Data'!B1370</f>
        <v>20050517</v>
      </c>
      <c r="C1384" s="2">
        <f>'Market Data'!C1370</f>
        <v>5380</v>
      </c>
      <c r="D1384" s="2">
        <f>'Market Data'!D1370</f>
        <v>5380.5</v>
      </c>
      <c r="E1384" s="2">
        <f>'Market Data'!E1370</f>
        <v>5335.5</v>
      </c>
      <c r="F1384" s="12">
        <f>'Market Data'!F1370</f>
        <v>5358.5</v>
      </c>
      <c r="H1384" s="151">
        <f t="shared" si="195"/>
        <v>1366</v>
      </c>
      <c r="I1384" s="244">
        <f ca="1">IF($H1384&lt;($J$6+1),"",PFE(OFFSET($F1384,0,0,-$J$6)))</f>
        <v>-5.0659955342004299E-2</v>
      </c>
      <c r="J1384" s="19"/>
      <c r="K1384" s="139" t="str">
        <f t="shared" ca="1" si="196"/>
        <v>Short</v>
      </c>
      <c r="L1384" s="243" t="e">
        <f t="shared" ca="1" si="191"/>
        <v>#N/A</v>
      </c>
      <c r="M1384" s="242">
        <f t="shared" ca="1" si="192"/>
        <v>5358.5</v>
      </c>
      <c r="N1384" s="20"/>
      <c r="O1384" s="74">
        <f t="shared" ca="1" si="197"/>
        <v>-1</v>
      </c>
      <c r="P1384" s="75">
        <f t="shared" ca="1" si="189"/>
        <v>-2</v>
      </c>
      <c r="Q1384" s="76" t="str">
        <f t="shared" ca="1" si="193"/>
        <v>Fill</v>
      </c>
      <c r="R1384" s="75"/>
      <c r="S1384" s="77">
        <f t="shared" ca="1" si="190"/>
        <v>1</v>
      </c>
      <c r="T1384" s="78"/>
      <c r="U1384" s="81">
        <f t="shared" ca="1" si="198"/>
        <v>-735</v>
      </c>
      <c r="V1384" s="82">
        <f t="shared" ca="1" si="194"/>
        <v>110681.48000000004</v>
      </c>
      <c r="W1384" s="50"/>
      <c r="X1384" s="50"/>
      <c r="Y1384" s="50"/>
      <c r="Z1384" s="50"/>
      <c r="AA1384" s="50"/>
      <c r="AG1384" s="50"/>
      <c r="AH1384" s="50"/>
      <c r="AI1384" s="50"/>
      <c r="AJ1384" s="50"/>
      <c r="AK1384" s="50"/>
      <c r="AL1384" s="50"/>
      <c r="AM1384" s="50"/>
      <c r="AN1384" s="50"/>
      <c r="AO1384" s="50"/>
      <c r="AP1384" s="138" t="str">
        <f>IF(NOT($AS1384=$AS1385),ROW(),"")</f>
        <v/>
      </c>
      <c r="AQ1384" s="20" t="str">
        <f>IF(NOT(AS1384=AS1385),AS1385,"")</f>
        <v/>
      </c>
      <c r="AR1384" s="20" t="str">
        <f>INDEX($AB$15:$AM$15,MATCH($AS1384,$AB$11:$AM$11,0))</f>
        <v>in</v>
      </c>
      <c r="AS1384" s="20" t="str">
        <f>LEFT(AT1384,4)</f>
        <v>2005</v>
      </c>
      <c r="AT1384" s="139" t="str">
        <f>LEFT(B1384,6)</f>
        <v>200505</v>
      </c>
    </row>
    <row r="1385" spans="2:46" x14ac:dyDescent="0.25">
      <c r="B1385" s="11">
        <f>'Market Data'!B1371</f>
        <v>20050518</v>
      </c>
      <c r="C1385" s="2">
        <f>'Market Data'!C1371</f>
        <v>5380</v>
      </c>
      <c r="D1385" s="2">
        <f>'Market Data'!D1371</f>
        <v>5454</v>
      </c>
      <c r="E1385" s="2">
        <f>'Market Data'!E1371</f>
        <v>5371.5</v>
      </c>
      <c r="F1385" s="12">
        <f>'Market Data'!F1371</f>
        <v>5443.5</v>
      </c>
      <c r="H1385" s="151">
        <f t="shared" si="195"/>
        <v>1367</v>
      </c>
      <c r="I1385" s="244">
        <f ca="1">IF($H1385&lt;($J$6+1),"",PFE(OFFSET($F1385,0,0,-$J$6)))</f>
        <v>5.7616672554013974E-2</v>
      </c>
      <c r="J1385" s="19"/>
      <c r="K1385" s="139" t="str">
        <f t="shared" ca="1" si="196"/>
        <v>Long</v>
      </c>
      <c r="L1385" s="243">
        <f t="shared" ca="1" si="191"/>
        <v>5443.5</v>
      </c>
      <c r="M1385" s="242" t="e">
        <f t="shared" ca="1" si="192"/>
        <v>#N/A</v>
      </c>
      <c r="N1385" s="20"/>
      <c r="O1385" s="74">
        <f t="shared" ca="1" si="197"/>
        <v>1</v>
      </c>
      <c r="P1385" s="75">
        <f t="shared" ca="1" si="189"/>
        <v>2</v>
      </c>
      <c r="Q1385" s="76" t="str">
        <f t="shared" ca="1" si="193"/>
        <v>Fill</v>
      </c>
      <c r="R1385" s="75"/>
      <c r="S1385" s="77">
        <f t="shared" ca="1" si="190"/>
        <v>-1</v>
      </c>
      <c r="T1385" s="78"/>
      <c r="U1385" s="81">
        <f t="shared" ca="1" si="198"/>
        <v>-1651.92</v>
      </c>
      <c r="V1385" s="82">
        <f t="shared" ca="1" si="194"/>
        <v>109029.56000000004</v>
      </c>
      <c r="W1385" s="50"/>
      <c r="X1385" s="50"/>
      <c r="Y1385" s="50"/>
      <c r="Z1385" s="50"/>
      <c r="AA1385" s="50"/>
      <c r="AG1385" s="50"/>
      <c r="AH1385" s="50"/>
      <c r="AI1385" s="50"/>
      <c r="AJ1385" s="50"/>
      <c r="AK1385" s="50"/>
      <c r="AL1385" s="50"/>
      <c r="AM1385" s="50"/>
      <c r="AN1385" s="50"/>
      <c r="AO1385" s="50"/>
      <c r="AP1385" s="138" t="str">
        <f>IF(NOT($AS1385=$AS1386),ROW(),"")</f>
        <v/>
      </c>
      <c r="AQ1385" s="20" t="str">
        <f>IF(NOT(AS1385=AS1386),AS1386,"")</f>
        <v/>
      </c>
      <c r="AR1385" s="20" t="str">
        <f>INDEX($AB$15:$AM$15,MATCH($AS1385,$AB$11:$AM$11,0))</f>
        <v>in</v>
      </c>
      <c r="AS1385" s="20" t="str">
        <f>LEFT(AT1385,4)</f>
        <v>2005</v>
      </c>
      <c r="AT1385" s="139" t="str">
        <f>LEFT(B1385,6)</f>
        <v>200505</v>
      </c>
    </row>
    <row r="1386" spans="2:46" x14ac:dyDescent="0.25">
      <c r="B1386" s="11">
        <f>'Market Data'!B1372</f>
        <v>20050519</v>
      </c>
      <c r="C1386" s="2">
        <f>'Market Data'!C1372</f>
        <v>5437</v>
      </c>
      <c r="D1386" s="2">
        <f>'Market Data'!D1372</f>
        <v>5468</v>
      </c>
      <c r="E1386" s="2">
        <f>'Market Data'!E1372</f>
        <v>5436</v>
      </c>
      <c r="F1386" s="12">
        <f>'Market Data'!F1372</f>
        <v>5460</v>
      </c>
      <c r="H1386" s="151">
        <f t="shared" si="195"/>
        <v>1368</v>
      </c>
      <c r="I1386" s="244">
        <f ca="1">IF($H1386&lt;($J$6+1),"",PFE(OFFSET($F1386,0,0,-$J$6)))</f>
        <v>8.5493832114123952E-2</v>
      </c>
      <c r="J1386" s="19"/>
      <c r="K1386" s="139" t="str">
        <f t="shared" ca="1" si="196"/>
        <v>Long</v>
      </c>
      <c r="L1386" s="243" t="e">
        <f t="shared" ca="1" si="191"/>
        <v>#N/A</v>
      </c>
      <c r="M1386" s="242" t="e">
        <f t="shared" ca="1" si="192"/>
        <v>#N/A</v>
      </c>
      <c r="N1386" s="20"/>
      <c r="O1386" s="74">
        <f t="shared" ca="1" si="197"/>
        <v>1</v>
      </c>
      <c r="P1386" s="75">
        <f t="shared" ca="1" si="189"/>
        <v>0</v>
      </c>
      <c r="Q1386" s="76" t="str">
        <f t="shared" ca="1" si="193"/>
        <v/>
      </c>
      <c r="R1386" s="75"/>
      <c r="S1386" s="77">
        <f t="shared" ca="1" si="190"/>
        <v>1</v>
      </c>
      <c r="T1386" s="78"/>
      <c r="U1386" s="81">
        <f t="shared" ca="1" si="198"/>
        <v>850.58</v>
      </c>
      <c r="V1386" s="82">
        <f t="shared" ca="1" si="194"/>
        <v>109880.14000000004</v>
      </c>
      <c r="W1386" s="50"/>
      <c r="X1386" s="50"/>
      <c r="Y1386" s="50"/>
      <c r="Z1386" s="50"/>
      <c r="AA1386" s="50"/>
      <c r="AG1386" s="50"/>
      <c r="AH1386" s="50"/>
      <c r="AI1386" s="50"/>
      <c r="AJ1386" s="50"/>
      <c r="AK1386" s="50"/>
      <c r="AL1386" s="50"/>
      <c r="AM1386" s="50"/>
      <c r="AN1386" s="50"/>
      <c r="AO1386" s="50"/>
      <c r="AP1386" s="138" t="str">
        <f>IF(NOT($AS1386=$AS1387),ROW(),"")</f>
        <v/>
      </c>
      <c r="AQ1386" s="20" t="str">
        <f>IF(NOT(AS1386=AS1387),AS1387,"")</f>
        <v/>
      </c>
      <c r="AR1386" s="20" t="str">
        <f>INDEX($AB$15:$AM$15,MATCH($AS1386,$AB$11:$AM$11,0))</f>
        <v>in</v>
      </c>
      <c r="AS1386" s="20" t="str">
        <f>LEFT(AT1386,4)</f>
        <v>2005</v>
      </c>
      <c r="AT1386" s="139" t="str">
        <f>LEFT(B1386,6)</f>
        <v>200505</v>
      </c>
    </row>
    <row r="1387" spans="2:46" x14ac:dyDescent="0.25">
      <c r="B1387" s="11">
        <f>'Market Data'!B1373</f>
        <v>20050520</v>
      </c>
      <c r="C1387" s="2">
        <f>'Market Data'!C1373</f>
        <v>5464</v>
      </c>
      <c r="D1387" s="2">
        <f>'Market Data'!D1373</f>
        <v>5492</v>
      </c>
      <c r="E1387" s="2">
        <f>'Market Data'!E1373</f>
        <v>5453.5</v>
      </c>
      <c r="F1387" s="12">
        <f>'Market Data'!F1373</f>
        <v>5492</v>
      </c>
      <c r="H1387" s="151">
        <f t="shared" si="195"/>
        <v>1369</v>
      </c>
      <c r="I1387" s="244">
        <f ca="1">IF($H1387&lt;($J$6+1),"",PFE(OFFSET($F1387,0,0,-$J$6)))</f>
        <v>0.10020398773764408</v>
      </c>
      <c r="J1387" s="19"/>
      <c r="K1387" s="139" t="str">
        <f t="shared" ca="1" si="196"/>
        <v>Long</v>
      </c>
      <c r="L1387" s="243" t="e">
        <f t="shared" ca="1" si="191"/>
        <v>#N/A</v>
      </c>
      <c r="M1387" s="242" t="e">
        <f t="shared" ca="1" si="192"/>
        <v>#N/A</v>
      </c>
      <c r="N1387" s="20"/>
      <c r="O1387" s="74">
        <f t="shared" ca="1" si="197"/>
        <v>1</v>
      </c>
      <c r="P1387" s="75">
        <f t="shared" ca="1" si="189"/>
        <v>0</v>
      </c>
      <c r="Q1387" s="76" t="str">
        <f t="shared" ca="1" si="193"/>
        <v/>
      </c>
      <c r="R1387" s="75"/>
      <c r="S1387" s="77">
        <f t="shared" ca="1" si="190"/>
        <v>1</v>
      </c>
      <c r="T1387" s="78"/>
      <c r="U1387" s="81">
        <f t="shared" ca="1" si="198"/>
        <v>1120</v>
      </c>
      <c r="V1387" s="82">
        <f t="shared" ca="1" si="194"/>
        <v>111000.14000000004</v>
      </c>
      <c r="W1387" s="50"/>
      <c r="X1387" s="50"/>
      <c r="Y1387" s="50"/>
      <c r="Z1387" s="50"/>
      <c r="AA1387" s="50"/>
      <c r="AG1387" s="50"/>
      <c r="AH1387" s="50"/>
      <c r="AI1387" s="50"/>
      <c r="AJ1387" s="50"/>
      <c r="AK1387" s="50"/>
      <c r="AL1387" s="50"/>
      <c r="AM1387" s="50"/>
      <c r="AN1387" s="50"/>
      <c r="AO1387" s="50"/>
      <c r="AP1387" s="138" t="str">
        <f>IF(NOT($AS1387=$AS1388),ROW(),"")</f>
        <v/>
      </c>
      <c r="AQ1387" s="20" t="str">
        <f>IF(NOT(AS1387=AS1388),AS1388,"")</f>
        <v/>
      </c>
      <c r="AR1387" s="20" t="str">
        <f>INDEX($AB$15:$AM$15,MATCH($AS1387,$AB$11:$AM$11,0))</f>
        <v>in</v>
      </c>
      <c r="AS1387" s="20" t="str">
        <f>LEFT(AT1387,4)</f>
        <v>2005</v>
      </c>
      <c r="AT1387" s="139" t="str">
        <f>LEFT(B1387,6)</f>
        <v>200505</v>
      </c>
    </row>
    <row r="1388" spans="2:46" x14ac:dyDescent="0.25">
      <c r="B1388" s="11">
        <f>'Market Data'!B1374</f>
        <v>20050523</v>
      </c>
      <c r="C1388" s="2">
        <f>'Market Data'!C1374</f>
        <v>5510</v>
      </c>
      <c r="D1388" s="2">
        <f>'Market Data'!D1374</f>
        <v>5520</v>
      </c>
      <c r="E1388" s="2">
        <f>'Market Data'!E1374</f>
        <v>5493</v>
      </c>
      <c r="F1388" s="12">
        <f>'Market Data'!F1374</f>
        <v>5520</v>
      </c>
      <c r="H1388" s="151">
        <f t="shared" si="195"/>
        <v>1370</v>
      </c>
      <c r="I1388" s="244">
        <f ca="1">IF($H1388&lt;($J$6+1),"",PFE(OFFSET($F1388,0,0,-$J$6)))</f>
        <v>0.1116649074673278</v>
      </c>
      <c r="J1388" s="19"/>
      <c r="K1388" s="139" t="str">
        <f t="shared" ca="1" si="196"/>
        <v>Long</v>
      </c>
      <c r="L1388" s="243" t="e">
        <f t="shared" ca="1" si="191"/>
        <v>#N/A</v>
      </c>
      <c r="M1388" s="242" t="e">
        <f t="shared" ca="1" si="192"/>
        <v>#N/A</v>
      </c>
      <c r="N1388" s="20"/>
      <c r="O1388" s="74">
        <f t="shared" ca="1" si="197"/>
        <v>1</v>
      </c>
      <c r="P1388" s="75">
        <f t="shared" ca="1" si="189"/>
        <v>0</v>
      </c>
      <c r="Q1388" s="76" t="str">
        <f t="shared" ca="1" si="193"/>
        <v/>
      </c>
      <c r="R1388" s="75"/>
      <c r="S1388" s="77">
        <f t="shared" ca="1" si="190"/>
        <v>1</v>
      </c>
      <c r="T1388" s="78"/>
      <c r="U1388" s="81">
        <f t="shared" ca="1" si="198"/>
        <v>980</v>
      </c>
      <c r="V1388" s="82">
        <f t="shared" ca="1" si="194"/>
        <v>111980.14000000004</v>
      </c>
      <c r="W1388" s="50"/>
      <c r="X1388" s="50"/>
      <c r="Y1388" s="50"/>
      <c r="Z1388" s="50"/>
      <c r="AA1388" s="50"/>
      <c r="AG1388" s="50"/>
      <c r="AH1388" s="50"/>
      <c r="AI1388" s="50"/>
      <c r="AJ1388" s="50"/>
      <c r="AK1388" s="50"/>
      <c r="AL1388" s="50"/>
      <c r="AM1388" s="50"/>
      <c r="AN1388" s="50"/>
      <c r="AO1388" s="50"/>
      <c r="AP1388" s="138" t="str">
        <f>IF(NOT($AS1388=$AS1389),ROW(),"")</f>
        <v/>
      </c>
      <c r="AQ1388" s="20" t="str">
        <f>IF(NOT(AS1388=AS1389),AS1389,"")</f>
        <v/>
      </c>
      <c r="AR1388" s="20" t="str">
        <f>INDEX($AB$15:$AM$15,MATCH($AS1388,$AB$11:$AM$11,0))</f>
        <v>in</v>
      </c>
      <c r="AS1388" s="20" t="str">
        <f>LEFT(AT1388,4)</f>
        <v>2005</v>
      </c>
      <c r="AT1388" s="139" t="str">
        <f>LEFT(B1388,6)</f>
        <v>200505</v>
      </c>
    </row>
    <row r="1389" spans="2:46" x14ac:dyDescent="0.25">
      <c r="B1389" s="11">
        <f>'Market Data'!B1375</f>
        <v>20050524</v>
      </c>
      <c r="C1389" s="2">
        <f>'Market Data'!C1375</f>
        <v>5516</v>
      </c>
      <c r="D1389" s="2">
        <f>'Market Data'!D1375</f>
        <v>5516.5</v>
      </c>
      <c r="E1389" s="2">
        <f>'Market Data'!E1375</f>
        <v>5485.5</v>
      </c>
      <c r="F1389" s="12">
        <f>'Market Data'!F1375</f>
        <v>5502.5</v>
      </c>
      <c r="H1389" s="151">
        <f t="shared" si="195"/>
        <v>1371</v>
      </c>
      <c r="I1389" s="244">
        <f ca="1">IF($H1389&lt;($J$6+1),"",PFE(OFFSET($F1389,0,0,-$J$6)))</f>
        <v>8.7188042377715227E-2</v>
      </c>
      <c r="J1389" s="19"/>
      <c r="K1389" s="139" t="str">
        <f t="shared" ca="1" si="196"/>
        <v>Long</v>
      </c>
      <c r="L1389" s="243" t="e">
        <f t="shared" ca="1" si="191"/>
        <v>#N/A</v>
      </c>
      <c r="M1389" s="242" t="e">
        <f t="shared" ca="1" si="192"/>
        <v>#N/A</v>
      </c>
      <c r="N1389" s="20"/>
      <c r="O1389" s="74">
        <f t="shared" ca="1" si="197"/>
        <v>1</v>
      </c>
      <c r="P1389" s="75">
        <f t="shared" ca="1" si="189"/>
        <v>0</v>
      </c>
      <c r="Q1389" s="76" t="str">
        <f t="shared" ca="1" si="193"/>
        <v/>
      </c>
      <c r="R1389" s="75"/>
      <c r="S1389" s="77">
        <f t="shared" ca="1" si="190"/>
        <v>1</v>
      </c>
      <c r="T1389" s="78"/>
      <c r="U1389" s="81">
        <f t="shared" ca="1" si="198"/>
        <v>-612.5</v>
      </c>
      <c r="V1389" s="82">
        <f t="shared" ca="1" si="194"/>
        <v>111367.64000000004</v>
      </c>
      <c r="W1389" s="50"/>
      <c r="X1389" s="50"/>
      <c r="Y1389" s="50"/>
      <c r="Z1389" s="50"/>
      <c r="AA1389" s="50"/>
      <c r="AG1389" s="50"/>
      <c r="AH1389" s="50"/>
      <c r="AI1389" s="50"/>
      <c r="AJ1389" s="50"/>
      <c r="AK1389" s="50"/>
      <c r="AL1389" s="50"/>
      <c r="AM1389" s="50"/>
      <c r="AN1389" s="50"/>
      <c r="AO1389" s="50"/>
      <c r="AP1389" s="138" t="str">
        <f>IF(NOT($AS1389=$AS1390),ROW(),"")</f>
        <v/>
      </c>
      <c r="AQ1389" s="20" t="str">
        <f>IF(NOT(AS1389=AS1390),AS1390,"")</f>
        <v/>
      </c>
      <c r="AR1389" s="20" t="str">
        <f>INDEX($AB$15:$AM$15,MATCH($AS1389,$AB$11:$AM$11,0))</f>
        <v>in</v>
      </c>
      <c r="AS1389" s="20" t="str">
        <f>LEFT(AT1389,4)</f>
        <v>2005</v>
      </c>
      <c r="AT1389" s="139" t="str">
        <f>LEFT(B1389,6)</f>
        <v>200505</v>
      </c>
    </row>
    <row r="1390" spans="2:46" x14ac:dyDescent="0.25">
      <c r="B1390" s="11">
        <f>'Market Data'!B1376</f>
        <v>20050525</v>
      </c>
      <c r="C1390" s="2">
        <f>'Market Data'!C1376</f>
        <v>5497.5</v>
      </c>
      <c r="D1390" s="2">
        <f>'Market Data'!D1376</f>
        <v>5507.5</v>
      </c>
      <c r="E1390" s="2">
        <f>'Market Data'!E1376</f>
        <v>5479.5</v>
      </c>
      <c r="F1390" s="12">
        <f>'Market Data'!F1376</f>
        <v>5490</v>
      </c>
      <c r="H1390" s="151">
        <f t="shared" si="195"/>
        <v>1372</v>
      </c>
      <c r="I1390" s="244">
        <f ca="1">IF($H1390&lt;($J$6+1),"",PFE(OFFSET($F1390,0,0,-$J$6)))</f>
        <v>8.8212992901092357E-2</v>
      </c>
      <c r="J1390" s="19"/>
      <c r="K1390" s="139" t="str">
        <f t="shared" ca="1" si="196"/>
        <v>Long</v>
      </c>
      <c r="L1390" s="243" t="e">
        <f t="shared" ca="1" si="191"/>
        <v>#N/A</v>
      </c>
      <c r="M1390" s="242" t="e">
        <f t="shared" ca="1" si="192"/>
        <v>#N/A</v>
      </c>
      <c r="N1390" s="20"/>
      <c r="O1390" s="74">
        <f t="shared" ca="1" si="197"/>
        <v>1</v>
      </c>
      <c r="P1390" s="75">
        <f t="shared" ca="1" si="189"/>
        <v>0</v>
      </c>
      <c r="Q1390" s="76" t="str">
        <f t="shared" ca="1" si="193"/>
        <v/>
      </c>
      <c r="R1390" s="75"/>
      <c r="S1390" s="77">
        <f t="shared" ca="1" si="190"/>
        <v>1</v>
      </c>
      <c r="T1390" s="78"/>
      <c r="U1390" s="81">
        <f t="shared" ca="1" si="198"/>
        <v>-437.5</v>
      </c>
      <c r="V1390" s="82">
        <f t="shared" ca="1" si="194"/>
        <v>110930.14000000004</v>
      </c>
      <c r="W1390" s="50"/>
      <c r="X1390" s="50"/>
      <c r="Y1390" s="50"/>
      <c r="Z1390" s="50"/>
      <c r="AA1390" s="50"/>
      <c r="AG1390" s="50"/>
      <c r="AH1390" s="50"/>
      <c r="AI1390" s="50"/>
      <c r="AJ1390" s="50"/>
      <c r="AK1390" s="50"/>
      <c r="AL1390" s="50"/>
      <c r="AM1390" s="50"/>
      <c r="AN1390" s="50"/>
      <c r="AO1390" s="50"/>
      <c r="AP1390" s="138" t="str">
        <f>IF(NOT($AS1390=$AS1391),ROW(),"")</f>
        <v/>
      </c>
      <c r="AQ1390" s="20" t="str">
        <f>IF(NOT(AS1390=AS1391),AS1391,"")</f>
        <v/>
      </c>
      <c r="AR1390" s="20" t="str">
        <f>INDEX($AB$15:$AM$15,MATCH($AS1390,$AB$11:$AM$11,0))</f>
        <v>in</v>
      </c>
      <c r="AS1390" s="20" t="str">
        <f>LEFT(AT1390,4)</f>
        <v>2005</v>
      </c>
      <c r="AT1390" s="139" t="str">
        <f>LEFT(B1390,6)</f>
        <v>200505</v>
      </c>
    </row>
    <row r="1391" spans="2:46" x14ac:dyDescent="0.25">
      <c r="B1391" s="11">
        <f>'Market Data'!B1377</f>
        <v>20050526</v>
      </c>
      <c r="C1391" s="2">
        <f>'Market Data'!C1377</f>
        <v>5499.5</v>
      </c>
      <c r="D1391" s="2">
        <f>'Market Data'!D1377</f>
        <v>5545</v>
      </c>
      <c r="E1391" s="2">
        <f>'Market Data'!E1377</f>
        <v>5496</v>
      </c>
      <c r="F1391" s="12">
        <f>'Market Data'!F1377</f>
        <v>5544</v>
      </c>
      <c r="H1391" s="151">
        <f t="shared" si="195"/>
        <v>1373</v>
      </c>
      <c r="I1391" s="244">
        <f ca="1">IF($H1391&lt;($J$6+1),"",PFE(OFFSET($F1391,0,0,-$J$6)))</f>
        <v>0.11248563125358059</v>
      </c>
      <c r="J1391" s="19"/>
      <c r="K1391" s="139" t="str">
        <f t="shared" ca="1" si="196"/>
        <v>Long</v>
      </c>
      <c r="L1391" s="243" t="e">
        <f t="shared" ca="1" si="191"/>
        <v>#N/A</v>
      </c>
      <c r="M1391" s="242" t="e">
        <f t="shared" ca="1" si="192"/>
        <v>#N/A</v>
      </c>
      <c r="N1391" s="20"/>
      <c r="O1391" s="74">
        <f t="shared" ca="1" si="197"/>
        <v>1</v>
      </c>
      <c r="P1391" s="75">
        <f t="shared" ca="1" si="189"/>
        <v>0</v>
      </c>
      <c r="Q1391" s="76" t="str">
        <f t="shared" ca="1" si="193"/>
        <v/>
      </c>
      <c r="R1391" s="75"/>
      <c r="S1391" s="77">
        <f t="shared" ca="1" si="190"/>
        <v>1</v>
      </c>
      <c r="T1391" s="78"/>
      <c r="U1391" s="81">
        <f t="shared" ca="1" si="198"/>
        <v>1890</v>
      </c>
      <c r="V1391" s="82">
        <f t="shared" ca="1" si="194"/>
        <v>112820.14000000004</v>
      </c>
      <c r="W1391" s="50"/>
      <c r="X1391" s="50"/>
      <c r="Y1391" s="50"/>
      <c r="Z1391" s="50"/>
      <c r="AA1391" s="50"/>
      <c r="AG1391" s="50"/>
      <c r="AH1391" s="50"/>
      <c r="AI1391" s="50"/>
      <c r="AJ1391" s="50"/>
      <c r="AK1391" s="50"/>
      <c r="AL1391" s="50"/>
      <c r="AM1391" s="50"/>
      <c r="AN1391" s="50"/>
      <c r="AO1391" s="50"/>
      <c r="AP1391" s="138" t="str">
        <f>IF(NOT($AS1391=$AS1392),ROW(),"")</f>
        <v/>
      </c>
      <c r="AQ1391" s="20" t="str">
        <f>IF(NOT(AS1391=AS1392),AS1392,"")</f>
        <v/>
      </c>
      <c r="AR1391" s="20" t="str">
        <f>INDEX($AB$15:$AM$15,MATCH($AS1391,$AB$11:$AM$11,0))</f>
        <v>in</v>
      </c>
      <c r="AS1391" s="20" t="str">
        <f>LEFT(AT1391,4)</f>
        <v>2005</v>
      </c>
      <c r="AT1391" s="139" t="str">
        <f>LEFT(B1391,6)</f>
        <v>200505</v>
      </c>
    </row>
    <row r="1392" spans="2:46" x14ac:dyDescent="0.25">
      <c r="B1392" s="11">
        <f>'Market Data'!B1378</f>
        <v>20050527</v>
      </c>
      <c r="C1392" s="2">
        <f>'Market Data'!C1378</f>
        <v>5545.5</v>
      </c>
      <c r="D1392" s="2">
        <f>'Market Data'!D1378</f>
        <v>5554.5</v>
      </c>
      <c r="E1392" s="2">
        <f>'Market Data'!E1378</f>
        <v>5531.5</v>
      </c>
      <c r="F1392" s="12">
        <f>'Market Data'!F1378</f>
        <v>5554.5</v>
      </c>
      <c r="H1392" s="151">
        <f t="shared" si="195"/>
        <v>1374</v>
      </c>
      <c r="I1392" s="244">
        <f ca="1">IF($H1392&lt;($J$6+1),"",PFE(OFFSET($F1392,0,0,-$J$6)))</f>
        <v>0.12696636066921643</v>
      </c>
      <c r="J1392" s="19"/>
      <c r="K1392" s="139" t="str">
        <f t="shared" ca="1" si="196"/>
        <v>Long</v>
      </c>
      <c r="L1392" s="243" t="e">
        <f t="shared" ca="1" si="191"/>
        <v>#N/A</v>
      </c>
      <c r="M1392" s="242" t="e">
        <f t="shared" ca="1" si="192"/>
        <v>#N/A</v>
      </c>
      <c r="N1392" s="20"/>
      <c r="O1392" s="74">
        <f t="shared" ca="1" si="197"/>
        <v>1</v>
      </c>
      <c r="P1392" s="75">
        <f t="shared" ca="1" si="189"/>
        <v>0</v>
      </c>
      <c r="Q1392" s="76" t="str">
        <f t="shared" ca="1" si="193"/>
        <v/>
      </c>
      <c r="R1392" s="75"/>
      <c r="S1392" s="77">
        <f t="shared" ca="1" si="190"/>
        <v>1</v>
      </c>
      <c r="T1392" s="78"/>
      <c r="U1392" s="81">
        <f t="shared" ca="1" si="198"/>
        <v>367.5</v>
      </c>
      <c r="V1392" s="82">
        <f t="shared" ca="1" si="194"/>
        <v>113187.64000000004</v>
      </c>
      <c r="W1392" s="50"/>
      <c r="X1392" s="50"/>
      <c r="Y1392" s="50"/>
      <c r="Z1392" s="50"/>
      <c r="AA1392" s="50"/>
      <c r="AG1392" s="50"/>
      <c r="AH1392" s="50"/>
      <c r="AI1392" s="50"/>
      <c r="AJ1392" s="50"/>
      <c r="AK1392" s="50"/>
      <c r="AL1392" s="50"/>
      <c r="AM1392" s="50"/>
      <c r="AN1392" s="50"/>
      <c r="AO1392" s="50"/>
      <c r="AP1392" s="138" t="str">
        <f>IF(NOT($AS1392=$AS1393),ROW(),"")</f>
        <v/>
      </c>
      <c r="AQ1392" s="20" t="str">
        <f>IF(NOT(AS1392=AS1393),AS1393,"")</f>
        <v/>
      </c>
      <c r="AR1392" s="20" t="str">
        <f>INDEX($AB$15:$AM$15,MATCH($AS1392,$AB$11:$AM$11,0))</f>
        <v>in</v>
      </c>
      <c r="AS1392" s="20" t="str">
        <f>LEFT(AT1392,4)</f>
        <v>2005</v>
      </c>
      <c r="AT1392" s="139" t="str">
        <f>LEFT(B1392,6)</f>
        <v>200505</v>
      </c>
    </row>
    <row r="1393" spans="2:46" x14ac:dyDescent="0.25">
      <c r="B1393" s="11">
        <f>'Market Data'!B1379</f>
        <v>20050530</v>
      </c>
      <c r="C1393" s="2">
        <f>'Market Data'!C1379</f>
        <v>5548</v>
      </c>
      <c r="D1393" s="2">
        <f>'Market Data'!D1379</f>
        <v>5584.5</v>
      </c>
      <c r="E1393" s="2">
        <f>'Market Data'!E1379</f>
        <v>5541</v>
      </c>
      <c r="F1393" s="12">
        <f>'Market Data'!F1379</f>
        <v>5580</v>
      </c>
      <c r="H1393" s="151">
        <f t="shared" si="195"/>
        <v>1375</v>
      </c>
      <c r="I1393" s="244">
        <f ca="1">IF($H1393&lt;($J$6+1),"",PFE(OFFSET($F1393,0,0,-$J$6)))</f>
        <v>0.11162392964661831</v>
      </c>
      <c r="J1393" s="19"/>
      <c r="K1393" s="139" t="str">
        <f t="shared" ca="1" si="196"/>
        <v>Long</v>
      </c>
      <c r="L1393" s="243" t="e">
        <f t="shared" ca="1" si="191"/>
        <v>#N/A</v>
      </c>
      <c r="M1393" s="242" t="e">
        <f t="shared" ca="1" si="192"/>
        <v>#N/A</v>
      </c>
      <c r="N1393" s="20"/>
      <c r="O1393" s="74">
        <f t="shared" ca="1" si="197"/>
        <v>1</v>
      </c>
      <c r="P1393" s="75">
        <f t="shared" ca="1" si="189"/>
        <v>0</v>
      </c>
      <c r="Q1393" s="76" t="str">
        <f t="shared" ca="1" si="193"/>
        <v/>
      </c>
      <c r="R1393" s="75"/>
      <c r="S1393" s="77">
        <f t="shared" ca="1" si="190"/>
        <v>1</v>
      </c>
      <c r="T1393" s="78"/>
      <c r="U1393" s="81">
        <f t="shared" ca="1" si="198"/>
        <v>892.5</v>
      </c>
      <c r="V1393" s="82">
        <f t="shared" ca="1" si="194"/>
        <v>114080.14000000004</v>
      </c>
      <c r="W1393" s="50"/>
      <c r="X1393" s="50"/>
      <c r="Y1393" s="50"/>
      <c r="Z1393" s="50"/>
      <c r="AA1393" s="50"/>
      <c r="AG1393" s="50"/>
      <c r="AH1393" s="50"/>
      <c r="AI1393" s="50"/>
      <c r="AJ1393" s="50"/>
      <c r="AK1393" s="50"/>
      <c r="AL1393" s="50"/>
      <c r="AM1393" s="50"/>
      <c r="AN1393" s="50"/>
      <c r="AO1393" s="50"/>
      <c r="AP1393" s="138" t="str">
        <f>IF(NOT($AS1393=$AS1394),ROW(),"")</f>
        <v/>
      </c>
      <c r="AQ1393" s="20" t="str">
        <f>IF(NOT(AS1393=AS1394),AS1394,"")</f>
        <v/>
      </c>
      <c r="AR1393" s="20" t="str">
        <f>INDEX($AB$15:$AM$15,MATCH($AS1393,$AB$11:$AM$11,0))</f>
        <v>in</v>
      </c>
      <c r="AS1393" s="20" t="str">
        <f>LEFT(AT1393,4)</f>
        <v>2005</v>
      </c>
      <c r="AT1393" s="139" t="str">
        <f>LEFT(B1393,6)</f>
        <v>200505</v>
      </c>
    </row>
    <row r="1394" spans="2:46" x14ac:dyDescent="0.25">
      <c r="B1394" s="11">
        <f>'Market Data'!B1380</f>
        <v>20050531</v>
      </c>
      <c r="C1394" s="2">
        <f>'Market Data'!C1380</f>
        <v>5580</v>
      </c>
      <c r="D1394" s="2">
        <f>'Market Data'!D1380</f>
        <v>5582.5</v>
      </c>
      <c r="E1394" s="2">
        <f>'Market Data'!E1380</f>
        <v>5558.5</v>
      </c>
      <c r="F1394" s="12">
        <f>'Market Data'!F1380</f>
        <v>5580</v>
      </c>
      <c r="H1394" s="151">
        <f t="shared" si="195"/>
        <v>1376</v>
      </c>
      <c r="I1394" s="244">
        <f ca="1">IF($H1394&lt;($J$6+1),"",PFE(OFFSET($F1394,0,0,-$J$6)))</f>
        <v>0.10158721930935222</v>
      </c>
      <c r="J1394" s="19"/>
      <c r="K1394" s="139" t="str">
        <f t="shared" ca="1" si="196"/>
        <v>Long</v>
      </c>
      <c r="L1394" s="243" t="e">
        <f t="shared" ca="1" si="191"/>
        <v>#N/A</v>
      </c>
      <c r="M1394" s="242" t="e">
        <f t="shared" ca="1" si="192"/>
        <v>#N/A</v>
      </c>
      <c r="N1394" s="20"/>
      <c r="O1394" s="74">
        <f t="shared" ca="1" si="197"/>
        <v>1</v>
      </c>
      <c r="P1394" s="75">
        <f t="shared" ca="1" si="189"/>
        <v>0</v>
      </c>
      <c r="Q1394" s="76" t="str">
        <f t="shared" ca="1" si="193"/>
        <v/>
      </c>
      <c r="R1394" s="75"/>
      <c r="S1394" s="77">
        <f t="shared" ca="1" si="190"/>
        <v>1</v>
      </c>
      <c r="T1394" s="78"/>
      <c r="U1394" s="81">
        <f t="shared" ca="1" si="198"/>
        <v>0</v>
      </c>
      <c r="V1394" s="82">
        <f t="shared" ca="1" si="194"/>
        <v>114080.14000000004</v>
      </c>
      <c r="W1394" s="50"/>
      <c r="X1394" s="50"/>
      <c r="Y1394" s="50"/>
      <c r="Z1394" s="50"/>
      <c r="AA1394" s="50"/>
      <c r="AG1394" s="50"/>
      <c r="AH1394" s="50"/>
      <c r="AI1394" s="50"/>
      <c r="AJ1394" s="50"/>
      <c r="AK1394" s="50"/>
      <c r="AL1394" s="50"/>
      <c r="AM1394" s="50"/>
      <c r="AN1394" s="50"/>
      <c r="AO1394" s="50"/>
      <c r="AP1394" s="138" t="str">
        <f>IF(NOT($AS1394=$AS1395),ROW(),"")</f>
        <v/>
      </c>
      <c r="AQ1394" s="20" t="str">
        <f>IF(NOT(AS1394=AS1395),AS1395,"")</f>
        <v/>
      </c>
      <c r="AR1394" s="20" t="str">
        <f>INDEX($AB$15:$AM$15,MATCH($AS1394,$AB$11:$AM$11,0))</f>
        <v>in</v>
      </c>
      <c r="AS1394" s="20" t="str">
        <f>LEFT(AT1394,4)</f>
        <v>2005</v>
      </c>
      <c r="AT1394" s="139" t="str">
        <f>LEFT(B1394,6)</f>
        <v>200505</v>
      </c>
    </row>
    <row r="1395" spans="2:46" x14ac:dyDescent="0.25">
      <c r="B1395" s="11">
        <f>'Market Data'!B1381</f>
        <v>20050601</v>
      </c>
      <c r="C1395" s="2">
        <f>'Market Data'!C1381</f>
        <v>5576.5</v>
      </c>
      <c r="D1395" s="2">
        <f>'Market Data'!D1381</f>
        <v>5637</v>
      </c>
      <c r="E1395" s="2">
        <f>'Market Data'!E1381</f>
        <v>5568.5</v>
      </c>
      <c r="F1395" s="12">
        <f>'Market Data'!F1381</f>
        <v>5632.5</v>
      </c>
      <c r="H1395" s="151">
        <f t="shared" si="195"/>
        <v>1377</v>
      </c>
      <c r="I1395" s="244">
        <f ca="1">IF($H1395&lt;($J$6+1),"",PFE(OFFSET($F1395,0,0,-$J$6)))</f>
        <v>0.12087587885813454</v>
      </c>
      <c r="J1395" s="19"/>
      <c r="K1395" s="139" t="str">
        <f t="shared" ca="1" si="196"/>
        <v>Long</v>
      </c>
      <c r="L1395" s="243" t="e">
        <f t="shared" ca="1" si="191"/>
        <v>#N/A</v>
      </c>
      <c r="M1395" s="242" t="e">
        <f t="shared" ca="1" si="192"/>
        <v>#N/A</v>
      </c>
      <c r="N1395" s="20"/>
      <c r="O1395" s="74">
        <f t="shared" ca="1" si="197"/>
        <v>1</v>
      </c>
      <c r="P1395" s="75">
        <f t="shared" ca="1" si="189"/>
        <v>0</v>
      </c>
      <c r="Q1395" s="76" t="str">
        <f t="shared" ca="1" si="193"/>
        <v/>
      </c>
      <c r="R1395" s="75"/>
      <c r="S1395" s="77">
        <f t="shared" ca="1" si="190"/>
        <v>1</v>
      </c>
      <c r="T1395" s="78"/>
      <c r="U1395" s="81">
        <f t="shared" ca="1" si="198"/>
        <v>1837.5</v>
      </c>
      <c r="V1395" s="82">
        <f t="shared" ca="1" si="194"/>
        <v>115917.64000000004</v>
      </c>
      <c r="W1395" s="50"/>
      <c r="X1395" s="50"/>
      <c r="Y1395" s="50"/>
      <c r="Z1395" s="50"/>
      <c r="AA1395" s="50"/>
      <c r="AG1395" s="50"/>
      <c r="AH1395" s="50"/>
      <c r="AI1395" s="50"/>
      <c r="AJ1395" s="50"/>
      <c r="AK1395" s="50"/>
      <c r="AL1395" s="50"/>
      <c r="AM1395" s="50"/>
      <c r="AN1395" s="50"/>
      <c r="AO1395" s="50"/>
      <c r="AP1395" s="138" t="str">
        <f>IF(NOT($AS1395=$AS1396),ROW(),"")</f>
        <v/>
      </c>
      <c r="AQ1395" s="20" t="str">
        <f>IF(NOT(AS1395=AS1396),AS1396,"")</f>
        <v/>
      </c>
      <c r="AR1395" s="20" t="str">
        <f>INDEX($AB$15:$AM$15,MATCH($AS1395,$AB$11:$AM$11,0))</f>
        <v>in</v>
      </c>
      <c r="AS1395" s="20" t="str">
        <f>LEFT(AT1395,4)</f>
        <v>2005</v>
      </c>
      <c r="AT1395" s="139" t="str">
        <f>LEFT(B1395,6)</f>
        <v>200506</v>
      </c>
    </row>
    <row r="1396" spans="2:46" x14ac:dyDescent="0.25">
      <c r="B1396" s="11">
        <f>'Market Data'!B1382</f>
        <v>20050602</v>
      </c>
      <c r="C1396" s="2">
        <f>'Market Data'!C1382</f>
        <v>5621</v>
      </c>
      <c r="D1396" s="2">
        <f>'Market Data'!D1382</f>
        <v>5643.5</v>
      </c>
      <c r="E1396" s="2">
        <f>'Market Data'!E1382</f>
        <v>5614.5</v>
      </c>
      <c r="F1396" s="12">
        <f>'Market Data'!F1382</f>
        <v>5640</v>
      </c>
      <c r="H1396" s="151">
        <f t="shared" si="195"/>
        <v>1378</v>
      </c>
      <c r="I1396" s="244">
        <f ca="1">IF($H1396&lt;($J$6+1),"",PFE(OFFSET($F1396,0,0,-$J$6)))</f>
        <v>0.12636902365987107</v>
      </c>
      <c r="J1396" s="19"/>
      <c r="K1396" s="139" t="str">
        <f t="shared" ca="1" si="196"/>
        <v>Long</v>
      </c>
      <c r="L1396" s="243" t="e">
        <f t="shared" ca="1" si="191"/>
        <v>#N/A</v>
      </c>
      <c r="M1396" s="242" t="e">
        <f t="shared" ca="1" si="192"/>
        <v>#N/A</v>
      </c>
      <c r="N1396" s="20"/>
      <c r="O1396" s="74">
        <f t="shared" ca="1" si="197"/>
        <v>1</v>
      </c>
      <c r="P1396" s="75">
        <f t="shared" ca="1" si="189"/>
        <v>0</v>
      </c>
      <c r="Q1396" s="76" t="str">
        <f t="shared" ca="1" si="193"/>
        <v/>
      </c>
      <c r="R1396" s="75"/>
      <c r="S1396" s="77">
        <f t="shared" ca="1" si="190"/>
        <v>1</v>
      </c>
      <c r="T1396" s="78"/>
      <c r="U1396" s="81">
        <f t="shared" ca="1" si="198"/>
        <v>262.5</v>
      </c>
      <c r="V1396" s="82">
        <f t="shared" ca="1" si="194"/>
        <v>116180.14000000004</v>
      </c>
      <c r="W1396" s="50"/>
      <c r="X1396" s="50"/>
      <c r="Y1396" s="50"/>
      <c r="Z1396" s="50"/>
      <c r="AA1396" s="50"/>
      <c r="AG1396" s="50"/>
      <c r="AH1396" s="50"/>
      <c r="AI1396" s="50"/>
      <c r="AJ1396" s="50"/>
      <c r="AK1396" s="50"/>
      <c r="AL1396" s="50"/>
      <c r="AM1396" s="50"/>
      <c r="AN1396" s="50"/>
      <c r="AO1396" s="50"/>
      <c r="AP1396" s="138" t="str">
        <f>IF(NOT($AS1396=$AS1397),ROW(),"")</f>
        <v/>
      </c>
      <c r="AQ1396" s="20" t="str">
        <f>IF(NOT(AS1396=AS1397),AS1397,"")</f>
        <v/>
      </c>
      <c r="AR1396" s="20" t="str">
        <f>INDEX($AB$15:$AM$15,MATCH($AS1396,$AB$11:$AM$11,0))</f>
        <v>in</v>
      </c>
      <c r="AS1396" s="20" t="str">
        <f>LEFT(AT1396,4)</f>
        <v>2005</v>
      </c>
      <c r="AT1396" s="139" t="str">
        <f>LEFT(B1396,6)</f>
        <v>200506</v>
      </c>
    </row>
    <row r="1397" spans="2:46" x14ac:dyDescent="0.25">
      <c r="B1397" s="11">
        <f>'Market Data'!B1383</f>
        <v>20050603</v>
      </c>
      <c r="C1397" s="2">
        <f>'Market Data'!C1383</f>
        <v>5651</v>
      </c>
      <c r="D1397" s="2">
        <f>'Market Data'!D1383</f>
        <v>5652</v>
      </c>
      <c r="E1397" s="2">
        <f>'Market Data'!E1383</f>
        <v>5593.5</v>
      </c>
      <c r="F1397" s="12">
        <f>'Market Data'!F1383</f>
        <v>5603</v>
      </c>
      <c r="H1397" s="151">
        <f t="shared" si="195"/>
        <v>1379</v>
      </c>
      <c r="I1397" s="244">
        <f ca="1">IF($H1397&lt;($J$6+1),"",PFE(OFFSET($F1397,0,0,-$J$6)))</f>
        <v>8.065291437287761E-2</v>
      </c>
      <c r="J1397" s="19"/>
      <c r="K1397" s="139" t="str">
        <f t="shared" ca="1" si="196"/>
        <v>Long</v>
      </c>
      <c r="L1397" s="243" t="e">
        <f t="shared" ca="1" si="191"/>
        <v>#N/A</v>
      </c>
      <c r="M1397" s="242" t="e">
        <f t="shared" ca="1" si="192"/>
        <v>#N/A</v>
      </c>
      <c r="N1397" s="20"/>
      <c r="O1397" s="74">
        <f t="shared" ca="1" si="197"/>
        <v>1</v>
      </c>
      <c r="P1397" s="75">
        <f t="shared" ca="1" si="189"/>
        <v>0</v>
      </c>
      <c r="Q1397" s="76" t="str">
        <f t="shared" ca="1" si="193"/>
        <v/>
      </c>
      <c r="R1397" s="75"/>
      <c r="S1397" s="77">
        <f t="shared" ca="1" si="190"/>
        <v>1</v>
      </c>
      <c r="T1397" s="78"/>
      <c r="U1397" s="81">
        <f t="shared" ca="1" si="198"/>
        <v>-1295</v>
      </c>
      <c r="V1397" s="82">
        <f t="shared" ca="1" si="194"/>
        <v>114885.14000000004</v>
      </c>
      <c r="W1397" s="50"/>
      <c r="X1397" s="50"/>
      <c r="Y1397" s="50"/>
      <c r="Z1397" s="50"/>
      <c r="AA1397" s="50"/>
      <c r="AG1397" s="50"/>
      <c r="AH1397" s="50"/>
      <c r="AI1397" s="50"/>
      <c r="AJ1397" s="50"/>
      <c r="AK1397" s="50"/>
      <c r="AL1397" s="50"/>
      <c r="AM1397" s="50"/>
      <c r="AN1397" s="50"/>
      <c r="AO1397" s="50"/>
      <c r="AP1397" s="138" t="str">
        <f>IF(NOT($AS1397=$AS1398),ROW(),"")</f>
        <v/>
      </c>
      <c r="AQ1397" s="20" t="str">
        <f>IF(NOT(AS1397=AS1398),AS1398,"")</f>
        <v/>
      </c>
      <c r="AR1397" s="20" t="str">
        <f>INDEX($AB$15:$AM$15,MATCH($AS1397,$AB$11:$AM$11,0))</f>
        <v>in</v>
      </c>
      <c r="AS1397" s="20" t="str">
        <f>LEFT(AT1397,4)</f>
        <v>2005</v>
      </c>
      <c r="AT1397" s="139" t="str">
        <f>LEFT(B1397,6)</f>
        <v>200506</v>
      </c>
    </row>
    <row r="1398" spans="2:46" x14ac:dyDescent="0.25">
      <c r="B1398" s="11">
        <f>'Market Data'!B1384</f>
        <v>20050606</v>
      </c>
      <c r="C1398" s="2">
        <f>'Market Data'!C1384</f>
        <v>5618</v>
      </c>
      <c r="D1398" s="2">
        <f>'Market Data'!D1384</f>
        <v>5622</v>
      </c>
      <c r="E1398" s="2">
        <f>'Market Data'!E1384</f>
        <v>5589.5</v>
      </c>
      <c r="F1398" s="12">
        <f>'Market Data'!F1384</f>
        <v>5612</v>
      </c>
      <c r="H1398" s="151">
        <f t="shared" si="195"/>
        <v>1380</v>
      </c>
      <c r="I1398" s="244">
        <f ca="1">IF($H1398&lt;($J$6+1),"",PFE(OFFSET($F1398,0,0,-$J$6)))</f>
        <v>7.9037721180140061E-2</v>
      </c>
      <c r="J1398" s="19"/>
      <c r="K1398" s="139" t="str">
        <f t="shared" ca="1" si="196"/>
        <v>Long</v>
      </c>
      <c r="L1398" s="243" t="e">
        <f t="shared" ca="1" si="191"/>
        <v>#N/A</v>
      </c>
      <c r="M1398" s="242" t="e">
        <f t="shared" ca="1" si="192"/>
        <v>#N/A</v>
      </c>
      <c r="N1398" s="20"/>
      <c r="O1398" s="74">
        <f t="shared" ca="1" si="197"/>
        <v>1</v>
      </c>
      <c r="P1398" s="75">
        <f t="shared" ca="1" si="189"/>
        <v>0</v>
      </c>
      <c r="Q1398" s="76" t="str">
        <f t="shared" ca="1" si="193"/>
        <v/>
      </c>
      <c r="R1398" s="75"/>
      <c r="S1398" s="77">
        <f t="shared" ca="1" si="190"/>
        <v>1</v>
      </c>
      <c r="T1398" s="78"/>
      <c r="U1398" s="81">
        <f t="shared" ca="1" si="198"/>
        <v>315</v>
      </c>
      <c r="V1398" s="82">
        <f t="shared" ca="1" si="194"/>
        <v>115200.14000000004</v>
      </c>
      <c r="W1398" s="50"/>
      <c r="X1398" s="50"/>
      <c r="Y1398" s="50"/>
      <c r="Z1398" s="50"/>
      <c r="AA1398" s="50"/>
      <c r="AG1398" s="50"/>
      <c r="AH1398" s="50"/>
      <c r="AI1398" s="50"/>
      <c r="AJ1398" s="50"/>
      <c r="AK1398" s="50"/>
      <c r="AL1398" s="50"/>
      <c r="AM1398" s="50"/>
      <c r="AN1398" s="50"/>
      <c r="AO1398" s="50"/>
      <c r="AP1398" s="138" t="str">
        <f>IF(NOT($AS1398=$AS1399),ROW(),"")</f>
        <v/>
      </c>
      <c r="AQ1398" s="20" t="str">
        <f>IF(NOT(AS1398=AS1399),AS1399,"")</f>
        <v/>
      </c>
      <c r="AR1398" s="20" t="str">
        <f>INDEX($AB$15:$AM$15,MATCH($AS1398,$AB$11:$AM$11,0))</f>
        <v>in</v>
      </c>
      <c r="AS1398" s="20" t="str">
        <f>LEFT(AT1398,4)</f>
        <v>2005</v>
      </c>
      <c r="AT1398" s="139" t="str">
        <f>LEFT(B1398,6)</f>
        <v>200506</v>
      </c>
    </row>
    <row r="1399" spans="2:46" x14ac:dyDescent="0.25">
      <c r="B1399" s="11">
        <f>'Market Data'!B1385</f>
        <v>20050607</v>
      </c>
      <c r="C1399" s="2">
        <f>'Market Data'!C1385</f>
        <v>5618</v>
      </c>
      <c r="D1399" s="2">
        <f>'Market Data'!D1385</f>
        <v>5671</v>
      </c>
      <c r="E1399" s="2">
        <f>'Market Data'!E1385</f>
        <v>5614</v>
      </c>
      <c r="F1399" s="12">
        <f>'Market Data'!F1385</f>
        <v>5657</v>
      </c>
      <c r="H1399" s="151">
        <f t="shared" si="195"/>
        <v>1381</v>
      </c>
      <c r="I1399" s="244">
        <f ca="1">IF($H1399&lt;($J$6+1),"",PFE(OFFSET($F1399,0,0,-$J$6)))</f>
        <v>9.323965247112817E-2</v>
      </c>
      <c r="J1399" s="19"/>
      <c r="K1399" s="139" t="str">
        <f t="shared" ca="1" si="196"/>
        <v>Long</v>
      </c>
      <c r="L1399" s="243" t="e">
        <f t="shared" ca="1" si="191"/>
        <v>#N/A</v>
      </c>
      <c r="M1399" s="242" t="e">
        <f t="shared" ca="1" si="192"/>
        <v>#N/A</v>
      </c>
      <c r="N1399" s="20"/>
      <c r="O1399" s="74">
        <f t="shared" ca="1" si="197"/>
        <v>1</v>
      </c>
      <c r="P1399" s="75">
        <f t="shared" ca="1" si="189"/>
        <v>0</v>
      </c>
      <c r="Q1399" s="76" t="str">
        <f t="shared" ca="1" si="193"/>
        <v/>
      </c>
      <c r="R1399" s="75"/>
      <c r="S1399" s="77">
        <f t="shared" ca="1" si="190"/>
        <v>1</v>
      </c>
      <c r="T1399" s="78"/>
      <c r="U1399" s="81">
        <f t="shared" ca="1" si="198"/>
        <v>1575</v>
      </c>
      <c r="V1399" s="82">
        <f t="shared" ca="1" si="194"/>
        <v>116775.14000000004</v>
      </c>
      <c r="W1399" s="50"/>
      <c r="X1399" s="50"/>
      <c r="Y1399" s="50"/>
      <c r="Z1399" s="50"/>
      <c r="AA1399" s="50"/>
      <c r="AG1399" s="50"/>
      <c r="AH1399" s="50"/>
      <c r="AI1399" s="50"/>
      <c r="AJ1399" s="50"/>
      <c r="AK1399" s="50"/>
      <c r="AL1399" s="50"/>
      <c r="AM1399" s="50"/>
      <c r="AN1399" s="50"/>
      <c r="AO1399" s="50"/>
      <c r="AP1399" s="138" t="str">
        <f>IF(NOT($AS1399=$AS1400),ROW(),"")</f>
        <v/>
      </c>
      <c r="AQ1399" s="20" t="str">
        <f>IF(NOT(AS1399=AS1400),AS1400,"")</f>
        <v/>
      </c>
      <c r="AR1399" s="20" t="str">
        <f>INDEX($AB$15:$AM$15,MATCH($AS1399,$AB$11:$AM$11,0))</f>
        <v>in</v>
      </c>
      <c r="AS1399" s="20" t="str">
        <f>LEFT(AT1399,4)</f>
        <v>2005</v>
      </c>
      <c r="AT1399" s="139" t="str">
        <f>LEFT(B1399,6)</f>
        <v>200506</v>
      </c>
    </row>
    <row r="1400" spans="2:46" x14ac:dyDescent="0.25">
      <c r="B1400" s="11">
        <f>'Market Data'!B1386</f>
        <v>20050608</v>
      </c>
      <c r="C1400" s="2">
        <f>'Market Data'!C1386</f>
        <v>5648</v>
      </c>
      <c r="D1400" s="2">
        <f>'Market Data'!D1386</f>
        <v>5666.5</v>
      </c>
      <c r="E1400" s="2">
        <f>'Market Data'!E1386</f>
        <v>5642.5</v>
      </c>
      <c r="F1400" s="12">
        <f>'Market Data'!F1386</f>
        <v>5655</v>
      </c>
      <c r="H1400" s="151">
        <f t="shared" si="195"/>
        <v>1382</v>
      </c>
      <c r="I1400" s="244">
        <f ca="1">IF($H1400&lt;($J$6+1),"",PFE(OFFSET($F1400,0,0,-$J$6)))</f>
        <v>9.8194460500939468E-2</v>
      </c>
      <c r="J1400" s="19"/>
      <c r="K1400" s="139" t="str">
        <f t="shared" ca="1" si="196"/>
        <v>Long</v>
      </c>
      <c r="L1400" s="243" t="e">
        <f t="shared" ca="1" si="191"/>
        <v>#N/A</v>
      </c>
      <c r="M1400" s="242" t="e">
        <f t="shared" ca="1" si="192"/>
        <v>#N/A</v>
      </c>
      <c r="N1400" s="20"/>
      <c r="O1400" s="74">
        <f t="shared" ca="1" si="197"/>
        <v>1</v>
      </c>
      <c r="P1400" s="75">
        <f t="shared" ca="1" si="189"/>
        <v>0</v>
      </c>
      <c r="Q1400" s="76" t="str">
        <f t="shared" ca="1" si="193"/>
        <v/>
      </c>
      <c r="R1400" s="75"/>
      <c r="S1400" s="77">
        <f t="shared" ca="1" si="190"/>
        <v>1</v>
      </c>
      <c r="T1400" s="78"/>
      <c r="U1400" s="81">
        <f t="shared" ca="1" si="198"/>
        <v>-70</v>
      </c>
      <c r="V1400" s="82">
        <f t="shared" ca="1" si="194"/>
        <v>116705.14000000004</v>
      </c>
      <c r="W1400" s="50"/>
      <c r="X1400" s="50"/>
      <c r="Y1400" s="50"/>
      <c r="Z1400" s="50"/>
      <c r="AA1400" s="50"/>
      <c r="AG1400" s="50"/>
      <c r="AH1400" s="50"/>
      <c r="AI1400" s="50"/>
      <c r="AJ1400" s="50"/>
      <c r="AK1400" s="50"/>
      <c r="AL1400" s="50"/>
      <c r="AM1400" s="50"/>
      <c r="AN1400" s="50"/>
      <c r="AO1400" s="50"/>
      <c r="AP1400" s="138" t="str">
        <f>IF(NOT($AS1400=$AS1401),ROW(),"")</f>
        <v/>
      </c>
      <c r="AQ1400" s="20" t="str">
        <f>IF(NOT(AS1400=AS1401),AS1401,"")</f>
        <v/>
      </c>
      <c r="AR1400" s="20" t="str">
        <f>INDEX($AB$15:$AM$15,MATCH($AS1400,$AB$11:$AM$11,0))</f>
        <v>in</v>
      </c>
      <c r="AS1400" s="20" t="str">
        <f>LEFT(AT1400,4)</f>
        <v>2005</v>
      </c>
      <c r="AT1400" s="139" t="str">
        <f>LEFT(B1400,6)</f>
        <v>200506</v>
      </c>
    </row>
    <row r="1401" spans="2:46" x14ac:dyDescent="0.25">
      <c r="B1401" s="11">
        <f>'Market Data'!B1387</f>
        <v>20050609</v>
      </c>
      <c r="C1401" s="2">
        <f>'Market Data'!C1387</f>
        <v>5647.5</v>
      </c>
      <c r="D1401" s="2">
        <f>'Market Data'!D1387</f>
        <v>5682</v>
      </c>
      <c r="E1401" s="2">
        <f>'Market Data'!E1387</f>
        <v>5634</v>
      </c>
      <c r="F1401" s="12">
        <f>'Market Data'!F1387</f>
        <v>5672.5</v>
      </c>
      <c r="H1401" s="151">
        <f t="shared" si="195"/>
        <v>1383</v>
      </c>
      <c r="I1401" s="244">
        <f ca="1">IF($H1401&lt;($J$6+1),"",PFE(OFFSET($F1401,0,0,-$J$6)))</f>
        <v>0.10670480236412806</v>
      </c>
      <c r="J1401" s="19"/>
      <c r="K1401" s="139" t="str">
        <f t="shared" ca="1" si="196"/>
        <v>Long</v>
      </c>
      <c r="L1401" s="243" t="e">
        <f t="shared" ca="1" si="191"/>
        <v>#N/A</v>
      </c>
      <c r="M1401" s="242" t="e">
        <f t="shared" ca="1" si="192"/>
        <v>#N/A</v>
      </c>
      <c r="N1401" s="20"/>
      <c r="O1401" s="74">
        <f t="shared" ca="1" si="197"/>
        <v>1</v>
      </c>
      <c r="P1401" s="75">
        <f t="shared" ca="1" si="189"/>
        <v>0</v>
      </c>
      <c r="Q1401" s="76" t="str">
        <f t="shared" ca="1" si="193"/>
        <v/>
      </c>
      <c r="R1401" s="75"/>
      <c r="S1401" s="77">
        <f t="shared" ca="1" si="190"/>
        <v>1</v>
      </c>
      <c r="T1401" s="78"/>
      <c r="U1401" s="81">
        <f t="shared" ca="1" si="198"/>
        <v>612.5</v>
      </c>
      <c r="V1401" s="82">
        <f t="shared" ca="1" si="194"/>
        <v>117317.64000000004</v>
      </c>
      <c r="W1401" s="50"/>
      <c r="X1401" s="50"/>
      <c r="Y1401" s="50"/>
      <c r="Z1401" s="50"/>
      <c r="AA1401" s="50"/>
      <c r="AG1401" s="50"/>
      <c r="AH1401" s="50"/>
      <c r="AI1401" s="50"/>
      <c r="AJ1401" s="50"/>
      <c r="AK1401" s="50"/>
      <c r="AL1401" s="50"/>
      <c r="AM1401" s="50"/>
      <c r="AN1401" s="50"/>
      <c r="AO1401" s="50"/>
      <c r="AP1401" s="138" t="str">
        <f>IF(NOT($AS1401=$AS1402),ROW(),"")</f>
        <v/>
      </c>
      <c r="AQ1401" s="20" t="str">
        <f>IF(NOT(AS1401=AS1402),AS1402,"")</f>
        <v/>
      </c>
      <c r="AR1401" s="20" t="str">
        <f>INDEX($AB$15:$AM$15,MATCH($AS1401,$AB$11:$AM$11,0))</f>
        <v>in</v>
      </c>
      <c r="AS1401" s="20" t="str">
        <f>LEFT(AT1401,4)</f>
        <v>2005</v>
      </c>
      <c r="AT1401" s="139" t="str">
        <f>LEFT(B1401,6)</f>
        <v>200506</v>
      </c>
    </row>
    <row r="1402" spans="2:46" x14ac:dyDescent="0.25">
      <c r="B1402" s="11">
        <f>'Market Data'!B1388</f>
        <v>20050610</v>
      </c>
      <c r="C1402" s="2">
        <f>'Market Data'!C1388</f>
        <v>5682</v>
      </c>
      <c r="D1402" s="2">
        <f>'Market Data'!D1388</f>
        <v>5700</v>
      </c>
      <c r="E1402" s="2">
        <f>'Market Data'!E1388</f>
        <v>5669.5</v>
      </c>
      <c r="F1402" s="12">
        <f>'Market Data'!F1388</f>
        <v>5683.5</v>
      </c>
      <c r="H1402" s="151">
        <f t="shared" si="195"/>
        <v>1384</v>
      </c>
      <c r="I1402" s="244">
        <f ca="1">IF($H1402&lt;($J$6+1),"",PFE(OFFSET($F1402,0,0,-$J$6)))</f>
        <v>9.7141301743604344E-2</v>
      </c>
      <c r="J1402" s="19"/>
      <c r="K1402" s="139" t="str">
        <f t="shared" ca="1" si="196"/>
        <v>Long</v>
      </c>
      <c r="L1402" s="243" t="e">
        <f t="shared" ca="1" si="191"/>
        <v>#N/A</v>
      </c>
      <c r="M1402" s="242" t="e">
        <f t="shared" ca="1" si="192"/>
        <v>#N/A</v>
      </c>
      <c r="N1402" s="20"/>
      <c r="O1402" s="74">
        <f t="shared" ca="1" si="197"/>
        <v>1</v>
      </c>
      <c r="P1402" s="75">
        <f t="shared" ca="1" si="189"/>
        <v>0</v>
      </c>
      <c r="Q1402" s="76" t="str">
        <f t="shared" ca="1" si="193"/>
        <v/>
      </c>
      <c r="R1402" s="75"/>
      <c r="S1402" s="77">
        <f t="shared" ca="1" si="190"/>
        <v>1</v>
      </c>
      <c r="T1402" s="78"/>
      <c r="U1402" s="81">
        <f t="shared" ca="1" si="198"/>
        <v>385</v>
      </c>
      <c r="V1402" s="82">
        <f t="shared" ca="1" si="194"/>
        <v>117702.64000000004</v>
      </c>
      <c r="W1402" s="50"/>
      <c r="X1402" s="50"/>
      <c r="Y1402" s="50"/>
      <c r="Z1402" s="50"/>
      <c r="AA1402" s="50"/>
      <c r="AG1402" s="50"/>
      <c r="AH1402" s="50"/>
      <c r="AI1402" s="50"/>
      <c r="AJ1402" s="50"/>
      <c r="AK1402" s="50"/>
      <c r="AL1402" s="50"/>
      <c r="AM1402" s="50"/>
      <c r="AN1402" s="50"/>
      <c r="AO1402" s="50"/>
      <c r="AP1402" s="138" t="str">
        <f>IF(NOT($AS1402=$AS1403),ROW(),"")</f>
        <v/>
      </c>
      <c r="AQ1402" s="20" t="str">
        <f>IF(NOT(AS1402=AS1403),AS1403,"")</f>
        <v/>
      </c>
      <c r="AR1402" s="20" t="str">
        <f>INDEX($AB$15:$AM$15,MATCH($AS1402,$AB$11:$AM$11,0))</f>
        <v>in</v>
      </c>
      <c r="AS1402" s="20" t="str">
        <f>LEFT(AT1402,4)</f>
        <v>2005</v>
      </c>
      <c r="AT1402" s="139" t="str">
        <f>LEFT(B1402,6)</f>
        <v>200506</v>
      </c>
    </row>
    <row r="1403" spans="2:46" x14ac:dyDescent="0.25">
      <c r="B1403" s="11">
        <f>'Market Data'!B1389</f>
        <v>20050613</v>
      </c>
      <c r="C1403" s="2">
        <f>'Market Data'!C1389</f>
        <v>5698</v>
      </c>
      <c r="D1403" s="2">
        <f>'Market Data'!D1389</f>
        <v>5702.5</v>
      </c>
      <c r="E1403" s="2">
        <f>'Market Data'!E1389</f>
        <v>5664.5</v>
      </c>
      <c r="F1403" s="12">
        <f>'Market Data'!F1389</f>
        <v>5685</v>
      </c>
      <c r="H1403" s="151">
        <f t="shared" si="195"/>
        <v>1385</v>
      </c>
      <c r="I1403" s="244">
        <f ca="1">IF($H1403&lt;($J$6+1),"",PFE(OFFSET($F1403,0,0,-$J$6)))</f>
        <v>0.10445922629367946</v>
      </c>
      <c r="J1403" s="19"/>
      <c r="K1403" s="139" t="str">
        <f t="shared" ca="1" si="196"/>
        <v>Long</v>
      </c>
      <c r="L1403" s="243" t="e">
        <f t="shared" ca="1" si="191"/>
        <v>#N/A</v>
      </c>
      <c r="M1403" s="242" t="e">
        <f t="shared" ca="1" si="192"/>
        <v>#N/A</v>
      </c>
      <c r="N1403" s="20"/>
      <c r="O1403" s="74">
        <f t="shared" ca="1" si="197"/>
        <v>1</v>
      </c>
      <c r="P1403" s="75">
        <f t="shared" ca="1" si="189"/>
        <v>0</v>
      </c>
      <c r="Q1403" s="76" t="str">
        <f t="shared" ca="1" si="193"/>
        <v/>
      </c>
      <c r="R1403" s="75"/>
      <c r="S1403" s="77">
        <f t="shared" ca="1" si="190"/>
        <v>1</v>
      </c>
      <c r="T1403" s="78"/>
      <c r="U1403" s="81">
        <f t="shared" ca="1" si="198"/>
        <v>52.5</v>
      </c>
      <c r="V1403" s="82">
        <f t="shared" ca="1" si="194"/>
        <v>117755.14000000004</v>
      </c>
      <c r="W1403" s="50"/>
      <c r="X1403" s="50"/>
      <c r="Y1403" s="50"/>
      <c r="Z1403" s="50"/>
      <c r="AA1403" s="50"/>
      <c r="AG1403" s="50"/>
      <c r="AH1403" s="50"/>
      <c r="AI1403" s="50"/>
      <c r="AJ1403" s="50"/>
      <c r="AK1403" s="50"/>
      <c r="AL1403" s="50"/>
      <c r="AM1403" s="50"/>
      <c r="AN1403" s="50"/>
      <c r="AO1403" s="50"/>
      <c r="AP1403" s="138" t="str">
        <f>IF(NOT($AS1403=$AS1404),ROW(),"")</f>
        <v/>
      </c>
      <c r="AQ1403" s="20" t="str">
        <f>IF(NOT(AS1403=AS1404),AS1404,"")</f>
        <v/>
      </c>
      <c r="AR1403" s="20" t="str">
        <f>INDEX($AB$15:$AM$15,MATCH($AS1403,$AB$11:$AM$11,0))</f>
        <v>in</v>
      </c>
      <c r="AS1403" s="20" t="str">
        <f>LEFT(AT1403,4)</f>
        <v>2005</v>
      </c>
      <c r="AT1403" s="139" t="str">
        <f>LEFT(B1403,6)</f>
        <v>200506</v>
      </c>
    </row>
    <row r="1404" spans="2:46" x14ac:dyDescent="0.25">
      <c r="B1404" s="11">
        <f>'Market Data'!B1390</f>
        <v>20050614</v>
      </c>
      <c r="C1404" s="2">
        <f>'Market Data'!C1390</f>
        <v>5691.5</v>
      </c>
      <c r="D1404" s="2">
        <f>'Market Data'!D1390</f>
        <v>5700.5</v>
      </c>
      <c r="E1404" s="2">
        <f>'Market Data'!E1390</f>
        <v>5676.5</v>
      </c>
      <c r="F1404" s="12">
        <f>'Market Data'!F1390</f>
        <v>5700.5</v>
      </c>
      <c r="H1404" s="151">
        <f t="shared" si="195"/>
        <v>1386</v>
      </c>
      <c r="I1404" s="244">
        <f ca="1">IF($H1404&lt;($J$6+1),"",PFE(OFFSET($F1404,0,0,-$J$6)))</f>
        <v>0.10919718142281258</v>
      </c>
      <c r="J1404" s="19"/>
      <c r="K1404" s="139" t="str">
        <f t="shared" ca="1" si="196"/>
        <v>Long</v>
      </c>
      <c r="L1404" s="243" t="e">
        <f t="shared" ca="1" si="191"/>
        <v>#N/A</v>
      </c>
      <c r="M1404" s="242" t="e">
        <f t="shared" ca="1" si="192"/>
        <v>#N/A</v>
      </c>
      <c r="N1404" s="20"/>
      <c r="O1404" s="74">
        <f t="shared" ca="1" si="197"/>
        <v>1</v>
      </c>
      <c r="P1404" s="75">
        <f t="shared" ca="1" si="189"/>
        <v>0</v>
      </c>
      <c r="Q1404" s="76" t="str">
        <f t="shared" ca="1" si="193"/>
        <v/>
      </c>
      <c r="R1404" s="75"/>
      <c r="S1404" s="77">
        <f t="shared" ca="1" si="190"/>
        <v>1</v>
      </c>
      <c r="T1404" s="78"/>
      <c r="U1404" s="81">
        <f t="shared" ca="1" si="198"/>
        <v>542.5</v>
      </c>
      <c r="V1404" s="82">
        <f t="shared" ca="1" si="194"/>
        <v>118297.64000000004</v>
      </c>
      <c r="W1404" s="50"/>
      <c r="X1404" s="50"/>
      <c r="Y1404" s="50"/>
      <c r="Z1404" s="50"/>
      <c r="AA1404" s="50"/>
      <c r="AG1404" s="50"/>
      <c r="AH1404" s="50"/>
      <c r="AI1404" s="50"/>
      <c r="AJ1404" s="50"/>
      <c r="AK1404" s="50"/>
      <c r="AL1404" s="50"/>
      <c r="AM1404" s="50"/>
      <c r="AN1404" s="50"/>
      <c r="AO1404" s="50"/>
      <c r="AP1404" s="138" t="str">
        <f>IF(NOT($AS1404=$AS1405),ROW(),"")</f>
        <v/>
      </c>
      <c r="AQ1404" s="20" t="str">
        <f>IF(NOT(AS1404=AS1405),AS1405,"")</f>
        <v/>
      </c>
      <c r="AR1404" s="20" t="str">
        <f>INDEX($AB$15:$AM$15,MATCH($AS1404,$AB$11:$AM$11,0))</f>
        <v>in</v>
      </c>
      <c r="AS1404" s="20" t="str">
        <f>LEFT(AT1404,4)</f>
        <v>2005</v>
      </c>
      <c r="AT1404" s="139" t="str">
        <f>LEFT(B1404,6)</f>
        <v>200506</v>
      </c>
    </row>
    <row r="1405" spans="2:46" x14ac:dyDescent="0.25">
      <c r="B1405" s="11">
        <f>'Market Data'!B1391</f>
        <v>20050615</v>
      </c>
      <c r="C1405" s="2">
        <f>'Market Data'!C1391</f>
        <v>5696.5</v>
      </c>
      <c r="D1405" s="2">
        <f>'Market Data'!D1391</f>
        <v>5706.5</v>
      </c>
      <c r="E1405" s="2">
        <f>'Market Data'!E1391</f>
        <v>5632</v>
      </c>
      <c r="F1405" s="12">
        <f>'Market Data'!F1391</f>
        <v>5653</v>
      </c>
      <c r="H1405" s="151">
        <f t="shared" si="195"/>
        <v>1387</v>
      </c>
      <c r="I1405" s="244">
        <f ca="1">IF($H1405&lt;($J$6+1),"",PFE(OFFSET($F1405,0,0,-$J$6)))</f>
        <v>9.611061753513167E-2</v>
      </c>
      <c r="J1405" s="19"/>
      <c r="K1405" s="139" t="str">
        <f t="shared" ca="1" si="196"/>
        <v>Long</v>
      </c>
      <c r="L1405" s="243" t="e">
        <f t="shared" ca="1" si="191"/>
        <v>#N/A</v>
      </c>
      <c r="M1405" s="242" t="e">
        <f t="shared" ca="1" si="192"/>
        <v>#N/A</v>
      </c>
      <c r="N1405" s="20"/>
      <c r="O1405" s="74">
        <f t="shared" ca="1" si="197"/>
        <v>1</v>
      </c>
      <c r="P1405" s="75">
        <f t="shared" ca="1" si="189"/>
        <v>0</v>
      </c>
      <c r="Q1405" s="76" t="str">
        <f t="shared" ca="1" si="193"/>
        <v/>
      </c>
      <c r="R1405" s="75"/>
      <c r="S1405" s="77">
        <f t="shared" ca="1" si="190"/>
        <v>1</v>
      </c>
      <c r="T1405" s="78"/>
      <c r="U1405" s="81">
        <f t="shared" ca="1" si="198"/>
        <v>-1662.5</v>
      </c>
      <c r="V1405" s="82">
        <f t="shared" ca="1" si="194"/>
        <v>116635.14000000004</v>
      </c>
      <c r="W1405" s="50"/>
      <c r="X1405" s="50"/>
      <c r="Y1405" s="50"/>
      <c r="Z1405" s="50"/>
      <c r="AA1405" s="50"/>
      <c r="AG1405" s="50"/>
      <c r="AH1405" s="50"/>
      <c r="AI1405" s="50"/>
      <c r="AJ1405" s="50"/>
      <c r="AK1405" s="50"/>
      <c r="AL1405" s="50"/>
      <c r="AM1405" s="50"/>
      <c r="AN1405" s="50"/>
      <c r="AO1405" s="50"/>
      <c r="AP1405" s="138" t="str">
        <f>IF(NOT($AS1405=$AS1406),ROW(),"")</f>
        <v/>
      </c>
      <c r="AQ1405" s="20" t="str">
        <f>IF(NOT(AS1405=AS1406),AS1406,"")</f>
        <v/>
      </c>
      <c r="AR1405" s="20" t="str">
        <f>INDEX($AB$15:$AM$15,MATCH($AS1405,$AB$11:$AM$11,0))</f>
        <v>in</v>
      </c>
      <c r="AS1405" s="20" t="str">
        <f>LEFT(AT1405,4)</f>
        <v>2005</v>
      </c>
      <c r="AT1405" s="139" t="str">
        <f>LEFT(B1405,6)</f>
        <v>200506</v>
      </c>
    </row>
    <row r="1406" spans="2:46" x14ac:dyDescent="0.25">
      <c r="B1406" s="11">
        <f>'Market Data'!B1392</f>
        <v>20050616</v>
      </c>
      <c r="C1406" s="2">
        <f>'Market Data'!C1392</f>
        <v>5673.5</v>
      </c>
      <c r="D1406" s="2">
        <f>'Market Data'!D1392</f>
        <v>5685</v>
      </c>
      <c r="E1406" s="2">
        <f>'Market Data'!E1392</f>
        <v>5650</v>
      </c>
      <c r="F1406" s="12">
        <f>'Market Data'!F1392</f>
        <v>5673</v>
      </c>
      <c r="H1406" s="151">
        <f t="shared" si="195"/>
        <v>1388</v>
      </c>
      <c r="I1406" s="244">
        <f ca="1">IF($H1406&lt;($J$6+1),"",PFE(OFFSET($F1406,0,0,-$J$6)))</f>
        <v>0.10199398741361569</v>
      </c>
      <c r="J1406" s="19"/>
      <c r="K1406" s="139" t="str">
        <f t="shared" ca="1" si="196"/>
        <v>Long</v>
      </c>
      <c r="L1406" s="243" t="e">
        <f t="shared" ca="1" si="191"/>
        <v>#N/A</v>
      </c>
      <c r="M1406" s="242" t="e">
        <f t="shared" ca="1" si="192"/>
        <v>#N/A</v>
      </c>
      <c r="N1406" s="20"/>
      <c r="O1406" s="74">
        <f t="shared" ca="1" si="197"/>
        <v>1</v>
      </c>
      <c r="P1406" s="75">
        <f t="shared" ca="1" si="189"/>
        <v>0</v>
      </c>
      <c r="Q1406" s="76" t="str">
        <f t="shared" ca="1" si="193"/>
        <v/>
      </c>
      <c r="R1406" s="75"/>
      <c r="S1406" s="77">
        <f t="shared" ca="1" si="190"/>
        <v>1</v>
      </c>
      <c r="T1406" s="78"/>
      <c r="U1406" s="81">
        <f t="shared" ca="1" si="198"/>
        <v>700</v>
      </c>
      <c r="V1406" s="82">
        <f t="shared" ca="1" si="194"/>
        <v>117335.14000000004</v>
      </c>
      <c r="W1406" s="50"/>
      <c r="X1406" s="50"/>
      <c r="Y1406" s="50"/>
      <c r="Z1406" s="50"/>
      <c r="AA1406" s="50"/>
      <c r="AG1406" s="50"/>
      <c r="AH1406" s="50"/>
      <c r="AI1406" s="50"/>
      <c r="AJ1406" s="50"/>
      <c r="AK1406" s="50"/>
      <c r="AL1406" s="50"/>
      <c r="AM1406" s="50"/>
      <c r="AN1406" s="50"/>
      <c r="AO1406" s="50"/>
      <c r="AP1406" s="138" t="str">
        <f>IF(NOT($AS1406=$AS1407),ROW(),"")</f>
        <v/>
      </c>
      <c r="AQ1406" s="20" t="str">
        <f>IF(NOT(AS1406=AS1407),AS1407,"")</f>
        <v/>
      </c>
      <c r="AR1406" s="20" t="str">
        <f>INDEX($AB$15:$AM$15,MATCH($AS1406,$AB$11:$AM$11,0))</f>
        <v>in</v>
      </c>
      <c r="AS1406" s="20" t="str">
        <f>LEFT(AT1406,4)</f>
        <v>2005</v>
      </c>
      <c r="AT1406" s="139" t="str">
        <f>LEFT(B1406,6)</f>
        <v>200506</v>
      </c>
    </row>
    <row r="1407" spans="2:46" x14ac:dyDescent="0.25">
      <c r="B1407" s="11">
        <f>'Market Data'!B1393</f>
        <v>20050617</v>
      </c>
      <c r="C1407" s="2">
        <f>'Market Data'!C1393</f>
        <v>5684.5</v>
      </c>
      <c r="D1407" s="2">
        <f>'Market Data'!D1393</f>
        <v>5722</v>
      </c>
      <c r="E1407" s="2">
        <f>'Market Data'!E1393</f>
        <v>5682</v>
      </c>
      <c r="F1407" s="12">
        <f>'Market Data'!F1393</f>
        <v>5710</v>
      </c>
      <c r="H1407" s="151">
        <f t="shared" si="195"/>
        <v>1389</v>
      </c>
      <c r="I1407" s="244">
        <f ca="1">IF($H1407&lt;($J$6+1),"",PFE(OFFSET($F1407,0,0,-$J$6)))</f>
        <v>0.12325490319168365</v>
      </c>
      <c r="J1407" s="19"/>
      <c r="K1407" s="139" t="str">
        <f t="shared" ca="1" si="196"/>
        <v>Long</v>
      </c>
      <c r="L1407" s="243" t="e">
        <f t="shared" ca="1" si="191"/>
        <v>#N/A</v>
      </c>
      <c r="M1407" s="242" t="e">
        <f t="shared" ca="1" si="192"/>
        <v>#N/A</v>
      </c>
      <c r="N1407" s="20"/>
      <c r="O1407" s="74">
        <f t="shared" ca="1" si="197"/>
        <v>1</v>
      </c>
      <c r="P1407" s="75">
        <f t="shared" ca="1" si="189"/>
        <v>0</v>
      </c>
      <c r="Q1407" s="76" t="str">
        <f t="shared" ca="1" si="193"/>
        <v/>
      </c>
      <c r="R1407" s="75"/>
      <c r="S1407" s="77">
        <f t="shared" ca="1" si="190"/>
        <v>1</v>
      </c>
      <c r="T1407" s="78"/>
      <c r="U1407" s="81">
        <f t="shared" ca="1" si="198"/>
        <v>1295</v>
      </c>
      <c r="V1407" s="82">
        <f t="shared" ca="1" si="194"/>
        <v>118630.14000000004</v>
      </c>
      <c r="W1407" s="50"/>
      <c r="X1407" s="50"/>
      <c r="Y1407" s="50"/>
      <c r="Z1407" s="50"/>
      <c r="AA1407" s="50"/>
      <c r="AG1407" s="50"/>
      <c r="AH1407" s="50"/>
      <c r="AI1407" s="50"/>
      <c r="AJ1407" s="50"/>
      <c r="AK1407" s="50"/>
      <c r="AL1407" s="50"/>
      <c r="AM1407" s="50"/>
      <c r="AN1407" s="50"/>
      <c r="AO1407" s="50"/>
      <c r="AP1407" s="138" t="str">
        <f>IF(NOT($AS1407=$AS1408),ROW(),"")</f>
        <v/>
      </c>
      <c r="AQ1407" s="20" t="str">
        <f>IF(NOT(AS1407=AS1408),AS1408,"")</f>
        <v/>
      </c>
      <c r="AR1407" s="20" t="str">
        <f>INDEX($AB$15:$AM$15,MATCH($AS1407,$AB$11:$AM$11,0))</f>
        <v>in</v>
      </c>
      <c r="AS1407" s="20" t="str">
        <f>LEFT(AT1407,4)</f>
        <v>2005</v>
      </c>
      <c r="AT1407" s="139" t="str">
        <f>LEFT(B1407,6)</f>
        <v>200506</v>
      </c>
    </row>
    <row r="1408" spans="2:46" x14ac:dyDescent="0.25">
      <c r="B1408" s="11">
        <f>'Market Data'!B1394</f>
        <v>20050620</v>
      </c>
      <c r="C1408" s="2">
        <f>'Market Data'!C1394</f>
        <v>5698.5</v>
      </c>
      <c r="D1408" s="2">
        <f>'Market Data'!D1394</f>
        <v>5701</v>
      </c>
      <c r="E1408" s="2">
        <f>'Market Data'!E1394</f>
        <v>5656.5</v>
      </c>
      <c r="F1408" s="12">
        <f>'Market Data'!F1394</f>
        <v>5694</v>
      </c>
      <c r="H1408" s="151">
        <f t="shared" si="195"/>
        <v>1390</v>
      </c>
      <c r="I1408" s="244">
        <f ca="1">IF($H1408&lt;($J$6+1),"",PFE(OFFSET($F1408,0,0,-$J$6)))</f>
        <v>0.11376585929602102</v>
      </c>
      <c r="J1408" s="19"/>
      <c r="K1408" s="139" t="str">
        <f t="shared" ca="1" si="196"/>
        <v>Long</v>
      </c>
      <c r="L1408" s="243" t="e">
        <f t="shared" ca="1" si="191"/>
        <v>#N/A</v>
      </c>
      <c r="M1408" s="242" t="e">
        <f t="shared" ca="1" si="192"/>
        <v>#N/A</v>
      </c>
      <c r="N1408" s="20"/>
      <c r="O1408" s="74">
        <f t="shared" ca="1" si="197"/>
        <v>1</v>
      </c>
      <c r="P1408" s="75">
        <f t="shared" ca="1" si="189"/>
        <v>0</v>
      </c>
      <c r="Q1408" s="76" t="str">
        <f t="shared" ca="1" si="193"/>
        <v/>
      </c>
      <c r="R1408" s="75"/>
      <c r="S1408" s="77">
        <f t="shared" ca="1" si="190"/>
        <v>1</v>
      </c>
      <c r="T1408" s="78"/>
      <c r="U1408" s="81">
        <f t="shared" ca="1" si="198"/>
        <v>-560</v>
      </c>
      <c r="V1408" s="82">
        <f t="shared" ca="1" si="194"/>
        <v>118070.14000000004</v>
      </c>
      <c r="W1408" s="50"/>
      <c r="X1408" s="50"/>
      <c r="Y1408" s="50"/>
      <c r="Z1408" s="50"/>
      <c r="AA1408" s="50"/>
      <c r="AG1408" s="50"/>
      <c r="AH1408" s="50"/>
      <c r="AI1408" s="50"/>
      <c r="AJ1408" s="50"/>
      <c r="AK1408" s="50"/>
      <c r="AL1408" s="50"/>
      <c r="AM1408" s="50"/>
      <c r="AN1408" s="50"/>
      <c r="AO1408" s="50"/>
      <c r="AP1408" s="138" t="str">
        <f>IF(NOT($AS1408=$AS1409),ROW(),"")</f>
        <v/>
      </c>
      <c r="AQ1408" s="20" t="str">
        <f>IF(NOT(AS1408=AS1409),AS1409,"")</f>
        <v/>
      </c>
      <c r="AR1408" s="20" t="str">
        <f>INDEX($AB$15:$AM$15,MATCH($AS1408,$AB$11:$AM$11,0))</f>
        <v>in</v>
      </c>
      <c r="AS1408" s="20" t="str">
        <f>LEFT(AT1408,4)</f>
        <v>2005</v>
      </c>
      <c r="AT1408" s="139" t="str">
        <f>LEFT(B1408,6)</f>
        <v>200506</v>
      </c>
    </row>
    <row r="1409" spans="2:46" x14ac:dyDescent="0.25">
      <c r="B1409" s="11">
        <f>'Market Data'!B1395</f>
        <v>20050621</v>
      </c>
      <c r="C1409" s="2">
        <f>'Market Data'!C1395</f>
        <v>5703</v>
      </c>
      <c r="D1409" s="2">
        <f>'Market Data'!D1395</f>
        <v>5711.5</v>
      </c>
      <c r="E1409" s="2">
        <f>'Market Data'!E1395</f>
        <v>5691</v>
      </c>
      <c r="F1409" s="12">
        <f>'Market Data'!F1395</f>
        <v>5704</v>
      </c>
      <c r="H1409" s="151">
        <f t="shared" si="195"/>
        <v>1391</v>
      </c>
      <c r="I1409" s="244">
        <f ca="1">IF($H1409&lt;($J$6+1),"",PFE(OFFSET($F1409,0,0,-$J$6)))</f>
        <v>0.15275489382016227</v>
      </c>
      <c r="J1409" s="19"/>
      <c r="K1409" s="139" t="str">
        <f t="shared" ca="1" si="196"/>
        <v>Long</v>
      </c>
      <c r="L1409" s="243" t="e">
        <f t="shared" ca="1" si="191"/>
        <v>#N/A</v>
      </c>
      <c r="M1409" s="242" t="e">
        <f t="shared" ca="1" si="192"/>
        <v>#N/A</v>
      </c>
      <c r="N1409" s="20"/>
      <c r="O1409" s="74">
        <f t="shared" ca="1" si="197"/>
        <v>1</v>
      </c>
      <c r="P1409" s="75">
        <f t="shared" ca="1" si="189"/>
        <v>0</v>
      </c>
      <c r="Q1409" s="76" t="str">
        <f t="shared" ca="1" si="193"/>
        <v/>
      </c>
      <c r="R1409" s="75"/>
      <c r="S1409" s="77">
        <f t="shared" ca="1" si="190"/>
        <v>1</v>
      </c>
      <c r="T1409" s="78"/>
      <c r="U1409" s="81">
        <f t="shared" ca="1" si="198"/>
        <v>350</v>
      </c>
      <c r="V1409" s="82">
        <f t="shared" ca="1" si="194"/>
        <v>118420.14000000004</v>
      </c>
      <c r="W1409" s="50"/>
      <c r="X1409" s="50"/>
      <c r="Y1409" s="50"/>
      <c r="Z1409" s="50"/>
      <c r="AA1409" s="50"/>
      <c r="AG1409" s="50"/>
      <c r="AH1409" s="50"/>
      <c r="AI1409" s="50"/>
      <c r="AJ1409" s="50"/>
      <c r="AK1409" s="50"/>
      <c r="AL1409" s="50"/>
      <c r="AM1409" s="50"/>
      <c r="AN1409" s="50"/>
      <c r="AO1409" s="50"/>
      <c r="AP1409" s="138" t="str">
        <f>IF(NOT($AS1409=$AS1410),ROW(),"")</f>
        <v/>
      </c>
      <c r="AQ1409" s="20" t="str">
        <f>IF(NOT(AS1409=AS1410),AS1410,"")</f>
        <v/>
      </c>
      <c r="AR1409" s="20" t="str">
        <f>INDEX($AB$15:$AM$15,MATCH($AS1409,$AB$11:$AM$11,0))</f>
        <v>in</v>
      </c>
      <c r="AS1409" s="20" t="str">
        <f>LEFT(AT1409,4)</f>
        <v>2005</v>
      </c>
      <c r="AT1409" s="139" t="str">
        <f>LEFT(B1409,6)</f>
        <v>200506</v>
      </c>
    </row>
    <row r="1410" spans="2:46" x14ac:dyDescent="0.25">
      <c r="B1410" s="11">
        <f>'Market Data'!B1396</f>
        <v>20050622</v>
      </c>
      <c r="C1410" s="2">
        <f>'Market Data'!C1396</f>
        <v>5705.5</v>
      </c>
      <c r="D1410" s="2">
        <f>'Market Data'!D1396</f>
        <v>5731.5</v>
      </c>
      <c r="E1410" s="2">
        <f>'Market Data'!E1396</f>
        <v>5694.5</v>
      </c>
      <c r="F1410" s="12">
        <f>'Market Data'!F1396</f>
        <v>5719</v>
      </c>
      <c r="H1410" s="151">
        <f t="shared" si="195"/>
        <v>1392</v>
      </c>
      <c r="I1410" s="244">
        <f ca="1">IF($H1410&lt;($J$6+1),"",PFE(OFFSET($F1410,0,0,-$J$6)))</f>
        <v>0.16086544354832819</v>
      </c>
      <c r="J1410" s="19"/>
      <c r="K1410" s="139" t="str">
        <f t="shared" ca="1" si="196"/>
        <v>Long</v>
      </c>
      <c r="L1410" s="243" t="e">
        <f t="shared" ca="1" si="191"/>
        <v>#N/A</v>
      </c>
      <c r="M1410" s="242" t="e">
        <f t="shared" ca="1" si="192"/>
        <v>#N/A</v>
      </c>
      <c r="N1410" s="20"/>
      <c r="O1410" s="74">
        <f t="shared" ca="1" si="197"/>
        <v>1</v>
      </c>
      <c r="P1410" s="75">
        <f t="shared" ca="1" si="189"/>
        <v>0</v>
      </c>
      <c r="Q1410" s="76" t="str">
        <f t="shared" ca="1" si="193"/>
        <v/>
      </c>
      <c r="R1410" s="75"/>
      <c r="S1410" s="77">
        <f t="shared" ca="1" si="190"/>
        <v>1</v>
      </c>
      <c r="T1410" s="78"/>
      <c r="U1410" s="81">
        <f t="shared" ca="1" si="198"/>
        <v>525</v>
      </c>
      <c r="V1410" s="82">
        <f t="shared" ca="1" si="194"/>
        <v>118945.14000000004</v>
      </c>
      <c r="W1410" s="50"/>
      <c r="X1410" s="50"/>
      <c r="Y1410" s="50"/>
      <c r="Z1410" s="50"/>
      <c r="AA1410" s="50"/>
      <c r="AG1410" s="50"/>
      <c r="AH1410" s="50"/>
      <c r="AI1410" s="50"/>
      <c r="AJ1410" s="50"/>
      <c r="AK1410" s="50"/>
      <c r="AL1410" s="50"/>
      <c r="AM1410" s="50"/>
      <c r="AN1410" s="50"/>
      <c r="AO1410" s="50"/>
      <c r="AP1410" s="138" t="str">
        <f>IF(NOT($AS1410=$AS1411),ROW(),"")</f>
        <v/>
      </c>
      <c r="AQ1410" s="20" t="str">
        <f>IF(NOT(AS1410=AS1411),AS1411,"")</f>
        <v/>
      </c>
      <c r="AR1410" s="20" t="str">
        <f>INDEX($AB$15:$AM$15,MATCH($AS1410,$AB$11:$AM$11,0))</f>
        <v>in</v>
      </c>
      <c r="AS1410" s="20" t="str">
        <f>LEFT(AT1410,4)</f>
        <v>2005</v>
      </c>
      <c r="AT1410" s="139" t="str">
        <f>LEFT(B1410,6)</f>
        <v>200506</v>
      </c>
    </row>
    <row r="1411" spans="2:46" x14ac:dyDescent="0.25">
      <c r="B1411" s="11">
        <f>'Market Data'!B1397</f>
        <v>20050623</v>
      </c>
      <c r="C1411" s="2">
        <f>'Market Data'!C1397</f>
        <v>5722</v>
      </c>
      <c r="D1411" s="2">
        <f>'Market Data'!D1397</f>
        <v>5737.5</v>
      </c>
      <c r="E1411" s="2">
        <f>'Market Data'!E1397</f>
        <v>5693.5</v>
      </c>
      <c r="F1411" s="12">
        <f>'Market Data'!F1397</f>
        <v>5700</v>
      </c>
      <c r="H1411" s="151">
        <f t="shared" si="195"/>
        <v>1393</v>
      </c>
      <c r="I1411" s="244">
        <f ca="1">IF($H1411&lt;($J$6+1),"",PFE(OFFSET($F1411,0,0,-$J$6)))</f>
        <v>0.14581668565436043</v>
      </c>
      <c r="J1411" s="19"/>
      <c r="K1411" s="139" t="str">
        <f t="shared" ca="1" si="196"/>
        <v>Long</v>
      </c>
      <c r="L1411" s="243" t="e">
        <f t="shared" ca="1" si="191"/>
        <v>#N/A</v>
      </c>
      <c r="M1411" s="242" t="e">
        <f t="shared" ca="1" si="192"/>
        <v>#N/A</v>
      </c>
      <c r="N1411" s="20"/>
      <c r="O1411" s="74">
        <f t="shared" ca="1" si="197"/>
        <v>1</v>
      </c>
      <c r="P1411" s="75">
        <f t="shared" ca="1" si="189"/>
        <v>0</v>
      </c>
      <c r="Q1411" s="76" t="str">
        <f t="shared" ca="1" si="193"/>
        <v/>
      </c>
      <c r="R1411" s="75"/>
      <c r="S1411" s="77">
        <f t="shared" ca="1" si="190"/>
        <v>1</v>
      </c>
      <c r="T1411" s="78"/>
      <c r="U1411" s="81">
        <f t="shared" ca="1" si="198"/>
        <v>-665</v>
      </c>
      <c r="V1411" s="82">
        <f t="shared" ca="1" si="194"/>
        <v>118280.14000000004</v>
      </c>
      <c r="W1411" s="50"/>
      <c r="X1411" s="50"/>
      <c r="Y1411" s="50"/>
      <c r="Z1411" s="50"/>
      <c r="AA1411" s="50"/>
      <c r="AG1411" s="50"/>
      <c r="AH1411" s="50"/>
      <c r="AI1411" s="50"/>
      <c r="AJ1411" s="50"/>
      <c r="AK1411" s="50"/>
      <c r="AL1411" s="50"/>
      <c r="AM1411" s="50"/>
      <c r="AN1411" s="50"/>
      <c r="AO1411" s="50"/>
      <c r="AP1411" s="138" t="str">
        <f>IF(NOT($AS1411=$AS1412),ROW(),"")</f>
        <v/>
      </c>
      <c r="AQ1411" s="20" t="str">
        <f>IF(NOT(AS1411=AS1412),AS1412,"")</f>
        <v/>
      </c>
      <c r="AR1411" s="20" t="str">
        <f>INDEX($AB$15:$AM$15,MATCH($AS1411,$AB$11:$AM$11,0))</f>
        <v>in</v>
      </c>
      <c r="AS1411" s="20" t="str">
        <f>LEFT(AT1411,4)</f>
        <v>2005</v>
      </c>
      <c r="AT1411" s="139" t="str">
        <f>LEFT(B1411,6)</f>
        <v>200506</v>
      </c>
    </row>
    <row r="1412" spans="2:46" x14ac:dyDescent="0.25">
      <c r="B1412" s="11">
        <f>'Market Data'!B1398</f>
        <v>20050624</v>
      </c>
      <c r="C1412" s="2">
        <f>'Market Data'!C1398</f>
        <v>5676.5</v>
      </c>
      <c r="D1412" s="2">
        <f>'Market Data'!D1398</f>
        <v>5683.5</v>
      </c>
      <c r="E1412" s="2">
        <f>'Market Data'!E1398</f>
        <v>5651.5</v>
      </c>
      <c r="F1412" s="12">
        <f>'Market Data'!F1398</f>
        <v>5652</v>
      </c>
      <c r="H1412" s="151">
        <f t="shared" si="195"/>
        <v>1394</v>
      </c>
      <c r="I1412" s="244">
        <f ca="1">IF($H1412&lt;($J$6+1),"",PFE(OFFSET($F1412,0,0,-$J$6)))</f>
        <v>9.8919859953939926E-2</v>
      </c>
      <c r="J1412" s="19"/>
      <c r="K1412" s="139" t="str">
        <f t="shared" ca="1" si="196"/>
        <v>Long</v>
      </c>
      <c r="L1412" s="243" t="e">
        <f t="shared" ca="1" si="191"/>
        <v>#N/A</v>
      </c>
      <c r="M1412" s="242" t="e">
        <f t="shared" ca="1" si="192"/>
        <v>#N/A</v>
      </c>
      <c r="N1412" s="20"/>
      <c r="O1412" s="74">
        <f t="shared" ca="1" si="197"/>
        <v>1</v>
      </c>
      <c r="P1412" s="75">
        <f t="shared" ca="1" si="189"/>
        <v>0</v>
      </c>
      <c r="Q1412" s="76" t="str">
        <f t="shared" ca="1" si="193"/>
        <v/>
      </c>
      <c r="R1412" s="75"/>
      <c r="S1412" s="77">
        <f t="shared" ca="1" si="190"/>
        <v>1</v>
      </c>
      <c r="T1412" s="78"/>
      <c r="U1412" s="81">
        <f t="shared" ca="1" si="198"/>
        <v>-1680</v>
      </c>
      <c r="V1412" s="82">
        <f t="shared" ca="1" si="194"/>
        <v>116600.14000000004</v>
      </c>
      <c r="W1412" s="50"/>
      <c r="X1412" s="50"/>
      <c r="Y1412" s="50"/>
      <c r="Z1412" s="50"/>
      <c r="AA1412" s="50"/>
      <c r="AG1412" s="50"/>
      <c r="AH1412" s="50"/>
      <c r="AI1412" s="50"/>
      <c r="AJ1412" s="50"/>
      <c r="AK1412" s="50"/>
      <c r="AL1412" s="50"/>
      <c r="AM1412" s="50"/>
      <c r="AN1412" s="50"/>
      <c r="AO1412" s="50"/>
      <c r="AP1412" s="138" t="str">
        <f>IF(NOT($AS1412=$AS1413),ROW(),"")</f>
        <v/>
      </c>
      <c r="AQ1412" s="20" t="str">
        <f>IF(NOT(AS1412=AS1413),AS1413,"")</f>
        <v/>
      </c>
      <c r="AR1412" s="20" t="str">
        <f>INDEX($AB$15:$AM$15,MATCH($AS1412,$AB$11:$AM$11,0))</f>
        <v>in</v>
      </c>
      <c r="AS1412" s="20" t="str">
        <f>LEFT(AT1412,4)</f>
        <v>2005</v>
      </c>
      <c r="AT1412" s="139" t="str">
        <f>LEFT(B1412,6)</f>
        <v>200506</v>
      </c>
    </row>
    <row r="1413" spans="2:46" x14ac:dyDescent="0.25">
      <c r="B1413" s="11">
        <f>'Market Data'!B1399</f>
        <v>20050627</v>
      </c>
      <c r="C1413" s="2">
        <f>'Market Data'!C1399</f>
        <v>5634</v>
      </c>
      <c r="D1413" s="2">
        <f>'Market Data'!D1399</f>
        <v>5637.5</v>
      </c>
      <c r="E1413" s="2">
        <f>'Market Data'!E1399</f>
        <v>5602</v>
      </c>
      <c r="F1413" s="12">
        <f>'Market Data'!F1399</f>
        <v>5602</v>
      </c>
      <c r="H1413" s="151">
        <f t="shared" si="195"/>
        <v>1395</v>
      </c>
      <c r="I1413" s="244">
        <f ca="1">IF($H1413&lt;($J$6+1),"",PFE(OFFSET($F1413,0,0,-$J$6)))</f>
        <v>8.9728421534137986E-2</v>
      </c>
      <c r="J1413" s="19"/>
      <c r="K1413" s="139" t="str">
        <f t="shared" ca="1" si="196"/>
        <v>Long</v>
      </c>
      <c r="L1413" s="243" t="e">
        <f t="shared" ca="1" si="191"/>
        <v>#N/A</v>
      </c>
      <c r="M1413" s="242" t="e">
        <f t="shared" ca="1" si="192"/>
        <v>#N/A</v>
      </c>
      <c r="N1413" s="20"/>
      <c r="O1413" s="74">
        <f t="shared" ca="1" si="197"/>
        <v>1</v>
      </c>
      <c r="P1413" s="75">
        <f t="shared" ca="1" si="189"/>
        <v>0</v>
      </c>
      <c r="Q1413" s="76" t="str">
        <f t="shared" ca="1" si="193"/>
        <v/>
      </c>
      <c r="R1413" s="75"/>
      <c r="S1413" s="77">
        <f t="shared" ca="1" si="190"/>
        <v>1</v>
      </c>
      <c r="T1413" s="78"/>
      <c r="U1413" s="81">
        <f t="shared" ca="1" si="198"/>
        <v>-1750</v>
      </c>
      <c r="V1413" s="82">
        <f t="shared" ca="1" si="194"/>
        <v>114850.14000000004</v>
      </c>
      <c r="W1413" s="50"/>
      <c r="X1413" s="50"/>
      <c r="Y1413" s="50"/>
      <c r="Z1413" s="50"/>
      <c r="AA1413" s="50"/>
      <c r="AG1413" s="50"/>
      <c r="AH1413" s="50"/>
      <c r="AI1413" s="50"/>
      <c r="AJ1413" s="50"/>
      <c r="AK1413" s="50"/>
      <c r="AL1413" s="50"/>
      <c r="AM1413" s="50"/>
      <c r="AN1413" s="50"/>
      <c r="AO1413" s="50"/>
      <c r="AP1413" s="138" t="str">
        <f>IF(NOT($AS1413=$AS1414),ROW(),"")</f>
        <v/>
      </c>
      <c r="AQ1413" s="20" t="str">
        <f>IF(NOT(AS1413=AS1414),AS1414,"")</f>
        <v/>
      </c>
      <c r="AR1413" s="20" t="str">
        <f>INDEX($AB$15:$AM$15,MATCH($AS1413,$AB$11:$AM$11,0))</f>
        <v>in</v>
      </c>
      <c r="AS1413" s="20" t="str">
        <f>LEFT(AT1413,4)</f>
        <v>2005</v>
      </c>
      <c r="AT1413" s="139" t="str">
        <f>LEFT(B1413,6)</f>
        <v>200506</v>
      </c>
    </row>
    <row r="1414" spans="2:46" x14ac:dyDescent="0.25">
      <c r="B1414" s="11">
        <f>'Market Data'!B1400</f>
        <v>20050628</v>
      </c>
      <c r="C1414" s="2">
        <f>'Market Data'!C1400</f>
        <v>5627.5</v>
      </c>
      <c r="D1414" s="2">
        <f>'Market Data'!D1400</f>
        <v>5666</v>
      </c>
      <c r="E1414" s="2">
        <f>'Market Data'!E1400</f>
        <v>5622.5</v>
      </c>
      <c r="F1414" s="12">
        <f>'Market Data'!F1400</f>
        <v>5661.5</v>
      </c>
      <c r="H1414" s="151">
        <f t="shared" si="195"/>
        <v>1396</v>
      </c>
      <c r="I1414" s="244">
        <f ca="1">IF($H1414&lt;($J$6+1),"",PFE(OFFSET($F1414,0,0,-$J$6)))</f>
        <v>8.9728421534137986E-2</v>
      </c>
      <c r="J1414" s="19"/>
      <c r="K1414" s="139" t="str">
        <f t="shared" ca="1" si="196"/>
        <v>Long</v>
      </c>
      <c r="L1414" s="243" t="e">
        <f t="shared" ca="1" si="191"/>
        <v>#N/A</v>
      </c>
      <c r="M1414" s="242" t="e">
        <f t="shared" ca="1" si="192"/>
        <v>#N/A</v>
      </c>
      <c r="N1414" s="20"/>
      <c r="O1414" s="74">
        <f t="shared" ca="1" si="197"/>
        <v>1</v>
      </c>
      <c r="P1414" s="75">
        <f t="shared" ca="1" si="189"/>
        <v>0</v>
      </c>
      <c r="Q1414" s="76" t="str">
        <f t="shared" ca="1" si="193"/>
        <v/>
      </c>
      <c r="R1414" s="75"/>
      <c r="S1414" s="77">
        <f t="shared" ca="1" si="190"/>
        <v>1</v>
      </c>
      <c r="T1414" s="78"/>
      <c r="U1414" s="81">
        <f t="shared" ca="1" si="198"/>
        <v>2082.5</v>
      </c>
      <c r="V1414" s="82">
        <f t="shared" ca="1" si="194"/>
        <v>116932.64000000004</v>
      </c>
      <c r="W1414" s="50"/>
      <c r="X1414" s="50"/>
      <c r="Y1414" s="50"/>
      <c r="Z1414" s="50"/>
      <c r="AA1414" s="50"/>
      <c r="AG1414" s="50"/>
      <c r="AH1414" s="50"/>
      <c r="AI1414" s="50"/>
      <c r="AJ1414" s="50"/>
      <c r="AK1414" s="50"/>
      <c r="AL1414" s="50"/>
      <c r="AM1414" s="50"/>
      <c r="AN1414" s="50"/>
      <c r="AO1414" s="50"/>
      <c r="AP1414" s="138" t="str">
        <f>IF(NOT($AS1414=$AS1415),ROW(),"")</f>
        <v/>
      </c>
      <c r="AQ1414" s="20" t="str">
        <f>IF(NOT(AS1414=AS1415),AS1415,"")</f>
        <v/>
      </c>
      <c r="AR1414" s="20" t="str">
        <f>INDEX($AB$15:$AM$15,MATCH($AS1414,$AB$11:$AM$11,0))</f>
        <v>in</v>
      </c>
      <c r="AS1414" s="20" t="str">
        <f>LEFT(AT1414,4)</f>
        <v>2005</v>
      </c>
      <c r="AT1414" s="139" t="str">
        <f>LEFT(B1414,6)</f>
        <v>200506</v>
      </c>
    </row>
    <row r="1415" spans="2:46" x14ac:dyDescent="0.25">
      <c r="B1415" s="11">
        <f>'Market Data'!B1401</f>
        <v>20050629</v>
      </c>
      <c r="C1415" s="2">
        <f>'Market Data'!C1401</f>
        <v>5663</v>
      </c>
      <c r="D1415" s="2">
        <f>'Market Data'!D1401</f>
        <v>5690</v>
      </c>
      <c r="E1415" s="2">
        <f>'Market Data'!E1401</f>
        <v>5653</v>
      </c>
      <c r="F1415" s="12">
        <f>'Market Data'!F1401</f>
        <v>5665</v>
      </c>
      <c r="H1415" s="151">
        <f t="shared" si="195"/>
        <v>1397</v>
      </c>
      <c r="I1415" s="244">
        <f ca="1">IF($H1415&lt;($J$6+1),"",PFE(OFFSET($F1415,0,0,-$J$6)))</f>
        <v>9.5720297365036275E-2</v>
      </c>
      <c r="J1415" s="19"/>
      <c r="K1415" s="139" t="str">
        <f t="shared" ca="1" si="196"/>
        <v>Long</v>
      </c>
      <c r="L1415" s="243" t="e">
        <f t="shared" ca="1" si="191"/>
        <v>#N/A</v>
      </c>
      <c r="M1415" s="242" t="e">
        <f t="shared" ca="1" si="192"/>
        <v>#N/A</v>
      </c>
      <c r="N1415" s="20"/>
      <c r="O1415" s="74">
        <f t="shared" ca="1" si="197"/>
        <v>1</v>
      </c>
      <c r="P1415" s="75">
        <f t="shared" ca="1" si="189"/>
        <v>0</v>
      </c>
      <c r="Q1415" s="76" t="str">
        <f t="shared" ca="1" si="193"/>
        <v/>
      </c>
      <c r="R1415" s="75"/>
      <c r="S1415" s="77">
        <f t="shared" ca="1" si="190"/>
        <v>1</v>
      </c>
      <c r="T1415" s="78"/>
      <c r="U1415" s="81">
        <f t="shared" ca="1" si="198"/>
        <v>122.5</v>
      </c>
      <c r="V1415" s="82">
        <f t="shared" ca="1" si="194"/>
        <v>117055.14000000004</v>
      </c>
      <c r="W1415" s="50"/>
      <c r="X1415" s="50"/>
      <c r="Y1415" s="50"/>
      <c r="Z1415" s="50"/>
      <c r="AA1415" s="50"/>
      <c r="AG1415" s="50"/>
      <c r="AH1415" s="50"/>
      <c r="AI1415" s="50"/>
      <c r="AJ1415" s="50"/>
      <c r="AK1415" s="50"/>
      <c r="AL1415" s="50"/>
      <c r="AM1415" s="50"/>
      <c r="AN1415" s="50"/>
      <c r="AO1415" s="50"/>
      <c r="AP1415" s="138" t="str">
        <f>IF(NOT($AS1415=$AS1416),ROW(),"")</f>
        <v/>
      </c>
      <c r="AQ1415" s="20" t="str">
        <f>IF(NOT(AS1415=AS1416),AS1416,"")</f>
        <v/>
      </c>
      <c r="AR1415" s="20" t="str">
        <f>INDEX($AB$15:$AM$15,MATCH($AS1415,$AB$11:$AM$11,0))</f>
        <v>in</v>
      </c>
      <c r="AS1415" s="20" t="str">
        <f>LEFT(AT1415,4)</f>
        <v>2005</v>
      </c>
      <c r="AT1415" s="139" t="str">
        <f>LEFT(B1415,6)</f>
        <v>200506</v>
      </c>
    </row>
    <row r="1416" spans="2:46" x14ac:dyDescent="0.25">
      <c r="B1416" s="11">
        <f>'Market Data'!B1402</f>
        <v>20050630</v>
      </c>
      <c r="C1416" s="2">
        <f>'Market Data'!C1402</f>
        <v>5669</v>
      </c>
      <c r="D1416" s="2">
        <f>'Market Data'!D1402</f>
        <v>5701</v>
      </c>
      <c r="E1416" s="2">
        <f>'Market Data'!E1402</f>
        <v>5667.5</v>
      </c>
      <c r="F1416" s="12">
        <f>'Market Data'!F1402</f>
        <v>5694.5</v>
      </c>
      <c r="H1416" s="151">
        <f t="shared" si="195"/>
        <v>1398</v>
      </c>
      <c r="I1416" s="244">
        <f ca="1">IF($H1416&lt;($J$6+1),"",PFE(OFFSET($F1416,0,0,-$J$6)))</f>
        <v>0.10849032039540654</v>
      </c>
      <c r="J1416" s="19"/>
      <c r="K1416" s="139" t="str">
        <f t="shared" ca="1" si="196"/>
        <v>Long</v>
      </c>
      <c r="L1416" s="243" t="e">
        <f t="shared" ca="1" si="191"/>
        <v>#N/A</v>
      </c>
      <c r="M1416" s="242" t="e">
        <f t="shared" ca="1" si="192"/>
        <v>#N/A</v>
      </c>
      <c r="N1416" s="20"/>
      <c r="O1416" s="74">
        <f t="shared" ca="1" si="197"/>
        <v>1</v>
      </c>
      <c r="P1416" s="75">
        <f t="shared" ca="1" si="189"/>
        <v>0</v>
      </c>
      <c r="Q1416" s="76" t="str">
        <f t="shared" ca="1" si="193"/>
        <v/>
      </c>
      <c r="R1416" s="75"/>
      <c r="S1416" s="77">
        <f t="shared" ca="1" si="190"/>
        <v>1</v>
      </c>
      <c r="T1416" s="78"/>
      <c r="U1416" s="81">
        <f t="shared" ca="1" si="198"/>
        <v>1032.5</v>
      </c>
      <c r="V1416" s="82">
        <f t="shared" ca="1" si="194"/>
        <v>118087.64000000004</v>
      </c>
      <c r="W1416" s="50"/>
      <c r="X1416" s="50"/>
      <c r="Y1416" s="50"/>
      <c r="Z1416" s="50"/>
      <c r="AA1416" s="50"/>
      <c r="AG1416" s="50"/>
      <c r="AH1416" s="50"/>
      <c r="AI1416" s="50"/>
      <c r="AJ1416" s="50"/>
      <c r="AK1416" s="50"/>
      <c r="AL1416" s="50"/>
      <c r="AM1416" s="50"/>
      <c r="AN1416" s="50"/>
      <c r="AO1416" s="50"/>
      <c r="AP1416" s="138" t="str">
        <f>IF(NOT($AS1416=$AS1417),ROW(),"")</f>
        <v/>
      </c>
      <c r="AQ1416" s="20" t="str">
        <f>IF(NOT(AS1416=AS1417),AS1417,"")</f>
        <v/>
      </c>
      <c r="AR1416" s="20" t="str">
        <f>INDEX($AB$15:$AM$15,MATCH($AS1416,$AB$11:$AM$11,0))</f>
        <v>in</v>
      </c>
      <c r="AS1416" s="20" t="str">
        <f>LEFT(AT1416,4)</f>
        <v>2005</v>
      </c>
      <c r="AT1416" s="139" t="str">
        <f>LEFT(B1416,6)</f>
        <v>200506</v>
      </c>
    </row>
    <row r="1417" spans="2:46" x14ac:dyDescent="0.25">
      <c r="B1417" s="11">
        <f>'Market Data'!B1403</f>
        <v>20050701</v>
      </c>
      <c r="C1417" s="2">
        <f>'Market Data'!C1403</f>
        <v>5671.5</v>
      </c>
      <c r="D1417" s="2">
        <f>'Market Data'!D1403</f>
        <v>5717.5</v>
      </c>
      <c r="E1417" s="2">
        <f>'Market Data'!E1403</f>
        <v>5671</v>
      </c>
      <c r="F1417" s="12">
        <f>'Market Data'!F1403</f>
        <v>5709.5</v>
      </c>
      <c r="H1417" s="151">
        <f t="shared" si="195"/>
        <v>1399</v>
      </c>
      <c r="I1417" s="244">
        <f ca="1">IF($H1417&lt;($J$6+1),"",PFE(OFFSET($F1417,0,0,-$J$6)))</f>
        <v>9.2739071276994045E-2</v>
      </c>
      <c r="J1417" s="19"/>
      <c r="K1417" s="139" t="str">
        <f t="shared" ca="1" si="196"/>
        <v>Long</v>
      </c>
      <c r="L1417" s="243" t="e">
        <f t="shared" ca="1" si="191"/>
        <v>#N/A</v>
      </c>
      <c r="M1417" s="242" t="e">
        <f t="shared" ca="1" si="192"/>
        <v>#N/A</v>
      </c>
      <c r="N1417" s="20"/>
      <c r="O1417" s="74">
        <f t="shared" ca="1" si="197"/>
        <v>1</v>
      </c>
      <c r="P1417" s="75">
        <f t="shared" ca="1" si="189"/>
        <v>0</v>
      </c>
      <c r="Q1417" s="76" t="str">
        <f t="shared" ca="1" si="193"/>
        <v/>
      </c>
      <c r="R1417" s="75"/>
      <c r="S1417" s="77">
        <f t="shared" ca="1" si="190"/>
        <v>1</v>
      </c>
      <c r="T1417" s="78"/>
      <c r="U1417" s="81">
        <f t="shared" ca="1" si="198"/>
        <v>525</v>
      </c>
      <c r="V1417" s="82">
        <f t="shared" ca="1" si="194"/>
        <v>118612.64000000004</v>
      </c>
      <c r="W1417" s="50"/>
      <c r="X1417" s="50"/>
      <c r="Y1417" s="50"/>
      <c r="Z1417" s="50"/>
      <c r="AA1417" s="50"/>
      <c r="AG1417" s="50"/>
      <c r="AH1417" s="50"/>
      <c r="AI1417" s="50"/>
      <c r="AJ1417" s="50"/>
      <c r="AK1417" s="50"/>
      <c r="AL1417" s="50"/>
      <c r="AM1417" s="50"/>
      <c r="AN1417" s="50"/>
      <c r="AO1417" s="50"/>
      <c r="AP1417" s="138" t="str">
        <f>IF(NOT($AS1417=$AS1418),ROW(),"")</f>
        <v/>
      </c>
      <c r="AQ1417" s="20" t="str">
        <f>IF(NOT(AS1417=AS1418),AS1418,"")</f>
        <v/>
      </c>
      <c r="AR1417" s="20" t="str">
        <f>INDEX($AB$15:$AM$15,MATCH($AS1417,$AB$11:$AM$11,0))</f>
        <v>in</v>
      </c>
      <c r="AS1417" s="20" t="str">
        <f>LEFT(AT1417,4)</f>
        <v>2005</v>
      </c>
      <c r="AT1417" s="139" t="str">
        <f>LEFT(B1417,6)</f>
        <v>200507</v>
      </c>
    </row>
    <row r="1418" spans="2:46" x14ac:dyDescent="0.25">
      <c r="B1418" s="11">
        <f>'Market Data'!B1404</f>
        <v>20050704</v>
      </c>
      <c r="C1418" s="2">
        <f>'Market Data'!C1404</f>
        <v>5709.5</v>
      </c>
      <c r="D1418" s="2">
        <f>'Market Data'!D1404</f>
        <v>5720.5</v>
      </c>
      <c r="E1418" s="2">
        <f>'Market Data'!E1404</f>
        <v>5704</v>
      </c>
      <c r="F1418" s="12">
        <f>'Market Data'!F1404</f>
        <v>5717</v>
      </c>
      <c r="H1418" s="151">
        <f t="shared" si="195"/>
        <v>1400</v>
      </c>
      <c r="I1418" s="244">
        <f ca="1">IF($H1418&lt;($J$6+1),"",PFE(OFFSET($F1418,0,0,-$J$6)))</f>
        <v>9.7387770355401762E-2</v>
      </c>
      <c r="J1418" s="19"/>
      <c r="K1418" s="139" t="str">
        <f t="shared" ca="1" si="196"/>
        <v>Long</v>
      </c>
      <c r="L1418" s="243" t="e">
        <f t="shared" ca="1" si="191"/>
        <v>#N/A</v>
      </c>
      <c r="M1418" s="242" t="e">
        <f t="shared" ca="1" si="192"/>
        <v>#N/A</v>
      </c>
      <c r="N1418" s="20"/>
      <c r="O1418" s="74">
        <f t="shared" ca="1" si="197"/>
        <v>1</v>
      </c>
      <c r="P1418" s="75">
        <f t="shared" ca="1" si="189"/>
        <v>0</v>
      </c>
      <c r="Q1418" s="76" t="str">
        <f t="shared" ca="1" si="193"/>
        <v/>
      </c>
      <c r="R1418" s="75"/>
      <c r="S1418" s="77">
        <f t="shared" ca="1" si="190"/>
        <v>1</v>
      </c>
      <c r="T1418" s="78"/>
      <c r="U1418" s="81">
        <f t="shared" ca="1" si="198"/>
        <v>262.5</v>
      </c>
      <c r="V1418" s="82">
        <f t="shared" ca="1" si="194"/>
        <v>118875.14000000004</v>
      </c>
      <c r="W1418" s="50"/>
      <c r="X1418" s="50"/>
      <c r="Y1418" s="50"/>
      <c r="Z1418" s="50"/>
      <c r="AA1418" s="50"/>
      <c r="AG1418" s="50"/>
      <c r="AH1418" s="50"/>
      <c r="AI1418" s="50"/>
      <c r="AJ1418" s="50"/>
      <c r="AK1418" s="50"/>
      <c r="AL1418" s="50"/>
      <c r="AM1418" s="50"/>
      <c r="AN1418" s="50"/>
      <c r="AO1418" s="50"/>
      <c r="AP1418" s="138" t="str">
        <f>IF(NOT($AS1418=$AS1419),ROW(),"")</f>
        <v/>
      </c>
      <c r="AQ1418" s="20" t="str">
        <f>IF(NOT(AS1418=AS1419),AS1419,"")</f>
        <v/>
      </c>
      <c r="AR1418" s="20" t="str">
        <f>INDEX($AB$15:$AM$15,MATCH($AS1418,$AB$11:$AM$11,0))</f>
        <v>in</v>
      </c>
      <c r="AS1418" s="20" t="str">
        <f>LEFT(AT1418,4)</f>
        <v>2005</v>
      </c>
      <c r="AT1418" s="139" t="str">
        <f>LEFT(B1418,6)</f>
        <v>200507</v>
      </c>
    </row>
    <row r="1419" spans="2:46" x14ac:dyDescent="0.25">
      <c r="B1419" s="11">
        <f>'Market Data'!B1405</f>
        <v>20050705</v>
      </c>
      <c r="C1419" s="2">
        <f>'Market Data'!C1405</f>
        <v>5713</v>
      </c>
      <c r="D1419" s="2">
        <f>'Market Data'!D1405</f>
        <v>5717</v>
      </c>
      <c r="E1419" s="2">
        <f>'Market Data'!E1405</f>
        <v>5669</v>
      </c>
      <c r="F1419" s="12">
        <f>'Market Data'!F1405</f>
        <v>5703.5</v>
      </c>
      <c r="H1419" s="151">
        <f t="shared" si="195"/>
        <v>1401</v>
      </c>
      <c r="I1419" s="244">
        <f ca="1">IF($H1419&lt;($J$6+1),"",PFE(OFFSET($F1419,0,0,-$J$6)))</f>
        <v>0.10739018979576058</v>
      </c>
      <c r="J1419" s="19"/>
      <c r="K1419" s="139" t="str">
        <f t="shared" ca="1" si="196"/>
        <v>Long</v>
      </c>
      <c r="L1419" s="243" t="e">
        <f t="shared" ca="1" si="191"/>
        <v>#N/A</v>
      </c>
      <c r="M1419" s="242" t="e">
        <f t="shared" ca="1" si="192"/>
        <v>#N/A</v>
      </c>
      <c r="N1419" s="20"/>
      <c r="O1419" s="74">
        <f t="shared" ca="1" si="197"/>
        <v>1</v>
      </c>
      <c r="P1419" s="75">
        <f t="shared" ca="1" si="189"/>
        <v>0</v>
      </c>
      <c r="Q1419" s="76" t="str">
        <f t="shared" ca="1" si="193"/>
        <v/>
      </c>
      <c r="R1419" s="75"/>
      <c r="S1419" s="77">
        <f t="shared" ca="1" si="190"/>
        <v>1</v>
      </c>
      <c r="T1419" s="78"/>
      <c r="U1419" s="81">
        <f t="shared" ca="1" si="198"/>
        <v>-472.5</v>
      </c>
      <c r="V1419" s="82">
        <f t="shared" ca="1" si="194"/>
        <v>118402.64000000004</v>
      </c>
      <c r="W1419" s="50"/>
      <c r="X1419" s="50"/>
      <c r="Y1419" s="50"/>
      <c r="Z1419" s="50"/>
      <c r="AA1419" s="50"/>
      <c r="AG1419" s="50"/>
      <c r="AH1419" s="50"/>
      <c r="AI1419" s="50"/>
      <c r="AJ1419" s="50"/>
      <c r="AK1419" s="50"/>
      <c r="AL1419" s="50"/>
      <c r="AM1419" s="50"/>
      <c r="AN1419" s="50"/>
      <c r="AO1419" s="50"/>
      <c r="AP1419" s="138" t="str">
        <f>IF(NOT($AS1419=$AS1420),ROW(),"")</f>
        <v/>
      </c>
      <c r="AQ1419" s="20" t="str">
        <f>IF(NOT(AS1419=AS1420),AS1420,"")</f>
        <v/>
      </c>
      <c r="AR1419" s="20" t="str">
        <f>INDEX($AB$15:$AM$15,MATCH($AS1419,$AB$11:$AM$11,0))</f>
        <v>in</v>
      </c>
      <c r="AS1419" s="20" t="str">
        <f>LEFT(AT1419,4)</f>
        <v>2005</v>
      </c>
      <c r="AT1419" s="139" t="str">
        <f>LEFT(B1419,6)</f>
        <v>200507</v>
      </c>
    </row>
    <row r="1420" spans="2:46" x14ac:dyDescent="0.25">
      <c r="B1420" s="11">
        <f>'Market Data'!B1406</f>
        <v>20050706</v>
      </c>
      <c r="C1420" s="2">
        <f>'Market Data'!C1406</f>
        <v>5706</v>
      </c>
      <c r="D1420" s="2">
        <f>'Market Data'!D1406</f>
        <v>5730</v>
      </c>
      <c r="E1420" s="2">
        <f>'Market Data'!E1406</f>
        <v>5699</v>
      </c>
      <c r="F1420" s="12">
        <f>'Market Data'!F1406</f>
        <v>5709</v>
      </c>
      <c r="H1420" s="151">
        <f t="shared" si="195"/>
        <v>1402</v>
      </c>
      <c r="I1420" s="244">
        <f ca="1">IF($H1420&lt;($J$6+1),"",PFE(OFFSET($F1420,0,0,-$J$6)))</f>
        <v>0.13082038825959758</v>
      </c>
      <c r="J1420" s="19"/>
      <c r="K1420" s="139" t="str">
        <f t="shared" ca="1" si="196"/>
        <v>Long</v>
      </c>
      <c r="L1420" s="243" t="e">
        <f t="shared" ca="1" si="191"/>
        <v>#N/A</v>
      </c>
      <c r="M1420" s="242" t="e">
        <f t="shared" ca="1" si="192"/>
        <v>#N/A</v>
      </c>
      <c r="N1420" s="20"/>
      <c r="O1420" s="74">
        <f t="shared" ca="1" si="197"/>
        <v>1</v>
      </c>
      <c r="P1420" s="75">
        <f t="shared" ca="1" si="189"/>
        <v>0</v>
      </c>
      <c r="Q1420" s="76" t="str">
        <f t="shared" ca="1" si="193"/>
        <v/>
      </c>
      <c r="R1420" s="75"/>
      <c r="S1420" s="77">
        <f t="shared" ca="1" si="190"/>
        <v>1</v>
      </c>
      <c r="T1420" s="78"/>
      <c r="U1420" s="81">
        <f t="shared" ca="1" si="198"/>
        <v>192.5</v>
      </c>
      <c r="V1420" s="82">
        <f t="shared" ca="1" si="194"/>
        <v>118595.14000000004</v>
      </c>
      <c r="W1420" s="50"/>
      <c r="X1420" s="50"/>
      <c r="Y1420" s="50"/>
      <c r="Z1420" s="50"/>
      <c r="AA1420" s="50"/>
      <c r="AG1420" s="50"/>
      <c r="AH1420" s="50"/>
      <c r="AI1420" s="50"/>
      <c r="AJ1420" s="50"/>
      <c r="AK1420" s="50"/>
      <c r="AL1420" s="50"/>
      <c r="AM1420" s="50"/>
      <c r="AN1420" s="50"/>
      <c r="AO1420" s="50"/>
      <c r="AP1420" s="138" t="str">
        <f>IF(NOT($AS1420=$AS1421),ROW(),"")</f>
        <v/>
      </c>
      <c r="AQ1420" s="20" t="str">
        <f>IF(NOT(AS1420=AS1421),AS1421,"")</f>
        <v/>
      </c>
      <c r="AR1420" s="20" t="str">
        <f>INDEX($AB$15:$AM$15,MATCH($AS1420,$AB$11:$AM$11,0))</f>
        <v>in</v>
      </c>
      <c r="AS1420" s="20" t="str">
        <f>LEFT(AT1420,4)</f>
        <v>2005</v>
      </c>
      <c r="AT1420" s="139" t="str">
        <f>LEFT(B1420,6)</f>
        <v>200507</v>
      </c>
    </row>
    <row r="1421" spans="2:46" x14ac:dyDescent="0.25">
      <c r="B1421" s="11">
        <f>'Market Data'!B1407</f>
        <v>20050707</v>
      </c>
      <c r="C1421" s="2">
        <f>'Market Data'!C1407</f>
        <v>5681.5</v>
      </c>
      <c r="D1421" s="2">
        <f>'Market Data'!D1407</f>
        <v>5685.5</v>
      </c>
      <c r="E1421" s="2">
        <f>'Market Data'!E1407</f>
        <v>5537</v>
      </c>
      <c r="F1421" s="12">
        <f>'Market Data'!F1407</f>
        <v>5652</v>
      </c>
      <c r="H1421" s="151">
        <f t="shared" si="195"/>
        <v>1403</v>
      </c>
      <c r="I1421" s="244">
        <f ca="1">IF($H1421&lt;($J$6+1),"",PFE(OFFSET($F1421,0,0,-$J$6)))</f>
        <v>9.7595030950329772E-2</v>
      </c>
      <c r="J1421" s="19"/>
      <c r="K1421" s="139" t="str">
        <f t="shared" ca="1" si="196"/>
        <v>Long</v>
      </c>
      <c r="L1421" s="243" t="e">
        <f t="shared" ca="1" si="191"/>
        <v>#N/A</v>
      </c>
      <c r="M1421" s="242" t="e">
        <f t="shared" ca="1" si="192"/>
        <v>#N/A</v>
      </c>
      <c r="N1421" s="20"/>
      <c r="O1421" s="74">
        <f t="shared" ca="1" si="197"/>
        <v>1</v>
      </c>
      <c r="P1421" s="75">
        <f t="shared" ca="1" si="189"/>
        <v>0</v>
      </c>
      <c r="Q1421" s="76" t="str">
        <f t="shared" ca="1" si="193"/>
        <v/>
      </c>
      <c r="R1421" s="75"/>
      <c r="S1421" s="77">
        <f t="shared" ca="1" si="190"/>
        <v>1</v>
      </c>
      <c r="T1421" s="78"/>
      <c r="U1421" s="81">
        <f t="shared" ca="1" si="198"/>
        <v>-1995</v>
      </c>
      <c r="V1421" s="82">
        <f t="shared" ca="1" si="194"/>
        <v>116600.14000000004</v>
      </c>
      <c r="W1421" s="50"/>
      <c r="X1421" s="50"/>
      <c r="Y1421" s="50"/>
      <c r="Z1421" s="50"/>
      <c r="AA1421" s="50"/>
      <c r="AG1421" s="50"/>
      <c r="AH1421" s="50"/>
      <c r="AI1421" s="50"/>
      <c r="AJ1421" s="50"/>
      <c r="AK1421" s="50"/>
      <c r="AL1421" s="50"/>
      <c r="AM1421" s="50"/>
      <c r="AN1421" s="50"/>
      <c r="AO1421" s="50"/>
      <c r="AP1421" s="138" t="str">
        <f>IF(NOT($AS1421=$AS1422),ROW(),"")</f>
        <v/>
      </c>
      <c r="AQ1421" s="20" t="str">
        <f>IF(NOT(AS1421=AS1422),AS1422,"")</f>
        <v/>
      </c>
      <c r="AR1421" s="20" t="str">
        <f>INDEX($AB$15:$AM$15,MATCH($AS1421,$AB$11:$AM$11,0))</f>
        <v>in</v>
      </c>
      <c r="AS1421" s="20" t="str">
        <f>LEFT(AT1421,4)</f>
        <v>2005</v>
      </c>
      <c r="AT1421" s="139" t="str">
        <f>LEFT(B1421,6)</f>
        <v>200507</v>
      </c>
    </row>
    <row r="1422" spans="2:46" x14ac:dyDescent="0.25">
      <c r="B1422" s="11">
        <f>'Market Data'!B1408</f>
        <v>20050708</v>
      </c>
      <c r="C1422" s="2">
        <f>'Market Data'!C1408</f>
        <v>5665.5</v>
      </c>
      <c r="D1422" s="2">
        <f>'Market Data'!D1408</f>
        <v>5711</v>
      </c>
      <c r="E1422" s="2">
        <f>'Market Data'!E1408</f>
        <v>5648.5</v>
      </c>
      <c r="F1422" s="12">
        <f>'Market Data'!F1408</f>
        <v>5706</v>
      </c>
      <c r="H1422" s="151">
        <f t="shared" si="195"/>
        <v>1404</v>
      </c>
      <c r="I1422" s="244">
        <f ca="1">IF($H1422&lt;($J$6+1),"",PFE(OFFSET($F1422,0,0,-$J$6)))</f>
        <v>0.12703494331094534</v>
      </c>
      <c r="J1422" s="19"/>
      <c r="K1422" s="139" t="str">
        <f t="shared" ca="1" si="196"/>
        <v>Long</v>
      </c>
      <c r="L1422" s="243" t="e">
        <f t="shared" ca="1" si="191"/>
        <v>#N/A</v>
      </c>
      <c r="M1422" s="242" t="e">
        <f t="shared" ca="1" si="192"/>
        <v>#N/A</v>
      </c>
      <c r="N1422" s="20"/>
      <c r="O1422" s="74">
        <f t="shared" ca="1" si="197"/>
        <v>1</v>
      </c>
      <c r="P1422" s="75">
        <f t="shared" ca="1" si="189"/>
        <v>0</v>
      </c>
      <c r="Q1422" s="76" t="str">
        <f t="shared" ca="1" si="193"/>
        <v/>
      </c>
      <c r="R1422" s="75"/>
      <c r="S1422" s="77">
        <f t="shared" ca="1" si="190"/>
        <v>1</v>
      </c>
      <c r="T1422" s="78"/>
      <c r="U1422" s="81">
        <f t="shared" ca="1" si="198"/>
        <v>1890</v>
      </c>
      <c r="V1422" s="82">
        <f t="shared" ca="1" si="194"/>
        <v>118490.14000000004</v>
      </c>
      <c r="W1422" s="50"/>
      <c r="X1422" s="50"/>
      <c r="Y1422" s="50"/>
      <c r="Z1422" s="50"/>
      <c r="AA1422" s="50"/>
      <c r="AG1422" s="50"/>
      <c r="AH1422" s="50"/>
      <c r="AI1422" s="50"/>
      <c r="AJ1422" s="50"/>
      <c r="AK1422" s="50"/>
      <c r="AL1422" s="50"/>
      <c r="AM1422" s="50"/>
      <c r="AN1422" s="50"/>
      <c r="AO1422" s="50"/>
      <c r="AP1422" s="138" t="str">
        <f>IF(NOT($AS1422=$AS1423),ROW(),"")</f>
        <v/>
      </c>
      <c r="AQ1422" s="20" t="str">
        <f>IF(NOT(AS1422=AS1423),AS1423,"")</f>
        <v/>
      </c>
      <c r="AR1422" s="20" t="str">
        <f>INDEX($AB$15:$AM$15,MATCH($AS1422,$AB$11:$AM$11,0))</f>
        <v>in</v>
      </c>
      <c r="AS1422" s="20" t="str">
        <f>LEFT(AT1422,4)</f>
        <v>2005</v>
      </c>
      <c r="AT1422" s="139" t="str">
        <f>LEFT(B1422,6)</f>
        <v>200507</v>
      </c>
    </row>
    <row r="1423" spans="2:46" x14ac:dyDescent="0.25">
      <c r="B1423" s="11">
        <f>'Market Data'!B1409</f>
        <v>20050711</v>
      </c>
      <c r="C1423" s="2">
        <f>'Market Data'!C1409</f>
        <v>5715</v>
      </c>
      <c r="D1423" s="2">
        <f>'Market Data'!D1409</f>
        <v>5758</v>
      </c>
      <c r="E1423" s="2">
        <f>'Market Data'!E1409</f>
        <v>5712</v>
      </c>
      <c r="F1423" s="12">
        <f>'Market Data'!F1409</f>
        <v>5742</v>
      </c>
      <c r="H1423" s="151">
        <f t="shared" si="195"/>
        <v>1405</v>
      </c>
      <c r="I1423" s="244">
        <f ca="1">IF($H1423&lt;($J$6+1),"",PFE(OFFSET($F1423,0,0,-$J$6)))</f>
        <v>0.13591406124340877</v>
      </c>
      <c r="J1423" s="19"/>
      <c r="K1423" s="139" t="str">
        <f t="shared" ca="1" si="196"/>
        <v>Long</v>
      </c>
      <c r="L1423" s="243" t="e">
        <f t="shared" ca="1" si="191"/>
        <v>#N/A</v>
      </c>
      <c r="M1423" s="242" t="e">
        <f t="shared" ca="1" si="192"/>
        <v>#N/A</v>
      </c>
      <c r="N1423" s="20"/>
      <c r="O1423" s="74">
        <f t="shared" ca="1" si="197"/>
        <v>1</v>
      </c>
      <c r="P1423" s="75">
        <f t="shared" ca="1" si="189"/>
        <v>0</v>
      </c>
      <c r="Q1423" s="76" t="str">
        <f t="shared" ca="1" si="193"/>
        <v/>
      </c>
      <c r="R1423" s="75"/>
      <c r="S1423" s="77">
        <f t="shared" ca="1" si="190"/>
        <v>1</v>
      </c>
      <c r="T1423" s="78"/>
      <c r="U1423" s="81">
        <f t="shared" ca="1" si="198"/>
        <v>1260</v>
      </c>
      <c r="V1423" s="82">
        <f t="shared" ca="1" si="194"/>
        <v>119750.14000000004</v>
      </c>
      <c r="W1423" s="50"/>
      <c r="X1423" s="50"/>
      <c r="Y1423" s="50"/>
      <c r="Z1423" s="50"/>
      <c r="AA1423" s="50"/>
      <c r="AG1423" s="50"/>
      <c r="AH1423" s="50"/>
      <c r="AI1423" s="50"/>
      <c r="AJ1423" s="50"/>
      <c r="AK1423" s="50"/>
      <c r="AL1423" s="50"/>
      <c r="AM1423" s="50"/>
      <c r="AN1423" s="50"/>
      <c r="AO1423" s="50"/>
      <c r="AP1423" s="138" t="str">
        <f>IF(NOT($AS1423=$AS1424),ROW(),"")</f>
        <v/>
      </c>
      <c r="AQ1423" s="20" t="str">
        <f>IF(NOT(AS1423=AS1424),AS1424,"")</f>
        <v/>
      </c>
      <c r="AR1423" s="20" t="str">
        <f>INDEX($AB$15:$AM$15,MATCH($AS1423,$AB$11:$AM$11,0))</f>
        <v>in</v>
      </c>
      <c r="AS1423" s="20" t="str">
        <f>LEFT(AT1423,4)</f>
        <v>2005</v>
      </c>
      <c r="AT1423" s="139" t="str">
        <f>LEFT(B1423,6)</f>
        <v>200507</v>
      </c>
    </row>
    <row r="1424" spans="2:46" x14ac:dyDescent="0.25">
      <c r="B1424" s="11">
        <f>'Market Data'!B1410</f>
        <v>20050712</v>
      </c>
      <c r="C1424" s="2">
        <f>'Market Data'!C1410</f>
        <v>5749</v>
      </c>
      <c r="D1424" s="2">
        <f>'Market Data'!D1410</f>
        <v>5763</v>
      </c>
      <c r="E1424" s="2">
        <f>'Market Data'!E1410</f>
        <v>5727</v>
      </c>
      <c r="F1424" s="12">
        <f>'Market Data'!F1410</f>
        <v>5760</v>
      </c>
      <c r="H1424" s="151">
        <f t="shared" si="195"/>
        <v>1406</v>
      </c>
      <c r="I1424" s="244">
        <f ca="1">IF($H1424&lt;($J$6+1),"",PFE(OFFSET($F1424,0,0,-$J$6)))</f>
        <v>0.13980505890500525</v>
      </c>
      <c r="J1424" s="19"/>
      <c r="K1424" s="139" t="str">
        <f t="shared" ca="1" si="196"/>
        <v>Long</v>
      </c>
      <c r="L1424" s="243" t="e">
        <f t="shared" ca="1" si="191"/>
        <v>#N/A</v>
      </c>
      <c r="M1424" s="242" t="e">
        <f t="shared" ca="1" si="192"/>
        <v>#N/A</v>
      </c>
      <c r="N1424" s="20"/>
      <c r="O1424" s="74">
        <f t="shared" ca="1" si="197"/>
        <v>1</v>
      </c>
      <c r="P1424" s="75">
        <f t="shared" ca="1" si="189"/>
        <v>0</v>
      </c>
      <c r="Q1424" s="76" t="str">
        <f t="shared" ca="1" si="193"/>
        <v/>
      </c>
      <c r="R1424" s="75"/>
      <c r="S1424" s="77">
        <f t="shared" ca="1" si="190"/>
        <v>1</v>
      </c>
      <c r="T1424" s="78"/>
      <c r="U1424" s="81">
        <f t="shared" ca="1" si="198"/>
        <v>630</v>
      </c>
      <c r="V1424" s="82">
        <f t="shared" ca="1" si="194"/>
        <v>120380.14000000004</v>
      </c>
      <c r="W1424" s="50"/>
      <c r="X1424" s="50"/>
      <c r="Y1424" s="50"/>
      <c r="Z1424" s="50"/>
      <c r="AA1424" s="50"/>
      <c r="AG1424" s="50"/>
      <c r="AH1424" s="50"/>
      <c r="AI1424" s="50"/>
      <c r="AJ1424" s="50"/>
      <c r="AK1424" s="50"/>
      <c r="AL1424" s="50"/>
      <c r="AM1424" s="50"/>
      <c r="AN1424" s="50"/>
      <c r="AO1424" s="50"/>
      <c r="AP1424" s="138" t="str">
        <f>IF(NOT($AS1424=$AS1425),ROW(),"")</f>
        <v/>
      </c>
      <c r="AQ1424" s="20" t="str">
        <f>IF(NOT(AS1424=AS1425),AS1425,"")</f>
        <v/>
      </c>
      <c r="AR1424" s="20" t="str">
        <f>INDEX($AB$15:$AM$15,MATCH($AS1424,$AB$11:$AM$11,0))</f>
        <v>in</v>
      </c>
      <c r="AS1424" s="20" t="str">
        <f>LEFT(AT1424,4)</f>
        <v>2005</v>
      </c>
      <c r="AT1424" s="139" t="str">
        <f>LEFT(B1424,6)</f>
        <v>200507</v>
      </c>
    </row>
    <row r="1425" spans="2:46" x14ac:dyDescent="0.25">
      <c r="B1425" s="11">
        <f>'Market Data'!B1411</f>
        <v>20050713</v>
      </c>
      <c r="C1425" s="2">
        <f>'Market Data'!C1411</f>
        <v>5747</v>
      </c>
      <c r="D1425" s="2">
        <f>'Market Data'!D1411</f>
        <v>5774.5</v>
      </c>
      <c r="E1425" s="2">
        <f>'Market Data'!E1411</f>
        <v>5746</v>
      </c>
      <c r="F1425" s="12">
        <f>'Market Data'!F1411</f>
        <v>5768</v>
      </c>
      <c r="H1425" s="151">
        <f t="shared" si="195"/>
        <v>1407</v>
      </c>
      <c r="I1425" s="244">
        <f ca="1">IF($H1425&lt;($J$6+1),"",PFE(OFFSET($F1425,0,0,-$J$6)))</f>
        <v>0.17841389481591644</v>
      </c>
      <c r="J1425" s="19"/>
      <c r="K1425" s="139" t="str">
        <f t="shared" ca="1" si="196"/>
        <v>Long</v>
      </c>
      <c r="L1425" s="243" t="e">
        <f t="shared" ca="1" si="191"/>
        <v>#N/A</v>
      </c>
      <c r="M1425" s="242" t="e">
        <f t="shared" ca="1" si="192"/>
        <v>#N/A</v>
      </c>
      <c r="N1425" s="20"/>
      <c r="O1425" s="74">
        <f t="shared" ca="1" si="197"/>
        <v>1</v>
      </c>
      <c r="P1425" s="75">
        <f t="shared" ref="P1425:P1488" ca="1" si="199">$O1425-S1425</f>
        <v>0</v>
      </c>
      <c r="Q1425" s="76" t="str">
        <f t="shared" ca="1" si="193"/>
        <v/>
      </c>
      <c r="R1425" s="75"/>
      <c r="S1425" s="77">
        <f t="shared" ca="1" si="190"/>
        <v>1</v>
      </c>
      <c r="T1425" s="78"/>
      <c r="U1425" s="81">
        <f t="shared" ca="1" si="198"/>
        <v>280</v>
      </c>
      <c r="V1425" s="82">
        <f t="shared" ca="1" si="194"/>
        <v>120660.14000000004</v>
      </c>
      <c r="W1425" s="50"/>
      <c r="X1425" s="50"/>
      <c r="Y1425" s="50"/>
      <c r="Z1425" s="50"/>
      <c r="AA1425" s="50"/>
      <c r="AG1425" s="50"/>
      <c r="AH1425" s="50"/>
      <c r="AI1425" s="50"/>
      <c r="AJ1425" s="50"/>
      <c r="AK1425" s="50"/>
      <c r="AL1425" s="50"/>
      <c r="AM1425" s="50"/>
      <c r="AN1425" s="50"/>
      <c r="AO1425" s="50"/>
      <c r="AP1425" s="138" t="str">
        <f>IF(NOT($AS1425=$AS1426),ROW(),"")</f>
        <v/>
      </c>
      <c r="AQ1425" s="20" t="str">
        <f>IF(NOT(AS1425=AS1426),AS1426,"")</f>
        <v/>
      </c>
      <c r="AR1425" s="20" t="str">
        <f>INDEX($AB$15:$AM$15,MATCH($AS1425,$AB$11:$AM$11,0))</f>
        <v>in</v>
      </c>
      <c r="AS1425" s="20" t="str">
        <f>LEFT(AT1425,4)</f>
        <v>2005</v>
      </c>
      <c r="AT1425" s="139" t="str">
        <f>LEFT(B1425,6)</f>
        <v>200507</v>
      </c>
    </row>
    <row r="1426" spans="2:46" x14ac:dyDescent="0.25">
      <c r="B1426" s="11">
        <f>'Market Data'!B1412</f>
        <v>20050714</v>
      </c>
      <c r="C1426" s="2">
        <f>'Market Data'!C1412</f>
        <v>5780.5</v>
      </c>
      <c r="D1426" s="2">
        <f>'Market Data'!D1412</f>
        <v>5805.5</v>
      </c>
      <c r="E1426" s="2">
        <f>'Market Data'!E1412</f>
        <v>5776</v>
      </c>
      <c r="F1426" s="12">
        <f>'Market Data'!F1412</f>
        <v>5791.5</v>
      </c>
      <c r="H1426" s="151">
        <f t="shared" si="195"/>
        <v>1408</v>
      </c>
      <c r="I1426" s="244">
        <f ca="1">IF($H1426&lt;($J$6+1),"",PFE(OFFSET($F1426,0,0,-$J$6)))</f>
        <v>0.19117648492901615</v>
      </c>
      <c r="J1426" s="19"/>
      <c r="K1426" s="139" t="str">
        <f t="shared" ca="1" si="196"/>
        <v>Long</v>
      </c>
      <c r="L1426" s="243" t="e">
        <f t="shared" ca="1" si="191"/>
        <v>#N/A</v>
      </c>
      <c r="M1426" s="242" t="e">
        <f t="shared" ca="1" si="192"/>
        <v>#N/A</v>
      </c>
      <c r="N1426" s="20"/>
      <c r="O1426" s="74">
        <f t="shared" ca="1" si="197"/>
        <v>1</v>
      </c>
      <c r="P1426" s="75">
        <f t="shared" ca="1" si="199"/>
        <v>0</v>
      </c>
      <c r="Q1426" s="76" t="str">
        <f t="shared" ca="1" si="193"/>
        <v/>
      </c>
      <c r="R1426" s="75"/>
      <c r="S1426" s="77">
        <f t="shared" ref="S1426:S1489" ca="1" si="200">IF($Q1425="Fill",$O1425,$S1425)</f>
        <v>1</v>
      </c>
      <c r="T1426" s="78"/>
      <c r="U1426" s="81">
        <f t="shared" ca="1" si="198"/>
        <v>822.5</v>
      </c>
      <c r="V1426" s="82">
        <f t="shared" ca="1" si="194"/>
        <v>121482.64000000004</v>
      </c>
      <c r="W1426" s="50"/>
      <c r="X1426" s="50"/>
      <c r="Y1426" s="50"/>
      <c r="Z1426" s="50"/>
      <c r="AA1426" s="50"/>
      <c r="AG1426" s="50"/>
      <c r="AH1426" s="50"/>
      <c r="AI1426" s="50"/>
      <c r="AJ1426" s="50"/>
      <c r="AK1426" s="50"/>
      <c r="AL1426" s="50"/>
      <c r="AM1426" s="50"/>
      <c r="AN1426" s="50"/>
      <c r="AO1426" s="50"/>
      <c r="AP1426" s="138" t="str">
        <f>IF(NOT($AS1426=$AS1427),ROW(),"")</f>
        <v/>
      </c>
      <c r="AQ1426" s="20" t="str">
        <f>IF(NOT(AS1426=AS1427),AS1427,"")</f>
        <v/>
      </c>
      <c r="AR1426" s="20" t="str">
        <f>INDEX($AB$15:$AM$15,MATCH($AS1426,$AB$11:$AM$11,0))</f>
        <v>in</v>
      </c>
      <c r="AS1426" s="20" t="str">
        <f>LEFT(AT1426,4)</f>
        <v>2005</v>
      </c>
      <c r="AT1426" s="139" t="str">
        <f>LEFT(B1426,6)</f>
        <v>200507</v>
      </c>
    </row>
    <row r="1427" spans="2:46" x14ac:dyDescent="0.25">
      <c r="B1427" s="11">
        <f>'Market Data'!B1413</f>
        <v>20050715</v>
      </c>
      <c r="C1427" s="2">
        <f>'Market Data'!C1413</f>
        <v>5792</v>
      </c>
      <c r="D1427" s="2">
        <f>'Market Data'!D1413</f>
        <v>5813.5</v>
      </c>
      <c r="E1427" s="2">
        <f>'Market Data'!E1413</f>
        <v>5779.5</v>
      </c>
      <c r="F1427" s="12">
        <f>'Market Data'!F1413</f>
        <v>5809.5</v>
      </c>
      <c r="H1427" s="151">
        <f t="shared" si="195"/>
        <v>1409</v>
      </c>
      <c r="I1427" s="244">
        <f ca="1">IF($H1427&lt;($J$6+1),"",PFE(OFFSET($F1427,0,0,-$J$6)))</f>
        <v>0.19675103583555797</v>
      </c>
      <c r="J1427" s="19"/>
      <c r="K1427" s="139" t="str">
        <f t="shared" ca="1" si="196"/>
        <v>Long</v>
      </c>
      <c r="L1427" s="243" t="e">
        <f t="shared" ref="L1427:L1490" ca="1" si="201">IF(AND($K1427="Long",$K1426&lt;&gt;"Long"),$F1427,NA())</f>
        <v>#N/A</v>
      </c>
      <c r="M1427" s="242" t="e">
        <f t="shared" ref="M1427:M1490" ca="1" si="202">IF(AND($K1427="Short",$K1426&lt;&gt;"Short"),$F1427,NA())</f>
        <v>#N/A</v>
      </c>
      <c r="N1427" s="20"/>
      <c r="O1427" s="74">
        <f t="shared" ca="1" si="197"/>
        <v>1</v>
      </c>
      <c r="P1427" s="75">
        <f t="shared" ca="1" si="199"/>
        <v>0</v>
      </c>
      <c r="Q1427" s="76" t="str">
        <f t="shared" ref="Q1427:Q1490" ca="1" si="203">IF(NOT($P1427=0),"Fill","")</f>
        <v/>
      </c>
      <c r="R1427" s="75"/>
      <c r="S1427" s="77">
        <f t="shared" ca="1" si="200"/>
        <v>1</v>
      </c>
      <c r="T1427" s="78"/>
      <c r="U1427" s="81">
        <f t="shared" ca="1" si="198"/>
        <v>630</v>
      </c>
      <c r="V1427" s="82">
        <f t="shared" ref="V1427:V1490" ca="1" si="204">V1426+U1427</f>
        <v>122112.64000000004</v>
      </c>
      <c r="W1427" s="50"/>
      <c r="X1427" s="50"/>
      <c r="Y1427" s="50"/>
      <c r="Z1427" s="50"/>
      <c r="AA1427" s="50"/>
      <c r="AG1427" s="50"/>
      <c r="AH1427" s="50"/>
      <c r="AI1427" s="50"/>
      <c r="AJ1427" s="50"/>
      <c r="AK1427" s="50"/>
      <c r="AL1427" s="50"/>
      <c r="AM1427" s="50"/>
      <c r="AN1427" s="50"/>
      <c r="AO1427" s="50"/>
      <c r="AP1427" s="138" t="str">
        <f>IF(NOT($AS1427=$AS1428),ROW(),"")</f>
        <v/>
      </c>
      <c r="AQ1427" s="20" t="str">
        <f>IF(NOT(AS1427=AS1428),AS1428,"")</f>
        <v/>
      </c>
      <c r="AR1427" s="20" t="str">
        <f>INDEX($AB$15:$AM$15,MATCH($AS1427,$AB$11:$AM$11,0))</f>
        <v>in</v>
      </c>
      <c r="AS1427" s="20" t="str">
        <f>LEFT(AT1427,4)</f>
        <v>2005</v>
      </c>
      <c r="AT1427" s="139" t="str">
        <f>LEFT(B1427,6)</f>
        <v>200507</v>
      </c>
    </row>
    <row r="1428" spans="2:46" x14ac:dyDescent="0.25">
      <c r="B1428" s="11">
        <f>'Market Data'!B1414</f>
        <v>20050718</v>
      </c>
      <c r="C1428" s="2">
        <f>'Market Data'!C1414</f>
        <v>5809.5</v>
      </c>
      <c r="D1428" s="2">
        <f>'Market Data'!D1414</f>
        <v>5822</v>
      </c>
      <c r="E1428" s="2">
        <f>'Market Data'!E1414</f>
        <v>5793</v>
      </c>
      <c r="F1428" s="12">
        <f>'Market Data'!F1414</f>
        <v>5810</v>
      </c>
      <c r="H1428" s="151">
        <f t="shared" ref="H1428:H1491" si="205">ROW()-ROW(H$18)</f>
        <v>1410</v>
      </c>
      <c r="I1428" s="244">
        <f ca="1">IF($H1428&lt;($J$6+1),"",PFE(OFFSET($F1428,0,0,-$J$6)))</f>
        <v>0.19752290392682406</v>
      </c>
      <c r="J1428" s="19"/>
      <c r="K1428" s="139" t="str">
        <f t="shared" ref="K1428:K1491" ca="1" si="206">IF($I1428="","",IF($I1428&gt;$J$4,"Long",IF($I1428&lt;$J$5,"Short","")))</f>
        <v>Long</v>
      </c>
      <c r="L1428" s="243" t="e">
        <f t="shared" ca="1" si="201"/>
        <v>#N/A</v>
      </c>
      <c r="M1428" s="242" t="e">
        <f t="shared" ca="1" si="202"/>
        <v>#N/A</v>
      </c>
      <c r="N1428" s="20"/>
      <c r="O1428" s="74">
        <f t="shared" ref="O1428:O1491" ca="1" si="207">IF($K1428="Short",-1,IF($K1428="Long",1,0))</f>
        <v>1</v>
      </c>
      <c r="P1428" s="75">
        <f t="shared" ca="1" si="199"/>
        <v>0</v>
      </c>
      <c r="Q1428" s="76" t="str">
        <f t="shared" ca="1" si="203"/>
        <v/>
      </c>
      <c r="R1428" s="75"/>
      <c r="S1428" s="77">
        <f t="shared" ca="1" si="200"/>
        <v>1</v>
      </c>
      <c r="T1428" s="78"/>
      <c r="U1428" s="81">
        <f t="shared" ca="1" si="198"/>
        <v>17.5</v>
      </c>
      <c r="V1428" s="82">
        <f t="shared" ca="1" si="204"/>
        <v>122130.14000000004</v>
      </c>
      <c r="W1428" s="50"/>
      <c r="X1428" s="50"/>
      <c r="Y1428" s="50"/>
      <c r="Z1428" s="50"/>
      <c r="AA1428" s="50"/>
      <c r="AG1428" s="50"/>
      <c r="AH1428" s="50"/>
      <c r="AI1428" s="50"/>
      <c r="AJ1428" s="50"/>
      <c r="AK1428" s="50"/>
      <c r="AL1428" s="50"/>
      <c r="AM1428" s="50"/>
      <c r="AN1428" s="50"/>
      <c r="AO1428" s="50"/>
      <c r="AP1428" s="138" t="str">
        <f>IF(NOT($AS1428=$AS1429),ROW(),"")</f>
        <v/>
      </c>
      <c r="AQ1428" s="20" t="str">
        <f>IF(NOT(AS1428=AS1429),AS1429,"")</f>
        <v/>
      </c>
      <c r="AR1428" s="20" t="str">
        <f>INDEX($AB$15:$AM$15,MATCH($AS1428,$AB$11:$AM$11,0))</f>
        <v>in</v>
      </c>
      <c r="AS1428" s="20" t="str">
        <f>LEFT(AT1428,4)</f>
        <v>2005</v>
      </c>
      <c r="AT1428" s="139" t="str">
        <f>LEFT(B1428,6)</f>
        <v>200507</v>
      </c>
    </row>
    <row r="1429" spans="2:46" x14ac:dyDescent="0.25">
      <c r="B1429" s="11">
        <f>'Market Data'!B1415</f>
        <v>20050719</v>
      </c>
      <c r="C1429" s="2">
        <f>'Market Data'!C1415</f>
        <v>5814</v>
      </c>
      <c r="D1429" s="2">
        <f>'Market Data'!D1415</f>
        <v>5863</v>
      </c>
      <c r="E1429" s="2">
        <f>'Market Data'!E1415</f>
        <v>5807</v>
      </c>
      <c r="F1429" s="12">
        <f>'Market Data'!F1415</f>
        <v>5855.5</v>
      </c>
      <c r="H1429" s="151">
        <f t="shared" si="205"/>
        <v>1411</v>
      </c>
      <c r="I1429" s="244">
        <f ca="1">IF($H1429&lt;($J$6+1),"",PFE(OFFSET($F1429,0,0,-$J$6)))</f>
        <v>0.20612910922593994</v>
      </c>
      <c r="J1429" s="19"/>
      <c r="K1429" s="139" t="str">
        <f t="shared" ca="1" si="206"/>
        <v>Long</v>
      </c>
      <c r="L1429" s="243" t="e">
        <f t="shared" ca="1" si="201"/>
        <v>#N/A</v>
      </c>
      <c r="M1429" s="242" t="e">
        <f t="shared" ca="1" si="202"/>
        <v>#N/A</v>
      </c>
      <c r="N1429" s="20"/>
      <c r="O1429" s="74">
        <f t="shared" ca="1" si="207"/>
        <v>1</v>
      </c>
      <c r="P1429" s="75">
        <f t="shared" ca="1" si="199"/>
        <v>0</v>
      </c>
      <c r="Q1429" s="76" t="str">
        <f t="shared" ca="1" si="203"/>
        <v/>
      </c>
      <c r="R1429" s="75"/>
      <c r="S1429" s="77">
        <f t="shared" ca="1" si="200"/>
        <v>1</v>
      </c>
      <c r="T1429" s="78"/>
      <c r="U1429" s="81">
        <f t="shared" ca="1" si="198"/>
        <v>1592.5</v>
      </c>
      <c r="V1429" s="82">
        <f t="shared" ca="1" si="204"/>
        <v>123722.64000000004</v>
      </c>
      <c r="W1429" s="50"/>
      <c r="X1429" s="50"/>
      <c r="Y1429" s="50"/>
      <c r="Z1429" s="50"/>
      <c r="AA1429" s="50"/>
      <c r="AG1429" s="50"/>
      <c r="AH1429" s="50"/>
      <c r="AI1429" s="50"/>
      <c r="AJ1429" s="50"/>
      <c r="AK1429" s="50"/>
      <c r="AL1429" s="50"/>
      <c r="AM1429" s="50"/>
      <c r="AN1429" s="50"/>
      <c r="AO1429" s="50"/>
      <c r="AP1429" s="138" t="str">
        <f>IF(NOT($AS1429=$AS1430),ROW(),"")</f>
        <v/>
      </c>
      <c r="AQ1429" s="20" t="str">
        <f>IF(NOT(AS1429=AS1430),AS1430,"")</f>
        <v/>
      </c>
      <c r="AR1429" s="20" t="str">
        <f>INDEX($AB$15:$AM$15,MATCH($AS1429,$AB$11:$AM$11,0))</f>
        <v>in</v>
      </c>
      <c r="AS1429" s="20" t="str">
        <f>LEFT(AT1429,4)</f>
        <v>2005</v>
      </c>
      <c r="AT1429" s="139" t="str">
        <f>LEFT(B1429,6)</f>
        <v>200507</v>
      </c>
    </row>
    <row r="1430" spans="2:46" x14ac:dyDescent="0.25">
      <c r="B1430" s="11">
        <f>'Market Data'!B1416</f>
        <v>20050720</v>
      </c>
      <c r="C1430" s="2">
        <f>'Market Data'!C1416</f>
        <v>5847.5</v>
      </c>
      <c r="D1430" s="2">
        <f>'Market Data'!D1416</f>
        <v>5898.5</v>
      </c>
      <c r="E1430" s="2">
        <f>'Market Data'!E1416</f>
        <v>5843.5</v>
      </c>
      <c r="F1430" s="12">
        <f>'Market Data'!F1416</f>
        <v>5898.5</v>
      </c>
      <c r="H1430" s="151">
        <f t="shared" si="205"/>
        <v>1412</v>
      </c>
      <c r="I1430" s="244">
        <f ca="1">IF($H1430&lt;($J$6+1),"",PFE(OFFSET($F1430,0,0,-$J$6)))</f>
        <v>0.22515472279261914</v>
      </c>
      <c r="J1430" s="19"/>
      <c r="K1430" s="139" t="str">
        <f t="shared" ca="1" si="206"/>
        <v>Long</v>
      </c>
      <c r="L1430" s="243" t="e">
        <f t="shared" ca="1" si="201"/>
        <v>#N/A</v>
      </c>
      <c r="M1430" s="242" t="e">
        <f t="shared" ca="1" si="202"/>
        <v>#N/A</v>
      </c>
      <c r="N1430" s="20"/>
      <c r="O1430" s="74">
        <f t="shared" ca="1" si="207"/>
        <v>1</v>
      </c>
      <c r="P1430" s="75">
        <f t="shared" ca="1" si="199"/>
        <v>0</v>
      </c>
      <c r="Q1430" s="76" t="str">
        <f t="shared" ca="1" si="203"/>
        <v/>
      </c>
      <c r="R1430" s="75"/>
      <c r="S1430" s="77">
        <f t="shared" ca="1" si="200"/>
        <v>1</v>
      </c>
      <c r="T1430" s="78"/>
      <c r="U1430" s="81">
        <f t="shared" ref="U1430:U1493" ca="1" si="208">IF(OR($S1429&amp;$O1429="01",$S1429&amp;$O1429="0-1"),(($F1430-$C1430)*$V$4*$O1429)-(ABS($P1429)*$V$5),IF(OR($S1429&amp;$O1429="10",$S1429&amp;$O1429="-10"),(($C1430-$F1429)*$V$4*$S1429)-(ABS($P1429)*$V$5),IF(OR($S1429&amp;$O1429="1-1",$S1429&amp;$O1429="-11"),(($C1430-$F1429)*$V$4*$S1429)-(ABS($P1429)*$V$5)+(($F1430-$C1430)*$V$4*$S1430),IF(OR($S1429&amp;$O1429="11",$S1429&amp;$O1429="-1-1"),(($F1430-$F1429)*$V$4*$S1430),0))))</f>
        <v>1505</v>
      </c>
      <c r="V1430" s="82">
        <f t="shared" ca="1" si="204"/>
        <v>125227.64000000004</v>
      </c>
      <c r="W1430" s="50"/>
      <c r="X1430" s="50"/>
      <c r="Y1430" s="50"/>
      <c r="Z1430" s="50"/>
      <c r="AA1430" s="50"/>
      <c r="AG1430" s="50"/>
      <c r="AH1430" s="50"/>
      <c r="AI1430" s="50"/>
      <c r="AJ1430" s="50"/>
      <c r="AK1430" s="50"/>
      <c r="AL1430" s="50"/>
      <c r="AM1430" s="50"/>
      <c r="AN1430" s="50"/>
      <c r="AO1430" s="50"/>
      <c r="AP1430" s="138" t="str">
        <f>IF(NOT($AS1430=$AS1431),ROW(),"")</f>
        <v/>
      </c>
      <c r="AQ1430" s="20" t="str">
        <f>IF(NOT(AS1430=AS1431),AS1431,"")</f>
        <v/>
      </c>
      <c r="AR1430" s="20" t="str">
        <f>INDEX($AB$15:$AM$15,MATCH($AS1430,$AB$11:$AM$11,0))</f>
        <v>in</v>
      </c>
      <c r="AS1430" s="20" t="str">
        <f>LEFT(AT1430,4)</f>
        <v>2005</v>
      </c>
      <c r="AT1430" s="139" t="str">
        <f>LEFT(B1430,6)</f>
        <v>200507</v>
      </c>
    </row>
    <row r="1431" spans="2:46" x14ac:dyDescent="0.25">
      <c r="B1431" s="11">
        <f>'Market Data'!B1417</f>
        <v>20050721</v>
      </c>
      <c r="C1431" s="2">
        <f>'Market Data'!C1417</f>
        <v>5897</v>
      </c>
      <c r="D1431" s="2">
        <f>'Market Data'!D1417</f>
        <v>5956</v>
      </c>
      <c r="E1431" s="2">
        <f>'Market Data'!E1417</f>
        <v>5893</v>
      </c>
      <c r="F1431" s="12">
        <f>'Market Data'!F1417</f>
        <v>5919</v>
      </c>
      <c r="H1431" s="151">
        <f t="shared" si="205"/>
        <v>1413</v>
      </c>
      <c r="I1431" s="244">
        <f ca="1">IF($H1431&lt;($J$6+1),"",PFE(OFFSET($F1431,0,0,-$J$6)))</f>
        <v>0.22403474851388805</v>
      </c>
      <c r="J1431" s="19"/>
      <c r="K1431" s="139" t="str">
        <f t="shared" ca="1" si="206"/>
        <v>Long</v>
      </c>
      <c r="L1431" s="243" t="e">
        <f t="shared" ca="1" si="201"/>
        <v>#N/A</v>
      </c>
      <c r="M1431" s="242" t="e">
        <f t="shared" ca="1" si="202"/>
        <v>#N/A</v>
      </c>
      <c r="N1431" s="20"/>
      <c r="O1431" s="74">
        <f t="shared" ca="1" si="207"/>
        <v>1</v>
      </c>
      <c r="P1431" s="75">
        <f t="shared" ca="1" si="199"/>
        <v>0</v>
      </c>
      <c r="Q1431" s="76" t="str">
        <f t="shared" ca="1" si="203"/>
        <v/>
      </c>
      <c r="R1431" s="75"/>
      <c r="S1431" s="77">
        <f t="shared" ca="1" si="200"/>
        <v>1</v>
      </c>
      <c r="T1431" s="78"/>
      <c r="U1431" s="81">
        <f t="shared" ca="1" si="208"/>
        <v>717.5</v>
      </c>
      <c r="V1431" s="82">
        <f t="shared" ca="1" si="204"/>
        <v>125945.14000000004</v>
      </c>
      <c r="W1431" s="50"/>
      <c r="X1431" s="50"/>
      <c r="Y1431" s="50"/>
      <c r="Z1431" s="50"/>
      <c r="AA1431" s="50"/>
      <c r="AG1431" s="50"/>
      <c r="AH1431" s="50"/>
      <c r="AI1431" s="50"/>
      <c r="AJ1431" s="50"/>
      <c r="AK1431" s="50"/>
      <c r="AL1431" s="50"/>
      <c r="AM1431" s="50"/>
      <c r="AN1431" s="50"/>
      <c r="AO1431" s="50"/>
      <c r="AP1431" s="138" t="str">
        <f>IF(NOT($AS1431=$AS1432),ROW(),"")</f>
        <v/>
      </c>
      <c r="AQ1431" s="20" t="str">
        <f>IF(NOT(AS1431=AS1432),AS1432,"")</f>
        <v/>
      </c>
      <c r="AR1431" s="20" t="str">
        <f>INDEX($AB$15:$AM$15,MATCH($AS1431,$AB$11:$AM$11,0))</f>
        <v>in</v>
      </c>
      <c r="AS1431" s="20" t="str">
        <f>LEFT(AT1431,4)</f>
        <v>2005</v>
      </c>
      <c r="AT1431" s="139" t="str">
        <f>LEFT(B1431,6)</f>
        <v>200507</v>
      </c>
    </row>
    <row r="1432" spans="2:46" x14ac:dyDescent="0.25">
      <c r="B1432" s="11">
        <f>'Market Data'!B1418</f>
        <v>20050722</v>
      </c>
      <c r="C1432" s="2">
        <f>'Market Data'!C1418</f>
        <v>5917</v>
      </c>
      <c r="D1432" s="2">
        <f>'Market Data'!D1418</f>
        <v>5941</v>
      </c>
      <c r="E1432" s="2">
        <f>'Market Data'!E1418</f>
        <v>5902.5</v>
      </c>
      <c r="F1432" s="12">
        <f>'Market Data'!F1418</f>
        <v>5929</v>
      </c>
      <c r="H1432" s="151">
        <f t="shared" si="205"/>
        <v>1414</v>
      </c>
      <c r="I1432" s="244">
        <f ca="1">IF($H1432&lt;($J$6+1),"",PFE(OFFSET($F1432,0,0,-$J$6)))</f>
        <v>0.2331226121176827</v>
      </c>
      <c r="J1432" s="19"/>
      <c r="K1432" s="139" t="str">
        <f t="shared" ca="1" si="206"/>
        <v>Long</v>
      </c>
      <c r="L1432" s="243" t="e">
        <f t="shared" ca="1" si="201"/>
        <v>#N/A</v>
      </c>
      <c r="M1432" s="242" t="e">
        <f t="shared" ca="1" si="202"/>
        <v>#N/A</v>
      </c>
      <c r="N1432" s="20"/>
      <c r="O1432" s="74">
        <f t="shared" ca="1" si="207"/>
        <v>1</v>
      </c>
      <c r="P1432" s="75">
        <f t="shared" ca="1" si="199"/>
        <v>0</v>
      </c>
      <c r="Q1432" s="76" t="str">
        <f t="shared" ca="1" si="203"/>
        <v/>
      </c>
      <c r="R1432" s="75"/>
      <c r="S1432" s="77">
        <f t="shared" ca="1" si="200"/>
        <v>1</v>
      </c>
      <c r="T1432" s="78"/>
      <c r="U1432" s="81">
        <f t="shared" ca="1" si="208"/>
        <v>350</v>
      </c>
      <c r="V1432" s="82">
        <f t="shared" ca="1" si="204"/>
        <v>126295.14000000004</v>
      </c>
      <c r="W1432" s="50"/>
      <c r="X1432" s="50"/>
      <c r="Y1432" s="50"/>
      <c r="Z1432" s="50"/>
      <c r="AA1432" s="50"/>
      <c r="AG1432" s="50"/>
      <c r="AH1432" s="50"/>
      <c r="AI1432" s="50"/>
      <c r="AJ1432" s="50"/>
      <c r="AK1432" s="50"/>
      <c r="AL1432" s="50"/>
      <c r="AM1432" s="50"/>
      <c r="AN1432" s="50"/>
      <c r="AO1432" s="50"/>
      <c r="AP1432" s="138" t="str">
        <f>IF(NOT($AS1432=$AS1433),ROW(),"")</f>
        <v/>
      </c>
      <c r="AQ1432" s="20" t="str">
        <f>IF(NOT(AS1432=AS1433),AS1433,"")</f>
        <v/>
      </c>
      <c r="AR1432" s="20" t="str">
        <f>INDEX($AB$15:$AM$15,MATCH($AS1432,$AB$11:$AM$11,0))</f>
        <v>in</v>
      </c>
      <c r="AS1432" s="20" t="str">
        <f>LEFT(AT1432,4)</f>
        <v>2005</v>
      </c>
      <c r="AT1432" s="139" t="str">
        <f>LEFT(B1432,6)</f>
        <v>200507</v>
      </c>
    </row>
    <row r="1433" spans="2:46" x14ac:dyDescent="0.25">
      <c r="B1433" s="11">
        <f>'Market Data'!B1419</f>
        <v>20050725</v>
      </c>
      <c r="C1433" s="2">
        <f>'Market Data'!C1419</f>
        <v>5932.5</v>
      </c>
      <c r="D1433" s="2">
        <f>'Market Data'!D1419</f>
        <v>5941.5</v>
      </c>
      <c r="E1433" s="2">
        <f>'Market Data'!E1419</f>
        <v>5906.5</v>
      </c>
      <c r="F1433" s="12">
        <f>'Market Data'!F1419</f>
        <v>5924.5</v>
      </c>
      <c r="H1433" s="151">
        <f t="shared" si="205"/>
        <v>1415</v>
      </c>
      <c r="I1433" s="244">
        <f ca="1">IF($H1433&lt;($J$6+1),"",PFE(OFFSET($F1433,0,0,-$J$6)))</f>
        <v>0.22163506103309338</v>
      </c>
      <c r="J1433" s="19"/>
      <c r="K1433" s="139" t="str">
        <f t="shared" ca="1" si="206"/>
        <v>Long</v>
      </c>
      <c r="L1433" s="243" t="e">
        <f t="shared" ca="1" si="201"/>
        <v>#N/A</v>
      </c>
      <c r="M1433" s="242" t="e">
        <f t="shared" ca="1" si="202"/>
        <v>#N/A</v>
      </c>
      <c r="N1433" s="20"/>
      <c r="O1433" s="74">
        <f t="shared" ca="1" si="207"/>
        <v>1</v>
      </c>
      <c r="P1433" s="75">
        <f t="shared" ca="1" si="199"/>
        <v>0</v>
      </c>
      <c r="Q1433" s="76" t="str">
        <f t="shared" ca="1" si="203"/>
        <v/>
      </c>
      <c r="R1433" s="75"/>
      <c r="S1433" s="77">
        <f t="shared" ca="1" si="200"/>
        <v>1</v>
      </c>
      <c r="T1433" s="78"/>
      <c r="U1433" s="81">
        <f t="shared" ca="1" si="208"/>
        <v>-157.5</v>
      </c>
      <c r="V1433" s="82">
        <f t="shared" ca="1" si="204"/>
        <v>126137.64000000004</v>
      </c>
      <c r="W1433" s="50"/>
      <c r="X1433" s="50"/>
      <c r="Y1433" s="50"/>
      <c r="Z1433" s="50"/>
      <c r="AA1433" s="50"/>
      <c r="AG1433" s="50"/>
      <c r="AH1433" s="50"/>
      <c r="AI1433" s="50"/>
      <c r="AJ1433" s="50"/>
      <c r="AK1433" s="50"/>
      <c r="AL1433" s="50"/>
      <c r="AM1433" s="50"/>
      <c r="AN1433" s="50"/>
      <c r="AO1433" s="50"/>
      <c r="AP1433" s="138" t="str">
        <f>IF(NOT($AS1433=$AS1434),ROW(),"")</f>
        <v/>
      </c>
      <c r="AQ1433" s="20" t="str">
        <f>IF(NOT(AS1433=AS1434),AS1434,"")</f>
        <v/>
      </c>
      <c r="AR1433" s="20" t="str">
        <f>INDEX($AB$15:$AM$15,MATCH($AS1433,$AB$11:$AM$11,0))</f>
        <v>in</v>
      </c>
      <c r="AS1433" s="20" t="str">
        <f>LEFT(AT1433,4)</f>
        <v>2005</v>
      </c>
      <c r="AT1433" s="139" t="str">
        <f>LEFT(B1433,6)</f>
        <v>200507</v>
      </c>
    </row>
    <row r="1434" spans="2:46" x14ac:dyDescent="0.25">
      <c r="B1434" s="11">
        <f>'Market Data'!B1420</f>
        <v>20050726</v>
      </c>
      <c r="C1434" s="2">
        <f>'Market Data'!C1420</f>
        <v>5924.5</v>
      </c>
      <c r="D1434" s="2">
        <f>'Market Data'!D1420</f>
        <v>5946.5</v>
      </c>
      <c r="E1434" s="2">
        <f>'Market Data'!E1420</f>
        <v>5917</v>
      </c>
      <c r="F1434" s="12">
        <f>'Market Data'!F1420</f>
        <v>5932</v>
      </c>
      <c r="H1434" s="151">
        <f t="shared" si="205"/>
        <v>1416</v>
      </c>
      <c r="I1434" s="244">
        <f ca="1">IF($H1434&lt;($J$6+1),"",PFE(OFFSET($F1434,0,0,-$J$6)))</f>
        <v>0.24112461746122105</v>
      </c>
      <c r="J1434" s="19"/>
      <c r="K1434" s="139" t="str">
        <f t="shared" ca="1" si="206"/>
        <v>Long</v>
      </c>
      <c r="L1434" s="243" t="e">
        <f t="shared" ca="1" si="201"/>
        <v>#N/A</v>
      </c>
      <c r="M1434" s="242" t="e">
        <f t="shared" ca="1" si="202"/>
        <v>#N/A</v>
      </c>
      <c r="N1434" s="20"/>
      <c r="O1434" s="74">
        <f t="shared" ca="1" si="207"/>
        <v>1</v>
      </c>
      <c r="P1434" s="75">
        <f t="shared" ca="1" si="199"/>
        <v>0</v>
      </c>
      <c r="Q1434" s="76" t="str">
        <f t="shared" ca="1" si="203"/>
        <v/>
      </c>
      <c r="R1434" s="75"/>
      <c r="S1434" s="77">
        <f t="shared" ca="1" si="200"/>
        <v>1</v>
      </c>
      <c r="T1434" s="78"/>
      <c r="U1434" s="81">
        <f t="shared" ca="1" si="208"/>
        <v>262.5</v>
      </c>
      <c r="V1434" s="82">
        <f t="shared" ca="1" si="204"/>
        <v>126400.14000000004</v>
      </c>
      <c r="W1434" s="50"/>
      <c r="X1434" s="50"/>
      <c r="Y1434" s="50"/>
      <c r="Z1434" s="50"/>
      <c r="AA1434" s="50"/>
      <c r="AG1434" s="50"/>
      <c r="AH1434" s="50"/>
      <c r="AI1434" s="50"/>
      <c r="AJ1434" s="50"/>
      <c r="AK1434" s="50"/>
      <c r="AL1434" s="50"/>
      <c r="AM1434" s="50"/>
      <c r="AN1434" s="50"/>
      <c r="AO1434" s="50"/>
      <c r="AP1434" s="138" t="str">
        <f>IF(NOT($AS1434=$AS1435),ROW(),"")</f>
        <v/>
      </c>
      <c r="AQ1434" s="20" t="str">
        <f>IF(NOT(AS1434=AS1435),AS1435,"")</f>
        <v/>
      </c>
      <c r="AR1434" s="20" t="str">
        <f>INDEX($AB$15:$AM$15,MATCH($AS1434,$AB$11:$AM$11,0))</f>
        <v>in</v>
      </c>
      <c r="AS1434" s="20" t="str">
        <f>LEFT(AT1434,4)</f>
        <v>2005</v>
      </c>
      <c r="AT1434" s="139" t="str">
        <f>LEFT(B1434,6)</f>
        <v>200507</v>
      </c>
    </row>
    <row r="1435" spans="2:46" x14ac:dyDescent="0.25">
      <c r="B1435" s="11">
        <f>'Market Data'!B1421</f>
        <v>20050727</v>
      </c>
      <c r="C1435" s="2">
        <f>'Market Data'!C1421</f>
        <v>5931</v>
      </c>
      <c r="D1435" s="2">
        <f>'Market Data'!D1421</f>
        <v>5954</v>
      </c>
      <c r="E1435" s="2">
        <f>'Market Data'!E1421</f>
        <v>5927.5</v>
      </c>
      <c r="F1435" s="12">
        <f>'Market Data'!F1421</f>
        <v>5948</v>
      </c>
      <c r="H1435" s="151">
        <f t="shared" si="205"/>
        <v>1417</v>
      </c>
      <c r="I1435" s="244">
        <f ca="1">IF($H1435&lt;($J$6+1),"",PFE(OFFSET($F1435,0,0,-$J$6)))</f>
        <v>0.24596225986403344</v>
      </c>
      <c r="J1435" s="19"/>
      <c r="K1435" s="139" t="str">
        <f t="shared" ca="1" si="206"/>
        <v>Long</v>
      </c>
      <c r="L1435" s="243" t="e">
        <f t="shared" ca="1" si="201"/>
        <v>#N/A</v>
      </c>
      <c r="M1435" s="242" t="e">
        <f t="shared" ca="1" si="202"/>
        <v>#N/A</v>
      </c>
      <c r="N1435" s="20"/>
      <c r="O1435" s="74">
        <f t="shared" ca="1" si="207"/>
        <v>1</v>
      </c>
      <c r="P1435" s="75">
        <f t="shared" ca="1" si="199"/>
        <v>0</v>
      </c>
      <c r="Q1435" s="76" t="str">
        <f t="shared" ca="1" si="203"/>
        <v/>
      </c>
      <c r="R1435" s="75"/>
      <c r="S1435" s="77">
        <f t="shared" ca="1" si="200"/>
        <v>1</v>
      </c>
      <c r="T1435" s="78"/>
      <c r="U1435" s="81">
        <f t="shared" ca="1" si="208"/>
        <v>560</v>
      </c>
      <c r="V1435" s="82">
        <f t="shared" ca="1" si="204"/>
        <v>126960.14000000004</v>
      </c>
      <c r="W1435" s="50"/>
      <c r="X1435" s="50"/>
      <c r="Y1435" s="50"/>
      <c r="Z1435" s="50"/>
      <c r="AA1435" s="50"/>
      <c r="AG1435" s="50"/>
      <c r="AH1435" s="50"/>
      <c r="AI1435" s="50"/>
      <c r="AJ1435" s="50"/>
      <c r="AK1435" s="50"/>
      <c r="AL1435" s="50"/>
      <c r="AM1435" s="50"/>
      <c r="AN1435" s="50"/>
      <c r="AO1435" s="50"/>
      <c r="AP1435" s="138" t="str">
        <f>IF(NOT($AS1435=$AS1436),ROW(),"")</f>
        <v/>
      </c>
      <c r="AQ1435" s="20" t="str">
        <f>IF(NOT(AS1435=AS1436),AS1436,"")</f>
        <v/>
      </c>
      <c r="AR1435" s="20" t="str">
        <f>INDEX($AB$15:$AM$15,MATCH($AS1435,$AB$11:$AM$11,0))</f>
        <v>in</v>
      </c>
      <c r="AS1435" s="20" t="str">
        <f>LEFT(AT1435,4)</f>
        <v>2005</v>
      </c>
      <c r="AT1435" s="139" t="str">
        <f>LEFT(B1435,6)</f>
        <v>200507</v>
      </c>
    </row>
    <row r="1436" spans="2:46" x14ac:dyDescent="0.25">
      <c r="B1436" s="11">
        <f>'Market Data'!B1422</f>
        <v>20050728</v>
      </c>
      <c r="C1436" s="2">
        <f>'Market Data'!C1422</f>
        <v>5953</v>
      </c>
      <c r="D1436" s="2">
        <f>'Market Data'!D1422</f>
        <v>5992</v>
      </c>
      <c r="E1436" s="2">
        <f>'Market Data'!E1422</f>
        <v>5947</v>
      </c>
      <c r="F1436" s="12">
        <f>'Market Data'!F1422</f>
        <v>5990.5</v>
      </c>
      <c r="H1436" s="151">
        <f t="shared" si="205"/>
        <v>1418</v>
      </c>
      <c r="I1436" s="244">
        <f ca="1">IF($H1436&lt;($J$6+1),"",PFE(OFFSET($F1436,0,0,-$J$6)))</f>
        <v>0.25992320185113427</v>
      </c>
      <c r="J1436" s="19"/>
      <c r="K1436" s="139" t="str">
        <f t="shared" ca="1" si="206"/>
        <v>Long</v>
      </c>
      <c r="L1436" s="243" t="e">
        <f t="shared" ca="1" si="201"/>
        <v>#N/A</v>
      </c>
      <c r="M1436" s="242" t="e">
        <f t="shared" ca="1" si="202"/>
        <v>#N/A</v>
      </c>
      <c r="N1436" s="20"/>
      <c r="O1436" s="74">
        <f t="shared" ca="1" si="207"/>
        <v>1</v>
      </c>
      <c r="P1436" s="75">
        <f t="shared" ca="1" si="199"/>
        <v>0</v>
      </c>
      <c r="Q1436" s="76" t="str">
        <f t="shared" ca="1" si="203"/>
        <v/>
      </c>
      <c r="R1436" s="75"/>
      <c r="S1436" s="77">
        <f t="shared" ca="1" si="200"/>
        <v>1</v>
      </c>
      <c r="T1436" s="78"/>
      <c r="U1436" s="81">
        <f t="shared" ca="1" si="208"/>
        <v>1487.5</v>
      </c>
      <c r="V1436" s="82">
        <f t="shared" ca="1" si="204"/>
        <v>128447.64000000004</v>
      </c>
      <c r="W1436" s="50"/>
      <c r="X1436" s="50"/>
      <c r="Y1436" s="50"/>
      <c r="Z1436" s="50"/>
      <c r="AA1436" s="50"/>
      <c r="AG1436" s="50"/>
      <c r="AH1436" s="50"/>
      <c r="AI1436" s="50"/>
      <c r="AJ1436" s="50"/>
      <c r="AK1436" s="50"/>
      <c r="AL1436" s="50"/>
      <c r="AM1436" s="50"/>
      <c r="AN1436" s="50"/>
      <c r="AO1436" s="50"/>
      <c r="AP1436" s="138" t="str">
        <f>IF(NOT($AS1436=$AS1437),ROW(),"")</f>
        <v/>
      </c>
      <c r="AQ1436" s="20" t="str">
        <f>IF(NOT(AS1436=AS1437),AS1437,"")</f>
        <v/>
      </c>
      <c r="AR1436" s="20" t="str">
        <f>INDEX($AB$15:$AM$15,MATCH($AS1436,$AB$11:$AM$11,0))</f>
        <v>in</v>
      </c>
      <c r="AS1436" s="20" t="str">
        <f>LEFT(AT1436,4)</f>
        <v>2005</v>
      </c>
      <c r="AT1436" s="139" t="str">
        <f>LEFT(B1436,6)</f>
        <v>200507</v>
      </c>
    </row>
    <row r="1437" spans="2:46" x14ac:dyDescent="0.25">
      <c r="B1437" s="11">
        <f>'Market Data'!B1423</f>
        <v>20050729</v>
      </c>
      <c r="C1437" s="2">
        <f>'Market Data'!C1423</f>
        <v>5990</v>
      </c>
      <c r="D1437" s="2">
        <f>'Market Data'!D1423</f>
        <v>6002</v>
      </c>
      <c r="E1437" s="2">
        <f>'Market Data'!E1423</f>
        <v>5959.5</v>
      </c>
      <c r="F1437" s="12">
        <f>'Market Data'!F1423</f>
        <v>5971.5</v>
      </c>
      <c r="H1437" s="151">
        <f t="shared" si="205"/>
        <v>1419</v>
      </c>
      <c r="I1437" s="244">
        <f ca="1">IF($H1437&lt;($J$6+1),"",PFE(OFFSET($F1437,0,0,-$J$6)))</f>
        <v>0.24176790745928153</v>
      </c>
      <c r="J1437" s="19"/>
      <c r="K1437" s="139" t="str">
        <f t="shared" ca="1" si="206"/>
        <v>Long</v>
      </c>
      <c r="L1437" s="243" t="e">
        <f t="shared" ca="1" si="201"/>
        <v>#N/A</v>
      </c>
      <c r="M1437" s="242" t="e">
        <f t="shared" ca="1" si="202"/>
        <v>#N/A</v>
      </c>
      <c r="N1437" s="20"/>
      <c r="O1437" s="74">
        <f t="shared" ca="1" si="207"/>
        <v>1</v>
      </c>
      <c r="P1437" s="75">
        <f t="shared" ca="1" si="199"/>
        <v>0</v>
      </c>
      <c r="Q1437" s="76" t="str">
        <f t="shared" ca="1" si="203"/>
        <v/>
      </c>
      <c r="R1437" s="75"/>
      <c r="S1437" s="77">
        <f t="shared" ca="1" si="200"/>
        <v>1</v>
      </c>
      <c r="T1437" s="78"/>
      <c r="U1437" s="81">
        <f t="shared" ca="1" si="208"/>
        <v>-665</v>
      </c>
      <c r="V1437" s="82">
        <f t="shared" ca="1" si="204"/>
        <v>127782.64000000004</v>
      </c>
      <c r="W1437" s="50"/>
      <c r="X1437" s="50"/>
      <c r="Y1437" s="50"/>
      <c r="Z1437" s="50"/>
      <c r="AA1437" s="50"/>
      <c r="AG1437" s="50"/>
      <c r="AH1437" s="50"/>
      <c r="AI1437" s="50"/>
      <c r="AJ1437" s="50"/>
      <c r="AK1437" s="50"/>
      <c r="AL1437" s="50"/>
      <c r="AM1437" s="50"/>
      <c r="AN1437" s="50"/>
      <c r="AO1437" s="50"/>
      <c r="AP1437" s="138" t="str">
        <f>IF(NOT($AS1437=$AS1438),ROW(),"")</f>
        <v/>
      </c>
      <c r="AQ1437" s="20" t="str">
        <f>IF(NOT(AS1437=AS1438),AS1438,"")</f>
        <v/>
      </c>
      <c r="AR1437" s="20" t="str">
        <f>INDEX($AB$15:$AM$15,MATCH($AS1437,$AB$11:$AM$11,0))</f>
        <v>in</v>
      </c>
      <c r="AS1437" s="20" t="str">
        <f>LEFT(AT1437,4)</f>
        <v>2005</v>
      </c>
      <c r="AT1437" s="139" t="str">
        <f>LEFT(B1437,6)</f>
        <v>200507</v>
      </c>
    </row>
    <row r="1438" spans="2:46" x14ac:dyDescent="0.25">
      <c r="B1438" s="11">
        <f>'Market Data'!B1424</f>
        <v>20050801</v>
      </c>
      <c r="C1438" s="2">
        <f>'Market Data'!C1424</f>
        <v>5972</v>
      </c>
      <c r="D1438" s="2">
        <f>'Market Data'!D1424</f>
        <v>5999.5</v>
      </c>
      <c r="E1438" s="2">
        <f>'Market Data'!E1424</f>
        <v>5963</v>
      </c>
      <c r="F1438" s="12">
        <f>'Market Data'!F1424</f>
        <v>5984</v>
      </c>
      <c r="H1438" s="151">
        <f t="shared" si="205"/>
        <v>1420</v>
      </c>
      <c r="I1438" s="244">
        <f ca="1">IF($H1438&lt;($J$6+1),"",PFE(OFFSET($F1438,0,0,-$J$6)))</f>
        <v>0.24522351018485392</v>
      </c>
      <c r="J1438" s="19"/>
      <c r="K1438" s="139" t="str">
        <f t="shared" ca="1" si="206"/>
        <v>Long</v>
      </c>
      <c r="L1438" s="243" t="e">
        <f t="shared" ca="1" si="201"/>
        <v>#N/A</v>
      </c>
      <c r="M1438" s="242" t="e">
        <f t="shared" ca="1" si="202"/>
        <v>#N/A</v>
      </c>
      <c r="N1438" s="20"/>
      <c r="O1438" s="74">
        <f t="shared" ca="1" si="207"/>
        <v>1</v>
      </c>
      <c r="P1438" s="75">
        <f t="shared" ca="1" si="199"/>
        <v>0</v>
      </c>
      <c r="Q1438" s="76" t="str">
        <f t="shared" ca="1" si="203"/>
        <v/>
      </c>
      <c r="R1438" s="75"/>
      <c r="S1438" s="77">
        <f t="shared" ca="1" si="200"/>
        <v>1</v>
      </c>
      <c r="T1438" s="78"/>
      <c r="U1438" s="81">
        <f t="shared" ca="1" si="208"/>
        <v>437.5</v>
      </c>
      <c r="V1438" s="82">
        <f t="shared" ca="1" si="204"/>
        <v>128220.14000000004</v>
      </c>
      <c r="W1438" s="50"/>
      <c r="X1438" s="50"/>
      <c r="Y1438" s="50"/>
      <c r="Z1438" s="50"/>
      <c r="AA1438" s="50"/>
      <c r="AG1438" s="50"/>
      <c r="AH1438" s="50"/>
      <c r="AI1438" s="50"/>
      <c r="AJ1438" s="50"/>
      <c r="AK1438" s="50"/>
      <c r="AL1438" s="50"/>
      <c r="AM1438" s="50"/>
      <c r="AN1438" s="50"/>
      <c r="AO1438" s="50"/>
      <c r="AP1438" s="138" t="str">
        <f>IF(NOT($AS1438=$AS1439),ROW(),"")</f>
        <v/>
      </c>
      <c r="AQ1438" s="20" t="str">
        <f>IF(NOT(AS1438=AS1439),AS1439,"")</f>
        <v/>
      </c>
      <c r="AR1438" s="20" t="str">
        <f>INDEX($AB$15:$AM$15,MATCH($AS1438,$AB$11:$AM$11,0))</f>
        <v>in</v>
      </c>
      <c r="AS1438" s="20" t="str">
        <f>LEFT(AT1438,4)</f>
        <v>2005</v>
      </c>
      <c r="AT1438" s="139" t="str">
        <f>LEFT(B1438,6)</f>
        <v>200508</v>
      </c>
    </row>
    <row r="1439" spans="2:46" x14ac:dyDescent="0.25">
      <c r="B1439" s="11">
        <f>'Market Data'!B1425</f>
        <v>20050802</v>
      </c>
      <c r="C1439" s="2">
        <f>'Market Data'!C1425</f>
        <v>5981</v>
      </c>
      <c r="D1439" s="2">
        <f>'Market Data'!D1425</f>
        <v>6025</v>
      </c>
      <c r="E1439" s="2">
        <f>'Market Data'!E1425</f>
        <v>5980.5</v>
      </c>
      <c r="F1439" s="12">
        <f>'Market Data'!F1425</f>
        <v>6017.5</v>
      </c>
      <c r="H1439" s="151">
        <f t="shared" si="205"/>
        <v>1421</v>
      </c>
      <c r="I1439" s="244">
        <f ca="1">IF($H1439&lt;($J$6+1),"",PFE(OFFSET($F1439,0,0,-$J$6)))</f>
        <v>0.25042072439034813</v>
      </c>
      <c r="J1439" s="19"/>
      <c r="K1439" s="139" t="str">
        <f t="shared" ca="1" si="206"/>
        <v>Long</v>
      </c>
      <c r="L1439" s="243" t="e">
        <f t="shared" ca="1" si="201"/>
        <v>#N/A</v>
      </c>
      <c r="M1439" s="242" t="e">
        <f t="shared" ca="1" si="202"/>
        <v>#N/A</v>
      </c>
      <c r="N1439" s="20"/>
      <c r="O1439" s="74">
        <f t="shared" ca="1" si="207"/>
        <v>1</v>
      </c>
      <c r="P1439" s="75">
        <f t="shared" ca="1" si="199"/>
        <v>0</v>
      </c>
      <c r="Q1439" s="76" t="str">
        <f t="shared" ca="1" si="203"/>
        <v/>
      </c>
      <c r="R1439" s="75"/>
      <c r="S1439" s="77">
        <f t="shared" ca="1" si="200"/>
        <v>1</v>
      </c>
      <c r="T1439" s="78"/>
      <c r="U1439" s="81">
        <f t="shared" ca="1" si="208"/>
        <v>1172.5</v>
      </c>
      <c r="V1439" s="82">
        <f t="shared" ca="1" si="204"/>
        <v>129392.64000000004</v>
      </c>
      <c r="W1439" s="50"/>
      <c r="X1439" s="50"/>
      <c r="Y1439" s="50"/>
      <c r="Z1439" s="50"/>
      <c r="AA1439" s="50"/>
      <c r="AG1439" s="50"/>
      <c r="AH1439" s="50"/>
      <c r="AI1439" s="50"/>
      <c r="AJ1439" s="50"/>
      <c r="AK1439" s="50"/>
      <c r="AL1439" s="50"/>
      <c r="AM1439" s="50"/>
      <c r="AN1439" s="50"/>
      <c r="AO1439" s="50"/>
      <c r="AP1439" s="138" t="str">
        <f>IF(NOT($AS1439=$AS1440),ROW(),"")</f>
        <v/>
      </c>
      <c r="AQ1439" s="20" t="str">
        <f>IF(NOT(AS1439=AS1440),AS1440,"")</f>
        <v/>
      </c>
      <c r="AR1439" s="20" t="str">
        <f>INDEX($AB$15:$AM$15,MATCH($AS1439,$AB$11:$AM$11,0))</f>
        <v>in</v>
      </c>
      <c r="AS1439" s="20" t="str">
        <f>LEFT(AT1439,4)</f>
        <v>2005</v>
      </c>
      <c r="AT1439" s="139" t="str">
        <f>LEFT(B1439,6)</f>
        <v>200508</v>
      </c>
    </row>
    <row r="1440" spans="2:46" x14ac:dyDescent="0.25">
      <c r="B1440" s="11">
        <f>'Market Data'!B1426</f>
        <v>20050803</v>
      </c>
      <c r="C1440" s="2">
        <f>'Market Data'!C1426</f>
        <v>6014</v>
      </c>
      <c r="D1440" s="2">
        <f>'Market Data'!D1426</f>
        <v>6020.5</v>
      </c>
      <c r="E1440" s="2">
        <f>'Market Data'!E1426</f>
        <v>5986.5</v>
      </c>
      <c r="F1440" s="12">
        <f>'Market Data'!F1426</f>
        <v>6012</v>
      </c>
      <c r="H1440" s="151">
        <f t="shared" si="205"/>
        <v>1422</v>
      </c>
      <c r="I1440" s="244">
        <f ca="1">IF($H1440&lt;($J$6+1),"",PFE(OFFSET($F1440,0,0,-$J$6)))</f>
        <v>0.24499492474557996</v>
      </c>
      <c r="J1440" s="19"/>
      <c r="K1440" s="139" t="str">
        <f t="shared" ca="1" si="206"/>
        <v>Long</v>
      </c>
      <c r="L1440" s="243" t="e">
        <f t="shared" ca="1" si="201"/>
        <v>#N/A</v>
      </c>
      <c r="M1440" s="242" t="e">
        <f t="shared" ca="1" si="202"/>
        <v>#N/A</v>
      </c>
      <c r="N1440" s="20"/>
      <c r="O1440" s="74">
        <f t="shared" ca="1" si="207"/>
        <v>1</v>
      </c>
      <c r="P1440" s="75">
        <f t="shared" ca="1" si="199"/>
        <v>0</v>
      </c>
      <c r="Q1440" s="76" t="str">
        <f t="shared" ca="1" si="203"/>
        <v/>
      </c>
      <c r="R1440" s="75"/>
      <c r="S1440" s="77">
        <f t="shared" ca="1" si="200"/>
        <v>1</v>
      </c>
      <c r="T1440" s="78"/>
      <c r="U1440" s="81">
        <f t="shared" ca="1" si="208"/>
        <v>-192.5</v>
      </c>
      <c r="V1440" s="82">
        <f t="shared" ca="1" si="204"/>
        <v>129200.14000000004</v>
      </c>
      <c r="W1440" s="50"/>
      <c r="X1440" s="50"/>
      <c r="Y1440" s="50"/>
      <c r="Z1440" s="50"/>
      <c r="AA1440" s="50"/>
      <c r="AG1440" s="50"/>
      <c r="AH1440" s="50"/>
      <c r="AI1440" s="50"/>
      <c r="AJ1440" s="50"/>
      <c r="AK1440" s="50"/>
      <c r="AL1440" s="50"/>
      <c r="AM1440" s="50"/>
      <c r="AN1440" s="50"/>
      <c r="AO1440" s="50"/>
      <c r="AP1440" s="138" t="str">
        <f>IF(NOT($AS1440=$AS1441),ROW(),"")</f>
        <v/>
      </c>
      <c r="AQ1440" s="20" t="str">
        <f>IF(NOT(AS1440=AS1441),AS1441,"")</f>
        <v/>
      </c>
      <c r="AR1440" s="20" t="str">
        <f>INDEX($AB$15:$AM$15,MATCH($AS1440,$AB$11:$AM$11,0))</f>
        <v>in</v>
      </c>
      <c r="AS1440" s="20" t="str">
        <f>LEFT(AT1440,4)</f>
        <v>2005</v>
      </c>
      <c r="AT1440" s="139" t="str">
        <f>LEFT(B1440,6)</f>
        <v>200508</v>
      </c>
    </row>
    <row r="1441" spans="2:46" x14ac:dyDescent="0.25">
      <c r="B1441" s="11">
        <f>'Market Data'!B1427</f>
        <v>20050804</v>
      </c>
      <c r="C1441" s="2">
        <f>'Market Data'!C1427</f>
        <v>6008.5</v>
      </c>
      <c r="D1441" s="2">
        <f>'Market Data'!D1427</f>
        <v>6013</v>
      </c>
      <c r="E1441" s="2">
        <f>'Market Data'!E1427</f>
        <v>5922.5</v>
      </c>
      <c r="F1441" s="12">
        <f>'Market Data'!F1427</f>
        <v>5929</v>
      </c>
      <c r="H1441" s="151">
        <f t="shared" si="205"/>
        <v>1423</v>
      </c>
      <c r="I1441" s="244">
        <f ca="1">IF($H1441&lt;($J$6+1),"",PFE(OFFSET($F1441,0,0,-$J$6)))</f>
        <v>0.19614641061708366</v>
      </c>
      <c r="J1441" s="19"/>
      <c r="K1441" s="139" t="str">
        <f t="shared" ca="1" si="206"/>
        <v>Long</v>
      </c>
      <c r="L1441" s="243" t="e">
        <f t="shared" ca="1" si="201"/>
        <v>#N/A</v>
      </c>
      <c r="M1441" s="242" t="e">
        <f t="shared" ca="1" si="202"/>
        <v>#N/A</v>
      </c>
      <c r="N1441" s="20"/>
      <c r="O1441" s="74">
        <f t="shared" ca="1" si="207"/>
        <v>1</v>
      </c>
      <c r="P1441" s="75">
        <f t="shared" ca="1" si="199"/>
        <v>0</v>
      </c>
      <c r="Q1441" s="76" t="str">
        <f t="shared" ca="1" si="203"/>
        <v/>
      </c>
      <c r="R1441" s="75"/>
      <c r="S1441" s="77">
        <f t="shared" ca="1" si="200"/>
        <v>1</v>
      </c>
      <c r="T1441" s="78"/>
      <c r="U1441" s="81">
        <f t="shared" ca="1" si="208"/>
        <v>-2905</v>
      </c>
      <c r="V1441" s="82">
        <f t="shared" ca="1" si="204"/>
        <v>126295.14000000004</v>
      </c>
      <c r="W1441" s="50"/>
      <c r="X1441" s="50"/>
      <c r="Y1441" s="50"/>
      <c r="Z1441" s="50"/>
      <c r="AA1441" s="50"/>
      <c r="AG1441" s="50"/>
      <c r="AH1441" s="50"/>
      <c r="AI1441" s="50"/>
      <c r="AJ1441" s="50"/>
      <c r="AK1441" s="50"/>
      <c r="AL1441" s="50"/>
      <c r="AM1441" s="50"/>
      <c r="AN1441" s="50"/>
      <c r="AO1441" s="50"/>
      <c r="AP1441" s="138" t="str">
        <f>IF(NOT($AS1441=$AS1442),ROW(),"")</f>
        <v/>
      </c>
      <c r="AQ1441" s="20" t="str">
        <f>IF(NOT(AS1441=AS1442),AS1442,"")</f>
        <v/>
      </c>
      <c r="AR1441" s="20" t="str">
        <f>INDEX($AB$15:$AM$15,MATCH($AS1441,$AB$11:$AM$11,0))</f>
        <v>in</v>
      </c>
      <c r="AS1441" s="20" t="str">
        <f>LEFT(AT1441,4)</f>
        <v>2005</v>
      </c>
      <c r="AT1441" s="139" t="str">
        <f>LEFT(B1441,6)</f>
        <v>200508</v>
      </c>
    </row>
    <row r="1442" spans="2:46" x14ac:dyDescent="0.25">
      <c r="B1442" s="11">
        <f>'Market Data'!B1428</f>
        <v>20050805</v>
      </c>
      <c r="C1442" s="2">
        <f>'Market Data'!C1428</f>
        <v>5933.5</v>
      </c>
      <c r="D1442" s="2">
        <f>'Market Data'!D1428</f>
        <v>5952.5</v>
      </c>
      <c r="E1442" s="2">
        <f>'Market Data'!E1428</f>
        <v>5903.5</v>
      </c>
      <c r="F1442" s="12">
        <f>'Market Data'!F1428</f>
        <v>5912</v>
      </c>
      <c r="H1442" s="151">
        <f t="shared" si="205"/>
        <v>1424</v>
      </c>
      <c r="I1442" s="244">
        <f ca="1">IF($H1442&lt;($J$6+1),"",PFE(OFFSET($F1442,0,0,-$J$6)))</f>
        <v>0.20609584635302625</v>
      </c>
      <c r="J1442" s="19"/>
      <c r="K1442" s="139" t="str">
        <f t="shared" ca="1" si="206"/>
        <v>Long</v>
      </c>
      <c r="L1442" s="243" t="e">
        <f t="shared" ca="1" si="201"/>
        <v>#N/A</v>
      </c>
      <c r="M1442" s="242" t="e">
        <f t="shared" ca="1" si="202"/>
        <v>#N/A</v>
      </c>
      <c r="N1442" s="20"/>
      <c r="O1442" s="74">
        <f t="shared" ca="1" si="207"/>
        <v>1</v>
      </c>
      <c r="P1442" s="75">
        <f t="shared" ca="1" si="199"/>
        <v>0</v>
      </c>
      <c r="Q1442" s="76" t="str">
        <f t="shared" ca="1" si="203"/>
        <v/>
      </c>
      <c r="R1442" s="75"/>
      <c r="S1442" s="77">
        <f t="shared" ca="1" si="200"/>
        <v>1</v>
      </c>
      <c r="T1442" s="78"/>
      <c r="U1442" s="81">
        <f t="shared" ca="1" si="208"/>
        <v>-595</v>
      </c>
      <c r="V1442" s="82">
        <f t="shared" ca="1" si="204"/>
        <v>125700.14000000004</v>
      </c>
      <c r="W1442" s="50"/>
      <c r="X1442" s="50"/>
      <c r="Y1442" s="50"/>
      <c r="Z1442" s="50"/>
      <c r="AA1442" s="50"/>
      <c r="AG1442" s="50"/>
      <c r="AH1442" s="50"/>
      <c r="AI1442" s="50"/>
      <c r="AJ1442" s="50"/>
      <c r="AK1442" s="50"/>
      <c r="AL1442" s="50"/>
      <c r="AM1442" s="50"/>
      <c r="AN1442" s="50"/>
      <c r="AO1442" s="50"/>
      <c r="AP1442" s="138" t="str">
        <f>IF(NOT($AS1442=$AS1443),ROW(),"")</f>
        <v/>
      </c>
      <c r="AQ1442" s="20" t="str">
        <f>IF(NOT(AS1442=AS1443),AS1443,"")</f>
        <v/>
      </c>
      <c r="AR1442" s="20" t="str">
        <f>INDEX($AB$15:$AM$15,MATCH($AS1442,$AB$11:$AM$11,0))</f>
        <v>in</v>
      </c>
      <c r="AS1442" s="20" t="str">
        <f>LEFT(AT1442,4)</f>
        <v>2005</v>
      </c>
      <c r="AT1442" s="139" t="str">
        <f>LEFT(B1442,6)</f>
        <v>200508</v>
      </c>
    </row>
    <row r="1443" spans="2:46" x14ac:dyDescent="0.25">
      <c r="B1443" s="11">
        <f>'Market Data'!B1429</f>
        <v>20050808</v>
      </c>
      <c r="C1443" s="2">
        <f>'Market Data'!C1429</f>
        <v>5923</v>
      </c>
      <c r="D1443" s="2">
        <f>'Market Data'!D1429</f>
        <v>5945.5</v>
      </c>
      <c r="E1443" s="2">
        <f>'Market Data'!E1429</f>
        <v>5905</v>
      </c>
      <c r="F1443" s="12">
        <f>'Market Data'!F1429</f>
        <v>5907</v>
      </c>
      <c r="H1443" s="151">
        <f t="shared" si="205"/>
        <v>1425</v>
      </c>
      <c r="I1443" s="244">
        <f ca="1">IF($H1443&lt;($J$6+1),"",PFE(OFFSET($F1443,0,0,-$J$6)))</f>
        <v>0.1924193980980814</v>
      </c>
      <c r="J1443" s="19"/>
      <c r="K1443" s="139" t="str">
        <f t="shared" ca="1" si="206"/>
        <v>Long</v>
      </c>
      <c r="L1443" s="243" t="e">
        <f t="shared" ca="1" si="201"/>
        <v>#N/A</v>
      </c>
      <c r="M1443" s="242" t="e">
        <f t="shared" ca="1" si="202"/>
        <v>#N/A</v>
      </c>
      <c r="N1443" s="20"/>
      <c r="O1443" s="74">
        <f t="shared" ca="1" si="207"/>
        <v>1</v>
      </c>
      <c r="P1443" s="75">
        <f t="shared" ca="1" si="199"/>
        <v>0</v>
      </c>
      <c r="Q1443" s="76" t="str">
        <f t="shared" ca="1" si="203"/>
        <v/>
      </c>
      <c r="R1443" s="75"/>
      <c r="S1443" s="77">
        <f t="shared" ca="1" si="200"/>
        <v>1</v>
      </c>
      <c r="T1443" s="78"/>
      <c r="U1443" s="81">
        <f t="shared" ca="1" si="208"/>
        <v>-175</v>
      </c>
      <c r="V1443" s="82">
        <f t="shared" ca="1" si="204"/>
        <v>125525.14000000004</v>
      </c>
      <c r="W1443" s="50"/>
      <c r="X1443" s="50"/>
      <c r="Y1443" s="50"/>
      <c r="Z1443" s="50"/>
      <c r="AA1443" s="50"/>
      <c r="AG1443" s="50"/>
      <c r="AH1443" s="50"/>
      <c r="AI1443" s="50"/>
      <c r="AJ1443" s="50"/>
      <c r="AK1443" s="50"/>
      <c r="AL1443" s="50"/>
      <c r="AM1443" s="50"/>
      <c r="AN1443" s="50"/>
      <c r="AO1443" s="50"/>
      <c r="AP1443" s="138" t="str">
        <f>IF(NOT($AS1443=$AS1444),ROW(),"")</f>
        <v/>
      </c>
      <c r="AQ1443" s="20" t="str">
        <f>IF(NOT(AS1443=AS1444),AS1444,"")</f>
        <v/>
      </c>
      <c r="AR1443" s="20" t="str">
        <f>INDEX($AB$15:$AM$15,MATCH($AS1443,$AB$11:$AM$11,0))</f>
        <v>in</v>
      </c>
      <c r="AS1443" s="20" t="str">
        <f>LEFT(AT1443,4)</f>
        <v>2005</v>
      </c>
      <c r="AT1443" s="139" t="str">
        <f>LEFT(B1443,6)</f>
        <v>200508</v>
      </c>
    </row>
    <row r="1444" spans="2:46" x14ac:dyDescent="0.25">
      <c r="B1444" s="11">
        <f>'Market Data'!B1430</f>
        <v>20050809</v>
      </c>
      <c r="C1444" s="2">
        <f>'Market Data'!C1430</f>
        <v>5917.5</v>
      </c>
      <c r="D1444" s="2">
        <f>'Market Data'!D1430</f>
        <v>5998</v>
      </c>
      <c r="E1444" s="2">
        <f>'Market Data'!E1430</f>
        <v>5917</v>
      </c>
      <c r="F1444" s="12">
        <f>'Market Data'!F1430</f>
        <v>5997</v>
      </c>
      <c r="H1444" s="151">
        <f t="shared" si="205"/>
        <v>1426</v>
      </c>
      <c r="I1444" s="244">
        <f ca="1">IF($H1444&lt;($J$6+1),"",PFE(OFFSET($F1444,0,0,-$J$6)))</f>
        <v>0.23036089863434547</v>
      </c>
      <c r="J1444" s="19"/>
      <c r="K1444" s="139" t="str">
        <f t="shared" ca="1" si="206"/>
        <v>Long</v>
      </c>
      <c r="L1444" s="243" t="e">
        <f t="shared" ca="1" si="201"/>
        <v>#N/A</v>
      </c>
      <c r="M1444" s="242" t="e">
        <f t="shared" ca="1" si="202"/>
        <v>#N/A</v>
      </c>
      <c r="N1444" s="20"/>
      <c r="O1444" s="74">
        <f t="shared" ca="1" si="207"/>
        <v>1</v>
      </c>
      <c r="P1444" s="75">
        <f t="shared" ca="1" si="199"/>
        <v>0</v>
      </c>
      <c r="Q1444" s="76" t="str">
        <f t="shared" ca="1" si="203"/>
        <v/>
      </c>
      <c r="R1444" s="75"/>
      <c r="S1444" s="77">
        <f t="shared" ca="1" si="200"/>
        <v>1</v>
      </c>
      <c r="T1444" s="78"/>
      <c r="U1444" s="81">
        <f t="shared" ca="1" si="208"/>
        <v>3150</v>
      </c>
      <c r="V1444" s="82">
        <f t="shared" ca="1" si="204"/>
        <v>128675.14000000004</v>
      </c>
      <c r="W1444" s="50"/>
      <c r="X1444" s="50"/>
      <c r="Y1444" s="50"/>
      <c r="Z1444" s="50"/>
      <c r="AA1444" s="50"/>
      <c r="AG1444" s="50"/>
      <c r="AH1444" s="50"/>
      <c r="AI1444" s="50"/>
      <c r="AJ1444" s="50"/>
      <c r="AK1444" s="50"/>
      <c r="AL1444" s="50"/>
      <c r="AM1444" s="50"/>
      <c r="AN1444" s="50"/>
      <c r="AO1444" s="50"/>
      <c r="AP1444" s="138" t="str">
        <f>IF(NOT($AS1444=$AS1445),ROW(),"")</f>
        <v/>
      </c>
      <c r="AQ1444" s="20" t="str">
        <f>IF(NOT(AS1444=AS1445),AS1445,"")</f>
        <v/>
      </c>
      <c r="AR1444" s="20" t="str">
        <f>INDEX($AB$15:$AM$15,MATCH($AS1444,$AB$11:$AM$11,0))</f>
        <v>in</v>
      </c>
      <c r="AS1444" s="20" t="str">
        <f>LEFT(AT1444,4)</f>
        <v>2005</v>
      </c>
      <c r="AT1444" s="139" t="str">
        <f>LEFT(B1444,6)</f>
        <v>200508</v>
      </c>
    </row>
    <row r="1445" spans="2:46" x14ac:dyDescent="0.25">
      <c r="B1445" s="11">
        <f>'Market Data'!B1431</f>
        <v>20050810</v>
      </c>
      <c r="C1445" s="2">
        <f>'Market Data'!C1431</f>
        <v>6011</v>
      </c>
      <c r="D1445" s="2">
        <f>'Market Data'!D1431</f>
        <v>6072</v>
      </c>
      <c r="E1445" s="2">
        <f>'Market Data'!E1431</f>
        <v>6010</v>
      </c>
      <c r="F1445" s="12">
        <f>'Market Data'!F1431</f>
        <v>6043</v>
      </c>
      <c r="H1445" s="151">
        <f t="shared" si="205"/>
        <v>1427</v>
      </c>
      <c r="I1445" s="244">
        <f ca="1">IF($H1445&lt;($J$6+1),"",PFE(OFFSET($F1445,0,0,-$J$6)))</f>
        <v>0.30763277705655145</v>
      </c>
      <c r="J1445" s="19"/>
      <c r="K1445" s="139" t="str">
        <f t="shared" ca="1" si="206"/>
        <v>Long</v>
      </c>
      <c r="L1445" s="243" t="e">
        <f t="shared" ca="1" si="201"/>
        <v>#N/A</v>
      </c>
      <c r="M1445" s="242" t="e">
        <f t="shared" ca="1" si="202"/>
        <v>#N/A</v>
      </c>
      <c r="N1445" s="20"/>
      <c r="O1445" s="74">
        <f t="shared" ca="1" si="207"/>
        <v>1</v>
      </c>
      <c r="P1445" s="75">
        <f t="shared" ca="1" si="199"/>
        <v>0</v>
      </c>
      <c r="Q1445" s="76" t="str">
        <f t="shared" ca="1" si="203"/>
        <v/>
      </c>
      <c r="R1445" s="75"/>
      <c r="S1445" s="77">
        <f t="shared" ca="1" si="200"/>
        <v>1</v>
      </c>
      <c r="T1445" s="78"/>
      <c r="U1445" s="81">
        <f t="shared" ca="1" si="208"/>
        <v>1610</v>
      </c>
      <c r="V1445" s="82">
        <f t="shared" ca="1" si="204"/>
        <v>130285.14000000004</v>
      </c>
      <c r="W1445" s="50"/>
      <c r="X1445" s="50"/>
      <c r="Y1445" s="50"/>
      <c r="Z1445" s="50"/>
      <c r="AA1445" s="50"/>
      <c r="AG1445" s="50"/>
      <c r="AH1445" s="50"/>
      <c r="AI1445" s="50"/>
      <c r="AJ1445" s="50"/>
      <c r="AK1445" s="50"/>
      <c r="AL1445" s="50"/>
      <c r="AM1445" s="50"/>
      <c r="AN1445" s="50"/>
      <c r="AO1445" s="50"/>
      <c r="AP1445" s="138" t="str">
        <f>IF(NOT($AS1445=$AS1446),ROW(),"")</f>
        <v/>
      </c>
      <c r="AQ1445" s="20" t="str">
        <f>IF(NOT(AS1445=AS1446),AS1446,"")</f>
        <v/>
      </c>
      <c r="AR1445" s="20" t="str">
        <f>INDEX($AB$15:$AM$15,MATCH($AS1445,$AB$11:$AM$11,0))</f>
        <v>in</v>
      </c>
      <c r="AS1445" s="20" t="str">
        <f>LEFT(AT1445,4)</f>
        <v>2005</v>
      </c>
      <c r="AT1445" s="139" t="str">
        <f>LEFT(B1445,6)</f>
        <v>200508</v>
      </c>
    </row>
    <row r="1446" spans="2:46" x14ac:dyDescent="0.25">
      <c r="B1446" s="11">
        <f>'Market Data'!B1432</f>
        <v>20050811</v>
      </c>
      <c r="C1446" s="2">
        <f>'Market Data'!C1432</f>
        <v>6044</v>
      </c>
      <c r="D1446" s="2">
        <f>'Market Data'!D1432</f>
        <v>6066</v>
      </c>
      <c r="E1446" s="2">
        <f>'Market Data'!E1432</f>
        <v>6017</v>
      </c>
      <c r="F1446" s="12">
        <f>'Market Data'!F1432</f>
        <v>6032</v>
      </c>
      <c r="H1446" s="151">
        <f t="shared" si="205"/>
        <v>1428</v>
      </c>
      <c r="I1446" s="244">
        <f ca="1">IF($H1446&lt;($J$6+1),"",PFE(OFFSET($F1446,0,0,-$J$6)))</f>
        <v>0.35158714084337789</v>
      </c>
      <c r="J1446" s="19"/>
      <c r="K1446" s="139" t="str">
        <f t="shared" ca="1" si="206"/>
        <v>Long</v>
      </c>
      <c r="L1446" s="243" t="e">
        <f t="shared" ca="1" si="201"/>
        <v>#N/A</v>
      </c>
      <c r="M1446" s="242" t="e">
        <f t="shared" ca="1" si="202"/>
        <v>#N/A</v>
      </c>
      <c r="N1446" s="20"/>
      <c r="O1446" s="74">
        <f t="shared" ca="1" si="207"/>
        <v>1</v>
      </c>
      <c r="P1446" s="75">
        <f t="shared" ca="1" si="199"/>
        <v>0</v>
      </c>
      <c r="Q1446" s="76" t="str">
        <f t="shared" ca="1" si="203"/>
        <v/>
      </c>
      <c r="R1446" s="75"/>
      <c r="S1446" s="77">
        <f t="shared" ca="1" si="200"/>
        <v>1</v>
      </c>
      <c r="T1446" s="78"/>
      <c r="U1446" s="81">
        <f t="shared" ca="1" si="208"/>
        <v>-385</v>
      </c>
      <c r="V1446" s="82">
        <f t="shared" ca="1" si="204"/>
        <v>129900.14000000004</v>
      </c>
      <c r="W1446" s="50"/>
      <c r="X1446" s="50"/>
      <c r="Y1446" s="50"/>
      <c r="Z1446" s="50"/>
      <c r="AA1446" s="50"/>
      <c r="AG1446" s="50"/>
      <c r="AH1446" s="50"/>
      <c r="AI1446" s="50"/>
      <c r="AJ1446" s="50"/>
      <c r="AK1446" s="50"/>
      <c r="AL1446" s="50"/>
      <c r="AM1446" s="50"/>
      <c r="AN1446" s="50"/>
      <c r="AO1446" s="50"/>
      <c r="AP1446" s="138" t="str">
        <f>IF(NOT($AS1446=$AS1447),ROW(),"")</f>
        <v/>
      </c>
      <c r="AQ1446" s="20" t="str">
        <f>IF(NOT(AS1446=AS1447),AS1447,"")</f>
        <v/>
      </c>
      <c r="AR1446" s="20" t="str">
        <f>INDEX($AB$15:$AM$15,MATCH($AS1446,$AB$11:$AM$11,0))</f>
        <v>in</v>
      </c>
      <c r="AS1446" s="20" t="str">
        <f>LEFT(AT1446,4)</f>
        <v>2005</v>
      </c>
      <c r="AT1446" s="139" t="str">
        <f>LEFT(B1446,6)</f>
        <v>200508</v>
      </c>
    </row>
    <row r="1447" spans="2:46" x14ac:dyDescent="0.25">
      <c r="B1447" s="11">
        <f>'Market Data'!B1433</f>
        <v>20050812</v>
      </c>
      <c r="C1447" s="2">
        <f>'Market Data'!C1433</f>
        <v>6051.5</v>
      </c>
      <c r="D1447" s="2">
        <f>'Market Data'!D1433</f>
        <v>6054.5</v>
      </c>
      <c r="E1447" s="2">
        <f>'Market Data'!E1433</f>
        <v>5999.5</v>
      </c>
      <c r="F1447" s="12">
        <f>'Market Data'!F1433</f>
        <v>6006.5</v>
      </c>
      <c r="H1447" s="151">
        <f t="shared" si="205"/>
        <v>1429</v>
      </c>
      <c r="I1447" s="244">
        <f ca="1">IF($H1447&lt;($J$6+1),"",PFE(OFFSET($F1447,0,0,-$J$6)))</f>
        <v>0.33611487780250743</v>
      </c>
      <c r="J1447" s="19"/>
      <c r="K1447" s="139" t="str">
        <f t="shared" ca="1" si="206"/>
        <v>Long</v>
      </c>
      <c r="L1447" s="243" t="e">
        <f t="shared" ca="1" si="201"/>
        <v>#N/A</v>
      </c>
      <c r="M1447" s="242" t="e">
        <f t="shared" ca="1" si="202"/>
        <v>#N/A</v>
      </c>
      <c r="N1447" s="20"/>
      <c r="O1447" s="74">
        <f t="shared" ca="1" si="207"/>
        <v>1</v>
      </c>
      <c r="P1447" s="75">
        <f t="shared" ca="1" si="199"/>
        <v>0</v>
      </c>
      <c r="Q1447" s="76" t="str">
        <f t="shared" ca="1" si="203"/>
        <v/>
      </c>
      <c r="R1447" s="75"/>
      <c r="S1447" s="77">
        <f t="shared" ca="1" si="200"/>
        <v>1</v>
      </c>
      <c r="T1447" s="78"/>
      <c r="U1447" s="81">
        <f t="shared" ca="1" si="208"/>
        <v>-892.5</v>
      </c>
      <c r="V1447" s="82">
        <f t="shared" ca="1" si="204"/>
        <v>129007.64000000004</v>
      </c>
      <c r="W1447" s="50"/>
      <c r="X1447" s="50"/>
      <c r="Y1447" s="50"/>
      <c r="Z1447" s="50"/>
      <c r="AA1447" s="50"/>
      <c r="AG1447" s="50"/>
      <c r="AH1447" s="50"/>
      <c r="AI1447" s="50"/>
      <c r="AJ1447" s="50"/>
      <c r="AK1447" s="50"/>
      <c r="AL1447" s="50"/>
      <c r="AM1447" s="50"/>
      <c r="AN1447" s="50"/>
      <c r="AO1447" s="50"/>
      <c r="AP1447" s="138" t="str">
        <f>IF(NOT($AS1447=$AS1448),ROW(),"")</f>
        <v/>
      </c>
      <c r="AQ1447" s="20" t="str">
        <f>IF(NOT(AS1447=AS1448),AS1448,"")</f>
        <v/>
      </c>
      <c r="AR1447" s="20" t="str">
        <f>INDEX($AB$15:$AM$15,MATCH($AS1447,$AB$11:$AM$11,0))</f>
        <v>in</v>
      </c>
      <c r="AS1447" s="20" t="str">
        <f>LEFT(AT1447,4)</f>
        <v>2005</v>
      </c>
      <c r="AT1447" s="139" t="str">
        <f>LEFT(B1447,6)</f>
        <v>200508</v>
      </c>
    </row>
    <row r="1448" spans="2:46" x14ac:dyDescent="0.25">
      <c r="B1448" s="11">
        <f>'Market Data'!B1434</f>
        <v>20050815</v>
      </c>
      <c r="C1448" s="2">
        <f>'Market Data'!C1434</f>
        <v>6017</v>
      </c>
      <c r="D1448" s="2">
        <f>'Market Data'!D1434</f>
        <v>6032.5</v>
      </c>
      <c r="E1448" s="2">
        <f>'Market Data'!E1434</f>
        <v>5994.5</v>
      </c>
      <c r="F1448" s="12">
        <f>'Market Data'!F1434</f>
        <v>6027</v>
      </c>
      <c r="H1448" s="151">
        <f t="shared" si="205"/>
        <v>1430</v>
      </c>
      <c r="I1448" s="244">
        <f ca="1">IF($H1448&lt;($J$6+1),"",PFE(OFFSET($F1448,0,0,-$J$6)))</f>
        <v>0.37947381693378324</v>
      </c>
      <c r="J1448" s="19"/>
      <c r="K1448" s="139" t="str">
        <f t="shared" ca="1" si="206"/>
        <v>Long</v>
      </c>
      <c r="L1448" s="243" t="e">
        <f t="shared" ca="1" si="201"/>
        <v>#N/A</v>
      </c>
      <c r="M1448" s="242" t="e">
        <f t="shared" ca="1" si="202"/>
        <v>#N/A</v>
      </c>
      <c r="N1448" s="20"/>
      <c r="O1448" s="74">
        <f t="shared" ca="1" si="207"/>
        <v>1</v>
      </c>
      <c r="P1448" s="75">
        <f t="shared" ca="1" si="199"/>
        <v>0</v>
      </c>
      <c r="Q1448" s="76" t="str">
        <f t="shared" ca="1" si="203"/>
        <v/>
      </c>
      <c r="R1448" s="75"/>
      <c r="S1448" s="77">
        <f t="shared" ca="1" si="200"/>
        <v>1</v>
      </c>
      <c r="T1448" s="78"/>
      <c r="U1448" s="81">
        <f t="shared" ca="1" si="208"/>
        <v>717.5</v>
      </c>
      <c r="V1448" s="82">
        <f t="shared" ca="1" si="204"/>
        <v>129725.14000000004</v>
      </c>
      <c r="W1448" s="50"/>
      <c r="X1448" s="50"/>
      <c r="Y1448" s="50"/>
      <c r="Z1448" s="50"/>
      <c r="AA1448" s="50"/>
      <c r="AG1448" s="50"/>
      <c r="AH1448" s="50"/>
      <c r="AI1448" s="50"/>
      <c r="AJ1448" s="50"/>
      <c r="AK1448" s="50"/>
      <c r="AL1448" s="50"/>
      <c r="AM1448" s="50"/>
      <c r="AN1448" s="50"/>
      <c r="AO1448" s="50"/>
      <c r="AP1448" s="138" t="str">
        <f>IF(NOT($AS1448=$AS1449),ROW(),"")</f>
        <v/>
      </c>
      <c r="AQ1448" s="20" t="str">
        <f>IF(NOT(AS1448=AS1449),AS1449,"")</f>
        <v/>
      </c>
      <c r="AR1448" s="20" t="str">
        <f>INDEX($AB$15:$AM$15,MATCH($AS1448,$AB$11:$AM$11,0))</f>
        <v>in</v>
      </c>
      <c r="AS1448" s="20" t="str">
        <f>LEFT(AT1448,4)</f>
        <v>2005</v>
      </c>
      <c r="AT1448" s="139" t="str">
        <f>LEFT(B1448,6)</f>
        <v>200508</v>
      </c>
    </row>
    <row r="1449" spans="2:46" x14ac:dyDescent="0.25">
      <c r="B1449" s="11">
        <f>'Market Data'!B1435</f>
        <v>20050816</v>
      </c>
      <c r="C1449" s="2">
        <f>'Market Data'!C1435</f>
        <v>6029.5</v>
      </c>
      <c r="D1449" s="2">
        <f>'Market Data'!D1435</f>
        <v>6036</v>
      </c>
      <c r="E1449" s="2">
        <f>'Market Data'!E1435</f>
        <v>5948.5</v>
      </c>
      <c r="F1449" s="12">
        <f>'Market Data'!F1435</f>
        <v>5954</v>
      </c>
      <c r="H1449" s="151">
        <f t="shared" si="205"/>
        <v>1431</v>
      </c>
      <c r="I1449" s="244">
        <f ca="1">IF($H1449&lt;($J$6+1),"",PFE(OFFSET($F1449,0,0,-$J$6)))</f>
        <v>0.30886695310169182</v>
      </c>
      <c r="J1449" s="19"/>
      <c r="K1449" s="139" t="str">
        <f t="shared" ca="1" si="206"/>
        <v>Long</v>
      </c>
      <c r="L1449" s="243" t="e">
        <f t="shared" ca="1" si="201"/>
        <v>#N/A</v>
      </c>
      <c r="M1449" s="242" t="e">
        <f t="shared" ca="1" si="202"/>
        <v>#N/A</v>
      </c>
      <c r="N1449" s="20"/>
      <c r="O1449" s="74">
        <f t="shared" ca="1" si="207"/>
        <v>1</v>
      </c>
      <c r="P1449" s="75">
        <f t="shared" ca="1" si="199"/>
        <v>0</v>
      </c>
      <c r="Q1449" s="76" t="str">
        <f t="shared" ca="1" si="203"/>
        <v/>
      </c>
      <c r="R1449" s="75"/>
      <c r="S1449" s="77">
        <f t="shared" ca="1" si="200"/>
        <v>1</v>
      </c>
      <c r="T1449" s="78"/>
      <c r="U1449" s="81">
        <f t="shared" ca="1" si="208"/>
        <v>-2555</v>
      </c>
      <c r="V1449" s="82">
        <f t="shared" ca="1" si="204"/>
        <v>127170.14000000004</v>
      </c>
      <c r="W1449" s="50"/>
      <c r="X1449" s="50"/>
      <c r="Y1449" s="50"/>
      <c r="Z1449" s="50"/>
      <c r="AA1449" s="50"/>
      <c r="AG1449" s="50"/>
      <c r="AH1449" s="50"/>
      <c r="AI1449" s="50"/>
      <c r="AJ1449" s="50"/>
      <c r="AK1449" s="50"/>
      <c r="AL1449" s="50"/>
      <c r="AM1449" s="50"/>
      <c r="AN1449" s="50"/>
      <c r="AO1449" s="50"/>
      <c r="AP1449" s="138" t="str">
        <f>IF(NOT($AS1449=$AS1450),ROW(),"")</f>
        <v/>
      </c>
      <c r="AQ1449" s="20" t="str">
        <f>IF(NOT(AS1449=AS1450),AS1450,"")</f>
        <v/>
      </c>
      <c r="AR1449" s="20" t="str">
        <f>INDEX($AB$15:$AM$15,MATCH($AS1449,$AB$11:$AM$11,0))</f>
        <v>in</v>
      </c>
      <c r="AS1449" s="20" t="str">
        <f>LEFT(AT1449,4)</f>
        <v>2005</v>
      </c>
      <c r="AT1449" s="139" t="str">
        <f>LEFT(B1449,6)</f>
        <v>200508</v>
      </c>
    </row>
    <row r="1450" spans="2:46" x14ac:dyDescent="0.25">
      <c r="B1450" s="11">
        <f>'Market Data'!B1436</f>
        <v>20050817</v>
      </c>
      <c r="C1450" s="2">
        <f>'Market Data'!C1436</f>
        <v>5947</v>
      </c>
      <c r="D1450" s="2">
        <f>'Market Data'!D1436</f>
        <v>5975</v>
      </c>
      <c r="E1450" s="2">
        <f>'Market Data'!E1436</f>
        <v>5921</v>
      </c>
      <c r="F1450" s="12">
        <f>'Market Data'!F1436</f>
        <v>5967</v>
      </c>
      <c r="H1450" s="151">
        <f t="shared" si="205"/>
        <v>1432</v>
      </c>
      <c r="I1450" s="244">
        <f ca="1">IF($H1450&lt;($J$6+1),"",PFE(OFFSET($F1450,0,0,-$J$6)))</f>
        <v>0.31636824062881985</v>
      </c>
      <c r="J1450" s="19"/>
      <c r="K1450" s="139" t="str">
        <f t="shared" ca="1" si="206"/>
        <v>Long</v>
      </c>
      <c r="L1450" s="243" t="e">
        <f t="shared" ca="1" si="201"/>
        <v>#N/A</v>
      </c>
      <c r="M1450" s="242" t="e">
        <f t="shared" ca="1" si="202"/>
        <v>#N/A</v>
      </c>
      <c r="N1450" s="20"/>
      <c r="O1450" s="74">
        <f t="shared" ca="1" si="207"/>
        <v>1</v>
      </c>
      <c r="P1450" s="75">
        <f t="shared" ca="1" si="199"/>
        <v>0</v>
      </c>
      <c r="Q1450" s="76" t="str">
        <f t="shared" ca="1" si="203"/>
        <v/>
      </c>
      <c r="R1450" s="75"/>
      <c r="S1450" s="77">
        <f t="shared" ca="1" si="200"/>
        <v>1</v>
      </c>
      <c r="T1450" s="78"/>
      <c r="U1450" s="81">
        <f t="shared" ca="1" si="208"/>
        <v>455</v>
      </c>
      <c r="V1450" s="82">
        <f t="shared" ca="1" si="204"/>
        <v>127625.14000000004</v>
      </c>
      <c r="W1450" s="50"/>
      <c r="X1450" s="50"/>
      <c r="Y1450" s="50"/>
      <c r="Z1450" s="50"/>
      <c r="AA1450" s="50"/>
      <c r="AG1450" s="50"/>
      <c r="AH1450" s="50"/>
      <c r="AI1450" s="50"/>
      <c r="AJ1450" s="50"/>
      <c r="AK1450" s="50"/>
      <c r="AL1450" s="50"/>
      <c r="AM1450" s="50"/>
      <c r="AN1450" s="50"/>
      <c r="AO1450" s="50"/>
      <c r="AP1450" s="138" t="str">
        <f>IF(NOT($AS1450=$AS1451),ROW(),"")</f>
        <v/>
      </c>
      <c r="AQ1450" s="20" t="str">
        <f>IF(NOT(AS1450=AS1451),AS1451,"")</f>
        <v/>
      </c>
      <c r="AR1450" s="20" t="str">
        <f>INDEX($AB$15:$AM$15,MATCH($AS1450,$AB$11:$AM$11,0))</f>
        <v>in</v>
      </c>
      <c r="AS1450" s="20" t="str">
        <f>LEFT(AT1450,4)</f>
        <v>2005</v>
      </c>
      <c r="AT1450" s="139" t="str">
        <f>LEFT(B1450,6)</f>
        <v>200508</v>
      </c>
    </row>
    <row r="1451" spans="2:46" x14ac:dyDescent="0.25">
      <c r="B1451" s="11">
        <f>'Market Data'!B1437</f>
        <v>20050818</v>
      </c>
      <c r="C1451" s="2">
        <f>'Market Data'!C1437</f>
        <v>5957.5</v>
      </c>
      <c r="D1451" s="2">
        <f>'Market Data'!D1437</f>
        <v>5965.5</v>
      </c>
      <c r="E1451" s="2">
        <f>'Market Data'!E1437</f>
        <v>5912.5</v>
      </c>
      <c r="F1451" s="12">
        <f>'Market Data'!F1437</f>
        <v>5938.5</v>
      </c>
      <c r="H1451" s="151">
        <f t="shared" si="205"/>
        <v>1433</v>
      </c>
      <c r="I1451" s="244">
        <f ca="1">IF($H1451&lt;($J$6+1),"",PFE(OFFSET($F1451,0,0,-$J$6)))</f>
        <v>0.2890168918382684</v>
      </c>
      <c r="J1451" s="19"/>
      <c r="K1451" s="139" t="str">
        <f t="shared" ca="1" si="206"/>
        <v>Long</v>
      </c>
      <c r="L1451" s="243" t="e">
        <f t="shared" ca="1" si="201"/>
        <v>#N/A</v>
      </c>
      <c r="M1451" s="242" t="e">
        <f t="shared" ca="1" si="202"/>
        <v>#N/A</v>
      </c>
      <c r="N1451" s="20"/>
      <c r="O1451" s="74">
        <f t="shared" ca="1" si="207"/>
        <v>1</v>
      </c>
      <c r="P1451" s="75">
        <f t="shared" ca="1" si="199"/>
        <v>0</v>
      </c>
      <c r="Q1451" s="76" t="str">
        <f t="shared" ca="1" si="203"/>
        <v/>
      </c>
      <c r="R1451" s="75"/>
      <c r="S1451" s="77">
        <f t="shared" ca="1" si="200"/>
        <v>1</v>
      </c>
      <c r="T1451" s="78"/>
      <c r="U1451" s="81">
        <f t="shared" ca="1" si="208"/>
        <v>-997.5</v>
      </c>
      <c r="V1451" s="82">
        <f t="shared" ca="1" si="204"/>
        <v>126627.64000000004</v>
      </c>
      <c r="W1451" s="50"/>
      <c r="X1451" s="50"/>
      <c r="Y1451" s="50"/>
      <c r="Z1451" s="50"/>
      <c r="AA1451" s="50"/>
      <c r="AG1451" s="50"/>
      <c r="AH1451" s="50"/>
      <c r="AI1451" s="50"/>
      <c r="AJ1451" s="50"/>
      <c r="AK1451" s="50"/>
      <c r="AL1451" s="50"/>
      <c r="AM1451" s="50"/>
      <c r="AN1451" s="50"/>
      <c r="AO1451" s="50"/>
      <c r="AP1451" s="138" t="str">
        <f>IF(NOT($AS1451=$AS1452),ROW(),"")</f>
        <v/>
      </c>
      <c r="AQ1451" s="20" t="str">
        <f>IF(NOT(AS1451=AS1452),AS1452,"")</f>
        <v/>
      </c>
      <c r="AR1451" s="20" t="str">
        <f>INDEX($AB$15:$AM$15,MATCH($AS1451,$AB$11:$AM$11,0))</f>
        <v>in</v>
      </c>
      <c r="AS1451" s="20" t="str">
        <f>LEFT(AT1451,4)</f>
        <v>2005</v>
      </c>
      <c r="AT1451" s="139" t="str">
        <f>LEFT(B1451,6)</f>
        <v>200508</v>
      </c>
    </row>
    <row r="1452" spans="2:46" x14ac:dyDescent="0.25">
      <c r="B1452" s="11">
        <f>'Market Data'!B1438</f>
        <v>20050819</v>
      </c>
      <c r="C1452" s="2">
        <f>'Market Data'!C1438</f>
        <v>5934.5</v>
      </c>
      <c r="D1452" s="2">
        <f>'Market Data'!D1438</f>
        <v>6012.5</v>
      </c>
      <c r="E1452" s="2">
        <f>'Market Data'!E1438</f>
        <v>5930.5</v>
      </c>
      <c r="F1452" s="12">
        <f>'Market Data'!F1438</f>
        <v>6001</v>
      </c>
      <c r="H1452" s="151">
        <f t="shared" si="205"/>
        <v>1434</v>
      </c>
      <c r="I1452" s="244">
        <f ca="1">IF($H1452&lt;($J$6+1),"",PFE(OFFSET($F1452,0,0,-$J$6)))</f>
        <v>0.31968514372375584</v>
      </c>
      <c r="J1452" s="19"/>
      <c r="K1452" s="139" t="str">
        <f t="shared" ca="1" si="206"/>
        <v>Long</v>
      </c>
      <c r="L1452" s="243" t="e">
        <f t="shared" ca="1" si="201"/>
        <v>#N/A</v>
      </c>
      <c r="M1452" s="242" t="e">
        <f t="shared" ca="1" si="202"/>
        <v>#N/A</v>
      </c>
      <c r="N1452" s="20"/>
      <c r="O1452" s="74">
        <f t="shared" ca="1" si="207"/>
        <v>1</v>
      </c>
      <c r="P1452" s="75">
        <f t="shared" ca="1" si="199"/>
        <v>0</v>
      </c>
      <c r="Q1452" s="76" t="str">
        <f t="shared" ca="1" si="203"/>
        <v/>
      </c>
      <c r="R1452" s="75"/>
      <c r="S1452" s="77">
        <f t="shared" ca="1" si="200"/>
        <v>1</v>
      </c>
      <c r="T1452" s="78"/>
      <c r="U1452" s="81">
        <f t="shared" ca="1" si="208"/>
        <v>2187.5</v>
      </c>
      <c r="V1452" s="82">
        <f t="shared" ca="1" si="204"/>
        <v>128815.14000000004</v>
      </c>
      <c r="W1452" s="50"/>
      <c r="X1452" s="50"/>
      <c r="Y1452" s="50"/>
      <c r="Z1452" s="50"/>
      <c r="AA1452" s="50"/>
      <c r="AG1452" s="50"/>
      <c r="AH1452" s="50"/>
      <c r="AI1452" s="50"/>
      <c r="AJ1452" s="50"/>
      <c r="AK1452" s="50"/>
      <c r="AL1452" s="50"/>
      <c r="AM1452" s="50"/>
      <c r="AN1452" s="50"/>
      <c r="AO1452" s="50"/>
      <c r="AP1452" s="138" t="str">
        <f>IF(NOT($AS1452=$AS1453),ROW(),"")</f>
        <v/>
      </c>
      <c r="AQ1452" s="20" t="str">
        <f>IF(NOT(AS1452=AS1453),AS1453,"")</f>
        <v/>
      </c>
      <c r="AR1452" s="20" t="str">
        <f>INDEX($AB$15:$AM$15,MATCH($AS1452,$AB$11:$AM$11,0))</f>
        <v>in</v>
      </c>
      <c r="AS1452" s="20" t="str">
        <f>LEFT(AT1452,4)</f>
        <v>2005</v>
      </c>
      <c r="AT1452" s="139" t="str">
        <f>LEFT(B1452,6)</f>
        <v>200508</v>
      </c>
    </row>
    <row r="1453" spans="2:46" x14ac:dyDescent="0.25">
      <c r="B1453" s="11">
        <f>'Market Data'!B1439</f>
        <v>20050822</v>
      </c>
      <c r="C1453" s="2">
        <f>'Market Data'!C1439</f>
        <v>6015</v>
      </c>
      <c r="D1453" s="2">
        <f>'Market Data'!D1439</f>
        <v>6034</v>
      </c>
      <c r="E1453" s="2">
        <f>'Market Data'!E1439</f>
        <v>5978</v>
      </c>
      <c r="F1453" s="12">
        <f>'Market Data'!F1439</f>
        <v>6002</v>
      </c>
      <c r="H1453" s="151">
        <f t="shared" si="205"/>
        <v>1435</v>
      </c>
      <c r="I1453" s="244">
        <f ca="1">IF($H1453&lt;($J$6+1),"",PFE(OFFSET($F1453,0,0,-$J$6)))</f>
        <v>0.33319859277977221</v>
      </c>
      <c r="J1453" s="19"/>
      <c r="K1453" s="139" t="str">
        <f t="shared" ca="1" si="206"/>
        <v>Long</v>
      </c>
      <c r="L1453" s="243" t="e">
        <f t="shared" ca="1" si="201"/>
        <v>#N/A</v>
      </c>
      <c r="M1453" s="242" t="e">
        <f t="shared" ca="1" si="202"/>
        <v>#N/A</v>
      </c>
      <c r="N1453" s="20"/>
      <c r="O1453" s="74">
        <f t="shared" ca="1" si="207"/>
        <v>1</v>
      </c>
      <c r="P1453" s="75">
        <f t="shared" ca="1" si="199"/>
        <v>0</v>
      </c>
      <c r="Q1453" s="76" t="str">
        <f t="shared" ca="1" si="203"/>
        <v/>
      </c>
      <c r="R1453" s="75"/>
      <c r="S1453" s="77">
        <f t="shared" ca="1" si="200"/>
        <v>1</v>
      </c>
      <c r="T1453" s="78"/>
      <c r="U1453" s="81">
        <f t="shared" ca="1" si="208"/>
        <v>35</v>
      </c>
      <c r="V1453" s="82">
        <f t="shared" ca="1" si="204"/>
        <v>128850.14000000004</v>
      </c>
      <c r="W1453" s="50"/>
      <c r="X1453" s="50"/>
      <c r="Y1453" s="50"/>
      <c r="Z1453" s="50"/>
      <c r="AA1453" s="50"/>
      <c r="AG1453" s="50"/>
      <c r="AH1453" s="50"/>
      <c r="AI1453" s="50"/>
      <c r="AJ1453" s="50"/>
      <c r="AK1453" s="50"/>
      <c r="AL1453" s="50"/>
      <c r="AM1453" s="50"/>
      <c r="AN1453" s="50"/>
      <c r="AO1453" s="50"/>
      <c r="AP1453" s="138" t="str">
        <f>IF(NOT($AS1453=$AS1454),ROW(),"")</f>
        <v/>
      </c>
      <c r="AQ1453" s="20" t="str">
        <f>IF(NOT(AS1453=AS1454),AS1454,"")</f>
        <v/>
      </c>
      <c r="AR1453" s="20" t="str">
        <f>INDEX($AB$15:$AM$15,MATCH($AS1453,$AB$11:$AM$11,0))</f>
        <v>in</v>
      </c>
      <c r="AS1453" s="20" t="str">
        <f>LEFT(AT1453,4)</f>
        <v>2005</v>
      </c>
      <c r="AT1453" s="139" t="str">
        <f>LEFT(B1453,6)</f>
        <v>200508</v>
      </c>
    </row>
    <row r="1454" spans="2:46" x14ac:dyDescent="0.25">
      <c r="B1454" s="11">
        <f>'Market Data'!B1440</f>
        <v>20050823</v>
      </c>
      <c r="C1454" s="2">
        <f>'Market Data'!C1440</f>
        <v>6006.5</v>
      </c>
      <c r="D1454" s="2">
        <f>'Market Data'!D1440</f>
        <v>6012</v>
      </c>
      <c r="E1454" s="2">
        <f>'Market Data'!E1440</f>
        <v>5973</v>
      </c>
      <c r="F1454" s="12">
        <f>'Market Data'!F1440</f>
        <v>5985</v>
      </c>
      <c r="H1454" s="151">
        <f t="shared" si="205"/>
        <v>1436</v>
      </c>
      <c r="I1454" s="244">
        <f ca="1">IF($H1454&lt;($J$6+1),"",PFE(OFFSET($F1454,0,0,-$J$6)))</f>
        <v>0.33960369947600688</v>
      </c>
      <c r="J1454" s="19"/>
      <c r="K1454" s="139" t="str">
        <f t="shared" ca="1" si="206"/>
        <v>Long</v>
      </c>
      <c r="L1454" s="243" t="e">
        <f t="shared" ca="1" si="201"/>
        <v>#N/A</v>
      </c>
      <c r="M1454" s="242" t="e">
        <f t="shared" ca="1" si="202"/>
        <v>#N/A</v>
      </c>
      <c r="N1454" s="20"/>
      <c r="O1454" s="74">
        <f t="shared" ca="1" si="207"/>
        <v>1</v>
      </c>
      <c r="P1454" s="75">
        <f t="shared" ca="1" si="199"/>
        <v>0</v>
      </c>
      <c r="Q1454" s="76" t="str">
        <f t="shared" ca="1" si="203"/>
        <v/>
      </c>
      <c r="R1454" s="75"/>
      <c r="S1454" s="77">
        <f t="shared" ca="1" si="200"/>
        <v>1</v>
      </c>
      <c r="T1454" s="78"/>
      <c r="U1454" s="81">
        <f t="shared" ca="1" si="208"/>
        <v>-595</v>
      </c>
      <c r="V1454" s="82">
        <f t="shared" ca="1" si="204"/>
        <v>128255.14000000004</v>
      </c>
      <c r="W1454" s="50"/>
      <c r="X1454" s="50"/>
      <c r="Y1454" s="50"/>
      <c r="Z1454" s="50"/>
      <c r="AA1454" s="50"/>
      <c r="AG1454" s="50"/>
      <c r="AH1454" s="50"/>
      <c r="AI1454" s="50"/>
      <c r="AJ1454" s="50"/>
      <c r="AK1454" s="50"/>
      <c r="AL1454" s="50"/>
      <c r="AM1454" s="50"/>
      <c r="AN1454" s="50"/>
      <c r="AO1454" s="50"/>
      <c r="AP1454" s="138" t="str">
        <f>IF(NOT($AS1454=$AS1455),ROW(),"")</f>
        <v/>
      </c>
      <c r="AQ1454" s="20" t="str">
        <f>IF(NOT(AS1454=AS1455),AS1455,"")</f>
        <v/>
      </c>
      <c r="AR1454" s="20" t="str">
        <f>INDEX($AB$15:$AM$15,MATCH($AS1454,$AB$11:$AM$11,0))</f>
        <v>in</v>
      </c>
      <c r="AS1454" s="20" t="str">
        <f>LEFT(AT1454,4)</f>
        <v>2005</v>
      </c>
      <c r="AT1454" s="139" t="str">
        <f>LEFT(B1454,6)</f>
        <v>200508</v>
      </c>
    </row>
    <row r="1455" spans="2:46" x14ac:dyDescent="0.25">
      <c r="B1455" s="11">
        <f>'Market Data'!B1441</f>
        <v>20050824</v>
      </c>
      <c r="C1455" s="2">
        <f>'Market Data'!C1441</f>
        <v>5985</v>
      </c>
      <c r="D1455" s="2">
        <f>'Market Data'!D1441</f>
        <v>6008</v>
      </c>
      <c r="E1455" s="2">
        <f>'Market Data'!E1441</f>
        <v>5953</v>
      </c>
      <c r="F1455" s="12">
        <f>'Market Data'!F1441</f>
        <v>5995</v>
      </c>
      <c r="H1455" s="151">
        <f t="shared" si="205"/>
        <v>1437</v>
      </c>
      <c r="I1455" s="244">
        <f ca="1">IF($H1455&lt;($J$6+1),"",PFE(OFFSET($F1455,0,0,-$J$6)))</f>
        <v>0.33738332543245408</v>
      </c>
      <c r="J1455" s="19"/>
      <c r="K1455" s="139" t="str">
        <f t="shared" ca="1" si="206"/>
        <v>Long</v>
      </c>
      <c r="L1455" s="243" t="e">
        <f t="shared" ca="1" si="201"/>
        <v>#N/A</v>
      </c>
      <c r="M1455" s="242" t="e">
        <f t="shared" ca="1" si="202"/>
        <v>#N/A</v>
      </c>
      <c r="N1455" s="20"/>
      <c r="O1455" s="74">
        <f t="shared" ca="1" si="207"/>
        <v>1</v>
      </c>
      <c r="P1455" s="75">
        <f t="shared" ca="1" si="199"/>
        <v>0</v>
      </c>
      <c r="Q1455" s="76" t="str">
        <f t="shared" ca="1" si="203"/>
        <v/>
      </c>
      <c r="R1455" s="75"/>
      <c r="S1455" s="77">
        <f t="shared" ca="1" si="200"/>
        <v>1</v>
      </c>
      <c r="T1455" s="78"/>
      <c r="U1455" s="81">
        <f t="shared" ca="1" si="208"/>
        <v>350</v>
      </c>
      <c r="V1455" s="82">
        <f t="shared" ca="1" si="204"/>
        <v>128605.14000000004</v>
      </c>
      <c r="W1455" s="50"/>
      <c r="X1455" s="50"/>
      <c r="Y1455" s="50"/>
      <c r="Z1455" s="50"/>
      <c r="AA1455" s="50"/>
      <c r="AG1455" s="50"/>
      <c r="AH1455" s="50"/>
      <c r="AI1455" s="50"/>
      <c r="AJ1455" s="50"/>
      <c r="AK1455" s="50"/>
      <c r="AL1455" s="50"/>
      <c r="AM1455" s="50"/>
      <c r="AN1455" s="50"/>
      <c r="AO1455" s="50"/>
      <c r="AP1455" s="138" t="str">
        <f>IF(NOT($AS1455=$AS1456),ROW(),"")</f>
        <v/>
      </c>
      <c r="AQ1455" s="20" t="str">
        <f>IF(NOT(AS1455=AS1456),AS1456,"")</f>
        <v/>
      </c>
      <c r="AR1455" s="20" t="str">
        <f>INDEX($AB$15:$AM$15,MATCH($AS1455,$AB$11:$AM$11,0))</f>
        <v>in</v>
      </c>
      <c r="AS1455" s="20" t="str">
        <f>LEFT(AT1455,4)</f>
        <v>2005</v>
      </c>
      <c r="AT1455" s="139" t="str">
        <f>LEFT(B1455,6)</f>
        <v>200508</v>
      </c>
    </row>
    <row r="1456" spans="2:46" x14ac:dyDescent="0.25">
      <c r="B1456" s="11">
        <f>'Market Data'!B1442</f>
        <v>20050825</v>
      </c>
      <c r="C1456" s="2">
        <f>'Market Data'!C1442</f>
        <v>5949</v>
      </c>
      <c r="D1456" s="2">
        <f>'Market Data'!D1442</f>
        <v>5961.5</v>
      </c>
      <c r="E1456" s="2">
        <f>'Market Data'!E1442</f>
        <v>5921</v>
      </c>
      <c r="F1456" s="12">
        <f>'Market Data'!F1442</f>
        <v>5923.5</v>
      </c>
      <c r="H1456" s="151">
        <f t="shared" si="205"/>
        <v>1438</v>
      </c>
      <c r="I1456" s="244">
        <f ca="1">IF($H1456&lt;($J$6+1),"",PFE(OFFSET($F1456,0,0,-$J$6)))</f>
        <v>0.28390732254331613</v>
      </c>
      <c r="J1456" s="19"/>
      <c r="K1456" s="139" t="str">
        <f t="shared" ca="1" si="206"/>
        <v>Long</v>
      </c>
      <c r="L1456" s="243" t="e">
        <f t="shared" ca="1" si="201"/>
        <v>#N/A</v>
      </c>
      <c r="M1456" s="242" t="e">
        <f t="shared" ca="1" si="202"/>
        <v>#N/A</v>
      </c>
      <c r="N1456" s="20"/>
      <c r="O1456" s="74">
        <f t="shared" ca="1" si="207"/>
        <v>1</v>
      </c>
      <c r="P1456" s="75">
        <f t="shared" ca="1" si="199"/>
        <v>0</v>
      </c>
      <c r="Q1456" s="76" t="str">
        <f t="shared" ca="1" si="203"/>
        <v/>
      </c>
      <c r="R1456" s="75"/>
      <c r="S1456" s="77">
        <f t="shared" ca="1" si="200"/>
        <v>1</v>
      </c>
      <c r="T1456" s="78"/>
      <c r="U1456" s="81">
        <f t="shared" ca="1" si="208"/>
        <v>-2502.5</v>
      </c>
      <c r="V1456" s="82">
        <f t="shared" ca="1" si="204"/>
        <v>126102.64000000004</v>
      </c>
      <c r="W1456" s="50"/>
      <c r="X1456" s="50"/>
      <c r="Y1456" s="50"/>
      <c r="Z1456" s="50"/>
      <c r="AA1456" s="50"/>
      <c r="AG1456" s="50"/>
      <c r="AH1456" s="50"/>
      <c r="AI1456" s="50"/>
      <c r="AJ1456" s="50"/>
      <c r="AK1456" s="50"/>
      <c r="AL1456" s="50"/>
      <c r="AM1456" s="50"/>
      <c r="AN1456" s="50"/>
      <c r="AO1456" s="50"/>
      <c r="AP1456" s="138" t="str">
        <f>IF(NOT($AS1456=$AS1457),ROW(),"")</f>
        <v/>
      </c>
      <c r="AQ1456" s="20" t="str">
        <f>IF(NOT(AS1456=AS1457),AS1457,"")</f>
        <v/>
      </c>
      <c r="AR1456" s="20" t="str">
        <f>INDEX($AB$15:$AM$15,MATCH($AS1456,$AB$11:$AM$11,0))</f>
        <v>in</v>
      </c>
      <c r="AS1456" s="20" t="str">
        <f>LEFT(AT1456,4)</f>
        <v>2005</v>
      </c>
      <c r="AT1456" s="139" t="str">
        <f>LEFT(B1456,6)</f>
        <v>200508</v>
      </c>
    </row>
    <row r="1457" spans="2:46" x14ac:dyDescent="0.25">
      <c r="B1457" s="11">
        <f>'Market Data'!B1443</f>
        <v>20050826</v>
      </c>
      <c r="C1457" s="2">
        <f>'Market Data'!C1443</f>
        <v>5939</v>
      </c>
      <c r="D1457" s="2">
        <f>'Market Data'!D1443</f>
        <v>5958</v>
      </c>
      <c r="E1457" s="2">
        <f>'Market Data'!E1443</f>
        <v>5858</v>
      </c>
      <c r="F1457" s="12">
        <f>'Market Data'!F1443</f>
        <v>5861</v>
      </c>
      <c r="H1457" s="151">
        <f t="shared" si="205"/>
        <v>1439</v>
      </c>
      <c r="I1457" s="244">
        <f ca="1">IF($H1457&lt;($J$6+1),"",PFE(OFFSET($F1457,0,0,-$J$6)))</f>
        <v>0.23965600654980551</v>
      </c>
      <c r="J1457" s="19"/>
      <c r="K1457" s="139" t="str">
        <f t="shared" ca="1" si="206"/>
        <v>Long</v>
      </c>
      <c r="L1457" s="243" t="e">
        <f t="shared" ca="1" si="201"/>
        <v>#N/A</v>
      </c>
      <c r="M1457" s="242" t="e">
        <f t="shared" ca="1" si="202"/>
        <v>#N/A</v>
      </c>
      <c r="N1457" s="20"/>
      <c r="O1457" s="74">
        <f t="shared" ca="1" si="207"/>
        <v>1</v>
      </c>
      <c r="P1457" s="75">
        <f t="shared" ca="1" si="199"/>
        <v>0</v>
      </c>
      <c r="Q1457" s="76" t="str">
        <f t="shared" ca="1" si="203"/>
        <v/>
      </c>
      <c r="R1457" s="75"/>
      <c r="S1457" s="77">
        <f t="shared" ca="1" si="200"/>
        <v>1</v>
      </c>
      <c r="T1457" s="78"/>
      <c r="U1457" s="81">
        <f t="shared" ca="1" si="208"/>
        <v>-2187.5</v>
      </c>
      <c r="V1457" s="82">
        <f t="shared" ca="1" si="204"/>
        <v>123915.14000000004</v>
      </c>
      <c r="W1457" s="50"/>
      <c r="X1457" s="50"/>
      <c r="Y1457" s="50"/>
      <c r="Z1457" s="50"/>
      <c r="AA1457" s="50"/>
      <c r="AG1457" s="50"/>
      <c r="AH1457" s="50"/>
      <c r="AI1457" s="50"/>
      <c r="AJ1457" s="50"/>
      <c r="AK1457" s="50"/>
      <c r="AL1457" s="50"/>
      <c r="AM1457" s="50"/>
      <c r="AN1457" s="50"/>
      <c r="AO1457" s="50"/>
      <c r="AP1457" s="138" t="str">
        <f>IF(NOT($AS1457=$AS1458),ROW(),"")</f>
        <v/>
      </c>
      <c r="AQ1457" s="20" t="str">
        <f>IF(NOT(AS1457=AS1458),AS1458,"")</f>
        <v/>
      </c>
      <c r="AR1457" s="20" t="str">
        <f>INDEX($AB$15:$AM$15,MATCH($AS1457,$AB$11:$AM$11,0))</f>
        <v>in</v>
      </c>
      <c r="AS1457" s="20" t="str">
        <f>LEFT(AT1457,4)</f>
        <v>2005</v>
      </c>
      <c r="AT1457" s="139" t="str">
        <f>LEFT(B1457,6)</f>
        <v>200508</v>
      </c>
    </row>
    <row r="1458" spans="2:46" x14ac:dyDescent="0.25">
      <c r="B1458" s="11">
        <f>'Market Data'!B1444</f>
        <v>20050829</v>
      </c>
      <c r="C1458" s="2">
        <f>'Market Data'!C1444</f>
        <v>5823</v>
      </c>
      <c r="D1458" s="2">
        <f>'Market Data'!D1444</f>
        <v>5916.5</v>
      </c>
      <c r="E1458" s="2">
        <f>'Market Data'!E1444</f>
        <v>5812.5</v>
      </c>
      <c r="F1458" s="12">
        <f>'Market Data'!F1444</f>
        <v>5912.5</v>
      </c>
      <c r="H1458" s="151">
        <f t="shared" si="205"/>
        <v>1440</v>
      </c>
      <c r="I1458" s="244">
        <f ca="1">IF($H1458&lt;($J$6+1),"",PFE(OFFSET($F1458,0,0,-$J$6)))</f>
        <v>0.24706802592011284</v>
      </c>
      <c r="J1458" s="19"/>
      <c r="K1458" s="139" t="str">
        <f t="shared" ca="1" si="206"/>
        <v>Long</v>
      </c>
      <c r="L1458" s="243" t="e">
        <f t="shared" ca="1" si="201"/>
        <v>#N/A</v>
      </c>
      <c r="M1458" s="242" t="e">
        <f t="shared" ca="1" si="202"/>
        <v>#N/A</v>
      </c>
      <c r="N1458" s="20"/>
      <c r="O1458" s="74">
        <f t="shared" ca="1" si="207"/>
        <v>1</v>
      </c>
      <c r="P1458" s="75">
        <f t="shared" ca="1" si="199"/>
        <v>0</v>
      </c>
      <c r="Q1458" s="76" t="str">
        <f t="shared" ca="1" si="203"/>
        <v/>
      </c>
      <c r="R1458" s="75"/>
      <c r="S1458" s="77">
        <f t="shared" ca="1" si="200"/>
        <v>1</v>
      </c>
      <c r="T1458" s="78"/>
      <c r="U1458" s="81">
        <f t="shared" ca="1" si="208"/>
        <v>1802.5</v>
      </c>
      <c r="V1458" s="82">
        <f t="shared" ca="1" si="204"/>
        <v>125717.64000000004</v>
      </c>
      <c r="W1458" s="50"/>
      <c r="X1458" s="50"/>
      <c r="Y1458" s="50"/>
      <c r="Z1458" s="50"/>
      <c r="AA1458" s="50"/>
      <c r="AG1458" s="50"/>
      <c r="AH1458" s="50"/>
      <c r="AI1458" s="50"/>
      <c r="AJ1458" s="50"/>
      <c r="AK1458" s="50"/>
      <c r="AL1458" s="50"/>
      <c r="AM1458" s="50"/>
      <c r="AN1458" s="50"/>
      <c r="AO1458" s="50"/>
      <c r="AP1458" s="138" t="str">
        <f>IF(NOT($AS1458=$AS1459),ROW(),"")</f>
        <v/>
      </c>
      <c r="AQ1458" s="20" t="str">
        <f>IF(NOT(AS1458=AS1459),AS1459,"")</f>
        <v/>
      </c>
      <c r="AR1458" s="20" t="str">
        <f>INDEX($AB$15:$AM$15,MATCH($AS1458,$AB$11:$AM$11,0))</f>
        <v>in</v>
      </c>
      <c r="AS1458" s="20" t="str">
        <f>LEFT(AT1458,4)</f>
        <v>2005</v>
      </c>
      <c r="AT1458" s="139" t="str">
        <f>LEFT(B1458,6)</f>
        <v>200508</v>
      </c>
    </row>
    <row r="1459" spans="2:46" x14ac:dyDescent="0.25">
      <c r="B1459" s="11">
        <f>'Market Data'!B1445</f>
        <v>20050830</v>
      </c>
      <c r="C1459" s="2">
        <f>'Market Data'!C1445</f>
        <v>5909</v>
      </c>
      <c r="D1459" s="2">
        <f>'Market Data'!D1445</f>
        <v>5915</v>
      </c>
      <c r="E1459" s="2">
        <f>'Market Data'!E1445</f>
        <v>5860</v>
      </c>
      <c r="F1459" s="12">
        <f>'Market Data'!F1445</f>
        <v>5884.5</v>
      </c>
      <c r="H1459" s="151">
        <f t="shared" si="205"/>
        <v>1441</v>
      </c>
      <c r="I1459" s="244">
        <f ca="1">IF($H1459&lt;($J$6+1),"",PFE(OFFSET($F1459,0,0,-$J$6)))</f>
        <v>0.23247164406339024</v>
      </c>
      <c r="J1459" s="19"/>
      <c r="K1459" s="139" t="str">
        <f t="shared" ca="1" si="206"/>
        <v>Long</v>
      </c>
      <c r="L1459" s="243" t="e">
        <f t="shared" ca="1" si="201"/>
        <v>#N/A</v>
      </c>
      <c r="M1459" s="242" t="e">
        <f t="shared" ca="1" si="202"/>
        <v>#N/A</v>
      </c>
      <c r="N1459" s="20"/>
      <c r="O1459" s="74">
        <f t="shared" ca="1" si="207"/>
        <v>1</v>
      </c>
      <c r="P1459" s="75">
        <f t="shared" ca="1" si="199"/>
        <v>0</v>
      </c>
      <c r="Q1459" s="76" t="str">
        <f t="shared" ca="1" si="203"/>
        <v/>
      </c>
      <c r="R1459" s="75"/>
      <c r="S1459" s="77">
        <f t="shared" ca="1" si="200"/>
        <v>1</v>
      </c>
      <c r="T1459" s="78"/>
      <c r="U1459" s="81">
        <f t="shared" ca="1" si="208"/>
        <v>-980</v>
      </c>
      <c r="V1459" s="82">
        <f t="shared" ca="1" si="204"/>
        <v>124737.64000000004</v>
      </c>
      <c r="W1459" s="50"/>
      <c r="X1459" s="50"/>
      <c r="Y1459" s="50"/>
      <c r="Z1459" s="50"/>
      <c r="AA1459" s="50"/>
      <c r="AG1459" s="50"/>
      <c r="AH1459" s="50"/>
      <c r="AI1459" s="50"/>
      <c r="AJ1459" s="50"/>
      <c r="AK1459" s="50"/>
      <c r="AL1459" s="50"/>
      <c r="AM1459" s="50"/>
      <c r="AN1459" s="50"/>
      <c r="AO1459" s="50"/>
      <c r="AP1459" s="138" t="str">
        <f>IF(NOT($AS1459=$AS1460),ROW(),"")</f>
        <v/>
      </c>
      <c r="AQ1459" s="20" t="str">
        <f>IF(NOT(AS1459=AS1460),AS1460,"")</f>
        <v/>
      </c>
      <c r="AR1459" s="20" t="str">
        <f>INDEX($AB$15:$AM$15,MATCH($AS1459,$AB$11:$AM$11,0))</f>
        <v>in</v>
      </c>
      <c r="AS1459" s="20" t="str">
        <f>LEFT(AT1459,4)</f>
        <v>2005</v>
      </c>
      <c r="AT1459" s="139" t="str">
        <f>LEFT(B1459,6)</f>
        <v>200508</v>
      </c>
    </row>
    <row r="1460" spans="2:46" x14ac:dyDescent="0.25">
      <c r="B1460" s="11">
        <f>'Market Data'!B1446</f>
        <v>20050831</v>
      </c>
      <c r="C1460" s="2">
        <f>'Market Data'!C1446</f>
        <v>5872</v>
      </c>
      <c r="D1460" s="2">
        <f>'Market Data'!D1446</f>
        <v>5914.5</v>
      </c>
      <c r="E1460" s="2">
        <f>'Market Data'!E1446</f>
        <v>5867.5</v>
      </c>
      <c r="F1460" s="12">
        <f>'Market Data'!F1446</f>
        <v>5911.5</v>
      </c>
      <c r="H1460" s="151">
        <f t="shared" si="205"/>
        <v>1442</v>
      </c>
      <c r="I1460" s="244">
        <f ca="1">IF($H1460&lt;($J$6+1),"",PFE(OFFSET($F1460,0,0,-$J$6)))</f>
        <v>0.2324716440633903</v>
      </c>
      <c r="J1460" s="19"/>
      <c r="K1460" s="139" t="str">
        <f t="shared" ca="1" si="206"/>
        <v>Long</v>
      </c>
      <c r="L1460" s="243" t="e">
        <f t="shared" ca="1" si="201"/>
        <v>#N/A</v>
      </c>
      <c r="M1460" s="242" t="e">
        <f t="shared" ca="1" si="202"/>
        <v>#N/A</v>
      </c>
      <c r="N1460" s="20"/>
      <c r="O1460" s="74">
        <f t="shared" ca="1" si="207"/>
        <v>1</v>
      </c>
      <c r="P1460" s="75">
        <f t="shared" ca="1" si="199"/>
        <v>0</v>
      </c>
      <c r="Q1460" s="76" t="str">
        <f t="shared" ca="1" si="203"/>
        <v/>
      </c>
      <c r="R1460" s="75"/>
      <c r="S1460" s="77">
        <f t="shared" ca="1" si="200"/>
        <v>1</v>
      </c>
      <c r="T1460" s="78"/>
      <c r="U1460" s="81">
        <f t="shared" ca="1" si="208"/>
        <v>945</v>
      </c>
      <c r="V1460" s="82">
        <f t="shared" ca="1" si="204"/>
        <v>125682.64000000004</v>
      </c>
      <c r="W1460" s="50"/>
      <c r="X1460" s="50"/>
      <c r="Y1460" s="50"/>
      <c r="Z1460" s="50"/>
      <c r="AA1460" s="50"/>
      <c r="AG1460" s="50"/>
      <c r="AH1460" s="50"/>
      <c r="AI1460" s="50"/>
      <c r="AJ1460" s="50"/>
      <c r="AK1460" s="50"/>
      <c r="AL1460" s="50"/>
      <c r="AM1460" s="50"/>
      <c r="AN1460" s="50"/>
      <c r="AO1460" s="50"/>
      <c r="AP1460" s="138" t="str">
        <f>IF(NOT($AS1460=$AS1461),ROW(),"")</f>
        <v/>
      </c>
      <c r="AQ1460" s="20" t="str">
        <f>IF(NOT(AS1460=AS1461),AS1461,"")</f>
        <v/>
      </c>
      <c r="AR1460" s="20" t="str">
        <f>INDEX($AB$15:$AM$15,MATCH($AS1460,$AB$11:$AM$11,0))</f>
        <v>in</v>
      </c>
      <c r="AS1460" s="20" t="str">
        <f>LEFT(AT1460,4)</f>
        <v>2005</v>
      </c>
      <c r="AT1460" s="139" t="str">
        <f>LEFT(B1460,6)</f>
        <v>200508</v>
      </c>
    </row>
    <row r="1461" spans="2:46" x14ac:dyDescent="0.25">
      <c r="B1461" s="11">
        <f>'Market Data'!B1447</f>
        <v>20050901</v>
      </c>
      <c r="C1461" s="2">
        <f>'Market Data'!C1447</f>
        <v>5929</v>
      </c>
      <c r="D1461" s="2">
        <f>'Market Data'!D1447</f>
        <v>5951.5</v>
      </c>
      <c r="E1461" s="2">
        <f>'Market Data'!E1447</f>
        <v>5890</v>
      </c>
      <c r="F1461" s="12">
        <f>'Market Data'!F1447</f>
        <v>5906.5</v>
      </c>
      <c r="H1461" s="151">
        <f t="shared" si="205"/>
        <v>1443</v>
      </c>
      <c r="I1461" s="244">
        <f ca="1">IF($H1461&lt;($J$6+1),"",PFE(OFFSET($F1461,0,0,-$J$6)))</f>
        <v>0.2288502089337939</v>
      </c>
      <c r="J1461" s="19"/>
      <c r="K1461" s="139" t="str">
        <f t="shared" ca="1" si="206"/>
        <v>Long</v>
      </c>
      <c r="L1461" s="243" t="e">
        <f t="shared" ca="1" si="201"/>
        <v>#N/A</v>
      </c>
      <c r="M1461" s="242" t="e">
        <f t="shared" ca="1" si="202"/>
        <v>#N/A</v>
      </c>
      <c r="N1461" s="20"/>
      <c r="O1461" s="74">
        <f t="shared" ca="1" si="207"/>
        <v>1</v>
      </c>
      <c r="P1461" s="75">
        <f t="shared" ca="1" si="199"/>
        <v>0</v>
      </c>
      <c r="Q1461" s="76" t="str">
        <f t="shared" ca="1" si="203"/>
        <v/>
      </c>
      <c r="R1461" s="75"/>
      <c r="S1461" s="77">
        <f t="shared" ca="1" si="200"/>
        <v>1</v>
      </c>
      <c r="T1461" s="78"/>
      <c r="U1461" s="81">
        <f t="shared" ca="1" si="208"/>
        <v>-175</v>
      </c>
      <c r="V1461" s="82">
        <f t="shared" ca="1" si="204"/>
        <v>125507.64000000004</v>
      </c>
      <c r="W1461" s="50"/>
      <c r="X1461" s="50"/>
      <c r="Y1461" s="50"/>
      <c r="Z1461" s="50"/>
      <c r="AA1461" s="50"/>
      <c r="AG1461" s="50"/>
      <c r="AH1461" s="50"/>
      <c r="AI1461" s="50"/>
      <c r="AJ1461" s="50"/>
      <c r="AK1461" s="50"/>
      <c r="AL1461" s="50"/>
      <c r="AM1461" s="50"/>
      <c r="AN1461" s="50"/>
      <c r="AO1461" s="50"/>
      <c r="AP1461" s="138" t="str">
        <f>IF(NOT($AS1461=$AS1462),ROW(),"")</f>
        <v/>
      </c>
      <c r="AQ1461" s="20" t="str">
        <f>IF(NOT(AS1461=AS1462),AS1462,"")</f>
        <v/>
      </c>
      <c r="AR1461" s="20" t="str">
        <f>INDEX($AB$15:$AM$15,MATCH($AS1461,$AB$11:$AM$11,0))</f>
        <v>in</v>
      </c>
      <c r="AS1461" s="20" t="str">
        <f>LEFT(AT1461,4)</f>
        <v>2005</v>
      </c>
      <c r="AT1461" s="139" t="str">
        <f>LEFT(B1461,6)</f>
        <v>200509</v>
      </c>
    </row>
    <row r="1462" spans="2:46" x14ac:dyDescent="0.25">
      <c r="B1462" s="11">
        <f>'Market Data'!B1448</f>
        <v>20050902</v>
      </c>
      <c r="C1462" s="2">
        <f>'Market Data'!C1448</f>
        <v>5919</v>
      </c>
      <c r="D1462" s="2">
        <f>'Market Data'!D1448</f>
        <v>5939.5</v>
      </c>
      <c r="E1462" s="2">
        <f>'Market Data'!E1448</f>
        <v>5894</v>
      </c>
      <c r="F1462" s="12">
        <f>'Market Data'!F1448</f>
        <v>5919.5</v>
      </c>
      <c r="H1462" s="151">
        <f t="shared" si="205"/>
        <v>1444</v>
      </c>
      <c r="I1462" s="244">
        <f ca="1">IF($H1462&lt;($J$6+1),"",PFE(OFFSET($F1462,0,0,-$J$6)))</f>
        <v>0.26214955147975916</v>
      </c>
      <c r="J1462" s="19"/>
      <c r="K1462" s="139" t="str">
        <f t="shared" ca="1" si="206"/>
        <v>Long</v>
      </c>
      <c r="L1462" s="243" t="e">
        <f t="shared" ca="1" si="201"/>
        <v>#N/A</v>
      </c>
      <c r="M1462" s="242" t="e">
        <f t="shared" ca="1" si="202"/>
        <v>#N/A</v>
      </c>
      <c r="N1462" s="20"/>
      <c r="O1462" s="74">
        <f t="shared" ca="1" si="207"/>
        <v>1</v>
      </c>
      <c r="P1462" s="75">
        <f t="shared" ca="1" si="199"/>
        <v>0</v>
      </c>
      <c r="Q1462" s="76" t="str">
        <f t="shared" ca="1" si="203"/>
        <v/>
      </c>
      <c r="R1462" s="75"/>
      <c r="S1462" s="77">
        <f t="shared" ca="1" si="200"/>
        <v>1</v>
      </c>
      <c r="T1462" s="78"/>
      <c r="U1462" s="81">
        <f t="shared" ca="1" si="208"/>
        <v>455</v>
      </c>
      <c r="V1462" s="82">
        <f t="shared" ca="1" si="204"/>
        <v>125962.64000000004</v>
      </c>
      <c r="W1462" s="50"/>
      <c r="X1462" s="50"/>
      <c r="Y1462" s="50"/>
      <c r="Z1462" s="50"/>
      <c r="AA1462" s="50"/>
      <c r="AG1462" s="50"/>
      <c r="AH1462" s="50"/>
      <c r="AI1462" s="50"/>
      <c r="AJ1462" s="50"/>
      <c r="AK1462" s="50"/>
      <c r="AL1462" s="50"/>
      <c r="AM1462" s="50"/>
      <c r="AN1462" s="50"/>
      <c r="AO1462" s="50"/>
      <c r="AP1462" s="138" t="str">
        <f>IF(NOT($AS1462=$AS1463),ROW(),"")</f>
        <v/>
      </c>
      <c r="AQ1462" s="20" t="str">
        <f>IF(NOT(AS1462=AS1463),AS1463,"")</f>
        <v/>
      </c>
      <c r="AR1462" s="20" t="str">
        <f>INDEX($AB$15:$AM$15,MATCH($AS1462,$AB$11:$AM$11,0))</f>
        <v>in</v>
      </c>
      <c r="AS1462" s="20" t="str">
        <f>LEFT(AT1462,4)</f>
        <v>2005</v>
      </c>
      <c r="AT1462" s="139" t="str">
        <f>LEFT(B1462,6)</f>
        <v>200509</v>
      </c>
    </row>
    <row r="1463" spans="2:46" x14ac:dyDescent="0.25">
      <c r="B1463" s="11">
        <f>'Market Data'!B1449</f>
        <v>20050905</v>
      </c>
      <c r="C1463" s="2">
        <f>'Market Data'!C1449</f>
        <v>5926</v>
      </c>
      <c r="D1463" s="2">
        <f>'Market Data'!D1449</f>
        <v>5994</v>
      </c>
      <c r="E1463" s="2">
        <f>'Market Data'!E1449</f>
        <v>5920.5</v>
      </c>
      <c r="F1463" s="12">
        <f>'Market Data'!F1449</f>
        <v>5976</v>
      </c>
      <c r="H1463" s="151">
        <f t="shared" si="205"/>
        <v>1445</v>
      </c>
      <c r="I1463" s="244">
        <f ca="1">IF($H1463&lt;($J$6+1),"",PFE(OFFSET($F1463,0,0,-$J$6)))</f>
        <v>0.28026733491128292</v>
      </c>
      <c r="J1463" s="19"/>
      <c r="K1463" s="139" t="str">
        <f t="shared" ca="1" si="206"/>
        <v>Long</v>
      </c>
      <c r="L1463" s="243" t="e">
        <f t="shared" ca="1" si="201"/>
        <v>#N/A</v>
      </c>
      <c r="M1463" s="242" t="e">
        <f t="shared" ca="1" si="202"/>
        <v>#N/A</v>
      </c>
      <c r="N1463" s="20"/>
      <c r="O1463" s="74">
        <f t="shared" ca="1" si="207"/>
        <v>1</v>
      </c>
      <c r="P1463" s="75">
        <f t="shared" ca="1" si="199"/>
        <v>0</v>
      </c>
      <c r="Q1463" s="76" t="str">
        <f t="shared" ca="1" si="203"/>
        <v/>
      </c>
      <c r="R1463" s="75"/>
      <c r="S1463" s="77">
        <f t="shared" ca="1" si="200"/>
        <v>1</v>
      </c>
      <c r="T1463" s="78"/>
      <c r="U1463" s="81">
        <f t="shared" ca="1" si="208"/>
        <v>1977.5</v>
      </c>
      <c r="V1463" s="82">
        <f t="shared" ca="1" si="204"/>
        <v>127940.14000000004</v>
      </c>
      <c r="W1463" s="50"/>
      <c r="X1463" s="50"/>
      <c r="Y1463" s="50"/>
      <c r="Z1463" s="50"/>
      <c r="AA1463" s="50"/>
      <c r="AG1463" s="50"/>
      <c r="AH1463" s="50"/>
      <c r="AI1463" s="50"/>
      <c r="AJ1463" s="50"/>
      <c r="AK1463" s="50"/>
      <c r="AL1463" s="50"/>
      <c r="AM1463" s="50"/>
      <c r="AN1463" s="50"/>
      <c r="AO1463" s="50"/>
      <c r="AP1463" s="138" t="str">
        <f>IF(NOT($AS1463=$AS1464),ROW(),"")</f>
        <v/>
      </c>
      <c r="AQ1463" s="20" t="str">
        <f>IF(NOT(AS1463=AS1464),AS1464,"")</f>
        <v/>
      </c>
      <c r="AR1463" s="20" t="str">
        <f>INDEX($AB$15:$AM$15,MATCH($AS1463,$AB$11:$AM$11,0))</f>
        <v>in</v>
      </c>
      <c r="AS1463" s="20" t="str">
        <f>LEFT(AT1463,4)</f>
        <v>2005</v>
      </c>
      <c r="AT1463" s="139" t="str">
        <f>LEFT(B1463,6)</f>
        <v>200509</v>
      </c>
    </row>
    <row r="1464" spans="2:46" x14ac:dyDescent="0.25">
      <c r="B1464" s="11">
        <f>'Market Data'!B1450</f>
        <v>20050906</v>
      </c>
      <c r="C1464" s="2">
        <f>'Market Data'!C1450</f>
        <v>5980.5</v>
      </c>
      <c r="D1464" s="2">
        <f>'Market Data'!D1450</f>
        <v>6051.5</v>
      </c>
      <c r="E1464" s="2">
        <f>'Market Data'!E1450</f>
        <v>5978.5</v>
      </c>
      <c r="F1464" s="12">
        <f>'Market Data'!F1450</f>
        <v>6051</v>
      </c>
      <c r="H1464" s="151">
        <f t="shared" si="205"/>
        <v>1446</v>
      </c>
      <c r="I1464" s="244">
        <f ca="1">IF($H1464&lt;($J$6+1),"",PFE(OFFSET($F1464,0,0,-$J$6)))</f>
        <v>0.30178354528490825</v>
      </c>
      <c r="J1464" s="19"/>
      <c r="K1464" s="139" t="str">
        <f t="shared" ca="1" si="206"/>
        <v>Long</v>
      </c>
      <c r="L1464" s="243" t="e">
        <f t="shared" ca="1" si="201"/>
        <v>#N/A</v>
      </c>
      <c r="M1464" s="242" t="e">
        <f t="shared" ca="1" si="202"/>
        <v>#N/A</v>
      </c>
      <c r="N1464" s="20"/>
      <c r="O1464" s="74">
        <f t="shared" ca="1" si="207"/>
        <v>1</v>
      </c>
      <c r="P1464" s="75">
        <f t="shared" ca="1" si="199"/>
        <v>0</v>
      </c>
      <c r="Q1464" s="76" t="str">
        <f t="shared" ca="1" si="203"/>
        <v/>
      </c>
      <c r="R1464" s="75"/>
      <c r="S1464" s="77">
        <f t="shared" ca="1" si="200"/>
        <v>1</v>
      </c>
      <c r="T1464" s="78"/>
      <c r="U1464" s="81">
        <f t="shared" ca="1" si="208"/>
        <v>2625</v>
      </c>
      <c r="V1464" s="82">
        <f t="shared" ca="1" si="204"/>
        <v>130565.14000000004</v>
      </c>
      <c r="W1464" s="50"/>
      <c r="X1464" s="50"/>
      <c r="Y1464" s="50"/>
      <c r="Z1464" s="50"/>
      <c r="AA1464" s="50"/>
      <c r="AG1464" s="50"/>
      <c r="AH1464" s="50"/>
      <c r="AI1464" s="50"/>
      <c r="AJ1464" s="50"/>
      <c r="AK1464" s="50"/>
      <c r="AL1464" s="50"/>
      <c r="AM1464" s="50"/>
      <c r="AN1464" s="50"/>
      <c r="AO1464" s="50"/>
      <c r="AP1464" s="138" t="str">
        <f>IF(NOT($AS1464=$AS1465),ROW(),"")</f>
        <v/>
      </c>
      <c r="AQ1464" s="20" t="str">
        <f>IF(NOT(AS1464=AS1465),AS1465,"")</f>
        <v/>
      </c>
      <c r="AR1464" s="20" t="str">
        <f>INDEX($AB$15:$AM$15,MATCH($AS1464,$AB$11:$AM$11,0))</f>
        <v>in</v>
      </c>
      <c r="AS1464" s="20" t="str">
        <f>LEFT(AT1464,4)</f>
        <v>2005</v>
      </c>
      <c r="AT1464" s="139" t="str">
        <f>LEFT(B1464,6)</f>
        <v>200509</v>
      </c>
    </row>
    <row r="1465" spans="2:46" x14ac:dyDescent="0.25">
      <c r="B1465" s="11">
        <f>'Market Data'!B1451</f>
        <v>20050907</v>
      </c>
      <c r="C1465" s="2">
        <f>'Market Data'!C1451</f>
        <v>6059</v>
      </c>
      <c r="D1465" s="2">
        <f>'Market Data'!D1451</f>
        <v>6080</v>
      </c>
      <c r="E1465" s="2">
        <f>'Market Data'!E1451</f>
        <v>6041.5</v>
      </c>
      <c r="F1465" s="12">
        <f>'Market Data'!F1451</f>
        <v>6065</v>
      </c>
      <c r="H1465" s="151">
        <f t="shared" si="205"/>
        <v>1447</v>
      </c>
      <c r="I1465" s="244">
        <f ca="1">IF($H1465&lt;($J$6+1),"",PFE(OFFSET($F1465,0,0,-$J$6)))</f>
        <v>0.30511382448773489</v>
      </c>
      <c r="J1465" s="19"/>
      <c r="K1465" s="139" t="str">
        <f t="shared" ca="1" si="206"/>
        <v>Long</v>
      </c>
      <c r="L1465" s="243" t="e">
        <f t="shared" ca="1" si="201"/>
        <v>#N/A</v>
      </c>
      <c r="M1465" s="242" t="e">
        <f t="shared" ca="1" si="202"/>
        <v>#N/A</v>
      </c>
      <c r="N1465" s="20"/>
      <c r="O1465" s="74">
        <f t="shared" ca="1" si="207"/>
        <v>1</v>
      </c>
      <c r="P1465" s="75">
        <f t="shared" ca="1" si="199"/>
        <v>0</v>
      </c>
      <c r="Q1465" s="76" t="str">
        <f t="shared" ca="1" si="203"/>
        <v/>
      </c>
      <c r="R1465" s="75"/>
      <c r="S1465" s="77">
        <f t="shared" ca="1" si="200"/>
        <v>1</v>
      </c>
      <c r="T1465" s="78"/>
      <c r="U1465" s="81">
        <f t="shared" ca="1" si="208"/>
        <v>490</v>
      </c>
      <c r="V1465" s="82">
        <f t="shared" ca="1" si="204"/>
        <v>131055.14000000004</v>
      </c>
      <c r="W1465" s="50"/>
      <c r="X1465" s="50"/>
      <c r="Y1465" s="50"/>
      <c r="Z1465" s="50"/>
      <c r="AA1465" s="50"/>
      <c r="AG1465" s="50"/>
      <c r="AH1465" s="50"/>
      <c r="AI1465" s="50"/>
      <c r="AJ1465" s="50"/>
      <c r="AK1465" s="50"/>
      <c r="AL1465" s="50"/>
      <c r="AM1465" s="50"/>
      <c r="AN1465" s="50"/>
      <c r="AO1465" s="50"/>
      <c r="AP1465" s="138" t="str">
        <f>IF(NOT($AS1465=$AS1466),ROW(),"")</f>
        <v/>
      </c>
      <c r="AQ1465" s="20" t="str">
        <f>IF(NOT(AS1465=AS1466),AS1466,"")</f>
        <v/>
      </c>
      <c r="AR1465" s="20" t="str">
        <f>INDEX($AB$15:$AM$15,MATCH($AS1465,$AB$11:$AM$11,0))</f>
        <v>in</v>
      </c>
      <c r="AS1465" s="20" t="str">
        <f>LEFT(AT1465,4)</f>
        <v>2005</v>
      </c>
      <c r="AT1465" s="139" t="str">
        <f>LEFT(B1465,6)</f>
        <v>200509</v>
      </c>
    </row>
    <row r="1466" spans="2:46" x14ac:dyDescent="0.25">
      <c r="B1466" s="11">
        <f>'Market Data'!B1452</f>
        <v>20050908</v>
      </c>
      <c r="C1466" s="2">
        <f>'Market Data'!C1452</f>
        <v>6065.5</v>
      </c>
      <c r="D1466" s="2">
        <f>'Market Data'!D1452</f>
        <v>6074.5</v>
      </c>
      <c r="E1466" s="2">
        <f>'Market Data'!E1452</f>
        <v>6041.5</v>
      </c>
      <c r="F1466" s="12">
        <f>'Market Data'!F1452</f>
        <v>6062</v>
      </c>
      <c r="H1466" s="151">
        <f t="shared" si="205"/>
        <v>1448</v>
      </c>
      <c r="I1466" s="244">
        <f ca="1">IF($H1466&lt;($J$6+1),"",PFE(OFFSET($F1466,0,0,-$J$6)))</f>
        <v>0.30054121210113671</v>
      </c>
      <c r="J1466" s="19"/>
      <c r="K1466" s="139" t="str">
        <f t="shared" ca="1" si="206"/>
        <v>Long</v>
      </c>
      <c r="L1466" s="243" t="e">
        <f t="shared" ca="1" si="201"/>
        <v>#N/A</v>
      </c>
      <c r="M1466" s="242" t="e">
        <f t="shared" ca="1" si="202"/>
        <v>#N/A</v>
      </c>
      <c r="N1466" s="20"/>
      <c r="O1466" s="74">
        <f t="shared" ca="1" si="207"/>
        <v>1</v>
      </c>
      <c r="P1466" s="75">
        <f t="shared" ca="1" si="199"/>
        <v>0</v>
      </c>
      <c r="Q1466" s="76" t="str">
        <f t="shared" ca="1" si="203"/>
        <v/>
      </c>
      <c r="R1466" s="75"/>
      <c r="S1466" s="77">
        <f t="shared" ca="1" si="200"/>
        <v>1</v>
      </c>
      <c r="T1466" s="78"/>
      <c r="U1466" s="81">
        <f t="shared" ca="1" si="208"/>
        <v>-105</v>
      </c>
      <c r="V1466" s="82">
        <f t="shared" ca="1" si="204"/>
        <v>130950.14000000004</v>
      </c>
      <c r="W1466" s="50"/>
      <c r="X1466" s="50"/>
      <c r="Y1466" s="50"/>
      <c r="Z1466" s="50"/>
      <c r="AA1466" s="50"/>
      <c r="AG1466" s="50"/>
      <c r="AH1466" s="50"/>
      <c r="AI1466" s="50"/>
      <c r="AJ1466" s="50"/>
      <c r="AK1466" s="50"/>
      <c r="AL1466" s="50"/>
      <c r="AM1466" s="50"/>
      <c r="AN1466" s="50"/>
      <c r="AO1466" s="50"/>
      <c r="AP1466" s="138" t="str">
        <f>IF(NOT($AS1466=$AS1467),ROW(),"")</f>
        <v/>
      </c>
      <c r="AQ1466" s="20" t="str">
        <f>IF(NOT(AS1466=AS1467),AS1467,"")</f>
        <v/>
      </c>
      <c r="AR1466" s="20" t="str">
        <f>INDEX($AB$15:$AM$15,MATCH($AS1466,$AB$11:$AM$11,0))</f>
        <v>in</v>
      </c>
      <c r="AS1466" s="20" t="str">
        <f>LEFT(AT1466,4)</f>
        <v>2005</v>
      </c>
      <c r="AT1466" s="139" t="str">
        <f>LEFT(B1466,6)</f>
        <v>200509</v>
      </c>
    </row>
    <row r="1467" spans="2:46" x14ac:dyDescent="0.25">
      <c r="B1467" s="11">
        <f>'Market Data'!B1453</f>
        <v>20050909</v>
      </c>
      <c r="C1467" s="2">
        <f>'Market Data'!C1453</f>
        <v>6077</v>
      </c>
      <c r="D1467" s="2">
        <f>'Market Data'!D1453</f>
        <v>6094</v>
      </c>
      <c r="E1467" s="2">
        <f>'Market Data'!E1453</f>
        <v>6038.5</v>
      </c>
      <c r="F1467" s="12">
        <f>'Market Data'!F1453</f>
        <v>6094</v>
      </c>
      <c r="H1467" s="151">
        <f t="shared" si="205"/>
        <v>1449</v>
      </c>
      <c r="I1467" s="244">
        <f ca="1">IF($H1467&lt;($J$6+1),"",PFE(OFFSET($F1467,0,0,-$J$6)))</f>
        <v>0.32200470046609991</v>
      </c>
      <c r="J1467" s="19"/>
      <c r="K1467" s="139" t="str">
        <f t="shared" ca="1" si="206"/>
        <v>Long</v>
      </c>
      <c r="L1467" s="243" t="e">
        <f t="shared" ca="1" si="201"/>
        <v>#N/A</v>
      </c>
      <c r="M1467" s="242" t="e">
        <f t="shared" ca="1" si="202"/>
        <v>#N/A</v>
      </c>
      <c r="N1467" s="20"/>
      <c r="O1467" s="74">
        <f t="shared" ca="1" si="207"/>
        <v>1</v>
      </c>
      <c r="P1467" s="75">
        <f t="shared" ca="1" si="199"/>
        <v>0</v>
      </c>
      <c r="Q1467" s="76" t="str">
        <f t="shared" ca="1" si="203"/>
        <v/>
      </c>
      <c r="R1467" s="75"/>
      <c r="S1467" s="77">
        <f t="shared" ca="1" si="200"/>
        <v>1</v>
      </c>
      <c r="T1467" s="78"/>
      <c r="U1467" s="81">
        <f t="shared" ca="1" si="208"/>
        <v>1120</v>
      </c>
      <c r="V1467" s="82">
        <f t="shared" ca="1" si="204"/>
        <v>132070.14000000004</v>
      </c>
      <c r="W1467" s="50"/>
      <c r="X1467" s="50"/>
      <c r="Y1467" s="50"/>
      <c r="Z1467" s="50"/>
      <c r="AA1467" s="50"/>
      <c r="AG1467" s="50"/>
      <c r="AH1467" s="50"/>
      <c r="AI1467" s="50"/>
      <c r="AJ1467" s="50"/>
      <c r="AK1467" s="50"/>
      <c r="AL1467" s="50"/>
      <c r="AM1467" s="50"/>
      <c r="AN1467" s="50"/>
      <c r="AO1467" s="50"/>
      <c r="AP1467" s="138" t="str">
        <f>IF(NOT($AS1467=$AS1468),ROW(),"")</f>
        <v/>
      </c>
      <c r="AQ1467" s="20" t="str">
        <f>IF(NOT(AS1467=AS1468),AS1468,"")</f>
        <v/>
      </c>
      <c r="AR1467" s="20" t="str">
        <f>INDEX($AB$15:$AM$15,MATCH($AS1467,$AB$11:$AM$11,0))</f>
        <v>in</v>
      </c>
      <c r="AS1467" s="20" t="str">
        <f>LEFT(AT1467,4)</f>
        <v>2005</v>
      </c>
      <c r="AT1467" s="139" t="str">
        <f>LEFT(B1467,6)</f>
        <v>200509</v>
      </c>
    </row>
    <row r="1468" spans="2:46" x14ac:dyDescent="0.25">
      <c r="B1468" s="11">
        <f>'Market Data'!B1454</f>
        <v>20050912</v>
      </c>
      <c r="C1468" s="2">
        <f>'Market Data'!C1454</f>
        <v>6100.5</v>
      </c>
      <c r="D1468" s="2">
        <f>'Market Data'!D1454</f>
        <v>6110</v>
      </c>
      <c r="E1468" s="2">
        <f>'Market Data'!E1454</f>
        <v>6052.5</v>
      </c>
      <c r="F1468" s="12">
        <f>'Market Data'!F1454</f>
        <v>6063</v>
      </c>
      <c r="H1468" s="151">
        <f t="shared" si="205"/>
        <v>1450</v>
      </c>
      <c r="I1468" s="244">
        <f ca="1">IF($H1468&lt;($J$6+1),"",PFE(OFFSET($F1468,0,0,-$J$6)))</f>
        <v>0.27845731657445011</v>
      </c>
      <c r="J1468" s="19"/>
      <c r="K1468" s="139" t="str">
        <f t="shared" ca="1" si="206"/>
        <v>Long</v>
      </c>
      <c r="L1468" s="243" t="e">
        <f t="shared" ca="1" si="201"/>
        <v>#N/A</v>
      </c>
      <c r="M1468" s="242" t="e">
        <f t="shared" ca="1" si="202"/>
        <v>#N/A</v>
      </c>
      <c r="N1468" s="20"/>
      <c r="O1468" s="74">
        <f t="shared" ca="1" si="207"/>
        <v>1</v>
      </c>
      <c r="P1468" s="75">
        <f t="shared" ca="1" si="199"/>
        <v>0</v>
      </c>
      <c r="Q1468" s="76" t="str">
        <f t="shared" ca="1" si="203"/>
        <v/>
      </c>
      <c r="R1468" s="75"/>
      <c r="S1468" s="77">
        <f t="shared" ca="1" si="200"/>
        <v>1</v>
      </c>
      <c r="T1468" s="78"/>
      <c r="U1468" s="81">
        <f t="shared" ca="1" si="208"/>
        <v>-1085</v>
      </c>
      <c r="V1468" s="82">
        <f t="shared" ca="1" si="204"/>
        <v>130985.14000000004</v>
      </c>
      <c r="W1468" s="50"/>
      <c r="X1468" s="50"/>
      <c r="Y1468" s="50"/>
      <c r="Z1468" s="50"/>
      <c r="AA1468" s="50"/>
      <c r="AG1468" s="50"/>
      <c r="AH1468" s="50"/>
      <c r="AI1468" s="50"/>
      <c r="AJ1468" s="50"/>
      <c r="AK1468" s="50"/>
      <c r="AL1468" s="50"/>
      <c r="AM1468" s="50"/>
      <c r="AN1468" s="50"/>
      <c r="AO1468" s="50"/>
      <c r="AP1468" s="138" t="str">
        <f>IF(NOT($AS1468=$AS1469),ROW(),"")</f>
        <v/>
      </c>
      <c r="AQ1468" s="20" t="str">
        <f>IF(NOT(AS1468=AS1469),AS1469,"")</f>
        <v/>
      </c>
      <c r="AR1468" s="20" t="str">
        <f>INDEX($AB$15:$AM$15,MATCH($AS1468,$AB$11:$AM$11,0))</f>
        <v>in</v>
      </c>
      <c r="AS1468" s="20" t="str">
        <f>LEFT(AT1468,4)</f>
        <v>2005</v>
      </c>
      <c r="AT1468" s="139" t="str">
        <f>LEFT(B1468,6)</f>
        <v>200509</v>
      </c>
    </row>
    <row r="1469" spans="2:46" x14ac:dyDescent="0.25">
      <c r="B1469" s="11">
        <f>'Market Data'!B1455</f>
        <v>20050913</v>
      </c>
      <c r="C1469" s="2">
        <f>'Market Data'!C1455</f>
        <v>6071</v>
      </c>
      <c r="D1469" s="2">
        <f>'Market Data'!D1455</f>
        <v>6071</v>
      </c>
      <c r="E1469" s="2">
        <f>'Market Data'!E1455</f>
        <v>5968.5</v>
      </c>
      <c r="F1469" s="12">
        <f>'Market Data'!F1455</f>
        <v>5983.5</v>
      </c>
      <c r="H1469" s="151">
        <f t="shared" si="205"/>
        <v>1451</v>
      </c>
      <c r="I1469" s="244">
        <f ca="1">IF($H1469&lt;($J$6+1),"",PFE(OFFSET($F1469,0,0,-$J$6)))</f>
        <v>0.2296914919236048</v>
      </c>
      <c r="J1469" s="19"/>
      <c r="K1469" s="139" t="str">
        <f t="shared" ca="1" si="206"/>
        <v>Long</v>
      </c>
      <c r="L1469" s="243" t="e">
        <f t="shared" ca="1" si="201"/>
        <v>#N/A</v>
      </c>
      <c r="M1469" s="242" t="e">
        <f t="shared" ca="1" si="202"/>
        <v>#N/A</v>
      </c>
      <c r="N1469" s="20"/>
      <c r="O1469" s="74">
        <f t="shared" ca="1" si="207"/>
        <v>1</v>
      </c>
      <c r="P1469" s="75">
        <f t="shared" ca="1" si="199"/>
        <v>0</v>
      </c>
      <c r="Q1469" s="76" t="str">
        <f t="shared" ca="1" si="203"/>
        <v/>
      </c>
      <c r="R1469" s="75"/>
      <c r="S1469" s="77">
        <f t="shared" ca="1" si="200"/>
        <v>1</v>
      </c>
      <c r="T1469" s="78"/>
      <c r="U1469" s="81">
        <f t="shared" ca="1" si="208"/>
        <v>-2782.5</v>
      </c>
      <c r="V1469" s="82">
        <f t="shared" ca="1" si="204"/>
        <v>128202.64000000004</v>
      </c>
      <c r="W1469" s="50"/>
      <c r="X1469" s="50"/>
      <c r="Y1469" s="50"/>
      <c r="Z1469" s="50"/>
      <c r="AA1469" s="50"/>
      <c r="AG1469" s="50"/>
      <c r="AH1469" s="50"/>
      <c r="AI1469" s="50"/>
      <c r="AJ1469" s="50"/>
      <c r="AK1469" s="50"/>
      <c r="AL1469" s="50"/>
      <c r="AM1469" s="50"/>
      <c r="AN1469" s="50"/>
      <c r="AO1469" s="50"/>
      <c r="AP1469" s="138" t="str">
        <f>IF(NOT($AS1469=$AS1470),ROW(),"")</f>
        <v/>
      </c>
      <c r="AQ1469" s="20" t="str">
        <f>IF(NOT(AS1469=AS1470),AS1470,"")</f>
        <v/>
      </c>
      <c r="AR1469" s="20" t="str">
        <f>INDEX($AB$15:$AM$15,MATCH($AS1469,$AB$11:$AM$11,0))</f>
        <v>in</v>
      </c>
      <c r="AS1469" s="20" t="str">
        <f>LEFT(AT1469,4)</f>
        <v>2005</v>
      </c>
      <c r="AT1469" s="139" t="str">
        <f>LEFT(B1469,6)</f>
        <v>200509</v>
      </c>
    </row>
    <row r="1470" spans="2:46" x14ac:dyDescent="0.25">
      <c r="B1470" s="11">
        <f>'Market Data'!B1456</f>
        <v>20050914</v>
      </c>
      <c r="C1470" s="2">
        <f>'Market Data'!C1456</f>
        <v>5985</v>
      </c>
      <c r="D1470" s="2">
        <f>'Market Data'!D1456</f>
        <v>6008</v>
      </c>
      <c r="E1470" s="2">
        <f>'Market Data'!E1456</f>
        <v>5959</v>
      </c>
      <c r="F1470" s="12">
        <f>'Market Data'!F1456</f>
        <v>5978</v>
      </c>
      <c r="H1470" s="151">
        <f t="shared" si="205"/>
        <v>1452</v>
      </c>
      <c r="I1470" s="244">
        <f ca="1">IF($H1470&lt;($J$6+1),"",PFE(OFFSET($F1470,0,0,-$J$6)))</f>
        <v>0.21613157575221437</v>
      </c>
      <c r="J1470" s="19"/>
      <c r="K1470" s="139" t="str">
        <f t="shared" ca="1" si="206"/>
        <v>Long</v>
      </c>
      <c r="L1470" s="243" t="e">
        <f t="shared" ca="1" si="201"/>
        <v>#N/A</v>
      </c>
      <c r="M1470" s="242" t="e">
        <f t="shared" ca="1" si="202"/>
        <v>#N/A</v>
      </c>
      <c r="N1470" s="20"/>
      <c r="O1470" s="74">
        <f t="shared" ca="1" si="207"/>
        <v>1</v>
      </c>
      <c r="P1470" s="75">
        <f t="shared" ca="1" si="199"/>
        <v>0</v>
      </c>
      <c r="Q1470" s="76" t="str">
        <f t="shared" ca="1" si="203"/>
        <v/>
      </c>
      <c r="R1470" s="75"/>
      <c r="S1470" s="77">
        <f t="shared" ca="1" si="200"/>
        <v>1</v>
      </c>
      <c r="T1470" s="78"/>
      <c r="U1470" s="81">
        <f t="shared" ca="1" si="208"/>
        <v>-192.5</v>
      </c>
      <c r="V1470" s="82">
        <f t="shared" ca="1" si="204"/>
        <v>128010.14000000004</v>
      </c>
      <c r="W1470" s="50"/>
      <c r="X1470" s="50"/>
      <c r="Y1470" s="50"/>
      <c r="Z1470" s="50"/>
      <c r="AA1470" s="50"/>
      <c r="AG1470" s="50"/>
      <c r="AH1470" s="50"/>
      <c r="AI1470" s="50"/>
      <c r="AJ1470" s="50"/>
      <c r="AK1470" s="50"/>
      <c r="AL1470" s="50"/>
      <c r="AM1470" s="50"/>
      <c r="AN1470" s="50"/>
      <c r="AO1470" s="50"/>
      <c r="AP1470" s="138" t="str">
        <f>IF(NOT($AS1470=$AS1471),ROW(),"")</f>
        <v/>
      </c>
      <c r="AQ1470" s="20" t="str">
        <f>IF(NOT(AS1470=AS1471),AS1471,"")</f>
        <v/>
      </c>
      <c r="AR1470" s="20" t="str">
        <f>INDEX($AB$15:$AM$15,MATCH($AS1470,$AB$11:$AM$11,0))</f>
        <v>in</v>
      </c>
      <c r="AS1470" s="20" t="str">
        <f>LEFT(AT1470,4)</f>
        <v>2005</v>
      </c>
      <c r="AT1470" s="139" t="str">
        <f>LEFT(B1470,6)</f>
        <v>200509</v>
      </c>
    </row>
    <row r="1471" spans="2:46" x14ac:dyDescent="0.25">
      <c r="B1471" s="11">
        <f>'Market Data'!B1457</f>
        <v>20050915</v>
      </c>
      <c r="C1471" s="2">
        <f>'Market Data'!C1457</f>
        <v>5982.5</v>
      </c>
      <c r="D1471" s="2">
        <f>'Market Data'!D1457</f>
        <v>5998</v>
      </c>
      <c r="E1471" s="2">
        <f>'Market Data'!E1457</f>
        <v>5960.5</v>
      </c>
      <c r="F1471" s="12">
        <f>'Market Data'!F1457</f>
        <v>5969</v>
      </c>
      <c r="H1471" s="151">
        <f t="shared" si="205"/>
        <v>1453</v>
      </c>
      <c r="I1471" s="244">
        <f ca="1">IF($H1471&lt;($J$6+1),"",PFE(OFFSET($F1471,0,0,-$J$6)))</f>
        <v>0.20183985908827762</v>
      </c>
      <c r="J1471" s="19"/>
      <c r="K1471" s="139" t="str">
        <f t="shared" ca="1" si="206"/>
        <v>Long</v>
      </c>
      <c r="L1471" s="243" t="e">
        <f t="shared" ca="1" si="201"/>
        <v>#N/A</v>
      </c>
      <c r="M1471" s="242" t="e">
        <f t="shared" ca="1" si="202"/>
        <v>#N/A</v>
      </c>
      <c r="N1471" s="20"/>
      <c r="O1471" s="74">
        <f t="shared" ca="1" si="207"/>
        <v>1</v>
      </c>
      <c r="P1471" s="75">
        <f t="shared" ca="1" si="199"/>
        <v>0</v>
      </c>
      <c r="Q1471" s="76" t="str">
        <f t="shared" ca="1" si="203"/>
        <v/>
      </c>
      <c r="R1471" s="75"/>
      <c r="S1471" s="77">
        <f t="shared" ca="1" si="200"/>
        <v>1</v>
      </c>
      <c r="T1471" s="78"/>
      <c r="U1471" s="81">
        <f t="shared" ca="1" si="208"/>
        <v>-315</v>
      </c>
      <c r="V1471" s="82">
        <f t="shared" ca="1" si="204"/>
        <v>127695.14000000004</v>
      </c>
      <c r="W1471" s="50"/>
      <c r="X1471" s="50"/>
      <c r="Y1471" s="50"/>
      <c r="Z1471" s="50"/>
      <c r="AA1471" s="50"/>
      <c r="AG1471" s="50"/>
      <c r="AH1471" s="50"/>
      <c r="AI1471" s="50"/>
      <c r="AJ1471" s="50"/>
      <c r="AK1471" s="50"/>
      <c r="AL1471" s="50"/>
      <c r="AM1471" s="50"/>
      <c r="AN1471" s="50"/>
      <c r="AO1471" s="50"/>
      <c r="AP1471" s="138" t="str">
        <f>IF(NOT($AS1471=$AS1472),ROW(),"")</f>
        <v/>
      </c>
      <c r="AQ1471" s="20" t="str">
        <f>IF(NOT(AS1471=AS1472),AS1472,"")</f>
        <v/>
      </c>
      <c r="AR1471" s="20" t="str">
        <f>INDEX($AB$15:$AM$15,MATCH($AS1471,$AB$11:$AM$11,0))</f>
        <v>in</v>
      </c>
      <c r="AS1471" s="20" t="str">
        <f>LEFT(AT1471,4)</f>
        <v>2005</v>
      </c>
      <c r="AT1471" s="139" t="str">
        <f>LEFT(B1471,6)</f>
        <v>200509</v>
      </c>
    </row>
    <row r="1472" spans="2:46" x14ac:dyDescent="0.25">
      <c r="B1472" s="11">
        <f>'Market Data'!B1458</f>
        <v>20050916</v>
      </c>
      <c r="C1472" s="2">
        <f>'Market Data'!C1458</f>
        <v>5989.5</v>
      </c>
      <c r="D1472" s="2">
        <f>'Market Data'!D1458</f>
        <v>6075.5</v>
      </c>
      <c r="E1472" s="2">
        <f>'Market Data'!E1458</f>
        <v>5984.5</v>
      </c>
      <c r="F1472" s="12">
        <f>'Market Data'!F1458</f>
        <v>6066.5</v>
      </c>
      <c r="H1472" s="151">
        <f t="shared" si="205"/>
        <v>1454</v>
      </c>
      <c r="I1472" s="244">
        <f ca="1">IF($H1472&lt;($J$6+1),"",PFE(OFFSET($F1472,0,0,-$J$6)))</f>
        <v>0.24339267376609347</v>
      </c>
      <c r="J1472" s="19"/>
      <c r="K1472" s="139" t="str">
        <f t="shared" ca="1" si="206"/>
        <v>Long</v>
      </c>
      <c r="L1472" s="243" t="e">
        <f t="shared" ca="1" si="201"/>
        <v>#N/A</v>
      </c>
      <c r="M1472" s="242" t="e">
        <f t="shared" ca="1" si="202"/>
        <v>#N/A</v>
      </c>
      <c r="N1472" s="20"/>
      <c r="O1472" s="74">
        <f t="shared" ca="1" si="207"/>
        <v>1</v>
      </c>
      <c r="P1472" s="75">
        <f t="shared" ca="1" si="199"/>
        <v>0</v>
      </c>
      <c r="Q1472" s="76" t="str">
        <f t="shared" ca="1" si="203"/>
        <v/>
      </c>
      <c r="R1472" s="75"/>
      <c r="S1472" s="77">
        <f t="shared" ca="1" si="200"/>
        <v>1</v>
      </c>
      <c r="T1472" s="78"/>
      <c r="U1472" s="81">
        <f t="shared" ca="1" si="208"/>
        <v>3412.5</v>
      </c>
      <c r="V1472" s="82">
        <f t="shared" ca="1" si="204"/>
        <v>131107.64000000004</v>
      </c>
      <c r="W1472" s="50"/>
      <c r="X1472" s="50"/>
      <c r="Y1472" s="50"/>
      <c r="Z1472" s="50"/>
      <c r="AA1472" s="50"/>
      <c r="AG1472" s="50"/>
      <c r="AH1472" s="50"/>
      <c r="AI1472" s="50"/>
      <c r="AJ1472" s="50"/>
      <c r="AK1472" s="50"/>
      <c r="AL1472" s="50"/>
      <c r="AM1472" s="50"/>
      <c r="AN1472" s="50"/>
      <c r="AO1472" s="50"/>
      <c r="AP1472" s="138" t="str">
        <f>IF(NOT($AS1472=$AS1473),ROW(),"")</f>
        <v/>
      </c>
      <c r="AQ1472" s="20" t="str">
        <f>IF(NOT(AS1472=AS1473),AS1473,"")</f>
        <v/>
      </c>
      <c r="AR1472" s="20" t="str">
        <f>INDEX($AB$15:$AM$15,MATCH($AS1472,$AB$11:$AM$11,0))</f>
        <v>in</v>
      </c>
      <c r="AS1472" s="20" t="str">
        <f>LEFT(AT1472,4)</f>
        <v>2005</v>
      </c>
      <c r="AT1472" s="139" t="str">
        <f>LEFT(B1472,6)</f>
        <v>200509</v>
      </c>
    </row>
    <row r="1473" spans="2:46" x14ac:dyDescent="0.25">
      <c r="B1473" s="11">
        <f>'Market Data'!B1459</f>
        <v>20050919</v>
      </c>
      <c r="C1473" s="2">
        <f>'Market Data'!C1459</f>
        <v>5946</v>
      </c>
      <c r="D1473" s="2">
        <f>'Market Data'!D1459</f>
        <v>6020.5</v>
      </c>
      <c r="E1473" s="2">
        <f>'Market Data'!E1459</f>
        <v>5941</v>
      </c>
      <c r="F1473" s="12">
        <f>'Market Data'!F1459</f>
        <v>6003.5</v>
      </c>
      <c r="H1473" s="151">
        <f t="shared" si="205"/>
        <v>1455</v>
      </c>
      <c r="I1473" s="244">
        <f ca="1">IF($H1473&lt;($J$6+1),"",PFE(OFFSET($F1473,0,0,-$J$6)))</f>
        <v>0.21739933271809758</v>
      </c>
      <c r="J1473" s="19"/>
      <c r="K1473" s="139" t="str">
        <f t="shared" ca="1" si="206"/>
        <v>Long</v>
      </c>
      <c r="L1473" s="243" t="e">
        <f t="shared" ca="1" si="201"/>
        <v>#N/A</v>
      </c>
      <c r="M1473" s="242" t="e">
        <f t="shared" ca="1" si="202"/>
        <v>#N/A</v>
      </c>
      <c r="N1473" s="20"/>
      <c r="O1473" s="74">
        <f t="shared" ca="1" si="207"/>
        <v>1</v>
      </c>
      <c r="P1473" s="75">
        <f t="shared" ca="1" si="199"/>
        <v>0</v>
      </c>
      <c r="Q1473" s="76" t="str">
        <f t="shared" ca="1" si="203"/>
        <v/>
      </c>
      <c r="R1473" s="75"/>
      <c r="S1473" s="77">
        <f t="shared" ca="1" si="200"/>
        <v>1</v>
      </c>
      <c r="T1473" s="78"/>
      <c r="U1473" s="81">
        <f t="shared" ca="1" si="208"/>
        <v>-2205</v>
      </c>
      <c r="V1473" s="82">
        <f t="shared" ca="1" si="204"/>
        <v>128902.64000000004</v>
      </c>
      <c r="W1473" s="50"/>
      <c r="X1473" s="50"/>
      <c r="Y1473" s="50"/>
      <c r="Z1473" s="50"/>
      <c r="AA1473" s="50"/>
      <c r="AG1473" s="50"/>
      <c r="AH1473" s="50"/>
      <c r="AI1473" s="50"/>
      <c r="AJ1473" s="50"/>
      <c r="AK1473" s="50"/>
      <c r="AL1473" s="50"/>
      <c r="AM1473" s="50"/>
      <c r="AN1473" s="50"/>
      <c r="AO1473" s="50"/>
      <c r="AP1473" s="138" t="str">
        <f>IF(NOT($AS1473=$AS1474),ROW(),"")</f>
        <v/>
      </c>
      <c r="AQ1473" s="20" t="str">
        <f>IF(NOT(AS1473=AS1474),AS1474,"")</f>
        <v/>
      </c>
      <c r="AR1473" s="20" t="str">
        <f>INDEX($AB$15:$AM$15,MATCH($AS1473,$AB$11:$AM$11,0))</f>
        <v>in</v>
      </c>
      <c r="AS1473" s="20" t="str">
        <f>LEFT(AT1473,4)</f>
        <v>2005</v>
      </c>
      <c r="AT1473" s="139" t="str">
        <f>LEFT(B1473,6)</f>
        <v>200509</v>
      </c>
    </row>
    <row r="1474" spans="2:46" x14ac:dyDescent="0.25">
      <c r="B1474" s="11">
        <f>'Market Data'!B1460</f>
        <v>20050920</v>
      </c>
      <c r="C1474" s="2">
        <f>'Market Data'!C1460</f>
        <v>6011.5</v>
      </c>
      <c r="D1474" s="2">
        <f>'Market Data'!D1460</f>
        <v>6041</v>
      </c>
      <c r="E1474" s="2">
        <f>'Market Data'!E1460</f>
        <v>5999</v>
      </c>
      <c r="F1474" s="12">
        <f>'Market Data'!F1460</f>
        <v>6020</v>
      </c>
      <c r="H1474" s="151">
        <f t="shared" si="205"/>
        <v>1456</v>
      </c>
      <c r="I1474" s="244">
        <f ca="1">IF($H1474&lt;($J$6+1),"",PFE(OFFSET($F1474,0,0,-$J$6)))</f>
        <v>0.20515634113016529</v>
      </c>
      <c r="J1474" s="19"/>
      <c r="K1474" s="139" t="str">
        <f t="shared" ca="1" si="206"/>
        <v>Long</v>
      </c>
      <c r="L1474" s="243" t="e">
        <f t="shared" ca="1" si="201"/>
        <v>#N/A</v>
      </c>
      <c r="M1474" s="242" t="e">
        <f t="shared" ca="1" si="202"/>
        <v>#N/A</v>
      </c>
      <c r="N1474" s="20"/>
      <c r="O1474" s="74">
        <f t="shared" ca="1" si="207"/>
        <v>1</v>
      </c>
      <c r="P1474" s="75">
        <f t="shared" ca="1" si="199"/>
        <v>0</v>
      </c>
      <c r="Q1474" s="76" t="str">
        <f t="shared" ca="1" si="203"/>
        <v/>
      </c>
      <c r="R1474" s="75"/>
      <c r="S1474" s="77">
        <f t="shared" ca="1" si="200"/>
        <v>1</v>
      </c>
      <c r="T1474" s="78"/>
      <c r="U1474" s="81">
        <f t="shared" ca="1" si="208"/>
        <v>577.5</v>
      </c>
      <c r="V1474" s="82">
        <f t="shared" ca="1" si="204"/>
        <v>129480.14000000004</v>
      </c>
      <c r="W1474" s="50"/>
      <c r="X1474" s="50"/>
      <c r="Y1474" s="50"/>
      <c r="Z1474" s="50"/>
      <c r="AA1474" s="50"/>
      <c r="AG1474" s="50"/>
      <c r="AH1474" s="50"/>
      <c r="AI1474" s="50"/>
      <c r="AJ1474" s="50"/>
      <c r="AK1474" s="50"/>
      <c r="AL1474" s="50"/>
      <c r="AM1474" s="50"/>
      <c r="AN1474" s="50"/>
      <c r="AO1474" s="50"/>
      <c r="AP1474" s="138" t="str">
        <f>IF(NOT($AS1474=$AS1475),ROW(),"")</f>
        <v/>
      </c>
      <c r="AQ1474" s="20" t="str">
        <f>IF(NOT(AS1474=AS1475),AS1475,"")</f>
        <v/>
      </c>
      <c r="AR1474" s="20" t="str">
        <f>INDEX($AB$15:$AM$15,MATCH($AS1474,$AB$11:$AM$11,0))</f>
        <v>in</v>
      </c>
      <c r="AS1474" s="20" t="str">
        <f>LEFT(AT1474,4)</f>
        <v>2005</v>
      </c>
      <c r="AT1474" s="139" t="str">
        <f>LEFT(B1474,6)</f>
        <v>200509</v>
      </c>
    </row>
    <row r="1475" spans="2:46" x14ac:dyDescent="0.25">
      <c r="B1475" s="11">
        <f>'Market Data'!B1461</f>
        <v>20050921</v>
      </c>
      <c r="C1475" s="2">
        <f>'Market Data'!C1461</f>
        <v>5996</v>
      </c>
      <c r="D1475" s="2">
        <f>'Market Data'!D1461</f>
        <v>6003</v>
      </c>
      <c r="E1475" s="2">
        <f>'Market Data'!E1461</f>
        <v>5919.5</v>
      </c>
      <c r="F1475" s="12">
        <f>'Market Data'!F1461</f>
        <v>5926.5</v>
      </c>
      <c r="H1475" s="151">
        <f t="shared" si="205"/>
        <v>1457</v>
      </c>
      <c r="I1475" s="244">
        <f ca="1">IF($H1475&lt;($J$6+1),"",PFE(OFFSET($F1475,0,0,-$J$6)))</f>
        <v>0.15632643345511907</v>
      </c>
      <c r="J1475" s="19"/>
      <c r="K1475" s="139" t="str">
        <f t="shared" ca="1" si="206"/>
        <v>Long</v>
      </c>
      <c r="L1475" s="243" t="e">
        <f t="shared" ca="1" si="201"/>
        <v>#N/A</v>
      </c>
      <c r="M1475" s="242" t="e">
        <f t="shared" ca="1" si="202"/>
        <v>#N/A</v>
      </c>
      <c r="N1475" s="20"/>
      <c r="O1475" s="74">
        <f t="shared" ca="1" si="207"/>
        <v>1</v>
      </c>
      <c r="P1475" s="75">
        <f t="shared" ca="1" si="199"/>
        <v>0</v>
      </c>
      <c r="Q1475" s="76" t="str">
        <f t="shared" ca="1" si="203"/>
        <v/>
      </c>
      <c r="R1475" s="75"/>
      <c r="S1475" s="77">
        <f t="shared" ca="1" si="200"/>
        <v>1</v>
      </c>
      <c r="T1475" s="78"/>
      <c r="U1475" s="81">
        <f t="shared" ca="1" si="208"/>
        <v>-3272.5</v>
      </c>
      <c r="V1475" s="82">
        <f t="shared" ca="1" si="204"/>
        <v>126207.64000000004</v>
      </c>
      <c r="W1475" s="50"/>
      <c r="X1475" s="50"/>
      <c r="Y1475" s="50"/>
      <c r="Z1475" s="50"/>
      <c r="AA1475" s="50"/>
      <c r="AG1475" s="50"/>
      <c r="AH1475" s="50"/>
      <c r="AI1475" s="50"/>
      <c r="AJ1475" s="50"/>
      <c r="AK1475" s="50"/>
      <c r="AL1475" s="50"/>
      <c r="AM1475" s="50"/>
      <c r="AN1475" s="50"/>
      <c r="AO1475" s="50"/>
      <c r="AP1475" s="138" t="str">
        <f>IF(NOT($AS1475=$AS1476),ROW(),"")</f>
        <v/>
      </c>
      <c r="AQ1475" s="20" t="str">
        <f>IF(NOT(AS1475=AS1476),AS1476,"")</f>
        <v/>
      </c>
      <c r="AR1475" s="20" t="str">
        <f>INDEX($AB$15:$AM$15,MATCH($AS1475,$AB$11:$AM$11,0))</f>
        <v>in</v>
      </c>
      <c r="AS1475" s="20" t="str">
        <f>LEFT(AT1475,4)</f>
        <v>2005</v>
      </c>
      <c r="AT1475" s="139" t="str">
        <f>LEFT(B1475,6)</f>
        <v>200509</v>
      </c>
    </row>
    <row r="1476" spans="2:46" x14ac:dyDescent="0.25">
      <c r="B1476" s="11">
        <f>'Market Data'!B1462</f>
        <v>20050922</v>
      </c>
      <c r="C1476" s="2">
        <f>'Market Data'!C1462</f>
        <v>5921</v>
      </c>
      <c r="D1476" s="2">
        <f>'Market Data'!D1462</f>
        <v>5944</v>
      </c>
      <c r="E1476" s="2">
        <f>'Market Data'!E1462</f>
        <v>5897.5</v>
      </c>
      <c r="F1476" s="12">
        <f>'Market Data'!F1462</f>
        <v>5935.5</v>
      </c>
      <c r="H1476" s="151">
        <f t="shared" si="205"/>
        <v>1458</v>
      </c>
      <c r="I1476" s="244">
        <f ca="1">IF($H1476&lt;($J$6+1),"",PFE(OFFSET($F1476,0,0,-$J$6)))</f>
        <v>0.150746617080976</v>
      </c>
      <c r="J1476" s="19"/>
      <c r="K1476" s="139" t="str">
        <f t="shared" ca="1" si="206"/>
        <v>Long</v>
      </c>
      <c r="L1476" s="243" t="e">
        <f t="shared" ca="1" si="201"/>
        <v>#N/A</v>
      </c>
      <c r="M1476" s="242" t="e">
        <f t="shared" ca="1" si="202"/>
        <v>#N/A</v>
      </c>
      <c r="N1476" s="20"/>
      <c r="O1476" s="74">
        <f t="shared" ca="1" si="207"/>
        <v>1</v>
      </c>
      <c r="P1476" s="75">
        <f t="shared" ca="1" si="199"/>
        <v>0</v>
      </c>
      <c r="Q1476" s="76" t="str">
        <f t="shared" ca="1" si="203"/>
        <v/>
      </c>
      <c r="R1476" s="75"/>
      <c r="S1476" s="77">
        <f t="shared" ca="1" si="200"/>
        <v>1</v>
      </c>
      <c r="T1476" s="78"/>
      <c r="U1476" s="81">
        <f t="shared" ca="1" si="208"/>
        <v>315</v>
      </c>
      <c r="V1476" s="82">
        <f t="shared" ca="1" si="204"/>
        <v>126522.64000000004</v>
      </c>
      <c r="W1476" s="50"/>
      <c r="X1476" s="50"/>
      <c r="Y1476" s="50"/>
      <c r="Z1476" s="50"/>
      <c r="AA1476" s="50"/>
      <c r="AG1476" s="50"/>
      <c r="AH1476" s="50"/>
      <c r="AI1476" s="50"/>
      <c r="AJ1476" s="50"/>
      <c r="AK1476" s="50"/>
      <c r="AL1476" s="50"/>
      <c r="AM1476" s="50"/>
      <c r="AN1476" s="50"/>
      <c r="AO1476" s="50"/>
      <c r="AP1476" s="138" t="str">
        <f>IF(NOT($AS1476=$AS1477),ROW(),"")</f>
        <v/>
      </c>
      <c r="AQ1476" s="20" t="str">
        <f>IF(NOT(AS1476=AS1477),AS1477,"")</f>
        <v/>
      </c>
      <c r="AR1476" s="20" t="str">
        <f>INDEX($AB$15:$AM$15,MATCH($AS1476,$AB$11:$AM$11,0))</f>
        <v>in</v>
      </c>
      <c r="AS1476" s="20" t="str">
        <f>LEFT(AT1476,4)</f>
        <v>2005</v>
      </c>
      <c r="AT1476" s="139" t="str">
        <f>LEFT(B1476,6)</f>
        <v>200509</v>
      </c>
    </row>
    <row r="1477" spans="2:46" x14ac:dyDescent="0.25">
      <c r="B1477" s="11">
        <f>'Market Data'!B1463</f>
        <v>20050923</v>
      </c>
      <c r="C1477" s="2">
        <f>'Market Data'!C1463</f>
        <v>5940</v>
      </c>
      <c r="D1477" s="2">
        <f>'Market Data'!D1463</f>
        <v>5974</v>
      </c>
      <c r="E1477" s="2">
        <f>'Market Data'!E1463</f>
        <v>5925.5</v>
      </c>
      <c r="F1477" s="12">
        <f>'Market Data'!F1463</f>
        <v>5973</v>
      </c>
      <c r="H1477" s="151">
        <f t="shared" si="205"/>
        <v>1459</v>
      </c>
      <c r="I1477" s="244">
        <f ca="1">IF($H1477&lt;($J$6+1),"",PFE(OFFSET($F1477,0,0,-$J$6)))</f>
        <v>0.16339985285942615</v>
      </c>
      <c r="J1477" s="19"/>
      <c r="K1477" s="139" t="str">
        <f t="shared" ca="1" si="206"/>
        <v>Long</v>
      </c>
      <c r="L1477" s="243" t="e">
        <f t="shared" ca="1" si="201"/>
        <v>#N/A</v>
      </c>
      <c r="M1477" s="242" t="e">
        <f t="shared" ca="1" si="202"/>
        <v>#N/A</v>
      </c>
      <c r="N1477" s="20"/>
      <c r="O1477" s="74">
        <f t="shared" ca="1" si="207"/>
        <v>1</v>
      </c>
      <c r="P1477" s="75">
        <f t="shared" ca="1" si="199"/>
        <v>0</v>
      </c>
      <c r="Q1477" s="76" t="str">
        <f t="shared" ca="1" si="203"/>
        <v/>
      </c>
      <c r="R1477" s="75"/>
      <c r="S1477" s="77">
        <f t="shared" ca="1" si="200"/>
        <v>1</v>
      </c>
      <c r="T1477" s="78"/>
      <c r="U1477" s="81">
        <f t="shared" ca="1" si="208"/>
        <v>1312.5</v>
      </c>
      <c r="V1477" s="82">
        <f t="shared" ca="1" si="204"/>
        <v>127835.14000000004</v>
      </c>
      <c r="W1477" s="50"/>
      <c r="X1477" s="50"/>
      <c r="Y1477" s="50"/>
      <c r="Z1477" s="50"/>
      <c r="AA1477" s="50"/>
      <c r="AG1477" s="50"/>
      <c r="AH1477" s="50"/>
      <c r="AI1477" s="50"/>
      <c r="AJ1477" s="50"/>
      <c r="AK1477" s="50"/>
      <c r="AL1477" s="50"/>
      <c r="AM1477" s="50"/>
      <c r="AN1477" s="50"/>
      <c r="AO1477" s="50"/>
      <c r="AP1477" s="138" t="str">
        <f>IF(NOT($AS1477=$AS1478),ROW(),"")</f>
        <v/>
      </c>
      <c r="AQ1477" s="20" t="str">
        <f>IF(NOT(AS1477=AS1478),AS1478,"")</f>
        <v/>
      </c>
      <c r="AR1477" s="20" t="str">
        <f>INDEX($AB$15:$AM$15,MATCH($AS1477,$AB$11:$AM$11,0))</f>
        <v>in</v>
      </c>
      <c r="AS1477" s="20" t="str">
        <f>LEFT(AT1477,4)</f>
        <v>2005</v>
      </c>
      <c r="AT1477" s="139" t="str">
        <f>LEFT(B1477,6)</f>
        <v>200509</v>
      </c>
    </row>
    <row r="1478" spans="2:46" x14ac:dyDescent="0.25">
      <c r="B1478" s="11">
        <f>'Market Data'!B1464</f>
        <v>20050926</v>
      </c>
      <c r="C1478" s="2">
        <f>'Market Data'!C1464</f>
        <v>6013</v>
      </c>
      <c r="D1478" s="2">
        <f>'Market Data'!D1464</f>
        <v>6074</v>
      </c>
      <c r="E1478" s="2">
        <f>'Market Data'!E1464</f>
        <v>6010</v>
      </c>
      <c r="F1478" s="12">
        <f>'Market Data'!F1464</f>
        <v>6048</v>
      </c>
      <c r="H1478" s="151">
        <f t="shared" si="205"/>
        <v>1460</v>
      </c>
      <c r="I1478" s="244">
        <f ca="1">IF($H1478&lt;($J$6+1),"",PFE(OFFSET($F1478,0,0,-$J$6)))</f>
        <v>0.1708025687166248</v>
      </c>
      <c r="J1478" s="19"/>
      <c r="K1478" s="139" t="str">
        <f t="shared" ca="1" si="206"/>
        <v>Long</v>
      </c>
      <c r="L1478" s="243" t="e">
        <f t="shared" ca="1" si="201"/>
        <v>#N/A</v>
      </c>
      <c r="M1478" s="242" t="e">
        <f t="shared" ca="1" si="202"/>
        <v>#N/A</v>
      </c>
      <c r="N1478" s="20"/>
      <c r="O1478" s="74">
        <f t="shared" ca="1" si="207"/>
        <v>1</v>
      </c>
      <c r="P1478" s="75">
        <f t="shared" ca="1" si="199"/>
        <v>0</v>
      </c>
      <c r="Q1478" s="76" t="str">
        <f t="shared" ca="1" si="203"/>
        <v/>
      </c>
      <c r="R1478" s="75"/>
      <c r="S1478" s="77">
        <f t="shared" ca="1" si="200"/>
        <v>1</v>
      </c>
      <c r="T1478" s="78"/>
      <c r="U1478" s="81">
        <f t="shared" ca="1" si="208"/>
        <v>2625</v>
      </c>
      <c r="V1478" s="82">
        <f t="shared" ca="1" si="204"/>
        <v>130460.14000000004</v>
      </c>
      <c r="W1478" s="50"/>
      <c r="X1478" s="50"/>
      <c r="Y1478" s="50"/>
      <c r="Z1478" s="50"/>
      <c r="AA1478" s="50"/>
      <c r="AG1478" s="50"/>
      <c r="AH1478" s="50"/>
      <c r="AI1478" s="50"/>
      <c r="AJ1478" s="50"/>
      <c r="AK1478" s="50"/>
      <c r="AL1478" s="50"/>
      <c r="AM1478" s="50"/>
      <c r="AN1478" s="50"/>
      <c r="AO1478" s="50"/>
      <c r="AP1478" s="138" t="str">
        <f>IF(NOT($AS1478=$AS1479),ROW(),"")</f>
        <v/>
      </c>
      <c r="AQ1478" s="20" t="str">
        <f>IF(NOT(AS1478=AS1479),AS1479,"")</f>
        <v/>
      </c>
      <c r="AR1478" s="20" t="str">
        <f>INDEX($AB$15:$AM$15,MATCH($AS1478,$AB$11:$AM$11,0))</f>
        <v>in</v>
      </c>
      <c r="AS1478" s="20" t="str">
        <f>LEFT(AT1478,4)</f>
        <v>2005</v>
      </c>
      <c r="AT1478" s="139" t="str">
        <f>LEFT(B1478,6)</f>
        <v>200509</v>
      </c>
    </row>
    <row r="1479" spans="2:46" x14ac:dyDescent="0.25">
      <c r="B1479" s="11">
        <f>'Market Data'!B1465</f>
        <v>20050927</v>
      </c>
      <c r="C1479" s="2">
        <f>'Market Data'!C1465</f>
        <v>6051.5</v>
      </c>
      <c r="D1479" s="2">
        <f>'Market Data'!D1465</f>
        <v>6062.5</v>
      </c>
      <c r="E1479" s="2">
        <f>'Market Data'!E1465</f>
        <v>6027</v>
      </c>
      <c r="F1479" s="12">
        <f>'Market Data'!F1465</f>
        <v>6050</v>
      </c>
      <c r="H1479" s="151">
        <f t="shared" si="205"/>
        <v>1461</v>
      </c>
      <c r="I1479" s="244">
        <f ca="1">IF($H1479&lt;($J$6+1),"",PFE(OFFSET($F1479,0,0,-$J$6)))</f>
        <v>0.16899207685115464</v>
      </c>
      <c r="J1479" s="19"/>
      <c r="K1479" s="139" t="str">
        <f t="shared" ca="1" si="206"/>
        <v>Long</v>
      </c>
      <c r="L1479" s="243" t="e">
        <f t="shared" ca="1" si="201"/>
        <v>#N/A</v>
      </c>
      <c r="M1479" s="242" t="e">
        <f t="shared" ca="1" si="202"/>
        <v>#N/A</v>
      </c>
      <c r="N1479" s="20"/>
      <c r="O1479" s="74">
        <f t="shared" ca="1" si="207"/>
        <v>1</v>
      </c>
      <c r="P1479" s="75">
        <f t="shared" ca="1" si="199"/>
        <v>0</v>
      </c>
      <c r="Q1479" s="76" t="str">
        <f t="shared" ca="1" si="203"/>
        <v/>
      </c>
      <c r="R1479" s="75"/>
      <c r="S1479" s="77">
        <f t="shared" ca="1" si="200"/>
        <v>1</v>
      </c>
      <c r="T1479" s="78"/>
      <c r="U1479" s="81">
        <f t="shared" ca="1" si="208"/>
        <v>70</v>
      </c>
      <c r="V1479" s="82">
        <f t="shared" ca="1" si="204"/>
        <v>130530.14000000004</v>
      </c>
      <c r="W1479" s="50"/>
      <c r="X1479" s="50"/>
      <c r="Y1479" s="50"/>
      <c r="Z1479" s="50"/>
      <c r="AA1479" s="50"/>
      <c r="AG1479" s="50"/>
      <c r="AH1479" s="50"/>
      <c r="AI1479" s="50"/>
      <c r="AJ1479" s="50"/>
      <c r="AK1479" s="50"/>
      <c r="AL1479" s="50"/>
      <c r="AM1479" s="50"/>
      <c r="AN1479" s="50"/>
      <c r="AO1479" s="50"/>
      <c r="AP1479" s="138" t="str">
        <f>IF(NOT($AS1479=$AS1480),ROW(),"")</f>
        <v/>
      </c>
      <c r="AQ1479" s="20" t="str">
        <f>IF(NOT(AS1479=AS1480),AS1480,"")</f>
        <v/>
      </c>
      <c r="AR1479" s="20" t="str">
        <f>INDEX($AB$15:$AM$15,MATCH($AS1479,$AB$11:$AM$11,0))</f>
        <v>in</v>
      </c>
      <c r="AS1479" s="20" t="str">
        <f>LEFT(AT1479,4)</f>
        <v>2005</v>
      </c>
      <c r="AT1479" s="139" t="str">
        <f>LEFT(B1479,6)</f>
        <v>200509</v>
      </c>
    </row>
    <row r="1480" spans="2:46" x14ac:dyDescent="0.25">
      <c r="B1480" s="11">
        <f>'Market Data'!B1466</f>
        <v>20050928</v>
      </c>
      <c r="C1480" s="2">
        <f>'Market Data'!C1466</f>
        <v>6071</v>
      </c>
      <c r="D1480" s="2">
        <f>'Market Data'!D1466</f>
        <v>6123.5</v>
      </c>
      <c r="E1480" s="2">
        <f>'Market Data'!E1466</f>
        <v>6068</v>
      </c>
      <c r="F1480" s="12">
        <f>'Market Data'!F1466</f>
        <v>6095</v>
      </c>
      <c r="H1480" s="151">
        <f t="shared" si="205"/>
        <v>1462</v>
      </c>
      <c r="I1480" s="244">
        <f ca="1">IF($H1480&lt;($J$6+1),"",PFE(OFFSET($F1480,0,0,-$J$6)))</f>
        <v>0.20091796002069831</v>
      </c>
      <c r="J1480" s="19"/>
      <c r="K1480" s="139" t="str">
        <f t="shared" ca="1" si="206"/>
        <v>Long</v>
      </c>
      <c r="L1480" s="243" t="e">
        <f t="shared" ca="1" si="201"/>
        <v>#N/A</v>
      </c>
      <c r="M1480" s="242" t="e">
        <f t="shared" ca="1" si="202"/>
        <v>#N/A</v>
      </c>
      <c r="N1480" s="20"/>
      <c r="O1480" s="74">
        <f t="shared" ca="1" si="207"/>
        <v>1</v>
      </c>
      <c r="P1480" s="75">
        <f t="shared" ca="1" si="199"/>
        <v>0</v>
      </c>
      <c r="Q1480" s="76" t="str">
        <f t="shared" ca="1" si="203"/>
        <v/>
      </c>
      <c r="R1480" s="75"/>
      <c r="S1480" s="77">
        <f t="shared" ca="1" si="200"/>
        <v>1</v>
      </c>
      <c r="T1480" s="78"/>
      <c r="U1480" s="81">
        <f t="shared" ca="1" si="208"/>
        <v>1575</v>
      </c>
      <c r="V1480" s="82">
        <f t="shared" ca="1" si="204"/>
        <v>132105.14000000004</v>
      </c>
      <c r="W1480" s="50"/>
      <c r="X1480" s="50"/>
      <c r="Y1480" s="50"/>
      <c r="Z1480" s="50"/>
      <c r="AA1480" s="50"/>
      <c r="AG1480" s="50"/>
      <c r="AH1480" s="50"/>
      <c r="AI1480" s="50"/>
      <c r="AJ1480" s="50"/>
      <c r="AK1480" s="50"/>
      <c r="AL1480" s="50"/>
      <c r="AM1480" s="50"/>
      <c r="AN1480" s="50"/>
      <c r="AO1480" s="50"/>
      <c r="AP1480" s="138" t="str">
        <f>IF(NOT($AS1480=$AS1481),ROW(),"")</f>
        <v/>
      </c>
      <c r="AQ1480" s="20" t="str">
        <f>IF(NOT(AS1480=AS1481),AS1481,"")</f>
        <v/>
      </c>
      <c r="AR1480" s="20" t="str">
        <f>INDEX($AB$15:$AM$15,MATCH($AS1480,$AB$11:$AM$11,0))</f>
        <v>in</v>
      </c>
      <c r="AS1480" s="20" t="str">
        <f>LEFT(AT1480,4)</f>
        <v>2005</v>
      </c>
      <c r="AT1480" s="139" t="str">
        <f>LEFT(B1480,6)</f>
        <v>200509</v>
      </c>
    </row>
    <row r="1481" spans="2:46" x14ac:dyDescent="0.25">
      <c r="B1481" s="11">
        <f>'Market Data'!B1467</f>
        <v>20050929</v>
      </c>
      <c r="C1481" s="2">
        <f>'Market Data'!C1467</f>
        <v>6124</v>
      </c>
      <c r="D1481" s="2">
        <f>'Market Data'!D1467</f>
        <v>6129</v>
      </c>
      <c r="E1481" s="2">
        <f>'Market Data'!E1467</f>
        <v>6073.5</v>
      </c>
      <c r="F1481" s="12">
        <f>'Market Data'!F1467</f>
        <v>6126.5</v>
      </c>
      <c r="H1481" s="151">
        <f t="shared" si="205"/>
        <v>1463</v>
      </c>
      <c r="I1481" s="244">
        <f ca="1">IF($H1481&lt;($J$6+1),"",PFE(OFFSET($F1481,0,0,-$J$6)))</f>
        <v>0.20797641595871777</v>
      </c>
      <c r="J1481" s="19"/>
      <c r="K1481" s="139" t="str">
        <f t="shared" ca="1" si="206"/>
        <v>Long</v>
      </c>
      <c r="L1481" s="243" t="e">
        <f t="shared" ca="1" si="201"/>
        <v>#N/A</v>
      </c>
      <c r="M1481" s="242" t="e">
        <f t="shared" ca="1" si="202"/>
        <v>#N/A</v>
      </c>
      <c r="N1481" s="20"/>
      <c r="O1481" s="74">
        <f t="shared" ca="1" si="207"/>
        <v>1</v>
      </c>
      <c r="P1481" s="75">
        <f t="shared" ca="1" si="199"/>
        <v>0</v>
      </c>
      <c r="Q1481" s="76" t="str">
        <f t="shared" ca="1" si="203"/>
        <v/>
      </c>
      <c r="R1481" s="75"/>
      <c r="S1481" s="77">
        <f t="shared" ca="1" si="200"/>
        <v>1</v>
      </c>
      <c r="T1481" s="78"/>
      <c r="U1481" s="81">
        <f t="shared" ca="1" si="208"/>
        <v>1102.5</v>
      </c>
      <c r="V1481" s="82">
        <f t="shared" ca="1" si="204"/>
        <v>133207.64000000004</v>
      </c>
      <c r="W1481" s="50"/>
      <c r="X1481" s="50"/>
      <c r="Y1481" s="50"/>
      <c r="Z1481" s="50"/>
      <c r="AA1481" s="50"/>
      <c r="AG1481" s="50"/>
      <c r="AH1481" s="50"/>
      <c r="AI1481" s="50"/>
      <c r="AJ1481" s="50"/>
      <c r="AK1481" s="50"/>
      <c r="AL1481" s="50"/>
      <c r="AM1481" s="50"/>
      <c r="AN1481" s="50"/>
      <c r="AO1481" s="50"/>
      <c r="AP1481" s="138" t="str">
        <f>IF(NOT($AS1481=$AS1482),ROW(),"")</f>
        <v/>
      </c>
      <c r="AQ1481" s="20" t="str">
        <f>IF(NOT(AS1481=AS1482),AS1482,"")</f>
        <v/>
      </c>
      <c r="AR1481" s="20" t="str">
        <f>INDEX($AB$15:$AM$15,MATCH($AS1481,$AB$11:$AM$11,0))</f>
        <v>in</v>
      </c>
      <c r="AS1481" s="20" t="str">
        <f>LEFT(AT1481,4)</f>
        <v>2005</v>
      </c>
      <c r="AT1481" s="139" t="str">
        <f>LEFT(B1481,6)</f>
        <v>200509</v>
      </c>
    </row>
    <row r="1482" spans="2:46" x14ac:dyDescent="0.25">
      <c r="B1482" s="11">
        <f>'Market Data'!B1468</f>
        <v>20050930</v>
      </c>
      <c r="C1482" s="2">
        <f>'Market Data'!C1468</f>
        <v>6131.5</v>
      </c>
      <c r="D1482" s="2">
        <f>'Market Data'!D1468</f>
        <v>6134</v>
      </c>
      <c r="E1482" s="2">
        <f>'Market Data'!E1468</f>
        <v>6088.5</v>
      </c>
      <c r="F1482" s="12">
        <f>'Market Data'!F1468</f>
        <v>6112.5</v>
      </c>
      <c r="H1482" s="151">
        <f t="shared" si="205"/>
        <v>1464</v>
      </c>
      <c r="I1482" s="244">
        <f ca="1">IF($H1482&lt;($J$6+1),"",PFE(OFFSET($F1482,0,0,-$J$6)))</f>
        <v>0.18708242523042198</v>
      </c>
      <c r="J1482" s="19"/>
      <c r="K1482" s="139" t="str">
        <f t="shared" ca="1" si="206"/>
        <v>Long</v>
      </c>
      <c r="L1482" s="243" t="e">
        <f t="shared" ca="1" si="201"/>
        <v>#N/A</v>
      </c>
      <c r="M1482" s="242" t="e">
        <f t="shared" ca="1" si="202"/>
        <v>#N/A</v>
      </c>
      <c r="N1482" s="20"/>
      <c r="O1482" s="74">
        <f t="shared" ca="1" si="207"/>
        <v>1</v>
      </c>
      <c r="P1482" s="75">
        <f t="shared" ca="1" si="199"/>
        <v>0</v>
      </c>
      <c r="Q1482" s="76" t="str">
        <f t="shared" ca="1" si="203"/>
        <v/>
      </c>
      <c r="R1482" s="75"/>
      <c r="S1482" s="77">
        <f t="shared" ca="1" si="200"/>
        <v>1</v>
      </c>
      <c r="T1482" s="78"/>
      <c r="U1482" s="81">
        <f t="shared" ca="1" si="208"/>
        <v>-490</v>
      </c>
      <c r="V1482" s="82">
        <f t="shared" ca="1" si="204"/>
        <v>132717.64000000004</v>
      </c>
      <c r="W1482" s="50"/>
      <c r="X1482" s="50"/>
      <c r="Y1482" s="50"/>
      <c r="Z1482" s="50"/>
      <c r="AA1482" s="50"/>
      <c r="AG1482" s="50"/>
      <c r="AH1482" s="50"/>
      <c r="AI1482" s="50"/>
      <c r="AJ1482" s="50"/>
      <c r="AK1482" s="50"/>
      <c r="AL1482" s="50"/>
      <c r="AM1482" s="50"/>
      <c r="AN1482" s="50"/>
      <c r="AO1482" s="50"/>
      <c r="AP1482" s="138" t="str">
        <f>IF(NOT($AS1482=$AS1483),ROW(),"")</f>
        <v/>
      </c>
      <c r="AQ1482" s="20" t="str">
        <f>IF(NOT(AS1482=AS1483),AS1483,"")</f>
        <v/>
      </c>
      <c r="AR1482" s="20" t="str">
        <f>INDEX($AB$15:$AM$15,MATCH($AS1482,$AB$11:$AM$11,0))</f>
        <v>in</v>
      </c>
      <c r="AS1482" s="20" t="str">
        <f>LEFT(AT1482,4)</f>
        <v>2005</v>
      </c>
      <c r="AT1482" s="139" t="str">
        <f>LEFT(B1482,6)</f>
        <v>200509</v>
      </c>
    </row>
    <row r="1483" spans="2:46" x14ac:dyDescent="0.25">
      <c r="B1483" s="11">
        <f>'Market Data'!B1469</f>
        <v>20051003</v>
      </c>
      <c r="C1483" s="2">
        <f>'Market Data'!C1469</f>
        <v>6131.5</v>
      </c>
      <c r="D1483" s="2">
        <f>'Market Data'!D1469</f>
        <v>6154</v>
      </c>
      <c r="E1483" s="2">
        <f>'Market Data'!E1469</f>
        <v>6117</v>
      </c>
      <c r="F1483" s="12">
        <f>'Market Data'!F1469</f>
        <v>6147</v>
      </c>
      <c r="H1483" s="151">
        <f t="shared" si="205"/>
        <v>1465</v>
      </c>
      <c r="I1483" s="244">
        <f ca="1">IF($H1483&lt;($J$6+1),"",PFE(OFFSET($F1483,0,0,-$J$6)))</f>
        <v>0.19901358462662669</v>
      </c>
      <c r="J1483" s="19"/>
      <c r="K1483" s="139" t="str">
        <f t="shared" ca="1" si="206"/>
        <v>Long</v>
      </c>
      <c r="L1483" s="243" t="e">
        <f t="shared" ca="1" si="201"/>
        <v>#N/A</v>
      </c>
      <c r="M1483" s="242" t="e">
        <f t="shared" ca="1" si="202"/>
        <v>#N/A</v>
      </c>
      <c r="N1483" s="20"/>
      <c r="O1483" s="74">
        <f t="shared" ca="1" si="207"/>
        <v>1</v>
      </c>
      <c r="P1483" s="75">
        <f t="shared" ca="1" si="199"/>
        <v>0</v>
      </c>
      <c r="Q1483" s="76" t="str">
        <f t="shared" ca="1" si="203"/>
        <v/>
      </c>
      <c r="R1483" s="75"/>
      <c r="S1483" s="77">
        <f t="shared" ca="1" si="200"/>
        <v>1</v>
      </c>
      <c r="T1483" s="78"/>
      <c r="U1483" s="81">
        <f t="shared" ca="1" si="208"/>
        <v>1207.5</v>
      </c>
      <c r="V1483" s="82">
        <f t="shared" ca="1" si="204"/>
        <v>133925.14000000004</v>
      </c>
      <c r="W1483" s="50"/>
      <c r="X1483" s="50"/>
      <c r="Y1483" s="50"/>
      <c r="Z1483" s="50"/>
      <c r="AA1483" s="50"/>
      <c r="AG1483" s="50"/>
      <c r="AH1483" s="50"/>
      <c r="AI1483" s="50"/>
      <c r="AJ1483" s="50"/>
      <c r="AK1483" s="50"/>
      <c r="AL1483" s="50"/>
      <c r="AM1483" s="50"/>
      <c r="AN1483" s="50"/>
      <c r="AO1483" s="50"/>
      <c r="AP1483" s="138" t="str">
        <f>IF(NOT($AS1483=$AS1484),ROW(),"")</f>
        <v/>
      </c>
      <c r="AQ1483" s="20" t="str">
        <f>IF(NOT(AS1483=AS1484),AS1484,"")</f>
        <v/>
      </c>
      <c r="AR1483" s="20" t="str">
        <f>INDEX($AB$15:$AM$15,MATCH($AS1483,$AB$11:$AM$11,0))</f>
        <v>in</v>
      </c>
      <c r="AS1483" s="20" t="str">
        <f>LEFT(AT1483,4)</f>
        <v>2005</v>
      </c>
      <c r="AT1483" s="139" t="str">
        <f>LEFT(B1483,6)</f>
        <v>200510</v>
      </c>
    </row>
    <row r="1484" spans="2:46" x14ac:dyDescent="0.25">
      <c r="B1484" s="11">
        <f>'Market Data'!B1470</f>
        <v>20051004</v>
      </c>
      <c r="C1484" s="2">
        <f>'Market Data'!C1470</f>
        <v>6156.5</v>
      </c>
      <c r="D1484" s="2">
        <f>'Market Data'!D1470</f>
        <v>6213</v>
      </c>
      <c r="E1484" s="2">
        <f>'Market Data'!E1470</f>
        <v>6131.5</v>
      </c>
      <c r="F1484" s="12">
        <f>'Market Data'!F1470</f>
        <v>6198</v>
      </c>
      <c r="H1484" s="151">
        <f t="shared" si="205"/>
        <v>1466</v>
      </c>
      <c r="I1484" s="244">
        <f ca="1">IF($H1484&lt;($J$6+1),"",PFE(OFFSET($F1484,0,0,-$J$6)))</f>
        <v>0.20940449352681534</v>
      </c>
      <c r="J1484" s="19"/>
      <c r="K1484" s="139" t="str">
        <f t="shared" ca="1" si="206"/>
        <v>Long</v>
      </c>
      <c r="L1484" s="243" t="e">
        <f t="shared" ca="1" si="201"/>
        <v>#N/A</v>
      </c>
      <c r="M1484" s="242" t="e">
        <f t="shared" ca="1" si="202"/>
        <v>#N/A</v>
      </c>
      <c r="N1484" s="20"/>
      <c r="O1484" s="74">
        <f t="shared" ca="1" si="207"/>
        <v>1</v>
      </c>
      <c r="P1484" s="75">
        <f t="shared" ca="1" si="199"/>
        <v>0</v>
      </c>
      <c r="Q1484" s="76" t="str">
        <f t="shared" ca="1" si="203"/>
        <v/>
      </c>
      <c r="R1484" s="75"/>
      <c r="S1484" s="77">
        <f t="shared" ca="1" si="200"/>
        <v>1</v>
      </c>
      <c r="T1484" s="78"/>
      <c r="U1484" s="81">
        <f t="shared" ca="1" si="208"/>
        <v>1785</v>
      </c>
      <c r="V1484" s="82">
        <f t="shared" ca="1" si="204"/>
        <v>135710.14000000004</v>
      </c>
      <c r="W1484" s="50"/>
      <c r="X1484" s="50"/>
      <c r="Y1484" s="50"/>
      <c r="Z1484" s="50"/>
      <c r="AA1484" s="50"/>
      <c r="AG1484" s="50"/>
      <c r="AH1484" s="50"/>
      <c r="AI1484" s="50"/>
      <c r="AJ1484" s="50"/>
      <c r="AK1484" s="50"/>
      <c r="AL1484" s="50"/>
      <c r="AM1484" s="50"/>
      <c r="AN1484" s="50"/>
      <c r="AO1484" s="50"/>
      <c r="AP1484" s="138" t="str">
        <f>IF(NOT($AS1484=$AS1485),ROW(),"")</f>
        <v/>
      </c>
      <c r="AQ1484" s="20" t="str">
        <f>IF(NOT(AS1484=AS1485),AS1485,"")</f>
        <v/>
      </c>
      <c r="AR1484" s="20" t="str">
        <f>INDEX($AB$15:$AM$15,MATCH($AS1484,$AB$11:$AM$11,0))</f>
        <v>in</v>
      </c>
      <c r="AS1484" s="20" t="str">
        <f>LEFT(AT1484,4)</f>
        <v>2005</v>
      </c>
      <c r="AT1484" s="139" t="str">
        <f>LEFT(B1484,6)</f>
        <v>200510</v>
      </c>
    </row>
    <row r="1485" spans="2:46" x14ac:dyDescent="0.25">
      <c r="B1485" s="11">
        <f>'Market Data'!B1471</f>
        <v>20051005</v>
      </c>
      <c r="C1485" s="2">
        <f>'Market Data'!C1471</f>
        <v>6162</v>
      </c>
      <c r="D1485" s="2">
        <f>'Market Data'!D1471</f>
        <v>6173.5</v>
      </c>
      <c r="E1485" s="2">
        <f>'Market Data'!E1471</f>
        <v>6122</v>
      </c>
      <c r="F1485" s="12">
        <f>'Market Data'!F1471</f>
        <v>6133.5</v>
      </c>
      <c r="H1485" s="151">
        <f t="shared" si="205"/>
        <v>1467</v>
      </c>
      <c r="I1485" s="244">
        <f ca="1">IF($H1485&lt;($J$6+1),"",PFE(OFFSET($F1485,0,0,-$J$6)))</f>
        <v>0.17639874615438972</v>
      </c>
      <c r="J1485" s="19"/>
      <c r="K1485" s="139" t="str">
        <f t="shared" ca="1" si="206"/>
        <v>Long</v>
      </c>
      <c r="L1485" s="243" t="e">
        <f t="shared" ca="1" si="201"/>
        <v>#N/A</v>
      </c>
      <c r="M1485" s="242" t="e">
        <f t="shared" ca="1" si="202"/>
        <v>#N/A</v>
      </c>
      <c r="N1485" s="20"/>
      <c r="O1485" s="74">
        <f t="shared" ca="1" si="207"/>
        <v>1</v>
      </c>
      <c r="P1485" s="75">
        <f t="shared" ca="1" si="199"/>
        <v>0</v>
      </c>
      <c r="Q1485" s="76" t="str">
        <f t="shared" ca="1" si="203"/>
        <v/>
      </c>
      <c r="R1485" s="75"/>
      <c r="S1485" s="77">
        <f t="shared" ca="1" si="200"/>
        <v>1</v>
      </c>
      <c r="T1485" s="78"/>
      <c r="U1485" s="81">
        <f t="shared" ca="1" si="208"/>
        <v>-2257.5</v>
      </c>
      <c r="V1485" s="82">
        <f t="shared" ca="1" si="204"/>
        <v>133452.64000000004</v>
      </c>
      <c r="W1485" s="50"/>
      <c r="X1485" s="50"/>
      <c r="Y1485" s="50"/>
      <c r="Z1485" s="50"/>
      <c r="AA1485" s="50"/>
      <c r="AG1485" s="50"/>
      <c r="AH1485" s="50"/>
      <c r="AI1485" s="50"/>
      <c r="AJ1485" s="50"/>
      <c r="AK1485" s="50"/>
      <c r="AL1485" s="50"/>
      <c r="AM1485" s="50"/>
      <c r="AN1485" s="50"/>
      <c r="AO1485" s="50"/>
      <c r="AP1485" s="138" t="str">
        <f>IF(NOT($AS1485=$AS1486),ROW(),"")</f>
        <v/>
      </c>
      <c r="AQ1485" s="20" t="str">
        <f>IF(NOT(AS1485=AS1486),AS1486,"")</f>
        <v/>
      </c>
      <c r="AR1485" s="20" t="str">
        <f>INDEX($AB$15:$AM$15,MATCH($AS1485,$AB$11:$AM$11,0))</f>
        <v>in</v>
      </c>
      <c r="AS1485" s="20" t="str">
        <f>LEFT(AT1485,4)</f>
        <v>2005</v>
      </c>
      <c r="AT1485" s="139" t="str">
        <f>LEFT(B1485,6)</f>
        <v>200510</v>
      </c>
    </row>
    <row r="1486" spans="2:46" x14ac:dyDescent="0.25">
      <c r="B1486" s="11">
        <f>'Market Data'!B1472</f>
        <v>20051006</v>
      </c>
      <c r="C1486" s="2">
        <f>'Market Data'!C1472</f>
        <v>6077.5</v>
      </c>
      <c r="D1486" s="2">
        <f>'Market Data'!D1472</f>
        <v>6094</v>
      </c>
      <c r="E1486" s="2">
        <f>'Market Data'!E1472</f>
        <v>6033.5</v>
      </c>
      <c r="F1486" s="12">
        <f>'Market Data'!F1472</f>
        <v>6035.5</v>
      </c>
      <c r="H1486" s="151">
        <f t="shared" si="205"/>
        <v>1468</v>
      </c>
      <c r="I1486" s="244">
        <f ca="1">IF($H1486&lt;($J$6+1),"",PFE(OFFSET($F1486,0,0,-$J$6)))</f>
        <v>0.13388739502501515</v>
      </c>
      <c r="J1486" s="19"/>
      <c r="K1486" s="139" t="str">
        <f t="shared" ca="1" si="206"/>
        <v>Long</v>
      </c>
      <c r="L1486" s="243" t="e">
        <f t="shared" ca="1" si="201"/>
        <v>#N/A</v>
      </c>
      <c r="M1486" s="242" t="e">
        <f t="shared" ca="1" si="202"/>
        <v>#N/A</v>
      </c>
      <c r="N1486" s="20"/>
      <c r="O1486" s="74">
        <f t="shared" ca="1" si="207"/>
        <v>1</v>
      </c>
      <c r="P1486" s="75">
        <f t="shared" ca="1" si="199"/>
        <v>0</v>
      </c>
      <c r="Q1486" s="76" t="str">
        <f t="shared" ca="1" si="203"/>
        <v/>
      </c>
      <c r="R1486" s="75"/>
      <c r="S1486" s="77">
        <f t="shared" ca="1" si="200"/>
        <v>1</v>
      </c>
      <c r="T1486" s="78"/>
      <c r="U1486" s="81">
        <f t="shared" ca="1" si="208"/>
        <v>-3430</v>
      </c>
      <c r="V1486" s="82">
        <f t="shared" ca="1" si="204"/>
        <v>130022.64000000004</v>
      </c>
      <c r="W1486" s="50"/>
      <c r="X1486" s="50"/>
      <c r="Y1486" s="50"/>
      <c r="Z1486" s="50"/>
      <c r="AA1486" s="50"/>
      <c r="AG1486" s="50"/>
      <c r="AH1486" s="50"/>
      <c r="AI1486" s="50"/>
      <c r="AJ1486" s="50"/>
      <c r="AK1486" s="50"/>
      <c r="AL1486" s="50"/>
      <c r="AM1486" s="50"/>
      <c r="AN1486" s="50"/>
      <c r="AO1486" s="50"/>
      <c r="AP1486" s="138" t="str">
        <f>IF(NOT($AS1486=$AS1487),ROW(),"")</f>
        <v/>
      </c>
      <c r="AQ1486" s="20" t="str">
        <f>IF(NOT(AS1486=AS1487),AS1487,"")</f>
        <v/>
      </c>
      <c r="AR1486" s="20" t="str">
        <f>INDEX($AB$15:$AM$15,MATCH($AS1486,$AB$11:$AM$11,0))</f>
        <v>in</v>
      </c>
      <c r="AS1486" s="20" t="str">
        <f>LEFT(AT1486,4)</f>
        <v>2005</v>
      </c>
      <c r="AT1486" s="139" t="str">
        <f>LEFT(B1486,6)</f>
        <v>200510</v>
      </c>
    </row>
    <row r="1487" spans="2:46" x14ac:dyDescent="0.25">
      <c r="B1487" s="11">
        <f>'Market Data'!B1473</f>
        <v>20051007</v>
      </c>
      <c r="C1487" s="2">
        <f>'Market Data'!C1473</f>
        <v>6064</v>
      </c>
      <c r="D1487" s="2">
        <f>'Market Data'!D1473</f>
        <v>6100</v>
      </c>
      <c r="E1487" s="2">
        <f>'Market Data'!E1473</f>
        <v>6049.5</v>
      </c>
      <c r="F1487" s="12">
        <f>'Market Data'!F1473</f>
        <v>6068</v>
      </c>
      <c r="H1487" s="151">
        <f t="shared" si="205"/>
        <v>1469</v>
      </c>
      <c r="I1487" s="244">
        <f ca="1">IF($H1487&lt;($J$6+1),"",PFE(OFFSET($F1487,0,0,-$J$6)))</f>
        <v>0.13916545155813609</v>
      </c>
      <c r="J1487" s="19"/>
      <c r="K1487" s="139" t="str">
        <f t="shared" ca="1" si="206"/>
        <v>Long</v>
      </c>
      <c r="L1487" s="243" t="e">
        <f t="shared" ca="1" si="201"/>
        <v>#N/A</v>
      </c>
      <c r="M1487" s="242" t="e">
        <f t="shared" ca="1" si="202"/>
        <v>#N/A</v>
      </c>
      <c r="N1487" s="20"/>
      <c r="O1487" s="74">
        <f t="shared" ca="1" si="207"/>
        <v>1</v>
      </c>
      <c r="P1487" s="75">
        <f t="shared" ca="1" si="199"/>
        <v>0</v>
      </c>
      <c r="Q1487" s="76" t="str">
        <f t="shared" ca="1" si="203"/>
        <v/>
      </c>
      <c r="R1487" s="75"/>
      <c r="S1487" s="77">
        <f t="shared" ca="1" si="200"/>
        <v>1</v>
      </c>
      <c r="T1487" s="78"/>
      <c r="U1487" s="81">
        <f t="shared" ca="1" si="208"/>
        <v>1137.5</v>
      </c>
      <c r="V1487" s="82">
        <f t="shared" ca="1" si="204"/>
        <v>131160.14000000004</v>
      </c>
      <c r="W1487" s="50"/>
      <c r="X1487" s="50"/>
      <c r="Y1487" s="50"/>
      <c r="Z1487" s="50"/>
      <c r="AA1487" s="50"/>
      <c r="AG1487" s="50"/>
      <c r="AH1487" s="50"/>
      <c r="AI1487" s="50"/>
      <c r="AJ1487" s="50"/>
      <c r="AK1487" s="50"/>
      <c r="AL1487" s="50"/>
      <c r="AM1487" s="50"/>
      <c r="AN1487" s="50"/>
      <c r="AO1487" s="50"/>
      <c r="AP1487" s="138" t="str">
        <f>IF(NOT($AS1487=$AS1488),ROW(),"")</f>
        <v/>
      </c>
      <c r="AQ1487" s="20" t="str">
        <f>IF(NOT(AS1487=AS1488),AS1488,"")</f>
        <v/>
      </c>
      <c r="AR1487" s="20" t="str">
        <f>INDEX($AB$15:$AM$15,MATCH($AS1487,$AB$11:$AM$11,0))</f>
        <v>in</v>
      </c>
      <c r="AS1487" s="20" t="str">
        <f>LEFT(AT1487,4)</f>
        <v>2005</v>
      </c>
      <c r="AT1487" s="139" t="str">
        <f>LEFT(B1487,6)</f>
        <v>200510</v>
      </c>
    </row>
    <row r="1488" spans="2:46" x14ac:dyDescent="0.25">
      <c r="B1488" s="11">
        <f>'Market Data'!B1474</f>
        <v>20051010</v>
      </c>
      <c r="C1488" s="2">
        <f>'Market Data'!C1474</f>
        <v>6092</v>
      </c>
      <c r="D1488" s="2">
        <f>'Market Data'!D1474</f>
        <v>6123</v>
      </c>
      <c r="E1488" s="2">
        <f>'Market Data'!E1474</f>
        <v>6071.5</v>
      </c>
      <c r="F1488" s="12">
        <f>'Market Data'!F1474</f>
        <v>6082</v>
      </c>
      <c r="H1488" s="151">
        <f t="shared" si="205"/>
        <v>1470</v>
      </c>
      <c r="I1488" s="244">
        <f ca="1">IF($H1488&lt;($J$6+1),"",PFE(OFFSET($F1488,0,0,-$J$6)))</f>
        <v>0.16342239095587485</v>
      </c>
      <c r="J1488" s="19"/>
      <c r="K1488" s="139" t="str">
        <f t="shared" ca="1" si="206"/>
        <v>Long</v>
      </c>
      <c r="L1488" s="243" t="e">
        <f t="shared" ca="1" si="201"/>
        <v>#N/A</v>
      </c>
      <c r="M1488" s="242" t="e">
        <f t="shared" ca="1" si="202"/>
        <v>#N/A</v>
      </c>
      <c r="N1488" s="20"/>
      <c r="O1488" s="74">
        <f t="shared" ca="1" si="207"/>
        <v>1</v>
      </c>
      <c r="P1488" s="75">
        <f t="shared" ca="1" si="199"/>
        <v>0</v>
      </c>
      <c r="Q1488" s="76" t="str">
        <f t="shared" ca="1" si="203"/>
        <v/>
      </c>
      <c r="R1488" s="75"/>
      <c r="S1488" s="77">
        <f t="shared" ca="1" si="200"/>
        <v>1</v>
      </c>
      <c r="T1488" s="78"/>
      <c r="U1488" s="81">
        <f t="shared" ca="1" si="208"/>
        <v>490</v>
      </c>
      <c r="V1488" s="82">
        <f t="shared" ca="1" si="204"/>
        <v>131650.14000000004</v>
      </c>
      <c r="W1488" s="50"/>
      <c r="X1488" s="50"/>
      <c r="Y1488" s="50"/>
      <c r="Z1488" s="50"/>
      <c r="AA1488" s="50"/>
      <c r="AG1488" s="50"/>
      <c r="AH1488" s="50"/>
      <c r="AI1488" s="50"/>
      <c r="AJ1488" s="50"/>
      <c r="AK1488" s="50"/>
      <c r="AL1488" s="50"/>
      <c r="AM1488" s="50"/>
      <c r="AN1488" s="50"/>
      <c r="AO1488" s="50"/>
      <c r="AP1488" s="138" t="str">
        <f>IF(NOT($AS1488=$AS1489),ROW(),"")</f>
        <v/>
      </c>
      <c r="AQ1488" s="20" t="str">
        <f>IF(NOT(AS1488=AS1489),AS1489,"")</f>
        <v/>
      </c>
      <c r="AR1488" s="20" t="str">
        <f>INDEX($AB$15:$AM$15,MATCH($AS1488,$AB$11:$AM$11,0))</f>
        <v>in</v>
      </c>
      <c r="AS1488" s="20" t="str">
        <f>LEFT(AT1488,4)</f>
        <v>2005</v>
      </c>
      <c r="AT1488" s="139" t="str">
        <f>LEFT(B1488,6)</f>
        <v>200510</v>
      </c>
    </row>
    <row r="1489" spans="2:46" x14ac:dyDescent="0.25">
      <c r="B1489" s="11">
        <f>'Market Data'!B1475</f>
        <v>20051011</v>
      </c>
      <c r="C1489" s="2">
        <f>'Market Data'!C1475</f>
        <v>6091</v>
      </c>
      <c r="D1489" s="2">
        <f>'Market Data'!D1475</f>
        <v>6132.5</v>
      </c>
      <c r="E1489" s="2">
        <f>'Market Data'!E1475</f>
        <v>6080</v>
      </c>
      <c r="F1489" s="12">
        <f>'Market Data'!F1475</f>
        <v>6087</v>
      </c>
      <c r="H1489" s="151">
        <f t="shared" si="205"/>
        <v>1471</v>
      </c>
      <c r="I1489" s="244">
        <f ca="1">IF($H1489&lt;($J$6+1),"",PFE(OFFSET($F1489,0,0,-$J$6)))</f>
        <v>0.15880459025265709</v>
      </c>
      <c r="J1489" s="19"/>
      <c r="K1489" s="139" t="str">
        <f t="shared" ca="1" si="206"/>
        <v>Long</v>
      </c>
      <c r="L1489" s="243" t="e">
        <f t="shared" ca="1" si="201"/>
        <v>#N/A</v>
      </c>
      <c r="M1489" s="242" t="e">
        <f t="shared" ca="1" si="202"/>
        <v>#N/A</v>
      </c>
      <c r="N1489" s="20"/>
      <c r="O1489" s="74">
        <f t="shared" ca="1" si="207"/>
        <v>1</v>
      </c>
      <c r="P1489" s="75">
        <f t="shared" ref="P1489:P1552" ca="1" si="209">$O1489-S1489</f>
        <v>0</v>
      </c>
      <c r="Q1489" s="76" t="str">
        <f t="shared" ca="1" si="203"/>
        <v/>
      </c>
      <c r="R1489" s="75"/>
      <c r="S1489" s="77">
        <f t="shared" ca="1" si="200"/>
        <v>1</v>
      </c>
      <c r="T1489" s="78"/>
      <c r="U1489" s="81">
        <f t="shared" ca="1" si="208"/>
        <v>175</v>
      </c>
      <c r="V1489" s="82">
        <f t="shared" ca="1" si="204"/>
        <v>131825.14000000004</v>
      </c>
      <c r="W1489" s="50"/>
      <c r="X1489" s="50"/>
      <c r="Y1489" s="50"/>
      <c r="Z1489" s="50"/>
      <c r="AA1489" s="50"/>
      <c r="AG1489" s="50"/>
      <c r="AH1489" s="50"/>
      <c r="AI1489" s="50"/>
      <c r="AJ1489" s="50"/>
      <c r="AK1489" s="50"/>
      <c r="AL1489" s="50"/>
      <c r="AM1489" s="50"/>
      <c r="AN1489" s="50"/>
      <c r="AO1489" s="50"/>
      <c r="AP1489" s="138" t="str">
        <f>IF(NOT($AS1489=$AS1490),ROW(),"")</f>
        <v/>
      </c>
      <c r="AQ1489" s="20" t="str">
        <f>IF(NOT(AS1489=AS1490),AS1490,"")</f>
        <v/>
      </c>
      <c r="AR1489" s="20" t="str">
        <f>INDEX($AB$15:$AM$15,MATCH($AS1489,$AB$11:$AM$11,0))</f>
        <v>in</v>
      </c>
      <c r="AS1489" s="20" t="str">
        <f>LEFT(AT1489,4)</f>
        <v>2005</v>
      </c>
      <c r="AT1489" s="139" t="str">
        <f>LEFT(B1489,6)</f>
        <v>200510</v>
      </c>
    </row>
    <row r="1490" spans="2:46" x14ac:dyDescent="0.25">
      <c r="B1490" s="11">
        <f>'Market Data'!B1476</f>
        <v>20051012</v>
      </c>
      <c r="C1490" s="2">
        <f>'Market Data'!C1476</f>
        <v>6058.5</v>
      </c>
      <c r="D1490" s="2">
        <f>'Market Data'!D1476</f>
        <v>6085</v>
      </c>
      <c r="E1490" s="2">
        <f>'Market Data'!E1476</f>
        <v>6003.5</v>
      </c>
      <c r="F1490" s="12">
        <f>'Market Data'!F1476</f>
        <v>6011</v>
      </c>
      <c r="H1490" s="151">
        <f t="shared" si="205"/>
        <v>1472</v>
      </c>
      <c r="I1490" s="244">
        <f ca="1">IF($H1490&lt;($J$6+1),"",PFE(OFFSET($F1490,0,0,-$J$6)))</f>
        <v>0.11573450148554998</v>
      </c>
      <c r="J1490" s="19"/>
      <c r="K1490" s="139" t="str">
        <f t="shared" ca="1" si="206"/>
        <v>Long</v>
      </c>
      <c r="L1490" s="243" t="e">
        <f t="shared" ca="1" si="201"/>
        <v>#N/A</v>
      </c>
      <c r="M1490" s="242" t="e">
        <f t="shared" ca="1" si="202"/>
        <v>#N/A</v>
      </c>
      <c r="N1490" s="20"/>
      <c r="O1490" s="74">
        <f t="shared" ca="1" si="207"/>
        <v>1</v>
      </c>
      <c r="P1490" s="75">
        <f t="shared" ca="1" si="209"/>
        <v>0</v>
      </c>
      <c r="Q1490" s="76" t="str">
        <f t="shared" ca="1" si="203"/>
        <v/>
      </c>
      <c r="R1490" s="75"/>
      <c r="S1490" s="77">
        <f t="shared" ref="S1490:S1553" ca="1" si="210">IF($Q1489="Fill",$O1489,$S1489)</f>
        <v>1</v>
      </c>
      <c r="T1490" s="78"/>
      <c r="U1490" s="81">
        <f t="shared" ca="1" si="208"/>
        <v>-2660</v>
      </c>
      <c r="V1490" s="82">
        <f t="shared" ca="1" si="204"/>
        <v>129165.14000000004</v>
      </c>
      <c r="W1490" s="50"/>
      <c r="X1490" s="50"/>
      <c r="Y1490" s="50"/>
      <c r="Z1490" s="50"/>
      <c r="AA1490" s="50"/>
      <c r="AG1490" s="50"/>
      <c r="AH1490" s="50"/>
      <c r="AI1490" s="50"/>
      <c r="AJ1490" s="50"/>
      <c r="AK1490" s="50"/>
      <c r="AL1490" s="50"/>
      <c r="AM1490" s="50"/>
      <c r="AN1490" s="50"/>
      <c r="AO1490" s="50"/>
      <c r="AP1490" s="138" t="str">
        <f>IF(NOT($AS1490=$AS1491),ROW(),"")</f>
        <v/>
      </c>
      <c r="AQ1490" s="20" t="str">
        <f>IF(NOT(AS1490=AS1491),AS1491,"")</f>
        <v/>
      </c>
      <c r="AR1490" s="20" t="str">
        <f>INDEX($AB$15:$AM$15,MATCH($AS1490,$AB$11:$AM$11,0))</f>
        <v>in</v>
      </c>
      <c r="AS1490" s="20" t="str">
        <f>LEFT(AT1490,4)</f>
        <v>2005</v>
      </c>
      <c r="AT1490" s="139" t="str">
        <f>LEFT(B1490,6)</f>
        <v>200510</v>
      </c>
    </row>
    <row r="1491" spans="2:46" x14ac:dyDescent="0.25">
      <c r="B1491" s="11">
        <f>'Market Data'!B1477</f>
        <v>20051013</v>
      </c>
      <c r="C1491" s="2">
        <f>'Market Data'!C1477</f>
        <v>6023.5</v>
      </c>
      <c r="D1491" s="2">
        <f>'Market Data'!D1477</f>
        <v>6058.5</v>
      </c>
      <c r="E1491" s="2">
        <f>'Market Data'!E1477</f>
        <v>5976</v>
      </c>
      <c r="F1491" s="12">
        <f>'Market Data'!F1477</f>
        <v>5997</v>
      </c>
      <c r="H1491" s="151">
        <f t="shared" si="205"/>
        <v>1473</v>
      </c>
      <c r="I1491" s="244">
        <f ca="1">IF($H1491&lt;($J$6+1),"",PFE(OFFSET($F1491,0,0,-$J$6)))</f>
        <v>0.11653552722370861</v>
      </c>
      <c r="J1491" s="19"/>
      <c r="K1491" s="139" t="str">
        <f t="shared" ca="1" si="206"/>
        <v>Long</v>
      </c>
      <c r="L1491" s="243" t="e">
        <f t="shared" ref="L1491:L1554" ca="1" si="211">IF(AND($K1491="Long",$K1490&lt;&gt;"Long"),$F1491,NA())</f>
        <v>#N/A</v>
      </c>
      <c r="M1491" s="242" t="e">
        <f t="shared" ref="M1491:M1554" ca="1" si="212">IF(AND($K1491="Short",$K1490&lt;&gt;"Short"),$F1491,NA())</f>
        <v>#N/A</v>
      </c>
      <c r="N1491" s="20"/>
      <c r="O1491" s="74">
        <f t="shared" ca="1" si="207"/>
        <v>1</v>
      </c>
      <c r="P1491" s="75">
        <f t="shared" ca="1" si="209"/>
        <v>0</v>
      </c>
      <c r="Q1491" s="76" t="str">
        <f t="shared" ref="Q1491:Q1554" ca="1" si="213">IF(NOT($P1491=0),"Fill","")</f>
        <v/>
      </c>
      <c r="R1491" s="75"/>
      <c r="S1491" s="77">
        <f t="shared" ca="1" si="210"/>
        <v>1</v>
      </c>
      <c r="T1491" s="78"/>
      <c r="U1491" s="81">
        <f t="shared" ca="1" si="208"/>
        <v>-490</v>
      </c>
      <c r="V1491" s="82">
        <f t="shared" ref="V1491:V1554" ca="1" si="214">V1490+U1491</f>
        <v>128675.14000000004</v>
      </c>
      <c r="W1491" s="50"/>
      <c r="X1491" s="50"/>
      <c r="Y1491" s="50"/>
      <c r="Z1491" s="50"/>
      <c r="AA1491" s="50"/>
      <c r="AG1491" s="50"/>
      <c r="AH1491" s="50"/>
      <c r="AI1491" s="50"/>
      <c r="AJ1491" s="50"/>
      <c r="AK1491" s="50"/>
      <c r="AL1491" s="50"/>
      <c r="AM1491" s="50"/>
      <c r="AN1491" s="50"/>
      <c r="AO1491" s="50"/>
      <c r="AP1491" s="138" t="str">
        <f>IF(NOT($AS1491=$AS1492),ROW(),"")</f>
        <v/>
      </c>
      <c r="AQ1491" s="20" t="str">
        <f>IF(NOT(AS1491=AS1492),AS1492,"")</f>
        <v/>
      </c>
      <c r="AR1491" s="20" t="str">
        <f>INDEX($AB$15:$AM$15,MATCH($AS1491,$AB$11:$AM$11,0))</f>
        <v>in</v>
      </c>
      <c r="AS1491" s="20" t="str">
        <f>LEFT(AT1491,4)</f>
        <v>2005</v>
      </c>
      <c r="AT1491" s="139" t="str">
        <f>LEFT(B1491,6)</f>
        <v>200510</v>
      </c>
    </row>
    <row r="1492" spans="2:46" x14ac:dyDescent="0.25">
      <c r="B1492" s="11">
        <f>'Market Data'!B1478</f>
        <v>20051014</v>
      </c>
      <c r="C1492" s="2">
        <f>'Market Data'!C1478</f>
        <v>6018</v>
      </c>
      <c r="D1492" s="2">
        <f>'Market Data'!D1478</f>
        <v>6058</v>
      </c>
      <c r="E1492" s="2">
        <f>'Market Data'!E1478</f>
        <v>5996.5</v>
      </c>
      <c r="F1492" s="12">
        <f>'Market Data'!F1478</f>
        <v>6036.5</v>
      </c>
      <c r="H1492" s="151">
        <f t="shared" ref="H1492:H1555" si="215">ROW()-ROW(H$18)</f>
        <v>1474</v>
      </c>
      <c r="I1492" s="244">
        <f ca="1">IF($H1492&lt;($J$6+1),"",PFE(OFFSET($F1492,0,0,-$J$6)))</f>
        <v>0.12574805307855755</v>
      </c>
      <c r="J1492" s="19"/>
      <c r="K1492" s="139" t="str">
        <f t="shared" ref="K1492:K1555" ca="1" si="216">IF($I1492="","",IF($I1492&gt;$J$4,"Long",IF($I1492&lt;$J$5,"Short","")))</f>
        <v>Long</v>
      </c>
      <c r="L1492" s="243" t="e">
        <f t="shared" ca="1" si="211"/>
        <v>#N/A</v>
      </c>
      <c r="M1492" s="242" t="e">
        <f t="shared" ca="1" si="212"/>
        <v>#N/A</v>
      </c>
      <c r="N1492" s="20"/>
      <c r="O1492" s="74">
        <f t="shared" ref="O1492:O1555" ca="1" si="217">IF($K1492="Short",-1,IF($K1492="Long",1,0))</f>
        <v>1</v>
      </c>
      <c r="P1492" s="75">
        <f t="shared" ca="1" si="209"/>
        <v>0</v>
      </c>
      <c r="Q1492" s="76" t="str">
        <f t="shared" ca="1" si="213"/>
        <v/>
      </c>
      <c r="R1492" s="75"/>
      <c r="S1492" s="77">
        <f t="shared" ca="1" si="210"/>
        <v>1</v>
      </c>
      <c r="T1492" s="78"/>
      <c r="U1492" s="81">
        <f t="shared" ca="1" si="208"/>
        <v>1382.5</v>
      </c>
      <c r="V1492" s="82">
        <f t="shared" ca="1" si="214"/>
        <v>130057.64000000004</v>
      </c>
      <c r="W1492" s="50"/>
      <c r="X1492" s="50"/>
      <c r="Y1492" s="50"/>
      <c r="Z1492" s="50"/>
      <c r="AA1492" s="50"/>
      <c r="AG1492" s="50"/>
      <c r="AH1492" s="50"/>
      <c r="AI1492" s="50"/>
      <c r="AJ1492" s="50"/>
      <c r="AK1492" s="50"/>
      <c r="AL1492" s="50"/>
      <c r="AM1492" s="50"/>
      <c r="AN1492" s="50"/>
      <c r="AO1492" s="50"/>
      <c r="AP1492" s="138" t="str">
        <f>IF(NOT($AS1492=$AS1493),ROW(),"")</f>
        <v/>
      </c>
      <c r="AQ1492" s="20" t="str">
        <f>IF(NOT(AS1492=AS1493),AS1493,"")</f>
        <v/>
      </c>
      <c r="AR1492" s="20" t="str">
        <f>INDEX($AB$15:$AM$15,MATCH($AS1492,$AB$11:$AM$11,0))</f>
        <v>in</v>
      </c>
      <c r="AS1492" s="20" t="str">
        <f>LEFT(AT1492,4)</f>
        <v>2005</v>
      </c>
      <c r="AT1492" s="139" t="str">
        <f>LEFT(B1492,6)</f>
        <v>200510</v>
      </c>
    </row>
    <row r="1493" spans="2:46" x14ac:dyDescent="0.25">
      <c r="B1493" s="11">
        <f>'Market Data'!B1479</f>
        <v>20051017</v>
      </c>
      <c r="C1493" s="2">
        <f>'Market Data'!C1479</f>
        <v>6051</v>
      </c>
      <c r="D1493" s="2">
        <f>'Market Data'!D1479</f>
        <v>6064</v>
      </c>
      <c r="E1493" s="2">
        <f>'Market Data'!E1479</f>
        <v>6010</v>
      </c>
      <c r="F1493" s="12">
        <f>'Market Data'!F1479</f>
        <v>6020</v>
      </c>
      <c r="H1493" s="151">
        <f t="shared" si="215"/>
        <v>1475</v>
      </c>
      <c r="I1493" s="244">
        <f ca="1">IF($H1493&lt;($J$6+1),"",PFE(OFFSET($F1493,0,0,-$J$6)))</f>
        <v>0.11450516840335474</v>
      </c>
      <c r="J1493" s="19"/>
      <c r="K1493" s="139" t="str">
        <f t="shared" ca="1" si="216"/>
        <v>Long</v>
      </c>
      <c r="L1493" s="243" t="e">
        <f t="shared" ca="1" si="211"/>
        <v>#N/A</v>
      </c>
      <c r="M1493" s="242" t="e">
        <f t="shared" ca="1" si="212"/>
        <v>#N/A</v>
      </c>
      <c r="N1493" s="20"/>
      <c r="O1493" s="74">
        <f t="shared" ca="1" si="217"/>
        <v>1</v>
      </c>
      <c r="P1493" s="75">
        <f t="shared" ca="1" si="209"/>
        <v>0</v>
      </c>
      <c r="Q1493" s="76" t="str">
        <f t="shared" ca="1" si="213"/>
        <v/>
      </c>
      <c r="R1493" s="75"/>
      <c r="S1493" s="77">
        <f t="shared" ca="1" si="210"/>
        <v>1</v>
      </c>
      <c r="T1493" s="78"/>
      <c r="U1493" s="81">
        <f t="shared" ca="1" si="208"/>
        <v>-577.5</v>
      </c>
      <c r="V1493" s="82">
        <f t="shared" ca="1" si="214"/>
        <v>129480.14000000004</v>
      </c>
      <c r="W1493" s="50"/>
      <c r="X1493" s="50"/>
      <c r="Y1493" s="50"/>
      <c r="Z1493" s="50"/>
      <c r="AA1493" s="50"/>
      <c r="AG1493" s="50"/>
      <c r="AH1493" s="50"/>
      <c r="AI1493" s="50"/>
      <c r="AJ1493" s="50"/>
      <c r="AK1493" s="50"/>
      <c r="AL1493" s="50"/>
      <c r="AM1493" s="50"/>
      <c r="AN1493" s="50"/>
      <c r="AO1493" s="50"/>
      <c r="AP1493" s="138" t="str">
        <f>IF(NOT($AS1493=$AS1494),ROW(),"")</f>
        <v/>
      </c>
      <c r="AQ1493" s="20" t="str">
        <f>IF(NOT(AS1493=AS1494),AS1494,"")</f>
        <v/>
      </c>
      <c r="AR1493" s="20" t="str">
        <f>INDEX($AB$15:$AM$15,MATCH($AS1493,$AB$11:$AM$11,0))</f>
        <v>in</v>
      </c>
      <c r="AS1493" s="20" t="str">
        <f>LEFT(AT1493,4)</f>
        <v>2005</v>
      </c>
      <c r="AT1493" s="139" t="str">
        <f>LEFT(B1493,6)</f>
        <v>200510</v>
      </c>
    </row>
    <row r="1494" spans="2:46" x14ac:dyDescent="0.25">
      <c r="B1494" s="11">
        <f>'Market Data'!B1480</f>
        <v>20051018</v>
      </c>
      <c r="C1494" s="2">
        <f>'Market Data'!C1480</f>
        <v>6050</v>
      </c>
      <c r="D1494" s="2">
        <f>'Market Data'!D1480</f>
        <v>6057.5</v>
      </c>
      <c r="E1494" s="2">
        <f>'Market Data'!E1480</f>
        <v>5987.5</v>
      </c>
      <c r="F1494" s="12">
        <f>'Market Data'!F1480</f>
        <v>5995</v>
      </c>
      <c r="H1494" s="151">
        <f t="shared" si="215"/>
        <v>1476</v>
      </c>
      <c r="I1494" s="244">
        <f ca="1">IF($H1494&lt;($J$6+1),"",PFE(OFFSET($F1494,0,0,-$J$6)))</f>
        <v>0.11213899662582277</v>
      </c>
      <c r="J1494" s="19"/>
      <c r="K1494" s="139" t="str">
        <f t="shared" ca="1" si="216"/>
        <v>Long</v>
      </c>
      <c r="L1494" s="243" t="e">
        <f t="shared" ca="1" si="211"/>
        <v>#N/A</v>
      </c>
      <c r="M1494" s="242" t="e">
        <f t="shared" ca="1" si="212"/>
        <v>#N/A</v>
      </c>
      <c r="N1494" s="20"/>
      <c r="O1494" s="74">
        <f t="shared" ca="1" si="217"/>
        <v>1</v>
      </c>
      <c r="P1494" s="75">
        <f t="shared" ca="1" si="209"/>
        <v>0</v>
      </c>
      <c r="Q1494" s="76" t="str">
        <f t="shared" ca="1" si="213"/>
        <v/>
      </c>
      <c r="R1494" s="75"/>
      <c r="S1494" s="77">
        <f t="shared" ca="1" si="210"/>
        <v>1</v>
      </c>
      <c r="T1494" s="78"/>
      <c r="U1494" s="81">
        <f t="shared" ref="U1494:U1557" ca="1" si="218">IF(OR($S1493&amp;$O1493="01",$S1493&amp;$O1493="0-1"),(($F1494-$C1494)*$V$4*$O1493)-(ABS($P1493)*$V$5),IF(OR($S1493&amp;$O1493="10",$S1493&amp;$O1493="-10"),(($C1494-$F1493)*$V$4*$S1493)-(ABS($P1493)*$V$5),IF(OR($S1493&amp;$O1493="1-1",$S1493&amp;$O1493="-11"),(($C1494-$F1493)*$V$4*$S1493)-(ABS($P1493)*$V$5)+(($F1494-$C1494)*$V$4*$S1494),IF(OR($S1493&amp;$O1493="11",$S1493&amp;$O1493="-1-1"),(($F1494-$F1493)*$V$4*$S1494),0))))</f>
        <v>-875</v>
      </c>
      <c r="V1494" s="82">
        <f t="shared" ca="1" si="214"/>
        <v>128605.14000000004</v>
      </c>
      <c r="W1494" s="50"/>
      <c r="X1494" s="50"/>
      <c r="Y1494" s="50"/>
      <c r="Z1494" s="50"/>
      <c r="AA1494" s="50"/>
      <c r="AG1494" s="50"/>
      <c r="AH1494" s="50"/>
      <c r="AI1494" s="50"/>
      <c r="AJ1494" s="50"/>
      <c r="AK1494" s="50"/>
      <c r="AL1494" s="50"/>
      <c r="AM1494" s="50"/>
      <c r="AN1494" s="50"/>
      <c r="AO1494" s="50"/>
      <c r="AP1494" s="138" t="str">
        <f>IF(NOT($AS1494=$AS1495),ROW(),"")</f>
        <v/>
      </c>
      <c r="AQ1494" s="20" t="str">
        <f>IF(NOT(AS1494=AS1495),AS1495,"")</f>
        <v/>
      </c>
      <c r="AR1494" s="20" t="str">
        <f>INDEX($AB$15:$AM$15,MATCH($AS1494,$AB$11:$AM$11,0))</f>
        <v>in</v>
      </c>
      <c r="AS1494" s="20" t="str">
        <f>LEFT(AT1494,4)</f>
        <v>2005</v>
      </c>
      <c r="AT1494" s="139" t="str">
        <f>LEFT(B1494,6)</f>
        <v>200510</v>
      </c>
    </row>
    <row r="1495" spans="2:46" x14ac:dyDescent="0.25">
      <c r="B1495" s="11">
        <f>'Market Data'!B1481</f>
        <v>20051019</v>
      </c>
      <c r="C1495" s="2">
        <f>'Market Data'!C1481</f>
        <v>5940</v>
      </c>
      <c r="D1495" s="2">
        <f>'Market Data'!D1481</f>
        <v>5960.5</v>
      </c>
      <c r="E1495" s="2">
        <f>'Market Data'!E1481</f>
        <v>5887.5</v>
      </c>
      <c r="F1495" s="12">
        <f>'Market Data'!F1481</f>
        <v>5952.5</v>
      </c>
      <c r="H1495" s="151">
        <f t="shared" si="215"/>
        <v>1477</v>
      </c>
      <c r="I1495" s="244">
        <f ca="1">IF($H1495&lt;($J$6+1),"",PFE(OFFSET($F1495,0,0,-$J$6)))</f>
        <v>0.1143076595440119</v>
      </c>
      <c r="J1495" s="19"/>
      <c r="K1495" s="139" t="str">
        <f t="shared" ca="1" si="216"/>
        <v>Long</v>
      </c>
      <c r="L1495" s="243" t="e">
        <f t="shared" ca="1" si="211"/>
        <v>#N/A</v>
      </c>
      <c r="M1495" s="242" t="e">
        <f t="shared" ca="1" si="212"/>
        <v>#N/A</v>
      </c>
      <c r="N1495" s="20"/>
      <c r="O1495" s="74">
        <f t="shared" ca="1" si="217"/>
        <v>1</v>
      </c>
      <c r="P1495" s="75">
        <f t="shared" ca="1" si="209"/>
        <v>0</v>
      </c>
      <c r="Q1495" s="76" t="str">
        <f t="shared" ca="1" si="213"/>
        <v/>
      </c>
      <c r="R1495" s="75"/>
      <c r="S1495" s="77">
        <f t="shared" ca="1" si="210"/>
        <v>1</v>
      </c>
      <c r="T1495" s="78"/>
      <c r="U1495" s="81">
        <f t="shared" ca="1" si="218"/>
        <v>-1487.5</v>
      </c>
      <c r="V1495" s="82">
        <f t="shared" ca="1" si="214"/>
        <v>127117.64000000004</v>
      </c>
      <c r="W1495" s="50"/>
      <c r="X1495" s="50"/>
      <c r="Y1495" s="50"/>
      <c r="Z1495" s="50"/>
      <c r="AA1495" s="50"/>
      <c r="AG1495" s="50"/>
      <c r="AH1495" s="50"/>
      <c r="AI1495" s="50"/>
      <c r="AJ1495" s="50"/>
      <c r="AK1495" s="50"/>
      <c r="AL1495" s="50"/>
      <c r="AM1495" s="50"/>
      <c r="AN1495" s="50"/>
      <c r="AO1495" s="50"/>
      <c r="AP1495" s="138" t="str">
        <f>IF(NOT($AS1495=$AS1496),ROW(),"")</f>
        <v/>
      </c>
      <c r="AQ1495" s="20" t="str">
        <f>IF(NOT(AS1495=AS1496),AS1496,"")</f>
        <v/>
      </c>
      <c r="AR1495" s="20" t="str">
        <f>INDEX($AB$15:$AM$15,MATCH($AS1495,$AB$11:$AM$11,0))</f>
        <v>in</v>
      </c>
      <c r="AS1495" s="20" t="str">
        <f>LEFT(AT1495,4)</f>
        <v>2005</v>
      </c>
      <c r="AT1495" s="139" t="str">
        <f>LEFT(B1495,6)</f>
        <v>200510</v>
      </c>
    </row>
    <row r="1496" spans="2:46" x14ac:dyDescent="0.25">
      <c r="B1496" s="11">
        <f>'Market Data'!B1482</f>
        <v>20051020</v>
      </c>
      <c r="C1496" s="2">
        <f>'Market Data'!C1482</f>
        <v>5983</v>
      </c>
      <c r="D1496" s="2">
        <f>'Market Data'!D1482</f>
        <v>5995</v>
      </c>
      <c r="E1496" s="2">
        <f>'Market Data'!E1482</f>
        <v>5908</v>
      </c>
      <c r="F1496" s="12">
        <f>'Market Data'!F1482</f>
        <v>5908</v>
      </c>
      <c r="H1496" s="151">
        <f t="shared" si="215"/>
        <v>1478</v>
      </c>
      <c r="I1496" s="244">
        <f ca="1">IF($H1496&lt;($J$6+1),"",PFE(OFFSET($F1496,0,0,-$J$6)))</f>
        <v>0.11648761728297428</v>
      </c>
      <c r="J1496" s="19"/>
      <c r="K1496" s="139" t="str">
        <f t="shared" ca="1" si="216"/>
        <v>Long</v>
      </c>
      <c r="L1496" s="243" t="e">
        <f t="shared" ca="1" si="211"/>
        <v>#N/A</v>
      </c>
      <c r="M1496" s="242" t="e">
        <f t="shared" ca="1" si="212"/>
        <v>#N/A</v>
      </c>
      <c r="N1496" s="20"/>
      <c r="O1496" s="74">
        <f t="shared" ca="1" si="217"/>
        <v>1</v>
      </c>
      <c r="P1496" s="75">
        <f t="shared" ca="1" si="209"/>
        <v>0</v>
      </c>
      <c r="Q1496" s="76" t="str">
        <f t="shared" ca="1" si="213"/>
        <v/>
      </c>
      <c r="R1496" s="75"/>
      <c r="S1496" s="77">
        <f t="shared" ca="1" si="210"/>
        <v>1</v>
      </c>
      <c r="T1496" s="78"/>
      <c r="U1496" s="81">
        <f t="shared" ca="1" si="218"/>
        <v>-1557.5</v>
      </c>
      <c r="V1496" s="82">
        <f t="shared" ca="1" si="214"/>
        <v>125560.14000000004</v>
      </c>
      <c r="W1496" s="50"/>
      <c r="X1496" s="50"/>
      <c r="Y1496" s="50"/>
      <c r="Z1496" s="50"/>
      <c r="AA1496" s="50"/>
      <c r="AG1496" s="50"/>
      <c r="AH1496" s="50"/>
      <c r="AI1496" s="50"/>
      <c r="AJ1496" s="50"/>
      <c r="AK1496" s="50"/>
      <c r="AL1496" s="50"/>
      <c r="AM1496" s="50"/>
      <c r="AN1496" s="50"/>
      <c r="AO1496" s="50"/>
      <c r="AP1496" s="138" t="str">
        <f>IF(NOT($AS1496=$AS1497),ROW(),"")</f>
        <v/>
      </c>
      <c r="AQ1496" s="20" t="str">
        <f>IF(NOT(AS1496=AS1497),AS1497,"")</f>
        <v/>
      </c>
      <c r="AR1496" s="20" t="str">
        <f>INDEX($AB$15:$AM$15,MATCH($AS1496,$AB$11:$AM$11,0))</f>
        <v>in</v>
      </c>
      <c r="AS1496" s="20" t="str">
        <f>LEFT(AT1496,4)</f>
        <v>2005</v>
      </c>
      <c r="AT1496" s="139" t="str">
        <f>LEFT(B1496,6)</f>
        <v>200510</v>
      </c>
    </row>
    <row r="1497" spans="2:46" x14ac:dyDescent="0.25">
      <c r="B1497" s="11">
        <f>'Market Data'!B1483</f>
        <v>20051021</v>
      </c>
      <c r="C1497" s="2">
        <f>'Market Data'!C1483</f>
        <v>5906</v>
      </c>
      <c r="D1497" s="2">
        <f>'Market Data'!D1483</f>
        <v>5933</v>
      </c>
      <c r="E1497" s="2">
        <f>'Market Data'!E1483</f>
        <v>5881</v>
      </c>
      <c r="F1497" s="12">
        <f>'Market Data'!F1483</f>
        <v>5921</v>
      </c>
      <c r="H1497" s="151">
        <f t="shared" si="215"/>
        <v>1479</v>
      </c>
      <c r="I1497" s="244">
        <f ca="1">IF($H1497&lt;($J$6+1),"",PFE(OFFSET($F1497,0,0,-$J$6)))</f>
        <v>0.10183781874979661</v>
      </c>
      <c r="J1497" s="19"/>
      <c r="K1497" s="139" t="str">
        <f t="shared" ca="1" si="216"/>
        <v>Long</v>
      </c>
      <c r="L1497" s="243" t="e">
        <f t="shared" ca="1" si="211"/>
        <v>#N/A</v>
      </c>
      <c r="M1497" s="242" t="e">
        <f t="shared" ca="1" si="212"/>
        <v>#N/A</v>
      </c>
      <c r="N1497" s="20"/>
      <c r="O1497" s="74">
        <f t="shared" ca="1" si="217"/>
        <v>1</v>
      </c>
      <c r="P1497" s="75">
        <f t="shared" ca="1" si="209"/>
        <v>0</v>
      </c>
      <c r="Q1497" s="76" t="str">
        <f t="shared" ca="1" si="213"/>
        <v/>
      </c>
      <c r="R1497" s="75"/>
      <c r="S1497" s="77">
        <f t="shared" ca="1" si="210"/>
        <v>1</v>
      </c>
      <c r="T1497" s="78"/>
      <c r="U1497" s="81">
        <f t="shared" ca="1" si="218"/>
        <v>455</v>
      </c>
      <c r="V1497" s="82">
        <f t="shared" ca="1" si="214"/>
        <v>126015.14000000004</v>
      </c>
      <c r="W1497" s="50"/>
      <c r="X1497" s="50"/>
      <c r="Y1497" s="50"/>
      <c r="Z1497" s="50"/>
      <c r="AA1497" s="50"/>
      <c r="AG1497" s="50"/>
      <c r="AH1497" s="50"/>
      <c r="AI1497" s="50"/>
      <c r="AJ1497" s="50"/>
      <c r="AK1497" s="50"/>
      <c r="AL1497" s="50"/>
      <c r="AM1497" s="50"/>
      <c r="AN1497" s="50"/>
      <c r="AO1497" s="50"/>
      <c r="AP1497" s="138" t="str">
        <f>IF(NOT($AS1497=$AS1498),ROW(),"")</f>
        <v/>
      </c>
      <c r="AQ1497" s="20" t="str">
        <f>IF(NOT(AS1497=AS1498),AS1498,"")</f>
        <v/>
      </c>
      <c r="AR1497" s="20" t="str">
        <f>INDEX($AB$15:$AM$15,MATCH($AS1497,$AB$11:$AM$11,0))</f>
        <v>in</v>
      </c>
      <c r="AS1497" s="20" t="str">
        <f>LEFT(AT1497,4)</f>
        <v>2005</v>
      </c>
      <c r="AT1497" s="139" t="str">
        <f>LEFT(B1497,6)</f>
        <v>200510</v>
      </c>
    </row>
    <row r="1498" spans="2:46" x14ac:dyDescent="0.25">
      <c r="B1498" s="11">
        <f>'Market Data'!B1484</f>
        <v>20051024</v>
      </c>
      <c r="C1498" s="2">
        <f>'Market Data'!C1484</f>
        <v>5904.5</v>
      </c>
      <c r="D1498" s="2">
        <f>'Market Data'!D1484</f>
        <v>5982.5</v>
      </c>
      <c r="E1498" s="2">
        <f>'Market Data'!E1484</f>
        <v>5902.5</v>
      </c>
      <c r="F1498" s="12">
        <f>'Market Data'!F1484</f>
        <v>5982</v>
      </c>
      <c r="H1498" s="151">
        <f t="shared" si="215"/>
        <v>1480</v>
      </c>
      <c r="I1498" s="244">
        <f ca="1">IF($H1498&lt;($J$6+1),"",PFE(OFFSET($F1498,0,0,-$J$6)))</f>
        <v>0.11991263011334609</v>
      </c>
      <c r="J1498" s="19"/>
      <c r="K1498" s="139" t="str">
        <f t="shared" ca="1" si="216"/>
        <v>Long</v>
      </c>
      <c r="L1498" s="243" t="e">
        <f t="shared" ca="1" si="211"/>
        <v>#N/A</v>
      </c>
      <c r="M1498" s="242" t="e">
        <f t="shared" ca="1" si="212"/>
        <v>#N/A</v>
      </c>
      <c r="N1498" s="20"/>
      <c r="O1498" s="74">
        <f t="shared" ca="1" si="217"/>
        <v>1</v>
      </c>
      <c r="P1498" s="75">
        <f t="shared" ca="1" si="209"/>
        <v>0</v>
      </c>
      <c r="Q1498" s="76" t="str">
        <f t="shared" ca="1" si="213"/>
        <v/>
      </c>
      <c r="R1498" s="75"/>
      <c r="S1498" s="77">
        <f t="shared" ca="1" si="210"/>
        <v>1</v>
      </c>
      <c r="T1498" s="78"/>
      <c r="U1498" s="81">
        <f t="shared" ca="1" si="218"/>
        <v>2135</v>
      </c>
      <c r="V1498" s="82">
        <f t="shared" ca="1" si="214"/>
        <v>128150.14000000004</v>
      </c>
      <c r="W1498" s="50"/>
      <c r="X1498" s="50"/>
      <c r="Y1498" s="50"/>
      <c r="Z1498" s="50"/>
      <c r="AA1498" s="50"/>
      <c r="AG1498" s="50"/>
      <c r="AH1498" s="50"/>
      <c r="AI1498" s="50"/>
      <c r="AJ1498" s="50"/>
      <c r="AK1498" s="50"/>
      <c r="AL1498" s="50"/>
      <c r="AM1498" s="50"/>
      <c r="AN1498" s="50"/>
      <c r="AO1498" s="50"/>
      <c r="AP1498" s="138" t="str">
        <f>IF(NOT($AS1498=$AS1499),ROW(),"")</f>
        <v/>
      </c>
      <c r="AQ1498" s="20" t="str">
        <f>IF(NOT(AS1498=AS1499),AS1499,"")</f>
        <v/>
      </c>
      <c r="AR1498" s="20" t="str">
        <f>INDEX($AB$15:$AM$15,MATCH($AS1498,$AB$11:$AM$11,0))</f>
        <v>in</v>
      </c>
      <c r="AS1498" s="20" t="str">
        <f>LEFT(AT1498,4)</f>
        <v>2005</v>
      </c>
      <c r="AT1498" s="139" t="str">
        <f>LEFT(B1498,6)</f>
        <v>200510</v>
      </c>
    </row>
    <row r="1499" spans="2:46" x14ac:dyDescent="0.25">
      <c r="B1499" s="11">
        <f>'Market Data'!B1485</f>
        <v>20051025</v>
      </c>
      <c r="C1499" s="2">
        <f>'Market Data'!C1485</f>
        <v>5985</v>
      </c>
      <c r="D1499" s="2">
        <f>'Market Data'!D1485</f>
        <v>5992.5</v>
      </c>
      <c r="E1499" s="2">
        <f>'Market Data'!E1485</f>
        <v>5900</v>
      </c>
      <c r="F1499" s="12">
        <f>'Market Data'!F1485</f>
        <v>5900</v>
      </c>
      <c r="H1499" s="151">
        <f t="shared" si="215"/>
        <v>1481</v>
      </c>
      <c r="I1499" s="244">
        <f ca="1">IF($H1499&lt;($J$6+1),"",PFE(OFFSET($F1499,0,0,-$J$6)))</f>
        <v>7.9573857717897434E-2</v>
      </c>
      <c r="J1499" s="19"/>
      <c r="K1499" s="139" t="str">
        <f t="shared" ca="1" si="216"/>
        <v>Long</v>
      </c>
      <c r="L1499" s="243" t="e">
        <f t="shared" ca="1" si="211"/>
        <v>#N/A</v>
      </c>
      <c r="M1499" s="242" t="e">
        <f t="shared" ca="1" si="212"/>
        <v>#N/A</v>
      </c>
      <c r="N1499" s="20"/>
      <c r="O1499" s="74">
        <f t="shared" ca="1" si="217"/>
        <v>1</v>
      </c>
      <c r="P1499" s="75">
        <f t="shared" ca="1" si="209"/>
        <v>0</v>
      </c>
      <c r="Q1499" s="76" t="str">
        <f t="shared" ca="1" si="213"/>
        <v/>
      </c>
      <c r="R1499" s="75"/>
      <c r="S1499" s="77">
        <f t="shared" ca="1" si="210"/>
        <v>1</v>
      </c>
      <c r="T1499" s="78"/>
      <c r="U1499" s="81">
        <f t="shared" ca="1" si="218"/>
        <v>-2870</v>
      </c>
      <c r="V1499" s="82">
        <f t="shared" ca="1" si="214"/>
        <v>125280.14000000004</v>
      </c>
      <c r="W1499" s="50"/>
      <c r="X1499" s="50"/>
      <c r="Y1499" s="50"/>
      <c r="Z1499" s="50"/>
      <c r="AA1499" s="50"/>
      <c r="AG1499" s="50"/>
      <c r="AH1499" s="50"/>
      <c r="AI1499" s="50"/>
      <c r="AJ1499" s="50"/>
      <c r="AK1499" s="50"/>
      <c r="AL1499" s="50"/>
      <c r="AM1499" s="50"/>
      <c r="AN1499" s="50"/>
      <c r="AO1499" s="50"/>
      <c r="AP1499" s="138" t="str">
        <f>IF(NOT($AS1499=$AS1500),ROW(),"")</f>
        <v/>
      </c>
      <c r="AQ1499" s="20" t="str">
        <f>IF(NOT(AS1499=AS1500),AS1500,"")</f>
        <v/>
      </c>
      <c r="AR1499" s="20" t="str">
        <f>INDEX($AB$15:$AM$15,MATCH($AS1499,$AB$11:$AM$11,0))</f>
        <v>in</v>
      </c>
      <c r="AS1499" s="20" t="str">
        <f>LEFT(AT1499,4)</f>
        <v>2005</v>
      </c>
      <c r="AT1499" s="139" t="str">
        <f>LEFT(B1499,6)</f>
        <v>200510</v>
      </c>
    </row>
    <row r="1500" spans="2:46" x14ac:dyDescent="0.25">
      <c r="B1500" s="11">
        <f>'Market Data'!B1486</f>
        <v>20051026</v>
      </c>
      <c r="C1500" s="2">
        <f>'Market Data'!C1486</f>
        <v>5946</v>
      </c>
      <c r="D1500" s="2">
        <f>'Market Data'!D1486</f>
        <v>5978</v>
      </c>
      <c r="E1500" s="2">
        <f>'Market Data'!E1486</f>
        <v>5923</v>
      </c>
      <c r="F1500" s="12">
        <f>'Market Data'!F1486</f>
        <v>5942</v>
      </c>
      <c r="H1500" s="151">
        <f t="shared" si="215"/>
        <v>1482</v>
      </c>
      <c r="I1500" s="244">
        <f ca="1">IF($H1500&lt;($J$6+1),"",PFE(OFFSET($F1500,0,0,-$J$6)))</f>
        <v>8.7786545312539155E-2</v>
      </c>
      <c r="J1500" s="19"/>
      <c r="K1500" s="139" t="str">
        <f t="shared" ca="1" si="216"/>
        <v>Long</v>
      </c>
      <c r="L1500" s="243" t="e">
        <f t="shared" ca="1" si="211"/>
        <v>#N/A</v>
      </c>
      <c r="M1500" s="242" t="e">
        <f t="shared" ca="1" si="212"/>
        <v>#N/A</v>
      </c>
      <c r="N1500" s="20"/>
      <c r="O1500" s="74">
        <f t="shared" ca="1" si="217"/>
        <v>1</v>
      </c>
      <c r="P1500" s="75">
        <f t="shared" ca="1" si="209"/>
        <v>0</v>
      </c>
      <c r="Q1500" s="76" t="str">
        <f t="shared" ca="1" si="213"/>
        <v/>
      </c>
      <c r="R1500" s="75"/>
      <c r="S1500" s="77">
        <f t="shared" ca="1" si="210"/>
        <v>1</v>
      </c>
      <c r="T1500" s="78"/>
      <c r="U1500" s="81">
        <f t="shared" ca="1" si="218"/>
        <v>1470</v>
      </c>
      <c r="V1500" s="82">
        <f t="shared" ca="1" si="214"/>
        <v>126750.14000000004</v>
      </c>
      <c r="W1500" s="50"/>
      <c r="X1500" s="50"/>
      <c r="Y1500" s="50"/>
      <c r="Z1500" s="50"/>
      <c r="AA1500" s="50"/>
      <c r="AG1500" s="50"/>
      <c r="AH1500" s="50"/>
      <c r="AI1500" s="50"/>
      <c r="AJ1500" s="50"/>
      <c r="AK1500" s="50"/>
      <c r="AL1500" s="50"/>
      <c r="AM1500" s="50"/>
      <c r="AN1500" s="50"/>
      <c r="AO1500" s="50"/>
      <c r="AP1500" s="138" t="str">
        <f>IF(NOT($AS1500=$AS1501),ROW(),"")</f>
        <v/>
      </c>
      <c r="AQ1500" s="20" t="str">
        <f>IF(NOT(AS1500=AS1501),AS1501,"")</f>
        <v/>
      </c>
      <c r="AR1500" s="20" t="str">
        <f>INDEX($AB$15:$AM$15,MATCH($AS1500,$AB$11:$AM$11,0))</f>
        <v>in</v>
      </c>
      <c r="AS1500" s="20" t="str">
        <f>LEFT(AT1500,4)</f>
        <v>2005</v>
      </c>
      <c r="AT1500" s="139" t="str">
        <f>LEFT(B1500,6)</f>
        <v>200510</v>
      </c>
    </row>
    <row r="1501" spans="2:46" x14ac:dyDescent="0.25">
      <c r="B1501" s="11">
        <f>'Market Data'!B1487</f>
        <v>20051027</v>
      </c>
      <c r="C1501" s="2">
        <f>'Market Data'!C1487</f>
        <v>5926</v>
      </c>
      <c r="D1501" s="2">
        <f>'Market Data'!D1487</f>
        <v>5936.5</v>
      </c>
      <c r="E1501" s="2">
        <f>'Market Data'!E1487</f>
        <v>5852</v>
      </c>
      <c r="F1501" s="12">
        <f>'Market Data'!F1487</f>
        <v>5879</v>
      </c>
      <c r="H1501" s="151">
        <f t="shared" si="215"/>
        <v>1483</v>
      </c>
      <c r="I1501" s="244">
        <f ca="1">IF($H1501&lt;($J$6+1),"",PFE(OFFSET($F1501,0,0,-$J$6)))</f>
        <v>6.3476016305459015E-2</v>
      </c>
      <c r="J1501" s="19"/>
      <c r="K1501" s="139" t="str">
        <f t="shared" ca="1" si="216"/>
        <v>Long</v>
      </c>
      <c r="L1501" s="243" t="e">
        <f t="shared" ca="1" si="211"/>
        <v>#N/A</v>
      </c>
      <c r="M1501" s="242" t="e">
        <f t="shared" ca="1" si="212"/>
        <v>#N/A</v>
      </c>
      <c r="N1501" s="20"/>
      <c r="O1501" s="74">
        <f t="shared" ca="1" si="217"/>
        <v>1</v>
      </c>
      <c r="P1501" s="75">
        <f t="shared" ca="1" si="209"/>
        <v>0</v>
      </c>
      <c r="Q1501" s="76" t="str">
        <f t="shared" ca="1" si="213"/>
        <v/>
      </c>
      <c r="R1501" s="75"/>
      <c r="S1501" s="77">
        <f t="shared" ca="1" si="210"/>
        <v>1</v>
      </c>
      <c r="T1501" s="78"/>
      <c r="U1501" s="81">
        <f t="shared" ca="1" si="218"/>
        <v>-2205</v>
      </c>
      <c r="V1501" s="82">
        <f t="shared" ca="1" si="214"/>
        <v>124545.14000000004</v>
      </c>
      <c r="W1501" s="50"/>
      <c r="X1501" s="50"/>
      <c r="Y1501" s="50"/>
      <c r="Z1501" s="50"/>
      <c r="AA1501" s="50"/>
      <c r="AG1501" s="50"/>
      <c r="AH1501" s="50"/>
      <c r="AI1501" s="50"/>
      <c r="AJ1501" s="50"/>
      <c r="AK1501" s="50"/>
      <c r="AL1501" s="50"/>
      <c r="AM1501" s="50"/>
      <c r="AN1501" s="50"/>
      <c r="AO1501" s="50"/>
      <c r="AP1501" s="138" t="str">
        <f>IF(NOT($AS1501=$AS1502),ROW(),"")</f>
        <v/>
      </c>
      <c r="AQ1501" s="20" t="str">
        <f>IF(NOT(AS1501=AS1502),AS1502,"")</f>
        <v/>
      </c>
      <c r="AR1501" s="20" t="str">
        <f>INDEX($AB$15:$AM$15,MATCH($AS1501,$AB$11:$AM$11,0))</f>
        <v>in</v>
      </c>
      <c r="AS1501" s="20" t="str">
        <f>LEFT(AT1501,4)</f>
        <v>2005</v>
      </c>
      <c r="AT1501" s="139" t="str">
        <f>LEFT(B1501,6)</f>
        <v>200510</v>
      </c>
    </row>
    <row r="1502" spans="2:46" x14ac:dyDescent="0.25">
      <c r="B1502" s="11">
        <f>'Market Data'!B1488</f>
        <v>20051028</v>
      </c>
      <c r="C1502" s="2">
        <f>'Market Data'!C1488</f>
        <v>5860.5</v>
      </c>
      <c r="D1502" s="2">
        <f>'Market Data'!D1488</f>
        <v>5918.5</v>
      </c>
      <c r="E1502" s="2">
        <f>'Market Data'!E1488</f>
        <v>5823</v>
      </c>
      <c r="F1502" s="12">
        <f>'Market Data'!F1488</f>
        <v>5915.5</v>
      </c>
      <c r="H1502" s="151">
        <f t="shared" si="215"/>
        <v>1484</v>
      </c>
      <c r="I1502" s="244">
        <f ca="1">IF($H1502&lt;($J$6+1),"",PFE(OFFSET($F1502,0,0,-$J$6)))</f>
        <v>7.8761965485778393E-2</v>
      </c>
      <c r="J1502" s="19"/>
      <c r="K1502" s="139" t="str">
        <f t="shared" ca="1" si="216"/>
        <v>Long</v>
      </c>
      <c r="L1502" s="243" t="e">
        <f t="shared" ca="1" si="211"/>
        <v>#N/A</v>
      </c>
      <c r="M1502" s="242" t="e">
        <f t="shared" ca="1" si="212"/>
        <v>#N/A</v>
      </c>
      <c r="N1502" s="20"/>
      <c r="O1502" s="74">
        <f t="shared" ca="1" si="217"/>
        <v>1</v>
      </c>
      <c r="P1502" s="75">
        <f t="shared" ca="1" si="209"/>
        <v>0</v>
      </c>
      <c r="Q1502" s="76" t="str">
        <f t="shared" ca="1" si="213"/>
        <v/>
      </c>
      <c r="R1502" s="75"/>
      <c r="S1502" s="77">
        <f t="shared" ca="1" si="210"/>
        <v>1</v>
      </c>
      <c r="T1502" s="78"/>
      <c r="U1502" s="81">
        <f t="shared" ca="1" si="218"/>
        <v>1277.5</v>
      </c>
      <c r="V1502" s="82">
        <f t="shared" ca="1" si="214"/>
        <v>125822.64000000004</v>
      </c>
      <c r="W1502" s="50"/>
      <c r="X1502" s="50"/>
      <c r="Y1502" s="50"/>
      <c r="Z1502" s="50"/>
      <c r="AA1502" s="50"/>
      <c r="AG1502" s="50"/>
      <c r="AH1502" s="50"/>
      <c r="AI1502" s="50"/>
      <c r="AJ1502" s="50"/>
      <c r="AK1502" s="50"/>
      <c r="AL1502" s="50"/>
      <c r="AM1502" s="50"/>
      <c r="AN1502" s="50"/>
      <c r="AO1502" s="50"/>
      <c r="AP1502" s="138" t="str">
        <f>IF(NOT($AS1502=$AS1503),ROW(),"")</f>
        <v/>
      </c>
      <c r="AQ1502" s="20" t="str">
        <f>IF(NOT(AS1502=AS1503),AS1503,"")</f>
        <v/>
      </c>
      <c r="AR1502" s="20" t="str">
        <f>INDEX($AB$15:$AM$15,MATCH($AS1502,$AB$11:$AM$11,0))</f>
        <v>in</v>
      </c>
      <c r="AS1502" s="20" t="str">
        <f>LEFT(AT1502,4)</f>
        <v>2005</v>
      </c>
      <c r="AT1502" s="139" t="str">
        <f>LEFT(B1502,6)</f>
        <v>200510</v>
      </c>
    </row>
    <row r="1503" spans="2:46" x14ac:dyDescent="0.25">
      <c r="B1503" s="11">
        <f>'Market Data'!B1489</f>
        <v>20051031</v>
      </c>
      <c r="C1503" s="2">
        <f>'Market Data'!C1489</f>
        <v>5945</v>
      </c>
      <c r="D1503" s="2">
        <f>'Market Data'!D1489</f>
        <v>5991</v>
      </c>
      <c r="E1503" s="2">
        <f>'Market Data'!E1489</f>
        <v>5941</v>
      </c>
      <c r="F1503" s="12">
        <f>'Market Data'!F1489</f>
        <v>5973</v>
      </c>
      <c r="H1503" s="151">
        <f t="shared" si="215"/>
        <v>1485</v>
      </c>
      <c r="I1503" s="244">
        <f ca="1">IF($H1503&lt;($J$6+1),"",PFE(OFFSET($F1503,0,0,-$J$6)))</f>
        <v>9.4048960390641062E-2</v>
      </c>
      <c r="J1503" s="19"/>
      <c r="K1503" s="139" t="str">
        <f t="shared" ca="1" si="216"/>
        <v>Long</v>
      </c>
      <c r="L1503" s="243" t="e">
        <f t="shared" ca="1" si="211"/>
        <v>#N/A</v>
      </c>
      <c r="M1503" s="242" t="e">
        <f t="shared" ca="1" si="212"/>
        <v>#N/A</v>
      </c>
      <c r="N1503" s="20"/>
      <c r="O1503" s="74">
        <f t="shared" ca="1" si="217"/>
        <v>1</v>
      </c>
      <c r="P1503" s="75">
        <f t="shared" ca="1" si="209"/>
        <v>0</v>
      </c>
      <c r="Q1503" s="76" t="str">
        <f t="shared" ca="1" si="213"/>
        <v/>
      </c>
      <c r="R1503" s="75"/>
      <c r="S1503" s="77">
        <f t="shared" ca="1" si="210"/>
        <v>1</v>
      </c>
      <c r="T1503" s="78"/>
      <c r="U1503" s="81">
        <f t="shared" ca="1" si="218"/>
        <v>2012.5</v>
      </c>
      <c r="V1503" s="82">
        <f t="shared" ca="1" si="214"/>
        <v>127835.14000000004</v>
      </c>
      <c r="W1503" s="50"/>
      <c r="X1503" s="50"/>
      <c r="Y1503" s="50"/>
      <c r="Z1503" s="50"/>
      <c r="AA1503" s="50"/>
      <c r="AG1503" s="50"/>
      <c r="AH1503" s="50"/>
      <c r="AI1503" s="50"/>
      <c r="AJ1503" s="50"/>
      <c r="AK1503" s="50"/>
      <c r="AL1503" s="50"/>
      <c r="AM1503" s="50"/>
      <c r="AN1503" s="50"/>
      <c r="AO1503" s="50"/>
      <c r="AP1503" s="138" t="str">
        <f>IF(NOT($AS1503=$AS1504),ROW(),"")</f>
        <v/>
      </c>
      <c r="AQ1503" s="20" t="str">
        <f>IF(NOT(AS1503=AS1504),AS1504,"")</f>
        <v/>
      </c>
      <c r="AR1503" s="20" t="str">
        <f>INDEX($AB$15:$AM$15,MATCH($AS1503,$AB$11:$AM$11,0))</f>
        <v>in</v>
      </c>
      <c r="AS1503" s="20" t="str">
        <f>LEFT(AT1503,4)</f>
        <v>2005</v>
      </c>
      <c r="AT1503" s="139" t="str">
        <f>LEFT(B1503,6)</f>
        <v>200510</v>
      </c>
    </row>
    <row r="1504" spans="2:46" x14ac:dyDescent="0.25">
      <c r="B1504" s="11">
        <f>'Market Data'!B1490</f>
        <v>20051101</v>
      </c>
      <c r="C1504" s="2">
        <f>'Market Data'!C1490</f>
        <v>5985</v>
      </c>
      <c r="D1504" s="2">
        <f>'Market Data'!D1490</f>
        <v>5997</v>
      </c>
      <c r="E1504" s="2">
        <f>'Market Data'!E1490</f>
        <v>5965</v>
      </c>
      <c r="F1504" s="12">
        <f>'Market Data'!F1490</f>
        <v>5974.5</v>
      </c>
      <c r="H1504" s="151">
        <f t="shared" si="215"/>
        <v>1486</v>
      </c>
      <c r="I1504" s="244">
        <f ca="1">IF($H1504&lt;($J$6+1),"",PFE(OFFSET($F1504,0,0,-$J$6)))</f>
        <v>0.11533577787308112</v>
      </c>
      <c r="J1504" s="19"/>
      <c r="K1504" s="139" t="str">
        <f t="shared" ca="1" si="216"/>
        <v>Long</v>
      </c>
      <c r="L1504" s="243" t="e">
        <f t="shared" ca="1" si="211"/>
        <v>#N/A</v>
      </c>
      <c r="M1504" s="242" t="e">
        <f t="shared" ca="1" si="212"/>
        <v>#N/A</v>
      </c>
      <c r="N1504" s="20"/>
      <c r="O1504" s="74">
        <f t="shared" ca="1" si="217"/>
        <v>1</v>
      </c>
      <c r="P1504" s="75">
        <f t="shared" ca="1" si="209"/>
        <v>0</v>
      </c>
      <c r="Q1504" s="76" t="str">
        <f t="shared" ca="1" si="213"/>
        <v/>
      </c>
      <c r="R1504" s="75"/>
      <c r="S1504" s="77">
        <f t="shared" ca="1" si="210"/>
        <v>1</v>
      </c>
      <c r="T1504" s="78"/>
      <c r="U1504" s="81">
        <f t="shared" ca="1" si="218"/>
        <v>52.5</v>
      </c>
      <c r="V1504" s="82">
        <f t="shared" ca="1" si="214"/>
        <v>127887.64000000004</v>
      </c>
      <c r="W1504" s="50"/>
      <c r="X1504" s="50"/>
      <c r="Y1504" s="50"/>
      <c r="Z1504" s="50"/>
      <c r="AA1504" s="50"/>
      <c r="AG1504" s="50"/>
      <c r="AH1504" s="50"/>
      <c r="AI1504" s="50"/>
      <c r="AJ1504" s="50"/>
      <c r="AK1504" s="50"/>
      <c r="AL1504" s="50"/>
      <c r="AM1504" s="50"/>
      <c r="AN1504" s="50"/>
      <c r="AO1504" s="50"/>
      <c r="AP1504" s="138" t="str">
        <f>IF(NOT($AS1504=$AS1505),ROW(),"")</f>
        <v/>
      </c>
      <c r="AQ1504" s="20" t="str">
        <f>IF(NOT(AS1504=AS1505),AS1505,"")</f>
        <v/>
      </c>
      <c r="AR1504" s="20" t="str">
        <f>INDEX($AB$15:$AM$15,MATCH($AS1504,$AB$11:$AM$11,0))</f>
        <v>in</v>
      </c>
      <c r="AS1504" s="20" t="str">
        <f>LEFT(AT1504,4)</f>
        <v>2005</v>
      </c>
      <c r="AT1504" s="139" t="str">
        <f>LEFT(B1504,6)</f>
        <v>200511</v>
      </c>
    </row>
    <row r="1505" spans="2:46" x14ac:dyDescent="0.25">
      <c r="B1505" s="11">
        <f>'Market Data'!B1491</f>
        <v>20051102</v>
      </c>
      <c r="C1505" s="2">
        <f>'Market Data'!C1491</f>
        <v>5985.5</v>
      </c>
      <c r="D1505" s="2">
        <f>'Market Data'!D1491</f>
        <v>6039</v>
      </c>
      <c r="E1505" s="2">
        <f>'Market Data'!E1491</f>
        <v>5949.5</v>
      </c>
      <c r="F1505" s="12">
        <f>'Market Data'!F1491</f>
        <v>6036</v>
      </c>
      <c r="H1505" s="151">
        <f t="shared" si="215"/>
        <v>1487</v>
      </c>
      <c r="I1505" s="244">
        <f ca="1">IF($H1505&lt;($J$6+1),"",PFE(OFFSET($F1505,0,0,-$J$6)))</f>
        <v>0.11754786514916377</v>
      </c>
      <c r="J1505" s="19"/>
      <c r="K1505" s="139" t="str">
        <f t="shared" ca="1" si="216"/>
        <v>Long</v>
      </c>
      <c r="L1505" s="243" t="e">
        <f t="shared" ca="1" si="211"/>
        <v>#N/A</v>
      </c>
      <c r="M1505" s="242" t="e">
        <f t="shared" ca="1" si="212"/>
        <v>#N/A</v>
      </c>
      <c r="N1505" s="20"/>
      <c r="O1505" s="74">
        <f t="shared" ca="1" si="217"/>
        <v>1</v>
      </c>
      <c r="P1505" s="75">
        <f t="shared" ca="1" si="209"/>
        <v>0</v>
      </c>
      <c r="Q1505" s="76" t="str">
        <f t="shared" ca="1" si="213"/>
        <v/>
      </c>
      <c r="R1505" s="75"/>
      <c r="S1505" s="77">
        <f t="shared" ca="1" si="210"/>
        <v>1</v>
      </c>
      <c r="T1505" s="78"/>
      <c r="U1505" s="81">
        <f t="shared" ca="1" si="218"/>
        <v>2152.5</v>
      </c>
      <c r="V1505" s="82">
        <f t="shared" ca="1" si="214"/>
        <v>130040.14000000004</v>
      </c>
      <c r="W1505" s="50"/>
      <c r="X1505" s="50"/>
      <c r="Y1505" s="50"/>
      <c r="Z1505" s="50"/>
      <c r="AA1505" s="50"/>
      <c r="AG1505" s="50"/>
      <c r="AH1505" s="50"/>
      <c r="AI1505" s="50"/>
      <c r="AJ1505" s="50"/>
      <c r="AK1505" s="50"/>
      <c r="AL1505" s="50"/>
      <c r="AM1505" s="50"/>
      <c r="AN1505" s="50"/>
      <c r="AO1505" s="50"/>
      <c r="AP1505" s="138" t="str">
        <f>IF(NOT($AS1505=$AS1506),ROW(),"")</f>
        <v/>
      </c>
      <c r="AQ1505" s="20" t="str">
        <f>IF(NOT(AS1505=AS1506),AS1506,"")</f>
        <v/>
      </c>
      <c r="AR1505" s="20" t="str">
        <f>INDEX($AB$15:$AM$15,MATCH($AS1505,$AB$11:$AM$11,0))</f>
        <v>in</v>
      </c>
      <c r="AS1505" s="20" t="str">
        <f>LEFT(AT1505,4)</f>
        <v>2005</v>
      </c>
      <c r="AT1505" s="139" t="str">
        <f>LEFT(B1505,6)</f>
        <v>200511</v>
      </c>
    </row>
    <row r="1506" spans="2:46" x14ac:dyDescent="0.25">
      <c r="B1506" s="11">
        <f>'Market Data'!B1492</f>
        <v>20051103</v>
      </c>
      <c r="C1506" s="2">
        <f>'Market Data'!C1492</f>
        <v>6038.5</v>
      </c>
      <c r="D1506" s="2">
        <f>'Market Data'!D1492</f>
        <v>6073.5</v>
      </c>
      <c r="E1506" s="2">
        <f>'Market Data'!E1492</f>
        <v>6024</v>
      </c>
      <c r="F1506" s="12">
        <f>'Market Data'!F1492</f>
        <v>6060</v>
      </c>
      <c r="H1506" s="151">
        <f t="shared" si="215"/>
        <v>1488</v>
      </c>
      <c r="I1506" s="244">
        <f ca="1">IF($H1506&lt;($J$6+1),"",PFE(OFFSET($F1506,0,0,-$J$6)))</f>
        <v>0.11400453109524568</v>
      </c>
      <c r="J1506" s="19"/>
      <c r="K1506" s="139" t="str">
        <f t="shared" ca="1" si="216"/>
        <v>Long</v>
      </c>
      <c r="L1506" s="243" t="e">
        <f t="shared" ca="1" si="211"/>
        <v>#N/A</v>
      </c>
      <c r="M1506" s="242" t="e">
        <f t="shared" ca="1" si="212"/>
        <v>#N/A</v>
      </c>
      <c r="N1506" s="20"/>
      <c r="O1506" s="74">
        <f t="shared" ca="1" si="217"/>
        <v>1</v>
      </c>
      <c r="P1506" s="75">
        <f t="shared" ca="1" si="209"/>
        <v>0</v>
      </c>
      <c r="Q1506" s="76" t="str">
        <f t="shared" ca="1" si="213"/>
        <v/>
      </c>
      <c r="R1506" s="75"/>
      <c r="S1506" s="77">
        <f t="shared" ca="1" si="210"/>
        <v>1</v>
      </c>
      <c r="T1506" s="78"/>
      <c r="U1506" s="81">
        <f t="shared" ca="1" si="218"/>
        <v>840</v>
      </c>
      <c r="V1506" s="82">
        <f t="shared" ca="1" si="214"/>
        <v>130880.14000000004</v>
      </c>
      <c r="W1506" s="50"/>
      <c r="X1506" s="50"/>
      <c r="Y1506" s="50"/>
      <c r="Z1506" s="50"/>
      <c r="AA1506" s="50"/>
      <c r="AG1506" s="50"/>
      <c r="AH1506" s="50"/>
      <c r="AI1506" s="50"/>
      <c r="AJ1506" s="50"/>
      <c r="AK1506" s="50"/>
      <c r="AL1506" s="50"/>
      <c r="AM1506" s="50"/>
      <c r="AN1506" s="50"/>
      <c r="AO1506" s="50"/>
      <c r="AP1506" s="138" t="str">
        <f>IF(NOT($AS1506=$AS1507),ROW(),"")</f>
        <v/>
      </c>
      <c r="AQ1506" s="20" t="str">
        <f>IF(NOT(AS1506=AS1507),AS1507,"")</f>
        <v/>
      </c>
      <c r="AR1506" s="20" t="str">
        <f>INDEX($AB$15:$AM$15,MATCH($AS1506,$AB$11:$AM$11,0))</f>
        <v>in</v>
      </c>
      <c r="AS1506" s="20" t="str">
        <f>LEFT(AT1506,4)</f>
        <v>2005</v>
      </c>
      <c r="AT1506" s="139" t="str">
        <f>LEFT(B1506,6)</f>
        <v>200511</v>
      </c>
    </row>
    <row r="1507" spans="2:46" x14ac:dyDescent="0.25">
      <c r="B1507" s="11">
        <f>'Market Data'!B1493</f>
        <v>20051104</v>
      </c>
      <c r="C1507" s="2">
        <f>'Market Data'!C1493</f>
        <v>6055</v>
      </c>
      <c r="D1507" s="2">
        <f>'Market Data'!D1493</f>
        <v>6073</v>
      </c>
      <c r="E1507" s="2">
        <f>'Market Data'!E1493</f>
        <v>6034.5</v>
      </c>
      <c r="F1507" s="12">
        <f>'Market Data'!F1493</f>
        <v>6036.5</v>
      </c>
      <c r="H1507" s="151">
        <f t="shared" si="215"/>
        <v>1489</v>
      </c>
      <c r="I1507" s="244">
        <f ca="1">IF($H1507&lt;($J$6+1),"",PFE(OFFSET($F1507,0,0,-$J$6)))</f>
        <v>9.9951034838896682E-2</v>
      </c>
      <c r="J1507" s="19"/>
      <c r="K1507" s="139" t="str">
        <f t="shared" ca="1" si="216"/>
        <v>Long</v>
      </c>
      <c r="L1507" s="243" t="e">
        <f t="shared" ca="1" si="211"/>
        <v>#N/A</v>
      </c>
      <c r="M1507" s="242" t="e">
        <f t="shared" ca="1" si="212"/>
        <v>#N/A</v>
      </c>
      <c r="N1507" s="20"/>
      <c r="O1507" s="74">
        <f t="shared" ca="1" si="217"/>
        <v>1</v>
      </c>
      <c r="P1507" s="75">
        <f t="shared" ca="1" si="209"/>
        <v>0</v>
      </c>
      <c r="Q1507" s="76" t="str">
        <f t="shared" ca="1" si="213"/>
        <v/>
      </c>
      <c r="R1507" s="75"/>
      <c r="S1507" s="77">
        <f t="shared" ca="1" si="210"/>
        <v>1</v>
      </c>
      <c r="T1507" s="78"/>
      <c r="U1507" s="81">
        <f t="shared" ca="1" si="218"/>
        <v>-822.5</v>
      </c>
      <c r="V1507" s="82">
        <f t="shared" ca="1" si="214"/>
        <v>130057.64000000004</v>
      </c>
      <c r="W1507" s="50"/>
      <c r="X1507" s="50"/>
      <c r="Y1507" s="50"/>
      <c r="Z1507" s="50"/>
      <c r="AA1507" s="50"/>
      <c r="AG1507" s="50"/>
      <c r="AH1507" s="50"/>
      <c r="AI1507" s="50"/>
      <c r="AJ1507" s="50"/>
      <c r="AK1507" s="50"/>
      <c r="AL1507" s="50"/>
      <c r="AM1507" s="50"/>
      <c r="AN1507" s="50"/>
      <c r="AO1507" s="50"/>
      <c r="AP1507" s="138" t="str">
        <f>IF(NOT($AS1507=$AS1508),ROW(),"")</f>
        <v/>
      </c>
      <c r="AQ1507" s="20" t="str">
        <f>IF(NOT(AS1507=AS1508),AS1508,"")</f>
        <v/>
      </c>
      <c r="AR1507" s="20" t="str">
        <f>INDEX($AB$15:$AM$15,MATCH($AS1507,$AB$11:$AM$11,0))</f>
        <v>in</v>
      </c>
      <c r="AS1507" s="20" t="str">
        <f>LEFT(AT1507,4)</f>
        <v>2005</v>
      </c>
      <c r="AT1507" s="139" t="str">
        <f>LEFT(B1507,6)</f>
        <v>200511</v>
      </c>
    </row>
    <row r="1508" spans="2:46" x14ac:dyDescent="0.25">
      <c r="B1508" s="11">
        <f>'Market Data'!B1494</f>
        <v>20051107</v>
      </c>
      <c r="C1508" s="2">
        <f>'Market Data'!C1494</f>
        <v>6050</v>
      </c>
      <c r="D1508" s="2">
        <f>'Market Data'!D1494</f>
        <v>6092.5</v>
      </c>
      <c r="E1508" s="2">
        <f>'Market Data'!E1494</f>
        <v>6039.5</v>
      </c>
      <c r="F1508" s="12">
        <f>'Market Data'!F1494</f>
        <v>6083.5</v>
      </c>
      <c r="H1508" s="151">
        <f t="shared" si="215"/>
        <v>1490</v>
      </c>
      <c r="I1508" s="244">
        <f ca="1">IF($H1508&lt;($J$6+1),"",PFE(OFFSET($F1508,0,0,-$J$6)))</f>
        <v>0.1114475491368843</v>
      </c>
      <c r="J1508" s="19"/>
      <c r="K1508" s="139" t="str">
        <f t="shared" ca="1" si="216"/>
        <v>Long</v>
      </c>
      <c r="L1508" s="243" t="e">
        <f t="shared" ca="1" si="211"/>
        <v>#N/A</v>
      </c>
      <c r="M1508" s="242" t="e">
        <f t="shared" ca="1" si="212"/>
        <v>#N/A</v>
      </c>
      <c r="N1508" s="20"/>
      <c r="O1508" s="74">
        <f t="shared" ca="1" si="217"/>
        <v>1</v>
      </c>
      <c r="P1508" s="75">
        <f t="shared" ca="1" si="209"/>
        <v>0</v>
      </c>
      <c r="Q1508" s="76" t="str">
        <f t="shared" ca="1" si="213"/>
        <v/>
      </c>
      <c r="R1508" s="75"/>
      <c r="S1508" s="77">
        <f t="shared" ca="1" si="210"/>
        <v>1</v>
      </c>
      <c r="T1508" s="78"/>
      <c r="U1508" s="81">
        <f t="shared" ca="1" si="218"/>
        <v>1645</v>
      </c>
      <c r="V1508" s="82">
        <f t="shared" ca="1" si="214"/>
        <v>131702.64000000004</v>
      </c>
      <c r="W1508" s="50"/>
      <c r="X1508" s="50"/>
      <c r="Y1508" s="50"/>
      <c r="Z1508" s="50"/>
      <c r="AA1508" s="50"/>
      <c r="AG1508" s="50"/>
      <c r="AH1508" s="50"/>
      <c r="AI1508" s="50"/>
      <c r="AJ1508" s="50"/>
      <c r="AK1508" s="50"/>
      <c r="AL1508" s="50"/>
      <c r="AM1508" s="50"/>
      <c r="AN1508" s="50"/>
      <c r="AO1508" s="50"/>
      <c r="AP1508" s="138" t="str">
        <f>IF(NOT($AS1508=$AS1509),ROW(),"")</f>
        <v/>
      </c>
      <c r="AQ1508" s="20" t="str">
        <f>IF(NOT(AS1508=AS1509),AS1509,"")</f>
        <v/>
      </c>
      <c r="AR1508" s="20" t="str">
        <f>INDEX($AB$15:$AM$15,MATCH($AS1508,$AB$11:$AM$11,0))</f>
        <v>in</v>
      </c>
      <c r="AS1508" s="20" t="str">
        <f>LEFT(AT1508,4)</f>
        <v>2005</v>
      </c>
      <c r="AT1508" s="139" t="str">
        <f>LEFT(B1508,6)</f>
        <v>200511</v>
      </c>
    </row>
    <row r="1509" spans="2:46" x14ac:dyDescent="0.25">
      <c r="B1509" s="11">
        <f>'Market Data'!B1495</f>
        <v>20051108</v>
      </c>
      <c r="C1509" s="2">
        <f>'Market Data'!C1495</f>
        <v>6089.5</v>
      </c>
      <c r="D1509" s="2">
        <f>'Market Data'!D1495</f>
        <v>6105</v>
      </c>
      <c r="E1509" s="2">
        <f>'Market Data'!E1495</f>
        <v>6049.5</v>
      </c>
      <c r="F1509" s="12">
        <f>'Market Data'!F1495</f>
        <v>6068.5</v>
      </c>
      <c r="H1509" s="151">
        <f t="shared" si="215"/>
        <v>1491</v>
      </c>
      <c r="I1509" s="244">
        <f ca="1">IF($H1509&lt;($J$6+1),"",PFE(OFFSET($F1509,0,0,-$J$6)))</f>
        <v>9.9072024030259692E-2</v>
      </c>
      <c r="J1509" s="19"/>
      <c r="K1509" s="139" t="str">
        <f t="shared" ca="1" si="216"/>
        <v>Long</v>
      </c>
      <c r="L1509" s="243" t="e">
        <f t="shared" ca="1" si="211"/>
        <v>#N/A</v>
      </c>
      <c r="M1509" s="242" t="e">
        <f t="shared" ca="1" si="212"/>
        <v>#N/A</v>
      </c>
      <c r="N1509" s="20"/>
      <c r="O1509" s="74">
        <f t="shared" ca="1" si="217"/>
        <v>1</v>
      </c>
      <c r="P1509" s="75">
        <f t="shared" ca="1" si="209"/>
        <v>0</v>
      </c>
      <c r="Q1509" s="76" t="str">
        <f t="shared" ca="1" si="213"/>
        <v/>
      </c>
      <c r="R1509" s="75"/>
      <c r="S1509" s="77">
        <f t="shared" ca="1" si="210"/>
        <v>1</v>
      </c>
      <c r="T1509" s="78"/>
      <c r="U1509" s="81">
        <f t="shared" ca="1" si="218"/>
        <v>-525</v>
      </c>
      <c r="V1509" s="82">
        <f t="shared" ca="1" si="214"/>
        <v>131177.64000000004</v>
      </c>
      <c r="W1509" s="50"/>
      <c r="X1509" s="50"/>
      <c r="Y1509" s="50"/>
      <c r="Z1509" s="50"/>
      <c r="AA1509" s="50"/>
      <c r="AG1509" s="50"/>
      <c r="AH1509" s="50"/>
      <c r="AI1509" s="50"/>
      <c r="AJ1509" s="50"/>
      <c r="AK1509" s="50"/>
      <c r="AL1509" s="50"/>
      <c r="AM1509" s="50"/>
      <c r="AN1509" s="50"/>
      <c r="AO1509" s="50"/>
      <c r="AP1509" s="138" t="str">
        <f>IF(NOT($AS1509=$AS1510),ROW(),"")</f>
        <v/>
      </c>
      <c r="AQ1509" s="20" t="str">
        <f>IF(NOT(AS1509=AS1510),AS1510,"")</f>
        <v/>
      </c>
      <c r="AR1509" s="20" t="str">
        <f>INDEX($AB$15:$AM$15,MATCH($AS1509,$AB$11:$AM$11,0))</f>
        <v>in</v>
      </c>
      <c r="AS1509" s="20" t="str">
        <f>LEFT(AT1509,4)</f>
        <v>2005</v>
      </c>
      <c r="AT1509" s="139" t="str">
        <f>LEFT(B1509,6)</f>
        <v>200511</v>
      </c>
    </row>
    <row r="1510" spans="2:46" x14ac:dyDescent="0.25">
      <c r="B1510" s="11">
        <f>'Market Data'!B1496</f>
        <v>20051109</v>
      </c>
      <c r="C1510" s="2">
        <f>'Market Data'!C1496</f>
        <v>6080.5</v>
      </c>
      <c r="D1510" s="2">
        <f>'Market Data'!D1496</f>
        <v>6110</v>
      </c>
      <c r="E1510" s="2">
        <f>'Market Data'!E1496</f>
        <v>6055.5</v>
      </c>
      <c r="F1510" s="12">
        <f>'Market Data'!F1496</f>
        <v>6096</v>
      </c>
      <c r="H1510" s="151">
        <f t="shared" si="215"/>
        <v>1492</v>
      </c>
      <c r="I1510" s="244">
        <f ca="1">IF($H1510&lt;($J$6+1),"",PFE(OFFSET($F1510,0,0,-$J$6)))</f>
        <v>0.10186293069818123</v>
      </c>
      <c r="J1510" s="19"/>
      <c r="K1510" s="139" t="str">
        <f t="shared" ca="1" si="216"/>
        <v>Long</v>
      </c>
      <c r="L1510" s="243" t="e">
        <f t="shared" ca="1" si="211"/>
        <v>#N/A</v>
      </c>
      <c r="M1510" s="242" t="e">
        <f t="shared" ca="1" si="212"/>
        <v>#N/A</v>
      </c>
      <c r="N1510" s="20"/>
      <c r="O1510" s="74">
        <f t="shared" ca="1" si="217"/>
        <v>1</v>
      </c>
      <c r="P1510" s="75">
        <f t="shared" ca="1" si="209"/>
        <v>0</v>
      </c>
      <c r="Q1510" s="76" t="str">
        <f t="shared" ca="1" si="213"/>
        <v/>
      </c>
      <c r="R1510" s="75"/>
      <c r="S1510" s="77">
        <f t="shared" ca="1" si="210"/>
        <v>1</v>
      </c>
      <c r="T1510" s="78"/>
      <c r="U1510" s="81">
        <f t="shared" ca="1" si="218"/>
        <v>962.5</v>
      </c>
      <c r="V1510" s="82">
        <f t="shared" ca="1" si="214"/>
        <v>132140.14000000004</v>
      </c>
      <c r="W1510" s="50"/>
      <c r="X1510" s="50"/>
      <c r="Y1510" s="50"/>
      <c r="Z1510" s="50"/>
      <c r="AA1510" s="50"/>
      <c r="AG1510" s="50"/>
      <c r="AH1510" s="50"/>
      <c r="AI1510" s="50"/>
      <c r="AJ1510" s="50"/>
      <c r="AK1510" s="50"/>
      <c r="AL1510" s="50"/>
      <c r="AM1510" s="50"/>
      <c r="AN1510" s="50"/>
      <c r="AO1510" s="50"/>
      <c r="AP1510" s="138" t="str">
        <f>IF(NOT($AS1510=$AS1511),ROW(),"")</f>
        <v/>
      </c>
      <c r="AQ1510" s="20" t="str">
        <f>IF(NOT(AS1510=AS1511),AS1511,"")</f>
        <v/>
      </c>
      <c r="AR1510" s="20" t="str">
        <f>INDEX($AB$15:$AM$15,MATCH($AS1510,$AB$11:$AM$11,0))</f>
        <v>in</v>
      </c>
      <c r="AS1510" s="20" t="str">
        <f>LEFT(AT1510,4)</f>
        <v>2005</v>
      </c>
      <c r="AT1510" s="139" t="str">
        <f>LEFT(B1510,6)</f>
        <v>200511</v>
      </c>
    </row>
    <row r="1511" spans="2:46" x14ac:dyDescent="0.25">
      <c r="B1511" s="11">
        <f>'Market Data'!B1497</f>
        <v>20051110</v>
      </c>
      <c r="C1511" s="2">
        <f>'Market Data'!C1497</f>
        <v>6093</v>
      </c>
      <c r="D1511" s="2">
        <f>'Market Data'!D1497</f>
        <v>6128.5</v>
      </c>
      <c r="E1511" s="2">
        <f>'Market Data'!E1497</f>
        <v>6057.5</v>
      </c>
      <c r="F1511" s="12">
        <f>'Market Data'!F1497</f>
        <v>6121</v>
      </c>
      <c r="H1511" s="151">
        <f t="shared" si="215"/>
        <v>1493</v>
      </c>
      <c r="I1511" s="244">
        <f ca="1">IF($H1511&lt;($J$6+1),"",PFE(OFFSET($F1511,0,0,-$J$6)))</f>
        <v>0.10903391484149519</v>
      </c>
      <c r="J1511" s="19"/>
      <c r="K1511" s="139" t="str">
        <f t="shared" ca="1" si="216"/>
        <v>Long</v>
      </c>
      <c r="L1511" s="243" t="e">
        <f t="shared" ca="1" si="211"/>
        <v>#N/A</v>
      </c>
      <c r="M1511" s="242" t="e">
        <f t="shared" ca="1" si="212"/>
        <v>#N/A</v>
      </c>
      <c r="N1511" s="20"/>
      <c r="O1511" s="74">
        <f t="shared" ca="1" si="217"/>
        <v>1</v>
      </c>
      <c r="P1511" s="75">
        <f t="shared" ca="1" si="209"/>
        <v>0</v>
      </c>
      <c r="Q1511" s="76" t="str">
        <f t="shared" ca="1" si="213"/>
        <v/>
      </c>
      <c r="R1511" s="75"/>
      <c r="S1511" s="77">
        <f t="shared" ca="1" si="210"/>
        <v>1</v>
      </c>
      <c r="T1511" s="78"/>
      <c r="U1511" s="81">
        <f t="shared" ca="1" si="218"/>
        <v>875</v>
      </c>
      <c r="V1511" s="82">
        <f t="shared" ca="1" si="214"/>
        <v>133015.14000000004</v>
      </c>
      <c r="W1511" s="50"/>
      <c r="X1511" s="50"/>
      <c r="Y1511" s="50"/>
      <c r="Z1511" s="50"/>
      <c r="AA1511" s="50"/>
      <c r="AG1511" s="50"/>
      <c r="AH1511" s="50"/>
      <c r="AI1511" s="50"/>
      <c r="AJ1511" s="50"/>
      <c r="AK1511" s="50"/>
      <c r="AL1511" s="50"/>
      <c r="AM1511" s="50"/>
      <c r="AN1511" s="50"/>
      <c r="AO1511" s="50"/>
      <c r="AP1511" s="138" t="str">
        <f>IF(NOT($AS1511=$AS1512),ROW(),"")</f>
        <v/>
      </c>
      <c r="AQ1511" s="20" t="str">
        <f>IF(NOT(AS1511=AS1512),AS1512,"")</f>
        <v/>
      </c>
      <c r="AR1511" s="20" t="str">
        <f>INDEX($AB$15:$AM$15,MATCH($AS1511,$AB$11:$AM$11,0))</f>
        <v>in</v>
      </c>
      <c r="AS1511" s="20" t="str">
        <f>LEFT(AT1511,4)</f>
        <v>2005</v>
      </c>
      <c r="AT1511" s="139" t="str">
        <f>LEFT(B1511,6)</f>
        <v>200511</v>
      </c>
    </row>
    <row r="1512" spans="2:46" x14ac:dyDescent="0.25">
      <c r="B1512" s="11">
        <f>'Market Data'!B1498</f>
        <v>20051111</v>
      </c>
      <c r="C1512" s="2">
        <f>'Market Data'!C1498</f>
        <v>6140.5</v>
      </c>
      <c r="D1512" s="2">
        <f>'Market Data'!D1498</f>
        <v>6151</v>
      </c>
      <c r="E1512" s="2">
        <f>'Market Data'!E1498</f>
        <v>6122</v>
      </c>
      <c r="F1512" s="12">
        <f>'Market Data'!F1498</f>
        <v>6145.5</v>
      </c>
      <c r="H1512" s="151">
        <f t="shared" si="215"/>
        <v>1494</v>
      </c>
      <c r="I1512" s="244">
        <f ca="1">IF($H1512&lt;($J$6+1),"",PFE(OFFSET($F1512,0,0,-$J$6)))</f>
        <v>0.10290919738851394</v>
      </c>
      <c r="J1512" s="19"/>
      <c r="K1512" s="139" t="str">
        <f t="shared" ca="1" si="216"/>
        <v>Long</v>
      </c>
      <c r="L1512" s="243" t="e">
        <f t="shared" ca="1" si="211"/>
        <v>#N/A</v>
      </c>
      <c r="M1512" s="242" t="e">
        <f t="shared" ca="1" si="212"/>
        <v>#N/A</v>
      </c>
      <c r="N1512" s="20"/>
      <c r="O1512" s="74">
        <f t="shared" ca="1" si="217"/>
        <v>1</v>
      </c>
      <c r="P1512" s="75">
        <f t="shared" ca="1" si="209"/>
        <v>0</v>
      </c>
      <c r="Q1512" s="76" t="str">
        <f t="shared" ca="1" si="213"/>
        <v/>
      </c>
      <c r="R1512" s="75"/>
      <c r="S1512" s="77">
        <f t="shared" ca="1" si="210"/>
        <v>1</v>
      </c>
      <c r="T1512" s="78"/>
      <c r="U1512" s="81">
        <f t="shared" ca="1" si="218"/>
        <v>857.5</v>
      </c>
      <c r="V1512" s="82">
        <f t="shared" ca="1" si="214"/>
        <v>133872.64000000004</v>
      </c>
      <c r="W1512" s="50"/>
      <c r="X1512" s="50"/>
      <c r="Y1512" s="50"/>
      <c r="Z1512" s="50"/>
      <c r="AA1512" s="50"/>
      <c r="AG1512" s="50"/>
      <c r="AH1512" s="50"/>
      <c r="AI1512" s="50"/>
      <c r="AJ1512" s="50"/>
      <c r="AK1512" s="50"/>
      <c r="AL1512" s="50"/>
      <c r="AM1512" s="50"/>
      <c r="AN1512" s="50"/>
      <c r="AO1512" s="50"/>
      <c r="AP1512" s="138" t="str">
        <f>IF(NOT($AS1512=$AS1513),ROW(),"")</f>
        <v/>
      </c>
      <c r="AQ1512" s="20" t="str">
        <f>IF(NOT(AS1512=AS1513),AS1513,"")</f>
        <v/>
      </c>
      <c r="AR1512" s="20" t="str">
        <f>INDEX($AB$15:$AM$15,MATCH($AS1512,$AB$11:$AM$11,0))</f>
        <v>in</v>
      </c>
      <c r="AS1512" s="20" t="str">
        <f>LEFT(AT1512,4)</f>
        <v>2005</v>
      </c>
      <c r="AT1512" s="139" t="str">
        <f>LEFT(B1512,6)</f>
        <v>200511</v>
      </c>
    </row>
    <row r="1513" spans="2:46" x14ac:dyDescent="0.25">
      <c r="B1513" s="11">
        <f>'Market Data'!B1499</f>
        <v>20051114</v>
      </c>
      <c r="C1513" s="2">
        <f>'Market Data'!C1499</f>
        <v>6140.5</v>
      </c>
      <c r="D1513" s="2">
        <f>'Market Data'!D1499</f>
        <v>6162.5</v>
      </c>
      <c r="E1513" s="2">
        <f>'Market Data'!E1499</f>
        <v>6131</v>
      </c>
      <c r="F1513" s="12">
        <f>'Market Data'!F1499</f>
        <v>6147</v>
      </c>
      <c r="H1513" s="151">
        <f t="shared" si="215"/>
        <v>1495</v>
      </c>
      <c r="I1513" s="244">
        <f ca="1">IF($H1513&lt;($J$6+1),"",PFE(OFFSET($F1513,0,0,-$J$6)))</f>
        <v>9.0657001435975756E-2</v>
      </c>
      <c r="J1513" s="19"/>
      <c r="K1513" s="139" t="str">
        <f t="shared" ca="1" si="216"/>
        <v>Long</v>
      </c>
      <c r="L1513" s="243" t="e">
        <f t="shared" ca="1" si="211"/>
        <v>#N/A</v>
      </c>
      <c r="M1513" s="242" t="e">
        <f t="shared" ca="1" si="212"/>
        <v>#N/A</v>
      </c>
      <c r="N1513" s="20"/>
      <c r="O1513" s="74">
        <f t="shared" ca="1" si="217"/>
        <v>1</v>
      </c>
      <c r="P1513" s="75">
        <f t="shared" ca="1" si="209"/>
        <v>0</v>
      </c>
      <c r="Q1513" s="76" t="str">
        <f t="shared" ca="1" si="213"/>
        <v/>
      </c>
      <c r="R1513" s="75"/>
      <c r="S1513" s="77">
        <f t="shared" ca="1" si="210"/>
        <v>1</v>
      </c>
      <c r="T1513" s="78"/>
      <c r="U1513" s="81">
        <f t="shared" ca="1" si="218"/>
        <v>52.5</v>
      </c>
      <c r="V1513" s="82">
        <f t="shared" ca="1" si="214"/>
        <v>133925.14000000004</v>
      </c>
      <c r="W1513" s="50"/>
      <c r="X1513" s="50"/>
      <c r="Y1513" s="50"/>
      <c r="Z1513" s="50"/>
      <c r="AA1513" s="50"/>
      <c r="AG1513" s="50"/>
      <c r="AH1513" s="50"/>
      <c r="AI1513" s="50"/>
      <c r="AJ1513" s="50"/>
      <c r="AK1513" s="50"/>
      <c r="AL1513" s="50"/>
      <c r="AM1513" s="50"/>
      <c r="AN1513" s="50"/>
      <c r="AO1513" s="50"/>
      <c r="AP1513" s="138" t="str">
        <f>IF(NOT($AS1513=$AS1514),ROW(),"")</f>
        <v/>
      </c>
      <c r="AQ1513" s="20" t="str">
        <f>IF(NOT(AS1513=AS1514),AS1514,"")</f>
        <v/>
      </c>
      <c r="AR1513" s="20" t="str">
        <f>INDEX($AB$15:$AM$15,MATCH($AS1513,$AB$11:$AM$11,0))</f>
        <v>in</v>
      </c>
      <c r="AS1513" s="20" t="str">
        <f>LEFT(AT1513,4)</f>
        <v>2005</v>
      </c>
      <c r="AT1513" s="139" t="str">
        <f>LEFT(B1513,6)</f>
        <v>200511</v>
      </c>
    </row>
    <row r="1514" spans="2:46" x14ac:dyDescent="0.25">
      <c r="B1514" s="11">
        <f>'Market Data'!B1500</f>
        <v>20051115</v>
      </c>
      <c r="C1514" s="2">
        <f>'Market Data'!C1500</f>
        <v>6138.5</v>
      </c>
      <c r="D1514" s="2">
        <f>'Market Data'!D1500</f>
        <v>6183.5</v>
      </c>
      <c r="E1514" s="2">
        <f>'Market Data'!E1500</f>
        <v>6132.5</v>
      </c>
      <c r="F1514" s="12">
        <f>'Market Data'!F1500</f>
        <v>6161.5</v>
      </c>
      <c r="H1514" s="151">
        <f t="shared" si="215"/>
        <v>1496</v>
      </c>
      <c r="I1514" s="244">
        <f ca="1">IF($H1514&lt;($J$6+1),"",PFE(OFFSET($F1514,0,0,-$J$6)))</f>
        <v>8.8874429891304077E-2</v>
      </c>
      <c r="J1514" s="19"/>
      <c r="K1514" s="139" t="str">
        <f t="shared" ca="1" si="216"/>
        <v>Long</v>
      </c>
      <c r="L1514" s="243" t="e">
        <f t="shared" ca="1" si="211"/>
        <v>#N/A</v>
      </c>
      <c r="M1514" s="242" t="e">
        <f t="shared" ca="1" si="212"/>
        <v>#N/A</v>
      </c>
      <c r="N1514" s="20"/>
      <c r="O1514" s="74">
        <f t="shared" ca="1" si="217"/>
        <v>1</v>
      </c>
      <c r="P1514" s="75">
        <f t="shared" ca="1" si="209"/>
        <v>0</v>
      </c>
      <c r="Q1514" s="76" t="str">
        <f t="shared" ca="1" si="213"/>
        <v/>
      </c>
      <c r="R1514" s="75"/>
      <c r="S1514" s="77">
        <f t="shared" ca="1" si="210"/>
        <v>1</v>
      </c>
      <c r="T1514" s="78"/>
      <c r="U1514" s="81">
        <f t="shared" ca="1" si="218"/>
        <v>507.5</v>
      </c>
      <c r="V1514" s="82">
        <f t="shared" ca="1" si="214"/>
        <v>134432.64000000004</v>
      </c>
      <c r="W1514" s="50"/>
      <c r="X1514" s="50"/>
      <c r="Y1514" s="50"/>
      <c r="Z1514" s="50"/>
      <c r="AA1514" s="50"/>
      <c r="AG1514" s="50"/>
      <c r="AH1514" s="50"/>
      <c r="AI1514" s="50"/>
      <c r="AJ1514" s="50"/>
      <c r="AK1514" s="50"/>
      <c r="AL1514" s="50"/>
      <c r="AM1514" s="50"/>
      <c r="AN1514" s="50"/>
      <c r="AO1514" s="50"/>
      <c r="AP1514" s="138" t="str">
        <f>IF(NOT($AS1514=$AS1515),ROW(),"")</f>
        <v/>
      </c>
      <c r="AQ1514" s="20" t="str">
        <f>IF(NOT(AS1514=AS1515),AS1515,"")</f>
        <v/>
      </c>
      <c r="AR1514" s="20" t="str">
        <f>INDEX($AB$15:$AM$15,MATCH($AS1514,$AB$11:$AM$11,0))</f>
        <v>in</v>
      </c>
      <c r="AS1514" s="20" t="str">
        <f>LEFT(AT1514,4)</f>
        <v>2005</v>
      </c>
      <c r="AT1514" s="139" t="str">
        <f>LEFT(B1514,6)</f>
        <v>200511</v>
      </c>
    </row>
    <row r="1515" spans="2:46" x14ac:dyDescent="0.25">
      <c r="B1515" s="11">
        <f>'Market Data'!B1501</f>
        <v>20051116</v>
      </c>
      <c r="C1515" s="2">
        <f>'Market Data'!C1501</f>
        <v>6163.5</v>
      </c>
      <c r="D1515" s="2">
        <f>'Market Data'!D1501</f>
        <v>6170.5</v>
      </c>
      <c r="E1515" s="2">
        <f>'Market Data'!E1501</f>
        <v>6118</v>
      </c>
      <c r="F1515" s="12">
        <f>'Market Data'!F1501</f>
        <v>6135</v>
      </c>
      <c r="H1515" s="151">
        <f t="shared" si="215"/>
        <v>1497</v>
      </c>
      <c r="I1515" s="244">
        <f ca="1">IF($H1515&lt;($J$6+1),"",PFE(OFFSET($F1515,0,0,-$J$6)))</f>
        <v>7.6572070603381309E-2</v>
      </c>
      <c r="J1515" s="19"/>
      <c r="K1515" s="139" t="str">
        <f t="shared" ca="1" si="216"/>
        <v>Long</v>
      </c>
      <c r="L1515" s="243" t="e">
        <f t="shared" ca="1" si="211"/>
        <v>#N/A</v>
      </c>
      <c r="M1515" s="242" t="e">
        <f t="shared" ca="1" si="212"/>
        <v>#N/A</v>
      </c>
      <c r="N1515" s="20"/>
      <c r="O1515" s="74">
        <f t="shared" ca="1" si="217"/>
        <v>1</v>
      </c>
      <c r="P1515" s="75">
        <f t="shared" ca="1" si="209"/>
        <v>0</v>
      </c>
      <c r="Q1515" s="76" t="str">
        <f t="shared" ca="1" si="213"/>
        <v/>
      </c>
      <c r="R1515" s="75"/>
      <c r="S1515" s="77">
        <f t="shared" ca="1" si="210"/>
        <v>1</v>
      </c>
      <c r="T1515" s="78"/>
      <c r="U1515" s="81">
        <f t="shared" ca="1" si="218"/>
        <v>-927.5</v>
      </c>
      <c r="V1515" s="82">
        <f t="shared" ca="1" si="214"/>
        <v>133505.14000000004</v>
      </c>
      <c r="W1515" s="50"/>
      <c r="X1515" s="50"/>
      <c r="Y1515" s="50"/>
      <c r="Z1515" s="50"/>
      <c r="AA1515" s="50"/>
      <c r="AG1515" s="50"/>
      <c r="AH1515" s="50"/>
      <c r="AI1515" s="50"/>
      <c r="AJ1515" s="50"/>
      <c r="AK1515" s="50"/>
      <c r="AL1515" s="50"/>
      <c r="AM1515" s="50"/>
      <c r="AN1515" s="50"/>
      <c r="AO1515" s="50"/>
      <c r="AP1515" s="138" t="str">
        <f>IF(NOT($AS1515=$AS1516),ROW(),"")</f>
        <v/>
      </c>
      <c r="AQ1515" s="20" t="str">
        <f>IF(NOT(AS1515=AS1516),AS1516,"")</f>
        <v/>
      </c>
      <c r="AR1515" s="20" t="str">
        <f>INDEX($AB$15:$AM$15,MATCH($AS1515,$AB$11:$AM$11,0))</f>
        <v>in</v>
      </c>
      <c r="AS1515" s="20" t="str">
        <f>LEFT(AT1515,4)</f>
        <v>2005</v>
      </c>
      <c r="AT1515" s="139" t="str">
        <f>LEFT(B1515,6)</f>
        <v>200511</v>
      </c>
    </row>
    <row r="1516" spans="2:46" x14ac:dyDescent="0.25">
      <c r="B1516" s="11">
        <f>'Market Data'!B1502</f>
        <v>20051117</v>
      </c>
      <c r="C1516" s="2">
        <f>'Market Data'!C1502</f>
        <v>6166</v>
      </c>
      <c r="D1516" s="2">
        <f>'Market Data'!D1502</f>
        <v>6185.5</v>
      </c>
      <c r="E1516" s="2">
        <f>'Market Data'!E1502</f>
        <v>6143</v>
      </c>
      <c r="F1516" s="12">
        <f>'Market Data'!F1502</f>
        <v>6159</v>
      </c>
      <c r="H1516" s="151">
        <f t="shared" si="215"/>
        <v>1498</v>
      </c>
      <c r="I1516" s="244">
        <f ca="1">IF($H1516&lt;($J$6+1),"",PFE(OFFSET($F1516,0,0,-$J$6)))</f>
        <v>8.5194694136565524E-2</v>
      </c>
      <c r="J1516" s="19"/>
      <c r="K1516" s="139" t="str">
        <f t="shared" ca="1" si="216"/>
        <v>Long</v>
      </c>
      <c r="L1516" s="243" t="e">
        <f t="shared" ca="1" si="211"/>
        <v>#N/A</v>
      </c>
      <c r="M1516" s="242" t="e">
        <f t="shared" ca="1" si="212"/>
        <v>#N/A</v>
      </c>
      <c r="N1516" s="20"/>
      <c r="O1516" s="74">
        <f t="shared" ca="1" si="217"/>
        <v>1</v>
      </c>
      <c r="P1516" s="75">
        <f t="shared" ca="1" si="209"/>
        <v>0</v>
      </c>
      <c r="Q1516" s="76" t="str">
        <f t="shared" ca="1" si="213"/>
        <v/>
      </c>
      <c r="R1516" s="75"/>
      <c r="S1516" s="77">
        <f t="shared" ca="1" si="210"/>
        <v>1</v>
      </c>
      <c r="T1516" s="78"/>
      <c r="U1516" s="81">
        <f t="shared" ca="1" si="218"/>
        <v>840</v>
      </c>
      <c r="V1516" s="82">
        <f t="shared" ca="1" si="214"/>
        <v>134345.14000000004</v>
      </c>
      <c r="W1516" s="50"/>
      <c r="X1516" s="50"/>
      <c r="Y1516" s="50"/>
      <c r="Z1516" s="50"/>
      <c r="AA1516" s="50"/>
      <c r="AG1516" s="50"/>
      <c r="AH1516" s="50"/>
      <c r="AI1516" s="50"/>
      <c r="AJ1516" s="50"/>
      <c r="AK1516" s="50"/>
      <c r="AL1516" s="50"/>
      <c r="AM1516" s="50"/>
      <c r="AN1516" s="50"/>
      <c r="AO1516" s="50"/>
      <c r="AP1516" s="138" t="str">
        <f>IF(NOT($AS1516=$AS1517),ROW(),"")</f>
        <v/>
      </c>
      <c r="AQ1516" s="20" t="str">
        <f>IF(NOT(AS1516=AS1517),AS1517,"")</f>
        <v/>
      </c>
      <c r="AR1516" s="20" t="str">
        <f>INDEX($AB$15:$AM$15,MATCH($AS1516,$AB$11:$AM$11,0))</f>
        <v>in</v>
      </c>
      <c r="AS1516" s="20" t="str">
        <f>LEFT(AT1516,4)</f>
        <v>2005</v>
      </c>
      <c r="AT1516" s="139" t="str">
        <f>LEFT(B1516,6)</f>
        <v>200511</v>
      </c>
    </row>
    <row r="1517" spans="2:46" x14ac:dyDescent="0.25">
      <c r="B1517" s="11">
        <f>'Market Data'!B1503</f>
        <v>20051118</v>
      </c>
      <c r="C1517" s="2">
        <f>'Market Data'!C1503</f>
        <v>6203</v>
      </c>
      <c r="D1517" s="2">
        <f>'Market Data'!D1503</f>
        <v>6216.5</v>
      </c>
      <c r="E1517" s="2">
        <f>'Market Data'!E1503</f>
        <v>6162.5</v>
      </c>
      <c r="F1517" s="12">
        <f>'Market Data'!F1503</f>
        <v>6191</v>
      </c>
      <c r="H1517" s="151">
        <f t="shared" si="215"/>
        <v>1499</v>
      </c>
      <c r="I1517" s="244">
        <f ca="1">IF($H1517&lt;($J$6+1),"",PFE(OFFSET($F1517,0,0,-$J$6)))</f>
        <v>9.2373292837851964E-2</v>
      </c>
      <c r="J1517" s="19"/>
      <c r="K1517" s="139" t="str">
        <f t="shared" ca="1" si="216"/>
        <v>Long</v>
      </c>
      <c r="L1517" s="243" t="e">
        <f t="shared" ca="1" si="211"/>
        <v>#N/A</v>
      </c>
      <c r="M1517" s="242" t="e">
        <f t="shared" ca="1" si="212"/>
        <v>#N/A</v>
      </c>
      <c r="N1517" s="20"/>
      <c r="O1517" s="74">
        <f t="shared" ca="1" si="217"/>
        <v>1</v>
      </c>
      <c r="P1517" s="75">
        <f t="shared" ca="1" si="209"/>
        <v>0</v>
      </c>
      <c r="Q1517" s="76" t="str">
        <f t="shared" ca="1" si="213"/>
        <v/>
      </c>
      <c r="R1517" s="75"/>
      <c r="S1517" s="77">
        <f t="shared" ca="1" si="210"/>
        <v>1</v>
      </c>
      <c r="T1517" s="78"/>
      <c r="U1517" s="81">
        <f t="shared" ca="1" si="218"/>
        <v>1120</v>
      </c>
      <c r="V1517" s="82">
        <f t="shared" ca="1" si="214"/>
        <v>135465.14000000004</v>
      </c>
      <c r="W1517" s="50"/>
      <c r="X1517" s="50"/>
      <c r="Y1517" s="50"/>
      <c r="Z1517" s="50"/>
      <c r="AA1517" s="50"/>
      <c r="AG1517" s="50"/>
      <c r="AH1517" s="50"/>
      <c r="AI1517" s="50"/>
      <c r="AJ1517" s="50"/>
      <c r="AK1517" s="50"/>
      <c r="AL1517" s="50"/>
      <c r="AM1517" s="50"/>
      <c r="AN1517" s="50"/>
      <c r="AO1517" s="50"/>
      <c r="AP1517" s="138" t="str">
        <f>IF(NOT($AS1517=$AS1518),ROW(),"")</f>
        <v/>
      </c>
      <c r="AQ1517" s="20" t="str">
        <f>IF(NOT(AS1517=AS1518),AS1518,"")</f>
        <v/>
      </c>
      <c r="AR1517" s="20" t="str">
        <f>INDEX($AB$15:$AM$15,MATCH($AS1517,$AB$11:$AM$11,0))</f>
        <v>in</v>
      </c>
      <c r="AS1517" s="20" t="str">
        <f>LEFT(AT1517,4)</f>
        <v>2005</v>
      </c>
      <c r="AT1517" s="139" t="str">
        <f>LEFT(B1517,6)</f>
        <v>200511</v>
      </c>
    </row>
    <row r="1518" spans="2:46" x14ac:dyDescent="0.25">
      <c r="B1518" s="11">
        <f>'Market Data'!B1504</f>
        <v>20051121</v>
      </c>
      <c r="C1518" s="2">
        <f>'Market Data'!C1504</f>
        <v>6195</v>
      </c>
      <c r="D1518" s="2">
        <f>'Market Data'!D1504</f>
        <v>6236</v>
      </c>
      <c r="E1518" s="2">
        <f>'Market Data'!E1504</f>
        <v>6180.5</v>
      </c>
      <c r="F1518" s="12">
        <f>'Market Data'!F1504</f>
        <v>6229</v>
      </c>
      <c r="H1518" s="151">
        <f t="shared" si="215"/>
        <v>1500</v>
      </c>
      <c r="I1518" s="244">
        <f ca="1">IF($H1518&lt;($J$6+1),"",PFE(OFFSET($F1518,0,0,-$J$6)))</f>
        <v>9.8777582410650405E-2</v>
      </c>
      <c r="J1518" s="19"/>
      <c r="K1518" s="139" t="str">
        <f t="shared" ca="1" si="216"/>
        <v>Long</v>
      </c>
      <c r="L1518" s="243" t="e">
        <f t="shared" ca="1" si="211"/>
        <v>#N/A</v>
      </c>
      <c r="M1518" s="242" t="e">
        <f t="shared" ca="1" si="212"/>
        <v>#N/A</v>
      </c>
      <c r="N1518" s="20"/>
      <c r="O1518" s="74">
        <f t="shared" ca="1" si="217"/>
        <v>1</v>
      </c>
      <c r="P1518" s="75">
        <f t="shared" ca="1" si="209"/>
        <v>0</v>
      </c>
      <c r="Q1518" s="76" t="str">
        <f t="shared" ca="1" si="213"/>
        <v/>
      </c>
      <c r="R1518" s="75"/>
      <c r="S1518" s="77">
        <f t="shared" ca="1" si="210"/>
        <v>1</v>
      </c>
      <c r="T1518" s="78"/>
      <c r="U1518" s="81">
        <f t="shared" ca="1" si="218"/>
        <v>1330</v>
      </c>
      <c r="V1518" s="82">
        <f t="shared" ca="1" si="214"/>
        <v>136795.14000000004</v>
      </c>
      <c r="W1518" s="50"/>
      <c r="X1518" s="50"/>
      <c r="Y1518" s="50"/>
      <c r="Z1518" s="50"/>
      <c r="AA1518" s="50"/>
      <c r="AG1518" s="50"/>
      <c r="AH1518" s="50"/>
      <c r="AI1518" s="50"/>
      <c r="AJ1518" s="50"/>
      <c r="AK1518" s="50"/>
      <c r="AL1518" s="50"/>
      <c r="AM1518" s="50"/>
      <c r="AN1518" s="50"/>
      <c r="AO1518" s="50"/>
      <c r="AP1518" s="138" t="str">
        <f>IF(NOT($AS1518=$AS1519),ROW(),"")</f>
        <v/>
      </c>
      <c r="AQ1518" s="20" t="str">
        <f>IF(NOT(AS1518=AS1519),AS1519,"")</f>
        <v/>
      </c>
      <c r="AR1518" s="20" t="str">
        <f>INDEX($AB$15:$AM$15,MATCH($AS1518,$AB$11:$AM$11,0))</f>
        <v>in</v>
      </c>
      <c r="AS1518" s="20" t="str">
        <f>LEFT(AT1518,4)</f>
        <v>2005</v>
      </c>
      <c r="AT1518" s="139" t="str">
        <f>LEFT(B1518,6)</f>
        <v>200511</v>
      </c>
    </row>
    <row r="1519" spans="2:46" x14ac:dyDescent="0.25">
      <c r="B1519" s="11">
        <f>'Market Data'!B1505</f>
        <v>20051122</v>
      </c>
      <c r="C1519" s="2">
        <f>'Market Data'!C1505</f>
        <v>6234</v>
      </c>
      <c r="D1519" s="2">
        <f>'Market Data'!D1505</f>
        <v>6236.5</v>
      </c>
      <c r="E1519" s="2">
        <f>'Market Data'!E1505</f>
        <v>6215</v>
      </c>
      <c r="F1519" s="12">
        <f>'Market Data'!F1505</f>
        <v>6230</v>
      </c>
      <c r="H1519" s="151">
        <f t="shared" si="215"/>
        <v>1501</v>
      </c>
      <c r="I1519" s="244">
        <f ca="1">IF($H1519&lt;($J$6+1),"",PFE(OFFSET($F1519,0,0,-$J$6)))</f>
        <v>8.6652573179173187E-2</v>
      </c>
      <c r="J1519" s="19"/>
      <c r="K1519" s="139" t="str">
        <f t="shared" ca="1" si="216"/>
        <v>Long</v>
      </c>
      <c r="L1519" s="243" t="e">
        <f t="shared" ca="1" si="211"/>
        <v>#N/A</v>
      </c>
      <c r="M1519" s="242" t="e">
        <f t="shared" ca="1" si="212"/>
        <v>#N/A</v>
      </c>
      <c r="N1519" s="20"/>
      <c r="O1519" s="74">
        <f t="shared" ca="1" si="217"/>
        <v>1</v>
      </c>
      <c r="P1519" s="75">
        <f t="shared" ca="1" si="209"/>
        <v>0</v>
      </c>
      <c r="Q1519" s="76" t="str">
        <f t="shared" ca="1" si="213"/>
        <v/>
      </c>
      <c r="R1519" s="75"/>
      <c r="S1519" s="77">
        <f t="shared" ca="1" si="210"/>
        <v>1</v>
      </c>
      <c r="T1519" s="78"/>
      <c r="U1519" s="81">
        <f t="shared" ca="1" si="218"/>
        <v>35</v>
      </c>
      <c r="V1519" s="82">
        <f t="shared" ca="1" si="214"/>
        <v>136830.14000000004</v>
      </c>
      <c r="W1519" s="50"/>
      <c r="X1519" s="50"/>
      <c r="Y1519" s="50"/>
      <c r="Z1519" s="50"/>
      <c r="AA1519" s="50"/>
      <c r="AG1519" s="50"/>
      <c r="AH1519" s="50"/>
      <c r="AI1519" s="50"/>
      <c r="AJ1519" s="50"/>
      <c r="AK1519" s="50"/>
      <c r="AL1519" s="50"/>
      <c r="AM1519" s="50"/>
      <c r="AN1519" s="50"/>
      <c r="AO1519" s="50"/>
      <c r="AP1519" s="138" t="str">
        <f>IF(NOT($AS1519=$AS1520),ROW(),"")</f>
        <v/>
      </c>
      <c r="AQ1519" s="20" t="str">
        <f>IF(NOT(AS1519=AS1520),AS1520,"")</f>
        <v/>
      </c>
      <c r="AR1519" s="20" t="str">
        <f>INDEX($AB$15:$AM$15,MATCH($AS1519,$AB$11:$AM$11,0))</f>
        <v>in</v>
      </c>
      <c r="AS1519" s="20" t="str">
        <f>LEFT(AT1519,4)</f>
        <v>2005</v>
      </c>
      <c r="AT1519" s="139" t="str">
        <f>LEFT(B1519,6)</f>
        <v>200511</v>
      </c>
    </row>
    <row r="1520" spans="2:46" x14ac:dyDescent="0.25">
      <c r="B1520" s="11">
        <f>'Market Data'!B1506</f>
        <v>20051123</v>
      </c>
      <c r="C1520" s="2">
        <f>'Market Data'!C1506</f>
        <v>6256.5</v>
      </c>
      <c r="D1520" s="2">
        <f>'Market Data'!D1506</f>
        <v>6259</v>
      </c>
      <c r="E1520" s="2">
        <f>'Market Data'!E1506</f>
        <v>6227</v>
      </c>
      <c r="F1520" s="12">
        <f>'Market Data'!F1506</f>
        <v>6249.5</v>
      </c>
      <c r="H1520" s="151">
        <f t="shared" si="215"/>
        <v>1502</v>
      </c>
      <c r="I1520" s="244">
        <f ca="1">IF($H1520&lt;($J$6+1),"",PFE(OFFSET($F1520,0,0,-$J$6)))</f>
        <v>9.9165294987773295E-2</v>
      </c>
      <c r="J1520" s="19"/>
      <c r="K1520" s="139" t="str">
        <f t="shared" ca="1" si="216"/>
        <v>Long</v>
      </c>
      <c r="L1520" s="243" t="e">
        <f t="shared" ca="1" si="211"/>
        <v>#N/A</v>
      </c>
      <c r="M1520" s="242" t="e">
        <f t="shared" ca="1" si="212"/>
        <v>#N/A</v>
      </c>
      <c r="N1520" s="20"/>
      <c r="O1520" s="74">
        <f t="shared" ca="1" si="217"/>
        <v>1</v>
      </c>
      <c r="P1520" s="75">
        <f t="shared" ca="1" si="209"/>
        <v>0</v>
      </c>
      <c r="Q1520" s="76" t="str">
        <f t="shared" ca="1" si="213"/>
        <v/>
      </c>
      <c r="R1520" s="75"/>
      <c r="S1520" s="77">
        <f t="shared" ca="1" si="210"/>
        <v>1</v>
      </c>
      <c r="T1520" s="78"/>
      <c r="U1520" s="81">
        <f t="shared" ca="1" si="218"/>
        <v>682.5</v>
      </c>
      <c r="V1520" s="82">
        <f t="shared" ca="1" si="214"/>
        <v>137512.64000000004</v>
      </c>
      <c r="W1520" s="50"/>
      <c r="X1520" s="50"/>
      <c r="Y1520" s="50"/>
      <c r="Z1520" s="50"/>
      <c r="AA1520" s="50"/>
      <c r="AG1520" s="50"/>
      <c r="AH1520" s="50"/>
      <c r="AI1520" s="50"/>
      <c r="AJ1520" s="50"/>
      <c r="AK1520" s="50"/>
      <c r="AL1520" s="50"/>
      <c r="AM1520" s="50"/>
      <c r="AN1520" s="50"/>
      <c r="AO1520" s="50"/>
      <c r="AP1520" s="138" t="str">
        <f>IF(NOT($AS1520=$AS1521),ROW(),"")</f>
        <v/>
      </c>
      <c r="AQ1520" s="20" t="str">
        <f>IF(NOT(AS1520=AS1521),AS1521,"")</f>
        <v/>
      </c>
      <c r="AR1520" s="20" t="str">
        <f>INDEX($AB$15:$AM$15,MATCH($AS1520,$AB$11:$AM$11,0))</f>
        <v>in</v>
      </c>
      <c r="AS1520" s="20" t="str">
        <f>LEFT(AT1520,4)</f>
        <v>2005</v>
      </c>
      <c r="AT1520" s="139" t="str">
        <f>LEFT(B1520,6)</f>
        <v>200511</v>
      </c>
    </row>
    <row r="1521" spans="2:46" x14ac:dyDescent="0.25">
      <c r="B1521" s="11">
        <f>'Market Data'!B1507</f>
        <v>20051124</v>
      </c>
      <c r="C1521" s="2">
        <f>'Market Data'!C1507</f>
        <v>6244</v>
      </c>
      <c r="D1521" s="2">
        <f>'Market Data'!D1507</f>
        <v>6248</v>
      </c>
      <c r="E1521" s="2">
        <f>'Market Data'!E1507</f>
        <v>6224.5</v>
      </c>
      <c r="F1521" s="12">
        <f>'Market Data'!F1507</f>
        <v>6245.5</v>
      </c>
      <c r="H1521" s="151">
        <f t="shared" si="215"/>
        <v>1503</v>
      </c>
      <c r="I1521" s="244">
        <f ca="1">IF($H1521&lt;($J$6+1),"",PFE(OFFSET($F1521,0,0,-$J$6)))</f>
        <v>9.4045730327504615E-2</v>
      </c>
      <c r="J1521" s="19"/>
      <c r="K1521" s="139" t="str">
        <f t="shared" ca="1" si="216"/>
        <v>Long</v>
      </c>
      <c r="L1521" s="243" t="e">
        <f t="shared" ca="1" si="211"/>
        <v>#N/A</v>
      </c>
      <c r="M1521" s="242" t="e">
        <f t="shared" ca="1" si="212"/>
        <v>#N/A</v>
      </c>
      <c r="N1521" s="20"/>
      <c r="O1521" s="74">
        <f t="shared" ca="1" si="217"/>
        <v>1</v>
      </c>
      <c r="P1521" s="75">
        <f t="shared" ca="1" si="209"/>
        <v>0</v>
      </c>
      <c r="Q1521" s="76" t="str">
        <f t="shared" ca="1" si="213"/>
        <v/>
      </c>
      <c r="R1521" s="75"/>
      <c r="S1521" s="77">
        <f t="shared" ca="1" si="210"/>
        <v>1</v>
      </c>
      <c r="T1521" s="78"/>
      <c r="U1521" s="81">
        <f t="shared" ca="1" si="218"/>
        <v>-140</v>
      </c>
      <c r="V1521" s="82">
        <f t="shared" ca="1" si="214"/>
        <v>137372.64000000004</v>
      </c>
      <c r="W1521" s="50"/>
      <c r="X1521" s="50"/>
      <c r="Y1521" s="50"/>
      <c r="Z1521" s="50"/>
      <c r="AA1521" s="50"/>
      <c r="AG1521" s="50"/>
      <c r="AH1521" s="50"/>
      <c r="AI1521" s="50"/>
      <c r="AJ1521" s="50"/>
      <c r="AK1521" s="50"/>
      <c r="AL1521" s="50"/>
      <c r="AM1521" s="50"/>
      <c r="AN1521" s="50"/>
      <c r="AO1521" s="50"/>
      <c r="AP1521" s="138" t="str">
        <f>IF(NOT($AS1521=$AS1522),ROW(),"")</f>
        <v/>
      </c>
      <c r="AQ1521" s="20" t="str">
        <f>IF(NOT(AS1521=AS1522),AS1522,"")</f>
        <v/>
      </c>
      <c r="AR1521" s="20" t="str">
        <f>INDEX($AB$15:$AM$15,MATCH($AS1521,$AB$11:$AM$11,0))</f>
        <v>in</v>
      </c>
      <c r="AS1521" s="20" t="str">
        <f>LEFT(AT1521,4)</f>
        <v>2005</v>
      </c>
      <c r="AT1521" s="139" t="str">
        <f>LEFT(B1521,6)</f>
        <v>200511</v>
      </c>
    </row>
    <row r="1522" spans="2:46" x14ac:dyDescent="0.25">
      <c r="B1522" s="11">
        <f>'Market Data'!B1508</f>
        <v>20051125</v>
      </c>
      <c r="C1522" s="2">
        <f>'Market Data'!C1508</f>
        <v>6240</v>
      </c>
      <c r="D1522" s="2">
        <f>'Market Data'!D1508</f>
        <v>6259</v>
      </c>
      <c r="E1522" s="2">
        <f>'Market Data'!E1508</f>
        <v>6232.5</v>
      </c>
      <c r="F1522" s="12">
        <f>'Market Data'!F1508</f>
        <v>6242.5</v>
      </c>
      <c r="H1522" s="151">
        <f t="shared" si="215"/>
        <v>1504</v>
      </c>
      <c r="I1522" s="244">
        <f ca="1">IF($H1522&lt;($J$6+1),"",PFE(OFFSET($F1522,0,0,-$J$6)))</f>
        <v>8.3071794545707303E-2</v>
      </c>
      <c r="J1522" s="19"/>
      <c r="K1522" s="139" t="str">
        <f t="shared" ca="1" si="216"/>
        <v>Long</v>
      </c>
      <c r="L1522" s="243" t="e">
        <f t="shared" ca="1" si="211"/>
        <v>#N/A</v>
      </c>
      <c r="M1522" s="242" t="e">
        <f t="shared" ca="1" si="212"/>
        <v>#N/A</v>
      </c>
      <c r="N1522" s="20"/>
      <c r="O1522" s="74">
        <f t="shared" ca="1" si="217"/>
        <v>1</v>
      </c>
      <c r="P1522" s="75">
        <f t="shared" ca="1" si="209"/>
        <v>0</v>
      </c>
      <c r="Q1522" s="76" t="str">
        <f t="shared" ca="1" si="213"/>
        <v/>
      </c>
      <c r="R1522" s="75"/>
      <c r="S1522" s="77">
        <f t="shared" ca="1" si="210"/>
        <v>1</v>
      </c>
      <c r="T1522" s="78"/>
      <c r="U1522" s="81">
        <f t="shared" ca="1" si="218"/>
        <v>-105</v>
      </c>
      <c r="V1522" s="82">
        <f t="shared" ca="1" si="214"/>
        <v>137267.64000000004</v>
      </c>
      <c r="W1522" s="50"/>
      <c r="X1522" s="50"/>
      <c r="Y1522" s="50"/>
      <c r="Z1522" s="50"/>
      <c r="AA1522" s="50"/>
      <c r="AG1522" s="50"/>
      <c r="AH1522" s="50"/>
      <c r="AI1522" s="50"/>
      <c r="AJ1522" s="50"/>
      <c r="AK1522" s="50"/>
      <c r="AL1522" s="50"/>
      <c r="AM1522" s="50"/>
      <c r="AN1522" s="50"/>
      <c r="AO1522" s="50"/>
      <c r="AP1522" s="138" t="str">
        <f>IF(NOT($AS1522=$AS1523),ROW(),"")</f>
        <v/>
      </c>
      <c r="AQ1522" s="20" t="str">
        <f>IF(NOT(AS1522=AS1523),AS1523,"")</f>
        <v/>
      </c>
      <c r="AR1522" s="20" t="str">
        <f>INDEX($AB$15:$AM$15,MATCH($AS1522,$AB$11:$AM$11,0))</f>
        <v>in</v>
      </c>
      <c r="AS1522" s="20" t="str">
        <f>LEFT(AT1522,4)</f>
        <v>2005</v>
      </c>
      <c r="AT1522" s="139" t="str">
        <f>LEFT(B1522,6)</f>
        <v>200511</v>
      </c>
    </row>
    <row r="1523" spans="2:46" x14ac:dyDescent="0.25">
      <c r="B1523" s="11">
        <f>'Market Data'!B1509</f>
        <v>20051128</v>
      </c>
      <c r="C1523" s="2">
        <f>'Market Data'!C1509</f>
        <v>6280.5</v>
      </c>
      <c r="D1523" s="2">
        <f>'Market Data'!D1509</f>
        <v>6295</v>
      </c>
      <c r="E1523" s="2">
        <f>'Market Data'!E1509</f>
        <v>6208</v>
      </c>
      <c r="F1523" s="12">
        <f>'Market Data'!F1509</f>
        <v>6227.5</v>
      </c>
      <c r="H1523" s="151">
        <f t="shared" si="215"/>
        <v>1505</v>
      </c>
      <c r="I1523" s="244">
        <f ca="1">IF($H1523&lt;($J$6+1),"",PFE(OFFSET($F1523,0,0,-$J$6)))</f>
        <v>7.9731746651607344E-2</v>
      </c>
      <c r="J1523" s="19"/>
      <c r="K1523" s="139" t="str">
        <f t="shared" ca="1" si="216"/>
        <v>Long</v>
      </c>
      <c r="L1523" s="243" t="e">
        <f t="shared" ca="1" si="211"/>
        <v>#N/A</v>
      </c>
      <c r="M1523" s="242" t="e">
        <f t="shared" ca="1" si="212"/>
        <v>#N/A</v>
      </c>
      <c r="N1523" s="20"/>
      <c r="O1523" s="74">
        <f t="shared" ca="1" si="217"/>
        <v>1</v>
      </c>
      <c r="P1523" s="75">
        <f t="shared" ca="1" si="209"/>
        <v>0</v>
      </c>
      <c r="Q1523" s="76" t="str">
        <f t="shared" ca="1" si="213"/>
        <v/>
      </c>
      <c r="R1523" s="75"/>
      <c r="S1523" s="77">
        <f t="shared" ca="1" si="210"/>
        <v>1</v>
      </c>
      <c r="T1523" s="78"/>
      <c r="U1523" s="81">
        <f t="shared" ca="1" si="218"/>
        <v>-525</v>
      </c>
      <c r="V1523" s="82">
        <f t="shared" ca="1" si="214"/>
        <v>136742.64000000004</v>
      </c>
      <c r="W1523" s="50"/>
      <c r="X1523" s="50"/>
      <c r="Y1523" s="50"/>
      <c r="Z1523" s="50"/>
      <c r="AA1523" s="50"/>
      <c r="AG1523" s="50"/>
      <c r="AH1523" s="50"/>
      <c r="AI1523" s="50"/>
      <c r="AJ1523" s="50"/>
      <c r="AK1523" s="50"/>
      <c r="AL1523" s="50"/>
      <c r="AM1523" s="50"/>
      <c r="AN1523" s="50"/>
      <c r="AO1523" s="50"/>
      <c r="AP1523" s="138" t="str">
        <f>IF(NOT($AS1523=$AS1524),ROW(),"")</f>
        <v/>
      </c>
      <c r="AQ1523" s="20" t="str">
        <f>IF(NOT(AS1523=AS1524),AS1524,"")</f>
        <v/>
      </c>
      <c r="AR1523" s="20" t="str">
        <f>INDEX($AB$15:$AM$15,MATCH($AS1523,$AB$11:$AM$11,0))</f>
        <v>in</v>
      </c>
      <c r="AS1523" s="20" t="str">
        <f>LEFT(AT1523,4)</f>
        <v>2005</v>
      </c>
      <c r="AT1523" s="139" t="str">
        <f>LEFT(B1523,6)</f>
        <v>200511</v>
      </c>
    </row>
    <row r="1524" spans="2:46" x14ac:dyDescent="0.25">
      <c r="B1524" s="11">
        <f>'Market Data'!B1510</f>
        <v>20051129</v>
      </c>
      <c r="C1524" s="2">
        <f>'Market Data'!C1510</f>
        <v>6221</v>
      </c>
      <c r="D1524" s="2">
        <f>'Market Data'!D1510</f>
        <v>6272.5</v>
      </c>
      <c r="E1524" s="2">
        <f>'Market Data'!E1510</f>
        <v>6207</v>
      </c>
      <c r="F1524" s="12">
        <f>'Market Data'!F1510</f>
        <v>6241.5</v>
      </c>
      <c r="H1524" s="151">
        <f t="shared" si="215"/>
        <v>1506</v>
      </c>
      <c r="I1524" s="244">
        <f ca="1">IF($H1524&lt;($J$6+1),"",PFE(OFFSET($F1524,0,0,-$J$6)))</f>
        <v>0.11435827537406269</v>
      </c>
      <c r="J1524" s="19"/>
      <c r="K1524" s="139" t="str">
        <f t="shared" ca="1" si="216"/>
        <v>Long</v>
      </c>
      <c r="L1524" s="243" t="e">
        <f t="shared" ca="1" si="211"/>
        <v>#N/A</v>
      </c>
      <c r="M1524" s="242" t="e">
        <f t="shared" ca="1" si="212"/>
        <v>#N/A</v>
      </c>
      <c r="N1524" s="20"/>
      <c r="O1524" s="74">
        <f t="shared" ca="1" si="217"/>
        <v>1</v>
      </c>
      <c r="P1524" s="75">
        <f t="shared" ca="1" si="209"/>
        <v>0</v>
      </c>
      <c r="Q1524" s="76" t="str">
        <f t="shared" ca="1" si="213"/>
        <v/>
      </c>
      <c r="R1524" s="75"/>
      <c r="S1524" s="77">
        <f t="shared" ca="1" si="210"/>
        <v>1</v>
      </c>
      <c r="T1524" s="78"/>
      <c r="U1524" s="81">
        <f t="shared" ca="1" si="218"/>
        <v>490</v>
      </c>
      <c r="V1524" s="82">
        <f t="shared" ca="1" si="214"/>
        <v>137232.64000000004</v>
      </c>
      <c r="W1524" s="50"/>
      <c r="X1524" s="50"/>
      <c r="Y1524" s="50"/>
      <c r="Z1524" s="50"/>
      <c r="AA1524" s="50"/>
      <c r="AG1524" s="50"/>
      <c r="AH1524" s="50"/>
      <c r="AI1524" s="50"/>
      <c r="AJ1524" s="50"/>
      <c r="AK1524" s="50"/>
      <c r="AL1524" s="50"/>
      <c r="AM1524" s="50"/>
      <c r="AN1524" s="50"/>
      <c r="AO1524" s="50"/>
      <c r="AP1524" s="138" t="str">
        <f>IF(NOT($AS1524=$AS1525),ROW(),"")</f>
        <v/>
      </c>
      <c r="AQ1524" s="20" t="str">
        <f>IF(NOT(AS1524=AS1525),AS1525,"")</f>
        <v/>
      </c>
      <c r="AR1524" s="20" t="str">
        <f>INDEX($AB$15:$AM$15,MATCH($AS1524,$AB$11:$AM$11,0))</f>
        <v>in</v>
      </c>
      <c r="AS1524" s="20" t="str">
        <f>LEFT(AT1524,4)</f>
        <v>2005</v>
      </c>
      <c r="AT1524" s="139" t="str">
        <f>LEFT(B1524,6)</f>
        <v>200511</v>
      </c>
    </row>
    <row r="1525" spans="2:46" x14ac:dyDescent="0.25">
      <c r="B1525" s="11">
        <f>'Market Data'!B1511</f>
        <v>20051130</v>
      </c>
      <c r="C1525" s="2">
        <f>'Market Data'!C1511</f>
        <v>6234</v>
      </c>
      <c r="D1525" s="2">
        <f>'Market Data'!D1511</f>
        <v>6261.5</v>
      </c>
      <c r="E1525" s="2">
        <f>'Market Data'!E1511</f>
        <v>6217</v>
      </c>
      <c r="F1525" s="12">
        <f>'Market Data'!F1511</f>
        <v>6254</v>
      </c>
      <c r="H1525" s="151">
        <f t="shared" si="215"/>
        <v>1507</v>
      </c>
      <c r="I1525" s="244">
        <f ca="1">IF($H1525&lt;($J$6+1),"",PFE(OFFSET($F1525,0,0,-$J$6)))</f>
        <v>0.12466910765349697</v>
      </c>
      <c r="J1525" s="19"/>
      <c r="K1525" s="139" t="str">
        <f t="shared" ca="1" si="216"/>
        <v>Long</v>
      </c>
      <c r="L1525" s="243" t="e">
        <f t="shared" ca="1" si="211"/>
        <v>#N/A</v>
      </c>
      <c r="M1525" s="242" t="e">
        <f t="shared" ca="1" si="212"/>
        <v>#N/A</v>
      </c>
      <c r="N1525" s="20"/>
      <c r="O1525" s="74">
        <f t="shared" ca="1" si="217"/>
        <v>1</v>
      </c>
      <c r="P1525" s="75">
        <f t="shared" ca="1" si="209"/>
        <v>0</v>
      </c>
      <c r="Q1525" s="76" t="str">
        <f t="shared" ca="1" si="213"/>
        <v/>
      </c>
      <c r="R1525" s="75"/>
      <c r="S1525" s="77">
        <f t="shared" ca="1" si="210"/>
        <v>1</v>
      </c>
      <c r="T1525" s="78"/>
      <c r="U1525" s="81">
        <f t="shared" ca="1" si="218"/>
        <v>437.5</v>
      </c>
      <c r="V1525" s="82">
        <f t="shared" ca="1" si="214"/>
        <v>137670.14000000004</v>
      </c>
      <c r="W1525" s="50"/>
      <c r="X1525" s="50"/>
      <c r="Y1525" s="50"/>
      <c r="Z1525" s="50"/>
      <c r="AA1525" s="50"/>
      <c r="AG1525" s="50"/>
      <c r="AH1525" s="50"/>
      <c r="AI1525" s="50"/>
      <c r="AJ1525" s="50"/>
      <c r="AK1525" s="50"/>
      <c r="AL1525" s="50"/>
      <c r="AM1525" s="50"/>
      <c r="AN1525" s="50"/>
      <c r="AO1525" s="50"/>
      <c r="AP1525" s="138" t="str">
        <f>IF(NOT($AS1525=$AS1526),ROW(),"")</f>
        <v/>
      </c>
      <c r="AQ1525" s="20" t="str">
        <f>IF(NOT(AS1525=AS1526),AS1526,"")</f>
        <v/>
      </c>
      <c r="AR1525" s="20" t="str">
        <f>INDEX($AB$15:$AM$15,MATCH($AS1525,$AB$11:$AM$11,0))</f>
        <v>in</v>
      </c>
      <c r="AS1525" s="20" t="str">
        <f>LEFT(AT1525,4)</f>
        <v>2005</v>
      </c>
      <c r="AT1525" s="139" t="str">
        <f>LEFT(B1525,6)</f>
        <v>200511</v>
      </c>
    </row>
    <row r="1526" spans="2:46" x14ac:dyDescent="0.25">
      <c r="B1526" s="11">
        <f>'Market Data'!B1512</f>
        <v>20051201</v>
      </c>
      <c r="C1526" s="2">
        <f>'Market Data'!C1512</f>
        <v>6256</v>
      </c>
      <c r="D1526" s="2">
        <f>'Market Data'!D1512</f>
        <v>6325</v>
      </c>
      <c r="E1526" s="2">
        <f>'Market Data'!E1512</f>
        <v>6256</v>
      </c>
      <c r="F1526" s="12">
        <f>'Market Data'!F1512</f>
        <v>6315</v>
      </c>
      <c r="H1526" s="151">
        <f t="shared" si="215"/>
        <v>1508</v>
      </c>
      <c r="I1526" s="244">
        <f ca="1">IF($H1526&lt;($J$6+1),"",PFE(OFFSET($F1526,0,0,-$J$6)))</f>
        <v>0.1446284929764651</v>
      </c>
      <c r="J1526" s="19"/>
      <c r="K1526" s="139" t="str">
        <f t="shared" ca="1" si="216"/>
        <v>Long</v>
      </c>
      <c r="L1526" s="243" t="e">
        <f t="shared" ca="1" si="211"/>
        <v>#N/A</v>
      </c>
      <c r="M1526" s="242" t="e">
        <f t="shared" ca="1" si="212"/>
        <v>#N/A</v>
      </c>
      <c r="N1526" s="20"/>
      <c r="O1526" s="74">
        <f t="shared" ca="1" si="217"/>
        <v>1</v>
      </c>
      <c r="P1526" s="75">
        <f t="shared" ca="1" si="209"/>
        <v>0</v>
      </c>
      <c r="Q1526" s="76" t="str">
        <f t="shared" ca="1" si="213"/>
        <v/>
      </c>
      <c r="R1526" s="75"/>
      <c r="S1526" s="77">
        <f t="shared" ca="1" si="210"/>
        <v>1</v>
      </c>
      <c r="T1526" s="78"/>
      <c r="U1526" s="81">
        <f t="shared" ca="1" si="218"/>
        <v>2135</v>
      </c>
      <c r="V1526" s="82">
        <f t="shared" ca="1" si="214"/>
        <v>139805.14000000004</v>
      </c>
      <c r="W1526" s="50"/>
      <c r="X1526" s="50"/>
      <c r="Y1526" s="50"/>
      <c r="Z1526" s="50"/>
      <c r="AA1526" s="50"/>
      <c r="AG1526" s="50"/>
      <c r="AH1526" s="50"/>
      <c r="AI1526" s="50"/>
      <c r="AJ1526" s="50"/>
      <c r="AK1526" s="50"/>
      <c r="AL1526" s="50"/>
      <c r="AM1526" s="50"/>
      <c r="AN1526" s="50"/>
      <c r="AO1526" s="50"/>
      <c r="AP1526" s="138" t="str">
        <f>IF(NOT($AS1526=$AS1527),ROW(),"")</f>
        <v/>
      </c>
      <c r="AQ1526" s="20" t="str">
        <f>IF(NOT(AS1526=AS1527),AS1527,"")</f>
        <v/>
      </c>
      <c r="AR1526" s="20" t="str">
        <f>INDEX($AB$15:$AM$15,MATCH($AS1526,$AB$11:$AM$11,0))</f>
        <v>in</v>
      </c>
      <c r="AS1526" s="20" t="str">
        <f>LEFT(AT1526,4)</f>
        <v>2005</v>
      </c>
      <c r="AT1526" s="139" t="str">
        <f>LEFT(B1526,6)</f>
        <v>200512</v>
      </c>
    </row>
    <row r="1527" spans="2:46" x14ac:dyDescent="0.25">
      <c r="B1527" s="11">
        <f>'Market Data'!B1513</f>
        <v>20051202</v>
      </c>
      <c r="C1527" s="2">
        <f>'Market Data'!C1513</f>
        <v>6347</v>
      </c>
      <c r="D1527" s="2">
        <f>'Market Data'!D1513</f>
        <v>6359.5</v>
      </c>
      <c r="E1527" s="2">
        <f>'Market Data'!E1513</f>
        <v>6326</v>
      </c>
      <c r="F1527" s="12">
        <f>'Market Data'!F1513</f>
        <v>6353.5</v>
      </c>
      <c r="H1527" s="151">
        <f t="shared" si="215"/>
        <v>1509</v>
      </c>
      <c r="I1527" s="244">
        <f ca="1">IF($H1527&lt;($J$6+1),"",PFE(OFFSET($F1527,0,0,-$J$6)))</f>
        <v>0.12946388826504973</v>
      </c>
      <c r="J1527" s="19"/>
      <c r="K1527" s="139" t="str">
        <f t="shared" ca="1" si="216"/>
        <v>Long</v>
      </c>
      <c r="L1527" s="243" t="e">
        <f t="shared" ca="1" si="211"/>
        <v>#N/A</v>
      </c>
      <c r="M1527" s="242" t="e">
        <f t="shared" ca="1" si="212"/>
        <v>#N/A</v>
      </c>
      <c r="N1527" s="20"/>
      <c r="O1527" s="74">
        <f t="shared" ca="1" si="217"/>
        <v>1</v>
      </c>
      <c r="P1527" s="75">
        <f t="shared" ca="1" si="209"/>
        <v>0</v>
      </c>
      <c r="Q1527" s="76" t="str">
        <f t="shared" ca="1" si="213"/>
        <v/>
      </c>
      <c r="R1527" s="75"/>
      <c r="S1527" s="77">
        <f t="shared" ca="1" si="210"/>
        <v>1</v>
      </c>
      <c r="T1527" s="78"/>
      <c r="U1527" s="81">
        <f t="shared" ca="1" si="218"/>
        <v>1347.5</v>
      </c>
      <c r="V1527" s="82">
        <f t="shared" ca="1" si="214"/>
        <v>141152.64000000004</v>
      </c>
      <c r="W1527" s="50"/>
      <c r="X1527" s="50"/>
      <c r="Y1527" s="50"/>
      <c r="Z1527" s="50"/>
      <c r="AA1527" s="50"/>
      <c r="AG1527" s="50"/>
      <c r="AH1527" s="50"/>
      <c r="AI1527" s="50"/>
      <c r="AJ1527" s="50"/>
      <c r="AK1527" s="50"/>
      <c r="AL1527" s="50"/>
      <c r="AM1527" s="50"/>
      <c r="AN1527" s="50"/>
      <c r="AO1527" s="50"/>
      <c r="AP1527" s="138" t="str">
        <f>IF(NOT($AS1527=$AS1528),ROW(),"")</f>
        <v/>
      </c>
      <c r="AQ1527" s="20" t="str">
        <f>IF(NOT(AS1527=AS1528),AS1528,"")</f>
        <v/>
      </c>
      <c r="AR1527" s="20" t="str">
        <f>INDEX($AB$15:$AM$15,MATCH($AS1527,$AB$11:$AM$11,0))</f>
        <v>in</v>
      </c>
      <c r="AS1527" s="20" t="str">
        <f>LEFT(AT1527,4)</f>
        <v>2005</v>
      </c>
      <c r="AT1527" s="139" t="str">
        <f>LEFT(B1527,6)</f>
        <v>200512</v>
      </c>
    </row>
    <row r="1528" spans="2:46" x14ac:dyDescent="0.25">
      <c r="B1528" s="11">
        <f>'Market Data'!B1514</f>
        <v>20051205</v>
      </c>
      <c r="C1528" s="2">
        <f>'Market Data'!C1514</f>
        <v>6356</v>
      </c>
      <c r="D1528" s="2">
        <f>'Market Data'!D1514</f>
        <v>6357.5</v>
      </c>
      <c r="E1528" s="2">
        <f>'Market Data'!E1514</f>
        <v>6302</v>
      </c>
      <c r="F1528" s="12">
        <f>'Market Data'!F1514</f>
        <v>6318</v>
      </c>
      <c r="H1528" s="151">
        <f t="shared" si="215"/>
        <v>1510</v>
      </c>
      <c r="I1528" s="244">
        <f ca="1">IF($H1528&lt;($J$6+1),"",PFE(OFFSET($F1528,0,0,-$J$6)))</f>
        <v>0.10197784594269377</v>
      </c>
      <c r="J1528" s="19"/>
      <c r="K1528" s="139" t="str">
        <f t="shared" ca="1" si="216"/>
        <v>Long</v>
      </c>
      <c r="L1528" s="243" t="e">
        <f t="shared" ca="1" si="211"/>
        <v>#N/A</v>
      </c>
      <c r="M1528" s="242" t="e">
        <f t="shared" ca="1" si="212"/>
        <v>#N/A</v>
      </c>
      <c r="N1528" s="20"/>
      <c r="O1528" s="74">
        <f t="shared" ca="1" si="217"/>
        <v>1</v>
      </c>
      <c r="P1528" s="75">
        <f t="shared" ca="1" si="209"/>
        <v>0</v>
      </c>
      <c r="Q1528" s="76" t="str">
        <f t="shared" ca="1" si="213"/>
        <v/>
      </c>
      <c r="R1528" s="75"/>
      <c r="S1528" s="77">
        <f t="shared" ca="1" si="210"/>
        <v>1</v>
      </c>
      <c r="T1528" s="78"/>
      <c r="U1528" s="81">
        <f t="shared" ca="1" si="218"/>
        <v>-1242.5</v>
      </c>
      <c r="V1528" s="82">
        <f t="shared" ca="1" si="214"/>
        <v>139910.14000000004</v>
      </c>
      <c r="W1528" s="50"/>
      <c r="X1528" s="50"/>
      <c r="Y1528" s="50"/>
      <c r="Z1528" s="50"/>
      <c r="AA1528" s="50"/>
      <c r="AG1528" s="50"/>
      <c r="AH1528" s="50"/>
      <c r="AI1528" s="50"/>
      <c r="AJ1528" s="50"/>
      <c r="AK1528" s="50"/>
      <c r="AL1528" s="50"/>
      <c r="AM1528" s="50"/>
      <c r="AN1528" s="50"/>
      <c r="AO1528" s="50"/>
      <c r="AP1528" s="138" t="str">
        <f>IF(NOT($AS1528=$AS1529),ROW(),"")</f>
        <v/>
      </c>
      <c r="AQ1528" s="20" t="str">
        <f>IF(NOT(AS1528=AS1529),AS1529,"")</f>
        <v/>
      </c>
      <c r="AR1528" s="20" t="str">
        <f>INDEX($AB$15:$AM$15,MATCH($AS1528,$AB$11:$AM$11,0))</f>
        <v>in</v>
      </c>
      <c r="AS1528" s="20" t="str">
        <f>LEFT(AT1528,4)</f>
        <v>2005</v>
      </c>
      <c r="AT1528" s="139" t="str">
        <f>LEFT(B1528,6)</f>
        <v>200512</v>
      </c>
    </row>
    <row r="1529" spans="2:46" x14ac:dyDescent="0.25">
      <c r="B1529" s="11">
        <f>'Market Data'!B1515</f>
        <v>20051206</v>
      </c>
      <c r="C1529" s="2">
        <f>'Market Data'!C1515</f>
        <v>6324</v>
      </c>
      <c r="D1529" s="2">
        <f>'Market Data'!D1515</f>
        <v>6368</v>
      </c>
      <c r="E1529" s="2">
        <f>'Market Data'!E1515</f>
        <v>6321</v>
      </c>
      <c r="F1529" s="12">
        <f>'Market Data'!F1515</f>
        <v>6351.5</v>
      </c>
      <c r="H1529" s="151">
        <f t="shared" si="215"/>
        <v>1511</v>
      </c>
      <c r="I1529" s="244">
        <f ca="1">IF($H1529&lt;($J$6+1),"",PFE(OFFSET($F1529,0,0,-$J$6)))</f>
        <v>0.11626350082156006</v>
      </c>
      <c r="J1529" s="19"/>
      <c r="K1529" s="139" t="str">
        <f t="shared" ca="1" si="216"/>
        <v>Long</v>
      </c>
      <c r="L1529" s="243" t="e">
        <f t="shared" ca="1" si="211"/>
        <v>#N/A</v>
      </c>
      <c r="M1529" s="242" t="e">
        <f t="shared" ca="1" si="212"/>
        <v>#N/A</v>
      </c>
      <c r="N1529" s="20"/>
      <c r="O1529" s="74">
        <f t="shared" ca="1" si="217"/>
        <v>1</v>
      </c>
      <c r="P1529" s="75">
        <f t="shared" ca="1" si="209"/>
        <v>0</v>
      </c>
      <c r="Q1529" s="76" t="str">
        <f t="shared" ca="1" si="213"/>
        <v/>
      </c>
      <c r="R1529" s="75"/>
      <c r="S1529" s="77">
        <f t="shared" ca="1" si="210"/>
        <v>1</v>
      </c>
      <c r="T1529" s="78"/>
      <c r="U1529" s="81">
        <f t="shared" ca="1" si="218"/>
        <v>1172.5</v>
      </c>
      <c r="V1529" s="82">
        <f t="shared" ca="1" si="214"/>
        <v>141082.64000000004</v>
      </c>
      <c r="W1529" s="50"/>
      <c r="X1529" s="50"/>
      <c r="Y1529" s="50"/>
      <c r="Z1529" s="50"/>
      <c r="AA1529" s="50"/>
      <c r="AG1529" s="50"/>
      <c r="AH1529" s="50"/>
      <c r="AI1529" s="50"/>
      <c r="AJ1529" s="50"/>
      <c r="AK1529" s="50"/>
      <c r="AL1529" s="50"/>
      <c r="AM1529" s="50"/>
      <c r="AN1529" s="50"/>
      <c r="AO1529" s="50"/>
      <c r="AP1529" s="138" t="str">
        <f>IF(NOT($AS1529=$AS1530),ROW(),"")</f>
        <v/>
      </c>
      <c r="AQ1529" s="20" t="str">
        <f>IF(NOT(AS1529=AS1530),AS1530,"")</f>
        <v/>
      </c>
      <c r="AR1529" s="20" t="str">
        <f>INDEX($AB$15:$AM$15,MATCH($AS1529,$AB$11:$AM$11,0))</f>
        <v>in</v>
      </c>
      <c r="AS1529" s="20" t="str">
        <f>LEFT(AT1529,4)</f>
        <v>2005</v>
      </c>
      <c r="AT1529" s="139" t="str">
        <f>LEFT(B1529,6)</f>
        <v>200512</v>
      </c>
    </row>
    <row r="1530" spans="2:46" x14ac:dyDescent="0.25">
      <c r="B1530" s="11">
        <f>'Market Data'!B1516</f>
        <v>20051207</v>
      </c>
      <c r="C1530" s="2">
        <f>'Market Data'!C1516</f>
        <v>6342</v>
      </c>
      <c r="D1530" s="2">
        <f>'Market Data'!D1516</f>
        <v>6358.5</v>
      </c>
      <c r="E1530" s="2">
        <f>'Market Data'!E1516</f>
        <v>6296.5</v>
      </c>
      <c r="F1530" s="12">
        <f>'Market Data'!F1516</f>
        <v>6305.5</v>
      </c>
      <c r="H1530" s="151">
        <f t="shared" si="215"/>
        <v>1512</v>
      </c>
      <c r="I1530" s="244">
        <f ca="1">IF($H1530&lt;($J$6+1),"",PFE(OFFSET($F1530,0,0,-$J$6)))</f>
        <v>0.10850729467567582</v>
      </c>
      <c r="J1530" s="19"/>
      <c r="K1530" s="139" t="str">
        <f t="shared" ca="1" si="216"/>
        <v>Long</v>
      </c>
      <c r="L1530" s="243" t="e">
        <f t="shared" ca="1" si="211"/>
        <v>#N/A</v>
      </c>
      <c r="M1530" s="242" t="e">
        <f t="shared" ca="1" si="212"/>
        <v>#N/A</v>
      </c>
      <c r="N1530" s="20"/>
      <c r="O1530" s="74">
        <f t="shared" ca="1" si="217"/>
        <v>1</v>
      </c>
      <c r="P1530" s="75">
        <f t="shared" ca="1" si="209"/>
        <v>0</v>
      </c>
      <c r="Q1530" s="76" t="str">
        <f t="shared" ca="1" si="213"/>
        <v/>
      </c>
      <c r="R1530" s="75"/>
      <c r="S1530" s="77">
        <f t="shared" ca="1" si="210"/>
        <v>1</v>
      </c>
      <c r="T1530" s="78"/>
      <c r="U1530" s="81">
        <f t="shared" ca="1" si="218"/>
        <v>-1610</v>
      </c>
      <c r="V1530" s="82">
        <f t="shared" ca="1" si="214"/>
        <v>139472.64000000004</v>
      </c>
      <c r="W1530" s="50"/>
      <c r="X1530" s="50"/>
      <c r="Y1530" s="50"/>
      <c r="Z1530" s="50"/>
      <c r="AA1530" s="50"/>
      <c r="AG1530" s="50"/>
      <c r="AH1530" s="50"/>
      <c r="AI1530" s="50"/>
      <c r="AJ1530" s="50"/>
      <c r="AK1530" s="50"/>
      <c r="AL1530" s="50"/>
      <c r="AM1530" s="50"/>
      <c r="AN1530" s="50"/>
      <c r="AO1530" s="50"/>
      <c r="AP1530" s="138" t="str">
        <f>IF(NOT($AS1530=$AS1531),ROW(),"")</f>
        <v/>
      </c>
      <c r="AQ1530" s="20" t="str">
        <f>IF(NOT(AS1530=AS1531),AS1531,"")</f>
        <v/>
      </c>
      <c r="AR1530" s="20" t="str">
        <f>INDEX($AB$15:$AM$15,MATCH($AS1530,$AB$11:$AM$11,0))</f>
        <v>in</v>
      </c>
      <c r="AS1530" s="20" t="str">
        <f>LEFT(AT1530,4)</f>
        <v>2005</v>
      </c>
      <c r="AT1530" s="139" t="str">
        <f>LEFT(B1530,6)</f>
        <v>200512</v>
      </c>
    </row>
    <row r="1531" spans="2:46" x14ac:dyDescent="0.25">
      <c r="B1531" s="11">
        <f>'Market Data'!B1517</f>
        <v>20051208</v>
      </c>
      <c r="C1531" s="2">
        <f>'Market Data'!C1517</f>
        <v>6279</v>
      </c>
      <c r="D1531" s="2">
        <f>'Market Data'!D1517</f>
        <v>6345.5</v>
      </c>
      <c r="E1531" s="2">
        <f>'Market Data'!E1517</f>
        <v>6271.5</v>
      </c>
      <c r="F1531" s="12">
        <f>'Market Data'!F1517</f>
        <v>6332</v>
      </c>
      <c r="H1531" s="151">
        <f t="shared" si="215"/>
        <v>1513</v>
      </c>
      <c r="I1531" s="244">
        <f ca="1">IF($H1531&lt;($J$6+1),"",PFE(OFFSET($F1531,0,0,-$J$6)))</f>
        <v>0.11029913997742423</v>
      </c>
      <c r="J1531" s="19"/>
      <c r="K1531" s="139" t="str">
        <f t="shared" ca="1" si="216"/>
        <v>Long</v>
      </c>
      <c r="L1531" s="243" t="e">
        <f t="shared" ca="1" si="211"/>
        <v>#N/A</v>
      </c>
      <c r="M1531" s="242" t="e">
        <f t="shared" ca="1" si="212"/>
        <v>#N/A</v>
      </c>
      <c r="N1531" s="20"/>
      <c r="O1531" s="74">
        <f t="shared" ca="1" si="217"/>
        <v>1</v>
      </c>
      <c r="P1531" s="75">
        <f t="shared" ca="1" si="209"/>
        <v>0</v>
      </c>
      <c r="Q1531" s="76" t="str">
        <f t="shared" ca="1" si="213"/>
        <v/>
      </c>
      <c r="R1531" s="75"/>
      <c r="S1531" s="77">
        <f t="shared" ca="1" si="210"/>
        <v>1</v>
      </c>
      <c r="T1531" s="78"/>
      <c r="U1531" s="81">
        <f t="shared" ca="1" si="218"/>
        <v>927.5</v>
      </c>
      <c r="V1531" s="82">
        <f t="shared" ca="1" si="214"/>
        <v>140400.14000000004</v>
      </c>
      <c r="W1531" s="50"/>
      <c r="X1531" s="50"/>
      <c r="Y1531" s="50"/>
      <c r="Z1531" s="50"/>
      <c r="AA1531" s="50"/>
      <c r="AG1531" s="50"/>
      <c r="AH1531" s="50"/>
      <c r="AI1531" s="50"/>
      <c r="AJ1531" s="50"/>
      <c r="AK1531" s="50"/>
      <c r="AL1531" s="50"/>
      <c r="AM1531" s="50"/>
      <c r="AN1531" s="50"/>
      <c r="AO1531" s="50"/>
      <c r="AP1531" s="138" t="str">
        <f>IF(NOT($AS1531=$AS1532),ROW(),"")</f>
        <v/>
      </c>
      <c r="AQ1531" s="20" t="str">
        <f>IF(NOT(AS1531=AS1532),AS1532,"")</f>
        <v/>
      </c>
      <c r="AR1531" s="20" t="str">
        <f>INDEX($AB$15:$AM$15,MATCH($AS1531,$AB$11:$AM$11,0))</f>
        <v>in</v>
      </c>
      <c r="AS1531" s="20" t="str">
        <f>LEFT(AT1531,4)</f>
        <v>2005</v>
      </c>
      <c r="AT1531" s="139" t="str">
        <f>LEFT(B1531,6)</f>
        <v>200512</v>
      </c>
    </row>
    <row r="1532" spans="2:46" x14ac:dyDescent="0.25">
      <c r="B1532" s="11">
        <f>'Market Data'!B1518</f>
        <v>20051209</v>
      </c>
      <c r="C1532" s="2">
        <f>'Market Data'!C1518</f>
        <v>6311.5</v>
      </c>
      <c r="D1532" s="2">
        <f>'Market Data'!D1518</f>
        <v>6343.5</v>
      </c>
      <c r="E1532" s="2">
        <f>'Market Data'!E1518</f>
        <v>6308</v>
      </c>
      <c r="F1532" s="12">
        <f>'Market Data'!F1518</f>
        <v>6330.5</v>
      </c>
      <c r="H1532" s="151">
        <f t="shared" si="215"/>
        <v>1514</v>
      </c>
      <c r="I1532" s="244">
        <f ca="1">IF($H1532&lt;($J$6+1),"",PFE(OFFSET($F1532,0,0,-$J$6)))</f>
        <v>0.13796076927119486</v>
      </c>
      <c r="J1532" s="19"/>
      <c r="K1532" s="139" t="str">
        <f t="shared" ca="1" si="216"/>
        <v>Long</v>
      </c>
      <c r="L1532" s="243" t="e">
        <f t="shared" ca="1" si="211"/>
        <v>#N/A</v>
      </c>
      <c r="M1532" s="242" t="e">
        <f t="shared" ca="1" si="212"/>
        <v>#N/A</v>
      </c>
      <c r="N1532" s="20"/>
      <c r="O1532" s="74">
        <f t="shared" ca="1" si="217"/>
        <v>1</v>
      </c>
      <c r="P1532" s="75">
        <f t="shared" ca="1" si="209"/>
        <v>0</v>
      </c>
      <c r="Q1532" s="76" t="str">
        <f t="shared" ca="1" si="213"/>
        <v/>
      </c>
      <c r="R1532" s="75"/>
      <c r="S1532" s="77">
        <f t="shared" ca="1" si="210"/>
        <v>1</v>
      </c>
      <c r="T1532" s="78"/>
      <c r="U1532" s="81">
        <f t="shared" ca="1" si="218"/>
        <v>-52.5</v>
      </c>
      <c r="V1532" s="82">
        <f t="shared" ca="1" si="214"/>
        <v>140347.64000000004</v>
      </c>
      <c r="W1532" s="50"/>
      <c r="X1532" s="50"/>
      <c r="Y1532" s="50"/>
      <c r="Z1532" s="50"/>
      <c r="AA1532" s="50"/>
      <c r="AG1532" s="50"/>
      <c r="AH1532" s="50"/>
      <c r="AI1532" s="50"/>
      <c r="AJ1532" s="50"/>
      <c r="AK1532" s="50"/>
      <c r="AL1532" s="50"/>
      <c r="AM1532" s="50"/>
      <c r="AN1532" s="50"/>
      <c r="AO1532" s="50"/>
      <c r="AP1532" s="138" t="str">
        <f>IF(NOT($AS1532=$AS1533),ROW(),"")</f>
        <v/>
      </c>
      <c r="AQ1532" s="20" t="str">
        <f>IF(NOT(AS1532=AS1533),AS1533,"")</f>
        <v/>
      </c>
      <c r="AR1532" s="20" t="str">
        <f>INDEX($AB$15:$AM$15,MATCH($AS1532,$AB$11:$AM$11,0))</f>
        <v>in</v>
      </c>
      <c r="AS1532" s="20" t="str">
        <f>LEFT(AT1532,4)</f>
        <v>2005</v>
      </c>
      <c r="AT1532" s="139" t="str">
        <f>LEFT(B1532,6)</f>
        <v>200512</v>
      </c>
    </row>
    <row r="1533" spans="2:46" x14ac:dyDescent="0.25">
      <c r="B1533" s="11">
        <f>'Market Data'!B1519</f>
        <v>20051212</v>
      </c>
      <c r="C1533" s="2">
        <f>'Market Data'!C1519</f>
        <v>6363</v>
      </c>
      <c r="D1533" s="2">
        <f>'Market Data'!D1519</f>
        <v>6380</v>
      </c>
      <c r="E1533" s="2">
        <f>'Market Data'!E1519</f>
        <v>6333.5</v>
      </c>
      <c r="F1533" s="12">
        <f>'Market Data'!F1519</f>
        <v>6348.5</v>
      </c>
      <c r="H1533" s="151">
        <f t="shared" si="215"/>
        <v>1515</v>
      </c>
      <c r="I1533" s="244">
        <f ca="1">IF($H1533&lt;($J$6+1),"",PFE(OFFSET($F1533,0,0,-$J$6)))</f>
        <v>0.13945954701051472</v>
      </c>
      <c r="J1533" s="19"/>
      <c r="K1533" s="139" t="str">
        <f t="shared" ca="1" si="216"/>
        <v>Long</v>
      </c>
      <c r="L1533" s="243" t="e">
        <f t="shared" ca="1" si="211"/>
        <v>#N/A</v>
      </c>
      <c r="M1533" s="242" t="e">
        <f t="shared" ca="1" si="212"/>
        <v>#N/A</v>
      </c>
      <c r="N1533" s="20"/>
      <c r="O1533" s="74">
        <f t="shared" ca="1" si="217"/>
        <v>1</v>
      </c>
      <c r="P1533" s="75">
        <f t="shared" ca="1" si="209"/>
        <v>0</v>
      </c>
      <c r="Q1533" s="76" t="str">
        <f t="shared" ca="1" si="213"/>
        <v/>
      </c>
      <c r="R1533" s="75"/>
      <c r="S1533" s="77">
        <f t="shared" ca="1" si="210"/>
        <v>1</v>
      </c>
      <c r="T1533" s="78"/>
      <c r="U1533" s="81">
        <f t="shared" ca="1" si="218"/>
        <v>630</v>
      </c>
      <c r="V1533" s="82">
        <f t="shared" ca="1" si="214"/>
        <v>140977.64000000004</v>
      </c>
      <c r="W1533" s="50"/>
      <c r="X1533" s="50"/>
      <c r="Y1533" s="50"/>
      <c r="Z1533" s="50"/>
      <c r="AA1533" s="50"/>
      <c r="AG1533" s="50"/>
      <c r="AH1533" s="50"/>
      <c r="AI1533" s="50"/>
      <c r="AJ1533" s="50"/>
      <c r="AK1533" s="50"/>
      <c r="AL1533" s="50"/>
      <c r="AM1533" s="50"/>
      <c r="AN1533" s="50"/>
      <c r="AO1533" s="50"/>
      <c r="AP1533" s="138" t="str">
        <f>IF(NOT($AS1533=$AS1534),ROW(),"")</f>
        <v/>
      </c>
      <c r="AQ1533" s="20" t="str">
        <f>IF(NOT(AS1533=AS1534),AS1534,"")</f>
        <v/>
      </c>
      <c r="AR1533" s="20" t="str">
        <f>INDEX($AB$15:$AM$15,MATCH($AS1533,$AB$11:$AM$11,0))</f>
        <v>in</v>
      </c>
      <c r="AS1533" s="20" t="str">
        <f>LEFT(AT1533,4)</f>
        <v>2005</v>
      </c>
      <c r="AT1533" s="139" t="str">
        <f>LEFT(B1533,6)</f>
        <v>200512</v>
      </c>
    </row>
    <row r="1534" spans="2:46" x14ac:dyDescent="0.25">
      <c r="B1534" s="11">
        <f>'Market Data'!B1520</f>
        <v>20051213</v>
      </c>
      <c r="C1534" s="2">
        <f>'Market Data'!C1520</f>
        <v>6353.5</v>
      </c>
      <c r="D1534" s="2">
        <f>'Market Data'!D1520</f>
        <v>6363.5</v>
      </c>
      <c r="E1534" s="2">
        <f>'Market Data'!E1520</f>
        <v>6332.5</v>
      </c>
      <c r="F1534" s="12">
        <f>'Market Data'!F1520</f>
        <v>6359.5</v>
      </c>
      <c r="H1534" s="151">
        <f t="shared" si="215"/>
        <v>1516</v>
      </c>
      <c r="I1534" s="244">
        <f ca="1">IF($H1534&lt;($J$6+1),"",PFE(OFFSET($F1534,0,0,-$J$6)))</f>
        <v>0.15423838603872411</v>
      </c>
      <c r="J1534" s="19"/>
      <c r="K1534" s="139" t="str">
        <f t="shared" ca="1" si="216"/>
        <v>Long</v>
      </c>
      <c r="L1534" s="243" t="e">
        <f t="shared" ca="1" si="211"/>
        <v>#N/A</v>
      </c>
      <c r="M1534" s="242" t="e">
        <f t="shared" ca="1" si="212"/>
        <v>#N/A</v>
      </c>
      <c r="N1534" s="20"/>
      <c r="O1534" s="74">
        <f t="shared" ca="1" si="217"/>
        <v>1</v>
      </c>
      <c r="P1534" s="75">
        <f t="shared" ca="1" si="209"/>
        <v>0</v>
      </c>
      <c r="Q1534" s="76" t="str">
        <f t="shared" ca="1" si="213"/>
        <v/>
      </c>
      <c r="R1534" s="75"/>
      <c r="S1534" s="77">
        <f t="shared" ca="1" si="210"/>
        <v>1</v>
      </c>
      <c r="T1534" s="78"/>
      <c r="U1534" s="81">
        <f t="shared" ca="1" si="218"/>
        <v>385</v>
      </c>
      <c r="V1534" s="82">
        <f t="shared" ca="1" si="214"/>
        <v>141362.64000000004</v>
      </c>
      <c r="W1534" s="50"/>
      <c r="X1534" s="50"/>
      <c r="Y1534" s="50"/>
      <c r="Z1534" s="50"/>
      <c r="AA1534" s="50"/>
      <c r="AG1534" s="50"/>
      <c r="AH1534" s="50"/>
      <c r="AI1534" s="50"/>
      <c r="AJ1534" s="50"/>
      <c r="AK1534" s="50"/>
      <c r="AL1534" s="50"/>
      <c r="AM1534" s="50"/>
      <c r="AN1534" s="50"/>
      <c r="AO1534" s="50"/>
      <c r="AP1534" s="138" t="str">
        <f>IF(NOT($AS1534=$AS1535),ROW(),"")</f>
        <v/>
      </c>
      <c r="AQ1534" s="20" t="str">
        <f>IF(NOT(AS1534=AS1535),AS1535,"")</f>
        <v/>
      </c>
      <c r="AR1534" s="20" t="str">
        <f>INDEX($AB$15:$AM$15,MATCH($AS1534,$AB$11:$AM$11,0))</f>
        <v>in</v>
      </c>
      <c r="AS1534" s="20" t="str">
        <f>LEFT(AT1534,4)</f>
        <v>2005</v>
      </c>
      <c r="AT1534" s="139" t="str">
        <f>LEFT(B1534,6)</f>
        <v>200512</v>
      </c>
    </row>
    <row r="1535" spans="2:46" x14ac:dyDescent="0.25">
      <c r="B1535" s="11">
        <f>'Market Data'!B1521</f>
        <v>20051214</v>
      </c>
      <c r="C1535" s="2">
        <f>'Market Data'!C1521</f>
        <v>6361.5</v>
      </c>
      <c r="D1535" s="2">
        <f>'Market Data'!D1521</f>
        <v>6367.5</v>
      </c>
      <c r="E1535" s="2">
        <f>'Market Data'!E1521</f>
        <v>6322</v>
      </c>
      <c r="F1535" s="12">
        <f>'Market Data'!F1521</f>
        <v>6332</v>
      </c>
      <c r="H1535" s="151">
        <f t="shared" si="215"/>
        <v>1517</v>
      </c>
      <c r="I1535" s="244">
        <f ca="1">IF($H1535&lt;($J$6+1),"",PFE(OFFSET($F1535,0,0,-$J$6)))</f>
        <v>0.12422146244594354</v>
      </c>
      <c r="J1535" s="19"/>
      <c r="K1535" s="139" t="str">
        <f t="shared" ca="1" si="216"/>
        <v>Long</v>
      </c>
      <c r="L1535" s="243" t="e">
        <f t="shared" ca="1" si="211"/>
        <v>#N/A</v>
      </c>
      <c r="M1535" s="242" t="e">
        <f t="shared" ca="1" si="212"/>
        <v>#N/A</v>
      </c>
      <c r="N1535" s="20"/>
      <c r="O1535" s="74">
        <f t="shared" ca="1" si="217"/>
        <v>1</v>
      </c>
      <c r="P1535" s="75">
        <f t="shared" ca="1" si="209"/>
        <v>0</v>
      </c>
      <c r="Q1535" s="76" t="str">
        <f t="shared" ca="1" si="213"/>
        <v/>
      </c>
      <c r="R1535" s="75"/>
      <c r="S1535" s="77">
        <f t="shared" ca="1" si="210"/>
        <v>1</v>
      </c>
      <c r="T1535" s="78"/>
      <c r="U1535" s="81">
        <f t="shared" ca="1" si="218"/>
        <v>-962.5</v>
      </c>
      <c r="V1535" s="82">
        <f t="shared" ca="1" si="214"/>
        <v>140400.14000000004</v>
      </c>
      <c r="W1535" s="50"/>
      <c r="X1535" s="50"/>
      <c r="Y1535" s="50"/>
      <c r="Z1535" s="50"/>
      <c r="AA1535" s="50"/>
      <c r="AG1535" s="50"/>
      <c r="AH1535" s="50"/>
      <c r="AI1535" s="50"/>
      <c r="AJ1535" s="50"/>
      <c r="AK1535" s="50"/>
      <c r="AL1535" s="50"/>
      <c r="AM1535" s="50"/>
      <c r="AN1535" s="50"/>
      <c r="AO1535" s="50"/>
      <c r="AP1535" s="138" t="str">
        <f>IF(NOT($AS1535=$AS1536),ROW(),"")</f>
        <v/>
      </c>
      <c r="AQ1535" s="20" t="str">
        <f>IF(NOT(AS1535=AS1536),AS1536,"")</f>
        <v/>
      </c>
      <c r="AR1535" s="20" t="str">
        <f>INDEX($AB$15:$AM$15,MATCH($AS1535,$AB$11:$AM$11,0))</f>
        <v>in</v>
      </c>
      <c r="AS1535" s="20" t="str">
        <f>LEFT(AT1535,4)</f>
        <v>2005</v>
      </c>
      <c r="AT1535" s="139" t="str">
        <f>LEFT(B1535,6)</f>
        <v>200512</v>
      </c>
    </row>
    <row r="1536" spans="2:46" x14ac:dyDescent="0.25">
      <c r="B1536" s="11">
        <f>'Market Data'!B1522</f>
        <v>20051215</v>
      </c>
      <c r="C1536" s="2">
        <f>'Market Data'!C1522</f>
        <v>6349</v>
      </c>
      <c r="D1536" s="2">
        <f>'Market Data'!D1522</f>
        <v>6352.5</v>
      </c>
      <c r="E1536" s="2">
        <f>'Market Data'!E1522</f>
        <v>6326.5</v>
      </c>
      <c r="F1536" s="12">
        <f>'Market Data'!F1522</f>
        <v>6338.5</v>
      </c>
      <c r="H1536" s="151">
        <f t="shared" si="215"/>
        <v>1518</v>
      </c>
      <c r="I1536" s="244">
        <f ca="1">IF($H1536&lt;($J$6+1),"",PFE(OFFSET($F1536,0,0,-$J$6)))</f>
        <v>0.12592775596309699</v>
      </c>
      <c r="J1536" s="19"/>
      <c r="K1536" s="139" t="str">
        <f t="shared" ca="1" si="216"/>
        <v>Long</v>
      </c>
      <c r="L1536" s="243" t="e">
        <f t="shared" ca="1" si="211"/>
        <v>#N/A</v>
      </c>
      <c r="M1536" s="242" t="e">
        <f t="shared" ca="1" si="212"/>
        <v>#N/A</v>
      </c>
      <c r="N1536" s="20"/>
      <c r="O1536" s="74">
        <f t="shared" ca="1" si="217"/>
        <v>1</v>
      </c>
      <c r="P1536" s="75">
        <f t="shared" ca="1" si="209"/>
        <v>0</v>
      </c>
      <c r="Q1536" s="76" t="str">
        <f t="shared" ca="1" si="213"/>
        <v/>
      </c>
      <c r="R1536" s="75"/>
      <c r="S1536" s="77">
        <f t="shared" ca="1" si="210"/>
        <v>1</v>
      </c>
      <c r="T1536" s="78"/>
      <c r="U1536" s="81">
        <f t="shared" ca="1" si="218"/>
        <v>227.5</v>
      </c>
      <c r="V1536" s="82">
        <f t="shared" ca="1" si="214"/>
        <v>140627.64000000004</v>
      </c>
      <c r="W1536" s="50"/>
      <c r="X1536" s="50"/>
      <c r="Y1536" s="50"/>
      <c r="Z1536" s="50"/>
      <c r="AA1536" s="50"/>
      <c r="AG1536" s="50"/>
      <c r="AH1536" s="50"/>
      <c r="AI1536" s="50"/>
      <c r="AJ1536" s="50"/>
      <c r="AK1536" s="50"/>
      <c r="AL1536" s="50"/>
      <c r="AM1536" s="50"/>
      <c r="AN1536" s="50"/>
      <c r="AO1536" s="50"/>
      <c r="AP1536" s="138" t="str">
        <f>IF(NOT($AS1536=$AS1537),ROW(),"")</f>
        <v/>
      </c>
      <c r="AQ1536" s="20" t="str">
        <f>IF(NOT(AS1536=AS1537),AS1537,"")</f>
        <v/>
      </c>
      <c r="AR1536" s="20" t="str">
        <f>INDEX($AB$15:$AM$15,MATCH($AS1536,$AB$11:$AM$11,0))</f>
        <v>in</v>
      </c>
      <c r="AS1536" s="20" t="str">
        <f>LEFT(AT1536,4)</f>
        <v>2005</v>
      </c>
      <c r="AT1536" s="139" t="str">
        <f>LEFT(B1536,6)</f>
        <v>200512</v>
      </c>
    </row>
    <row r="1537" spans="2:46" x14ac:dyDescent="0.25">
      <c r="B1537" s="11">
        <f>'Market Data'!B1523</f>
        <v>20051216</v>
      </c>
      <c r="C1537" s="2">
        <f>'Market Data'!C1523</f>
        <v>6348.5</v>
      </c>
      <c r="D1537" s="2">
        <f>'Market Data'!D1523</f>
        <v>6401.5</v>
      </c>
      <c r="E1537" s="2">
        <f>'Market Data'!E1523</f>
        <v>6348.5</v>
      </c>
      <c r="F1537" s="12">
        <f>'Market Data'!F1523</f>
        <v>6396</v>
      </c>
      <c r="H1537" s="151">
        <f t="shared" si="215"/>
        <v>1519</v>
      </c>
      <c r="I1537" s="244">
        <f ca="1">IF($H1537&lt;($J$6+1),"",PFE(OFFSET($F1537,0,0,-$J$6)))</f>
        <v>0.15013860480048943</v>
      </c>
      <c r="J1537" s="19"/>
      <c r="K1537" s="139" t="str">
        <f t="shared" ca="1" si="216"/>
        <v>Long</v>
      </c>
      <c r="L1537" s="243" t="e">
        <f t="shared" ca="1" si="211"/>
        <v>#N/A</v>
      </c>
      <c r="M1537" s="242" t="e">
        <f t="shared" ca="1" si="212"/>
        <v>#N/A</v>
      </c>
      <c r="N1537" s="20"/>
      <c r="O1537" s="74">
        <f t="shared" ca="1" si="217"/>
        <v>1</v>
      </c>
      <c r="P1537" s="75">
        <f t="shared" ca="1" si="209"/>
        <v>0</v>
      </c>
      <c r="Q1537" s="76" t="str">
        <f t="shared" ca="1" si="213"/>
        <v/>
      </c>
      <c r="R1537" s="75"/>
      <c r="S1537" s="77">
        <f t="shared" ca="1" si="210"/>
        <v>1</v>
      </c>
      <c r="T1537" s="78"/>
      <c r="U1537" s="81">
        <f t="shared" ca="1" si="218"/>
        <v>2012.5</v>
      </c>
      <c r="V1537" s="82">
        <f t="shared" ca="1" si="214"/>
        <v>142640.14000000004</v>
      </c>
      <c r="W1537" s="50"/>
      <c r="X1537" s="50"/>
      <c r="Y1537" s="50"/>
      <c r="Z1537" s="50"/>
      <c r="AA1537" s="50"/>
      <c r="AG1537" s="50"/>
      <c r="AH1537" s="50"/>
      <c r="AI1537" s="50"/>
      <c r="AJ1537" s="50"/>
      <c r="AK1537" s="50"/>
      <c r="AL1537" s="50"/>
      <c r="AM1537" s="50"/>
      <c r="AN1537" s="50"/>
      <c r="AO1537" s="50"/>
      <c r="AP1537" s="138" t="str">
        <f>IF(NOT($AS1537=$AS1538),ROW(),"")</f>
        <v/>
      </c>
      <c r="AQ1537" s="20" t="str">
        <f>IF(NOT(AS1537=AS1538),AS1538,"")</f>
        <v/>
      </c>
      <c r="AR1537" s="20" t="str">
        <f>INDEX($AB$15:$AM$15,MATCH($AS1537,$AB$11:$AM$11,0))</f>
        <v>in</v>
      </c>
      <c r="AS1537" s="20" t="str">
        <f>LEFT(AT1537,4)</f>
        <v>2005</v>
      </c>
      <c r="AT1537" s="139" t="str">
        <f>LEFT(B1537,6)</f>
        <v>200512</v>
      </c>
    </row>
    <row r="1538" spans="2:46" x14ac:dyDescent="0.25">
      <c r="B1538" s="11">
        <f>'Market Data'!B1524</f>
        <v>20051219</v>
      </c>
      <c r="C1538" s="2">
        <f>'Market Data'!C1524</f>
        <v>6383</v>
      </c>
      <c r="D1538" s="2">
        <f>'Market Data'!D1524</f>
        <v>6403.5</v>
      </c>
      <c r="E1538" s="2">
        <f>'Market Data'!E1524</f>
        <v>6382</v>
      </c>
      <c r="F1538" s="12">
        <f>'Market Data'!F1524</f>
        <v>6396</v>
      </c>
      <c r="H1538" s="151">
        <f t="shared" si="215"/>
        <v>1520</v>
      </c>
      <c r="I1538" s="244">
        <f ca="1">IF($H1538&lt;($J$6+1),"",PFE(OFFSET($F1538,0,0,-$J$6)))</f>
        <v>0.14710715328859286</v>
      </c>
      <c r="J1538" s="19"/>
      <c r="K1538" s="139" t="str">
        <f t="shared" ca="1" si="216"/>
        <v>Long</v>
      </c>
      <c r="L1538" s="243" t="e">
        <f t="shared" ca="1" si="211"/>
        <v>#N/A</v>
      </c>
      <c r="M1538" s="242" t="e">
        <f t="shared" ca="1" si="212"/>
        <v>#N/A</v>
      </c>
      <c r="N1538" s="20"/>
      <c r="O1538" s="74">
        <f t="shared" ca="1" si="217"/>
        <v>1</v>
      </c>
      <c r="P1538" s="75">
        <f t="shared" ca="1" si="209"/>
        <v>0</v>
      </c>
      <c r="Q1538" s="76" t="str">
        <f t="shared" ca="1" si="213"/>
        <v/>
      </c>
      <c r="R1538" s="75"/>
      <c r="S1538" s="77">
        <f t="shared" ca="1" si="210"/>
        <v>1</v>
      </c>
      <c r="T1538" s="78"/>
      <c r="U1538" s="81">
        <f t="shared" ca="1" si="218"/>
        <v>0</v>
      </c>
      <c r="V1538" s="82">
        <f t="shared" ca="1" si="214"/>
        <v>142640.14000000004</v>
      </c>
      <c r="W1538" s="50"/>
      <c r="X1538" s="50"/>
      <c r="Y1538" s="50"/>
      <c r="Z1538" s="50"/>
      <c r="AA1538" s="50"/>
      <c r="AG1538" s="50"/>
      <c r="AH1538" s="50"/>
      <c r="AI1538" s="50"/>
      <c r="AJ1538" s="50"/>
      <c r="AK1538" s="50"/>
      <c r="AL1538" s="50"/>
      <c r="AM1538" s="50"/>
      <c r="AN1538" s="50"/>
      <c r="AO1538" s="50"/>
      <c r="AP1538" s="138" t="str">
        <f>IF(NOT($AS1538=$AS1539),ROW(),"")</f>
        <v/>
      </c>
      <c r="AQ1538" s="20" t="str">
        <f>IF(NOT(AS1538=AS1539),AS1539,"")</f>
        <v/>
      </c>
      <c r="AR1538" s="20" t="str">
        <f>INDEX($AB$15:$AM$15,MATCH($AS1538,$AB$11:$AM$11,0))</f>
        <v>in</v>
      </c>
      <c r="AS1538" s="20" t="str">
        <f>LEFT(AT1538,4)</f>
        <v>2005</v>
      </c>
      <c r="AT1538" s="139" t="str">
        <f>LEFT(B1538,6)</f>
        <v>200512</v>
      </c>
    </row>
    <row r="1539" spans="2:46" x14ac:dyDescent="0.25">
      <c r="B1539" s="11">
        <f>'Market Data'!B1525</f>
        <v>20051220</v>
      </c>
      <c r="C1539" s="2">
        <f>'Market Data'!C1525</f>
        <v>6377</v>
      </c>
      <c r="D1539" s="2">
        <f>'Market Data'!D1525</f>
        <v>6414</v>
      </c>
      <c r="E1539" s="2">
        <f>'Market Data'!E1525</f>
        <v>6368</v>
      </c>
      <c r="F1539" s="12">
        <f>'Market Data'!F1525</f>
        <v>6405</v>
      </c>
      <c r="H1539" s="151">
        <f t="shared" si="215"/>
        <v>1521</v>
      </c>
      <c r="I1539" s="244">
        <f ca="1">IF($H1539&lt;($J$6+1),"",PFE(OFFSET($F1539,0,0,-$J$6)))</f>
        <v>0.17955154626963851</v>
      </c>
      <c r="J1539" s="19"/>
      <c r="K1539" s="139" t="str">
        <f t="shared" ca="1" si="216"/>
        <v>Long</v>
      </c>
      <c r="L1539" s="243" t="e">
        <f t="shared" ca="1" si="211"/>
        <v>#N/A</v>
      </c>
      <c r="M1539" s="242" t="e">
        <f t="shared" ca="1" si="212"/>
        <v>#N/A</v>
      </c>
      <c r="N1539" s="20"/>
      <c r="O1539" s="74">
        <f t="shared" ca="1" si="217"/>
        <v>1</v>
      </c>
      <c r="P1539" s="75">
        <f t="shared" ca="1" si="209"/>
        <v>0</v>
      </c>
      <c r="Q1539" s="76" t="str">
        <f t="shared" ca="1" si="213"/>
        <v/>
      </c>
      <c r="R1539" s="75"/>
      <c r="S1539" s="77">
        <f t="shared" ca="1" si="210"/>
        <v>1</v>
      </c>
      <c r="T1539" s="78"/>
      <c r="U1539" s="81">
        <f t="shared" ca="1" si="218"/>
        <v>315</v>
      </c>
      <c r="V1539" s="82">
        <f t="shared" ca="1" si="214"/>
        <v>142955.14000000004</v>
      </c>
      <c r="W1539" s="50"/>
      <c r="X1539" s="50"/>
      <c r="Y1539" s="50"/>
      <c r="Z1539" s="50"/>
      <c r="AA1539" s="50"/>
      <c r="AG1539" s="50"/>
      <c r="AH1539" s="50"/>
      <c r="AI1539" s="50"/>
      <c r="AJ1539" s="50"/>
      <c r="AK1539" s="50"/>
      <c r="AL1539" s="50"/>
      <c r="AM1539" s="50"/>
      <c r="AN1539" s="50"/>
      <c r="AO1539" s="50"/>
      <c r="AP1539" s="138" t="str">
        <f>IF(NOT($AS1539=$AS1540),ROW(),"")</f>
        <v/>
      </c>
      <c r="AQ1539" s="20" t="str">
        <f>IF(NOT(AS1539=AS1540),AS1540,"")</f>
        <v/>
      </c>
      <c r="AR1539" s="20" t="str">
        <f>INDEX($AB$15:$AM$15,MATCH($AS1539,$AB$11:$AM$11,0))</f>
        <v>in</v>
      </c>
      <c r="AS1539" s="20" t="str">
        <f>LEFT(AT1539,4)</f>
        <v>2005</v>
      </c>
      <c r="AT1539" s="139" t="str">
        <f>LEFT(B1539,6)</f>
        <v>200512</v>
      </c>
    </row>
    <row r="1540" spans="2:46" x14ac:dyDescent="0.25">
      <c r="B1540" s="11">
        <f>'Market Data'!B1526</f>
        <v>20051221</v>
      </c>
      <c r="C1540" s="2">
        <f>'Market Data'!C1526</f>
        <v>6419</v>
      </c>
      <c r="D1540" s="2">
        <f>'Market Data'!D1526</f>
        <v>6447</v>
      </c>
      <c r="E1540" s="2">
        <f>'Market Data'!E1526</f>
        <v>6412.5</v>
      </c>
      <c r="F1540" s="12">
        <f>'Market Data'!F1526</f>
        <v>6442</v>
      </c>
      <c r="H1540" s="151">
        <f t="shared" si="215"/>
        <v>1522</v>
      </c>
      <c r="I1540" s="244">
        <f ca="1">IF($H1540&lt;($J$6+1),"",PFE(OFFSET($F1540,0,0,-$J$6)))</f>
        <v>0.21771360859591443</v>
      </c>
      <c r="J1540" s="19"/>
      <c r="K1540" s="139" t="str">
        <f t="shared" ca="1" si="216"/>
        <v>Long</v>
      </c>
      <c r="L1540" s="243" t="e">
        <f t="shared" ca="1" si="211"/>
        <v>#N/A</v>
      </c>
      <c r="M1540" s="242" t="e">
        <f t="shared" ca="1" si="212"/>
        <v>#N/A</v>
      </c>
      <c r="N1540" s="20"/>
      <c r="O1540" s="74">
        <f t="shared" ca="1" si="217"/>
        <v>1</v>
      </c>
      <c r="P1540" s="75">
        <f t="shared" ca="1" si="209"/>
        <v>0</v>
      </c>
      <c r="Q1540" s="76" t="str">
        <f t="shared" ca="1" si="213"/>
        <v/>
      </c>
      <c r="R1540" s="75"/>
      <c r="S1540" s="77">
        <f t="shared" ca="1" si="210"/>
        <v>1</v>
      </c>
      <c r="T1540" s="78"/>
      <c r="U1540" s="81">
        <f t="shared" ca="1" si="218"/>
        <v>1295</v>
      </c>
      <c r="V1540" s="82">
        <f t="shared" ca="1" si="214"/>
        <v>144250.14000000004</v>
      </c>
      <c r="W1540" s="50"/>
      <c r="X1540" s="50"/>
      <c r="Y1540" s="50"/>
      <c r="Z1540" s="50"/>
      <c r="AA1540" s="50"/>
      <c r="AG1540" s="50"/>
      <c r="AH1540" s="50"/>
      <c r="AI1540" s="50"/>
      <c r="AJ1540" s="50"/>
      <c r="AK1540" s="50"/>
      <c r="AL1540" s="50"/>
      <c r="AM1540" s="50"/>
      <c r="AN1540" s="50"/>
      <c r="AO1540" s="50"/>
      <c r="AP1540" s="138" t="str">
        <f>IF(NOT($AS1540=$AS1541),ROW(),"")</f>
        <v/>
      </c>
      <c r="AQ1540" s="20" t="str">
        <f>IF(NOT(AS1540=AS1541),AS1541,"")</f>
        <v/>
      </c>
      <c r="AR1540" s="20" t="str">
        <f>INDEX($AB$15:$AM$15,MATCH($AS1540,$AB$11:$AM$11,0))</f>
        <v>in</v>
      </c>
      <c r="AS1540" s="20" t="str">
        <f>LEFT(AT1540,4)</f>
        <v>2005</v>
      </c>
      <c r="AT1540" s="139" t="str">
        <f>LEFT(B1540,6)</f>
        <v>200512</v>
      </c>
    </row>
    <row r="1541" spans="2:46" x14ac:dyDescent="0.25">
      <c r="B1541" s="11">
        <f>'Market Data'!B1527</f>
        <v>20051222</v>
      </c>
      <c r="C1541" s="2">
        <f>'Market Data'!C1527</f>
        <v>6431.5</v>
      </c>
      <c r="D1541" s="2">
        <f>'Market Data'!D1527</f>
        <v>6448.5</v>
      </c>
      <c r="E1541" s="2">
        <f>'Market Data'!E1527</f>
        <v>6431</v>
      </c>
      <c r="F1541" s="12">
        <f>'Market Data'!F1527</f>
        <v>6445.5</v>
      </c>
      <c r="H1541" s="151">
        <f t="shared" si="215"/>
        <v>1523</v>
      </c>
      <c r="I1541" s="244">
        <f ca="1">IF($H1541&lt;($J$6+1),"",PFE(OFFSET($F1541,0,0,-$J$6)))</f>
        <v>0.20372008771972075</v>
      </c>
      <c r="J1541" s="19"/>
      <c r="K1541" s="139" t="str">
        <f t="shared" ca="1" si="216"/>
        <v>Long</v>
      </c>
      <c r="L1541" s="243" t="e">
        <f t="shared" ca="1" si="211"/>
        <v>#N/A</v>
      </c>
      <c r="M1541" s="242" t="e">
        <f t="shared" ca="1" si="212"/>
        <v>#N/A</v>
      </c>
      <c r="N1541" s="20"/>
      <c r="O1541" s="74">
        <f t="shared" ca="1" si="217"/>
        <v>1</v>
      </c>
      <c r="P1541" s="75">
        <f t="shared" ca="1" si="209"/>
        <v>0</v>
      </c>
      <c r="Q1541" s="76" t="str">
        <f t="shared" ca="1" si="213"/>
        <v/>
      </c>
      <c r="R1541" s="75"/>
      <c r="S1541" s="77">
        <f t="shared" ca="1" si="210"/>
        <v>1</v>
      </c>
      <c r="T1541" s="78"/>
      <c r="U1541" s="81">
        <f t="shared" ca="1" si="218"/>
        <v>122.5</v>
      </c>
      <c r="V1541" s="82">
        <f t="shared" ca="1" si="214"/>
        <v>144372.64000000004</v>
      </c>
      <c r="W1541" s="50"/>
      <c r="X1541" s="50"/>
      <c r="Y1541" s="50"/>
      <c r="Z1541" s="50"/>
      <c r="AA1541" s="50"/>
      <c r="AG1541" s="50"/>
      <c r="AH1541" s="50"/>
      <c r="AI1541" s="50"/>
      <c r="AJ1541" s="50"/>
      <c r="AK1541" s="50"/>
      <c r="AL1541" s="50"/>
      <c r="AM1541" s="50"/>
      <c r="AN1541" s="50"/>
      <c r="AO1541" s="50"/>
      <c r="AP1541" s="138" t="str">
        <f>IF(NOT($AS1541=$AS1542),ROW(),"")</f>
        <v/>
      </c>
      <c r="AQ1541" s="20" t="str">
        <f>IF(NOT(AS1541=AS1542),AS1542,"")</f>
        <v/>
      </c>
      <c r="AR1541" s="20" t="str">
        <f>INDEX($AB$15:$AM$15,MATCH($AS1541,$AB$11:$AM$11,0))</f>
        <v>in</v>
      </c>
      <c r="AS1541" s="20" t="str">
        <f>LEFT(AT1541,4)</f>
        <v>2005</v>
      </c>
      <c r="AT1541" s="139" t="str">
        <f>LEFT(B1541,6)</f>
        <v>200512</v>
      </c>
    </row>
    <row r="1542" spans="2:46" x14ac:dyDescent="0.25">
      <c r="B1542" s="11">
        <f>'Market Data'!B1528</f>
        <v>20051223</v>
      </c>
      <c r="C1542" s="2">
        <f>'Market Data'!C1528</f>
        <v>6448</v>
      </c>
      <c r="D1542" s="2">
        <f>'Market Data'!D1528</f>
        <v>6470.5</v>
      </c>
      <c r="E1542" s="2">
        <f>'Market Data'!E1528</f>
        <v>6448</v>
      </c>
      <c r="F1542" s="12">
        <f>'Market Data'!F1528</f>
        <v>6463</v>
      </c>
      <c r="H1542" s="151">
        <f t="shared" si="215"/>
        <v>1524</v>
      </c>
      <c r="I1542" s="244">
        <f ca="1">IF($H1542&lt;($J$6+1),"",PFE(OFFSET($F1542,0,0,-$J$6)))</f>
        <v>0.22159275372216966</v>
      </c>
      <c r="J1542" s="19"/>
      <c r="K1542" s="139" t="str">
        <f t="shared" ca="1" si="216"/>
        <v>Long</v>
      </c>
      <c r="L1542" s="243" t="e">
        <f t="shared" ca="1" si="211"/>
        <v>#N/A</v>
      </c>
      <c r="M1542" s="242" t="e">
        <f t="shared" ca="1" si="212"/>
        <v>#N/A</v>
      </c>
      <c r="N1542" s="20"/>
      <c r="O1542" s="74">
        <f t="shared" ca="1" si="217"/>
        <v>1</v>
      </c>
      <c r="P1542" s="75">
        <f t="shared" ca="1" si="209"/>
        <v>0</v>
      </c>
      <c r="Q1542" s="76" t="str">
        <f t="shared" ca="1" si="213"/>
        <v/>
      </c>
      <c r="R1542" s="75"/>
      <c r="S1542" s="77">
        <f t="shared" ca="1" si="210"/>
        <v>1</v>
      </c>
      <c r="T1542" s="78"/>
      <c r="U1542" s="81">
        <f t="shared" ca="1" si="218"/>
        <v>612.5</v>
      </c>
      <c r="V1542" s="82">
        <f t="shared" ca="1" si="214"/>
        <v>144985.14000000004</v>
      </c>
      <c r="W1542" s="50"/>
      <c r="X1542" s="50"/>
      <c r="Y1542" s="50"/>
      <c r="Z1542" s="50"/>
      <c r="AA1542" s="50"/>
      <c r="AG1542" s="50"/>
      <c r="AH1542" s="50"/>
      <c r="AI1542" s="50"/>
      <c r="AJ1542" s="50"/>
      <c r="AK1542" s="50"/>
      <c r="AL1542" s="50"/>
      <c r="AM1542" s="50"/>
      <c r="AN1542" s="50"/>
      <c r="AO1542" s="50"/>
      <c r="AP1542" s="138" t="str">
        <f>IF(NOT($AS1542=$AS1543),ROW(),"")</f>
        <v/>
      </c>
      <c r="AQ1542" s="20" t="str">
        <f>IF(NOT(AS1542=AS1543),AS1543,"")</f>
        <v/>
      </c>
      <c r="AR1542" s="20" t="str">
        <f>INDEX($AB$15:$AM$15,MATCH($AS1542,$AB$11:$AM$11,0))</f>
        <v>in</v>
      </c>
      <c r="AS1542" s="20" t="str">
        <f>LEFT(AT1542,4)</f>
        <v>2005</v>
      </c>
      <c r="AT1542" s="139" t="str">
        <f>LEFT(B1542,6)</f>
        <v>200512</v>
      </c>
    </row>
    <row r="1543" spans="2:46" x14ac:dyDescent="0.25">
      <c r="B1543" s="11">
        <f>'Market Data'!B1529</f>
        <v>20051227</v>
      </c>
      <c r="C1543" s="2">
        <f>'Market Data'!C1529</f>
        <v>6469</v>
      </c>
      <c r="D1543" s="2">
        <f>'Market Data'!D1529</f>
        <v>6499.5</v>
      </c>
      <c r="E1543" s="2">
        <f>'Market Data'!E1529</f>
        <v>6463</v>
      </c>
      <c r="F1543" s="12">
        <f>'Market Data'!F1529</f>
        <v>6491.5</v>
      </c>
      <c r="H1543" s="151">
        <f t="shared" si="215"/>
        <v>1525</v>
      </c>
      <c r="I1543" s="244">
        <f ca="1">IF($H1543&lt;($J$6+1),"",PFE(OFFSET($F1543,0,0,-$J$6)))</f>
        <v>0.22202955353290263</v>
      </c>
      <c r="J1543" s="19"/>
      <c r="K1543" s="139" t="str">
        <f t="shared" ca="1" si="216"/>
        <v>Long</v>
      </c>
      <c r="L1543" s="243" t="e">
        <f t="shared" ca="1" si="211"/>
        <v>#N/A</v>
      </c>
      <c r="M1543" s="242" t="e">
        <f t="shared" ca="1" si="212"/>
        <v>#N/A</v>
      </c>
      <c r="N1543" s="20"/>
      <c r="O1543" s="74">
        <f t="shared" ca="1" si="217"/>
        <v>1</v>
      </c>
      <c r="P1543" s="75">
        <f t="shared" ca="1" si="209"/>
        <v>0</v>
      </c>
      <c r="Q1543" s="76" t="str">
        <f t="shared" ca="1" si="213"/>
        <v/>
      </c>
      <c r="R1543" s="75"/>
      <c r="S1543" s="77">
        <f t="shared" ca="1" si="210"/>
        <v>1</v>
      </c>
      <c r="T1543" s="78"/>
      <c r="U1543" s="81">
        <f t="shared" ca="1" si="218"/>
        <v>997.5</v>
      </c>
      <c r="V1543" s="82">
        <f t="shared" ca="1" si="214"/>
        <v>145982.64000000004</v>
      </c>
      <c r="W1543" s="50"/>
      <c r="X1543" s="50"/>
      <c r="Y1543" s="50"/>
      <c r="Z1543" s="50"/>
      <c r="AA1543" s="50"/>
      <c r="AG1543" s="50"/>
      <c r="AH1543" s="50"/>
      <c r="AI1543" s="50"/>
      <c r="AJ1543" s="50"/>
      <c r="AK1543" s="50"/>
      <c r="AL1543" s="50"/>
      <c r="AM1543" s="50"/>
      <c r="AN1543" s="50"/>
      <c r="AO1543" s="50"/>
      <c r="AP1543" s="138" t="str">
        <f>IF(NOT($AS1543=$AS1544),ROW(),"")</f>
        <v/>
      </c>
      <c r="AQ1543" s="20" t="str">
        <f>IF(NOT(AS1543=AS1544),AS1544,"")</f>
        <v/>
      </c>
      <c r="AR1543" s="20" t="str">
        <f>INDEX($AB$15:$AM$15,MATCH($AS1543,$AB$11:$AM$11,0))</f>
        <v>in</v>
      </c>
      <c r="AS1543" s="20" t="str">
        <f>LEFT(AT1543,4)</f>
        <v>2005</v>
      </c>
      <c r="AT1543" s="139" t="str">
        <f>LEFT(B1543,6)</f>
        <v>200512</v>
      </c>
    </row>
    <row r="1544" spans="2:46" x14ac:dyDescent="0.25">
      <c r="B1544" s="11">
        <f>'Market Data'!B1530</f>
        <v>20051228</v>
      </c>
      <c r="C1544" s="2">
        <f>'Market Data'!C1530</f>
        <v>6484</v>
      </c>
      <c r="D1544" s="2">
        <f>'Market Data'!D1530</f>
        <v>6505.5</v>
      </c>
      <c r="E1544" s="2">
        <f>'Market Data'!E1530</f>
        <v>6476.5</v>
      </c>
      <c r="F1544" s="12">
        <f>'Market Data'!F1530</f>
        <v>6492.5</v>
      </c>
      <c r="H1544" s="151">
        <f t="shared" si="215"/>
        <v>1526</v>
      </c>
      <c r="I1544" s="244">
        <f ca="1">IF($H1544&lt;($J$6+1),"",PFE(OFFSET($F1544,0,0,-$J$6)))</f>
        <v>0.22459416266297891</v>
      </c>
      <c r="J1544" s="19"/>
      <c r="K1544" s="139" t="str">
        <f t="shared" ca="1" si="216"/>
        <v>Long</v>
      </c>
      <c r="L1544" s="243" t="e">
        <f t="shared" ca="1" si="211"/>
        <v>#N/A</v>
      </c>
      <c r="M1544" s="242" t="e">
        <f t="shared" ca="1" si="212"/>
        <v>#N/A</v>
      </c>
      <c r="N1544" s="20"/>
      <c r="O1544" s="74">
        <f t="shared" ca="1" si="217"/>
        <v>1</v>
      </c>
      <c r="P1544" s="75">
        <f t="shared" ca="1" si="209"/>
        <v>0</v>
      </c>
      <c r="Q1544" s="76" t="str">
        <f t="shared" ca="1" si="213"/>
        <v/>
      </c>
      <c r="R1544" s="75"/>
      <c r="S1544" s="77">
        <f t="shared" ca="1" si="210"/>
        <v>1</v>
      </c>
      <c r="T1544" s="78"/>
      <c r="U1544" s="81">
        <f t="shared" ca="1" si="218"/>
        <v>35</v>
      </c>
      <c r="V1544" s="82">
        <f t="shared" ca="1" si="214"/>
        <v>146017.64000000004</v>
      </c>
      <c r="W1544" s="50"/>
      <c r="X1544" s="50"/>
      <c r="Y1544" s="50"/>
      <c r="Z1544" s="50"/>
      <c r="AA1544" s="50"/>
      <c r="AG1544" s="50"/>
      <c r="AH1544" s="50"/>
      <c r="AI1544" s="50"/>
      <c r="AJ1544" s="50"/>
      <c r="AK1544" s="50"/>
      <c r="AL1544" s="50"/>
      <c r="AM1544" s="50"/>
      <c r="AN1544" s="50"/>
      <c r="AO1544" s="50"/>
      <c r="AP1544" s="138" t="str">
        <f>IF(NOT($AS1544=$AS1545),ROW(),"")</f>
        <v/>
      </c>
      <c r="AQ1544" s="20" t="str">
        <f>IF(NOT(AS1544=AS1545),AS1545,"")</f>
        <v/>
      </c>
      <c r="AR1544" s="20" t="str">
        <f>INDEX($AB$15:$AM$15,MATCH($AS1544,$AB$11:$AM$11,0))</f>
        <v>in</v>
      </c>
      <c r="AS1544" s="20" t="str">
        <f>LEFT(AT1544,4)</f>
        <v>2005</v>
      </c>
      <c r="AT1544" s="139" t="str">
        <f>LEFT(B1544,6)</f>
        <v>200512</v>
      </c>
    </row>
    <row r="1545" spans="2:46" x14ac:dyDescent="0.25">
      <c r="B1545" s="11">
        <f>'Market Data'!B1531</f>
        <v>20051229</v>
      </c>
      <c r="C1545" s="2">
        <f>'Market Data'!C1531</f>
        <v>6510.5</v>
      </c>
      <c r="D1545" s="2">
        <f>'Market Data'!D1531</f>
        <v>6512</v>
      </c>
      <c r="E1545" s="2">
        <f>'Market Data'!E1531</f>
        <v>6480.5</v>
      </c>
      <c r="F1545" s="12">
        <f>'Market Data'!F1531</f>
        <v>6501</v>
      </c>
      <c r="H1545" s="151">
        <f t="shared" si="215"/>
        <v>1527</v>
      </c>
      <c r="I1545" s="244">
        <f ca="1">IF($H1545&lt;($J$6+1),"",PFE(OFFSET($F1545,0,0,-$J$6)))</f>
        <v>0.22328308906645494</v>
      </c>
      <c r="J1545" s="19"/>
      <c r="K1545" s="139" t="str">
        <f t="shared" ca="1" si="216"/>
        <v>Long</v>
      </c>
      <c r="L1545" s="243" t="e">
        <f t="shared" ca="1" si="211"/>
        <v>#N/A</v>
      </c>
      <c r="M1545" s="242" t="e">
        <f t="shared" ca="1" si="212"/>
        <v>#N/A</v>
      </c>
      <c r="N1545" s="20"/>
      <c r="O1545" s="74">
        <f t="shared" ca="1" si="217"/>
        <v>1</v>
      </c>
      <c r="P1545" s="75">
        <f t="shared" ca="1" si="209"/>
        <v>0</v>
      </c>
      <c r="Q1545" s="76" t="str">
        <f t="shared" ca="1" si="213"/>
        <v/>
      </c>
      <c r="R1545" s="75"/>
      <c r="S1545" s="77">
        <f t="shared" ca="1" si="210"/>
        <v>1</v>
      </c>
      <c r="T1545" s="78"/>
      <c r="U1545" s="81">
        <f t="shared" ca="1" si="218"/>
        <v>297.5</v>
      </c>
      <c r="V1545" s="82">
        <f t="shared" ca="1" si="214"/>
        <v>146315.14000000004</v>
      </c>
      <c r="W1545" s="50"/>
      <c r="X1545" s="50"/>
      <c r="Y1545" s="50"/>
      <c r="Z1545" s="50"/>
      <c r="AA1545" s="50"/>
      <c r="AG1545" s="50"/>
      <c r="AH1545" s="50"/>
      <c r="AI1545" s="50"/>
      <c r="AJ1545" s="50"/>
      <c r="AK1545" s="50"/>
      <c r="AL1545" s="50"/>
      <c r="AM1545" s="50"/>
      <c r="AN1545" s="50"/>
      <c r="AO1545" s="50"/>
      <c r="AP1545" s="138" t="str">
        <f>IF(NOT($AS1545=$AS1546),ROW(),"")</f>
        <v/>
      </c>
      <c r="AQ1545" s="20" t="str">
        <f>IF(NOT(AS1545=AS1546),AS1546,"")</f>
        <v/>
      </c>
      <c r="AR1545" s="20" t="str">
        <f>INDEX($AB$15:$AM$15,MATCH($AS1545,$AB$11:$AM$11,0))</f>
        <v>in</v>
      </c>
      <c r="AS1545" s="20" t="str">
        <f>LEFT(AT1545,4)</f>
        <v>2005</v>
      </c>
      <c r="AT1545" s="139" t="str">
        <f>LEFT(B1545,6)</f>
        <v>200512</v>
      </c>
    </row>
    <row r="1546" spans="2:46" x14ac:dyDescent="0.25">
      <c r="B1546" s="11">
        <f>'Market Data'!B1532</f>
        <v>20051230</v>
      </c>
      <c r="C1546" s="2">
        <f>'Market Data'!C1532</f>
        <v>6480</v>
      </c>
      <c r="D1546" s="2">
        <f>'Market Data'!D1532</f>
        <v>6487</v>
      </c>
      <c r="E1546" s="2">
        <f>'Market Data'!E1532</f>
        <v>6427</v>
      </c>
      <c r="F1546" s="12">
        <f>'Market Data'!F1532</f>
        <v>6451</v>
      </c>
      <c r="H1546" s="151">
        <f t="shared" si="215"/>
        <v>1528</v>
      </c>
      <c r="I1546" s="244">
        <f ca="1">IF($H1546&lt;($J$6+1),"",PFE(OFFSET($F1546,0,0,-$J$6)))</f>
        <v>0.18374916238824196</v>
      </c>
      <c r="J1546" s="19"/>
      <c r="K1546" s="139" t="str">
        <f t="shared" ca="1" si="216"/>
        <v>Long</v>
      </c>
      <c r="L1546" s="243" t="e">
        <f t="shared" ca="1" si="211"/>
        <v>#N/A</v>
      </c>
      <c r="M1546" s="242" t="e">
        <f t="shared" ca="1" si="212"/>
        <v>#N/A</v>
      </c>
      <c r="N1546" s="20"/>
      <c r="O1546" s="74">
        <f t="shared" ca="1" si="217"/>
        <v>1</v>
      </c>
      <c r="P1546" s="75">
        <f t="shared" ca="1" si="209"/>
        <v>0</v>
      </c>
      <c r="Q1546" s="76" t="str">
        <f t="shared" ca="1" si="213"/>
        <v/>
      </c>
      <c r="R1546" s="75"/>
      <c r="S1546" s="77">
        <f t="shared" ca="1" si="210"/>
        <v>1</v>
      </c>
      <c r="T1546" s="78"/>
      <c r="U1546" s="81">
        <f t="shared" ca="1" si="218"/>
        <v>-1750</v>
      </c>
      <c r="V1546" s="82">
        <f t="shared" ca="1" si="214"/>
        <v>144565.14000000004</v>
      </c>
      <c r="W1546" s="50"/>
      <c r="X1546" s="50"/>
      <c r="Y1546" s="50"/>
      <c r="Z1546" s="50"/>
      <c r="AA1546" s="50"/>
      <c r="AG1546" s="50"/>
      <c r="AH1546" s="50"/>
      <c r="AI1546" s="50"/>
      <c r="AJ1546" s="50"/>
      <c r="AK1546" s="50"/>
      <c r="AL1546" s="50"/>
      <c r="AM1546" s="50"/>
      <c r="AN1546" s="50"/>
      <c r="AO1546" s="50"/>
      <c r="AP1546" s="138">
        <f>IF(NOT($AS1546=$AS1547),ROW(),"")</f>
        <v>1546</v>
      </c>
      <c r="AQ1546" s="20" t="str">
        <f>IF(NOT(AS1546=AS1547),AS1547,"")</f>
        <v>2006</v>
      </c>
      <c r="AR1546" s="20" t="str">
        <f>INDEX($AB$15:$AM$15,MATCH($AS1546,$AB$11:$AM$11,0))</f>
        <v>in</v>
      </c>
      <c r="AS1546" s="20" t="str">
        <f>LEFT(AT1546,4)</f>
        <v>2005</v>
      </c>
      <c r="AT1546" s="139" t="str">
        <f>LEFT(B1546,6)</f>
        <v>200512</v>
      </c>
    </row>
    <row r="1547" spans="2:46" x14ac:dyDescent="0.25">
      <c r="B1547" s="11">
        <f>'Market Data'!B1533</f>
        <v>20060102</v>
      </c>
      <c r="C1547" s="2">
        <f>'Market Data'!C1533</f>
        <v>6461</v>
      </c>
      <c r="D1547" s="2">
        <f>'Market Data'!D1533</f>
        <v>6496</v>
      </c>
      <c r="E1547" s="2">
        <f>'Market Data'!E1533</f>
        <v>6454.5</v>
      </c>
      <c r="F1547" s="12">
        <f>'Market Data'!F1533</f>
        <v>6490.5</v>
      </c>
      <c r="H1547" s="151">
        <f t="shared" si="215"/>
        <v>1529</v>
      </c>
      <c r="I1547" s="244">
        <f ca="1">IF($H1547&lt;($J$6+1),"",PFE(OFFSET($F1547,0,0,-$J$6)))</f>
        <v>0.17277601369691478</v>
      </c>
      <c r="J1547" s="19"/>
      <c r="K1547" s="139" t="str">
        <f t="shared" ca="1" si="216"/>
        <v>Long</v>
      </c>
      <c r="L1547" s="243" t="e">
        <f t="shared" ca="1" si="211"/>
        <v>#N/A</v>
      </c>
      <c r="M1547" s="242" t="e">
        <f t="shared" ca="1" si="212"/>
        <v>#N/A</v>
      </c>
      <c r="N1547" s="20"/>
      <c r="O1547" s="74">
        <f t="shared" ca="1" si="217"/>
        <v>1</v>
      </c>
      <c r="P1547" s="75">
        <f t="shared" ca="1" si="209"/>
        <v>0</v>
      </c>
      <c r="Q1547" s="76" t="str">
        <f t="shared" ca="1" si="213"/>
        <v/>
      </c>
      <c r="R1547" s="75"/>
      <c r="S1547" s="77">
        <f t="shared" ca="1" si="210"/>
        <v>1</v>
      </c>
      <c r="T1547" s="78"/>
      <c r="U1547" s="81">
        <f t="shared" ca="1" si="218"/>
        <v>1382.5</v>
      </c>
      <c r="V1547" s="82">
        <f t="shared" ca="1" si="214"/>
        <v>145947.64000000004</v>
      </c>
      <c r="W1547" s="50"/>
      <c r="X1547" s="50"/>
      <c r="Y1547" s="50"/>
      <c r="Z1547" s="50"/>
      <c r="AA1547" s="50"/>
      <c r="AG1547" s="50"/>
      <c r="AH1547" s="50"/>
      <c r="AI1547" s="50"/>
      <c r="AJ1547" s="50"/>
      <c r="AK1547" s="50"/>
      <c r="AL1547" s="50"/>
      <c r="AM1547" s="50"/>
      <c r="AN1547" s="50"/>
      <c r="AO1547" s="50"/>
      <c r="AP1547" s="138" t="str">
        <f>IF(NOT($AS1547=$AS1548),ROW(),"")</f>
        <v/>
      </c>
      <c r="AQ1547" s="20" t="str">
        <f>IF(NOT(AS1547=AS1548),AS1548,"")</f>
        <v/>
      </c>
      <c r="AR1547" s="20" t="str">
        <f>INDEX($AB$15:$AM$15,MATCH($AS1547,$AB$11:$AM$11,0))</f>
        <v>out</v>
      </c>
      <c r="AS1547" s="20" t="str">
        <f>LEFT(AT1547,4)</f>
        <v>2006</v>
      </c>
      <c r="AT1547" s="139" t="str">
        <f>LEFT(B1547,6)</f>
        <v>200601</v>
      </c>
    </row>
    <row r="1548" spans="2:46" x14ac:dyDescent="0.25">
      <c r="B1548" s="11">
        <f>'Market Data'!B1534</f>
        <v>20060103</v>
      </c>
      <c r="C1548" s="2">
        <f>'Market Data'!C1534</f>
        <v>6497.5</v>
      </c>
      <c r="D1548" s="2">
        <f>'Market Data'!D1534</f>
        <v>6555</v>
      </c>
      <c r="E1548" s="2">
        <f>'Market Data'!E1534</f>
        <v>6481</v>
      </c>
      <c r="F1548" s="12">
        <f>'Market Data'!F1534</f>
        <v>6496.5</v>
      </c>
      <c r="H1548" s="151">
        <f t="shared" si="215"/>
        <v>1530</v>
      </c>
      <c r="I1548" s="244">
        <f ca="1">IF($H1548&lt;($J$6+1),"",PFE(OFFSET($F1548,0,0,-$J$6)))</f>
        <v>0.17026340073333696</v>
      </c>
      <c r="J1548" s="19"/>
      <c r="K1548" s="139" t="str">
        <f t="shared" ca="1" si="216"/>
        <v>Long</v>
      </c>
      <c r="L1548" s="243" t="e">
        <f t="shared" ca="1" si="211"/>
        <v>#N/A</v>
      </c>
      <c r="M1548" s="242" t="e">
        <f t="shared" ca="1" si="212"/>
        <v>#N/A</v>
      </c>
      <c r="N1548" s="20"/>
      <c r="O1548" s="74">
        <f t="shared" ca="1" si="217"/>
        <v>1</v>
      </c>
      <c r="P1548" s="75">
        <f t="shared" ca="1" si="209"/>
        <v>0</v>
      </c>
      <c r="Q1548" s="76" t="str">
        <f t="shared" ca="1" si="213"/>
        <v/>
      </c>
      <c r="R1548" s="75"/>
      <c r="S1548" s="77">
        <f t="shared" ca="1" si="210"/>
        <v>1</v>
      </c>
      <c r="T1548" s="78"/>
      <c r="U1548" s="81">
        <f t="shared" ca="1" si="218"/>
        <v>210</v>
      </c>
      <c r="V1548" s="82">
        <f t="shared" ca="1" si="214"/>
        <v>146157.64000000004</v>
      </c>
      <c r="W1548" s="50"/>
      <c r="X1548" s="50"/>
      <c r="Y1548" s="50"/>
      <c r="Z1548" s="50"/>
      <c r="AA1548" s="50"/>
      <c r="AG1548" s="50"/>
      <c r="AH1548" s="50"/>
      <c r="AI1548" s="50"/>
      <c r="AJ1548" s="50"/>
      <c r="AK1548" s="50"/>
      <c r="AL1548" s="50"/>
      <c r="AM1548" s="50"/>
      <c r="AN1548" s="50"/>
      <c r="AO1548" s="50"/>
      <c r="AP1548" s="138" t="str">
        <f>IF(NOT($AS1548=$AS1549),ROW(),"")</f>
        <v/>
      </c>
      <c r="AQ1548" s="20" t="str">
        <f>IF(NOT(AS1548=AS1549),AS1549,"")</f>
        <v/>
      </c>
      <c r="AR1548" s="20" t="str">
        <f>INDEX($AB$15:$AM$15,MATCH($AS1548,$AB$11:$AM$11,0))</f>
        <v>out</v>
      </c>
      <c r="AS1548" s="20" t="str">
        <f>LEFT(AT1548,4)</f>
        <v>2006</v>
      </c>
      <c r="AT1548" s="139" t="str">
        <f>LEFT(B1548,6)</f>
        <v>200601</v>
      </c>
    </row>
    <row r="1549" spans="2:46" x14ac:dyDescent="0.25">
      <c r="B1549" s="11">
        <f>'Market Data'!B1535</f>
        <v>20060104</v>
      </c>
      <c r="C1549" s="2">
        <f>'Market Data'!C1535</f>
        <v>6554</v>
      </c>
      <c r="D1549" s="2">
        <f>'Market Data'!D1535</f>
        <v>6571.5</v>
      </c>
      <c r="E1549" s="2">
        <f>'Market Data'!E1535</f>
        <v>6517.5</v>
      </c>
      <c r="F1549" s="12">
        <f>'Market Data'!F1535</f>
        <v>6559.5</v>
      </c>
      <c r="H1549" s="151">
        <f t="shared" si="215"/>
        <v>1531</v>
      </c>
      <c r="I1549" s="244">
        <f ca="1">IF($H1549&lt;($J$6+1),"",PFE(OFFSET($F1549,0,0,-$J$6)))</f>
        <v>0.19100724758471466</v>
      </c>
      <c r="J1549" s="19"/>
      <c r="K1549" s="139" t="str">
        <f t="shared" ca="1" si="216"/>
        <v>Long</v>
      </c>
      <c r="L1549" s="243" t="e">
        <f t="shared" ca="1" si="211"/>
        <v>#N/A</v>
      </c>
      <c r="M1549" s="242" t="e">
        <f t="shared" ca="1" si="212"/>
        <v>#N/A</v>
      </c>
      <c r="N1549" s="20"/>
      <c r="O1549" s="74">
        <f t="shared" ca="1" si="217"/>
        <v>1</v>
      </c>
      <c r="P1549" s="75">
        <f t="shared" ca="1" si="209"/>
        <v>0</v>
      </c>
      <c r="Q1549" s="76" t="str">
        <f t="shared" ca="1" si="213"/>
        <v/>
      </c>
      <c r="R1549" s="75"/>
      <c r="S1549" s="77">
        <f t="shared" ca="1" si="210"/>
        <v>1</v>
      </c>
      <c r="T1549" s="78"/>
      <c r="U1549" s="81">
        <f t="shared" ca="1" si="218"/>
        <v>2205</v>
      </c>
      <c r="V1549" s="82">
        <f t="shared" ca="1" si="214"/>
        <v>148362.64000000004</v>
      </c>
      <c r="W1549" s="50"/>
      <c r="X1549" s="50"/>
      <c r="Y1549" s="50"/>
      <c r="Z1549" s="50"/>
      <c r="AA1549" s="50"/>
      <c r="AG1549" s="50"/>
      <c r="AH1549" s="50"/>
      <c r="AI1549" s="50"/>
      <c r="AJ1549" s="50"/>
      <c r="AK1549" s="50"/>
      <c r="AL1549" s="50"/>
      <c r="AM1549" s="50"/>
      <c r="AN1549" s="50"/>
      <c r="AO1549" s="50"/>
      <c r="AP1549" s="138" t="str">
        <f>IF(NOT($AS1549=$AS1550),ROW(),"")</f>
        <v/>
      </c>
      <c r="AQ1549" s="20" t="str">
        <f>IF(NOT(AS1549=AS1550),AS1550,"")</f>
        <v/>
      </c>
      <c r="AR1549" s="20" t="str">
        <f>INDEX($AB$15:$AM$15,MATCH($AS1549,$AB$11:$AM$11,0))</f>
        <v>out</v>
      </c>
      <c r="AS1549" s="20" t="str">
        <f>LEFT(AT1549,4)</f>
        <v>2006</v>
      </c>
      <c r="AT1549" s="139" t="str">
        <f>LEFT(B1549,6)</f>
        <v>200601</v>
      </c>
    </row>
    <row r="1550" spans="2:46" x14ac:dyDescent="0.25">
      <c r="B1550" s="11">
        <f>'Market Data'!B1536</f>
        <v>20060105</v>
      </c>
      <c r="C1550" s="2">
        <f>'Market Data'!C1536</f>
        <v>6558.5</v>
      </c>
      <c r="D1550" s="2">
        <f>'Market Data'!D1536</f>
        <v>6568.5</v>
      </c>
      <c r="E1550" s="2">
        <f>'Market Data'!E1536</f>
        <v>6542</v>
      </c>
      <c r="F1550" s="12">
        <f>'Market Data'!F1536</f>
        <v>6553</v>
      </c>
      <c r="H1550" s="151">
        <f t="shared" si="215"/>
        <v>1532</v>
      </c>
      <c r="I1550" s="244">
        <f ca="1">IF($H1550&lt;($J$6+1),"",PFE(OFFSET($F1550,0,0,-$J$6)))</f>
        <v>0.17836064987238431</v>
      </c>
      <c r="J1550" s="19"/>
      <c r="K1550" s="139" t="str">
        <f t="shared" ca="1" si="216"/>
        <v>Long</v>
      </c>
      <c r="L1550" s="243" t="e">
        <f t="shared" ca="1" si="211"/>
        <v>#N/A</v>
      </c>
      <c r="M1550" s="242" t="e">
        <f t="shared" ca="1" si="212"/>
        <v>#N/A</v>
      </c>
      <c r="N1550" s="20"/>
      <c r="O1550" s="74">
        <f t="shared" ca="1" si="217"/>
        <v>1</v>
      </c>
      <c r="P1550" s="75">
        <f t="shared" ca="1" si="209"/>
        <v>0</v>
      </c>
      <c r="Q1550" s="76" t="str">
        <f t="shared" ca="1" si="213"/>
        <v/>
      </c>
      <c r="R1550" s="75"/>
      <c r="S1550" s="77">
        <f t="shared" ca="1" si="210"/>
        <v>1</v>
      </c>
      <c r="T1550" s="78"/>
      <c r="U1550" s="81">
        <f t="shared" ca="1" si="218"/>
        <v>-227.5</v>
      </c>
      <c r="V1550" s="82">
        <f t="shared" ca="1" si="214"/>
        <v>148135.14000000004</v>
      </c>
      <c r="W1550" s="50"/>
      <c r="X1550" s="50"/>
      <c r="Y1550" s="50"/>
      <c r="Z1550" s="50"/>
      <c r="AA1550" s="50"/>
      <c r="AG1550" s="50"/>
      <c r="AH1550" s="50"/>
      <c r="AI1550" s="50"/>
      <c r="AJ1550" s="50"/>
      <c r="AK1550" s="50"/>
      <c r="AL1550" s="50"/>
      <c r="AM1550" s="50"/>
      <c r="AN1550" s="50"/>
      <c r="AO1550" s="50"/>
      <c r="AP1550" s="138" t="str">
        <f>IF(NOT($AS1550=$AS1551),ROW(),"")</f>
        <v/>
      </c>
      <c r="AQ1550" s="20" t="str">
        <f>IF(NOT(AS1550=AS1551),AS1551,"")</f>
        <v/>
      </c>
      <c r="AR1550" s="20" t="str">
        <f>INDEX($AB$15:$AM$15,MATCH($AS1550,$AB$11:$AM$11,0))</f>
        <v>out</v>
      </c>
      <c r="AS1550" s="20" t="str">
        <f>LEFT(AT1550,4)</f>
        <v>2006</v>
      </c>
      <c r="AT1550" s="139" t="str">
        <f>LEFT(B1550,6)</f>
        <v>200601</v>
      </c>
    </row>
    <row r="1551" spans="2:46" x14ac:dyDescent="0.25">
      <c r="B1551" s="11">
        <f>'Market Data'!B1537</f>
        <v>20060106</v>
      </c>
      <c r="C1551" s="2">
        <f>'Market Data'!C1537</f>
        <v>6559.5</v>
      </c>
      <c r="D1551" s="2">
        <f>'Market Data'!D1537</f>
        <v>6582.5</v>
      </c>
      <c r="E1551" s="2">
        <f>'Market Data'!E1537</f>
        <v>6545.5</v>
      </c>
      <c r="F1551" s="12">
        <f>'Market Data'!F1537</f>
        <v>6569.5</v>
      </c>
      <c r="H1551" s="151">
        <f t="shared" si="215"/>
        <v>1533</v>
      </c>
      <c r="I1551" s="244">
        <f ca="1">IF($H1551&lt;($J$6+1),"",PFE(OFFSET($F1551,0,0,-$J$6)))</f>
        <v>0.19735380234211403</v>
      </c>
      <c r="J1551" s="19"/>
      <c r="K1551" s="139" t="str">
        <f t="shared" ca="1" si="216"/>
        <v>Long</v>
      </c>
      <c r="L1551" s="243" t="e">
        <f t="shared" ca="1" si="211"/>
        <v>#N/A</v>
      </c>
      <c r="M1551" s="242" t="e">
        <f t="shared" ca="1" si="212"/>
        <v>#N/A</v>
      </c>
      <c r="N1551" s="20"/>
      <c r="O1551" s="74">
        <f t="shared" ca="1" si="217"/>
        <v>1</v>
      </c>
      <c r="P1551" s="75">
        <f t="shared" ca="1" si="209"/>
        <v>0</v>
      </c>
      <c r="Q1551" s="76" t="str">
        <f t="shared" ca="1" si="213"/>
        <v/>
      </c>
      <c r="R1551" s="75"/>
      <c r="S1551" s="77">
        <f t="shared" ca="1" si="210"/>
        <v>1</v>
      </c>
      <c r="T1551" s="78"/>
      <c r="U1551" s="81">
        <f t="shared" ca="1" si="218"/>
        <v>577.5</v>
      </c>
      <c r="V1551" s="82">
        <f t="shared" ca="1" si="214"/>
        <v>148712.64000000004</v>
      </c>
      <c r="W1551" s="50"/>
      <c r="X1551" s="50"/>
      <c r="Y1551" s="50"/>
      <c r="Z1551" s="50"/>
      <c r="AA1551" s="50"/>
      <c r="AG1551" s="50"/>
      <c r="AH1551" s="50"/>
      <c r="AI1551" s="50"/>
      <c r="AJ1551" s="50"/>
      <c r="AK1551" s="50"/>
      <c r="AL1551" s="50"/>
      <c r="AM1551" s="50"/>
      <c r="AN1551" s="50"/>
      <c r="AO1551" s="50"/>
      <c r="AP1551" s="138" t="str">
        <f>IF(NOT($AS1551=$AS1552),ROW(),"")</f>
        <v/>
      </c>
      <c r="AQ1551" s="20" t="str">
        <f>IF(NOT(AS1551=AS1552),AS1552,"")</f>
        <v/>
      </c>
      <c r="AR1551" s="20" t="str">
        <f>INDEX($AB$15:$AM$15,MATCH($AS1551,$AB$11:$AM$11,0))</f>
        <v>out</v>
      </c>
      <c r="AS1551" s="20" t="str">
        <f>LEFT(AT1551,4)</f>
        <v>2006</v>
      </c>
      <c r="AT1551" s="139" t="str">
        <f>LEFT(B1551,6)</f>
        <v>200601</v>
      </c>
    </row>
    <row r="1552" spans="2:46" x14ac:dyDescent="0.25">
      <c r="B1552" s="11">
        <f>'Market Data'!B1538</f>
        <v>20060109</v>
      </c>
      <c r="C1552" s="2">
        <f>'Market Data'!C1538</f>
        <v>6578</v>
      </c>
      <c r="D1552" s="2">
        <f>'Market Data'!D1538</f>
        <v>6592</v>
      </c>
      <c r="E1552" s="2">
        <f>'Market Data'!E1538</f>
        <v>6571.5</v>
      </c>
      <c r="F1552" s="12">
        <f>'Market Data'!F1538</f>
        <v>6581</v>
      </c>
      <c r="H1552" s="151">
        <f t="shared" si="215"/>
        <v>1534</v>
      </c>
      <c r="I1552" s="244">
        <f ca="1">IF($H1552&lt;($J$6+1),"",PFE(OFFSET($F1552,0,0,-$J$6)))</f>
        <v>0.238177233346136</v>
      </c>
      <c r="J1552" s="19"/>
      <c r="K1552" s="139" t="str">
        <f t="shared" ca="1" si="216"/>
        <v>Long</v>
      </c>
      <c r="L1552" s="243" t="e">
        <f t="shared" ca="1" si="211"/>
        <v>#N/A</v>
      </c>
      <c r="M1552" s="242" t="e">
        <f t="shared" ca="1" si="212"/>
        <v>#N/A</v>
      </c>
      <c r="N1552" s="20"/>
      <c r="O1552" s="74">
        <f t="shared" ca="1" si="217"/>
        <v>1</v>
      </c>
      <c r="P1552" s="75">
        <f t="shared" ca="1" si="209"/>
        <v>0</v>
      </c>
      <c r="Q1552" s="76" t="str">
        <f t="shared" ca="1" si="213"/>
        <v/>
      </c>
      <c r="R1552" s="75"/>
      <c r="S1552" s="77">
        <f t="shared" ca="1" si="210"/>
        <v>1</v>
      </c>
      <c r="T1552" s="78"/>
      <c r="U1552" s="81">
        <f t="shared" ca="1" si="218"/>
        <v>402.5</v>
      </c>
      <c r="V1552" s="82">
        <f t="shared" ca="1" si="214"/>
        <v>149115.14000000004</v>
      </c>
      <c r="W1552" s="50"/>
      <c r="X1552" s="50"/>
      <c r="Y1552" s="50"/>
      <c r="Z1552" s="50"/>
      <c r="AA1552" s="50"/>
      <c r="AG1552" s="50"/>
      <c r="AH1552" s="50"/>
      <c r="AI1552" s="50"/>
      <c r="AJ1552" s="50"/>
      <c r="AK1552" s="50"/>
      <c r="AL1552" s="50"/>
      <c r="AM1552" s="50"/>
      <c r="AN1552" s="50"/>
      <c r="AO1552" s="50"/>
      <c r="AP1552" s="138" t="str">
        <f>IF(NOT($AS1552=$AS1553),ROW(),"")</f>
        <v/>
      </c>
      <c r="AQ1552" s="20" t="str">
        <f>IF(NOT(AS1552=AS1553),AS1553,"")</f>
        <v/>
      </c>
      <c r="AR1552" s="20" t="str">
        <f>INDEX($AB$15:$AM$15,MATCH($AS1552,$AB$11:$AM$11,0))</f>
        <v>out</v>
      </c>
      <c r="AS1552" s="20" t="str">
        <f>LEFT(AT1552,4)</f>
        <v>2006</v>
      </c>
      <c r="AT1552" s="139" t="str">
        <f>LEFT(B1552,6)</f>
        <v>200601</v>
      </c>
    </row>
    <row r="1553" spans="2:46" x14ac:dyDescent="0.25">
      <c r="B1553" s="11">
        <f>'Market Data'!B1539</f>
        <v>20060110</v>
      </c>
      <c r="C1553" s="2">
        <f>'Market Data'!C1539</f>
        <v>6561.5</v>
      </c>
      <c r="D1553" s="2">
        <f>'Market Data'!D1539</f>
        <v>6563</v>
      </c>
      <c r="E1553" s="2">
        <f>'Market Data'!E1539</f>
        <v>6522</v>
      </c>
      <c r="F1553" s="12">
        <f>'Market Data'!F1539</f>
        <v>6535</v>
      </c>
      <c r="H1553" s="151">
        <f t="shared" si="215"/>
        <v>1535</v>
      </c>
      <c r="I1553" s="244">
        <f ca="1">IF($H1553&lt;($J$6+1),"",PFE(OFFSET($F1553,0,0,-$J$6)))</f>
        <v>0.2188567029659774</v>
      </c>
      <c r="J1553" s="19"/>
      <c r="K1553" s="139" t="str">
        <f t="shared" ca="1" si="216"/>
        <v>Long</v>
      </c>
      <c r="L1553" s="243" t="e">
        <f t="shared" ca="1" si="211"/>
        <v>#N/A</v>
      </c>
      <c r="M1553" s="242" t="e">
        <f t="shared" ca="1" si="212"/>
        <v>#N/A</v>
      </c>
      <c r="N1553" s="20"/>
      <c r="O1553" s="74">
        <f t="shared" ca="1" si="217"/>
        <v>1</v>
      </c>
      <c r="P1553" s="75">
        <f t="shared" ref="P1553:P1616" ca="1" si="219">$O1553-S1553</f>
        <v>0</v>
      </c>
      <c r="Q1553" s="76" t="str">
        <f t="shared" ca="1" si="213"/>
        <v/>
      </c>
      <c r="R1553" s="75"/>
      <c r="S1553" s="77">
        <f t="shared" ca="1" si="210"/>
        <v>1</v>
      </c>
      <c r="T1553" s="78"/>
      <c r="U1553" s="81">
        <f t="shared" ca="1" si="218"/>
        <v>-1610</v>
      </c>
      <c r="V1553" s="82">
        <f t="shared" ca="1" si="214"/>
        <v>147505.14000000004</v>
      </c>
      <c r="W1553" s="50"/>
      <c r="X1553" s="50"/>
      <c r="Y1553" s="50"/>
      <c r="Z1553" s="50"/>
      <c r="AA1553" s="50"/>
      <c r="AG1553" s="50"/>
      <c r="AH1553" s="50"/>
      <c r="AI1553" s="50"/>
      <c r="AJ1553" s="50"/>
      <c r="AK1553" s="50"/>
      <c r="AL1553" s="50"/>
      <c r="AM1553" s="50"/>
      <c r="AN1553" s="50"/>
      <c r="AO1553" s="50"/>
      <c r="AP1553" s="138" t="str">
        <f>IF(NOT($AS1553=$AS1554),ROW(),"")</f>
        <v/>
      </c>
      <c r="AQ1553" s="20" t="str">
        <f>IF(NOT(AS1553=AS1554),AS1554,"")</f>
        <v/>
      </c>
      <c r="AR1553" s="20" t="str">
        <f>INDEX($AB$15:$AM$15,MATCH($AS1553,$AB$11:$AM$11,0))</f>
        <v>out</v>
      </c>
      <c r="AS1553" s="20" t="str">
        <f>LEFT(AT1553,4)</f>
        <v>2006</v>
      </c>
      <c r="AT1553" s="139" t="str">
        <f>LEFT(B1553,6)</f>
        <v>200601</v>
      </c>
    </row>
    <row r="1554" spans="2:46" x14ac:dyDescent="0.25">
      <c r="B1554" s="11">
        <f>'Market Data'!B1540</f>
        <v>20060111</v>
      </c>
      <c r="C1554" s="2">
        <f>'Market Data'!C1540</f>
        <v>6568</v>
      </c>
      <c r="D1554" s="2">
        <f>'Market Data'!D1540</f>
        <v>6579</v>
      </c>
      <c r="E1554" s="2">
        <f>'Market Data'!E1540</f>
        <v>6553.5</v>
      </c>
      <c r="F1554" s="12">
        <f>'Market Data'!F1540</f>
        <v>6566</v>
      </c>
      <c r="H1554" s="151">
        <f t="shared" si="215"/>
        <v>1536</v>
      </c>
      <c r="I1554" s="244">
        <f ca="1">IF($H1554&lt;($J$6+1),"",PFE(OFFSET($F1554,0,0,-$J$6)))</f>
        <v>0.23226106673003402</v>
      </c>
      <c r="J1554" s="19"/>
      <c r="K1554" s="139" t="str">
        <f t="shared" ca="1" si="216"/>
        <v>Long</v>
      </c>
      <c r="L1554" s="243" t="e">
        <f t="shared" ca="1" si="211"/>
        <v>#N/A</v>
      </c>
      <c r="M1554" s="242" t="e">
        <f t="shared" ca="1" si="212"/>
        <v>#N/A</v>
      </c>
      <c r="N1554" s="20"/>
      <c r="O1554" s="74">
        <f t="shared" ca="1" si="217"/>
        <v>1</v>
      </c>
      <c r="P1554" s="75">
        <f t="shared" ca="1" si="219"/>
        <v>0</v>
      </c>
      <c r="Q1554" s="76" t="str">
        <f t="shared" ca="1" si="213"/>
        <v/>
      </c>
      <c r="R1554" s="75"/>
      <c r="S1554" s="77">
        <f t="shared" ref="S1554:S1617" ca="1" si="220">IF($Q1553="Fill",$O1553,$S1553)</f>
        <v>1</v>
      </c>
      <c r="T1554" s="78"/>
      <c r="U1554" s="81">
        <f t="shared" ca="1" si="218"/>
        <v>1085</v>
      </c>
      <c r="V1554" s="82">
        <f t="shared" ca="1" si="214"/>
        <v>148590.14000000004</v>
      </c>
      <c r="W1554" s="50"/>
      <c r="X1554" s="50"/>
      <c r="Y1554" s="50"/>
      <c r="Z1554" s="50"/>
      <c r="AA1554" s="50"/>
      <c r="AG1554" s="50"/>
      <c r="AH1554" s="50"/>
      <c r="AI1554" s="50"/>
      <c r="AJ1554" s="50"/>
      <c r="AK1554" s="50"/>
      <c r="AL1554" s="50"/>
      <c r="AM1554" s="50"/>
      <c r="AN1554" s="50"/>
      <c r="AO1554" s="50"/>
      <c r="AP1554" s="138" t="str">
        <f>IF(NOT($AS1554=$AS1555),ROW(),"")</f>
        <v/>
      </c>
      <c r="AQ1554" s="20" t="str">
        <f>IF(NOT(AS1554=AS1555),AS1555,"")</f>
        <v/>
      </c>
      <c r="AR1554" s="20" t="str">
        <f>INDEX($AB$15:$AM$15,MATCH($AS1554,$AB$11:$AM$11,0))</f>
        <v>out</v>
      </c>
      <c r="AS1554" s="20" t="str">
        <f>LEFT(AT1554,4)</f>
        <v>2006</v>
      </c>
      <c r="AT1554" s="139" t="str">
        <f>LEFT(B1554,6)</f>
        <v>200601</v>
      </c>
    </row>
    <row r="1555" spans="2:46" x14ac:dyDescent="0.25">
      <c r="B1555" s="11">
        <f>'Market Data'!B1541</f>
        <v>20060112</v>
      </c>
      <c r="C1555" s="2">
        <f>'Market Data'!C1541</f>
        <v>6561</v>
      </c>
      <c r="D1555" s="2">
        <f>'Market Data'!D1541</f>
        <v>6596.5</v>
      </c>
      <c r="E1555" s="2">
        <f>'Market Data'!E1541</f>
        <v>6548</v>
      </c>
      <c r="F1555" s="12">
        <f>'Market Data'!F1541</f>
        <v>6579.5</v>
      </c>
      <c r="H1555" s="151">
        <f t="shared" si="215"/>
        <v>1537</v>
      </c>
      <c r="I1555" s="244">
        <f ca="1">IF($H1555&lt;($J$6+1),"",PFE(OFFSET($F1555,0,0,-$J$6)))</f>
        <v>0.20694645104977605</v>
      </c>
      <c r="J1555" s="19"/>
      <c r="K1555" s="139" t="str">
        <f t="shared" ca="1" si="216"/>
        <v>Long</v>
      </c>
      <c r="L1555" s="243" t="e">
        <f t="shared" ref="L1555:L1618" ca="1" si="221">IF(AND($K1555="Long",$K1554&lt;&gt;"Long"),$F1555,NA())</f>
        <v>#N/A</v>
      </c>
      <c r="M1555" s="242" t="e">
        <f t="shared" ref="M1555:M1618" ca="1" si="222">IF(AND($K1555="Short",$K1554&lt;&gt;"Short"),$F1555,NA())</f>
        <v>#N/A</v>
      </c>
      <c r="N1555" s="20"/>
      <c r="O1555" s="74">
        <f t="shared" ca="1" si="217"/>
        <v>1</v>
      </c>
      <c r="P1555" s="75">
        <f t="shared" ca="1" si="219"/>
        <v>0</v>
      </c>
      <c r="Q1555" s="76" t="str">
        <f t="shared" ref="Q1555:Q1618" ca="1" si="223">IF(NOT($P1555=0),"Fill","")</f>
        <v/>
      </c>
      <c r="R1555" s="75"/>
      <c r="S1555" s="77">
        <f t="shared" ca="1" si="220"/>
        <v>1</v>
      </c>
      <c r="T1555" s="78"/>
      <c r="U1555" s="81">
        <f t="shared" ca="1" si="218"/>
        <v>472.5</v>
      </c>
      <c r="V1555" s="82">
        <f t="shared" ref="V1555:V1618" ca="1" si="224">V1554+U1555</f>
        <v>149062.64000000004</v>
      </c>
      <c r="W1555" s="50"/>
      <c r="X1555" s="50"/>
      <c r="Y1555" s="50"/>
      <c r="Z1555" s="50"/>
      <c r="AA1555" s="50"/>
      <c r="AG1555" s="50"/>
      <c r="AH1555" s="50"/>
      <c r="AI1555" s="50"/>
      <c r="AJ1555" s="50"/>
      <c r="AK1555" s="50"/>
      <c r="AL1555" s="50"/>
      <c r="AM1555" s="50"/>
      <c r="AN1555" s="50"/>
      <c r="AO1555" s="50"/>
      <c r="AP1555" s="138" t="str">
        <f>IF(NOT($AS1555=$AS1556),ROW(),"")</f>
        <v/>
      </c>
      <c r="AQ1555" s="20" t="str">
        <f>IF(NOT(AS1555=AS1556),AS1556,"")</f>
        <v/>
      </c>
      <c r="AR1555" s="20" t="str">
        <f>INDEX($AB$15:$AM$15,MATCH($AS1555,$AB$11:$AM$11,0))</f>
        <v>out</v>
      </c>
      <c r="AS1555" s="20" t="str">
        <f>LEFT(AT1555,4)</f>
        <v>2006</v>
      </c>
      <c r="AT1555" s="139" t="str">
        <f>LEFT(B1555,6)</f>
        <v>200601</v>
      </c>
    </row>
    <row r="1556" spans="2:46" x14ac:dyDescent="0.25">
      <c r="B1556" s="11">
        <f>'Market Data'!B1542</f>
        <v>20060113</v>
      </c>
      <c r="C1556" s="2">
        <f>'Market Data'!C1542</f>
        <v>6561</v>
      </c>
      <c r="D1556" s="2">
        <f>'Market Data'!D1542</f>
        <v>6572.5</v>
      </c>
      <c r="E1556" s="2">
        <f>'Market Data'!E1542</f>
        <v>6496</v>
      </c>
      <c r="F1556" s="12">
        <f>'Market Data'!F1542</f>
        <v>6520</v>
      </c>
      <c r="H1556" s="151">
        <f t="shared" ref="H1556:H1619" si="225">ROW()-ROW(H$18)</f>
        <v>1538</v>
      </c>
      <c r="I1556" s="244">
        <f ca="1">IF($H1556&lt;($J$6+1),"",PFE(OFFSET($F1556,0,0,-$J$6)))</f>
        <v>0.20861319263843259</v>
      </c>
      <c r="J1556" s="19"/>
      <c r="K1556" s="139" t="str">
        <f t="shared" ref="K1556:K1619" ca="1" si="226">IF($I1556="","",IF($I1556&gt;$J$4,"Long",IF($I1556&lt;$J$5,"Short","")))</f>
        <v>Long</v>
      </c>
      <c r="L1556" s="243" t="e">
        <f t="shared" ca="1" si="221"/>
        <v>#N/A</v>
      </c>
      <c r="M1556" s="242" t="e">
        <f t="shared" ca="1" si="222"/>
        <v>#N/A</v>
      </c>
      <c r="N1556" s="20"/>
      <c r="O1556" s="74">
        <f t="shared" ref="O1556:O1619" ca="1" si="227">IF($K1556="Short",-1,IF($K1556="Long",1,0))</f>
        <v>1</v>
      </c>
      <c r="P1556" s="75">
        <f t="shared" ca="1" si="219"/>
        <v>0</v>
      </c>
      <c r="Q1556" s="76" t="str">
        <f t="shared" ca="1" si="223"/>
        <v/>
      </c>
      <c r="R1556" s="75"/>
      <c r="S1556" s="77">
        <f t="shared" ca="1" si="220"/>
        <v>1</v>
      </c>
      <c r="T1556" s="78"/>
      <c r="U1556" s="81">
        <f t="shared" ca="1" si="218"/>
        <v>-2082.5</v>
      </c>
      <c r="V1556" s="82">
        <f t="shared" ca="1" si="224"/>
        <v>146980.14000000004</v>
      </c>
      <c r="W1556" s="50"/>
      <c r="X1556" s="50"/>
      <c r="Y1556" s="50"/>
      <c r="Z1556" s="50"/>
      <c r="AA1556" s="50"/>
      <c r="AG1556" s="50"/>
      <c r="AH1556" s="50"/>
      <c r="AI1556" s="50"/>
      <c r="AJ1556" s="50"/>
      <c r="AK1556" s="50"/>
      <c r="AL1556" s="50"/>
      <c r="AM1556" s="50"/>
      <c r="AN1556" s="50"/>
      <c r="AO1556" s="50"/>
      <c r="AP1556" s="138" t="str">
        <f>IF(NOT($AS1556=$AS1557),ROW(),"")</f>
        <v/>
      </c>
      <c r="AQ1556" s="20" t="str">
        <f>IF(NOT(AS1556=AS1557),AS1557,"")</f>
        <v/>
      </c>
      <c r="AR1556" s="20" t="str">
        <f>INDEX($AB$15:$AM$15,MATCH($AS1556,$AB$11:$AM$11,0))</f>
        <v>out</v>
      </c>
      <c r="AS1556" s="20" t="str">
        <f>LEFT(AT1556,4)</f>
        <v>2006</v>
      </c>
      <c r="AT1556" s="139" t="str">
        <f>LEFT(B1556,6)</f>
        <v>200601</v>
      </c>
    </row>
    <row r="1557" spans="2:46" x14ac:dyDescent="0.25">
      <c r="B1557" s="11">
        <f>'Market Data'!B1543</f>
        <v>20060116</v>
      </c>
      <c r="C1557" s="2">
        <f>'Market Data'!C1543</f>
        <v>6508</v>
      </c>
      <c r="D1557" s="2">
        <f>'Market Data'!D1543</f>
        <v>6558</v>
      </c>
      <c r="E1557" s="2">
        <f>'Market Data'!E1543</f>
        <v>6494</v>
      </c>
      <c r="F1557" s="12">
        <f>'Market Data'!F1543</f>
        <v>6549.5</v>
      </c>
      <c r="H1557" s="151">
        <f t="shared" si="225"/>
        <v>1539</v>
      </c>
      <c r="I1557" s="244">
        <f ca="1">IF($H1557&lt;($J$6+1),"",PFE(OFFSET($F1557,0,0,-$J$6)))</f>
        <v>0.21263208014370524</v>
      </c>
      <c r="J1557" s="19"/>
      <c r="K1557" s="139" t="str">
        <f t="shared" ca="1" si="226"/>
        <v>Long</v>
      </c>
      <c r="L1557" s="243" t="e">
        <f t="shared" ca="1" si="221"/>
        <v>#N/A</v>
      </c>
      <c r="M1557" s="242" t="e">
        <f t="shared" ca="1" si="222"/>
        <v>#N/A</v>
      </c>
      <c r="N1557" s="20"/>
      <c r="O1557" s="74">
        <f t="shared" ca="1" si="227"/>
        <v>1</v>
      </c>
      <c r="P1557" s="75">
        <f t="shared" ca="1" si="219"/>
        <v>0</v>
      </c>
      <c r="Q1557" s="76" t="str">
        <f t="shared" ca="1" si="223"/>
        <v/>
      </c>
      <c r="R1557" s="75"/>
      <c r="S1557" s="77">
        <f t="shared" ca="1" si="220"/>
        <v>1</v>
      </c>
      <c r="T1557" s="78"/>
      <c r="U1557" s="81">
        <f t="shared" ca="1" si="218"/>
        <v>1032.5</v>
      </c>
      <c r="V1557" s="82">
        <f t="shared" ca="1" si="224"/>
        <v>148012.64000000004</v>
      </c>
      <c r="W1557" s="50"/>
      <c r="X1557" s="50"/>
      <c r="Y1557" s="50"/>
      <c r="Z1557" s="50"/>
      <c r="AA1557" s="50"/>
      <c r="AG1557" s="50"/>
      <c r="AH1557" s="50"/>
      <c r="AI1557" s="50"/>
      <c r="AJ1557" s="50"/>
      <c r="AK1557" s="50"/>
      <c r="AL1557" s="50"/>
      <c r="AM1557" s="50"/>
      <c r="AN1557" s="50"/>
      <c r="AO1557" s="50"/>
      <c r="AP1557" s="138" t="str">
        <f>IF(NOT($AS1557=$AS1558),ROW(),"")</f>
        <v/>
      </c>
      <c r="AQ1557" s="20" t="str">
        <f>IF(NOT(AS1557=AS1558),AS1558,"")</f>
        <v/>
      </c>
      <c r="AR1557" s="20" t="str">
        <f>INDEX($AB$15:$AM$15,MATCH($AS1557,$AB$11:$AM$11,0))</f>
        <v>out</v>
      </c>
      <c r="AS1557" s="20" t="str">
        <f>LEFT(AT1557,4)</f>
        <v>2006</v>
      </c>
      <c r="AT1557" s="139" t="str">
        <f>LEFT(B1557,6)</f>
        <v>200601</v>
      </c>
    </row>
    <row r="1558" spans="2:46" x14ac:dyDescent="0.25">
      <c r="B1558" s="11">
        <f>'Market Data'!B1544</f>
        <v>20060117</v>
      </c>
      <c r="C1558" s="2">
        <f>'Market Data'!C1544</f>
        <v>6502.5</v>
      </c>
      <c r="D1558" s="2">
        <f>'Market Data'!D1544</f>
        <v>6510</v>
      </c>
      <c r="E1558" s="2">
        <f>'Market Data'!E1544</f>
        <v>6484.5</v>
      </c>
      <c r="F1558" s="12">
        <f>'Market Data'!F1544</f>
        <v>6495.5</v>
      </c>
      <c r="H1558" s="151">
        <f t="shared" si="225"/>
        <v>1540</v>
      </c>
      <c r="I1558" s="244">
        <f ca="1">IF($H1558&lt;($J$6+1),"",PFE(OFFSET($F1558,0,0,-$J$6)))</f>
        <v>0.23175811533719629</v>
      </c>
      <c r="J1558" s="19"/>
      <c r="K1558" s="139" t="str">
        <f t="shared" ca="1" si="226"/>
        <v>Long</v>
      </c>
      <c r="L1558" s="243" t="e">
        <f t="shared" ca="1" si="221"/>
        <v>#N/A</v>
      </c>
      <c r="M1558" s="242" t="e">
        <f t="shared" ca="1" si="222"/>
        <v>#N/A</v>
      </c>
      <c r="N1558" s="20"/>
      <c r="O1558" s="74">
        <f t="shared" ca="1" si="227"/>
        <v>1</v>
      </c>
      <c r="P1558" s="75">
        <f t="shared" ca="1" si="219"/>
        <v>0</v>
      </c>
      <c r="Q1558" s="76" t="str">
        <f t="shared" ca="1" si="223"/>
        <v/>
      </c>
      <c r="R1558" s="75"/>
      <c r="S1558" s="77">
        <f t="shared" ca="1" si="220"/>
        <v>1</v>
      </c>
      <c r="T1558" s="78"/>
      <c r="U1558" s="81">
        <f t="shared" ref="U1558:U1621" ca="1" si="228">IF(OR($S1557&amp;$O1557="01",$S1557&amp;$O1557="0-1"),(($F1558-$C1558)*$V$4*$O1557)-(ABS($P1557)*$V$5),IF(OR($S1557&amp;$O1557="10",$S1557&amp;$O1557="-10"),(($C1558-$F1557)*$V$4*$S1557)-(ABS($P1557)*$V$5),IF(OR($S1557&amp;$O1557="1-1",$S1557&amp;$O1557="-11"),(($C1558-$F1557)*$V$4*$S1557)-(ABS($P1557)*$V$5)+(($F1558-$C1558)*$V$4*$S1558),IF(OR($S1557&amp;$O1557="11",$S1557&amp;$O1557="-1-1"),(($F1558-$F1557)*$V$4*$S1558),0))))</f>
        <v>-1890</v>
      </c>
      <c r="V1558" s="82">
        <f t="shared" ca="1" si="224"/>
        <v>146122.64000000004</v>
      </c>
      <c r="W1558" s="50"/>
      <c r="X1558" s="50"/>
      <c r="Y1558" s="50"/>
      <c r="Z1558" s="50"/>
      <c r="AA1558" s="50"/>
      <c r="AG1558" s="50"/>
      <c r="AH1558" s="50"/>
      <c r="AI1558" s="50"/>
      <c r="AJ1558" s="50"/>
      <c r="AK1558" s="50"/>
      <c r="AL1558" s="50"/>
      <c r="AM1558" s="50"/>
      <c r="AN1558" s="50"/>
      <c r="AO1558" s="50"/>
      <c r="AP1558" s="138" t="str">
        <f>IF(NOT($AS1558=$AS1559),ROW(),"")</f>
        <v/>
      </c>
      <c r="AQ1558" s="20" t="str">
        <f>IF(NOT(AS1558=AS1559),AS1559,"")</f>
        <v/>
      </c>
      <c r="AR1558" s="20" t="str">
        <f>INDEX($AB$15:$AM$15,MATCH($AS1558,$AB$11:$AM$11,0))</f>
        <v>out</v>
      </c>
      <c r="AS1558" s="20" t="str">
        <f>LEFT(AT1558,4)</f>
        <v>2006</v>
      </c>
      <c r="AT1558" s="139" t="str">
        <f>LEFT(B1558,6)</f>
        <v>200601</v>
      </c>
    </row>
    <row r="1559" spans="2:46" x14ac:dyDescent="0.25">
      <c r="B1559" s="11">
        <f>'Market Data'!B1545</f>
        <v>20060118</v>
      </c>
      <c r="C1559" s="2">
        <f>'Market Data'!C1545</f>
        <v>6414.5</v>
      </c>
      <c r="D1559" s="2">
        <f>'Market Data'!D1545</f>
        <v>6462.5</v>
      </c>
      <c r="E1559" s="2">
        <f>'Market Data'!E1545</f>
        <v>6398.5</v>
      </c>
      <c r="F1559" s="12">
        <f>'Market Data'!F1545</f>
        <v>6440</v>
      </c>
      <c r="H1559" s="151">
        <f t="shared" si="225"/>
        <v>1541</v>
      </c>
      <c r="I1559" s="244">
        <f ca="1">IF($H1559&lt;($J$6+1),"",PFE(OFFSET($F1559,0,0,-$J$6)))</f>
        <v>0.20228102511581619</v>
      </c>
      <c r="J1559" s="19"/>
      <c r="K1559" s="139" t="str">
        <f t="shared" ca="1" si="226"/>
        <v>Long</v>
      </c>
      <c r="L1559" s="243" t="e">
        <f t="shared" ca="1" si="221"/>
        <v>#N/A</v>
      </c>
      <c r="M1559" s="242" t="e">
        <f t="shared" ca="1" si="222"/>
        <v>#N/A</v>
      </c>
      <c r="N1559" s="20"/>
      <c r="O1559" s="74">
        <f t="shared" ca="1" si="227"/>
        <v>1</v>
      </c>
      <c r="P1559" s="75">
        <f t="shared" ca="1" si="219"/>
        <v>0</v>
      </c>
      <c r="Q1559" s="76" t="str">
        <f t="shared" ca="1" si="223"/>
        <v/>
      </c>
      <c r="R1559" s="75"/>
      <c r="S1559" s="77">
        <f t="shared" ca="1" si="220"/>
        <v>1</v>
      </c>
      <c r="T1559" s="78"/>
      <c r="U1559" s="81">
        <f t="shared" ca="1" si="228"/>
        <v>-1942.5</v>
      </c>
      <c r="V1559" s="82">
        <f t="shared" ca="1" si="224"/>
        <v>144180.14000000004</v>
      </c>
      <c r="W1559" s="50"/>
      <c r="X1559" s="50"/>
      <c r="Y1559" s="50"/>
      <c r="Z1559" s="50"/>
      <c r="AA1559" s="50"/>
      <c r="AG1559" s="50"/>
      <c r="AH1559" s="50"/>
      <c r="AI1559" s="50"/>
      <c r="AJ1559" s="50"/>
      <c r="AK1559" s="50"/>
      <c r="AL1559" s="50"/>
      <c r="AM1559" s="50"/>
      <c r="AN1559" s="50"/>
      <c r="AO1559" s="50"/>
      <c r="AP1559" s="138" t="str">
        <f>IF(NOT($AS1559=$AS1560),ROW(),"")</f>
        <v/>
      </c>
      <c r="AQ1559" s="20" t="str">
        <f>IF(NOT(AS1559=AS1560),AS1560,"")</f>
        <v/>
      </c>
      <c r="AR1559" s="20" t="str">
        <f>INDEX($AB$15:$AM$15,MATCH($AS1559,$AB$11:$AM$11,0))</f>
        <v>out</v>
      </c>
      <c r="AS1559" s="20" t="str">
        <f>LEFT(AT1559,4)</f>
        <v>2006</v>
      </c>
      <c r="AT1559" s="139" t="str">
        <f>LEFT(B1559,6)</f>
        <v>200601</v>
      </c>
    </row>
    <row r="1560" spans="2:46" x14ac:dyDescent="0.25">
      <c r="B1560" s="11">
        <f>'Market Data'!B1546</f>
        <v>20060119</v>
      </c>
      <c r="C1560" s="2">
        <f>'Market Data'!C1546</f>
        <v>6454.5</v>
      </c>
      <c r="D1560" s="2">
        <f>'Market Data'!D1546</f>
        <v>6480.5</v>
      </c>
      <c r="E1560" s="2">
        <f>'Market Data'!E1546</f>
        <v>6443</v>
      </c>
      <c r="F1560" s="12">
        <f>'Market Data'!F1546</f>
        <v>6464.5</v>
      </c>
      <c r="H1560" s="151">
        <f t="shared" si="225"/>
        <v>1542</v>
      </c>
      <c r="I1560" s="244">
        <f ca="1">IF($H1560&lt;($J$6+1),"",PFE(OFFSET($F1560,0,0,-$J$6)))</f>
        <v>0.19822673761406837</v>
      </c>
      <c r="J1560" s="19"/>
      <c r="K1560" s="139" t="str">
        <f t="shared" ca="1" si="226"/>
        <v>Long</v>
      </c>
      <c r="L1560" s="243" t="e">
        <f t="shared" ca="1" si="221"/>
        <v>#N/A</v>
      </c>
      <c r="M1560" s="242" t="e">
        <f t="shared" ca="1" si="222"/>
        <v>#N/A</v>
      </c>
      <c r="N1560" s="20"/>
      <c r="O1560" s="74">
        <f t="shared" ca="1" si="227"/>
        <v>1</v>
      </c>
      <c r="P1560" s="75">
        <f t="shared" ca="1" si="219"/>
        <v>0</v>
      </c>
      <c r="Q1560" s="76" t="str">
        <f t="shared" ca="1" si="223"/>
        <v/>
      </c>
      <c r="R1560" s="75"/>
      <c r="S1560" s="77">
        <f t="shared" ca="1" si="220"/>
        <v>1</v>
      </c>
      <c r="T1560" s="78"/>
      <c r="U1560" s="81">
        <f t="shared" ca="1" si="228"/>
        <v>857.5</v>
      </c>
      <c r="V1560" s="82">
        <f t="shared" ca="1" si="224"/>
        <v>145037.64000000004</v>
      </c>
      <c r="W1560" s="50"/>
      <c r="X1560" s="50"/>
      <c r="Y1560" s="50"/>
      <c r="Z1560" s="50"/>
      <c r="AA1560" s="50"/>
      <c r="AG1560" s="50"/>
      <c r="AH1560" s="50"/>
      <c r="AI1560" s="50"/>
      <c r="AJ1560" s="50"/>
      <c r="AK1560" s="50"/>
      <c r="AL1560" s="50"/>
      <c r="AM1560" s="50"/>
      <c r="AN1560" s="50"/>
      <c r="AO1560" s="50"/>
      <c r="AP1560" s="138" t="str">
        <f>IF(NOT($AS1560=$AS1561),ROW(),"")</f>
        <v/>
      </c>
      <c r="AQ1560" s="20" t="str">
        <f>IF(NOT(AS1560=AS1561),AS1561,"")</f>
        <v/>
      </c>
      <c r="AR1560" s="20" t="str">
        <f>INDEX($AB$15:$AM$15,MATCH($AS1560,$AB$11:$AM$11,0))</f>
        <v>out</v>
      </c>
      <c r="AS1560" s="20" t="str">
        <f>LEFT(AT1560,4)</f>
        <v>2006</v>
      </c>
      <c r="AT1560" s="139" t="str">
        <f>LEFT(B1560,6)</f>
        <v>200601</v>
      </c>
    </row>
    <row r="1561" spans="2:46" x14ac:dyDescent="0.25">
      <c r="B1561" s="11">
        <f>'Market Data'!B1547</f>
        <v>20060120</v>
      </c>
      <c r="C1561" s="2">
        <f>'Market Data'!C1547</f>
        <v>6466</v>
      </c>
      <c r="D1561" s="2">
        <f>'Market Data'!D1547</f>
        <v>6480.5</v>
      </c>
      <c r="E1561" s="2">
        <f>'Market Data'!E1547</f>
        <v>6359</v>
      </c>
      <c r="F1561" s="12">
        <f>'Market Data'!F1547</f>
        <v>6384.5</v>
      </c>
      <c r="H1561" s="151">
        <f t="shared" si="225"/>
        <v>1543</v>
      </c>
      <c r="I1561" s="244">
        <f ca="1">IF($H1561&lt;($J$6+1),"",PFE(OFFSET($F1561,0,0,-$J$6)))</f>
        <v>0.13755621009331442</v>
      </c>
      <c r="J1561" s="19"/>
      <c r="K1561" s="139" t="str">
        <f t="shared" ca="1" si="226"/>
        <v>Long</v>
      </c>
      <c r="L1561" s="243" t="e">
        <f t="shared" ca="1" si="221"/>
        <v>#N/A</v>
      </c>
      <c r="M1561" s="242" t="e">
        <f t="shared" ca="1" si="222"/>
        <v>#N/A</v>
      </c>
      <c r="N1561" s="20"/>
      <c r="O1561" s="74">
        <f t="shared" ca="1" si="227"/>
        <v>1</v>
      </c>
      <c r="P1561" s="75">
        <f t="shared" ca="1" si="219"/>
        <v>0</v>
      </c>
      <c r="Q1561" s="76" t="str">
        <f t="shared" ca="1" si="223"/>
        <v/>
      </c>
      <c r="R1561" s="75"/>
      <c r="S1561" s="77">
        <f t="shared" ca="1" si="220"/>
        <v>1</v>
      </c>
      <c r="T1561" s="78"/>
      <c r="U1561" s="81">
        <f t="shared" ca="1" si="228"/>
        <v>-2800</v>
      </c>
      <c r="V1561" s="82">
        <f t="shared" ca="1" si="224"/>
        <v>142237.64000000004</v>
      </c>
      <c r="W1561" s="50"/>
      <c r="X1561" s="50"/>
      <c r="Y1561" s="50"/>
      <c r="Z1561" s="50"/>
      <c r="AA1561" s="50"/>
      <c r="AG1561" s="50"/>
      <c r="AH1561" s="50"/>
      <c r="AI1561" s="50"/>
      <c r="AJ1561" s="50"/>
      <c r="AK1561" s="50"/>
      <c r="AL1561" s="50"/>
      <c r="AM1561" s="50"/>
      <c r="AN1561" s="50"/>
      <c r="AO1561" s="50"/>
      <c r="AP1561" s="138" t="str">
        <f>IF(NOT($AS1561=$AS1562),ROW(),"")</f>
        <v/>
      </c>
      <c r="AQ1561" s="20" t="str">
        <f>IF(NOT(AS1561=AS1562),AS1562,"")</f>
        <v/>
      </c>
      <c r="AR1561" s="20" t="str">
        <f>INDEX($AB$15:$AM$15,MATCH($AS1561,$AB$11:$AM$11,0))</f>
        <v>out</v>
      </c>
      <c r="AS1561" s="20" t="str">
        <f>LEFT(AT1561,4)</f>
        <v>2006</v>
      </c>
      <c r="AT1561" s="139" t="str">
        <f>LEFT(B1561,6)</f>
        <v>200601</v>
      </c>
    </row>
    <row r="1562" spans="2:46" x14ac:dyDescent="0.25">
      <c r="B1562" s="11">
        <f>'Market Data'!B1548</f>
        <v>20060123</v>
      </c>
      <c r="C1562" s="2">
        <f>'Market Data'!C1548</f>
        <v>6333</v>
      </c>
      <c r="D1562" s="2">
        <f>'Market Data'!D1548</f>
        <v>6383.5</v>
      </c>
      <c r="E1562" s="2">
        <f>'Market Data'!E1548</f>
        <v>6325.5</v>
      </c>
      <c r="F1562" s="12">
        <f>'Market Data'!F1548</f>
        <v>6381.5</v>
      </c>
      <c r="H1562" s="151">
        <f t="shared" si="225"/>
        <v>1544</v>
      </c>
      <c r="I1562" s="244">
        <f ca="1">IF($H1562&lt;($J$6+1),"",PFE(OFFSET($F1562,0,0,-$J$6)))</f>
        <v>0.13558049690328286</v>
      </c>
      <c r="J1562" s="19"/>
      <c r="K1562" s="139" t="str">
        <f t="shared" ca="1" si="226"/>
        <v>Long</v>
      </c>
      <c r="L1562" s="243" t="e">
        <f t="shared" ca="1" si="221"/>
        <v>#N/A</v>
      </c>
      <c r="M1562" s="242" t="e">
        <f t="shared" ca="1" si="222"/>
        <v>#N/A</v>
      </c>
      <c r="N1562" s="20"/>
      <c r="O1562" s="74">
        <f t="shared" ca="1" si="227"/>
        <v>1</v>
      </c>
      <c r="P1562" s="75">
        <f t="shared" ca="1" si="219"/>
        <v>0</v>
      </c>
      <c r="Q1562" s="76" t="str">
        <f t="shared" ca="1" si="223"/>
        <v/>
      </c>
      <c r="R1562" s="75"/>
      <c r="S1562" s="77">
        <f t="shared" ca="1" si="220"/>
        <v>1</v>
      </c>
      <c r="T1562" s="78"/>
      <c r="U1562" s="81">
        <f t="shared" ca="1" si="228"/>
        <v>-105</v>
      </c>
      <c r="V1562" s="82">
        <f t="shared" ca="1" si="224"/>
        <v>142132.64000000004</v>
      </c>
      <c r="W1562" s="50"/>
      <c r="X1562" s="50"/>
      <c r="Y1562" s="50"/>
      <c r="Z1562" s="50"/>
      <c r="AA1562" s="50"/>
      <c r="AG1562" s="50"/>
      <c r="AH1562" s="50"/>
      <c r="AI1562" s="50"/>
      <c r="AJ1562" s="50"/>
      <c r="AK1562" s="50"/>
      <c r="AL1562" s="50"/>
      <c r="AM1562" s="50"/>
      <c r="AN1562" s="50"/>
      <c r="AO1562" s="50"/>
      <c r="AP1562" s="138" t="str">
        <f>IF(NOT($AS1562=$AS1563),ROW(),"")</f>
        <v/>
      </c>
      <c r="AQ1562" s="20" t="str">
        <f>IF(NOT(AS1562=AS1563),AS1563,"")</f>
        <v/>
      </c>
      <c r="AR1562" s="20" t="str">
        <f>INDEX($AB$15:$AM$15,MATCH($AS1562,$AB$11:$AM$11,0))</f>
        <v>out</v>
      </c>
      <c r="AS1562" s="20" t="str">
        <f>LEFT(AT1562,4)</f>
        <v>2006</v>
      </c>
      <c r="AT1562" s="139" t="str">
        <f>LEFT(B1562,6)</f>
        <v>200601</v>
      </c>
    </row>
    <row r="1563" spans="2:46" x14ac:dyDescent="0.25">
      <c r="B1563" s="11">
        <f>'Market Data'!B1549</f>
        <v>20060124</v>
      </c>
      <c r="C1563" s="2">
        <f>'Market Data'!C1549</f>
        <v>6382.5</v>
      </c>
      <c r="D1563" s="2">
        <f>'Market Data'!D1549</f>
        <v>6402.5</v>
      </c>
      <c r="E1563" s="2">
        <f>'Market Data'!E1549</f>
        <v>6353</v>
      </c>
      <c r="F1563" s="12">
        <f>'Market Data'!F1549</f>
        <v>6368</v>
      </c>
      <c r="H1563" s="151">
        <f t="shared" si="225"/>
        <v>1545</v>
      </c>
      <c r="I1563" s="244">
        <f ca="1">IF($H1563&lt;($J$6+1),"",PFE(OFFSET($F1563,0,0,-$J$6)))</f>
        <v>0.11463787660999811</v>
      </c>
      <c r="J1563" s="19"/>
      <c r="K1563" s="139" t="str">
        <f t="shared" ca="1" si="226"/>
        <v>Long</v>
      </c>
      <c r="L1563" s="243" t="e">
        <f t="shared" ca="1" si="221"/>
        <v>#N/A</v>
      </c>
      <c r="M1563" s="242" t="e">
        <f t="shared" ca="1" si="222"/>
        <v>#N/A</v>
      </c>
      <c r="N1563" s="20"/>
      <c r="O1563" s="74">
        <f t="shared" ca="1" si="227"/>
        <v>1</v>
      </c>
      <c r="P1563" s="75">
        <f t="shared" ca="1" si="219"/>
        <v>0</v>
      </c>
      <c r="Q1563" s="76" t="str">
        <f t="shared" ca="1" si="223"/>
        <v/>
      </c>
      <c r="R1563" s="75"/>
      <c r="S1563" s="77">
        <f t="shared" ca="1" si="220"/>
        <v>1</v>
      </c>
      <c r="T1563" s="78"/>
      <c r="U1563" s="81">
        <f t="shared" ca="1" si="228"/>
        <v>-472.5</v>
      </c>
      <c r="V1563" s="82">
        <f t="shared" ca="1" si="224"/>
        <v>141660.14000000004</v>
      </c>
      <c r="W1563" s="50"/>
      <c r="X1563" s="50"/>
      <c r="Y1563" s="50"/>
      <c r="Z1563" s="50"/>
      <c r="AA1563" s="50"/>
      <c r="AG1563" s="50"/>
      <c r="AH1563" s="50"/>
      <c r="AI1563" s="50"/>
      <c r="AJ1563" s="50"/>
      <c r="AK1563" s="50"/>
      <c r="AL1563" s="50"/>
      <c r="AM1563" s="50"/>
      <c r="AN1563" s="50"/>
      <c r="AO1563" s="50"/>
      <c r="AP1563" s="138" t="str">
        <f>IF(NOT($AS1563=$AS1564),ROW(),"")</f>
        <v/>
      </c>
      <c r="AQ1563" s="20" t="str">
        <f>IF(NOT(AS1563=AS1564),AS1564,"")</f>
        <v/>
      </c>
      <c r="AR1563" s="20" t="str">
        <f>INDEX($AB$15:$AM$15,MATCH($AS1563,$AB$11:$AM$11,0))</f>
        <v>out</v>
      </c>
      <c r="AS1563" s="20" t="str">
        <f>LEFT(AT1563,4)</f>
        <v>2006</v>
      </c>
      <c r="AT1563" s="139" t="str">
        <f>LEFT(B1563,6)</f>
        <v>200601</v>
      </c>
    </row>
    <row r="1564" spans="2:46" x14ac:dyDescent="0.25">
      <c r="B1564" s="11">
        <f>'Market Data'!B1550</f>
        <v>20060125</v>
      </c>
      <c r="C1564" s="2">
        <f>'Market Data'!C1550</f>
        <v>6397.5</v>
      </c>
      <c r="D1564" s="2">
        <f>'Market Data'!D1550</f>
        <v>6474.5</v>
      </c>
      <c r="E1564" s="2">
        <f>'Market Data'!E1550</f>
        <v>6383.5</v>
      </c>
      <c r="F1564" s="12">
        <f>'Market Data'!F1550</f>
        <v>6458.5</v>
      </c>
      <c r="H1564" s="151">
        <f t="shared" si="225"/>
        <v>1546</v>
      </c>
      <c r="I1564" s="244">
        <f ca="1">IF($H1564&lt;($J$6+1),"",PFE(OFFSET($F1564,0,0,-$J$6)))</f>
        <v>0.13430676043018805</v>
      </c>
      <c r="J1564" s="19"/>
      <c r="K1564" s="139" t="str">
        <f t="shared" ca="1" si="226"/>
        <v>Long</v>
      </c>
      <c r="L1564" s="243" t="e">
        <f t="shared" ca="1" si="221"/>
        <v>#N/A</v>
      </c>
      <c r="M1564" s="242" t="e">
        <f t="shared" ca="1" si="222"/>
        <v>#N/A</v>
      </c>
      <c r="N1564" s="20"/>
      <c r="O1564" s="74">
        <f t="shared" ca="1" si="227"/>
        <v>1</v>
      </c>
      <c r="P1564" s="75">
        <f t="shared" ca="1" si="219"/>
        <v>0</v>
      </c>
      <c r="Q1564" s="76" t="str">
        <f t="shared" ca="1" si="223"/>
        <v/>
      </c>
      <c r="R1564" s="75"/>
      <c r="S1564" s="77">
        <f t="shared" ca="1" si="220"/>
        <v>1</v>
      </c>
      <c r="T1564" s="78"/>
      <c r="U1564" s="81">
        <f t="shared" ca="1" si="228"/>
        <v>3167.5</v>
      </c>
      <c r="V1564" s="82">
        <f t="shared" ca="1" si="224"/>
        <v>144827.64000000004</v>
      </c>
      <c r="W1564" s="50"/>
      <c r="X1564" s="50"/>
      <c r="Y1564" s="50"/>
      <c r="Z1564" s="50"/>
      <c r="AA1564" s="50"/>
      <c r="AG1564" s="50"/>
      <c r="AH1564" s="50"/>
      <c r="AI1564" s="50"/>
      <c r="AJ1564" s="50"/>
      <c r="AK1564" s="50"/>
      <c r="AL1564" s="50"/>
      <c r="AM1564" s="50"/>
      <c r="AN1564" s="50"/>
      <c r="AO1564" s="50"/>
      <c r="AP1564" s="138" t="str">
        <f>IF(NOT($AS1564=$AS1565),ROW(),"")</f>
        <v/>
      </c>
      <c r="AQ1564" s="20" t="str">
        <f>IF(NOT(AS1564=AS1565),AS1565,"")</f>
        <v/>
      </c>
      <c r="AR1564" s="20" t="str">
        <f>INDEX($AB$15:$AM$15,MATCH($AS1564,$AB$11:$AM$11,0))</f>
        <v>out</v>
      </c>
      <c r="AS1564" s="20" t="str">
        <f>LEFT(AT1564,4)</f>
        <v>2006</v>
      </c>
      <c r="AT1564" s="139" t="str">
        <f>LEFT(B1564,6)</f>
        <v>200601</v>
      </c>
    </row>
    <row r="1565" spans="2:46" x14ac:dyDescent="0.25">
      <c r="B1565" s="11">
        <f>'Market Data'!B1551</f>
        <v>20060126</v>
      </c>
      <c r="C1565" s="2">
        <f>'Market Data'!C1551</f>
        <v>6483</v>
      </c>
      <c r="D1565" s="2">
        <f>'Market Data'!D1551</f>
        <v>6609</v>
      </c>
      <c r="E1565" s="2">
        <f>'Market Data'!E1551</f>
        <v>6477</v>
      </c>
      <c r="F1565" s="12">
        <f>'Market Data'!F1551</f>
        <v>6576</v>
      </c>
      <c r="H1565" s="151">
        <f t="shared" si="225"/>
        <v>1547</v>
      </c>
      <c r="I1565" s="244">
        <f ca="1">IF($H1565&lt;($J$6+1),"",PFE(OFFSET($F1565,0,0,-$J$6)))</f>
        <v>0.17758738919452716</v>
      </c>
      <c r="J1565" s="19"/>
      <c r="K1565" s="139" t="str">
        <f t="shared" ca="1" si="226"/>
        <v>Long</v>
      </c>
      <c r="L1565" s="243" t="e">
        <f t="shared" ca="1" si="221"/>
        <v>#N/A</v>
      </c>
      <c r="M1565" s="242" t="e">
        <f t="shared" ca="1" si="222"/>
        <v>#N/A</v>
      </c>
      <c r="N1565" s="20"/>
      <c r="O1565" s="74">
        <f t="shared" ca="1" si="227"/>
        <v>1</v>
      </c>
      <c r="P1565" s="75">
        <f t="shared" ca="1" si="219"/>
        <v>0</v>
      </c>
      <c r="Q1565" s="76" t="str">
        <f t="shared" ca="1" si="223"/>
        <v/>
      </c>
      <c r="R1565" s="75"/>
      <c r="S1565" s="77">
        <f t="shared" ca="1" si="220"/>
        <v>1</v>
      </c>
      <c r="T1565" s="78"/>
      <c r="U1565" s="81">
        <f t="shared" ca="1" si="228"/>
        <v>4112.5</v>
      </c>
      <c r="V1565" s="82">
        <f t="shared" ca="1" si="224"/>
        <v>148940.14000000004</v>
      </c>
      <c r="W1565" s="50"/>
      <c r="X1565" s="50"/>
      <c r="Y1565" s="50"/>
      <c r="Z1565" s="50"/>
      <c r="AA1565" s="50"/>
      <c r="AG1565" s="50"/>
      <c r="AH1565" s="50"/>
      <c r="AI1565" s="50"/>
      <c r="AJ1565" s="50"/>
      <c r="AK1565" s="50"/>
      <c r="AL1565" s="50"/>
      <c r="AM1565" s="50"/>
      <c r="AN1565" s="50"/>
      <c r="AO1565" s="50"/>
      <c r="AP1565" s="138" t="str">
        <f>IF(NOT($AS1565=$AS1566),ROW(),"")</f>
        <v/>
      </c>
      <c r="AQ1565" s="20" t="str">
        <f>IF(NOT(AS1565=AS1566),AS1566,"")</f>
        <v/>
      </c>
      <c r="AR1565" s="20" t="str">
        <f>INDEX($AB$15:$AM$15,MATCH($AS1565,$AB$11:$AM$11,0))</f>
        <v>out</v>
      </c>
      <c r="AS1565" s="20" t="str">
        <f>LEFT(AT1565,4)</f>
        <v>2006</v>
      </c>
      <c r="AT1565" s="139" t="str">
        <f>LEFT(B1565,6)</f>
        <v>200601</v>
      </c>
    </row>
    <row r="1566" spans="2:46" x14ac:dyDescent="0.25">
      <c r="B1566" s="11">
        <f>'Market Data'!B1552</f>
        <v>20060127</v>
      </c>
      <c r="C1566" s="2">
        <f>'Market Data'!C1552</f>
        <v>6647</v>
      </c>
      <c r="D1566" s="2">
        <f>'Market Data'!D1552</f>
        <v>6684</v>
      </c>
      <c r="E1566" s="2">
        <f>'Market Data'!E1552</f>
        <v>6616.5</v>
      </c>
      <c r="F1566" s="12">
        <f>'Market Data'!F1552</f>
        <v>6680.5</v>
      </c>
      <c r="H1566" s="151">
        <f t="shared" si="225"/>
        <v>1548</v>
      </c>
      <c r="I1566" s="244">
        <f ca="1">IF($H1566&lt;($J$6+1),"",PFE(OFFSET($F1566,0,0,-$J$6)))</f>
        <v>0.1983905412510848</v>
      </c>
      <c r="J1566" s="19"/>
      <c r="K1566" s="139" t="str">
        <f t="shared" ca="1" si="226"/>
        <v>Long</v>
      </c>
      <c r="L1566" s="243" t="e">
        <f t="shared" ca="1" si="221"/>
        <v>#N/A</v>
      </c>
      <c r="M1566" s="242" t="e">
        <f t="shared" ca="1" si="222"/>
        <v>#N/A</v>
      </c>
      <c r="N1566" s="20"/>
      <c r="O1566" s="74">
        <f t="shared" ca="1" si="227"/>
        <v>1</v>
      </c>
      <c r="P1566" s="75">
        <f t="shared" ca="1" si="219"/>
        <v>0</v>
      </c>
      <c r="Q1566" s="76" t="str">
        <f t="shared" ca="1" si="223"/>
        <v/>
      </c>
      <c r="R1566" s="75"/>
      <c r="S1566" s="77">
        <f t="shared" ca="1" si="220"/>
        <v>1</v>
      </c>
      <c r="T1566" s="78"/>
      <c r="U1566" s="81">
        <f t="shared" ca="1" si="228"/>
        <v>3657.5</v>
      </c>
      <c r="V1566" s="82">
        <f t="shared" ca="1" si="224"/>
        <v>152597.64000000004</v>
      </c>
      <c r="W1566" s="50"/>
      <c r="X1566" s="50"/>
      <c r="Y1566" s="50"/>
      <c r="Z1566" s="50"/>
      <c r="AA1566" s="50"/>
      <c r="AG1566" s="50"/>
      <c r="AH1566" s="50"/>
      <c r="AI1566" s="50"/>
      <c r="AJ1566" s="50"/>
      <c r="AK1566" s="50"/>
      <c r="AL1566" s="50"/>
      <c r="AM1566" s="50"/>
      <c r="AN1566" s="50"/>
      <c r="AO1566" s="50"/>
      <c r="AP1566" s="138" t="str">
        <f>IF(NOT($AS1566=$AS1567),ROW(),"")</f>
        <v/>
      </c>
      <c r="AQ1566" s="20" t="str">
        <f>IF(NOT(AS1566=AS1567),AS1567,"")</f>
        <v/>
      </c>
      <c r="AR1566" s="20" t="str">
        <f>INDEX($AB$15:$AM$15,MATCH($AS1566,$AB$11:$AM$11,0))</f>
        <v>out</v>
      </c>
      <c r="AS1566" s="20" t="str">
        <f>LEFT(AT1566,4)</f>
        <v>2006</v>
      </c>
      <c r="AT1566" s="139" t="str">
        <f>LEFT(B1566,6)</f>
        <v>200601</v>
      </c>
    </row>
    <row r="1567" spans="2:46" x14ac:dyDescent="0.25">
      <c r="B1567" s="11">
        <f>'Market Data'!B1553</f>
        <v>20060130</v>
      </c>
      <c r="C1567" s="2">
        <f>'Market Data'!C1553</f>
        <v>6670</v>
      </c>
      <c r="D1567" s="2">
        <f>'Market Data'!D1553</f>
        <v>6706.5</v>
      </c>
      <c r="E1567" s="2">
        <f>'Market Data'!E1553</f>
        <v>6648.5</v>
      </c>
      <c r="F1567" s="12">
        <f>'Market Data'!F1553</f>
        <v>6685.5</v>
      </c>
      <c r="H1567" s="151">
        <f t="shared" si="225"/>
        <v>1549</v>
      </c>
      <c r="I1567" s="244">
        <f ca="1">IF($H1567&lt;($J$6+1),"",PFE(OFFSET($F1567,0,0,-$J$6)))</f>
        <v>0.1848254822682287</v>
      </c>
      <c r="J1567" s="19"/>
      <c r="K1567" s="139" t="str">
        <f t="shared" ca="1" si="226"/>
        <v>Long</v>
      </c>
      <c r="L1567" s="243" t="e">
        <f t="shared" ca="1" si="221"/>
        <v>#N/A</v>
      </c>
      <c r="M1567" s="242" t="e">
        <f t="shared" ca="1" si="222"/>
        <v>#N/A</v>
      </c>
      <c r="N1567" s="20"/>
      <c r="O1567" s="74">
        <f t="shared" ca="1" si="227"/>
        <v>1</v>
      </c>
      <c r="P1567" s="75">
        <f t="shared" ca="1" si="219"/>
        <v>0</v>
      </c>
      <c r="Q1567" s="76" t="str">
        <f t="shared" ca="1" si="223"/>
        <v/>
      </c>
      <c r="R1567" s="75"/>
      <c r="S1567" s="77">
        <f t="shared" ca="1" si="220"/>
        <v>1</v>
      </c>
      <c r="T1567" s="78"/>
      <c r="U1567" s="81">
        <f t="shared" ca="1" si="228"/>
        <v>175</v>
      </c>
      <c r="V1567" s="82">
        <f t="shared" ca="1" si="224"/>
        <v>152772.64000000004</v>
      </c>
      <c r="W1567" s="50"/>
      <c r="X1567" s="50"/>
      <c r="Y1567" s="50"/>
      <c r="Z1567" s="50"/>
      <c r="AA1567" s="50"/>
      <c r="AG1567" s="50"/>
      <c r="AH1567" s="50"/>
      <c r="AI1567" s="50"/>
      <c r="AJ1567" s="50"/>
      <c r="AK1567" s="50"/>
      <c r="AL1567" s="50"/>
      <c r="AM1567" s="50"/>
      <c r="AN1567" s="50"/>
      <c r="AO1567" s="50"/>
      <c r="AP1567" s="138" t="str">
        <f>IF(NOT($AS1567=$AS1568),ROW(),"")</f>
        <v/>
      </c>
      <c r="AQ1567" s="20" t="str">
        <f>IF(NOT(AS1567=AS1568),AS1568,"")</f>
        <v/>
      </c>
      <c r="AR1567" s="20" t="str">
        <f>INDEX($AB$15:$AM$15,MATCH($AS1567,$AB$11:$AM$11,0))</f>
        <v>out</v>
      </c>
      <c r="AS1567" s="20" t="str">
        <f>LEFT(AT1567,4)</f>
        <v>2006</v>
      </c>
      <c r="AT1567" s="139" t="str">
        <f>LEFT(B1567,6)</f>
        <v>200601</v>
      </c>
    </row>
    <row r="1568" spans="2:46" x14ac:dyDescent="0.25">
      <c r="B1568" s="11">
        <f>'Market Data'!B1554</f>
        <v>20060131</v>
      </c>
      <c r="C1568" s="2">
        <f>'Market Data'!C1554</f>
        <v>6701</v>
      </c>
      <c r="D1568" s="2">
        <f>'Market Data'!D1554</f>
        <v>6728.5</v>
      </c>
      <c r="E1568" s="2">
        <f>'Market Data'!E1554</f>
        <v>6665.5</v>
      </c>
      <c r="F1568" s="12">
        <f>'Market Data'!F1554</f>
        <v>6709.5</v>
      </c>
      <c r="H1568" s="151">
        <f t="shared" si="225"/>
        <v>1550</v>
      </c>
      <c r="I1568" s="244">
        <f ca="1">IF($H1568&lt;($J$6+1),"",PFE(OFFSET($F1568,0,0,-$J$6)))</f>
        <v>0.22084591705465245</v>
      </c>
      <c r="J1568" s="19"/>
      <c r="K1568" s="139" t="str">
        <f t="shared" ca="1" si="226"/>
        <v>Long</v>
      </c>
      <c r="L1568" s="243" t="e">
        <f t="shared" ca="1" si="221"/>
        <v>#N/A</v>
      </c>
      <c r="M1568" s="242" t="e">
        <f t="shared" ca="1" si="222"/>
        <v>#N/A</v>
      </c>
      <c r="N1568" s="20"/>
      <c r="O1568" s="74">
        <f t="shared" ca="1" si="227"/>
        <v>1</v>
      </c>
      <c r="P1568" s="75">
        <f t="shared" ca="1" si="219"/>
        <v>0</v>
      </c>
      <c r="Q1568" s="76" t="str">
        <f t="shared" ca="1" si="223"/>
        <v/>
      </c>
      <c r="R1568" s="75"/>
      <c r="S1568" s="77">
        <f t="shared" ca="1" si="220"/>
        <v>1</v>
      </c>
      <c r="T1568" s="78"/>
      <c r="U1568" s="81">
        <f t="shared" ca="1" si="228"/>
        <v>840</v>
      </c>
      <c r="V1568" s="82">
        <f t="shared" ca="1" si="224"/>
        <v>153612.64000000004</v>
      </c>
      <c r="W1568" s="50"/>
      <c r="X1568" s="50"/>
      <c r="Y1568" s="50"/>
      <c r="Z1568" s="50"/>
      <c r="AA1568" s="50"/>
      <c r="AG1568" s="50"/>
      <c r="AH1568" s="50"/>
      <c r="AI1568" s="50"/>
      <c r="AJ1568" s="50"/>
      <c r="AK1568" s="50"/>
      <c r="AL1568" s="50"/>
      <c r="AM1568" s="50"/>
      <c r="AN1568" s="50"/>
      <c r="AO1568" s="50"/>
      <c r="AP1568" s="138" t="str">
        <f>IF(NOT($AS1568=$AS1569),ROW(),"")</f>
        <v/>
      </c>
      <c r="AQ1568" s="20" t="str">
        <f>IF(NOT(AS1568=AS1569),AS1569,"")</f>
        <v/>
      </c>
      <c r="AR1568" s="20" t="str">
        <f>INDEX($AB$15:$AM$15,MATCH($AS1568,$AB$11:$AM$11,0))</f>
        <v>out</v>
      </c>
      <c r="AS1568" s="20" t="str">
        <f>LEFT(AT1568,4)</f>
        <v>2006</v>
      </c>
      <c r="AT1568" s="139" t="str">
        <f>LEFT(B1568,6)</f>
        <v>200601</v>
      </c>
    </row>
    <row r="1569" spans="2:46" x14ac:dyDescent="0.25">
      <c r="B1569" s="11">
        <f>'Market Data'!B1555</f>
        <v>20060201</v>
      </c>
      <c r="C1569" s="2">
        <f>'Market Data'!C1555</f>
        <v>6685</v>
      </c>
      <c r="D1569" s="2">
        <f>'Market Data'!D1555</f>
        <v>6777.5</v>
      </c>
      <c r="E1569" s="2">
        <f>'Market Data'!E1555</f>
        <v>6676</v>
      </c>
      <c r="F1569" s="12">
        <f>'Market Data'!F1555</f>
        <v>6753</v>
      </c>
      <c r="H1569" s="151">
        <f t="shared" si="225"/>
        <v>1551</v>
      </c>
      <c r="I1569" s="244">
        <f ca="1">IF($H1569&lt;($J$6+1),"",PFE(OFFSET($F1569,0,0,-$J$6)))</f>
        <v>0.27989040991861425</v>
      </c>
      <c r="J1569" s="19"/>
      <c r="K1569" s="139" t="str">
        <f t="shared" ca="1" si="226"/>
        <v>Long</v>
      </c>
      <c r="L1569" s="243" t="e">
        <f t="shared" ca="1" si="221"/>
        <v>#N/A</v>
      </c>
      <c r="M1569" s="242" t="e">
        <f t="shared" ca="1" si="222"/>
        <v>#N/A</v>
      </c>
      <c r="N1569" s="20"/>
      <c r="O1569" s="74">
        <f t="shared" ca="1" si="227"/>
        <v>1</v>
      </c>
      <c r="P1569" s="75">
        <f t="shared" ca="1" si="219"/>
        <v>0</v>
      </c>
      <c r="Q1569" s="76" t="str">
        <f t="shared" ca="1" si="223"/>
        <v/>
      </c>
      <c r="R1569" s="75"/>
      <c r="S1569" s="77">
        <f t="shared" ca="1" si="220"/>
        <v>1</v>
      </c>
      <c r="T1569" s="78"/>
      <c r="U1569" s="81">
        <f t="shared" ca="1" si="228"/>
        <v>1522.5</v>
      </c>
      <c r="V1569" s="82">
        <f t="shared" ca="1" si="224"/>
        <v>155135.14000000004</v>
      </c>
      <c r="W1569" s="50"/>
      <c r="X1569" s="50"/>
      <c r="Y1569" s="50"/>
      <c r="Z1569" s="50"/>
      <c r="AA1569" s="50"/>
      <c r="AG1569" s="50"/>
      <c r="AH1569" s="50"/>
      <c r="AI1569" s="50"/>
      <c r="AJ1569" s="50"/>
      <c r="AK1569" s="50"/>
      <c r="AL1569" s="50"/>
      <c r="AM1569" s="50"/>
      <c r="AN1569" s="50"/>
      <c r="AO1569" s="50"/>
      <c r="AP1569" s="138" t="str">
        <f>IF(NOT($AS1569=$AS1570),ROW(),"")</f>
        <v/>
      </c>
      <c r="AQ1569" s="20" t="str">
        <f>IF(NOT(AS1569=AS1570),AS1570,"")</f>
        <v/>
      </c>
      <c r="AR1569" s="20" t="str">
        <f>INDEX($AB$15:$AM$15,MATCH($AS1569,$AB$11:$AM$11,0))</f>
        <v>out</v>
      </c>
      <c r="AS1569" s="20" t="str">
        <f>LEFT(AT1569,4)</f>
        <v>2006</v>
      </c>
      <c r="AT1569" s="139" t="str">
        <f>LEFT(B1569,6)</f>
        <v>200602</v>
      </c>
    </row>
    <row r="1570" spans="2:46" x14ac:dyDescent="0.25">
      <c r="B1570" s="11">
        <f>'Market Data'!B1556</f>
        <v>20060202</v>
      </c>
      <c r="C1570" s="2">
        <f>'Market Data'!C1556</f>
        <v>6763.5</v>
      </c>
      <c r="D1570" s="2">
        <f>'Market Data'!D1556</f>
        <v>6790</v>
      </c>
      <c r="E1570" s="2">
        <f>'Market Data'!E1556</f>
        <v>6669.5</v>
      </c>
      <c r="F1570" s="12">
        <f>'Market Data'!F1556</f>
        <v>6676.5</v>
      </c>
      <c r="H1570" s="151">
        <f t="shared" si="225"/>
        <v>1552</v>
      </c>
      <c r="I1570" s="244">
        <f ca="1">IF($H1570&lt;($J$6+1),"",PFE(OFFSET($F1570,0,0,-$J$6)))</f>
        <v>0.23399260786931766</v>
      </c>
      <c r="J1570" s="19"/>
      <c r="K1570" s="139" t="str">
        <f t="shared" ca="1" si="226"/>
        <v>Long</v>
      </c>
      <c r="L1570" s="243" t="e">
        <f t="shared" ca="1" si="221"/>
        <v>#N/A</v>
      </c>
      <c r="M1570" s="242" t="e">
        <f t="shared" ca="1" si="222"/>
        <v>#N/A</v>
      </c>
      <c r="N1570" s="20"/>
      <c r="O1570" s="74">
        <f t="shared" ca="1" si="227"/>
        <v>1</v>
      </c>
      <c r="P1570" s="75">
        <f t="shared" ca="1" si="219"/>
        <v>0</v>
      </c>
      <c r="Q1570" s="76" t="str">
        <f t="shared" ca="1" si="223"/>
        <v/>
      </c>
      <c r="R1570" s="75"/>
      <c r="S1570" s="77">
        <f t="shared" ca="1" si="220"/>
        <v>1</v>
      </c>
      <c r="T1570" s="78"/>
      <c r="U1570" s="81">
        <f t="shared" ca="1" si="228"/>
        <v>-2677.5</v>
      </c>
      <c r="V1570" s="82">
        <f t="shared" ca="1" si="224"/>
        <v>152457.64000000004</v>
      </c>
      <c r="W1570" s="50"/>
      <c r="X1570" s="50"/>
      <c r="Y1570" s="50"/>
      <c r="Z1570" s="50"/>
      <c r="AA1570" s="50"/>
      <c r="AG1570" s="50"/>
      <c r="AH1570" s="50"/>
      <c r="AI1570" s="50"/>
      <c r="AJ1570" s="50"/>
      <c r="AK1570" s="50"/>
      <c r="AL1570" s="50"/>
      <c r="AM1570" s="50"/>
      <c r="AN1570" s="50"/>
      <c r="AO1570" s="50"/>
      <c r="AP1570" s="138" t="str">
        <f>IF(NOT($AS1570=$AS1571),ROW(),"")</f>
        <v/>
      </c>
      <c r="AQ1570" s="20" t="str">
        <f>IF(NOT(AS1570=AS1571),AS1571,"")</f>
        <v/>
      </c>
      <c r="AR1570" s="20" t="str">
        <f>INDEX($AB$15:$AM$15,MATCH($AS1570,$AB$11:$AM$11,0))</f>
        <v>out</v>
      </c>
      <c r="AS1570" s="20" t="str">
        <f>LEFT(AT1570,4)</f>
        <v>2006</v>
      </c>
      <c r="AT1570" s="139" t="str">
        <f>LEFT(B1570,6)</f>
        <v>200602</v>
      </c>
    </row>
    <row r="1571" spans="2:46" x14ac:dyDescent="0.25">
      <c r="B1571" s="11">
        <f>'Market Data'!B1557</f>
        <v>20060203</v>
      </c>
      <c r="C1571" s="2">
        <f>'Market Data'!C1557</f>
        <v>6698</v>
      </c>
      <c r="D1571" s="2">
        <f>'Market Data'!D1557</f>
        <v>6717</v>
      </c>
      <c r="E1571" s="2">
        <f>'Market Data'!E1557</f>
        <v>6641.5</v>
      </c>
      <c r="F1571" s="12">
        <f>'Market Data'!F1557</f>
        <v>6680.5</v>
      </c>
      <c r="H1571" s="151">
        <f t="shared" si="225"/>
        <v>1553</v>
      </c>
      <c r="I1571" s="244">
        <f ca="1">IF($H1571&lt;($J$6+1),"",PFE(OFFSET($F1571,0,0,-$J$6)))</f>
        <v>0.23109080616340799</v>
      </c>
      <c r="J1571" s="19"/>
      <c r="K1571" s="139" t="str">
        <f t="shared" ca="1" si="226"/>
        <v>Long</v>
      </c>
      <c r="L1571" s="243" t="e">
        <f t="shared" ca="1" si="221"/>
        <v>#N/A</v>
      </c>
      <c r="M1571" s="242" t="e">
        <f t="shared" ca="1" si="222"/>
        <v>#N/A</v>
      </c>
      <c r="N1571" s="20"/>
      <c r="O1571" s="74">
        <f t="shared" ca="1" si="227"/>
        <v>1</v>
      </c>
      <c r="P1571" s="75">
        <f t="shared" ca="1" si="219"/>
        <v>0</v>
      </c>
      <c r="Q1571" s="76" t="str">
        <f t="shared" ca="1" si="223"/>
        <v/>
      </c>
      <c r="R1571" s="75"/>
      <c r="S1571" s="77">
        <f t="shared" ca="1" si="220"/>
        <v>1</v>
      </c>
      <c r="T1571" s="78"/>
      <c r="U1571" s="81">
        <f t="shared" ca="1" si="228"/>
        <v>140</v>
      </c>
      <c r="V1571" s="82">
        <f t="shared" ca="1" si="224"/>
        <v>152597.64000000004</v>
      </c>
      <c r="W1571" s="50"/>
      <c r="X1571" s="50"/>
      <c r="Y1571" s="50"/>
      <c r="Z1571" s="50"/>
      <c r="AA1571" s="50"/>
      <c r="AG1571" s="50"/>
      <c r="AH1571" s="50"/>
      <c r="AI1571" s="50"/>
      <c r="AJ1571" s="50"/>
      <c r="AK1571" s="50"/>
      <c r="AL1571" s="50"/>
      <c r="AM1571" s="50"/>
      <c r="AN1571" s="50"/>
      <c r="AO1571" s="50"/>
      <c r="AP1571" s="138" t="str">
        <f>IF(NOT($AS1571=$AS1572),ROW(),"")</f>
        <v/>
      </c>
      <c r="AQ1571" s="20" t="str">
        <f>IF(NOT(AS1571=AS1572),AS1572,"")</f>
        <v/>
      </c>
      <c r="AR1571" s="20" t="str">
        <f>INDEX($AB$15:$AM$15,MATCH($AS1571,$AB$11:$AM$11,0))</f>
        <v>out</v>
      </c>
      <c r="AS1571" s="20" t="str">
        <f>LEFT(AT1571,4)</f>
        <v>2006</v>
      </c>
      <c r="AT1571" s="139" t="str">
        <f>LEFT(B1571,6)</f>
        <v>200602</v>
      </c>
    </row>
    <row r="1572" spans="2:46" x14ac:dyDescent="0.25">
      <c r="B1572" s="11">
        <f>'Market Data'!B1558</f>
        <v>20060206</v>
      </c>
      <c r="C1572" s="2">
        <f>'Market Data'!C1558</f>
        <v>6714</v>
      </c>
      <c r="D1572" s="2">
        <f>'Market Data'!D1558</f>
        <v>6732</v>
      </c>
      <c r="E1572" s="2">
        <f>'Market Data'!E1558</f>
        <v>6678</v>
      </c>
      <c r="F1572" s="12">
        <f>'Market Data'!F1558</f>
        <v>6694</v>
      </c>
      <c r="H1572" s="151">
        <f t="shared" si="225"/>
        <v>1554</v>
      </c>
      <c r="I1572" s="244">
        <f ca="1">IF($H1572&lt;($J$6+1),"",PFE(OFFSET($F1572,0,0,-$J$6)))</f>
        <v>0.23355756798362229</v>
      </c>
      <c r="J1572" s="19"/>
      <c r="K1572" s="139" t="str">
        <f t="shared" ca="1" si="226"/>
        <v>Long</v>
      </c>
      <c r="L1572" s="243" t="e">
        <f t="shared" ca="1" si="221"/>
        <v>#N/A</v>
      </c>
      <c r="M1572" s="242" t="e">
        <f t="shared" ca="1" si="222"/>
        <v>#N/A</v>
      </c>
      <c r="N1572" s="20"/>
      <c r="O1572" s="74">
        <f t="shared" ca="1" si="227"/>
        <v>1</v>
      </c>
      <c r="P1572" s="75">
        <f t="shared" ca="1" si="219"/>
        <v>0</v>
      </c>
      <c r="Q1572" s="76" t="str">
        <f t="shared" ca="1" si="223"/>
        <v/>
      </c>
      <c r="R1572" s="75"/>
      <c r="S1572" s="77">
        <f t="shared" ca="1" si="220"/>
        <v>1</v>
      </c>
      <c r="T1572" s="78"/>
      <c r="U1572" s="81">
        <f t="shared" ca="1" si="228"/>
        <v>472.5</v>
      </c>
      <c r="V1572" s="82">
        <f t="shared" ca="1" si="224"/>
        <v>153070.14000000004</v>
      </c>
      <c r="W1572" s="50"/>
      <c r="X1572" s="50"/>
      <c r="Y1572" s="50"/>
      <c r="Z1572" s="50"/>
      <c r="AA1572" s="50"/>
      <c r="AG1572" s="50"/>
      <c r="AH1572" s="50"/>
      <c r="AI1572" s="50"/>
      <c r="AJ1572" s="50"/>
      <c r="AK1572" s="50"/>
      <c r="AL1572" s="50"/>
      <c r="AM1572" s="50"/>
      <c r="AN1572" s="50"/>
      <c r="AO1572" s="50"/>
      <c r="AP1572" s="138" t="str">
        <f>IF(NOT($AS1572=$AS1573),ROW(),"")</f>
        <v/>
      </c>
      <c r="AQ1572" s="20" t="str">
        <f>IF(NOT(AS1572=AS1573),AS1573,"")</f>
        <v/>
      </c>
      <c r="AR1572" s="20" t="str">
        <f>INDEX($AB$15:$AM$15,MATCH($AS1572,$AB$11:$AM$11,0))</f>
        <v>out</v>
      </c>
      <c r="AS1572" s="20" t="str">
        <f>LEFT(AT1572,4)</f>
        <v>2006</v>
      </c>
      <c r="AT1572" s="139" t="str">
        <f>LEFT(B1572,6)</f>
        <v>200602</v>
      </c>
    </row>
    <row r="1573" spans="2:46" x14ac:dyDescent="0.25">
      <c r="B1573" s="11">
        <f>'Market Data'!B1559</f>
        <v>20060207</v>
      </c>
      <c r="C1573" s="2">
        <f>'Market Data'!C1559</f>
        <v>6716</v>
      </c>
      <c r="D1573" s="2">
        <f>'Market Data'!D1559</f>
        <v>6728.5</v>
      </c>
      <c r="E1573" s="2">
        <f>'Market Data'!E1559</f>
        <v>6655.5</v>
      </c>
      <c r="F1573" s="12">
        <f>'Market Data'!F1559</f>
        <v>6702.5</v>
      </c>
      <c r="H1573" s="151">
        <f t="shared" si="225"/>
        <v>1555</v>
      </c>
      <c r="I1573" s="244">
        <f ca="1">IF($H1573&lt;($J$6+1),"",PFE(OFFSET($F1573,0,0,-$J$6)))</f>
        <v>0.27251726773752671</v>
      </c>
      <c r="J1573" s="19"/>
      <c r="K1573" s="139" t="str">
        <f t="shared" ca="1" si="226"/>
        <v>Long</v>
      </c>
      <c r="L1573" s="243" t="e">
        <f t="shared" ca="1" si="221"/>
        <v>#N/A</v>
      </c>
      <c r="M1573" s="242" t="e">
        <f t="shared" ca="1" si="222"/>
        <v>#N/A</v>
      </c>
      <c r="N1573" s="20"/>
      <c r="O1573" s="74">
        <f t="shared" ca="1" si="227"/>
        <v>1</v>
      </c>
      <c r="P1573" s="75">
        <f t="shared" ca="1" si="219"/>
        <v>0</v>
      </c>
      <c r="Q1573" s="76" t="str">
        <f t="shared" ca="1" si="223"/>
        <v/>
      </c>
      <c r="R1573" s="75"/>
      <c r="S1573" s="77">
        <f t="shared" ca="1" si="220"/>
        <v>1</v>
      </c>
      <c r="T1573" s="78"/>
      <c r="U1573" s="81">
        <f t="shared" ca="1" si="228"/>
        <v>297.5</v>
      </c>
      <c r="V1573" s="82">
        <f t="shared" ca="1" si="224"/>
        <v>153367.64000000004</v>
      </c>
      <c r="W1573" s="50"/>
      <c r="X1573" s="50"/>
      <c r="Y1573" s="50"/>
      <c r="Z1573" s="50"/>
      <c r="AA1573" s="50"/>
      <c r="AG1573" s="50"/>
      <c r="AH1573" s="50"/>
      <c r="AI1573" s="50"/>
      <c r="AJ1573" s="50"/>
      <c r="AK1573" s="50"/>
      <c r="AL1573" s="50"/>
      <c r="AM1573" s="50"/>
      <c r="AN1573" s="50"/>
      <c r="AO1573" s="50"/>
      <c r="AP1573" s="138" t="str">
        <f>IF(NOT($AS1573=$AS1574),ROW(),"")</f>
        <v/>
      </c>
      <c r="AQ1573" s="20" t="str">
        <f>IF(NOT(AS1573=AS1574),AS1574,"")</f>
        <v/>
      </c>
      <c r="AR1573" s="20" t="str">
        <f>INDEX($AB$15:$AM$15,MATCH($AS1573,$AB$11:$AM$11,0))</f>
        <v>out</v>
      </c>
      <c r="AS1573" s="20" t="str">
        <f>LEFT(AT1573,4)</f>
        <v>2006</v>
      </c>
      <c r="AT1573" s="139" t="str">
        <f>LEFT(B1573,6)</f>
        <v>200602</v>
      </c>
    </row>
    <row r="1574" spans="2:46" x14ac:dyDescent="0.25">
      <c r="B1574" s="11">
        <f>'Market Data'!B1560</f>
        <v>20060208</v>
      </c>
      <c r="C1574" s="2">
        <f>'Market Data'!C1560</f>
        <v>6639</v>
      </c>
      <c r="D1574" s="2">
        <f>'Market Data'!D1560</f>
        <v>6721.5</v>
      </c>
      <c r="E1574" s="2">
        <f>'Market Data'!E1560</f>
        <v>6624</v>
      </c>
      <c r="F1574" s="12">
        <f>'Market Data'!F1560</f>
        <v>6695</v>
      </c>
      <c r="H1574" s="151">
        <f t="shared" si="225"/>
        <v>1556</v>
      </c>
      <c r="I1574" s="244">
        <f ca="1">IF($H1574&lt;($J$6+1),"",PFE(OFFSET($F1574,0,0,-$J$6)))</f>
        <v>0.27574067368360133</v>
      </c>
      <c r="J1574" s="19"/>
      <c r="K1574" s="139" t="str">
        <f t="shared" ca="1" si="226"/>
        <v>Long</v>
      </c>
      <c r="L1574" s="243" t="e">
        <f t="shared" ca="1" si="221"/>
        <v>#N/A</v>
      </c>
      <c r="M1574" s="242" t="e">
        <f t="shared" ca="1" si="222"/>
        <v>#N/A</v>
      </c>
      <c r="N1574" s="20"/>
      <c r="O1574" s="74">
        <f t="shared" ca="1" si="227"/>
        <v>1</v>
      </c>
      <c r="P1574" s="75">
        <f t="shared" ca="1" si="219"/>
        <v>0</v>
      </c>
      <c r="Q1574" s="76" t="str">
        <f t="shared" ca="1" si="223"/>
        <v/>
      </c>
      <c r="R1574" s="75"/>
      <c r="S1574" s="77">
        <f t="shared" ca="1" si="220"/>
        <v>1</v>
      </c>
      <c r="T1574" s="78"/>
      <c r="U1574" s="81">
        <f t="shared" ca="1" si="228"/>
        <v>-262.5</v>
      </c>
      <c r="V1574" s="82">
        <f t="shared" ca="1" si="224"/>
        <v>153105.14000000004</v>
      </c>
      <c r="W1574" s="50"/>
      <c r="X1574" s="50"/>
      <c r="Y1574" s="50"/>
      <c r="Z1574" s="50"/>
      <c r="AA1574" s="50"/>
      <c r="AG1574" s="50"/>
      <c r="AH1574" s="50"/>
      <c r="AI1574" s="50"/>
      <c r="AJ1574" s="50"/>
      <c r="AK1574" s="50"/>
      <c r="AL1574" s="50"/>
      <c r="AM1574" s="50"/>
      <c r="AN1574" s="50"/>
      <c r="AO1574" s="50"/>
      <c r="AP1574" s="138" t="str">
        <f>IF(NOT($AS1574=$AS1575),ROW(),"")</f>
        <v/>
      </c>
      <c r="AQ1574" s="20" t="str">
        <f>IF(NOT(AS1574=AS1575),AS1575,"")</f>
        <v/>
      </c>
      <c r="AR1574" s="20" t="str">
        <f>INDEX($AB$15:$AM$15,MATCH($AS1574,$AB$11:$AM$11,0))</f>
        <v>out</v>
      </c>
      <c r="AS1574" s="20" t="str">
        <f>LEFT(AT1574,4)</f>
        <v>2006</v>
      </c>
      <c r="AT1574" s="139" t="str">
        <f>LEFT(B1574,6)</f>
        <v>200602</v>
      </c>
    </row>
    <row r="1575" spans="2:46" x14ac:dyDescent="0.25">
      <c r="B1575" s="11">
        <f>'Market Data'!B1561</f>
        <v>20060209</v>
      </c>
      <c r="C1575" s="2">
        <f>'Market Data'!C1561</f>
        <v>6732</v>
      </c>
      <c r="D1575" s="2">
        <f>'Market Data'!D1561</f>
        <v>6786.5</v>
      </c>
      <c r="E1575" s="2">
        <f>'Market Data'!E1561</f>
        <v>6726</v>
      </c>
      <c r="F1575" s="12">
        <f>'Market Data'!F1561</f>
        <v>6765.5</v>
      </c>
      <c r="H1575" s="151">
        <f t="shared" si="225"/>
        <v>1557</v>
      </c>
      <c r="I1575" s="244">
        <f ca="1">IF($H1575&lt;($J$6+1),"",PFE(OFFSET($F1575,0,0,-$J$6)))</f>
        <v>0.28436244777157255</v>
      </c>
      <c r="J1575" s="19"/>
      <c r="K1575" s="139" t="str">
        <f t="shared" ca="1" si="226"/>
        <v>Long</v>
      </c>
      <c r="L1575" s="243" t="e">
        <f t="shared" ca="1" si="221"/>
        <v>#N/A</v>
      </c>
      <c r="M1575" s="242" t="e">
        <f t="shared" ca="1" si="222"/>
        <v>#N/A</v>
      </c>
      <c r="N1575" s="20"/>
      <c r="O1575" s="74">
        <f t="shared" ca="1" si="227"/>
        <v>1</v>
      </c>
      <c r="P1575" s="75">
        <f t="shared" ca="1" si="219"/>
        <v>0</v>
      </c>
      <c r="Q1575" s="76" t="str">
        <f t="shared" ca="1" si="223"/>
        <v/>
      </c>
      <c r="R1575" s="75"/>
      <c r="S1575" s="77">
        <f t="shared" ca="1" si="220"/>
        <v>1</v>
      </c>
      <c r="T1575" s="78"/>
      <c r="U1575" s="81">
        <f t="shared" ca="1" si="228"/>
        <v>2467.5</v>
      </c>
      <c r="V1575" s="82">
        <f t="shared" ca="1" si="224"/>
        <v>155572.64000000004</v>
      </c>
      <c r="W1575" s="50"/>
      <c r="X1575" s="50"/>
      <c r="Y1575" s="50"/>
      <c r="Z1575" s="50"/>
      <c r="AA1575" s="50"/>
      <c r="AG1575" s="50"/>
      <c r="AH1575" s="50"/>
      <c r="AI1575" s="50"/>
      <c r="AJ1575" s="50"/>
      <c r="AK1575" s="50"/>
      <c r="AL1575" s="50"/>
      <c r="AM1575" s="50"/>
      <c r="AN1575" s="50"/>
      <c r="AO1575" s="50"/>
      <c r="AP1575" s="138" t="str">
        <f>IF(NOT($AS1575=$AS1576),ROW(),"")</f>
        <v/>
      </c>
      <c r="AQ1575" s="20" t="str">
        <f>IF(NOT(AS1575=AS1576),AS1576,"")</f>
        <v/>
      </c>
      <c r="AR1575" s="20" t="str">
        <f>INDEX($AB$15:$AM$15,MATCH($AS1575,$AB$11:$AM$11,0))</f>
        <v>out</v>
      </c>
      <c r="AS1575" s="20" t="str">
        <f>LEFT(AT1575,4)</f>
        <v>2006</v>
      </c>
      <c r="AT1575" s="139" t="str">
        <f>LEFT(B1575,6)</f>
        <v>200602</v>
      </c>
    </row>
    <row r="1576" spans="2:46" x14ac:dyDescent="0.25">
      <c r="B1576" s="11">
        <f>'Market Data'!B1562</f>
        <v>20060210</v>
      </c>
      <c r="C1576" s="2">
        <f>'Market Data'!C1562</f>
        <v>6752</v>
      </c>
      <c r="D1576" s="2">
        <f>'Market Data'!D1562</f>
        <v>6772</v>
      </c>
      <c r="E1576" s="2">
        <f>'Market Data'!E1562</f>
        <v>6721.5</v>
      </c>
      <c r="F1576" s="12">
        <f>'Market Data'!F1562</f>
        <v>6733.5</v>
      </c>
      <c r="H1576" s="151">
        <f t="shared" si="225"/>
        <v>1558</v>
      </c>
      <c r="I1576" s="244">
        <f ca="1">IF($H1576&lt;($J$6+1),"",PFE(OFFSET($F1576,0,0,-$J$6)))</f>
        <v>0.27673368226806672</v>
      </c>
      <c r="J1576" s="19"/>
      <c r="K1576" s="139" t="str">
        <f t="shared" ca="1" si="226"/>
        <v>Long</v>
      </c>
      <c r="L1576" s="243" t="e">
        <f t="shared" ca="1" si="221"/>
        <v>#N/A</v>
      </c>
      <c r="M1576" s="242" t="e">
        <f t="shared" ca="1" si="222"/>
        <v>#N/A</v>
      </c>
      <c r="N1576" s="20"/>
      <c r="O1576" s="74">
        <f t="shared" ca="1" si="227"/>
        <v>1</v>
      </c>
      <c r="P1576" s="75">
        <f t="shared" ca="1" si="219"/>
        <v>0</v>
      </c>
      <c r="Q1576" s="76" t="str">
        <f t="shared" ca="1" si="223"/>
        <v/>
      </c>
      <c r="R1576" s="75"/>
      <c r="S1576" s="77">
        <f t="shared" ca="1" si="220"/>
        <v>1</v>
      </c>
      <c r="T1576" s="78"/>
      <c r="U1576" s="81">
        <f t="shared" ca="1" si="228"/>
        <v>-1120</v>
      </c>
      <c r="V1576" s="82">
        <f t="shared" ca="1" si="224"/>
        <v>154452.64000000004</v>
      </c>
      <c r="W1576" s="50"/>
      <c r="X1576" s="50"/>
      <c r="Y1576" s="50"/>
      <c r="Z1576" s="50"/>
      <c r="AA1576" s="50"/>
      <c r="AG1576" s="50"/>
      <c r="AH1576" s="50"/>
      <c r="AI1576" s="50"/>
      <c r="AJ1576" s="50"/>
      <c r="AK1576" s="50"/>
      <c r="AL1576" s="50"/>
      <c r="AM1576" s="50"/>
      <c r="AN1576" s="50"/>
      <c r="AO1576" s="50"/>
      <c r="AP1576" s="138" t="str">
        <f>IF(NOT($AS1576=$AS1577),ROW(),"")</f>
        <v/>
      </c>
      <c r="AQ1576" s="20" t="str">
        <f>IF(NOT(AS1576=AS1577),AS1577,"")</f>
        <v/>
      </c>
      <c r="AR1576" s="20" t="str">
        <f>INDEX($AB$15:$AM$15,MATCH($AS1576,$AB$11:$AM$11,0))</f>
        <v>out</v>
      </c>
      <c r="AS1576" s="20" t="str">
        <f>LEFT(AT1576,4)</f>
        <v>2006</v>
      </c>
      <c r="AT1576" s="139" t="str">
        <f>LEFT(B1576,6)</f>
        <v>200602</v>
      </c>
    </row>
    <row r="1577" spans="2:46" x14ac:dyDescent="0.25">
      <c r="B1577" s="11">
        <f>'Market Data'!B1563</f>
        <v>20060213</v>
      </c>
      <c r="C1577" s="2">
        <f>'Market Data'!C1563</f>
        <v>6720.5</v>
      </c>
      <c r="D1577" s="2">
        <f>'Market Data'!D1563</f>
        <v>6786</v>
      </c>
      <c r="E1577" s="2">
        <f>'Market Data'!E1563</f>
        <v>6709</v>
      </c>
      <c r="F1577" s="12">
        <f>'Market Data'!F1563</f>
        <v>6778.5</v>
      </c>
      <c r="H1577" s="151">
        <f t="shared" si="225"/>
        <v>1559</v>
      </c>
      <c r="I1577" s="244">
        <f ca="1">IF($H1577&lt;($J$6+1),"",PFE(OFFSET($F1577,0,0,-$J$6)))</f>
        <v>0.30121707048847596</v>
      </c>
      <c r="J1577" s="19"/>
      <c r="K1577" s="139" t="str">
        <f t="shared" ca="1" si="226"/>
        <v>Long</v>
      </c>
      <c r="L1577" s="243" t="e">
        <f t="shared" ca="1" si="221"/>
        <v>#N/A</v>
      </c>
      <c r="M1577" s="242" t="e">
        <f t="shared" ca="1" si="222"/>
        <v>#N/A</v>
      </c>
      <c r="N1577" s="20"/>
      <c r="O1577" s="74">
        <f t="shared" ca="1" si="227"/>
        <v>1</v>
      </c>
      <c r="P1577" s="75">
        <f t="shared" ca="1" si="219"/>
        <v>0</v>
      </c>
      <c r="Q1577" s="76" t="str">
        <f t="shared" ca="1" si="223"/>
        <v/>
      </c>
      <c r="R1577" s="75"/>
      <c r="S1577" s="77">
        <f t="shared" ca="1" si="220"/>
        <v>1</v>
      </c>
      <c r="T1577" s="78"/>
      <c r="U1577" s="81">
        <f t="shared" ca="1" si="228"/>
        <v>1575</v>
      </c>
      <c r="V1577" s="82">
        <f t="shared" ca="1" si="224"/>
        <v>156027.64000000004</v>
      </c>
      <c r="W1577" s="50"/>
      <c r="X1577" s="50"/>
      <c r="Y1577" s="50"/>
      <c r="Z1577" s="50"/>
      <c r="AA1577" s="50"/>
      <c r="AG1577" s="50"/>
      <c r="AH1577" s="50"/>
      <c r="AI1577" s="50"/>
      <c r="AJ1577" s="50"/>
      <c r="AK1577" s="50"/>
      <c r="AL1577" s="50"/>
      <c r="AM1577" s="50"/>
      <c r="AN1577" s="50"/>
      <c r="AO1577" s="50"/>
      <c r="AP1577" s="138" t="str">
        <f>IF(NOT($AS1577=$AS1578),ROW(),"")</f>
        <v/>
      </c>
      <c r="AQ1577" s="20" t="str">
        <f>IF(NOT(AS1577=AS1578),AS1578,"")</f>
        <v/>
      </c>
      <c r="AR1577" s="20" t="str">
        <f>INDEX($AB$15:$AM$15,MATCH($AS1577,$AB$11:$AM$11,0))</f>
        <v>out</v>
      </c>
      <c r="AS1577" s="20" t="str">
        <f>LEFT(AT1577,4)</f>
        <v>2006</v>
      </c>
      <c r="AT1577" s="139" t="str">
        <f>LEFT(B1577,6)</f>
        <v>200602</v>
      </c>
    </row>
    <row r="1578" spans="2:46" x14ac:dyDescent="0.25">
      <c r="B1578" s="11">
        <f>'Market Data'!B1564</f>
        <v>20060214</v>
      </c>
      <c r="C1578" s="2">
        <f>'Market Data'!C1564</f>
        <v>6788</v>
      </c>
      <c r="D1578" s="2">
        <f>'Market Data'!D1564</f>
        <v>6812.5</v>
      </c>
      <c r="E1578" s="2">
        <f>'Market Data'!E1564</f>
        <v>6742.5</v>
      </c>
      <c r="F1578" s="12">
        <f>'Market Data'!F1564</f>
        <v>6788.5</v>
      </c>
      <c r="H1578" s="151">
        <f t="shared" si="225"/>
        <v>1560</v>
      </c>
      <c r="I1578" s="244">
        <f ca="1">IF($H1578&lt;($J$6+1),"",PFE(OFFSET($F1578,0,0,-$J$6)))</f>
        <v>0.32521985462655456</v>
      </c>
      <c r="J1578" s="19"/>
      <c r="K1578" s="139" t="str">
        <f t="shared" ca="1" si="226"/>
        <v>Long</v>
      </c>
      <c r="L1578" s="243" t="e">
        <f t="shared" ca="1" si="221"/>
        <v>#N/A</v>
      </c>
      <c r="M1578" s="242" t="e">
        <f t="shared" ca="1" si="222"/>
        <v>#N/A</v>
      </c>
      <c r="N1578" s="20"/>
      <c r="O1578" s="74">
        <f t="shared" ca="1" si="227"/>
        <v>1</v>
      </c>
      <c r="P1578" s="75">
        <f t="shared" ca="1" si="219"/>
        <v>0</v>
      </c>
      <c r="Q1578" s="76" t="str">
        <f t="shared" ca="1" si="223"/>
        <v/>
      </c>
      <c r="R1578" s="75"/>
      <c r="S1578" s="77">
        <f t="shared" ca="1" si="220"/>
        <v>1</v>
      </c>
      <c r="T1578" s="78"/>
      <c r="U1578" s="81">
        <f t="shared" ca="1" si="228"/>
        <v>350</v>
      </c>
      <c r="V1578" s="82">
        <f t="shared" ca="1" si="224"/>
        <v>156377.64000000004</v>
      </c>
      <c r="W1578" s="50"/>
      <c r="X1578" s="50"/>
      <c r="Y1578" s="50"/>
      <c r="Z1578" s="50"/>
      <c r="AA1578" s="50"/>
      <c r="AG1578" s="50"/>
      <c r="AH1578" s="50"/>
      <c r="AI1578" s="50"/>
      <c r="AJ1578" s="50"/>
      <c r="AK1578" s="50"/>
      <c r="AL1578" s="50"/>
      <c r="AM1578" s="50"/>
      <c r="AN1578" s="50"/>
      <c r="AO1578" s="50"/>
      <c r="AP1578" s="138" t="str">
        <f>IF(NOT($AS1578=$AS1579),ROW(),"")</f>
        <v/>
      </c>
      <c r="AQ1578" s="20" t="str">
        <f>IF(NOT(AS1578=AS1579),AS1579,"")</f>
        <v/>
      </c>
      <c r="AR1578" s="20" t="str">
        <f>INDEX($AB$15:$AM$15,MATCH($AS1578,$AB$11:$AM$11,0))</f>
        <v>out</v>
      </c>
      <c r="AS1578" s="20" t="str">
        <f>LEFT(AT1578,4)</f>
        <v>2006</v>
      </c>
      <c r="AT1578" s="139" t="str">
        <f>LEFT(B1578,6)</f>
        <v>200602</v>
      </c>
    </row>
    <row r="1579" spans="2:46" x14ac:dyDescent="0.25">
      <c r="B1579" s="11">
        <f>'Market Data'!B1565</f>
        <v>20060215</v>
      </c>
      <c r="C1579" s="2">
        <f>'Market Data'!C1565</f>
        <v>6793</v>
      </c>
      <c r="D1579" s="2">
        <f>'Market Data'!D1565</f>
        <v>6816</v>
      </c>
      <c r="E1579" s="2">
        <f>'Market Data'!E1565</f>
        <v>6760</v>
      </c>
      <c r="F1579" s="12">
        <f>'Market Data'!F1565</f>
        <v>6790.5</v>
      </c>
      <c r="H1579" s="151">
        <f t="shared" si="225"/>
        <v>1561</v>
      </c>
      <c r="I1579" s="244">
        <f ca="1">IF($H1579&lt;($J$6+1),"",PFE(OFFSET($F1579,0,0,-$J$6)))</f>
        <v>0.34884628192509992</v>
      </c>
      <c r="J1579" s="19"/>
      <c r="K1579" s="139" t="str">
        <f t="shared" ca="1" si="226"/>
        <v>Long</v>
      </c>
      <c r="L1579" s="243" t="e">
        <f t="shared" ca="1" si="221"/>
        <v>#N/A</v>
      </c>
      <c r="M1579" s="242" t="e">
        <f t="shared" ca="1" si="222"/>
        <v>#N/A</v>
      </c>
      <c r="N1579" s="20"/>
      <c r="O1579" s="74">
        <f t="shared" ca="1" si="227"/>
        <v>1</v>
      </c>
      <c r="P1579" s="75">
        <f t="shared" ca="1" si="219"/>
        <v>0</v>
      </c>
      <c r="Q1579" s="76" t="str">
        <f t="shared" ca="1" si="223"/>
        <v/>
      </c>
      <c r="R1579" s="75"/>
      <c r="S1579" s="77">
        <f t="shared" ca="1" si="220"/>
        <v>1</v>
      </c>
      <c r="T1579" s="78"/>
      <c r="U1579" s="81">
        <f t="shared" ca="1" si="228"/>
        <v>70</v>
      </c>
      <c r="V1579" s="82">
        <f t="shared" ca="1" si="224"/>
        <v>156447.64000000004</v>
      </c>
      <c r="W1579" s="50"/>
      <c r="X1579" s="50"/>
      <c r="Y1579" s="50"/>
      <c r="Z1579" s="50"/>
      <c r="AA1579" s="50"/>
      <c r="AG1579" s="50"/>
      <c r="AH1579" s="50"/>
      <c r="AI1579" s="50"/>
      <c r="AJ1579" s="50"/>
      <c r="AK1579" s="50"/>
      <c r="AL1579" s="50"/>
      <c r="AM1579" s="50"/>
      <c r="AN1579" s="50"/>
      <c r="AO1579" s="50"/>
      <c r="AP1579" s="138" t="str">
        <f>IF(NOT($AS1579=$AS1580),ROW(),"")</f>
        <v/>
      </c>
      <c r="AQ1579" s="20" t="str">
        <f>IF(NOT(AS1579=AS1580),AS1580,"")</f>
        <v/>
      </c>
      <c r="AR1579" s="20" t="str">
        <f>INDEX($AB$15:$AM$15,MATCH($AS1579,$AB$11:$AM$11,0))</f>
        <v>out</v>
      </c>
      <c r="AS1579" s="20" t="str">
        <f>LEFT(AT1579,4)</f>
        <v>2006</v>
      </c>
      <c r="AT1579" s="139" t="str">
        <f>LEFT(B1579,6)</f>
        <v>200602</v>
      </c>
    </row>
    <row r="1580" spans="2:46" x14ac:dyDescent="0.25">
      <c r="B1580" s="11">
        <f>'Market Data'!B1566</f>
        <v>20060216</v>
      </c>
      <c r="C1580" s="2">
        <f>'Market Data'!C1566</f>
        <v>6819</v>
      </c>
      <c r="D1580" s="2">
        <f>'Market Data'!D1566</f>
        <v>6825</v>
      </c>
      <c r="E1580" s="2">
        <f>'Market Data'!E1566</f>
        <v>6781</v>
      </c>
      <c r="F1580" s="12">
        <f>'Market Data'!F1566</f>
        <v>6811.5</v>
      </c>
      <c r="H1580" s="151">
        <f t="shared" si="225"/>
        <v>1562</v>
      </c>
      <c r="I1580" s="244">
        <f ca="1">IF($H1580&lt;($J$6+1),"",PFE(OFFSET($F1580,0,0,-$J$6)))</f>
        <v>0.35087831767345168</v>
      </c>
      <c r="J1580" s="19"/>
      <c r="K1580" s="139" t="str">
        <f t="shared" ca="1" si="226"/>
        <v>Long</v>
      </c>
      <c r="L1580" s="243" t="e">
        <f t="shared" ca="1" si="221"/>
        <v>#N/A</v>
      </c>
      <c r="M1580" s="242" t="e">
        <f t="shared" ca="1" si="222"/>
        <v>#N/A</v>
      </c>
      <c r="N1580" s="20"/>
      <c r="O1580" s="74">
        <f t="shared" ca="1" si="227"/>
        <v>1</v>
      </c>
      <c r="P1580" s="75">
        <f t="shared" ca="1" si="219"/>
        <v>0</v>
      </c>
      <c r="Q1580" s="76" t="str">
        <f t="shared" ca="1" si="223"/>
        <v/>
      </c>
      <c r="R1580" s="75"/>
      <c r="S1580" s="77">
        <f t="shared" ca="1" si="220"/>
        <v>1</v>
      </c>
      <c r="T1580" s="78"/>
      <c r="U1580" s="81">
        <f t="shared" ca="1" si="228"/>
        <v>735</v>
      </c>
      <c r="V1580" s="82">
        <f t="shared" ca="1" si="224"/>
        <v>157182.64000000004</v>
      </c>
      <c r="W1580" s="50"/>
      <c r="X1580" s="50"/>
      <c r="Y1580" s="50"/>
      <c r="Z1580" s="50"/>
      <c r="AA1580" s="50"/>
      <c r="AG1580" s="50"/>
      <c r="AH1580" s="50"/>
      <c r="AI1580" s="50"/>
      <c r="AJ1580" s="50"/>
      <c r="AK1580" s="50"/>
      <c r="AL1580" s="50"/>
      <c r="AM1580" s="50"/>
      <c r="AN1580" s="50"/>
      <c r="AO1580" s="50"/>
      <c r="AP1580" s="138" t="str">
        <f>IF(NOT($AS1580=$AS1581),ROW(),"")</f>
        <v/>
      </c>
      <c r="AQ1580" s="20" t="str">
        <f>IF(NOT(AS1580=AS1581),AS1581,"")</f>
        <v/>
      </c>
      <c r="AR1580" s="20" t="str">
        <f>INDEX($AB$15:$AM$15,MATCH($AS1580,$AB$11:$AM$11,0))</f>
        <v>out</v>
      </c>
      <c r="AS1580" s="20" t="str">
        <f>LEFT(AT1580,4)</f>
        <v>2006</v>
      </c>
      <c r="AT1580" s="139" t="str">
        <f>LEFT(B1580,6)</f>
        <v>200602</v>
      </c>
    </row>
    <row r="1581" spans="2:46" x14ac:dyDescent="0.25">
      <c r="B1581" s="11">
        <f>'Market Data'!B1567</f>
        <v>20060217</v>
      </c>
      <c r="C1581" s="2">
        <f>'Market Data'!C1567</f>
        <v>6807</v>
      </c>
      <c r="D1581" s="2">
        <f>'Market Data'!D1567</f>
        <v>6835</v>
      </c>
      <c r="E1581" s="2">
        <f>'Market Data'!E1567</f>
        <v>6796</v>
      </c>
      <c r="F1581" s="12">
        <f>'Market Data'!F1567</f>
        <v>6820</v>
      </c>
      <c r="H1581" s="151">
        <f t="shared" si="225"/>
        <v>1563</v>
      </c>
      <c r="I1581" s="244">
        <f ca="1">IF($H1581&lt;($J$6+1),"",PFE(OFFSET($F1581,0,0,-$J$6)))</f>
        <v>0.33731678718083868</v>
      </c>
      <c r="J1581" s="19"/>
      <c r="K1581" s="139" t="str">
        <f t="shared" ca="1" si="226"/>
        <v>Long</v>
      </c>
      <c r="L1581" s="243" t="e">
        <f t="shared" ca="1" si="221"/>
        <v>#N/A</v>
      </c>
      <c r="M1581" s="242" t="e">
        <f t="shared" ca="1" si="222"/>
        <v>#N/A</v>
      </c>
      <c r="N1581" s="20"/>
      <c r="O1581" s="74">
        <f t="shared" ca="1" si="227"/>
        <v>1</v>
      </c>
      <c r="P1581" s="75">
        <f t="shared" ca="1" si="219"/>
        <v>0</v>
      </c>
      <c r="Q1581" s="76" t="str">
        <f t="shared" ca="1" si="223"/>
        <v/>
      </c>
      <c r="R1581" s="75"/>
      <c r="S1581" s="77">
        <f t="shared" ca="1" si="220"/>
        <v>1</v>
      </c>
      <c r="T1581" s="78"/>
      <c r="U1581" s="81">
        <f t="shared" ca="1" si="228"/>
        <v>297.5</v>
      </c>
      <c r="V1581" s="82">
        <f t="shared" ca="1" si="224"/>
        <v>157480.14000000004</v>
      </c>
      <c r="W1581" s="50"/>
      <c r="X1581" s="50"/>
      <c r="Y1581" s="50"/>
      <c r="Z1581" s="50"/>
      <c r="AA1581" s="50"/>
      <c r="AG1581" s="50"/>
      <c r="AH1581" s="50"/>
      <c r="AI1581" s="50"/>
      <c r="AJ1581" s="50"/>
      <c r="AK1581" s="50"/>
      <c r="AL1581" s="50"/>
      <c r="AM1581" s="50"/>
      <c r="AN1581" s="50"/>
      <c r="AO1581" s="50"/>
      <c r="AP1581" s="138" t="str">
        <f>IF(NOT($AS1581=$AS1582),ROW(),"")</f>
        <v/>
      </c>
      <c r="AQ1581" s="20" t="str">
        <f>IF(NOT(AS1581=AS1582),AS1582,"")</f>
        <v/>
      </c>
      <c r="AR1581" s="20" t="str">
        <f>INDEX($AB$15:$AM$15,MATCH($AS1581,$AB$11:$AM$11,0))</f>
        <v>out</v>
      </c>
      <c r="AS1581" s="20" t="str">
        <f>LEFT(AT1581,4)</f>
        <v>2006</v>
      </c>
      <c r="AT1581" s="139" t="str">
        <f>LEFT(B1581,6)</f>
        <v>200602</v>
      </c>
    </row>
    <row r="1582" spans="2:46" x14ac:dyDescent="0.25">
      <c r="B1582" s="11">
        <f>'Market Data'!B1568</f>
        <v>20060220</v>
      </c>
      <c r="C1582" s="2">
        <f>'Market Data'!C1568</f>
        <v>6818.5</v>
      </c>
      <c r="D1582" s="2">
        <f>'Market Data'!D1568</f>
        <v>6827</v>
      </c>
      <c r="E1582" s="2">
        <f>'Market Data'!E1568</f>
        <v>6790.5</v>
      </c>
      <c r="F1582" s="12">
        <f>'Market Data'!F1568</f>
        <v>6818.5</v>
      </c>
      <c r="H1582" s="151">
        <f t="shared" si="225"/>
        <v>1564</v>
      </c>
      <c r="I1582" s="244">
        <f ca="1">IF($H1582&lt;($J$6+1),"",PFE(OFFSET($F1582,0,0,-$J$6)))</f>
        <v>0.38168118036084875</v>
      </c>
      <c r="J1582" s="19"/>
      <c r="K1582" s="139" t="str">
        <f t="shared" ca="1" si="226"/>
        <v>Long</v>
      </c>
      <c r="L1582" s="243" t="e">
        <f t="shared" ca="1" si="221"/>
        <v>#N/A</v>
      </c>
      <c r="M1582" s="242" t="e">
        <f t="shared" ca="1" si="222"/>
        <v>#N/A</v>
      </c>
      <c r="N1582" s="20"/>
      <c r="O1582" s="74">
        <f t="shared" ca="1" si="227"/>
        <v>1</v>
      </c>
      <c r="P1582" s="75">
        <f t="shared" ca="1" si="219"/>
        <v>0</v>
      </c>
      <c r="Q1582" s="76" t="str">
        <f t="shared" ca="1" si="223"/>
        <v/>
      </c>
      <c r="R1582" s="75"/>
      <c r="S1582" s="77">
        <f t="shared" ca="1" si="220"/>
        <v>1</v>
      </c>
      <c r="T1582" s="78"/>
      <c r="U1582" s="81">
        <f t="shared" ca="1" si="228"/>
        <v>-52.5</v>
      </c>
      <c r="V1582" s="82">
        <f t="shared" ca="1" si="224"/>
        <v>157427.64000000004</v>
      </c>
      <c r="W1582" s="50"/>
      <c r="X1582" s="50"/>
      <c r="Y1582" s="50"/>
      <c r="Z1582" s="50"/>
      <c r="AA1582" s="50"/>
      <c r="AG1582" s="50"/>
      <c r="AH1582" s="50"/>
      <c r="AI1582" s="50"/>
      <c r="AJ1582" s="50"/>
      <c r="AK1582" s="50"/>
      <c r="AL1582" s="50"/>
      <c r="AM1582" s="50"/>
      <c r="AN1582" s="50"/>
      <c r="AO1582" s="50"/>
      <c r="AP1582" s="138" t="str">
        <f>IF(NOT($AS1582=$AS1583),ROW(),"")</f>
        <v/>
      </c>
      <c r="AQ1582" s="20" t="str">
        <f>IF(NOT(AS1582=AS1583),AS1583,"")</f>
        <v/>
      </c>
      <c r="AR1582" s="20" t="str">
        <f>INDEX($AB$15:$AM$15,MATCH($AS1582,$AB$11:$AM$11,0))</f>
        <v>out</v>
      </c>
      <c r="AS1582" s="20" t="str">
        <f>LEFT(AT1582,4)</f>
        <v>2006</v>
      </c>
      <c r="AT1582" s="139" t="str">
        <f>LEFT(B1582,6)</f>
        <v>200602</v>
      </c>
    </row>
    <row r="1583" spans="2:46" x14ac:dyDescent="0.25">
      <c r="B1583" s="11">
        <f>'Market Data'!B1569</f>
        <v>20060221</v>
      </c>
      <c r="C1583" s="2">
        <f>'Market Data'!C1569</f>
        <v>6840</v>
      </c>
      <c r="D1583" s="2">
        <f>'Market Data'!D1569</f>
        <v>6874</v>
      </c>
      <c r="E1583" s="2">
        <f>'Market Data'!E1569</f>
        <v>6802</v>
      </c>
      <c r="F1583" s="12">
        <f>'Market Data'!F1569</f>
        <v>6824.5</v>
      </c>
      <c r="H1583" s="151">
        <f t="shared" si="225"/>
        <v>1565</v>
      </c>
      <c r="I1583" s="244">
        <f ca="1">IF($H1583&lt;($J$6+1),"",PFE(OFFSET($F1583,0,0,-$J$6)))</f>
        <v>0.37238227375094179</v>
      </c>
      <c r="J1583" s="19"/>
      <c r="K1583" s="139" t="str">
        <f t="shared" ca="1" si="226"/>
        <v>Long</v>
      </c>
      <c r="L1583" s="243" t="e">
        <f t="shared" ca="1" si="221"/>
        <v>#N/A</v>
      </c>
      <c r="M1583" s="242" t="e">
        <f t="shared" ca="1" si="222"/>
        <v>#N/A</v>
      </c>
      <c r="N1583" s="20"/>
      <c r="O1583" s="74">
        <f t="shared" ca="1" si="227"/>
        <v>1</v>
      </c>
      <c r="P1583" s="75">
        <f t="shared" ca="1" si="219"/>
        <v>0</v>
      </c>
      <c r="Q1583" s="76" t="str">
        <f t="shared" ca="1" si="223"/>
        <v/>
      </c>
      <c r="R1583" s="75"/>
      <c r="S1583" s="77">
        <f t="shared" ca="1" si="220"/>
        <v>1</v>
      </c>
      <c r="T1583" s="78"/>
      <c r="U1583" s="81">
        <f t="shared" ca="1" si="228"/>
        <v>210</v>
      </c>
      <c r="V1583" s="82">
        <f t="shared" ca="1" si="224"/>
        <v>157637.64000000004</v>
      </c>
      <c r="W1583" s="50"/>
      <c r="X1583" s="50"/>
      <c r="Y1583" s="50"/>
      <c r="Z1583" s="50"/>
      <c r="AA1583" s="50"/>
      <c r="AG1583" s="50"/>
      <c r="AH1583" s="50"/>
      <c r="AI1583" s="50"/>
      <c r="AJ1583" s="50"/>
      <c r="AK1583" s="50"/>
      <c r="AL1583" s="50"/>
      <c r="AM1583" s="50"/>
      <c r="AN1583" s="50"/>
      <c r="AO1583" s="50"/>
      <c r="AP1583" s="138" t="str">
        <f>IF(NOT($AS1583=$AS1584),ROW(),"")</f>
        <v/>
      </c>
      <c r="AQ1583" s="20" t="str">
        <f>IF(NOT(AS1583=AS1584),AS1584,"")</f>
        <v/>
      </c>
      <c r="AR1583" s="20" t="str">
        <f>INDEX($AB$15:$AM$15,MATCH($AS1583,$AB$11:$AM$11,0))</f>
        <v>out</v>
      </c>
      <c r="AS1583" s="20" t="str">
        <f>LEFT(AT1583,4)</f>
        <v>2006</v>
      </c>
      <c r="AT1583" s="139" t="str">
        <f>LEFT(B1583,6)</f>
        <v>200602</v>
      </c>
    </row>
    <row r="1584" spans="2:46" x14ac:dyDescent="0.25">
      <c r="B1584" s="11">
        <f>'Market Data'!B1570</f>
        <v>20060222</v>
      </c>
      <c r="C1584" s="2">
        <f>'Market Data'!C1570</f>
        <v>6819</v>
      </c>
      <c r="D1584" s="2">
        <f>'Market Data'!D1570</f>
        <v>6895.5</v>
      </c>
      <c r="E1584" s="2">
        <f>'Market Data'!E1570</f>
        <v>6806</v>
      </c>
      <c r="F1584" s="12">
        <f>'Market Data'!F1570</f>
        <v>6880.5</v>
      </c>
      <c r="H1584" s="151">
        <f t="shared" si="225"/>
        <v>1566</v>
      </c>
      <c r="I1584" s="244">
        <f ca="1">IF($H1584&lt;($J$6+1),"",PFE(OFFSET($F1584,0,0,-$J$6)))</f>
        <v>0.4234265611031699</v>
      </c>
      <c r="J1584" s="19"/>
      <c r="K1584" s="139" t="str">
        <f t="shared" ca="1" si="226"/>
        <v>Long</v>
      </c>
      <c r="L1584" s="243" t="e">
        <f t="shared" ca="1" si="221"/>
        <v>#N/A</v>
      </c>
      <c r="M1584" s="242" t="e">
        <f t="shared" ca="1" si="222"/>
        <v>#N/A</v>
      </c>
      <c r="N1584" s="20"/>
      <c r="O1584" s="74">
        <f t="shared" ca="1" si="227"/>
        <v>1</v>
      </c>
      <c r="P1584" s="75">
        <f t="shared" ca="1" si="219"/>
        <v>0</v>
      </c>
      <c r="Q1584" s="76" t="str">
        <f t="shared" ca="1" si="223"/>
        <v/>
      </c>
      <c r="R1584" s="75"/>
      <c r="S1584" s="77">
        <f t="shared" ca="1" si="220"/>
        <v>1</v>
      </c>
      <c r="T1584" s="78"/>
      <c r="U1584" s="81">
        <f t="shared" ca="1" si="228"/>
        <v>1960</v>
      </c>
      <c r="V1584" s="82">
        <f t="shared" ca="1" si="224"/>
        <v>159597.64000000004</v>
      </c>
      <c r="W1584" s="50"/>
      <c r="X1584" s="50"/>
      <c r="Y1584" s="50"/>
      <c r="Z1584" s="50"/>
      <c r="AA1584" s="50"/>
      <c r="AG1584" s="50"/>
      <c r="AH1584" s="50"/>
      <c r="AI1584" s="50"/>
      <c r="AJ1584" s="50"/>
      <c r="AK1584" s="50"/>
      <c r="AL1584" s="50"/>
      <c r="AM1584" s="50"/>
      <c r="AN1584" s="50"/>
      <c r="AO1584" s="50"/>
      <c r="AP1584" s="138" t="str">
        <f>IF(NOT($AS1584=$AS1585),ROW(),"")</f>
        <v/>
      </c>
      <c r="AQ1584" s="20" t="str">
        <f>IF(NOT(AS1584=AS1585),AS1585,"")</f>
        <v/>
      </c>
      <c r="AR1584" s="20" t="str">
        <f>INDEX($AB$15:$AM$15,MATCH($AS1584,$AB$11:$AM$11,0))</f>
        <v>out</v>
      </c>
      <c r="AS1584" s="20" t="str">
        <f>LEFT(AT1584,4)</f>
        <v>2006</v>
      </c>
      <c r="AT1584" s="139" t="str">
        <f>LEFT(B1584,6)</f>
        <v>200602</v>
      </c>
    </row>
    <row r="1585" spans="2:46" x14ac:dyDescent="0.25">
      <c r="B1585" s="11">
        <f>'Market Data'!B1571</f>
        <v>20060223</v>
      </c>
      <c r="C1585" s="2">
        <f>'Market Data'!C1571</f>
        <v>6893</v>
      </c>
      <c r="D1585" s="2">
        <f>'Market Data'!D1571</f>
        <v>6906.5</v>
      </c>
      <c r="E1585" s="2">
        <f>'Market Data'!E1571</f>
        <v>6842.5</v>
      </c>
      <c r="F1585" s="12">
        <f>'Market Data'!F1571</f>
        <v>6883.5</v>
      </c>
      <c r="H1585" s="151">
        <f t="shared" si="225"/>
        <v>1567</v>
      </c>
      <c r="I1585" s="244">
        <f ca="1">IF($H1585&lt;($J$6+1),"",PFE(OFFSET($F1585,0,0,-$J$6)))</f>
        <v>0.41519585363686601</v>
      </c>
      <c r="J1585" s="19"/>
      <c r="K1585" s="139" t="str">
        <f t="shared" ca="1" si="226"/>
        <v>Long</v>
      </c>
      <c r="L1585" s="243" t="e">
        <f t="shared" ca="1" si="221"/>
        <v>#N/A</v>
      </c>
      <c r="M1585" s="242" t="e">
        <f t="shared" ca="1" si="222"/>
        <v>#N/A</v>
      </c>
      <c r="N1585" s="20"/>
      <c r="O1585" s="74">
        <f t="shared" ca="1" si="227"/>
        <v>1</v>
      </c>
      <c r="P1585" s="75">
        <f t="shared" ca="1" si="219"/>
        <v>0</v>
      </c>
      <c r="Q1585" s="76" t="str">
        <f t="shared" ca="1" si="223"/>
        <v/>
      </c>
      <c r="R1585" s="75"/>
      <c r="S1585" s="77">
        <f t="shared" ca="1" si="220"/>
        <v>1</v>
      </c>
      <c r="T1585" s="78"/>
      <c r="U1585" s="81">
        <f t="shared" ca="1" si="228"/>
        <v>105</v>
      </c>
      <c r="V1585" s="82">
        <f t="shared" ca="1" si="224"/>
        <v>159702.64000000004</v>
      </c>
      <c r="W1585" s="50"/>
      <c r="X1585" s="50"/>
      <c r="Y1585" s="50"/>
      <c r="Z1585" s="50"/>
      <c r="AA1585" s="50"/>
      <c r="AG1585" s="50"/>
      <c r="AH1585" s="50"/>
      <c r="AI1585" s="50"/>
      <c r="AJ1585" s="50"/>
      <c r="AK1585" s="50"/>
      <c r="AL1585" s="50"/>
      <c r="AM1585" s="50"/>
      <c r="AN1585" s="50"/>
      <c r="AO1585" s="50"/>
      <c r="AP1585" s="138" t="str">
        <f>IF(NOT($AS1585=$AS1586),ROW(),"")</f>
        <v/>
      </c>
      <c r="AQ1585" s="20" t="str">
        <f>IF(NOT(AS1585=AS1586),AS1586,"")</f>
        <v/>
      </c>
      <c r="AR1585" s="20" t="str">
        <f>INDEX($AB$15:$AM$15,MATCH($AS1585,$AB$11:$AM$11,0))</f>
        <v>out</v>
      </c>
      <c r="AS1585" s="20" t="str">
        <f>LEFT(AT1585,4)</f>
        <v>2006</v>
      </c>
      <c r="AT1585" s="139" t="str">
        <f>LEFT(B1585,6)</f>
        <v>200602</v>
      </c>
    </row>
    <row r="1586" spans="2:46" x14ac:dyDescent="0.25">
      <c r="B1586" s="11">
        <f>'Market Data'!B1572</f>
        <v>20060224</v>
      </c>
      <c r="C1586" s="2">
        <f>'Market Data'!C1572</f>
        <v>6887</v>
      </c>
      <c r="D1586" s="2">
        <f>'Market Data'!D1572</f>
        <v>6901</v>
      </c>
      <c r="E1586" s="2">
        <f>'Market Data'!E1572</f>
        <v>6861.5</v>
      </c>
      <c r="F1586" s="12">
        <f>'Market Data'!F1572</f>
        <v>6886</v>
      </c>
      <c r="H1586" s="151">
        <f t="shared" si="225"/>
        <v>1568</v>
      </c>
      <c r="I1586" s="244">
        <f ca="1">IF($H1586&lt;($J$6+1),"",PFE(OFFSET($F1586,0,0,-$J$6)))</f>
        <v>0.40118049053844773</v>
      </c>
      <c r="J1586" s="19"/>
      <c r="K1586" s="139" t="str">
        <f t="shared" ca="1" si="226"/>
        <v>Long</v>
      </c>
      <c r="L1586" s="243" t="e">
        <f t="shared" ca="1" si="221"/>
        <v>#N/A</v>
      </c>
      <c r="M1586" s="242" t="e">
        <f t="shared" ca="1" si="222"/>
        <v>#N/A</v>
      </c>
      <c r="N1586" s="20"/>
      <c r="O1586" s="74">
        <f t="shared" ca="1" si="227"/>
        <v>1</v>
      </c>
      <c r="P1586" s="75">
        <f t="shared" ca="1" si="219"/>
        <v>0</v>
      </c>
      <c r="Q1586" s="76" t="str">
        <f t="shared" ca="1" si="223"/>
        <v/>
      </c>
      <c r="R1586" s="75"/>
      <c r="S1586" s="77">
        <f t="shared" ca="1" si="220"/>
        <v>1</v>
      </c>
      <c r="T1586" s="78"/>
      <c r="U1586" s="81">
        <f t="shared" ca="1" si="228"/>
        <v>87.5</v>
      </c>
      <c r="V1586" s="82">
        <f t="shared" ca="1" si="224"/>
        <v>159790.14000000004</v>
      </c>
      <c r="W1586" s="50"/>
      <c r="X1586" s="50"/>
      <c r="Y1586" s="50"/>
      <c r="Z1586" s="50"/>
      <c r="AA1586" s="50"/>
      <c r="AG1586" s="50"/>
      <c r="AH1586" s="50"/>
      <c r="AI1586" s="50"/>
      <c r="AJ1586" s="50"/>
      <c r="AK1586" s="50"/>
      <c r="AL1586" s="50"/>
      <c r="AM1586" s="50"/>
      <c r="AN1586" s="50"/>
      <c r="AO1586" s="50"/>
      <c r="AP1586" s="138" t="str">
        <f>IF(NOT($AS1586=$AS1587),ROW(),"")</f>
        <v/>
      </c>
      <c r="AQ1586" s="20" t="str">
        <f>IF(NOT(AS1586=AS1587),AS1587,"")</f>
        <v/>
      </c>
      <c r="AR1586" s="20" t="str">
        <f>INDEX($AB$15:$AM$15,MATCH($AS1586,$AB$11:$AM$11,0))</f>
        <v>out</v>
      </c>
      <c r="AS1586" s="20" t="str">
        <f>LEFT(AT1586,4)</f>
        <v>2006</v>
      </c>
      <c r="AT1586" s="139" t="str">
        <f>LEFT(B1586,6)</f>
        <v>200602</v>
      </c>
    </row>
    <row r="1587" spans="2:46" x14ac:dyDescent="0.25">
      <c r="B1587" s="11">
        <f>'Market Data'!B1573</f>
        <v>20060227</v>
      </c>
      <c r="C1587" s="2">
        <f>'Market Data'!C1573</f>
        <v>6904.5</v>
      </c>
      <c r="D1587" s="2">
        <f>'Market Data'!D1573</f>
        <v>6939.5</v>
      </c>
      <c r="E1587" s="2">
        <f>'Market Data'!E1573</f>
        <v>6893</v>
      </c>
      <c r="F1587" s="12">
        <f>'Market Data'!F1573</f>
        <v>6934.5</v>
      </c>
      <c r="H1587" s="151">
        <f t="shared" si="225"/>
        <v>1569</v>
      </c>
      <c r="I1587" s="244">
        <f ca="1">IF($H1587&lt;($J$6+1),"",PFE(OFFSET($F1587,0,0,-$J$6)))</f>
        <v>0.4132215367388849</v>
      </c>
      <c r="J1587" s="19"/>
      <c r="K1587" s="139" t="str">
        <f t="shared" ca="1" si="226"/>
        <v>Long</v>
      </c>
      <c r="L1587" s="243" t="e">
        <f t="shared" ca="1" si="221"/>
        <v>#N/A</v>
      </c>
      <c r="M1587" s="242" t="e">
        <f t="shared" ca="1" si="222"/>
        <v>#N/A</v>
      </c>
      <c r="N1587" s="20"/>
      <c r="O1587" s="74">
        <f t="shared" ca="1" si="227"/>
        <v>1</v>
      </c>
      <c r="P1587" s="75">
        <f t="shared" ca="1" si="219"/>
        <v>0</v>
      </c>
      <c r="Q1587" s="76" t="str">
        <f t="shared" ca="1" si="223"/>
        <v/>
      </c>
      <c r="R1587" s="75"/>
      <c r="S1587" s="77">
        <f t="shared" ca="1" si="220"/>
        <v>1</v>
      </c>
      <c r="T1587" s="78"/>
      <c r="U1587" s="81">
        <f t="shared" ca="1" si="228"/>
        <v>1697.5</v>
      </c>
      <c r="V1587" s="82">
        <f t="shared" ca="1" si="224"/>
        <v>161487.64000000004</v>
      </c>
      <c r="W1587" s="50"/>
      <c r="X1587" s="50"/>
      <c r="Y1587" s="50"/>
      <c r="Z1587" s="50"/>
      <c r="AA1587" s="50"/>
      <c r="AG1587" s="50"/>
      <c r="AH1587" s="50"/>
      <c r="AI1587" s="50"/>
      <c r="AJ1587" s="50"/>
      <c r="AK1587" s="50"/>
      <c r="AL1587" s="50"/>
      <c r="AM1587" s="50"/>
      <c r="AN1587" s="50"/>
      <c r="AO1587" s="50"/>
      <c r="AP1587" s="138" t="str">
        <f>IF(NOT($AS1587=$AS1588),ROW(),"")</f>
        <v/>
      </c>
      <c r="AQ1587" s="20" t="str">
        <f>IF(NOT(AS1587=AS1588),AS1588,"")</f>
        <v/>
      </c>
      <c r="AR1587" s="20" t="str">
        <f>INDEX($AB$15:$AM$15,MATCH($AS1587,$AB$11:$AM$11,0))</f>
        <v>out</v>
      </c>
      <c r="AS1587" s="20" t="str">
        <f>LEFT(AT1587,4)</f>
        <v>2006</v>
      </c>
      <c r="AT1587" s="139" t="str">
        <f>LEFT(B1587,6)</f>
        <v>200602</v>
      </c>
    </row>
    <row r="1588" spans="2:46" x14ac:dyDescent="0.25">
      <c r="B1588" s="11">
        <f>'Market Data'!B1574</f>
        <v>20060228</v>
      </c>
      <c r="C1588" s="2">
        <f>'Market Data'!C1574</f>
        <v>6924</v>
      </c>
      <c r="D1588" s="2">
        <f>'Market Data'!D1574</f>
        <v>6937.5</v>
      </c>
      <c r="E1588" s="2">
        <f>'Market Data'!E1574</f>
        <v>6808.5</v>
      </c>
      <c r="F1588" s="12">
        <f>'Market Data'!F1574</f>
        <v>6817</v>
      </c>
      <c r="H1588" s="151">
        <f t="shared" si="225"/>
        <v>1570</v>
      </c>
      <c r="I1588" s="244">
        <f ca="1">IF($H1588&lt;($J$6+1),"",PFE(OFFSET($F1588,0,0,-$J$6)))</f>
        <v>0.32891125723167852</v>
      </c>
      <c r="J1588" s="19"/>
      <c r="K1588" s="139" t="str">
        <f t="shared" ca="1" si="226"/>
        <v>Long</v>
      </c>
      <c r="L1588" s="243" t="e">
        <f t="shared" ca="1" si="221"/>
        <v>#N/A</v>
      </c>
      <c r="M1588" s="242" t="e">
        <f t="shared" ca="1" si="222"/>
        <v>#N/A</v>
      </c>
      <c r="N1588" s="20"/>
      <c r="O1588" s="74">
        <f t="shared" ca="1" si="227"/>
        <v>1</v>
      </c>
      <c r="P1588" s="75">
        <f t="shared" ca="1" si="219"/>
        <v>0</v>
      </c>
      <c r="Q1588" s="76" t="str">
        <f t="shared" ca="1" si="223"/>
        <v/>
      </c>
      <c r="R1588" s="75"/>
      <c r="S1588" s="77">
        <f t="shared" ca="1" si="220"/>
        <v>1</v>
      </c>
      <c r="T1588" s="78"/>
      <c r="U1588" s="81">
        <f t="shared" ca="1" si="228"/>
        <v>-4112.5</v>
      </c>
      <c r="V1588" s="82">
        <f t="shared" ca="1" si="224"/>
        <v>157375.14000000004</v>
      </c>
      <c r="W1588" s="50"/>
      <c r="X1588" s="50"/>
      <c r="Y1588" s="50"/>
      <c r="Z1588" s="50"/>
      <c r="AA1588" s="50"/>
      <c r="AG1588" s="50"/>
      <c r="AH1588" s="50"/>
      <c r="AI1588" s="50"/>
      <c r="AJ1588" s="50"/>
      <c r="AK1588" s="50"/>
      <c r="AL1588" s="50"/>
      <c r="AM1588" s="50"/>
      <c r="AN1588" s="50"/>
      <c r="AO1588" s="50"/>
      <c r="AP1588" s="138" t="str">
        <f>IF(NOT($AS1588=$AS1589),ROW(),"")</f>
        <v/>
      </c>
      <c r="AQ1588" s="20" t="str">
        <f>IF(NOT(AS1588=AS1589),AS1589,"")</f>
        <v/>
      </c>
      <c r="AR1588" s="20" t="str">
        <f>INDEX($AB$15:$AM$15,MATCH($AS1588,$AB$11:$AM$11,0))</f>
        <v>out</v>
      </c>
      <c r="AS1588" s="20" t="str">
        <f>LEFT(AT1588,4)</f>
        <v>2006</v>
      </c>
      <c r="AT1588" s="139" t="str">
        <f>LEFT(B1588,6)</f>
        <v>200602</v>
      </c>
    </row>
    <row r="1589" spans="2:46" x14ac:dyDescent="0.25">
      <c r="B1589" s="11">
        <f>'Market Data'!B1575</f>
        <v>20060301</v>
      </c>
      <c r="C1589" s="2">
        <f>'Market Data'!C1575</f>
        <v>6834</v>
      </c>
      <c r="D1589" s="2">
        <f>'Market Data'!D1575</f>
        <v>6899.5</v>
      </c>
      <c r="E1589" s="2">
        <f>'Market Data'!E1575</f>
        <v>6820.5</v>
      </c>
      <c r="F1589" s="12">
        <f>'Market Data'!F1575</f>
        <v>6886.5</v>
      </c>
      <c r="H1589" s="151">
        <f t="shared" si="225"/>
        <v>1571</v>
      </c>
      <c r="I1589" s="244">
        <f ca="1">IF($H1589&lt;($J$6+1),"",PFE(OFFSET($F1589,0,0,-$J$6)))</f>
        <v>0.34136242440623721</v>
      </c>
      <c r="J1589" s="19"/>
      <c r="K1589" s="139" t="str">
        <f t="shared" ca="1" si="226"/>
        <v>Long</v>
      </c>
      <c r="L1589" s="243" t="e">
        <f t="shared" ca="1" si="221"/>
        <v>#N/A</v>
      </c>
      <c r="M1589" s="242" t="e">
        <f t="shared" ca="1" si="222"/>
        <v>#N/A</v>
      </c>
      <c r="N1589" s="20"/>
      <c r="O1589" s="74">
        <f t="shared" ca="1" si="227"/>
        <v>1</v>
      </c>
      <c r="P1589" s="75">
        <f t="shared" ca="1" si="219"/>
        <v>0</v>
      </c>
      <c r="Q1589" s="76" t="str">
        <f t="shared" ca="1" si="223"/>
        <v/>
      </c>
      <c r="R1589" s="75"/>
      <c r="S1589" s="77">
        <f t="shared" ca="1" si="220"/>
        <v>1</v>
      </c>
      <c r="T1589" s="78"/>
      <c r="U1589" s="81">
        <f t="shared" ca="1" si="228"/>
        <v>2432.5</v>
      </c>
      <c r="V1589" s="82">
        <f t="shared" ca="1" si="224"/>
        <v>159807.64000000004</v>
      </c>
      <c r="W1589" s="50"/>
      <c r="X1589" s="50"/>
      <c r="Y1589" s="50"/>
      <c r="Z1589" s="50"/>
      <c r="AA1589" s="50"/>
      <c r="AG1589" s="50"/>
      <c r="AH1589" s="50"/>
      <c r="AI1589" s="50"/>
      <c r="AJ1589" s="50"/>
      <c r="AK1589" s="50"/>
      <c r="AL1589" s="50"/>
      <c r="AM1589" s="50"/>
      <c r="AN1589" s="50"/>
      <c r="AO1589" s="50"/>
      <c r="AP1589" s="138" t="str">
        <f>IF(NOT($AS1589=$AS1590),ROW(),"")</f>
        <v/>
      </c>
      <c r="AQ1589" s="20" t="str">
        <f>IF(NOT(AS1589=AS1590),AS1590,"")</f>
        <v/>
      </c>
      <c r="AR1589" s="20" t="str">
        <f>INDEX($AB$15:$AM$15,MATCH($AS1589,$AB$11:$AM$11,0))</f>
        <v>out</v>
      </c>
      <c r="AS1589" s="20" t="str">
        <f>LEFT(AT1589,4)</f>
        <v>2006</v>
      </c>
      <c r="AT1589" s="139" t="str">
        <f>LEFT(B1589,6)</f>
        <v>200603</v>
      </c>
    </row>
    <row r="1590" spans="2:46" x14ac:dyDescent="0.25">
      <c r="B1590" s="11">
        <f>'Market Data'!B1576</f>
        <v>20060302</v>
      </c>
      <c r="C1590" s="2">
        <f>'Market Data'!C1576</f>
        <v>6895.5</v>
      </c>
      <c r="D1590" s="2">
        <f>'Market Data'!D1576</f>
        <v>6905.5</v>
      </c>
      <c r="E1590" s="2">
        <f>'Market Data'!E1576</f>
        <v>6767</v>
      </c>
      <c r="F1590" s="12">
        <f>'Market Data'!F1576</f>
        <v>6795</v>
      </c>
      <c r="H1590" s="151">
        <f t="shared" si="225"/>
        <v>1572</v>
      </c>
      <c r="I1590" s="244">
        <f ca="1">IF($H1590&lt;($J$6+1),"",PFE(OFFSET($F1590,0,0,-$J$6)))</f>
        <v>0.30504725349477052</v>
      </c>
      <c r="J1590" s="19"/>
      <c r="K1590" s="139" t="str">
        <f t="shared" ca="1" si="226"/>
        <v>Long</v>
      </c>
      <c r="L1590" s="243" t="e">
        <f t="shared" ca="1" si="221"/>
        <v>#N/A</v>
      </c>
      <c r="M1590" s="242" t="e">
        <f t="shared" ca="1" si="222"/>
        <v>#N/A</v>
      </c>
      <c r="N1590" s="20"/>
      <c r="O1590" s="74">
        <f t="shared" ca="1" si="227"/>
        <v>1</v>
      </c>
      <c r="P1590" s="75">
        <f t="shared" ca="1" si="219"/>
        <v>0</v>
      </c>
      <c r="Q1590" s="76" t="str">
        <f t="shared" ca="1" si="223"/>
        <v/>
      </c>
      <c r="R1590" s="75"/>
      <c r="S1590" s="77">
        <f t="shared" ca="1" si="220"/>
        <v>1</v>
      </c>
      <c r="T1590" s="78"/>
      <c r="U1590" s="81">
        <f t="shared" ca="1" si="228"/>
        <v>-3202.5</v>
      </c>
      <c r="V1590" s="82">
        <f t="shared" ca="1" si="224"/>
        <v>156605.14000000004</v>
      </c>
      <c r="W1590" s="50"/>
      <c r="X1590" s="50"/>
      <c r="Y1590" s="50"/>
      <c r="Z1590" s="50"/>
      <c r="AA1590" s="50"/>
      <c r="AG1590" s="50"/>
      <c r="AH1590" s="50"/>
      <c r="AI1590" s="50"/>
      <c r="AJ1590" s="50"/>
      <c r="AK1590" s="50"/>
      <c r="AL1590" s="50"/>
      <c r="AM1590" s="50"/>
      <c r="AN1590" s="50"/>
      <c r="AO1590" s="50"/>
      <c r="AP1590" s="138" t="str">
        <f>IF(NOT($AS1590=$AS1591),ROW(),"")</f>
        <v/>
      </c>
      <c r="AQ1590" s="20" t="str">
        <f>IF(NOT(AS1590=AS1591),AS1591,"")</f>
        <v/>
      </c>
      <c r="AR1590" s="20" t="str">
        <f>INDEX($AB$15:$AM$15,MATCH($AS1590,$AB$11:$AM$11,0))</f>
        <v>out</v>
      </c>
      <c r="AS1590" s="20" t="str">
        <f>LEFT(AT1590,4)</f>
        <v>2006</v>
      </c>
      <c r="AT1590" s="139" t="str">
        <f>LEFT(B1590,6)</f>
        <v>200603</v>
      </c>
    </row>
    <row r="1591" spans="2:46" x14ac:dyDescent="0.25">
      <c r="B1591" s="11">
        <f>'Market Data'!B1577</f>
        <v>20060303</v>
      </c>
      <c r="C1591" s="2">
        <f>'Market Data'!C1577</f>
        <v>6801.5</v>
      </c>
      <c r="D1591" s="2">
        <f>'Market Data'!D1577</f>
        <v>6831.5</v>
      </c>
      <c r="E1591" s="2">
        <f>'Market Data'!E1577</f>
        <v>6706.5</v>
      </c>
      <c r="F1591" s="12">
        <f>'Market Data'!F1577</f>
        <v>6743</v>
      </c>
      <c r="H1591" s="151">
        <f t="shared" si="225"/>
        <v>1573</v>
      </c>
      <c r="I1591" s="244">
        <f ca="1">IF($H1591&lt;($J$6+1),"",PFE(OFFSET($F1591,0,0,-$J$6)))</f>
        <v>0.26520821679231465</v>
      </c>
      <c r="J1591" s="19"/>
      <c r="K1591" s="139" t="str">
        <f t="shared" ca="1" si="226"/>
        <v>Long</v>
      </c>
      <c r="L1591" s="243" t="e">
        <f t="shared" ca="1" si="221"/>
        <v>#N/A</v>
      </c>
      <c r="M1591" s="242" t="e">
        <f t="shared" ca="1" si="222"/>
        <v>#N/A</v>
      </c>
      <c r="N1591" s="20"/>
      <c r="O1591" s="74">
        <f t="shared" ca="1" si="227"/>
        <v>1</v>
      </c>
      <c r="P1591" s="75">
        <f t="shared" ca="1" si="219"/>
        <v>0</v>
      </c>
      <c r="Q1591" s="76" t="str">
        <f t="shared" ca="1" si="223"/>
        <v/>
      </c>
      <c r="R1591" s="75"/>
      <c r="S1591" s="77">
        <f t="shared" ca="1" si="220"/>
        <v>1</v>
      </c>
      <c r="T1591" s="78"/>
      <c r="U1591" s="81">
        <f t="shared" ca="1" si="228"/>
        <v>-1820</v>
      </c>
      <c r="V1591" s="82">
        <f t="shared" ca="1" si="224"/>
        <v>154785.14000000004</v>
      </c>
      <c r="W1591" s="50"/>
      <c r="X1591" s="50"/>
      <c r="Y1591" s="50"/>
      <c r="Z1591" s="50"/>
      <c r="AA1591" s="50"/>
      <c r="AG1591" s="50"/>
      <c r="AH1591" s="50"/>
      <c r="AI1591" s="50"/>
      <c r="AJ1591" s="50"/>
      <c r="AK1591" s="50"/>
      <c r="AL1591" s="50"/>
      <c r="AM1591" s="50"/>
      <c r="AN1591" s="50"/>
      <c r="AO1591" s="50"/>
      <c r="AP1591" s="138" t="str">
        <f>IF(NOT($AS1591=$AS1592),ROW(),"")</f>
        <v/>
      </c>
      <c r="AQ1591" s="20" t="str">
        <f>IF(NOT(AS1591=AS1592),AS1592,"")</f>
        <v/>
      </c>
      <c r="AR1591" s="20" t="str">
        <f>INDEX($AB$15:$AM$15,MATCH($AS1591,$AB$11:$AM$11,0))</f>
        <v>out</v>
      </c>
      <c r="AS1591" s="20" t="str">
        <f>LEFT(AT1591,4)</f>
        <v>2006</v>
      </c>
      <c r="AT1591" s="139" t="str">
        <f>LEFT(B1591,6)</f>
        <v>200603</v>
      </c>
    </row>
    <row r="1592" spans="2:46" x14ac:dyDescent="0.25">
      <c r="B1592" s="11">
        <f>'Market Data'!B1578</f>
        <v>20060306</v>
      </c>
      <c r="C1592" s="2">
        <f>'Market Data'!C1578</f>
        <v>6792.5</v>
      </c>
      <c r="D1592" s="2">
        <f>'Market Data'!D1578</f>
        <v>6795</v>
      </c>
      <c r="E1592" s="2">
        <f>'Market Data'!E1578</f>
        <v>6744.5</v>
      </c>
      <c r="F1592" s="12">
        <f>'Market Data'!F1578</f>
        <v>6769.5</v>
      </c>
      <c r="H1592" s="151">
        <f t="shared" si="225"/>
        <v>1574</v>
      </c>
      <c r="I1592" s="244">
        <f ca="1">IF($H1592&lt;($J$6+1),"",PFE(OFFSET($F1592,0,0,-$J$6)))</f>
        <v>0.28035943562379906</v>
      </c>
      <c r="J1592" s="19"/>
      <c r="K1592" s="139" t="str">
        <f t="shared" ca="1" si="226"/>
        <v>Long</v>
      </c>
      <c r="L1592" s="243" t="e">
        <f t="shared" ca="1" si="221"/>
        <v>#N/A</v>
      </c>
      <c r="M1592" s="242" t="e">
        <f t="shared" ca="1" si="222"/>
        <v>#N/A</v>
      </c>
      <c r="N1592" s="20"/>
      <c r="O1592" s="74">
        <f t="shared" ca="1" si="227"/>
        <v>1</v>
      </c>
      <c r="P1592" s="75">
        <f t="shared" ca="1" si="219"/>
        <v>0</v>
      </c>
      <c r="Q1592" s="76" t="str">
        <f t="shared" ca="1" si="223"/>
        <v/>
      </c>
      <c r="R1592" s="75"/>
      <c r="S1592" s="77">
        <f t="shared" ca="1" si="220"/>
        <v>1</v>
      </c>
      <c r="T1592" s="78"/>
      <c r="U1592" s="81">
        <f t="shared" ca="1" si="228"/>
        <v>927.5</v>
      </c>
      <c r="V1592" s="82">
        <f t="shared" ca="1" si="224"/>
        <v>155712.64000000004</v>
      </c>
      <c r="W1592" s="50"/>
      <c r="X1592" s="50"/>
      <c r="Y1592" s="50"/>
      <c r="Z1592" s="50"/>
      <c r="AA1592" s="50"/>
      <c r="AG1592" s="50"/>
      <c r="AH1592" s="50"/>
      <c r="AI1592" s="50"/>
      <c r="AJ1592" s="50"/>
      <c r="AK1592" s="50"/>
      <c r="AL1592" s="50"/>
      <c r="AM1592" s="50"/>
      <c r="AN1592" s="50"/>
      <c r="AO1592" s="50"/>
      <c r="AP1592" s="138" t="str">
        <f>IF(NOT($AS1592=$AS1593),ROW(),"")</f>
        <v/>
      </c>
      <c r="AQ1592" s="20" t="str">
        <f>IF(NOT(AS1592=AS1593),AS1593,"")</f>
        <v/>
      </c>
      <c r="AR1592" s="20" t="str">
        <f>INDEX($AB$15:$AM$15,MATCH($AS1592,$AB$11:$AM$11,0))</f>
        <v>out</v>
      </c>
      <c r="AS1592" s="20" t="str">
        <f>LEFT(AT1592,4)</f>
        <v>2006</v>
      </c>
      <c r="AT1592" s="139" t="str">
        <f>LEFT(B1592,6)</f>
        <v>200603</v>
      </c>
    </row>
    <row r="1593" spans="2:46" x14ac:dyDescent="0.25">
      <c r="B1593" s="11">
        <f>'Market Data'!B1579</f>
        <v>20060307</v>
      </c>
      <c r="C1593" s="2">
        <f>'Market Data'!C1579</f>
        <v>6738</v>
      </c>
      <c r="D1593" s="2">
        <f>'Market Data'!D1579</f>
        <v>6770</v>
      </c>
      <c r="E1593" s="2">
        <f>'Market Data'!E1579</f>
        <v>6715</v>
      </c>
      <c r="F1593" s="12">
        <f>'Market Data'!F1579</f>
        <v>6765.5</v>
      </c>
      <c r="H1593" s="151">
        <f t="shared" si="225"/>
        <v>1575</v>
      </c>
      <c r="I1593" s="244">
        <f ca="1">IF($H1593&lt;($J$6+1),"",PFE(OFFSET($F1593,0,0,-$J$6)))</f>
        <v>0.27045245183680949</v>
      </c>
      <c r="J1593" s="19"/>
      <c r="K1593" s="139" t="str">
        <f t="shared" ca="1" si="226"/>
        <v>Long</v>
      </c>
      <c r="L1593" s="243" t="e">
        <f t="shared" ca="1" si="221"/>
        <v>#N/A</v>
      </c>
      <c r="M1593" s="242" t="e">
        <f t="shared" ca="1" si="222"/>
        <v>#N/A</v>
      </c>
      <c r="N1593" s="20"/>
      <c r="O1593" s="74">
        <f t="shared" ca="1" si="227"/>
        <v>1</v>
      </c>
      <c r="P1593" s="75">
        <f t="shared" ca="1" si="219"/>
        <v>0</v>
      </c>
      <c r="Q1593" s="76" t="str">
        <f t="shared" ca="1" si="223"/>
        <v/>
      </c>
      <c r="R1593" s="75"/>
      <c r="S1593" s="77">
        <f t="shared" ca="1" si="220"/>
        <v>1</v>
      </c>
      <c r="T1593" s="78"/>
      <c r="U1593" s="81">
        <f t="shared" ca="1" si="228"/>
        <v>-140</v>
      </c>
      <c r="V1593" s="82">
        <f t="shared" ca="1" si="224"/>
        <v>155572.64000000004</v>
      </c>
      <c r="W1593" s="50"/>
      <c r="X1593" s="50"/>
      <c r="Y1593" s="50"/>
      <c r="Z1593" s="50"/>
      <c r="AA1593" s="50"/>
      <c r="AG1593" s="50"/>
      <c r="AH1593" s="50"/>
      <c r="AI1593" s="50"/>
      <c r="AJ1593" s="50"/>
      <c r="AK1593" s="50"/>
      <c r="AL1593" s="50"/>
      <c r="AM1593" s="50"/>
      <c r="AN1593" s="50"/>
      <c r="AO1593" s="50"/>
      <c r="AP1593" s="138" t="str">
        <f>IF(NOT($AS1593=$AS1594),ROW(),"")</f>
        <v/>
      </c>
      <c r="AQ1593" s="20" t="str">
        <f>IF(NOT(AS1593=AS1594),AS1594,"")</f>
        <v/>
      </c>
      <c r="AR1593" s="20" t="str">
        <f>INDEX($AB$15:$AM$15,MATCH($AS1593,$AB$11:$AM$11,0))</f>
        <v>out</v>
      </c>
      <c r="AS1593" s="20" t="str">
        <f>LEFT(AT1593,4)</f>
        <v>2006</v>
      </c>
      <c r="AT1593" s="139" t="str">
        <f>LEFT(B1593,6)</f>
        <v>200603</v>
      </c>
    </row>
    <row r="1594" spans="2:46" x14ac:dyDescent="0.25">
      <c r="B1594" s="11">
        <f>'Market Data'!B1580</f>
        <v>20060308</v>
      </c>
      <c r="C1594" s="2">
        <f>'Market Data'!C1580</f>
        <v>6764</v>
      </c>
      <c r="D1594" s="2">
        <f>'Market Data'!D1580</f>
        <v>6777</v>
      </c>
      <c r="E1594" s="2">
        <f>'Market Data'!E1580</f>
        <v>6669.5</v>
      </c>
      <c r="F1594" s="12">
        <f>'Market Data'!F1580</f>
        <v>6697.5</v>
      </c>
      <c r="H1594" s="151">
        <f t="shared" si="225"/>
        <v>1576</v>
      </c>
      <c r="I1594" s="244">
        <f ca="1">IF($H1594&lt;($J$6+1),"",PFE(OFFSET($F1594,0,0,-$J$6)))</f>
        <v>0.22954195069414651</v>
      </c>
      <c r="J1594" s="19"/>
      <c r="K1594" s="139" t="str">
        <f t="shared" ca="1" si="226"/>
        <v>Long</v>
      </c>
      <c r="L1594" s="243" t="e">
        <f t="shared" ca="1" si="221"/>
        <v>#N/A</v>
      </c>
      <c r="M1594" s="242" t="e">
        <f t="shared" ca="1" si="222"/>
        <v>#N/A</v>
      </c>
      <c r="N1594" s="20"/>
      <c r="O1594" s="74">
        <f t="shared" ca="1" si="227"/>
        <v>1</v>
      </c>
      <c r="P1594" s="75">
        <f t="shared" ca="1" si="219"/>
        <v>0</v>
      </c>
      <c r="Q1594" s="76" t="str">
        <f t="shared" ca="1" si="223"/>
        <v/>
      </c>
      <c r="R1594" s="75"/>
      <c r="S1594" s="77">
        <f t="shared" ca="1" si="220"/>
        <v>1</v>
      </c>
      <c r="T1594" s="78"/>
      <c r="U1594" s="81">
        <f t="shared" ca="1" si="228"/>
        <v>-2380</v>
      </c>
      <c r="V1594" s="82">
        <f t="shared" ca="1" si="224"/>
        <v>153192.64000000004</v>
      </c>
      <c r="W1594" s="50"/>
      <c r="X1594" s="50"/>
      <c r="Y1594" s="50"/>
      <c r="Z1594" s="50"/>
      <c r="AA1594" s="50"/>
      <c r="AG1594" s="50"/>
      <c r="AH1594" s="50"/>
      <c r="AI1594" s="50"/>
      <c r="AJ1594" s="50"/>
      <c r="AK1594" s="50"/>
      <c r="AL1594" s="50"/>
      <c r="AM1594" s="50"/>
      <c r="AN1594" s="50"/>
      <c r="AO1594" s="50"/>
      <c r="AP1594" s="138" t="str">
        <f>IF(NOT($AS1594=$AS1595),ROW(),"")</f>
        <v/>
      </c>
      <c r="AQ1594" s="20" t="str">
        <f>IF(NOT(AS1594=AS1595),AS1595,"")</f>
        <v/>
      </c>
      <c r="AR1594" s="20" t="str">
        <f>INDEX($AB$15:$AM$15,MATCH($AS1594,$AB$11:$AM$11,0))</f>
        <v>out</v>
      </c>
      <c r="AS1594" s="20" t="str">
        <f>LEFT(AT1594,4)</f>
        <v>2006</v>
      </c>
      <c r="AT1594" s="139" t="str">
        <f>LEFT(B1594,6)</f>
        <v>200603</v>
      </c>
    </row>
    <row r="1595" spans="2:46" x14ac:dyDescent="0.25">
      <c r="B1595" s="11">
        <f>'Market Data'!B1581</f>
        <v>20060309</v>
      </c>
      <c r="C1595" s="2">
        <f>'Market Data'!C1581</f>
        <v>6754</v>
      </c>
      <c r="D1595" s="2">
        <f>'Market Data'!D1581</f>
        <v>6759.5</v>
      </c>
      <c r="E1595" s="2">
        <f>'Market Data'!E1581</f>
        <v>6708.5</v>
      </c>
      <c r="F1595" s="12">
        <f>'Market Data'!F1581</f>
        <v>6743.5</v>
      </c>
      <c r="H1595" s="151">
        <f t="shared" si="225"/>
        <v>1577</v>
      </c>
      <c r="I1595" s="244">
        <f ca="1">IF($H1595&lt;($J$6+1),"",PFE(OFFSET($F1595,0,0,-$J$6)))</f>
        <v>0.23593349630338464</v>
      </c>
      <c r="J1595" s="19"/>
      <c r="K1595" s="139" t="str">
        <f t="shared" ca="1" si="226"/>
        <v>Long</v>
      </c>
      <c r="L1595" s="243" t="e">
        <f t="shared" ca="1" si="221"/>
        <v>#N/A</v>
      </c>
      <c r="M1595" s="242" t="e">
        <f t="shared" ca="1" si="222"/>
        <v>#N/A</v>
      </c>
      <c r="N1595" s="20"/>
      <c r="O1595" s="74">
        <f t="shared" ca="1" si="227"/>
        <v>1</v>
      </c>
      <c r="P1595" s="75">
        <f t="shared" ca="1" si="219"/>
        <v>0</v>
      </c>
      <c r="Q1595" s="76" t="str">
        <f t="shared" ca="1" si="223"/>
        <v/>
      </c>
      <c r="R1595" s="75"/>
      <c r="S1595" s="77">
        <f t="shared" ca="1" si="220"/>
        <v>1</v>
      </c>
      <c r="T1595" s="78"/>
      <c r="U1595" s="81">
        <f t="shared" ca="1" si="228"/>
        <v>1610</v>
      </c>
      <c r="V1595" s="82">
        <f t="shared" ca="1" si="224"/>
        <v>154802.64000000004</v>
      </c>
      <c r="W1595" s="50"/>
      <c r="X1595" s="50"/>
      <c r="Y1595" s="50"/>
      <c r="Z1595" s="50"/>
      <c r="AA1595" s="50"/>
      <c r="AG1595" s="50"/>
      <c r="AH1595" s="50"/>
      <c r="AI1595" s="50"/>
      <c r="AJ1595" s="50"/>
      <c r="AK1595" s="50"/>
      <c r="AL1595" s="50"/>
      <c r="AM1595" s="50"/>
      <c r="AN1595" s="50"/>
      <c r="AO1595" s="50"/>
      <c r="AP1595" s="138" t="str">
        <f>IF(NOT($AS1595=$AS1596),ROW(),"")</f>
        <v/>
      </c>
      <c r="AQ1595" s="20" t="str">
        <f>IF(NOT(AS1595=AS1596),AS1596,"")</f>
        <v/>
      </c>
      <c r="AR1595" s="20" t="str">
        <f>INDEX($AB$15:$AM$15,MATCH($AS1595,$AB$11:$AM$11,0))</f>
        <v>out</v>
      </c>
      <c r="AS1595" s="20" t="str">
        <f>LEFT(AT1595,4)</f>
        <v>2006</v>
      </c>
      <c r="AT1595" s="139" t="str">
        <f>LEFT(B1595,6)</f>
        <v>200603</v>
      </c>
    </row>
    <row r="1596" spans="2:46" x14ac:dyDescent="0.25">
      <c r="B1596" s="11">
        <f>'Market Data'!B1582</f>
        <v>20060310</v>
      </c>
      <c r="C1596" s="2">
        <f>'Market Data'!C1582</f>
        <v>6732</v>
      </c>
      <c r="D1596" s="2">
        <f>'Market Data'!D1582</f>
        <v>6834</v>
      </c>
      <c r="E1596" s="2">
        <f>'Market Data'!E1582</f>
        <v>6722.5</v>
      </c>
      <c r="F1596" s="12">
        <f>'Market Data'!F1582</f>
        <v>6814.5</v>
      </c>
      <c r="H1596" s="151">
        <f t="shared" si="225"/>
        <v>1578</v>
      </c>
      <c r="I1596" s="244">
        <f ca="1">IF($H1596&lt;($J$6+1),"",PFE(OFFSET($F1596,0,0,-$J$6)))</f>
        <v>0.25594036871892806</v>
      </c>
      <c r="J1596" s="19"/>
      <c r="K1596" s="139" t="str">
        <f t="shared" ca="1" si="226"/>
        <v>Long</v>
      </c>
      <c r="L1596" s="243" t="e">
        <f t="shared" ca="1" si="221"/>
        <v>#N/A</v>
      </c>
      <c r="M1596" s="242" t="e">
        <f t="shared" ca="1" si="222"/>
        <v>#N/A</v>
      </c>
      <c r="N1596" s="20"/>
      <c r="O1596" s="74">
        <f t="shared" ca="1" si="227"/>
        <v>1</v>
      </c>
      <c r="P1596" s="75">
        <f t="shared" ca="1" si="219"/>
        <v>0</v>
      </c>
      <c r="Q1596" s="76" t="str">
        <f t="shared" ca="1" si="223"/>
        <v/>
      </c>
      <c r="R1596" s="75"/>
      <c r="S1596" s="77">
        <f t="shared" ca="1" si="220"/>
        <v>1</v>
      </c>
      <c r="T1596" s="78"/>
      <c r="U1596" s="81">
        <f t="shared" ca="1" si="228"/>
        <v>2485</v>
      </c>
      <c r="V1596" s="82">
        <f t="shared" ca="1" si="224"/>
        <v>157287.64000000004</v>
      </c>
      <c r="W1596" s="50"/>
      <c r="X1596" s="50"/>
      <c r="Y1596" s="50"/>
      <c r="Z1596" s="50"/>
      <c r="AA1596" s="50"/>
      <c r="AG1596" s="50"/>
      <c r="AH1596" s="50"/>
      <c r="AI1596" s="50"/>
      <c r="AJ1596" s="50"/>
      <c r="AK1596" s="50"/>
      <c r="AL1596" s="50"/>
      <c r="AM1596" s="50"/>
      <c r="AN1596" s="50"/>
      <c r="AO1596" s="50"/>
      <c r="AP1596" s="138" t="str">
        <f>IF(NOT($AS1596=$AS1597),ROW(),"")</f>
        <v/>
      </c>
      <c r="AQ1596" s="20" t="str">
        <f>IF(NOT(AS1596=AS1597),AS1597,"")</f>
        <v/>
      </c>
      <c r="AR1596" s="20" t="str">
        <f>INDEX($AB$15:$AM$15,MATCH($AS1596,$AB$11:$AM$11,0))</f>
        <v>out</v>
      </c>
      <c r="AS1596" s="20" t="str">
        <f>LEFT(AT1596,4)</f>
        <v>2006</v>
      </c>
      <c r="AT1596" s="139" t="str">
        <f>LEFT(B1596,6)</f>
        <v>200603</v>
      </c>
    </row>
    <row r="1597" spans="2:46" x14ac:dyDescent="0.25">
      <c r="B1597" s="11">
        <f>'Market Data'!B1583</f>
        <v>20060313</v>
      </c>
      <c r="C1597" s="2">
        <f>'Market Data'!C1583</f>
        <v>6861.5</v>
      </c>
      <c r="D1597" s="2">
        <f>'Market Data'!D1583</f>
        <v>6875.5</v>
      </c>
      <c r="E1597" s="2">
        <f>'Market Data'!E1583</f>
        <v>6847.5</v>
      </c>
      <c r="F1597" s="12">
        <f>'Market Data'!F1583</f>
        <v>6867</v>
      </c>
      <c r="H1597" s="151">
        <f t="shared" si="225"/>
        <v>1579</v>
      </c>
      <c r="I1597" s="244">
        <f ca="1">IF($H1597&lt;($J$6+1),"",PFE(OFFSET($F1597,0,0,-$J$6)))</f>
        <v>0.26644478563709106</v>
      </c>
      <c r="J1597" s="19"/>
      <c r="K1597" s="139" t="str">
        <f t="shared" ca="1" si="226"/>
        <v>Long</v>
      </c>
      <c r="L1597" s="243" t="e">
        <f t="shared" ca="1" si="221"/>
        <v>#N/A</v>
      </c>
      <c r="M1597" s="242" t="e">
        <f t="shared" ca="1" si="222"/>
        <v>#N/A</v>
      </c>
      <c r="N1597" s="20"/>
      <c r="O1597" s="74">
        <f t="shared" ca="1" si="227"/>
        <v>1</v>
      </c>
      <c r="P1597" s="75">
        <f t="shared" ca="1" si="219"/>
        <v>0</v>
      </c>
      <c r="Q1597" s="76" t="str">
        <f t="shared" ca="1" si="223"/>
        <v/>
      </c>
      <c r="R1597" s="75"/>
      <c r="S1597" s="77">
        <f t="shared" ca="1" si="220"/>
        <v>1</v>
      </c>
      <c r="T1597" s="78"/>
      <c r="U1597" s="81">
        <f t="shared" ca="1" si="228"/>
        <v>1837.5</v>
      </c>
      <c r="V1597" s="82">
        <f t="shared" ca="1" si="224"/>
        <v>159125.14000000004</v>
      </c>
      <c r="W1597" s="50"/>
      <c r="X1597" s="50"/>
      <c r="Y1597" s="50"/>
      <c r="Z1597" s="50"/>
      <c r="AA1597" s="50"/>
      <c r="AG1597" s="50"/>
      <c r="AH1597" s="50"/>
      <c r="AI1597" s="50"/>
      <c r="AJ1597" s="50"/>
      <c r="AK1597" s="50"/>
      <c r="AL1597" s="50"/>
      <c r="AM1597" s="50"/>
      <c r="AN1597" s="50"/>
      <c r="AO1597" s="50"/>
      <c r="AP1597" s="138" t="str">
        <f>IF(NOT($AS1597=$AS1598),ROW(),"")</f>
        <v/>
      </c>
      <c r="AQ1597" s="20" t="str">
        <f>IF(NOT(AS1597=AS1598),AS1598,"")</f>
        <v/>
      </c>
      <c r="AR1597" s="20" t="str">
        <f>INDEX($AB$15:$AM$15,MATCH($AS1597,$AB$11:$AM$11,0))</f>
        <v>out</v>
      </c>
      <c r="AS1597" s="20" t="str">
        <f>LEFT(AT1597,4)</f>
        <v>2006</v>
      </c>
      <c r="AT1597" s="139" t="str">
        <f>LEFT(B1597,6)</f>
        <v>200603</v>
      </c>
    </row>
    <row r="1598" spans="2:46" x14ac:dyDescent="0.25">
      <c r="B1598" s="11">
        <f>'Market Data'!B1584</f>
        <v>20060314</v>
      </c>
      <c r="C1598" s="2">
        <f>'Market Data'!C1584</f>
        <v>6847</v>
      </c>
      <c r="D1598" s="2">
        <f>'Market Data'!D1584</f>
        <v>6890.5</v>
      </c>
      <c r="E1598" s="2">
        <f>'Market Data'!E1584</f>
        <v>6838.5</v>
      </c>
      <c r="F1598" s="12">
        <f>'Market Data'!F1584</f>
        <v>6881.5</v>
      </c>
      <c r="H1598" s="151">
        <f t="shared" si="225"/>
        <v>1580</v>
      </c>
      <c r="I1598" s="244">
        <f ca="1">IF($H1598&lt;($J$6+1),"",PFE(OFFSET($F1598,0,0,-$J$6)))</f>
        <v>0.28299561569704274</v>
      </c>
      <c r="J1598" s="19"/>
      <c r="K1598" s="139" t="str">
        <f t="shared" ca="1" si="226"/>
        <v>Long</v>
      </c>
      <c r="L1598" s="243" t="e">
        <f t="shared" ca="1" si="221"/>
        <v>#N/A</v>
      </c>
      <c r="M1598" s="242" t="e">
        <f t="shared" ca="1" si="222"/>
        <v>#N/A</v>
      </c>
      <c r="N1598" s="20"/>
      <c r="O1598" s="74">
        <f t="shared" ca="1" si="227"/>
        <v>1</v>
      </c>
      <c r="P1598" s="75">
        <f t="shared" ca="1" si="219"/>
        <v>0</v>
      </c>
      <c r="Q1598" s="76" t="str">
        <f t="shared" ca="1" si="223"/>
        <v/>
      </c>
      <c r="R1598" s="75"/>
      <c r="S1598" s="77">
        <f t="shared" ca="1" si="220"/>
        <v>1</v>
      </c>
      <c r="T1598" s="78"/>
      <c r="U1598" s="81">
        <f t="shared" ca="1" si="228"/>
        <v>507.5</v>
      </c>
      <c r="V1598" s="82">
        <f t="shared" ca="1" si="224"/>
        <v>159632.64000000004</v>
      </c>
      <c r="W1598" s="50"/>
      <c r="X1598" s="50"/>
      <c r="Y1598" s="50"/>
      <c r="Z1598" s="50"/>
      <c r="AA1598" s="50"/>
      <c r="AG1598" s="50"/>
      <c r="AH1598" s="50"/>
      <c r="AI1598" s="50"/>
      <c r="AJ1598" s="50"/>
      <c r="AK1598" s="50"/>
      <c r="AL1598" s="50"/>
      <c r="AM1598" s="50"/>
      <c r="AN1598" s="50"/>
      <c r="AO1598" s="50"/>
      <c r="AP1598" s="138" t="str">
        <f>IF(NOT($AS1598=$AS1599),ROW(),"")</f>
        <v/>
      </c>
      <c r="AQ1598" s="20" t="str">
        <f>IF(NOT(AS1598=AS1599),AS1599,"")</f>
        <v/>
      </c>
      <c r="AR1598" s="20" t="str">
        <f>INDEX($AB$15:$AM$15,MATCH($AS1598,$AB$11:$AM$11,0))</f>
        <v>out</v>
      </c>
      <c r="AS1598" s="20" t="str">
        <f>LEFT(AT1598,4)</f>
        <v>2006</v>
      </c>
      <c r="AT1598" s="139" t="str">
        <f>LEFT(B1598,6)</f>
        <v>200603</v>
      </c>
    </row>
    <row r="1599" spans="2:46" x14ac:dyDescent="0.25">
      <c r="B1599" s="11">
        <f>'Market Data'!B1585</f>
        <v>20060315</v>
      </c>
      <c r="C1599" s="2">
        <f>'Market Data'!C1585</f>
        <v>6897.5</v>
      </c>
      <c r="D1599" s="2">
        <f>'Market Data'!D1585</f>
        <v>6931</v>
      </c>
      <c r="E1599" s="2">
        <f>'Market Data'!E1585</f>
        <v>6885</v>
      </c>
      <c r="F1599" s="12">
        <f>'Market Data'!F1585</f>
        <v>6912.5</v>
      </c>
      <c r="H1599" s="151">
        <f t="shared" si="225"/>
        <v>1581</v>
      </c>
      <c r="I1599" s="244">
        <f ca="1">IF($H1599&lt;($J$6+1),"",PFE(OFFSET($F1599,0,0,-$J$6)))</f>
        <v>0.28486622723221378</v>
      </c>
      <c r="J1599" s="19"/>
      <c r="K1599" s="139" t="str">
        <f t="shared" ca="1" si="226"/>
        <v>Long</v>
      </c>
      <c r="L1599" s="243" t="e">
        <f t="shared" ca="1" si="221"/>
        <v>#N/A</v>
      </c>
      <c r="M1599" s="242" t="e">
        <f t="shared" ca="1" si="222"/>
        <v>#N/A</v>
      </c>
      <c r="N1599" s="20"/>
      <c r="O1599" s="74">
        <f t="shared" ca="1" si="227"/>
        <v>1</v>
      </c>
      <c r="P1599" s="75">
        <f t="shared" ca="1" si="219"/>
        <v>0</v>
      </c>
      <c r="Q1599" s="76" t="str">
        <f t="shared" ca="1" si="223"/>
        <v/>
      </c>
      <c r="R1599" s="75"/>
      <c r="S1599" s="77">
        <f t="shared" ca="1" si="220"/>
        <v>1</v>
      </c>
      <c r="T1599" s="78"/>
      <c r="U1599" s="81">
        <f t="shared" ca="1" si="228"/>
        <v>1085</v>
      </c>
      <c r="V1599" s="82">
        <f t="shared" ca="1" si="224"/>
        <v>160717.64000000004</v>
      </c>
      <c r="W1599" s="50"/>
      <c r="X1599" s="50"/>
      <c r="Y1599" s="50"/>
      <c r="Z1599" s="50"/>
      <c r="AA1599" s="50"/>
      <c r="AG1599" s="50"/>
      <c r="AH1599" s="50"/>
      <c r="AI1599" s="50"/>
      <c r="AJ1599" s="50"/>
      <c r="AK1599" s="50"/>
      <c r="AL1599" s="50"/>
      <c r="AM1599" s="50"/>
      <c r="AN1599" s="50"/>
      <c r="AO1599" s="50"/>
      <c r="AP1599" s="138" t="str">
        <f>IF(NOT($AS1599=$AS1600),ROW(),"")</f>
        <v/>
      </c>
      <c r="AQ1599" s="20" t="str">
        <f>IF(NOT(AS1599=AS1600),AS1600,"")</f>
        <v/>
      </c>
      <c r="AR1599" s="20" t="str">
        <f>INDEX($AB$15:$AM$15,MATCH($AS1599,$AB$11:$AM$11,0))</f>
        <v>out</v>
      </c>
      <c r="AS1599" s="20" t="str">
        <f>LEFT(AT1599,4)</f>
        <v>2006</v>
      </c>
      <c r="AT1599" s="139" t="str">
        <f>LEFT(B1599,6)</f>
        <v>200603</v>
      </c>
    </row>
    <row r="1600" spans="2:46" x14ac:dyDescent="0.25">
      <c r="B1600" s="11">
        <f>'Market Data'!B1586</f>
        <v>20060316</v>
      </c>
      <c r="C1600" s="2">
        <f>'Market Data'!C1586</f>
        <v>6922.5</v>
      </c>
      <c r="D1600" s="2">
        <f>'Market Data'!D1586</f>
        <v>6922.5</v>
      </c>
      <c r="E1600" s="2">
        <f>'Market Data'!E1586</f>
        <v>6880.5</v>
      </c>
      <c r="F1600" s="12">
        <f>'Market Data'!F1586</f>
        <v>6910</v>
      </c>
      <c r="H1600" s="151">
        <f t="shared" si="225"/>
        <v>1582</v>
      </c>
      <c r="I1600" s="244">
        <f ca="1">IF($H1600&lt;($J$6+1),"",PFE(OFFSET($F1600,0,0,-$J$6)))</f>
        <v>0.27501372851203942</v>
      </c>
      <c r="J1600" s="19"/>
      <c r="K1600" s="139" t="str">
        <f t="shared" ca="1" si="226"/>
        <v>Long</v>
      </c>
      <c r="L1600" s="243" t="e">
        <f t="shared" ca="1" si="221"/>
        <v>#N/A</v>
      </c>
      <c r="M1600" s="242" t="e">
        <f t="shared" ca="1" si="222"/>
        <v>#N/A</v>
      </c>
      <c r="N1600" s="20"/>
      <c r="O1600" s="74">
        <f t="shared" ca="1" si="227"/>
        <v>1</v>
      </c>
      <c r="P1600" s="75">
        <f t="shared" ca="1" si="219"/>
        <v>0</v>
      </c>
      <c r="Q1600" s="76" t="str">
        <f t="shared" ca="1" si="223"/>
        <v/>
      </c>
      <c r="R1600" s="75"/>
      <c r="S1600" s="77">
        <f t="shared" ca="1" si="220"/>
        <v>1</v>
      </c>
      <c r="T1600" s="78"/>
      <c r="U1600" s="81">
        <f t="shared" ca="1" si="228"/>
        <v>-87.5</v>
      </c>
      <c r="V1600" s="82">
        <f t="shared" ca="1" si="224"/>
        <v>160630.14000000004</v>
      </c>
      <c r="W1600" s="50"/>
      <c r="X1600" s="50"/>
      <c r="Y1600" s="50"/>
      <c r="Z1600" s="50"/>
      <c r="AA1600" s="50"/>
      <c r="AG1600" s="50"/>
      <c r="AH1600" s="50"/>
      <c r="AI1600" s="50"/>
      <c r="AJ1600" s="50"/>
      <c r="AK1600" s="50"/>
      <c r="AL1600" s="50"/>
      <c r="AM1600" s="50"/>
      <c r="AN1600" s="50"/>
      <c r="AO1600" s="50"/>
      <c r="AP1600" s="138" t="str">
        <f>IF(NOT($AS1600=$AS1601),ROW(),"")</f>
        <v/>
      </c>
      <c r="AQ1600" s="20" t="str">
        <f>IF(NOT(AS1600=AS1601),AS1601,"")</f>
        <v/>
      </c>
      <c r="AR1600" s="20" t="str">
        <f>INDEX($AB$15:$AM$15,MATCH($AS1600,$AB$11:$AM$11,0))</f>
        <v>out</v>
      </c>
      <c r="AS1600" s="20" t="str">
        <f>LEFT(AT1600,4)</f>
        <v>2006</v>
      </c>
      <c r="AT1600" s="139" t="str">
        <f>LEFT(B1600,6)</f>
        <v>200603</v>
      </c>
    </row>
    <row r="1601" spans="2:46" x14ac:dyDescent="0.25">
      <c r="B1601" s="11">
        <f>'Market Data'!B1587</f>
        <v>20060317</v>
      </c>
      <c r="C1601" s="2">
        <f>'Market Data'!C1587</f>
        <v>6920.5</v>
      </c>
      <c r="D1601" s="2">
        <f>'Market Data'!D1587</f>
        <v>6958</v>
      </c>
      <c r="E1601" s="2">
        <f>'Market Data'!E1587</f>
        <v>6871.5</v>
      </c>
      <c r="F1601" s="12">
        <f>'Market Data'!F1587</f>
        <v>6888.5</v>
      </c>
      <c r="H1601" s="151">
        <f t="shared" si="225"/>
        <v>1583</v>
      </c>
      <c r="I1601" s="244">
        <f ca="1">IF($H1601&lt;($J$6+1),"",PFE(OFFSET($F1601,0,0,-$J$6)))</f>
        <v>0.25416037891199755</v>
      </c>
      <c r="J1601" s="19"/>
      <c r="K1601" s="139" t="str">
        <f t="shared" ca="1" si="226"/>
        <v>Long</v>
      </c>
      <c r="L1601" s="243" t="e">
        <f t="shared" ca="1" si="221"/>
        <v>#N/A</v>
      </c>
      <c r="M1601" s="242" t="e">
        <f t="shared" ca="1" si="222"/>
        <v>#N/A</v>
      </c>
      <c r="N1601" s="20"/>
      <c r="O1601" s="74">
        <f t="shared" ca="1" si="227"/>
        <v>1</v>
      </c>
      <c r="P1601" s="75">
        <f t="shared" ca="1" si="219"/>
        <v>0</v>
      </c>
      <c r="Q1601" s="76" t="str">
        <f t="shared" ca="1" si="223"/>
        <v/>
      </c>
      <c r="R1601" s="75"/>
      <c r="S1601" s="77">
        <f t="shared" ca="1" si="220"/>
        <v>1</v>
      </c>
      <c r="T1601" s="78"/>
      <c r="U1601" s="81">
        <f t="shared" ca="1" si="228"/>
        <v>-752.5</v>
      </c>
      <c r="V1601" s="82">
        <f t="shared" ca="1" si="224"/>
        <v>159877.64000000004</v>
      </c>
      <c r="W1601" s="50"/>
      <c r="X1601" s="50"/>
      <c r="Y1601" s="50"/>
      <c r="Z1601" s="50"/>
      <c r="AA1601" s="50"/>
      <c r="AG1601" s="50"/>
      <c r="AH1601" s="50"/>
      <c r="AI1601" s="50"/>
      <c r="AJ1601" s="50"/>
      <c r="AK1601" s="50"/>
      <c r="AL1601" s="50"/>
      <c r="AM1601" s="50"/>
      <c r="AN1601" s="50"/>
      <c r="AO1601" s="50"/>
      <c r="AP1601" s="138" t="str">
        <f>IF(NOT($AS1601=$AS1602),ROW(),"")</f>
        <v/>
      </c>
      <c r="AQ1601" s="20" t="str">
        <f>IF(NOT(AS1601=AS1602),AS1602,"")</f>
        <v/>
      </c>
      <c r="AR1601" s="20" t="str">
        <f>INDEX($AB$15:$AM$15,MATCH($AS1601,$AB$11:$AM$11,0))</f>
        <v>out</v>
      </c>
      <c r="AS1601" s="20" t="str">
        <f>LEFT(AT1601,4)</f>
        <v>2006</v>
      </c>
      <c r="AT1601" s="139" t="str">
        <f>LEFT(B1601,6)</f>
        <v>200603</v>
      </c>
    </row>
    <row r="1602" spans="2:46" x14ac:dyDescent="0.25">
      <c r="B1602" s="11">
        <f>'Market Data'!B1588</f>
        <v>20060320</v>
      </c>
      <c r="C1602" s="2">
        <f>'Market Data'!C1588</f>
        <v>6918</v>
      </c>
      <c r="D1602" s="2">
        <f>'Market Data'!D1588</f>
        <v>6945.5</v>
      </c>
      <c r="E1602" s="2">
        <f>'Market Data'!E1588</f>
        <v>6895.5</v>
      </c>
      <c r="F1602" s="12">
        <f>'Market Data'!F1588</f>
        <v>6913.5</v>
      </c>
      <c r="H1602" s="151">
        <f t="shared" si="225"/>
        <v>1584</v>
      </c>
      <c r="I1602" s="244">
        <f ca="1">IF($H1602&lt;($J$6+1),"",PFE(OFFSET($F1602,0,0,-$J$6)))</f>
        <v>0.26091284281598698</v>
      </c>
      <c r="J1602" s="19"/>
      <c r="K1602" s="139" t="str">
        <f t="shared" ca="1" si="226"/>
        <v>Long</v>
      </c>
      <c r="L1602" s="243" t="e">
        <f t="shared" ca="1" si="221"/>
        <v>#N/A</v>
      </c>
      <c r="M1602" s="242" t="e">
        <f t="shared" ca="1" si="222"/>
        <v>#N/A</v>
      </c>
      <c r="N1602" s="20"/>
      <c r="O1602" s="74">
        <f t="shared" ca="1" si="227"/>
        <v>1</v>
      </c>
      <c r="P1602" s="75">
        <f t="shared" ca="1" si="219"/>
        <v>0</v>
      </c>
      <c r="Q1602" s="76" t="str">
        <f t="shared" ca="1" si="223"/>
        <v/>
      </c>
      <c r="R1602" s="75"/>
      <c r="S1602" s="77">
        <f t="shared" ca="1" si="220"/>
        <v>1</v>
      </c>
      <c r="T1602" s="78"/>
      <c r="U1602" s="81">
        <f t="shared" ca="1" si="228"/>
        <v>875</v>
      </c>
      <c r="V1602" s="82">
        <f t="shared" ca="1" si="224"/>
        <v>160752.64000000004</v>
      </c>
      <c r="W1602" s="50"/>
      <c r="X1602" s="50"/>
      <c r="Y1602" s="50"/>
      <c r="Z1602" s="50"/>
      <c r="AA1602" s="50"/>
      <c r="AG1602" s="50"/>
      <c r="AH1602" s="50"/>
      <c r="AI1602" s="50"/>
      <c r="AJ1602" s="50"/>
      <c r="AK1602" s="50"/>
      <c r="AL1602" s="50"/>
      <c r="AM1602" s="50"/>
      <c r="AN1602" s="50"/>
      <c r="AO1602" s="50"/>
      <c r="AP1602" s="138" t="str">
        <f>IF(NOT($AS1602=$AS1603),ROW(),"")</f>
        <v/>
      </c>
      <c r="AQ1602" s="20" t="str">
        <f>IF(NOT(AS1602=AS1603),AS1603,"")</f>
        <v/>
      </c>
      <c r="AR1602" s="20" t="str">
        <f>INDEX($AB$15:$AM$15,MATCH($AS1602,$AB$11:$AM$11,0))</f>
        <v>out</v>
      </c>
      <c r="AS1602" s="20" t="str">
        <f>LEFT(AT1602,4)</f>
        <v>2006</v>
      </c>
      <c r="AT1602" s="139" t="str">
        <f>LEFT(B1602,6)</f>
        <v>200603</v>
      </c>
    </row>
    <row r="1603" spans="2:46" x14ac:dyDescent="0.25">
      <c r="B1603" s="11">
        <f>'Market Data'!B1589</f>
        <v>20060321</v>
      </c>
      <c r="C1603" s="2">
        <f>'Market Data'!C1589</f>
        <v>6918</v>
      </c>
      <c r="D1603" s="2">
        <f>'Market Data'!D1589</f>
        <v>6948</v>
      </c>
      <c r="E1603" s="2">
        <f>'Market Data'!E1589</f>
        <v>6858.5</v>
      </c>
      <c r="F1603" s="12">
        <f>'Market Data'!F1589</f>
        <v>6918</v>
      </c>
      <c r="H1603" s="151">
        <f t="shared" si="225"/>
        <v>1585</v>
      </c>
      <c r="I1603" s="244">
        <f ca="1">IF($H1603&lt;($J$6+1),"",PFE(OFFSET($F1603,0,0,-$J$6)))</f>
        <v>0.25672208678512698</v>
      </c>
      <c r="J1603" s="19"/>
      <c r="K1603" s="139" t="str">
        <f t="shared" ca="1" si="226"/>
        <v>Long</v>
      </c>
      <c r="L1603" s="243" t="e">
        <f t="shared" ca="1" si="221"/>
        <v>#N/A</v>
      </c>
      <c r="M1603" s="242" t="e">
        <f t="shared" ca="1" si="222"/>
        <v>#N/A</v>
      </c>
      <c r="N1603" s="20"/>
      <c r="O1603" s="74">
        <f t="shared" ca="1" si="227"/>
        <v>1</v>
      </c>
      <c r="P1603" s="75">
        <f t="shared" ca="1" si="219"/>
        <v>0</v>
      </c>
      <c r="Q1603" s="76" t="str">
        <f t="shared" ca="1" si="223"/>
        <v/>
      </c>
      <c r="R1603" s="75"/>
      <c r="S1603" s="77">
        <f t="shared" ca="1" si="220"/>
        <v>1</v>
      </c>
      <c r="T1603" s="78"/>
      <c r="U1603" s="81">
        <f t="shared" ca="1" si="228"/>
        <v>157.5</v>
      </c>
      <c r="V1603" s="82">
        <f t="shared" ca="1" si="224"/>
        <v>160910.14000000004</v>
      </c>
      <c r="W1603" s="50"/>
      <c r="X1603" s="50"/>
      <c r="Y1603" s="50"/>
      <c r="Z1603" s="50"/>
      <c r="AA1603" s="50"/>
      <c r="AG1603" s="50"/>
      <c r="AH1603" s="50"/>
      <c r="AI1603" s="50"/>
      <c r="AJ1603" s="50"/>
      <c r="AK1603" s="50"/>
      <c r="AL1603" s="50"/>
      <c r="AM1603" s="50"/>
      <c r="AN1603" s="50"/>
      <c r="AO1603" s="50"/>
      <c r="AP1603" s="138" t="str">
        <f>IF(NOT($AS1603=$AS1604),ROW(),"")</f>
        <v/>
      </c>
      <c r="AQ1603" s="20" t="str">
        <f>IF(NOT(AS1603=AS1604),AS1604,"")</f>
        <v/>
      </c>
      <c r="AR1603" s="20" t="str">
        <f>INDEX($AB$15:$AM$15,MATCH($AS1603,$AB$11:$AM$11,0))</f>
        <v>out</v>
      </c>
      <c r="AS1603" s="20" t="str">
        <f>LEFT(AT1603,4)</f>
        <v>2006</v>
      </c>
      <c r="AT1603" s="139" t="str">
        <f>LEFT(B1603,6)</f>
        <v>200603</v>
      </c>
    </row>
    <row r="1604" spans="2:46" x14ac:dyDescent="0.25">
      <c r="B1604" s="11">
        <f>'Market Data'!B1590</f>
        <v>20060322</v>
      </c>
      <c r="C1604" s="2">
        <f>'Market Data'!C1590</f>
        <v>6879</v>
      </c>
      <c r="D1604" s="2">
        <f>'Market Data'!D1590</f>
        <v>6963</v>
      </c>
      <c r="E1604" s="2">
        <f>'Market Data'!E1590</f>
        <v>6869</v>
      </c>
      <c r="F1604" s="12">
        <f>'Market Data'!F1590</f>
        <v>6951</v>
      </c>
      <c r="H1604" s="151">
        <f t="shared" si="225"/>
        <v>1586</v>
      </c>
      <c r="I1604" s="244">
        <f ca="1">IF($H1604&lt;($J$6+1),"",PFE(OFFSET($F1604,0,0,-$J$6)))</f>
        <v>0.26777256579437941</v>
      </c>
      <c r="J1604" s="19"/>
      <c r="K1604" s="139" t="str">
        <f t="shared" ca="1" si="226"/>
        <v>Long</v>
      </c>
      <c r="L1604" s="243" t="e">
        <f t="shared" ca="1" si="221"/>
        <v>#N/A</v>
      </c>
      <c r="M1604" s="242" t="e">
        <f t="shared" ca="1" si="222"/>
        <v>#N/A</v>
      </c>
      <c r="N1604" s="20"/>
      <c r="O1604" s="74">
        <f t="shared" ca="1" si="227"/>
        <v>1</v>
      </c>
      <c r="P1604" s="75">
        <f t="shared" ca="1" si="219"/>
        <v>0</v>
      </c>
      <c r="Q1604" s="76" t="str">
        <f t="shared" ca="1" si="223"/>
        <v/>
      </c>
      <c r="R1604" s="75"/>
      <c r="S1604" s="77">
        <f t="shared" ca="1" si="220"/>
        <v>1</v>
      </c>
      <c r="T1604" s="78"/>
      <c r="U1604" s="81">
        <f t="shared" ca="1" si="228"/>
        <v>1155</v>
      </c>
      <c r="V1604" s="82">
        <f t="shared" ca="1" si="224"/>
        <v>162065.14000000004</v>
      </c>
      <c r="W1604" s="50"/>
      <c r="X1604" s="50"/>
      <c r="Y1604" s="50"/>
      <c r="Z1604" s="50"/>
      <c r="AA1604" s="50"/>
      <c r="AG1604" s="50"/>
      <c r="AH1604" s="50"/>
      <c r="AI1604" s="50"/>
      <c r="AJ1604" s="50"/>
      <c r="AK1604" s="50"/>
      <c r="AL1604" s="50"/>
      <c r="AM1604" s="50"/>
      <c r="AN1604" s="50"/>
      <c r="AO1604" s="50"/>
      <c r="AP1604" s="138" t="str">
        <f>IF(NOT($AS1604=$AS1605),ROW(),"")</f>
        <v/>
      </c>
      <c r="AQ1604" s="20" t="str">
        <f>IF(NOT(AS1604=AS1605),AS1605,"")</f>
        <v/>
      </c>
      <c r="AR1604" s="20" t="str">
        <f>INDEX($AB$15:$AM$15,MATCH($AS1604,$AB$11:$AM$11,0))</f>
        <v>out</v>
      </c>
      <c r="AS1604" s="20" t="str">
        <f>LEFT(AT1604,4)</f>
        <v>2006</v>
      </c>
      <c r="AT1604" s="139" t="str">
        <f>LEFT(B1604,6)</f>
        <v>200603</v>
      </c>
    </row>
    <row r="1605" spans="2:46" x14ac:dyDescent="0.25">
      <c r="B1605" s="11">
        <f>'Market Data'!B1591</f>
        <v>20060323</v>
      </c>
      <c r="C1605" s="2">
        <f>'Market Data'!C1591</f>
        <v>6961</v>
      </c>
      <c r="D1605" s="2">
        <f>'Market Data'!D1591</f>
        <v>6971</v>
      </c>
      <c r="E1605" s="2">
        <f>'Market Data'!E1591</f>
        <v>6933</v>
      </c>
      <c r="F1605" s="12">
        <f>'Market Data'!F1591</f>
        <v>6961</v>
      </c>
      <c r="H1605" s="151">
        <f t="shared" si="225"/>
        <v>1587</v>
      </c>
      <c r="I1605" s="244">
        <f ca="1">IF($H1605&lt;($J$6+1),"",PFE(OFFSET($F1605,0,0,-$J$6)))</f>
        <v>0.27193393998395748</v>
      </c>
      <c r="J1605" s="19"/>
      <c r="K1605" s="139" t="str">
        <f t="shared" ca="1" si="226"/>
        <v>Long</v>
      </c>
      <c r="L1605" s="243" t="e">
        <f t="shared" ca="1" si="221"/>
        <v>#N/A</v>
      </c>
      <c r="M1605" s="242" t="e">
        <f t="shared" ca="1" si="222"/>
        <v>#N/A</v>
      </c>
      <c r="N1605" s="20"/>
      <c r="O1605" s="74">
        <f t="shared" ca="1" si="227"/>
        <v>1</v>
      </c>
      <c r="P1605" s="75">
        <f t="shared" ca="1" si="219"/>
        <v>0</v>
      </c>
      <c r="Q1605" s="76" t="str">
        <f t="shared" ca="1" si="223"/>
        <v/>
      </c>
      <c r="R1605" s="75"/>
      <c r="S1605" s="77">
        <f t="shared" ca="1" si="220"/>
        <v>1</v>
      </c>
      <c r="T1605" s="78"/>
      <c r="U1605" s="81">
        <f t="shared" ca="1" si="228"/>
        <v>350</v>
      </c>
      <c r="V1605" s="82">
        <f t="shared" ca="1" si="224"/>
        <v>162415.14000000004</v>
      </c>
      <c r="W1605" s="50"/>
      <c r="X1605" s="50"/>
      <c r="Y1605" s="50"/>
      <c r="Z1605" s="50"/>
      <c r="AA1605" s="50"/>
      <c r="AG1605" s="50"/>
      <c r="AH1605" s="50"/>
      <c r="AI1605" s="50"/>
      <c r="AJ1605" s="50"/>
      <c r="AK1605" s="50"/>
      <c r="AL1605" s="50"/>
      <c r="AM1605" s="50"/>
      <c r="AN1605" s="50"/>
      <c r="AO1605" s="50"/>
      <c r="AP1605" s="138" t="str">
        <f>IF(NOT($AS1605=$AS1606),ROW(),"")</f>
        <v/>
      </c>
      <c r="AQ1605" s="20" t="str">
        <f>IF(NOT(AS1605=AS1606),AS1606,"")</f>
        <v/>
      </c>
      <c r="AR1605" s="20" t="str">
        <f>INDEX($AB$15:$AM$15,MATCH($AS1605,$AB$11:$AM$11,0))</f>
        <v>out</v>
      </c>
      <c r="AS1605" s="20" t="str">
        <f>LEFT(AT1605,4)</f>
        <v>2006</v>
      </c>
      <c r="AT1605" s="139" t="str">
        <f>LEFT(B1605,6)</f>
        <v>200603</v>
      </c>
    </row>
    <row r="1606" spans="2:46" x14ac:dyDescent="0.25">
      <c r="B1606" s="11">
        <f>'Market Data'!B1592</f>
        <v>20060324</v>
      </c>
      <c r="C1606" s="2">
        <f>'Market Data'!C1592</f>
        <v>6970</v>
      </c>
      <c r="D1606" s="2">
        <f>'Market Data'!D1592</f>
        <v>6988</v>
      </c>
      <c r="E1606" s="2">
        <f>'Market Data'!E1592</f>
        <v>6949.5</v>
      </c>
      <c r="F1606" s="12">
        <f>'Market Data'!F1592</f>
        <v>6981</v>
      </c>
      <c r="H1606" s="151">
        <f t="shared" si="225"/>
        <v>1588</v>
      </c>
      <c r="I1606" s="244">
        <f ca="1">IF($H1606&lt;($J$6+1),"",PFE(OFFSET($F1606,0,0,-$J$6)))</f>
        <v>0.28447621723766042</v>
      </c>
      <c r="J1606" s="19"/>
      <c r="K1606" s="139" t="str">
        <f t="shared" ca="1" si="226"/>
        <v>Long</v>
      </c>
      <c r="L1606" s="243" t="e">
        <f t="shared" ca="1" si="221"/>
        <v>#N/A</v>
      </c>
      <c r="M1606" s="242" t="e">
        <f t="shared" ca="1" si="222"/>
        <v>#N/A</v>
      </c>
      <c r="N1606" s="20"/>
      <c r="O1606" s="74">
        <f t="shared" ca="1" si="227"/>
        <v>1</v>
      </c>
      <c r="P1606" s="75">
        <f t="shared" ca="1" si="219"/>
        <v>0</v>
      </c>
      <c r="Q1606" s="76" t="str">
        <f t="shared" ca="1" si="223"/>
        <v/>
      </c>
      <c r="R1606" s="75"/>
      <c r="S1606" s="77">
        <f t="shared" ca="1" si="220"/>
        <v>1</v>
      </c>
      <c r="T1606" s="78"/>
      <c r="U1606" s="81">
        <f t="shared" ca="1" si="228"/>
        <v>700</v>
      </c>
      <c r="V1606" s="82">
        <f t="shared" ca="1" si="224"/>
        <v>163115.14000000004</v>
      </c>
      <c r="W1606" s="50"/>
      <c r="X1606" s="50"/>
      <c r="Y1606" s="50"/>
      <c r="Z1606" s="50"/>
      <c r="AA1606" s="50"/>
      <c r="AG1606" s="50"/>
      <c r="AH1606" s="50"/>
      <c r="AI1606" s="50"/>
      <c r="AJ1606" s="50"/>
      <c r="AK1606" s="50"/>
      <c r="AL1606" s="50"/>
      <c r="AM1606" s="50"/>
      <c r="AN1606" s="50"/>
      <c r="AO1606" s="50"/>
      <c r="AP1606" s="138" t="str">
        <f>IF(NOT($AS1606=$AS1607),ROW(),"")</f>
        <v/>
      </c>
      <c r="AQ1606" s="20" t="str">
        <f>IF(NOT(AS1606=AS1607),AS1607,"")</f>
        <v/>
      </c>
      <c r="AR1606" s="20" t="str">
        <f>INDEX($AB$15:$AM$15,MATCH($AS1606,$AB$11:$AM$11,0))</f>
        <v>out</v>
      </c>
      <c r="AS1606" s="20" t="str">
        <f>LEFT(AT1606,4)</f>
        <v>2006</v>
      </c>
      <c r="AT1606" s="139" t="str">
        <f>LEFT(B1606,6)</f>
        <v>200603</v>
      </c>
    </row>
    <row r="1607" spans="2:46" x14ac:dyDescent="0.25">
      <c r="B1607" s="11">
        <f>'Market Data'!B1593</f>
        <v>20060327</v>
      </c>
      <c r="C1607" s="2">
        <f>'Market Data'!C1593</f>
        <v>6985.5</v>
      </c>
      <c r="D1607" s="2">
        <f>'Market Data'!D1593</f>
        <v>6989.5</v>
      </c>
      <c r="E1607" s="2">
        <f>'Market Data'!E1593</f>
        <v>6906</v>
      </c>
      <c r="F1607" s="12">
        <f>'Market Data'!F1593</f>
        <v>6923</v>
      </c>
      <c r="H1607" s="151">
        <f t="shared" si="225"/>
        <v>1589</v>
      </c>
      <c r="I1607" s="244">
        <f ca="1">IF($H1607&lt;($J$6+1),"",PFE(OFFSET($F1607,0,0,-$J$6)))</f>
        <v>0.25345378616282332</v>
      </c>
      <c r="J1607" s="19"/>
      <c r="K1607" s="139" t="str">
        <f t="shared" ca="1" si="226"/>
        <v>Long</v>
      </c>
      <c r="L1607" s="243" t="e">
        <f t="shared" ca="1" si="221"/>
        <v>#N/A</v>
      </c>
      <c r="M1607" s="242" t="e">
        <f t="shared" ca="1" si="222"/>
        <v>#N/A</v>
      </c>
      <c r="N1607" s="20"/>
      <c r="O1607" s="74">
        <f t="shared" ca="1" si="227"/>
        <v>1</v>
      </c>
      <c r="P1607" s="75">
        <f t="shared" ca="1" si="219"/>
        <v>0</v>
      </c>
      <c r="Q1607" s="76" t="str">
        <f t="shared" ca="1" si="223"/>
        <v/>
      </c>
      <c r="R1607" s="75"/>
      <c r="S1607" s="77">
        <f t="shared" ca="1" si="220"/>
        <v>1</v>
      </c>
      <c r="T1607" s="78"/>
      <c r="U1607" s="81">
        <f t="shared" ca="1" si="228"/>
        <v>-2030</v>
      </c>
      <c r="V1607" s="82">
        <f t="shared" ca="1" si="224"/>
        <v>161085.14000000004</v>
      </c>
      <c r="W1607" s="50"/>
      <c r="X1607" s="50"/>
      <c r="Y1607" s="50"/>
      <c r="Z1607" s="50"/>
      <c r="AA1607" s="50"/>
      <c r="AG1607" s="50"/>
      <c r="AH1607" s="50"/>
      <c r="AI1607" s="50"/>
      <c r="AJ1607" s="50"/>
      <c r="AK1607" s="50"/>
      <c r="AL1607" s="50"/>
      <c r="AM1607" s="50"/>
      <c r="AN1607" s="50"/>
      <c r="AO1607" s="50"/>
      <c r="AP1607" s="138" t="str">
        <f>IF(NOT($AS1607=$AS1608),ROW(),"")</f>
        <v/>
      </c>
      <c r="AQ1607" s="20" t="str">
        <f>IF(NOT(AS1607=AS1608),AS1608,"")</f>
        <v/>
      </c>
      <c r="AR1607" s="20" t="str">
        <f>INDEX($AB$15:$AM$15,MATCH($AS1607,$AB$11:$AM$11,0))</f>
        <v>out</v>
      </c>
      <c r="AS1607" s="20" t="str">
        <f>LEFT(AT1607,4)</f>
        <v>2006</v>
      </c>
      <c r="AT1607" s="139" t="str">
        <f>LEFT(B1607,6)</f>
        <v>200603</v>
      </c>
    </row>
    <row r="1608" spans="2:46" x14ac:dyDescent="0.25">
      <c r="B1608" s="11">
        <f>'Market Data'!B1594</f>
        <v>20060328</v>
      </c>
      <c r="C1608" s="2">
        <f>'Market Data'!C1594</f>
        <v>6927.5</v>
      </c>
      <c r="D1608" s="2">
        <f>'Market Data'!D1594</f>
        <v>6952</v>
      </c>
      <c r="E1608" s="2">
        <f>'Market Data'!E1594</f>
        <v>6871.5</v>
      </c>
      <c r="F1608" s="12">
        <f>'Market Data'!F1594</f>
        <v>6900</v>
      </c>
      <c r="H1608" s="151">
        <f t="shared" si="225"/>
        <v>1590</v>
      </c>
      <c r="I1608" s="244">
        <f ca="1">IF($H1608&lt;($J$6+1),"",PFE(OFFSET($F1608,0,0,-$J$6)))</f>
        <v>0.23952245512735817</v>
      </c>
      <c r="J1608" s="19"/>
      <c r="K1608" s="139" t="str">
        <f t="shared" ca="1" si="226"/>
        <v>Long</v>
      </c>
      <c r="L1608" s="243" t="e">
        <f t="shared" ca="1" si="221"/>
        <v>#N/A</v>
      </c>
      <c r="M1608" s="242" t="e">
        <f t="shared" ca="1" si="222"/>
        <v>#N/A</v>
      </c>
      <c r="N1608" s="20"/>
      <c r="O1608" s="74">
        <f t="shared" ca="1" si="227"/>
        <v>1</v>
      </c>
      <c r="P1608" s="75">
        <f t="shared" ca="1" si="219"/>
        <v>0</v>
      </c>
      <c r="Q1608" s="76" t="str">
        <f t="shared" ca="1" si="223"/>
        <v/>
      </c>
      <c r="R1608" s="75"/>
      <c r="S1608" s="77">
        <f t="shared" ca="1" si="220"/>
        <v>1</v>
      </c>
      <c r="T1608" s="78"/>
      <c r="U1608" s="81">
        <f t="shared" ca="1" si="228"/>
        <v>-805</v>
      </c>
      <c r="V1608" s="82">
        <f t="shared" ca="1" si="224"/>
        <v>160280.14000000004</v>
      </c>
      <c r="W1608" s="50"/>
      <c r="X1608" s="50"/>
      <c r="Y1608" s="50"/>
      <c r="Z1608" s="50"/>
      <c r="AA1608" s="50"/>
      <c r="AG1608" s="50"/>
      <c r="AH1608" s="50"/>
      <c r="AI1608" s="50"/>
      <c r="AJ1608" s="50"/>
      <c r="AK1608" s="50"/>
      <c r="AL1608" s="50"/>
      <c r="AM1608" s="50"/>
      <c r="AN1608" s="50"/>
      <c r="AO1608" s="50"/>
      <c r="AP1608" s="138" t="str">
        <f>IF(NOT($AS1608=$AS1609),ROW(),"")</f>
        <v/>
      </c>
      <c r="AQ1608" s="20" t="str">
        <f>IF(NOT(AS1608=AS1609),AS1609,"")</f>
        <v/>
      </c>
      <c r="AR1608" s="20" t="str">
        <f>INDEX($AB$15:$AM$15,MATCH($AS1608,$AB$11:$AM$11,0))</f>
        <v>out</v>
      </c>
      <c r="AS1608" s="20" t="str">
        <f>LEFT(AT1608,4)</f>
        <v>2006</v>
      </c>
      <c r="AT1608" s="139" t="str">
        <f>LEFT(B1608,6)</f>
        <v>200603</v>
      </c>
    </row>
    <row r="1609" spans="2:46" x14ac:dyDescent="0.25">
      <c r="B1609" s="11">
        <f>'Market Data'!B1595</f>
        <v>20060329</v>
      </c>
      <c r="C1609" s="2">
        <f>'Market Data'!C1595</f>
        <v>6906</v>
      </c>
      <c r="D1609" s="2">
        <f>'Market Data'!D1595</f>
        <v>6960</v>
      </c>
      <c r="E1609" s="2">
        <f>'Market Data'!E1595</f>
        <v>6877</v>
      </c>
      <c r="F1609" s="12">
        <f>'Market Data'!F1595</f>
        <v>6924</v>
      </c>
      <c r="H1609" s="151">
        <f t="shared" si="225"/>
        <v>1591</v>
      </c>
      <c r="I1609" s="244">
        <f ca="1">IF($H1609&lt;($J$6+1),"",PFE(OFFSET($F1609,0,0,-$J$6)))</f>
        <v>0.2291500824343487</v>
      </c>
      <c r="J1609" s="19"/>
      <c r="K1609" s="139" t="str">
        <f t="shared" ca="1" si="226"/>
        <v>Long</v>
      </c>
      <c r="L1609" s="243" t="e">
        <f t="shared" ca="1" si="221"/>
        <v>#N/A</v>
      </c>
      <c r="M1609" s="242" t="e">
        <f t="shared" ca="1" si="222"/>
        <v>#N/A</v>
      </c>
      <c r="N1609" s="20"/>
      <c r="O1609" s="74">
        <f t="shared" ca="1" si="227"/>
        <v>1</v>
      </c>
      <c r="P1609" s="75">
        <f t="shared" ca="1" si="219"/>
        <v>0</v>
      </c>
      <c r="Q1609" s="76" t="str">
        <f t="shared" ca="1" si="223"/>
        <v/>
      </c>
      <c r="R1609" s="75"/>
      <c r="S1609" s="77">
        <f t="shared" ca="1" si="220"/>
        <v>1</v>
      </c>
      <c r="T1609" s="78"/>
      <c r="U1609" s="81">
        <f t="shared" ca="1" si="228"/>
        <v>840</v>
      </c>
      <c r="V1609" s="82">
        <f t="shared" ca="1" si="224"/>
        <v>161120.14000000004</v>
      </c>
      <c r="W1609" s="50"/>
      <c r="X1609" s="50"/>
      <c r="Y1609" s="50"/>
      <c r="Z1609" s="50"/>
      <c r="AA1609" s="50"/>
      <c r="AG1609" s="50"/>
      <c r="AH1609" s="50"/>
      <c r="AI1609" s="50"/>
      <c r="AJ1609" s="50"/>
      <c r="AK1609" s="50"/>
      <c r="AL1609" s="50"/>
      <c r="AM1609" s="50"/>
      <c r="AN1609" s="50"/>
      <c r="AO1609" s="50"/>
      <c r="AP1609" s="138" t="str">
        <f>IF(NOT($AS1609=$AS1610),ROW(),"")</f>
        <v/>
      </c>
      <c r="AQ1609" s="20" t="str">
        <f>IF(NOT(AS1609=AS1610),AS1610,"")</f>
        <v/>
      </c>
      <c r="AR1609" s="20" t="str">
        <f>INDEX($AB$15:$AM$15,MATCH($AS1609,$AB$11:$AM$11,0))</f>
        <v>out</v>
      </c>
      <c r="AS1609" s="20" t="str">
        <f>LEFT(AT1609,4)</f>
        <v>2006</v>
      </c>
      <c r="AT1609" s="139" t="str">
        <f>LEFT(B1609,6)</f>
        <v>200603</v>
      </c>
    </row>
    <row r="1610" spans="2:46" x14ac:dyDescent="0.25">
      <c r="B1610" s="11">
        <f>'Market Data'!B1596</f>
        <v>20060330</v>
      </c>
      <c r="C1610" s="2">
        <f>'Market Data'!C1596</f>
        <v>6961.5</v>
      </c>
      <c r="D1610" s="2">
        <f>'Market Data'!D1596</f>
        <v>7004</v>
      </c>
      <c r="E1610" s="2">
        <f>'Market Data'!E1596</f>
        <v>6944.5</v>
      </c>
      <c r="F1610" s="12">
        <f>'Market Data'!F1596</f>
        <v>6996.5</v>
      </c>
      <c r="H1610" s="151">
        <f t="shared" si="225"/>
        <v>1592</v>
      </c>
      <c r="I1610" s="244">
        <f ca="1">IF($H1610&lt;($J$6+1),"",PFE(OFFSET($F1610,0,0,-$J$6)))</f>
        <v>0.23869099248946124</v>
      </c>
      <c r="J1610" s="19"/>
      <c r="K1610" s="139" t="str">
        <f t="shared" ca="1" si="226"/>
        <v>Long</v>
      </c>
      <c r="L1610" s="243" t="e">
        <f t="shared" ca="1" si="221"/>
        <v>#N/A</v>
      </c>
      <c r="M1610" s="242" t="e">
        <f t="shared" ca="1" si="222"/>
        <v>#N/A</v>
      </c>
      <c r="N1610" s="20"/>
      <c r="O1610" s="74">
        <f t="shared" ca="1" si="227"/>
        <v>1</v>
      </c>
      <c r="P1610" s="75">
        <f t="shared" ca="1" si="219"/>
        <v>0</v>
      </c>
      <c r="Q1610" s="76" t="str">
        <f t="shared" ca="1" si="223"/>
        <v/>
      </c>
      <c r="R1610" s="75"/>
      <c r="S1610" s="77">
        <f t="shared" ca="1" si="220"/>
        <v>1</v>
      </c>
      <c r="T1610" s="78"/>
      <c r="U1610" s="81">
        <f t="shared" ca="1" si="228"/>
        <v>2537.5</v>
      </c>
      <c r="V1610" s="82">
        <f t="shared" ca="1" si="224"/>
        <v>163657.64000000004</v>
      </c>
      <c r="W1610" s="50"/>
      <c r="X1610" s="50"/>
      <c r="Y1610" s="50"/>
      <c r="Z1610" s="50"/>
      <c r="AA1610" s="50"/>
      <c r="AG1610" s="50"/>
      <c r="AH1610" s="50"/>
      <c r="AI1610" s="50"/>
      <c r="AJ1610" s="50"/>
      <c r="AK1610" s="50"/>
      <c r="AL1610" s="50"/>
      <c r="AM1610" s="50"/>
      <c r="AN1610" s="50"/>
      <c r="AO1610" s="50"/>
      <c r="AP1610" s="138" t="str">
        <f>IF(NOT($AS1610=$AS1611),ROW(),"")</f>
        <v/>
      </c>
      <c r="AQ1610" s="20" t="str">
        <f>IF(NOT(AS1610=AS1611),AS1611,"")</f>
        <v/>
      </c>
      <c r="AR1610" s="20" t="str">
        <f>INDEX($AB$15:$AM$15,MATCH($AS1610,$AB$11:$AM$11,0))</f>
        <v>out</v>
      </c>
      <c r="AS1610" s="20" t="str">
        <f>LEFT(AT1610,4)</f>
        <v>2006</v>
      </c>
      <c r="AT1610" s="139" t="str">
        <f>LEFT(B1610,6)</f>
        <v>200603</v>
      </c>
    </row>
    <row r="1611" spans="2:46" x14ac:dyDescent="0.25">
      <c r="B1611" s="11">
        <f>'Market Data'!B1597</f>
        <v>20060331</v>
      </c>
      <c r="C1611" s="2">
        <f>'Market Data'!C1597</f>
        <v>6975</v>
      </c>
      <c r="D1611" s="2">
        <f>'Market Data'!D1597</f>
        <v>7004</v>
      </c>
      <c r="E1611" s="2">
        <f>'Market Data'!E1597</f>
        <v>6951.5</v>
      </c>
      <c r="F1611" s="12">
        <f>'Market Data'!F1597</f>
        <v>6974.5</v>
      </c>
      <c r="H1611" s="151">
        <f t="shared" si="225"/>
        <v>1593</v>
      </c>
      <c r="I1611" s="244">
        <f ca="1">IF($H1611&lt;($J$6+1),"",PFE(OFFSET($F1611,0,0,-$J$6)))</f>
        <v>0.24483718989675946</v>
      </c>
      <c r="J1611" s="19"/>
      <c r="K1611" s="139" t="str">
        <f t="shared" ca="1" si="226"/>
        <v>Long</v>
      </c>
      <c r="L1611" s="243" t="e">
        <f t="shared" ca="1" si="221"/>
        <v>#N/A</v>
      </c>
      <c r="M1611" s="242" t="e">
        <f t="shared" ca="1" si="222"/>
        <v>#N/A</v>
      </c>
      <c r="N1611" s="20"/>
      <c r="O1611" s="74">
        <f t="shared" ca="1" si="227"/>
        <v>1</v>
      </c>
      <c r="P1611" s="75">
        <f t="shared" ca="1" si="219"/>
        <v>0</v>
      </c>
      <c r="Q1611" s="76" t="str">
        <f t="shared" ca="1" si="223"/>
        <v/>
      </c>
      <c r="R1611" s="75"/>
      <c r="S1611" s="77">
        <f t="shared" ca="1" si="220"/>
        <v>1</v>
      </c>
      <c r="T1611" s="78"/>
      <c r="U1611" s="81">
        <f t="shared" ca="1" si="228"/>
        <v>-770</v>
      </c>
      <c r="V1611" s="82">
        <f t="shared" ca="1" si="224"/>
        <v>162887.64000000004</v>
      </c>
      <c r="W1611" s="50"/>
      <c r="X1611" s="50"/>
      <c r="Y1611" s="50"/>
      <c r="Z1611" s="50"/>
      <c r="AA1611" s="50"/>
      <c r="AG1611" s="50"/>
      <c r="AH1611" s="50"/>
      <c r="AI1611" s="50"/>
      <c r="AJ1611" s="50"/>
      <c r="AK1611" s="50"/>
      <c r="AL1611" s="50"/>
      <c r="AM1611" s="50"/>
      <c r="AN1611" s="50"/>
      <c r="AO1611" s="50"/>
      <c r="AP1611" s="138" t="str">
        <f>IF(NOT($AS1611=$AS1612),ROW(),"")</f>
        <v/>
      </c>
      <c r="AQ1611" s="20" t="str">
        <f>IF(NOT(AS1611=AS1612),AS1612,"")</f>
        <v/>
      </c>
      <c r="AR1611" s="20" t="str">
        <f>INDEX($AB$15:$AM$15,MATCH($AS1611,$AB$11:$AM$11,0))</f>
        <v>out</v>
      </c>
      <c r="AS1611" s="20" t="str">
        <f>LEFT(AT1611,4)</f>
        <v>2006</v>
      </c>
      <c r="AT1611" s="139" t="str">
        <f>LEFT(B1611,6)</f>
        <v>200603</v>
      </c>
    </row>
    <row r="1612" spans="2:46" x14ac:dyDescent="0.25">
      <c r="B1612" s="11">
        <f>'Market Data'!B1598</f>
        <v>20060403</v>
      </c>
      <c r="C1612" s="2">
        <f>'Market Data'!C1598</f>
        <v>7004.5</v>
      </c>
      <c r="D1612" s="2">
        <f>'Market Data'!D1598</f>
        <v>7038</v>
      </c>
      <c r="E1612" s="2">
        <f>'Market Data'!E1598</f>
        <v>6987</v>
      </c>
      <c r="F1612" s="12">
        <f>'Market Data'!F1598</f>
        <v>7035</v>
      </c>
      <c r="H1612" s="151">
        <f t="shared" si="225"/>
        <v>1594</v>
      </c>
      <c r="I1612" s="244">
        <f ca="1">IF($H1612&lt;($J$6+1),"",PFE(OFFSET($F1612,0,0,-$J$6)))</f>
        <v>0.25223215516791375</v>
      </c>
      <c r="J1612" s="19"/>
      <c r="K1612" s="139" t="str">
        <f t="shared" ca="1" si="226"/>
        <v>Long</v>
      </c>
      <c r="L1612" s="243" t="e">
        <f t="shared" ca="1" si="221"/>
        <v>#N/A</v>
      </c>
      <c r="M1612" s="242" t="e">
        <f t="shared" ca="1" si="222"/>
        <v>#N/A</v>
      </c>
      <c r="N1612" s="20"/>
      <c r="O1612" s="74">
        <f t="shared" ca="1" si="227"/>
        <v>1</v>
      </c>
      <c r="P1612" s="75">
        <f t="shared" ca="1" si="219"/>
        <v>0</v>
      </c>
      <c r="Q1612" s="76" t="str">
        <f t="shared" ca="1" si="223"/>
        <v/>
      </c>
      <c r="R1612" s="75"/>
      <c r="S1612" s="77">
        <f t="shared" ca="1" si="220"/>
        <v>1</v>
      </c>
      <c r="T1612" s="78"/>
      <c r="U1612" s="81">
        <f t="shared" ca="1" si="228"/>
        <v>2117.5</v>
      </c>
      <c r="V1612" s="82">
        <f t="shared" ca="1" si="224"/>
        <v>165005.14000000004</v>
      </c>
      <c r="W1612" s="50"/>
      <c r="X1612" s="50"/>
      <c r="Y1612" s="50"/>
      <c r="Z1612" s="50"/>
      <c r="AA1612" s="50"/>
      <c r="AG1612" s="50"/>
      <c r="AH1612" s="50"/>
      <c r="AI1612" s="50"/>
      <c r="AJ1612" s="50"/>
      <c r="AK1612" s="50"/>
      <c r="AL1612" s="50"/>
      <c r="AM1612" s="50"/>
      <c r="AN1612" s="50"/>
      <c r="AO1612" s="50"/>
      <c r="AP1612" s="138" t="str">
        <f>IF(NOT($AS1612=$AS1613),ROW(),"")</f>
        <v/>
      </c>
      <c r="AQ1612" s="20" t="str">
        <f>IF(NOT(AS1612=AS1613),AS1613,"")</f>
        <v/>
      </c>
      <c r="AR1612" s="20" t="str">
        <f>INDEX($AB$15:$AM$15,MATCH($AS1612,$AB$11:$AM$11,0))</f>
        <v>out</v>
      </c>
      <c r="AS1612" s="20" t="str">
        <f>LEFT(AT1612,4)</f>
        <v>2006</v>
      </c>
      <c r="AT1612" s="139" t="str">
        <f>LEFT(B1612,6)</f>
        <v>200604</v>
      </c>
    </row>
    <row r="1613" spans="2:46" x14ac:dyDescent="0.25">
      <c r="B1613" s="11">
        <f>'Market Data'!B1599</f>
        <v>20060404</v>
      </c>
      <c r="C1613" s="2">
        <f>'Market Data'!C1599</f>
        <v>7020.5</v>
      </c>
      <c r="D1613" s="2">
        <f>'Market Data'!D1599</f>
        <v>7038.5</v>
      </c>
      <c r="E1613" s="2">
        <f>'Market Data'!E1599</f>
        <v>7000.5</v>
      </c>
      <c r="F1613" s="12">
        <f>'Market Data'!F1599</f>
        <v>7019.5</v>
      </c>
      <c r="H1613" s="151">
        <f t="shared" si="225"/>
        <v>1595</v>
      </c>
      <c r="I1613" s="244">
        <f ca="1">IF($H1613&lt;($J$6+1),"",PFE(OFFSET($F1613,0,0,-$J$6)))</f>
        <v>0.2663008460388</v>
      </c>
      <c r="J1613" s="19"/>
      <c r="K1613" s="139" t="str">
        <f t="shared" ca="1" si="226"/>
        <v>Long</v>
      </c>
      <c r="L1613" s="243" t="e">
        <f t="shared" ca="1" si="221"/>
        <v>#N/A</v>
      </c>
      <c r="M1613" s="242" t="e">
        <f t="shared" ca="1" si="222"/>
        <v>#N/A</v>
      </c>
      <c r="N1613" s="20"/>
      <c r="O1613" s="74">
        <f t="shared" ca="1" si="227"/>
        <v>1</v>
      </c>
      <c r="P1613" s="75">
        <f t="shared" ca="1" si="219"/>
        <v>0</v>
      </c>
      <c r="Q1613" s="76" t="str">
        <f t="shared" ca="1" si="223"/>
        <v/>
      </c>
      <c r="R1613" s="75"/>
      <c r="S1613" s="77">
        <f t="shared" ca="1" si="220"/>
        <v>1</v>
      </c>
      <c r="T1613" s="78"/>
      <c r="U1613" s="81">
        <f t="shared" ca="1" si="228"/>
        <v>-542.5</v>
      </c>
      <c r="V1613" s="82">
        <f t="shared" ca="1" si="224"/>
        <v>164462.64000000004</v>
      </c>
      <c r="W1613" s="50"/>
      <c r="X1613" s="50"/>
      <c r="Y1613" s="50"/>
      <c r="Z1613" s="50"/>
      <c r="AA1613" s="50"/>
      <c r="AG1613" s="50"/>
      <c r="AH1613" s="50"/>
      <c r="AI1613" s="50"/>
      <c r="AJ1613" s="50"/>
      <c r="AK1613" s="50"/>
      <c r="AL1613" s="50"/>
      <c r="AM1613" s="50"/>
      <c r="AN1613" s="50"/>
      <c r="AO1613" s="50"/>
      <c r="AP1613" s="138" t="str">
        <f>IF(NOT($AS1613=$AS1614),ROW(),"")</f>
        <v/>
      </c>
      <c r="AQ1613" s="20" t="str">
        <f>IF(NOT(AS1613=AS1614),AS1614,"")</f>
        <v/>
      </c>
      <c r="AR1613" s="20" t="str">
        <f>INDEX($AB$15:$AM$15,MATCH($AS1613,$AB$11:$AM$11,0))</f>
        <v>out</v>
      </c>
      <c r="AS1613" s="20" t="str">
        <f>LEFT(AT1613,4)</f>
        <v>2006</v>
      </c>
      <c r="AT1613" s="139" t="str">
        <f>LEFT(B1613,6)</f>
        <v>200604</v>
      </c>
    </row>
    <row r="1614" spans="2:46" x14ac:dyDescent="0.25">
      <c r="B1614" s="11">
        <f>'Market Data'!B1600</f>
        <v>20060405</v>
      </c>
      <c r="C1614" s="2">
        <f>'Market Data'!C1600</f>
        <v>7034</v>
      </c>
      <c r="D1614" s="2">
        <f>'Market Data'!D1600</f>
        <v>7045.5</v>
      </c>
      <c r="E1614" s="2">
        <f>'Market Data'!E1600</f>
        <v>7002</v>
      </c>
      <c r="F1614" s="12">
        <f>'Market Data'!F1600</f>
        <v>7036</v>
      </c>
      <c r="H1614" s="151">
        <f t="shared" si="225"/>
        <v>1596</v>
      </c>
      <c r="I1614" s="244">
        <f ca="1">IF($H1614&lt;($J$6+1),"",PFE(OFFSET($F1614,0,0,-$J$6)))</f>
        <v>0.26359666584190078</v>
      </c>
      <c r="J1614" s="19"/>
      <c r="K1614" s="139" t="str">
        <f t="shared" ca="1" si="226"/>
        <v>Long</v>
      </c>
      <c r="L1614" s="243" t="e">
        <f t="shared" ca="1" si="221"/>
        <v>#N/A</v>
      </c>
      <c r="M1614" s="242" t="e">
        <f t="shared" ca="1" si="222"/>
        <v>#N/A</v>
      </c>
      <c r="N1614" s="20"/>
      <c r="O1614" s="74">
        <f t="shared" ca="1" si="227"/>
        <v>1</v>
      </c>
      <c r="P1614" s="75">
        <f t="shared" ca="1" si="219"/>
        <v>0</v>
      </c>
      <c r="Q1614" s="76" t="str">
        <f t="shared" ca="1" si="223"/>
        <v/>
      </c>
      <c r="R1614" s="75"/>
      <c r="S1614" s="77">
        <f t="shared" ca="1" si="220"/>
        <v>1</v>
      </c>
      <c r="T1614" s="78"/>
      <c r="U1614" s="81">
        <f t="shared" ca="1" si="228"/>
        <v>577.5</v>
      </c>
      <c r="V1614" s="82">
        <f t="shared" ca="1" si="224"/>
        <v>165040.14000000004</v>
      </c>
      <c r="W1614" s="50"/>
      <c r="X1614" s="50"/>
      <c r="Y1614" s="50"/>
      <c r="Z1614" s="50"/>
      <c r="AA1614" s="50"/>
      <c r="AG1614" s="50"/>
      <c r="AH1614" s="50"/>
      <c r="AI1614" s="50"/>
      <c r="AJ1614" s="50"/>
      <c r="AK1614" s="50"/>
      <c r="AL1614" s="50"/>
      <c r="AM1614" s="50"/>
      <c r="AN1614" s="50"/>
      <c r="AO1614" s="50"/>
      <c r="AP1614" s="138" t="str">
        <f>IF(NOT($AS1614=$AS1615),ROW(),"")</f>
        <v/>
      </c>
      <c r="AQ1614" s="20" t="str">
        <f>IF(NOT(AS1614=AS1615),AS1615,"")</f>
        <v/>
      </c>
      <c r="AR1614" s="20" t="str">
        <f>INDEX($AB$15:$AM$15,MATCH($AS1614,$AB$11:$AM$11,0))</f>
        <v>out</v>
      </c>
      <c r="AS1614" s="20" t="str">
        <f>LEFT(AT1614,4)</f>
        <v>2006</v>
      </c>
      <c r="AT1614" s="139" t="str">
        <f>LEFT(B1614,6)</f>
        <v>200604</v>
      </c>
    </row>
    <row r="1615" spans="2:46" x14ac:dyDescent="0.25">
      <c r="B1615" s="11">
        <f>'Market Data'!B1601</f>
        <v>20060406</v>
      </c>
      <c r="C1615" s="2">
        <f>'Market Data'!C1601</f>
        <v>7050</v>
      </c>
      <c r="D1615" s="2">
        <f>'Market Data'!D1601</f>
        <v>7055</v>
      </c>
      <c r="E1615" s="2">
        <f>'Market Data'!E1601</f>
        <v>7013.5</v>
      </c>
      <c r="F1615" s="12">
        <f>'Market Data'!F1601</f>
        <v>7036</v>
      </c>
      <c r="H1615" s="151">
        <f t="shared" si="225"/>
        <v>1597</v>
      </c>
      <c r="I1615" s="244">
        <f ca="1">IF($H1615&lt;($J$6+1),"",PFE(OFFSET($F1615,0,0,-$J$6)))</f>
        <v>0.26422949088639658</v>
      </c>
      <c r="J1615" s="19"/>
      <c r="K1615" s="139" t="str">
        <f t="shared" ca="1" si="226"/>
        <v>Long</v>
      </c>
      <c r="L1615" s="243" t="e">
        <f t="shared" ca="1" si="221"/>
        <v>#N/A</v>
      </c>
      <c r="M1615" s="242" t="e">
        <f t="shared" ca="1" si="222"/>
        <v>#N/A</v>
      </c>
      <c r="N1615" s="20"/>
      <c r="O1615" s="74">
        <f t="shared" ca="1" si="227"/>
        <v>1</v>
      </c>
      <c r="P1615" s="75">
        <f t="shared" ca="1" si="219"/>
        <v>0</v>
      </c>
      <c r="Q1615" s="76" t="str">
        <f t="shared" ca="1" si="223"/>
        <v/>
      </c>
      <c r="R1615" s="75"/>
      <c r="S1615" s="77">
        <f t="shared" ca="1" si="220"/>
        <v>1</v>
      </c>
      <c r="T1615" s="78"/>
      <c r="U1615" s="81">
        <f t="shared" ca="1" si="228"/>
        <v>0</v>
      </c>
      <c r="V1615" s="82">
        <f t="shared" ca="1" si="224"/>
        <v>165040.14000000004</v>
      </c>
      <c r="W1615" s="50"/>
      <c r="X1615" s="50"/>
      <c r="Y1615" s="50"/>
      <c r="Z1615" s="50"/>
      <c r="AA1615" s="50"/>
      <c r="AG1615" s="50"/>
      <c r="AH1615" s="50"/>
      <c r="AI1615" s="50"/>
      <c r="AJ1615" s="50"/>
      <c r="AK1615" s="50"/>
      <c r="AL1615" s="50"/>
      <c r="AM1615" s="50"/>
      <c r="AN1615" s="50"/>
      <c r="AO1615" s="50"/>
      <c r="AP1615" s="138" t="str">
        <f>IF(NOT($AS1615=$AS1616),ROW(),"")</f>
        <v/>
      </c>
      <c r="AQ1615" s="20" t="str">
        <f>IF(NOT(AS1615=AS1616),AS1616,"")</f>
        <v/>
      </c>
      <c r="AR1615" s="20" t="str">
        <f>INDEX($AB$15:$AM$15,MATCH($AS1615,$AB$11:$AM$11,0))</f>
        <v>out</v>
      </c>
      <c r="AS1615" s="20" t="str">
        <f>LEFT(AT1615,4)</f>
        <v>2006</v>
      </c>
      <c r="AT1615" s="139" t="str">
        <f>LEFT(B1615,6)</f>
        <v>200604</v>
      </c>
    </row>
    <row r="1616" spans="2:46" x14ac:dyDescent="0.25">
      <c r="B1616" s="11">
        <f>'Market Data'!B1602</f>
        <v>20060407</v>
      </c>
      <c r="C1616" s="2">
        <f>'Market Data'!C1602</f>
        <v>7039</v>
      </c>
      <c r="D1616" s="2">
        <f>'Market Data'!D1602</f>
        <v>7050.5</v>
      </c>
      <c r="E1616" s="2">
        <f>'Market Data'!E1602</f>
        <v>6944</v>
      </c>
      <c r="F1616" s="12">
        <f>'Market Data'!F1602</f>
        <v>6960</v>
      </c>
      <c r="H1616" s="151">
        <f t="shared" si="225"/>
        <v>1598</v>
      </c>
      <c r="I1616" s="244">
        <f ca="1">IF($H1616&lt;($J$6+1),"",PFE(OFFSET($F1616,0,0,-$J$6)))</f>
        <v>0.22469507609751455</v>
      </c>
      <c r="J1616" s="19"/>
      <c r="K1616" s="139" t="str">
        <f t="shared" ca="1" si="226"/>
        <v>Long</v>
      </c>
      <c r="L1616" s="243" t="e">
        <f t="shared" ca="1" si="221"/>
        <v>#N/A</v>
      </c>
      <c r="M1616" s="242" t="e">
        <f t="shared" ca="1" si="222"/>
        <v>#N/A</v>
      </c>
      <c r="N1616" s="20"/>
      <c r="O1616" s="74">
        <f t="shared" ca="1" si="227"/>
        <v>1</v>
      </c>
      <c r="P1616" s="75">
        <f t="shared" ca="1" si="219"/>
        <v>0</v>
      </c>
      <c r="Q1616" s="76" t="str">
        <f t="shared" ca="1" si="223"/>
        <v/>
      </c>
      <c r="R1616" s="75"/>
      <c r="S1616" s="77">
        <f t="shared" ca="1" si="220"/>
        <v>1</v>
      </c>
      <c r="T1616" s="78"/>
      <c r="U1616" s="81">
        <f t="shared" ca="1" si="228"/>
        <v>-2660</v>
      </c>
      <c r="V1616" s="82">
        <f t="shared" ca="1" si="224"/>
        <v>162380.14000000004</v>
      </c>
      <c r="W1616" s="50"/>
      <c r="X1616" s="50"/>
      <c r="Y1616" s="50"/>
      <c r="Z1616" s="50"/>
      <c r="AA1616" s="50"/>
      <c r="AG1616" s="50"/>
      <c r="AH1616" s="50"/>
      <c r="AI1616" s="50"/>
      <c r="AJ1616" s="50"/>
      <c r="AK1616" s="50"/>
      <c r="AL1616" s="50"/>
      <c r="AM1616" s="50"/>
      <c r="AN1616" s="50"/>
      <c r="AO1616" s="50"/>
      <c r="AP1616" s="138" t="str">
        <f>IF(NOT($AS1616=$AS1617),ROW(),"")</f>
        <v/>
      </c>
      <c r="AQ1616" s="20" t="str">
        <f>IF(NOT(AS1616=AS1617),AS1617,"")</f>
        <v/>
      </c>
      <c r="AR1616" s="20" t="str">
        <f>INDEX($AB$15:$AM$15,MATCH($AS1616,$AB$11:$AM$11,0))</f>
        <v>out</v>
      </c>
      <c r="AS1616" s="20" t="str">
        <f>LEFT(AT1616,4)</f>
        <v>2006</v>
      </c>
      <c r="AT1616" s="139" t="str">
        <f>LEFT(B1616,6)</f>
        <v>200604</v>
      </c>
    </row>
    <row r="1617" spans="2:46" x14ac:dyDescent="0.25">
      <c r="B1617" s="11">
        <f>'Market Data'!B1603</f>
        <v>20060410</v>
      </c>
      <c r="C1617" s="2">
        <f>'Market Data'!C1603</f>
        <v>6953.5</v>
      </c>
      <c r="D1617" s="2">
        <f>'Market Data'!D1603</f>
        <v>7009.5</v>
      </c>
      <c r="E1617" s="2">
        <f>'Market Data'!E1603</f>
        <v>6949</v>
      </c>
      <c r="F1617" s="12">
        <f>'Market Data'!F1603</f>
        <v>7007</v>
      </c>
      <c r="H1617" s="151">
        <f t="shared" si="225"/>
        <v>1599</v>
      </c>
      <c r="I1617" s="244">
        <f ca="1">IF($H1617&lt;($J$6+1),"",PFE(OFFSET($F1617,0,0,-$J$6)))</f>
        <v>0.23461808302466444</v>
      </c>
      <c r="J1617" s="19"/>
      <c r="K1617" s="139" t="str">
        <f t="shared" ca="1" si="226"/>
        <v>Long</v>
      </c>
      <c r="L1617" s="243" t="e">
        <f t="shared" ca="1" si="221"/>
        <v>#N/A</v>
      </c>
      <c r="M1617" s="242" t="e">
        <f t="shared" ca="1" si="222"/>
        <v>#N/A</v>
      </c>
      <c r="N1617" s="20"/>
      <c r="O1617" s="74">
        <f t="shared" ca="1" si="227"/>
        <v>1</v>
      </c>
      <c r="P1617" s="75">
        <f t="shared" ref="P1617:P1680" ca="1" si="229">$O1617-S1617</f>
        <v>0</v>
      </c>
      <c r="Q1617" s="76" t="str">
        <f t="shared" ca="1" si="223"/>
        <v/>
      </c>
      <c r="R1617" s="75"/>
      <c r="S1617" s="77">
        <f t="shared" ca="1" si="220"/>
        <v>1</v>
      </c>
      <c r="T1617" s="78"/>
      <c r="U1617" s="81">
        <f t="shared" ca="1" si="228"/>
        <v>1645</v>
      </c>
      <c r="V1617" s="82">
        <f t="shared" ca="1" si="224"/>
        <v>164025.14000000004</v>
      </c>
      <c r="W1617" s="50"/>
      <c r="X1617" s="50"/>
      <c r="Y1617" s="50"/>
      <c r="Z1617" s="50"/>
      <c r="AA1617" s="50"/>
      <c r="AG1617" s="50"/>
      <c r="AH1617" s="50"/>
      <c r="AI1617" s="50"/>
      <c r="AJ1617" s="50"/>
      <c r="AK1617" s="50"/>
      <c r="AL1617" s="50"/>
      <c r="AM1617" s="50"/>
      <c r="AN1617" s="50"/>
      <c r="AO1617" s="50"/>
      <c r="AP1617" s="138" t="str">
        <f>IF(NOT($AS1617=$AS1618),ROW(),"")</f>
        <v/>
      </c>
      <c r="AQ1617" s="20" t="str">
        <f>IF(NOT(AS1617=AS1618),AS1618,"")</f>
        <v/>
      </c>
      <c r="AR1617" s="20" t="str">
        <f>INDEX($AB$15:$AM$15,MATCH($AS1617,$AB$11:$AM$11,0))</f>
        <v>out</v>
      </c>
      <c r="AS1617" s="20" t="str">
        <f>LEFT(AT1617,4)</f>
        <v>2006</v>
      </c>
      <c r="AT1617" s="139" t="str">
        <f>LEFT(B1617,6)</f>
        <v>200604</v>
      </c>
    </row>
    <row r="1618" spans="2:46" x14ac:dyDescent="0.25">
      <c r="B1618" s="11">
        <f>'Market Data'!B1604</f>
        <v>20060411</v>
      </c>
      <c r="C1618" s="2">
        <f>'Market Data'!C1604</f>
        <v>6993</v>
      </c>
      <c r="D1618" s="2">
        <f>'Market Data'!D1604</f>
        <v>7003.5</v>
      </c>
      <c r="E1618" s="2">
        <f>'Market Data'!E1604</f>
        <v>6885</v>
      </c>
      <c r="F1618" s="12">
        <f>'Market Data'!F1604</f>
        <v>6910</v>
      </c>
      <c r="H1618" s="151">
        <f t="shared" si="225"/>
        <v>1600</v>
      </c>
      <c r="I1618" s="244">
        <f ca="1">IF($H1618&lt;($J$6+1),"",PFE(OFFSET($F1618,0,0,-$J$6)))</f>
        <v>0.20475280102867374</v>
      </c>
      <c r="J1618" s="19"/>
      <c r="K1618" s="139" t="str">
        <f t="shared" ca="1" si="226"/>
        <v>Long</v>
      </c>
      <c r="L1618" s="243" t="e">
        <f t="shared" ca="1" si="221"/>
        <v>#N/A</v>
      </c>
      <c r="M1618" s="242" t="e">
        <f t="shared" ca="1" si="222"/>
        <v>#N/A</v>
      </c>
      <c r="N1618" s="20"/>
      <c r="O1618" s="74">
        <f t="shared" ca="1" si="227"/>
        <v>1</v>
      </c>
      <c r="P1618" s="75">
        <f t="shared" ca="1" si="229"/>
        <v>0</v>
      </c>
      <c r="Q1618" s="76" t="str">
        <f t="shared" ca="1" si="223"/>
        <v/>
      </c>
      <c r="R1618" s="75"/>
      <c r="S1618" s="77">
        <f t="shared" ref="S1618:S1681" ca="1" si="230">IF($Q1617="Fill",$O1617,$S1617)</f>
        <v>1</v>
      </c>
      <c r="T1618" s="78"/>
      <c r="U1618" s="81">
        <f t="shared" ca="1" si="228"/>
        <v>-3395</v>
      </c>
      <c r="V1618" s="82">
        <f t="shared" ca="1" si="224"/>
        <v>160630.14000000004</v>
      </c>
      <c r="W1618" s="50"/>
      <c r="X1618" s="50"/>
      <c r="Y1618" s="50"/>
      <c r="Z1618" s="50"/>
      <c r="AA1618" s="50"/>
      <c r="AG1618" s="50"/>
      <c r="AH1618" s="50"/>
      <c r="AI1618" s="50"/>
      <c r="AJ1618" s="50"/>
      <c r="AK1618" s="50"/>
      <c r="AL1618" s="50"/>
      <c r="AM1618" s="50"/>
      <c r="AN1618" s="50"/>
      <c r="AO1618" s="50"/>
      <c r="AP1618" s="138" t="str">
        <f>IF(NOT($AS1618=$AS1619),ROW(),"")</f>
        <v/>
      </c>
      <c r="AQ1618" s="20" t="str">
        <f>IF(NOT(AS1618=AS1619),AS1619,"")</f>
        <v/>
      </c>
      <c r="AR1618" s="20" t="str">
        <f>INDEX($AB$15:$AM$15,MATCH($AS1618,$AB$11:$AM$11,0))</f>
        <v>out</v>
      </c>
      <c r="AS1618" s="20" t="str">
        <f>LEFT(AT1618,4)</f>
        <v>2006</v>
      </c>
      <c r="AT1618" s="139" t="str">
        <f>LEFT(B1618,6)</f>
        <v>200604</v>
      </c>
    </row>
    <row r="1619" spans="2:46" x14ac:dyDescent="0.25">
      <c r="B1619" s="11">
        <f>'Market Data'!B1605</f>
        <v>20060412</v>
      </c>
      <c r="C1619" s="2">
        <f>'Market Data'!C1605</f>
        <v>6900.5</v>
      </c>
      <c r="D1619" s="2">
        <f>'Market Data'!D1605</f>
        <v>6919</v>
      </c>
      <c r="E1619" s="2">
        <f>'Market Data'!E1605</f>
        <v>6861.5</v>
      </c>
      <c r="F1619" s="12">
        <f>'Market Data'!F1605</f>
        <v>6901.5</v>
      </c>
      <c r="H1619" s="151">
        <f t="shared" si="225"/>
        <v>1601</v>
      </c>
      <c r="I1619" s="244">
        <f ca="1">IF($H1619&lt;($J$6+1),"",PFE(OFFSET($F1619,0,0,-$J$6)))</f>
        <v>0.19940930807521631</v>
      </c>
      <c r="J1619" s="19"/>
      <c r="K1619" s="139" t="str">
        <f t="shared" ca="1" si="226"/>
        <v>Long</v>
      </c>
      <c r="L1619" s="243" t="e">
        <f t="shared" ref="L1619:L1682" ca="1" si="231">IF(AND($K1619="Long",$K1618&lt;&gt;"Long"),$F1619,NA())</f>
        <v>#N/A</v>
      </c>
      <c r="M1619" s="242" t="e">
        <f t="shared" ref="M1619:M1682" ca="1" si="232">IF(AND($K1619="Short",$K1618&lt;&gt;"Short"),$F1619,NA())</f>
        <v>#N/A</v>
      </c>
      <c r="N1619" s="20"/>
      <c r="O1619" s="74">
        <f t="shared" ca="1" si="227"/>
        <v>1</v>
      </c>
      <c r="P1619" s="75">
        <f t="shared" ca="1" si="229"/>
        <v>0</v>
      </c>
      <c r="Q1619" s="76" t="str">
        <f t="shared" ref="Q1619:Q1682" ca="1" si="233">IF(NOT($P1619=0),"Fill","")</f>
        <v/>
      </c>
      <c r="R1619" s="75"/>
      <c r="S1619" s="77">
        <f t="shared" ca="1" si="230"/>
        <v>1</v>
      </c>
      <c r="T1619" s="78"/>
      <c r="U1619" s="81">
        <f t="shared" ca="1" si="228"/>
        <v>-297.5</v>
      </c>
      <c r="V1619" s="82">
        <f t="shared" ref="V1619:V1682" ca="1" si="234">V1618+U1619</f>
        <v>160332.64000000004</v>
      </c>
      <c r="W1619" s="50"/>
      <c r="X1619" s="50"/>
      <c r="Y1619" s="50"/>
      <c r="Z1619" s="50"/>
      <c r="AA1619" s="50"/>
      <c r="AG1619" s="50"/>
      <c r="AH1619" s="50"/>
      <c r="AI1619" s="50"/>
      <c r="AJ1619" s="50"/>
      <c r="AK1619" s="50"/>
      <c r="AL1619" s="50"/>
      <c r="AM1619" s="50"/>
      <c r="AN1619" s="50"/>
      <c r="AO1619" s="50"/>
      <c r="AP1619" s="138" t="str">
        <f>IF(NOT($AS1619=$AS1620),ROW(),"")</f>
        <v/>
      </c>
      <c r="AQ1619" s="20" t="str">
        <f>IF(NOT(AS1619=AS1620),AS1620,"")</f>
        <v/>
      </c>
      <c r="AR1619" s="20" t="str">
        <f>INDEX($AB$15:$AM$15,MATCH($AS1619,$AB$11:$AM$11,0))</f>
        <v>out</v>
      </c>
      <c r="AS1619" s="20" t="str">
        <f>LEFT(AT1619,4)</f>
        <v>2006</v>
      </c>
      <c r="AT1619" s="139" t="str">
        <f>LEFT(B1619,6)</f>
        <v>200604</v>
      </c>
    </row>
    <row r="1620" spans="2:46" x14ac:dyDescent="0.25">
      <c r="B1620" s="11">
        <f>'Market Data'!B1606</f>
        <v>20060413</v>
      </c>
      <c r="C1620" s="2">
        <f>'Market Data'!C1606</f>
        <v>6910</v>
      </c>
      <c r="D1620" s="2">
        <f>'Market Data'!D1606</f>
        <v>6927</v>
      </c>
      <c r="E1620" s="2">
        <f>'Market Data'!E1606</f>
        <v>6873</v>
      </c>
      <c r="F1620" s="12">
        <f>'Market Data'!F1606</f>
        <v>6917.5</v>
      </c>
      <c r="H1620" s="151">
        <f t="shared" ref="H1620:H1683" si="235">ROW()-ROW(H$18)</f>
        <v>1602</v>
      </c>
      <c r="I1620" s="244">
        <f ca="1">IF($H1620&lt;($J$6+1),"",PFE(OFFSET($F1620,0,0,-$J$6)))</f>
        <v>0.18776415830227625</v>
      </c>
      <c r="J1620" s="19"/>
      <c r="K1620" s="139" t="str">
        <f t="shared" ref="K1620:K1683" ca="1" si="236">IF($I1620="","",IF($I1620&gt;$J$4,"Long",IF($I1620&lt;$J$5,"Short","")))</f>
        <v>Long</v>
      </c>
      <c r="L1620" s="243" t="e">
        <f t="shared" ca="1" si="231"/>
        <v>#N/A</v>
      </c>
      <c r="M1620" s="242" t="e">
        <f t="shared" ca="1" si="232"/>
        <v>#N/A</v>
      </c>
      <c r="N1620" s="20"/>
      <c r="O1620" s="74">
        <f t="shared" ref="O1620:O1683" ca="1" si="237">IF($K1620="Short",-1,IF($K1620="Long",1,0))</f>
        <v>1</v>
      </c>
      <c r="P1620" s="75">
        <f t="shared" ca="1" si="229"/>
        <v>0</v>
      </c>
      <c r="Q1620" s="76" t="str">
        <f t="shared" ca="1" si="233"/>
        <v/>
      </c>
      <c r="R1620" s="75"/>
      <c r="S1620" s="77">
        <f t="shared" ca="1" si="230"/>
        <v>1</v>
      </c>
      <c r="T1620" s="78"/>
      <c r="U1620" s="81">
        <f t="shared" ca="1" si="228"/>
        <v>560</v>
      </c>
      <c r="V1620" s="82">
        <f t="shared" ca="1" si="234"/>
        <v>160892.64000000004</v>
      </c>
      <c r="W1620" s="50"/>
      <c r="X1620" s="50"/>
      <c r="Y1620" s="50"/>
      <c r="Z1620" s="50"/>
      <c r="AA1620" s="50"/>
      <c r="AG1620" s="50"/>
      <c r="AH1620" s="50"/>
      <c r="AI1620" s="50"/>
      <c r="AJ1620" s="50"/>
      <c r="AK1620" s="50"/>
      <c r="AL1620" s="50"/>
      <c r="AM1620" s="50"/>
      <c r="AN1620" s="50"/>
      <c r="AO1620" s="50"/>
      <c r="AP1620" s="138" t="str">
        <f>IF(NOT($AS1620=$AS1621),ROW(),"")</f>
        <v/>
      </c>
      <c r="AQ1620" s="20" t="str">
        <f>IF(NOT(AS1620=AS1621),AS1621,"")</f>
        <v/>
      </c>
      <c r="AR1620" s="20" t="str">
        <f>INDEX($AB$15:$AM$15,MATCH($AS1620,$AB$11:$AM$11,0))</f>
        <v>out</v>
      </c>
      <c r="AS1620" s="20" t="str">
        <f>LEFT(AT1620,4)</f>
        <v>2006</v>
      </c>
      <c r="AT1620" s="139" t="str">
        <f>LEFT(B1620,6)</f>
        <v>200604</v>
      </c>
    </row>
    <row r="1621" spans="2:46" x14ac:dyDescent="0.25">
      <c r="B1621" s="11">
        <f>'Market Data'!B1607</f>
        <v>20060418</v>
      </c>
      <c r="C1621" s="2">
        <f>'Market Data'!C1607</f>
        <v>6915</v>
      </c>
      <c r="D1621" s="2">
        <f>'Market Data'!D1607</f>
        <v>6923</v>
      </c>
      <c r="E1621" s="2">
        <f>'Market Data'!E1607</f>
        <v>6865.5</v>
      </c>
      <c r="F1621" s="12">
        <f>'Market Data'!F1607</f>
        <v>6902.5</v>
      </c>
      <c r="H1621" s="151">
        <f t="shared" si="235"/>
        <v>1603</v>
      </c>
      <c r="I1621" s="244">
        <f ca="1">IF($H1621&lt;($J$6+1),"",PFE(OFFSET($F1621,0,0,-$J$6)))</f>
        <v>0.18159269525700128</v>
      </c>
      <c r="J1621" s="19"/>
      <c r="K1621" s="139" t="str">
        <f t="shared" ca="1" si="236"/>
        <v>Long</v>
      </c>
      <c r="L1621" s="243" t="e">
        <f t="shared" ca="1" si="231"/>
        <v>#N/A</v>
      </c>
      <c r="M1621" s="242" t="e">
        <f t="shared" ca="1" si="232"/>
        <v>#N/A</v>
      </c>
      <c r="N1621" s="20"/>
      <c r="O1621" s="74">
        <f t="shared" ca="1" si="237"/>
        <v>1</v>
      </c>
      <c r="P1621" s="75">
        <f t="shared" ca="1" si="229"/>
        <v>0</v>
      </c>
      <c r="Q1621" s="76" t="str">
        <f t="shared" ca="1" si="233"/>
        <v/>
      </c>
      <c r="R1621" s="75"/>
      <c r="S1621" s="77">
        <f t="shared" ca="1" si="230"/>
        <v>1</v>
      </c>
      <c r="T1621" s="78"/>
      <c r="U1621" s="81">
        <f t="shared" ca="1" si="228"/>
        <v>-525</v>
      </c>
      <c r="V1621" s="82">
        <f t="shared" ca="1" si="234"/>
        <v>160367.64000000004</v>
      </c>
      <c r="W1621" s="50"/>
      <c r="X1621" s="50"/>
      <c r="Y1621" s="50"/>
      <c r="Z1621" s="50"/>
      <c r="AA1621" s="50"/>
      <c r="AG1621" s="50"/>
      <c r="AH1621" s="50"/>
      <c r="AI1621" s="50"/>
      <c r="AJ1621" s="50"/>
      <c r="AK1621" s="50"/>
      <c r="AL1621" s="50"/>
      <c r="AM1621" s="50"/>
      <c r="AN1621" s="50"/>
      <c r="AO1621" s="50"/>
      <c r="AP1621" s="138" t="str">
        <f>IF(NOT($AS1621=$AS1622),ROW(),"")</f>
        <v/>
      </c>
      <c r="AQ1621" s="20" t="str">
        <f>IF(NOT(AS1621=AS1622),AS1622,"")</f>
        <v/>
      </c>
      <c r="AR1621" s="20" t="str">
        <f>INDEX($AB$15:$AM$15,MATCH($AS1621,$AB$11:$AM$11,0))</f>
        <v>out</v>
      </c>
      <c r="AS1621" s="20" t="str">
        <f>LEFT(AT1621,4)</f>
        <v>2006</v>
      </c>
      <c r="AT1621" s="139" t="str">
        <f>LEFT(B1621,6)</f>
        <v>200604</v>
      </c>
    </row>
    <row r="1622" spans="2:46" x14ac:dyDescent="0.25">
      <c r="B1622" s="11">
        <f>'Market Data'!B1608</f>
        <v>20060419</v>
      </c>
      <c r="C1622" s="2">
        <f>'Market Data'!C1608</f>
        <v>6965.5</v>
      </c>
      <c r="D1622" s="2">
        <f>'Market Data'!D1608</f>
        <v>7016</v>
      </c>
      <c r="E1622" s="2">
        <f>'Market Data'!E1608</f>
        <v>6961.5</v>
      </c>
      <c r="F1622" s="12">
        <f>'Market Data'!F1608</f>
        <v>6992.5</v>
      </c>
      <c r="H1622" s="151">
        <f t="shared" si="235"/>
        <v>1604</v>
      </c>
      <c r="I1622" s="244">
        <f ca="1">IF($H1622&lt;($J$6+1),"",PFE(OFFSET($F1622,0,0,-$J$6)))</f>
        <v>0.20407993175413333</v>
      </c>
      <c r="J1622" s="19"/>
      <c r="K1622" s="139" t="str">
        <f t="shared" ca="1" si="236"/>
        <v>Long</v>
      </c>
      <c r="L1622" s="243" t="e">
        <f t="shared" ca="1" si="231"/>
        <v>#N/A</v>
      </c>
      <c r="M1622" s="242" t="e">
        <f t="shared" ca="1" si="232"/>
        <v>#N/A</v>
      </c>
      <c r="N1622" s="20"/>
      <c r="O1622" s="74">
        <f t="shared" ca="1" si="237"/>
        <v>1</v>
      </c>
      <c r="P1622" s="75">
        <f t="shared" ca="1" si="229"/>
        <v>0</v>
      </c>
      <c r="Q1622" s="76" t="str">
        <f t="shared" ca="1" si="233"/>
        <v/>
      </c>
      <c r="R1622" s="75"/>
      <c r="S1622" s="77">
        <f t="shared" ca="1" si="230"/>
        <v>1</v>
      </c>
      <c r="T1622" s="78"/>
      <c r="U1622" s="81">
        <f t="shared" ref="U1622:U1685" ca="1" si="238">IF(OR($S1621&amp;$O1621="01",$S1621&amp;$O1621="0-1"),(($F1622-$C1622)*$V$4*$O1621)-(ABS($P1621)*$V$5),IF(OR($S1621&amp;$O1621="10",$S1621&amp;$O1621="-10"),(($C1622-$F1621)*$V$4*$S1621)-(ABS($P1621)*$V$5),IF(OR($S1621&amp;$O1621="1-1",$S1621&amp;$O1621="-11"),(($C1622-$F1621)*$V$4*$S1621)-(ABS($P1621)*$V$5)+(($F1622-$C1622)*$V$4*$S1622),IF(OR($S1621&amp;$O1621="11",$S1621&amp;$O1621="-1-1"),(($F1622-$F1621)*$V$4*$S1622),0))))</f>
        <v>3150</v>
      </c>
      <c r="V1622" s="82">
        <f t="shared" ca="1" si="234"/>
        <v>163517.64000000004</v>
      </c>
      <c r="W1622" s="50"/>
      <c r="X1622" s="50"/>
      <c r="Y1622" s="50"/>
      <c r="Z1622" s="50"/>
      <c r="AA1622" s="50"/>
      <c r="AG1622" s="50"/>
      <c r="AH1622" s="50"/>
      <c r="AI1622" s="50"/>
      <c r="AJ1622" s="50"/>
      <c r="AK1622" s="50"/>
      <c r="AL1622" s="50"/>
      <c r="AM1622" s="50"/>
      <c r="AN1622" s="50"/>
      <c r="AO1622" s="50"/>
      <c r="AP1622" s="138" t="str">
        <f>IF(NOT($AS1622=$AS1623),ROW(),"")</f>
        <v/>
      </c>
      <c r="AQ1622" s="20" t="str">
        <f>IF(NOT(AS1622=AS1623),AS1623,"")</f>
        <v/>
      </c>
      <c r="AR1622" s="20" t="str">
        <f>INDEX($AB$15:$AM$15,MATCH($AS1622,$AB$11:$AM$11,0))</f>
        <v>out</v>
      </c>
      <c r="AS1622" s="20" t="str">
        <f>LEFT(AT1622,4)</f>
        <v>2006</v>
      </c>
      <c r="AT1622" s="139" t="str">
        <f>LEFT(B1622,6)</f>
        <v>200604</v>
      </c>
    </row>
    <row r="1623" spans="2:46" x14ac:dyDescent="0.25">
      <c r="B1623" s="11">
        <f>'Market Data'!B1609</f>
        <v>20060420</v>
      </c>
      <c r="C1623" s="2">
        <f>'Market Data'!C1609</f>
        <v>6996.5</v>
      </c>
      <c r="D1623" s="2">
        <f>'Market Data'!D1609</f>
        <v>7090</v>
      </c>
      <c r="E1623" s="2">
        <f>'Market Data'!E1609</f>
        <v>6994.5</v>
      </c>
      <c r="F1623" s="12">
        <f>'Market Data'!F1609</f>
        <v>7059</v>
      </c>
      <c r="H1623" s="151">
        <f t="shared" si="235"/>
        <v>1605</v>
      </c>
      <c r="I1623" s="244">
        <f ca="1">IF($H1623&lt;($J$6+1),"",PFE(OFFSET($F1623,0,0,-$J$6)))</f>
        <v>0.21198106459379989</v>
      </c>
      <c r="J1623" s="19"/>
      <c r="K1623" s="139" t="str">
        <f t="shared" ca="1" si="236"/>
        <v>Long</v>
      </c>
      <c r="L1623" s="243" t="e">
        <f t="shared" ca="1" si="231"/>
        <v>#N/A</v>
      </c>
      <c r="M1623" s="242" t="e">
        <f t="shared" ca="1" si="232"/>
        <v>#N/A</v>
      </c>
      <c r="N1623" s="20"/>
      <c r="O1623" s="74">
        <f t="shared" ca="1" si="237"/>
        <v>1</v>
      </c>
      <c r="P1623" s="75">
        <f t="shared" ca="1" si="229"/>
        <v>0</v>
      </c>
      <c r="Q1623" s="76" t="str">
        <f t="shared" ca="1" si="233"/>
        <v/>
      </c>
      <c r="R1623" s="75"/>
      <c r="S1623" s="77">
        <f t="shared" ca="1" si="230"/>
        <v>1</v>
      </c>
      <c r="T1623" s="78"/>
      <c r="U1623" s="81">
        <f t="shared" ca="1" si="238"/>
        <v>2327.5</v>
      </c>
      <c r="V1623" s="82">
        <f t="shared" ca="1" si="234"/>
        <v>165845.14000000004</v>
      </c>
      <c r="W1623" s="50"/>
      <c r="X1623" s="50"/>
      <c r="Y1623" s="50"/>
      <c r="Z1623" s="50"/>
      <c r="AA1623" s="50"/>
      <c r="AG1623" s="50"/>
      <c r="AH1623" s="50"/>
      <c r="AI1623" s="50"/>
      <c r="AJ1623" s="50"/>
      <c r="AK1623" s="50"/>
      <c r="AL1623" s="50"/>
      <c r="AM1623" s="50"/>
      <c r="AN1623" s="50"/>
      <c r="AO1623" s="50"/>
      <c r="AP1623" s="138" t="str">
        <f>IF(NOT($AS1623=$AS1624),ROW(),"")</f>
        <v/>
      </c>
      <c r="AQ1623" s="20" t="str">
        <f>IF(NOT(AS1623=AS1624),AS1624,"")</f>
        <v/>
      </c>
      <c r="AR1623" s="20" t="str">
        <f>INDEX($AB$15:$AM$15,MATCH($AS1623,$AB$11:$AM$11,0))</f>
        <v>out</v>
      </c>
      <c r="AS1623" s="20" t="str">
        <f>LEFT(AT1623,4)</f>
        <v>2006</v>
      </c>
      <c r="AT1623" s="139" t="str">
        <f>LEFT(B1623,6)</f>
        <v>200604</v>
      </c>
    </row>
    <row r="1624" spans="2:46" x14ac:dyDescent="0.25">
      <c r="B1624" s="11">
        <f>'Market Data'!B1610</f>
        <v>20060421</v>
      </c>
      <c r="C1624" s="2">
        <f>'Market Data'!C1610</f>
        <v>7076.5</v>
      </c>
      <c r="D1624" s="2">
        <f>'Market Data'!D1610</f>
        <v>7108</v>
      </c>
      <c r="E1624" s="2">
        <f>'Market Data'!E1610</f>
        <v>7068.5</v>
      </c>
      <c r="F1624" s="12">
        <f>'Market Data'!F1610</f>
        <v>7096.5</v>
      </c>
      <c r="H1624" s="151">
        <f t="shared" si="235"/>
        <v>1606</v>
      </c>
      <c r="I1624" s="244">
        <f ca="1">IF($H1624&lt;($J$6+1),"",PFE(OFFSET($F1624,0,0,-$J$6)))</f>
        <v>0.22091208725416583</v>
      </c>
      <c r="J1624" s="19"/>
      <c r="K1624" s="139" t="str">
        <f t="shared" ca="1" si="236"/>
        <v>Long</v>
      </c>
      <c r="L1624" s="243" t="e">
        <f t="shared" ca="1" si="231"/>
        <v>#N/A</v>
      </c>
      <c r="M1624" s="242" t="e">
        <f t="shared" ca="1" si="232"/>
        <v>#N/A</v>
      </c>
      <c r="N1624" s="20"/>
      <c r="O1624" s="74">
        <f t="shared" ca="1" si="237"/>
        <v>1</v>
      </c>
      <c r="P1624" s="75">
        <f t="shared" ca="1" si="229"/>
        <v>0</v>
      </c>
      <c r="Q1624" s="76" t="str">
        <f t="shared" ca="1" si="233"/>
        <v/>
      </c>
      <c r="R1624" s="75"/>
      <c r="S1624" s="77">
        <f t="shared" ca="1" si="230"/>
        <v>1</v>
      </c>
      <c r="T1624" s="78"/>
      <c r="U1624" s="81">
        <f t="shared" ca="1" si="238"/>
        <v>1312.5</v>
      </c>
      <c r="V1624" s="82">
        <f t="shared" ca="1" si="234"/>
        <v>167157.64000000004</v>
      </c>
      <c r="W1624" s="50"/>
      <c r="X1624" s="50"/>
      <c r="Y1624" s="50"/>
      <c r="Z1624" s="50"/>
      <c r="AA1624" s="50"/>
      <c r="AG1624" s="50"/>
      <c r="AH1624" s="50"/>
      <c r="AI1624" s="50"/>
      <c r="AJ1624" s="50"/>
      <c r="AK1624" s="50"/>
      <c r="AL1624" s="50"/>
      <c r="AM1624" s="50"/>
      <c r="AN1624" s="50"/>
      <c r="AO1624" s="50"/>
      <c r="AP1624" s="138" t="str">
        <f>IF(NOT($AS1624=$AS1625),ROW(),"")</f>
        <v/>
      </c>
      <c r="AQ1624" s="20" t="str">
        <f>IF(NOT(AS1624=AS1625),AS1625,"")</f>
        <v/>
      </c>
      <c r="AR1624" s="20" t="str">
        <f>INDEX($AB$15:$AM$15,MATCH($AS1624,$AB$11:$AM$11,0))</f>
        <v>out</v>
      </c>
      <c r="AS1624" s="20" t="str">
        <f>LEFT(AT1624,4)</f>
        <v>2006</v>
      </c>
      <c r="AT1624" s="139" t="str">
        <f>LEFT(B1624,6)</f>
        <v>200604</v>
      </c>
    </row>
    <row r="1625" spans="2:46" x14ac:dyDescent="0.25">
      <c r="B1625" s="11">
        <f>'Market Data'!B1611</f>
        <v>20060424</v>
      </c>
      <c r="C1625" s="2">
        <f>'Market Data'!C1611</f>
        <v>7051</v>
      </c>
      <c r="D1625" s="2">
        <f>'Market Data'!D1611</f>
        <v>7092.5</v>
      </c>
      <c r="E1625" s="2">
        <f>'Market Data'!E1611</f>
        <v>7044</v>
      </c>
      <c r="F1625" s="12">
        <f>'Market Data'!F1611</f>
        <v>7077.5</v>
      </c>
      <c r="H1625" s="151">
        <f t="shared" si="235"/>
        <v>1607</v>
      </c>
      <c r="I1625" s="244">
        <f ca="1">IF($H1625&lt;($J$6+1),"",PFE(OFFSET($F1625,0,0,-$J$6)))</f>
        <v>0.20862479875511591</v>
      </c>
      <c r="J1625" s="19"/>
      <c r="K1625" s="139" t="str">
        <f t="shared" ca="1" si="236"/>
        <v>Long</v>
      </c>
      <c r="L1625" s="243" t="e">
        <f t="shared" ca="1" si="231"/>
        <v>#N/A</v>
      </c>
      <c r="M1625" s="242" t="e">
        <f t="shared" ca="1" si="232"/>
        <v>#N/A</v>
      </c>
      <c r="N1625" s="20"/>
      <c r="O1625" s="74">
        <f t="shared" ca="1" si="237"/>
        <v>1</v>
      </c>
      <c r="P1625" s="75">
        <f t="shared" ca="1" si="229"/>
        <v>0</v>
      </c>
      <c r="Q1625" s="76" t="str">
        <f t="shared" ca="1" si="233"/>
        <v/>
      </c>
      <c r="R1625" s="75"/>
      <c r="S1625" s="77">
        <f t="shared" ca="1" si="230"/>
        <v>1</v>
      </c>
      <c r="T1625" s="78"/>
      <c r="U1625" s="81">
        <f t="shared" ca="1" si="238"/>
        <v>-665</v>
      </c>
      <c r="V1625" s="82">
        <f t="shared" ca="1" si="234"/>
        <v>166492.64000000004</v>
      </c>
      <c r="W1625" s="50"/>
      <c r="X1625" s="50"/>
      <c r="Y1625" s="50"/>
      <c r="Z1625" s="50"/>
      <c r="AA1625" s="50"/>
      <c r="AG1625" s="50"/>
      <c r="AH1625" s="50"/>
      <c r="AI1625" s="50"/>
      <c r="AJ1625" s="50"/>
      <c r="AK1625" s="50"/>
      <c r="AL1625" s="50"/>
      <c r="AM1625" s="50"/>
      <c r="AN1625" s="50"/>
      <c r="AO1625" s="50"/>
      <c r="AP1625" s="138" t="str">
        <f>IF(NOT($AS1625=$AS1626),ROW(),"")</f>
        <v/>
      </c>
      <c r="AQ1625" s="20" t="str">
        <f>IF(NOT(AS1625=AS1626),AS1626,"")</f>
        <v/>
      </c>
      <c r="AR1625" s="20" t="str">
        <f>INDEX($AB$15:$AM$15,MATCH($AS1625,$AB$11:$AM$11,0))</f>
        <v>out</v>
      </c>
      <c r="AS1625" s="20" t="str">
        <f>LEFT(AT1625,4)</f>
        <v>2006</v>
      </c>
      <c r="AT1625" s="139" t="str">
        <f>LEFT(B1625,6)</f>
        <v>200604</v>
      </c>
    </row>
    <row r="1626" spans="2:46" x14ac:dyDescent="0.25">
      <c r="B1626" s="11">
        <f>'Market Data'!B1612</f>
        <v>20060425</v>
      </c>
      <c r="C1626" s="2">
        <f>'Market Data'!C1612</f>
        <v>7085.5</v>
      </c>
      <c r="D1626" s="2">
        <f>'Market Data'!D1612</f>
        <v>7108.5</v>
      </c>
      <c r="E1626" s="2">
        <f>'Market Data'!E1612</f>
        <v>7048</v>
      </c>
      <c r="F1626" s="12">
        <f>'Market Data'!F1612</f>
        <v>7078.5</v>
      </c>
      <c r="H1626" s="151">
        <f t="shared" si="235"/>
        <v>1608</v>
      </c>
      <c r="I1626" s="244">
        <f ca="1">IF($H1626&lt;($J$6+1),"",PFE(OFFSET($F1626,0,0,-$J$6)))</f>
        <v>0.20129516267514583</v>
      </c>
      <c r="J1626" s="19"/>
      <c r="K1626" s="139" t="str">
        <f t="shared" ca="1" si="236"/>
        <v>Long</v>
      </c>
      <c r="L1626" s="243" t="e">
        <f t="shared" ca="1" si="231"/>
        <v>#N/A</v>
      </c>
      <c r="M1626" s="242" t="e">
        <f t="shared" ca="1" si="232"/>
        <v>#N/A</v>
      </c>
      <c r="N1626" s="20"/>
      <c r="O1626" s="74">
        <f t="shared" ca="1" si="237"/>
        <v>1</v>
      </c>
      <c r="P1626" s="75">
        <f t="shared" ca="1" si="229"/>
        <v>0</v>
      </c>
      <c r="Q1626" s="76" t="str">
        <f t="shared" ca="1" si="233"/>
        <v/>
      </c>
      <c r="R1626" s="75"/>
      <c r="S1626" s="77">
        <f t="shared" ca="1" si="230"/>
        <v>1</v>
      </c>
      <c r="T1626" s="78"/>
      <c r="U1626" s="81">
        <f t="shared" ca="1" si="238"/>
        <v>35</v>
      </c>
      <c r="V1626" s="82">
        <f t="shared" ca="1" si="234"/>
        <v>166527.64000000004</v>
      </c>
      <c r="W1626" s="50"/>
      <c r="X1626" s="50"/>
      <c r="Y1626" s="50"/>
      <c r="Z1626" s="50"/>
      <c r="AA1626" s="50"/>
      <c r="AG1626" s="50"/>
      <c r="AH1626" s="50"/>
      <c r="AI1626" s="50"/>
      <c r="AJ1626" s="50"/>
      <c r="AK1626" s="50"/>
      <c r="AL1626" s="50"/>
      <c r="AM1626" s="50"/>
      <c r="AN1626" s="50"/>
      <c r="AO1626" s="50"/>
      <c r="AP1626" s="138" t="str">
        <f>IF(NOT($AS1626=$AS1627),ROW(),"")</f>
        <v/>
      </c>
      <c r="AQ1626" s="20" t="str">
        <f>IF(NOT(AS1626=AS1627),AS1627,"")</f>
        <v/>
      </c>
      <c r="AR1626" s="20" t="str">
        <f>INDEX($AB$15:$AM$15,MATCH($AS1626,$AB$11:$AM$11,0))</f>
        <v>out</v>
      </c>
      <c r="AS1626" s="20" t="str">
        <f>LEFT(AT1626,4)</f>
        <v>2006</v>
      </c>
      <c r="AT1626" s="139" t="str">
        <f>LEFT(B1626,6)</f>
        <v>200604</v>
      </c>
    </row>
    <row r="1627" spans="2:46" x14ac:dyDescent="0.25">
      <c r="B1627" s="11">
        <f>'Market Data'!B1613</f>
        <v>20060426</v>
      </c>
      <c r="C1627" s="2">
        <f>'Market Data'!C1613</f>
        <v>7091</v>
      </c>
      <c r="D1627" s="2">
        <f>'Market Data'!D1613</f>
        <v>7120</v>
      </c>
      <c r="E1627" s="2">
        <f>'Market Data'!E1613</f>
        <v>7078.5</v>
      </c>
      <c r="F1627" s="12">
        <f>'Market Data'!F1613</f>
        <v>7105</v>
      </c>
      <c r="H1627" s="151">
        <f t="shared" si="235"/>
        <v>1609</v>
      </c>
      <c r="I1627" s="244">
        <f ca="1">IF($H1627&lt;($J$6+1),"",PFE(OFFSET($F1627,0,0,-$J$6)))</f>
        <v>0.20809791294238406</v>
      </c>
      <c r="J1627" s="19"/>
      <c r="K1627" s="139" t="str">
        <f t="shared" ca="1" si="236"/>
        <v>Long</v>
      </c>
      <c r="L1627" s="243" t="e">
        <f t="shared" ca="1" si="231"/>
        <v>#N/A</v>
      </c>
      <c r="M1627" s="242" t="e">
        <f t="shared" ca="1" si="232"/>
        <v>#N/A</v>
      </c>
      <c r="N1627" s="20"/>
      <c r="O1627" s="74">
        <f t="shared" ca="1" si="237"/>
        <v>1</v>
      </c>
      <c r="P1627" s="75">
        <f t="shared" ca="1" si="229"/>
        <v>0</v>
      </c>
      <c r="Q1627" s="76" t="str">
        <f t="shared" ca="1" si="233"/>
        <v/>
      </c>
      <c r="R1627" s="75"/>
      <c r="S1627" s="77">
        <f t="shared" ca="1" si="230"/>
        <v>1</v>
      </c>
      <c r="T1627" s="78"/>
      <c r="U1627" s="81">
        <f t="shared" ca="1" si="238"/>
        <v>927.5</v>
      </c>
      <c r="V1627" s="82">
        <f t="shared" ca="1" si="234"/>
        <v>167455.14000000004</v>
      </c>
      <c r="W1627" s="50"/>
      <c r="X1627" s="50"/>
      <c r="Y1627" s="50"/>
      <c r="Z1627" s="50"/>
      <c r="AA1627" s="50"/>
      <c r="AG1627" s="50"/>
      <c r="AH1627" s="50"/>
      <c r="AI1627" s="50"/>
      <c r="AJ1627" s="50"/>
      <c r="AK1627" s="50"/>
      <c r="AL1627" s="50"/>
      <c r="AM1627" s="50"/>
      <c r="AN1627" s="50"/>
      <c r="AO1627" s="50"/>
      <c r="AP1627" s="138" t="str">
        <f>IF(NOT($AS1627=$AS1628),ROW(),"")</f>
        <v/>
      </c>
      <c r="AQ1627" s="20" t="str">
        <f>IF(NOT(AS1627=AS1628),AS1628,"")</f>
        <v/>
      </c>
      <c r="AR1627" s="20" t="str">
        <f>INDEX($AB$15:$AM$15,MATCH($AS1627,$AB$11:$AM$11,0))</f>
        <v>out</v>
      </c>
      <c r="AS1627" s="20" t="str">
        <f>LEFT(AT1627,4)</f>
        <v>2006</v>
      </c>
      <c r="AT1627" s="139" t="str">
        <f>LEFT(B1627,6)</f>
        <v>200604</v>
      </c>
    </row>
    <row r="1628" spans="2:46" x14ac:dyDescent="0.25">
      <c r="B1628" s="11">
        <f>'Market Data'!B1614</f>
        <v>20060427</v>
      </c>
      <c r="C1628" s="2">
        <f>'Market Data'!C1614</f>
        <v>7113</v>
      </c>
      <c r="D1628" s="2">
        <f>'Market Data'!D1614</f>
        <v>7113.5</v>
      </c>
      <c r="E1628" s="2">
        <f>'Market Data'!E1614</f>
        <v>7017</v>
      </c>
      <c r="F1628" s="12">
        <f>'Market Data'!F1614</f>
        <v>7062</v>
      </c>
      <c r="H1628" s="151">
        <f t="shared" si="235"/>
        <v>1610</v>
      </c>
      <c r="I1628" s="244">
        <f ca="1">IF($H1628&lt;($J$6+1),"",PFE(OFFSET($F1628,0,0,-$J$6)))</f>
        <v>0.18874111202507296</v>
      </c>
      <c r="J1628" s="19"/>
      <c r="K1628" s="139" t="str">
        <f t="shared" ca="1" si="236"/>
        <v>Long</v>
      </c>
      <c r="L1628" s="243" t="e">
        <f t="shared" ca="1" si="231"/>
        <v>#N/A</v>
      </c>
      <c r="M1628" s="242" t="e">
        <f t="shared" ca="1" si="232"/>
        <v>#N/A</v>
      </c>
      <c r="N1628" s="20"/>
      <c r="O1628" s="74">
        <f t="shared" ca="1" si="237"/>
        <v>1</v>
      </c>
      <c r="P1628" s="75">
        <f t="shared" ca="1" si="229"/>
        <v>0</v>
      </c>
      <c r="Q1628" s="76" t="str">
        <f t="shared" ca="1" si="233"/>
        <v/>
      </c>
      <c r="R1628" s="75"/>
      <c r="S1628" s="77">
        <f t="shared" ca="1" si="230"/>
        <v>1</v>
      </c>
      <c r="T1628" s="78"/>
      <c r="U1628" s="81">
        <f t="shared" ca="1" si="238"/>
        <v>-1505</v>
      </c>
      <c r="V1628" s="82">
        <f t="shared" ca="1" si="234"/>
        <v>165950.14000000004</v>
      </c>
      <c r="W1628" s="50"/>
      <c r="X1628" s="50"/>
      <c r="Y1628" s="50"/>
      <c r="Z1628" s="50"/>
      <c r="AA1628" s="50"/>
      <c r="AG1628" s="50"/>
      <c r="AH1628" s="50"/>
      <c r="AI1628" s="50"/>
      <c r="AJ1628" s="50"/>
      <c r="AK1628" s="50"/>
      <c r="AL1628" s="50"/>
      <c r="AM1628" s="50"/>
      <c r="AN1628" s="50"/>
      <c r="AO1628" s="50"/>
      <c r="AP1628" s="138" t="str">
        <f>IF(NOT($AS1628=$AS1629),ROW(),"")</f>
        <v/>
      </c>
      <c r="AQ1628" s="20" t="str">
        <f>IF(NOT(AS1628=AS1629),AS1629,"")</f>
        <v/>
      </c>
      <c r="AR1628" s="20" t="str">
        <f>INDEX($AB$15:$AM$15,MATCH($AS1628,$AB$11:$AM$11,0))</f>
        <v>out</v>
      </c>
      <c r="AS1628" s="20" t="str">
        <f>LEFT(AT1628,4)</f>
        <v>2006</v>
      </c>
      <c r="AT1628" s="139" t="str">
        <f>LEFT(B1628,6)</f>
        <v>200604</v>
      </c>
    </row>
    <row r="1629" spans="2:46" x14ac:dyDescent="0.25">
      <c r="B1629" s="11">
        <f>'Market Data'!B1615</f>
        <v>20060428</v>
      </c>
      <c r="C1629" s="2">
        <f>'Market Data'!C1615</f>
        <v>7046</v>
      </c>
      <c r="D1629" s="2">
        <f>'Market Data'!D1615</f>
        <v>7048</v>
      </c>
      <c r="E1629" s="2">
        <f>'Market Data'!E1615</f>
        <v>6993</v>
      </c>
      <c r="F1629" s="12">
        <f>'Market Data'!F1615</f>
        <v>7000.5</v>
      </c>
      <c r="H1629" s="151">
        <f t="shared" si="235"/>
        <v>1611</v>
      </c>
      <c r="I1629" s="244">
        <f ca="1">IF($H1629&lt;($J$6+1),"",PFE(OFFSET($F1629,0,0,-$J$6)))</f>
        <v>0.18425073190942279</v>
      </c>
      <c r="J1629" s="19"/>
      <c r="K1629" s="139" t="str">
        <f t="shared" ca="1" si="236"/>
        <v>Long</v>
      </c>
      <c r="L1629" s="243" t="e">
        <f t="shared" ca="1" si="231"/>
        <v>#N/A</v>
      </c>
      <c r="M1629" s="242" t="e">
        <f t="shared" ca="1" si="232"/>
        <v>#N/A</v>
      </c>
      <c r="N1629" s="20"/>
      <c r="O1629" s="74">
        <f t="shared" ca="1" si="237"/>
        <v>1</v>
      </c>
      <c r="P1629" s="75">
        <f t="shared" ca="1" si="229"/>
        <v>0</v>
      </c>
      <c r="Q1629" s="76" t="str">
        <f t="shared" ca="1" si="233"/>
        <v/>
      </c>
      <c r="R1629" s="75"/>
      <c r="S1629" s="77">
        <f t="shared" ca="1" si="230"/>
        <v>1</v>
      </c>
      <c r="T1629" s="78"/>
      <c r="U1629" s="81">
        <f t="shared" ca="1" si="238"/>
        <v>-2152.5</v>
      </c>
      <c r="V1629" s="82">
        <f t="shared" ca="1" si="234"/>
        <v>163797.64000000004</v>
      </c>
      <c r="W1629" s="50"/>
      <c r="X1629" s="50"/>
      <c r="Y1629" s="50"/>
      <c r="Z1629" s="50"/>
      <c r="AA1629" s="50"/>
      <c r="AG1629" s="50"/>
      <c r="AH1629" s="50"/>
      <c r="AI1629" s="50"/>
      <c r="AJ1629" s="50"/>
      <c r="AK1629" s="50"/>
      <c r="AL1629" s="50"/>
      <c r="AM1629" s="50"/>
      <c r="AN1629" s="50"/>
      <c r="AO1629" s="50"/>
      <c r="AP1629" s="138" t="str">
        <f>IF(NOT($AS1629=$AS1630),ROW(),"")</f>
        <v/>
      </c>
      <c r="AQ1629" s="20" t="str">
        <f>IF(NOT(AS1629=AS1630),AS1630,"")</f>
        <v/>
      </c>
      <c r="AR1629" s="20" t="str">
        <f>INDEX($AB$15:$AM$15,MATCH($AS1629,$AB$11:$AM$11,0))</f>
        <v>out</v>
      </c>
      <c r="AS1629" s="20" t="str">
        <f>LEFT(AT1629,4)</f>
        <v>2006</v>
      </c>
      <c r="AT1629" s="139" t="str">
        <f>LEFT(B1629,6)</f>
        <v>200604</v>
      </c>
    </row>
    <row r="1630" spans="2:46" x14ac:dyDescent="0.25">
      <c r="B1630" s="11">
        <f>'Market Data'!B1616</f>
        <v>20060502</v>
      </c>
      <c r="C1630" s="2">
        <f>'Market Data'!C1616</f>
        <v>6997.5</v>
      </c>
      <c r="D1630" s="2">
        <f>'Market Data'!D1616</f>
        <v>7061</v>
      </c>
      <c r="E1630" s="2">
        <f>'Market Data'!E1616</f>
        <v>6997.5</v>
      </c>
      <c r="F1630" s="12">
        <f>'Market Data'!F1616</f>
        <v>7043.5</v>
      </c>
      <c r="H1630" s="151">
        <f t="shared" si="235"/>
        <v>1612</v>
      </c>
      <c r="I1630" s="244">
        <f ca="1">IF($H1630&lt;($J$6+1),"",PFE(OFFSET($F1630,0,0,-$J$6)))</f>
        <v>0.18518338144872667</v>
      </c>
      <c r="J1630" s="19"/>
      <c r="K1630" s="139" t="str">
        <f t="shared" ca="1" si="236"/>
        <v>Long</v>
      </c>
      <c r="L1630" s="243" t="e">
        <f t="shared" ca="1" si="231"/>
        <v>#N/A</v>
      </c>
      <c r="M1630" s="242" t="e">
        <f t="shared" ca="1" si="232"/>
        <v>#N/A</v>
      </c>
      <c r="N1630" s="20"/>
      <c r="O1630" s="74">
        <f t="shared" ca="1" si="237"/>
        <v>1</v>
      </c>
      <c r="P1630" s="75">
        <f t="shared" ca="1" si="229"/>
        <v>0</v>
      </c>
      <c r="Q1630" s="76" t="str">
        <f t="shared" ca="1" si="233"/>
        <v/>
      </c>
      <c r="R1630" s="75"/>
      <c r="S1630" s="77">
        <f t="shared" ca="1" si="230"/>
        <v>1</v>
      </c>
      <c r="T1630" s="78"/>
      <c r="U1630" s="81">
        <f t="shared" ca="1" si="238"/>
        <v>1505</v>
      </c>
      <c r="V1630" s="82">
        <f t="shared" ca="1" si="234"/>
        <v>165302.64000000004</v>
      </c>
      <c r="W1630" s="50"/>
      <c r="X1630" s="50"/>
      <c r="Y1630" s="50"/>
      <c r="Z1630" s="50"/>
      <c r="AA1630" s="50"/>
      <c r="AG1630" s="50"/>
      <c r="AH1630" s="50"/>
      <c r="AI1630" s="50"/>
      <c r="AJ1630" s="50"/>
      <c r="AK1630" s="50"/>
      <c r="AL1630" s="50"/>
      <c r="AM1630" s="50"/>
      <c r="AN1630" s="50"/>
      <c r="AO1630" s="50"/>
      <c r="AP1630" s="138" t="str">
        <f>IF(NOT($AS1630=$AS1631),ROW(),"")</f>
        <v/>
      </c>
      <c r="AQ1630" s="20" t="str">
        <f>IF(NOT(AS1630=AS1631),AS1631,"")</f>
        <v/>
      </c>
      <c r="AR1630" s="20" t="str">
        <f>INDEX($AB$15:$AM$15,MATCH($AS1630,$AB$11:$AM$11,0))</f>
        <v>out</v>
      </c>
      <c r="AS1630" s="20" t="str">
        <f>LEFT(AT1630,4)</f>
        <v>2006</v>
      </c>
      <c r="AT1630" s="139" t="str">
        <f>LEFT(B1630,6)</f>
        <v>200605</v>
      </c>
    </row>
    <row r="1631" spans="2:46" x14ac:dyDescent="0.25">
      <c r="B1631" s="11">
        <f>'Market Data'!B1617</f>
        <v>20060503</v>
      </c>
      <c r="C1631" s="2">
        <f>'Market Data'!C1617</f>
        <v>7066.5</v>
      </c>
      <c r="D1631" s="2">
        <f>'Market Data'!D1617</f>
        <v>7075</v>
      </c>
      <c r="E1631" s="2">
        <f>'Market Data'!E1617</f>
        <v>6954</v>
      </c>
      <c r="F1631" s="12">
        <f>'Market Data'!F1617</f>
        <v>6969</v>
      </c>
      <c r="H1631" s="151">
        <f t="shared" si="235"/>
        <v>1613</v>
      </c>
      <c r="I1631" s="244">
        <f ca="1">IF($H1631&lt;($J$6+1),"",PFE(OFFSET($F1631,0,0,-$J$6)))</f>
        <v>0.15534936044489181</v>
      </c>
      <c r="J1631" s="19"/>
      <c r="K1631" s="139" t="str">
        <f t="shared" ca="1" si="236"/>
        <v>Long</v>
      </c>
      <c r="L1631" s="243" t="e">
        <f t="shared" ca="1" si="231"/>
        <v>#N/A</v>
      </c>
      <c r="M1631" s="242" t="e">
        <f t="shared" ca="1" si="232"/>
        <v>#N/A</v>
      </c>
      <c r="N1631" s="20"/>
      <c r="O1631" s="74">
        <f t="shared" ca="1" si="237"/>
        <v>1</v>
      </c>
      <c r="P1631" s="75">
        <f t="shared" ca="1" si="229"/>
        <v>0</v>
      </c>
      <c r="Q1631" s="76" t="str">
        <f t="shared" ca="1" si="233"/>
        <v/>
      </c>
      <c r="R1631" s="75"/>
      <c r="S1631" s="77">
        <f t="shared" ca="1" si="230"/>
        <v>1</v>
      </c>
      <c r="T1631" s="78"/>
      <c r="U1631" s="81">
        <f t="shared" ca="1" si="238"/>
        <v>-2607.5</v>
      </c>
      <c r="V1631" s="82">
        <f t="shared" ca="1" si="234"/>
        <v>162695.14000000004</v>
      </c>
      <c r="W1631" s="50"/>
      <c r="X1631" s="50"/>
      <c r="Y1631" s="50"/>
      <c r="Z1631" s="50"/>
      <c r="AA1631" s="50"/>
      <c r="AG1631" s="50"/>
      <c r="AH1631" s="50"/>
      <c r="AI1631" s="50"/>
      <c r="AJ1631" s="50"/>
      <c r="AK1631" s="50"/>
      <c r="AL1631" s="50"/>
      <c r="AM1631" s="50"/>
      <c r="AN1631" s="50"/>
      <c r="AO1631" s="50"/>
      <c r="AP1631" s="138" t="str">
        <f>IF(NOT($AS1631=$AS1632),ROW(),"")</f>
        <v/>
      </c>
      <c r="AQ1631" s="20" t="str">
        <f>IF(NOT(AS1631=AS1632),AS1632,"")</f>
        <v/>
      </c>
      <c r="AR1631" s="20" t="str">
        <f>INDEX($AB$15:$AM$15,MATCH($AS1631,$AB$11:$AM$11,0))</f>
        <v>out</v>
      </c>
      <c r="AS1631" s="20" t="str">
        <f>LEFT(AT1631,4)</f>
        <v>2006</v>
      </c>
      <c r="AT1631" s="139" t="str">
        <f>LEFT(B1631,6)</f>
        <v>200605</v>
      </c>
    </row>
    <row r="1632" spans="2:46" x14ac:dyDescent="0.25">
      <c r="B1632" s="11">
        <f>'Market Data'!B1618</f>
        <v>20060504</v>
      </c>
      <c r="C1632" s="2">
        <f>'Market Data'!C1618</f>
        <v>6976.5</v>
      </c>
      <c r="D1632" s="2">
        <f>'Market Data'!D1618</f>
        <v>7043</v>
      </c>
      <c r="E1632" s="2">
        <f>'Market Data'!E1618</f>
        <v>6958</v>
      </c>
      <c r="F1632" s="12">
        <f>'Market Data'!F1618</f>
        <v>7029.5</v>
      </c>
      <c r="H1632" s="151">
        <f t="shared" si="235"/>
        <v>1614</v>
      </c>
      <c r="I1632" s="244">
        <f ca="1">IF($H1632&lt;($J$6+1),"",PFE(OFFSET($F1632,0,0,-$J$6)))</f>
        <v>0.15467727735205419</v>
      </c>
      <c r="J1632" s="19"/>
      <c r="K1632" s="139" t="str">
        <f t="shared" ca="1" si="236"/>
        <v>Long</v>
      </c>
      <c r="L1632" s="243" t="e">
        <f t="shared" ca="1" si="231"/>
        <v>#N/A</v>
      </c>
      <c r="M1632" s="242" t="e">
        <f t="shared" ca="1" si="232"/>
        <v>#N/A</v>
      </c>
      <c r="N1632" s="20"/>
      <c r="O1632" s="74">
        <f t="shared" ca="1" si="237"/>
        <v>1</v>
      </c>
      <c r="P1632" s="75">
        <f t="shared" ca="1" si="229"/>
        <v>0</v>
      </c>
      <c r="Q1632" s="76" t="str">
        <f t="shared" ca="1" si="233"/>
        <v/>
      </c>
      <c r="R1632" s="75"/>
      <c r="S1632" s="77">
        <f t="shared" ca="1" si="230"/>
        <v>1</v>
      </c>
      <c r="T1632" s="78"/>
      <c r="U1632" s="81">
        <f t="shared" ca="1" si="238"/>
        <v>2117.5</v>
      </c>
      <c r="V1632" s="82">
        <f t="shared" ca="1" si="234"/>
        <v>164812.64000000004</v>
      </c>
      <c r="W1632" s="50"/>
      <c r="X1632" s="50"/>
      <c r="Y1632" s="50"/>
      <c r="Z1632" s="50"/>
      <c r="AA1632" s="50"/>
      <c r="AG1632" s="50"/>
      <c r="AH1632" s="50"/>
      <c r="AI1632" s="50"/>
      <c r="AJ1632" s="50"/>
      <c r="AK1632" s="50"/>
      <c r="AL1632" s="50"/>
      <c r="AM1632" s="50"/>
      <c r="AN1632" s="50"/>
      <c r="AO1632" s="50"/>
      <c r="AP1632" s="138" t="str">
        <f>IF(NOT($AS1632=$AS1633),ROW(),"")</f>
        <v/>
      </c>
      <c r="AQ1632" s="20" t="str">
        <f>IF(NOT(AS1632=AS1633),AS1633,"")</f>
        <v/>
      </c>
      <c r="AR1632" s="20" t="str">
        <f>INDEX($AB$15:$AM$15,MATCH($AS1632,$AB$11:$AM$11,0))</f>
        <v>out</v>
      </c>
      <c r="AS1632" s="20" t="str">
        <f>LEFT(AT1632,4)</f>
        <v>2006</v>
      </c>
      <c r="AT1632" s="139" t="str">
        <f>LEFT(B1632,6)</f>
        <v>200605</v>
      </c>
    </row>
    <row r="1633" spans="2:46" x14ac:dyDescent="0.25">
      <c r="B1633" s="11">
        <f>'Market Data'!B1619</f>
        <v>20060505</v>
      </c>
      <c r="C1633" s="2">
        <f>'Market Data'!C1619</f>
        <v>7034.5</v>
      </c>
      <c r="D1633" s="2">
        <f>'Market Data'!D1619</f>
        <v>7132.5</v>
      </c>
      <c r="E1633" s="2">
        <f>'Market Data'!E1619</f>
        <v>7034.5</v>
      </c>
      <c r="F1633" s="12">
        <f>'Market Data'!F1619</f>
        <v>7102.5</v>
      </c>
      <c r="H1633" s="151">
        <f t="shared" si="235"/>
        <v>1615</v>
      </c>
      <c r="I1633" s="244">
        <f ca="1">IF($H1633&lt;($J$6+1),"",PFE(OFFSET($F1633,0,0,-$J$6)))</f>
        <v>0.17630946439617609</v>
      </c>
      <c r="J1633" s="19"/>
      <c r="K1633" s="139" t="str">
        <f t="shared" ca="1" si="236"/>
        <v>Long</v>
      </c>
      <c r="L1633" s="243" t="e">
        <f t="shared" ca="1" si="231"/>
        <v>#N/A</v>
      </c>
      <c r="M1633" s="242" t="e">
        <f t="shared" ca="1" si="232"/>
        <v>#N/A</v>
      </c>
      <c r="N1633" s="20"/>
      <c r="O1633" s="74">
        <f t="shared" ca="1" si="237"/>
        <v>1</v>
      </c>
      <c r="P1633" s="75">
        <f t="shared" ca="1" si="229"/>
        <v>0</v>
      </c>
      <c r="Q1633" s="76" t="str">
        <f t="shared" ca="1" si="233"/>
        <v/>
      </c>
      <c r="R1633" s="75"/>
      <c r="S1633" s="77">
        <f t="shared" ca="1" si="230"/>
        <v>1</v>
      </c>
      <c r="T1633" s="78"/>
      <c r="U1633" s="81">
        <f t="shared" ca="1" si="238"/>
        <v>2555</v>
      </c>
      <c r="V1633" s="82">
        <f t="shared" ca="1" si="234"/>
        <v>167367.64000000004</v>
      </c>
      <c r="W1633" s="50"/>
      <c r="X1633" s="50"/>
      <c r="Y1633" s="50"/>
      <c r="Z1633" s="50"/>
      <c r="AA1633" s="50"/>
      <c r="AG1633" s="50"/>
      <c r="AH1633" s="50"/>
      <c r="AI1633" s="50"/>
      <c r="AJ1633" s="50"/>
      <c r="AK1633" s="50"/>
      <c r="AL1633" s="50"/>
      <c r="AM1633" s="50"/>
      <c r="AN1633" s="50"/>
      <c r="AO1633" s="50"/>
      <c r="AP1633" s="138" t="str">
        <f>IF(NOT($AS1633=$AS1634),ROW(),"")</f>
        <v/>
      </c>
      <c r="AQ1633" s="20" t="str">
        <f>IF(NOT(AS1633=AS1634),AS1634,"")</f>
        <v/>
      </c>
      <c r="AR1633" s="20" t="str">
        <f>INDEX($AB$15:$AM$15,MATCH($AS1633,$AB$11:$AM$11,0))</f>
        <v>out</v>
      </c>
      <c r="AS1633" s="20" t="str">
        <f>LEFT(AT1633,4)</f>
        <v>2006</v>
      </c>
      <c r="AT1633" s="139" t="str">
        <f>LEFT(B1633,6)</f>
        <v>200605</v>
      </c>
    </row>
    <row r="1634" spans="2:46" x14ac:dyDescent="0.25">
      <c r="B1634" s="11">
        <f>'Market Data'!B1620</f>
        <v>20060508</v>
      </c>
      <c r="C1634" s="2">
        <f>'Market Data'!C1620</f>
        <v>7126.5</v>
      </c>
      <c r="D1634" s="2">
        <f>'Market Data'!D1620</f>
        <v>7145.5</v>
      </c>
      <c r="E1634" s="2">
        <f>'Market Data'!E1620</f>
        <v>7109</v>
      </c>
      <c r="F1634" s="12">
        <f>'Market Data'!F1620</f>
        <v>7112.5</v>
      </c>
      <c r="H1634" s="151">
        <f t="shared" si="235"/>
        <v>1616</v>
      </c>
      <c r="I1634" s="244">
        <f ca="1">IF($H1634&lt;($J$6+1),"",PFE(OFFSET($F1634,0,0,-$J$6)))</f>
        <v>0.17462973271112486</v>
      </c>
      <c r="J1634" s="19"/>
      <c r="K1634" s="139" t="str">
        <f t="shared" ca="1" si="236"/>
        <v>Long</v>
      </c>
      <c r="L1634" s="243" t="e">
        <f t="shared" ca="1" si="231"/>
        <v>#N/A</v>
      </c>
      <c r="M1634" s="242" t="e">
        <f t="shared" ca="1" si="232"/>
        <v>#N/A</v>
      </c>
      <c r="N1634" s="20"/>
      <c r="O1634" s="74">
        <f t="shared" ca="1" si="237"/>
        <v>1</v>
      </c>
      <c r="P1634" s="75">
        <f t="shared" ca="1" si="229"/>
        <v>0</v>
      </c>
      <c r="Q1634" s="76" t="str">
        <f t="shared" ca="1" si="233"/>
        <v/>
      </c>
      <c r="R1634" s="75"/>
      <c r="S1634" s="77">
        <f t="shared" ca="1" si="230"/>
        <v>1</v>
      </c>
      <c r="T1634" s="78"/>
      <c r="U1634" s="81">
        <f t="shared" ca="1" si="238"/>
        <v>350</v>
      </c>
      <c r="V1634" s="82">
        <f t="shared" ca="1" si="234"/>
        <v>167717.64000000004</v>
      </c>
      <c r="W1634" s="50"/>
      <c r="X1634" s="50"/>
      <c r="Y1634" s="50"/>
      <c r="Z1634" s="50"/>
      <c r="AA1634" s="50"/>
      <c r="AG1634" s="50"/>
      <c r="AH1634" s="50"/>
      <c r="AI1634" s="50"/>
      <c r="AJ1634" s="50"/>
      <c r="AK1634" s="50"/>
      <c r="AL1634" s="50"/>
      <c r="AM1634" s="50"/>
      <c r="AN1634" s="50"/>
      <c r="AO1634" s="50"/>
      <c r="AP1634" s="138" t="str">
        <f>IF(NOT($AS1634=$AS1635),ROW(),"")</f>
        <v/>
      </c>
      <c r="AQ1634" s="20" t="str">
        <f>IF(NOT(AS1634=AS1635),AS1635,"")</f>
        <v/>
      </c>
      <c r="AR1634" s="20" t="str">
        <f>INDEX($AB$15:$AM$15,MATCH($AS1634,$AB$11:$AM$11,0))</f>
        <v>out</v>
      </c>
      <c r="AS1634" s="20" t="str">
        <f>LEFT(AT1634,4)</f>
        <v>2006</v>
      </c>
      <c r="AT1634" s="139" t="str">
        <f>LEFT(B1634,6)</f>
        <v>200605</v>
      </c>
    </row>
    <row r="1635" spans="2:46" x14ac:dyDescent="0.25">
      <c r="B1635" s="11">
        <f>'Market Data'!B1621</f>
        <v>20060509</v>
      </c>
      <c r="C1635" s="2">
        <f>'Market Data'!C1621</f>
        <v>7117.5</v>
      </c>
      <c r="D1635" s="2">
        <f>'Market Data'!D1621</f>
        <v>7135</v>
      </c>
      <c r="E1635" s="2">
        <f>'Market Data'!E1621</f>
        <v>7085.5</v>
      </c>
      <c r="F1635" s="12">
        <f>'Market Data'!F1621</f>
        <v>7130.5</v>
      </c>
      <c r="H1635" s="151">
        <f t="shared" si="235"/>
        <v>1617</v>
      </c>
      <c r="I1635" s="244">
        <f ca="1">IF($H1635&lt;($J$6+1),"",PFE(OFFSET($F1635,0,0,-$J$6)))</f>
        <v>0.17630924287285313</v>
      </c>
      <c r="J1635" s="19"/>
      <c r="K1635" s="139" t="str">
        <f t="shared" ca="1" si="236"/>
        <v>Long</v>
      </c>
      <c r="L1635" s="243" t="e">
        <f t="shared" ca="1" si="231"/>
        <v>#N/A</v>
      </c>
      <c r="M1635" s="242" t="e">
        <f t="shared" ca="1" si="232"/>
        <v>#N/A</v>
      </c>
      <c r="N1635" s="20"/>
      <c r="O1635" s="74">
        <f t="shared" ca="1" si="237"/>
        <v>1</v>
      </c>
      <c r="P1635" s="75">
        <f t="shared" ca="1" si="229"/>
        <v>0</v>
      </c>
      <c r="Q1635" s="76" t="str">
        <f t="shared" ca="1" si="233"/>
        <v/>
      </c>
      <c r="R1635" s="75"/>
      <c r="S1635" s="77">
        <f t="shared" ca="1" si="230"/>
        <v>1</v>
      </c>
      <c r="T1635" s="78"/>
      <c r="U1635" s="81">
        <f t="shared" ca="1" si="238"/>
        <v>630</v>
      </c>
      <c r="V1635" s="82">
        <f t="shared" ca="1" si="234"/>
        <v>168347.64000000004</v>
      </c>
      <c r="W1635" s="50"/>
      <c r="X1635" s="50"/>
      <c r="Y1635" s="50"/>
      <c r="Z1635" s="50"/>
      <c r="AA1635" s="50"/>
      <c r="AG1635" s="50"/>
      <c r="AH1635" s="50"/>
      <c r="AI1635" s="50"/>
      <c r="AJ1635" s="50"/>
      <c r="AK1635" s="50"/>
      <c r="AL1635" s="50"/>
      <c r="AM1635" s="50"/>
      <c r="AN1635" s="50"/>
      <c r="AO1635" s="50"/>
      <c r="AP1635" s="138" t="str">
        <f>IF(NOT($AS1635=$AS1636),ROW(),"")</f>
        <v/>
      </c>
      <c r="AQ1635" s="20" t="str">
        <f>IF(NOT(AS1635=AS1636),AS1636,"")</f>
        <v/>
      </c>
      <c r="AR1635" s="20" t="str">
        <f>INDEX($AB$15:$AM$15,MATCH($AS1635,$AB$11:$AM$11,0))</f>
        <v>out</v>
      </c>
      <c r="AS1635" s="20" t="str">
        <f>LEFT(AT1635,4)</f>
        <v>2006</v>
      </c>
      <c r="AT1635" s="139" t="str">
        <f>LEFT(B1635,6)</f>
        <v>200605</v>
      </c>
    </row>
    <row r="1636" spans="2:46" x14ac:dyDescent="0.25">
      <c r="B1636" s="11">
        <f>'Market Data'!B1622</f>
        <v>20060510</v>
      </c>
      <c r="C1636" s="2">
        <f>'Market Data'!C1622</f>
        <v>7112</v>
      </c>
      <c r="D1636" s="2">
        <f>'Market Data'!D1622</f>
        <v>7151</v>
      </c>
      <c r="E1636" s="2">
        <f>'Market Data'!E1622</f>
        <v>7094</v>
      </c>
      <c r="F1636" s="12">
        <f>'Market Data'!F1622</f>
        <v>7111.5</v>
      </c>
      <c r="H1636" s="151">
        <f t="shared" si="235"/>
        <v>1618</v>
      </c>
      <c r="I1636" s="244">
        <f ca="1">IF($H1636&lt;($J$6+1),"",PFE(OFFSET($F1636,0,0,-$J$6)))</f>
        <v>0.18637907987131477</v>
      </c>
      <c r="J1636" s="19"/>
      <c r="K1636" s="139" t="str">
        <f t="shared" ca="1" si="236"/>
        <v>Long</v>
      </c>
      <c r="L1636" s="243" t="e">
        <f t="shared" ca="1" si="231"/>
        <v>#N/A</v>
      </c>
      <c r="M1636" s="242" t="e">
        <f t="shared" ca="1" si="232"/>
        <v>#N/A</v>
      </c>
      <c r="N1636" s="20"/>
      <c r="O1636" s="74">
        <f t="shared" ca="1" si="237"/>
        <v>1</v>
      </c>
      <c r="P1636" s="75">
        <f t="shared" ca="1" si="229"/>
        <v>0</v>
      </c>
      <c r="Q1636" s="76" t="str">
        <f t="shared" ca="1" si="233"/>
        <v/>
      </c>
      <c r="R1636" s="75"/>
      <c r="S1636" s="77">
        <f t="shared" ca="1" si="230"/>
        <v>1</v>
      </c>
      <c r="T1636" s="78"/>
      <c r="U1636" s="81">
        <f t="shared" ca="1" si="238"/>
        <v>-665</v>
      </c>
      <c r="V1636" s="82">
        <f t="shared" ca="1" si="234"/>
        <v>167682.64000000004</v>
      </c>
      <c r="W1636" s="50"/>
      <c r="X1636" s="50"/>
      <c r="Y1636" s="50"/>
      <c r="Z1636" s="50"/>
      <c r="AA1636" s="50"/>
      <c r="AG1636" s="50"/>
      <c r="AH1636" s="50"/>
      <c r="AI1636" s="50"/>
      <c r="AJ1636" s="50"/>
      <c r="AK1636" s="50"/>
      <c r="AL1636" s="50"/>
      <c r="AM1636" s="50"/>
      <c r="AN1636" s="50"/>
      <c r="AO1636" s="50"/>
      <c r="AP1636" s="138" t="str">
        <f>IF(NOT($AS1636=$AS1637),ROW(),"")</f>
        <v/>
      </c>
      <c r="AQ1636" s="20" t="str">
        <f>IF(NOT(AS1636=AS1637),AS1637,"")</f>
        <v/>
      </c>
      <c r="AR1636" s="20" t="str">
        <f>INDEX($AB$15:$AM$15,MATCH($AS1636,$AB$11:$AM$11,0))</f>
        <v>out</v>
      </c>
      <c r="AS1636" s="20" t="str">
        <f>LEFT(AT1636,4)</f>
        <v>2006</v>
      </c>
      <c r="AT1636" s="139" t="str">
        <f>LEFT(B1636,6)</f>
        <v>200605</v>
      </c>
    </row>
    <row r="1637" spans="2:46" x14ac:dyDescent="0.25">
      <c r="B1637" s="11">
        <f>'Market Data'!B1623</f>
        <v>20060511</v>
      </c>
      <c r="C1637" s="2">
        <f>'Market Data'!C1623</f>
        <v>7111.5</v>
      </c>
      <c r="D1637" s="2">
        <f>'Market Data'!D1623</f>
        <v>7153.5</v>
      </c>
      <c r="E1637" s="2">
        <f>'Market Data'!E1623</f>
        <v>7026</v>
      </c>
      <c r="F1637" s="12">
        <f>'Market Data'!F1623</f>
        <v>7041</v>
      </c>
      <c r="H1637" s="151">
        <f t="shared" si="235"/>
        <v>1619</v>
      </c>
      <c r="I1637" s="244">
        <f ca="1">IF($H1637&lt;($J$6+1),"",PFE(OFFSET($F1637,0,0,-$J$6)))</f>
        <v>0.15237497248255477</v>
      </c>
      <c r="J1637" s="19"/>
      <c r="K1637" s="139" t="str">
        <f t="shared" ca="1" si="236"/>
        <v>Long</v>
      </c>
      <c r="L1637" s="243" t="e">
        <f t="shared" ca="1" si="231"/>
        <v>#N/A</v>
      </c>
      <c r="M1637" s="242" t="e">
        <f t="shared" ca="1" si="232"/>
        <v>#N/A</v>
      </c>
      <c r="N1637" s="20"/>
      <c r="O1637" s="74">
        <f t="shared" ca="1" si="237"/>
        <v>1</v>
      </c>
      <c r="P1637" s="75">
        <f t="shared" ca="1" si="229"/>
        <v>0</v>
      </c>
      <c r="Q1637" s="76" t="str">
        <f t="shared" ca="1" si="233"/>
        <v/>
      </c>
      <c r="R1637" s="75"/>
      <c r="S1637" s="77">
        <f t="shared" ca="1" si="230"/>
        <v>1</v>
      </c>
      <c r="T1637" s="78"/>
      <c r="U1637" s="81">
        <f t="shared" ca="1" si="238"/>
        <v>-2467.5</v>
      </c>
      <c r="V1637" s="82">
        <f t="shared" ca="1" si="234"/>
        <v>165215.14000000004</v>
      </c>
      <c r="W1637" s="50"/>
      <c r="X1637" s="50"/>
      <c r="Y1637" s="50"/>
      <c r="Z1637" s="50"/>
      <c r="AA1637" s="50"/>
      <c r="AG1637" s="50"/>
      <c r="AH1637" s="50"/>
      <c r="AI1637" s="50"/>
      <c r="AJ1637" s="50"/>
      <c r="AK1637" s="50"/>
      <c r="AL1637" s="50"/>
      <c r="AM1637" s="50"/>
      <c r="AN1637" s="50"/>
      <c r="AO1637" s="50"/>
      <c r="AP1637" s="138" t="str">
        <f>IF(NOT($AS1637=$AS1638),ROW(),"")</f>
        <v/>
      </c>
      <c r="AQ1637" s="20" t="str">
        <f>IF(NOT(AS1637=AS1638),AS1638,"")</f>
        <v/>
      </c>
      <c r="AR1637" s="20" t="str">
        <f>INDEX($AB$15:$AM$15,MATCH($AS1637,$AB$11:$AM$11,0))</f>
        <v>out</v>
      </c>
      <c r="AS1637" s="20" t="str">
        <f>LEFT(AT1637,4)</f>
        <v>2006</v>
      </c>
      <c r="AT1637" s="139" t="str">
        <f>LEFT(B1637,6)</f>
        <v>200605</v>
      </c>
    </row>
    <row r="1638" spans="2:46" x14ac:dyDescent="0.25">
      <c r="B1638" s="11">
        <f>'Market Data'!B1624</f>
        <v>20060512</v>
      </c>
      <c r="C1638" s="2">
        <f>'Market Data'!C1624</f>
        <v>7013.5</v>
      </c>
      <c r="D1638" s="2">
        <f>'Market Data'!D1624</f>
        <v>7033.5</v>
      </c>
      <c r="E1638" s="2">
        <f>'Market Data'!E1624</f>
        <v>6879.5</v>
      </c>
      <c r="F1638" s="12">
        <f>'Market Data'!F1624</f>
        <v>6907</v>
      </c>
      <c r="H1638" s="151">
        <f t="shared" si="235"/>
        <v>1620</v>
      </c>
      <c r="I1638" s="244">
        <f ca="1">IF($H1638&lt;($J$6+1),"",PFE(OFFSET($F1638,0,0,-$J$6)))</f>
        <v>0.10284716956913147</v>
      </c>
      <c r="J1638" s="19"/>
      <c r="K1638" s="139" t="str">
        <f t="shared" ca="1" si="236"/>
        <v>Long</v>
      </c>
      <c r="L1638" s="243" t="e">
        <f t="shared" ca="1" si="231"/>
        <v>#N/A</v>
      </c>
      <c r="M1638" s="242" t="e">
        <f t="shared" ca="1" si="232"/>
        <v>#N/A</v>
      </c>
      <c r="N1638" s="20"/>
      <c r="O1638" s="74">
        <f t="shared" ca="1" si="237"/>
        <v>1</v>
      </c>
      <c r="P1638" s="75">
        <f t="shared" ca="1" si="229"/>
        <v>0</v>
      </c>
      <c r="Q1638" s="76" t="str">
        <f t="shared" ca="1" si="233"/>
        <v/>
      </c>
      <c r="R1638" s="75"/>
      <c r="S1638" s="77">
        <f t="shared" ca="1" si="230"/>
        <v>1</v>
      </c>
      <c r="T1638" s="78"/>
      <c r="U1638" s="81">
        <f t="shared" ca="1" si="238"/>
        <v>-4690</v>
      </c>
      <c r="V1638" s="82">
        <f t="shared" ca="1" si="234"/>
        <v>160525.14000000004</v>
      </c>
      <c r="W1638" s="50"/>
      <c r="X1638" s="50"/>
      <c r="Y1638" s="50"/>
      <c r="Z1638" s="50"/>
      <c r="AA1638" s="50"/>
      <c r="AG1638" s="50"/>
      <c r="AH1638" s="50"/>
      <c r="AI1638" s="50"/>
      <c r="AJ1638" s="50"/>
      <c r="AK1638" s="50"/>
      <c r="AL1638" s="50"/>
      <c r="AM1638" s="50"/>
      <c r="AN1638" s="50"/>
      <c r="AO1638" s="50"/>
      <c r="AP1638" s="138" t="str">
        <f>IF(NOT($AS1638=$AS1639),ROW(),"")</f>
        <v/>
      </c>
      <c r="AQ1638" s="20" t="str">
        <f>IF(NOT(AS1638=AS1639),AS1639,"")</f>
        <v/>
      </c>
      <c r="AR1638" s="20" t="str">
        <f>INDEX($AB$15:$AM$15,MATCH($AS1638,$AB$11:$AM$11,0))</f>
        <v>out</v>
      </c>
      <c r="AS1638" s="20" t="str">
        <f>LEFT(AT1638,4)</f>
        <v>2006</v>
      </c>
      <c r="AT1638" s="139" t="str">
        <f>LEFT(B1638,6)</f>
        <v>200605</v>
      </c>
    </row>
    <row r="1639" spans="2:46" x14ac:dyDescent="0.25">
      <c r="B1639" s="11">
        <f>'Market Data'!B1625</f>
        <v>20060515</v>
      </c>
      <c r="C1639" s="2">
        <f>'Market Data'!C1625</f>
        <v>6857</v>
      </c>
      <c r="D1639" s="2">
        <f>'Market Data'!D1625</f>
        <v>6892</v>
      </c>
      <c r="E1639" s="2">
        <f>'Market Data'!E1625</f>
        <v>6768</v>
      </c>
      <c r="F1639" s="12">
        <f>'Market Data'!F1625</f>
        <v>6846</v>
      </c>
      <c r="H1639" s="151">
        <f t="shared" si="235"/>
        <v>1621</v>
      </c>
      <c r="I1639" s="244">
        <f ca="1">IF($H1639&lt;($J$6+1),"",PFE(OFFSET($F1639,0,0,-$J$6)))</f>
        <v>0.10235787267679297</v>
      </c>
      <c r="J1639" s="19"/>
      <c r="K1639" s="139" t="str">
        <f t="shared" ca="1" si="236"/>
        <v>Long</v>
      </c>
      <c r="L1639" s="243" t="e">
        <f t="shared" ca="1" si="231"/>
        <v>#N/A</v>
      </c>
      <c r="M1639" s="242" t="e">
        <f t="shared" ca="1" si="232"/>
        <v>#N/A</v>
      </c>
      <c r="N1639" s="20"/>
      <c r="O1639" s="74">
        <f t="shared" ca="1" si="237"/>
        <v>1</v>
      </c>
      <c r="P1639" s="75">
        <f t="shared" ca="1" si="229"/>
        <v>0</v>
      </c>
      <c r="Q1639" s="76" t="str">
        <f t="shared" ca="1" si="233"/>
        <v/>
      </c>
      <c r="R1639" s="75"/>
      <c r="S1639" s="77">
        <f t="shared" ca="1" si="230"/>
        <v>1</v>
      </c>
      <c r="T1639" s="78"/>
      <c r="U1639" s="81">
        <f t="shared" ca="1" si="238"/>
        <v>-2135</v>
      </c>
      <c r="V1639" s="82">
        <f t="shared" ca="1" si="234"/>
        <v>158390.14000000004</v>
      </c>
      <c r="W1639" s="50"/>
      <c r="X1639" s="50"/>
      <c r="Y1639" s="50"/>
      <c r="Z1639" s="50"/>
      <c r="AA1639" s="50"/>
      <c r="AG1639" s="50"/>
      <c r="AH1639" s="50"/>
      <c r="AI1639" s="50"/>
      <c r="AJ1639" s="50"/>
      <c r="AK1639" s="50"/>
      <c r="AL1639" s="50"/>
      <c r="AM1639" s="50"/>
      <c r="AN1639" s="50"/>
      <c r="AO1639" s="50"/>
      <c r="AP1639" s="138" t="str">
        <f>IF(NOT($AS1639=$AS1640),ROW(),"")</f>
        <v/>
      </c>
      <c r="AQ1639" s="20" t="str">
        <f>IF(NOT(AS1639=AS1640),AS1640,"")</f>
        <v/>
      </c>
      <c r="AR1639" s="20" t="str">
        <f>INDEX($AB$15:$AM$15,MATCH($AS1639,$AB$11:$AM$11,0))</f>
        <v>out</v>
      </c>
      <c r="AS1639" s="20" t="str">
        <f>LEFT(AT1639,4)</f>
        <v>2006</v>
      </c>
      <c r="AT1639" s="139" t="str">
        <f>LEFT(B1639,6)</f>
        <v>200605</v>
      </c>
    </row>
    <row r="1640" spans="2:46" x14ac:dyDescent="0.25">
      <c r="B1640" s="11">
        <f>'Market Data'!B1626</f>
        <v>20060516</v>
      </c>
      <c r="C1640" s="2">
        <f>'Market Data'!C1626</f>
        <v>6833.5</v>
      </c>
      <c r="D1640" s="2">
        <f>'Market Data'!D1626</f>
        <v>6885</v>
      </c>
      <c r="E1640" s="2">
        <f>'Market Data'!E1626</f>
        <v>6795</v>
      </c>
      <c r="F1640" s="12">
        <f>'Market Data'!F1626</f>
        <v>6842.5</v>
      </c>
      <c r="H1640" s="151">
        <f t="shared" si="235"/>
        <v>1622</v>
      </c>
      <c r="I1640" s="244">
        <f ca="1">IF($H1640&lt;($J$6+1),"",PFE(OFFSET($F1640,0,0,-$J$6)))</f>
        <v>9.3395741631663989E-2</v>
      </c>
      <c r="J1640" s="19"/>
      <c r="K1640" s="139" t="str">
        <f t="shared" ca="1" si="236"/>
        <v>Long</v>
      </c>
      <c r="L1640" s="243" t="e">
        <f t="shared" ca="1" si="231"/>
        <v>#N/A</v>
      </c>
      <c r="M1640" s="242" t="e">
        <f t="shared" ca="1" si="232"/>
        <v>#N/A</v>
      </c>
      <c r="N1640" s="20"/>
      <c r="O1640" s="74">
        <f t="shared" ca="1" si="237"/>
        <v>1</v>
      </c>
      <c r="P1640" s="75">
        <f t="shared" ca="1" si="229"/>
        <v>0</v>
      </c>
      <c r="Q1640" s="76" t="str">
        <f t="shared" ca="1" si="233"/>
        <v/>
      </c>
      <c r="R1640" s="75"/>
      <c r="S1640" s="77">
        <f t="shared" ca="1" si="230"/>
        <v>1</v>
      </c>
      <c r="T1640" s="78"/>
      <c r="U1640" s="81">
        <f t="shared" ca="1" si="238"/>
        <v>-122.5</v>
      </c>
      <c r="V1640" s="82">
        <f t="shared" ca="1" si="234"/>
        <v>158267.64000000004</v>
      </c>
      <c r="W1640" s="50"/>
      <c r="X1640" s="50"/>
      <c r="Y1640" s="50"/>
      <c r="Z1640" s="50"/>
      <c r="AA1640" s="50"/>
      <c r="AG1640" s="50"/>
      <c r="AH1640" s="50"/>
      <c r="AI1640" s="50"/>
      <c r="AJ1640" s="50"/>
      <c r="AK1640" s="50"/>
      <c r="AL1640" s="50"/>
      <c r="AM1640" s="50"/>
      <c r="AN1640" s="50"/>
      <c r="AO1640" s="50"/>
      <c r="AP1640" s="138" t="str">
        <f>IF(NOT($AS1640=$AS1641),ROW(),"")</f>
        <v/>
      </c>
      <c r="AQ1640" s="20" t="str">
        <f>IF(NOT(AS1640=AS1641),AS1641,"")</f>
        <v/>
      </c>
      <c r="AR1640" s="20" t="str">
        <f>INDEX($AB$15:$AM$15,MATCH($AS1640,$AB$11:$AM$11,0))</f>
        <v>out</v>
      </c>
      <c r="AS1640" s="20" t="str">
        <f>LEFT(AT1640,4)</f>
        <v>2006</v>
      </c>
      <c r="AT1640" s="139" t="str">
        <f>LEFT(B1640,6)</f>
        <v>200605</v>
      </c>
    </row>
    <row r="1641" spans="2:46" x14ac:dyDescent="0.25">
      <c r="B1641" s="11">
        <f>'Market Data'!B1627</f>
        <v>20060517</v>
      </c>
      <c r="C1641" s="2">
        <f>'Market Data'!C1627</f>
        <v>6870</v>
      </c>
      <c r="D1641" s="2">
        <f>'Market Data'!D1627</f>
        <v>6881.5</v>
      </c>
      <c r="E1641" s="2">
        <f>'Market Data'!E1627</f>
        <v>6635.5</v>
      </c>
      <c r="F1641" s="12">
        <f>'Market Data'!F1627</f>
        <v>6643.5</v>
      </c>
      <c r="H1641" s="151">
        <f t="shared" si="235"/>
        <v>1623</v>
      </c>
      <c r="I1641" s="244">
        <f ca="1">IF($H1641&lt;($J$6+1),"",PFE(OFFSET($F1641,0,0,-$J$6)))</f>
        <v>4.982491881344888E-2</v>
      </c>
      <c r="J1641" s="19"/>
      <c r="K1641" s="139" t="str">
        <f t="shared" ca="1" si="236"/>
        <v>Long</v>
      </c>
      <c r="L1641" s="243" t="e">
        <f t="shared" ca="1" si="231"/>
        <v>#N/A</v>
      </c>
      <c r="M1641" s="242" t="e">
        <f t="shared" ca="1" si="232"/>
        <v>#N/A</v>
      </c>
      <c r="N1641" s="20"/>
      <c r="O1641" s="74">
        <f t="shared" ca="1" si="237"/>
        <v>1</v>
      </c>
      <c r="P1641" s="75">
        <f t="shared" ca="1" si="229"/>
        <v>0</v>
      </c>
      <c r="Q1641" s="76" t="str">
        <f t="shared" ca="1" si="233"/>
        <v/>
      </c>
      <c r="R1641" s="75"/>
      <c r="S1641" s="77">
        <f t="shared" ca="1" si="230"/>
        <v>1</v>
      </c>
      <c r="T1641" s="78"/>
      <c r="U1641" s="81">
        <f t="shared" ca="1" si="238"/>
        <v>-6965</v>
      </c>
      <c r="V1641" s="82">
        <f t="shared" ca="1" si="234"/>
        <v>151302.64000000004</v>
      </c>
      <c r="W1641" s="50"/>
      <c r="X1641" s="50"/>
      <c r="Y1641" s="50"/>
      <c r="Z1641" s="50"/>
      <c r="AA1641" s="50"/>
      <c r="AG1641" s="50"/>
      <c r="AH1641" s="50"/>
      <c r="AI1641" s="50"/>
      <c r="AJ1641" s="50"/>
      <c r="AK1641" s="50"/>
      <c r="AL1641" s="50"/>
      <c r="AM1641" s="50"/>
      <c r="AN1641" s="50"/>
      <c r="AO1641" s="50"/>
      <c r="AP1641" s="138" t="str">
        <f>IF(NOT($AS1641=$AS1642),ROW(),"")</f>
        <v/>
      </c>
      <c r="AQ1641" s="20" t="str">
        <f>IF(NOT(AS1641=AS1642),AS1642,"")</f>
        <v/>
      </c>
      <c r="AR1641" s="20" t="str">
        <f>INDEX($AB$15:$AM$15,MATCH($AS1641,$AB$11:$AM$11,0))</f>
        <v>out</v>
      </c>
      <c r="AS1641" s="20" t="str">
        <f>LEFT(AT1641,4)</f>
        <v>2006</v>
      </c>
      <c r="AT1641" s="139" t="str">
        <f>LEFT(B1641,6)</f>
        <v>200605</v>
      </c>
    </row>
    <row r="1642" spans="2:46" x14ac:dyDescent="0.25">
      <c r="B1642" s="11">
        <f>'Market Data'!B1628</f>
        <v>20060518</v>
      </c>
      <c r="C1642" s="2">
        <f>'Market Data'!C1628</f>
        <v>6676</v>
      </c>
      <c r="D1642" s="2">
        <f>'Market Data'!D1628</f>
        <v>6702.5</v>
      </c>
      <c r="E1642" s="2">
        <f>'Market Data'!E1628</f>
        <v>6574.5</v>
      </c>
      <c r="F1642" s="12">
        <f>'Market Data'!F1628</f>
        <v>6650.5</v>
      </c>
      <c r="H1642" s="151">
        <f t="shared" si="235"/>
        <v>1624</v>
      </c>
      <c r="I1642" s="244">
        <f ca="1">IF($H1642&lt;($J$6+1),"",PFE(OFFSET($F1642,0,0,-$J$6)))</f>
        <v>6.7399430205040495E-2</v>
      </c>
      <c r="J1642" s="19"/>
      <c r="K1642" s="139" t="str">
        <f t="shared" ca="1" si="236"/>
        <v>Long</v>
      </c>
      <c r="L1642" s="243" t="e">
        <f t="shared" ca="1" si="231"/>
        <v>#N/A</v>
      </c>
      <c r="M1642" s="242" t="e">
        <f t="shared" ca="1" si="232"/>
        <v>#N/A</v>
      </c>
      <c r="N1642" s="20"/>
      <c r="O1642" s="74">
        <f t="shared" ca="1" si="237"/>
        <v>1</v>
      </c>
      <c r="P1642" s="75">
        <f t="shared" ca="1" si="229"/>
        <v>0</v>
      </c>
      <c r="Q1642" s="76" t="str">
        <f t="shared" ca="1" si="233"/>
        <v/>
      </c>
      <c r="R1642" s="75"/>
      <c r="S1642" s="77">
        <f t="shared" ca="1" si="230"/>
        <v>1</v>
      </c>
      <c r="T1642" s="78"/>
      <c r="U1642" s="81">
        <f t="shared" ca="1" si="238"/>
        <v>245</v>
      </c>
      <c r="V1642" s="82">
        <f t="shared" ca="1" si="234"/>
        <v>151547.64000000004</v>
      </c>
      <c r="W1642" s="50"/>
      <c r="X1642" s="50"/>
      <c r="Y1642" s="50"/>
      <c r="Z1642" s="50"/>
      <c r="AA1642" s="50"/>
      <c r="AG1642" s="50"/>
      <c r="AH1642" s="50"/>
      <c r="AI1642" s="50"/>
      <c r="AJ1642" s="50"/>
      <c r="AK1642" s="50"/>
      <c r="AL1642" s="50"/>
      <c r="AM1642" s="50"/>
      <c r="AN1642" s="50"/>
      <c r="AO1642" s="50"/>
      <c r="AP1642" s="138" t="str">
        <f>IF(NOT($AS1642=$AS1643),ROW(),"")</f>
        <v/>
      </c>
      <c r="AQ1642" s="20" t="str">
        <f>IF(NOT(AS1642=AS1643),AS1643,"")</f>
        <v/>
      </c>
      <c r="AR1642" s="20" t="str">
        <f>INDEX($AB$15:$AM$15,MATCH($AS1642,$AB$11:$AM$11,0))</f>
        <v>out</v>
      </c>
      <c r="AS1642" s="20" t="str">
        <f>LEFT(AT1642,4)</f>
        <v>2006</v>
      </c>
      <c r="AT1642" s="139" t="str">
        <f>LEFT(B1642,6)</f>
        <v>200605</v>
      </c>
    </row>
    <row r="1643" spans="2:46" x14ac:dyDescent="0.25">
      <c r="B1643" s="11">
        <f>'Market Data'!B1629</f>
        <v>20060519</v>
      </c>
      <c r="C1643" s="2">
        <f>'Market Data'!C1629</f>
        <v>6642.5</v>
      </c>
      <c r="D1643" s="2">
        <f>'Market Data'!D1629</f>
        <v>6686.5</v>
      </c>
      <c r="E1643" s="2">
        <f>'Market Data'!E1629</f>
        <v>6617.5</v>
      </c>
      <c r="F1643" s="12">
        <f>'Market Data'!F1629</f>
        <v>6658</v>
      </c>
      <c r="H1643" s="151">
        <f t="shared" si="235"/>
        <v>1625</v>
      </c>
      <c r="I1643" s="244">
        <f ca="1">IF($H1643&lt;($J$6+1),"",PFE(OFFSET($F1643,0,0,-$J$6)))</f>
        <v>6.3034481912104617E-2</v>
      </c>
      <c r="J1643" s="19"/>
      <c r="K1643" s="139" t="str">
        <f t="shared" ca="1" si="236"/>
        <v>Long</v>
      </c>
      <c r="L1643" s="243" t="e">
        <f t="shared" ca="1" si="231"/>
        <v>#N/A</v>
      </c>
      <c r="M1643" s="242" t="e">
        <f t="shared" ca="1" si="232"/>
        <v>#N/A</v>
      </c>
      <c r="N1643" s="20"/>
      <c r="O1643" s="74">
        <f t="shared" ca="1" si="237"/>
        <v>1</v>
      </c>
      <c r="P1643" s="75">
        <f t="shared" ca="1" si="229"/>
        <v>0</v>
      </c>
      <c r="Q1643" s="76" t="str">
        <f t="shared" ca="1" si="233"/>
        <v/>
      </c>
      <c r="R1643" s="75"/>
      <c r="S1643" s="77">
        <f t="shared" ca="1" si="230"/>
        <v>1</v>
      </c>
      <c r="T1643" s="78"/>
      <c r="U1643" s="81">
        <f t="shared" ca="1" si="238"/>
        <v>262.5</v>
      </c>
      <c r="V1643" s="82">
        <f t="shared" ca="1" si="234"/>
        <v>151810.14000000004</v>
      </c>
      <c r="W1643" s="50"/>
      <c r="X1643" s="50"/>
      <c r="Y1643" s="50"/>
      <c r="Z1643" s="50"/>
      <c r="AA1643" s="50"/>
      <c r="AG1643" s="50"/>
      <c r="AH1643" s="50"/>
      <c r="AI1643" s="50"/>
      <c r="AJ1643" s="50"/>
      <c r="AK1643" s="50"/>
      <c r="AL1643" s="50"/>
      <c r="AM1643" s="50"/>
      <c r="AN1643" s="50"/>
      <c r="AO1643" s="50"/>
      <c r="AP1643" s="138" t="str">
        <f>IF(NOT($AS1643=$AS1644),ROW(),"")</f>
        <v/>
      </c>
      <c r="AQ1643" s="20" t="str">
        <f>IF(NOT(AS1643=AS1644),AS1644,"")</f>
        <v/>
      </c>
      <c r="AR1643" s="20" t="str">
        <f>INDEX($AB$15:$AM$15,MATCH($AS1643,$AB$11:$AM$11,0))</f>
        <v>out</v>
      </c>
      <c r="AS1643" s="20" t="str">
        <f>LEFT(AT1643,4)</f>
        <v>2006</v>
      </c>
      <c r="AT1643" s="139" t="str">
        <f>LEFT(B1643,6)</f>
        <v>200605</v>
      </c>
    </row>
    <row r="1644" spans="2:46" x14ac:dyDescent="0.25">
      <c r="B1644" s="11">
        <f>'Market Data'!B1630</f>
        <v>20060522</v>
      </c>
      <c r="C1644" s="2">
        <f>'Market Data'!C1630</f>
        <v>6628</v>
      </c>
      <c r="D1644" s="2">
        <f>'Market Data'!D1630</f>
        <v>6628</v>
      </c>
      <c r="E1644" s="2">
        <f>'Market Data'!E1630</f>
        <v>6498</v>
      </c>
      <c r="F1644" s="12">
        <f>'Market Data'!F1630</f>
        <v>6515</v>
      </c>
      <c r="H1644" s="151">
        <f t="shared" si="235"/>
        <v>1626</v>
      </c>
      <c r="I1644" s="244">
        <f ca="1">IF($H1644&lt;($J$6+1),"",PFE(OFFSET($F1644,0,0,-$J$6)))</f>
        <v>4.5444612928915731E-2</v>
      </c>
      <c r="J1644" s="19"/>
      <c r="K1644" s="139" t="str">
        <f t="shared" ca="1" si="236"/>
        <v>Long</v>
      </c>
      <c r="L1644" s="243" t="e">
        <f t="shared" ca="1" si="231"/>
        <v>#N/A</v>
      </c>
      <c r="M1644" s="242" t="e">
        <f t="shared" ca="1" si="232"/>
        <v>#N/A</v>
      </c>
      <c r="N1644" s="20"/>
      <c r="O1644" s="74">
        <f t="shared" ca="1" si="237"/>
        <v>1</v>
      </c>
      <c r="P1644" s="75">
        <f t="shared" ca="1" si="229"/>
        <v>0</v>
      </c>
      <c r="Q1644" s="76" t="str">
        <f t="shared" ca="1" si="233"/>
        <v/>
      </c>
      <c r="R1644" s="75"/>
      <c r="S1644" s="77">
        <f t="shared" ca="1" si="230"/>
        <v>1</v>
      </c>
      <c r="T1644" s="78"/>
      <c r="U1644" s="81">
        <f t="shared" ca="1" si="238"/>
        <v>-5005</v>
      </c>
      <c r="V1644" s="82">
        <f t="shared" ca="1" si="234"/>
        <v>146805.14000000004</v>
      </c>
      <c r="W1644" s="50"/>
      <c r="X1644" s="50"/>
      <c r="Y1644" s="50"/>
      <c r="Z1644" s="50"/>
      <c r="AA1644" s="50"/>
      <c r="AG1644" s="50"/>
      <c r="AH1644" s="50"/>
      <c r="AI1644" s="50"/>
      <c r="AJ1644" s="50"/>
      <c r="AK1644" s="50"/>
      <c r="AL1644" s="50"/>
      <c r="AM1644" s="50"/>
      <c r="AN1644" s="50"/>
      <c r="AO1644" s="50"/>
      <c r="AP1644" s="138" t="str">
        <f>IF(NOT($AS1644=$AS1645),ROW(),"")</f>
        <v/>
      </c>
      <c r="AQ1644" s="20" t="str">
        <f>IF(NOT(AS1644=AS1645),AS1645,"")</f>
        <v/>
      </c>
      <c r="AR1644" s="20" t="str">
        <f>INDEX($AB$15:$AM$15,MATCH($AS1644,$AB$11:$AM$11,0))</f>
        <v>out</v>
      </c>
      <c r="AS1644" s="20" t="str">
        <f>LEFT(AT1644,4)</f>
        <v>2006</v>
      </c>
      <c r="AT1644" s="139" t="str">
        <f>LEFT(B1644,6)</f>
        <v>200605</v>
      </c>
    </row>
    <row r="1645" spans="2:46" x14ac:dyDescent="0.25">
      <c r="B1645" s="11">
        <f>'Market Data'!B1631</f>
        <v>20060523</v>
      </c>
      <c r="C1645" s="2">
        <f>'Market Data'!C1631</f>
        <v>6556</v>
      </c>
      <c r="D1645" s="2">
        <f>'Market Data'!D1631</f>
        <v>6688</v>
      </c>
      <c r="E1645" s="2">
        <f>'Market Data'!E1631</f>
        <v>6553</v>
      </c>
      <c r="F1645" s="12">
        <f>'Market Data'!F1631</f>
        <v>6649</v>
      </c>
      <c r="H1645" s="151">
        <f t="shared" si="235"/>
        <v>1627</v>
      </c>
      <c r="I1645" s="244">
        <f ca="1">IF($H1645&lt;($J$6+1),"",PFE(OFFSET($F1645,0,0,-$J$6)))</f>
        <v>7.9251580654283615E-2</v>
      </c>
      <c r="J1645" s="19"/>
      <c r="K1645" s="139" t="str">
        <f t="shared" ca="1" si="236"/>
        <v>Long</v>
      </c>
      <c r="L1645" s="243" t="e">
        <f t="shared" ca="1" si="231"/>
        <v>#N/A</v>
      </c>
      <c r="M1645" s="242" t="e">
        <f t="shared" ca="1" si="232"/>
        <v>#N/A</v>
      </c>
      <c r="N1645" s="20"/>
      <c r="O1645" s="74">
        <f t="shared" ca="1" si="237"/>
        <v>1</v>
      </c>
      <c r="P1645" s="75">
        <f t="shared" ca="1" si="229"/>
        <v>0</v>
      </c>
      <c r="Q1645" s="76" t="str">
        <f t="shared" ca="1" si="233"/>
        <v/>
      </c>
      <c r="R1645" s="75"/>
      <c r="S1645" s="77">
        <f t="shared" ca="1" si="230"/>
        <v>1</v>
      </c>
      <c r="T1645" s="78"/>
      <c r="U1645" s="81">
        <f t="shared" ca="1" si="238"/>
        <v>4690</v>
      </c>
      <c r="V1645" s="82">
        <f t="shared" ca="1" si="234"/>
        <v>151495.14000000004</v>
      </c>
      <c r="W1645" s="50"/>
      <c r="X1645" s="50"/>
      <c r="Y1645" s="50"/>
      <c r="Z1645" s="50"/>
      <c r="AA1645" s="50"/>
      <c r="AG1645" s="50"/>
      <c r="AH1645" s="50"/>
      <c r="AI1645" s="50"/>
      <c r="AJ1645" s="50"/>
      <c r="AK1645" s="50"/>
      <c r="AL1645" s="50"/>
      <c r="AM1645" s="50"/>
      <c r="AN1645" s="50"/>
      <c r="AO1645" s="50"/>
      <c r="AP1645" s="138" t="str">
        <f>IF(NOT($AS1645=$AS1646),ROW(),"")</f>
        <v/>
      </c>
      <c r="AQ1645" s="20" t="str">
        <f>IF(NOT(AS1645=AS1646),AS1646,"")</f>
        <v/>
      </c>
      <c r="AR1645" s="20" t="str">
        <f>INDEX($AB$15:$AM$15,MATCH($AS1645,$AB$11:$AM$11,0))</f>
        <v>out</v>
      </c>
      <c r="AS1645" s="20" t="str">
        <f>LEFT(AT1645,4)</f>
        <v>2006</v>
      </c>
      <c r="AT1645" s="139" t="str">
        <f>LEFT(B1645,6)</f>
        <v>200605</v>
      </c>
    </row>
    <row r="1646" spans="2:46" x14ac:dyDescent="0.25">
      <c r="B1646" s="11">
        <f>'Market Data'!B1632</f>
        <v>20060524</v>
      </c>
      <c r="C1646" s="2">
        <f>'Market Data'!C1632</f>
        <v>6610</v>
      </c>
      <c r="D1646" s="2">
        <f>'Market Data'!D1632</f>
        <v>6636</v>
      </c>
      <c r="E1646" s="2">
        <f>'Market Data'!E1632</f>
        <v>6528.5</v>
      </c>
      <c r="F1646" s="12">
        <f>'Market Data'!F1632</f>
        <v>6574</v>
      </c>
      <c r="H1646" s="151">
        <f t="shared" si="235"/>
        <v>1628</v>
      </c>
      <c r="I1646" s="244">
        <f ca="1">IF($H1646&lt;($J$6+1),"",PFE(OFFSET($F1646,0,0,-$J$6)))</f>
        <v>6.1768807899023455E-2</v>
      </c>
      <c r="J1646" s="19"/>
      <c r="K1646" s="139" t="str">
        <f t="shared" ca="1" si="236"/>
        <v>Long</v>
      </c>
      <c r="L1646" s="243" t="e">
        <f t="shared" ca="1" si="231"/>
        <v>#N/A</v>
      </c>
      <c r="M1646" s="242" t="e">
        <f t="shared" ca="1" si="232"/>
        <v>#N/A</v>
      </c>
      <c r="N1646" s="20"/>
      <c r="O1646" s="74">
        <f t="shared" ca="1" si="237"/>
        <v>1</v>
      </c>
      <c r="P1646" s="75">
        <f t="shared" ca="1" si="229"/>
        <v>0</v>
      </c>
      <c r="Q1646" s="76" t="str">
        <f t="shared" ca="1" si="233"/>
        <v/>
      </c>
      <c r="R1646" s="75"/>
      <c r="S1646" s="77">
        <f t="shared" ca="1" si="230"/>
        <v>1</v>
      </c>
      <c r="T1646" s="78"/>
      <c r="U1646" s="81">
        <f t="shared" ca="1" si="238"/>
        <v>-2625</v>
      </c>
      <c r="V1646" s="82">
        <f t="shared" ca="1" si="234"/>
        <v>148870.14000000004</v>
      </c>
      <c r="W1646" s="50"/>
      <c r="X1646" s="50"/>
      <c r="Y1646" s="50"/>
      <c r="Z1646" s="50"/>
      <c r="AA1646" s="50"/>
      <c r="AG1646" s="50"/>
      <c r="AH1646" s="50"/>
      <c r="AI1646" s="50"/>
      <c r="AJ1646" s="50"/>
      <c r="AK1646" s="50"/>
      <c r="AL1646" s="50"/>
      <c r="AM1646" s="50"/>
      <c r="AN1646" s="50"/>
      <c r="AO1646" s="50"/>
      <c r="AP1646" s="138" t="str">
        <f>IF(NOT($AS1646=$AS1647),ROW(),"")</f>
        <v/>
      </c>
      <c r="AQ1646" s="20" t="str">
        <f>IF(NOT(AS1646=AS1647),AS1647,"")</f>
        <v/>
      </c>
      <c r="AR1646" s="20" t="str">
        <f>INDEX($AB$15:$AM$15,MATCH($AS1646,$AB$11:$AM$11,0))</f>
        <v>out</v>
      </c>
      <c r="AS1646" s="20" t="str">
        <f>LEFT(AT1646,4)</f>
        <v>2006</v>
      </c>
      <c r="AT1646" s="139" t="str">
        <f>LEFT(B1646,6)</f>
        <v>200605</v>
      </c>
    </row>
    <row r="1647" spans="2:46" x14ac:dyDescent="0.25">
      <c r="B1647" s="11">
        <f>'Market Data'!B1633</f>
        <v>20060525</v>
      </c>
      <c r="C1647" s="2">
        <f>'Market Data'!C1633</f>
        <v>6596.5</v>
      </c>
      <c r="D1647" s="2">
        <f>'Market Data'!D1633</f>
        <v>6726.5</v>
      </c>
      <c r="E1647" s="2">
        <f>'Market Data'!E1633</f>
        <v>6551.5</v>
      </c>
      <c r="F1647" s="12">
        <f>'Market Data'!F1633</f>
        <v>6684</v>
      </c>
      <c r="H1647" s="151">
        <f t="shared" si="235"/>
        <v>1629</v>
      </c>
      <c r="I1647" s="244">
        <f ca="1">IF($H1647&lt;($J$6+1),"",PFE(OFFSET($F1647,0,0,-$J$6)))</f>
        <v>6.6469494850528665E-2</v>
      </c>
      <c r="J1647" s="19"/>
      <c r="K1647" s="139" t="str">
        <f t="shared" ca="1" si="236"/>
        <v>Long</v>
      </c>
      <c r="L1647" s="243" t="e">
        <f t="shared" ca="1" si="231"/>
        <v>#N/A</v>
      </c>
      <c r="M1647" s="242" t="e">
        <f t="shared" ca="1" si="232"/>
        <v>#N/A</v>
      </c>
      <c r="N1647" s="20"/>
      <c r="O1647" s="74">
        <f t="shared" ca="1" si="237"/>
        <v>1</v>
      </c>
      <c r="P1647" s="75">
        <f t="shared" ca="1" si="229"/>
        <v>0</v>
      </c>
      <c r="Q1647" s="76" t="str">
        <f t="shared" ca="1" si="233"/>
        <v/>
      </c>
      <c r="R1647" s="75"/>
      <c r="S1647" s="77">
        <f t="shared" ca="1" si="230"/>
        <v>1</v>
      </c>
      <c r="T1647" s="78"/>
      <c r="U1647" s="81">
        <f t="shared" ca="1" si="238"/>
        <v>3850</v>
      </c>
      <c r="V1647" s="82">
        <f t="shared" ca="1" si="234"/>
        <v>152720.14000000004</v>
      </c>
      <c r="W1647" s="50"/>
      <c r="X1647" s="50"/>
      <c r="Y1647" s="50"/>
      <c r="Z1647" s="50"/>
      <c r="AA1647" s="50"/>
      <c r="AG1647" s="50"/>
      <c r="AH1647" s="50"/>
      <c r="AI1647" s="50"/>
      <c r="AJ1647" s="50"/>
      <c r="AK1647" s="50"/>
      <c r="AL1647" s="50"/>
      <c r="AM1647" s="50"/>
      <c r="AN1647" s="50"/>
      <c r="AO1647" s="50"/>
      <c r="AP1647" s="138" t="str">
        <f>IF(NOT($AS1647=$AS1648),ROW(),"")</f>
        <v/>
      </c>
      <c r="AQ1647" s="20" t="str">
        <f>IF(NOT(AS1647=AS1648),AS1648,"")</f>
        <v/>
      </c>
      <c r="AR1647" s="20" t="str">
        <f>INDEX($AB$15:$AM$15,MATCH($AS1647,$AB$11:$AM$11,0))</f>
        <v>out</v>
      </c>
      <c r="AS1647" s="20" t="str">
        <f>LEFT(AT1647,4)</f>
        <v>2006</v>
      </c>
      <c r="AT1647" s="139" t="str">
        <f>LEFT(B1647,6)</f>
        <v>200605</v>
      </c>
    </row>
    <row r="1648" spans="2:46" x14ac:dyDescent="0.25">
      <c r="B1648" s="11">
        <f>'Market Data'!B1634</f>
        <v>20060526</v>
      </c>
      <c r="C1648" s="2">
        <f>'Market Data'!C1634</f>
        <v>6725</v>
      </c>
      <c r="D1648" s="2">
        <f>'Market Data'!D1634</f>
        <v>6771</v>
      </c>
      <c r="E1648" s="2">
        <f>'Market Data'!E1634</f>
        <v>6701</v>
      </c>
      <c r="F1648" s="12">
        <f>'Market Data'!F1634</f>
        <v>6765</v>
      </c>
      <c r="H1648" s="151">
        <f t="shared" si="235"/>
        <v>1630</v>
      </c>
      <c r="I1648" s="244">
        <f ca="1">IF($H1648&lt;($J$6+1),"",PFE(OFFSET($F1648,0,0,-$J$6)))</f>
        <v>5.7683230371771012E-2</v>
      </c>
      <c r="J1648" s="19"/>
      <c r="K1648" s="139" t="str">
        <f t="shared" ca="1" si="236"/>
        <v>Long</v>
      </c>
      <c r="L1648" s="243" t="e">
        <f t="shared" ca="1" si="231"/>
        <v>#N/A</v>
      </c>
      <c r="M1648" s="242" t="e">
        <f t="shared" ca="1" si="232"/>
        <v>#N/A</v>
      </c>
      <c r="N1648" s="20"/>
      <c r="O1648" s="74">
        <f t="shared" ca="1" si="237"/>
        <v>1</v>
      </c>
      <c r="P1648" s="75">
        <f t="shared" ca="1" si="229"/>
        <v>0</v>
      </c>
      <c r="Q1648" s="76" t="str">
        <f t="shared" ca="1" si="233"/>
        <v/>
      </c>
      <c r="R1648" s="75"/>
      <c r="S1648" s="77">
        <f t="shared" ca="1" si="230"/>
        <v>1</v>
      </c>
      <c r="T1648" s="78"/>
      <c r="U1648" s="81">
        <f t="shared" ca="1" si="238"/>
        <v>2835</v>
      </c>
      <c r="V1648" s="82">
        <f t="shared" ca="1" si="234"/>
        <v>155555.14000000004</v>
      </c>
      <c r="W1648" s="50"/>
      <c r="X1648" s="50"/>
      <c r="Y1648" s="50"/>
      <c r="Z1648" s="50"/>
      <c r="AA1648" s="50"/>
      <c r="AG1648" s="50"/>
      <c r="AH1648" s="50"/>
      <c r="AI1648" s="50"/>
      <c r="AJ1648" s="50"/>
      <c r="AK1648" s="50"/>
      <c r="AL1648" s="50"/>
      <c r="AM1648" s="50"/>
      <c r="AN1648" s="50"/>
      <c r="AO1648" s="50"/>
      <c r="AP1648" s="138" t="str">
        <f>IF(NOT($AS1648=$AS1649),ROW(),"")</f>
        <v/>
      </c>
      <c r="AQ1648" s="20" t="str">
        <f>IF(NOT(AS1648=AS1649),AS1649,"")</f>
        <v/>
      </c>
      <c r="AR1648" s="20" t="str">
        <f>INDEX($AB$15:$AM$15,MATCH($AS1648,$AB$11:$AM$11,0))</f>
        <v>out</v>
      </c>
      <c r="AS1648" s="20" t="str">
        <f>LEFT(AT1648,4)</f>
        <v>2006</v>
      </c>
      <c r="AT1648" s="139" t="str">
        <f>LEFT(B1648,6)</f>
        <v>200605</v>
      </c>
    </row>
    <row r="1649" spans="2:46" x14ac:dyDescent="0.25">
      <c r="B1649" s="11">
        <f>'Market Data'!B1635</f>
        <v>20060529</v>
      </c>
      <c r="C1649" s="2">
        <f>'Market Data'!C1635</f>
        <v>6755</v>
      </c>
      <c r="D1649" s="2">
        <f>'Market Data'!D1635</f>
        <v>6761</v>
      </c>
      <c r="E1649" s="2">
        <f>'Market Data'!E1635</f>
        <v>6728</v>
      </c>
      <c r="F1649" s="12">
        <f>'Market Data'!F1635</f>
        <v>6743</v>
      </c>
      <c r="H1649" s="151">
        <f t="shared" si="235"/>
        <v>1631</v>
      </c>
      <c r="I1649" s="244">
        <f ca="1">IF($H1649&lt;($J$6+1),"",PFE(OFFSET($F1649,0,0,-$J$6)))</f>
        <v>2.9719219997182928E-2</v>
      </c>
      <c r="J1649" s="19"/>
      <c r="K1649" s="139" t="str">
        <f t="shared" ca="1" si="236"/>
        <v>Long</v>
      </c>
      <c r="L1649" s="243" t="e">
        <f t="shared" ca="1" si="231"/>
        <v>#N/A</v>
      </c>
      <c r="M1649" s="242" t="e">
        <f t="shared" ca="1" si="232"/>
        <v>#N/A</v>
      </c>
      <c r="N1649" s="20"/>
      <c r="O1649" s="74">
        <f t="shared" ca="1" si="237"/>
        <v>1</v>
      </c>
      <c r="P1649" s="75">
        <f t="shared" ca="1" si="229"/>
        <v>0</v>
      </c>
      <c r="Q1649" s="76" t="str">
        <f t="shared" ca="1" si="233"/>
        <v/>
      </c>
      <c r="R1649" s="75"/>
      <c r="S1649" s="77">
        <f t="shared" ca="1" si="230"/>
        <v>1</v>
      </c>
      <c r="T1649" s="78"/>
      <c r="U1649" s="81">
        <f t="shared" ca="1" si="238"/>
        <v>-770</v>
      </c>
      <c r="V1649" s="82">
        <f t="shared" ca="1" si="234"/>
        <v>154785.14000000004</v>
      </c>
      <c r="W1649" s="50"/>
      <c r="X1649" s="50"/>
      <c r="Y1649" s="50"/>
      <c r="Z1649" s="50"/>
      <c r="AA1649" s="50"/>
      <c r="AG1649" s="50"/>
      <c r="AH1649" s="50"/>
      <c r="AI1649" s="50"/>
      <c r="AJ1649" s="50"/>
      <c r="AK1649" s="50"/>
      <c r="AL1649" s="50"/>
      <c r="AM1649" s="50"/>
      <c r="AN1649" s="50"/>
      <c r="AO1649" s="50"/>
      <c r="AP1649" s="138" t="str">
        <f>IF(NOT($AS1649=$AS1650),ROW(),"")</f>
        <v/>
      </c>
      <c r="AQ1649" s="20" t="str">
        <f>IF(NOT(AS1649=AS1650),AS1650,"")</f>
        <v/>
      </c>
      <c r="AR1649" s="20" t="str">
        <f>INDEX($AB$15:$AM$15,MATCH($AS1649,$AB$11:$AM$11,0))</f>
        <v>out</v>
      </c>
      <c r="AS1649" s="20" t="str">
        <f>LEFT(AT1649,4)</f>
        <v>2006</v>
      </c>
      <c r="AT1649" s="139" t="str">
        <f>LEFT(B1649,6)</f>
        <v>200605</v>
      </c>
    </row>
    <row r="1650" spans="2:46" x14ac:dyDescent="0.25">
      <c r="B1650" s="11">
        <f>'Market Data'!B1636</f>
        <v>20060530</v>
      </c>
      <c r="C1650" s="2">
        <f>'Market Data'!C1636</f>
        <v>6729</v>
      </c>
      <c r="D1650" s="2">
        <f>'Market Data'!D1636</f>
        <v>6740</v>
      </c>
      <c r="E1650" s="2">
        <f>'Market Data'!E1636</f>
        <v>6574</v>
      </c>
      <c r="F1650" s="12">
        <f>'Market Data'!F1636</f>
        <v>6587</v>
      </c>
      <c r="H1650" s="151">
        <f t="shared" si="235"/>
        <v>1632</v>
      </c>
      <c r="I1650" s="244">
        <f ca="1">IF($H1650&lt;($J$6+1),"",PFE(OFFSET($F1650,0,0,-$J$6)))</f>
        <v>-3.5318966780073027E-2</v>
      </c>
      <c r="J1650" s="19"/>
      <c r="K1650" s="139" t="str">
        <f t="shared" ca="1" si="236"/>
        <v>Short</v>
      </c>
      <c r="L1650" s="243" t="e">
        <f t="shared" ca="1" si="231"/>
        <v>#N/A</v>
      </c>
      <c r="M1650" s="242">
        <f t="shared" ca="1" si="232"/>
        <v>6587</v>
      </c>
      <c r="N1650" s="20"/>
      <c r="O1650" s="74">
        <f t="shared" ca="1" si="237"/>
        <v>-1</v>
      </c>
      <c r="P1650" s="75">
        <f t="shared" ca="1" si="229"/>
        <v>-2</v>
      </c>
      <c r="Q1650" s="76" t="str">
        <f t="shared" ca="1" si="233"/>
        <v>Fill</v>
      </c>
      <c r="R1650" s="75"/>
      <c r="S1650" s="77">
        <f t="shared" ca="1" si="230"/>
        <v>1</v>
      </c>
      <c r="T1650" s="78"/>
      <c r="U1650" s="81">
        <f t="shared" ca="1" si="238"/>
        <v>-5460</v>
      </c>
      <c r="V1650" s="82">
        <f t="shared" ca="1" si="234"/>
        <v>149325.14000000004</v>
      </c>
      <c r="W1650" s="50"/>
      <c r="X1650" s="50"/>
      <c r="Y1650" s="50"/>
      <c r="Z1650" s="50"/>
      <c r="AA1650" s="50"/>
      <c r="AG1650" s="50"/>
      <c r="AH1650" s="50"/>
      <c r="AI1650" s="50"/>
      <c r="AJ1650" s="50"/>
      <c r="AK1650" s="50"/>
      <c r="AL1650" s="50"/>
      <c r="AM1650" s="50"/>
      <c r="AN1650" s="50"/>
      <c r="AO1650" s="50"/>
      <c r="AP1650" s="138" t="str">
        <f>IF(NOT($AS1650=$AS1651),ROW(),"")</f>
        <v/>
      </c>
      <c r="AQ1650" s="20" t="str">
        <f>IF(NOT(AS1650=AS1651),AS1651,"")</f>
        <v/>
      </c>
      <c r="AR1650" s="20" t="str">
        <f>INDEX($AB$15:$AM$15,MATCH($AS1650,$AB$11:$AM$11,0))</f>
        <v>out</v>
      </c>
      <c r="AS1650" s="20" t="str">
        <f>LEFT(AT1650,4)</f>
        <v>2006</v>
      </c>
      <c r="AT1650" s="139" t="str">
        <f>LEFT(B1650,6)</f>
        <v>200605</v>
      </c>
    </row>
    <row r="1651" spans="2:46" x14ac:dyDescent="0.25">
      <c r="B1651" s="11">
        <f>'Market Data'!B1637</f>
        <v>20060531</v>
      </c>
      <c r="C1651" s="2">
        <f>'Market Data'!C1637</f>
        <v>6532.5</v>
      </c>
      <c r="D1651" s="2">
        <f>'Market Data'!D1637</f>
        <v>6687</v>
      </c>
      <c r="E1651" s="2">
        <f>'Market Data'!E1637</f>
        <v>6514</v>
      </c>
      <c r="F1651" s="12">
        <f>'Market Data'!F1637</f>
        <v>6672</v>
      </c>
      <c r="H1651" s="151">
        <f t="shared" si="235"/>
        <v>1633</v>
      </c>
      <c r="I1651" s="244">
        <f ca="1">IF($H1651&lt;($J$6+1),"",PFE(OFFSET($F1651,0,0,-$J$6)))</f>
        <v>-2.4562970972891243E-2</v>
      </c>
      <c r="J1651" s="19"/>
      <c r="K1651" s="139" t="str">
        <f t="shared" ca="1" si="236"/>
        <v>Short</v>
      </c>
      <c r="L1651" s="243" t="e">
        <f t="shared" ca="1" si="231"/>
        <v>#N/A</v>
      </c>
      <c r="M1651" s="242" t="e">
        <f t="shared" ca="1" si="232"/>
        <v>#N/A</v>
      </c>
      <c r="N1651" s="20"/>
      <c r="O1651" s="74">
        <f t="shared" ca="1" si="237"/>
        <v>-1</v>
      </c>
      <c r="P1651" s="75">
        <f t="shared" ca="1" si="229"/>
        <v>0</v>
      </c>
      <c r="Q1651" s="76" t="str">
        <f t="shared" ca="1" si="233"/>
        <v/>
      </c>
      <c r="R1651" s="75"/>
      <c r="S1651" s="77">
        <f t="shared" ca="1" si="230"/>
        <v>-1</v>
      </c>
      <c r="T1651" s="78"/>
      <c r="U1651" s="81">
        <f t="shared" ca="1" si="238"/>
        <v>-6971.92</v>
      </c>
      <c r="V1651" s="82">
        <f t="shared" ca="1" si="234"/>
        <v>142353.22000000003</v>
      </c>
      <c r="W1651" s="50"/>
      <c r="X1651" s="50"/>
      <c r="Y1651" s="50"/>
      <c r="Z1651" s="50"/>
      <c r="AA1651" s="50"/>
      <c r="AG1651" s="50"/>
      <c r="AH1651" s="50"/>
      <c r="AI1651" s="50"/>
      <c r="AJ1651" s="50"/>
      <c r="AK1651" s="50"/>
      <c r="AL1651" s="50"/>
      <c r="AM1651" s="50"/>
      <c r="AN1651" s="50"/>
      <c r="AO1651" s="50"/>
      <c r="AP1651" s="138" t="str">
        <f>IF(NOT($AS1651=$AS1652),ROW(),"")</f>
        <v/>
      </c>
      <c r="AQ1651" s="20" t="str">
        <f>IF(NOT(AS1651=AS1652),AS1652,"")</f>
        <v/>
      </c>
      <c r="AR1651" s="20" t="str">
        <f>INDEX($AB$15:$AM$15,MATCH($AS1651,$AB$11:$AM$11,0))</f>
        <v>out</v>
      </c>
      <c r="AS1651" s="20" t="str">
        <f>LEFT(AT1651,4)</f>
        <v>2006</v>
      </c>
      <c r="AT1651" s="139" t="str">
        <f>LEFT(B1651,6)</f>
        <v>200605</v>
      </c>
    </row>
    <row r="1652" spans="2:46" x14ac:dyDescent="0.25">
      <c r="B1652" s="11">
        <f>'Market Data'!B1638</f>
        <v>20060601</v>
      </c>
      <c r="C1652" s="2">
        <f>'Market Data'!C1638</f>
        <v>6669</v>
      </c>
      <c r="D1652" s="2">
        <f>'Market Data'!D1638</f>
        <v>6695</v>
      </c>
      <c r="E1652" s="2">
        <f>'Market Data'!E1638</f>
        <v>6580</v>
      </c>
      <c r="F1652" s="12">
        <f>'Market Data'!F1638</f>
        <v>6683</v>
      </c>
      <c r="H1652" s="151">
        <f t="shared" si="235"/>
        <v>1634</v>
      </c>
      <c r="I1652" s="244">
        <f ca="1">IF($H1652&lt;($J$6+1),"",PFE(OFFSET($F1652,0,0,-$J$6)))</f>
        <v>-2.9540918042809224E-2</v>
      </c>
      <c r="J1652" s="19"/>
      <c r="K1652" s="139" t="str">
        <f t="shared" ca="1" si="236"/>
        <v>Short</v>
      </c>
      <c r="L1652" s="243" t="e">
        <f t="shared" ca="1" si="231"/>
        <v>#N/A</v>
      </c>
      <c r="M1652" s="242" t="e">
        <f t="shared" ca="1" si="232"/>
        <v>#N/A</v>
      </c>
      <c r="N1652" s="20"/>
      <c r="O1652" s="74">
        <f t="shared" ca="1" si="237"/>
        <v>-1</v>
      </c>
      <c r="P1652" s="75">
        <f t="shared" ca="1" si="229"/>
        <v>0</v>
      </c>
      <c r="Q1652" s="76" t="str">
        <f t="shared" ca="1" si="233"/>
        <v/>
      </c>
      <c r="R1652" s="75"/>
      <c r="S1652" s="77">
        <f t="shared" ca="1" si="230"/>
        <v>-1</v>
      </c>
      <c r="T1652" s="78"/>
      <c r="U1652" s="81">
        <f t="shared" ca="1" si="238"/>
        <v>-385</v>
      </c>
      <c r="V1652" s="82">
        <f t="shared" ca="1" si="234"/>
        <v>141968.22000000003</v>
      </c>
      <c r="W1652" s="50"/>
      <c r="X1652" s="50"/>
      <c r="Y1652" s="50"/>
      <c r="Z1652" s="50"/>
      <c r="AA1652" s="50"/>
      <c r="AG1652" s="50"/>
      <c r="AH1652" s="50"/>
      <c r="AI1652" s="50"/>
      <c r="AJ1652" s="50"/>
      <c r="AK1652" s="50"/>
      <c r="AL1652" s="50"/>
      <c r="AM1652" s="50"/>
      <c r="AN1652" s="50"/>
      <c r="AO1652" s="50"/>
      <c r="AP1652" s="138" t="str">
        <f>IF(NOT($AS1652=$AS1653),ROW(),"")</f>
        <v/>
      </c>
      <c r="AQ1652" s="20" t="str">
        <f>IF(NOT(AS1652=AS1653),AS1653,"")</f>
        <v/>
      </c>
      <c r="AR1652" s="20" t="str">
        <f>INDEX($AB$15:$AM$15,MATCH($AS1652,$AB$11:$AM$11,0))</f>
        <v>out</v>
      </c>
      <c r="AS1652" s="20" t="str">
        <f>LEFT(AT1652,4)</f>
        <v>2006</v>
      </c>
      <c r="AT1652" s="139" t="str">
        <f>LEFT(B1652,6)</f>
        <v>200606</v>
      </c>
    </row>
    <row r="1653" spans="2:46" x14ac:dyDescent="0.25">
      <c r="B1653" s="11">
        <f>'Market Data'!B1639</f>
        <v>20060602</v>
      </c>
      <c r="C1653" s="2">
        <f>'Market Data'!C1639</f>
        <v>6676</v>
      </c>
      <c r="D1653" s="2">
        <f>'Market Data'!D1639</f>
        <v>6757</v>
      </c>
      <c r="E1653" s="2">
        <f>'Market Data'!E1639</f>
        <v>6636.5</v>
      </c>
      <c r="F1653" s="12">
        <f>'Market Data'!F1639</f>
        <v>6657.5</v>
      </c>
      <c r="H1653" s="151">
        <f t="shared" si="235"/>
        <v>1635</v>
      </c>
      <c r="I1653" s="244">
        <f ca="1">IF($H1653&lt;($J$6+1),"",PFE(OFFSET($F1653,0,0,-$J$6)))</f>
        <v>-2.3492070306591731E-2</v>
      </c>
      <c r="J1653" s="19"/>
      <c r="K1653" s="139" t="str">
        <f t="shared" ca="1" si="236"/>
        <v>Short</v>
      </c>
      <c r="L1653" s="243" t="e">
        <f t="shared" ca="1" si="231"/>
        <v>#N/A</v>
      </c>
      <c r="M1653" s="242" t="e">
        <f t="shared" ca="1" si="232"/>
        <v>#N/A</v>
      </c>
      <c r="N1653" s="20"/>
      <c r="O1653" s="74">
        <f t="shared" ca="1" si="237"/>
        <v>-1</v>
      </c>
      <c r="P1653" s="75">
        <f t="shared" ca="1" si="229"/>
        <v>0</v>
      </c>
      <c r="Q1653" s="76" t="str">
        <f t="shared" ca="1" si="233"/>
        <v/>
      </c>
      <c r="R1653" s="75"/>
      <c r="S1653" s="77">
        <f t="shared" ca="1" si="230"/>
        <v>-1</v>
      </c>
      <c r="T1653" s="78"/>
      <c r="U1653" s="81">
        <f t="shared" ca="1" si="238"/>
        <v>892.5</v>
      </c>
      <c r="V1653" s="82">
        <f t="shared" ca="1" si="234"/>
        <v>142860.72000000003</v>
      </c>
      <c r="W1653" s="50"/>
      <c r="X1653" s="50"/>
      <c r="Y1653" s="50"/>
      <c r="Z1653" s="50"/>
      <c r="AA1653" s="50"/>
      <c r="AG1653" s="50"/>
      <c r="AH1653" s="50"/>
      <c r="AI1653" s="50"/>
      <c r="AJ1653" s="50"/>
      <c r="AK1653" s="50"/>
      <c r="AL1653" s="50"/>
      <c r="AM1653" s="50"/>
      <c r="AN1653" s="50"/>
      <c r="AO1653" s="50"/>
      <c r="AP1653" s="138" t="str">
        <f>IF(NOT($AS1653=$AS1654),ROW(),"")</f>
        <v/>
      </c>
      <c r="AQ1653" s="20" t="str">
        <f>IF(NOT(AS1653=AS1654),AS1654,"")</f>
        <v/>
      </c>
      <c r="AR1653" s="20" t="str">
        <f>INDEX($AB$15:$AM$15,MATCH($AS1653,$AB$11:$AM$11,0))</f>
        <v>out</v>
      </c>
      <c r="AS1653" s="20" t="str">
        <f>LEFT(AT1653,4)</f>
        <v>2006</v>
      </c>
      <c r="AT1653" s="139" t="str">
        <f>LEFT(B1653,6)</f>
        <v>200606</v>
      </c>
    </row>
    <row r="1654" spans="2:46" x14ac:dyDescent="0.25">
      <c r="B1654" s="11">
        <f>'Market Data'!B1640</f>
        <v>20060605</v>
      </c>
      <c r="C1654" s="2">
        <f>'Market Data'!C1640</f>
        <v>6648.5</v>
      </c>
      <c r="D1654" s="2">
        <f>'Market Data'!D1640</f>
        <v>6672</v>
      </c>
      <c r="E1654" s="2">
        <f>'Market Data'!E1640</f>
        <v>6569.5</v>
      </c>
      <c r="F1654" s="12">
        <f>'Market Data'!F1640</f>
        <v>6602</v>
      </c>
      <c r="H1654" s="151">
        <f t="shared" si="235"/>
        <v>1636</v>
      </c>
      <c r="I1654" s="244">
        <f ca="1">IF($H1654&lt;($J$6+1),"",PFE(OFFSET($F1654,0,0,-$J$6)))</f>
        <v>-3.107881268525876E-2</v>
      </c>
      <c r="J1654" s="19"/>
      <c r="K1654" s="139" t="str">
        <f t="shared" ca="1" si="236"/>
        <v>Short</v>
      </c>
      <c r="L1654" s="243" t="e">
        <f t="shared" ca="1" si="231"/>
        <v>#N/A</v>
      </c>
      <c r="M1654" s="242" t="e">
        <f t="shared" ca="1" si="232"/>
        <v>#N/A</v>
      </c>
      <c r="N1654" s="20"/>
      <c r="O1654" s="74">
        <f t="shared" ca="1" si="237"/>
        <v>-1</v>
      </c>
      <c r="P1654" s="75">
        <f t="shared" ca="1" si="229"/>
        <v>0</v>
      </c>
      <c r="Q1654" s="76" t="str">
        <f t="shared" ca="1" si="233"/>
        <v/>
      </c>
      <c r="R1654" s="75"/>
      <c r="S1654" s="77">
        <f t="shared" ca="1" si="230"/>
        <v>-1</v>
      </c>
      <c r="T1654" s="78"/>
      <c r="U1654" s="81">
        <f t="shared" ca="1" si="238"/>
        <v>1942.5</v>
      </c>
      <c r="V1654" s="82">
        <f t="shared" ca="1" si="234"/>
        <v>144803.22000000003</v>
      </c>
      <c r="W1654" s="50"/>
      <c r="X1654" s="50"/>
      <c r="Y1654" s="50"/>
      <c r="Z1654" s="50"/>
      <c r="AA1654" s="50"/>
      <c r="AG1654" s="50"/>
      <c r="AH1654" s="50"/>
      <c r="AI1654" s="50"/>
      <c r="AJ1654" s="50"/>
      <c r="AK1654" s="50"/>
      <c r="AL1654" s="50"/>
      <c r="AM1654" s="50"/>
      <c r="AN1654" s="50"/>
      <c r="AO1654" s="50"/>
      <c r="AP1654" s="138" t="str">
        <f>IF(NOT($AS1654=$AS1655),ROW(),"")</f>
        <v/>
      </c>
      <c r="AQ1654" s="20" t="str">
        <f>IF(NOT(AS1654=AS1655),AS1655,"")</f>
        <v/>
      </c>
      <c r="AR1654" s="20" t="str">
        <f>INDEX($AB$15:$AM$15,MATCH($AS1654,$AB$11:$AM$11,0))</f>
        <v>out</v>
      </c>
      <c r="AS1654" s="20" t="str">
        <f>LEFT(AT1654,4)</f>
        <v>2006</v>
      </c>
      <c r="AT1654" s="139" t="str">
        <f>LEFT(B1654,6)</f>
        <v>200606</v>
      </c>
    </row>
    <row r="1655" spans="2:46" x14ac:dyDescent="0.25">
      <c r="B1655" s="11">
        <f>'Market Data'!B1641</f>
        <v>20060606</v>
      </c>
      <c r="C1655" s="2">
        <f>'Market Data'!C1641</f>
        <v>6543</v>
      </c>
      <c r="D1655" s="2">
        <f>'Market Data'!D1641</f>
        <v>6571.5</v>
      </c>
      <c r="E1655" s="2">
        <f>'Market Data'!E1641</f>
        <v>6454</v>
      </c>
      <c r="F1655" s="12">
        <f>'Market Data'!F1641</f>
        <v>6480</v>
      </c>
      <c r="H1655" s="151">
        <f t="shared" si="235"/>
        <v>1637</v>
      </c>
      <c r="I1655" s="244">
        <f ca="1">IF($H1655&lt;($J$6+1),"",PFE(OFFSET($F1655,0,0,-$J$6)))</f>
        <v>-6.0652991604244318E-2</v>
      </c>
      <c r="J1655" s="19"/>
      <c r="K1655" s="139" t="str">
        <f t="shared" ca="1" si="236"/>
        <v>Short</v>
      </c>
      <c r="L1655" s="243" t="e">
        <f t="shared" ca="1" si="231"/>
        <v>#N/A</v>
      </c>
      <c r="M1655" s="242" t="e">
        <f t="shared" ca="1" si="232"/>
        <v>#N/A</v>
      </c>
      <c r="N1655" s="20"/>
      <c r="O1655" s="74">
        <f t="shared" ca="1" si="237"/>
        <v>-1</v>
      </c>
      <c r="P1655" s="75">
        <f t="shared" ca="1" si="229"/>
        <v>0</v>
      </c>
      <c r="Q1655" s="76" t="str">
        <f t="shared" ca="1" si="233"/>
        <v/>
      </c>
      <c r="R1655" s="75"/>
      <c r="S1655" s="77">
        <f t="shared" ca="1" si="230"/>
        <v>-1</v>
      </c>
      <c r="T1655" s="78"/>
      <c r="U1655" s="81">
        <f t="shared" ca="1" si="238"/>
        <v>4270</v>
      </c>
      <c r="V1655" s="82">
        <f t="shared" ca="1" si="234"/>
        <v>149073.22000000003</v>
      </c>
      <c r="W1655" s="50"/>
      <c r="X1655" s="50"/>
      <c r="Y1655" s="50"/>
      <c r="Z1655" s="50"/>
      <c r="AA1655" s="50"/>
      <c r="AG1655" s="50"/>
      <c r="AH1655" s="50"/>
      <c r="AI1655" s="50"/>
      <c r="AJ1655" s="50"/>
      <c r="AK1655" s="50"/>
      <c r="AL1655" s="50"/>
      <c r="AM1655" s="50"/>
      <c r="AN1655" s="50"/>
      <c r="AO1655" s="50"/>
      <c r="AP1655" s="138" t="str">
        <f>IF(NOT($AS1655=$AS1656),ROW(),"")</f>
        <v/>
      </c>
      <c r="AQ1655" s="20" t="str">
        <f>IF(NOT(AS1655=AS1656),AS1656,"")</f>
        <v/>
      </c>
      <c r="AR1655" s="20" t="str">
        <f>INDEX($AB$15:$AM$15,MATCH($AS1655,$AB$11:$AM$11,0))</f>
        <v>out</v>
      </c>
      <c r="AS1655" s="20" t="str">
        <f>LEFT(AT1655,4)</f>
        <v>2006</v>
      </c>
      <c r="AT1655" s="139" t="str">
        <f>LEFT(B1655,6)</f>
        <v>200606</v>
      </c>
    </row>
    <row r="1656" spans="2:46" x14ac:dyDescent="0.25">
      <c r="B1656" s="11">
        <f>'Market Data'!B1642</f>
        <v>20060607</v>
      </c>
      <c r="C1656" s="2">
        <f>'Market Data'!C1642</f>
        <v>6502</v>
      </c>
      <c r="D1656" s="2">
        <f>'Market Data'!D1642</f>
        <v>6551</v>
      </c>
      <c r="E1656" s="2">
        <f>'Market Data'!E1642</f>
        <v>6450.5</v>
      </c>
      <c r="F1656" s="12">
        <f>'Market Data'!F1642</f>
        <v>6521</v>
      </c>
      <c r="H1656" s="151">
        <f t="shared" si="235"/>
        <v>1638</v>
      </c>
      <c r="I1656" s="244">
        <f ca="1">IF($H1656&lt;($J$6+1),"",PFE(OFFSET($F1656,0,0,-$J$6)))</f>
        <v>-5.2289222933017528E-2</v>
      </c>
      <c r="J1656" s="19"/>
      <c r="K1656" s="139" t="str">
        <f t="shared" ca="1" si="236"/>
        <v>Short</v>
      </c>
      <c r="L1656" s="243" t="e">
        <f t="shared" ca="1" si="231"/>
        <v>#N/A</v>
      </c>
      <c r="M1656" s="242" t="e">
        <f t="shared" ca="1" si="232"/>
        <v>#N/A</v>
      </c>
      <c r="N1656" s="20"/>
      <c r="O1656" s="74">
        <f t="shared" ca="1" si="237"/>
        <v>-1</v>
      </c>
      <c r="P1656" s="75">
        <f t="shared" ca="1" si="229"/>
        <v>0</v>
      </c>
      <c r="Q1656" s="76" t="str">
        <f t="shared" ca="1" si="233"/>
        <v/>
      </c>
      <c r="R1656" s="75"/>
      <c r="S1656" s="77">
        <f t="shared" ca="1" si="230"/>
        <v>-1</v>
      </c>
      <c r="T1656" s="78"/>
      <c r="U1656" s="81">
        <f t="shared" ca="1" si="238"/>
        <v>-1435</v>
      </c>
      <c r="V1656" s="82">
        <f t="shared" ca="1" si="234"/>
        <v>147638.22000000003</v>
      </c>
      <c r="W1656" s="50"/>
      <c r="X1656" s="50"/>
      <c r="Y1656" s="50"/>
      <c r="Z1656" s="50"/>
      <c r="AA1656" s="50"/>
      <c r="AG1656" s="50"/>
      <c r="AH1656" s="50"/>
      <c r="AI1656" s="50"/>
      <c r="AJ1656" s="50"/>
      <c r="AK1656" s="50"/>
      <c r="AL1656" s="50"/>
      <c r="AM1656" s="50"/>
      <c r="AN1656" s="50"/>
      <c r="AO1656" s="50"/>
      <c r="AP1656" s="138" t="str">
        <f>IF(NOT($AS1656=$AS1657),ROW(),"")</f>
        <v/>
      </c>
      <c r="AQ1656" s="20" t="str">
        <f>IF(NOT(AS1656=AS1657),AS1657,"")</f>
        <v/>
      </c>
      <c r="AR1656" s="20" t="str">
        <f>INDEX($AB$15:$AM$15,MATCH($AS1656,$AB$11:$AM$11,0))</f>
        <v>out</v>
      </c>
      <c r="AS1656" s="20" t="str">
        <f>LEFT(AT1656,4)</f>
        <v>2006</v>
      </c>
      <c r="AT1656" s="139" t="str">
        <f>LEFT(B1656,6)</f>
        <v>200606</v>
      </c>
    </row>
    <row r="1657" spans="2:46" x14ac:dyDescent="0.25">
      <c r="B1657" s="11">
        <f>'Market Data'!B1643</f>
        <v>20060608</v>
      </c>
      <c r="C1657" s="2">
        <f>'Market Data'!C1643</f>
        <v>6417.5</v>
      </c>
      <c r="D1657" s="2">
        <f>'Market Data'!D1643</f>
        <v>6450.5</v>
      </c>
      <c r="E1657" s="2">
        <f>'Market Data'!E1643</f>
        <v>6339.5</v>
      </c>
      <c r="F1657" s="12">
        <f>'Market Data'!F1643</f>
        <v>6374</v>
      </c>
      <c r="H1657" s="151">
        <f t="shared" si="235"/>
        <v>1639</v>
      </c>
      <c r="I1657" s="244">
        <f ca="1">IF($H1657&lt;($J$6+1),"",PFE(OFFSET($F1657,0,0,-$J$6)))</f>
        <v>-8.3806064597759161E-2</v>
      </c>
      <c r="J1657" s="19"/>
      <c r="K1657" s="139" t="str">
        <f t="shared" ca="1" si="236"/>
        <v>Short</v>
      </c>
      <c r="L1657" s="243" t="e">
        <f t="shared" ca="1" si="231"/>
        <v>#N/A</v>
      </c>
      <c r="M1657" s="242" t="e">
        <f t="shared" ca="1" si="232"/>
        <v>#N/A</v>
      </c>
      <c r="N1657" s="20"/>
      <c r="O1657" s="74">
        <f t="shared" ca="1" si="237"/>
        <v>-1</v>
      </c>
      <c r="P1657" s="75">
        <f t="shared" ca="1" si="229"/>
        <v>0</v>
      </c>
      <c r="Q1657" s="76" t="str">
        <f t="shared" ca="1" si="233"/>
        <v/>
      </c>
      <c r="R1657" s="75"/>
      <c r="S1657" s="77">
        <f t="shared" ca="1" si="230"/>
        <v>-1</v>
      </c>
      <c r="T1657" s="78"/>
      <c r="U1657" s="81">
        <f t="shared" ca="1" si="238"/>
        <v>5145</v>
      </c>
      <c r="V1657" s="82">
        <f t="shared" ca="1" si="234"/>
        <v>152783.22000000003</v>
      </c>
      <c r="W1657" s="50"/>
      <c r="X1657" s="50"/>
      <c r="Y1657" s="50"/>
      <c r="Z1657" s="50"/>
      <c r="AA1657" s="50"/>
      <c r="AG1657" s="50"/>
      <c r="AH1657" s="50"/>
      <c r="AI1657" s="50"/>
      <c r="AJ1657" s="50"/>
      <c r="AK1657" s="50"/>
      <c r="AL1657" s="50"/>
      <c r="AM1657" s="50"/>
      <c r="AN1657" s="50"/>
      <c r="AO1657" s="50"/>
      <c r="AP1657" s="138" t="str">
        <f>IF(NOT($AS1657=$AS1658),ROW(),"")</f>
        <v/>
      </c>
      <c r="AQ1657" s="20" t="str">
        <f>IF(NOT(AS1657=AS1658),AS1658,"")</f>
        <v/>
      </c>
      <c r="AR1657" s="20" t="str">
        <f>INDEX($AB$15:$AM$15,MATCH($AS1657,$AB$11:$AM$11,0))</f>
        <v>out</v>
      </c>
      <c r="AS1657" s="20" t="str">
        <f>LEFT(AT1657,4)</f>
        <v>2006</v>
      </c>
      <c r="AT1657" s="139" t="str">
        <f>LEFT(B1657,6)</f>
        <v>200606</v>
      </c>
    </row>
    <row r="1658" spans="2:46" x14ac:dyDescent="0.25">
      <c r="B1658" s="11">
        <f>'Market Data'!B1644</f>
        <v>20060609</v>
      </c>
      <c r="C1658" s="2">
        <f>'Market Data'!C1644</f>
        <v>6440.5</v>
      </c>
      <c r="D1658" s="2">
        <f>'Market Data'!D1644</f>
        <v>6463</v>
      </c>
      <c r="E1658" s="2">
        <f>'Market Data'!E1644</f>
        <v>6378</v>
      </c>
      <c r="F1658" s="12">
        <f>'Market Data'!F1644</f>
        <v>6442</v>
      </c>
      <c r="H1658" s="151">
        <f t="shared" si="235"/>
        <v>1640</v>
      </c>
      <c r="I1658" s="244">
        <f ca="1">IF($H1658&lt;($J$6+1),"",PFE(OFFSET($F1658,0,0,-$J$6)))</f>
        <v>-8.4471378471737288E-2</v>
      </c>
      <c r="J1658" s="19"/>
      <c r="K1658" s="139" t="str">
        <f t="shared" ca="1" si="236"/>
        <v>Short</v>
      </c>
      <c r="L1658" s="243" t="e">
        <f t="shared" ca="1" si="231"/>
        <v>#N/A</v>
      </c>
      <c r="M1658" s="242" t="e">
        <f t="shared" ca="1" si="232"/>
        <v>#N/A</v>
      </c>
      <c r="N1658" s="20"/>
      <c r="O1658" s="74">
        <f t="shared" ca="1" si="237"/>
        <v>-1</v>
      </c>
      <c r="P1658" s="75">
        <f t="shared" ca="1" si="229"/>
        <v>0</v>
      </c>
      <c r="Q1658" s="76" t="str">
        <f t="shared" ca="1" si="233"/>
        <v/>
      </c>
      <c r="R1658" s="75"/>
      <c r="S1658" s="77">
        <f t="shared" ca="1" si="230"/>
        <v>-1</v>
      </c>
      <c r="T1658" s="78"/>
      <c r="U1658" s="81">
        <f t="shared" ca="1" si="238"/>
        <v>-2380</v>
      </c>
      <c r="V1658" s="82">
        <f t="shared" ca="1" si="234"/>
        <v>150403.22000000003</v>
      </c>
      <c r="W1658" s="50"/>
      <c r="X1658" s="50"/>
      <c r="Y1658" s="50"/>
      <c r="Z1658" s="50"/>
      <c r="AA1658" s="50"/>
      <c r="AG1658" s="50"/>
      <c r="AH1658" s="50"/>
      <c r="AI1658" s="50"/>
      <c r="AJ1658" s="50"/>
      <c r="AK1658" s="50"/>
      <c r="AL1658" s="50"/>
      <c r="AM1658" s="50"/>
      <c r="AN1658" s="50"/>
      <c r="AO1658" s="50"/>
      <c r="AP1658" s="138" t="str">
        <f>IF(NOT($AS1658=$AS1659),ROW(),"")</f>
        <v/>
      </c>
      <c r="AQ1658" s="20" t="str">
        <f>IF(NOT(AS1658=AS1659),AS1659,"")</f>
        <v/>
      </c>
      <c r="AR1658" s="20" t="str">
        <f>INDEX($AB$15:$AM$15,MATCH($AS1658,$AB$11:$AM$11,0))</f>
        <v>out</v>
      </c>
      <c r="AS1658" s="20" t="str">
        <f>LEFT(AT1658,4)</f>
        <v>2006</v>
      </c>
      <c r="AT1658" s="139" t="str">
        <f>LEFT(B1658,6)</f>
        <v>200606</v>
      </c>
    </row>
    <row r="1659" spans="2:46" x14ac:dyDescent="0.25">
      <c r="B1659" s="11">
        <f>'Market Data'!B1645</f>
        <v>20060612</v>
      </c>
      <c r="C1659" s="2">
        <f>'Market Data'!C1645</f>
        <v>6394</v>
      </c>
      <c r="D1659" s="2">
        <f>'Market Data'!D1645</f>
        <v>6445.5</v>
      </c>
      <c r="E1659" s="2">
        <f>'Market Data'!E1645</f>
        <v>6350.5</v>
      </c>
      <c r="F1659" s="12">
        <f>'Market Data'!F1645</f>
        <v>6358</v>
      </c>
      <c r="H1659" s="151">
        <f t="shared" si="235"/>
        <v>1641</v>
      </c>
      <c r="I1659" s="244">
        <f ca="1">IF($H1659&lt;($J$6+1),"",PFE(OFFSET($F1659,0,0,-$J$6)))</f>
        <v>-9.6003381319381187E-2</v>
      </c>
      <c r="J1659" s="19"/>
      <c r="K1659" s="139" t="str">
        <f t="shared" ca="1" si="236"/>
        <v>Short</v>
      </c>
      <c r="L1659" s="243" t="e">
        <f t="shared" ca="1" si="231"/>
        <v>#N/A</v>
      </c>
      <c r="M1659" s="242" t="e">
        <f t="shared" ca="1" si="232"/>
        <v>#N/A</v>
      </c>
      <c r="N1659" s="20"/>
      <c r="O1659" s="74">
        <f t="shared" ca="1" si="237"/>
        <v>-1</v>
      </c>
      <c r="P1659" s="75">
        <f t="shared" ca="1" si="229"/>
        <v>0</v>
      </c>
      <c r="Q1659" s="76" t="str">
        <f t="shared" ca="1" si="233"/>
        <v/>
      </c>
      <c r="R1659" s="75"/>
      <c r="S1659" s="77">
        <f t="shared" ca="1" si="230"/>
        <v>-1</v>
      </c>
      <c r="T1659" s="78"/>
      <c r="U1659" s="81">
        <f t="shared" ca="1" si="238"/>
        <v>2940</v>
      </c>
      <c r="V1659" s="82">
        <f t="shared" ca="1" si="234"/>
        <v>153343.22000000003</v>
      </c>
      <c r="W1659" s="50"/>
      <c r="X1659" s="50"/>
      <c r="Y1659" s="50"/>
      <c r="Z1659" s="50"/>
      <c r="AA1659" s="50"/>
      <c r="AG1659" s="50"/>
      <c r="AH1659" s="50"/>
      <c r="AI1659" s="50"/>
      <c r="AJ1659" s="50"/>
      <c r="AK1659" s="50"/>
      <c r="AL1659" s="50"/>
      <c r="AM1659" s="50"/>
      <c r="AN1659" s="50"/>
      <c r="AO1659" s="50"/>
      <c r="AP1659" s="138" t="str">
        <f>IF(NOT($AS1659=$AS1660),ROW(),"")</f>
        <v/>
      </c>
      <c r="AQ1659" s="20" t="str">
        <f>IF(NOT(AS1659=AS1660),AS1660,"")</f>
        <v/>
      </c>
      <c r="AR1659" s="20" t="str">
        <f>INDEX($AB$15:$AM$15,MATCH($AS1659,$AB$11:$AM$11,0))</f>
        <v>out</v>
      </c>
      <c r="AS1659" s="20" t="str">
        <f>LEFT(AT1659,4)</f>
        <v>2006</v>
      </c>
      <c r="AT1659" s="139" t="str">
        <f>LEFT(B1659,6)</f>
        <v>200606</v>
      </c>
    </row>
    <row r="1660" spans="2:46" x14ac:dyDescent="0.25">
      <c r="B1660" s="11">
        <f>'Market Data'!B1646</f>
        <v>20060613</v>
      </c>
      <c r="C1660" s="2">
        <f>'Market Data'!C1646</f>
        <v>6298</v>
      </c>
      <c r="D1660" s="2">
        <f>'Market Data'!D1646</f>
        <v>6310.5</v>
      </c>
      <c r="E1660" s="2">
        <f>'Market Data'!E1646</f>
        <v>6236.5</v>
      </c>
      <c r="F1660" s="12">
        <f>'Market Data'!F1646</f>
        <v>6263.5</v>
      </c>
      <c r="H1660" s="151">
        <f t="shared" si="235"/>
        <v>1642</v>
      </c>
      <c r="I1660" s="244">
        <f ca="1">IF($H1660&lt;($J$6+1),"",PFE(OFFSET($F1660,0,0,-$J$6)))</f>
        <v>-0.12863539244224823</v>
      </c>
      <c r="J1660" s="19"/>
      <c r="K1660" s="139" t="str">
        <f t="shared" ca="1" si="236"/>
        <v>Short</v>
      </c>
      <c r="L1660" s="243" t="e">
        <f t="shared" ca="1" si="231"/>
        <v>#N/A</v>
      </c>
      <c r="M1660" s="242" t="e">
        <f t="shared" ca="1" si="232"/>
        <v>#N/A</v>
      </c>
      <c r="N1660" s="20"/>
      <c r="O1660" s="74">
        <f t="shared" ca="1" si="237"/>
        <v>-1</v>
      </c>
      <c r="P1660" s="75">
        <f t="shared" ca="1" si="229"/>
        <v>0</v>
      </c>
      <c r="Q1660" s="76" t="str">
        <f t="shared" ca="1" si="233"/>
        <v/>
      </c>
      <c r="R1660" s="75"/>
      <c r="S1660" s="77">
        <f t="shared" ca="1" si="230"/>
        <v>-1</v>
      </c>
      <c r="T1660" s="78"/>
      <c r="U1660" s="81">
        <f t="shared" ca="1" si="238"/>
        <v>3307.5</v>
      </c>
      <c r="V1660" s="82">
        <f t="shared" ca="1" si="234"/>
        <v>156650.72000000003</v>
      </c>
      <c r="W1660" s="50"/>
      <c r="X1660" s="50"/>
      <c r="Y1660" s="50"/>
      <c r="Z1660" s="50"/>
      <c r="AA1660" s="50"/>
      <c r="AG1660" s="50"/>
      <c r="AH1660" s="50"/>
      <c r="AI1660" s="50"/>
      <c r="AJ1660" s="50"/>
      <c r="AK1660" s="50"/>
      <c r="AL1660" s="50"/>
      <c r="AM1660" s="50"/>
      <c r="AN1660" s="50"/>
      <c r="AO1660" s="50"/>
      <c r="AP1660" s="138" t="str">
        <f>IF(NOT($AS1660=$AS1661),ROW(),"")</f>
        <v/>
      </c>
      <c r="AQ1660" s="20" t="str">
        <f>IF(NOT(AS1660=AS1661),AS1661,"")</f>
        <v/>
      </c>
      <c r="AR1660" s="20" t="str">
        <f>INDEX($AB$15:$AM$15,MATCH($AS1660,$AB$11:$AM$11,0))</f>
        <v>out</v>
      </c>
      <c r="AS1660" s="20" t="str">
        <f>LEFT(AT1660,4)</f>
        <v>2006</v>
      </c>
      <c r="AT1660" s="139" t="str">
        <f>LEFT(B1660,6)</f>
        <v>200606</v>
      </c>
    </row>
    <row r="1661" spans="2:46" x14ac:dyDescent="0.25">
      <c r="B1661" s="11">
        <f>'Market Data'!B1647</f>
        <v>20060614</v>
      </c>
      <c r="C1661" s="2">
        <f>'Market Data'!C1647</f>
        <v>6254.5</v>
      </c>
      <c r="D1661" s="2">
        <f>'Market Data'!D1647</f>
        <v>6309</v>
      </c>
      <c r="E1661" s="2">
        <f>'Market Data'!E1647</f>
        <v>6215.5</v>
      </c>
      <c r="F1661" s="12">
        <f>'Market Data'!F1647</f>
        <v>6282.5</v>
      </c>
      <c r="H1661" s="151">
        <f t="shared" si="235"/>
        <v>1643</v>
      </c>
      <c r="I1661" s="244">
        <f ca="1">IF($H1661&lt;($J$6+1),"",PFE(OFFSET($F1661,0,0,-$J$6)))</f>
        <v>-0.12616552699025479</v>
      </c>
      <c r="J1661" s="19"/>
      <c r="K1661" s="139" t="str">
        <f t="shared" ca="1" si="236"/>
        <v>Short</v>
      </c>
      <c r="L1661" s="243" t="e">
        <f t="shared" ca="1" si="231"/>
        <v>#N/A</v>
      </c>
      <c r="M1661" s="242" t="e">
        <f t="shared" ca="1" si="232"/>
        <v>#N/A</v>
      </c>
      <c r="N1661" s="20"/>
      <c r="O1661" s="74">
        <f t="shared" ca="1" si="237"/>
        <v>-1</v>
      </c>
      <c r="P1661" s="75">
        <f t="shared" ca="1" si="229"/>
        <v>0</v>
      </c>
      <c r="Q1661" s="76" t="str">
        <f t="shared" ca="1" si="233"/>
        <v/>
      </c>
      <c r="R1661" s="75"/>
      <c r="S1661" s="77">
        <f t="shared" ca="1" si="230"/>
        <v>-1</v>
      </c>
      <c r="T1661" s="78"/>
      <c r="U1661" s="81">
        <f t="shared" ca="1" si="238"/>
        <v>-665</v>
      </c>
      <c r="V1661" s="82">
        <f t="shared" ca="1" si="234"/>
        <v>155985.72000000003</v>
      </c>
      <c r="W1661" s="50"/>
      <c r="X1661" s="50"/>
      <c r="Y1661" s="50"/>
      <c r="Z1661" s="50"/>
      <c r="AA1661" s="50"/>
      <c r="AG1661" s="50"/>
      <c r="AH1661" s="50"/>
      <c r="AI1661" s="50"/>
      <c r="AJ1661" s="50"/>
      <c r="AK1661" s="50"/>
      <c r="AL1661" s="50"/>
      <c r="AM1661" s="50"/>
      <c r="AN1661" s="50"/>
      <c r="AO1661" s="50"/>
      <c r="AP1661" s="138" t="str">
        <f>IF(NOT($AS1661=$AS1662),ROW(),"")</f>
        <v/>
      </c>
      <c r="AQ1661" s="20" t="str">
        <f>IF(NOT(AS1661=AS1662),AS1662,"")</f>
        <v/>
      </c>
      <c r="AR1661" s="20" t="str">
        <f>INDEX($AB$15:$AM$15,MATCH($AS1661,$AB$11:$AM$11,0))</f>
        <v>out</v>
      </c>
      <c r="AS1661" s="20" t="str">
        <f>LEFT(AT1661,4)</f>
        <v>2006</v>
      </c>
      <c r="AT1661" s="139" t="str">
        <f>LEFT(B1661,6)</f>
        <v>200606</v>
      </c>
    </row>
    <row r="1662" spans="2:46" x14ac:dyDescent="0.25">
      <c r="B1662" s="11">
        <f>'Market Data'!B1648</f>
        <v>20060615</v>
      </c>
      <c r="C1662" s="2">
        <f>'Market Data'!C1648</f>
        <v>6319.5</v>
      </c>
      <c r="D1662" s="2">
        <f>'Market Data'!D1648</f>
        <v>6452</v>
      </c>
      <c r="E1662" s="2">
        <f>'Market Data'!E1648</f>
        <v>6306</v>
      </c>
      <c r="F1662" s="12">
        <f>'Market Data'!F1648</f>
        <v>6402.5</v>
      </c>
      <c r="H1662" s="151">
        <f t="shared" si="235"/>
        <v>1644</v>
      </c>
      <c r="I1662" s="244">
        <f ca="1">IF($H1662&lt;($J$6+1),"",PFE(OFFSET($F1662,0,0,-$J$6)))</f>
        <v>-9.4878325443735159E-2</v>
      </c>
      <c r="J1662" s="19"/>
      <c r="K1662" s="139" t="str">
        <f t="shared" ca="1" si="236"/>
        <v>Short</v>
      </c>
      <c r="L1662" s="243" t="e">
        <f t="shared" ca="1" si="231"/>
        <v>#N/A</v>
      </c>
      <c r="M1662" s="242" t="e">
        <f t="shared" ca="1" si="232"/>
        <v>#N/A</v>
      </c>
      <c r="N1662" s="20"/>
      <c r="O1662" s="74">
        <f t="shared" ca="1" si="237"/>
        <v>-1</v>
      </c>
      <c r="P1662" s="75">
        <f t="shared" ca="1" si="229"/>
        <v>0</v>
      </c>
      <c r="Q1662" s="76" t="str">
        <f t="shared" ca="1" si="233"/>
        <v/>
      </c>
      <c r="R1662" s="75"/>
      <c r="S1662" s="77">
        <f t="shared" ca="1" si="230"/>
        <v>-1</v>
      </c>
      <c r="T1662" s="78"/>
      <c r="U1662" s="81">
        <f t="shared" ca="1" si="238"/>
        <v>-4200</v>
      </c>
      <c r="V1662" s="82">
        <f t="shared" ca="1" si="234"/>
        <v>151785.72000000003</v>
      </c>
      <c r="W1662" s="50"/>
      <c r="X1662" s="50"/>
      <c r="Y1662" s="50"/>
      <c r="Z1662" s="50"/>
      <c r="AA1662" s="50"/>
      <c r="AG1662" s="50"/>
      <c r="AH1662" s="50"/>
      <c r="AI1662" s="50"/>
      <c r="AJ1662" s="50"/>
      <c r="AK1662" s="50"/>
      <c r="AL1662" s="50"/>
      <c r="AM1662" s="50"/>
      <c r="AN1662" s="50"/>
      <c r="AO1662" s="50"/>
      <c r="AP1662" s="138" t="str">
        <f>IF(NOT($AS1662=$AS1663),ROW(),"")</f>
        <v/>
      </c>
      <c r="AQ1662" s="20" t="str">
        <f>IF(NOT(AS1662=AS1663),AS1663,"")</f>
        <v/>
      </c>
      <c r="AR1662" s="20" t="str">
        <f>INDEX($AB$15:$AM$15,MATCH($AS1662,$AB$11:$AM$11,0))</f>
        <v>out</v>
      </c>
      <c r="AS1662" s="20" t="str">
        <f>LEFT(AT1662,4)</f>
        <v>2006</v>
      </c>
      <c r="AT1662" s="139" t="str">
        <f>LEFT(B1662,6)</f>
        <v>200606</v>
      </c>
    </row>
    <row r="1663" spans="2:46" x14ac:dyDescent="0.25">
      <c r="B1663" s="11">
        <f>'Market Data'!B1649</f>
        <v>20060616</v>
      </c>
      <c r="C1663" s="2">
        <f>'Market Data'!C1649</f>
        <v>6453.5</v>
      </c>
      <c r="D1663" s="2">
        <f>'Market Data'!D1649</f>
        <v>6475.5</v>
      </c>
      <c r="E1663" s="2">
        <f>'Market Data'!E1649</f>
        <v>6340.5</v>
      </c>
      <c r="F1663" s="12">
        <f>'Market Data'!F1649</f>
        <v>6346</v>
      </c>
      <c r="H1663" s="151">
        <f t="shared" si="235"/>
        <v>1645</v>
      </c>
      <c r="I1663" s="244">
        <f ca="1">IF($H1663&lt;($J$6+1),"",PFE(OFFSET($F1663,0,0,-$J$6)))</f>
        <v>-0.11211541341638034</v>
      </c>
      <c r="J1663" s="19"/>
      <c r="K1663" s="139" t="str">
        <f t="shared" ca="1" si="236"/>
        <v>Short</v>
      </c>
      <c r="L1663" s="243" t="e">
        <f t="shared" ca="1" si="231"/>
        <v>#N/A</v>
      </c>
      <c r="M1663" s="242" t="e">
        <f t="shared" ca="1" si="232"/>
        <v>#N/A</v>
      </c>
      <c r="N1663" s="20"/>
      <c r="O1663" s="74">
        <f t="shared" ca="1" si="237"/>
        <v>-1</v>
      </c>
      <c r="P1663" s="75">
        <f t="shared" ca="1" si="229"/>
        <v>0</v>
      </c>
      <c r="Q1663" s="76" t="str">
        <f t="shared" ca="1" si="233"/>
        <v/>
      </c>
      <c r="R1663" s="75"/>
      <c r="S1663" s="77">
        <f t="shared" ca="1" si="230"/>
        <v>-1</v>
      </c>
      <c r="T1663" s="78"/>
      <c r="U1663" s="81">
        <f t="shared" ca="1" si="238"/>
        <v>1977.5</v>
      </c>
      <c r="V1663" s="82">
        <f t="shared" ca="1" si="234"/>
        <v>153763.22000000003</v>
      </c>
      <c r="W1663" s="50"/>
      <c r="X1663" s="50"/>
      <c r="Y1663" s="50"/>
      <c r="Z1663" s="50"/>
      <c r="AA1663" s="50"/>
      <c r="AG1663" s="50"/>
      <c r="AH1663" s="50"/>
      <c r="AI1663" s="50"/>
      <c r="AJ1663" s="50"/>
      <c r="AK1663" s="50"/>
      <c r="AL1663" s="50"/>
      <c r="AM1663" s="50"/>
      <c r="AN1663" s="50"/>
      <c r="AO1663" s="50"/>
      <c r="AP1663" s="138" t="str">
        <f>IF(NOT($AS1663=$AS1664),ROW(),"")</f>
        <v/>
      </c>
      <c r="AQ1663" s="20" t="str">
        <f>IF(NOT(AS1663=AS1664),AS1664,"")</f>
        <v/>
      </c>
      <c r="AR1663" s="20" t="str">
        <f>INDEX($AB$15:$AM$15,MATCH($AS1663,$AB$11:$AM$11,0))</f>
        <v>out</v>
      </c>
      <c r="AS1663" s="20" t="str">
        <f>LEFT(AT1663,4)</f>
        <v>2006</v>
      </c>
      <c r="AT1663" s="139" t="str">
        <f>LEFT(B1663,6)</f>
        <v>200606</v>
      </c>
    </row>
    <row r="1664" spans="2:46" x14ac:dyDescent="0.25">
      <c r="B1664" s="11">
        <f>'Market Data'!B1650</f>
        <v>20060619</v>
      </c>
      <c r="C1664" s="2">
        <f>'Market Data'!C1650</f>
        <v>6381.5</v>
      </c>
      <c r="D1664" s="2">
        <f>'Market Data'!D1650</f>
        <v>6456.5</v>
      </c>
      <c r="E1664" s="2">
        <f>'Market Data'!E1650</f>
        <v>6397.5</v>
      </c>
      <c r="F1664" s="12">
        <f>'Market Data'!F1650</f>
        <v>6412.5</v>
      </c>
      <c r="H1664" s="151">
        <f t="shared" si="235"/>
        <v>1646</v>
      </c>
      <c r="I1664" s="244">
        <f ca="1">IF($H1664&lt;($J$6+1),"",PFE(OFFSET($F1664,0,0,-$J$6)))</f>
        <v>-9.7269616279883245E-2</v>
      </c>
      <c r="J1664" s="19"/>
      <c r="K1664" s="139" t="str">
        <f t="shared" ca="1" si="236"/>
        <v>Short</v>
      </c>
      <c r="L1664" s="243" t="e">
        <f t="shared" ca="1" si="231"/>
        <v>#N/A</v>
      </c>
      <c r="M1664" s="242" t="e">
        <f t="shared" ca="1" si="232"/>
        <v>#N/A</v>
      </c>
      <c r="N1664" s="20"/>
      <c r="O1664" s="74">
        <f t="shared" ca="1" si="237"/>
        <v>-1</v>
      </c>
      <c r="P1664" s="75">
        <f t="shared" ca="1" si="229"/>
        <v>0</v>
      </c>
      <c r="Q1664" s="76" t="str">
        <f t="shared" ca="1" si="233"/>
        <v/>
      </c>
      <c r="R1664" s="75"/>
      <c r="S1664" s="77">
        <f t="shared" ca="1" si="230"/>
        <v>-1</v>
      </c>
      <c r="T1664" s="78"/>
      <c r="U1664" s="81">
        <f t="shared" ca="1" si="238"/>
        <v>-2327.5</v>
      </c>
      <c r="V1664" s="82">
        <f t="shared" ca="1" si="234"/>
        <v>151435.72000000003</v>
      </c>
      <c r="W1664" s="50"/>
      <c r="X1664" s="50"/>
      <c r="Y1664" s="50"/>
      <c r="Z1664" s="50"/>
      <c r="AA1664" s="50"/>
      <c r="AG1664" s="50"/>
      <c r="AH1664" s="50"/>
      <c r="AI1664" s="50"/>
      <c r="AJ1664" s="50"/>
      <c r="AK1664" s="50"/>
      <c r="AL1664" s="50"/>
      <c r="AM1664" s="50"/>
      <c r="AN1664" s="50"/>
      <c r="AO1664" s="50"/>
      <c r="AP1664" s="138" t="str">
        <f>IF(NOT($AS1664=$AS1665),ROW(),"")</f>
        <v/>
      </c>
      <c r="AQ1664" s="20" t="str">
        <f>IF(NOT(AS1664=AS1665),AS1665,"")</f>
        <v/>
      </c>
      <c r="AR1664" s="20" t="str">
        <f>INDEX($AB$15:$AM$15,MATCH($AS1664,$AB$11:$AM$11,0))</f>
        <v>out</v>
      </c>
      <c r="AS1664" s="20" t="str">
        <f>LEFT(AT1664,4)</f>
        <v>2006</v>
      </c>
      <c r="AT1664" s="139" t="str">
        <f>LEFT(B1664,6)</f>
        <v>200606</v>
      </c>
    </row>
    <row r="1665" spans="2:46" x14ac:dyDescent="0.25">
      <c r="B1665" s="11">
        <f>'Market Data'!B1651</f>
        <v>20060620</v>
      </c>
      <c r="C1665" s="2">
        <f>'Market Data'!C1651</f>
        <v>6350.5</v>
      </c>
      <c r="D1665" s="2">
        <f>'Market Data'!D1651</f>
        <v>6483</v>
      </c>
      <c r="E1665" s="2">
        <f>'Market Data'!E1651</f>
        <v>6348</v>
      </c>
      <c r="F1665" s="12">
        <f>'Market Data'!F1651</f>
        <v>6460</v>
      </c>
      <c r="H1665" s="151">
        <f t="shared" si="235"/>
        <v>1647</v>
      </c>
      <c r="I1665" s="244">
        <f ca="1">IF($H1665&lt;($J$6+1),"",PFE(OFFSET($F1665,0,0,-$J$6)))</f>
        <v>-8.5159267632868782E-2</v>
      </c>
      <c r="J1665" s="19"/>
      <c r="K1665" s="139" t="str">
        <f t="shared" ca="1" si="236"/>
        <v>Short</v>
      </c>
      <c r="L1665" s="243" t="e">
        <f t="shared" ca="1" si="231"/>
        <v>#N/A</v>
      </c>
      <c r="M1665" s="242" t="e">
        <f t="shared" ca="1" si="232"/>
        <v>#N/A</v>
      </c>
      <c r="N1665" s="20"/>
      <c r="O1665" s="74">
        <f t="shared" ca="1" si="237"/>
        <v>-1</v>
      </c>
      <c r="P1665" s="75">
        <f t="shared" ca="1" si="229"/>
        <v>0</v>
      </c>
      <c r="Q1665" s="76" t="str">
        <f t="shared" ca="1" si="233"/>
        <v/>
      </c>
      <c r="R1665" s="75"/>
      <c r="S1665" s="77">
        <f t="shared" ca="1" si="230"/>
        <v>-1</v>
      </c>
      <c r="T1665" s="78"/>
      <c r="U1665" s="81">
        <f t="shared" ca="1" si="238"/>
        <v>-1662.5</v>
      </c>
      <c r="V1665" s="82">
        <f t="shared" ca="1" si="234"/>
        <v>149773.22000000003</v>
      </c>
      <c r="W1665" s="50"/>
      <c r="X1665" s="50"/>
      <c r="Y1665" s="50"/>
      <c r="Z1665" s="50"/>
      <c r="AA1665" s="50"/>
      <c r="AG1665" s="50"/>
      <c r="AH1665" s="50"/>
      <c r="AI1665" s="50"/>
      <c r="AJ1665" s="50"/>
      <c r="AK1665" s="50"/>
      <c r="AL1665" s="50"/>
      <c r="AM1665" s="50"/>
      <c r="AN1665" s="50"/>
      <c r="AO1665" s="50"/>
      <c r="AP1665" s="138" t="str">
        <f>IF(NOT($AS1665=$AS1666),ROW(),"")</f>
        <v/>
      </c>
      <c r="AQ1665" s="20" t="str">
        <f>IF(NOT(AS1665=AS1666),AS1666,"")</f>
        <v/>
      </c>
      <c r="AR1665" s="20" t="str">
        <f>INDEX($AB$15:$AM$15,MATCH($AS1665,$AB$11:$AM$11,0))</f>
        <v>out</v>
      </c>
      <c r="AS1665" s="20" t="str">
        <f>LEFT(AT1665,4)</f>
        <v>2006</v>
      </c>
      <c r="AT1665" s="139" t="str">
        <f>LEFT(B1665,6)</f>
        <v>200606</v>
      </c>
    </row>
    <row r="1666" spans="2:46" x14ac:dyDescent="0.25">
      <c r="B1666" s="11">
        <f>'Market Data'!B1652</f>
        <v>20060621</v>
      </c>
      <c r="C1666" s="2">
        <f>'Market Data'!C1652</f>
        <v>6446.5</v>
      </c>
      <c r="D1666" s="2">
        <f>'Market Data'!D1652</f>
        <v>6502</v>
      </c>
      <c r="E1666" s="2">
        <f>'Market Data'!E1652</f>
        <v>6386</v>
      </c>
      <c r="F1666" s="12">
        <f>'Market Data'!F1652</f>
        <v>6474</v>
      </c>
      <c r="H1666" s="151">
        <f t="shared" si="235"/>
        <v>1648</v>
      </c>
      <c r="I1666" s="244">
        <f ca="1">IF($H1666&lt;($J$6+1),"",PFE(OFFSET($F1666,0,0,-$J$6)))</f>
        <v>-8.3203512628265738E-2</v>
      </c>
      <c r="J1666" s="19"/>
      <c r="K1666" s="139" t="str">
        <f t="shared" ca="1" si="236"/>
        <v>Short</v>
      </c>
      <c r="L1666" s="243" t="e">
        <f t="shared" ca="1" si="231"/>
        <v>#N/A</v>
      </c>
      <c r="M1666" s="242" t="e">
        <f t="shared" ca="1" si="232"/>
        <v>#N/A</v>
      </c>
      <c r="N1666" s="20"/>
      <c r="O1666" s="74">
        <f t="shared" ca="1" si="237"/>
        <v>-1</v>
      </c>
      <c r="P1666" s="75">
        <f t="shared" ca="1" si="229"/>
        <v>0</v>
      </c>
      <c r="Q1666" s="76" t="str">
        <f t="shared" ca="1" si="233"/>
        <v/>
      </c>
      <c r="R1666" s="75"/>
      <c r="S1666" s="77">
        <f t="shared" ca="1" si="230"/>
        <v>-1</v>
      </c>
      <c r="T1666" s="78"/>
      <c r="U1666" s="81">
        <f t="shared" ca="1" si="238"/>
        <v>-490</v>
      </c>
      <c r="V1666" s="82">
        <f t="shared" ca="1" si="234"/>
        <v>149283.22000000003</v>
      </c>
      <c r="W1666" s="50"/>
      <c r="X1666" s="50"/>
      <c r="Y1666" s="50"/>
      <c r="Z1666" s="50"/>
      <c r="AA1666" s="50"/>
      <c r="AG1666" s="50"/>
      <c r="AH1666" s="50"/>
      <c r="AI1666" s="50"/>
      <c r="AJ1666" s="50"/>
      <c r="AK1666" s="50"/>
      <c r="AL1666" s="50"/>
      <c r="AM1666" s="50"/>
      <c r="AN1666" s="50"/>
      <c r="AO1666" s="50"/>
      <c r="AP1666" s="138" t="str">
        <f>IF(NOT($AS1666=$AS1667),ROW(),"")</f>
        <v/>
      </c>
      <c r="AQ1666" s="20" t="str">
        <f>IF(NOT(AS1666=AS1667),AS1667,"")</f>
        <v/>
      </c>
      <c r="AR1666" s="20" t="str">
        <f>INDEX($AB$15:$AM$15,MATCH($AS1666,$AB$11:$AM$11,0))</f>
        <v>out</v>
      </c>
      <c r="AS1666" s="20" t="str">
        <f>LEFT(AT1666,4)</f>
        <v>2006</v>
      </c>
      <c r="AT1666" s="139" t="str">
        <f>LEFT(B1666,6)</f>
        <v>200606</v>
      </c>
    </row>
    <row r="1667" spans="2:46" x14ac:dyDescent="0.25">
      <c r="B1667" s="11">
        <f>'Market Data'!B1653</f>
        <v>20060622</v>
      </c>
      <c r="C1667" s="2">
        <f>'Market Data'!C1653</f>
        <v>6539.5</v>
      </c>
      <c r="D1667" s="2">
        <f>'Market Data'!D1653</f>
        <v>6553</v>
      </c>
      <c r="E1667" s="2">
        <f>'Market Data'!E1653</f>
        <v>6470.5</v>
      </c>
      <c r="F1667" s="12">
        <f>'Market Data'!F1653</f>
        <v>6501</v>
      </c>
      <c r="H1667" s="151">
        <f t="shared" si="235"/>
        <v>1649</v>
      </c>
      <c r="I1667" s="244">
        <f ca="1">IF($H1667&lt;($J$6+1),"",PFE(OFFSET($F1667,0,0,-$J$6)))</f>
        <v>-9.0340402059877797E-2</v>
      </c>
      <c r="J1667" s="19"/>
      <c r="K1667" s="139" t="str">
        <f t="shared" ca="1" si="236"/>
        <v>Short</v>
      </c>
      <c r="L1667" s="243" t="e">
        <f t="shared" ca="1" si="231"/>
        <v>#N/A</v>
      </c>
      <c r="M1667" s="242" t="e">
        <f t="shared" ca="1" si="232"/>
        <v>#N/A</v>
      </c>
      <c r="N1667" s="20"/>
      <c r="O1667" s="74">
        <f t="shared" ca="1" si="237"/>
        <v>-1</v>
      </c>
      <c r="P1667" s="75">
        <f t="shared" ca="1" si="229"/>
        <v>0</v>
      </c>
      <c r="Q1667" s="76" t="str">
        <f t="shared" ca="1" si="233"/>
        <v/>
      </c>
      <c r="R1667" s="75"/>
      <c r="S1667" s="77">
        <f t="shared" ca="1" si="230"/>
        <v>-1</v>
      </c>
      <c r="T1667" s="78"/>
      <c r="U1667" s="81">
        <f t="shared" ca="1" si="238"/>
        <v>-945</v>
      </c>
      <c r="V1667" s="82">
        <f t="shared" ca="1" si="234"/>
        <v>148338.22000000003</v>
      </c>
      <c r="W1667" s="50"/>
      <c r="X1667" s="50"/>
      <c r="Y1667" s="50"/>
      <c r="Z1667" s="50"/>
      <c r="AA1667" s="50"/>
      <c r="AG1667" s="50"/>
      <c r="AH1667" s="50"/>
      <c r="AI1667" s="50"/>
      <c r="AJ1667" s="50"/>
      <c r="AK1667" s="50"/>
      <c r="AL1667" s="50"/>
      <c r="AM1667" s="50"/>
      <c r="AN1667" s="50"/>
      <c r="AO1667" s="50"/>
      <c r="AP1667" s="138" t="str">
        <f>IF(NOT($AS1667=$AS1668),ROW(),"")</f>
        <v/>
      </c>
      <c r="AQ1667" s="20" t="str">
        <f>IF(NOT(AS1667=AS1668),AS1668,"")</f>
        <v/>
      </c>
      <c r="AR1667" s="20" t="str">
        <f>INDEX($AB$15:$AM$15,MATCH($AS1667,$AB$11:$AM$11,0))</f>
        <v>out</v>
      </c>
      <c r="AS1667" s="20" t="str">
        <f>LEFT(AT1667,4)</f>
        <v>2006</v>
      </c>
      <c r="AT1667" s="139" t="str">
        <f>LEFT(B1667,6)</f>
        <v>200606</v>
      </c>
    </row>
    <row r="1668" spans="2:46" x14ac:dyDescent="0.25">
      <c r="B1668" s="11">
        <f>'Market Data'!B1654</f>
        <v>20060623</v>
      </c>
      <c r="C1668" s="2">
        <f>'Market Data'!C1654</f>
        <v>6503</v>
      </c>
      <c r="D1668" s="2">
        <f>'Market Data'!D1654</f>
        <v>6532.5</v>
      </c>
      <c r="E1668" s="2">
        <f>'Market Data'!E1654</f>
        <v>6471</v>
      </c>
      <c r="F1668" s="12">
        <f>'Market Data'!F1654</f>
        <v>6501</v>
      </c>
      <c r="H1668" s="151">
        <f t="shared" si="235"/>
        <v>1650</v>
      </c>
      <c r="I1668" s="244">
        <f ca="1">IF($H1668&lt;($J$6+1),"",PFE(OFFSET($F1668,0,0,-$J$6)))</f>
        <v>-9.1067869595295586E-2</v>
      </c>
      <c r="J1668" s="19"/>
      <c r="K1668" s="139" t="str">
        <f t="shared" ca="1" si="236"/>
        <v>Short</v>
      </c>
      <c r="L1668" s="243" t="e">
        <f t="shared" ca="1" si="231"/>
        <v>#N/A</v>
      </c>
      <c r="M1668" s="242" t="e">
        <f t="shared" ca="1" si="232"/>
        <v>#N/A</v>
      </c>
      <c r="N1668" s="20"/>
      <c r="O1668" s="74">
        <f t="shared" ca="1" si="237"/>
        <v>-1</v>
      </c>
      <c r="P1668" s="75">
        <f t="shared" ca="1" si="229"/>
        <v>0</v>
      </c>
      <c r="Q1668" s="76" t="str">
        <f t="shared" ca="1" si="233"/>
        <v/>
      </c>
      <c r="R1668" s="75"/>
      <c r="S1668" s="77">
        <f t="shared" ca="1" si="230"/>
        <v>-1</v>
      </c>
      <c r="T1668" s="78"/>
      <c r="U1668" s="81">
        <f t="shared" ca="1" si="238"/>
        <v>0</v>
      </c>
      <c r="V1668" s="82">
        <f t="shared" ca="1" si="234"/>
        <v>148338.22000000003</v>
      </c>
      <c r="W1668" s="50"/>
      <c r="X1668" s="50"/>
      <c r="Y1668" s="50"/>
      <c r="Z1668" s="50"/>
      <c r="AA1668" s="50"/>
      <c r="AG1668" s="50"/>
      <c r="AH1668" s="50"/>
      <c r="AI1668" s="50"/>
      <c r="AJ1668" s="50"/>
      <c r="AK1668" s="50"/>
      <c r="AL1668" s="50"/>
      <c r="AM1668" s="50"/>
      <c r="AN1668" s="50"/>
      <c r="AO1668" s="50"/>
      <c r="AP1668" s="138" t="str">
        <f>IF(NOT($AS1668=$AS1669),ROW(),"")</f>
        <v/>
      </c>
      <c r="AQ1668" s="20" t="str">
        <f>IF(NOT(AS1668=AS1669),AS1669,"")</f>
        <v/>
      </c>
      <c r="AR1668" s="20" t="str">
        <f>INDEX($AB$15:$AM$15,MATCH($AS1668,$AB$11:$AM$11,0))</f>
        <v>out</v>
      </c>
      <c r="AS1668" s="20" t="str">
        <f>LEFT(AT1668,4)</f>
        <v>2006</v>
      </c>
      <c r="AT1668" s="139" t="str">
        <f>LEFT(B1668,6)</f>
        <v>200606</v>
      </c>
    </row>
    <row r="1669" spans="2:46" x14ac:dyDescent="0.25">
      <c r="B1669" s="11">
        <f>'Market Data'!B1655</f>
        <v>20060626</v>
      </c>
      <c r="C1669" s="2">
        <f>'Market Data'!C1655</f>
        <v>6518</v>
      </c>
      <c r="D1669" s="2">
        <f>'Market Data'!D1655</f>
        <v>6537.5</v>
      </c>
      <c r="E1669" s="2">
        <f>'Market Data'!E1655</f>
        <v>6472.5</v>
      </c>
      <c r="F1669" s="12">
        <f>'Market Data'!F1655</f>
        <v>6488.5</v>
      </c>
      <c r="H1669" s="151">
        <f t="shared" si="235"/>
        <v>1651</v>
      </c>
      <c r="I1669" s="244">
        <f ca="1">IF($H1669&lt;($J$6+1),"",PFE(OFFSET($F1669,0,0,-$J$6)))</f>
        <v>-9.4265480300938009E-2</v>
      </c>
      <c r="J1669" s="19"/>
      <c r="K1669" s="139" t="str">
        <f t="shared" ca="1" si="236"/>
        <v>Short</v>
      </c>
      <c r="L1669" s="243" t="e">
        <f t="shared" ca="1" si="231"/>
        <v>#N/A</v>
      </c>
      <c r="M1669" s="242" t="e">
        <f t="shared" ca="1" si="232"/>
        <v>#N/A</v>
      </c>
      <c r="N1669" s="20"/>
      <c r="O1669" s="74">
        <f t="shared" ca="1" si="237"/>
        <v>-1</v>
      </c>
      <c r="P1669" s="75">
        <f t="shared" ca="1" si="229"/>
        <v>0</v>
      </c>
      <c r="Q1669" s="76" t="str">
        <f t="shared" ca="1" si="233"/>
        <v/>
      </c>
      <c r="R1669" s="75"/>
      <c r="S1669" s="77">
        <f t="shared" ca="1" si="230"/>
        <v>-1</v>
      </c>
      <c r="T1669" s="78"/>
      <c r="U1669" s="81">
        <f t="shared" ca="1" si="238"/>
        <v>437.5</v>
      </c>
      <c r="V1669" s="82">
        <f t="shared" ca="1" si="234"/>
        <v>148775.72000000003</v>
      </c>
      <c r="W1669" s="50"/>
      <c r="X1669" s="50"/>
      <c r="Y1669" s="50"/>
      <c r="Z1669" s="50"/>
      <c r="AA1669" s="50"/>
      <c r="AG1669" s="50"/>
      <c r="AH1669" s="50"/>
      <c r="AI1669" s="50"/>
      <c r="AJ1669" s="50"/>
      <c r="AK1669" s="50"/>
      <c r="AL1669" s="50"/>
      <c r="AM1669" s="50"/>
      <c r="AN1669" s="50"/>
      <c r="AO1669" s="50"/>
      <c r="AP1669" s="138" t="str">
        <f>IF(NOT($AS1669=$AS1670),ROW(),"")</f>
        <v/>
      </c>
      <c r="AQ1669" s="20" t="str">
        <f>IF(NOT(AS1669=AS1670),AS1670,"")</f>
        <v/>
      </c>
      <c r="AR1669" s="20" t="str">
        <f>INDEX($AB$15:$AM$15,MATCH($AS1669,$AB$11:$AM$11,0))</f>
        <v>out</v>
      </c>
      <c r="AS1669" s="20" t="str">
        <f>LEFT(AT1669,4)</f>
        <v>2006</v>
      </c>
      <c r="AT1669" s="139" t="str">
        <f>LEFT(B1669,6)</f>
        <v>200606</v>
      </c>
    </row>
    <row r="1670" spans="2:46" x14ac:dyDescent="0.25">
      <c r="B1670" s="11">
        <f>'Market Data'!B1656</f>
        <v>20060627</v>
      </c>
      <c r="C1670" s="2">
        <f>'Market Data'!C1656</f>
        <v>6527.5</v>
      </c>
      <c r="D1670" s="2">
        <f>'Market Data'!D1656</f>
        <v>6527.5</v>
      </c>
      <c r="E1670" s="2">
        <f>'Market Data'!E1656</f>
        <v>6382.5</v>
      </c>
      <c r="F1670" s="12">
        <f>'Market Data'!F1656</f>
        <v>6429.5</v>
      </c>
      <c r="H1670" s="151">
        <f t="shared" si="235"/>
        <v>1652</v>
      </c>
      <c r="I1670" s="244">
        <f ca="1">IF($H1670&lt;($J$6+1),"",PFE(OFFSET($F1670,0,0,-$J$6)))</f>
        <v>-0.11851432972217046</v>
      </c>
      <c r="J1670" s="19"/>
      <c r="K1670" s="139" t="str">
        <f t="shared" ca="1" si="236"/>
        <v>Short</v>
      </c>
      <c r="L1670" s="243" t="e">
        <f t="shared" ca="1" si="231"/>
        <v>#N/A</v>
      </c>
      <c r="M1670" s="242" t="e">
        <f t="shared" ca="1" si="232"/>
        <v>#N/A</v>
      </c>
      <c r="N1670" s="20"/>
      <c r="O1670" s="74">
        <f t="shared" ca="1" si="237"/>
        <v>-1</v>
      </c>
      <c r="P1670" s="75">
        <f t="shared" ca="1" si="229"/>
        <v>0</v>
      </c>
      <c r="Q1670" s="76" t="str">
        <f t="shared" ca="1" si="233"/>
        <v/>
      </c>
      <c r="R1670" s="75"/>
      <c r="S1670" s="77">
        <f t="shared" ca="1" si="230"/>
        <v>-1</v>
      </c>
      <c r="T1670" s="78"/>
      <c r="U1670" s="81">
        <f t="shared" ca="1" si="238"/>
        <v>2065</v>
      </c>
      <c r="V1670" s="82">
        <f t="shared" ca="1" si="234"/>
        <v>150840.72000000003</v>
      </c>
      <c r="W1670" s="50"/>
      <c r="X1670" s="50"/>
      <c r="Y1670" s="50"/>
      <c r="Z1670" s="50"/>
      <c r="AA1670" s="50"/>
      <c r="AG1670" s="50"/>
      <c r="AH1670" s="50"/>
      <c r="AI1670" s="50"/>
      <c r="AJ1670" s="50"/>
      <c r="AK1670" s="50"/>
      <c r="AL1670" s="50"/>
      <c r="AM1670" s="50"/>
      <c r="AN1670" s="50"/>
      <c r="AO1670" s="50"/>
      <c r="AP1670" s="138" t="str">
        <f>IF(NOT($AS1670=$AS1671),ROW(),"")</f>
        <v/>
      </c>
      <c r="AQ1670" s="20" t="str">
        <f>IF(NOT(AS1670=AS1671),AS1671,"")</f>
        <v/>
      </c>
      <c r="AR1670" s="20" t="str">
        <f>INDEX($AB$15:$AM$15,MATCH($AS1670,$AB$11:$AM$11,0))</f>
        <v>out</v>
      </c>
      <c r="AS1670" s="20" t="str">
        <f>LEFT(AT1670,4)</f>
        <v>2006</v>
      </c>
      <c r="AT1670" s="139" t="str">
        <f>LEFT(B1670,6)</f>
        <v>200606</v>
      </c>
    </row>
    <row r="1671" spans="2:46" x14ac:dyDescent="0.25">
      <c r="B1671" s="11">
        <f>'Market Data'!B1657</f>
        <v>20060628</v>
      </c>
      <c r="C1671" s="2">
        <f>'Market Data'!C1657</f>
        <v>6378</v>
      </c>
      <c r="D1671" s="2">
        <f>'Market Data'!D1657</f>
        <v>6462</v>
      </c>
      <c r="E1671" s="2">
        <f>'Market Data'!E1657</f>
        <v>6373</v>
      </c>
      <c r="F1671" s="12">
        <f>'Market Data'!F1657</f>
        <v>6427</v>
      </c>
      <c r="H1671" s="151">
        <f t="shared" si="235"/>
        <v>1653</v>
      </c>
      <c r="I1671" s="244">
        <f ca="1">IF($H1671&lt;($J$6+1),"",PFE(OFFSET($F1671,0,0,-$J$6)))</f>
        <v>-9.485890986320196E-2</v>
      </c>
      <c r="J1671" s="19"/>
      <c r="K1671" s="139" t="str">
        <f t="shared" ca="1" si="236"/>
        <v>Short</v>
      </c>
      <c r="L1671" s="243" t="e">
        <f t="shared" ca="1" si="231"/>
        <v>#N/A</v>
      </c>
      <c r="M1671" s="242" t="e">
        <f t="shared" ca="1" si="232"/>
        <v>#N/A</v>
      </c>
      <c r="N1671" s="20"/>
      <c r="O1671" s="74">
        <f t="shared" ca="1" si="237"/>
        <v>-1</v>
      </c>
      <c r="P1671" s="75">
        <f t="shared" ca="1" si="229"/>
        <v>0</v>
      </c>
      <c r="Q1671" s="76" t="str">
        <f t="shared" ca="1" si="233"/>
        <v/>
      </c>
      <c r="R1671" s="75"/>
      <c r="S1671" s="77">
        <f t="shared" ca="1" si="230"/>
        <v>-1</v>
      </c>
      <c r="T1671" s="78"/>
      <c r="U1671" s="81">
        <f t="shared" ca="1" si="238"/>
        <v>87.5</v>
      </c>
      <c r="V1671" s="82">
        <f t="shared" ca="1" si="234"/>
        <v>150928.22000000003</v>
      </c>
      <c r="W1671" s="50"/>
      <c r="X1671" s="50"/>
      <c r="Y1671" s="50"/>
      <c r="Z1671" s="50"/>
      <c r="AA1671" s="50"/>
      <c r="AG1671" s="50"/>
      <c r="AH1671" s="50"/>
      <c r="AI1671" s="50"/>
      <c r="AJ1671" s="50"/>
      <c r="AK1671" s="50"/>
      <c r="AL1671" s="50"/>
      <c r="AM1671" s="50"/>
      <c r="AN1671" s="50"/>
      <c r="AO1671" s="50"/>
      <c r="AP1671" s="138" t="str">
        <f>IF(NOT($AS1671=$AS1672),ROW(),"")</f>
        <v/>
      </c>
      <c r="AQ1671" s="20" t="str">
        <f>IF(NOT(AS1671=AS1672),AS1672,"")</f>
        <v/>
      </c>
      <c r="AR1671" s="20" t="str">
        <f>INDEX($AB$15:$AM$15,MATCH($AS1671,$AB$11:$AM$11,0))</f>
        <v>out</v>
      </c>
      <c r="AS1671" s="20" t="str">
        <f>LEFT(AT1671,4)</f>
        <v>2006</v>
      </c>
      <c r="AT1671" s="139" t="str">
        <f>LEFT(B1671,6)</f>
        <v>200606</v>
      </c>
    </row>
    <row r="1672" spans="2:46" x14ac:dyDescent="0.25">
      <c r="B1672" s="11">
        <f>'Market Data'!B1658</f>
        <v>20060629</v>
      </c>
      <c r="C1672" s="2">
        <f>'Market Data'!C1658</f>
        <v>6483.5</v>
      </c>
      <c r="D1672" s="2">
        <f>'Market Data'!D1658</f>
        <v>6564</v>
      </c>
      <c r="E1672" s="2">
        <f>'Market Data'!E1658</f>
        <v>6451.5</v>
      </c>
      <c r="F1672" s="12">
        <f>'Market Data'!F1658</f>
        <v>6547</v>
      </c>
      <c r="H1672" s="151">
        <f t="shared" si="235"/>
        <v>1654</v>
      </c>
      <c r="I1672" s="244">
        <f ca="1">IF($H1672&lt;($J$6+1),"",PFE(OFFSET($F1672,0,0,-$J$6)))</f>
        <v>-8.2158745842006831E-2</v>
      </c>
      <c r="J1672" s="19"/>
      <c r="K1672" s="139" t="str">
        <f t="shared" ca="1" si="236"/>
        <v>Short</v>
      </c>
      <c r="L1672" s="243" t="e">
        <f t="shared" ca="1" si="231"/>
        <v>#N/A</v>
      </c>
      <c r="M1672" s="242" t="e">
        <f t="shared" ca="1" si="232"/>
        <v>#N/A</v>
      </c>
      <c r="N1672" s="20"/>
      <c r="O1672" s="74">
        <f t="shared" ca="1" si="237"/>
        <v>-1</v>
      </c>
      <c r="P1672" s="75">
        <f t="shared" ca="1" si="229"/>
        <v>0</v>
      </c>
      <c r="Q1672" s="76" t="str">
        <f t="shared" ca="1" si="233"/>
        <v/>
      </c>
      <c r="R1672" s="75"/>
      <c r="S1672" s="77">
        <f t="shared" ca="1" si="230"/>
        <v>-1</v>
      </c>
      <c r="T1672" s="78"/>
      <c r="U1672" s="81">
        <f t="shared" ca="1" si="238"/>
        <v>-4200</v>
      </c>
      <c r="V1672" s="82">
        <f t="shared" ca="1" si="234"/>
        <v>146728.22000000003</v>
      </c>
      <c r="W1672" s="50"/>
      <c r="X1672" s="50"/>
      <c r="Y1672" s="50"/>
      <c r="Z1672" s="50"/>
      <c r="AA1672" s="50"/>
      <c r="AG1672" s="50"/>
      <c r="AH1672" s="50"/>
      <c r="AI1672" s="50"/>
      <c r="AJ1672" s="50"/>
      <c r="AK1672" s="50"/>
      <c r="AL1672" s="50"/>
      <c r="AM1672" s="50"/>
      <c r="AN1672" s="50"/>
      <c r="AO1672" s="50"/>
      <c r="AP1672" s="138" t="str">
        <f>IF(NOT($AS1672=$AS1673),ROW(),"")</f>
        <v/>
      </c>
      <c r="AQ1672" s="20" t="str">
        <f>IF(NOT(AS1672=AS1673),AS1673,"")</f>
        <v/>
      </c>
      <c r="AR1672" s="20" t="str">
        <f>INDEX($AB$15:$AM$15,MATCH($AS1672,$AB$11:$AM$11,0))</f>
        <v>out</v>
      </c>
      <c r="AS1672" s="20" t="str">
        <f>LEFT(AT1672,4)</f>
        <v>2006</v>
      </c>
      <c r="AT1672" s="139" t="str">
        <f>LEFT(B1672,6)</f>
        <v>200606</v>
      </c>
    </row>
    <row r="1673" spans="2:46" x14ac:dyDescent="0.25">
      <c r="B1673" s="11">
        <f>'Market Data'!B1659</f>
        <v>20060630</v>
      </c>
      <c r="C1673" s="2">
        <f>'Market Data'!C1659</f>
        <v>6629.5</v>
      </c>
      <c r="D1673" s="2">
        <f>'Market Data'!D1659</f>
        <v>6673.5</v>
      </c>
      <c r="E1673" s="2">
        <f>'Market Data'!E1659</f>
        <v>6597</v>
      </c>
      <c r="F1673" s="12">
        <f>'Market Data'!F1659</f>
        <v>6661</v>
      </c>
      <c r="H1673" s="151">
        <f t="shared" si="235"/>
        <v>1655</v>
      </c>
      <c r="I1673" s="244">
        <f ca="1">IF($H1673&lt;($J$6+1),"",PFE(OFFSET($F1673,0,0,-$J$6)))</f>
        <v>-3.6858443131049114E-2</v>
      </c>
      <c r="J1673" s="19"/>
      <c r="K1673" s="139" t="str">
        <f t="shared" ca="1" si="236"/>
        <v>Short</v>
      </c>
      <c r="L1673" s="243" t="e">
        <f t="shared" ca="1" si="231"/>
        <v>#N/A</v>
      </c>
      <c r="M1673" s="242" t="e">
        <f t="shared" ca="1" si="232"/>
        <v>#N/A</v>
      </c>
      <c r="N1673" s="20"/>
      <c r="O1673" s="74">
        <f t="shared" ca="1" si="237"/>
        <v>-1</v>
      </c>
      <c r="P1673" s="75">
        <f t="shared" ca="1" si="229"/>
        <v>0</v>
      </c>
      <c r="Q1673" s="76" t="str">
        <f t="shared" ca="1" si="233"/>
        <v/>
      </c>
      <c r="R1673" s="75"/>
      <c r="S1673" s="77">
        <f t="shared" ca="1" si="230"/>
        <v>-1</v>
      </c>
      <c r="T1673" s="78"/>
      <c r="U1673" s="81">
        <f t="shared" ca="1" si="238"/>
        <v>-3990</v>
      </c>
      <c r="V1673" s="82">
        <f t="shared" ca="1" si="234"/>
        <v>142738.22000000003</v>
      </c>
      <c r="W1673" s="50"/>
      <c r="X1673" s="50"/>
      <c r="Y1673" s="50"/>
      <c r="Z1673" s="50"/>
      <c r="AA1673" s="50"/>
      <c r="AG1673" s="50"/>
      <c r="AH1673" s="50"/>
      <c r="AI1673" s="50"/>
      <c r="AJ1673" s="50"/>
      <c r="AK1673" s="50"/>
      <c r="AL1673" s="50"/>
      <c r="AM1673" s="50"/>
      <c r="AN1673" s="50"/>
      <c r="AO1673" s="50"/>
      <c r="AP1673" s="138" t="str">
        <f>IF(NOT($AS1673=$AS1674),ROW(),"")</f>
        <v/>
      </c>
      <c r="AQ1673" s="20" t="str">
        <f>IF(NOT(AS1673=AS1674),AS1674,"")</f>
        <v/>
      </c>
      <c r="AR1673" s="20" t="str">
        <f>INDEX($AB$15:$AM$15,MATCH($AS1673,$AB$11:$AM$11,0))</f>
        <v>out</v>
      </c>
      <c r="AS1673" s="20" t="str">
        <f>LEFT(AT1673,4)</f>
        <v>2006</v>
      </c>
      <c r="AT1673" s="139" t="str">
        <f>LEFT(B1673,6)</f>
        <v>200606</v>
      </c>
    </row>
    <row r="1674" spans="2:46" x14ac:dyDescent="0.25">
      <c r="B1674" s="11">
        <f>'Market Data'!B1660</f>
        <v>20060703</v>
      </c>
      <c r="C1674" s="2">
        <f>'Market Data'!C1660</f>
        <v>6659.5</v>
      </c>
      <c r="D1674" s="2">
        <f>'Market Data'!D1660</f>
        <v>6698.5</v>
      </c>
      <c r="E1674" s="2">
        <f>'Market Data'!E1660</f>
        <v>6644.5</v>
      </c>
      <c r="F1674" s="12">
        <f>'Market Data'!F1660</f>
        <v>6694</v>
      </c>
      <c r="H1674" s="151">
        <f t="shared" si="235"/>
        <v>1656</v>
      </c>
      <c r="I1674" s="244">
        <f ca="1">IF($H1674&lt;($J$6+1),"",PFE(OFFSET($F1674,0,0,-$J$6)))</f>
        <v>-2.2639072244673469E-2</v>
      </c>
      <c r="J1674" s="19"/>
      <c r="K1674" s="139" t="str">
        <f t="shared" ca="1" si="236"/>
        <v>Short</v>
      </c>
      <c r="L1674" s="243" t="e">
        <f t="shared" ca="1" si="231"/>
        <v>#N/A</v>
      </c>
      <c r="M1674" s="242" t="e">
        <f t="shared" ca="1" si="232"/>
        <v>#N/A</v>
      </c>
      <c r="N1674" s="20"/>
      <c r="O1674" s="74">
        <f t="shared" ca="1" si="237"/>
        <v>-1</v>
      </c>
      <c r="P1674" s="75">
        <f t="shared" ca="1" si="229"/>
        <v>0</v>
      </c>
      <c r="Q1674" s="76" t="str">
        <f t="shared" ca="1" si="233"/>
        <v/>
      </c>
      <c r="R1674" s="75"/>
      <c r="S1674" s="77">
        <f t="shared" ca="1" si="230"/>
        <v>-1</v>
      </c>
      <c r="T1674" s="78"/>
      <c r="U1674" s="81">
        <f t="shared" ca="1" si="238"/>
        <v>-1155</v>
      </c>
      <c r="V1674" s="82">
        <f t="shared" ca="1" si="234"/>
        <v>141583.22000000003</v>
      </c>
      <c r="W1674" s="50"/>
      <c r="X1674" s="50"/>
      <c r="Y1674" s="50"/>
      <c r="Z1674" s="50"/>
      <c r="AA1674" s="50"/>
      <c r="AG1674" s="50"/>
      <c r="AH1674" s="50"/>
      <c r="AI1674" s="50"/>
      <c r="AJ1674" s="50"/>
      <c r="AK1674" s="50"/>
      <c r="AL1674" s="50"/>
      <c r="AM1674" s="50"/>
      <c r="AN1674" s="50"/>
      <c r="AO1674" s="50"/>
      <c r="AP1674" s="138" t="str">
        <f>IF(NOT($AS1674=$AS1675),ROW(),"")</f>
        <v/>
      </c>
      <c r="AQ1674" s="20" t="str">
        <f>IF(NOT(AS1674=AS1675),AS1675,"")</f>
        <v/>
      </c>
      <c r="AR1674" s="20" t="str">
        <f>INDEX($AB$15:$AM$15,MATCH($AS1674,$AB$11:$AM$11,0))</f>
        <v>out</v>
      </c>
      <c r="AS1674" s="20" t="str">
        <f>LEFT(AT1674,4)</f>
        <v>2006</v>
      </c>
      <c r="AT1674" s="139" t="str">
        <f>LEFT(B1674,6)</f>
        <v>200607</v>
      </c>
    </row>
    <row r="1675" spans="2:46" x14ac:dyDescent="0.25">
      <c r="B1675" s="11">
        <f>'Market Data'!B1661</f>
        <v>20060704</v>
      </c>
      <c r="C1675" s="2">
        <f>'Market Data'!C1661</f>
        <v>6696.5</v>
      </c>
      <c r="D1675" s="2">
        <f>'Market Data'!D1661</f>
        <v>6699</v>
      </c>
      <c r="E1675" s="2">
        <f>'Market Data'!E1661</f>
        <v>6657</v>
      </c>
      <c r="F1675" s="12">
        <f>'Market Data'!F1661</f>
        <v>6695</v>
      </c>
      <c r="H1675" s="151">
        <f t="shared" si="235"/>
        <v>1657</v>
      </c>
      <c r="I1675" s="244">
        <f ca="1">IF($H1675&lt;($J$6+1),"",PFE(OFFSET($F1675,0,0,-$J$6)))</f>
        <v>-2.6352166540464267E-2</v>
      </c>
      <c r="J1675" s="19"/>
      <c r="K1675" s="139" t="str">
        <f t="shared" ca="1" si="236"/>
        <v>Short</v>
      </c>
      <c r="L1675" s="243" t="e">
        <f t="shared" ca="1" si="231"/>
        <v>#N/A</v>
      </c>
      <c r="M1675" s="242" t="e">
        <f t="shared" ca="1" si="232"/>
        <v>#N/A</v>
      </c>
      <c r="N1675" s="20"/>
      <c r="O1675" s="74">
        <f t="shared" ca="1" si="237"/>
        <v>-1</v>
      </c>
      <c r="P1675" s="75">
        <f t="shared" ca="1" si="229"/>
        <v>0</v>
      </c>
      <c r="Q1675" s="76" t="str">
        <f t="shared" ca="1" si="233"/>
        <v/>
      </c>
      <c r="R1675" s="75"/>
      <c r="S1675" s="77">
        <f t="shared" ca="1" si="230"/>
        <v>-1</v>
      </c>
      <c r="T1675" s="78"/>
      <c r="U1675" s="81">
        <f t="shared" ca="1" si="238"/>
        <v>-35</v>
      </c>
      <c r="V1675" s="82">
        <f t="shared" ca="1" si="234"/>
        <v>141548.22000000003</v>
      </c>
      <c r="W1675" s="50"/>
      <c r="X1675" s="50"/>
      <c r="Y1675" s="50"/>
      <c r="Z1675" s="50"/>
      <c r="AA1675" s="50"/>
      <c r="AG1675" s="50"/>
      <c r="AH1675" s="50"/>
      <c r="AI1675" s="50"/>
      <c r="AJ1675" s="50"/>
      <c r="AK1675" s="50"/>
      <c r="AL1675" s="50"/>
      <c r="AM1675" s="50"/>
      <c r="AN1675" s="50"/>
      <c r="AO1675" s="50"/>
      <c r="AP1675" s="138" t="str">
        <f>IF(NOT($AS1675=$AS1676),ROW(),"")</f>
        <v/>
      </c>
      <c r="AQ1675" s="20" t="str">
        <f>IF(NOT(AS1675=AS1676),AS1676,"")</f>
        <v/>
      </c>
      <c r="AR1675" s="20" t="str">
        <f>INDEX($AB$15:$AM$15,MATCH($AS1675,$AB$11:$AM$11,0))</f>
        <v>out</v>
      </c>
      <c r="AS1675" s="20" t="str">
        <f>LEFT(AT1675,4)</f>
        <v>2006</v>
      </c>
      <c r="AT1675" s="139" t="str">
        <f>LEFT(B1675,6)</f>
        <v>200607</v>
      </c>
    </row>
    <row r="1676" spans="2:46" x14ac:dyDescent="0.25">
      <c r="B1676" s="11">
        <f>'Market Data'!B1662</f>
        <v>20060705</v>
      </c>
      <c r="C1676" s="2">
        <f>'Market Data'!C1662</f>
        <v>6657.5</v>
      </c>
      <c r="D1676" s="2">
        <f>'Market Data'!D1662</f>
        <v>6677</v>
      </c>
      <c r="E1676" s="2">
        <f>'Market Data'!E1662</f>
        <v>6576.5</v>
      </c>
      <c r="F1676" s="12">
        <f>'Market Data'!F1662</f>
        <v>6592.5</v>
      </c>
      <c r="H1676" s="151">
        <f t="shared" si="235"/>
        <v>1658</v>
      </c>
      <c r="I1676" s="244">
        <f ca="1">IF($H1676&lt;($J$6+1),"",PFE(OFFSET($F1676,0,0,-$J$6)))</f>
        <v>-4.4306719500271735E-2</v>
      </c>
      <c r="J1676" s="19"/>
      <c r="K1676" s="139" t="str">
        <f t="shared" ca="1" si="236"/>
        <v>Short</v>
      </c>
      <c r="L1676" s="243" t="e">
        <f t="shared" ca="1" si="231"/>
        <v>#N/A</v>
      </c>
      <c r="M1676" s="242" t="e">
        <f t="shared" ca="1" si="232"/>
        <v>#N/A</v>
      </c>
      <c r="N1676" s="20"/>
      <c r="O1676" s="74">
        <f t="shared" ca="1" si="237"/>
        <v>-1</v>
      </c>
      <c r="P1676" s="75">
        <f t="shared" ca="1" si="229"/>
        <v>0</v>
      </c>
      <c r="Q1676" s="76" t="str">
        <f t="shared" ca="1" si="233"/>
        <v/>
      </c>
      <c r="R1676" s="75"/>
      <c r="S1676" s="77">
        <f t="shared" ca="1" si="230"/>
        <v>-1</v>
      </c>
      <c r="T1676" s="78"/>
      <c r="U1676" s="81">
        <f t="shared" ca="1" si="238"/>
        <v>3587.5</v>
      </c>
      <c r="V1676" s="82">
        <f t="shared" ca="1" si="234"/>
        <v>145135.72000000003</v>
      </c>
      <c r="W1676" s="50"/>
      <c r="X1676" s="50"/>
      <c r="Y1676" s="50"/>
      <c r="Z1676" s="50"/>
      <c r="AA1676" s="50"/>
      <c r="AG1676" s="50"/>
      <c r="AH1676" s="50"/>
      <c r="AI1676" s="50"/>
      <c r="AJ1676" s="50"/>
      <c r="AK1676" s="50"/>
      <c r="AL1676" s="50"/>
      <c r="AM1676" s="50"/>
      <c r="AN1676" s="50"/>
      <c r="AO1676" s="50"/>
      <c r="AP1676" s="138" t="str">
        <f>IF(NOT($AS1676=$AS1677),ROW(),"")</f>
        <v/>
      </c>
      <c r="AQ1676" s="20" t="str">
        <f>IF(NOT(AS1676=AS1677),AS1677,"")</f>
        <v/>
      </c>
      <c r="AR1676" s="20" t="str">
        <f>INDEX($AB$15:$AM$15,MATCH($AS1676,$AB$11:$AM$11,0))</f>
        <v>out</v>
      </c>
      <c r="AS1676" s="20" t="str">
        <f>LEFT(AT1676,4)</f>
        <v>2006</v>
      </c>
      <c r="AT1676" s="139" t="str">
        <f>LEFT(B1676,6)</f>
        <v>200607</v>
      </c>
    </row>
    <row r="1677" spans="2:46" x14ac:dyDescent="0.25">
      <c r="B1677" s="11">
        <f>'Market Data'!B1663</f>
        <v>20060706</v>
      </c>
      <c r="C1677" s="2">
        <f>'Market Data'!C1663</f>
        <v>6617.5</v>
      </c>
      <c r="D1677" s="2">
        <f>'Market Data'!D1663</f>
        <v>6672</v>
      </c>
      <c r="E1677" s="2">
        <f>'Market Data'!E1663</f>
        <v>6598.5</v>
      </c>
      <c r="F1677" s="12">
        <f>'Market Data'!F1663</f>
        <v>6659</v>
      </c>
      <c r="H1677" s="151">
        <f t="shared" si="235"/>
        <v>1659</v>
      </c>
      <c r="I1677" s="244">
        <f ca="1">IF($H1677&lt;($J$6+1),"",PFE(OFFSET($F1677,0,0,-$J$6)))</f>
        <v>-2.1134164707783572E-2</v>
      </c>
      <c r="J1677" s="19"/>
      <c r="K1677" s="139" t="str">
        <f t="shared" ca="1" si="236"/>
        <v>Short</v>
      </c>
      <c r="L1677" s="243" t="e">
        <f t="shared" ca="1" si="231"/>
        <v>#N/A</v>
      </c>
      <c r="M1677" s="242" t="e">
        <f t="shared" ca="1" si="232"/>
        <v>#N/A</v>
      </c>
      <c r="N1677" s="20"/>
      <c r="O1677" s="74">
        <f t="shared" ca="1" si="237"/>
        <v>-1</v>
      </c>
      <c r="P1677" s="75">
        <f t="shared" ca="1" si="229"/>
        <v>0</v>
      </c>
      <c r="Q1677" s="76" t="str">
        <f t="shared" ca="1" si="233"/>
        <v/>
      </c>
      <c r="R1677" s="75"/>
      <c r="S1677" s="77">
        <f t="shared" ca="1" si="230"/>
        <v>-1</v>
      </c>
      <c r="T1677" s="78"/>
      <c r="U1677" s="81">
        <f t="shared" ca="1" si="238"/>
        <v>-2327.5</v>
      </c>
      <c r="V1677" s="82">
        <f t="shared" ca="1" si="234"/>
        <v>142808.22000000003</v>
      </c>
      <c r="W1677" s="50"/>
      <c r="X1677" s="50"/>
      <c r="Y1677" s="50"/>
      <c r="Z1677" s="50"/>
      <c r="AA1677" s="50"/>
      <c r="AG1677" s="50"/>
      <c r="AH1677" s="50"/>
      <c r="AI1677" s="50"/>
      <c r="AJ1677" s="50"/>
      <c r="AK1677" s="50"/>
      <c r="AL1677" s="50"/>
      <c r="AM1677" s="50"/>
      <c r="AN1677" s="50"/>
      <c r="AO1677" s="50"/>
      <c r="AP1677" s="138" t="str">
        <f>IF(NOT($AS1677=$AS1678),ROW(),"")</f>
        <v/>
      </c>
      <c r="AQ1677" s="20" t="str">
        <f>IF(NOT(AS1677=AS1678),AS1678,"")</f>
        <v/>
      </c>
      <c r="AR1677" s="20" t="str">
        <f>INDEX($AB$15:$AM$15,MATCH($AS1677,$AB$11:$AM$11,0))</f>
        <v>out</v>
      </c>
      <c r="AS1677" s="20" t="str">
        <f>LEFT(AT1677,4)</f>
        <v>2006</v>
      </c>
      <c r="AT1677" s="139" t="str">
        <f>LEFT(B1677,6)</f>
        <v>200607</v>
      </c>
    </row>
    <row r="1678" spans="2:46" x14ac:dyDescent="0.25">
      <c r="B1678" s="11">
        <f>'Market Data'!B1664</f>
        <v>20060707</v>
      </c>
      <c r="C1678" s="2">
        <f>'Market Data'!C1664</f>
        <v>6632.5</v>
      </c>
      <c r="D1678" s="2">
        <f>'Market Data'!D1664</f>
        <v>6686.5</v>
      </c>
      <c r="E1678" s="2">
        <f>'Market Data'!E1664</f>
        <v>6592.5</v>
      </c>
      <c r="F1678" s="12">
        <f>'Market Data'!F1664</f>
        <v>6647</v>
      </c>
      <c r="H1678" s="151">
        <f t="shared" si="235"/>
        <v>1660</v>
      </c>
      <c r="I1678" s="244">
        <f ca="1">IF($H1678&lt;($J$6+1),"",PFE(OFFSET($F1678,0,0,-$J$6)))</f>
        <v>-2.9633662237096153E-2</v>
      </c>
      <c r="J1678" s="19"/>
      <c r="K1678" s="139" t="str">
        <f t="shared" ca="1" si="236"/>
        <v>Short</v>
      </c>
      <c r="L1678" s="243" t="e">
        <f t="shared" ca="1" si="231"/>
        <v>#N/A</v>
      </c>
      <c r="M1678" s="242" t="e">
        <f t="shared" ca="1" si="232"/>
        <v>#N/A</v>
      </c>
      <c r="N1678" s="20"/>
      <c r="O1678" s="74">
        <f t="shared" ca="1" si="237"/>
        <v>-1</v>
      </c>
      <c r="P1678" s="75">
        <f t="shared" ca="1" si="229"/>
        <v>0</v>
      </c>
      <c r="Q1678" s="76" t="str">
        <f t="shared" ca="1" si="233"/>
        <v/>
      </c>
      <c r="R1678" s="75"/>
      <c r="S1678" s="77">
        <f t="shared" ca="1" si="230"/>
        <v>-1</v>
      </c>
      <c r="T1678" s="78"/>
      <c r="U1678" s="81">
        <f t="shared" ca="1" si="238"/>
        <v>420</v>
      </c>
      <c r="V1678" s="82">
        <f t="shared" ca="1" si="234"/>
        <v>143228.22000000003</v>
      </c>
      <c r="W1678" s="50"/>
      <c r="X1678" s="50"/>
      <c r="Y1678" s="50"/>
      <c r="Z1678" s="50"/>
      <c r="AA1678" s="50"/>
      <c r="AG1678" s="50"/>
      <c r="AH1678" s="50"/>
      <c r="AI1678" s="50"/>
      <c r="AJ1678" s="50"/>
      <c r="AK1678" s="50"/>
      <c r="AL1678" s="50"/>
      <c r="AM1678" s="50"/>
      <c r="AN1678" s="50"/>
      <c r="AO1678" s="50"/>
      <c r="AP1678" s="138" t="str">
        <f>IF(NOT($AS1678=$AS1679),ROW(),"")</f>
        <v/>
      </c>
      <c r="AQ1678" s="20" t="str">
        <f>IF(NOT(AS1678=AS1679),AS1679,"")</f>
        <v/>
      </c>
      <c r="AR1678" s="20" t="str">
        <f>INDEX($AB$15:$AM$15,MATCH($AS1678,$AB$11:$AM$11,0))</f>
        <v>out</v>
      </c>
      <c r="AS1678" s="20" t="str">
        <f>LEFT(AT1678,4)</f>
        <v>2006</v>
      </c>
      <c r="AT1678" s="139" t="str">
        <f>LEFT(B1678,6)</f>
        <v>200607</v>
      </c>
    </row>
    <row r="1679" spans="2:46" x14ac:dyDescent="0.25">
      <c r="B1679" s="11">
        <f>'Market Data'!B1665</f>
        <v>20060710</v>
      </c>
      <c r="C1679" s="2">
        <f>'Market Data'!C1665</f>
        <v>6642.5</v>
      </c>
      <c r="D1679" s="2">
        <f>'Market Data'!D1665</f>
        <v>6679</v>
      </c>
      <c r="E1679" s="2">
        <f>'Market Data'!E1665</f>
        <v>6598</v>
      </c>
      <c r="F1679" s="12">
        <f>'Market Data'!F1665</f>
        <v>6672</v>
      </c>
      <c r="H1679" s="151">
        <f t="shared" si="235"/>
        <v>1661</v>
      </c>
      <c r="I1679" s="244">
        <f ca="1">IF($H1679&lt;($J$6+1),"",PFE(OFFSET($F1679,0,0,-$J$6)))</f>
        <v>-3.8808997740179041E-2</v>
      </c>
      <c r="J1679" s="19"/>
      <c r="K1679" s="139" t="str">
        <f t="shared" ca="1" si="236"/>
        <v>Short</v>
      </c>
      <c r="L1679" s="243" t="e">
        <f t="shared" ca="1" si="231"/>
        <v>#N/A</v>
      </c>
      <c r="M1679" s="242" t="e">
        <f t="shared" ca="1" si="232"/>
        <v>#N/A</v>
      </c>
      <c r="N1679" s="20"/>
      <c r="O1679" s="74">
        <f t="shared" ca="1" si="237"/>
        <v>-1</v>
      </c>
      <c r="P1679" s="75">
        <f t="shared" ca="1" si="229"/>
        <v>0</v>
      </c>
      <c r="Q1679" s="76" t="str">
        <f t="shared" ca="1" si="233"/>
        <v/>
      </c>
      <c r="R1679" s="75"/>
      <c r="S1679" s="77">
        <f t="shared" ca="1" si="230"/>
        <v>-1</v>
      </c>
      <c r="T1679" s="78"/>
      <c r="U1679" s="81">
        <f t="shared" ca="1" si="238"/>
        <v>-875</v>
      </c>
      <c r="V1679" s="82">
        <f t="shared" ca="1" si="234"/>
        <v>142353.22000000003</v>
      </c>
      <c r="W1679" s="50"/>
      <c r="X1679" s="50"/>
      <c r="Y1679" s="50"/>
      <c r="Z1679" s="50"/>
      <c r="AA1679" s="50"/>
      <c r="AG1679" s="50"/>
      <c r="AH1679" s="50"/>
      <c r="AI1679" s="50"/>
      <c r="AJ1679" s="50"/>
      <c r="AK1679" s="50"/>
      <c r="AL1679" s="50"/>
      <c r="AM1679" s="50"/>
      <c r="AN1679" s="50"/>
      <c r="AO1679" s="50"/>
      <c r="AP1679" s="138" t="str">
        <f>IF(NOT($AS1679=$AS1680),ROW(),"")</f>
        <v/>
      </c>
      <c r="AQ1679" s="20" t="str">
        <f>IF(NOT(AS1679=AS1680),AS1680,"")</f>
        <v/>
      </c>
      <c r="AR1679" s="20" t="str">
        <f>INDEX($AB$15:$AM$15,MATCH($AS1679,$AB$11:$AM$11,0))</f>
        <v>out</v>
      </c>
      <c r="AS1679" s="20" t="str">
        <f>LEFT(AT1679,4)</f>
        <v>2006</v>
      </c>
      <c r="AT1679" s="139" t="str">
        <f>LEFT(B1679,6)</f>
        <v>200607</v>
      </c>
    </row>
    <row r="1680" spans="2:46" x14ac:dyDescent="0.25">
      <c r="B1680" s="11">
        <f>'Market Data'!B1666</f>
        <v>20060711</v>
      </c>
      <c r="C1680" s="2">
        <f>'Market Data'!C1666</f>
        <v>6648</v>
      </c>
      <c r="D1680" s="2">
        <f>'Market Data'!D1666</f>
        <v>6650.5</v>
      </c>
      <c r="E1680" s="2">
        <f>'Market Data'!E1666</f>
        <v>6557.5</v>
      </c>
      <c r="F1680" s="12">
        <f>'Market Data'!F1666</f>
        <v>6587</v>
      </c>
      <c r="H1680" s="151">
        <f t="shared" si="235"/>
        <v>1662</v>
      </c>
      <c r="I1680" s="244">
        <f ca="1">IF($H1680&lt;($J$6+1),"",PFE(OFFSET($F1680,0,0,-$J$6)))</f>
        <v>-6.8206186815825812E-2</v>
      </c>
      <c r="J1680" s="19"/>
      <c r="K1680" s="139" t="str">
        <f t="shared" ca="1" si="236"/>
        <v>Short</v>
      </c>
      <c r="L1680" s="243" t="e">
        <f t="shared" ca="1" si="231"/>
        <v>#N/A</v>
      </c>
      <c r="M1680" s="242" t="e">
        <f t="shared" ca="1" si="232"/>
        <v>#N/A</v>
      </c>
      <c r="N1680" s="20"/>
      <c r="O1680" s="74">
        <f t="shared" ca="1" si="237"/>
        <v>-1</v>
      </c>
      <c r="P1680" s="75">
        <f t="shared" ca="1" si="229"/>
        <v>0</v>
      </c>
      <c r="Q1680" s="76" t="str">
        <f t="shared" ca="1" si="233"/>
        <v/>
      </c>
      <c r="R1680" s="75"/>
      <c r="S1680" s="77">
        <f t="shared" ca="1" si="230"/>
        <v>-1</v>
      </c>
      <c r="T1680" s="78"/>
      <c r="U1680" s="81">
        <f t="shared" ca="1" si="238"/>
        <v>2975</v>
      </c>
      <c r="V1680" s="82">
        <f t="shared" ca="1" si="234"/>
        <v>145328.22000000003</v>
      </c>
      <c r="W1680" s="50"/>
      <c r="X1680" s="50"/>
      <c r="Y1680" s="50"/>
      <c r="Z1680" s="50"/>
      <c r="AA1680" s="50"/>
      <c r="AG1680" s="50"/>
      <c r="AH1680" s="50"/>
      <c r="AI1680" s="50"/>
      <c r="AJ1680" s="50"/>
      <c r="AK1680" s="50"/>
      <c r="AL1680" s="50"/>
      <c r="AM1680" s="50"/>
      <c r="AN1680" s="50"/>
      <c r="AO1680" s="50"/>
      <c r="AP1680" s="138" t="str">
        <f>IF(NOT($AS1680=$AS1681),ROW(),"")</f>
        <v/>
      </c>
      <c r="AQ1680" s="20" t="str">
        <f>IF(NOT(AS1680=AS1681),AS1681,"")</f>
        <v/>
      </c>
      <c r="AR1680" s="20" t="str">
        <f>INDEX($AB$15:$AM$15,MATCH($AS1680,$AB$11:$AM$11,0))</f>
        <v>out</v>
      </c>
      <c r="AS1680" s="20" t="str">
        <f>LEFT(AT1680,4)</f>
        <v>2006</v>
      </c>
      <c r="AT1680" s="139" t="str">
        <f>LEFT(B1680,6)</f>
        <v>200607</v>
      </c>
    </row>
    <row r="1681" spans="2:46" x14ac:dyDescent="0.25">
      <c r="B1681" s="11">
        <f>'Market Data'!B1667</f>
        <v>20060712</v>
      </c>
      <c r="C1681" s="2">
        <f>'Market Data'!C1667</f>
        <v>6629</v>
      </c>
      <c r="D1681" s="2">
        <f>'Market Data'!D1667</f>
        <v>6667.5</v>
      </c>
      <c r="E1681" s="2">
        <f>'Market Data'!E1667</f>
        <v>6581.5</v>
      </c>
      <c r="F1681" s="12">
        <f>'Market Data'!F1667</f>
        <v>6596</v>
      </c>
      <c r="H1681" s="151">
        <f t="shared" si="235"/>
        <v>1663</v>
      </c>
      <c r="I1681" s="244">
        <f ca="1">IF($H1681&lt;($J$6+1),"",PFE(OFFSET($F1681,0,0,-$J$6)))</f>
        <v>-6.9527664231748665E-2</v>
      </c>
      <c r="J1681" s="19"/>
      <c r="K1681" s="139" t="str">
        <f t="shared" ca="1" si="236"/>
        <v>Short</v>
      </c>
      <c r="L1681" s="243" t="e">
        <f t="shared" ca="1" si="231"/>
        <v>#N/A</v>
      </c>
      <c r="M1681" s="242" t="e">
        <f t="shared" ca="1" si="232"/>
        <v>#N/A</v>
      </c>
      <c r="N1681" s="20"/>
      <c r="O1681" s="74">
        <f t="shared" ca="1" si="237"/>
        <v>-1</v>
      </c>
      <c r="P1681" s="75">
        <f t="shared" ref="P1681:P1744" ca="1" si="239">$O1681-S1681</f>
        <v>0</v>
      </c>
      <c r="Q1681" s="76" t="str">
        <f t="shared" ca="1" si="233"/>
        <v/>
      </c>
      <c r="R1681" s="75"/>
      <c r="S1681" s="77">
        <f t="shared" ca="1" si="230"/>
        <v>-1</v>
      </c>
      <c r="T1681" s="78"/>
      <c r="U1681" s="81">
        <f t="shared" ca="1" si="238"/>
        <v>-315</v>
      </c>
      <c r="V1681" s="82">
        <f t="shared" ca="1" si="234"/>
        <v>145013.22000000003</v>
      </c>
      <c r="W1681" s="50"/>
      <c r="X1681" s="50"/>
      <c r="Y1681" s="50"/>
      <c r="Z1681" s="50"/>
      <c r="AA1681" s="50"/>
      <c r="AG1681" s="50"/>
      <c r="AH1681" s="50"/>
      <c r="AI1681" s="50"/>
      <c r="AJ1681" s="50"/>
      <c r="AK1681" s="50"/>
      <c r="AL1681" s="50"/>
      <c r="AM1681" s="50"/>
      <c r="AN1681" s="50"/>
      <c r="AO1681" s="50"/>
      <c r="AP1681" s="138" t="str">
        <f>IF(NOT($AS1681=$AS1682),ROW(),"")</f>
        <v/>
      </c>
      <c r="AQ1681" s="20" t="str">
        <f>IF(NOT(AS1681=AS1682),AS1682,"")</f>
        <v/>
      </c>
      <c r="AR1681" s="20" t="str">
        <f>INDEX($AB$15:$AM$15,MATCH($AS1681,$AB$11:$AM$11,0))</f>
        <v>out</v>
      </c>
      <c r="AS1681" s="20" t="str">
        <f>LEFT(AT1681,4)</f>
        <v>2006</v>
      </c>
      <c r="AT1681" s="139" t="str">
        <f>LEFT(B1681,6)</f>
        <v>200607</v>
      </c>
    </row>
    <row r="1682" spans="2:46" x14ac:dyDescent="0.25">
      <c r="B1682" s="11">
        <f>'Market Data'!B1668</f>
        <v>20060713</v>
      </c>
      <c r="C1682" s="2">
        <f>'Market Data'!C1668</f>
        <v>6551.5</v>
      </c>
      <c r="D1682" s="2">
        <f>'Market Data'!D1668</f>
        <v>6557.5</v>
      </c>
      <c r="E1682" s="2">
        <f>'Market Data'!E1668</f>
        <v>6439.5</v>
      </c>
      <c r="F1682" s="12">
        <f>'Market Data'!F1668</f>
        <v>6492.5</v>
      </c>
      <c r="H1682" s="151">
        <f t="shared" si="235"/>
        <v>1664</v>
      </c>
      <c r="I1682" s="244">
        <f ca="1">IF($H1682&lt;($J$6+1),"",PFE(OFFSET($F1682,0,0,-$J$6)))</f>
        <v>-9.844674990448804E-2</v>
      </c>
      <c r="J1682" s="19"/>
      <c r="K1682" s="139" t="str">
        <f t="shared" ca="1" si="236"/>
        <v>Short</v>
      </c>
      <c r="L1682" s="243" t="e">
        <f t="shared" ca="1" si="231"/>
        <v>#N/A</v>
      </c>
      <c r="M1682" s="242" t="e">
        <f t="shared" ca="1" si="232"/>
        <v>#N/A</v>
      </c>
      <c r="N1682" s="20"/>
      <c r="O1682" s="74">
        <f t="shared" ca="1" si="237"/>
        <v>-1</v>
      </c>
      <c r="P1682" s="75">
        <f t="shared" ca="1" si="239"/>
        <v>0</v>
      </c>
      <c r="Q1682" s="76" t="str">
        <f t="shared" ca="1" si="233"/>
        <v/>
      </c>
      <c r="R1682" s="75"/>
      <c r="S1682" s="77">
        <f t="shared" ref="S1682:S1745" ca="1" si="240">IF($Q1681="Fill",$O1681,$S1681)</f>
        <v>-1</v>
      </c>
      <c r="T1682" s="78"/>
      <c r="U1682" s="81">
        <f t="shared" ca="1" si="238"/>
        <v>3622.5</v>
      </c>
      <c r="V1682" s="82">
        <f t="shared" ca="1" si="234"/>
        <v>148635.72000000003</v>
      </c>
      <c r="W1682" s="50"/>
      <c r="X1682" s="50"/>
      <c r="Y1682" s="50"/>
      <c r="Z1682" s="50"/>
      <c r="AA1682" s="50"/>
      <c r="AG1682" s="50"/>
      <c r="AH1682" s="50"/>
      <c r="AI1682" s="50"/>
      <c r="AJ1682" s="50"/>
      <c r="AK1682" s="50"/>
      <c r="AL1682" s="50"/>
      <c r="AM1682" s="50"/>
      <c r="AN1682" s="50"/>
      <c r="AO1682" s="50"/>
      <c r="AP1682" s="138" t="str">
        <f>IF(NOT($AS1682=$AS1683),ROW(),"")</f>
        <v/>
      </c>
      <c r="AQ1682" s="20" t="str">
        <f>IF(NOT(AS1682=AS1683),AS1683,"")</f>
        <v/>
      </c>
      <c r="AR1682" s="20" t="str">
        <f>INDEX($AB$15:$AM$15,MATCH($AS1682,$AB$11:$AM$11,0))</f>
        <v>out</v>
      </c>
      <c r="AS1682" s="20" t="str">
        <f>LEFT(AT1682,4)</f>
        <v>2006</v>
      </c>
      <c r="AT1682" s="139" t="str">
        <f>LEFT(B1682,6)</f>
        <v>200607</v>
      </c>
    </row>
    <row r="1683" spans="2:46" x14ac:dyDescent="0.25">
      <c r="B1683" s="11">
        <f>'Market Data'!B1669</f>
        <v>20060714</v>
      </c>
      <c r="C1683" s="2">
        <f>'Market Data'!C1669</f>
        <v>6425.5</v>
      </c>
      <c r="D1683" s="2">
        <f>'Market Data'!D1669</f>
        <v>6468</v>
      </c>
      <c r="E1683" s="2">
        <f>'Market Data'!E1669</f>
        <v>6378.5</v>
      </c>
      <c r="F1683" s="12">
        <f>'Market Data'!F1669</f>
        <v>6388</v>
      </c>
      <c r="H1683" s="151">
        <f t="shared" si="235"/>
        <v>1665</v>
      </c>
      <c r="I1683" s="244">
        <f ca="1">IF($H1683&lt;($J$6+1),"",PFE(OFFSET($F1683,0,0,-$J$6)))</f>
        <v>-0.11876132074411218</v>
      </c>
      <c r="J1683" s="19"/>
      <c r="K1683" s="139" t="str">
        <f t="shared" ca="1" si="236"/>
        <v>Short</v>
      </c>
      <c r="L1683" s="243" t="e">
        <f t="shared" ref="L1683:L1746" ca="1" si="241">IF(AND($K1683="Long",$K1682&lt;&gt;"Long"),$F1683,NA())</f>
        <v>#N/A</v>
      </c>
      <c r="M1683" s="242" t="e">
        <f t="shared" ref="M1683:M1746" ca="1" si="242">IF(AND($K1683="Short",$K1682&lt;&gt;"Short"),$F1683,NA())</f>
        <v>#N/A</v>
      </c>
      <c r="N1683" s="20"/>
      <c r="O1683" s="74">
        <f t="shared" ca="1" si="237"/>
        <v>-1</v>
      </c>
      <c r="P1683" s="75">
        <f t="shared" ca="1" si="239"/>
        <v>0</v>
      </c>
      <c r="Q1683" s="76" t="str">
        <f t="shared" ref="Q1683:Q1746" ca="1" si="243">IF(NOT($P1683=0),"Fill","")</f>
        <v/>
      </c>
      <c r="R1683" s="75"/>
      <c r="S1683" s="77">
        <f t="shared" ca="1" si="240"/>
        <v>-1</v>
      </c>
      <c r="T1683" s="78"/>
      <c r="U1683" s="81">
        <f t="shared" ca="1" si="238"/>
        <v>3657.5</v>
      </c>
      <c r="V1683" s="82">
        <f t="shared" ref="V1683:V1746" ca="1" si="244">V1682+U1683</f>
        <v>152293.22000000003</v>
      </c>
      <c r="W1683" s="50"/>
      <c r="X1683" s="50"/>
      <c r="Y1683" s="50"/>
      <c r="Z1683" s="50"/>
      <c r="AA1683" s="50"/>
      <c r="AG1683" s="50"/>
      <c r="AH1683" s="50"/>
      <c r="AI1683" s="50"/>
      <c r="AJ1683" s="50"/>
      <c r="AK1683" s="50"/>
      <c r="AL1683" s="50"/>
      <c r="AM1683" s="50"/>
      <c r="AN1683" s="50"/>
      <c r="AO1683" s="50"/>
      <c r="AP1683" s="138" t="str">
        <f>IF(NOT($AS1683=$AS1684),ROW(),"")</f>
        <v/>
      </c>
      <c r="AQ1683" s="20" t="str">
        <f>IF(NOT(AS1683=AS1684),AS1684,"")</f>
        <v/>
      </c>
      <c r="AR1683" s="20" t="str">
        <f>INDEX($AB$15:$AM$15,MATCH($AS1683,$AB$11:$AM$11,0))</f>
        <v>out</v>
      </c>
      <c r="AS1683" s="20" t="str">
        <f>LEFT(AT1683,4)</f>
        <v>2006</v>
      </c>
      <c r="AT1683" s="139" t="str">
        <f>LEFT(B1683,6)</f>
        <v>200607</v>
      </c>
    </row>
    <row r="1684" spans="2:46" x14ac:dyDescent="0.25">
      <c r="B1684" s="11">
        <f>'Market Data'!B1670</f>
        <v>20060717</v>
      </c>
      <c r="C1684" s="2">
        <f>'Market Data'!C1670</f>
        <v>6417.5</v>
      </c>
      <c r="D1684" s="2">
        <f>'Market Data'!D1670</f>
        <v>6422</v>
      </c>
      <c r="E1684" s="2">
        <f>'Market Data'!E1670</f>
        <v>6326</v>
      </c>
      <c r="F1684" s="12">
        <f>'Market Data'!F1670</f>
        <v>6375.5</v>
      </c>
      <c r="H1684" s="151">
        <f t="shared" ref="H1684:H1747" si="245">ROW()-ROW(H$18)</f>
        <v>1666</v>
      </c>
      <c r="I1684" s="244">
        <f ca="1">IF($H1684&lt;($J$6+1),"",PFE(OFFSET($F1684,0,0,-$J$6)))</f>
        <v>-0.11700079595199642</v>
      </c>
      <c r="J1684" s="19"/>
      <c r="K1684" s="139" t="str">
        <f t="shared" ref="K1684:K1747" ca="1" si="246">IF($I1684="","",IF($I1684&gt;$J$4,"Long",IF($I1684&lt;$J$5,"Short","")))</f>
        <v>Short</v>
      </c>
      <c r="L1684" s="243" t="e">
        <f t="shared" ca="1" si="241"/>
        <v>#N/A</v>
      </c>
      <c r="M1684" s="242" t="e">
        <f t="shared" ca="1" si="242"/>
        <v>#N/A</v>
      </c>
      <c r="N1684" s="20"/>
      <c r="O1684" s="74">
        <f t="shared" ref="O1684:O1747" ca="1" si="247">IF($K1684="Short",-1,IF($K1684="Long",1,0))</f>
        <v>-1</v>
      </c>
      <c r="P1684" s="75">
        <f t="shared" ca="1" si="239"/>
        <v>0</v>
      </c>
      <c r="Q1684" s="76" t="str">
        <f t="shared" ca="1" si="243"/>
        <v/>
      </c>
      <c r="R1684" s="75"/>
      <c r="S1684" s="77">
        <f t="shared" ca="1" si="240"/>
        <v>-1</v>
      </c>
      <c r="T1684" s="78"/>
      <c r="U1684" s="81">
        <f t="shared" ca="1" si="238"/>
        <v>437.5</v>
      </c>
      <c r="V1684" s="82">
        <f t="shared" ca="1" si="244"/>
        <v>152730.72000000003</v>
      </c>
      <c r="W1684" s="50"/>
      <c r="X1684" s="50"/>
      <c r="Y1684" s="50"/>
      <c r="Z1684" s="50"/>
      <c r="AA1684" s="50"/>
      <c r="AG1684" s="50"/>
      <c r="AH1684" s="50"/>
      <c r="AI1684" s="50"/>
      <c r="AJ1684" s="50"/>
      <c r="AK1684" s="50"/>
      <c r="AL1684" s="50"/>
      <c r="AM1684" s="50"/>
      <c r="AN1684" s="50"/>
      <c r="AO1684" s="50"/>
      <c r="AP1684" s="138" t="str">
        <f>IF(NOT($AS1684=$AS1685),ROW(),"")</f>
        <v/>
      </c>
      <c r="AQ1684" s="20" t="str">
        <f>IF(NOT(AS1684=AS1685),AS1685,"")</f>
        <v/>
      </c>
      <c r="AR1684" s="20" t="str">
        <f>INDEX($AB$15:$AM$15,MATCH($AS1684,$AB$11:$AM$11,0))</f>
        <v>out</v>
      </c>
      <c r="AS1684" s="20" t="str">
        <f>LEFT(AT1684,4)</f>
        <v>2006</v>
      </c>
      <c r="AT1684" s="139" t="str">
        <f>LEFT(B1684,6)</f>
        <v>200607</v>
      </c>
    </row>
    <row r="1685" spans="2:46" x14ac:dyDescent="0.25">
      <c r="B1685" s="11">
        <f>'Market Data'!B1671</f>
        <v>20060718</v>
      </c>
      <c r="C1685" s="2">
        <f>'Market Data'!C1671</f>
        <v>6367.5</v>
      </c>
      <c r="D1685" s="2">
        <f>'Market Data'!D1671</f>
        <v>6409</v>
      </c>
      <c r="E1685" s="2">
        <f>'Market Data'!E1671</f>
        <v>6325.5</v>
      </c>
      <c r="F1685" s="12">
        <f>'Market Data'!F1671</f>
        <v>6347.5</v>
      </c>
      <c r="H1685" s="151">
        <f t="shared" si="245"/>
        <v>1667</v>
      </c>
      <c r="I1685" s="244">
        <f ca="1">IF($H1685&lt;($J$6+1),"",PFE(OFFSET($F1685,0,0,-$J$6)))</f>
        <v>-0.12870747620291836</v>
      </c>
      <c r="J1685" s="19"/>
      <c r="K1685" s="139" t="str">
        <f t="shared" ca="1" si="246"/>
        <v>Short</v>
      </c>
      <c r="L1685" s="243" t="e">
        <f t="shared" ca="1" si="241"/>
        <v>#N/A</v>
      </c>
      <c r="M1685" s="242" t="e">
        <f t="shared" ca="1" si="242"/>
        <v>#N/A</v>
      </c>
      <c r="N1685" s="20"/>
      <c r="O1685" s="74">
        <f t="shared" ca="1" si="247"/>
        <v>-1</v>
      </c>
      <c r="P1685" s="75">
        <f t="shared" ca="1" si="239"/>
        <v>0</v>
      </c>
      <c r="Q1685" s="76" t="str">
        <f t="shared" ca="1" si="243"/>
        <v/>
      </c>
      <c r="R1685" s="75"/>
      <c r="S1685" s="77">
        <f t="shared" ca="1" si="240"/>
        <v>-1</v>
      </c>
      <c r="T1685" s="78"/>
      <c r="U1685" s="81">
        <f t="shared" ca="1" si="238"/>
        <v>980</v>
      </c>
      <c r="V1685" s="82">
        <f t="shared" ca="1" si="244"/>
        <v>153710.72000000003</v>
      </c>
      <c r="W1685" s="50"/>
      <c r="X1685" s="50"/>
      <c r="Y1685" s="50"/>
      <c r="Z1685" s="50"/>
      <c r="AA1685" s="50"/>
      <c r="AG1685" s="50"/>
      <c r="AH1685" s="50"/>
      <c r="AI1685" s="50"/>
      <c r="AJ1685" s="50"/>
      <c r="AK1685" s="50"/>
      <c r="AL1685" s="50"/>
      <c r="AM1685" s="50"/>
      <c r="AN1685" s="50"/>
      <c r="AO1685" s="50"/>
      <c r="AP1685" s="138" t="str">
        <f>IF(NOT($AS1685=$AS1686),ROW(),"")</f>
        <v/>
      </c>
      <c r="AQ1685" s="20" t="str">
        <f>IF(NOT(AS1685=AS1686),AS1686,"")</f>
        <v/>
      </c>
      <c r="AR1685" s="20" t="str">
        <f>INDEX($AB$15:$AM$15,MATCH($AS1685,$AB$11:$AM$11,0))</f>
        <v>out</v>
      </c>
      <c r="AS1685" s="20" t="str">
        <f>LEFT(AT1685,4)</f>
        <v>2006</v>
      </c>
      <c r="AT1685" s="139" t="str">
        <f>LEFT(B1685,6)</f>
        <v>200607</v>
      </c>
    </row>
    <row r="1686" spans="2:46" x14ac:dyDescent="0.25">
      <c r="B1686" s="11">
        <f>'Market Data'!B1672</f>
        <v>20060719</v>
      </c>
      <c r="C1686" s="2">
        <f>'Market Data'!C1672</f>
        <v>6385.5</v>
      </c>
      <c r="D1686" s="2">
        <f>'Market Data'!D1672</f>
        <v>6513.5</v>
      </c>
      <c r="E1686" s="2">
        <f>'Market Data'!E1672</f>
        <v>6362</v>
      </c>
      <c r="F1686" s="12">
        <f>'Market Data'!F1672</f>
        <v>6499</v>
      </c>
      <c r="H1686" s="151">
        <f t="shared" si="245"/>
        <v>1668</v>
      </c>
      <c r="I1686" s="244">
        <f ca="1">IF($H1686&lt;($J$6+1),"",PFE(OFFSET($F1686,0,0,-$J$6)))</f>
        <v>-9.3028904242877367E-2</v>
      </c>
      <c r="J1686" s="19"/>
      <c r="K1686" s="139" t="str">
        <f t="shared" ca="1" si="246"/>
        <v>Short</v>
      </c>
      <c r="L1686" s="243" t="e">
        <f t="shared" ca="1" si="241"/>
        <v>#N/A</v>
      </c>
      <c r="M1686" s="242" t="e">
        <f t="shared" ca="1" si="242"/>
        <v>#N/A</v>
      </c>
      <c r="N1686" s="20"/>
      <c r="O1686" s="74">
        <f t="shared" ca="1" si="247"/>
        <v>-1</v>
      </c>
      <c r="P1686" s="75">
        <f t="shared" ca="1" si="239"/>
        <v>0</v>
      </c>
      <c r="Q1686" s="76" t="str">
        <f t="shared" ca="1" si="243"/>
        <v/>
      </c>
      <c r="R1686" s="75"/>
      <c r="S1686" s="77">
        <f t="shared" ca="1" si="240"/>
        <v>-1</v>
      </c>
      <c r="T1686" s="78"/>
      <c r="U1686" s="81">
        <f t="shared" ref="U1686:U1749" ca="1" si="248">IF(OR($S1685&amp;$O1685="01",$S1685&amp;$O1685="0-1"),(($F1686-$C1686)*$V$4*$O1685)-(ABS($P1685)*$V$5),IF(OR($S1685&amp;$O1685="10",$S1685&amp;$O1685="-10"),(($C1686-$F1685)*$V$4*$S1685)-(ABS($P1685)*$V$5),IF(OR($S1685&amp;$O1685="1-1",$S1685&amp;$O1685="-11"),(($C1686-$F1685)*$V$4*$S1685)-(ABS($P1685)*$V$5)+(($F1686-$C1686)*$V$4*$S1686),IF(OR($S1685&amp;$O1685="11",$S1685&amp;$O1685="-1-1"),(($F1686-$F1685)*$V$4*$S1686),0))))</f>
        <v>-5302.5</v>
      </c>
      <c r="V1686" s="82">
        <f t="shared" ca="1" si="244"/>
        <v>148408.22000000003</v>
      </c>
      <c r="W1686" s="50"/>
      <c r="X1686" s="50"/>
      <c r="Y1686" s="50"/>
      <c r="Z1686" s="50"/>
      <c r="AA1686" s="50"/>
      <c r="AG1686" s="50"/>
      <c r="AH1686" s="50"/>
      <c r="AI1686" s="50"/>
      <c r="AJ1686" s="50"/>
      <c r="AK1686" s="50"/>
      <c r="AL1686" s="50"/>
      <c r="AM1686" s="50"/>
      <c r="AN1686" s="50"/>
      <c r="AO1686" s="50"/>
      <c r="AP1686" s="138" t="str">
        <f>IF(NOT($AS1686=$AS1687),ROW(),"")</f>
        <v/>
      </c>
      <c r="AQ1686" s="20" t="str">
        <f>IF(NOT(AS1686=AS1687),AS1687,"")</f>
        <v/>
      </c>
      <c r="AR1686" s="20" t="str">
        <f>INDEX($AB$15:$AM$15,MATCH($AS1686,$AB$11:$AM$11,0))</f>
        <v>out</v>
      </c>
      <c r="AS1686" s="20" t="str">
        <f>LEFT(AT1686,4)</f>
        <v>2006</v>
      </c>
      <c r="AT1686" s="139" t="str">
        <f>LEFT(B1686,6)</f>
        <v>200607</v>
      </c>
    </row>
    <row r="1687" spans="2:46" x14ac:dyDescent="0.25">
      <c r="B1687" s="11">
        <f>'Market Data'!B1673</f>
        <v>20060720</v>
      </c>
      <c r="C1687" s="2">
        <f>'Market Data'!C1673</f>
        <v>6537.5</v>
      </c>
      <c r="D1687" s="2">
        <f>'Market Data'!D1673</f>
        <v>6549.5</v>
      </c>
      <c r="E1687" s="2">
        <f>'Market Data'!E1673</f>
        <v>6495</v>
      </c>
      <c r="F1687" s="12">
        <f>'Market Data'!F1673</f>
        <v>6506</v>
      </c>
      <c r="H1687" s="151">
        <f t="shared" si="245"/>
        <v>1669</v>
      </c>
      <c r="I1687" s="244">
        <f ca="1">IF($H1687&lt;($J$6+1),"",PFE(OFFSET($F1687,0,0,-$J$6)))</f>
        <v>-9.9149998641660783E-2</v>
      </c>
      <c r="J1687" s="19"/>
      <c r="K1687" s="139" t="str">
        <f t="shared" ca="1" si="246"/>
        <v>Short</v>
      </c>
      <c r="L1687" s="243" t="e">
        <f t="shared" ca="1" si="241"/>
        <v>#N/A</v>
      </c>
      <c r="M1687" s="242" t="e">
        <f t="shared" ca="1" si="242"/>
        <v>#N/A</v>
      </c>
      <c r="N1687" s="20"/>
      <c r="O1687" s="74">
        <f t="shared" ca="1" si="247"/>
        <v>-1</v>
      </c>
      <c r="P1687" s="75">
        <f t="shared" ca="1" si="239"/>
        <v>0</v>
      </c>
      <c r="Q1687" s="76" t="str">
        <f t="shared" ca="1" si="243"/>
        <v/>
      </c>
      <c r="R1687" s="75"/>
      <c r="S1687" s="77">
        <f t="shared" ca="1" si="240"/>
        <v>-1</v>
      </c>
      <c r="T1687" s="78"/>
      <c r="U1687" s="81">
        <f t="shared" ca="1" si="248"/>
        <v>-245</v>
      </c>
      <c r="V1687" s="82">
        <f t="shared" ca="1" si="244"/>
        <v>148163.22000000003</v>
      </c>
      <c r="W1687" s="50"/>
      <c r="X1687" s="50"/>
      <c r="Y1687" s="50"/>
      <c r="Z1687" s="50"/>
      <c r="AA1687" s="50"/>
      <c r="AG1687" s="50"/>
      <c r="AH1687" s="50"/>
      <c r="AI1687" s="50"/>
      <c r="AJ1687" s="50"/>
      <c r="AK1687" s="50"/>
      <c r="AL1687" s="50"/>
      <c r="AM1687" s="50"/>
      <c r="AN1687" s="50"/>
      <c r="AO1687" s="50"/>
      <c r="AP1687" s="138" t="str">
        <f>IF(NOT($AS1687=$AS1688),ROW(),"")</f>
        <v/>
      </c>
      <c r="AQ1687" s="20" t="str">
        <f>IF(NOT(AS1687=AS1688),AS1688,"")</f>
        <v/>
      </c>
      <c r="AR1687" s="20" t="str">
        <f>INDEX($AB$15:$AM$15,MATCH($AS1687,$AB$11:$AM$11,0))</f>
        <v>out</v>
      </c>
      <c r="AS1687" s="20" t="str">
        <f>LEFT(AT1687,4)</f>
        <v>2006</v>
      </c>
      <c r="AT1687" s="139" t="str">
        <f>LEFT(B1687,6)</f>
        <v>200607</v>
      </c>
    </row>
    <row r="1688" spans="2:46" x14ac:dyDescent="0.25">
      <c r="B1688" s="11">
        <f>'Market Data'!B1674</f>
        <v>20060721</v>
      </c>
      <c r="C1688" s="2">
        <f>'Market Data'!C1674</f>
        <v>6476.5</v>
      </c>
      <c r="D1688" s="2">
        <f>'Market Data'!D1674</f>
        <v>6499</v>
      </c>
      <c r="E1688" s="2">
        <f>'Market Data'!E1674</f>
        <v>6381</v>
      </c>
      <c r="F1688" s="12">
        <f>'Market Data'!F1674</f>
        <v>6410.5</v>
      </c>
      <c r="H1688" s="151">
        <f t="shared" si="245"/>
        <v>1670</v>
      </c>
      <c r="I1688" s="244">
        <f ca="1">IF($H1688&lt;($J$6+1),"",PFE(OFFSET($F1688,0,0,-$J$6)))</f>
        <v>-0.11969925553516961</v>
      </c>
      <c r="J1688" s="19"/>
      <c r="K1688" s="139" t="str">
        <f t="shared" ca="1" si="246"/>
        <v>Short</v>
      </c>
      <c r="L1688" s="243" t="e">
        <f t="shared" ca="1" si="241"/>
        <v>#N/A</v>
      </c>
      <c r="M1688" s="242" t="e">
        <f t="shared" ca="1" si="242"/>
        <v>#N/A</v>
      </c>
      <c r="N1688" s="20"/>
      <c r="O1688" s="74">
        <f t="shared" ca="1" si="247"/>
        <v>-1</v>
      </c>
      <c r="P1688" s="75">
        <f t="shared" ca="1" si="239"/>
        <v>0</v>
      </c>
      <c r="Q1688" s="76" t="str">
        <f t="shared" ca="1" si="243"/>
        <v/>
      </c>
      <c r="R1688" s="75"/>
      <c r="S1688" s="77">
        <f t="shared" ca="1" si="240"/>
        <v>-1</v>
      </c>
      <c r="T1688" s="78"/>
      <c r="U1688" s="81">
        <f t="shared" ca="1" si="248"/>
        <v>3342.5</v>
      </c>
      <c r="V1688" s="82">
        <f t="shared" ca="1" si="244"/>
        <v>151505.72000000003</v>
      </c>
      <c r="W1688" s="50"/>
      <c r="X1688" s="50"/>
      <c r="Y1688" s="50"/>
      <c r="Z1688" s="50"/>
      <c r="AA1688" s="50"/>
      <c r="AG1688" s="50"/>
      <c r="AH1688" s="50"/>
      <c r="AI1688" s="50"/>
      <c r="AJ1688" s="50"/>
      <c r="AK1688" s="50"/>
      <c r="AL1688" s="50"/>
      <c r="AM1688" s="50"/>
      <c r="AN1688" s="50"/>
      <c r="AO1688" s="50"/>
      <c r="AP1688" s="138" t="str">
        <f>IF(NOT($AS1688=$AS1689),ROW(),"")</f>
        <v/>
      </c>
      <c r="AQ1688" s="20" t="str">
        <f>IF(NOT(AS1688=AS1689),AS1689,"")</f>
        <v/>
      </c>
      <c r="AR1688" s="20" t="str">
        <f>INDEX($AB$15:$AM$15,MATCH($AS1688,$AB$11:$AM$11,0))</f>
        <v>out</v>
      </c>
      <c r="AS1688" s="20" t="str">
        <f>LEFT(AT1688,4)</f>
        <v>2006</v>
      </c>
      <c r="AT1688" s="139" t="str">
        <f>LEFT(B1688,6)</f>
        <v>200607</v>
      </c>
    </row>
    <row r="1689" spans="2:46" x14ac:dyDescent="0.25">
      <c r="B1689" s="11">
        <f>'Market Data'!B1675</f>
        <v>20060724</v>
      </c>
      <c r="C1689" s="2">
        <f>'Market Data'!C1675</f>
        <v>6423.5</v>
      </c>
      <c r="D1689" s="2">
        <f>'Market Data'!D1675</f>
        <v>6548</v>
      </c>
      <c r="E1689" s="2">
        <f>'Market Data'!E1675</f>
        <v>6416</v>
      </c>
      <c r="F1689" s="12">
        <f>'Market Data'!F1675</f>
        <v>6529.5</v>
      </c>
      <c r="H1689" s="151">
        <f t="shared" si="245"/>
        <v>1671</v>
      </c>
      <c r="I1689" s="244">
        <f ca="1">IF($H1689&lt;($J$6+1),"",PFE(OFFSET($F1689,0,0,-$J$6)))</f>
        <v>-9.6645709080698597E-2</v>
      </c>
      <c r="J1689" s="19"/>
      <c r="K1689" s="139" t="str">
        <f t="shared" ca="1" si="246"/>
        <v>Short</v>
      </c>
      <c r="L1689" s="243" t="e">
        <f t="shared" ca="1" si="241"/>
        <v>#N/A</v>
      </c>
      <c r="M1689" s="242" t="e">
        <f t="shared" ca="1" si="242"/>
        <v>#N/A</v>
      </c>
      <c r="N1689" s="20"/>
      <c r="O1689" s="74">
        <f t="shared" ca="1" si="247"/>
        <v>-1</v>
      </c>
      <c r="P1689" s="75">
        <f t="shared" ca="1" si="239"/>
        <v>0</v>
      </c>
      <c r="Q1689" s="76" t="str">
        <f t="shared" ca="1" si="243"/>
        <v/>
      </c>
      <c r="R1689" s="75"/>
      <c r="S1689" s="77">
        <f t="shared" ca="1" si="240"/>
        <v>-1</v>
      </c>
      <c r="T1689" s="78"/>
      <c r="U1689" s="81">
        <f t="shared" ca="1" si="248"/>
        <v>-4165</v>
      </c>
      <c r="V1689" s="82">
        <f t="shared" ca="1" si="244"/>
        <v>147340.72000000003</v>
      </c>
      <c r="W1689" s="50"/>
      <c r="X1689" s="50"/>
      <c r="Y1689" s="50"/>
      <c r="Z1689" s="50"/>
      <c r="AA1689" s="50"/>
      <c r="AG1689" s="50"/>
      <c r="AH1689" s="50"/>
      <c r="AI1689" s="50"/>
      <c r="AJ1689" s="50"/>
      <c r="AK1689" s="50"/>
      <c r="AL1689" s="50"/>
      <c r="AM1689" s="50"/>
      <c r="AN1689" s="50"/>
      <c r="AO1689" s="50"/>
      <c r="AP1689" s="138" t="str">
        <f>IF(NOT($AS1689=$AS1690),ROW(),"")</f>
        <v/>
      </c>
      <c r="AQ1689" s="20" t="str">
        <f>IF(NOT(AS1689=AS1690),AS1690,"")</f>
        <v/>
      </c>
      <c r="AR1689" s="20" t="str">
        <f>INDEX($AB$15:$AM$15,MATCH($AS1689,$AB$11:$AM$11,0))</f>
        <v>out</v>
      </c>
      <c r="AS1689" s="20" t="str">
        <f>LEFT(AT1689,4)</f>
        <v>2006</v>
      </c>
      <c r="AT1689" s="139" t="str">
        <f>LEFT(B1689,6)</f>
        <v>200607</v>
      </c>
    </row>
    <row r="1690" spans="2:46" x14ac:dyDescent="0.25">
      <c r="B1690" s="11">
        <f>'Market Data'!B1676</f>
        <v>20060725</v>
      </c>
      <c r="C1690" s="2">
        <f>'Market Data'!C1676</f>
        <v>6540.5</v>
      </c>
      <c r="D1690" s="2">
        <f>'Market Data'!D1676</f>
        <v>6580.5</v>
      </c>
      <c r="E1690" s="2">
        <f>'Market Data'!E1676</f>
        <v>6501.5</v>
      </c>
      <c r="F1690" s="12">
        <f>'Market Data'!F1676</f>
        <v>6522.5</v>
      </c>
      <c r="H1690" s="151">
        <f t="shared" si="245"/>
        <v>1672</v>
      </c>
      <c r="I1690" s="244">
        <f ca="1">IF($H1690&lt;($J$6+1),"",PFE(OFFSET($F1690,0,0,-$J$6)))</f>
        <v>-8.7041071029941991E-2</v>
      </c>
      <c r="J1690" s="19"/>
      <c r="K1690" s="139" t="str">
        <f t="shared" ca="1" si="246"/>
        <v>Short</v>
      </c>
      <c r="L1690" s="243" t="e">
        <f t="shared" ca="1" si="241"/>
        <v>#N/A</v>
      </c>
      <c r="M1690" s="242" t="e">
        <f t="shared" ca="1" si="242"/>
        <v>#N/A</v>
      </c>
      <c r="N1690" s="20"/>
      <c r="O1690" s="74">
        <f t="shared" ca="1" si="247"/>
        <v>-1</v>
      </c>
      <c r="P1690" s="75">
        <f t="shared" ca="1" si="239"/>
        <v>0</v>
      </c>
      <c r="Q1690" s="76" t="str">
        <f t="shared" ca="1" si="243"/>
        <v/>
      </c>
      <c r="R1690" s="75"/>
      <c r="S1690" s="77">
        <f t="shared" ca="1" si="240"/>
        <v>-1</v>
      </c>
      <c r="T1690" s="78"/>
      <c r="U1690" s="81">
        <f t="shared" ca="1" si="248"/>
        <v>245</v>
      </c>
      <c r="V1690" s="82">
        <f t="shared" ca="1" si="244"/>
        <v>147585.72000000003</v>
      </c>
      <c r="W1690" s="50"/>
      <c r="X1690" s="50"/>
      <c r="Y1690" s="50"/>
      <c r="Z1690" s="50"/>
      <c r="AA1690" s="50"/>
      <c r="AG1690" s="50"/>
      <c r="AH1690" s="50"/>
      <c r="AI1690" s="50"/>
      <c r="AJ1690" s="50"/>
      <c r="AK1690" s="50"/>
      <c r="AL1690" s="50"/>
      <c r="AM1690" s="50"/>
      <c r="AN1690" s="50"/>
      <c r="AO1690" s="50"/>
      <c r="AP1690" s="138" t="str">
        <f>IF(NOT($AS1690=$AS1691),ROW(),"")</f>
        <v/>
      </c>
      <c r="AQ1690" s="20" t="str">
        <f>IF(NOT(AS1690=AS1691),AS1691,"")</f>
        <v/>
      </c>
      <c r="AR1690" s="20" t="str">
        <f>INDEX($AB$15:$AM$15,MATCH($AS1690,$AB$11:$AM$11,0))</f>
        <v>out</v>
      </c>
      <c r="AS1690" s="20" t="str">
        <f>LEFT(AT1690,4)</f>
        <v>2006</v>
      </c>
      <c r="AT1690" s="139" t="str">
        <f>LEFT(B1690,6)</f>
        <v>200607</v>
      </c>
    </row>
    <row r="1691" spans="2:46" x14ac:dyDescent="0.25">
      <c r="B1691" s="11">
        <f>'Market Data'!B1677</f>
        <v>20060726</v>
      </c>
      <c r="C1691" s="2">
        <f>'Market Data'!C1677</f>
        <v>6544.5</v>
      </c>
      <c r="D1691" s="2">
        <f>'Market Data'!D1677</f>
        <v>6559.5</v>
      </c>
      <c r="E1691" s="2">
        <f>'Market Data'!E1677</f>
        <v>6513</v>
      </c>
      <c r="F1691" s="12">
        <f>'Market Data'!F1677</f>
        <v>6545.5</v>
      </c>
      <c r="H1691" s="151">
        <f t="shared" si="245"/>
        <v>1673</v>
      </c>
      <c r="I1691" s="244">
        <f ca="1">IF($H1691&lt;($J$6+1),"",PFE(OFFSET($F1691,0,0,-$J$6)))</f>
        <v>-7.7481001986974191E-2</v>
      </c>
      <c r="J1691" s="19"/>
      <c r="K1691" s="139" t="str">
        <f t="shared" ca="1" si="246"/>
        <v>Short</v>
      </c>
      <c r="L1691" s="243" t="e">
        <f t="shared" ca="1" si="241"/>
        <v>#N/A</v>
      </c>
      <c r="M1691" s="242" t="e">
        <f t="shared" ca="1" si="242"/>
        <v>#N/A</v>
      </c>
      <c r="N1691" s="20"/>
      <c r="O1691" s="74">
        <f t="shared" ca="1" si="247"/>
        <v>-1</v>
      </c>
      <c r="P1691" s="75">
        <f t="shared" ca="1" si="239"/>
        <v>0</v>
      </c>
      <c r="Q1691" s="76" t="str">
        <f t="shared" ca="1" si="243"/>
        <v/>
      </c>
      <c r="R1691" s="75"/>
      <c r="S1691" s="77">
        <f t="shared" ca="1" si="240"/>
        <v>-1</v>
      </c>
      <c r="T1691" s="78"/>
      <c r="U1691" s="81">
        <f t="shared" ca="1" si="248"/>
        <v>-805</v>
      </c>
      <c r="V1691" s="82">
        <f t="shared" ca="1" si="244"/>
        <v>146780.72000000003</v>
      </c>
      <c r="W1691" s="50"/>
      <c r="X1691" s="50"/>
      <c r="Y1691" s="50"/>
      <c r="Z1691" s="50"/>
      <c r="AA1691" s="50"/>
      <c r="AG1691" s="50"/>
      <c r="AH1691" s="50"/>
      <c r="AI1691" s="50"/>
      <c r="AJ1691" s="50"/>
      <c r="AK1691" s="50"/>
      <c r="AL1691" s="50"/>
      <c r="AM1691" s="50"/>
      <c r="AN1691" s="50"/>
      <c r="AO1691" s="50"/>
      <c r="AP1691" s="138" t="str">
        <f>IF(NOT($AS1691=$AS1692),ROW(),"")</f>
        <v/>
      </c>
      <c r="AQ1691" s="20" t="str">
        <f>IF(NOT(AS1691=AS1692),AS1692,"")</f>
        <v/>
      </c>
      <c r="AR1691" s="20" t="str">
        <f>INDEX($AB$15:$AM$15,MATCH($AS1691,$AB$11:$AM$11,0))</f>
        <v>out</v>
      </c>
      <c r="AS1691" s="20" t="str">
        <f>LEFT(AT1691,4)</f>
        <v>2006</v>
      </c>
      <c r="AT1691" s="139" t="str">
        <f>LEFT(B1691,6)</f>
        <v>200607</v>
      </c>
    </row>
    <row r="1692" spans="2:46" x14ac:dyDescent="0.25">
      <c r="B1692" s="11">
        <f>'Market Data'!B1678</f>
        <v>20060727</v>
      </c>
      <c r="C1692" s="2">
        <f>'Market Data'!C1678</f>
        <v>6583</v>
      </c>
      <c r="D1692" s="2">
        <f>'Market Data'!D1678</f>
        <v>6626</v>
      </c>
      <c r="E1692" s="2">
        <f>'Market Data'!E1678</f>
        <v>6556</v>
      </c>
      <c r="F1692" s="12">
        <f>'Market Data'!F1678</f>
        <v>6619.5</v>
      </c>
      <c r="H1692" s="151">
        <f t="shared" si="245"/>
        <v>1674</v>
      </c>
      <c r="I1692" s="244">
        <f ca="1">IF($H1692&lt;($J$6+1),"",PFE(OFFSET($F1692,0,0,-$J$6)))</f>
        <v>-6.6457599782340782E-2</v>
      </c>
      <c r="J1692" s="19"/>
      <c r="K1692" s="139" t="str">
        <f t="shared" ca="1" si="246"/>
        <v>Short</v>
      </c>
      <c r="L1692" s="243" t="e">
        <f t="shared" ca="1" si="241"/>
        <v>#N/A</v>
      </c>
      <c r="M1692" s="242" t="e">
        <f t="shared" ca="1" si="242"/>
        <v>#N/A</v>
      </c>
      <c r="N1692" s="20"/>
      <c r="O1692" s="74">
        <f t="shared" ca="1" si="247"/>
        <v>-1</v>
      </c>
      <c r="P1692" s="75">
        <f t="shared" ca="1" si="239"/>
        <v>0</v>
      </c>
      <c r="Q1692" s="76" t="str">
        <f t="shared" ca="1" si="243"/>
        <v/>
      </c>
      <c r="R1692" s="75"/>
      <c r="S1692" s="77">
        <f t="shared" ca="1" si="240"/>
        <v>-1</v>
      </c>
      <c r="T1692" s="78"/>
      <c r="U1692" s="81">
        <f t="shared" ca="1" si="248"/>
        <v>-2590</v>
      </c>
      <c r="V1692" s="82">
        <f t="shared" ca="1" si="244"/>
        <v>144190.72000000003</v>
      </c>
      <c r="W1692" s="50"/>
      <c r="X1692" s="50"/>
      <c r="Y1692" s="50"/>
      <c r="Z1692" s="50"/>
      <c r="AA1692" s="50"/>
      <c r="AG1692" s="50"/>
      <c r="AH1692" s="50"/>
      <c r="AI1692" s="50"/>
      <c r="AJ1692" s="50"/>
      <c r="AK1692" s="50"/>
      <c r="AL1692" s="50"/>
      <c r="AM1692" s="50"/>
      <c r="AN1692" s="50"/>
      <c r="AO1692" s="50"/>
      <c r="AP1692" s="138" t="str">
        <f>IF(NOT($AS1692=$AS1693),ROW(),"")</f>
        <v/>
      </c>
      <c r="AQ1692" s="20" t="str">
        <f>IF(NOT(AS1692=AS1693),AS1693,"")</f>
        <v/>
      </c>
      <c r="AR1692" s="20" t="str">
        <f>INDEX($AB$15:$AM$15,MATCH($AS1692,$AB$11:$AM$11,0))</f>
        <v>out</v>
      </c>
      <c r="AS1692" s="20" t="str">
        <f>LEFT(AT1692,4)</f>
        <v>2006</v>
      </c>
      <c r="AT1692" s="139" t="str">
        <f>LEFT(B1692,6)</f>
        <v>200607</v>
      </c>
    </row>
    <row r="1693" spans="2:46" x14ac:dyDescent="0.25">
      <c r="B1693" s="11">
        <f>'Market Data'!B1679</f>
        <v>20060728</v>
      </c>
      <c r="C1693" s="2">
        <f>'Market Data'!C1679</f>
        <v>6596.5</v>
      </c>
      <c r="D1693" s="2">
        <f>'Market Data'!D1679</f>
        <v>6675.5</v>
      </c>
      <c r="E1693" s="2">
        <f>'Market Data'!E1679</f>
        <v>6577.5</v>
      </c>
      <c r="F1693" s="12">
        <f>'Market Data'!F1679</f>
        <v>6665.5</v>
      </c>
      <c r="H1693" s="151">
        <f t="shared" si="245"/>
        <v>1675</v>
      </c>
      <c r="I1693" s="244">
        <f ca="1">IF($H1693&lt;($J$6+1),"",PFE(OFFSET($F1693,0,0,-$J$6)))</f>
        <v>-7.2259405502596366E-2</v>
      </c>
      <c r="J1693" s="19"/>
      <c r="K1693" s="139" t="str">
        <f t="shared" ca="1" si="246"/>
        <v>Short</v>
      </c>
      <c r="L1693" s="243" t="e">
        <f t="shared" ca="1" si="241"/>
        <v>#N/A</v>
      </c>
      <c r="M1693" s="242" t="e">
        <f t="shared" ca="1" si="242"/>
        <v>#N/A</v>
      </c>
      <c r="N1693" s="20"/>
      <c r="O1693" s="74">
        <f t="shared" ca="1" si="247"/>
        <v>-1</v>
      </c>
      <c r="P1693" s="75">
        <f t="shared" ca="1" si="239"/>
        <v>0</v>
      </c>
      <c r="Q1693" s="76" t="str">
        <f t="shared" ca="1" si="243"/>
        <v/>
      </c>
      <c r="R1693" s="75"/>
      <c r="S1693" s="77">
        <f t="shared" ca="1" si="240"/>
        <v>-1</v>
      </c>
      <c r="T1693" s="78"/>
      <c r="U1693" s="81">
        <f t="shared" ca="1" si="248"/>
        <v>-1610</v>
      </c>
      <c r="V1693" s="82">
        <f t="shared" ca="1" si="244"/>
        <v>142580.72000000003</v>
      </c>
      <c r="W1693" s="50"/>
      <c r="X1693" s="50"/>
      <c r="Y1693" s="50"/>
      <c r="Z1693" s="50"/>
      <c r="AA1693" s="50"/>
      <c r="AG1693" s="50"/>
      <c r="AH1693" s="50"/>
      <c r="AI1693" s="50"/>
      <c r="AJ1693" s="50"/>
      <c r="AK1693" s="50"/>
      <c r="AL1693" s="50"/>
      <c r="AM1693" s="50"/>
      <c r="AN1693" s="50"/>
      <c r="AO1693" s="50"/>
      <c r="AP1693" s="138" t="str">
        <f>IF(NOT($AS1693=$AS1694),ROW(),"")</f>
        <v/>
      </c>
      <c r="AQ1693" s="20" t="str">
        <f>IF(NOT(AS1693=AS1694),AS1694,"")</f>
        <v/>
      </c>
      <c r="AR1693" s="20" t="str">
        <f>INDEX($AB$15:$AM$15,MATCH($AS1693,$AB$11:$AM$11,0))</f>
        <v>out</v>
      </c>
      <c r="AS1693" s="20" t="str">
        <f>LEFT(AT1693,4)</f>
        <v>2006</v>
      </c>
      <c r="AT1693" s="139" t="str">
        <f>LEFT(B1693,6)</f>
        <v>200607</v>
      </c>
    </row>
    <row r="1694" spans="2:46" x14ac:dyDescent="0.25">
      <c r="B1694" s="11">
        <f>'Market Data'!B1680</f>
        <v>20060731</v>
      </c>
      <c r="C1694" s="2">
        <f>'Market Data'!C1680</f>
        <v>6662</v>
      </c>
      <c r="D1694" s="2">
        <f>'Market Data'!D1680</f>
        <v>6668</v>
      </c>
      <c r="E1694" s="2">
        <f>'Market Data'!E1680</f>
        <v>6628.5</v>
      </c>
      <c r="F1694" s="12">
        <f>'Market Data'!F1680</f>
        <v>6638.5</v>
      </c>
      <c r="H1694" s="151">
        <f t="shared" si="245"/>
        <v>1676</v>
      </c>
      <c r="I1694" s="244">
        <f ca="1">IF($H1694&lt;($J$6+1),"",PFE(OFFSET($F1694,0,0,-$J$6)))</f>
        <v>-7.3209370944434915E-2</v>
      </c>
      <c r="J1694" s="19"/>
      <c r="K1694" s="139" t="str">
        <f t="shared" ca="1" si="246"/>
        <v>Short</v>
      </c>
      <c r="L1694" s="243" t="e">
        <f t="shared" ca="1" si="241"/>
        <v>#N/A</v>
      </c>
      <c r="M1694" s="242" t="e">
        <f t="shared" ca="1" si="242"/>
        <v>#N/A</v>
      </c>
      <c r="N1694" s="20"/>
      <c r="O1694" s="74">
        <f t="shared" ca="1" si="247"/>
        <v>-1</v>
      </c>
      <c r="P1694" s="75">
        <f t="shared" ca="1" si="239"/>
        <v>0</v>
      </c>
      <c r="Q1694" s="76" t="str">
        <f t="shared" ca="1" si="243"/>
        <v/>
      </c>
      <c r="R1694" s="75"/>
      <c r="S1694" s="77">
        <f t="shared" ca="1" si="240"/>
        <v>-1</v>
      </c>
      <c r="T1694" s="78"/>
      <c r="U1694" s="81">
        <f t="shared" ca="1" si="248"/>
        <v>945</v>
      </c>
      <c r="V1694" s="82">
        <f t="shared" ca="1" si="244"/>
        <v>143525.72000000003</v>
      </c>
      <c r="W1694" s="50"/>
      <c r="X1694" s="50"/>
      <c r="Y1694" s="50"/>
      <c r="Z1694" s="50"/>
      <c r="AA1694" s="50"/>
      <c r="AG1694" s="50"/>
      <c r="AH1694" s="50"/>
      <c r="AI1694" s="50"/>
      <c r="AJ1694" s="50"/>
      <c r="AK1694" s="50"/>
      <c r="AL1694" s="50"/>
      <c r="AM1694" s="50"/>
      <c r="AN1694" s="50"/>
      <c r="AO1694" s="50"/>
      <c r="AP1694" s="138" t="str">
        <f>IF(NOT($AS1694=$AS1695),ROW(),"")</f>
        <v/>
      </c>
      <c r="AQ1694" s="20" t="str">
        <f>IF(NOT(AS1694=AS1695),AS1695,"")</f>
        <v/>
      </c>
      <c r="AR1694" s="20" t="str">
        <f>INDEX($AB$15:$AM$15,MATCH($AS1694,$AB$11:$AM$11,0))</f>
        <v>out</v>
      </c>
      <c r="AS1694" s="20" t="str">
        <f>LEFT(AT1694,4)</f>
        <v>2006</v>
      </c>
      <c r="AT1694" s="139" t="str">
        <f>LEFT(B1694,6)</f>
        <v>200607</v>
      </c>
    </row>
    <row r="1695" spans="2:46" x14ac:dyDescent="0.25">
      <c r="B1695" s="11">
        <f>'Market Data'!B1681</f>
        <v>20060801</v>
      </c>
      <c r="C1695" s="2">
        <f>'Market Data'!C1681</f>
        <v>6640</v>
      </c>
      <c r="D1695" s="2">
        <f>'Market Data'!D1681</f>
        <v>6651.5</v>
      </c>
      <c r="E1695" s="2">
        <f>'Market Data'!E1681</f>
        <v>6540</v>
      </c>
      <c r="F1695" s="12">
        <f>'Market Data'!F1681</f>
        <v>6554</v>
      </c>
      <c r="H1695" s="151">
        <f t="shared" si="245"/>
        <v>1677</v>
      </c>
      <c r="I1695" s="244">
        <f ca="1">IF($H1695&lt;($J$6+1),"",PFE(OFFSET($F1695,0,0,-$J$6)))</f>
        <v>-0.10272660723079713</v>
      </c>
      <c r="J1695" s="19"/>
      <c r="K1695" s="139" t="str">
        <f t="shared" ca="1" si="246"/>
        <v>Short</v>
      </c>
      <c r="L1695" s="243" t="e">
        <f t="shared" ca="1" si="241"/>
        <v>#N/A</v>
      </c>
      <c r="M1695" s="242" t="e">
        <f t="shared" ca="1" si="242"/>
        <v>#N/A</v>
      </c>
      <c r="N1695" s="20"/>
      <c r="O1695" s="74">
        <f t="shared" ca="1" si="247"/>
        <v>-1</v>
      </c>
      <c r="P1695" s="75">
        <f t="shared" ca="1" si="239"/>
        <v>0</v>
      </c>
      <c r="Q1695" s="76" t="str">
        <f t="shared" ca="1" si="243"/>
        <v/>
      </c>
      <c r="R1695" s="75"/>
      <c r="S1695" s="77">
        <f t="shared" ca="1" si="240"/>
        <v>-1</v>
      </c>
      <c r="T1695" s="78"/>
      <c r="U1695" s="81">
        <f t="shared" ca="1" si="248"/>
        <v>2957.5</v>
      </c>
      <c r="V1695" s="82">
        <f t="shared" ca="1" si="244"/>
        <v>146483.22000000003</v>
      </c>
      <c r="W1695" s="50"/>
      <c r="X1695" s="50"/>
      <c r="Y1695" s="50"/>
      <c r="Z1695" s="50"/>
      <c r="AA1695" s="50"/>
      <c r="AG1695" s="50"/>
      <c r="AH1695" s="50"/>
      <c r="AI1695" s="50"/>
      <c r="AJ1695" s="50"/>
      <c r="AK1695" s="50"/>
      <c r="AL1695" s="50"/>
      <c r="AM1695" s="50"/>
      <c r="AN1695" s="50"/>
      <c r="AO1695" s="50"/>
      <c r="AP1695" s="138" t="str">
        <f>IF(NOT($AS1695=$AS1696),ROW(),"")</f>
        <v/>
      </c>
      <c r="AQ1695" s="20" t="str">
        <f>IF(NOT(AS1695=AS1696),AS1696,"")</f>
        <v/>
      </c>
      <c r="AR1695" s="20" t="str">
        <f>INDEX($AB$15:$AM$15,MATCH($AS1695,$AB$11:$AM$11,0))</f>
        <v>out</v>
      </c>
      <c r="AS1695" s="20" t="str">
        <f>LEFT(AT1695,4)</f>
        <v>2006</v>
      </c>
      <c r="AT1695" s="139" t="str">
        <f>LEFT(B1695,6)</f>
        <v>200608</v>
      </c>
    </row>
    <row r="1696" spans="2:46" x14ac:dyDescent="0.25">
      <c r="B1696" s="11">
        <f>'Market Data'!B1682</f>
        <v>20060802</v>
      </c>
      <c r="C1696" s="2">
        <f>'Market Data'!C1682</f>
        <v>6583.5</v>
      </c>
      <c r="D1696" s="2">
        <f>'Market Data'!D1682</f>
        <v>6658.5</v>
      </c>
      <c r="E1696" s="2">
        <f>'Market Data'!E1682</f>
        <v>6577.5</v>
      </c>
      <c r="F1696" s="12">
        <f>'Market Data'!F1682</f>
        <v>6633.5</v>
      </c>
      <c r="H1696" s="151">
        <f t="shared" si="245"/>
        <v>1678</v>
      </c>
      <c r="I1696" s="244">
        <f ca="1">IF($H1696&lt;($J$6+1),"",PFE(OFFSET($F1696,0,0,-$J$6)))</f>
        <v>-8.1989903670988115E-2</v>
      </c>
      <c r="J1696" s="19"/>
      <c r="K1696" s="139" t="str">
        <f t="shared" ca="1" si="246"/>
        <v>Short</v>
      </c>
      <c r="L1696" s="243" t="e">
        <f t="shared" ca="1" si="241"/>
        <v>#N/A</v>
      </c>
      <c r="M1696" s="242" t="e">
        <f t="shared" ca="1" si="242"/>
        <v>#N/A</v>
      </c>
      <c r="N1696" s="20"/>
      <c r="O1696" s="74">
        <f t="shared" ca="1" si="247"/>
        <v>-1</v>
      </c>
      <c r="P1696" s="75">
        <f t="shared" ca="1" si="239"/>
        <v>0</v>
      </c>
      <c r="Q1696" s="76" t="str">
        <f t="shared" ca="1" si="243"/>
        <v/>
      </c>
      <c r="R1696" s="75"/>
      <c r="S1696" s="77">
        <f t="shared" ca="1" si="240"/>
        <v>-1</v>
      </c>
      <c r="T1696" s="78"/>
      <c r="U1696" s="81">
        <f t="shared" ca="1" si="248"/>
        <v>-2782.5</v>
      </c>
      <c r="V1696" s="82">
        <f t="shared" ca="1" si="244"/>
        <v>143700.72000000003</v>
      </c>
      <c r="W1696" s="50"/>
      <c r="X1696" s="50"/>
      <c r="Y1696" s="50"/>
      <c r="Z1696" s="50"/>
      <c r="AA1696" s="50"/>
      <c r="AG1696" s="50"/>
      <c r="AH1696" s="50"/>
      <c r="AI1696" s="50"/>
      <c r="AJ1696" s="50"/>
      <c r="AK1696" s="50"/>
      <c r="AL1696" s="50"/>
      <c r="AM1696" s="50"/>
      <c r="AN1696" s="50"/>
      <c r="AO1696" s="50"/>
      <c r="AP1696" s="138" t="str">
        <f>IF(NOT($AS1696=$AS1697),ROW(),"")</f>
        <v/>
      </c>
      <c r="AQ1696" s="20" t="str">
        <f>IF(NOT(AS1696=AS1697),AS1697,"")</f>
        <v/>
      </c>
      <c r="AR1696" s="20" t="str">
        <f>INDEX($AB$15:$AM$15,MATCH($AS1696,$AB$11:$AM$11,0))</f>
        <v>out</v>
      </c>
      <c r="AS1696" s="20" t="str">
        <f>LEFT(AT1696,4)</f>
        <v>2006</v>
      </c>
      <c r="AT1696" s="139" t="str">
        <f>LEFT(B1696,6)</f>
        <v>200608</v>
      </c>
    </row>
    <row r="1697" spans="2:46" x14ac:dyDescent="0.25">
      <c r="B1697" s="11">
        <f>'Market Data'!B1683</f>
        <v>20060803</v>
      </c>
      <c r="C1697" s="2">
        <f>'Market Data'!C1683</f>
        <v>6643.5</v>
      </c>
      <c r="D1697" s="2">
        <f>'Market Data'!D1683</f>
        <v>6651</v>
      </c>
      <c r="E1697" s="2">
        <f>'Market Data'!E1683</f>
        <v>6545.5</v>
      </c>
      <c r="F1697" s="12">
        <f>'Market Data'!F1683</f>
        <v>6603</v>
      </c>
      <c r="H1697" s="151">
        <f t="shared" si="245"/>
        <v>1679</v>
      </c>
      <c r="I1697" s="244">
        <f ca="1">IF($H1697&lt;($J$6+1),"",PFE(OFFSET($F1697,0,0,-$J$6)))</f>
        <v>-9.1289795417655792E-2</v>
      </c>
      <c r="J1697" s="19"/>
      <c r="K1697" s="139" t="str">
        <f t="shared" ca="1" si="246"/>
        <v>Short</v>
      </c>
      <c r="L1697" s="243" t="e">
        <f t="shared" ca="1" si="241"/>
        <v>#N/A</v>
      </c>
      <c r="M1697" s="242" t="e">
        <f t="shared" ca="1" si="242"/>
        <v>#N/A</v>
      </c>
      <c r="N1697" s="20"/>
      <c r="O1697" s="74">
        <f t="shared" ca="1" si="247"/>
        <v>-1</v>
      </c>
      <c r="P1697" s="75">
        <f t="shared" ca="1" si="239"/>
        <v>0</v>
      </c>
      <c r="Q1697" s="76" t="str">
        <f t="shared" ca="1" si="243"/>
        <v/>
      </c>
      <c r="R1697" s="75"/>
      <c r="S1697" s="77">
        <f t="shared" ca="1" si="240"/>
        <v>-1</v>
      </c>
      <c r="T1697" s="78"/>
      <c r="U1697" s="81">
        <f t="shared" ca="1" si="248"/>
        <v>1067.5</v>
      </c>
      <c r="V1697" s="82">
        <f t="shared" ca="1" si="244"/>
        <v>144768.22000000003</v>
      </c>
      <c r="W1697" s="50"/>
      <c r="X1697" s="50"/>
      <c r="Y1697" s="50"/>
      <c r="Z1697" s="50"/>
      <c r="AA1697" s="50"/>
      <c r="AG1697" s="50"/>
      <c r="AH1697" s="50"/>
      <c r="AI1697" s="50"/>
      <c r="AJ1697" s="50"/>
      <c r="AK1697" s="50"/>
      <c r="AL1697" s="50"/>
      <c r="AM1697" s="50"/>
      <c r="AN1697" s="50"/>
      <c r="AO1697" s="50"/>
      <c r="AP1697" s="138" t="str">
        <f>IF(NOT($AS1697=$AS1698),ROW(),"")</f>
        <v/>
      </c>
      <c r="AQ1697" s="20" t="str">
        <f>IF(NOT(AS1697=AS1698),AS1698,"")</f>
        <v/>
      </c>
      <c r="AR1697" s="20" t="str">
        <f>INDEX($AB$15:$AM$15,MATCH($AS1697,$AB$11:$AM$11,0))</f>
        <v>out</v>
      </c>
      <c r="AS1697" s="20" t="str">
        <f>LEFT(AT1697,4)</f>
        <v>2006</v>
      </c>
      <c r="AT1697" s="139" t="str">
        <f>LEFT(B1697,6)</f>
        <v>200608</v>
      </c>
    </row>
    <row r="1698" spans="2:46" x14ac:dyDescent="0.25">
      <c r="B1698" s="11">
        <f>'Market Data'!B1684</f>
        <v>20060804</v>
      </c>
      <c r="C1698" s="2">
        <f>'Market Data'!C1684</f>
        <v>6645</v>
      </c>
      <c r="D1698" s="2">
        <f>'Market Data'!D1684</f>
        <v>6697.5</v>
      </c>
      <c r="E1698" s="2">
        <f>'Market Data'!E1684</f>
        <v>6610.5</v>
      </c>
      <c r="F1698" s="12">
        <f>'Market Data'!F1684</f>
        <v>6673.5</v>
      </c>
      <c r="H1698" s="151">
        <f t="shared" si="245"/>
        <v>1680</v>
      </c>
      <c r="I1698" s="244">
        <f ca="1">IF($H1698&lt;($J$6+1),"",PFE(OFFSET($F1698,0,0,-$J$6)))</f>
        <v>-7.5909547268412286E-2</v>
      </c>
      <c r="J1698" s="19"/>
      <c r="K1698" s="139" t="str">
        <f t="shared" ca="1" si="246"/>
        <v>Short</v>
      </c>
      <c r="L1698" s="243" t="e">
        <f t="shared" ca="1" si="241"/>
        <v>#N/A</v>
      </c>
      <c r="M1698" s="242" t="e">
        <f t="shared" ca="1" si="242"/>
        <v>#N/A</v>
      </c>
      <c r="N1698" s="20"/>
      <c r="O1698" s="74">
        <f t="shared" ca="1" si="247"/>
        <v>-1</v>
      </c>
      <c r="P1698" s="75">
        <f t="shared" ca="1" si="239"/>
        <v>0</v>
      </c>
      <c r="Q1698" s="76" t="str">
        <f t="shared" ca="1" si="243"/>
        <v/>
      </c>
      <c r="R1698" s="75"/>
      <c r="S1698" s="77">
        <f t="shared" ca="1" si="240"/>
        <v>-1</v>
      </c>
      <c r="T1698" s="78"/>
      <c r="U1698" s="81">
        <f t="shared" ca="1" si="248"/>
        <v>-2467.5</v>
      </c>
      <c r="V1698" s="82">
        <f t="shared" ca="1" si="244"/>
        <v>142300.72000000003</v>
      </c>
      <c r="W1698" s="50"/>
      <c r="X1698" s="50"/>
      <c r="Y1698" s="50"/>
      <c r="Z1698" s="50"/>
      <c r="AA1698" s="50"/>
      <c r="AG1698" s="50"/>
      <c r="AH1698" s="50"/>
      <c r="AI1698" s="50"/>
      <c r="AJ1698" s="50"/>
      <c r="AK1698" s="50"/>
      <c r="AL1698" s="50"/>
      <c r="AM1698" s="50"/>
      <c r="AN1698" s="50"/>
      <c r="AO1698" s="50"/>
      <c r="AP1698" s="138" t="str">
        <f>IF(NOT($AS1698=$AS1699),ROW(),"")</f>
        <v/>
      </c>
      <c r="AQ1698" s="20" t="str">
        <f>IF(NOT(AS1698=AS1699),AS1699,"")</f>
        <v/>
      </c>
      <c r="AR1698" s="20" t="str">
        <f>INDEX($AB$15:$AM$15,MATCH($AS1698,$AB$11:$AM$11,0))</f>
        <v>out</v>
      </c>
      <c r="AS1698" s="20" t="str">
        <f>LEFT(AT1698,4)</f>
        <v>2006</v>
      </c>
      <c r="AT1698" s="139" t="str">
        <f>LEFT(B1698,6)</f>
        <v>200608</v>
      </c>
    </row>
    <row r="1699" spans="2:46" x14ac:dyDescent="0.25">
      <c r="B1699" s="11">
        <f>'Market Data'!B1685</f>
        <v>20060807</v>
      </c>
      <c r="C1699" s="2">
        <f>'Market Data'!C1685</f>
        <v>6580</v>
      </c>
      <c r="D1699" s="2">
        <f>'Market Data'!D1685</f>
        <v>6619</v>
      </c>
      <c r="E1699" s="2">
        <f>'Market Data'!E1685</f>
        <v>6566.5</v>
      </c>
      <c r="F1699" s="12">
        <f>'Market Data'!F1685</f>
        <v>6581.5</v>
      </c>
      <c r="H1699" s="151">
        <f t="shared" si="245"/>
        <v>1681</v>
      </c>
      <c r="I1699" s="244">
        <f ca="1">IF($H1699&lt;($J$6+1),"",PFE(OFFSET($F1699,0,0,-$J$6)))</f>
        <v>-7.8839028334522387E-2</v>
      </c>
      <c r="J1699" s="19"/>
      <c r="K1699" s="139" t="str">
        <f t="shared" ca="1" si="246"/>
        <v>Short</v>
      </c>
      <c r="L1699" s="243" t="e">
        <f t="shared" ca="1" si="241"/>
        <v>#N/A</v>
      </c>
      <c r="M1699" s="242" t="e">
        <f t="shared" ca="1" si="242"/>
        <v>#N/A</v>
      </c>
      <c r="N1699" s="20"/>
      <c r="O1699" s="74">
        <f t="shared" ca="1" si="247"/>
        <v>-1</v>
      </c>
      <c r="P1699" s="75">
        <f t="shared" ca="1" si="239"/>
        <v>0</v>
      </c>
      <c r="Q1699" s="76" t="str">
        <f t="shared" ca="1" si="243"/>
        <v/>
      </c>
      <c r="R1699" s="75"/>
      <c r="S1699" s="77">
        <f t="shared" ca="1" si="240"/>
        <v>-1</v>
      </c>
      <c r="T1699" s="78"/>
      <c r="U1699" s="81">
        <f t="shared" ca="1" si="248"/>
        <v>3220</v>
      </c>
      <c r="V1699" s="82">
        <f t="shared" ca="1" si="244"/>
        <v>145520.72000000003</v>
      </c>
      <c r="W1699" s="50"/>
      <c r="X1699" s="50"/>
      <c r="Y1699" s="50"/>
      <c r="Z1699" s="50"/>
      <c r="AA1699" s="50"/>
      <c r="AG1699" s="50"/>
      <c r="AH1699" s="50"/>
      <c r="AI1699" s="50"/>
      <c r="AJ1699" s="50"/>
      <c r="AK1699" s="50"/>
      <c r="AL1699" s="50"/>
      <c r="AM1699" s="50"/>
      <c r="AN1699" s="50"/>
      <c r="AO1699" s="50"/>
      <c r="AP1699" s="138" t="str">
        <f>IF(NOT($AS1699=$AS1700),ROW(),"")</f>
        <v/>
      </c>
      <c r="AQ1699" s="20" t="str">
        <f>IF(NOT(AS1699=AS1700),AS1700,"")</f>
        <v/>
      </c>
      <c r="AR1699" s="20" t="str">
        <f>INDEX($AB$15:$AM$15,MATCH($AS1699,$AB$11:$AM$11,0))</f>
        <v>out</v>
      </c>
      <c r="AS1699" s="20" t="str">
        <f>LEFT(AT1699,4)</f>
        <v>2006</v>
      </c>
      <c r="AT1699" s="139" t="str">
        <f>LEFT(B1699,6)</f>
        <v>200608</v>
      </c>
    </row>
    <row r="1700" spans="2:46" x14ac:dyDescent="0.25">
      <c r="B1700" s="11">
        <f>'Market Data'!B1686</f>
        <v>20060808</v>
      </c>
      <c r="C1700" s="2">
        <f>'Market Data'!C1686</f>
        <v>6629.5</v>
      </c>
      <c r="D1700" s="2">
        <f>'Market Data'!D1686</f>
        <v>6632.5</v>
      </c>
      <c r="E1700" s="2">
        <f>'Market Data'!E1686</f>
        <v>6552.5</v>
      </c>
      <c r="F1700" s="12">
        <f>'Market Data'!F1686</f>
        <v>6603</v>
      </c>
      <c r="H1700" s="151">
        <f t="shared" si="245"/>
        <v>1682</v>
      </c>
      <c r="I1700" s="244">
        <f ca="1">IF($H1700&lt;($J$6+1),"",PFE(OFFSET($F1700,0,0,-$J$6)))</f>
        <v>-8.4351591366108966E-2</v>
      </c>
      <c r="J1700" s="19"/>
      <c r="K1700" s="139" t="str">
        <f t="shared" ca="1" si="246"/>
        <v>Short</v>
      </c>
      <c r="L1700" s="243" t="e">
        <f t="shared" ca="1" si="241"/>
        <v>#N/A</v>
      </c>
      <c r="M1700" s="242" t="e">
        <f t="shared" ca="1" si="242"/>
        <v>#N/A</v>
      </c>
      <c r="N1700" s="20"/>
      <c r="O1700" s="74">
        <f t="shared" ca="1" si="247"/>
        <v>-1</v>
      </c>
      <c r="P1700" s="75">
        <f t="shared" ca="1" si="239"/>
        <v>0</v>
      </c>
      <c r="Q1700" s="76" t="str">
        <f t="shared" ca="1" si="243"/>
        <v/>
      </c>
      <c r="R1700" s="75"/>
      <c r="S1700" s="77">
        <f t="shared" ca="1" si="240"/>
        <v>-1</v>
      </c>
      <c r="T1700" s="78"/>
      <c r="U1700" s="81">
        <f t="shared" ca="1" si="248"/>
        <v>-752.5</v>
      </c>
      <c r="V1700" s="82">
        <f t="shared" ca="1" si="244"/>
        <v>144768.22000000003</v>
      </c>
      <c r="W1700" s="50"/>
      <c r="X1700" s="50"/>
      <c r="Y1700" s="50"/>
      <c r="Z1700" s="50"/>
      <c r="AA1700" s="50"/>
      <c r="AG1700" s="50"/>
      <c r="AH1700" s="50"/>
      <c r="AI1700" s="50"/>
      <c r="AJ1700" s="50"/>
      <c r="AK1700" s="50"/>
      <c r="AL1700" s="50"/>
      <c r="AM1700" s="50"/>
      <c r="AN1700" s="50"/>
      <c r="AO1700" s="50"/>
      <c r="AP1700" s="138" t="str">
        <f>IF(NOT($AS1700=$AS1701),ROW(),"")</f>
        <v/>
      </c>
      <c r="AQ1700" s="20" t="str">
        <f>IF(NOT(AS1700=AS1701),AS1701,"")</f>
        <v/>
      </c>
      <c r="AR1700" s="20" t="str">
        <f>INDEX($AB$15:$AM$15,MATCH($AS1700,$AB$11:$AM$11,0))</f>
        <v>out</v>
      </c>
      <c r="AS1700" s="20" t="str">
        <f>LEFT(AT1700,4)</f>
        <v>2006</v>
      </c>
      <c r="AT1700" s="139" t="str">
        <f>LEFT(B1700,6)</f>
        <v>200608</v>
      </c>
    </row>
    <row r="1701" spans="2:46" x14ac:dyDescent="0.25">
      <c r="B1701" s="11">
        <f>'Market Data'!B1687</f>
        <v>20060809</v>
      </c>
      <c r="C1701" s="2">
        <f>'Market Data'!C1687</f>
        <v>6606.5</v>
      </c>
      <c r="D1701" s="2">
        <f>'Market Data'!D1687</f>
        <v>6667.5</v>
      </c>
      <c r="E1701" s="2">
        <f>'Market Data'!E1687</f>
        <v>6564.5</v>
      </c>
      <c r="F1701" s="12">
        <f>'Market Data'!F1687</f>
        <v>6653</v>
      </c>
      <c r="H1701" s="151">
        <f t="shared" si="245"/>
        <v>1683</v>
      </c>
      <c r="I1701" s="244">
        <f ca="1">IF($H1701&lt;($J$6+1),"",PFE(OFFSET($F1701,0,0,-$J$6)))</f>
        <v>-5.577069347664651E-2</v>
      </c>
      <c r="J1701" s="19"/>
      <c r="K1701" s="139" t="str">
        <f t="shared" ca="1" si="246"/>
        <v>Short</v>
      </c>
      <c r="L1701" s="243" t="e">
        <f t="shared" ca="1" si="241"/>
        <v>#N/A</v>
      </c>
      <c r="M1701" s="242" t="e">
        <f t="shared" ca="1" si="242"/>
        <v>#N/A</v>
      </c>
      <c r="N1701" s="20"/>
      <c r="O1701" s="74">
        <f t="shared" ca="1" si="247"/>
        <v>-1</v>
      </c>
      <c r="P1701" s="75">
        <f t="shared" ca="1" si="239"/>
        <v>0</v>
      </c>
      <c r="Q1701" s="76" t="str">
        <f t="shared" ca="1" si="243"/>
        <v/>
      </c>
      <c r="R1701" s="75"/>
      <c r="S1701" s="77">
        <f t="shared" ca="1" si="240"/>
        <v>-1</v>
      </c>
      <c r="T1701" s="78"/>
      <c r="U1701" s="81">
        <f t="shared" ca="1" si="248"/>
        <v>-1750</v>
      </c>
      <c r="V1701" s="82">
        <f t="shared" ca="1" si="244"/>
        <v>143018.22000000003</v>
      </c>
      <c r="W1701" s="50"/>
      <c r="X1701" s="50"/>
      <c r="Y1701" s="50"/>
      <c r="Z1701" s="50"/>
      <c r="AA1701" s="50"/>
      <c r="AG1701" s="50"/>
      <c r="AH1701" s="50"/>
      <c r="AI1701" s="50"/>
      <c r="AJ1701" s="50"/>
      <c r="AK1701" s="50"/>
      <c r="AL1701" s="50"/>
      <c r="AM1701" s="50"/>
      <c r="AN1701" s="50"/>
      <c r="AO1701" s="50"/>
      <c r="AP1701" s="138" t="str">
        <f>IF(NOT($AS1701=$AS1702),ROW(),"")</f>
        <v/>
      </c>
      <c r="AQ1701" s="20" t="str">
        <f>IF(NOT(AS1701=AS1702),AS1702,"")</f>
        <v/>
      </c>
      <c r="AR1701" s="20" t="str">
        <f>INDEX($AB$15:$AM$15,MATCH($AS1701,$AB$11:$AM$11,0))</f>
        <v>out</v>
      </c>
      <c r="AS1701" s="20" t="str">
        <f>LEFT(AT1701,4)</f>
        <v>2006</v>
      </c>
      <c r="AT1701" s="139" t="str">
        <f>LEFT(B1701,6)</f>
        <v>200608</v>
      </c>
    </row>
    <row r="1702" spans="2:46" x14ac:dyDescent="0.25">
      <c r="B1702" s="11">
        <f>'Market Data'!B1688</f>
        <v>20060810</v>
      </c>
      <c r="C1702" s="2">
        <f>'Market Data'!C1688</f>
        <v>6604.5</v>
      </c>
      <c r="D1702" s="2">
        <f>'Market Data'!D1688</f>
        <v>6608.5</v>
      </c>
      <c r="E1702" s="2">
        <f>'Market Data'!E1688</f>
        <v>6507</v>
      </c>
      <c r="F1702" s="12">
        <f>'Market Data'!F1688</f>
        <v>6588.5</v>
      </c>
      <c r="H1702" s="151">
        <f t="shared" si="245"/>
        <v>1684</v>
      </c>
      <c r="I1702" s="244">
        <f ca="1">IF($H1702&lt;($J$6+1),"",PFE(OFFSET($F1702,0,0,-$J$6)))</f>
        <v>-6.6106010128202081E-2</v>
      </c>
      <c r="J1702" s="19"/>
      <c r="K1702" s="139" t="str">
        <f t="shared" ca="1" si="246"/>
        <v>Short</v>
      </c>
      <c r="L1702" s="243" t="e">
        <f t="shared" ca="1" si="241"/>
        <v>#N/A</v>
      </c>
      <c r="M1702" s="242" t="e">
        <f t="shared" ca="1" si="242"/>
        <v>#N/A</v>
      </c>
      <c r="N1702" s="20"/>
      <c r="O1702" s="74">
        <f t="shared" ca="1" si="247"/>
        <v>-1</v>
      </c>
      <c r="P1702" s="75">
        <f t="shared" ca="1" si="239"/>
        <v>0</v>
      </c>
      <c r="Q1702" s="76" t="str">
        <f t="shared" ca="1" si="243"/>
        <v/>
      </c>
      <c r="R1702" s="75"/>
      <c r="S1702" s="77">
        <f t="shared" ca="1" si="240"/>
        <v>-1</v>
      </c>
      <c r="T1702" s="78"/>
      <c r="U1702" s="81">
        <f t="shared" ca="1" si="248"/>
        <v>2257.5</v>
      </c>
      <c r="V1702" s="82">
        <f t="shared" ca="1" si="244"/>
        <v>145275.72000000003</v>
      </c>
      <c r="W1702" s="50"/>
      <c r="X1702" s="50"/>
      <c r="Y1702" s="50"/>
      <c r="Z1702" s="50"/>
      <c r="AA1702" s="50"/>
      <c r="AG1702" s="50"/>
      <c r="AH1702" s="50"/>
      <c r="AI1702" s="50"/>
      <c r="AJ1702" s="50"/>
      <c r="AK1702" s="50"/>
      <c r="AL1702" s="50"/>
      <c r="AM1702" s="50"/>
      <c r="AN1702" s="50"/>
      <c r="AO1702" s="50"/>
      <c r="AP1702" s="138" t="str">
        <f>IF(NOT($AS1702=$AS1703),ROW(),"")</f>
        <v/>
      </c>
      <c r="AQ1702" s="20" t="str">
        <f>IF(NOT(AS1702=AS1703),AS1703,"")</f>
        <v/>
      </c>
      <c r="AR1702" s="20" t="str">
        <f>INDEX($AB$15:$AM$15,MATCH($AS1702,$AB$11:$AM$11,0))</f>
        <v>out</v>
      </c>
      <c r="AS1702" s="20" t="str">
        <f>LEFT(AT1702,4)</f>
        <v>2006</v>
      </c>
      <c r="AT1702" s="139" t="str">
        <f>LEFT(B1702,6)</f>
        <v>200608</v>
      </c>
    </row>
    <row r="1703" spans="2:46" x14ac:dyDescent="0.25">
      <c r="B1703" s="11">
        <f>'Market Data'!B1689</f>
        <v>20060811</v>
      </c>
      <c r="C1703" s="2">
        <f>'Market Data'!C1689</f>
        <v>6612</v>
      </c>
      <c r="D1703" s="2">
        <f>'Market Data'!D1689</f>
        <v>6624.5</v>
      </c>
      <c r="E1703" s="2">
        <f>'Market Data'!E1689</f>
        <v>6552</v>
      </c>
      <c r="F1703" s="12">
        <f>'Market Data'!F1689</f>
        <v>6576.5</v>
      </c>
      <c r="H1703" s="151">
        <f t="shared" si="245"/>
        <v>1685</v>
      </c>
      <c r="I1703" s="244">
        <f ca="1">IF($H1703&lt;($J$6+1),"",PFE(OFFSET($F1703,0,0,-$J$6)))</f>
        <v>-7.1704513436063488E-2</v>
      </c>
      <c r="J1703" s="19"/>
      <c r="K1703" s="139" t="str">
        <f t="shared" ca="1" si="246"/>
        <v>Short</v>
      </c>
      <c r="L1703" s="243" t="e">
        <f t="shared" ca="1" si="241"/>
        <v>#N/A</v>
      </c>
      <c r="M1703" s="242" t="e">
        <f t="shared" ca="1" si="242"/>
        <v>#N/A</v>
      </c>
      <c r="N1703" s="20"/>
      <c r="O1703" s="74">
        <f t="shared" ca="1" si="247"/>
        <v>-1</v>
      </c>
      <c r="P1703" s="75">
        <f t="shared" ca="1" si="239"/>
        <v>0</v>
      </c>
      <c r="Q1703" s="76" t="str">
        <f t="shared" ca="1" si="243"/>
        <v/>
      </c>
      <c r="R1703" s="75"/>
      <c r="S1703" s="77">
        <f t="shared" ca="1" si="240"/>
        <v>-1</v>
      </c>
      <c r="T1703" s="78"/>
      <c r="U1703" s="81">
        <f t="shared" ca="1" si="248"/>
        <v>420</v>
      </c>
      <c r="V1703" s="82">
        <f t="shared" ca="1" si="244"/>
        <v>145695.72000000003</v>
      </c>
      <c r="W1703" s="50"/>
      <c r="X1703" s="50"/>
      <c r="Y1703" s="50"/>
      <c r="Z1703" s="50"/>
      <c r="AA1703" s="50"/>
      <c r="AG1703" s="50"/>
      <c r="AH1703" s="50"/>
      <c r="AI1703" s="50"/>
      <c r="AJ1703" s="50"/>
      <c r="AK1703" s="50"/>
      <c r="AL1703" s="50"/>
      <c r="AM1703" s="50"/>
      <c r="AN1703" s="50"/>
      <c r="AO1703" s="50"/>
      <c r="AP1703" s="138" t="str">
        <f>IF(NOT($AS1703=$AS1704),ROW(),"")</f>
        <v/>
      </c>
      <c r="AQ1703" s="20" t="str">
        <f>IF(NOT(AS1703=AS1704),AS1704,"")</f>
        <v/>
      </c>
      <c r="AR1703" s="20" t="str">
        <f>INDEX($AB$15:$AM$15,MATCH($AS1703,$AB$11:$AM$11,0))</f>
        <v>out</v>
      </c>
      <c r="AS1703" s="20" t="str">
        <f>LEFT(AT1703,4)</f>
        <v>2006</v>
      </c>
      <c r="AT1703" s="139" t="str">
        <f>LEFT(B1703,6)</f>
        <v>200608</v>
      </c>
    </row>
    <row r="1704" spans="2:46" x14ac:dyDescent="0.25">
      <c r="B1704" s="11">
        <f>'Market Data'!B1690</f>
        <v>20060814</v>
      </c>
      <c r="C1704" s="2">
        <f>'Market Data'!C1690</f>
        <v>6618</v>
      </c>
      <c r="D1704" s="2">
        <f>'Market Data'!D1690</f>
        <v>6653</v>
      </c>
      <c r="E1704" s="2">
        <f>'Market Data'!E1690</f>
        <v>6599.5</v>
      </c>
      <c r="F1704" s="12">
        <f>'Market Data'!F1690</f>
        <v>6643.5</v>
      </c>
      <c r="H1704" s="151">
        <f t="shared" si="245"/>
        <v>1686</v>
      </c>
      <c r="I1704" s="244">
        <f ca="1">IF($H1704&lt;($J$6+1),"",PFE(OFFSET($F1704,0,0,-$J$6)))</f>
        <v>-5.4983754865344993E-2</v>
      </c>
      <c r="J1704" s="19"/>
      <c r="K1704" s="139" t="str">
        <f t="shared" ca="1" si="246"/>
        <v>Short</v>
      </c>
      <c r="L1704" s="243" t="e">
        <f t="shared" ca="1" si="241"/>
        <v>#N/A</v>
      </c>
      <c r="M1704" s="242" t="e">
        <f t="shared" ca="1" si="242"/>
        <v>#N/A</v>
      </c>
      <c r="N1704" s="20"/>
      <c r="O1704" s="74">
        <f t="shared" ca="1" si="247"/>
        <v>-1</v>
      </c>
      <c r="P1704" s="75">
        <f t="shared" ca="1" si="239"/>
        <v>0</v>
      </c>
      <c r="Q1704" s="76" t="str">
        <f t="shared" ca="1" si="243"/>
        <v/>
      </c>
      <c r="R1704" s="75"/>
      <c r="S1704" s="77">
        <f t="shared" ca="1" si="240"/>
        <v>-1</v>
      </c>
      <c r="T1704" s="78"/>
      <c r="U1704" s="81">
        <f t="shared" ca="1" si="248"/>
        <v>-2345</v>
      </c>
      <c r="V1704" s="82">
        <f t="shared" ca="1" si="244"/>
        <v>143350.72000000003</v>
      </c>
      <c r="W1704" s="50"/>
      <c r="X1704" s="50"/>
      <c r="Y1704" s="50"/>
      <c r="Z1704" s="50"/>
      <c r="AA1704" s="50"/>
      <c r="AG1704" s="50"/>
      <c r="AH1704" s="50"/>
      <c r="AI1704" s="50"/>
      <c r="AJ1704" s="50"/>
      <c r="AK1704" s="50"/>
      <c r="AL1704" s="50"/>
      <c r="AM1704" s="50"/>
      <c r="AN1704" s="50"/>
      <c r="AO1704" s="50"/>
      <c r="AP1704" s="138" t="str">
        <f>IF(NOT($AS1704=$AS1705),ROW(),"")</f>
        <v/>
      </c>
      <c r="AQ1704" s="20" t="str">
        <f>IF(NOT(AS1704=AS1705),AS1705,"")</f>
        <v/>
      </c>
      <c r="AR1704" s="20" t="str">
        <f>INDEX($AB$15:$AM$15,MATCH($AS1704,$AB$11:$AM$11,0))</f>
        <v>out</v>
      </c>
      <c r="AS1704" s="20" t="str">
        <f>LEFT(AT1704,4)</f>
        <v>2006</v>
      </c>
      <c r="AT1704" s="139" t="str">
        <f>LEFT(B1704,6)</f>
        <v>200608</v>
      </c>
    </row>
    <row r="1705" spans="2:46" x14ac:dyDescent="0.25">
      <c r="B1705" s="11">
        <f>'Market Data'!B1691</f>
        <v>20060815</v>
      </c>
      <c r="C1705" s="2">
        <f>'Market Data'!C1691</f>
        <v>6614.5</v>
      </c>
      <c r="D1705" s="2">
        <f>'Market Data'!D1691</f>
        <v>6743.5</v>
      </c>
      <c r="E1705" s="2">
        <f>'Market Data'!E1691</f>
        <v>6610</v>
      </c>
      <c r="F1705" s="12">
        <f>'Market Data'!F1691</f>
        <v>6730</v>
      </c>
      <c r="H1705" s="151">
        <f t="shared" si="245"/>
        <v>1687</v>
      </c>
      <c r="I1705" s="244">
        <f ca="1">IF($H1705&lt;($J$6+1),"",PFE(OFFSET($F1705,0,0,-$J$6)))</f>
        <v>-5.5697405674479838E-2</v>
      </c>
      <c r="J1705" s="19"/>
      <c r="K1705" s="139" t="str">
        <f t="shared" ca="1" si="246"/>
        <v>Short</v>
      </c>
      <c r="L1705" s="243" t="e">
        <f t="shared" ca="1" si="241"/>
        <v>#N/A</v>
      </c>
      <c r="M1705" s="242" t="e">
        <f t="shared" ca="1" si="242"/>
        <v>#N/A</v>
      </c>
      <c r="N1705" s="20"/>
      <c r="O1705" s="74">
        <f t="shared" ca="1" si="247"/>
        <v>-1</v>
      </c>
      <c r="P1705" s="75">
        <f t="shared" ca="1" si="239"/>
        <v>0</v>
      </c>
      <c r="Q1705" s="76" t="str">
        <f t="shared" ca="1" si="243"/>
        <v/>
      </c>
      <c r="R1705" s="75"/>
      <c r="S1705" s="77">
        <f t="shared" ca="1" si="240"/>
        <v>-1</v>
      </c>
      <c r="T1705" s="78"/>
      <c r="U1705" s="81">
        <f t="shared" ca="1" si="248"/>
        <v>-3027.5</v>
      </c>
      <c r="V1705" s="82">
        <f t="shared" ca="1" si="244"/>
        <v>140323.22000000003</v>
      </c>
      <c r="W1705" s="50"/>
      <c r="X1705" s="50"/>
      <c r="Y1705" s="50"/>
      <c r="Z1705" s="50"/>
      <c r="AA1705" s="50"/>
      <c r="AG1705" s="50"/>
      <c r="AH1705" s="50"/>
      <c r="AI1705" s="50"/>
      <c r="AJ1705" s="50"/>
      <c r="AK1705" s="50"/>
      <c r="AL1705" s="50"/>
      <c r="AM1705" s="50"/>
      <c r="AN1705" s="50"/>
      <c r="AO1705" s="50"/>
      <c r="AP1705" s="138" t="str">
        <f>IF(NOT($AS1705=$AS1706),ROW(),"")</f>
        <v/>
      </c>
      <c r="AQ1705" s="20" t="str">
        <f>IF(NOT(AS1705=AS1706),AS1706,"")</f>
        <v/>
      </c>
      <c r="AR1705" s="20" t="str">
        <f>INDEX($AB$15:$AM$15,MATCH($AS1705,$AB$11:$AM$11,0))</f>
        <v>out</v>
      </c>
      <c r="AS1705" s="20" t="str">
        <f>LEFT(AT1705,4)</f>
        <v>2006</v>
      </c>
      <c r="AT1705" s="139" t="str">
        <f>LEFT(B1705,6)</f>
        <v>200608</v>
      </c>
    </row>
    <row r="1706" spans="2:46" x14ac:dyDescent="0.25">
      <c r="B1706" s="11">
        <f>'Market Data'!B1692</f>
        <v>20060816</v>
      </c>
      <c r="C1706" s="2">
        <f>'Market Data'!C1692</f>
        <v>6744</v>
      </c>
      <c r="D1706" s="2">
        <f>'Market Data'!D1692</f>
        <v>6783.5</v>
      </c>
      <c r="E1706" s="2">
        <f>'Market Data'!E1692</f>
        <v>6713</v>
      </c>
      <c r="F1706" s="12">
        <f>'Market Data'!F1692</f>
        <v>6759</v>
      </c>
      <c r="H1706" s="151">
        <f t="shared" si="245"/>
        <v>1688</v>
      </c>
      <c r="I1706" s="244">
        <f ca="1">IF($H1706&lt;($J$6+1),"",PFE(OFFSET($F1706,0,0,-$J$6)))</f>
        <v>-6.3453811431866305E-2</v>
      </c>
      <c r="J1706" s="19"/>
      <c r="K1706" s="139" t="str">
        <f t="shared" ca="1" si="246"/>
        <v>Short</v>
      </c>
      <c r="L1706" s="243" t="e">
        <f t="shared" ca="1" si="241"/>
        <v>#N/A</v>
      </c>
      <c r="M1706" s="242" t="e">
        <f t="shared" ca="1" si="242"/>
        <v>#N/A</v>
      </c>
      <c r="N1706" s="20"/>
      <c r="O1706" s="74">
        <f t="shared" ca="1" si="247"/>
        <v>-1</v>
      </c>
      <c r="P1706" s="75">
        <f t="shared" ca="1" si="239"/>
        <v>0</v>
      </c>
      <c r="Q1706" s="76" t="str">
        <f t="shared" ca="1" si="243"/>
        <v/>
      </c>
      <c r="R1706" s="75"/>
      <c r="S1706" s="77">
        <f t="shared" ca="1" si="240"/>
        <v>-1</v>
      </c>
      <c r="T1706" s="78"/>
      <c r="U1706" s="81">
        <f t="shared" ca="1" si="248"/>
        <v>-1015</v>
      </c>
      <c r="V1706" s="82">
        <f t="shared" ca="1" si="244"/>
        <v>139308.22000000003</v>
      </c>
      <c r="W1706" s="50"/>
      <c r="X1706" s="50"/>
      <c r="Y1706" s="50"/>
      <c r="Z1706" s="50"/>
      <c r="AA1706" s="50"/>
      <c r="AG1706" s="50"/>
      <c r="AH1706" s="50"/>
      <c r="AI1706" s="50"/>
      <c r="AJ1706" s="50"/>
      <c r="AK1706" s="50"/>
      <c r="AL1706" s="50"/>
      <c r="AM1706" s="50"/>
      <c r="AN1706" s="50"/>
      <c r="AO1706" s="50"/>
      <c r="AP1706" s="138" t="str">
        <f>IF(NOT($AS1706=$AS1707),ROW(),"")</f>
        <v/>
      </c>
      <c r="AQ1706" s="20" t="str">
        <f>IF(NOT(AS1706=AS1707),AS1707,"")</f>
        <v/>
      </c>
      <c r="AR1706" s="20" t="str">
        <f>INDEX($AB$15:$AM$15,MATCH($AS1706,$AB$11:$AM$11,0))</f>
        <v>out</v>
      </c>
      <c r="AS1706" s="20" t="str">
        <f>LEFT(AT1706,4)</f>
        <v>2006</v>
      </c>
      <c r="AT1706" s="139" t="str">
        <f>LEFT(B1706,6)</f>
        <v>200608</v>
      </c>
    </row>
    <row r="1707" spans="2:46" x14ac:dyDescent="0.25">
      <c r="B1707" s="11">
        <f>'Market Data'!B1693</f>
        <v>20060817</v>
      </c>
      <c r="C1707" s="2">
        <f>'Market Data'!C1693</f>
        <v>6768.5</v>
      </c>
      <c r="D1707" s="2">
        <f>'Market Data'!D1693</f>
        <v>6794</v>
      </c>
      <c r="E1707" s="2">
        <f>'Market Data'!E1693</f>
        <v>6751.5</v>
      </c>
      <c r="F1707" s="12">
        <f>'Market Data'!F1693</f>
        <v>6781.5</v>
      </c>
      <c r="H1707" s="151">
        <f t="shared" si="245"/>
        <v>1689</v>
      </c>
      <c r="I1707" s="244">
        <f ca="1">IF($H1707&lt;($J$6+1),"",PFE(OFFSET($F1707,0,0,-$J$6)))</f>
        <v>-6.6609482483442742E-2</v>
      </c>
      <c r="J1707" s="19"/>
      <c r="K1707" s="139" t="str">
        <f t="shared" ca="1" si="246"/>
        <v>Short</v>
      </c>
      <c r="L1707" s="243" t="e">
        <f t="shared" ca="1" si="241"/>
        <v>#N/A</v>
      </c>
      <c r="M1707" s="242" t="e">
        <f t="shared" ca="1" si="242"/>
        <v>#N/A</v>
      </c>
      <c r="N1707" s="20"/>
      <c r="O1707" s="74">
        <f t="shared" ca="1" si="247"/>
        <v>-1</v>
      </c>
      <c r="P1707" s="75">
        <f t="shared" ca="1" si="239"/>
        <v>0</v>
      </c>
      <c r="Q1707" s="76" t="str">
        <f t="shared" ca="1" si="243"/>
        <v/>
      </c>
      <c r="R1707" s="75"/>
      <c r="S1707" s="77">
        <f t="shared" ca="1" si="240"/>
        <v>-1</v>
      </c>
      <c r="T1707" s="78"/>
      <c r="U1707" s="81">
        <f t="shared" ca="1" si="248"/>
        <v>-787.5</v>
      </c>
      <c r="V1707" s="82">
        <f t="shared" ca="1" si="244"/>
        <v>138520.72000000003</v>
      </c>
      <c r="W1707" s="50"/>
      <c r="X1707" s="50"/>
      <c r="Y1707" s="50"/>
      <c r="Z1707" s="50"/>
      <c r="AA1707" s="50"/>
      <c r="AG1707" s="50"/>
      <c r="AH1707" s="50"/>
      <c r="AI1707" s="50"/>
      <c r="AJ1707" s="50"/>
      <c r="AK1707" s="50"/>
      <c r="AL1707" s="50"/>
      <c r="AM1707" s="50"/>
      <c r="AN1707" s="50"/>
      <c r="AO1707" s="50"/>
      <c r="AP1707" s="138" t="str">
        <f>IF(NOT($AS1707=$AS1708),ROW(),"")</f>
        <v/>
      </c>
      <c r="AQ1707" s="20" t="str">
        <f>IF(NOT(AS1707=AS1708),AS1708,"")</f>
        <v/>
      </c>
      <c r="AR1707" s="20" t="str">
        <f>INDEX($AB$15:$AM$15,MATCH($AS1707,$AB$11:$AM$11,0))</f>
        <v>out</v>
      </c>
      <c r="AS1707" s="20" t="str">
        <f>LEFT(AT1707,4)</f>
        <v>2006</v>
      </c>
      <c r="AT1707" s="139" t="str">
        <f>LEFT(B1707,6)</f>
        <v>200608</v>
      </c>
    </row>
    <row r="1708" spans="2:46" x14ac:dyDescent="0.25">
      <c r="B1708" s="11">
        <f>'Market Data'!B1694</f>
        <v>20060818</v>
      </c>
      <c r="C1708" s="2">
        <f>'Market Data'!C1694</f>
        <v>6780</v>
      </c>
      <c r="D1708" s="2">
        <f>'Market Data'!D1694</f>
        <v>6797.5</v>
      </c>
      <c r="E1708" s="2">
        <f>'Market Data'!E1694</f>
        <v>6750.5</v>
      </c>
      <c r="F1708" s="12">
        <f>'Market Data'!F1694</f>
        <v>6765</v>
      </c>
      <c r="H1708" s="151">
        <f t="shared" si="245"/>
        <v>1690</v>
      </c>
      <c r="I1708" s="244">
        <f ca="1">IF($H1708&lt;($J$6+1),"",PFE(OFFSET($F1708,0,0,-$J$6)))</f>
        <v>-6.6149045738155651E-2</v>
      </c>
      <c r="J1708" s="19"/>
      <c r="K1708" s="139" t="str">
        <f t="shared" ca="1" si="246"/>
        <v>Short</v>
      </c>
      <c r="L1708" s="243" t="e">
        <f t="shared" ca="1" si="241"/>
        <v>#N/A</v>
      </c>
      <c r="M1708" s="242" t="e">
        <f t="shared" ca="1" si="242"/>
        <v>#N/A</v>
      </c>
      <c r="N1708" s="20"/>
      <c r="O1708" s="74">
        <f t="shared" ca="1" si="247"/>
        <v>-1</v>
      </c>
      <c r="P1708" s="75">
        <f t="shared" ca="1" si="239"/>
        <v>0</v>
      </c>
      <c r="Q1708" s="76" t="str">
        <f t="shared" ca="1" si="243"/>
        <v/>
      </c>
      <c r="R1708" s="75"/>
      <c r="S1708" s="77">
        <f t="shared" ca="1" si="240"/>
        <v>-1</v>
      </c>
      <c r="T1708" s="78"/>
      <c r="U1708" s="81">
        <f t="shared" ca="1" si="248"/>
        <v>577.5</v>
      </c>
      <c r="V1708" s="82">
        <f t="shared" ca="1" si="244"/>
        <v>139098.22000000003</v>
      </c>
      <c r="W1708" s="50"/>
      <c r="X1708" s="50"/>
      <c r="Y1708" s="50"/>
      <c r="Z1708" s="50"/>
      <c r="AA1708" s="50"/>
      <c r="AG1708" s="50"/>
      <c r="AH1708" s="50"/>
      <c r="AI1708" s="50"/>
      <c r="AJ1708" s="50"/>
      <c r="AK1708" s="50"/>
      <c r="AL1708" s="50"/>
      <c r="AM1708" s="50"/>
      <c r="AN1708" s="50"/>
      <c r="AO1708" s="50"/>
      <c r="AP1708" s="138" t="str">
        <f>IF(NOT($AS1708=$AS1709),ROW(),"")</f>
        <v/>
      </c>
      <c r="AQ1708" s="20" t="str">
        <f>IF(NOT(AS1708=AS1709),AS1709,"")</f>
        <v/>
      </c>
      <c r="AR1708" s="20" t="str">
        <f>INDEX($AB$15:$AM$15,MATCH($AS1708,$AB$11:$AM$11,0))</f>
        <v>out</v>
      </c>
      <c r="AS1708" s="20" t="str">
        <f>LEFT(AT1708,4)</f>
        <v>2006</v>
      </c>
      <c r="AT1708" s="139" t="str">
        <f>LEFT(B1708,6)</f>
        <v>200608</v>
      </c>
    </row>
    <row r="1709" spans="2:46" x14ac:dyDescent="0.25">
      <c r="B1709" s="11">
        <f>'Market Data'!B1695</f>
        <v>20060821</v>
      </c>
      <c r="C1709" s="2">
        <f>'Market Data'!C1695</f>
        <v>6769.5</v>
      </c>
      <c r="D1709" s="2">
        <f>'Market Data'!D1695</f>
        <v>6771</v>
      </c>
      <c r="E1709" s="2">
        <f>'Market Data'!E1695</f>
        <v>6718.5</v>
      </c>
      <c r="F1709" s="12">
        <f>'Market Data'!F1695</f>
        <v>6738.5</v>
      </c>
      <c r="H1709" s="151">
        <f t="shared" si="245"/>
        <v>1691</v>
      </c>
      <c r="I1709" s="244">
        <f ca="1">IF($H1709&lt;($J$6+1),"",PFE(OFFSET($F1709,0,0,-$J$6)))</f>
        <v>-7.1235281442755399E-2</v>
      </c>
      <c r="J1709" s="19"/>
      <c r="K1709" s="139" t="str">
        <f t="shared" ca="1" si="246"/>
        <v>Short</v>
      </c>
      <c r="L1709" s="243" t="e">
        <f t="shared" ca="1" si="241"/>
        <v>#N/A</v>
      </c>
      <c r="M1709" s="242" t="e">
        <f t="shared" ca="1" si="242"/>
        <v>#N/A</v>
      </c>
      <c r="N1709" s="20"/>
      <c r="O1709" s="74">
        <f t="shared" ca="1" si="247"/>
        <v>-1</v>
      </c>
      <c r="P1709" s="75">
        <f t="shared" ca="1" si="239"/>
        <v>0</v>
      </c>
      <c r="Q1709" s="76" t="str">
        <f t="shared" ca="1" si="243"/>
        <v/>
      </c>
      <c r="R1709" s="75"/>
      <c r="S1709" s="77">
        <f t="shared" ca="1" si="240"/>
        <v>-1</v>
      </c>
      <c r="T1709" s="78"/>
      <c r="U1709" s="81">
        <f t="shared" ca="1" si="248"/>
        <v>927.5</v>
      </c>
      <c r="V1709" s="82">
        <f t="shared" ca="1" si="244"/>
        <v>140025.72000000003</v>
      </c>
      <c r="W1709" s="50"/>
      <c r="X1709" s="50"/>
      <c r="Y1709" s="50"/>
      <c r="Z1709" s="50"/>
      <c r="AA1709" s="50"/>
      <c r="AG1709" s="50"/>
      <c r="AH1709" s="50"/>
      <c r="AI1709" s="50"/>
      <c r="AJ1709" s="50"/>
      <c r="AK1709" s="50"/>
      <c r="AL1709" s="50"/>
      <c r="AM1709" s="50"/>
      <c r="AN1709" s="50"/>
      <c r="AO1709" s="50"/>
      <c r="AP1709" s="138" t="str">
        <f>IF(NOT($AS1709=$AS1710),ROW(),"")</f>
        <v/>
      </c>
      <c r="AQ1709" s="20" t="str">
        <f>IF(NOT(AS1709=AS1710),AS1710,"")</f>
        <v/>
      </c>
      <c r="AR1709" s="20" t="str">
        <f>INDEX($AB$15:$AM$15,MATCH($AS1709,$AB$11:$AM$11,0))</f>
        <v>out</v>
      </c>
      <c r="AS1709" s="20" t="str">
        <f>LEFT(AT1709,4)</f>
        <v>2006</v>
      </c>
      <c r="AT1709" s="139" t="str">
        <f>LEFT(B1709,6)</f>
        <v>200608</v>
      </c>
    </row>
    <row r="1710" spans="2:46" x14ac:dyDescent="0.25">
      <c r="B1710" s="11">
        <f>'Market Data'!B1696</f>
        <v>20060822</v>
      </c>
      <c r="C1710" s="2">
        <f>'Market Data'!C1696</f>
        <v>6772.5</v>
      </c>
      <c r="D1710" s="2">
        <f>'Market Data'!D1696</f>
        <v>6780.5</v>
      </c>
      <c r="E1710" s="2">
        <f>'Market Data'!E1696</f>
        <v>6702.5</v>
      </c>
      <c r="F1710" s="12">
        <f>'Market Data'!F1696</f>
        <v>6766</v>
      </c>
      <c r="H1710" s="151">
        <f t="shared" si="245"/>
        <v>1692</v>
      </c>
      <c r="I1710" s="244">
        <f ca="1">IF($H1710&lt;($J$6+1),"",PFE(OFFSET($F1710,0,0,-$J$6)))</f>
        <v>-7.102311980416362E-2</v>
      </c>
      <c r="J1710" s="19"/>
      <c r="K1710" s="139" t="str">
        <f t="shared" ca="1" si="246"/>
        <v>Short</v>
      </c>
      <c r="L1710" s="243" t="e">
        <f t="shared" ca="1" si="241"/>
        <v>#N/A</v>
      </c>
      <c r="M1710" s="242" t="e">
        <f t="shared" ca="1" si="242"/>
        <v>#N/A</v>
      </c>
      <c r="N1710" s="20"/>
      <c r="O1710" s="74">
        <f t="shared" ca="1" si="247"/>
        <v>-1</v>
      </c>
      <c r="P1710" s="75">
        <f t="shared" ca="1" si="239"/>
        <v>0</v>
      </c>
      <c r="Q1710" s="76" t="str">
        <f t="shared" ca="1" si="243"/>
        <v/>
      </c>
      <c r="R1710" s="75"/>
      <c r="S1710" s="77">
        <f t="shared" ca="1" si="240"/>
        <v>-1</v>
      </c>
      <c r="T1710" s="78"/>
      <c r="U1710" s="81">
        <f t="shared" ca="1" si="248"/>
        <v>-962.5</v>
      </c>
      <c r="V1710" s="82">
        <f t="shared" ca="1" si="244"/>
        <v>139063.22000000003</v>
      </c>
      <c r="W1710" s="50"/>
      <c r="X1710" s="50"/>
      <c r="Y1710" s="50"/>
      <c r="Z1710" s="50"/>
      <c r="AA1710" s="50"/>
      <c r="AG1710" s="50"/>
      <c r="AH1710" s="50"/>
      <c r="AI1710" s="50"/>
      <c r="AJ1710" s="50"/>
      <c r="AK1710" s="50"/>
      <c r="AL1710" s="50"/>
      <c r="AM1710" s="50"/>
      <c r="AN1710" s="50"/>
      <c r="AO1710" s="50"/>
      <c r="AP1710" s="138" t="str">
        <f>IF(NOT($AS1710=$AS1711),ROW(),"")</f>
        <v/>
      </c>
      <c r="AQ1710" s="20" t="str">
        <f>IF(NOT(AS1710=AS1711),AS1711,"")</f>
        <v/>
      </c>
      <c r="AR1710" s="20" t="str">
        <f>INDEX($AB$15:$AM$15,MATCH($AS1710,$AB$11:$AM$11,0))</f>
        <v>out</v>
      </c>
      <c r="AS1710" s="20" t="str">
        <f>LEFT(AT1710,4)</f>
        <v>2006</v>
      </c>
      <c r="AT1710" s="139" t="str">
        <f>LEFT(B1710,6)</f>
        <v>200608</v>
      </c>
    </row>
    <row r="1711" spans="2:46" x14ac:dyDescent="0.25">
      <c r="B1711" s="11">
        <f>'Market Data'!B1697</f>
        <v>20060823</v>
      </c>
      <c r="C1711" s="2">
        <f>'Market Data'!C1697</f>
        <v>6762</v>
      </c>
      <c r="D1711" s="2">
        <f>'Market Data'!D1697</f>
        <v>6766.5</v>
      </c>
      <c r="E1711" s="2">
        <f>'Market Data'!E1697</f>
        <v>6706</v>
      </c>
      <c r="F1711" s="12">
        <f>'Market Data'!F1697</f>
        <v>6722</v>
      </c>
      <c r="H1711" s="151">
        <f t="shared" si="245"/>
        <v>1693</v>
      </c>
      <c r="I1711" s="244">
        <f ca="1">IF($H1711&lt;($J$6+1),"",PFE(OFFSET($F1711,0,0,-$J$6)))</f>
        <v>-7.1206308752465919E-2</v>
      </c>
      <c r="J1711" s="19"/>
      <c r="K1711" s="139" t="str">
        <f t="shared" ca="1" si="246"/>
        <v>Short</v>
      </c>
      <c r="L1711" s="243" t="e">
        <f t="shared" ca="1" si="241"/>
        <v>#N/A</v>
      </c>
      <c r="M1711" s="242" t="e">
        <f t="shared" ca="1" si="242"/>
        <v>#N/A</v>
      </c>
      <c r="N1711" s="20"/>
      <c r="O1711" s="74">
        <f t="shared" ca="1" si="247"/>
        <v>-1</v>
      </c>
      <c r="P1711" s="75">
        <f t="shared" ca="1" si="239"/>
        <v>0</v>
      </c>
      <c r="Q1711" s="76" t="str">
        <f t="shared" ca="1" si="243"/>
        <v/>
      </c>
      <c r="R1711" s="75"/>
      <c r="S1711" s="77">
        <f t="shared" ca="1" si="240"/>
        <v>-1</v>
      </c>
      <c r="T1711" s="78"/>
      <c r="U1711" s="81">
        <f t="shared" ca="1" si="248"/>
        <v>1540</v>
      </c>
      <c r="V1711" s="82">
        <f t="shared" ca="1" si="244"/>
        <v>140603.22000000003</v>
      </c>
      <c r="W1711" s="50"/>
      <c r="X1711" s="50"/>
      <c r="Y1711" s="50"/>
      <c r="Z1711" s="50"/>
      <c r="AA1711" s="50"/>
      <c r="AG1711" s="50"/>
      <c r="AH1711" s="50"/>
      <c r="AI1711" s="50"/>
      <c r="AJ1711" s="50"/>
      <c r="AK1711" s="50"/>
      <c r="AL1711" s="50"/>
      <c r="AM1711" s="50"/>
      <c r="AN1711" s="50"/>
      <c r="AO1711" s="50"/>
      <c r="AP1711" s="138" t="str">
        <f>IF(NOT($AS1711=$AS1712),ROW(),"")</f>
        <v/>
      </c>
      <c r="AQ1711" s="20" t="str">
        <f>IF(NOT(AS1711=AS1712),AS1712,"")</f>
        <v/>
      </c>
      <c r="AR1711" s="20" t="str">
        <f>INDEX($AB$15:$AM$15,MATCH($AS1711,$AB$11:$AM$11,0))</f>
        <v>out</v>
      </c>
      <c r="AS1711" s="20" t="str">
        <f>LEFT(AT1711,4)</f>
        <v>2006</v>
      </c>
      <c r="AT1711" s="139" t="str">
        <f>LEFT(B1711,6)</f>
        <v>200608</v>
      </c>
    </row>
    <row r="1712" spans="2:46" x14ac:dyDescent="0.25">
      <c r="B1712" s="11">
        <f>'Market Data'!B1698</f>
        <v>20060824</v>
      </c>
      <c r="C1712" s="2">
        <f>'Market Data'!C1698</f>
        <v>6718.5</v>
      </c>
      <c r="D1712" s="2">
        <f>'Market Data'!D1698</f>
        <v>6794.5</v>
      </c>
      <c r="E1712" s="2">
        <f>'Market Data'!E1698</f>
        <v>6686.5</v>
      </c>
      <c r="F1712" s="12">
        <f>'Market Data'!F1698</f>
        <v>6760.5</v>
      </c>
      <c r="H1712" s="151">
        <f t="shared" si="245"/>
        <v>1694</v>
      </c>
      <c r="I1712" s="244">
        <f ca="1">IF($H1712&lt;($J$6+1),"",PFE(OFFSET($F1712,0,0,-$J$6)))</f>
        <v>-5.1909800739524378E-2</v>
      </c>
      <c r="J1712" s="19"/>
      <c r="K1712" s="139" t="str">
        <f t="shared" ca="1" si="246"/>
        <v>Short</v>
      </c>
      <c r="L1712" s="243" t="e">
        <f t="shared" ca="1" si="241"/>
        <v>#N/A</v>
      </c>
      <c r="M1712" s="242" t="e">
        <f t="shared" ca="1" si="242"/>
        <v>#N/A</v>
      </c>
      <c r="N1712" s="20"/>
      <c r="O1712" s="74">
        <f t="shared" ca="1" si="247"/>
        <v>-1</v>
      </c>
      <c r="P1712" s="75">
        <f t="shared" ca="1" si="239"/>
        <v>0</v>
      </c>
      <c r="Q1712" s="76" t="str">
        <f t="shared" ca="1" si="243"/>
        <v/>
      </c>
      <c r="R1712" s="75"/>
      <c r="S1712" s="77">
        <f t="shared" ca="1" si="240"/>
        <v>-1</v>
      </c>
      <c r="T1712" s="78"/>
      <c r="U1712" s="81">
        <f t="shared" ca="1" si="248"/>
        <v>-1347.5</v>
      </c>
      <c r="V1712" s="82">
        <f t="shared" ca="1" si="244"/>
        <v>139255.72000000003</v>
      </c>
      <c r="W1712" s="50"/>
      <c r="X1712" s="50"/>
      <c r="Y1712" s="50"/>
      <c r="Z1712" s="50"/>
      <c r="AA1712" s="50"/>
      <c r="AG1712" s="50"/>
      <c r="AH1712" s="50"/>
      <c r="AI1712" s="50"/>
      <c r="AJ1712" s="50"/>
      <c r="AK1712" s="50"/>
      <c r="AL1712" s="50"/>
      <c r="AM1712" s="50"/>
      <c r="AN1712" s="50"/>
      <c r="AO1712" s="50"/>
      <c r="AP1712" s="138" t="str">
        <f>IF(NOT($AS1712=$AS1713),ROW(),"")</f>
        <v/>
      </c>
      <c r="AQ1712" s="20" t="str">
        <f>IF(NOT(AS1712=AS1713),AS1713,"")</f>
        <v/>
      </c>
      <c r="AR1712" s="20" t="str">
        <f>INDEX($AB$15:$AM$15,MATCH($AS1712,$AB$11:$AM$11,0))</f>
        <v>out</v>
      </c>
      <c r="AS1712" s="20" t="str">
        <f>LEFT(AT1712,4)</f>
        <v>2006</v>
      </c>
      <c r="AT1712" s="139" t="str">
        <f>LEFT(B1712,6)</f>
        <v>200608</v>
      </c>
    </row>
    <row r="1713" spans="2:46" x14ac:dyDescent="0.25">
      <c r="B1713" s="11">
        <f>'Market Data'!B1699</f>
        <v>20060825</v>
      </c>
      <c r="C1713" s="2">
        <f>'Market Data'!C1699</f>
        <v>6756.5</v>
      </c>
      <c r="D1713" s="2">
        <f>'Market Data'!D1699</f>
        <v>6777.5</v>
      </c>
      <c r="E1713" s="2">
        <f>'Market Data'!E1699</f>
        <v>6725</v>
      </c>
      <c r="F1713" s="12">
        <f>'Market Data'!F1699</f>
        <v>6757.5</v>
      </c>
      <c r="H1713" s="151">
        <f t="shared" si="245"/>
        <v>1695</v>
      </c>
      <c r="I1713" s="244">
        <f ca="1">IF($H1713&lt;($J$6+1),"",PFE(OFFSET($F1713,0,0,-$J$6)))</f>
        <v>-6.1373902623356381E-2</v>
      </c>
      <c r="J1713" s="19"/>
      <c r="K1713" s="139" t="str">
        <f t="shared" ca="1" si="246"/>
        <v>Short</v>
      </c>
      <c r="L1713" s="243" t="e">
        <f t="shared" ca="1" si="241"/>
        <v>#N/A</v>
      </c>
      <c r="M1713" s="242" t="e">
        <f t="shared" ca="1" si="242"/>
        <v>#N/A</v>
      </c>
      <c r="N1713" s="20"/>
      <c r="O1713" s="74">
        <f t="shared" ca="1" si="247"/>
        <v>-1</v>
      </c>
      <c r="P1713" s="75">
        <f t="shared" ca="1" si="239"/>
        <v>0</v>
      </c>
      <c r="Q1713" s="76" t="str">
        <f t="shared" ca="1" si="243"/>
        <v/>
      </c>
      <c r="R1713" s="75"/>
      <c r="S1713" s="77">
        <f t="shared" ca="1" si="240"/>
        <v>-1</v>
      </c>
      <c r="T1713" s="78"/>
      <c r="U1713" s="81">
        <f t="shared" ca="1" si="248"/>
        <v>105</v>
      </c>
      <c r="V1713" s="82">
        <f t="shared" ca="1" si="244"/>
        <v>139360.72000000003</v>
      </c>
      <c r="W1713" s="50"/>
      <c r="X1713" s="50"/>
      <c r="Y1713" s="50"/>
      <c r="Z1713" s="50"/>
      <c r="AA1713" s="50"/>
      <c r="AG1713" s="50"/>
      <c r="AH1713" s="50"/>
      <c r="AI1713" s="50"/>
      <c r="AJ1713" s="50"/>
      <c r="AK1713" s="50"/>
      <c r="AL1713" s="50"/>
      <c r="AM1713" s="50"/>
      <c r="AN1713" s="50"/>
      <c r="AO1713" s="50"/>
      <c r="AP1713" s="138" t="str">
        <f>IF(NOT($AS1713=$AS1714),ROW(),"")</f>
        <v/>
      </c>
      <c r="AQ1713" s="20" t="str">
        <f>IF(NOT(AS1713=AS1714),AS1714,"")</f>
        <v/>
      </c>
      <c r="AR1713" s="20" t="str">
        <f>INDEX($AB$15:$AM$15,MATCH($AS1713,$AB$11:$AM$11,0))</f>
        <v>out</v>
      </c>
      <c r="AS1713" s="20" t="str">
        <f>LEFT(AT1713,4)</f>
        <v>2006</v>
      </c>
      <c r="AT1713" s="139" t="str">
        <f>LEFT(B1713,6)</f>
        <v>200608</v>
      </c>
    </row>
    <row r="1714" spans="2:46" x14ac:dyDescent="0.25">
      <c r="B1714" s="11">
        <f>'Market Data'!B1700</f>
        <v>20060828</v>
      </c>
      <c r="C1714" s="2">
        <f>'Market Data'!C1700</f>
        <v>6741.5</v>
      </c>
      <c r="D1714" s="2">
        <f>'Market Data'!D1700</f>
        <v>6815.5</v>
      </c>
      <c r="E1714" s="2">
        <f>'Market Data'!E1700</f>
        <v>6710.5</v>
      </c>
      <c r="F1714" s="12">
        <f>'Market Data'!F1700</f>
        <v>6799</v>
      </c>
      <c r="H1714" s="151">
        <f t="shared" si="245"/>
        <v>1696</v>
      </c>
      <c r="I1714" s="244">
        <f ca="1">IF($H1714&lt;($J$6+1),"",PFE(OFFSET($F1714,0,0,-$J$6)))</f>
        <v>-3.9255153592709945E-2</v>
      </c>
      <c r="J1714" s="19"/>
      <c r="K1714" s="139" t="str">
        <f t="shared" ca="1" si="246"/>
        <v>Short</v>
      </c>
      <c r="L1714" s="243" t="e">
        <f t="shared" ca="1" si="241"/>
        <v>#N/A</v>
      </c>
      <c r="M1714" s="242" t="e">
        <f t="shared" ca="1" si="242"/>
        <v>#N/A</v>
      </c>
      <c r="N1714" s="20"/>
      <c r="O1714" s="74">
        <f t="shared" ca="1" si="247"/>
        <v>-1</v>
      </c>
      <c r="P1714" s="75">
        <f t="shared" ca="1" si="239"/>
        <v>0</v>
      </c>
      <c r="Q1714" s="76" t="str">
        <f t="shared" ca="1" si="243"/>
        <v/>
      </c>
      <c r="R1714" s="75"/>
      <c r="S1714" s="77">
        <f t="shared" ca="1" si="240"/>
        <v>-1</v>
      </c>
      <c r="T1714" s="78"/>
      <c r="U1714" s="81">
        <f t="shared" ca="1" si="248"/>
        <v>-1452.5</v>
      </c>
      <c r="V1714" s="82">
        <f t="shared" ca="1" si="244"/>
        <v>137908.22000000003</v>
      </c>
      <c r="W1714" s="50"/>
      <c r="X1714" s="50"/>
      <c r="Y1714" s="50"/>
      <c r="Z1714" s="50"/>
      <c r="AA1714" s="50"/>
      <c r="AG1714" s="50"/>
      <c r="AH1714" s="50"/>
      <c r="AI1714" s="50"/>
      <c r="AJ1714" s="50"/>
      <c r="AK1714" s="50"/>
      <c r="AL1714" s="50"/>
      <c r="AM1714" s="50"/>
      <c r="AN1714" s="50"/>
      <c r="AO1714" s="50"/>
      <c r="AP1714" s="138" t="str">
        <f>IF(NOT($AS1714=$AS1715),ROW(),"")</f>
        <v/>
      </c>
      <c r="AQ1714" s="20" t="str">
        <f>IF(NOT(AS1714=AS1715),AS1715,"")</f>
        <v/>
      </c>
      <c r="AR1714" s="20" t="str">
        <f>INDEX($AB$15:$AM$15,MATCH($AS1714,$AB$11:$AM$11,0))</f>
        <v>out</v>
      </c>
      <c r="AS1714" s="20" t="str">
        <f>LEFT(AT1714,4)</f>
        <v>2006</v>
      </c>
      <c r="AT1714" s="139" t="str">
        <f>LEFT(B1714,6)</f>
        <v>200608</v>
      </c>
    </row>
    <row r="1715" spans="2:46" x14ac:dyDescent="0.25">
      <c r="B1715" s="11">
        <f>'Market Data'!B1701</f>
        <v>20060829</v>
      </c>
      <c r="C1715" s="2">
        <f>'Market Data'!C1701</f>
        <v>6806.5</v>
      </c>
      <c r="D1715" s="2">
        <f>'Market Data'!D1701</f>
        <v>6825</v>
      </c>
      <c r="E1715" s="2">
        <f>'Market Data'!E1701</f>
        <v>6780</v>
      </c>
      <c r="F1715" s="12">
        <f>'Market Data'!F1701</f>
        <v>6793.5</v>
      </c>
      <c r="H1715" s="151">
        <f t="shared" si="245"/>
        <v>1697</v>
      </c>
      <c r="I1715" s="244">
        <f ca="1">IF($H1715&lt;($J$6+1),"",PFE(OFFSET($F1715,0,0,-$J$6)))</f>
        <v>-5.2509089791446042E-2</v>
      </c>
      <c r="J1715" s="19"/>
      <c r="K1715" s="139" t="str">
        <f t="shared" ca="1" si="246"/>
        <v>Short</v>
      </c>
      <c r="L1715" s="243" t="e">
        <f t="shared" ca="1" si="241"/>
        <v>#N/A</v>
      </c>
      <c r="M1715" s="242" t="e">
        <f t="shared" ca="1" si="242"/>
        <v>#N/A</v>
      </c>
      <c r="N1715" s="20"/>
      <c r="O1715" s="74">
        <f t="shared" ca="1" si="247"/>
        <v>-1</v>
      </c>
      <c r="P1715" s="75">
        <f t="shared" ca="1" si="239"/>
        <v>0</v>
      </c>
      <c r="Q1715" s="76" t="str">
        <f t="shared" ca="1" si="243"/>
        <v/>
      </c>
      <c r="R1715" s="75"/>
      <c r="S1715" s="77">
        <f t="shared" ca="1" si="240"/>
        <v>-1</v>
      </c>
      <c r="T1715" s="78"/>
      <c r="U1715" s="81">
        <f t="shared" ca="1" si="248"/>
        <v>192.5</v>
      </c>
      <c r="V1715" s="82">
        <f t="shared" ca="1" si="244"/>
        <v>138100.72000000003</v>
      </c>
      <c r="W1715" s="50"/>
      <c r="X1715" s="50"/>
      <c r="Y1715" s="50"/>
      <c r="Z1715" s="50"/>
      <c r="AA1715" s="50"/>
      <c r="AG1715" s="50"/>
      <c r="AH1715" s="50"/>
      <c r="AI1715" s="50"/>
      <c r="AJ1715" s="50"/>
      <c r="AK1715" s="50"/>
      <c r="AL1715" s="50"/>
      <c r="AM1715" s="50"/>
      <c r="AN1715" s="50"/>
      <c r="AO1715" s="50"/>
      <c r="AP1715" s="138" t="str">
        <f>IF(NOT($AS1715=$AS1716),ROW(),"")</f>
        <v/>
      </c>
      <c r="AQ1715" s="20" t="str">
        <f>IF(NOT(AS1715=AS1716),AS1716,"")</f>
        <v/>
      </c>
      <c r="AR1715" s="20" t="str">
        <f>INDEX($AB$15:$AM$15,MATCH($AS1715,$AB$11:$AM$11,0))</f>
        <v>out</v>
      </c>
      <c r="AS1715" s="20" t="str">
        <f>LEFT(AT1715,4)</f>
        <v>2006</v>
      </c>
      <c r="AT1715" s="139" t="str">
        <f>LEFT(B1715,6)</f>
        <v>200608</v>
      </c>
    </row>
    <row r="1716" spans="2:46" x14ac:dyDescent="0.25">
      <c r="B1716" s="11">
        <f>'Market Data'!B1702</f>
        <v>20060830</v>
      </c>
      <c r="C1716" s="2">
        <f>'Market Data'!C1702</f>
        <v>6823</v>
      </c>
      <c r="D1716" s="2">
        <f>'Market Data'!D1702</f>
        <v>6828.5</v>
      </c>
      <c r="E1716" s="2">
        <f>'Market Data'!E1702</f>
        <v>6794.5</v>
      </c>
      <c r="F1716" s="12">
        <f>'Market Data'!F1702</f>
        <v>6815</v>
      </c>
      <c r="H1716" s="151">
        <f t="shared" si="245"/>
        <v>1698</v>
      </c>
      <c r="I1716" s="244">
        <f ca="1">IF($H1716&lt;($J$6+1),"",PFE(OFFSET($F1716,0,0,-$J$6)))</f>
        <v>-6.3494952363379875E-2</v>
      </c>
      <c r="J1716" s="19"/>
      <c r="K1716" s="139" t="str">
        <f t="shared" ca="1" si="246"/>
        <v>Short</v>
      </c>
      <c r="L1716" s="243" t="e">
        <f t="shared" ca="1" si="241"/>
        <v>#N/A</v>
      </c>
      <c r="M1716" s="242" t="e">
        <f t="shared" ca="1" si="242"/>
        <v>#N/A</v>
      </c>
      <c r="N1716" s="20"/>
      <c r="O1716" s="74">
        <f t="shared" ca="1" si="247"/>
        <v>-1</v>
      </c>
      <c r="P1716" s="75">
        <f t="shared" ca="1" si="239"/>
        <v>0</v>
      </c>
      <c r="Q1716" s="76" t="str">
        <f t="shared" ca="1" si="243"/>
        <v/>
      </c>
      <c r="R1716" s="75"/>
      <c r="S1716" s="77">
        <f t="shared" ca="1" si="240"/>
        <v>-1</v>
      </c>
      <c r="T1716" s="78"/>
      <c r="U1716" s="81">
        <f t="shared" ca="1" si="248"/>
        <v>-752.5</v>
      </c>
      <c r="V1716" s="82">
        <f t="shared" ca="1" si="244"/>
        <v>137348.22000000003</v>
      </c>
      <c r="W1716" s="50"/>
      <c r="X1716" s="50"/>
      <c r="Y1716" s="50"/>
      <c r="Z1716" s="50"/>
      <c r="AA1716" s="50"/>
      <c r="AG1716" s="50"/>
      <c r="AH1716" s="50"/>
      <c r="AI1716" s="50"/>
      <c r="AJ1716" s="50"/>
      <c r="AK1716" s="50"/>
      <c r="AL1716" s="50"/>
      <c r="AM1716" s="50"/>
      <c r="AN1716" s="50"/>
      <c r="AO1716" s="50"/>
      <c r="AP1716" s="138" t="str">
        <f>IF(NOT($AS1716=$AS1717),ROW(),"")</f>
        <v/>
      </c>
      <c r="AQ1716" s="20" t="str">
        <f>IF(NOT(AS1716=AS1717),AS1717,"")</f>
        <v/>
      </c>
      <c r="AR1716" s="20" t="str">
        <f>INDEX($AB$15:$AM$15,MATCH($AS1716,$AB$11:$AM$11,0))</f>
        <v>out</v>
      </c>
      <c r="AS1716" s="20" t="str">
        <f>LEFT(AT1716,4)</f>
        <v>2006</v>
      </c>
      <c r="AT1716" s="139" t="str">
        <f>LEFT(B1716,6)</f>
        <v>200608</v>
      </c>
    </row>
    <row r="1717" spans="2:46" x14ac:dyDescent="0.25">
      <c r="B1717" s="11">
        <f>'Market Data'!B1703</f>
        <v>20060831</v>
      </c>
      <c r="C1717" s="2">
        <f>'Market Data'!C1703</f>
        <v>6823.5</v>
      </c>
      <c r="D1717" s="2">
        <f>'Market Data'!D1703</f>
        <v>6834.5</v>
      </c>
      <c r="E1717" s="2">
        <f>'Market Data'!E1703</f>
        <v>6782</v>
      </c>
      <c r="F1717" s="12">
        <f>'Market Data'!F1703</f>
        <v>6795.5</v>
      </c>
      <c r="H1717" s="151">
        <f t="shared" si="245"/>
        <v>1699</v>
      </c>
      <c r="I1717" s="244">
        <f ca="1">IF($H1717&lt;($J$6+1),"",PFE(OFFSET($F1717,0,0,-$J$6)))</f>
        <v>-6.9391017055973045E-2</v>
      </c>
      <c r="J1717" s="19"/>
      <c r="K1717" s="139" t="str">
        <f t="shared" ca="1" si="246"/>
        <v>Short</v>
      </c>
      <c r="L1717" s="243" t="e">
        <f t="shared" ca="1" si="241"/>
        <v>#N/A</v>
      </c>
      <c r="M1717" s="242" t="e">
        <f t="shared" ca="1" si="242"/>
        <v>#N/A</v>
      </c>
      <c r="N1717" s="20"/>
      <c r="O1717" s="74">
        <f t="shared" ca="1" si="247"/>
        <v>-1</v>
      </c>
      <c r="P1717" s="75">
        <f t="shared" ca="1" si="239"/>
        <v>0</v>
      </c>
      <c r="Q1717" s="76" t="str">
        <f t="shared" ca="1" si="243"/>
        <v/>
      </c>
      <c r="R1717" s="75"/>
      <c r="S1717" s="77">
        <f t="shared" ca="1" si="240"/>
        <v>-1</v>
      </c>
      <c r="T1717" s="78"/>
      <c r="U1717" s="81">
        <f t="shared" ca="1" si="248"/>
        <v>682.5</v>
      </c>
      <c r="V1717" s="82">
        <f t="shared" ca="1" si="244"/>
        <v>138030.72000000003</v>
      </c>
      <c r="W1717" s="50"/>
      <c r="X1717" s="50"/>
      <c r="Y1717" s="50"/>
      <c r="Z1717" s="50"/>
      <c r="AA1717" s="50"/>
      <c r="AG1717" s="50"/>
      <c r="AH1717" s="50"/>
      <c r="AI1717" s="50"/>
      <c r="AJ1717" s="50"/>
      <c r="AK1717" s="50"/>
      <c r="AL1717" s="50"/>
      <c r="AM1717" s="50"/>
      <c r="AN1717" s="50"/>
      <c r="AO1717" s="50"/>
      <c r="AP1717" s="138" t="str">
        <f>IF(NOT($AS1717=$AS1718),ROW(),"")</f>
        <v/>
      </c>
      <c r="AQ1717" s="20" t="str">
        <f>IF(NOT(AS1717=AS1718),AS1718,"")</f>
        <v/>
      </c>
      <c r="AR1717" s="20" t="str">
        <f>INDEX($AB$15:$AM$15,MATCH($AS1717,$AB$11:$AM$11,0))</f>
        <v>out</v>
      </c>
      <c r="AS1717" s="20" t="str">
        <f>LEFT(AT1717,4)</f>
        <v>2006</v>
      </c>
      <c r="AT1717" s="139" t="str">
        <f>LEFT(B1717,6)</f>
        <v>200608</v>
      </c>
    </row>
    <row r="1718" spans="2:46" x14ac:dyDescent="0.25">
      <c r="B1718" s="11">
        <f>'Market Data'!B1704</f>
        <v>20060901</v>
      </c>
      <c r="C1718" s="2">
        <f>'Market Data'!C1704</f>
        <v>6810.5</v>
      </c>
      <c r="D1718" s="2">
        <f>'Market Data'!D1704</f>
        <v>6849.5</v>
      </c>
      <c r="E1718" s="2">
        <f>'Market Data'!E1704</f>
        <v>6798</v>
      </c>
      <c r="F1718" s="12">
        <f>'Market Data'!F1704</f>
        <v>6817</v>
      </c>
      <c r="H1718" s="151">
        <f t="shared" si="245"/>
        <v>1700</v>
      </c>
      <c r="I1718" s="244">
        <f ca="1">IF($H1718&lt;($J$6+1),"",PFE(OFFSET($F1718,0,0,-$J$6)))</f>
        <v>-6.8623484505325807E-2</v>
      </c>
      <c r="J1718" s="19"/>
      <c r="K1718" s="139" t="str">
        <f t="shared" ca="1" si="246"/>
        <v>Short</v>
      </c>
      <c r="L1718" s="243" t="e">
        <f t="shared" ca="1" si="241"/>
        <v>#N/A</v>
      </c>
      <c r="M1718" s="242" t="e">
        <f t="shared" ca="1" si="242"/>
        <v>#N/A</v>
      </c>
      <c r="N1718" s="20"/>
      <c r="O1718" s="74">
        <f t="shared" ca="1" si="247"/>
        <v>-1</v>
      </c>
      <c r="P1718" s="75">
        <f t="shared" ca="1" si="239"/>
        <v>0</v>
      </c>
      <c r="Q1718" s="76" t="str">
        <f t="shared" ca="1" si="243"/>
        <v/>
      </c>
      <c r="R1718" s="75"/>
      <c r="S1718" s="77">
        <f t="shared" ca="1" si="240"/>
        <v>-1</v>
      </c>
      <c r="T1718" s="78"/>
      <c r="U1718" s="81">
        <f t="shared" ca="1" si="248"/>
        <v>-752.5</v>
      </c>
      <c r="V1718" s="82">
        <f t="shared" ca="1" si="244"/>
        <v>137278.22000000003</v>
      </c>
      <c r="W1718" s="50"/>
      <c r="X1718" s="50"/>
      <c r="Y1718" s="50"/>
      <c r="Z1718" s="50"/>
      <c r="AA1718" s="50"/>
      <c r="AG1718" s="50"/>
      <c r="AH1718" s="50"/>
      <c r="AI1718" s="50"/>
      <c r="AJ1718" s="50"/>
      <c r="AK1718" s="50"/>
      <c r="AL1718" s="50"/>
      <c r="AM1718" s="50"/>
      <c r="AN1718" s="50"/>
      <c r="AO1718" s="50"/>
      <c r="AP1718" s="138" t="str">
        <f>IF(NOT($AS1718=$AS1719),ROW(),"")</f>
        <v/>
      </c>
      <c r="AQ1718" s="20" t="str">
        <f>IF(NOT(AS1718=AS1719),AS1719,"")</f>
        <v/>
      </c>
      <c r="AR1718" s="20" t="str">
        <f>INDEX($AB$15:$AM$15,MATCH($AS1718,$AB$11:$AM$11,0))</f>
        <v>out</v>
      </c>
      <c r="AS1718" s="20" t="str">
        <f>LEFT(AT1718,4)</f>
        <v>2006</v>
      </c>
      <c r="AT1718" s="139" t="str">
        <f>LEFT(B1718,6)</f>
        <v>200609</v>
      </c>
    </row>
    <row r="1719" spans="2:46" x14ac:dyDescent="0.25">
      <c r="B1719" s="11">
        <f>'Market Data'!B1705</f>
        <v>20060904</v>
      </c>
      <c r="C1719" s="2">
        <f>'Market Data'!C1705</f>
        <v>6841</v>
      </c>
      <c r="D1719" s="2">
        <f>'Market Data'!D1705</f>
        <v>6858</v>
      </c>
      <c r="E1719" s="2">
        <f>'Market Data'!E1705</f>
        <v>6833</v>
      </c>
      <c r="F1719" s="12">
        <f>'Market Data'!F1705</f>
        <v>6852</v>
      </c>
      <c r="H1719" s="151">
        <f t="shared" si="245"/>
        <v>1701</v>
      </c>
      <c r="I1719" s="244">
        <f ca="1">IF($H1719&lt;($J$6+1),"",PFE(OFFSET($F1719,0,0,-$J$6)))</f>
        <v>-5.7457270677454972E-2</v>
      </c>
      <c r="J1719" s="19"/>
      <c r="K1719" s="139" t="str">
        <f t="shared" ca="1" si="246"/>
        <v>Short</v>
      </c>
      <c r="L1719" s="243" t="e">
        <f t="shared" ca="1" si="241"/>
        <v>#N/A</v>
      </c>
      <c r="M1719" s="242" t="e">
        <f t="shared" ca="1" si="242"/>
        <v>#N/A</v>
      </c>
      <c r="N1719" s="20"/>
      <c r="O1719" s="74">
        <f t="shared" ca="1" si="247"/>
        <v>-1</v>
      </c>
      <c r="P1719" s="75">
        <f t="shared" ca="1" si="239"/>
        <v>0</v>
      </c>
      <c r="Q1719" s="76" t="str">
        <f t="shared" ca="1" si="243"/>
        <v/>
      </c>
      <c r="R1719" s="75"/>
      <c r="S1719" s="77">
        <f t="shared" ca="1" si="240"/>
        <v>-1</v>
      </c>
      <c r="T1719" s="78"/>
      <c r="U1719" s="81">
        <f t="shared" ca="1" si="248"/>
        <v>-1225</v>
      </c>
      <c r="V1719" s="82">
        <f t="shared" ca="1" si="244"/>
        <v>136053.22000000003</v>
      </c>
      <c r="W1719" s="50"/>
      <c r="X1719" s="50"/>
      <c r="Y1719" s="50"/>
      <c r="Z1719" s="50"/>
      <c r="AA1719" s="50"/>
      <c r="AG1719" s="50"/>
      <c r="AH1719" s="50"/>
      <c r="AI1719" s="50"/>
      <c r="AJ1719" s="50"/>
      <c r="AK1719" s="50"/>
      <c r="AL1719" s="50"/>
      <c r="AM1719" s="50"/>
      <c r="AN1719" s="50"/>
      <c r="AO1719" s="50"/>
      <c r="AP1719" s="138" t="str">
        <f>IF(NOT($AS1719=$AS1720),ROW(),"")</f>
        <v/>
      </c>
      <c r="AQ1719" s="20" t="str">
        <f>IF(NOT(AS1719=AS1720),AS1720,"")</f>
        <v/>
      </c>
      <c r="AR1719" s="20" t="str">
        <f>INDEX($AB$15:$AM$15,MATCH($AS1719,$AB$11:$AM$11,0))</f>
        <v>out</v>
      </c>
      <c r="AS1719" s="20" t="str">
        <f>LEFT(AT1719,4)</f>
        <v>2006</v>
      </c>
      <c r="AT1719" s="139" t="str">
        <f>LEFT(B1719,6)</f>
        <v>200609</v>
      </c>
    </row>
    <row r="1720" spans="2:46" x14ac:dyDescent="0.25">
      <c r="B1720" s="11">
        <f>'Market Data'!B1706</f>
        <v>20060905</v>
      </c>
      <c r="C1720" s="2">
        <f>'Market Data'!C1706</f>
        <v>6849.5</v>
      </c>
      <c r="D1720" s="2">
        <f>'Market Data'!D1706</f>
        <v>6854</v>
      </c>
      <c r="E1720" s="2">
        <f>'Market Data'!E1706</f>
        <v>6797.5</v>
      </c>
      <c r="F1720" s="12">
        <f>'Market Data'!F1706</f>
        <v>6819.5</v>
      </c>
      <c r="H1720" s="151">
        <f t="shared" si="245"/>
        <v>1702</v>
      </c>
      <c r="I1720" s="244">
        <f ca="1">IF($H1720&lt;($J$6+1),"",PFE(OFFSET($F1720,0,0,-$J$6)))</f>
        <v>-5.0287028971721937E-2</v>
      </c>
      <c r="J1720" s="19"/>
      <c r="K1720" s="139" t="str">
        <f t="shared" ca="1" si="246"/>
        <v>Short</v>
      </c>
      <c r="L1720" s="243" t="e">
        <f t="shared" ca="1" si="241"/>
        <v>#N/A</v>
      </c>
      <c r="M1720" s="242" t="e">
        <f t="shared" ca="1" si="242"/>
        <v>#N/A</v>
      </c>
      <c r="N1720" s="20"/>
      <c r="O1720" s="74">
        <f t="shared" ca="1" si="247"/>
        <v>-1</v>
      </c>
      <c r="P1720" s="75">
        <f t="shared" ca="1" si="239"/>
        <v>0</v>
      </c>
      <c r="Q1720" s="76" t="str">
        <f t="shared" ca="1" si="243"/>
        <v/>
      </c>
      <c r="R1720" s="75"/>
      <c r="S1720" s="77">
        <f t="shared" ca="1" si="240"/>
        <v>-1</v>
      </c>
      <c r="T1720" s="78"/>
      <c r="U1720" s="81">
        <f t="shared" ca="1" si="248"/>
        <v>1137.5</v>
      </c>
      <c r="V1720" s="82">
        <f t="shared" ca="1" si="244"/>
        <v>137190.72000000003</v>
      </c>
      <c r="W1720" s="50"/>
      <c r="X1720" s="50"/>
      <c r="Y1720" s="50"/>
      <c r="Z1720" s="50"/>
      <c r="AA1720" s="50"/>
      <c r="AG1720" s="50"/>
      <c r="AH1720" s="50"/>
      <c r="AI1720" s="50"/>
      <c r="AJ1720" s="50"/>
      <c r="AK1720" s="50"/>
      <c r="AL1720" s="50"/>
      <c r="AM1720" s="50"/>
      <c r="AN1720" s="50"/>
      <c r="AO1720" s="50"/>
      <c r="AP1720" s="138" t="str">
        <f>IF(NOT($AS1720=$AS1721),ROW(),"")</f>
        <v/>
      </c>
      <c r="AQ1720" s="20" t="str">
        <f>IF(NOT(AS1720=AS1721),AS1721,"")</f>
        <v/>
      </c>
      <c r="AR1720" s="20" t="str">
        <f>INDEX($AB$15:$AM$15,MATCH($AS1720,$AB$11:$AM$11,0))</f>
        <v>out</v>
      </c>
      <c r="AS1720" s="20" t="str">
        <f>LEFT(AT1720,4)</f>
        <v>2006</v>
      </c>
      <c r="AT1720" s="139" t="str">
        <f>LEFT(B1720,6)</f>
        <v>200609</v>
      </c>
    </row>
    <row r="1721" spans="2:46" x14ac:dyDescent="0.25">
      <c r="B1721" s="11">
        <f>'Market Data'!B1707</f>
        <v>20060906</v>
      </c>
      <c r="C1721" s="2">
        <f>'Market Data'!C1707</f>
        <v>6830.5</v>
      </c>
      <c r="D1721" s="2">
        <f>'Market Data'!D1707</f>
        <v>6833</v>
      </c>
      <c r="E1721" s="2">
        <f>'Market Data'!E1707</f>
        <v>6739</v>
      </c>
      <c r="F1721" s="12">
        <f>'Market Data'!F1707</f>
        <v>6757.5</v>
      </c>
      <c r="H1721" s="151">
        <f t="shared" si="245"/>
        <v>1703</v>
      </c>
      <c r="I1721" s="244">
        <f ca="1">IF($H1721&lt;($J$6+1),"",PFE(OFFSET($F1721,0,0,-$J$6)))</f>
        <v>-3.6917547064636048E-2</v>
      </c>
      <c r="J1721" s="19"/>
      <c r="K1721" s="139" t="str">
        <f t="shared" ca="1" si="246"/>
        <v>Short</v>
      </c>
      <c r="L1721" s="243" t="e">
        <f t="shared" ca="1" si="241"/>
        <v>#N/A</v>
      </c>
      <c r="M1721" s="242" t="e">
        <f t="shared" ca="1" si="242"/>
        <v>#N/A</v>
      </c>
      <c r="N1721" s="20"/>
      <c r="O1721" s="74">
        <f t="shared" ca="1" si="247"/>
        <v>-1</v>
      </c>
      <c r="P1721" s="75">
        <f t="shared" ca="1" si="239"/>
        <v>0</v>
      </c>
      <c r="Q1721" s="76" t="str">
        <f t="shared" ca="1" si="243"/>
        <v/>
      </c>
      <c r="R1721" s="75"/>
      <c r="S1721" s="77">
        <f t="shared" ca="1" si="240"/>
        <v>-1</v>
      </c>
      <c r="T1721" s="78"/>
      <c r="U1721" s="81">
        <f t="shared" ca="1" si="248"/>
        <v>2170</v>
      </c>
      <c r="V1721" s="82">
        <f t="shared" ca="1" si="244"/>
        <v>139360.72000000003</v>
      </c>
      <c r="W1721" s="50"/>
      <c r="X1721" s="50"/>
      <c r="Y1721" s="50"/>
      <c r="Z1721" s="50"/>
      <c r="AA1721" s="50"/>
      <c r="AG1721" s="50"/>
      <c r="AH1721" s="50"/>
      <c r="AI1721" s="50"/>
      <c r="AJ1721" s="50"/>
      <c r="AK1721" s="50"/>
      <c r="AL1721" s="50"/>
      <c r="AM1721" s="50"/>
      <c r="AN1721" s="50"/>
      <c r="AO1721" s="50"/>
      <c r="AP1721" s="138" t="str">
        <f>IF(NOT($AS1721=$AS1722),ROW(),"")</f>
        <v/>
      </c>
      <c r="AQ1721" s="20" t="str">
        <f>IF(NOT(AS1721=AS1722),AS1722,"")</f>
        <v/>
      </c>
      <c r="AR1721" s="20" t="str">
        <f>INDEX($AB$15:$AM$15,MATCH($AS1721,$AB$11:$AM$11,0))</f>
        <v>out</v>
      </c>
      <c r="AS1721" s="20" t="str">
        <f>LEFT(AT1721,4)</f>
        <v>2006</v>
      </c>
      <c r="AT1721" s="139" t="str">
        <f>LEFT(B1721,6)</f>
        <v>200609</v>
      </c>
    </row>
    <row r="1722" spans="2:46" x14ac:dyDescent="0.25">
      <c r="B1722" s="11">
        <f>'Market Data'!B1708</f>
        <v>20060907</v>
      </c>
      <c r="C1722" s="2">
        <f>'Market Data'!C1708</f>
        <v>6728.5</v>
      </c>
      <c r="D1722" s="2">
        <f>'Market Data'!D1708</f>
        <v>6741.5</v>
      </c>
      <c r="E1722" s="2">
        <f>'Market Data'!E1708</f>
        <v>6691</v>
      </c>
      <c r="F1722" s="12">
        <f>'Market Data'!F1708</f>
        <v>6712</v>
      </c>
      <c r="H1722" s="151">
        <f t="shared" si="245"/>
        <v>1704</v>
      </c>
      <c r="I1722" s="244">
        <f ca="1">IF($H1722&lt;($J$6+1),"",PFE(OFFSET($F1722,0,0,-$J$6)))</f>
        <v>-3.4144812563896496E-2</v>
      </c>
      <c r="J1722" s="19"/>
      <c r="K1722" s="139" t="str">
        <f t="shared" ca="1" si="246"/>
        <v>Short</v>
      </c>
      <c r="L1722" s="243" t="e">
        <f t="shared" ca="1" si="241"/>
        <v>#N/A</v>
      </c>
      <c r="M1722" s="242" t="e">
        <f t="shared" ca="1" si="242"/>
        <v>#N/A</v>
      </c>
      <c r="N1722" s="20"/>
      <c r="O1722" s="74">
        <f t="shared" ca="1" si="247"/>
        <v>-1</v>
      </c>
      <c r="P1722" s="75">
        <f t="shared" ca="1" si="239"/>
        <v>0</v>
      </c>
      <c r="Q1722" s="76" t="str">
        <f t="shared" ca="1" si="243"/>
        <v/>
      </c>
      <c r="R1722" s="75"/>
      <c r="S1722" s="77">
        <f t="shared" ca="1" si="240"/>
        <v>-1</v>
      </c>
      <c r="T1722" s="78"/>
      <c r="U1722" s="81">
        <f t="shared" ca="1" si="248"/>
        <v>1592.5</v>
      </c>
      <c r="V1722" s="82">
        <f t="shared" ca="1" si="244"/>
        <v>140953.22000000003</v>
      </c>
      <c r="W1722" s="50"/>
      <c r="X1722" s="50"/>
      <c r="Y1722" s="50"/>
      <c r="Z1722" s="50"/>
      <c r="AA1722" s="50"/>
      <c r="AG1722" s="50"/>
      <c r="AH1722" s="50"/>
      <c r="AI1722" s="50"/>
      <c r="AJ1722" s="50"/>
      <c r="AK1722" s="50"/>
      <c r="AL1722" s="50"/>
      <c r="AM1722" s="50"/>
      <c r="AN1722" s="50"/>
      <c r="AO1722" s="50"/>
      <c r="AP1722" s="138" t="str">
        <f>IF(NOT($AS1722=$AS1723),ROW(),"")</f>
        <v/>
      </c>
      <c r="AQ1722" s="20" t="str">
        <f>IF(NOT(AS1722=AS1723),AS1723,"")</f>
        <v/>
      </c>
      <c r="AR1722" s="20" t="str">
        <f>INDEX($AB$15:$AM$15,MATCH($AS1722,$AB$11:$AM$11,0))</f>
        <v>out</v>
      </c>
      <c r="AS1722" s="20" t="str">
        <f>LEFT(AT1722,4)</f>
        <v>2006</v>
      </c>
      <c r="AT1722" s="139" t="str">
        <f>LEFT(B1722,6)</f>
        <v>200609</v>
      </c>
    </row>
    <row r="1723" spans="2:46" x14ac:dyDescent="0.25">
      <c r="B1723" s="11">
        <f>'Market Data'!B1709</f>
        <v>20060908</v>
      </c>
      <c r="C1723" s="2">
        <f>'Market Data'!C1709</f>
        <v>6732.5</v>
      </c>
      <c r="D1723" s="2">
        <f>'Market Data'!D1709</f>
        <v>6751</v>
      </c>
      <c r="E1723" s="2">
        <f>'Market Data'!E1709</f>
        <v>6711</v>
      </c>
      <c r="F1723" s="12">
        <f>'Market Data'!F1709</f>
        <v>6734.5</v>
      </c>
      <c r="H1723" s="151">
        <f t="shared" si="245"/>
        <v>1705</v>
      </c>
      <c r="I1723" s="244">
        <f ca="1">IF($H1723&lt;($J$6+1),"",PFE(OFFSET($F1723,0,0,-$J$6)))</f>
        <v>-2.9385935865101222E-2</v>
      </c>
      <c r="J1723" s="19"/>
      <c r="K1723" s="139" t="str">
        <f t="shared" ca="1" si="246"/>
        <v>Short</v>
      </c>
      <c r="L1723" s="243" t="e">
        <f t="shared" ca="1" si="241"/>
        <v>#N/A</v>
      </c>
      <c r="M1723" s="242" t="e">
        <f t="shared" ca="1" si="242"/>
        <v>#N/A</v>
      </c>
      <c r="N1723" s="20"/>
      <c r="O1723" s="74">
        <f t="shared" ca="1" si="247"/>
        <v>-1</v>
      </c>
      <c r="P1723" s="75">
        <f t="shared" ca="1" si="239"/>
        <v>0</v>
      </c>
      <c r="Q1723" s="76" t="str">
        <f t="shared" ca="1" si="243"/>
        <v/>
      </c>
      <c r="R1723" s="75"/>
      <c r="S1723" s="77">
        <f t="shared" ca="1" si="240"/>
        <v>-1</v>
      </c>
      <c r="T1723" s="78"/>
      <c r="U1723" s="81">
        <f t="shared" ca="1" si="248"/>
        <v>-787.5</v>
      </c>
      <c r="V1723" s="82">
        <f t="shared" ca="1" si="244"/>
        <v>140165.72000000003</v>
      </c>
      <c r="W1723" s="50"/>
      <c r="X1723" s="50"/>
      <c r="Y1723" s="50"/>
      <c r="Z1723" s="50"/>
      <c r="AA1723" s="50"/>
      <c r="AG1723" s="50"/>
      <c r="AH1723" s="50"/>
      <c r="AI1723" s="50"/>
      <c r="AJ1723" s="50"/>
      <c r="AK1723" s="50"/>
      <c r="AL1723" s="50"/>
      <c r="AM1723" s="50"/>
      <c r="AN1723" s="50"/>
      <c r="AO1723" s="50"/>
      <c r="AP1723" s="138" t="str">
        <f>IF(NOT($AS1723=$AS1724),ROW(),"")</f>
        <v/>
      </c>
      <c r="AQ1723" s="20" t="str">
        <f>IF(NOT(AS1723=AS1724),AS1724,"")</f>
        <v/>
      </c>
      <c r="AR1723" s="20" t="str">
        <f>INDEX($AB$15:$AM$15,MATCH($AS1723,$AB$11:$AM$11,0))</f>
        <v>out</v>
      </c>
      <c r="AS1723" s="20" t="str">
        <f>LEFT(AT1723,4)</f>
        <v>2006</v>
      </c>
      <c r="AT1723" s="139" t="str">
        <f>LEFT(B1723,6)</f>
        <v>200609</v>
      </c>
    </row>
    <row r="1724" spans="2:46" x14ac:dyDescent="0.25">
      <c r="B1724" s="11">
        <f>'Market Data'!B1710</f>
        <v>20060911</v>
      </c>
      <c r="C1724" s="2">
        <f>'Market Data'!C1710</f>
        <v>6713</v>
      </c>
      <c r="D1724" s="2">
        <f>'Market Data'!D1710</f>
        <v>6773.5</v>
      </c>
      <c r="E1724" s="2">
        <f>'Market Data'!E1710</f>
        <v>6671.5</v>
      </c>
      <c r="F1724" s="12">
        <f>'Market Data'!F1710</f>
        <v>6735</v>
      </c>
      <c r="H1724" s="151">
        <f t="shared" si="245"/>
        <v>1706</v>
      </c>
      <c r="I1724" s="244">
        <f ca="1">IF($H1724&lt;($J$6+1),"",PFE(OFFSET($F1724,0,0,-$J$6)))</f>
        <v>2.784041572095676E-2</v>
      </c>
      <c r="J1724" s="19"/>
      <c r="K1724" s="139" t="str">
        <f t="shared" ca="1" si="246"/>
        <v>Long</v>
      </c>
      <c r="L1724" s="243">
        <f t="shared" ca="1" si="241"/>
        <v>6735</v>
      </c>
      <c r="M1724" s="242" t="e">
        <f t="shared" ca="1" si="242"/>
        <v>#N/A</v>
      </c>
      <c r="N1724" s="20"/>
      <c r="O1724" s="74">
        <f t="shared" ca="1" si="247"/>
        <v>1</v>
      </c>
      <c r="P1724" s="75">
        <f t="shared" ca="1" si="239"/>
        <v>2</v>
      </c>
      <c r="Q1724" s="76" t="str">
        <f t="shared" ca="1" si="243"/>
        <v>Fill</v>
      </c>
      <c r="R1724" s="75"/>
      <c r="S1724" s="77">
        <f t="shared" ca="1" si="240"/>
        <v>-1</v>
      </c>
      <c r="T1724" s="78"/>
      <c r="U1724" s="81">
        <f t="shared" ca="1" si="248"/>
        <v>-17.5</v>
      </c>
      <c r="V1724" s="82">
        <f t="shared" ca="1" si="244"/>
        <v>140148.22000000003</v>
      </c>
      <c r="W1724" s="50"/>
      <c r="X1724" s="50"/>
      <c r="Y1724" s="50"/>
      <c r="Z1724" s="50"/>
      <c r="AA1724" s="50"/>
      <c r="AG1724" s="50"/>
      <c r="AH1724" s="50"/>
      <c r="AI1724" s="50"/>
      <c r="AJ1724" s="50"/>
      <c r="AK1724" s="50"/>
      <c r="AL1724" s="50"/>
      <c r="AM1724" s="50"/>
      <c r="AN1724" s="50"/>
      <c r="AO1724" s="50"/>
      <c r="AP1724" s="138" t="str">
        <f>IF(NOT($AS1724=$AS1725),ROW(),"")</f>
        <v/>
      </c>
      <c r="AQ1724" s="20" t="str">
        <f>IF(NOT(AS1724=AS1725),AS1725,"")</f>
        <v/>
      </c>
      <c r="AR1724" s="20" t="str">
        <f>INDEX($AB$15:$AM$15,MATCH($AS1724,$AB$11:$AM$11,0))</f>
        <v>out</v>
      </c>
      <c r="AS1724" s="20" t="str">
        <f>LEFT(AT1724,4)</f>
        <v>2006</v>
      </c>
      <c r="AT1724" s="139" t="str">
        <f>LEFT(B1724,6)</f>
        <v>200609</v>
      </c>
    </row>
    <row r="1725" spans="2:46" x14ac:dyDescent="0.25">
      <c r="B1725" s="11">
        <f>'Market Data'!B1711</f>
        <v>20060912</v>
      </c>
      <c r="C1725" s="2">
        <f>'Market Data'!C1711</f>
        <v>6750</v>
      </c>
      <c r="D1725" s="2">
        <f>'Market Data'!D1711</f>
        <v>6842</v>
      </c>
      <c r="E1725" s="2">
        <f>'Market Data'!E1711</f>
        <v>6710.5</v>
      </c>
      <c r="F1725" s="12">
        <f>'Market Data'!F1711</f>
        <v>6810.5</v>
      </c>
      <c r="H1725" s="151">
        <f t="shared" si="245"/>
        <v>1707</v>
      </c>
      <c r="I1725" s="244">
        <f ca="1">IF($H1725&lt;($J$6+1),"",PFE(OFFSET($F1725,0,0,-$J$6)))</f>
        <v>4.0003863410208125E-2</v>
      </c>
      <c r="J1725" s="19"/>
      <c r="K1725" s="139" t="str">
        <f t="shared" ca="1" si="246"/>
        <v>Long</v>
      </c>
      <c r="L1725" s="243" t="e">
        <f t="shared" ca="1" si="241"/>
        <v>#N/A</v>
      </c>
      <c r="M1725" s="242" t="e">
        <f t="shared" ca="1" si="242"/>
        <v>#N/A</v>
      </c>
      <c r="N1725" s="20"/>
      <c r="O1725" s="74">
        <f t="shared" ca="1" si="247"/>
        <v>1</v>
      </c>
      <c r="P1725" s="75">
        <f t="shared" ca="1" si="239"/>
        <v>0</v>
      </c>
      <c r="Q1725" s="76" t="str">
        <f t="shared" ca="1" si="243"/>
        <v/>
      </c>
      <c r="R1725" s="75"/>
      <c r="S1725" s="77">
        <f t="shared" ca="1" si="240"/>
        <v>1</v>
      </c>
      <c r="T1725" s="78"/>
      <c r="U1725" s="81">
        <f t="shared" ca="1" si="248"/>
        <v>1410.58</v>
      </c>
      <c r="V1725" s="82">
        <f t="shared" ca="1" si="244"/>
        <v>141558.80000000002</v>
      </c>
      <c r="W1725" s="50"/>
      <c r="X1725" s="50"/>
      <c r="Y1725" s="50"/>
      <c r="Z1725" s="50"/>
      <c r="AA1725" s="50"/>
      <c r="AG1725" s="50"/>
      <c r="AH1725" s="50"/>
      <c r="AI1725" s="50"/>
      <c r="AJ1725" s="50"/>
      <c r="AK1725" s="50"/>
      <c r="AL1725" s="50"/>
      <c r="AM1725" s="50"/>
      <c r="AN1725" s="50"/>
      <c r="AO1725" s="50"/>
      <c r="AP1725" s="138" t="str">
        <f>IF(NOT($AS1725=$AS1726),ROW(),"")</f>
        <v/>
      </c>
      <c r="AQ1725" s="20" t="str">
        <f>IF(NOT(AS1725=AS1726),AS1726,"")</f>
        <v/>
      </c>
      <c r="AR1725" s="20" t="str">
        <f>INDEX($AB$15:$AM$15,MATCH($AS1725,$AB$11:$AM$11,0))</f>
        <v>out</v>
      </c>
      <c r="AS1725" s="20" t="str">
        <f>LEFT(AT1725,4)</f>
        <v>2006</v>
      </c>
      <c r="AT1725" s="139" t="str">
        <f>LEFT(B1725,6)</f>
        <v>200609</v>
      </c>
    </row>
    <row r="1726" spans="2:46" x14ac:dyDescent="0.25">
      <c r="B1726" s="11">
        <f>'Market Data'!B1712</f>
        <v>20060913</v>
      </c>
      <c r="C1726" s="2">
        <f>'Market Data'!C1712</f>
        <v>6831.5</v>
      </c>
      <c r="D1726" s="2">
        <f>'Market Data'!D1712</f>
        <v>6845</v>
      </c>
      <c r="E1726" s="2">
        <f>'Market Data'!E1712</f>
        <v>6811.5</v>
      </c>
      <c r="F1726" s="12">
        <f>'Market Data'!F1712</f>
        <v>6838</v>
      </c>
      <c r="H1726" s="151">
        <f t="shared" si="245"/>
        <v>1708</v>
      </c>
      <c r="I1726" s="244">
        <f ca="1">IF($H1726&lt;($J$6+1),"",PFE(OFFSET($F1726,0,0,-$J$6)))</f>
        <v>4.3797609169716673E-2</v>
      </c>
      <c r="J1726" s="19"/>
      <c r="K1726" s="139" t="str">
        <f t="shared" ca="1" si="246"/>
        <v>Long</v>
      </c>
      <c r="L1726" s="243" t="e">
        <f t="shared" ca="1" si="241"/>
        <v>#N/A</v>
      </c>
      <c r="M1726" s="242" t="e">
        <f t="shared" ca="1" si="242"/>
        <v>#N/A</v>
      </c>
      <c r="N1726" s="20"/>
      <c r="O1726" s="74">
        <f t="shared" ca="1" si="247"/>
        <v>1</v>
      </c>
      <c r="P1726" s="75">
        <f t="shared" ca="1" si="239"/>
        <v>0</v>
      </c>
      <c r="Q1726" s="76" t="str">
        <f t="shared" ca="1" si="243"/>
        <v/>
      </c>
      <c r="R1726" s="75"/>
      <c r="S1726" s="77">
        <f t="shared" ca="1" si="240"/>
        <v>1</v>
      </c>
      <c r="T1726" s="78"/>
      <c r="U1726" s="81">
        <f t="shared" ca="1" si="248"/>
        <v>962.5</v>
      </c>
      <c r="V1726" s="82">
        <f t="shared" ca="1" si="244"/>
        <v>142521.30000000002</v>
      </c>
      <c r="W1726" s="50"/>
      <c r="X1726" s="50"/>
      <c r="Y1726" s="50"/>
      <c r="Z1726" s="50"/>
      <c r="AA1726" s="50"/>
      <c r="AG1726" s="50"/>
      <c r="AH1726" s="50"/>
      <c r="AI1726" s="50"/>
      <c r="AJ1726" s="50"/>
      <c r="AK1726" s="50"/>
      <c r="AL1726" s="50"/>
      <c r="AM1726" s="50"/>
      <c r="AN1726" s="50"/>
      <c r="AO1726" s="50"/>
      <c r="AP1726" s="138" t="str">
        <f>IF(NOT($AS1726=$AS1727),ROW(),"")</f>
        <v/>
      </c>
      <c r="AQ1726" s="20" t="str">
        <f>IF(NOT(AS1726=AS1727),AS1727,"")</f>
        <v/>
      </c>
      <c r="AR1726" s="20" t="str">
        <f>INDEX($AB$15:$AM$15,MATCH($AS1726,$AB$11:$AM$11,0))</f>
        <v>out</v>
      </c>
      <c r="AS1726" s="20" t="str">
        <f>LEFT(AT1726,4)</f>
        <v>2006</v>
      </c>
      <c r="AT1726" s="139" t="str">
        <f>LEFT(B1726,6)</f>
        <v>200609</v>
      </c>
    </row>
    <row r="1727" spans="2:46" x14ac:dyDescent="0.25">
      <c r="B1727" s="11">
        <f>'Market Data'!B1713</f>
        <v>20060914</v>
      </c>
      <c r="C1727" s="2">
        <f>'Market Data'!C1713</f>
        <v>6849</v>
      </c>
      <c r="D1727" s="2">
        <f>'Market Data'!D1713</f>
        <v>6870.5</v>
      </c>
      <c r="E1727" s="2">
        <f>'Market Data'!E1713</f>
        <v>6824.5</v>
      </c>
      <c r="F1727" s="12">
        <f>'Market Data'!F1713</f>
        <v>6844.5</v>
      </c>
      <c r="H1727" s="151">
        <f t="shared" si="245"/>
        <v>1709</v>
      </c>
      <c r="I1727" s="244">
        <f ca="1">IF($H1727&lt;($J$6+1),"",PFE(OFFSET($F1727,0,0,-$J$6)))</f>
        <v>7.7414528704919106E-2</v>
      </c>
      <c r="J1727" s="19"/>
      <c r="K1727" s="139" t="str">
        <f t="shared" ca="1" si="246"/>
        <v>Long</v>
      </c>
      <c r="L1727" s="243" t="e">
        <f t="shared" ca="1" si="241"/>
        <v>#N/A</v>
      </c>
      <c r="M1727" s="242" t="e">
        <f t="shared" ca="1" si="242"/>
        <v>#N/A</v>
      </c>
      <c r="N1727" s="20"/>
      <c r="O1727" s="74">
        <f t="shared" ca="1" si="247"/>
        <v>1</v>
      </c>
      <c r="P1727" s="75">
        <f t="shared" ca="1" si="239"/>
        <v>0</v>
      </c>
      <c r="Q1727" s="76" t="str">
        <f t="shared" ca="1" si="243"/>
        <v/>
      </c>
      <c r="R1727" s="75"/>
      <c r="S1727" s="77">
        <f t="shared" ca="1" si="240"/>
        <v>1</v>
      </c>
      <c r="T1727" s="78"/>
      <c r="U1727" s="81">
        <f t="shared" ca="1" si="248"/>
        <v>227.5</v>
      </c>
      <c r="V1727" s="82">
        <f t="shared" ca="1" si="244"/>
        <v>142748.80000000002</v>
      </c>
      <c r="W1727" s="50"/>
      <c r="X1727" s="50"/>
      <c r="Y1727" s="50"/>
      <c r="Z1727" s="50"/>
      <c r="AA1727" s="50"/>
      <c r="AG1727" s="50"/>
      <c r="AH1727" s="50"/>
      <c r="AI1727" s="50"/>
      <c r="AJ1727" s="50"/>
      <c r="AK1727" s="50"/>
      <c r="AL1727" s="50"/>
      <c r="AM1727" s="50"/>
      <c r="AN1727" s="50"/>
      <c r="AO1727" s="50"/>
      <c r="AP1727" s="138" t="str">
        <f>IF(NOT($AS1727=$AS1728),ROW(),"")</f>
        <v/>
      </c>
      <c r="AQ1727" s="20" t="str">
        <f>IF(NOT(AS1727=AS1728),AS1728,"")</f>
        <v/>
      </c>
      <c r="AR1727" s="20" t="str">
        <f>INDEX($AB$15:$AM$15,MATCH($AS1727,$AB$11:$AM$11,0))</f>
        <v>out</v>
      </c>
      <c r="AS1727" s="20" t="str">
        <f>LEFT(AT1727,4)</f>
        <v>2006</v>
      </c>
      <c r="AT1727" s="139" t="str">
        <f>LEFT(B1727,6)</f>
        <v>200609</v>
      </c>
    </row>
    <row r="1728" spans="2:46" x14ac:dyDescent="0.25">
      <c r="B1728" s="11">
        <f>'Market Data'!B1714</f>
        <v>20060915</v>
      </c>
      <c r="C1728" s="2">
        <f>'Market Data'!C1714</f>
        <v>6853</v>
      </c>
      <c r="D1728" s="2">
        <f>'Market Data'!D1714</f>
        <v>6890.5</v>
      </c>
      <c r="E1728" s="2">
        <f>'Market Data'!E1714</f>
        <v>6841.5</v>
      </c>
      <c r="F1728" s="12">
        <f>'Market Data'!F1714</f>
        <v>6866.5</v>
      </c>
      <c r="H1728" s="151">
        <f t="shared" si="245"/>
        <v>1710</v>
      </c>
      <c r="I1728" s="244">
        <f ca="1">IF($H1728&lt;($J$6+1),"",PFE(OFFSET($F1728,0,0,-$J$6)))</f>
        <v>5.4426754040048625E-2</v>
      </c>
      <c r="J1728" s="19"/>
      <c r="K1728" s="139" t="str">
        <f t="shared" ca="1" si="246"/>
        <v>Long</v>
      </c>
      <c r="L1728" s="243" t="e">
        <f t="shared" ca="1" si="241"/>
        <v>#N/A</v>
      </c>
      <c r="M1728" s="242" t="e">
        <f t="shared" ca="1" si="242"/>
        <v>#N/A</v>
      </c>
      <c r="N1728" s="20"/>
      <c r="O1728" s="74">
        <f t="shared" ca="1" si="247"/>
        <v>1</v>
      </c>
      <c r="P1728" s="75">
        <f t="shared" ca="1" si="239"/>
        <v>0</v>
      </c>
      <c r="Q1728" s="76" t="str">
        <f t="shared" ca="1" si="243"/>
        <v/>
      </c>
      <c r="R1728" s="75"/>
      <c r="S1728" s="77">
        <f t="shared" ca="1" si="240"/>
        <v>1</v>
      </c>
      <c r="T1728" s="78"/>
      <c r="U1728" s="81">
        <f t="shared" ca="1" si="248"/>
        <v>770</v>
      </c>
      <c r="V1728" s="82">
        <f t="shared" ca="1" si="244"/>
        <v>143518.80000000002</v>
      </c>
      <c r="W1728" s="50"/>
      <c r="X1728" s="50"/>
      <c r="Y1728" s="50"/>
      <c r="Z1728" s="50"/>
      <c r="AA1728" s="50"/>
      <c r="AG1728" s="50"/>
      <c r="AH1728" s="50"/>
      <c r="AI1728" s="50"/>
      <c r="AJ1728" s="50"/>
      <c r="AK1728" s="50"/>
      <c r="AL1728" s="50"/>
      <c r="AM1728" s="50"/>
      <c r="AN1728" s="50"/>
      <c r="AO1728" s="50"/>
      <c r="AP1728" s="138" t="str">
        <f>IF(NOT($AS1728=$AS1729),ROW(),"")</f>
        <v/>
      </c>
      <c r="AQ1728" s="20" t="str">
        <f>IF(NOT(AS1728=AS1729),AS1729,"")</f>
        <v/>
      </c>
      <c r="AR1728" s="20" t="str">
        <f>INDEX($AB$15:$AM$15,MATCH($AS1728,$AB$11:$AM$11,0))</f>
        <v>out</v>
      </c>
      <c r="AS1728" s="20" t="str">
        <f>LEFT(AT1728,4)</f>
        <v>2006</v>
      </c>
      <c r="AT1728" s="139" t="str">
        <f>LEFT(B1728,6)</f>
        <v>200609</v>
      </c>
    </row>
    <row r="1729" spans="2:46" x14ac:dyDescent="0.25">
      <c r="B1729" s="11">
        <f>'Market Data'!B1715</f>
        <v>20060918</v>
      </c>
      <c r="C1729" s="2">
        <f>'Market Data'!C1715</f>
        <v>6878</v>
      </c>
      <c r="D1729" s="2">
        <f>'Market Data'!D1715</f>
        <v>6885</v>
      </c>
      <c r="E1729" s="2">
        <f>'Market Data'!E1715</f>
        <v>6829.5</v>
      </c>
      <c r="F1729" s="12">
        <f>'Market Data'!F1715</f>
        <v>6861</v>
      </c>
      <c r="H1729" s="151">
        <f t="shared" si="245"/>
        <v>1711</v>
      </c>
      <c r="I1729" s="244">
        <f ca="1">IF($H1729&lt;($J$6+1),"",PFE(OFFSET($F1729,0,0,-$J$6)))</f>
        <v>7.1000503278242241E-2</v>
      </c>
      <c r="J1729" s="19"/>
      <c r="K1729" s="139" t="str">
        <f t="shared" ca="1" si="246"/>
        <v>Long</v>
      </c>
      <c r="L1729" s="243" t="e">
        <f t="shared" ca="1" si="241"/>
        <v>#N/A</v>
      </c>
      <c r="M1729" s="242" t="e">
        <f t="shared" ca="1" si="242"/>
        <v>#N/A</v>
      </c>
      <c r="N1729" s="20"/>
      <c r="O1729" s="74">
        <f t="shared" ca="1" si="247"/>
        <v>1</v>
      </c>
      <c r="P1729" s="75">
        <f t="shared" ca="1" si="239"/>
        <v>0</v>
      </c>
      <c r="Q1729" s="76" t="str">
        <f t="shared" ca="1" si="243"/>
        <v/>
      </c>
      <c r="R1729" s="75"/>
      <c r="S1729" s="77">
        <f t="shared" ca="1" si="240"/>
        <v>1</v>
      </c>
      <c r="T1729" s="78"/>
      <c r="U1729" s="81">
        <f t="shared" ca="1" si="248"/>
        <v>-192.5</v>
      </c>
      <c r="V1729" s="82">
        <f t="shared" ca="1" si="244"/>
        <v>143326.30000000002</v>
      </c>
      <c r="W1729" s="50"/>
      <c r="X1729" s="50"/>
      <c r="Y1729" s="50"/>
      <c r="Z1729" s="50"/>
      <c r="AA1729" s="50"/>
      <c r="AG1729" s="50"/>
      <c r="AH1729" s="50"/>
      <c r="AI1729" s="50"/>
      <c r="AJ1729" s="50"/>
      <c r="AK1729" s="50"/>
      <c r="AL1729" s="50"/>
      <c r="AM1729" s="50"/>
      <c r="AN1729" s="50"/>
      <c r="AO1729" s="50"/>
      <c r="AP1729" s="138" t="str">
        <f>IF(NOT($AS1729=$AS1730),ROW(),"")</f>
        <v/>
      </c>
      <c r="AQ1729" s="20" t="str">
        <f>IF(NOT(AS1729=AS1730),AS1730,"")</f>
        <v/>
      </c>
      <c r="AR1729" s="20" t="str">
        <f>INDEX($AB$15:$AM$15,MATCH($AS1729,$AB$11:$AM$11,0))</f>
        <v>out</v>
      </c>
      <c r="AS1729" s="20" t="str">
        <f>LEFT(AT1729,4)</f>
        <v>2006</v>
      </c>
      <c r="AT1729" s="139" t="str">
        <f>LEFT(B1729,6)</f>
        <v>200609</v>
      </c>
    </row>
    <row r="1730" spans="2:46" x14ac:dyDescent="0.25">
      <c r="B1730" s="11">
        <f>'Market Data'!B1716</f>
        <v>20060919</v>
      </c>
      <c r="C1730" s="2">
        <f>'Market Data'!C1716</f>
        <v>6851.5</v>
      </c>
      <c r="D1730" s="2">
        <f>'Market Data'!D1716</f>
        <v>6864.5</v>
      </c>
      <c r="E1730" s="2">
        <f>'Market Data'!E1716</f>
        <v>6778.5</v>
      </c>
      <c r="F1730" s="12">
        <f>'Market Data'!F1716</f>
        <v>6807.5</v>
      </c>
      <c r="H1730" s="151">
        <f t="shared" si="245"/>
        <v>1712</v>
      </c>
      <c r="I1730" s="244">
        <f ca="1">IF($H1730&lt;($J$6+1),"",PFE(OFFSET($F1730,0,0,-$J$6)))</f>
        <v>3.5843407599419418E-2</v>
      </c>
      <c r="J1730" s="19"/>
      <c r="K1730" s="139" t="str">
        <f t="shared" ca="1" si="246"/>
        <v>Long</v>
      </c>
      <c r="L1730" s="243" t="e">
        <f t="shared" ca="1" si="241"/>
        <v>#N/A</v>
      </c>
      <c r="M1730" s="242" t="e">
        <f t="shared" ca="1" si="242"/>
        <v>#N/A</v>
      </c>
      <c r="N1730" s="20"/>
      <c r="O1730" s="74">
        <f t="shared" ca="1" si="247"/>
        <v>1</v>
      </c>
      <c r="P1730" s="75">
        <f t="shared" ca="1" si="239"/>
        <v>0</v>
      </c>
      <c r="Q1730" s="76" t="str">
        <f t="shared" ca="1" si="243"/>
        <v/>
      </c>
      <c r="R1730" s="75"/>
      <c r="S1730" s="77">
        <f t="shared" ca="1" si="240"/>
        <v>1</v>
      </c>
      <c r="T1730" s="78"/>
      <c r="U1730" s="81">
        <f t="shared" ca="1" si="248"/>
        <v>-1872.5</v>
      </c>
      <c r="V1730" s="82">
        <f t="shared" ca="1" si="244"/>
        <v>141453.80000000002</v>
      </c>
      <c r="W1730" s="50"/>
      <c r="X1730" s="50"/>
      <c r="Y1730" s="50"/>
      <c r="Z1730" s="50"/>
      <c r="AA1730" s="50"/>
      <c r="AG1730" s="50"/>
      <c r="AH1730" s="50"/>
      <c r="AI1730" s="50"/>
      <c r="AJ1730" s="50"/>
      <c r="AK1730" s="50"/>
      <c r="AL1730" s="50"/>
      <c r="AM1730" s="50"/>
      <c r="AN1730" s="50"/>
      <c r="AO1730" s="50"/>
      <c r="AP1730" s="138" t="str">
        <f>IF(NOT($AS1730=$AS1731),ROW(),"")</f>
        <v/>
      </c>
      <c r="AQ1730" s="20" t="str">
        <f>IF(NOT(AS1730=AS1731),AS1731,"")</f>
        <v/>
      </c>
      <c r="AR1730" s="20" t="str">
        <f>INDEX($AB$15:$AM$15,MATCH($AS1730,$AB$11:$AM$11,0))</f>
        <v>out</v>
      </c>
      <c r="AS1730" s="20" t="str">
        <f>LEFT(AT1730,4)</f>
        <v>2006</v>
      </c>
      <c r="AT1730" s="139" t="str">
        <f>LEFT(B1730,6)</f>
        <v>200609</v>
      </c>
    </row>
    <row r="1731" spans="2:46" x14ac:dyDescent="0.25">
      <c r="B1731" s="11">
        <f>'Market Data'!B1717</f>
        <v>20060920</v>
      </c>
      <c r="C1731" s="2">
        <f>'Market Data'!C1717</f>
        <v>6809</v>
      </c>
      <c r="D1731" s="2">
        <f>'Market Data'!D1717</f>
        <v>6896.5</v>
      </c>
      <c r="E1731" s="2">
        <f>'Market Data'!E1717</f>
        <v>6804.5</v>
      </c>
      <c r="F1731" s="12">
        <f>'Market Data'!F1717</f>
        <v>6886</v>
      </c>
      <c r="H1731" s="151">
        <f t="shared" si="245"/>
        <v>1713</v>
      </c>
      <c r="I1731" s="244">
        <f ca="1">IF($H1731&lt;($J$6+1),"",PFE(OFFSET($F1731,0,0,-$J$6)))</f>
        <v>3.5366479667201453E-2</v>
      </c>
      <c r="J1731" s="19"/>
      <c r="K1731" s="139" t="str">
        <f t="shared" ca="1" si="246"/>
        <v>Long</v>
      </c>
      <c r="L1731" s="243" t="e">
        <f t="shared" ca="1" si="241"/>
        <v>#N/A</v>
      </c>
      <c r="M1731" s="242" t="e">
        <f t="shared" ca="1" si="242"/>
        <v>#N/A</v>
      </c>
      <c r="N1731" s="20"/>
      <c r="O1731" s="74">
        <f t="shared" ca="1" si="247"/>
        <v>1</v>
      </c>
      <c r="P1731" s="75">
        <f t="shared" ca="1" si="239"/>
        <v>0</v>
      </c>
      <c r="Q1731" s="76" t="str">
        <f t="shared" ca="1" si="243"/>
        <v/>
      </c>
      <c r="R1731" s="75"/>
      <c r="S1731" s="77">
        <f t="shared" ca="1" si="240"/>
        <v>1</v>
      </c>
      <c r="T1731" s="78"/>
      <c r="U1731" s="81">
        <f t="shared" ca="1" si="248"/>
        <v>2747.5</v>
      </c>
      <c r="V1731" s="82">
        <f t="shared" ca="1" si="244"/>
        <v>144201.30000000002</v>
      </c>
      <c r="W1731" s="50"/>
      <c r="X1731" s="50"/>
      <c r="Y1731" s="50"/>
      <c r="Z1731" s="50"/>
      <c r="AA1731" s="50"/>
      <c r="AG1731" s="50"/>
      <c r="AH1731" s="50"/>
      <c r="AI1731" s="50"/>
      <c r="AJ1731" s="50"/>
      <c r="AK1731" s="50"/>
      <c r="AL1731" s="50"/>
      <c r="AM1731" s="50"/>
      <c r="AN1731" s="50"/>
      <c r="AO1731" s="50"/>
      <c r="AP1731" s="138" t="str">
        <f>IF(NOT($AS1731=$AS1732),ROW(),"")</f>
        <v/>
      </c>
      <c r="AQ1731" s="20" t="str">
        <f>IF(NOT(AS1731=AS1732),AS1732,"")</f>
        <v/>
      </c>
      <c r="AR1731" s="20" t="str">
        <f>INDEX($AB$15:$AM$15,MATCH($AS1731,$AB$11:$AM$11,0))</f>
        <v>out</v>
      </c>
      <c r="AS1731" s="20" t="str">
        <f>LEFT(AT1731,4)</f>
        <v>2006</v>
      </c>
      <c r="AT1731" s="139" t="str">
        <f>LEFT(B1731,6)</f>
        <v>200609</v>
      </c>
    </row>
    <row r="1732" spans="2:46" x14ac:dyDescent="0.25">
      <c r="B1732" s="11">
        <f>'Market Data'!B1718</f>
        <v>20060921</v>
      </c>
      <c r="C1732" s="2">
        <f>'Market Data'!C1718</f>
        <v>6891.5</v>
      </c>
      <c r="D1732" s="2">
        <f>'Market Data'!D1718</f>
        <v>6913</v>
      </c>
      <c r="E1732" s="2">
        <f>'Market Data'!E1718</f>
        <v>6858.5</v>
      </c>
      <c r="F1732" s="12">
        <f>'Market Data'!F1718</f>
        <v>6899.5</v>
      </c>
      <c r="H1732" s="151">
        <f t="shared" si="245"/>
        <v>1714</v>
      </c>
      <c r="I1732" s="244">
        <f ca="1">IF($H1732&lt;($J$6+1),"",PFE(OFFSET($F1732,0,0,-$J$6)))</f>
        <v>4.2785253890949046E-2</v>
      </c>
      <c r="J1732" s="19"/>
      <c r="K1732" s="139" t="str">
        <f t="shared" ca="1" si="246"/>
        <v>Long</v>
      </c>
      <c r="L1732" s="243" t="e">
        <f t="shared" ca="1" si="241"/>
        <v>#N/A</v>
      </c>
      <c r="M1732" s="242" t="e">
        <f t="shared" ca="1" si="242"/>
        <v>#N/A</v>
      </c>
      <c r="N1732" s="20"/>
      <c r="O1732" s="74">
        <f t="shared" ca="1" si="247"/>
        <v>1</v>
      </c>
      <c r="P1732" s="75">
        <f t="shared" ca="1" si="239"/>
        <v>0</v>
      </c>
      <c r="Q1732" s="76" t="str">
        <f t="shared" ca="1" si="243"/>
        <v/>
      </c>
      <c r="R1732" s="75"/>
      <c r="S1732" s="77">
        <f t="shared" ca="1" si="240"/>
        <v>1</v>
      </c>
      <c r="T1732" s="78"/>
      <c r="U1732" s="81">
        <f t="shared" ca="1" si="248"/>
        <v>472.5</v>
      </c>
      <c r="V1732" s="82">
        <f t="shared" ca="1" si="244"/>
        <v>144673.80000000002</v>
      </c>
      <c r="W1732" s="50"/>
      <c r="X1732" s="50"/>
      <c r="Y1732" s="50"/>
      <c r="Z1732" s="50"/>
      <c r="AA1732" s="50"/>
      <c r="AG1732" s="50"/>
      <c r="AH1732" s="50"/>
      <c r="AI1732" s="50"/>
      <c r="AJ1732" s="50"/>
      <c r="AK1732" s="50"/>
      <c r="AL1732" s="50"/>
      <c r="AM1732" s="50"/>
      <c r="AN1732" s="50"/>
      <c r="AO1732" s="50"/>
      <c r="AP1732" s="138" t="str">
        <f>IF(NOT($AS1732=$AS1733),ROW(),"")</f>
        <v/>
      </c>
      <c r="AQ1732" s="20" t="str">
        <f>IF(NOT(AS1732=AS1733),AS1733,"")</f>
        <v/>
      </c>
      <c r="AR1732" s="20" t="str">
        <f>INDEX($AB$15:$AM$15,MATCH($AS1732,$AB$11:$AM$11,0))</f>
        <v>out</v>
      </c>
      <c r="AS1732" s="20" t="str">
        <f>LEFT(AT1732,4)</f>
        <v>2006</v>
      </c>
      <c r="AT1732" s="139" t="str">
        <f>LEFT(B1732,6)</f>
        <v>200609</v>
      </c>
    </row>
    <row r="1733" spans="2:46" x14ac:dyDescent="0.25">
      <c r="B1733" s="11">
        <f>'Market Data'!B1719</f>
        <v>20060922</v>
      </c>
      <c r="C1733" s="2">
        <f>'Market Data'!C1719</f>
        <v>6856</v>
      </c>
      <c r="D1733" s="2">
        <f>'Market Data'!D1719</f>
        <v>6862.5</v>
      </c>
      <c r="E1733" s="2">
        <f>'Market Data'!E1719</f>
        <v>6788.5</v>
      </c>
      <c r="F1733" s="12">
        <f>'Market Data'!F1719</f>
        <v>6805.5</v>
      </c>
      <c r="H1733" s="151">
        <f t="shared" si="245"/>
        <v>1715</v>
      </c>
      <c r="I1733" s="244">
        <f ca="1">IF($H1733&lt;($J$6+1),"",PFE(OFFSET($F1733,0,0,-$J$6)))</f>
        <v>5.7310188810311094E-2</v>
      </c>
      <c r="J1733" s="19"/>
      <c r="K1733" s="139" t="str">
        <f t="shared" ca="1" si="246"/>
        <v>Long</v>
      </c>
      <c r="L1733" s="243" t="e">
        <f t="shared" ca="1" si="241"/>
        <v>#N/A</v>
      </c>
      <c r="M1733" s="242" t="e">
        <f t="shared" ca="1" si="242"/>
        <v>#N/A</v>
      </c>
      <c r="N1733" s="20"/>
      <c r="O1733" s="74">
        <f t="shared" ca="1" si="247"/>
        <v>1</v>
      </c>
      <c r="P1733" s="75">
        <f t="shared" ca="1" si="239"/>
        <v>0</v>
      </c>
      <c r="Q1733" s="76" t="str">
        <f t="shared" ca="1" si="243"/>
        <v/>
      </c>
      <c r="R1733" s="75"/>
      <c r="S1733" s="77">
        <f t="shared" ca="1" si="240"/>
        <v>1</v>
      </c>
      <c r="T1733" s="78"/>
      <c r="U1733" s="81">
        <f t="shared" ca="1" si="248"/>
        <v>-3290</v>
      </c>
      <c r="V1733" s="82">
        <f t="shared" ca="1" si="244"/>
        <v>141383.80000000002</v>
      </c>
      <c r="W1733" s="50"/>
      <c r="X1733" s="50"/>
      <c r="Y1733" s="50"/>
      <c r="Z1733" s="50"/>
      <c r="AA1733" s="50"/>
      <c r="AG1733" s="50"/>
      <c r="AH1733" s="50"/>
      <c r="AI1733" s="50"/>
      <c r="AJ1733" s="50"/>
      <c r="AK1733" s="50"/>
      <c r="AL1733" s="50"/>
      <c r="AM1733" s="50"/>
      <c r="AN1733" s="50"/>
      <c r="AO1733" s="50"/>
      <c r="AP1733" s="138" t="str">
        <f>IF(NOT($AS1733=$AS1734),ROW(),"")</f>
        <v/>
      </c>
      <c r="AQ1733" s="20" t="str">
        <f>IF(NOT(AS1733=AS1734),AS1734,"")</f>
        <v/>
      </c>
      <c r="AR1733" s="20" t="str">
        <f>INDEX($AB$15:$AM$15,MATCH($AS1733,$AB$11:$AM$11,0))</f>
        <v>out</v>
      </c>
      <c r="AS1733" s="20" t="str">
        <f>LEFT(AT1733,4)</f>
        <v>2006</v>
      </c>
      <c r="AT1733" s="139" t="str">
        <f>LEFT(B1733,6)</f>
        <v>200609</v>
      </c>
    </row>
    <row r="1734" spans="2:46" x14ac:dyDescent="0.25">
      <c r="B1734" s="11">
        <f>'Market Data'!B1720</f>
        <v>20060925</v>
      </c>
      <c r="C1734" s="2">
        <f>'Market Data'!C1720</f>
        <v>6833.5</v>
      </c>
      <c r="D1734" s="2">
        <f>'Market Data'!D1720</f>
        <v>6869.5</v>
      </c>
      <c r="E1734" s="2">
        <f>'Market Data'!E1720</f>
        <v>6794.5</v>
      </c>
      <c r="F1734" s="12">
        <f>'Market Data'!F1720</f>
        <v>6828.5</v>
      </c>
      <c r="H1734" s="151">
        <f t="shared" si="245"/>
        <v>1716</v>
      </c>
      <c r="I1734" s="244">
        <f ca="1">IF($H1734&lt;($J$6+1),"",PFE(OFFSET($F1734,0,0,-$J$6)))</f>
        <v>4.4105987783265868E-2</v>
      </c>
      <c r="J1734" s="19"/>
      <c r="K1734" s="139" t="str">
        <f t="shared" ca="1" si="246"/>
        <v>Long</v>
      </c>
      <c r="L1734" s="243" t="e">
        <f t="shared" ca="1" si="241"/>
        <v>#N/A</v>
      </c>
      <c r="M1734" s="242" t="e">
        <f t="shared" ca="1" si="242"/>
        <v>#N/A</v>
      </c>
      <c r="N1734" s="20"/>
      <c r="O1734" s="74">
        <f t="shared" ca="1" si="247"/>
        <v>1</v>
      </c>
      <c r="P1734" s="75">
        <f t="shared" ca="1" si="239"/>
        <v>0</v>
      </c>
      <c r="Q1734" s="76" t="str">
        <f t="shared" ca="1" si="243"/>
        <v/>
      </c>
      <c r="R1734" s="75"/>
      <c r="S1734" s="77">
        <f t="shared" ca="1" si="240"/>
        <v>1</v>
      </c>
      <c r="T1734" s="78"/>
      <c r="U1734" s="81">
        <f t="shared" ca="1" si="248"/>
        <v>805</v>
      </c>
      <c r="V1734" s="82">
        <f t="shared" ca="1" si="244"/>
        <v>142188.80000000002</v>
      </c>
      <c r="W1734" s="50"/>
      <c r="X1734" s="50"/>
      <c r="Y1734" s="50"/>
      <c r="Z1734" s="50"/>
      <c r="AA1734" s="50"/>
      <c r="AG1734" s="50"/>
      <c r="AH1734" s="50"/>
      <c r="AI1734" s="50"/>
      <c r="AJ1734" s="50"/>
      <c r="AK1734" s="50"/>
      <c r="AL1734" s="50"/>
      <c r="AM1734" s="50"/>
      <c r="AN1734" s="50"/>
      <c r="AO1734" s="50"/>
      <c r="AP1734" s="138" t="str">
        <f>IF(NOT($AS1734=$AS1735),ROW(),"")</f>
        <v/>
      </c>
      <c r="AQ1734" s="20" t="str">
        <f>IF(NOT(AS1734=AS1735),AS1735,"")</f>
        <v/>
      </c>
      <c r="AR1734" s="20" t="str">
        <f>INDEX($AB$15:$AM$15,MATCH($AS1734,$AB$11:$AM$11,0))</f>
        <v>out</v>
      </c>
      <c r="AS1734" s="20" t="str">
        <f>LEFT(AT1734,4)</f>
        <v>2006</v>
      </c>
      <c r="AT1734" s="139" t="str">
        <f>LEFT(B1734,6)</f>
        <v>200609</v>
      </c>
    </row>
    <row r="1735" spans="2:46" x14ac:dyDescent="0.25">
      <c r="B1735" s="11">
        <f>'Market Data'!B1721</f>
        <v>20060926</v>
      </c>
      <c r="C1735" s="2">
        <f>'Market Data'!C1721</f>
        <v>6869.5</v>
      </c>
      <c r="D1735" s="2">
        <f>'Market Data'!D1721</f>
        <v>6909.5</v>
      </c>
      <c r="E1735" s="2">
        <f>'Market Data'!E1721</f>
        <v>6856</v>
      </c>
      <c r="F1735" s="12">
        <f>'Market Data'!F1721</f>
        <v>6894</v>
      </c>
      <c r="H1735" s="151">
        <f t="shared" si="245"/>
        <v>1717</v>
      </c>
      <c r="I1735" s="244">
        <f ca="1">IF($H1735&lt;($J$6+1),"",PFE(OFFSET($F1735,0,0,-$J$6)))</f>
        <v>5.5697639851738798E-2</v>
      </c>
      <c r="J1735" s="19"/>
      <c r="K1735" s="139" t="str">
        <f t="shared" ca="1" si="246"/>
        <v>Long</v>
      </c>
      <c r="L1735" s="243" t="e">
        <f t="shared" ca="1" si="241"/>
        <v>#N/A</v>
      </c>
      <c r="M1735" s="242" t="e">
        <f t="shared" ca="1" si="242"/>
        <v>#N/A</v>
      </c>
      <c r="N1735" s="20"/>
      <c r="O1735" s="74">
        <f t="shared" ca="1" si="247"/>
        <v>1</v>
      </c>
      <c r="P1735" s="75">
        <f t="shared" ca="1" si="239"/>
        <v>0</v>
      </c>
      <c r="Q1735" s="76" t="str">
        <f t="shared" ca="1" si="243"/>
        <v/>
      </c>
      <c r="R1735" s="75"/>
      <c r="S1735" s="77">
        <f t="shared" ca="1" si="240"/>
        <v>1</v>
      </c>
      <c r="T1735" s="78"/>
      <c r="U1735" s="81">
        <f t="shared" ca="1" si="248"/>
        <v>2292.5</v>
      </c>
      <c r="V1735" s="82">
        <f t="shared" ca="1" si="244"/>
        <v>144481.30000000002</v>
      </c>
      <c r="W1735" s="50"/>
      <c r="X1735" s="50"/>
      <c r="Y1735" s="50"/>
      <c r="Z1735" s="50"/>
      <c r="AA1735" s="50"/>
      <c r="AG1735" s="50"/>
      <c r="AH1735" s="50"/>
      <c r="AI1735" s="50"/>
      <c r="AJ1735" s="50"/>
      <c r="AK1735" s="50"/>
      <c r="AL1735" s="50"/>
      <c r="AM1735" s="50"/>
      <c r="AN1735" s="50"/>
      <c r="AO1735" s="50"/>
      <c r="AP1735" s="138" t="str">
        <f>IF(NOT($AS1735=$AS1736),ROW(),"")</f>
        <v/>
      </c>
      <c r="AQ1735" s="20" t="str">
        <f>IF(NOT(AS1735=AS1736),AS1736,"")</f>
        <v/>
      </c>
      <c r="AR1735" s="20" t="str">
        <f>INDEX($AB$15:$AM$15,MATCH($AS1735,$AB$11:$AM$11,0))</f>
        <v>out</v>
      </c>
      <c r="AS1735" s="20" t="str">
        <f>LEFT(AT1735,4)</f>
        <v>2006</v>
      </c>
      <c r="AT1735" s="139" t="str">
        <f>LEFT(B1735,6)</f>
        <v>200609</v>
      </c>
    </row>
    <row r="1736" spans="2:46" x14ac:dyDescent="0.25">
      <c r="B1736" s="11">
        <f>'Market Data'!B1722</f>
        <v>20060927</v>
      </c>
      <c r="C1736" s="2">
        <f>'Market Data'!C1722</f>
        <v>6913.5</v>
      </c>
      <c r="D1736" s="2">
        <f>'Market Data'!D1722</f>
        <v>6930.5</v>
      </c>
      <c r="E1736" s="2">
        <f>'Market Data'!E1722</f>
        <v>6884.5</v>
      </c>
      <c r="F1736" s="12">
        <f>'Market Data'!F1722</f>
        <v>6917.5</v>
      </c>
      <c r="H1736" s="151">
        <f t="shared" si="245"/>
        <v>1718</v>
      </c>
      <c r="I1736" s="244">
        <f ca="1">IF($H1736&lt;($J$6+1),"",PFE(OFFSET($F1736,0,0,-$J$6)))</f>
        <v>6.7076795136620473E-2</v>
      </c>
      <c r="J1736" s="19"/>
      <c r="K1736" s="139" t="str">
        <f t="shared" ca="1" si="246"/>
        <v>Long</v>
      </c>
      <c r="L1736" s="243" t="e">
        <f t="shared" ca="1" si="241"/>
        <v>#N/A</v>
      </c>
      <c r="M1736" s="242" t="e">
        <f t="shared" ca="1" si="242"/>
        <v>#N/A</v>
      </c>
      <c r="N1736" s="20"/>
      <c r="O1736" s="74">
        <f t="shared" ca="1" si="247"/>
        <v>1</v>
      </c>
      <c r="P1736" s="75">
        <f t="shared" ca="1" si="239"/>
        <v>0</v>
      </c>
      <c r="Q1736" s="76" t="str">
        <f t="shared" ca="1" si="243"/>
        <v/>
      </c>
      <c r="R1736" s="75"/>
      <c r="S1736" s="77">
        <f t="shared" ca="1" si="240"/>
        <v>1</v>
      </c>
      <c r="T1736" s="78"/>
      <c r="U1736" s="81">
        <f t="shared" ca="1" si="248"/>
        <v>822.5</v>
      </c>
      <c r="V1736" s="82">
        <f t="shared" ca="1" si="244"/>
        <v>145303.80000000002</v>
      </c>
      <c r="W1736" s="50"/>
      <c r="X1736" s="50"/>
      <c r="Y1736" s="50"/>
      <c r="Z1736" s="50"/>
      <c r="AA1736" s="50"/>
      <c r="AG1736" s="50"/>
      <c r="AH1736" s="50"/>
      <c r="AI1736" s="50"/>
      <c r="AJ1736" s="50"/>
      <c r="AK1736" s="50"/>
      <c r="AL1736" s="50"/>
      <c r="AM1736" s="50"/>
      <c r="AN1736" s="50"/>
      <c r="AO1736" s="50"/>
      <c r="AP1736" s="138" t="str">
        <f>IF(NOT($AS1736=$AS1737),ROW(),"")</f>
        <v/>
      </c>
      <c r="AQ1736" s="20" t="str">
        <f>IF(NOT(AS1736=AS1737),AS1737,"")</f>
        <v/>
      </c>
      <c r="AR1736" s="20" t="str">
        <f>INDEX($AB$15:$AM$15,MATCH($AS1736,$AB$11:$AM$11,0))</f>
        <v>out</v>
      </c>
      <c r="AS1736" s="20" t="str">
        <f>LEFT(AT1736,4)</f>
        <v>2006</v>
      </c>
      <c r="AT1736" s="139" t="str">
        <f>LEFT(B1736,6)</f>
        <v>200609</v>
      </c>
    </row>
    <row r="1737" spans="2:46" x14ac:dyDescent="0.25">
      <c r="B1737" s="11">
        <f>'Market Data'!B1723</f>
        <v>20060928</v>
      </c>
      <c r="C1737" s="2">
        <f>'Market Data'!C1723</f>
        <v>6923.5</v>
      </c>
      <c r="D1737" s="2">
        <f>'Market Data'!D1723</f>
        <v>6932</v>
      </c>
      <c r="E1737" s="2">
        <f>'Market Data'!E1723</f>
        <v>6901</v>
      </c>
      <c r="F1737" s="12">
        <f>'Market Data'!F1723</f>
        <v>6916.5</v>
      </c>
      <c r="H1737" s="151">
        <f t="shared" si="245"/>
        <v>1719</v>
      </c>
      <c r="I1737" s="244">
        <f ca="1">IF($H1737&lt;($J$6+1),"",PFE(OFFSET($F1737,0,0,-$J$6)))</f>
        <v>8.1017737046348751E-2</v>
      </c>
      <c r="J1737" s="19"/>
      <c r="K1737" s="139" t="str">
        <f t="shared" ca="1" si="246"/>
        <v>Long</v>
      </c>
      <c r="L1737" s="243" t="e">
        <f t="shared" ca="1" si="241"/>
        <v>#N/A</v>
      </c>
      <c r="M1737" s="242" t="e">
        <f t="shared" ca="1" si="242"/>
        <v>#N/A</v>
      </c>
      <c r="N1737" s="20"/>
      <c r="O1737" s="74">
        <f t="shared" ca="1" si="247"/>
        <v>1</v>
      </c>
      <c r="P1737" s="75">
        <f t="shared" ca="1" si="239"/>
        <v>0</v>
      </c>
      <c r="Q1737" s="76" t="str">
        <f t="shared" ca="1" si="243"/>
        <v/>
      </c>
      <c r="R1737" s="75"/>
      <c r="S1737" s="77">
        <f t="shared" ca="1" si="240"/>
        <v>1</v>
      </c>
      <c r="T1737" s="78"/>
      <c r="U1737" s="81">
        <f t="shared" ca="1" si="248"/>
        <v>-35</v>
      </c>
      <c r="V1737" s="82">
        <f t="shared" ca="1" si="244"/>
        <v>145268.80000000002</v>
      </c>
      <c r="W1737" s="50"/>
      <c r="X1737" s="50"/>
      <c r="Y1737" s="50"/>
      <c r="Z1737" s="50"/>
      <c r="AA1737" s="50"/>
      <c r="AG1737" s="50"/>
      <c r="AH1737" s="50"/>
      <c r="AI1737" s="50"/>
      <c r="AJ1737" s="50"/>
      <c r="AK1737" s="50"/>
      <c r="AL1737" s="50"/>
      <c r="AM1737" s="50"/>
      <c r="AN1737" s="50"/>
      <c r="AO1737" s="50"/>
      <c r="AP1737" s="138" t="str">
        <f>IF(NOT($AS1737=$AS1738),ROW(),"")</f>
        <v/>
      </c>
      <c r="AQ1737" s="20" t="str">
        <f>IF(NOT(AS1737=AS1738),AS1738,"")</f>
        <v/>
      </c>
      <c r="AR1737" s="20" t="str">
        <f>INDEX($AB$15:$AM$15,MATCH($AS1737,$AB$11:$AM$11,0))</f>
        <v>out</v>
      </c>
      <c r="AS1737" s="20" t="str">
        <f>LEFT(AT1737,4)</f>
        <v>2006</v>
      </c>
      <c r="AT1737" s="139" t="str">
        <f>LEFT(B1737,6)</f>
        <v>200609</v>
      </c>
    </row>
    <row r="1738" spans="2:46" x14ac:dyDescent="0.25">
      <c r="B1738" s="11">
        <f>'Market Data'!B1724</f>
        <v>20060929</v>
      </c>
      <c r="C1738" s="2">
        <f>'Market Data'!C1724</f>
        <v>6931</v>
      </c>
      <c r="D1738" s="2">
        <f>'Market Data'!D1724</f>
        <v>6960</v>
      </c>
      <c r="E1738" s="2">
        <f>'Market Data'!E1724</f>
        <v>6919.5</v>
      </c>
      <c r="F1738" s="12">
        <f>'Market Data'!F1724</f>
        <v>6930.5</v>
      </c>
      <c r="H1738" s="151">
        <f t="shared" si="245"/>
        <v>1720</v>
      </c>
      <c r="I1738" s="244">
        <f ca="1">IF($H1738&lt;($J$6+1),"",PFE(OFFSET($F1738,0,0,-$J$6)))</f>
        <v>0.11725232929277082</v>
      </c>
      <c r="J1738" s="19"/>
      <c r="K1738" s="139" t="str">
        <f t="shared" ca="1" si="246"/>
        <v>Long</v>
      </c>
      <c r="L1738" s="243" t="e">
        <f t="shared" ca="1" si="241"/>
        <v>#N/A</v>
      </c>
      <c r="M1738" s="242" t="e">
        <f t="shared" ca="1" si="242"/>
        <v>#N/A</v>
      </c>
      <c r="N1738" s="20"/>
      <c r="O1738" s="74">
        <f t="shared" ca="1" si="247"/>
        <v>1</v>
      </c>
      <c r="P1738" s="75">
        <f t="shared" ca="1" si="239"/>
        <v>0</v>
      </c>
      <c r="Q1738" s="76" t="str">
        <f t="shared" ca="1" si="243"/>
        <v/>
      </c>
      <c r="R1738" s="75"/>
      <c r="S1738" s="77">
        <f t="shared" ca="1" si="240"/>
        <v>1</v>
      </c>
      <c r="T1738" s="78"/>
      <c r="U1738" s="81">
        <f t="shared" ca="1" si="248"/>
        <v>490</v>
      </c>
      <c r="V1738" s="82">
        <f t="shared" ca="1" si="244"/>
        <v>145758.80000000002</v>
      </c>
      <c r="W1738" s="50"/>
      <c r="X1738" s="50"/>
      <c r="Y1738" s="50"/>
      <c r="Z1738" s="50"/>
      <c r="AA1738" s="50"/>
      <c r="AG1738" s="50"/>
      <c r="AH1738" s="50"/>
      <c r="AI1738" s="50"/>
      <c r="AJ1738" s="50"/>
      <c r="AK1738" s="50"/>
      <c r="AL1738" s="50"/>
      <c r="AM1738" s="50"/>
      <c r="AN1738" s="50"/>
      <c r="AO1738" s="50"/>
      <c r="AP1738" s="138" t="str">
        <f>IF(NOT($AS1738=$AS1739),ROW(),"")</f>
        <v/>
      </c>
      <c r="AQ1738" s="20" t="str">
        <f>IF(NOT(AS1738=AS1739),AS1739,"")</f>
        <v/>
      </c>
      <c r="AR1738" s="20" t="str">
        <f>INDEX($AB$15:$AM$15,MATCH($AS1738,$AB$11:$AM$11,0))</f>
        <v>out</v>
      </c>
      <c r="AS1738" s="20" t="str">
        <f>LEFT(AT1738,4)</f>
        <v>2006</v>
      </c>
      <c r="AT1738" s="139" t="str">
        <f>LEFT(B1738,6)</f>
        <v>200609</v>
      </c>
    </row>
    <row r="1739" spans="2:46" x14ac:dyDescent="0.25">
      <c r="B1739" s="11">
        <f>'Market Data'!B1725</f>
        <v>20061002</v>
      </c>
      <c r="C1739" s="2">
        <f>'Market Data'!C1725</f>
        <v>6955</v>
      </c>
      <c r="D1739" s="2">
        <f>'Market Data'!D1725</f>
        <v>6960.5</v>
      </c>
      <c r="E1739" s="2">
        <f>'Market Data'!E1725</f>
        <v>6890.5</v>
      </c>
      <c r="F1739" s="12">
        <f>'Market Data'!F1725</f>
        <v>6920</v>
      </c>
      <c r="H1739" s="151">
        <f t="shared" si="245"/>
        <v>1721</v>
      </c>
      <c r="I1739" s="244">
        <f ca="1">IF($H1739&lt;($J$6+1),"",PFE(OFFSET($F1739,0,0,-$J$6)))</f>
        <v>0.10513557498893808</v>
      </c>
      <c r="J1739" s="19"/>
      <c r="K1739" s="139" t="str">
        <f t="shared" ca="1" si="246"/>
        <v>Long</v>
      </c>
      <c r="L1739" s="243" t="e">
        <f t="shared" ca="1" si="241"/>
        <v>#N/A</v>
      </c>
      <c r="M1739" s="242" t="e">
        <f t="shared" ca="1" si="242"/>
        <v>#N/A</v>
      </c>
      <c r="N1739" s="20"/>
      <c r="O1739" s="74">
        <f t="shared" ca="1" si="247"/>
        <v>1</v>
      </c>
      <c r="P1739" s="75">
        <f t="shared" ca="1" si="239"/>
        <v>0</v>
      </c>
      <c r="Q1739" s="76" t="str">
        <f t="shared" ca="1" si="243"/>
        <v/>
      </c>
      <c r="R1739" s="75"/>
      <c r="S1739" s="77">
        <f t="shared" ca="1" si="240"/>
        <v>1</v>
      </c>
      <c r="T1739" s="78"/>
      <c r="U1739" s="81">
        <f t="shared" ca="1" si="248"/>
        <v>-367.5</v>
      </c>
      <c r="V1739" s="82">
        <f t="shared" ca="1" si="244"/>
        <v>145391.30000000002</v>
      </c>
      <c r="W1739" s="50"/>
      <c r="X1739" s="50"/>
      <c r="Y1739" s="50"/>
      <c r="Z1739" s="50"/>
      <c r="AA1739" s="50"/>
      <c r="AG1739" s="50"/>
      <c r="AH1739" s="50"/>
      <c r="AI1739" s="50"/>
      <c r="AJ1739" s="50"/>
      <c r="AK1739" s="50"/>
      <c r="AL1739" s="50"/>
      <c r="AM1739" s="50"/>
      <c r="AN1739" s="50"/>
      <c r="AO1739" s="50"/>
      <c r="AP1739" s="138" t="str">
        <f>IF(NOT($AS1739=$AS1740),ROW(),"")</f>
        <v/>
      </c>
      <c r="AQ1739" s="20" t="str">
        <f>IF(NOT(AS1739=AS1740),AS1740,"")</f>
        <v/>
      </c>
      <c r="AR1739" s="20" t="str">
        <f>INDEX($AB$15:$AM$15,MATCH($AS1739,$AB$11:$AM$11,0))</f>
        <v>out</v>
      </c>
      <c r="AS1739" s="20" t="str">
        <f>LEFT(AT1739,4)</f>
        <v>2006</v>
      </c>
      <c r="AT1739" s="139" t="str">
        <f>LEFT(B1739,6)</f>
        <v>200610</v>
      </c>
    </row>
    <row r="1740" spans="2:46" x14ac:dyDescent="0.25">
      <c r="B1740" s="11">
        <f>'Market Data'!B1726</f>
        <v>20061003</v>
      </c>
      <c r="C1740" s="2">
        <f>'Market Data'!C1726</f>
        <v>6906</v>
      </c>
      <c r="D1740" s="2">
        <f>'Market Data'!D1726</f>
        <v>6953.5</v>
      </c>
      <c r="E1740" s="2">
        <f>'Market Data'!E1726</f>
        <v>6870.5</v>
      </c>
      <c r="F1740" s="12">
        <f>'Market Data'!F1726</f>
        <v>6915.5</v>
      </c>
      <c r="H1740" s="151">
        <f t="shared" si="245"/>
        <v>1722</v>
      </c>
      <c r="I1740" s="244">
        <f ca="1">IF($H1740&lt;($J$6+1),"",PFE(OFFSET($F1740,0,0,-$J$6)))</f>
        <v>0.14671444297580749</v>
      </c>
      <c r="J1740" s="19"/>
      <c r="K1740" s="139" t="str">
        <f t="shared" ca="1" si="246"/>
        <v>Long</v>
      </c>
      <c r="L1740" s="243" t="e">
        <f t="shared" ca="1" si="241"/>
        <v>#N/A</v>
      </c>
      <c r="M1740" s="242" t="e">
        <f t="shared" ca="1" si="242"/>
        <v>#N/A</v>
      </c>
      <c r="N1740" s="20"/>
      <c r="O1740" s="74">
        <f t="shared" ca="1" si="247"/>
        <v>1</v>
      </c>
      <c r="P1740" s="75">
        <f t="shared" ca="1" si="239"/>
        <v>0</v>
      </c>
      <c r="Q1740" s="76" t="str">
        <f t="shared" ca="1" si="243"/>
        <v/>
      </c>
      <c r="R1740" s="75"/>
      <c r="S1740" s="77">
        <f t="shared" ca="1" si="240"/>
        <v>1</v>
      </c>
      <c r="T1740" s="78"/>
      <c r="U1740" s="81">
        <f t="shared" ca="1" si="248"/>
        <v>-157.5</v>
      </c>
      <c r="V1740" s="82">
        <f t="shared" ca="1" si="244"/>
        <v>145233.80000000002</v>
      </c>
      <c r="W1740" s="50"/>
      <c r="X1740" s="50"/>
      <c r="Y1740" s="50"/>
      <c r="Z1740" s="50"/>
      <c r="AA1740" s="50"/>
      <c r="AG1740" s="50"/>
      <c r="AH1740" s="50"/>
      <c r="AI1740" s="50"/>
      <c r="AJ1740" s="50"/>
      <c r="AK1740" s="50"/>
      <c r="AL1740" s="50"/>
      <c r="AM1740" s="50"/>
      <c r="AN1740" s="50"/>
      <c r="AO1740" s="50"/>
      <c r="AP1740" s="138" t="str">
        <f>IF(NOT($AS1740=$AS1741),ROW(),"")</f>
        <v/>
      </c>
      <c r="AQ1740" s="20" t="str">
        <f>IF(NOT(AS1740=AS1741),AS1741,"")</f>
        <v/>
      </c>
      <c r="AR1740" s="20" t="str">
        <f>INDEX($AB$15:$AM$15,MATCH($AS1740,$AB$11:$AM$11,0))</f>
        <v>out</v>
      </c>
      <c r="AS1740" s="20" t="str">
        <f>LEFT(AT1740,4)</f>
        <v>2006</v>
      </c>
      <c r="AT1740" s="139" t="str">
        <f>LEFT(B1740,6)</f>
        <v>200610</v>
      </c>
    </row>
    <row r="1741" spans="2:46" x14ac:dyDescent="0.25">
      <c r="B1741" s="11">
        <f>'Market Data'!B1727</f>
        <v>20061004</v>
      </c>
      <c r="C1741" s="2">
        <f>'Market Data'!C1727</f>
        <v>6927</v>
      </c>
      <c r="D1741" s="2">
        <f>'Market Data'!D1727</f>
        <v>6979</v>
      </c>
      <c r="E1741" s="2">
        <f>'Market Data'!E1727</f>
        <v>6924</v>
      </c>
      <c r="F1741" s="12">
        <f>'Market Data'!F1727</f>
        <v>6976.5</v>
      </c>
      <c r="H1741" s="151">
        <f t="shared" si="245"/>
        <v>1723</v>
      </c>
      <c r="I1741" s="244">
        <f ca="1">IF($H1741&lt;($J$6+1),"",PFE(OFFSET($F1741,0,0,-$J$6)))</f>
        <v>0.1451337197491156</v>
      </c>
      <c r="J1741" s="19"/>
      <c r="K1741" s="139" t="str">
        <f t="shared" ca="1" si="246"/>
        <v>Long</v>
      </c>
      <c r="L1741" s="243" t="e">
        <f t="shared" ca="1" si="241"/>
        <v>#N/A</v>
      </c>
      <c r="M1741" s="242" t="e">
        <f t="shared" ca="1" si="242"/>
        <v>#N/A</v>
      </c>
      <c r="N1741" s="20"/>
      <c r="O1741" s="74">
        <f t="shared" ca="1" si="247"/>
        <v>1</v>
      </c>
      <c r="P1741" s="75">
        <f t="shared" ca="1" si="239"/>
        <v>0</v>
      </c>
      <c r="Q1741" s="76" t="str">
        <f t="shared" ca="1" si="243"/>
        <v/>
      </c>
      <c r="R1741" s="75"/>
      <c r="S1741" s="77">
        <f t="shared" ca="1" si="240"/>
        <v>1</v>
      </c>
      <c r="T1741" s="78"/>
      <c r="U1741" s="81">
        <f t="shared" ca="1" si="248"/>
        <v>2135</v>
      </c>
      <c r="V1741" s="82">
        <f t="shared" ca="1" si="244"/>
        <v>147368.80000000002</v>
      </c>
      <c r="W1741" s="50"/>
      <c r="X1741" s="50"/>
      <c r="Y1741" s="50"/>
      <c r="Z1741" s="50"/>
      <c r="AA1741" s="50"/>
      <c r="AG1741" s="50"/>
      <c r="AH1741" s="50"/>
      <c r="AI1741" s="50"/>
      <c r="AJ1741" s="50"/>
      <c r="AK1741" s="50"/>
      <c r="AL1741" s="50"/>
      <c r="AM1741" s="50"/>
      <c r="AN1741" s="50"/>
      <c r="AO1741" s="50"/>
      <c r="AP1741" s="138" t="str">
        <f>IF(NOT($AS1741=$AS1742),ROW(),"")</f>
        <v/>
      </c>
      <c r="AQ1741" s="20" t="str">
        <f>IF(NOT(AS1741=AS1742),AS1742,"")</f>
        <v/>
      </c>
      <c r="AR1741" s="20" t="str">
        <f>INDEX($AB$15:$AM$15,MATCH($AS1741,$AB$11:$AM$11,0))</f>
        <v>out</v>
      </c>
      <c r="AS1741" s="20" t="str">
        <f>LEFT(AT1741,4)</f>
        <v>2006</v>
      </c>
      <c r="AT1741" s="139" t="str">
        <f>LEFT(B1741,6)</f>
        <v>200610</v>
      </c>
    </row>
    <row r="1742" spans="2:46" x14ac:dyDescent="0.25">
      <c r="B1742" s="11">
        <f>'Market Data'!B1728</f>
        <v>20061005</v>
      </c>
      <c r="C1742" s="2">
        <f>'Market Data'!C1728</f>
        <v>7025</v>
      </c>
      <c r="D1742" s="2">
        <f>'Market Data'!D1728</f>
        <v>7025.5</v>
      </c>
      <c r="E1742" s="2">
        <f>'Market Data'!E1728</f>
        <v>6993.5</v>
      </c>
      <c r="F1742" s="12">
        <f>'Market Data'!F1728</f>
        <v>7004</v>
      </c>
      <c r="H1742" s="151">
        <f t="shared" si="245"/>
        <v>1724</v>
      </c>
      <c r="I1742" s="244">
        <f ca="1">IF($H1742&lt;($J$6+1),"",PFE(OFFSET($F1742,0,0,-$J$6)))</f>
        <v>0.17744643005222807</v>
      </c>
      <c r="J1742" s="19"/>
      <c r="K1742" s="139" t="str">
        <f t="shared" ca="1" si="246"/>
        <v>Long</v>
      </c>
      <c r="L1742" s="243" t="e">
        <f t="shared" ca="1" si="241"/>
        <v>#N/A</v>
      </c>
      <c r="M1742" s="242" t="e">
        <f t="shared" ca="1" si="242"/>
        <v>#N/A</v>
      </c>
      <c r="N1742" s="20"/>
      <c r="O1742" s="74">
        <f t="shared" ca="1" si="247"/>
        <v>1</v>
      </c>
      <c r="P1742" s="75">
        <f t="shared" ca="1" si="239"/>
        <v>0</v>
      </c>
      <c r="Q1742" s="76" t="str">
        <f t="shared" ca="1" si="243"/>
        <v/>
      </c>
      <c r="R1742" s="75"/>
      <c r="S1742" s="77">
        <f t="shared" ca="1" si="240"/>
        <v>1</v>
      </c>
      <c r="T1742" s="78"/>
      <c r="U1742" s="81">
        <f t="shared" ca="1" si="248"/>
        <v>962.5</v>
      </c>
      <c r="V1742" s="82">
        <f t="shared" ca="1" si="244"/>
        <v>148331.30000000002</v>
      </c>
      <c r="W1742" s="50"/>
      <c r="X1742" s="50"/>
      <c r="Y1742" s="50"/>
      <c r="Z1742" s="50"/>
      <c r="AA1742" s="50"/>
      <c r="AG1742" s="50"/>
      <c r="AH1742" s="50"/>
      <c r="AI1742" s="50"/>
      <c r="AJ1742" s="50"/>
      <c r="AK1742" s="50"/>
      <c r="AL1742" s="50"/>
      <c r="AM1742" s="50"/>
      <c r="AN1742" s="50"/>
      <c r="AO1742" s="50"/>
      <c r="AP1742" s="138" t="str">
        <f>IF(NOT($AS1742=$AS1743),ROW(),"")</f>
        <v/>
      </c>
      <c r="AQ1742" s="20" t="str">
        <f>IF(NOT(AS1742=AS1743),AS1743,"")</f>
        <v/>
      </c>
      <c r="AR1742" s="20" t="str">
        <f>INDEX($AB$15:$AM$15,MATCH($AS1742,$AB$11:$AM$11,0))</f>
        <v>out</v>
      </c>
      <c r="AS1742" s="20" t="str">
        <f>LEFT(AT1742,4)</f>
        <v>2006</v>
      </c>
      <c r="AT1742" s="139" t="str">
        <f>LEFT(B1742,6)</f>
        <v>200610</v>
      </c>
    </row>
    <row r="1743" spans="2:46" x14ac:dyDescent="0.25">
      <c r="B1743" s="11">
        <f>'Market Data'!B1729</f>
        <v>20061006</v>
      </c>
      <c r="C1743" s="2">
        <f>'Market Data'!C1729</f>
        <v>7006.5</v>
      </c>
      <c r="D1743" s="2">
        <f>'Market Data'!D1729</f>
        <v>7018.5</v>
      </c>
      <c r="E1743" s="2">
        <f>'Market Data'!E1729</f>
        <v>6977</v>
      </c>
      <c r="F1743" s="12">
        <f>'Market Data'!F1729</f>
        <v>7010</v>
      </c>
      <c r="H1743" s="151">
        <f t="shared" si="245"/>
        <v>1725</v>
      </c>
      <c r="I1743" s="244">
        <f ca="1">IF($H1743&lt;($J$6+1),"",PFE(OFFSET($F1743,0,0,-$J$6)))</f>
        <v>0.20968507531583366</v>
      </c>
      <c r="J1743" s="19"/>
      <c r="K1743" s="139" t="str">
        <f t="shared" ca="1" si="246"/>
        <v>Long</v>
      </c>
      <c r="L1743" s="243" t="e">
        <f t="shared" ca="1" si="241"/>
        <v>#N/A</v>
      </c>
      <c r="M1743" s="242" t="e">
        <f t="shared" ca="1" si="242"/>
        <v>#N/A</v>
      </c>
      <c r="N1743" s="20"/>
      <c r="O1743" s="74">
        <f t="shared" ca="1" si="247"/>
        <v>1</v>
      </c>
      <c r="P1743" s="75">
        <f t="shared" ca="1" si="239"/>
        <v>0</v>
      </c>
      <c r="Q1743" s="76" t="str">
        <f t="shared" ca="1" si="243"/>
        <v/>
      </c>
      <c r="R1743" s="75"/>
      <c r="S1743" s="77">
        <f t="shared" ca="1" si="240"/>
        <v>1</v>
      </c>
      <c r="T1743" s="78"/>
      <c r="U1743" s="81">
        <f t="shared" ca="1" si="248"/>
        <v>210</v>
      </c>
      <c r="V1743" s="82">
        <f t="shared" ca="1" si="244"/>
        <v>148541.30000000002</v>
      </c>
      <c r="W1743" s="50"/>
      <c r="X1743" s="50"/>
      <c r="Y1743" s="50"/>
      <c r="Z1743" s="50"/>
      <c r="AA1743" s="50"/>
      <c r="AG1743" s="50"/>
      <c r="AH1743" s="50"/>
      <c r="AI1743" s="50"/>
      <c r="AJ1743" s="50"/>
      <c r="AK1743" s="50"/>
      <c r="AL1743" s="50"/>
      <c r="AM1743" s="50"/>
      <c r="AN1743" s="50"/>
      <c r="AO1743" s="50"/>
      <c r="AP1743" s="138" t="str">
        <f>IF(NOT($AS1743=$AS1744),ROW(),"")</f>
        <v/>
      </c>
      <c r="AQ1743" s="20" t="str">
        <f>IF(NOT(AS1743=AS1744),AS1744,"")</f>
        <v/>
      </c>
      <c r="AR1743" s="20" t="str">
        <f>INDEX($AB$15:$AM$15,MATCH($AS1743,$AB$11:$AM$11,0))</f>
        <v>out</v>
      </c>
      <c r="AS1743" s="20" t="str">
        <f>LEFT(AT1743,4)</f>
        <v>2006</v>
      </c>
      <c r="AT1743" s="139" t="str">
        <f>LEFT(B1743,6)</f>
        <v>200610</v>
      </c>
    </row>
    <row r="1744" spans="2:46" x14ac:dyDescent="0.25">
      <c r="B1744" s="11">
        <f>'Market Data'!B1730</f>
        <v>20061009</v>
      </c>
      <c r="C1744" s="2">
        <f>'Market Data'!C1730</f>
        <v>7003.5</v>
      </c>
      <c r="D1744" s="2">
        <f>'Market Data'!D1730</f>
        <v>7019.5</v>
      </c>
      <c r="E1744" s="2">
        <f>'Market Data'!E1730</f>
        <v>6977.5</v>
      </c>
      <c r="F1744" s="12">
        <f>'Market Data'!F1730</f>
        <v>7006.5</v>
      </c>
      <c r="H1744" s="151">
        <f t="shared" si="245"/>
        <v>1726</v>
      </c>
      <c r="I1744" s="244">
        <f ca="1">IF($H1744&lt;($J$6+1),"",PFE(OFFSET($F1744,0,0,-$J$6)))</f>
        <v>0.20432102729837776</v>
      </c>
      <c r="J1744" s="19"/>
      <c r="K1744" s="139" t="str">
        <f t="shared" ca="1" si="246"/>
        <v>Long</v>
      </c>
      <c r="L1744" s="243" t="e">
        <f t="shared" ca="1" si="241"/>
        <v>#N/A</v>
      </c>
      <c r="M1744" s="242" t="e">
        <f t="shared" ca="1" si="242"/>
        <v>#N/A</v>
      </c>
      <c r="N1744" s="20"/>
      <c r="O1744" s="74">
        <f t="shared" ca="1" si="247"/>
        <v>1</v>
      </c>
      <c r="P1744" s="75">
        <f t="shared" ca="1" si="239"/>
        <v>0</v>
      </c>
      <c r="Q1744" s="76" t="str">
        <f t="shared" ca="1" si="243"/>
        <v/>
      </c>
      <c r="R1744" s="75"/>
      <c r="S1744" s="77">
        <f t="shared" ca="1" si="240"/>
        <v>1</v>
      </c>
      <c r="T1744" s="78"/>
      <c r="U1744" s="81">
        <f t="shared" ca="1" si="248"/>
        <v>-122.5</v>
      </c>
      <c r="V1744" s="82">
        <f t="shared" ca="1" si="244"/>
        <v>148418.80000000002</v>
      </c>
      <c r="W1744" s="50"/>
      <c r="X1744" s="50"/>
      <c r="Y1744" s="50"/>
      <c r="Z1744" s="50"/>
      <c r="AA1744" s="50"/>
      <c r="AG1744" s="50"/>
      <c r="AH1744" s="50"/>
      <c r="AI1744" s="50"/>
      <c r="AJ1744" s="50"/>
      <c r="AK1744" s="50"/>
      <c r="AL1744" s="50"/>
      <c r="AM1744" s="50"/>
      <c r="AN1744" s="50"/>
      <c r="AO1744" s="50"/>
      <c r="AP1744" s="138" t="str">
        <f>IF(NOT($AS1744=$AS1745),ROW(),"")</f>
        <v/>
      </c>
      <c r="AQ1744" s="20" t="str">
        <f>IF(NOT(AS1744=AS1745),AS1745,"")</f>
        <v/>
      </c>
      <c r="AR1744" s="20" t="str">
        <f>INDEX($AB$15:$AM$15,MATCH($AS1744,$AB$11:$AM$11,0))</f>
        <v>out</v>
      </c>
      <c r="AS1744" s="20" t="str">
        <f>LEFT(AT1744,4)</f>
        <v>2006</v>
      </c>
      <c r="AT1744" s="139" t="str">
        <f>LEFT(B1744,6)</f>
        <v>200610</v>
      </c>
    </row>
    <row r="1745" spans="2:46" x14ac:dyDescent="0.25">
      <c r="B1745" s="11">
        <f>'Market Data'!B1731</f>
        <v>20061010</v>
      </c>
      <c r="C1745" s="2">
        <f>'Market Data'!C1731</f>
        <v>7018</v>
      </c>
      <c r="D1745" s="2">
        <f>'Market Data'!D1731</f>
        <v>7053.5</v>
      </c>
      <c r="E1745" s="2">
        <f>'Market Data'!E1731</f>
        <v>7012.5</v>
      </c>
      <c r="F1745" s="12">
        <f>'Market Data'!F1731</f>
        <v>7047</v>
      </c>
      <c r="H1745" s="151">
        <f t="shared" si="245"/>
        <v>1727</v>
      </c>
      <c r="I1745" s="244">
        <f ca="1">IF($H1745&lt;($J$6+1),"",PFE(OFFSET($F1745,0,0,-$J$6)))</f>
        <v>0.18634716570597681</v>
      </c>
      <c r="J1745" s="19"/>
      <c r="K1745" s="139" t="str">
        <f t="shared" ca="1" si="246"/>
        <v>Long</v>
      </c>
      <c r="L1745" s="243" t="e">
        <f t="shared" ca="1" si="241"/>
        <v>#N/A</v>
      </c>
      <c r="M1745" s="242" t="e">
        <f t="shared" ca="1" si="242"/>
        <v>#N/A</v>
      </c>
      <c r="N1745" s="20"/>
      <c r="O1745" s="74">
        <f t="shared" ca="1" si="247"/>
        <v>1</v>
      </c>
      <c r="P1745" s="75">
        <f t="shared" ref="P1745:P1808" ca="1" si="249">$O1745-S1745</f>
        <v>0</v>
      </c>
      <c r="Q1745" s="76" t="str">
        <f t="shared" ca="1" si="243"/>
        <v/>
      </c>
      <c r="R1745" s="75"/>
      <c r="S1745" s="77">
        <f t="shared" ca="1" si="240"/>
        <v>1</v>
      </c>
      <c r="T1745" s="78"/>
      <c r="U1745" s="81">
        <f t="shared" ca="1" si="248"/>
        <v>1417.5</v>
      </c>
      <c r="V1745" s="82">
        <f t="shared" ca="1" si="244"/>
        <v>149836.30000000002</v>
      </c>
      <c r="W1745" s="50"/>
      <c r="X1745" s="50"/>
      <c r="Y1745" s="50"/>
      <c r="Z1745" s="50"/>
      <c r="AA1745" s="50"/>
      <c r="AG1745" s="50"/>
      <c r="AH1745" s="50"/>
      <c r="AI1745" s="50"/>
      <c r="AJ1745" s="50"/>
      <c r="AK1745" s="50"/>
      <c r="AL1745" s="50"/>
      <c r="AM1745" s="50"/>
      <c r="AN1745" s="50"/>
      <c r="AO1745" s="50"/>
      <c r="AP1745" s="138" t="str">
        <f>IF(NOT($AS1745=$AS1746),ROW(),"")</f>
        <v/>
      </c>
      <c r="AQ1745" s="20" t="str">
        <f>IF(NOT(AS1745=AS1746),AS1746,"")</f>
        <v/>
      </c>
      <c r="AR1745" s="20" t="str">
        <f>INDEX($AB$15:$AM$15,MATCH($AS1745,$AB$11:$AM$11,0))</f>
        <v>out</v>
      </c>
      <c r="AS1745" s="20" t="str">
        <f>LEFT(AT1745,4)</f>
        <v>2006</v>
      </c>
      <c r="AT1745" s="139" t="str">
        <f>LEFT(B1745,6)</f>
        <v>200610</v>
      </c>
    </row>
    <row r="1746" spans="2:46" x14ac:dyDescent="0.25">
      <c r="B1746" s="11">
        <f>'Market Data'!B1732</f>
        <v>20061011</v>
      </c>
      <c r="C1746" s="2">
        <f>'Market Data'!C1732</f>
        <v>7029.5</v>
      </c>
      <c r="D1746" s="2">
        <f>'Market Data'!D1732</f>
        <v>7058.5</v>
      </c>
      <c r="E1746" s="2">
        <f>'Market Data'!E1732</f>
        <v>7003</v>
      </c>
      <c r="F1746" s="12">
        <f>'Market Data'!F1732</f>
        <v>7045</v>
      </c>
      <c r="H1746" s="151">
        <f t="shared" si="245"/>
        <v>1728</v>
      </c>
      <c r="I1746" s="244">
        <f ca="1">IF($H1746&lt;($J$6+1),"",PFE(OFFSET($F1746,0,0,-$J$6)))</f>
        <v>0.20504909074451555</v>
      </c>
      <c r="J1746" s="19"/>
      <c r="K1746" s="139" t="str">
        <f t="shared" ca="1" si="246"/>
        <v>Long</v>
      </c>
      <c r="L1746" s="243" t="e">
        <f t="shared" ca="1" si="241"/>
        <v>#N/A</v>
      </c>
      <c r="M1746" s="242" t="e">
        <f t="shared" ca="1" si="242"/>
        <v>#N/A</v>
      </c>
      <c r="N1746" s="20"/>
      <c r="O1746" s="74">
        <f t="shared" ca="1" si="247"/>
        <v>1</v>
      </c>
      <c r="P1746" s="75">
        <f t="shared" ca="1" si="249"/>
        <v>0</v>
      </c>
      <c r="Q1746" s="76" t="str">
        <f t="shared" ca="1" si="243"/>
        <v/>
      </c>
      <c r="R1746" s="75"/>
      <c r="S1746" s="77">
        <f t="shared" ref="S1746:S1809" ca="1" si="250">IF($Q1745="Fill",$O1745,$S1745)</f>
        <v>1</v>
      </c>
      <c r="T1746" s="78"/>
      <c r="U1746" s="81">
        <f t="shared" ca="1" si="248"/>
        <v>-70</v>
      </c>
      <c r="V1746" s="82">
        <f t="shared" ca="1" si="244"/>
        <v>149766.30000000002</v>
      </c>
      <c r="W1746" s="50"/>
      <c r="X1746" s="50"/>
      <c r="Y1746" s="50"/>
      <c r="Z1746" s="50"/>
      <c r="AA1746" s="50"/>
      <c r="AG1746" s="50"/>
      <c r="AH1746" s="50"/>
      <c r="AI1746" s="50"/>
      <c r="AJ1746" s="50"/>
      <c r="AK1746" s="50"/>
      <c r="AL1746" s="50"/>
      <c r="AM1746" s="50"/>
      <c r="AN1746" s="50"/>
      <c r="AO1746" s="50"/>
      <c r="AP1746" s="138" t="str">
        <f>IF(NOT($AS1746=$AS1747),ROW(),"")</f>
        <v/>
      </c>
      <c r="AQ1746" s="20" t="str">
        <f>IF(NOT(AS1746=AS1747),AS1747,"")</f>
        <v/>
      </c>
      <c r="AR1746" s="20" t="str">
        <f>INDEX($AB$15:$AM$15,MATCH($AS1746,$AB$11:$AM$11,0))</f>
        <v>out</v>
      </c>
      <c r="AS1746" s="20" t="str">
        <f>LEFT(AT1746,4)</f>
        <v>2006</v>
      </c>
      <c r="AT1746" s="139" t="str">
        <f>LEFT(B1746,6)</f>
        <v>200610</v>
      </c>
    </row>
    <row r="1747" spans="2:46" x14ac:dyDescent="0.25">
      <c r="B1747" s="11">
        <f>'Market Data'!B1733</f>
        <v>20061012</v>
      </c>
      <c r="C1747" s="2">
        <f>'Market Data'!C1733</f>
        <v>7047.5</v>
      </c>
      <c r="D1747" s="2">
        <f>'Market Data'!D1733</f>
        <v>7087.5</v>
      </c>
      <c r="E1747" s="2">
        <f>'Market Data'!E1733</f>
        <v>7034</v>
      </c>
      <c r="F1747" s="12">
        <f>'Market Data'!F1733</f>
        <v>7085</v>
      </c>
      <c r="H1747" s="151">
        <f t="shared" si="245"/>
        <v>1729</v>
      </c>
      <c r="I1747" s="244">
        <f ca="1">IF($H1747&lt;($J$6+1),"",PFE(OFFSET($F1747,0,0,-$J$6)))</f>
        <v>0.19892086290165059</v>
      </c>
      <c r="J1747" s="19"/>
      <c r="K1747" s="139" t="str">
        <f t="shared" ca="1" si="246"/>
        <v>Long</v>
      </c>
      <c r="L1747" s="243" t="e">
        <f t="shared" ref="L1747:L1810" ca="1" si="251">IF(AND($K1747="Long",$K1746&lt;&gt;"Long"),$F1747,NA())</f>
        <v>#N/A</v>
      </c>
      <c r="M1747" s="242" t="e">
        <f t="shared" ref="M1747:M1810" ca="1" si="252">IF(AND($K1747="Short",$K1746&lt;&gt;"Short"),$F1747,NA())</f>
        <v>#N/A</v>
      </c>
      <c r="N1747" s="20"/>
      <c r="O1747" s="74">
        <f t="shared" ca="1" si="247"/>
        <v>1</v>
      </c>
      <c r="P1747" s="75">
        <f t="shared" ca="1" si="249"/>
        <v>0</v>
      </c>
      <c r="Q1747" s="76" t="str">
        <f t="shared" ref="Q1747:Q1810" ca="1" si="253">IF(NOT($P1747=0),"Fill","")</f>
        <v/>
      </c>
      <c r="R1747" s="75"/>
      <c r="S1747" s="77">
        <f t="shared" ca="1" si="250"/>
        <v>1</v>
      </c>
      <c r="T1747" s="78"/>
      <c r="U1747" s="81">
        <f t="shared" ca="1" si="248"/>
        <v>1400</v>
      </c>
      <c r="V1747" s="82">
        <f t="shared" ref="V1747:V1810" ca="1" si="254">V1746+U1747</f>
        <v>151166.30000000002</v>
      </c>
      <c r="W1747" s="50"/>
      <c r="X1747" s="50"/>
      <c r="Y1747" s="50"/>
      <c r="Z1747" s="50"/>
      <c r="AA1747" s="50"/>
      <c r="AG1747" s="50"/>
      <c r="AH1747" s="50"/>
      <c r="AI1747" s="50"/>
      <c r="AJ1747" s="50"/>
      <c r="AK1747" s="50"/>
      <c r="AL1747" s="50"/>
      <c r="AM1747" s="50"/>
      <c r="AN1747" s="50"/>
      <c r="AO1747" s="50"/>
      <c r="AP1747" s="138" t="str">
        <f>IF(NOT($AS1747=$AS1748),ROW(),"")</f>
        <v/>
      </c>
      <c r="AQ1747" s="20" t="str">
        <f>IF(NOT(AS1747=AS1748),AS1748,"")</f>
        <v/>
      </c>
      <c r="AR1747" s="20" t="str">
        <f>INDEX($AB$15:$AM$15,MATCH($AS1747,$AB$11:$AM$11,0))</f>
        <v>out</v>
      </c>
      <c r="AS1747" s="20" t="str">
        <f>LEFT(AT1747,4)</f>
        <v>2006</v>
      </c>
      <c r="AT1747" s="139" t="str">
        <f>LEFT(B1747,6)</f>
        <v>200610</v>
      </c>
    </row>
    <row r="1748" spans="2:46" x14ac:dyDescent="0.25">
      <c r="B1748" s="11">
        <f>'Market Data'!B1734</f>
        <v>20061013</v>
      </c>
      <c r="C1748" s="2">
        <f>'Market Data'!C1734</f>
        <v>7102.5</v>
      </c>
      <c r="D1748" s="2">
        <f>'Market Data'!D1734</f>
        <v>7112</v>
      </c>
      <c r="E1748" s="2">
        <f>'Market Data'!E1734</f>
        <v>7074</v>
      </c>
      <c r="F1748" s="12">
        <f>'Market Data'!F1734</f>
        <v>7094</v>
      </c>
      <c r="H1748" s="151">
        <f t="shared" ref="H1748:H1811" si="255">ROW()-ROW(H$18)</f>
        <v>1730</v>
      </c>
      <c r="I1748" s="244">
        <f ca="1">IF($H1748&lt;($J$6+1),"",PFE(OFFSET($F1748,0,0,-$J$6)))</f>
        <v>0.18985206014246789</v>
      </c>
      <c r="J1748" s="19"/>
      <c r="K1748" s="139" t="str">
        <f t="shared" ref="K1748:K1811" ca="1" si="256">IF($I1748="","",IF($I1748&gt;$J$4,"Long",IF($I1748&lt;$J$5,"Short","")))</f>
        <v>Long</v>
      </c>
      <c r="L1748" s="243" t="e">
        <f t="shared" ca="1" si="251"/>
        <v>#N/A</v>
      </c>
      <c r="M1748" s="242" t="e">
        <f t="shared" ca="1" si="252"/>
        <v>#N/A</v>
      </c>
      <c r="N1748" s="20"/>
      <c r="O1748" s="74">
        <f t="shared" ref="O1748:O1811" ca="1" si="257">IF($K1748="Short",-1,IF($K1748="Long",1,0))</f>
        <v>1</v>
      </c>
      <c r="P1748" s="75">
        <f t="shared" ca="1" si="249"/>
        <v>0</v>
      </c>
      <c r="Q1748" s="76" t="str">
        <f t="shared" ca="1" si="253"/>
        <v/>
      </c>
      <c r="R1748" s="75"/>
      <c r="S1748" s="77">
        <f t="shared" ca="1" si="250"/>
        <v>1</v>
      </c>
      <c r="T1748" s="78"/>
      <c r="U1748" s="81">
        <f t="shared" ca="1" si="248"/>
        <v>315</v>
      </c>
      <c r="V1748" s="82">
        <f t="shared" ca="1" si="254"/>
        <v>151481.30000000002</v>
      </c>
      <c r="W1748" s="50"/>
      <c r="X1748" s="50"/>
      <c r="Y1748" s="50"/>
      <c r="Z1748" s="50"/>
      <c r="AA1748" s="50"/>
      <c r="AG1748" s="50"/>
      <c r="AH1748" s="50"/>
      <c r="AI1748" s="50"/>
      <c r="AJ1748" s="50"/>
      <c r="AK1748" s="50"/>
      <c r="AL1748" s="50"/>
      <c r="AM1748" s="50"/>
      <c r="AN1748" s="50"/>
      <c r="AO1748" s="50"/>
      <c r="AP1748" s="138" t="str">
        <f>IF(NOT($AS1748=$AS1749),ROW(),"")</f>
        <v/>
      </c>
      <c r="AQ1748" s="20" t="str">
        <f>IF(NOT(AS1748=AS1749),AS1749,"")</f>
        <v/>
      </c>
      <c r="AR1748" s="20" t="str">
        <f>INDEX($AB$15:$AM$15,MATCH($AS1748,$AB$11:$AM$11,0))</f>
        <v>out</v>
      </c>
      <c r="AS1748" s="20" t="str">
        <f>LEFT(AT1748,4)</f>
        <v>2006</v>
      </c>
      <c r="AT1748" s="139" t="str">
        <f>LEFT(B1748,6)</f>
        <v>200610</v>
      </c>
    </row>
    <row r="1749" spans="2:46" x14ac:dyDescent="0.25">
      <c r="B1749" s="11">
        <f>'Market Data'!B1735</f>
        <v>20061016</v>
      </c>
      <c r="C1749" s="2">
        <f>'Market Data'!C1735</f>
        <v>7112.5</v>
      </c>
      <c r="D1749" s="2">
        <f>'Market Data'!D1735</f>
        <v>7112.5</v>
      </c>
      <c r="E1749" s="2">
        <f>'Market Data'!E1735</f>
        <v>7083</v>
      </c>
      <c r="F1749" s="12">
        <f>'Market Data'!F1735</f>
        <v>7105</v>
      </c>
      <c r="H1749" s="151">
        <f t="shared" si="255"/>
        <v>1731</v>
      </c>
      <c r="I1749" s="244">
        <f ca="1">IF($H1749&lt;($J$6+1),"",PFE(OFFSET($F1749,0,0,-$J$6)))</f>
        <v>0.18913680895363086</v>
      </c>
      <c r="J1749" s="19"/>
      <c r="K1749" s="139" t="str">
        <f t="shared" ca="1" si="256"/>
        <v>Long</v>
      </c>
      <c r="L1749" s="243" t="e">
        <f t="shared" ca="1" si="251"/>
        <v>#N/A</v>
      </c>
      <c r="M1749" s="242" t="e">
        <f t="shared" ca="1" si="252"/>
        <v>#N/A</v>
      </c>
      <c r="N1749" s="20"/>
      <c r="O1749" s="74">
        <f t="shared" ca="1" si="257"/>
        <v>1</v>
      </c>
      <c r="P1749" s="75">
        <f t="shared" ca="1" si="249"/>
        <v>0</v>
      </c>
      <c r="Q1749" s="76" t="str">
        <f t="shared" ca="1" si="253"/>
        <v/>
      </c>
      <c r="R1749" s="75"/>
      <c r="S1749" s="77">
        <f t="shared" ca="1" si="250"/>
        <v>1</v>
      </c>
      <c r="T1749" s="78"/>
      <c r="U1749" s="81">
        <f t="shared" ca="1" si="248"/>
        <v>385</v>
      </c>
      <c r="V1749" s="82">
        <f t="shared" ca="1" si="254"/>
        <v>151866.30000000002</v>
      </c>
      <c r="W1749" s="50"/>
      <c r="X1749" s="50"/>
      <c r="Y1749" s="50"/>
      <c r="Z1749" s="50"/>
      <c r="AA1749" s="50"/>
      <c r="AG1749" s="50"/>
      <c r="AH1749" s="50"/>
      <c r="AI1749" s="50"/>
      <c r="AJ1749" s="50"/>
      <c r="AK1749" s="50"/>
      <c r="AL1749" s="50"/>
      <c r="AM1749" s="50"/>
      <c r="AN1749" s="50"/>
      <c r="AO1749" s="50"/>
      <c r="AP1749" s="138" t="str">
        <f>IF(NOT($AS1749=$AS1750),ROW(),"")</f>
        <v/>
      </c>
      <c r="AQ1749" s="20" t="str">
        <f>IF(NOT(AS1749=AS1750),AS1750,"")</f>
        <v/>
      </c>
      <c r="AR1749" s="20" t="str">
        <f>INDEX($AB$15:$AM$15,MATCH($AS1749,$AB$11:$AM$11,0))</f>
        <v>out</v>
      </c>
      <c r="AS1749" s="20" t="str">
        <f>LEFT(AT1749,4)</f>
        <v>2006</v>
      </c>
      <c r="AT1749" s="139" t="str">
        <f>LEFT(B1749,6)</f>
        <v>200610</v>
      </c>
    </row>
    <row r="1750" spans="2:46" x14ac:dyDescent="0.25">
      <c r="B1750" s="11">
        <f>'Market Data'!B1736</f>
        <v>20061017</v>
      </c>
      <c r="C1750" s="2">
        <f>'Market Data'!C1736</f>
        <v>7102.5</v>
      </c>
      <c r="D1750" s="2">
        <f>'Market Data'!D1736</f>
        <v>7102.5</v>
      </c>
      <c r="E1750" s="2">
        <f>'Market Data'!E1736</f>
        <v>7026.5</v>
      </c>
      <c r="F1750" s="12">
        <f>'Market Data'!F1736</f>
        <v>7029</v>
      </c>
      <c r="H1750" s="151">
        <f t="shared" si="255"/>
        <v>1732</v>
      </c>
      <c r="I1750" s="244">
        <f ca="1">IF($H1750&lt;($J$6+1),"",PFE(OFFSET($F1750,0,0,-$J$6)))</f>
        <v>0.15655945801451557</v>
      </c>
      <c r="J1750" s="19"/>
      <c r="K1750" s="139" t="str">
        <f t="shared" ca="1" si="256"/>
        <v>Long</v>
      </c>
      <c r="L1750" s="243" t="e">
        <f t="shared" ca="1" si="251"/>
        <v>#N/A</v>
      </c>
      <c r="M1750" s="242" t="e">
        <f t="shared" ca="1" si="252"/>
        <v>#N/A</v>
      </c>
      <c r="N1750" s="20"/>
      <c r="O1750" s="74">
        <f t="shared" ca="1" si="257"/>
        <v>1</v>
      </c>
      <c r="P1750" s="75">
        <f t="shared" ca="1" si="249"/>
        <v>0</v>
      </c>
      <c r="Q1750" s="76" t="str">
        <f t="shared" ca="1" si="253"/>
        <v/>
      </c>
      <c r="R1750" s="75"/>
      <c r="S1750" s="77">
        <f t="shared" ca="1" si="250"/>
        <v>1</v>
      </c>
      <c r="T1750" s="78"/>
      <c r="U1750" s="81">
        <f t="shared" ref="U1750:U1813" ca="1" si="258">IF(OR($S1749&amp;$O1749="01",$S1749&amp;$O1749="0-1"),(($F1750-$C1750)*$V$4*$O1749)-(ABS($P1749)*$V$5),IF(OR($S1749&amp;$O1749="10",$S1749&amp;$O1749="-10"),(($C1750-$F1749)*$V$4*$S1749)-(ABS($P1749)*$V$5),IF(OR($S1749&amp;$O1749="1-1",$S1749&amp;$O1749="-11"),(($C1750-$F1749)*$V$4*$S1749)-(ABS($P1749)*$V$5)+(($F1750-$C1750)*$V$4*$S1750),IF(OR($S1749&amp;$O1749="11",$S1749&amp;$O1749="-1-1"),(($F1750-$F1749)*$V$4*$S1750),0))))</f>
        <v>-2660</v>
      </c>
      <c r="V1750" s="82">
        <f t="shared" ca="1" si="254"/>
        <v>149206.30000000002</v>
      </c>
      <c r="W1750" s="50"/>
      <c r="X1750" s="50"/>
      <c r="Y1750" s="50"/>
      <c r="Z1750" s="50"/>
      <c r="AA1750" s="50"/>
      <c r="AG1750" s="50"/>
      <c r="AH1750" s="50"/>
      <c r="AI1750" s="50"/>
      <c r="AJ1750" s="50"/>
      <c r="AK1750" s="50"/>
      <c r="AL1750" s="50"/>
      <c r="AM1750" s="50"/>
      <c r="AN1750" s="50"/>
      <c r="AO1750" s="50"/>
      <c r="AP1750" s="138" t="str">
        <f>IF(NOT($AS1750=$AS1751),ROW(),"")</f>
        <v/>
      </c>
      <c r="AQ1750" s="20" t="str">
        <f>IF(NOT(AS1750=AS1751),AS1751,"")</f>
        <v/>
      </c>
      <c r="AR1750" s="20" t="str">
        <f>INDEX($AB$15:$AM$15,MATCH($AS1750,$AB$11:$AM$11,0))</f>
        <v>out</v>
      </c>
      <c r="AS1750" s="20" t="str">
        <f>LEFT(AT1750,4)</f>
        <v>2006</v>
      </c>
      <c r="AT1750" s="139" t="str">
        <f>LEFT(B1750,6)</f>
        <v>200610</v>
      </c>
    </row>
    <row r="1751" spans="2:46" x14ac:dyDescent="0.25">
      <c r="B1751" s="11">
        <f>'Market Data'!B1737</f>
        <v>20061018</v>
      </c>
      <c r="C1751" s="2">
        <f>'Market Data'!C1737</f>
        <v>7058</v>
      </c>
      <c r="D1751" s="2">
        <f>'Market Data'!D1737</f>
        <v>7133</v>
      </c>
      <c r="E1751" s="2">
        <f>'Market Data'!E1737</f>
        <v>7058</v>
      </c>
      <c r="F1751" s="12">
        <f>'Market Data'!F1737</f>
        <v>7105</v>
      </c>
      <c r="H1751" s="151">
        <f t="shared" si="255"/>
        <v>1733</v>
      </c>
      <c r="I1751" s="244">
        <f ca="1">IF($H1751&lt;($J$6+1),"",PFE(OFFSET($F1751,0,0,-$J$6)))</f>
        <v>0.17474528424016028</v>
      </c>
      <c r="J1751" s="19"/>
      <c r="K1751" s="139" t="str">
        <f t="shared" ca="1" si="256"/>
        <v>Long</v>
      </c>
      <c r="L1751" s="243" t="e">
        <f t="shared" ca="1" si="251"/>
        <v>#N/A</v>
      </c>
      <c r="M1751" s="242" t="e">
        <f t="shared" ca="1" si="252"/>
        <v>#N/A</v>
      </c>
      <c r="N1751" s="20"/>
      <c r="O1751" s="74">
        <f t="shared" ca="1" si="257"/>
        <v>1</v>
      </c>
      <c r="P1751" s="75">
        <f t="shared" ca="1" si="249"/>
        <v>0</v>
      </c>
      <c r="Q1751" s="76" t="str">
        <f t="shared" ca="1" si="253"/>
        <v/>
      </c>
      <c r="R1751" s="75"/>
      <c r="S1751" s="77">
        <f t="shared" ca="1" si="250"/>
        <v>1</v>
      </c>
      <c r="T1751" s="78"/>
      <c r="U1751" s="81">
        <f t="shared" ca="1" si="258"/>
        <v>2660</v>
      </c>
      <c r="V1751" s="82">
        <f t="shared" ca="1" si="254"/>
        <v>151866.30000000002</v>
      </c>
      <c r="W1751" s="50"/>
      <c r="X1751" s="50"/>
      <c r="Y1751" s="50"/>
      <c r="Z1751" s="50"/>
      <c r="AA1751" s="50"/>
      <c r="AG1751" s="50"/>
      <c r="AH1751" s="50"/>
      <c r="AI1751" s="50"/>
      <c r="AJ1751" s="50"/>
      <c r="AK1751" s="50"/>
      <c r="AL1751" s="50"/>
      <c r="AM1751" s="50"/>
      <c r="AN1751" s="50"/>
      <c r="AO1751" s="50"/>
      <c r="AP1751" s="138" t="str">
        <f>IF(NOT($AS1751=$AS1752),ROW(),"")</f>
        <v/>
      </c>
      <c r="AQ1751" s="20" t="str">
        <f>IF(NOT(AS1751=AS1752),AS1752,"")</f>
        <v/>
      </c>
      <c r="AR1751" s="20" t="str">
        <f>INDEX($AB$15:$AM$15,MATCH($AS1751,$AB$11:$AM$11,0))</f>
        <v>out</v>
      </c>
      <c r="AS1751" s="20" t="str">
        <f>LEFT(AT1751,4)</f>
        <v>2006</v>
      </c>
      <c r="AT1751" s="139" t="str">
        <f>LEFT(B1751,6)</f>
        <v>200610</v>
      </c>
    </row>
    <row r="1752" spans="2:46" x14ac:dyDescent="0.25">
      <c r="B1752" s="11">
        <f>'Market Data'!B1738</f>
        <v>20061019</v>
      </c>
      <c r="C1752" s="2">
        <f>'Market Data'!C1738</f>
        <v>7078.5</v>
      </c>
      <c r="D1752" s="2">
        <f>'Market Data'!D1738</f>
        <v>7123</v>
      </c>
      <c r="E1752" s="2">
        <f>'Market Data'!E1738</f>
        <v>7067</v>
      </c>
      <c r="F1752" s="12">
        <f>'Market Data'!F1738</f>
        <v>7100.5</v>
      </c>
      <c r="H1752" s="151">
        <f t="shared" si="255"/>
        <v>1734</v>
      </c>
      <c r="I1752" s="244">
        <f ca="1">IF($H1752&lt;($J$6+1),"",PFE(OFFSET($F1752,0,0,-$J$6)))</f>
        <v>0.17742043703603816</v>
      </c>
      <c r="J1752" s="19"/>
      <c r="K1752" s="139" t="str">
        <f t="shared" ca="1" si="256"/>
        <v>Long</v>
      </c>
      <c r="L1752" s="243" t="e">
        <f t="shared" ca="1" si="251"/>
        <v>#N/A</v>
      </c>
      <c r="M1752" s="242" t="e">
        <f t="shared" ca="1" si="252"/>
        <v>#N/A</v>
      </c>
      <c r="N1752" s="20"/>
      <c r="O1752" s="74">
        <f t="shared" ca="1" si="257"/>
        <v>1</v>
      </c>
      <c r="P1752" s="75">
        <f t="shared" ca="1" si="249"/>
        <v>0</v>
      </c>
      <c r="Q1752" s="76" t="str">
        <f t="shared" ca="1" si="253"/>
        <v/>
      </c>
      <c r="R1752" s="75"/>
      <c r="S1752" s="77">
        <f t="shared" ca="1" si="250"/>
        <v>1</v>
      </c>
      <c r="T1752" s="78"/>
      <c r="U1752" s="81">
        <f t="shared" ca="1" si="258"/>
        <v>-157.5</v>
      </c>
      <c r="V1752" s="82">
        <f t="shared" ca="1" si="254"/>
        <v>151708.80000000002</v>
      </c>
      <c r="W1752" s="50"/>
      <c r="X1752" s="50"/>
      <c r="Y1752" s="50"/>
      <c r="Z1752" s="50"/>
      <c r="AA1752" s="50"/>
      <c r="AG1752" s="50"/>
      <c r="AH1752" s="50"/>
      <c r="AI1752" s="50"/>
      <c r="AJ1752" s="50"/>
      <c r="AK1752" s="50"/>
      <c r="AL1752" s="50"/>
      <c r="AM1752" s="50"/>
      <c r="AN1752" s="50"/>
      <c r="AO1752" s="50"/>
      <c r="AP1752" s="138" t="str">
        <f>IF(NOT($AS1752=$AS1753),ROW(),"")</f>
        <v/>
      </c>
      <c r="AQ1752" s="20" t="str">
        <f>IF(NOT(AS1752=AS1753),AS1753,"")</f>
        <v/>
      </c>
      <c r="AR1752" s="20" t="str">
        <f>INDEX($AB$15:$AM$15,MATCH($AS1752,$AB$11:$AM$11,0))</f>
        <v>out</v>
      </c>
      <c r="AS1752" s="20" t="str">
        <f>LEFT(AT1752,4)</f>
        <v>2006</v>
      </c>
      <c r="AT1752" s="139" t="str">
        <f>LEFT(B1752,6)</f>
        <v>200610</v>
      </c>
    </row>
    <row r="1753" spans="2:46" x14ac:dyDescent="0.25">
      <c r="B1753" s="11">
        <f>'Market Data'!B1739</f>
        <v>20061020</v>
      </c>
      <c r="C1753" s="2">
        <f>'Market Data'!C1739</f>
        <v>7111.5</v>
      </c>
      <c r="D1753" s="2">
        <f>'Market Data'!D1739</f>
        <v>7137.5</v>
      </c>
      <c r="E1753" s="2">
        <f>'Market Data'!E1739</f>
        <v>7094.5</v>
      </c>
      <c r="F1753" s="12">
        <f>'Market Data'!F1739</f>
        <v>7121</v>
      </c>
      <c r="H1753" s="151">
        <f t="shared" si="255"/>
        <v>1735</v>
      </c>
      <c r="I1753" s="244">
        <f ca="1">IF($H1753&lt;($J$6+1),"",PFE(OFFSET($F1753,0,0,-$J$6)))</f>
        <v>0.20231163297229784</v>
      </c>
      <c r="J1753" s="19"/>
      <c r="K1753" s="139" t="str">
        <f t="shared" ca="1" si="256"/>
        <v>Long</v>
      </c>
      <c r="L1753" s="243" t="e">
        <f t="shared" ca="1" si="251"/>
        <v>#N/A</v>
      </c>
      <c r="M1753" s="242" t="e">
        <f t="shared" ca="1" si="252"/>
        <v>#N/A</v>
      </c>
      <c r="N1753" s="20"/>
      <c r="O1753" s="74">
        <f t="shared" ca="1" si="257"/>
        <v>1</v>
      </c>
      <c r="P1753" s="75">
        <f t="shared" ca="1" si="249"/>
        <v>0</v>
      </c>
      <c r="Q1753" s="76" t="str">
        <f t="shared" ca="1" si="253"/>
        <v/>
      </c>
      <c r="R1753" s="75"/>
      <c r="S1753" s="77">
        <f t="shared" ca="1" si="250"/>
        <v>1</v>
      </c>
      <c r="T1753" s="78"/>
      <c r="U1753" s="81">
        <f t="shared" ca="1" si="258"/>
        <v>717.5</v>
      </c>
      <c r="V1753" s="82">
        <f t="shared" ca="1" si="254"/>
        <v>152426.30000000002</v>
      </c>
      <c r="W1753" s="50"/>
      <c r="X1753" s="50"/>
      <c r="Y1753" s="50"/>
      <c r="Z1753" s="50"/>
      <c r="AA1753" s="50"/>
      <c r="AG1753" s="50"/>
      <c r="AH1753" s="50"/>
      <c r="AI1753" s="50"/>
      <c r="AJ1753" s="50"/>
      <c r="AK1753" s="50"/>
      <c r="AL1753" s="50"/>
      <c r="AM1753" s="50"/>
      <c r="AN1753" s="50"/>
      <c r="AO1753" s="50"/>
      <c r="AP1753" s="138" t="str">
        <f>IF(NOT($AS1753=$AS1754),ROW(),"")</f>
        <v/>
      </c>
      <c r="AQ1753" s="20" t="str">
        <f>IF(NOT(AS1753=AS1754),AS1754,"")</f>
        <v/>
      </c>
      <c r="AR1753" s="20" t="str">
        <f>INDEX($AB$15:$AM$15,MATCH($AS1753,$AB$11:$AM$11,0))</f>
        <v>out</v>
      </c>
      <c r="AS1753" s="20" t="str">
        <f>LEFT(AT1753,4)</f>
        <v>2006</v>
      </c>
      <c r="AT1753" s="139" t="str">
        <f>LEFT(B1753,6)</f>
        <v>200610</v>
      </c>
    </row>
    <row r="1754" spans="2:46" x14ac:dyDescent="0.25">
      <c r="B1754" s="11">
        <f>'Market Data'!B1740</f>
        <v>20061023</v>
      </c>
      <c r="C1754" s="2">
        <f>'Market Data'!C1740</f>
        <v>7141.5</v>
      </c>
      <c r="D1754" s="2">
        <f>'Market Data'!D1740</f>
        <v>7168.5</v>
      </c>
      <c r="E1754" s="2">
        <f>'Market Data'!E1740</f>
        <v>7102.5</v>
      </c>
      <c r="F1754" s="12">
        <f>'Market Data'!F1740</f>
        <v>7157.5</v>
      </c>
      <c r="H1754" s="151">
        <f t="shared" si="255"/>
        <v>1736</v>
      </c>
      <c r="I1754" s="244">
        <f ca="1">IF($H1754&lt;($J$6+1),"",PFE(OFFSET($F1754,0,0,-$J$6)))</f>
        <v>0.21148630242648364</v>
      </c>
      <c r="J1754" s="19"/>
      <c r="K1754" s="139" t="str">
        <f t="shared" ca="1" si="256"/>
        <v>Long</v>
      </c>
      <c r="L1754" s="243" t="e">
        <f t="shared" ca="1" si="251"/>
        <v>#N/A</v>
      </c>
      <c r="M1754" s="242" t="e">
        <f t="shared" ca="1" si="252"/>
        <v>#N/A</v>
      </c>
      <c r="N1754" s="20"/>
      <c r="O1754" s="74">
        <f t="shared" ca="1" si="257"/>
        <v>1</v>
      </c>
      <c r="P1754" s="75">
        <f t="shared" ca="1" si="249"/>
        <v>0</v>
      </c>
      <c r="Q1754" s="76" t="str">
        <f t="shared" ca="1" si="253"/>
        <v/>
      </c>
      <c r="R1754" s="75"/>
      <c r="S1754" s="77">
        <f t="shared" ca="1" si="250"/>
        <v>1</v>
      </c>
      <c r="T1754" s="78"/>
      <c r="U1754" s="81">
        <f t="shared" ca="1" si="258"/>
        <v>1277.5</v>
      </c>
      <c r="V1754" s="82">
        <f t="shared" ca="1" si="254"/>
        <v>153703.80000000002</v>
      </c>
      <c r="W1754" s="50"/>
      <c r="X1754" s="50"/>
      <c r="Y1754" s="50"/>
      <c r="Z1754" s="50"/>
      <c r="AA1754" s="50"/>
      <c r="AG1754" s="50"/>
      <c r="AH1754" s="50"/>
      <c r="AI1754" s="50"/>
      <c r="AJ1754" s="50"/>
      <c r="AK1754" s="50"/>
      <c r="AL1754" s="50"/>
      <c r="AM1754" s="50"/>
      <c r="AN1754" s="50"/>
      <c r="AO1754" s="50"/>
      <c r="AP1754" s="138" t="str">
        <f>IF(NOT($AS1754=$AS1755),ROW(),"")</f>
        <v/>
      </c>
      <c r="AQ1754" s="20" t="str">
        <f>IF(NOT(AS1754=AS1755),AS1755,"")</f>
        <v/>
      </c>
      <c r="AR1754" s="20" t="str">
        <f>INDEX($AB$15:$AM$15,MATCH($AS1754,$AB$11:$AM$11,0))</f>
        <v>out</v>
      </c>
      <c r="AS1754" s="20" t="str">
        <f>LEFT(AT1754,4)</f>
        <v>2006</v>
      </c>
      <c r="AT1754" s="139" t="str">
        <f>LEFT(B1754,6)</f>
        <v>200610</v>
      </c>
    </row>
    <row r="1755" spans="2:46" x14ac:dyDescent="0.25">
      <c r="B1755" s="11">
        <f>'Market Data'!B1741</f>
        <v>20061024</v>
      </c>
      <c r="C1755" s="2">
        <f>'Market Data'!C1741</f>
        <v>7159.5</v>
      </c>
      <c r="D1755" s="2">
        <f>'Market Data'!D1741</f>
        <v>7170.5</v>
      </c>
      <c r="E1755" s="2">
        <f>'Market Data'!E1741</f>
        <v>7144.5</v>
      </c>
      <c r="F1755" s="12">
        <f>'Market Data'!F1741</f>
        <v>7162.5</v>
      </c>
      <c r="H1755" s="151">
        <f t="shared" si="255"/>
        <v>1737</v>
      </c>
      <c r="I1755" s="244">
        <f ca="1">IF($H1755&lt;($J$6+1),"",PFE(OFFSET($F1755,0,0,-$J$6)))</f>
        <v>0.18476319233118763</v>
      </c>
      <c r="J1755" s="19"/>
      <c r="K1755" s="139" t="str">
        <f t="shared" ca="1" si="256"/>
        <v>Long</v>
      </c>
      <c r="L1755" s="243" t="e">
        <f t="shared" ca="1" si="251"/>
        <v>#N/A</v>
      </c>
      <c r="M1755" s="242" t="e">
        <f t="shared" ca="1" si="252"/>
        <v>#N/A</v>
      </c>
      <c r="N1755" s="20"/>
      <c r="O1755" s="74">
        <f t="shared" ca="1" si="257"/>
        <v>1</v>
      </c>
      <c r="P1755" s="75">
        <f t="shared" ca="1" si="249"/>
        <v>0</v>
      </c>
      <c r="Q1755" s="76" t="str">
        <f t="shared" ca="1" si="253"/>
        <v/>
      </c>
      <c r="R1755" s="75"/>
      <c r="S1755" s="77">
        <f t="shared" ca="1" si="250"/>
        <v>1</v>
      </c>
      <c r="T1755" s="78"/>
      <c r="U1755" s="81">
        <f t="shared" ca="1" si="258"/>
        <v>175</v>
      </c>
      <c r="V1755" s="82">
        <f t="shared" ca="1" si="254"/>
        <v>153878.80000000002</v>
      </c>
      <c r="W1755" s="50"/>
      <c r="X1755" s="50"/>
      <c r="Y1755" s="50"/>
      <c r="Z1755" s="50"/>
      <c r="AA1755" s="50"/>
      <c r="AG1755" s="50"/>
      <c r="AH1755" s="50"/>
      <c r="AI1755" s="50"/>
      <c r="AJ1755" s="50"/>
      <c r="AK1755" s="50"/>
      <c r="AL1755" s="50"/>
      <c r="AM1755" s="50"/>
      <c r="AN1755" s="50"/>
      <c r="AO1755" s="50"/>
      <c r="AP1755" s="138" t="str">
        <f>IF(NOT($AS1755=$AS1756),ROW(),"")</f>
        <v/>
      </c>
      <c r="AQ1755" s="20" t="str">
        <f>IF(NOT(AS1755=AS1756),AS1756,"")</f>
        <v/>
      </c>
      <c r="AR1755" s="20" t="str">
        <f>INDEX($AB$15:$AM$15,MATCH($AS1755,$AB$11:$AM$11,0))</f>
        <v>out</v>
      </c>
      <c r="AS1755" s="20" t="str">
        <f>LEFT(AT1755,4)</f>
        <v>2006</v>
      </c>
      <c r="AT1755" s="139" t="str">
        <f>LEFT(B1755,6)</f>
        <v>200610</v>
      </c>
    </row>
    <row r="1756" spans="2:46" x14ac:dyDescent="0.25">
      <c r="B1756" s="11">
        <f>'Market Data'!B1742</f>
        <v>20061025</v>
      </c>
      <c r="C1756" s="2">
        <f>'Market Data'!C1742</f>
        <v>7160</v>
      </c>
      <c r="D1756" s="2">
        <f>'Market Data'!D1742</f>
        <v>7194</v>
      </c>
      <c r="E1756" s="2">
        <f>'Market Data'!E1742</f>
        <v>7150.5</v>
      </c>
      <c r="F1756" s="12">
        <f>'Market Data'!F1742</f>
        <v>7181.5</v>
      </c>
      <c r="H1756" s="151">
        <f t="shared" si="255"/>
        <v>1738</v>
      </c>
      <c r="I1756" s="244">
        <f ca="1">IF($H1756&lt;($J$6+1),"",PFE(OFFSET($F1756,0,0,-$J$6)))</f>
        <v>0.16135977277630525</v>
      </c>
      <c r="J1756" s="19"/>
      <c r="K1756" s="139" t="str">
        <f t="shared" ca="1" si="256"/>
        <v>Long</v>
      </c>
      <c r="L1756" s="243" t="e">
        <f t="shared" ca="1" si="251"/>
        <v>#N/A</v>
      </c>
      <c r="M1756" s="242" t="e">
        <f t="shared" ca="1" si="252"/>
        <v>#N/A</v>
      </c>
      <c r="N1756" s="20"/>
      <c r="O1756" s="74">
        <f t="shared" ca="1" si="257"/>
        <v>1</v>
      </c>
      <c r="P1756" s="75">
        <f t="shared" ca="1" si="249"/>
        <v>0</v>
      </c>
      <c r="Q1756" s="76" t="str">
        <f t="shared" ca="1" si="253"/>
        <v/>
      </c>
      <c r="R1756" s="75"/>
      <c r="S1756" s="77">
        <f t="shared" ca="1" si="250"/>
        <v>1</v>
      </c>
      <c r="T1756" s="78"/>
      <c r="U1756" s="81">
        <f t="shared" ca="1" si="258"/>
        <v>665</v>
      </c>
      <c r="V1756" s="82">
        <f t="shared" ca="1" si="254"/>
        <v>154543.80000000002</v>
      </c>
      <c r="W1756" s="50"/>
      <c r="X1756" s="50"/>
      <c r="Y1756" s="50"/>
      <c r="Z1756" s="50"/>
      <c r="AA1756" s="50"/>
      <c r="AG1756" s="50"/>
      <c r="AH1756" s="50"/>
      <c r="AI1756" s="50"/>
      <c r="AJ1756" s="50"/>
      <c r="AK1756" s="50"/>
      <c r="AL1756" s="50"/>
      <c r="AM1756" s="50"/>
      <c r="AN1756" s="50"/>
      <c r="AO1756" s="50"/>
      <c r="AP1756" s="138" t="str">
        <f>IF(NOT($AS1756=$AS1757),ROW(),"")</f>
        <v/>
      </c>
      <c r="AQ1756" s="20" t="str">
        <f>IF(NOT(AS1756=AS1757),AS1757,"")</f>
        <v/>
      </c>
      <c r="AR1756" s="20" t="str">
        <f>INDEX($AB$15:$AM$15,MATCH($AS1756,$AB$11:$AM$11,0))</f>
        <v>out</v>
      </c>
      <c r="AS1756" s="20" t="str">
        <f>LEFT(AT1756,4)</f>
        <v>2006</v>
      </c>
      <c r="AT1756" s="139" t="str">
        <f>LEFT(B1756,6)</f>
        <v>200610</v>
      </c>
    </row>
    <row r="1757" spans="2:46" x14ac:dyDescent="0.25">
      <c r="B1757" s="11">
        <f>'Market Data'!B1743</f>
        <v>20061026</v>
      </c>
      <c r="C1757" s="2">
        <f>'Market Data'!C1743</f>
        <v>7198</v>
      </c>
      <c r="D1757" s="2">
        <f>'Market Data'!D1743</f>
        <v>7220.5</v>
      </c>
      <c r="E1757" s="2">
        <f>'Market Data'!E1743</f>
        <v>7185</v>
      </c>
      <c r="F1757" s="12">
        <f>'Market Data'!F1743</f>
        <v>7196</v>
      </c>
      <c r="H1757" s="151">
        <f t="shared" si="255"/>
        <v>1739</v>
      </c>
      <c r="I1757" s="244">
        <f ca="1">IF($H1757&lt;($J$6+1),"",PFE(OFFSET($F1757,0,0,-$J$6)))</f>
        <v>0.15665568678878763</v>
      </c>
      <c r="J1757" s="19"/>
      <c r="K1757" s="139" t="str">
        <f t="shared" ca="1" si="256"/>
        <v>Long</v>
      </c>
      <c r="L1757" s="243" t="e">
        <f t="shared" ca="1" si="251"/>
        <v>#N/A</v>
      </c>
      <c r="M1757" s="242" t="e">
        <f t="shared" ca="1" si="252"/>
        <v>#N/A</v>
      </c>
      <c r="N1757" s="20"/>
      <c r="O1757" s="74">
        <f t="shared" ca="1" si="257"/>
        <v>1</v>
      </c>
      <c r="P1757" s="75">
        <f t="shared" ca="1" si="249"/>
        <v>0</v>
      </c>
      <c r="Q1757" s="76" t="str">
        <f t="shared" ca="1" si="253"/>
        <v/>
      </c>
      <c r="R1757" s="75"/>
      <c r="S1757" s="77">
        <f t="shared" ca="1" si="250"/>
        <v>1</v>
      </c>
      <c r="T1757" s="78"/>
      <c r="U1757" s="81">
        <f t="shared" ca="1" si="258"/>
        <v>507.5</v>
      </c>
      <c r="V1757" s="82">
        <f t="shared" ca="1" si="254"/>
        <v>155051.30000000002</v>
      </c>
      <c r="W1757" s="50"/>
      <c r="X1757" s="50"/>
      <c r="Y1757" s="50"/>
      <c r="Z1757" s="50"/>
      <c r="AA1757" s="50"/>
      <c r="AG1757" s="50"/>
      <c r="AH1757" s="50"/>
      <c r="AI1757" s="50"/>
      <c r="AJ1757" s="50"/>
      <c r="AK1757" s="50"/>
      <c r="AL1757" s="50"/>
      <c r="AM1757" s="50"/>
      <c r="AN1757" s="50"/>
      <c r="AO1757" s="50"/>
      <c r="AP1757" s="138" t="str">
        <f>IF(NOT($AS1757=$AS1758),ROW(),"")</f>
        <v/>
      </c>
      <c r="AQ1757" s="20" t="str">
        <f>IF(NOT(AS1757=AS1758),AS1758,"")</f>
        <v/>
      </c>
      <c r="AR1757" s="20" t="str">
        <f>INDEX($AB$15:$AM$15,MATCH($AS1757,$AB$11:$AM$11,0))</f>
        <v>out</v>
      </c>
      <c r="AS1757" s="20" t="str">
        <f>LEFT(AT1757,4)</f>
        <v>2006</v>
      </c>
      <c r="AT1757" s="139" t="str">
        <f>LEFT(B1757,6)</f>
        <v>200610</v>
      </c>
    </row>
    <row r="1758" spans="2:46" x14ac:dyDescent="0.25">
      <c r="B1758" s="11">
        <f>'Market Data'!B1744</f>
        <v>20061027</v>
      </c>
      <c r="C1758" s="2">
        <f>'Market Data'!C1744</f>
        <v>7212.5</v>
      </c>
      <c r="D1758" s="2">
        <f>'Market Data'!D1744</f>
        <v>7216.5</v>
      </c>
      <c r="E1758" s="2">
        <f>'Market Data'!E1744</f>
        <v>7144.5</v>
      </c>
      <c r="F1758" s="12">
        <f>'Market Data'!F1744</f>
        <v>7178.5</v>
      </c>
      <c r="H1758" s="151">
        <f t="shared" si="255"/>
        <v>1740</v>
      </c>
      <c r="I1758" s="244">
        <f ca="1">IF($H1758&lt;($J$6+1),"",PFE(OFFSET($F1758,0,0,-$J$6)))</f>
        <v>0.15029334235285474</v>
      </c>
      <c r="J1758" s="19"/>
      <c r="K1758" s="139" t="str">
        <f t="shared" ca="1" si="256"/>
        <v>Long</v>
      </c>
      <c r="L1758" s="243" t="e">
        <f t="shared" ca="1" si="251"/>
        <v>#N/A</v>
      </c>
      <c r="M1758" s="242" t="e">
        <f t="shared" ca="1" si="252"/>
        <v>#N/A</v>
      </c>
      <c r="N1758" s="20"/>
      <c r="O1758" s="74">
        <f t="shared" ca="1" si="257"/>
        <v>1</v>
      </c>
      <c r="P1758" s="75">
        <f t="shared" ca="1" si="249"/>
        <v>0</v>
      </c>
      <c r="Q1758" s="76" t="str">
        <f t="shared" ca="1" si="253"/>
        <v/>
      </c>
      <c r="R1758" s="75"/>
      <c r="S1758" s="77">
        <f t="shared" ca="1" si="250"/>
        <v>1</v>
      </c>
      <c r="T1758" s="78"/>
      <c r="U1758" s="81">
        <f t="shared" ca="1" si="258"/>
        <v>-612.5</v>
      </c>
      <c r="V1758" s="82">
        <f t="shared" ca="1" si="254"/>
        <v>154438.80000000002</v>
      </c>
      <c r="W1758" s="50"/>
      <c r="X1758" s="50"/>
      <c r="Y1758" s="50"/>
      <c r="Z1758" s="50"/>
      <c r="AA1758" s="50"/>
      <c r="AG1758" s="50"/>
      <c r="AH1758" s="50"/>
      <c r="AI1758" s="50"/>
      <c r="AJ1758" s="50"/>
      <c r="AK1758" s="50"/>
      <c r="AL1758" s="50"/>
      <c r="AM1758" s="50"/>
      <c r="AN1758" s="50"/>
      <c r="AO1758" s="50"/>
      <c r="AP1758" s="138" t="str">
        <f>IF(NOT($AS1758=$AS1759),ROW(),"")</f>
        <v/>
      </c>
      <c r="AQ1758" s="20" t="str">
        <f>IF(NOT(AS1758=AS1759),AS1759,"")</f>
        <v/>
      </c>
      <c r="AR1758" s="20" t="str">
        <f>INDEX($AB$15:$AM$15,MATCH($AS1758,$AB$11:$AM$11,0))</f>
        <v>out</v>
      </c>
      <c r="AS1758" s="20" t="str">
        <f>LEFT(AT1758,4)</f>
        <v>2006</v>
      </c>
      <c r="AT1758" s="139" t="str">
        <f>LEFT(B1758,6)</f>
        <v>200610</v>
      </c>
    </row>
    <row r="1759" spans="2:46" x14ac:dyDescent="0.25">
      <c r="B1759" s="11">
        <f>'Market Data'!B1745</f>
        <v>20061030</v>
      </c>
      <c r="C1759" s="2">
        <f>'Market Data'!C1745</f>
        <v>7152</v>
      </c>
      <c r="D1759" s="2">
        <f>'Market Data'!D1745</f>
        <v>7185.5</v>
      </c>
      <c r="E1759" s="2">
        <f>'Market Data'!E1745</f>
        <v>7122.5</v>
      </c>
      <c r="F1759" s="12">
        <f>'Market Data'!F1745</f>
        <v>7175</v>
      </c>
      <c r="H1759" s="151">
        <f t="shared" si="255"/>
        <v>1741</v>
      </c>
      <c r="I1759" s="244">
        <f ca="1">IF($H1759&lt;($J$6+1),"",PFE(OFFSET($F1759,0,0,-$J$6)))</f>
        <v>0.18588942606024861</v>
      </c>
      <c r="J1759" s="19"/>
      <c r="K1759" s="139" t="str">
        <f t="shared" ca="1" si="256"/>
        <v>Long</v>
      </c>
      <c r="L1759" s="243" t="e">
        <f t="shared" ca="1" si="251"/>
        <v>#N/A</v>
      </c>
      <c r="M1759" s="242" t="e">
        <f t="shared" ca="1" si="252"/>
        <v>#N/A</v>
      </c>
      <c r="N1759" s="20"/>
      <c r="O1759" s="74">
        <f t="shared" ca="1" si="257"/>
        <v>1</v>
      </c>
      <c r="P1759" s="75">
        <f t="shared" ca="1" si="249"/>
        <v>0</v>
      </c>
      <c r="Q1759" s="76" t="str">
        <f t="shared" ca="1" si="253"/>
        <v/>
      </c>
      <c r="R1759" s="75"/>
      <c r="S1759" s="77">
        <f t="shared" ca="1" si="250"/>
        <v>1</v>
      </c>
      <c r="T1759" s="78"/>
      <c r="U1759" s="81">
        <f t="shared" ca="1" si="258"/>
        <v>-122.5</v>
      </c>
      <c r="V1759" s="82">
        <f t="shared" ca="1" si="254"/>
        <v>154316.30000000002</v>
      </c>
      <c r="W1759" s="50"/>
      <c r="X1759" s="50"/>
      <c r="Y1759" s="50"/>
      <c r="Z1759" s="50"/>
      <c r="AA1759" s="50"/>
      <c r="AG1759" s="50"/>
      <c r="AH1759" s="50"/>
      <c r="AI1759" s="50"/>
      <c r="AJ1759" s="50"/>
      <c r="AK1759" s="50"/>
      <c r="AL1759" s="50"/>
      <c r="AM1759" s="50"/>
      <c r="AN1759" s="50"/>
      <c r="AO1759" s="50"/>
      <c r="AP1759" s="138" t="str">
        <f>IF(NOT($AS1759=$AS1760),ROW(),"")</f>
        <v/>
      </c>
      <c r="AQ1759" s="20" t="str">
        <f>IF(NOT(AS1759=AS1760),AS1760,"")</f>
        <v/>
      </c>
      <c r="AR1759" s="20" t="str">
        <f>INDEX($AB$15:$AM$15,MATCH($AS1759,$AB$11:$AM$11,0))</f>
        <v>out</v>
      </c>
      <c r="AS1759" s="20" t="str">
        <f>LEFT(AT1759,4)</f>
        <v>2006</v>
      </c>
      <c r="AT1759" s="139" t="str">
        <f>LEFT(B1759,6)</f>
        <v>200610</v>
      </c>
    </row>
    <row r="1760" spans="2:46" x14ac:dyDescent="0.25">
      <c r="B1760" s="11">
        <f>'Market Data'!B1746</f>
        <v>20061031</v>
      </c>
      <c r="C1760" s="2">
        <f>'Market Data'!C1746</f>
        <v>7175.5</v>
      </c>
      <c r="D1760" s="2">
        <f>'Market Data'!D1746</f>
        <v>7201</v>
      </c>
      <c r="E1760" s="2">
        <f>'Market Data'!E1746</f>
        <v>7151</v>
      </c>
      <c r="F1760" s="12">
        <f>'Market Data'!F1746</f>
        <v>7179</v>
      </c>
      <c r="H1760" s="151">
        <f t="shared" si="255"/>
        <v>1742</v>
      </c>
      <c r="I1760" s="244">
        <f ca="1">IF($H1760&lt;($J$6+1),"",PFE(OFFSET($F1760,0,0,-$J$6)))</f>
        <v>0.16970926508432144</v>
      </c>
      <c r="J1760" s="19"/>
      <c r="K1760" s="139" t="str">
        <f t="shared" ca="1" si="256"/>
        <v>Long</v>
      </c>
      <c r="L1760" s="243" t="e">
        <f t="shared" ca="1" si="251"/>
        <v>#N/A</v>
      </c>
      <c r="M1760" s="242" t="e">
        <f t="shared" ca="1" si="252"/>
        <v>#N/A</v>
      </c>
      <c r="N1760" s="20"/>
      <c r="O1760" s="74">
        <f t="shared" ca="1" si="257"/>
        <v>1</v>
      </c>
      <c r="P1760" s="75">
        <f t="shared" ca="1" si="249"/>
        <v>0</v>
      </c>
      <c r="Q1760" s="76" t="str">
        <f t="shared" ca="1" si="253"/>
        <v/>
      </c>
      <c r="R1760" s="75"/>
      <c r="S1760" s="77">
        <f t="shared" ca="1" si="250"/>
        <v>1</v>
      </c>
      <c r="T1760" s="78"/>
      <c r="U1760" s="81">
        <f t="shared" ca="1" si="258"/>
        <v>140</v>
      </c>
      <c r="V1760" s="82">
        <f t="shared" ca="1" si="254"/>
        <v>154456.30000000002</v>
      </c>
      <c r="W1760" s="50"/>
      <c r="X1760" s="50"/>
      <c r="Y1760" s="50"/>
      <c r="Z1760" s="50"/>
      <c r="AA1760" s="50"/>
      <c r="AG1760" s="50"/>
      <c r="AH1760" s="50"/>
      <c r="AI1760" s="50"/>
      <c r="AJ1760" s="50"/>
      <c r="AK1760" s="50"/>
      <c r="AL1760" s="50"/>
      <c r="AM1760" s="50"/>
      <c r="AN1760" s="50"/>
      <c r="AO1760" s="50"/>
      <c r="AP1760" s="138" t="str">
        <f>IF(NOT($AS1760=$AS1761),ROW(),"")</f>
        <v/>
      </c>
      <c r="AQ1760" s="20" t="str">
        <f>IF(NOT(AS1760=AS1761),AS1761,"")</f>
        <v/>
      </c>
      <c r="AR1760" s="20" t="str">
        <f>INDEX($AB$15:$AM$15,MATCH($AS1760,$AB$11:$AM$11,0))</f>
        <v>out</v>
      </c>
      <c r="AS1760" s="20" t="str">
        <f>LEFT(AT1760,4)</f>
        <v>2006</v>
      </c>
      <c r="AT1760" s="139" t="str">
        <f>LEFT(B1760,6)</f>
        <v>200610</v>
      </c>
    </row>
    <row r="1761" spans="2:46" x14ac:dyDescent="0.25">
      <c r="B1761" s="11">
        <f>'Market Data'!B1747</f>
        <v>20061101</v>
      </c>
      <c r="C1761" s="2">
        <f>'Market Data'!C1747</f>
        <v>7187</v>
      </c>
      <c r="D1761" s="2">
        <f>'Market Data'!D1747</f>
        <v>7226.5</v>
      </c>
      <c r="E1761" s="2">
        <f>'Market Data'!E1747</f>
        <v>7165.5</v>
      </c>
      <c r="F1761" s="12">
        <f>'Market Data'!F1747</f>
        <v>7208</v>
      </c>
      <c r="H1761" s="151">
        <f t="shared" si="255"/>
        <v>1743</v>
      </c>
      <c r="I1761" s="244">
        <f ca="1">IF($H1761&lt;($J$6+1),"",PFE(OFFSET($F1761,0,0,-$J$6)))</f>
        <v>0.18177512916273442</v>
      </c>
      <c r="J1761" s="19"/>
      <c r="K1761" s="139" t="str">
        <f t="shared" ca="1" si="256"/>
        <v>Long</v>
      </c>
      <c r="L1761" s="243" t="e">
        <f t="shared" ca="1" si="251"/>
        <v>#N/A</v>
      </c>
      <c r="M1761" s="242" t="e">
        <f t="shared" ca="1" si="252"/>
        <v>#N/A</v>
      </c>
      <c r="N1761" s="20"/>
      <c r="O1761" s="74">
        <f t="shared" ca="1" si="257"/>
        <v>1</v>
      </c>
      <c r="P1761" s="75">
        <f t="shared" ca="1" si="249"/>
        <v>0</v>
      </c>
      <c r="Q1761" s="76" t="str">
        <f t="shared" ca="1" si="253"/>
        <v/>
      </c>
      <c r="R1761" s="75"/>
      <c r="S1761" s="77">
        <f t="shared" ca="1" si="250"/>
        <v>1</v>
      </c>
      <c r="T1761" s="78"/>
      <c r="U1761" s="81">
        <f t="shared" ca="1" si="258"/>
        <v>1015</v>
      </c>
      <c r="V1761" s="82">
        <f t="shared" ca="1" si="254"/>
        <v>155471.30000000002</v>
      </c>
      <c r="W1761" s="50"/>
      <c r="X1761" s="50"/>
      <c r="Y1761" s="50"/>
      <c r="Z1761" s="50"/>
      <c r="AA1761" s="50"/>
      <c r="AG1761" s="50"/>
      <c r="AH1761" s="50"/>
      <c r="AI1761" s="50"/>
      <c r="AJ1761" s="50"/>
      <c r="AK1761" s="50"/>
      <c r="AL1761" s="50"/>
      <c r="AM1761" s="50"/>
      <c r="AN1761" s="50"/>
      <c r="AO1761" s="50"/>
      <c r="AP1761" s="138" t="str">
        <f>IF(NOT($AS1761=$AS1762),ROW(),"")</f>
        <v/>
      </c>
      <c r="AQ1761" s="20" t="str">
        <f>IF(NOT(AS1761=AS1762),AS1762,"")</f>
        <v/>
      </c>
      <c r="AR1761" s="20" t="str">
        <f>INDEX($AB$15:$AM$15,MATCH($AS1761,$AB$11:$AM$11,0))</f>
        <v>out</v>
      </c>
      <c r="AS1761" s="20" t="str">
        <f>LEFT(AT1761,4)</f>
        <v>2006</v>
      </c>
      <c r="AT1761" s="139" t="str">
        <f>LEFT(B1761,6)</f>
        <v>200611</v>
      </c>
    </row>
    <row r="1762" spans="2:46" x14ac:dyDescent="0.25">
      <c r="B1762" s="11">
        <f>'Market Data'!B1748</f>
        <v>20061102</v>
      </c>
      <c r="C1762" s="2">
        <f>'Market Data'!C1748</f>
        <v>7173.5</v>
      </c>
      <c r="D1762" s="2">
        <f>'Market Data'!D1748</f>
        <v>7208</v>
      </c>
      <c r="E1762" s="2">
        <f>'Market Data'!E1748</f>
        <v>7111.5</v>
      </c>
      <c r="F1762" s="12">
        <f>'Market Data'!F1748</f>
        <v>7136.5</v>
      </c>
      <c r="H1762" s="151">
        <f t="shared" si="255"/>
        <v>1744</v>
      </c>
      <c r="I1762" s="244">
        <f ca="1">IF($H1762&lt;($J$6+1),"",PFE(OFFSET($F1762,0,0,-$J$6)))</f>
        <v>0.14902421272548264</v>
      </c>
      <c r="J1762" s="19"/>
      <c r="K1762" s="139" t="str">
        <f t="shared" ca="1" si="256"/>
        <v>Long</v>
      </c>
      <c r="L1762" s="243" t="e">
        <f t="shared" ca="1" si="251"/>
        <v>#N/A</v>
      </c>
      <c r="M1762" s="242" t="e">
        <f t="shared" ca="1" si="252"/>
        <v>#N/A</v>
      </c>
      <c r="N1762" s="20"/>
      <c r="O1762" s="74">
        <f t="shared" ca="1" si="257"/>
        <v>1</v>
      </c>
      <c r="P1762" s="75">
        <f t="shared" ca="1" si="249"/>
        <v>0</v>
      </c>
      <c r="Q1762" s="76" t="str">
        <f t="shared" ca="1" si="253"/>
        <v/>
      </c>
      <c r="R1762" s="75"/>
      <c r="S1762" s="77">
        <f t="shared" ca="1" si="250"/>
        <v>1</v>
      </c>
      <c r="T1762" s="78"/>
      <c r="U1762" s="81">
        <f t="shared" ca="1" si="258"/>
        <v>-2502.5</v>
      </c>
      <c r="V1762" s="82">
        <f t="shared" ca="1" si="254"/>
        <v>152968.80000000002</v>
      </c>
      <c r="W1762" s="50"/>
      <c r="X1762" s="50"/>
      <c r="Y1762" s="50"/>
      <c r="Z1762" s="50"/>
      <c r="AA1762" s="50"/>
      <c r="AG1762" s="50"/>
      <c r="AH1762" s="50"/>
      <c r="AI1762" s="50"/>
      <c r="AJ1762" s="50"/>
      <c r="AK1762" s="50"/>
      <c r="AL1762" s="50"/>
      <c r="AM1762" s="50"/>
      <c r="AN1762" s="50"/>
      <c r="AO1762" s="50"/>
      <c r="AP1762" s="138" t="str">
        <f>IF(NOT($AS1762=$AS1763),ROW(),"")</f>
        <v/>
      </c>
      <c r="AQ1762" s="20" t="str">
        <f>IF(NOT(AS1762=AS1763),AS1763,"")</f>
        <v/>
      </c>
      <c r="AR1762" s="20" t="str">
        <f>INDEX($AB$15:$AM$15,MATCH($AS1762,$AB$11:$AM$11,0))</f>
        <v>out</v>
      </c>
      <c r="AS1762" s="20" t="str">
        <f>LEFT(AT1762,4)</f>
        <v>2006</v>
      </c>
      <c r="AT1762" s="139" t="str">
        <f>LEFT(B1762,6)</f>
        <v>200611</v>
      </c>
    </row>
    <row r="1763" spans="2:46" x14ac:dyDescent="0.25">
      <c r="B1763" s="11">
        <f>'Market Data'!B1749</f>
        <v>20061103</v>
      </c>
      <c r="C1763" s="2">
        <f>'Market Data'!C1749</f>
        <v>7144.5</v>
      </c>
      <c r="D1763" s="2">
        <f>'Market Data'!D1749</f>
        <v>7189.5</v>
      </c>
      <c r="E1763" s="2">
        <f>'Market Data'!E1749</f>
        <v>7125.5</v>
      </c>
      <c r="F1763" s="12">
        <f>'Market Data'!F1749</f>
        <v>7149.5</v>
      </c>
      <c r="H1763" s="151">
        <f t="shared" si="255"/>
        <v>1745</v>
      </c>
      <c r="I1763" s="244">
        <f ca="1">IF($H1763&lt;($J$6+1),"",PFE(OFFSET($F1763,0,0,-$J$6)))</f>
        <v>0.18375151090131828</v>
      </c>
      <c r="J1763" s="19"/>
      <c r="K1763" s="139" t="str">
        <f t="shared" ca="1" si="256"/>
        <v>Long</v>
      </c>
      <c r="L1763" s="243" t="e">
        <f t="shared" ca="1" si="251"/>
        <v>#N/A</v>
      </c>
      <c r="M1763" s="242" t="e">
        <f t="shared" ca="1" si="252"/>
        <v>#N/A</v>
      </c>
      <c r="N1763" s="20"/>
      <c r="O1763" s="74">
        <f t="shared" ca="1" si="257"/>
        <v>1</v>
      </c>
      <c r="P1763" s="75">
        <f t="shared" ca="1" si="249"/>
        <v>0</v>
      </c>
      <c r="Q1763" s="76" t="str">
        <f t="shared" ca="1" si="253"/>
        <v/>
      </c>
      <c r="R1763" s="75"/>
      <c r="S1763" s="77">
        <f t="shared" ca="1" si="250"/>
        <v>1</v>
      </c>
      <c r="T1763" s="78"/>
      <c r="U1763" s="81">
        <f t="shared" ca="1" si="258"/>
        <v>455</v>
      </c>
      <c r="V1763" s="82">
        <f t="shared" ca="1" si="254"/>
        <v>153423.80000000002</v>
      </c>
      <c r="W1763" s="50"/>
      <c r="X1763" s="50"/>
      <c r="Y1763" s="50"/>
      <c r="Z1763" s="50"/>
      <c r="AA1763" s="50"/>
      <c r="AG1763" s="50"/>
      <c r="AH1763" s="50"/>
      <c r="AI1763" s="50"/>
      <c r="AJ1763" s="50"/>
      <c r="AK1763" s="50"/>
      <c r="AL1763" s="50"/>
      <c r="AM1763" s="50"/>
      <c r="AN1763" s="50"/>
      <c r="AO1763" s="50"/>
      <c r="AP1763" s="138" t="str">
        <f>IF(NOT($AS1763=$AS1764),ROW(),"")</f>
        <v/>
      </c>
      <c r="AQ1763" s="20" t="str">
        <f>IF(NOT(AS1763=AS1764),AS1764,"")</f>
        <v/>
      </c>
      <c r="AR1763" s="20" t="str">
        <f>INDEX($AB$15:$AM$15,MATCH($AS1763,$AB$11:$AM$11,0))</f>
        <v>out</v>
      </c>
      <c r="AS1763" s="20" t="str">
        <f>LEFT(AT1763,4)</f>
        <v>2006</v>
      </c>
      <c r="AT1763" s="139" t="str">
        <f>LEFT(B1763,6)</f>
        <v>200611</v>
      </c>
    </row>
    <row r="1764" spans="2:46" x14ac:dyDescent="0.25">
      <c r="B1764" s="11">
        <f>'Market Data'!B1750</f>
        <v>20061106</v>
      </c>
      <c r="C1764" s="2">
        <f>'Market Data'!C1750</f>
        <v>7152.5</v>
      </c>
      <c r="D1764" s="2">
        <f>'Market Data'!D1750</f>
        <v>7246</v>
      </c>
      <c r="E1764" s="2">
        <f>'Market Data'!E1750</f>
        <v>7152</v>
      </c>
      <c r="F1764" s="12">
        <f>'Market Data'!F1750</f>
        <v>7240.5</v>
      </c>
      <c r="H1764" s="151">
        <f t="shared" si="255"/>
        <v>1746</v>
      </c>
      <c r="I1764" s="244">
        <f ca="1">IF($H1764&lt;($J$6+1),"",PFE(OFFSET($F1764,0,0,-$J$6)))</f>
        <v>0.2045850397658886</v>
      </c>
      <c r="J1764" s="19"/>
      <c r="K1764" s="139" t="str">
        <f t="shared" ca="1" si="256"/>
        <v>Long</v>
      </c>
      <c r="L1764" s="243" t="e">
        <f t="shared" ca="1" si="251"/>
        <v>#N/A</v>
      </c>
      <c r="M1764" s="242" t="e">
        <f t="shared" ca="1" si="252"/>
        <v>#N/A</v>
      </c>
      <c r="N1764" s="20"/>
      <c r="O1764" s="74">
        <f t="shared" ca="1" si="257"/>
        <v>1</v>
      </c>
      <c r="P1764" s="75">
        <f t="shared" ca="1" si="249"/>
        <v>0</v>
      </c>
      <c r="Q1764" s="76" t="str">
        <f t="shared" ca="1" si="253"/>
        <v/>
      </c>
      <c r="R1764" s="75"/>
      <c r="S1764" s="77">
        <f t="shared" ca="1" si="250"/>
        <v>1</v>
      </c>
      <c r="T1764" s="78"/>
      <c r="U1764" s="81">
        <f t="shared" ca="1" si="258"/>
        <v>3185</v>
      </c>
      <c r="V1764" s="82">
        <f t="shared" ca="1" si="254"/>
        <v>156608.80000000002</v>
      </c>
      <c r="W1764" s="50"/>
      <c r="X1764" s="50"/>
      <c r="Y1764" s="50"/>
      <c r="Z1764" s="50"/>
      <c r="AA1764" s="50"/>
      <c r="AG1764" s="50"/>
      <c r="AH1764" s="50"/>
      <c r="AI1764" s="50"/>
      <c r="AJ1764" s="50"/>
      <c r="AK1764" s="50"/>
      <c r="AL1764" s="50"/>
      <c r="AM1764" s="50"/>
      <c r="AN1764" s="50"/>
      <c r="AO1764" s="50"/>
      <c r="AP1764" s="138" t="str">
        <f>IF(NOT($AS1764=$AS1765),ROW(),"")</f>
        <v/>
      </c>
      <c r="AQ1764" s="20" t="str">
        <f>IF(NOT(AS1764=AS1765),AS1765,"")</f>
        <v/>
      </c>
      <c r="AR1764" s="20" t="str">
        <f>INDEX($AB$15:$AM$15,MATCH($AS1764,$AB$11:$AM$11,0))</f>
        <v>out</v>
      </c>
      <c r="AS1764" s="20" t="str">
        <f>LEFT(AT1764,4)</f>
        <v>2006</v>
      </c>
      <c r="AT1764" s="139" t="str">
        <f>LEFT(B1764,6)</f>
        <v>200611</v>
      </c>
    </row>
    <row r="1765" spans="2:46" x14ac:dyDescent="0.25">
      <c r="B1765" s="11">
        <f>'Market Data'!B1751</f>
        <v>20061107</v>
      </c>
      <c r="C1765" s="2">
        <f>'Market Data'!C1751</f>
        <v>7240.5</v>
      </c>
      <c r="D1765" s="2">
        <f>'Market Data'!D1751</f>
        <v>7265.5</v>
      </c>
      <c r="E1765" s="2">
        <f>'Market Data'!E1751</f>
        <v>7238</v>
      </c>
      <c r="F1765" s="12">
        <f>'Market Data'!F1751</f>
        <v>7271.5</v>
      </c>
      <c r="H1765" s="151">
        <f t="shared" si="255"/>
        <v>1747</v>
      </c>
      <c r="I1765" s="244">
        <f ca="1">IF($H1765&lt;($J$6+1),"",PFE(OFFSET($F1765,0,0,-$J$6)))</f>
        <v>0.25240272635421007</v>
      </c>
      <c r="J1765" s="19"/>
      <c r="K1765" s="139" t="str">
        <f t="shared" ca="1" si="256"/>
        <v>Long</v>
      </c>
      <c r="L1765" s="243" t="e">
        <f t="shared" ca="1" si="251"/>
        <v>#N/A</v>
      </c>
      <c r="M1765" s="242" t="e">
        <f t="shared" ca="1" si="252"/>
        <v>#N/A</v>
      </c>
      <c r="N1765" s="20"/>
      <c r="O1765" s="74">
        <f t="shared" ca="1" si="257"/>
        <v>1</v>
      </c>
      <c r="P1765" s="75">
        <f t="shared" ca="1" si="249"/>
        <v>0</v>
      </c>
      <c r="Q1765" s="76" t="str">
        <f t="shared" ca="1" si="253"/>
        <v/>
      </c>
      <c r="R1765" s="75"/>
      <c r="S1765" s="77">
        <f t="shared" ca="1" si="250"/>
        <v>1</v>
      </c>
      <c r="T1765" s="78"/>
      <c r="U1765" s="81">
        <f t="shared" ca="1" si="258"/>
        <v>1085</v>
      </c>
      <c r="V1765" s="82">
        <f t="shared" ca="1" si="254"/>
        <v>157693.80000000002</v>
      </c>
      <c r="W1765" s="50"/>
      <c r="X1765" s="50"/>
      <c r="Y1765" s="50"/>
      <c r="Z1765" s="50"/>
      <c r="AA1765" s="50"/>
      <c r="AG1765" s="50"/>
      <c r="AH1765" s="50"/>
      <c r="AI1765" s="50"/>
      <c r="AJ1765" s="50"/>
      <c r="AK1765" s="50"/>
      <c r="AL1765" s="50"/>
      <c r="AM1765" s="50"/>
      <c r="AN1765" s="50"/>
      <c r="AO1765" s="50"/>
      <c r="AP1765" s="138" t="str">
        <f>IF(NOT($AS1765=$AS1766),ROW(),"")</f>
        <v/>
      </c>
      <c r="AQ1765" s="20" t="str">
        <f>IF(NOT(AS1765=AS1766),AS1766,"")</f>
        <v/>
      </c>
      <c r="AR1765" s="20" t="str">
        <f>INDEX($AB$15:$AM$15,MATCH($AS1765,$AB$11:$AM$11,0))</f>
        <v>out</v>
      </c>
      <c r="AS1765" s="20" t="str">
        <f>LEFT(AT1765,4)</f>
        <v>2006</v>
      </c>
      <c r="AT1765" s="139" t="str">
        <f>LEFT(B1765,6)</f>
        <v>200611</v>
      </c>
    </row>
    <row r="1766" spans="2:46" x14ac:dyDescent="0.25">
      <c r="B1766" s="11">
        <f>'Market Data'!B1752</f>
        <v>20061108</v>
      </c>
      <c r="C1766" s="2">
        <f>'Market Data'!C1752</f>
        <v>7251</v>
      </c>
      <c r="D1766" s="2">
        <f>'Market Data'!D1752</f>
        <v>7275.5</v>
      </c>
      <c r="E1766" s="2">
        <f>'Market Data'!E1752</f>
        <v>7227</v>
      </c>
      <c r="F1766" s="12">
        <f>'Market Data'!F1752</f>
        <v>7262.5</v>
      </c>
      <c r="H1766" s="151">
        <f t="shared" si="255"/>
        <v>1748</v>
      </c>
      <c r="I1766" s="244">
        <f ca="1">IF($H1766&lt;($J$6+1),"",PFE(OFFSET($F1766,0,0,-$J$6)))</f>
        <v>0.2919965847364393</v>
      </c>
      <c r="J1766" s="19"/>
      <c r="K1766" s="139" t="str">
        <f t="shared" ca="1" si="256"/>
        <v>Long</v>
      </c>
      <c r="L1766" s="243" t="e">
        <f t="shared" ca="1" si="251"/>
        <v>#N/A</v>
      </c>
      <c r="M1766" s="242" t="e">
        <f t="shared" ca="1" si="252"/>
        <v>#N/A</v>
      </c>
      <c r="N1766" s="20"/>
      <c r="O1766" s="74">
        <f t="shared" ca="1" si="257"/>
        <v>1</v>
      </c>
      <c r="P1766" s="75">
        <f t="shared" ca="1" si="249"/>
        <v>0</v>
      </c>
      <c r="Q1766" s="76" t="str">
        <f t="shared" ca="1" si="253"/>
        <v/>
      </c>
      <c r="R1766" s="75"/>
      <c r="S1766" s="77">
        <f t="shared" ca="1" si="250"/>
        <v>1</v>
      </c>
      <c r="T1766" s="78"/>
      <c r="U1766" s="81">
        <f t="shared" ca="1" si="258"/>
        <v>-315</v>
      </c>
      <c r="V1766" s="82">
        <f t="shared" ca="1" si="254"/>
        <v>157378.80000000002</v>
      </c>
      <c r="W1766" s="50"/>
      <c r="X1766" s="50"/>
      <c r="Y1766" s="50"/>
      <c r="Z1766" s="50"/>
      <c r="AA1766" s="50"/>
      <c r="AG1766" s="50"/>
      <c r="AH1766" s="50"/>
      <c r="AI1766" s="50"/>
      <c r="AJ1766" s="50"/>
      <c r="AK1766" s="50"/>
      <c r="AL1766" s="50"/>
      <c r="AM1766" s="50"/>
      <c r="AN1766" s="50"/>
      <c r="AO1766" s="50"/>
      <c r="AP1766" s="138" t="str">
        <f>IF(NOT($AS1766=$AS1767),ROW(),"")</f>
        <v/>
      </c>
      <c r="AQ1766" s="20" t="str">
        <f>IF(NOT(AS1766=AS1767),AS1767,"")</f>
        <v/>
      </c>
      <c r="AR1766" s="20" t="str">
        <f>INDEX($AB$15:$AM$15,MATCH($AS1766,$AB$11:$AM$11,0))</f>
        <v>out</v>
      </c>
      <c r="AS1766" s="20" t="str">
        <f>LEFT(AT1766,4)</f>
        <v>2006</v>
      </c>
      <c r="AT1766" s="139" t="str">
        <f>LEFT(B1766,6)</f>
        <v>200611</v>
      </c>
    </row>
    <row r="1767" spans="2:46" x14ac:dyDescent="0.25">
      <c r="B1767" s="11">
        <f>'Market Data'!B1753</f>
        <v>20061109</v>
      </c>
      <c r="C1767" s="2">
        <f>'Market Data'!C1753</f>
        <v>7268.5</v>
      </c>
      <c r="D1767" s="2">
        <f>'Market Data'!D1753</f>
        <v>7277.5</v>
      </c>
      <c r="E1767" s="2">
        <f>'Market Data'!E1753</f>
        <v>7238</v>
      </c>
      <c r="F1767" s="12">
        <f>'Market Data'!F1753</f>
        <v>7262</v>
      </c>
      <c r="H1767" s="151">
        <f t="shared" si="255"/>
        <v>1749</v>
      </c>
      <c r="I1767" s="244">
        <f ca="1">IF($H1767&lt;($J$6+1),"",PFE(OFFSET($F1767,0,0,-$J$6)))</f>
        <v>0.2970958581345241</v>
      </c>
      <c r="J1767" s="19"/>
      <c r="K1767" s="139" t="str">
        <f t="shared" ca="1" si="256"/>
        <v>Long</v>
      </c>
      <c r="L1767" s="243" t="e">
        <f t="shared" ca="1" si="251"/>
        <v>#N/A</v>
      </c>
      <c r="M1767" s="242" t="e">
        <f t="shared" ca="1" si="252"/>
        <v>#N/A</v>
      </c>
      <c r="N1767" s="20"/>
      <c r="O1767" s="74">
        <f t="shared" ca="1" si="257"/>
        <v>1</v>
      </c>
      <c r="P1767" s="75">
        <f t="shared" ca="1" si="249"/>
        <v>0</v>
      </c>
      <c r="Q1767" s="76" t="str">
        <f t="shared" ca="1" si="253"/>
        <v/>
      </c>
      <c r="R1767" s="75"/>
      <c r="S1767" s="77">
        <f t="shared" ca="1" si="250"/>
        <v>1</v>
      </c>
      <c r="T1767" s="78"/>
      <c r="U1767" s="81">
        <f t="shared" ca="1" si="258"/>
        <v>-17.5</v>
      </c>
      <c r="V1767" s="82">
        <f t="shared" ca="1" si="254"/>
        <v>157361.30000000002</v>
      </c>
      <c r="W1767" s="50"/>
      <c r="X1767" s="50"/>
      <c r="Y1767" s="50"/>
      <c r="Z1767" s="50"/>
      <c r="AA1767" s="50"/>
      <c r="AG1767" s="50"/>
      <c r="AH1767" s="50"/>
      <c r="AI1767" s="50"/>
      <c r="AJ1767" s="50"/>
      <c r="AK1767" s="50"/>
      <c r="AL1767" s="50"/>
      <c r="AM1767" s="50"/>
      <c r="AN1767" s="50"/>
      <c r="AO1767" s="50"/>
      <c r="AP1767" s="138" t="str">
        <f>IF(NOT($AS1767=$AS1768),ROW(),"")</f>
        <v/>
      </c>
      <c r="AQ1767" s="20" t="str">
        <f>IF(NOT(AS1767=AS1768),AS1768,"")</f>
        <v/>
      </c>
      <c r="AR1767" s="20" t="str">
        <f>INDEX($AB$15:$AM$15,MATCH($AS1767,$AB$11:$AM$11,0))</f>
        <v>out</v>
      </c>
      <c r="AS1767" s="20" t="str">
        <f>LEFT(AT1767,4)</f>
        <v>2006</v>
      </c>
      <c r="AT1767" s="139" t="str">
        <f>LEFT(B1767,6)</f>
        <v>200611</v>
      </c>
    </row>
    <row r="1768" spans="2:46" x14ac:dyDescent="0.25">
      <c r="B1768" s="11">
        <f>'Market Data'!B1754</f>
        <v>20061110</v>
      </c>
      <c r="C1768" s="2">
        <f>'Market Data'!C1754</f>
        <v>7254</v>
      </c>
      <c r="D1768" s="2">
        <f>'Market Data'!D1754</f>
        <v>7273</v>
      </c>
      <c r="E1768" s="2">
        <f>'Market Data'!E1754</f>
        <v>7215.5</v>
      </c>
      <c r="F1768" s="12">
        <f>'Market Data'!F1754</f>
        <v>7260.5</v>
      </c>
      <c r="H1768" s="151">
        <f t="shared" si="255"/>
        <v>1750</v>
      </c>
      <c r="I1768" s="244">
        <f ca="1">IF($H1768&lt;($J$6+1),"",PFE(OFFSET($F1768,0,0,-$J$6)))</f>
        <v>0.30860024995725416</v>
      </c>
      <c r="J1768" s="19"/>
      <c r="K1768" s="139" t="str">
        <f t="shared" ca="1" si="256"/>
        <v>Long</v>
      </c>
      <c r="L1768" s="243" t="e">
        <f t="shared" ca="1" si="251"/>
        <v>#N/A</v>
      </c>
      <c r="M1768" s="242" t="e">
        <f t="shared" ca="1" si="252"/>
        <v>#N/A</v>
      </c>
      <c r="N1768" s="20"/>
      <c r="O1768" s="74">
        <f t="shared" ca="1" si="257"/>
        <v>1</v>
      </c>
      <c r="P1768" s="75">
        <f t="shared" ca="1" si="249"/>
        <v>0</v>
      </c>
      <c r="Q1768" s="76" t="str">
        <f t="shared" ca="1" si="253"/>
        <v/>
      </c>
      <c r="R1768" s="75"/>
      <c r="S1768" s="77">
        <f t="shared" ca="1" si="250"/>
        <v>1</v>
      </c>
      <c r="T1768" s="78"/>
      <c r="U1768" s="81">
        <f t="shared" ca="1" si="258"/>
        <v>-52.5</v>
      </c>
      <c r="V1768" s="82">
        <f t="shared" ca="1" si="254"/>
        <v>157308.80000000002</v>
      </c>
      <c r="W1768" s="50"/>
      <c r="X1768" s="50"/>
      <c r="Y1768" s="50"/>
      <c r="Z1768" s="50"/>
      <c r="AA1768" s="50"/>
      <c r="AG1768" s="50"/>
      <c r="AH1768" s="50"/>
      <c r="AI1768" s="50"/>
      <c r="AJ1768" s="50"/>
      <c r="AK1768" s="50"/>
      <c r="AL1768" s="50"/>
      <c r="AM1768" s="50"/>
      <c r="AN1768" s="50"/>
      <c r="AO1768" s="50"/>
      <c r="AP1768" s="138" t="str">
        <f>IF(NOT($AS1768=$AS1769),ROW(),"")</f>
        <v/>
      </c>
      <c r="AQ1768" s="20" t="str">
        <f>IF(NOT(AS1768=AS1769),AS1769,"")</f>
        <v/>
      </c>
      <c r="AR1768" s="20" t="str">
        <f>INDEX($AB$15:$AM$15,MATCH($AS1768,$AB$11:$AM$11,0))</f>
        <v>out</v>
      </c>
      <c r="AS1768" s="20" t="str">
        <f>LEFT(AT1768,4)</f>
        <v>2006</v>
      </c>
      <c r="AT1768" s="139" t="str">
        <f>LEFT(B1768,6)</f>
        <v>200611</v>
      </c>
    </row>
    <row r="1769" spans="2:46" x14ac:dyDescent="0.25">
      <c r="B1769" s="11">
        <f>'Market Data'!B1755</f>
        <v>20061113</v>
      </c>
      <c r="C1769" s="2">
        <f>'Market Data'!C1755</f>
        <v>7263</v>
      </c>
      <c r="D1769" s="2">
        <f>'Market Data'!D1755</f>
        <v>7311</v>
      </c>
      <c r="E1769" s="2">
        <f>'Market Data'!E1755</f>
        <v>7251</v>
      </c>
      <c r="F1769" s="12">
        <f>'Market Data'!F1755</f>
        <v>7300</v>
      </c>
      <c r="H1769" s="151">
        <f t="shared" si="255"/>
        <v>1751</v>
      </c>
      <c r="I1769" s="244">
        <f ca="1">IF($H1769&lt;($J$6+1),"",PFE(OFFSET($F1769,0,0,-$J$6)))</f>
        <v>0.28169464141468697</v>
      </c>
      <c r="J1769" s="19"/>
      <c r="K1769" s="139" t="str">
        <f t="shared" ca="1" si="256"/>
        <v>Long</v>
      </c>
      <c r="L1769" s="243" t="e">
        <f t="shared" ca="1" si="251"/>
        <v>#N/A</v>
      </c>
      <c r="M1769" s="242" t="e">
        <f t="shared" ca="1" si="252"/>
        <v>#N/A</v>
      </c>
      <c r="N1769" s="20"/>
      <c r="O1769" s="74">
        <f t="shared" ca="1" si="257"/>
        <v>1</v>
      </c>
      <c r="P1769" s="75">
        <f t="shared" ca="1" si="249"/>
        <v>0</v>
      </c>
      <c r="Q1769" s="76" t="str">
        <f t="shared" ca="1" si="253"/>
        <v/>
      </c>
      <c r="R1769" s="75"/>
      <c r="S1769" s="77">
        <f t="shared" ca="1" si="250"/>
        <v>1</v>
      </c>
      <c r="T1769" s="78"/>
      <c r="U1769" s="81">
        <f t="shared" ca="1" si="258"/>
        <v>1382.5</v>
      </c>
      <c r="V1769" s="82">
        <f t="shared" ca="1" si="254"/>
        <v>158691.30000000002</v>
      </c>
      <c r="W1769" s="50"/>
      <c r="X1769" s="50"/>
      <c r="Y1769" s="50"/>
      <c r="Z1769" s="50"/>
      <c r="AA1769" s="50"/>
      <c r="AG1769" s="50"/>
      <c r="AH1769" s="50"/>
      <c r="AI1769" s="50"/>
      <c r="AJ1769" s="50"/>
      <c r="AK1769" s="50"/>
      <c r="AL1769" s="50"/>
      <c r="AM1769" s="50"/>
      <c r="AN1769" s="50"/>
      <c r="AO1769" s="50"/>
      <c r="AP1769" s="138" t="str">
        <f>IF(NOT($AS1769=$AS1770),ROW(),"")</f>
        <v/>
      </c>
      <c r="AQ1769" s="20" t="str">
        <f>IF(NOT(AS1769=AS1770),AS1770,"")</f>
        <v/>
      </c>
      <c r="AR1769" s="20" t="str">
        <f>INDEX($AB$15:$AM$15,MATCH($AS1769,$AB$11:$AM$11,0))</f>
        <v>out</v>
      </c>
      <c r="AS1769" s="20" t="str">
        <f>LEFT(AT1769,4)</f>
        <v>2006</v>
      </c>
      <c r="AT1769" s="139" t="str">
        <f>LEFT(B1769,6)</f>
        <v>200611</v>
      </c>
    </row>
    <row r="1770" spans="2:46" x14ac:dyDescent="0.25">
      <c r="B1770" s="11">
        <f>'Market Data'!B1756</f>
        <v>20061114</v>
      </c>
      <c r="C1770" s="2">
        <f>'Market Data'!C1756</f>
        <v>7304</v>
      </c>
      <c r="D1770" s="2">
        <f>'Market Data'!D1756</f>
        <v>7316.5</v>
      </c>
      <c r="E1770" s="2">
        <f>'Market Data'!E1756</f>
        <v>7269</v>
      </c>
      <c r="F1770" s="12">
        <f>'Market Data'!F1756</f>
        <v>7290</v>
      </c>
      <c r="H1770" s="151">
        <f t="shared" si="255"/>
        <v>1752</v>
      </c>
      <c r="I1770" s="244">
        <f ca="1">IF($H1770&lt;($J$6+1),"",PFE(OFFSET($F1770,0,0,-$J$6)))</f>
        <v>0.27549323032850942</v>
      </c>
      <c r="J1770" s="19"/>
      <c r="K1770" s="139" t="str">
        <f t="shared" ca="1" si="256"/>
        <v>Long</v>
      </c>
      <c r="L1770" s="243" t="e">
        <f t="shared" ca="1" si="251"/>
        <v>#N/A</v>
      </c>
      <c r="M1770" s="242" t="e">
        <f t="shared" ca="1" si="252"/>
        <v>#N/A</v>
      </c>
      <c r="N1770" s="20"/>
      <c r="O1770" s="74">
        <f t="shared" ca="1" si="257"/>
        <v>1</v>
      </c>
      <c r="P1770" s="75">
        <f t="shared" ca="1" si="249"/>
        <v>0</v>
      </c>
      <c r="Q1770" s="76" t="str">
        <f t="shared" ca="1" si="253"/>
        <v/>
      </c>
      <c r="R1770" s="75"/>
      <c r="S1770" s="77">
        <f t="shared" ca="1" si="250"/>
        <v>1</v>
      </c>
      <c r="T1770" s="78"/>
      <c r="U1770" s="81">
        <f t="shared" ca="1" si="258"/>
        <v>-350</v>
      </c>
      <c r="V1770" s="82">
        <f t="shared" ca="1" si="254"/>
        <v>158341.30000000002</v>
      </c>
      <c r="W1770" s="50"/>
      <c r="X1770" s="50"/>
      <c r="Y1770" s="50"/>
      <c r="Z1770" s="50"/>
      <c r="AA1770" s="50"/>
      <c r="AG1770" s="50"/>
      <c r="AH1770" s="50"/>
      <c r="AI1770" s="50"/>
      <c r="AJ1770" s="50"/>
      <c r="AK1770" s="50"/>
      <c r="AL1770" s="50"/>
      <c r="AM1770" s="50"/>
      <c r="AN1770" s="50"/>
      <c r="AO1770" s="50"/>
      <c r="AP1770" s="138" t="str">
        <f>IF(NOT($AS1770=$AS1771),ROW(),"")</f>
        <v/>
      </c>
      <c r="AQ1770" s="20" t="str">
        <f>IF(NOT(AS1770=AS1771),AS1771,"")</f>
        <v/>
      </c>
      <c r="AR1770" s="20" t="str">
        <f>INDEX($AB$15:$AM$15,MATCH($AS1770,$AB$11:$AM$11,0))</f>
        <v>out</v>
      </c>
      <c r="AS1770" s="20" t="str">
        <f>LEFT(AT1770,4)</f>
        <v>2006</v>
      </c>
      <c r="AT1770" s="139" t="str">
        <f>LEFT(B1770,6)</f>
        <v>200611</v>
      </c>
    </row>
    <row r="1771" spans="2:46" x14ac:dyDescent="0.25">
      <c r="B1771" s="11">
        <f>'Market Data'!B1757</f>
        <v>20061115</v>
      </c>
      <c r="C1771" s="2">
        <f>'Market Data'!C1757</f>
        <v>7323.5</v>
      </c>
      <c r="D1771" s="2">
        <f>'Market Data'!D1757</f>
        <v>7339</v>
      </c>
      <c r="E1771" s="2">
        <f>'Market Data'!E1757</f>
        <v>7311.5</v>
      </c>
      <c r="F1771" s="12">
        <f>'Market Data'!F1757</f>
        <v>7334.5</v>
      </c>
      <c r="H1771" s="151">
        <f t="shared" si="255"/>
        <v>1753</v>
      </c>
      <c r="I1771" s="244">
        <f ca="1">IF($H1771&lt;($J$6+1),"",PFE(OFFSET($F1771,0,0,-$J$6)))</f>
        <v>0.3300656838623986</v>
      </c>
      <c r="J1771" s="19"/>
      <c r="K1771" s="139" t="str">
        <f t="shared" ca="1" si="256"/>
        <v>Long</v>
      </c>
      <c r="L1771" s="243" t="e">
        <f t="shared" ca="1" si="251"/>
        <v>#N/A</v>
      </c>
      <c r="M1771" s="242" t="e">
        <f t="shared" ca="1" si="252"/>
        <v>#N/A</v>
      </c>
      <c r="N1771" s="20"/>
      <c r="O1771" s="74">
        <f t="shared" ca="1" si="257"/>
        <v>1</v>
      </c>
      <c r="P1771" s="75">
        <f t="shared" ca="1" si="249"/>
        <v>0</v>
      </c>
      <c r="Q1771" s="76" t="str">
        <f t="shared" ca="1" si="253"/>
        <v/>
      </c>
      <c r="R1771" s="75"/>
      <c r="S1771" s="77">
        <f t="shared" ca="1" si="250"/>
        <v>1</v>
      </c>
      <c r="T1771" s="78"/>
      <c r="U1771" s="81">
        <f t="shared" ca="1" si="258"/>
        <v>1557.5</v>
      </c>
      <c r="V1771" s="82">
        <f t="shared" ca="1" si="254"/>
        <v>159898.80000000002</v>
      </c>
      <c r="W1771" s="50"/>
      <c r="X1771" s="50"/>
      <c r="Y1771" s="50"/>
      <c r="Z1771" s="50"/>
      <c r="AA1771" s="50"/>
      <c r="AG1771" s="50"/>
      <c r="AH1771" s="50"/>
      <c r="AI1771" s="50"/>
      <c r="AJ1771" s="50"/>
      <c r="AK1771" s="50"/>
      <c r="AL1771" s="50"/>
      <c r="AM1771" s="50"/>
      <c r="AN1771" s="50"/>
      <c r="AO1771" s="50"/>
      <c r="AP1771" s="138" t="str">
        <f>IF(NOT($AS1771=$AS1772),ROW(),"")</f>
        <v/>
      </c>
      <c r="AQ1771" s="20" t="str">
        <f>IF(NOT(AS1771=AS1772),AS1772,"")</f>
        <v/>
      </c>
      <c r="AR1771" s="20" t="str">
        <f>INDEX($AB$15:$AM$15,MATCH($AS1771,$AB$11:$AM$11,0))</f>
        <v>out</v>
      </c>
      <c r="AS1771" s="20" t="str">
        <f>LEFT(AT1771,4)</f>
        <v>2006</v>
      </c>
      <c r="AT1771" s="139" t="str">
        <f>LEFT(B1771,6)</f>
        <v>200611</v>
      </c>
    </row>
    <row r="1772" spans="2:46" x14ac:dyDescent="0.25">
      <c r="B1772" s="11">
        <f>'Market Data'!B1758</f>
        <v>20061116</v>
      </c>
      <c r="C1772" s="2">
        <f>'Market Data'!C1758</f>
        <v>7333.5</v>
      </c>
      <c r="D1772" s="2">
        <f>'Market Data'!D1758</f>
        <v>7363</v>
      </c>
      <c r="E1772" s="2">
        <f>'Market Data'!E1758</f>
        <v>7319.5</v>
      </c>
      <c r="F1772" s="12">
        <f>'Market Data'!F1758</f>
        <v>7347</v>
      </c>
      <c r="H1772" s="151">
        <f t="shared" si="255"/>
        <v>1754</v>
      </c>
      <c r="I1772" s="244">
        <f ca="1">IF($H1772&lt;($J$6+1),"",PFE(OFFSET($F1772,0,0,-$J$6)))</f>
        <v>0.30385602470042428</v>
      </c>
      <c r="J1772" s="19"/>
      <c r="K1772" s="139" t="str">
        <f t="shared" ca="1" si="256"/>
        <v>Long</v>
      </c>
      <c r="L1772" s="243" t="e">
        <f t="shared" ca="1" si="251"/>
        <v>#N/A</v>
      </c>
      <c r="M1772" s="242" t="e">
        <f t="shared" ca="1" si="252"/>
        <v>#N/A</v>
      </c>
      <c r="N1772" s="20"/>
      <c r="O1772" s="74">
        <f t="shared" ca="1" si="257"/>
        <v>1</v>
      </c>
      <c r="P1772" s="75">
        <f t="shared" ca="1" si="249"/>
        <v>0</v>
      </c>
      <c r="Q1772" s="76" t="str">
        <f t="shared" ca="1" si="253"/>
        <v/>
      </c>
      <c r="R1772" s="75"/>
      <c r="S1772" s="77">
        <f t="shared" ca="1" si="250"/>
        <v>1</v>
      </c>
      <c r="T1772" s="78"/>
      <c r="U1772" s="81">
        <f t="shared" ca="1" si="258"/>
        <v>437.5</v>
      </c>
      <c r="V1772" s="82">
        <f t="shared" ca="1" si="254"/>
        <v>160336.30000000002</v>
      </c>
      <c r="W1772" s="50"/>
      <c r="X1772" s="50"/>
      <c r="Y1772" s="50"/>
      <c r="Z1772" s="50"/>
      <c r="AA1772" s="50"/>
      <c r="AG1772" s="50"/>
      <c r="AH1772" s="50"/>
      <c r="AI1772" s="50"/>
      <c r="AJ1772" s="50"/>
      <c r="AK1772" s="50"/>
      <c r="AL1772" s="50"/>
      <c r="AM1772" s="50"/>
      <c r="AN1772" s="50"/>
      <c r="AO1772" s="50"/>
      <c r="AP1772" s="138" t="str">
        <f>IF(NOT($AS1772=$AS1773),ROW(),"")</f>
        <v/>
      </c>
      <c r="AQ1772" s="20" t="str">
        <f>IF(NOT(AS1772=AS1773),AS1773,"")</f>
        <v/>
      </c>
      <c r="AR1772" s="20" t="str">
        <f>INDEX($AB$15:$AM$15,MATCH($AS1772,$AB$11:$AM$11,0))</f>
        <v>out</v>
      </c>
      <c r="AS1772" s="20" t="str">
        <f>LEFT(AT1772,4)</f>
        <v>2006</v>
      </c>
      <c r="AT1772" s="139" t="str">
        <f>LEFT(B1772,6)</f>
        <v>200611</v>
      </c>
    </row>
    <row r="1773" spans="2:46" x14ac:dyDescent="0.25">
      <c r="B1773" s="11">
        <f>'Market Data'!B1759</f>
        <v>20061117</v>
      </c>
      <c r="C1773" s="2">
        <f>'Market Data'!C1759</f>
        <v>7338.5</v>
      </c>
      <c r="D1773" s="2">
        <f>'Market Data'!D1759</f>
        <v>7354.5</v>
      </c>
      <c r="E1773" s="2">
        <f>'Market Data'!E1759</f>
        <v>7301.5</v>
      </c>
      <c r="F1773" s="12">
        <f>'Market Data'!F1759</f>
        <v>7321</v>
      </c>
      <c r="H1773" s="151">
        <f t="shared" si="255"/>
        <v>1755</v>
      </c>
      <c r="I1773" s="244">
        <f ca="1">IF($H1773&lt;($J$6+1),"",PFE(OFFSET($F1773,0,0,-$J$6)))</f>
        <v>0.29480121518168045</v>
      </c>
      <c r="J1773" s="19"/>
      <c r="K1773" s="139" t="str">
        <f t="shared" ca="1" si="256"/>
        <v>Long</v>
      </c>
      <c r="L1773" s="243" t="e">
        <f t="shared" ca="1" si="251"/>
        <v>#N/A</v>
      </c>
      <c r="M1773" s="242" t="e">
        <f t="shared" ca="1" si="252"/>
        <v>#N/A</v>
      </c>
      <c r="N1773" s="20"/>
      <c r="O1773" s="74">
        <f t="shared" ca="1" si="257"/>
        <v>1</v>
      </c>
      <c r="P1773" s="75">
        <f t="shared" ca="1" si="249"/>
        <v>0</v>
      </c>
      <c r="Q1773" s="76" t="str">
        <f t="shared" ca="1" si="253"/>
        <v/>
      </c>
      <c r="R1773" s="75"/>
      <c r="S1773" s="77">
        <f t="shared" ca="1" si="250"/>
        <v>1</v>
      </c>
      <c r="T1773" s="78"/>
      <c r="U1773" s="81">
        <f t="shared" ca="1" si="258"/>
        <v>-910</v>
      </c>
      <c r="V1773" s="82">
        <f t="shared" ca="1" si="254"/>
        <v>159426.30000000002</v>
      </c>
      <c r="W1773" s="50"/>
      <c r="X1773" s="50"/>
      <c r="Y1773" s="50"/>
      <c r="Z1773" s="50"/>
      <c r="AA1773" s="50"/>
      <c r="AG1773" s="50"/>
      <c r="AH1773" s="50"/>
      <c r="AI1773" s="50"/>
      <c r="AJ1773" s="50"/>
      <c r="AK1773" s="50"/>
      <c r="AL1773" s="50"/>
      <c r="AM1773" s="50"/>
      <c r="AN1773" s="50"/>
      <c r="AO1773" s="50"/>
      <c r="AP1773" s="138" t="str">
        <f>IF(NOT($AS1773=$AS1774),ROW(),"")</f>
        <v/>
      </c>
      <c r="AQ1773" s="20" t="str">
        <f>IF(NOT(AS1773=AS1774),AS1774,"")</f>
        <v/>
      </c>
      <c r="AR1773" s="20" t="str">
        <f>INDEX($AB$15:$AM$15,MATCH($AS1773,$AB$11:$AM$11,0))</f>
        <v>out</v>
      </c>
      <c r="AS1773" s="20" t="str">
        <f>LEFT(AT1773,4)</f>
        <v>2006</v>
      </c>
      <c r="AT1773" s="139" t="str">
        <f>LEFT(B1773,6)</f>
        <v>200611</v>
      </c>
    </row>
    <row r="1774" spans="2:46" x14ac:dyDescent="0.25">
      <c r="B1774" s="11">
        <f>'Market Data'!B1760</f>
        <v>20061120</v>
      </c>
      <c r="C1774" s="2">
        <f>'Market Data'!C1760</f>
        <v>7310.5</v>
      </c>
      <c r="D1774" s="2">
        <f>'Market Data'!D1760</f>
        <v>7362</v>
      </c>
      <c r="E1774" s="2">
        <f>'Market Data'!E1760</f>
        <v>7267.5</v>
      </c>
      <c r="F1774" s="12">
        <f>'Market Data'!F1760</f>
        <v>7354.5</v>
      </c>
      <c r="H1774" s="151">
        <f t="shared" si="255"/>
        <v>1756</v>
      </c>
      <c r="I1774" s="244">
        <f ca="1">IF($H1774&lt;($J$6+1),"",PFE(OFFSET($F1774,0,0,-$J$6)))</f>
        <v>0.29749027156529162</v>
      </c>
      <c r="J1774" s="19"/>
      <c r="K1774" s="139" t="str">
        <f t="shared" ca="1" si="256"/>
        <v>Long</v>
      </c>
      <c r="L1774" s="243" t="e">
        <f t="shared" ca="1" si="251"/>
        <v>#N/A</v>
      </c>
      <c r="M1774" s="242" t="e">
        <f t="shared" ca="1" si="252"/>
        <v>#N/A</v>
      </c>
      <c r="N1774" s="20"/>
      <c r="O1774" s="74">
        <f t="shared" ca="1" si="257"/>
        <v>1</v>
      </c>
      <c r="P1774" s="75">
        <f t="shared" ca="1" si="249"/>
        <v>0</v>
      </c>
      <c r="Q1774" s="76" t="str">
        <f t="shared" ca="1" si="253"/>
        <v/>
      </c>
      <c r="R1774" s="75"/>
      <c r="S1774" s="77">
        <f t="shared" ca="1" si="250"/>
        <v>1</v>
      </c>
      <c r="T1774" s="78"/>
      <c r="U1774" s="81">
        <f t="shared" ca="1" si="258"/>
        <v>1172.5</v>
      </c>
      <c r="V1774" s="82">
        <f t="shared" ca="1" si="254"/>
        <v>160598.80000000002</v>
      </c>
      <c r="W1774" s="50"/>
      <c r="X1774" s="50"/>
      <c r="Y1774" s="50"/>
      <c r="Z1774" s="50"/>
      <c r="AA1774" s="50"/>
      <c r="AG1774" s="50"/>
      <c r="AH1774" s="50"/>
      <c r="AI1774" s="50"/>
      <c r="AJ1774" s="50"/>
      <c r="AK1774" s="50"/>
      <c r="AL1774" s="50"/>
      <c r="AM1774" s="50"/>
      <c r="AN1774" s="50"/>
      <c r="AO1774" s="50"/>
      <c r="AP1774" s="138" t="str">
        <f>IF(NOT($AS1774=$AS1775),ROW(),"")</f>
        <v/>
      </c>
      <c r="AQ1774" s="20" t="str">
        <f>IF(NOT(AS1774=AS1775),AS1775,"")</f>
        <v/>
      </c>
      <c r="AR1774" s="20" t="str">
        <f>INDEX($AB$15:$AM$15,MATCH($AS1774,$AB$11:$AM$11,0))</f>
        <v>out</v>
      </c>
      <c r="AS1774" s="20" t="str">
        <f>LEFT(AT1774,4)</f>
        <v>2006</v>
      </c>
      <c r="AT1774" s="139" t="str">
        <f>LEFT(B1774,6)</f>
        <v>200611</v>
      </c>
    </row>
    <row r="1775" spans="2:46" x14ac:dyDescent="0.25">
      <c r="B1775" s="11">
        <f>'Market Data'!B1761</f>
        <v>20061121</v>
      </c>
      <c r="C1775" s="2">
        <f>'Market Data'!C1761</f>
        <v>7348</v>
      </c>
      <c r="D1775" s="2">
        <f>'Market Data'!D1761</f>
        <v>7380</v>
      </c>
      <c r="E1775" s="2">
        <f>'Market Data'!E1761</f>
        <v>7345</v>
      </c>
      <c r="F1775" s="12">
        <f>'Market Data'!F1761</f>
        <v>7361</v>
      </c>
      <c r="H1775" s="151">
        <f t="shared" si="255"/>
        <v>1757</v>
      </c>
      <c r="I1775" s="244">
        <f ca="1">IF($H1775&lt;($J$6+1),"",PFE(OFFSET($F1775,0,0,-$J$6)))</f>
        <v>0.27984163453793809</v>
      </c>
      <c r="J1775" s="19"/>
      <c r="K1775" s="139" t="str">
        <f t="shared" ca="1" si="256"/>
        <v>Long</v>
      </c>
      <c r="L1775" s="243" t="e">
        <f t="shared" ca="1" si="251"/>
        <v>#N/A</v>
      </c>
      <c r="M1775" s="242" t="e">
        <f t="shared" ca="1" si="252"/>
        <v>#N/A</v>
      </c>
      <c r="N1775" s="20"/>
      <c r="O1775" s="74">
        <f t="shared" ca="1" si="257"/>
        <v>1</v>
      </c>
      <c r="P1775" s="75">
        <f t="shared" ca="1" si="249"/>
        <v>0</v>
      </c>
      <c r="Q1775" s="76" t="str">
        <f t="shared" ca="1" si="253"/>
        <v/>
      </c>
      <c r="R1775" s="75"/>
      <c r="S1775" s="77">
        <f t="shared" ca="1" si="250"/>
        <v>1</v>
      </c>
      <c r="T1775" s="78"/>
      <c r="U1775" s="81">
        <f t="shared" ca="1" si="258"/>
        <v>227.5</v>
      </c>
      <c r="V1775" s="82">
        <f t="shared" ca="1" si="254"/>
        <v>160826.30000000002</v>
      </c>
      <c r="W1775" s="50"/>
      <c r="X1775" s="50"/>
      <c r="Y1775" s="50"/>
      <c r="Z1775" s="50"/>
      <c r="AA1775" s="50"/>
      <c r="AG1775" s="50"/>
      <c r="AH1775" s="50"/>
      <c r="AI1775" s="50"/>
      <c r="AJ1775" s="50"/>
      <c r="AK1775" s="50"/>
      <c r="AL1775" s="50"/>
      <c r="AM1775" s="50"/>
      <c r="AN1775" s="50"/>
      <c r="AO1775" s="50"/>
      <c r="AP1775" s="138" t="str">
        <f>IF(NOT($AS1775=$AS1776),ROW(),"")</f>
        <v/>
      </c>
      <c r="AQ1775" s="20" t="str">
        <f>IF(NOT(AS1775=AS1776),AS1776,"")</f>
        <v/>
      </c>
      <c r="AR1775" s="20" t="str">
        <f>INDEX($AB$15:$AM$15,MATCH($AS1775,$AB$11:$AM$11,0))</f>
        <v>out</v>
      </c>
      <c r="AS1775" s="20" t="str">
        <f>LEFT(AT1775,4)</f>
        <v>2006</v>
      </c>
      <c r="AT1775" s="139" t="str">
        <f>LEFT(B1775,6)</f>
        <v>200611</v>
      </c>
    </row>
    <row r="1776" spans="2:46" x14ac:dyDescent="0.25">
      <c r="B1776" s="11">
        <f>'Market Data'!B1762</f>
        <v>20061122</v>
      </c>
      <c r="C1776" s="2">
        <f>'Market Data'!C1762</f>
        <v>7382.5</v>
      </c>
      <c r="D1776" s="2">
        <f>'Market Data'!D1762</f>
        <v>7396.5</v>
      </c>
      <c r="E1776" s="2">
        <f>'Market Data'!E1762</f>
        <v>7353</v>
      </c>
      <c r="F1776" s="12">
        <f>'Market Data'!F1762</f>
        <v>7378</v>
      </c>
      <c r="H1776" s="151">
        <f t="shared" si="255"/>
        <v>1758</v>
      </c>
      <c r="I1776" s="244">
        <f ca="1">IF($H1776&lt;($J$6+1),"",PFE(OFFSET($F1776,0,0,-$J$6)))</f>
        <v>0.27199167709377225</v>
      </c>
      <c r="J1776" s="19"/>
      <c r="K1776" s="139" t="str">
        <f t="shared" ca="1" si="256"/>
        <v>Long</v>
      </c>
      <c r="L1776" s="243" t="e">
        <f t="shared" ca="1" si="251"/>
        <v>#N/A</v>
      </c>
      <c r="M1776" s="242" t="e">
        <f t="shared" ca="1" si="252"/>
        <v>#N/A</v>
      </c>
      <c r="N1776" s="20"/>
      <c r="O1776" s="74">
        <f t="shared" ca="1" si="257"/>
        <v>1</v>
      </c>
      <c r="P1776" s="75">
        <f t="shared" ca="1" si="249"/>
        <v>0</v>
      </c>
      <c r="Q1776" s="76" t="str">
        <f t="shared" ca="1" si="253"/>
        <v/>
      </c>
      <c r="R1776" s="75"/>
      <c r="S1776" s="77">
        <f t="shared" ca="1" si="250"/>
        <v>1</v>
      </c>
      <c r="T1776" s="78"/>
      <c r="U1776" s="81">
        <f t="shared" ca="1" si="258"/>
        <v>595</v>
      </c>
      <c r="V1776" s="82">
        <f t="shared" ca="1" si="254"/>
        <v>161421.30000000002</v>
      </c>
      <c r="W1776" s="50"/>
      <c r="X1776" s="50"/>
      <c r="Y1776" s="50"/>
      <c r="Z1776" s="50"/>
      <c r="AA1776" s="50"/>
      <c r="AG1776" s="50"/>
      <c r="AH1776" s="50"/>
      <c r="AI1776" s="50"/>
      <c r="AJ1776" s="50"/>
      <c r="AK1776" s="50"/>
      <c r="AL1776" s="50"/>
      <c r="AM1776" s="50"/>
      <c r="AN1776" s="50"/>
      <c r="AO1776" s="50"/>
      <c r="AP1776" s="138" t="str">
        <f>IF(NOT($AS1776=$AS1777),ROW(),"")</f>
        <v/>
      </c>
      <c r="AQ1776" s="20" t="str">
        <f>IF(NOT(AS1776=AS1777),AS1777,"")</f>
        <v/>
      </c>
      <c r="AR1776" s="20" t="str">
        <f>INDEX($AB$15:$AM$15,MATCH($AS1776,$AB$11:$AM$11,0))</f>
        <v>out</v>
      </c>
      <c r="AS1776" s="20" t="str">
        <f>LEFT(AT1776,4)</f>
        <v>2006</v>
      </c>
      <c r="AT1776" s="139" t="str">
        <f>LEFT(B1776,6)</f>
        <v>200611</v>
      </c>
    </row>
    <row r="1777" spans="2:46" x14ac:dyDescent="0.25">
      <c r="B1777" s="11">
        <f>'Market Data'!B1763</f>
        <v>20061123</v>
      </c>
      <c r="C1777" s="2">
        <f>'Market Data'!C1763</f>
        <v>7386</v>
      </c>
      <c r="D1777" s="2">
        <f>'Market Data'!D1763</f>
        <v>7394.5</v>
      </c>
      <c r="E1777" s="2">
        <f>'Market Data'!E1763</f>
        <v>7359.5</v>
      </c>
      <c r="F1777" s="12">
        <f>'Market Data'!F1763</f>
        <v>7374.5</v>
      </c>
      <c r="H1777" s="151">
        <f t="shared" si="255"/>
        <v>1759</v>
      </c>
      <c r="I1777" s="244">
        <f ca="1">IF($H1777&lt;($J$6+1),"",PFE(OFFSET($F1777,0,0,-$J$6)))</f>
        <v>0.28335625843420043</v>
      </c>
      <c r="J1777" s="19"/>
      <c r="K1777" s="139" t="str">
        <f t="shared" ca="1" si="256"/>
        <v>Long</v>
      </c>
      <c r="L1777" s="243" t="e">
        <f t="shared" ca="1" si="251"/>
        <v>#N/A</v>
      </c>
      <c r="M1777" s="242" t="e">
        <f t="shared" ca="1" si="252"/>
        <v>#N/A</v>
      </c>
      <c r="N1777" s="20"/>
      <c r="O1777" s="74">
        <f t="shared" ca="1" si="257"/>
        <v>1</v>
      </c>
      <c r="P1777" s="75">
        <f t="shared" ca="1" si="249"/>
        <v>0</v>
      </c>
      <c r="Q1777" s="76" t="str">
        <f t="shared" ca="1" si="253"/>
        <v/>
      </c>
      <c r="R1777" s="75"/>
      <c r="S1777" s="77">
        <f t="shared" ca="1" si="250"/>
        <v>1</v>
      </c>
      <c r="T1777" s="78"/>
      <c r="U1777" s="81">
        <f t="shared" ca="1" si="258"/>
        <v>-122.5</v>
      </c>
      <c r="V1777" s="82">
        <f t="shared" ca="1" si="254"/>
        <v>161298.80000000002</v>
      </c>
      <c r="W1777" s="50"/>
      <c r="X1777" s="50"/>
      <c r="Y1777" s="50"/>
      <c r="Z1777" s="50"/>
      <c r="AA1777" s="50"/>
      <c r="AG1777" s="50"/>
      <c r="AH1777" s="50"/>
      <c r="AI1777" s="50"/>
      <c r="AJ1777" s="50"/>
      <c r="AK1777" s="50"/>
      <c r="AL1777" s="50"/>
      <c r="AM1777" s="50"/>
      <c r="AN1777" s="50"/>
      <c r="AO1777" s="50"/>
      <c r="AP1777" s="138" t="str">
        <f>IF(NOT($AS1777=$AS1778),ROW(),"")</f>
        <v/>
      </c>
      <c r="AQ1777" s="20" t="str">
        <f>IF(NOT(AS1777=AS1778),AS1778,"")</f>
        <v/>
      </c>
      <c r="AR1777" s="20" t="str">
        <f>INDEX($AB$15:$AM$15,MATCH($AS1777,$AB$11:$AM$11,0))</f>
        <v>out</v>
      </c>
      <c r="AS1777" s="20" t="str">
        <f>LEFT(AT1777,4)</f>
        <v>2006</v>
      </c>
      <c r="AT1777" s="139" t="str">
        <f>LEFT(B1777,6)</f>
        <v>200611</v>
      </c>
    </row>
    <row r="1778" spans="2:46" x14ac:dyDescent="0.25">
      <c r="B1778" s="11">
        <f>'Market Data'!B1764</f>
        <v>20061124</v>
      </c>
      <c r="C1778" s="2">
        <f>'Market Data'!C1764</f>
        <v>7365.5</v>
      </c>
      <c r="D1778" s="2">
        <f>'Market Data'!D1764</f>
        <v>7370</v>
      </c>
      <c r="E1778" s="2">
        <f>'Market Data'!E1764</f>
        <v>7265</v>
      </c>
      <c r="F1778" s="12">
        <f>'Market Data'!F1764</f>
        <v>7313</v>
      </c>
      <c r="H1778" s="151">
        <f t="shared" si="255"/>
        <v>1760</v>
      </c>
      <c r="I1778" s="244">
        <f ca="1">IF($H1778&lt;($J$6+1),"",PFE(OFFSET($F1778,0,0,-$J$6)))</f>
        <v>0.29469440693500354</v>
      </c>
      <c r="J1778" s="19"/>
      <c r="K1778" s="139" t="str">
        <f t="shared" ca="1" si="256"/>
        <v>Long</v>
      </c>
      <c r="L1778" s="243" t="e">
        <f t="shared" ca="1" si="251"/>
        <v>#N/A</v>
      </c>
      <c r="M1778" s="242" t="e">
        <f t="shared" ca="1" si="252"/>
        <v>#N/A</v>
      </c>
      <c r="N1778" s="20"/>
      <c r="O1778" s="74">
        <f t="shared" ca="1" si="257"/>
        <v>1</v>
      </c>
      <c r="P1778" s="75">
        <f t="shared" ca="1" si="249"/>
        <v>0</v>
      </c>
      <c r="Q1778" s="76" t="str">
        <f t="shared" ca="1" si="253"/>
        <v/>
      </c>
      <c r="R1778" s="75"/>
      <c r="S1778" s="77">
        <f t="shared" ca="1" si="250"/>
        <v>1</v>
      </c>
      <c r="T1778" s="78"/>
      <c r="U1778" s="81">
        <f t="shared" ca="1" si="258"/>
        <v>-2152.5</v>
      </c>
      <c r="V1778" s="82">
        <f t="shared" ca="1" si="254"/>
        <v>159146.30000000002</v>
      </c>
      <c r="W1778" s="50"/>
      <c r="X1778" s="50"/>
      <c r="Y1778" s="50"/>
      <c r="Z1778" s="50"/>
      <c r="AA1778" s="50"/>
      <c r="AG1778" s="50"/>
      <c r="AH1778" s="50"/>
      <c r="AI1778" s="50"/>
      <c r="AJ1778" s="50"/>
      <c r="AK1778" s="50"/>
      <c r="AL1778" s="50"/>
      <c r="AM1778" s="50"/>
      <c r="AN1778" s="50"/>
      <c r="AO1778" s="50"/>
      <c r="AP1778" s="138" t="str">
        <f>IF(NOT($AS1778=$AS1779),ROW(),"")</f>
        <v/>
      </c>
      <c r="AQ1778" s="20" t="str">
        <f>IF(NOT(AS1778=AS1779),AS1779,"")</f>
        <v/>
      </c>
      <c r="AR1778" s="20" t="str">
        <f>INDEX($AB$15:$AM$15,MATCH($AS1778,$AB$11:$AM$11,0))</f>
        <v>out</v>
      </c>
      <c r="AS1778" s="20" t="str">
        <f>LEFT(AT1778,4)</f>
        <v>2006</v>
      </c>
      <c r="AT1778" s="139" t="str">
        <f>LEFT(B1778,6)</f>
        <v>200611</v>
      </c>
    </row>
    <row r="1779" spans="2:46" x14ac:dyDescent="0.25">
      <c r="B1779" s="11">
        <f>'Market Data'!B1765</f>
        <v>20061127</v>
      </c>
      <c r="C1779" s="2">
        <f>'Market Data'!C1765</f>
        <v>7289</v>
      </c>
      <c r="D1779" s="2">
        <f>'Market Data'!D1765</f>
        <v>7318.5</v>
      </c>
      <c r="E1779" s="2">
        <f>'Market Data'!E1765</f>
        <v>7176</v>
      </c>
      <c r="F1779" s="12">
        <f>'Market Data'!F1765</f>
        <v>7200.5</v>
      </c>
      <c r="H1779" s="151">
        <f t="shared" si="255"/>
        <v>1761</v>
      </c>
      <c r="I1779" s="244">
        <f ca="1">IF($H1779&lt;($J$6+1),"",PFE(OFFSET($F1779,0,0,-$J$6)))</f>
        <v>0.21839339559049342</v>
      </c>
      <c r="J1779" s="19"/>
      <c r="K1779" s="139" t="str">
        <f t="shared" ca="1" si="256"/>
        <v>Long</v>
      </c>
      <c r="L1779" s="243" t="e">
        <f t="shared" ca="1" si="251"/>
        <v>#N/A</v>
      </c>
      <c r="M1779" s="242" t="e">
        <f t="shared" ca="1" si="252"/>
        <v>#N/A</v>
      </c>
      <c r="N1779" s="20"/>
      <c r="O1779" s="74">
        <f t="shared" ca="1" si="257"/>
        <v>1</v>
      </c>
      <c r="P1779" s="75">
        <f t="shared" ca="1" si="249"/>
        <v>0</v>
      </c>
      <c r="Q1779" s="76" t="str">
        <f t="shared" ca="1" si="253"/>
        <v/>
      </c>
      <c r="R1779" s="75"/>
      <c r="S1779" s="77">
        <f t="shared" ca="1" si="250"/>
        <v>1</v>
      </c>
      <c r="T1779" s="78"/>
      <c r="U1779" s="81">
        <f t="shared" ca="1" si="258"/>
        <v>-3937.5</v>
      </c>
      <c r="V1779" s="82">
        <f t="shared" ca="1" si="254"/>
        <v>155208.80000000002</v>
      </c>
      <c r="W1779" s="50"/>
      <c r="X1779" s="50"/>
      <c r="Y1779" s="50"/>
      <c r="Z1779" s="50"/>
      <c r="AA1779" s="50"/>
      <c r="AG1779" s="50"/>
      <c r="AH1779" s="50"/>
      <c r="AI1779" s="50"/>
      <c r="AJ1779" s="50"/>
      <c r="AK1779" s="50"/>
      <c r="AL1779" s="50"/>
      <c r="AM1779" s="50"/>
      <c r="AN1779" s="50"/>
      <c r="AO1779" s="50"/>
      <c r="AP1779" s="138" t="str">
        <f>IF(NOT($AS1779=$AS1780),ROW(),"")</f>
        <v/>
      </c>
      <c r="AQ1779" s="20" t="str">
        <f>IF(NOT(AS1779=AS1780),AS1780,"")</f>
        <v/>
      </c>
      <c r="AR1779" s="20" t="str">
        <f>INDEX($AB$15:$AM$15,MATCH($AS1779,$AB$11:$AM$11,0))</f>
        <v>out</v>
      </c>
      <c r="AS1779" s="20" t="str">
        <f>LEFT(AT1779,4)</f>
        <v>2006</v>
      </c>
      <c r="AT1779" s="139" t="str">
        <f>LEFT(B1779,6)</f>
        <v>200611</v>
      </c>
    </row>
    <row r="1780" spans="2:46" x14ac:dyDescent="0.25">
      <c r="B1780" s="11">
        <f>'Market Data'!B1766</f>
        <v>20061128</v>
      </c>
      <c r="C1780" s="2">
        <f>'Market Data'!C1766</f>
        <v>7182.5</v>
      </c>
      <c r="D1780" s="2">
        <f>'Market Data'!D1766</f>
        <v>7204.5</v>
      </c>
      <c r="E1780" s="2">
        <f>'Market Data'!E1766</f>
        <v>7144.5</v>
      </c>
      <c r="F1780" s="12">
        <f>'Market Data'!F1766</f>
        <v>7176</v>
      </c>
      <c r="H1780" s="151">
        <f t="shared" si="255"/>
        <v>1762</v>
      </c>
      <c r="I1780" s="244">
        <f ca="1">IF($H1780&lt;($J$6+1),"",PFE(OFFSET($F1780,0,0,-$J$6)))</f>
        <v>0.22116158813470788</v>
      </c>
      <c r="J1780" s="19"/>
      <c r="K1780" s="139" t="str">
        <f t="shared" ca="1" si="256"/>
        <v>Long</v>
      </c>
      <c r="L1780" s="243" t="e">
        <f t="shared" ca="1" si="251"/>
        <v>#N/A</v>
      </c>
      <c r="M1780" s="242" t="e">
        <f t="shared" ca="1" si="252"/>
        <v>#N/A</v>
      </c>
      <c r="N1780" s="20"/>
      <c r="O1780" s="74">
        <f t="shared" ca="1" si="257"/>
        <v>1</v>
      </c>
      <c r="P1780" s="75">
        <f t="shared" ca="1" si="249"/>
        <v>0</v>
      </c>
      <c r="Q1780" s="76" t="str">
        <f t="shared" ca="1" si="253"/>
        <v/>
      </c>
      <c r="R1780" s="75"/>
      <c r="S1780" s="77">
        <f t="shared" ca="1" si="250"/>
        <v>1</v>
      </c>
      <c r="T1780" s="78"/>
      <c r="U1780" s="81">
        <f t="shared" ca="1" si="258"/>
        <v>-857.5</v>
      </c>
      <c r="V1780" s="82">
        <f t="shared" ca="1" si="254"/>
        <v>154351.30000000002</v>
      </c>
      <c r="W1780" s="50"/>
      <c r="X1780" s="50"/>
      <c r="Y1780" s="50"/>
      <c r="Z1780" s="50"/>
      <c r="AA1780" s="50"/>
      <c r="AG1780" s="50"/>
      <c r="AH1780" s="50"/>
      <c r="AI1780" s="50"/>
      <c r="AJ1780" s="50"/>
      <c r="AK1780" s="50"/>
      <c r="AL1780" s="50"/>
      <c r="AM1780" s="50"/>
      <c r="AN1780" s="50"/>
      <c r="AO1780" s="50"/>
      <c r="AP1780" s="138" t="str">
        <f>IF(NOT($AS1780=$AS1781),ROW(),"")</f>
        <v/>
      </c>
      <c r="AQ1780" s="20" t="str">
        <f>IF(NOT(AS1780=AS1781),AS1781,"")</f>
        <v/>
      </c>
      <c r="AR1780" s="20" t="str">
        <f>INDEX($AB$15:$AM$15,MATCH($AS1780,$AB$11:$AM$11,0))</f>
        <v>out</v>
      </c>
      <c r="AS1780" s="20" t="str">
        <f>LEFT(AT1780,4)</f>
        <v>2006</v>
      </c>
      <c r="AT1780" s="139" t="str">
        <f>LEFT(B1780,6)</f>
        <v>200611</v>
      </c>
    </row>
    <row r="1781" spans="2:46" x14ac:dyDescent="0.25">
      <c r="B1781" s="11">
        <f>'Market Data'!B1767</f>
        <v>20061129</v>
      </c>
      <c r="C1781" s="2">
        <f>'Market Data'!C1767</f>
        <v>7200.5</v>
      </c>
      <c r="D1781" s="2">
        <f>'Market Data'!D1767</f>
        <v>7264.5</v>
      </c>
      <c r="E1781" s="2">
        <f>'Market Data'!E1767</f>
        <v>7193</v>
      </c>
      <c r="F1781" s="12">
        <f>'Market Data'!F1767</f>
        <v>7259.5</v>
      </c>
      <c r="H1781" s="151">
        <f t="shared" si="255"/>
        <v>1763</v>
      </c>
      <c r="I1781" s="244">
        <f ca="1">IF($H1781&lt;($J$6+1),"",PFE(OFFSET($F1781,0,0,-$J$6)))</f>
        <v>0.22496020733631861</v>
      </c>
      <c r="J1781" s="19"/>
      <c r="K1781" s="139" t="str">
        <f t="shared" ca="1" si="256"/>
        <v>Long</v>
      </c>
      <c r="L1781" s="243" t="e">
        <f t="shared" ca="1" si="251"/>
        <v>#N/A</v>
      </c>
      <c r="M1781" s="242" t="e">
        <f t="shared" ca="1" si="252"/>
        <v>#N/A</v>
      </c>
      <c r="N1781" s="20"/>
      <c r="O1781" s="74">
        <f t="shared" ca="1" si="257"/>
        <v>1</v>
      </c>
      <c r="P1781" s="75">
        <f t="shared" ca="1" si="249"/>
        <v>0</v>
      </c>
      <c r="Q1781" s="76" t="str">
        <f t="shared" ca="1" si="253"/>
        <v/>
      </c>
      <c r="R1781" s="75"/>
      <c r="S1781" s="77">
        <f t="shared" ca="1" si="250"/>
        <v>1</v>
      </c>
      <c r="T1781" s="78"/>
      <c r="U1781" s="81">
        <f t="shared" ca="1" si="258"/>
        <v>2922.5</v>
      </c>
      <c r="V1781" s="82">
        <f t="shared" ca="1" si="254"/>
        <v>157273.80000000002</v>
      </c>
      <c r="W1781" s="50"/>
      <c r="X1781" s="50"/>
      <c r="Y1781" s="50"/>
      <c r="Z1781" s="50"/>
      <c r="AA1781" s="50"/>
      <c r="AG1781" s="50"/>
      <c r="AH1781" s="50"/>
      <c r="AI1781" s="50"/>
      <c r="AJ1781" s="50"/>
      <c r="AK1781" s="50"/>
      <c r="AL1781" s="50"/>
      <c r="AM1781" s="50"/>
      <c r="AN1781" s="50"/>
      <c r="AO1781" s="50"/>
      <c r="AP1781" s="138" t="str">
        <f>IF(NOT($AS1781=$AS1782),ROW(),"")</f>
        <v/>
      </c>
      <c r="AQ1781" s="20" t="str">
        <f>IF(NOT(AS1781=AS1782),AS1782,"")</f>
        <v/>
      </c>
      <c r="AR1781" s="20" t="str">
        <f>INDEX($AB$15:$AM$15,MATCH($AS1781,$AB$11:$AM$11,0))</f>
        <v>out</v>
      </c>
      <c r="AS1781" s="20" t="str">
        <f>LEFT(AT1781,4)</f>
        <v>2006</v>
      </c>
      <c r="AT1781" s="139" t="str">
        <f>LEFT(B1781,6)</f>
        <v>200611</v>
      </c>
    </row>
    <row r="1782" spans="2:46" x14ac:dyDescent="0.25">
      <c r="B1782" s="11">
        <f>'Market Data'!B1768</f>
        <v>20061130</v>
      </c>
      <c r="C1782" s="2">
        <f>'Market Data'!C1768</f>
        <v>7269</v>
      </c>
      <c r="D1782" s="2">
        <f>'Market Data'!D1768</f>
        <v>7298</v>
      </c>
      <c r="E1782" s="2">
        <f>'Market Data'!E1768</f>
        <v>7184</v>
      </c>
      <c r="F1782" s="12">
        <f>'Market Data'!F1768</f>
        <v>7205.5</v>
      </c>
      <c r="H1782" s="151">
        <f t="shared" si="255"/>
        <v>1764</v>
      </c>
      <c r="I1782" s="244">
        <f ca="1">IF($H1782&lt;($J$6+1),"",PFE(OFFSET($F1782,0,0,-$J$6)))</f>
        <v>0.24277597847541038</v>
      </c>
      <c r="J1782" s="19"/>
      <c r="K1782" s="139" t="str">
        <f t="shared" ca="1" si="256"/>
        <v>Long</v>
      </c>
      <c r="L1782" s="243" t="e">
        <f t="shared" ca="1" si="251"/>
        <v>#N/A</v>
      </c>
      <c r="M1782" s="242" t="e">
        <f t="shared" ca="1" si="252"/>
        <v>#N/A</v>
      </c>
      <c r="N1782" s="20"/>
      <c r="O1782" s="74">
        <f t="shared" ca="1" si="257"/>
        <v>1</v>
      </c>
      <c r="P1782" s="75">
        <f t="shared" ca="1" si="249"/>
        <v>0</v>
      </c>
      <c r="Q1782" s="76" t="str">
        <f t="shared" ca="1" si="253"/>
        <v/>
      </c>
      <c r="R1782" s="75"/>
      <c r="S1782" s="77">
        <f t="shared" ca="1" si="250"/>
        <v>1</v>
      </c>
      <c r="T1782" s="78"/>
      <c r="U1782" s="81">
        <f t="shared" ca="1" si="258"/>
        <v>-1890</v>
      </c>
      <c r="V1782" s="82">
        <f t="shared" ca="1" si="254"/>
        <v>155383.80000000002</v>
      </c>
      <c r="W1782" s="50"/>
      <c r="X1782" s="50"/>
      <c r="Y1782" s="50"/>
      <c r="Z1782" s="50"/>
      <c r="AA1782" s="50"/>
      <c r="AG1782" s="50"/>
      <c r="AH1782" s="50"/>
      <c r="AI1782" s="50"/>
      <c r="AJ1782" s="50"/>
      <c r="AK1782" s="50"/>
      <c r="AL1782" s="50"/>
      <c r="AM1782" s="50"/>
      <c r="AN1782" s="50"/>
      <c r="AO1782" s="50"/>
      <c r="AP1782" s="138" t="str">
        <f>IF(NOT($AS1782=$AS1783),ROW(),"")</f>
        <v/>
      </c>
      <c r="AQ1782" s="20" t="str">
        <f>IF(NOT(AS1782=AS1783),AS1783,"")</f>
        <v/>
      </c>
      <c r="AR1782" s="20" t="str">
        <f>INDEX($AB$15:$AM$15,MATCH($AS1782,$AB$11:$AM$11,0))</f>
        <v>out</v>
      </c>
      <c r="AS1782" s="20" t="str">
        <f>LEFT(AT1782,4)</f>
        <v>2006</v>
      </c>
      <c r="AT1782" s="139" t="str">
        <f>LEFT(B1782,6)</f>
        <v>200611</v>
      </c>
    </row>
    <row r="1783" spans="2:46" x14ac:dyDescent="0.25">
      <c r="B1783" s="11">
        <f>'Market Data'!B1769</f>
        <v>20061201</v>
      </c>
      <c r="C1783" s="2">
        <f>'Market Data'!C1769</f>
        <v>7226.5</v>
      </c>
      <c r="D1783" s="2">
        <f>'Market Data'!D1769</f>
        <v>7255.5</v>
      </c>
      <c r="E1783" s="2">
        <f>'Market Data'!E1769</f>
        <v>7090.5</v>
      </c>
      <c r="F1783" s="12">
        <f>'Market Data'!F1769</f>
        <v>7142.5</v>
      </c>
      <c r="H1783" s="151">
        <f t="shared" si="255"/>
        <v>1765</v>
      </c>
      <c r="I1783" s="244">
        <f ca="1">IF($H1783&lt;($J$6+1),"",PFE(OFFSET($F1783,0,0,-$J$6)))</f>
        <v>0.20720040457920999</v>
      </c>
      <c r="J1783" s="19"/>
      <c r="K1783" s="139" t="str">
        <f t="shared" ca="1" si="256"/>
        <v>Long</v>
      </c>
      <c r="L1783" s="243" t="e">
        <f t="shared" ca="1" si="251"/>
        <v>#N/A</v>
      </c>
      <c r="M1783" s="242" t="e">
        <f t="shared" ca="1" si="252"/>
        <v>#N/A</v>
      </c>
      <c r="N1783" s="20"/>
      <c r="O1783" s="74">
        <f t="shared" ca="1" si="257"/>
        <v>1</v>
      </c>
      <c r="P1783" s="75">
        <f t="shared" ca="1" si="249"/>
        <v>0</v>
      </c>
      <c r="Q1783" s="76" t="str">
        <f t="shared" ca="1" si="253"/>
        <v/>
      </c>
      <c r="R1783" s="75"/>
      <c r="S1783" s="77">
        <f t="shared" ca="1" si="250"/>
        <v>1</v>
      </c>
      <c r="T1783" s="78"/>
      <c r="U1783" s="81">
        <f t="shared" ca="1" si="258"/>
        <v>-2205</v>
      </c>
      <c r="V1783" s="82">
        <f t="shared" ca="1" si="254"/>
        <v>153178.80000000002</v>
      </c>
      <c r="W1783" s="50"/>
      <c r="X1783" s="50"/>
      <c r="Y1783" s="50"/>
      <c r="Z1783" s="50"/>
      <c r="AA1783" s="50"/>
      <c r="AG1783" s="50"/>
      <c r="AH1783" s="50"/>
      <c r="AI1783" s="50"/>
      <c r="AJ1783" s="50"/>
      <c r="AK1783" s="50"/>
      <c r="AL1783" s="50"/>
      <c r="AM1783" s="50"/>
      <c r="AN1783" s="50"/>
      <c r="AO1783" s="50"/>
      <c r="AP1783" s="138" t="str">
        <f>IF(NOT($AS1783=$AS1784),ROW(),"")</f>
        <v/>
      </c>
      <c r="AQ1783" s="20" t="str">
        <f>IF(NOT(AS1783=AS1784),AS1784,"")</f>
        <v/>
      </c>
      <c r="AR1783" s="20" t="str">
        <f>INDEX($AB$15:$AM$15,MATCH($AS1783,$AB$11:$AM$11,0))</f>
        <v>out</v>
      </c>
      <c r="AS1783" s="20" t="str">
        <f>LEFT(AT1783,4)</f>
        <v>2006</v>
      </c>
      <c r="AT1783" s="139" t="str">
        <f>LEFT(B1783,6)</f>
        <v>200612</v>
      </c>
    </row>
    <row r="1784" spans="2:46" x14ac:dyDescent="0.25">
      <c r="B1784" s="11">
        <f>'Market Data'!B1770</f>
        <v>20061204</v>
      </c>
      <c r="C1784" s="2">
        <f>'Market Data'!C1770</f>
        <v>7135.5</v>
      </c>
      <c r="D1784" s="2">
        <f>'Market Data'!D1770</f>
        <v>7196</v>
      </c>
      <c r="E1784" s="2">
        <f>'Market Data'!E1770</f>
        <v>7123.5</v>
      </c>
      <c r="F1784" s="12">
        <f>'Market Data'!F1770</f>
        <v>7190.5</v>
      </c>
      <c r="H1784" s="151">
        <f t="shared" si="255"/>
        <v>1766</v>
      </c>
      <c r="I1784" s="244">
        <f ca="1">IF($H1784&lt;($J$6+1),"",PFE(OFFSET($F1784,0,0,-$J$6)))</f>
        <v>0.20660689757916284</v>
      </c>
      <c r="J1784" s="19"/>
      <c r="K1784" s="139" t="str">
        <f t="shared" ca="1" si="256"/>
        <v>Long</v>
      </c>
      <c r="L1784" s="243" t="e">
        <f t="shared" ca="1" si="251"/>
        <v>#N/A</v>
      </c>
      <c r="M1784" s="242" t="e">
        <f t="shared" ca="1" si="252"/>
        <v>#N/A</v>
      </c>
      <c r="N1784" s="20"/>
      <c r="O1784" s="74">
        <f t="shared" ca="1" si="257"/>
        <v>1</v>
      </c>
      <c r="P1784" s="75">
        <f t="shared" ca="1" si="249"/>
        <v>0</v>
      </c>
      <c r="Q1784" s="76" t="str">
        <f t="shared" ca="1" si="253"/>
        <v/>
      </c>
      <c r="R1784" s="75"/>
      <c r="S1784" s="77">
        <f t="shared" ca="1" si="250"/>
        <v>1</v>
      </c>
      <c r="T1784" s="78"/>
      <c r="U1784" s="81">
        <f t="shared" ca="1" si="258"/>
        <v>1680</v>
      </c>
      <c r="V1784" s="82">
        <f t="shared" ca="1" si="254"/>
        <v>154858.80000000002</v>
      </c>
      <c r="W1784" s="50"/>
      <c r="X1784" s="50"/>
      <c r="Y1784" s="50"/>
      <c r="Z1784" s="50"/>
      <c r="AA1784" s="50"/>
      <c r="AG1784" s="50"/>
      <c r="AH1784" s="50"/>
      <c r="AI1784" s="50"/>
      <c r="AJ1784" s="50"/>
      <c r="AK1784" s="50"/>
      <c r="AL1784" s="50"/>
      <c r="AM1784" s="50"/>
      <c r="AN1784" s="50"/>
      <c r="AO1784" s="50"/>
      <c r="AP1784" s="138" t="str">
        <f>IF(NOT($AS1784=$AS1785),ROW(),"")</f>
        <v/>
      </c>
      <c r="AQ1784" s="20" t="str">
        <f>IF(NOT(AS1784=AS1785),AS1785,"")</f>
        <v/>
      </c>
      <c r="AR1784" s="20" t="str">
        <f>INDEX($AB$15:$AM$15,MATCH($AS1784,$AB$11:$AM$11,0))</f>
        <v>out</v>
      </c>
      <c r="AS1784" s="20" t="str">
        <f>LEFT(AT1784,4)</f>
        <v>2006</v>
      </c>
      <c r="AT1784" s="139" t="str">
        <f>LEFT(B1784,6)</f>
        <v>200612</v>
      </c>
    </row>
    <row r="1785" spans="2:46" x14ac:dyDescent="0.25">
      <c r="B1785" s="11">
        <f>'Market Data'!B1771</f>
        <v>20061205</v>
      </c>
      <c r="C1785" s="2">
        <f>'Market Data'!C1771</f>
        <v>7199.5</v>
      </c>
      <c r="D1785" s="2">
        <f>'Market Data'!D1771</f>
        <v>7275.5</v>
      </c>
      <c r="E1785" s="2">
        <f>'Market Data'!E1771</f>
        <v>7179.5</v>
      </c>
      <c r="F1785" s="12">
        <f>'Market Data'!F1771</f>
        <v>7265</v>
      </c>
      <c r="H1785" s="151">
        <f t="shared" si="255"/>
        <v>1767</v>
      </c>
      <c r="I1785" s="244">
        <f ca="1">IF($H1785&lt;($J$6+1),"",PFE(OFFSET($F1785,0,0,-$J$6)))</f>
        <v>0.25793771541449778</v>
      </c>
      <c r="J1785" s="19"/>
      <c r="K1785" s="139" t="str">
        <f t="shared" ca="1" si="256"/>
        <v>Long</v>
      </c>
      <c r="L1785" s="243" t="e">
        <f t="shared" ca="1" si="251"/>
        <v>#N/A</v>
      </c>
      <c r="M1785" s="242" t="e">
        <f t="shared" ca="1" si="252"/>
        <v>#N/A</v>
      </c>
      <c r="N1785" s="20"/>
      <c r="O1785" s="74">
        <f t="shared" ca="1" si="257"/>
        <v>1</v>
      </c>
      <c r="P1785" s="75">
        <f t="shared" ca="1" si="249"/>
        <v>0</v>
      </c>
      <c r="Q1785" s="76" t="str">
        <f t="shared" ca="1" si="253"/>
        <v/>
      </c>
      <c r="R1785" s="75"/>
      <c r="S1785" s="77">
        <f t="shared" ca="1" si="250"/>
        <v>1</v>
      </c>
      <c r="T1785" s="78"/>
      <c r="U1785" s="81">
        <f t="shared" ca="1" si="258"/>
        <v>2607.5</v>
      </c>
      <c r="V1785" s="82">
        <f t="shared" ca="1" si="254"/>
        <v>157466.30000000002</v>
      </c>
      <c r="W1785" s="50"/>
      <c r="X1785" s="50"/>
      <c r="Y1785" s="50"/>
      <c r="Z1785" s="50"/>
      <c r="AA1785" s="50"/>
      <c r="AG1785" s="50"/>
      <c r="AH1785" s="50"/>
      <c r="AI1785" s="50"/>
      <c r="AJ1785" s="50"/>
      <c r="AK1785" s="50"/>
      <c r="AL1785" s="50"/>
      <c r="AM1785" s="50"/>
      <c r="AN1785" s="50"/>
      <c r="AO1785" s="50"/>
      <c r="AP1785" s="138" t="str">
        <f>IF(NOT($AS1785=$AS1786),ROW(),"")</f>
        <v/>
      </c>
      <c r="AQ1785" s="20" t="str">
        <f>IF(NOT(AS1785=AS1786),AS1786,"")</f>
        <v/>
      </c>
      <c r="AR1785" s="20" t="str">
        <f>INDEX($AB$15:$AM$15,MATCH($AS1785,$AB$11:$AM$11,0))</f>
        <v>out</v>
      </c>
      <c r="AS1785" s="20" t="str">
        <f>LEFT(AT1785,4)</f>
        <v>2006</v>
      </c>
      <c r="AT1785" s="139" t="str">
        <f>LEFT(B1785,6)</f>
        <v>200612</v>
      </c>
    </row>
    <row r="1786" spans="2:46" x14ac:dyDescent="0.25">
      <c r="B1786" s="11">
        <f>'Market Data'!B1772</f>
        <v>20061206</v>
      </c>
      <c r="C1786" s="2">
        <f>'Market Data'!C1772</f>
        <v>7265.5</v>
      </c>
      <c r="D1786" s="2">
        <f>'Market Data'!D1772</f>
        <v>7277.5</v>
      </c>
      <c r="E1786" s="2">
        <f>'Market Data'!E1772</f>
        <v>7233</v>
      </c>
      <c r="F1786" s="12">
        <f>'Market Data'!F1772</f>
        <v>7264</v>
      </c>
      <c r="H1786" s="151">
        <f t="shared" si="255"/>
        <v>1768</v>
      </c>
      <c r="I1786" s="244">
        <f ca="1">IF($H1786&lt;($J$6+1),"",PFE(OFFSET($F1786,0,0,-$J$6)))</f>
        <v>0.263128388044093</v>
      </c>
      <c r="J1786" s="19"/>
      <c r="K1786" s="139" t="str">
        <f t="shared" ca="1" si="256"/>
        <v>Long</v>
      </c>
      <c r="L1786" s="243" t="e">
        <f t="shared" ca="1" si="251"/>
        <v>#N/A</v>
      </c>
      <c r="M1786" s="242" t="e">
        <f t="shared" ca="1" si="252"/>
        <v>#N/A</v>
      </c>
      <c r="N1786" s="20"/>
      <c r="O1786" s="74">
        <f t="shared" ca="1" si="257"/>
        <v>1</v>
      </c>
      <c r="P1786" s="75">
        <f t="shared" ca="1" si="249"/>
        <v>0</v>
      </c>
      <c r="Q1786" s="76" t="str">
        <f t="shared" ca="1" si="253"/>
        <v/>
      </c>
      <c r="R1786" s="75"/>
      <c r="S1786" s="77">
        <f t="shared" ca="1" si="250"/>
        <v>1</v>
      </c>
      <c r="T1786" s="78"/>
      <c r="U1786" s="81">
        <f t="shared" ca="1" si="258"/>
        <v>-35</v>
      </c>
      <c r="V1786" s="82">
        <f t="shared" ca="1" si="254"/>
        <v>157431.30000000002</v>
      </c>
      <c r="W1786" s="50"/>
      <c r="X1786" s="50"/>
      <c r="Y1786" s="50"/>
      <c r="Z1786" s="50"/>
      <c r="AA1786" s="50"/>
      <c r="AG1786" s="50"/>
      <c r="AH1786" s="50"/>
      <c r="AI1786" s="50"/>
      <c r="AJ1786" s="50"/>
      <c r="AK1786" s="50"/>
      <c r="AL1786" s="50"/>
      <c r="AM1786" s="50"/>
      <c r="AN1786" s="50"/>
      <c r="AO1786" s="50"/>
      <c r="AP1786" s="138" t="str">
        <f>IF(NOT($AS1786=$AS1787),ROW(),"")</f>
        <v/>
      </c>
      <c r="AQ1786" s="20" t="str">
        <f>IF(NOT(AS1786=AS1787),AS1787,"")</f>
        <v/>
      </c>
      <c r="AR1786" s="20" t="str">
        <f>INDEX($AB$15:$AM$15,MATCH($AS1786,$AB$11:$AM$11,0))</f>
        <v>out</v>
      </c>
      <c r="AS1786" s="20" t="str">
        <f>LEFT(AT1786,4)</f>
        <v>2006</v>
      </c>
      <c r="AT1786" s="139" t="str">
        <f>LEFT(B1786,6)</f>
        <v>200612</v>
      </c>
    </row>
    <row r="1787" spans="2:46" x14ac:dyDescent="0.25">
      <c r="B1787" s="11">
        <f>'Market Data'!B1773</f>
        <v>20061207</v>
      </c>
      <c r="C1787" s="2">
        <f>'Market Data'!C1773</f>
        <v>7245</v>
      </c>
      <c r="D1787" s="2">
        <f>'Market Data'!D1773</f>
        <v>7332</v>
      </c>
      <c r="E1787" s="2">
        <f>'Market Data'!E1773</f>
        <v>7240.5</v>
      </c>
      <c r="F1787" s="12">
        <f>'Market Data'!F1773</f>
        <v>7298.5</v>
      </c>
      <c r="H1787" s="151">
        <f t="shared" si="255"/>
        <v>1769</v>
      </c>
      <c r="I1787" s="244">
        <f ca="1">IF($H1787&lt;($J$6+1),"",PFE(OFFSET($F1787,0,0,-$J$6)))</f>
        <v>0.25400875805317769</v>
      </c>
      <c r="J1787" s="19"/>
      <c r="K1787" s="139" t="str">
        <f t="shared" ca="1" si="256"/>
        <v>Long</v>
      </c>
      <c r="L1787" s="243" t="e">
        <f t="shared" ca="1" si="251"/>
        <v>#N/A</v>
      </c>
      <c r="M1787" s="242" t="e">
        <f t="shared" ca="1" si="252"/>
        <v>#N/A</v>
      </c>
      <c r="N1787" s="20"/>
      <c r="O1787" s="74">
        <f t="shared" ca="1" si="257"/>
        <v>1</v>
      </c>
      <c r="P1787" s="75">
        <f t="shared" ca="1" si="249"/>
        <v>0</v>
      </c>
      <c r="Q1787" s="76" t="str">
        <f t="shared" ca="1" si="253"/>
        <v/>
      </c>
      <c r="R1787" s="75"/>
      <c r="S1787" s="77">
        <f t="shared" ca="1" si="250"/>
        <v>1</v>
      </c>
      <c r="T1787" s="78"/>
      <c r="U1787" s="81">
        <f t="shared" ca="1" si="258"/>
        <v>1207.5</v>
      </c>
      <c r="V1787" s="82">
        <f t="shared" ca="1" si="254"/>
        <v>158638.80000000002</v>
      </c>
      <c r="W1787" s="50"/>
      <c r="X1787" s="50"/>
      <c r="Y1787" s="50"/>
      <c r="Z1787" s="50"/>
      <c r="AA1787" s="50"/>
      <c r="AG1787" s="50"/>
      <c r="AH1787" s="50"/>
      <c r="AI1787" s="50"/>
      <c r="AJ1787" s="50"/>
      <c r="AK1787" s="50"/>
      <c r="AL1787" s="50"/>
      <c r="AM1787" s="50"/>
      <c r="AN1787" s="50"/>
      <c r="AO1787" s="50"/>
      <c r="AP1787" s="138" t="str">
        <f>IF(NOT($AS1787=$AS1788),ROW(),"")</f>
        <v/>
      </c>
      <c r="AQ1787" s="20" t="str">
        <f>IF(NOT(AS1787=AS1788),AS1788,"")</f>
        <v/>
      </c>
      <c r="AR1787" s="20" t="str">
        <f>INDEX($AB$15:$AM$15,MATCH($AS1787,$AB$11:$AM$11,0))</f>
        <v>out</v>
      </c>
      <c r="AS1787" s="20" t="str">
        <f>LEFT(AT1787,4)</f>
        <v>2006</v>
      </c>
      <c r="AT1787" s="139" t="str">
        <f>LEFT(B1787,6)</f>
        <v>200612</v>
      </c>
    </row>
    <row r="1788" spans="2:46" x14ac:dyDescent="0.25">
      <c r="B1788" s="11">
        <f>'Market Data'!B1774</f>
        <v>20061208</v>
      </c>
      <c r="C1788" s="2">
        <f>'Market Data'!C1774</f>
        <v>7284.5</v>
      </c>
      <c r="D1788" s="2">
        <f>'Market Data'!D1774</f>
        <v>7341</v>
      </c>
      <c r="E1788" s="2">
        <f>'Market Data'!E1774</f>
        <v>7240.5</v>
      </c>
      <c r="F1788" s="12">
        <f>'Market Data'!F1774</f>
        <v>7315.5</v>
      </c>
      <c r="H1788" s="151">
        <f t="shared" si="255"/>
        <v>1770</v>
      </c>
      <c r="I1788" s="244">
        <f ca="1">IF($H1788&lt;($J$6+1),"",PFE(OFFSET($F1788,0,0,-$J$6)))</f>
        <v>0.23375554823109529</v>
      </c>
      <c r="J1788" s="19"/>
      <c r="K1788" s="139" t="str">
        <f t="shared" ca="1" si="256"/>
        <v>Long</v>
      </c>
      <c r="L1788" s="243" t="e">
        <f t="shared" ca="1" si="251"/>
        <v>#N/A</v>
      </c>
      <c r="M1788" s="242" t="e">
        <f t="shared" ca="1" si="252"/>
        <v>#N/A</v>
      </c>
      <c r="N1788" s="20"/>
      <c r="O1788" s="74">
        <f t="shared" ca="1" si="257"/>
        <v>1</v>
      </c>
      <c r="P1788" s="75">
        <f t="shared" ca="1" si="249"/>
        <v>0</v>
      </c>
      <c r="Q1788" s="76" t="str">
        <f t="shared" ca="1" si="253"/>
        <v/>
      </c>
      <c r="R1788" s="75"/>
      <c r="S1788" s="77">
        <f t="shared" ca="1" si="250"/>
        <v>1</v>
      </c>
      <c r="T1788" s="78"/>
      <c r="U1788" s="81">
        <f t="shared" ca="1" si="258"/>
        <v>595</v>
      </c>
      <c r="V1788" s="82">
        <f t="shared" ca="1" si="254"/>
        <v>159233.80000000002</v>
      </c>
      <c r="W1788" s="50"/>
      <c r="X1788" s="50"/>
      <c r="Y1788" s="50"/>
      <c r="Z1788" s="50"/>
      <c r="AA1788" s="50"/>
      <c r="AG1788" s="50"/>
      <c r="AH1788" s="50"/>
      <c r="AI1788" s="50"/>
      <c r="AJ1788" s="50"/>
      <c r="AK1788" s="50"/>
      <c r="AL1788" s="50"/>
      <c r="AM1788" s="50"/>
      <c r="AN1788" s="50"/>
      <c r="AO1788" s="50"/>
      <c r="AP1788" s="138" t="str">
        <f>IF(NOT($AS1788=$AS1789),ROW(),"")</f>
        <v/>
      </c>
      <c r="AQ1788" s="20" t="str">
        <f>IF(NOT(AS1788=AS1789),AS1789,"")</f>
        <v/>
      </c>
      <c r="AR1788" s="20" t="str">
        <f>INDEX($AB$15:$AM$15,MATCH($AS1788,$AB$11:$AM$11,0))</f>
        <v>out</v>
      </c>
      <c r="AS1788" s="20" t="str">
        <f>LEFT(AT1788,4)</f>
        <v>2006</v>
      </c>
      <c r="AT1788" s="139" t="str">
        <f>LEFT(B1788,6)</f>
        <v>200612</v>
      </c>
    </row>
    <row r="1789" spans="2:46" x14ac:dyDescent="0.25">
      <c r="B1789" s="11">
        <f>'Market Data'!B1775</f>
        <v>20061211</v>
      </c>
      <c r="C1789" s="2">
        <f>'Market Data'!C1775</f>
        <v>7327.5</v>
      </c>
      <c r="D1789" s="2">
        <f>'Market Data'!D1775</f>
        <v>7367</v>
      </c>
      <c r="E1789" s="2">
        <f>'Market Data'!E1775</f>
        <v>7327.5</v>
      </c>
      <c r="F1789" s="12">
        <f>'Market Data'!F1775</f>
        <v>7359</v>
      </c>
      <c r="H1789" s="151">
        <f t="shared" si="255"/>
        <v>1771</v>
      </c>
      <c r="I1789" s="244">
        <f ca="1">IF($H1789&lt;($J$6+1),"",PFE(OFFSET($F1789,0,0,-$J$6)))</f>
        <v>0.2380678605736721</v>
      </c>
      <c r="J1789" s="19"/>
      <c r="K1789" s="139" t="str">
        <f t="shared" ca="1" si="256"/>
        <v>Long</v>
      </c>
      <c r="L1789" s="243" t="e">
        <f t="shared" ca="1" si="251"/>
        <v>#N/A</v>
      </c>
      <c r="M1789" s="242" t="e">
        <f t="shared" ca="1" si="252"/>
        <v>#N/A</v>
      </c>
      <c r="N1789" s="20"/>
      <c r="O1789" s="74">
        <f t="shared" ca="1" si="257"/>
        <v>1</v>
      </c>
      <c r="P1789" s="75">
        <f t="shared" ca="1" si="249"/>
        <v>0</v>
      </c>
      <c r="Q1789" s="76" t="str">
        <f t="shared" ca="1" si="253"/>
        <v/>
      </c>
      <c r="R1789" s="75"/>
      <c r="S1789" s="77">
        <f t="shared" ca="1" si="250"/>
        <v>1</v>
      </c>
      <c r="T1789" s="78"/>
      <c r="U1789" s="81">
        <f t="shared" ca="1" si="258"/>
        <v>1522.5</v>
      </c>
      <c r="V1789" s="82">
        <f t="shared" ca="1" si="254"/>
        <v>160756.30000000002</v>
      </c>
      <c r="W1789" s="50"/>
      <c r="X1789" s="50"/>
      <c r="Y1789" s="50"/>
      <c r="Z1789" s="50"/>
      <c r="AA1789" s="50"/>
      <c r="AG1789" s="50"/>
      <c r="AH1789" s="50"/>
      <c r="AI1789" s="50"/>
      <c r="AJ1789" s="50"/>
      <c r="AK1789" s="50"/>
      <c r="AL1789" s="50"/>
      <c r="AM1789" s="50"/>
      <c r="AN1789" s="50"/>
      <c r="AO1789" s="50"/>
      <c r="AP1789" s="138" t="str">
        <f>IF(NOT($AS1789=$AS1790),ROW(),"")</f>
        <v/>
      </c>
      <c r="AQ1789" s="20" t="str">
        <f>IF(NOT(AS1789=AS1790),AS1790,"")</f>
        <v/>
      </c>
      <c r="AR1789" s="20" t="str">
        <f>INDEX($AB$15:$AM$15,MATCH($AS1789,$AB$11:$AM$11,0))</f>
        <v>out</v>
      </c>
      <c r="AS1789" s="20" t="str">
        <f>LEFT(AT1789,4)</f>
        <v>2006</v>
      </c>
      <c r="AT1789" s="139" t="str">
        <f>LEFT(B1789,6)</f>
        <v>200612</v>
      </c>
    </row>
    <row r="1790" spans="2:46" x14ac:dyDescent="0.25">
      <c r="B1790" s="11">
        <f>'Market Data'!B1776</f>
        <v>20061212</v>
      </c>
      <c r="C1790" s="2">
        <f>'Market Data'!C1776</f>
        <v>7352</v>
      </c>
      <c r="D1790" s="2">
        <f>'Market Data'!D1776</f>
        <v>7373.5</v>
      </c>
      <c r="E1790" s="2">
        <f>'Market Data'!E1776</f>
        <v>7336.5</v>
      </c>
      <c r="F1790" s="12">
        <f>'Market Data'!F1776</f>
        <v>7366</v>
      </c>
      <c r="H1790" s="151">
        <f t="shared" si="255"/>
        <v>1772</v>
      </c>
      <c r="I1790" s="244">
        <f ca="1">IF($H1790&lt;($J$6+1),"",PFE(OFFSET($F1790,0,0,-$J$6)))</f>
        <v>0.23345248152899598</v>
      </c>
      <c r="J1790" s="19"/>
      <c r="K1790" s="139" t="str">
        <f t="shared" ca="1" si="256"/>
        <v>Long</v>
      </c>
      <c r="L1790" s="243" t="e">
        <f t="shared" ca="1" si="251"/>
        <v>#N/A</v>
      </c>
      <c r="M1790" s="242" t="e">
        <f t="shared" ca="1" si="252"/>
        <v>#N/A</v>
      </c>
      <c r="N1790" s="20"/>
      <c r="O1790" s="74">
        <f t="shared" ca="1" si="257"/>
        <v>1</v>
      </c>
      <c r="P1790" s="75">
        <f t="shared" ca="1" si="249"/>
        <v>0</v>
      </c>
      <c r="Q1790" s="76" t="str">
        <f t="shared" ca="1" si="253"/>
        <v/>
      </c>
      <c r="R1790" s="75"/>
      <c r="S1790" s="77">
        <f t="shared" ca="1" si="250"/>
        <v>1</v>
      </c>
      <c r="T1790" s="78"/>
      <c r="U1790" s="81">
        <f t="shared" ca="1" si="258"/>
        <v>245</v>
      </c>
      <c r="V1790" s="82">
        <f t="shared" ca="1" si="254"/>
        <v>161001.30000000002</v>
      </c>
      <c r="W1790" s="50"/>
      <c r="X1790" s="50"/>
      <c r="Y1790" s="50"/>
      <c r="Z1790" s="50"/>
      <c r="AA1790" s="50"/>
      <c r="AG1790" s="50"/>
      <c r="AH1790" s="50"/>
      <c r="AI1790" s="50"/>
      <c r="AJ1790" s="50"/>
      <c r="AK1790" s="50"/>
      <c r="AL1790" s="50"/>
      <c r="AM1790" s="50"/>
      <c r="AN1790" s="50"/>
      <c r="AO1790" s="50"/>
      <c r="AP1790" s="138" t="str">
        <f>IF(NOT($AS1790=$AS1791),ROW(),"")</f>
        <v/>
      </c>
      <c r="AQ1790" s="20" t="str">
        <f>IF(NOT(AS1790=AS1791),AS1791,"")</f>
        <v/>
      </c>
      <c r="AR1790" s="20" t="str">
        <f>INDEX($AB$15:$AM$15,MATCH($AS1790,$AB$11:$AM$11,0))</f>
        <v>out</v>
      </c>
      <c r="AS1790" s="20" t="str">
        <f>LEFT(AT1790,4)</f>
        <v>2006</v>
      </c>
      <c r="AT1790" s="139" t="str">
        <f>LEFT(B1790,6)</f>
        <v>200612</v>
      </c>
    </row>
    <row r="1791" spans="2:46" x14ac:dyDescent="0.25">
      <c r="B1791" s="11">
        <f>'Market Data'!B1777</f>
        <v>20061213</v>
      </c>
      <c r="C1791" s="2">
        <f>'Market Data'!C1777</f>
        <v>7346.5</v>
      </c>
      <c r="D1791" s="2">
        <f>'Market Data'!D1777</f>
        <v>7415</v>
      </c>
      <c r="E1791" s="2">
        <f>'Market Data'!E1777</f>
        <v>7345</v>
      </c>
      <c r="F1791" s="12">
        <f>'Market Data'!F1777</f>
        <v>7407.5</v>
      </c>
      <c r="H1791" s="151">
        <f t="shared" si="255"/>
        <v>1773</v>
      </c>
      <c r="I1791" s="244">
        <f ca="1">IF($H1791&lt;($J$6+1),"",PFE(OFFSET($F1791,0,0,-$J$6)))</f>
        <v>0.25367441700702908</v>
      </c>
      <c r="J1791" s="19"/>
      <c r="K1791" s="139" t="str">
        <f t="shared" ca="1" si="256"/>
        <v>Long</v>
      </c>
      <c r="L1791" s="243" t="e">
        <f t="shared" ca="1" si="251"/>
        <v>#N/A</v>
      </c>
      <c r="M1791" s="242" t="e">
        <f t="shared" ca="1" si="252"/>
        <v>#N/A</v>
      </c>
      <c r="N1791" s="20"/>
      <c r="O1791" s="74">
        <f t="shared" ca="1" si="257"/>
        <v>1</v>
      </c>
      <c r="P1791" s="75">
        <f t="shared" ca="1" si="249"/>
        <v>0</v>
      </c>
      <c r="Q1791" s="76" t="str">
        <f t="shared" ca="1" si="253"/>
        <v/>
      </c>
      <c r="R1791" s="75"/>
      <c r="S1791" s="77">
        <f t="shared" ca="1" si="250"/>
        <v>1</v>
      </c>
      <c r="T1791" s="78"/>
      <c r="U1791" s="81">
        <f t="shared" ca="1" si="258"/>
        <v>1452.5</v>
      </c>
      <c r="V1791" s="82">
        <f t="shared" ca="1" si="254"/>
        <v>162453.80000000002</v>
      </c>
      <c r="W1791" s="50"/>
      <c r="X1791" s="50"/>
      <c r="Y1791" s="50"/>
      <c r="Z1791" s="50"/>
      <c r="AA1791" s="50"/>
      <c r="AG1791" s="50"/>
      <c r="AH1791" s="50"/>
      <c r="AI1791" s="50"/>
      <c r="AJ1791" s="50"/>
      <c r="AK1791" s="50"/>
      <c r="AL1791" s="50"/>
      <c r="AM1791" s="50"/>
      <c r="AN1791" s="50"/>
      <c r="AO1791" s="50"/>
      <c r="AP1791" s="138" t="str">
        <f>IF(NOT($AS1791=$AS1792),ROW(),"")</f>
        <v/>
      </c>
      <c r="AQ1791" s="20" t="str">
        <f>IF(NOT(AS1791=AS1792),AS1792,"")</f>
        <v/>
      </c>
      <c r="AR1791" s="20" t="str">
        <f>INDEX($AB$15:$AM$15,MATCH($AS1791,$AB$11:$AM$11,0))</f>
        <v>out</v>
      </c>
      <c r="AS1791" s="20" t="str">
        <f>LEFT(AT1791,4)</f>
        <v>2006</v>
      </c>
      <c r="AT1791" s="139" t="str">
        <f>LEFT(B1791,6)</f>
        <v>200612</v>
      </c>
    </row>
    <row r="1792" spans="2:46" x14ac:dyDescent="0.25">
      <c r="B1792" s="11">
        <f>'Market Data'!B1778</f>
        <v>20061214</v>
      </c>
      <c r="C1792" s="2">
        <f>'Market Data'!C1778</f>
        <v>7427.5</v>
      </c>
      <c r="D1792" s="2">
        <f>'Market Data'!D1778</f>
        <v>7460.5</v>
      </c>
      <c r="E1792" s="2">
        <f>'Market Data'!E1778</f>
        <v>7410.5</v>
      </c>
      <c r="F1792" s="12">
        <f>'Market Data'!F1778</f>
        <v>7438.5</v>
      </c>
      <c r="H1792" s="151">
        <f t="shared" si="255"/>
        <v>1774</v>
      </c>
      <c r="I1792" s="244">
        <f ca="1">IF($H1792&lt;($J$6+1),"",PFE(OFFSET($F1792,0,0,-$J$6)))</f>
        <v>0.27553401309067621</v>
      </c>
      <c r="J1792" s="19"/>
      <c r="K1792" s="139" t="str">
        <f t="shared" ca="1" si="256"/>
        <v>Long</v>
      </c>
      <c r="L1792" s="243" t="e">
        <f t="shared" ca="1" si="251"/>
        <v>#N/A</v>
      </c>
      <c r="M1792" s="242" t="e">
        <f t="shared" ca="1" si="252"/>
        <v>#N/A</v>
      </c>
      <c r="N1792" s="20"/>
      <c r="O1792" s="74">
        <f t="shared" ca="1" si="257"/>
        <v>1</v>
      </c>
      <c r="P1792" s="75">
        <f t="shared" ca="1" si="249"/>
        <v>0</v>
      </c>
      <c r="Q1792" s="76" t="str">
        <f t="shared" ca="1" si="253"/>
        <v/>
      </c>
      <c r="R1792" s="75"/>
      <c r="S1792" s="77">
        <f t="shared" ca="1" si="250"/>
        <v>1</v>
      </c>
      <c r="T1792" s="78"/>
      <c r="U1792" s="81">
        <f t="shared" ca="1" si="258"/>
        <v>1085</v>
      </c>
      <c r="V1792" s="82">
        <f t="shared" ca="1" si="254"/>
        <v>163538.80000000002</v>
      </c>
      <c r="W1792" s="50"/>
      <c r="X1792" s="50"/>
      <c r="Y1792" s="50"/>
      <c r="Z1792" s="50"/>
      <c r="AA1792" s="50"/>
      <c r="AG1792" s="50"/>
      <c r="AH1792" s="50"/>
      <c r="AI1792" s="50"/>
      <c r="AJ1792" s="50"/>
      <c r="AK1792" s="50"/>
      <c r="AL1792" s="50"/>
      <c r="AM1792" s="50"/>
      <c r="AN1792" s="50"/>
      <c r="AO1792" s="50"/>
      <c r="AP1792" s="138" t="str">
        <f>IF(NOT($AS1792=$AS1793),ROW(),"")</f>
        <v/>
      </c>
      <c r="AQ1792" s="20" t="str">
        <f>IF(NOT(AS1792=AS1793),AS1793,"")</f>
        <v/>
      </c>
      <c r="AR1792" s="20" t="str">
        <f>INDEX($AB$15:$AM$15,MATCH($AS1792,$AB$11:$AM$11,0))</f>
        <v>out</v>
      </c>
      <c r="AS1792" s="20" t="str">
        <f>LEFT(AT1792,4)</f>
        <v>2006</v>
      </c>
      <c r="AT1792" s="139" t="str">
        <f>LEFT(B1792,6)</f>
        <v>200612</v>
      </c>
    </row>
    <row r="1793" spans="2:46" x14ac:dyDescent="0.25">
      <c r="B1793" s="11">
        <f>'Market Data'!B1779</f>
        <v>20061215</v>
      </c>
      <c r="C1793" s="2">
        <f>'Market Data'!C1779</f>
        <v>7466</v>
      </c>
      <c r="D1793" s="2">
        <f>'Market Data'!D1779</f>
        <v>7491.5</v>
      </c>
      <c r="E1793" s="2">
        <f>'Market Data'!E1779</f>
        <v>7443.5</v>
      </c>
      <c r="F1793" s="12">
        <f>'Market Data'!F1779</f>
        <v>7477.5</v>
      </c>
      <c r="H1793" s="151">
        <f t="shared" si="255"/>
        <v>1775</v>
      </c>
      <c r="I1793" s="244">
        <f ca="1">IF($H1793&lt;($J$6+1),"",PFE(OFFSET($F1793,0,0,-$J$6)))</f>
        <v>0.27874596634045096</v>
      </c>
      <c r="J1793" s="19"/>
      <c r="K1793" s="139" t="str">
        <f t="shared" ca="1" si="256"/>
        <v>Long</v>
      </c>
      <c r="L1793" s="243" t="e">
        <f t="shared" ca="1" si="251"/>
        <v>#N/A</v>
      </c>
      <c r="M1793" s="242" t="e">
        <f t="shared" ca="1" si="252"/>
        <v>#N/A</v>
      </c>
      <c r="N1793" s="20"/>
      <c r="O1793" s="74">
        <f t="shared" ca="1" si="257"/>
        <v>1</v>
      </c>
      <c r="P1793" s="75">
        <f t="shared" ca="1" si="249"/>
        <v>0</v>
      </c>
      <c r="Q1793" s="76" t="str">
        <f t="shared" ca="1" si="253"/>
        <v/>
      </c>
      <c r="R1793" s="75"/>
      <c r="S1793" s="77">
        <f t="shared" ca="1" si="250"/>
        <v>1</v>
      </c>
      <c r="T1793" s="78"/>
      <c r="U1793" s="81">
        <f t="shared" ca="1" si="258"/>
        <v>1365</v>
      </c>
      <c r="V1793" s="82">
        <f t="shared" ca="1" si="254"/>
        <v>164903.80000000002</v>
      </c>
      <c r="W1793" s="50"/>
      <c r="X1793" s="50"/>
      <c r="Y1793" s="50"/>
      <c r="Z1793" s="50"/>
      <c r="AA1793" s="50"/>
      <c r="AG1793" s="50"/>
      <c r="AH1793" s="50"/>
      <c r="AI1793" s="50"/>
      <c r="AJ1793" s="50"/>
      <c r="AK1793" s="50"/>
      <c r="AL1793" s="50"/>
      <c r="AM1793" s="50"/>
      <c r="AN1793" s="50"/>
      <c r="AO1793" s="50"/>
      <c r="AP1793" s="138" t="str">
        <f>IF(NOT($AS1793=$AS1794),ROW(),"")</f>
        <v/>
      </c>
      <c r="AQ1793" s="20" t="str">
        <f>IF(NOT(AS1793=AS1794),AS1794,"")</f>
        <v/>
      </c>
      <c r="AR1793" s="20" t="str">
        <f>INDEX($AB$15:$AM$15,MATCH($AS1793,$AB$11:$AM$11,0))</f>
        <v>out</v>
      </c>
      <c r="AS1793" s="20" t="str">
        <f>LEFT(AT1793,4)</f>
        <v>2006</v>
      </c>
      <c r="AT1793" s="139" t="str">
        <f>LEFT(B1793,6)</f>
        <v>200612</v>
      </c>
    </row>
    <row r="1794" spans="2:46" x14ac:dyDescent="0.25">
      <c r="B1794" s="11">
        <f>'Market Data'!B1780</f>
        <v>20061218</v>
      </c>
      <c r="C1794" s="2">
        <f>'Market Data'!C1780</f>
        <v>7470.5</v>
      </c>
      <c r="D1794" s="2">
        <f>'Market Data'!D1780</f>
        <v>7501</v>
      </c>
      <c r="E1794" s="2">
        <f>'Market Data'!E1780</f>
        <v>7455.5</v>
      </c>
      <c r="F1794" s="12">
        <f>'Market Data'!F1780</f>
        <v>7477.5</v>
      </c>
      <c r="H1794" s="151">
        <f t="shared" si="255"/>
        <v>1776</v>
      </c>
      <c r="I1794" s="244">
        <f ca="1">IF($H1794&lt;($J$6+1),"",PFE(OFFSET($F1794,0,0,-$J$6)))</f>
        <v>0.30079359916457804</v>
      </c>
      <c r="J1794" s="19"/>
      <c r="K1794" s="139" t="str">
        <f t="shared" ca="1" si="256"/>
        <v>Long</v>
      </c>
      <c r="L1794" s="243" t="e">
        <f t="shared" ca="1" si="251"/>
        <v>#N/A</v>
      </c>
      <c r="M1794" s="242" t="e">
        <f t="shared" ca="1" si="252"/>
        <v>#N/A</v>
      </c>
      <c r="N1794" s="20"/>
      <c r="O1794" s="74">
        <f t="shared" ca="1" si="257"/>
        <v>1</v>
      </c>
      <c r="P1794" s="75">
        <f t="shared" ca="1" si="249"/>
        <v>0</v>
      </c>
      <c r="Q1794" s="76" t="str">
        <f t="shared" ca="1" si="253"/>
        <v/>
      </c>
      <c r="R1794" s="75"/>
      <c r="S1794" s="77">
        <f t="shared" ca="1" si="250"/>
        <v>1</v>
      </c>
      <c r="T1794" s="78"/>
      <c r="U1794" s="81">
        <f t="shared" ca="1" si="258"/>
        <v>0</v>
      </c>
      <c r="V1794" s="82">
        <f t="shared" ca="1" si="254"/>
        <v>164903.80000000002</v>
      </c>
      <c r="W1794" s="50"/>
      <c r="X1794" s="50"/>
      <c r="Y1794" s="50"/>
      <c r="Z1794" s="50"/>
      <c r="AA1794" s="50"/>
      <c r="AG1794" s="50"/>
      <c r="AH1794" s="50"/>
      <c r="AI1794" s="50"/>
      <c r="AJ1794" s="50"/>
      <c r="AK1794" s="50"/>
      <c r="AL1794" s="50"/>
      <c r="AM1794" s="50"/>
      <c r="AN1794" s="50"/>
      <c r="AO1794" s="50"/>
      <c r="AP1794" s="138" t="str">
        <f>IF(NOT($AS1794=$AS1795),ROW(),"")</f>
        <v/>
      </c>
      <c r="AQ1794" s="20" t="str">
        <f>IF(NOT(AS1794=AS1795),AS1795,"")</f>
        <v/>
      </c>
      <c r="AR1794" s="20" t="str">
        <f>INDEX($AB$15:$AM$15,MATCH($AS1794,$AB$11:$AM$11,0))</f>
        <v>out</v>
      </c>
      <c r="AS1794" s="20" t="str">
        <f>LEFT(AT1794,4)</f>
        <v>2006</v>
      </c>
      <c r="AT1794" s="139" t="str">
        <f>LEFT(B1794,6)</f>
        <v>200612</v>
      </c>
    </row>
    <row r="1795" spans="2:46" x14ac:dyDescent="0.25">
      <c r="B1795" s="11">
        <f>'Market Data'!B1781</f>
        <v>20061219</v>
      </c>
      <c r="C1795" s="2">
        <f>'Market Data'!C1781</f>
        <v>7455.5</v>
      </c>
      <c r="D1795" s="2">
        <f>'Market Data'!D1781</f>
        <v>7464.5</v>
      </c>
      <c r="E1795" s="2">
        <f>'Market Data'!E1781</f>
        <v>7408</v>
      </c>
      <c r="F1795" s="12">
        <f>'Market Data'!F1781</f>
        <v>7441</v>
      </c>
      <c r="H1795" s="151">
        <f t="shared" si="255"/>
        <v>1777</v>
      </c>
      <c r="I1795" s="244">
        <f ca="1">IF($H1795&lt;($J$6+1),"",PFE(OFFSET($F1795,0,0,-$J$6)))</f>
        <v>0.27152351738774971</v>
      </c>
      <c r="J1795" s="19"/>
      <c r="K1795" s="139" t="str">
        <f t="shared" ca="1" si="256"/>
        <v>Long</v>
      </c>
      <c r="L1795" s="243" t="e">
        <f t="shared" ca="1" si="251"/>
        <v>#N/A</v>
      </c>
      <c r="M1795" s="242" t="e">
        <f t="shared" ca="1" si="252"/>
        <v>#N/A</v>
      </c>
      <c r="N1795" s="20"/>
      <c r="O1795" s="74">
        <f t="shared" ca="1" si="257"/>
        <v>1</v>
      </c>
      <c r="P1795" s="75">
        <f t="shared" ca="1" si="249"/>
        <v>0</v>
      </c>
      <c r="Q1795" s="76" t="str">
        <f t="shared" ca="1" si="253"/>
        <v/>
      </c>
      <c r="R1795" s="75"/>
      <c r="S1795" s="77">
        <f t="shared" ca="1" si="250"/>
        <v>1</v>
      </c>
      <c r="T1795" s="78"/>
      <c r="U1795" s="81">
        <f t="shared" ca="1" si="258"/>
        <v>-1277.5</v>
      </c>
      <c r="V1795" s="82">
        <f t="shared" ca="1" si="254"/>
        <v>163626.30000000002</v>
      </c>
      <c r="W1795" s="50"/>
      <c r="X1795" s="50"/>
      <c r="Y1795" s="50"/>
      <c r="Z1795" s="50"/>
      <c r="AA1795" s="50"/>
      <c r="AG1795" s="50"/>
      <c r="AH1795" s="50"/>
      <c r="AI1795" s="50"/>
      <c r="AJ1795" s="50"/>
      <c r="AK1795" s="50"/>
      <c r="AL1795" s="50"/>
      <c r="AM1795" s="50"/>
      <c r="AN1795" s="50"/>
      <c r="AO1795" s="50"/>
      <c r="AP1795" s="138" t="str">
        <f>IF(NOT($AS1795=$AS1796),ROW(),"")</f>
        <v/>
      </c>
      <c r="AQ1795" s="20" t="str">
        <f>IF(NOT(AS1795=AS1796),AS1796,"")</f>
        <v/>
      </c>
      <c r="AR1795" s="20" t="str">
        <f>INDEX($AB$15:$AM$15,MATCH($AS1795,$AB$11:$AM$11,0))</f>
        <v>out</v>
      </c>
      <c r="AS1795" s="20" t="str">
        <f>LEFT(AT1795,4)</f>
        <v>2006</v>
      </c>
      <c r="AT1795" s="139" t="str">
        <f>LEFT(B1795,6)</f>
        <v>200612</v>
      </c>
    </row>
    <row r="1796" spans="2:46" x14ac:dyDescent="0.25">
      <c r="B1796" s="11">
        <f>'Market Data'!B1782</f>
        <v>20061220</v>
      </c>
      <c r="C1796" s="2">
        <f>'Market Data'!C1782</f>
        <v>7477</v>
      </c>
      <c r="D1796" s="2">
        <f>'Market Data'!D1782</f>
        <v>7491</v>
      </c>
      <c r="E1796" s="2">
        <f>'Market Data'!E1782</f>
        <v>7442.5</v>
      </c>
      <c r="F1796" s="12">
        <f>'Market Data'!F1782</f>
        <v>7472</v>
      </c>
      <c r="H1796" s="151">
        <f t="shared" si="255"/>
        <v>1778</v>
      </c>
      <c r="I1796" s="244">
        <f ca="1">IF($H1796&lt;($J$6+1),"",PFE(OFFSET($F1796,0,0,-$J$6)))</f>
        <v>0.28178682601928462</v>
      </c>
      <c r="J1796" s="19"/>
      <c r="K1796" s="139" t="str">
        <f t="shared" ca="1" si="256"/>
        <v>Long</v>
      </c>
      <c r="L1796" s="243" t="e">
        <f t="shared" ca="1" si="251"/>
        <v>#N/A</v>
      </c>
      <c r="M1796" s="242" t="e">
        <f t="shared" ca="1" si="252"/>
        <v>#N/A</v>
      </c>
      <c r="N1796" s="20"/>
      <c r="O1796" s="74">
        <f t="shared" ca="1" si="257"/>
        <v>1</v>
      </c>
      <c r="P1796" s="75">
        <f t="shared" ca="1" si="249"/>
        <v>0</v>
      </c>
      <c r="Q1796" s="76" t="str">
        <f t="shared" ca="1" si="253"/>
        <v/>
      </c>
      <c r="R1796" s="75"/>
      <c r="S1796" s="77">
        <f t="shared" ca="1" si="250"/>
        <v>1</v>
      </c>
      <c r="T1796" s="78"/>
      <c r="U1796" s="81">
        <f t="shared" ca="1" si="258"/>
        <v>1085</v>
      </c>
      <c r="V1796" s="82">
        <f t="shared" ca="1" si="254"/>
        <v>164711.30000000002</v>
      </c>
      <c r="W1796" s="50"/>
      <c r="X1796" s="50"/>
      <c r="Y1796" s="50"/>
      <c r="Z1796" s="50"/>
      <c r="AA1796" s="50"/>
      <c r="AG1796" s="50"/>
      <c r="AH1796" s="50"/>
      <c r="AI1796" s="50"/>
      <c r="AJ1796" s="50"/>
      <c r="AK1796" s="50"/>
      <c r="AL1796" s="50"/>
      <c r="AM1796" s="50"/>
      <c r="AN1796" s="50"/>
      <c r="AO1796" s="50"/>
      <c r="AP1796" s="138" t="str">
        <f>IF(NOT($AS1796=$AS1797),ROW(),"")</f>
        <v/>
      </c>
      <c r="AQ1796" s="20" t="str">
        <f>IF(NOT(AS1796=AS1797),AS1797,"")</f>
        <v/>
      </c>
      <c r="AR1796" s="20" t="str">
        <f>INDEX($AB$15:$AM$15,MATCH($AS1796,$AB$11:$AM$11,0))</f>
        <v>out</v>
      </c>
      <c r="AS1796" s="20" t="str">
        <f>LEFT(AT1796,4)</f>
        <v>2006</v>
      </c>
      <c r="AT1796" s="139" t="str">
        <f>LEFT(B1796,6)</f>
        <v>200612</v>
      </c>
    </row>
    <row r="1797" spans="2:46" x14ac:dyDescent="0.25">
      <c r="B1797" s="11">
        <f>'Market Data'!B1783</f>
        <v>20061221</v>
      </c>
      <c r="C1797" s="2">
        <f>'Market Data'!C1783</f>
        <v>7447.5</v>
      </c>
      <c r="D1797" s="2">
        <f>'Market Data'!D1783</f>
        <v>7477</v>
      </c>
      <c r="E1797" s="2">
        <f>'Market Data'!E1783</f>
        <v>7423.5</v>
      </c>
      <c r="F1797" s="12">
        <f>'Market Data'!F1783</f>
        <v>7457.5</v>
      </c>
      <c r="H1797" s="151">
        <f t="shared" si="255"/>
        <v>1779</v>
      </c>
      <c r="I1797" s="244">
        <f ca="1">IF($H1797&lt;($J$6+1),"",PFE(OFFSET($F1797,0,0,-$J$6)))</f>
        <v>0.262784977203943</v>
      </c>
      <c r="J1797" s="19"/>
      <c r="K1797" s="139" t="str">
        <f t="shared" ca="1" si="256"/>
        <v>Long</v>
      </c>
      <c r="L1797" s="243" t="e">
        <f t="shared" ca="1" si="251"/>
        <v>#N/A</v>
      </c>
      <c r="M1797" s="242" t="e">
        <f t="shared" ca="1" si="252"/>
        <v>#N/A</v>
      </c>
      <c r="N1797" s="20"/>
      <c r="O1797" s="74">
        <f t="shared" ca="1" si="257"/>
        <v>1</v>
      </c>
      <c r="P1797" s="75">
        <f t="shared" ca="1" si="249"/>
        <v>0</v>
      </c>
      <c r="Q1797" s="76" t="str">
        <f t="shared" ca="1" si="253"/>
        <v/>
      </c>
      <c r="R1797" s="75"/>
      <c r="S1797" s="77">
        <f t="shared" ca="1" si="250"/>
        <v>1</v>
      </c>
      <c r="T1797" s="78"/>
      <c r="U1797" s="81">
        <f t="shared" ca="1" si="258"/>
        <v>-507.5</v>
      </c>
      <c r="V1797" s="82">
        <f t="shared" ca="1" si="254"/>
        <v>164203.80000000002</v>
      </c>
      <c r="W1797" s="50"/>
      <c r="X1797" s="50"/>
      <c r="Y1797" s="50"/>
      <c r="Z1797" s="50"/>
      <c r="AA1797" s="50"/>
      <c r="AG1797" s="50"/>
      <c r="AH1797" s="50"/>
      <c r="AI1797" s="50"/>
      <c r="AJ1797" s="50"/>
      <c r="AK1797" s="50"/>
      <c r="AL1797" s="50"/>
      <c r="AM1797" s="50"/>
      <c r="AN1797" s="50"/>
      <c r="AO1797" s="50"/>
      <c r="AP1797" s="138" t="str">
        <f>IF(NOT($AS1797=$AS1798),ROW(),"")</f>
        <v/>
      </c>
      <c r="AQ1797" s="20" t="str">
        <f>IF(NOT(AS1797=AS1798),AS1798,"")</f>
        <v/>
      </c>
      <c r="AR1797" s="20" t="str">
        <f>INDEX($AB$15:$AM$15,MATCH($AS1797,$AB$11:$AM$11,0))</f>
        <v>out</v>
      </c>
      <c r="AS1797" s="20" t="str">
        <f>LEFT(AT1797,4)</f>
        <v>2006</v>
      </c>
      <c r="AT1797" s="139" t="str">
        <f>LEFT(B1797,6)</f>
        <v>200612</v>
      </c>
    </row>
    <row r="1798" spans="2:46" x14ac:dyDescent="0.25">
      <c r="B1798" s="11">
        <f>'Market Data'!B1784</f>
        <v>20061222</v>
      </c>
      <c r="C1798" s="2">
        <f>'Market Data'!C1784</f>
        <v>7450</v>
      </c>
      <c r="D1798" s="2">
        <f>'Market Data'!D1784</f>
        <v>7457</v>
      </c>
      <c r="E1798" s="2">
        <f>'Market Data'!E1784</f>
        <v>7368.5</v>
      </c>
      <c r="F1798" s="12">
        <f>'Market Data'!F1784</f>
        <v>7376.5</v>
      </c>
      <c r="H1798" s="151">
        <f t="shared" si="255"/>
        <v>1780</v>
      </c>
      <c r="I1798" s="244">
        <f ca="1">IF($H1798&lt;($J$6+1),"",PFE(OFFSET($F1798,0,0,-$J$6)))</f>
        <v>0.22639651322190726</v>
      </c>
      <c r="J1798" s="19"/>
      <c r="K1798" s="139" t="str">
        <f t="shared" ca="1" si="256"/>
        <v>Long</v>
      </c>
      <c r="L1798" s="243" t="e">
        <f t="shared" ca="1" si="251"/>
        <v>#N/A</v>
      </c>
      <c r="M1798" s="242" t="e">
        <f t="shared" ca="1" si="252"/>
        <v>#N/A</v>
      </c>
      <c r="N1798" s="20"/>
      <c r="O1798" s="74">
        <f t="shared" ca="1" si="257"/>
        <v>1</v>
      </c>
      <c r="P1798" s="75">
        <f t="shared" ca="1" si="249"/>
        <v>0</v>
      </c>
      <c r="Q1798" s="76" t="str">
        <f t="shared" ca="1" si="253"/>
        <v/>
      </c>
      <c r="R1798" s="75"/>
      <c r="S1798" s="77">
        <f t="shared" ca="1" si="250"/>
        <v>1</v>
      </c>
      <c r="T1798" s="78"/>
      <c r="U1798" s="81">
        <f t="shared" ca="1" si="258"/>
        <v>-2835</v>
      </c>
      <c r="V1798" s="82">
        <f t="shared" ca="1" si="254"/>
        <v>161368.80000000002</v>
      </c>
      <c r="W1798" s="50"/>
      <c r="X1798" s="50"/>
      <c r="Y1798" s="50"/>
      <c r="Z1798" s="50"/>
      <c r="AA1798" s="50"/>
      <c r="AG1798" s="50"/>
      <c r="AH1798" s="50"/>
      <c r="AI1798" s="50"/>
      <c r="AJ1798" s="50"/>
      <c r="AK1798" s="50"/>
      <c r="AL1798" s="50"/>
      <c r="AM1798" s="50"/>
      <c r="AN1798" s="50"/>
      <c r="AO1798" s="50"/>
      <c r="AP1798" s="138" t="str">
        <f>IF(NOT($AS1798=$AS1799),ROW(),"")</f>
        <v/>
      </c>
      <c r="AQ1798" s="20" t="str">
        <f>IF(NOT(AS1798=AS1799),AS1799,"")</f>
        <v/>
      </c>
      <c r="AR1798" s="20" t="str">
        <f>INDEX($AB$15:$AM$15,MATCH($AS1798,$AB$11:$AM$11,0))</f>
        <v>out</v>
      </c>
      <c r="AS1798" s="20" t="str">
        <f>LEFT(AT1798,4)</f>
        <v>2006</v>
      </c>
      <c r="AT1798" s="139" t="str">
        <f>LEFT(B1798,6)</f>
        <v>200612</v>
      </c>
    </row>
    <row r="1799" spans="2:46" x14ac:dyDescent="0.25">
      <c r="B1799" s="11">
        <f>'Market Data'!B1785</f>
        <v>20061227</v>
      </c>
      <c r="C1799" s="2">
        <f>'Market Data'!C1785</f>
        <v>7413.5</v>
      </c>
      <c r="D1799" s="2">
        <f>'Market Data'!D1785</f>
        <v>7495.5</v>
      </c>
      <c r="E1799" s="2">
        <f>'Market Data'!E1785</f>
        <v>7412</v>
      </c>
      <c r="F1799" s="12">
        <f>'Market Data'!F1785</f>
        <v>7489.5</v>
      </c>
      <c r="H1799" s="151">
        <f t="shared" si="255"/>
        <v>1781</v>
      </c>
      <c r="I1799" s="244">
        <f ca="1">IF($H1799&lt;($J$6+1),"",PFE(OFFSET($F1799,0,0,-$J$6)))</f>
        <v>0.25239316704292158</v>
      </c>
      <c r="J1799" s="19"/>
      <c r="K1799" s="139" t="str">
        <f t="shared" ca="1" si="256"/>
        <v>Long</v>
      </c>
      <c r="L1799" s="243" t="e">
        <f t="shared" ca="1" si="251"/>
        <v>#N/A</v>
      </c>
      <c r="M1799" s="242" t="e">
        <f t="shared" ca="1" si="252"/>
        <v>#N/A</v>
      </c>
      <c r="N1799" s="20"/>
      <c r="O1799" s="74">
        <f t="shared" ca="1" si="257"/>
        <v>1</v>
      </c>
      <c r="P1799" s="75">
        <f t="shared" ca="1" si="249"/>
        <v>0</v>
      </c>
      <c r="Q1799" s="76" t="str">
        <f t="shared" ca="1" si="253"/>
        <v/>
      </c>
      <c r="R1799" s="75"/>
      <c r="S1799" s="77">
        <f t="shared" ca="1" si="250"/>
        <v>1</v>
      </c>
      <c r="T1799" s="78"/>
      <c r="U1799" s="81">
        <f t="shared" ca="1" si="258"/>
        <v>3955</v>
      </c>
      <c r="V1799" s="82">
        <f t="shared" ca="1" si="254"/>
        <v>165323.80000000002</v>
      </c>
      <c r="W1799" s="50"/>
      <c r="X1799" s="50"/>
      <c r="Y1799" s="50"/>
      <c r="Z1799" s="50"/>
      <c r="AA1799" s="50"/>
      <c r="AG1799" s="50"/>
      <c r="AH1799" s="50"/>
      <c r="AI1799" s="50"/>
      <c r="AJ1799" s="50"/>
      <c r="AK1799" s="50"/>
      <c r="AL1799" s="50"/>
      <c r="AM1799" s="50"/>
      <c r="AN1799" s="50"/>
      <c r="AO1799" s="50"/>
      <c r="AP1799" s="138" t="str">
        <f>IF(NOT($AS1799=$AS1800),ROW(),"")</f>
        <v/>
      </c>
      <c r="AQ1799" s="20" t="str">
        <f>IF(NOT(AS1799=AS1800),AS1800,"")</f>
        <v/>
      </c>
      <c r="AR1799" s="20" t="str">
        <f>INDEX($AB$15:$AM$15,MATCH($AS1799,$AB$11:$AM$11,0))</f>
        <v>out</v>
      </c>
      <c r="AS1799" s="20" t="str">
        <f>LEFT(AT1799,4)</f>
        <v>2006</v>
      </c>
      <c r="AT1799" s="139" t="str">
        <f>LEFT(B1799,6)</f>
        <v>200612</v>
      </c>
    </row>
    <row r="1800" spans="2:46" x14ac:dyDescent="0.25">
      <c r="B1800" s="11">
        <f>'Market Data'!B1786</f>
        <v>20061228</v>
      </c>
      <c r="C1800" s="2">
        <f>'Market Data'!C1786</f>
        <v>7502</v>
      </c>
      <c r="D1800" s="2">
        <f>'Market Data'!D1786</f>
        <v>7504.5</v>
      </c>
      <c r="E1800" s="2">
        <f>'Market Data'!E1786</f>
        <v>7477</v>
      </c>
      <c r="F1800" s="12">
        <f>'Market Data'!F1786</f>
        <v>7491</v>
      </c>
      <c r="H1800" s="151">
        <f t="shared" si="255"/>
        <v>1782</v>
      </c>
      <c r="I1800" s="244">
        <f ca="1">IF($H1800&lt;($J$6+1),"",PFE(OFFSET($F1800,0,0,-$J$6)))</f>
        <v>0.26185933865484734</v>
      </c>
      <c r="J1800" s="19"/>
      <c r="K1800" s="139" t="str">
        <f t="shared" ca="1" si="256"/>
        <v>Long</v>
      </c>
      <c r="L1800" s="243" t="e">
        <f t="shared" ca="1" si="251"/>
        <v>#N/A</v>
      </c>
      <c r="M1800" s="242" t="e">
        <f t="shared" ca="1" si="252"/>
        <v>#N/A</v>
      </c>
      <c r="N1800" s="20"/>
      <c r="O1800" s="74">
        <f t="shared" ca="1" si="257"/>
        <v>1</v>
      </c>
      <c r="P1800" s="75">
        <f t="shared" ca="1" si="249"/>
        <v>0</v>
      </c>
      <c r="Q1800" s="76" t="str">
        <f t="shared" ca="1" si="253"/>
        <v/>
      </c>
      <c r="R1800" s="75"/>
      <c r="S1800" s="77">
        <f t="shared" ca="1" si="250"/>
        <v>1</v>
      </c>
      <c r="T1800" s="78"/>
      <c r="U1800" s="81">
        <f t="shared" ca="1" si="258"/>
        <v>52.5</v>
      </c>
      <c r="V1800" s="82">
        <f t="shared" ca="1" si="254"/>
        <v>165376.30000000002</v>
      </c>
      <c r="W1800" s="50"/>
      <c r="X1800" s="50"/>
      <c r="Y1800" s="50"/>
      <c r="Z1800" s="50"/>
      <c r="AA1800" s="50"/>
      <c r="AG1800" s="50"/>
      <c r="AH1800" s="50"/>
      <c r="AI1800" s="50"/>
      <c r="AJ1800" s="50"/>
      <c r="AK1800" s="50"/>
      <c r="AL1800" s="50"/>
      <c r="AM1800" s="50"/>
      <c r="AN1800" s="50"/>
      <c r="AO1800" s="50"/>
      <c r="AP1800" s="138" t="str">
        <f>IF(NOT($AS1800=$AS1801),ROW(),"")</f>
        <v/>
      </c>
      <c r="AQ1800" s="20" t="str">
        <f>IF(NOT(AS1800=AS1801),AS1801,"")</f>
        <v/>
      </c>
      <c r="AR1800" s="20" t="str">
        <f>INDEX($AB$15:$AM$15,MATCH($AS1800,$AB$11:$AM$11,0))</f>
        <v>out</v>
      </c>
      <c r="AS1800" s="20" t="str">
        <f>LEFT(AT1800,4)</f>
        <v>2006</v>
      </c>
      <c r="AT1800" s="139" t="str">
        <f>LEFT(B1800,6)</f>
        <v>200612</v>
      </c>
    </row>
    <row r="1801" spans="2:46" x14ac:dyDescent="0.25">
      <c r="B1801" s="11">
        <f>'Market Data'!B1787</f>
        <v>20061229</v>
      </c>
      <c r="C1801" s="2">
        <f>'Market Data'!C1787</f>
        <v>7490.5</v>
      </c>
      <c r="D1801" s="2">
        <f>'Market Data'!D1787</f>
        <v>7501.5</v>
      </c>
      <c r="E1801" s="2">
        <f>'Market Data'!E1787</f>
        <v>7471.5</v>
      </c>
      <c r="F1801" s="12">
        <f>'Market Data'!F1787</f>
        <v>7478</v>
      </c>
      <c r="H1801" s="151">
        <f t="shared" si="255"/>
        <v>1783</v>
      </c>
      <c r="I1801" s="244">
        <f ca="1">IF($H1801&lt;($J$6+1),"",PFE(OFFSET($F1801,0,0,-$J$6)))</f>
        <v>0.24984953626877979</v>
      </c>
      <c r="J1801" s="19"/>
      <c r="K1801" s="139" t="str">
        <f t="shared" ca="1" si="256"/>
        <v>Long</v>
      </c>
      <c r="L1801" s="243" t="e">
        <f t="shared" ca="1" si="251"/>
        <v>#N/A</v>
      </c>
      <c r="M1801" s="242" t="e">
        <f t="shared" ca="1" si="252"/>
        <v>#N/A</v>
      </c>
      <c r="N1801" s="20"/>
      <c r="O1801" s="74">
        <f t="shared" ca="1" si="257"/>
        <v>1</v>
      </c>
      <c r="P1801" s="75">
        <f t="shared" ca="1" si="249"/>
        <v>0</v>
      </c>
      <c r="Q1801" s="76" t="str">
        <f t="shared" ca="1" si="253"/>
        <v/>
      </c>
      <c r="R1801" s="75"/>
      <c r="S1801" s="77">
        <f t="shared" ca="1" si="250"/>
        <v>1</v>
      </c>
      <c r="T1801" s="78"/>
      <c r="U1801" s="81">
        <f t="shared" ca="1" si="258"/>
        <v>-455</v>
      </c>
      <c r="V1801" s="82">
        <f t="shared" ca="1" si="254"/>
        <v>164921.30000000002</v>
      </c>
      <c r="W1801" s="50"/>
      <c r="X1801" s="50"/>
      <c r="Y1801" s="50"/>
      <c r="Z1801" s="50"/>
      <c r="AA1801" s="50"/>
      <c r="AG1801" s="50"/>
      <c r="AH1801" s="50"/>
      <c r="AI1801" s="50"/>
      <c r="AJ1801" s="50"/>
      <c r="AK1801" s="50"/>
      <c r="AL1801" s="50"/>
      <c r="AM1801" s="50"/>
      <c r="AN1801" s="50"/>
      <c r="AO1801" s="50"/>
      <c r="AP1801" s="138">
        <f>IF(NOT($AS1801=$AS1802),ROW(),"")</f>
        <v>1801</v>
      </c>
      <c r="AQ1801" s="20" t="str">
        <f>IF(NOT(AS1801=AS1802),AS1802,"")</f>
        <v>2007</v>
      </c>
      <c r="AR1801" s="20" t="str">
        <f>INDEX($AB$15:$AM$15,MATCH($AS1801,$AB$11:$AM$11,0))</f>
        <v>out</v>
      </c>
      <c r="AS1801" s="20" t="str">
        <f>LEFT(AT1801,4)</f>
        <v>2006</v>
      </c>
      <c r="AT1801" s="139" t="str">
        <f>LEFT(B1801,6)</f>
        <v>200612</v>
      </c>
    </row>
    <row r="1802" spans="2:46" x14ac:dyDescent="0.25">
      <c r="B1802" s="11">
        <f>'Market Data'!B1788</f>
        <v>20070102</v>
      </c>
      <c r="C1802" s="2">
        <f>'Market Data'!C1788</f>
        <v>7500</v>
      </c>
      <c r="D1802" s="2">
        <f>'Market Data'!D1788</f>
        <v>7565.5</v>
      </c>
      <c r="E1802" s="2">
        <f>'Market Data'!E1788</f>
        <v>7495.5</v>
      </c>
      <c r="F1802" s="12">
        <f>'Market Data'!F1788</f>
        <v>7554.5</v>
      </c>
      <c r="H1802" s="151">
        <f t="shared" si="255"/>
        <v>1784</v>
      </c>
      <c r="I1802" s="244">
        <f ca="1">IF($H1802&lt;($J$6+1),"",PFE(OFFSET($F1802,0,0,-$J$6)))</f>
        <v>0.2612344417360109</v>
      </c>
      <c r="J1802" s="19"/>
      <c r="K1802" s="139" t="str">
        <f t="shared" ca="1" si="256"/>
        <v>Long</v>
      </c>
      <c r="L1802" s="243" t="e">
        <f t="shared" ca="1" si="251"/>
        <v>#N/A</v>
      </c>
      <c r="M1802" s="242" t="e">
        <f t="shared" ca="1" si="252"/>
        <v>#N/A</v>
      </c>
      <c r="N1802" s="20"/>
      <c r="O1802" s="74">
        <f t="shared" ca="1" si="257"/>
        <v>1</v>
      </c>
      <c r="P1802" s="75">
        <f t="shared" ca="1" si="249"/>
        <v>0</v>
      </c>
      <c r="Q1802" s="76" t="str">
        <f t="shared" ca="1" si="253"/>
        <v/>
      </c>
      <c r="R1802" s="75"/>
      <c r="S1802" s="77">
        <f t="shared" ca="1" si="250"/>
        <v>1</v>
      </c>
      <c r="T1802" s="78"/>
      <c r="U1802" s="81">
        <f t="shared" ca="1" si="258"/>
        <v>2677.5</v>
      </c>
      <c r="V1802" s="82">
        <f t="shared" ca="1" si="254"/>
        <v>167598.80000000002</v>
      </c>
      <c r="W1802" s="50"/>
      <c r="X1802" s="50"/>
      <c r="Y1802" s="50"/>
      <c r="Z1802" s="50"/>
      <c r="AA1802" s="50"/>
      <c r="AG1802" s="50"/>
      <c r="AH1802" s="50"/>
      <c r="AI1802" s="50"/>
      <c r="AJ1802" s="50"/>
      <c r="AK1802" s="50"/>
      <c r="AL1802" s="50"/>
      <c r="AM1802" s="50"/>
      <c r="AN1802" s="50"/>
      <c r="AO1802" s="50"/>
      <c r="AP1802" s="138" t="str">
        <f>IF(NOT($AS1802=$AS1803),ROW(),"")</f>
        <v/>
      </c>
      <c r="AQ1802" s="20" t="str">
        <f>IF(NOT(AS1802=AS1803),AS1803,"")</f>
        <v/>
      </c>
      <c r="AR1802" s="20" t="str">
        <f>INDEX($AB$15:$AM$15,MATCH($AS1802,$AB$11:$AM$11,0))</f>
        <v>in</v>
      </c>
      <c r="AS1802" s="20" t="str">
        <f>LEFT(AT1802,4)</f>
        <v>2007</v>
      </c>
      <c r="AT1802" s="139" t="str">
        <f>LEFT(B1802,6)</f>
        <v>200701</v>
      </c>
    </row>
    <row r="1803" spans="2:46" x14ac:dyDescent="0.25">
      <c r="B1803" s="11">
        <f>'Market Data'!B1789</f>
        <v>20070103</v>
      </c>
      <c r="C1803" s="2">
        <f>'Market Data'!C1789</f>
        <v>7555.5</v>
      </c>
      <c r="D1803" s="2">
        <f>'Market Data'!D1789</f>
        <v>7579.5</v>
      </c>
      <c r="E1803" s="2">
        <f>'Market Data'!E1789</f>
        <v>7544</v>
      </c>
      <c r="F1803" s="12">
        <f>'Market Data'!F1789</f>
        <v>7566.5</v>
      </c>
      <c r="H1803" s="151">
        <f t="shared" si="255"/>
        <v>1785</v>
      </c>
      <c r="I1803" s="244">
        <f ca="1">IF($H1803&lt;($J$6+1),"",PFE(OFFSET($F1803,0,0,-$J$6)))</f>
        <v>0.27967586280049805</v>
      </c>
      <c r="J1803" s="19"/>
      <c r="K1803" s="139" t="str">
        <f t="shared" ca="1" si="256"/>
        <v>Long</v>
      </c>
      <c r="L1803" s="243" t="e">
        <f t="shared" ca="1" si="251"/>
        <v>#N/A</v>
      </c>
      <c r="M1803" s="242" t="e">
        <f t="shared" ca="1" si="252"/>
        <v>#N/A</v>
      </c>
      <c r="N1803" s="20"/>
      <c r="O1803" s="74">
        <f t="shared" ca="1" si="257"/>
        <v>1</v>
      </c>
      <c r="P1803" s="75">
        <f t="shared" ca="1" si="249"/>
        <v>0</v>
      </c>
      <c r="Q1803" s="76" t="str">
        <f t="shared" ca="1" si="253"/>
        <v/>
      </c>
      <c r="R1803" s="75"/>
      <c r="S1803" s="77">
        <f t="shared" ca="1" si="250"/>
        <v>1</v>
      </c>
      <c r="T1803" s="78"/>
      <c r="U1803" s="81">
        <f t="shared" ca="1" si="258"/>
        <v>420</v>
      </c>
      <c r="V1803" s="82">
        <f t="shared" ca="1" si="254"/>
        <v>168018.80000000002</v>
      </c>
      <c r="W1803" s="50"/>
      <c r="X1803" s="50"/>
      <c r="Y1803" s="50"/>
      <c r="Z1803" s="50"/>
      <c r="AA1803" s="50"/>
      <c r="AG1803" s="50"/>
      <c r="AH1803" s="50"/>
      <c r="AI1803" s="50"/>
      <c r="AJ1803" s="50"/>
      <c r="AK1803" s="50"/>
      <c r="AL1803" s="50"/>
      <c r="AM1803" s="50"/>
      <c r="AN1803" s="50"/>
      <c r="AO1803" s="50"/>
      <c r="AP1803" s="138" t="str">
        <f>IF(NOT($AS1803=$AS1804),ROW(),"")</f>
        <v/>
      </c>
      <c r="AQ1803" s="20" t="str">
        <f>IF(NOT(AS1803=AS1804),AS1804,"")</f>
        <v/>
      </c>
      <c r="AR1803" s="20" t="str">
        <f>INDEX($AB$15:$AM$15,MATCH($AS1803,$AB$11:$AM$11,0))</f>
        <v>in</v>
      </c>
      <c r="AS1803" s="20" t="str">
        <f>LEFT(AT1803,4)</f>
        <v>2007</v>
      </c>
      <c r="AT1803" s="139" t="str">
        <f>LEFT(B1803,6)</f>
        <v>200701</v>
      </c>
    </row>
    <row r="1804" spans="2:46" x14ac:dyDescent="0.25">
      <c r="B1804" s="11">
        <f>'Market Data'!B1790</f>
        <v>20070104</v>
      </c>
      <c r="C1804" s="2">
        <f>'Market Data'!C1790</f>
        <v>7528.5</v>
      </c>
      <c r="D1804" s="2">
        <f>'Market Data'!D1790</f>
        <v>7557.5</v>
      </c>
      <c r="E1804" s="2">
        <f>'Market Data'!E1790</f>
        <v>7506</v>
      </c>
      <c r="F1804" s="12">
        <f>'Market Data'!F1790</f>
        <v>7548</v>
      </c>
      <c r="H1804" s="151">
        <f t="shared" si="255"/>
        <v>1786</v>
      </c>
      <c r="I1804" s="244">
        <f ca="1">IF($H1804&lt;($J$6+1),"",PFE(OFFSET($F1804,0,0,-$J$6)))</f>
        <v>0.30063314544443959</v>
      </c>
      <c r="J1804" s="19"/>
      <c r="K1804" s="139" t="str">
        <f t="shared" ca="1" si="256"/>
        <v>Long</v>
      </c>
      <c r="L1804" s="243" t="e">
        <f t="shared" ca="1" si="251"/>
        <v>#N/A</v>
      </c>
      <c r="M1804" s="242" t="e">
        <f t="shared" ca="1" si="252"/>
        <v>#N/A</v>
      </c>
      <c r="N1804" s="20"/>
      <c r="O1804" s="74">
        <f t="shared" ca="1" si="257"/>
        <v>1</v>
      </c>
      <c r="P1804" s="75">
        <f t="shared" ca="1" si="249"/>
        <v>0</v>
      </c>
      <c r="Q1804" s="76" t="str">
        <f t="shared" ca="1" si="253"/>
        <v/>
      </c>
      <c r="R1804" s="75"/>
      <c r="S1804" s="77">
        <f t="shared" ca="1" si="250"/>
        <v>1</v>
      </c>
      <c r="T1804" s="78"/>
      <c r="U1804" s="81">
        <f t="shared" ca="1" si="258"/>
        <v>-647.5</v>
      </c>
      <c r="V1804" s="82">
        <f t="shared" ca="1" si="254"/>
        <v>167371.30000000002</v>
      </c>
      <c r="W1804" s="50"/>
      <c r="X1804" s="50"/>
      <c r="Y1804" s="50"/>
      <c r="Z1804" s="50"/>
      <c r="AA1804" s="50"/>
      <c r="AG1804" s="50"/>
      <c r="AH1804" s="50"/>
      <c r="AI1804" s="50"/>
      <c r="AJ1804" s="50"/>
      <c r="AK1804" s="50"/>
      <c r="AL1804" s="50"/>
      <c r="AM1804" s="50"/>
      <c r="AN1804" s="50"/>
      <c r="AO1804" s="50"/>
      <c r="AP1804" s="138" t="str">
        <f>IF(NOT($AS1804=$AS1805),ROW(),"")</f>
        <v/>
      </c>
      <c r="AQ1804" s="20" t="str">
        <f>IF(NOT(AS1804=AS1805),AS1805,"")</f>
        <v/>
      </c>
      <c r="AR1804" s="20" t="str">
        <f>INDEX($AB$15:$AM$15,MATCH($AS1804,$AB$11:$AM$11,0))</f>
        <v>in</v>
      </c>
      <c r="AS1804" s="20" t="str">
        <f>LEFT(AT1804,4)</f>
        <v>2007</v>
      </c>
      <c r="AT1804" s="139" t="str">
        <f>LEFT(B1804,6)</f>
        <v>200701</v>
      </c>
    </row>
    <row r="1805" spans="2:46" x14ac:dyDescent="0.25">
      <c r="B1805" s="11">
        <f>'Market Data'!B1791</f>
        <v>20070105</v>
      </c>
      <c r="C1805" s="2">
        <f>'Market Data'!C1791</f>
        <v>7534.5</v>
      </c>
      <c r="D1805" s="2">
        <f>'Market Data'!D1791</f>
        <v>7537</v>
      </c>
      <c r="E1805" s="2">
        <f>'Market Data'!E1791</f>
        <v>7457</v>
      </c>
      <c r="F1805" s="12">
        <f>'Market Data'!F1791</f>
        <v>7461.5</v>
      </c>
      <c r="H1805" s="151">
        <f t="shared" si="255"/>
        <v>1787</v>
      </c>
      <c r="I1805" s="244">
        <f ca="1">IF($H1805&lt;($J$6+1),"",PFE(OFFSET($F1805,0,0,-$J$6)))</f>
        <v>0.28086030483178903</v>
      </c>
      <c r="J1805" s="19"/>
      <c r="K1805" s="139" t="str">
        <f t="shared" ca="1" si="256"/>
        <v>Long</v>
      </c>
      <c r="L1805" s="243" t="e">
        <f t="shared" ca="1" si="251"/>
        <v>#N/A</v>
      </c>
      <c r="M1805" s="242" t="e">
        <f t="shared" ca="1" si="252"/>
        <v>#N/A</v>
      </c>
      <c r="N1805" s="20"/>
      <c r="O1805" s="74">
        <f t="shared" ca="1" si="257"/>
        <v>1</v>
      </c>
      <c r="P1805" s="75">
        <f t="shared" ca="1" si="249"/>
        <v>0</v>
      </c>
      <c r="Q1805" s="76" t="str">
        <f t="shared" ca="1" si="253"/>
        <v/>
      </c>
      <c r="R1805" s="75"/>
      <c r="S1805" s="77">
        <f t="shared" ca="1" si="250"/>
        <v>1</v>
      </c>
      <c r="T1805" s="78"/>
      <c r="U1805" s="81">
        <f t="shared" ca="1" si="258"/>
        <v>-3027.5</v>
      </c>
      <c r="V1805" s="82">
        <f t="shared" ca="1" si="254"/>
        <v>164343.80000000002</v>
      </c>
      <c r="W1805" s="50"/>
      <c r="X1805" s="50"/>
      <c r="Y1805" s="50"/>
      <c r="Z1805" s="50"/>
      <c r="AA1805" s="50"/>
      <c r="AG1805" s="50"/>
      <c r="AH1805" s="50"/>
      <c r="AI1805" s="50"/>
      <c r="AJ1805" s="50"/>
      <c r="AK1805" s="50"/>
      <c r="AL1805" s="50"/>
      <c r="AM1805" s="50"/>
      <c r="AN1805" s="50"/>
      <c r="AO1805" s="50"/>
      <c r="AP1805" s="138" t="str">
        <f>IF(NOT($AS1805=$AS1806),ROW(),"")</f>
        <v/>
      </c>
      <c r="AQ1805" s="20" t="str">
        <f>IF(NOT(AS1805=AS1806),AS1806,"")</f>
        <v/>
      </c>
      <c r="AR1805" s="20" t="str">
        <f>INDEX($AB$15:$AM$15,MATCH($AS1805,$AB$11:$AM$11,0))</f>
        <v>in</v>
      </c>
      <c r="AS1805" s="20" t="str">
        <f>LEFT(AT1805,4)</f>
        <v>2007</v>
      </c>
      <c r="AT1805" s="139" t="str">
        <f>LEFT(B1805,6)</f>
        <v>200701</v>
      </c>
    </row>
    <row r="1806" spans="2:46" x14ac:dyDescent="0.25">
      <c r="B1806" s="11">
        <f>'Market Data'!B1792</f>
        <v>20070108</v>
      </c>
      <c r="C1806" s="2">
        <f>'Market Data'!C1792</f>
        <v>7462.5</v>
      </c>
      <c r="D1806" s="2">
        <f>'Market Data'!D1792</f>
        <v>7501</v>
      </c>
      <c r="E1806" s="2">
        <f>'Market Data'!E1792</f>
        <v>7438</v>
      </c>
      <c r="F1806" s="12">
        <f>'Market Data'!F1792</f>
        <v>7477.5</v>
      </c>
      <c r="H1806" s="151">
        <f t="shared" si="255"/>
        <v>1788</v>
      </c>
      <c r="I1806" s="244">
        <f ca="1">IF($H1806&lt;($J$6+1),"",PFE(OFFSET($F1806,0,0,-$J$6)))</f>
        <v>0.27912901470935358</v>
      </c>
      <c r="J1806" s="19"/>
      <c r="K1806" s="139" t="str">
        <f t="shared" ca="1" si="256"/>
        <v>Long</v>
      </c>
      <c r="L1806" s="243" t="e">
        <f t="shared" ca="1" si="251"/>
        <v>#N/A</v>
      </c>
      <c r="M1806" s="242" t="e">
        <f t="shared" ca="1" si="252"/>
        <v>#N/A</v>
      </c>
      <c r="N1806" s="20"/>
      <c r="O1806" s="74">
        <f t="shared" ca="1" si="257"/>
        <v>1</v>
      </c>
      <c r="P1806" s="75">
        <f t="shared" ca="1" si="249"/>
        <v>0</v>
      </c>
      <c r="Q1806" s="76" t="str">
        <f t="shared" ca="1" si="253"/>
        <v/>
      </c>
      <c r="R1806" s="75"/>
      <c r="S1806" s="77">
        <f t="shared" ca="1" si="250"/>
        <v>1</v>
      </c>
      <c r="T1806" s="78"/>
      <c r="U1806" s="81">
        <f t="shared" ca="1" si="258"/>
        <v>560</v>
      </c>
      <c r="V1806" s="82">
        <f t="shared" ca="1" si="254"/>
        <v>164903.80000000002</v>
      </c>
      <c r="W1806" s="50"/>
      <c r="X1806" s="50"/>
      <c r="Y1806" s="50"/>
      <c r="Z1806" s="50"/>
      <c r="AA1806" s="50"/>
      <c r="AG1806" s="50"/>
      <c r="AH1806" s="50"/>
      <c r="AI1806" s="50"/>
      <c r="AJ1806" s="50"/>
      <c r="AK1806" s="50"/>
      <c r="AL1806" s="50"/>
      <c r="AM1806" s="50"/>
      <c r="AN1806" s="50"/>
      <c r="AO1806" s="50"/>
      <c r="AP1806" s="138" t="str">
        <f>IF(NOT($AS1806=$AS1807),ROW(),"")</f>
        <v/>
      </c>
      <c r="AQ1806" s="20" t="str">
        <f>IF(NOT(AS1806=AS1807),AS1807,"")</f>
        <v/>
      </c>
      <c r="AR1806" s="20" t="str">
        <f>INDEX($AB$15:$AM$15,MATCH($AS1806,$AB$11:$AM$11,0))</f>
        <v>in</v>
      </c>
      <c r="AS1806" s="20" t="str">
        <f>LEFT(AT1806,4)</f>
        <v>2007</v>
      </c>
      <c r="AT1806" s="139" t="str">
        <f>LEFT(B1806,6)</f>
        <v>200701</v>
      </c>
    </row>
    <row r="1807" spans="2:46" x14ac:dyDescent="0.25">
      <c r="B1807" s="11">
        <f>'Market Data'!B1793</f>
        <v>20070109</v>
      </c>
      <c r="C1807" s="2">
        <f>'Market Data'!C1793</f>
        <v>7515.5</v>
      </c>
      <c r="D1807" s="2">
        <f>'Market Data'!D1793</f>
        <v>7539</v>
      </c>
      <c r="E1807" s="2">
        <f>'Market Data'!E1793</f>
        <v>7448</v>
      </c>
      <c r="F1807" s="12">
        <f>'Market Data'!F1793</f>
        <v>7479.5</v>
      </c>
      <c r="H1807" s="151">
        <f t="shared" si="255"/>
        <v>1789</v>
      </c>
      <c r="I1807" s="244">
        <f ca="1">IF($H1807&lt;($J$6+1),"",PFE(OFFSET($F1807,0,0,-$J$6)))</f>
        <v>0.27956889473369356</v>
      </c>
      <c r="J1807" s="19"/>
      <c r="K1807" s="139" t="str">
        <f t="shared" ca="1" si="256"/>
        <v>Long</v>
      </c>
      <c r="L1807" s="243" t="e">
        <f t="shared" ca="1" si="251"/>
        <v>#N/A</v>
      </c>
      <c r="M1807" s="242" t="e">
        <f t="shared" ca="1" si="252"/>
        <v>#N/A</v>
      </c>
      <c r="N1807" s="20"/>
      <c r="O1807" s="74">
        <f t="shared" ca="1" si="257"/>
        <v>1</v>
      </c>
      <c r="P1807" s="75">
        <f t="shared" ca="1" si="249"/>
        <v>0</v>
      </c>
      <c r="Q1807" s="76" t="str">
        <f t="shared" ca="1" si="253"/>
        <v/>
      </c>
      <c r="R1807" s="75"/>
      <c r="S1807" s="77">
        <f t="shared" ca="1" si="250"/>
        <v>1</v>
      </c>
      <c r="T1807" s="78"/>
      <c r="U1807" s="81">
        <f t="shared" ca="1" si="258"/>
        <v>70</v>
      </c>
      <c r="V1807" s="82">
        <f t="shared" ca="1" si="254"/>
        <v>164973.80000000002</v>
      </c>
      <c r="W1807" s="50"/>
      <c r="X1807" s="50"/>
      <c r="Y1807" s="50"/>
      <c r="Z1807" s="50"/>
      <c r="AA1807" s="50"/>
      <c r="AG1807" s="50"/>
      <c r="AH1807" s="50"/>
      <c r="AI1807" s="50"/>
      <c r="AJ1807" s="50"/>
      <c r="AK1807" s="50"/>
      <c r="AL1807" s="50"/>
      <c r="AM1807" s="50"/>
      <c r="AN1807" s="50"/>
      <c r="AO1807" s="50"/>
      <c r="AP1807" s="138" t="str">
        <f>IF(NOT($AS1807=$AS1808),ROW(),"")</f>
        <v/>
      </c>
      <c r="AQ1807" s="20" t="str">
        <f>IF(NOT(AS1807=AS1808),AS1808,"")</f>
        <v/>
      </c>
      <c r="AR1807" s="20" t="str">
        <f>INDEX($AB$15:$AM$15,MATCH($AS1807,$AB$11:$AM$11,0))</f>
        <v>in</v>
      </c>
      <c r="AS1807" s="20" t="str">
        <f>LEFT(AT1807,4)</f>
        <v>2007</v>
      </c>
      <c r="AT1807" s="139" t="str">
        <f>LEFT(B1807,6)</f>
        <v>200701</v>
      </c>
    </row>
    <row r="1808" spans="2:46" x14ac:dyDescent="0.25">
      <c r="B1808" s="11">
        <f>'Market Data'!B1794</f>
        <v>20070110</v>
      </c>
      <c r="C1808" s="2">
        <f>'Market Data'!C1794</f>
        <v>7451</v>
      </c>
      <c r="D1808" s="2">
        <f>'Market Data'!D1794</f>
        <v>7468</v>
      </c>
      <c r="E1808" s="2">
        <f>'Market Data'!E1794</f>
        <v>7399.5</v>
      </c>
      <c r="F1808" s="12">
        <f>'Market Data'!F1794</f>
        <v>7438</v>
      </c>
      <c r="H1808" s="151">
        <f t="shared" si="255"/>
        <v>1790</v>
      </c>
      <c r="I1808" s="244">
        <f ca="1">IF($H1808&lt;($J$6+1),"",PFE(OFFSET($F1808,0,0,-$J$6)))</f>
        <v>0.23925827401432326</v>
      </c>
      <c r="J1808" s="19"/>
      <c r="K1808" s="139" t="str">
        <f t="shared" ca="1" si="256"/>
        <v>Long</v>
      </c>
      <c r="L1808" s="243" t="e">
        <f t="shared" ca="1" si="251"/>
        <v>#N/A</v>
      </c>
      <c r="M1808" s="242" t="e">
        <f t="shared" ca="1" si="252"/>
        <v>#N/A</v>
      </c>
      <c r="N1808" s="20"/>
      <c r="O1808" s="74">
        <f t="shared" ca="1" si="257"/>
        <v>1</v>
      </c>
      <c r="P1808" s="75">
        <f t="shared" ca="1" si="249"/>
        <v>0</v>
      </c>
      <c r="Q1808" s="76" t="str">
        <f t="shared" ca="1" si="253"/>
        <v/>
      </c>
      <c r="R1808" s="75"/>
      <c r="S1808" s="77">
        <f t="shared" ca="1" si="250"/>
        <v>1</v>
      </c>
      <c r="T1808" s="78"/>
      <c r="U1808" s="81">
        <f t="shared" ca="1" si="258"/>
        <v>-1452.5</v>
      </c>
      <c r="V1808" s="82">
        <f t="shared" ca="1" si="254"/>
        <v>163521.30000000002</v>
      </c>
      <c r="W1808" s="50"/>
      <c r="X1808" s="50"/>
      <c r="Y1808" s="50"/>
      <c r="Z1808" s="50"/>
      <c r="AA1808" s="50"/>
      <c r="AG1808" s="50"/>
      <c r="AH1808" s="50"/>
      <c r="AI1808" s="50"/>
      <c r="AJ1808" s="50"/>
      <c r="AK1808" s="50"/>
      <c r="AL1808" s="50"/>
      <c r="AM1808" s="50"/>
      <c r="AN1808" s="50"/>
      <c r="AO1808" s="50"/>
      <c r="AP1808" s="138" t="str">
        <f>IF(NOT($AS1808=$AS1809),ROW(),"")</f>
        <v/>
      </c>
      <c r="AQ1808" s="20" t="str">
        <f>IF(NOT(AS1808=AS1809),AS1809,"")</f>
        <v/>
      </c>
      <c r="AR1808" s="20" t="str">
        <f>INDEX($AB$15:$AM$15,MATCH($AS1808,$AB$11:$AM$11,0))</f>
        <v>in</v>
      </c>
      <c r="AS1808" s="20" t="str">
        <f>LEFT(AT1808,4)</f>
        <v>2007</v>
      </c>
      <c r="AT1808" s="139" t="str">
        <f>LEFT(B1808,6)</f>
        <v>200701</v>
      </c>
    </row>
    <row r="1809" spans="2:46" x14ac:dyDescent="0.25">
      <c r="B1809" s="11">
        <f>'Market Data'!B1795</f>
        <v>20070111</v>
      </c>
      <c r="C1809" s="2">
        <f>'Market Data'!C1795</f>
        <v>7468.5</v>
      </c>
      <c r="D1809" s="2">
        <f>'Market Data'!D1795</f>
        <v>7569</v>
      </c>
      <c r="E1809" s="2">
        <f>'Market Data'!E1795</f>
        <v>7439.5</v>
      </c>
      <c r="F1809" s="12">
        <f>'Market Data'!F1795</f>
        <v>7561</v>
      </c>
      <c r="H1809" s="151">
        <f t="shared" si="255"/>
        <v>1791</v>
      </c>
      <c r="I1809" s="244">
        <f ca="1">IF($H1809&lt;($J$6+1),"",PFE(OFFSET($F1809,0,0,-$J$6)))</f>
        <v>0.26550303165991507</v>
      </c>
      <c r="J1809" s="19"/>
      <c r="K1809" s="139" t="str">
        <f t="shared" ca="1" si="256"/>
        <v>Long</v>
      </c>
      <c r="L1809" s="243" t="e">
        <f t="shared" ca="1" si="251"/>
        <v>#N/A</v>
      </c>
      <c r="M1809" s="242" t="e">
        <f t="shared" ca="1" si="252"/>
        <v>#N/A</v>
      </c>
      <c r="N1809" s="20"/>
      <c r="O1809" s="74">
        <f t="shared" ca="1" si="257"/>
        <v>1</v>
      </c>
      <c r="P1809" s="75">
        <f t="shared" ref="P1809:P1872" ca="1" si="259">$O1809-S1809</f>
        <v>0</v>
      </c>
      <c r="Q1809" s="76" t="str">
        <f t="shared" ca="1" si="253"/>
        <v/>
      </c>
      <c r="R1809" s="75"/>
      <c r="S1809" s="77">
        <f t="shared" ca="1" si="250"/>
        <v>1</v>
      </c>
      <c r="T1809" s="78"/>
      <c r="U1809" s="81">
        <f t="shared" ca="1" si="258"/>
        <v>4305</v>
      </c>
      <c r="V1809" s="82">
        <f t="shared" ca="1" si="254"/>
        <v>167826.30000000002</v>
      </c>
      <c r="W1809" s="50"/>
      <c r="X1809" s="50"/>
      <c r="Y1809" s="50"/>
      <c r="Z1809" s="50"/>
      <c r="AA1809" s="50"/>
      <c r="AG1809" s="50"/>
      <c r="AH1809" s="50"/>
      <c r="AI1809" s="50"/>
      <c r="AJ1809" s="50"/>
      <c r="AK1809" s="50"/>
      <c r="AL1809" s="50"/>
      <c r="AM1809" s="50"/>
      <c r="AN1809" s="50"/>
      <c r="AO1809" s="50"/>
      <c r="AP1809" s="138" t="str">
        <f>IF(NOT($AS1809=$AS1810),ROW(),"")</f>
        <v/>
      </c>
      <c r="AQ1809" s="20" t="str">
        <f>IF(NOT(AS1809=AS1810),AS1810,"")</f>
        <v/>
      </c>
      <c r="AR1809" s="20" t="str">
        <f>INDEX($AB$15:$AM$15,MATCH($AS1809,$AB$11:$AM$11,0))</f>
        <v>in</v>
      </c>
      <c r="AS1809" s="20" t="str">
        <f>LEFT(AT1809,4)</f>
        <v>2007</v>
      </c>
      <c r="AT1809" s="139" t="str">
        <f>LEFT(B1809,6)</f>
        <v>200701</v>
      </c>
    </row>
    <row r="1810" spans="2:46" x14ac:dyDescent="0.25">
      <c r="B1810" s="11">
        <f>'Market Data'!B1796</f>
        <v>20070112</v>
      </c>
      <c r="C1810" s="2">
        <f>'Market Data'!C1796</f>
        <v>7541</v>
      </c>
      <c r="D1810" s="2">
        <f>'Market Data'!D1796</f>
        <v>7588</v>
      </c>
      <c r="E1810" s="2">
        <f>'Market Data'!E1796</f>
        <v>7530</v>
      </c>
      <c r="F1810" s="12">
        <f>'Market Data'!F1796</f>
        <v>7565.5</v>
      </c>
      <c r="H1810" s="151">
        <f t="shared" si="255"/>
        <v>1792</v>
      </c>
      <c r="I1810" s="244">
        <f ca="1">IF($H1810&lt;($J$6+1),"",PFE(OFFSET($F1810,0,0,-$J$6)))</f>
        <v>0.26496826656532646</v>
      </c>
      <c r="J1810" s="19"/>
      <c r="K1810" s="139" t="str">
        <f t="shared" ca="1" si="256"/>
        <v>Long</v>
      </c>
      <c r="L1810" s="243" t="e">
        <f t="shared" ca="1" si="251"/>
        <v>#N/A</v>
      </c>
      <c r="M1810" s="242" t="e">
        <f t="shared" ca="1" si="252"/>
        <v>#N/A</v>
      </c>
      <c r="N1810" s="20"/>
      <c r="O1810" s="74">
        <f t="shared" ca="1" si="257"/>
        <v>1</v>
      </c>
      <c r="P1810" s="75">
        <f t="shared" ca="1" si="259"/>
        <v>0</v>
      </c>
      <c r="Q1810" s="76" t="str">
        <f t="shared" ca="1" si="253"/>
        <v/>
      </c>
      <c r="R1810" s="75"/>
      <c r="S1810" s="77">
        <f t="shared" ref="S1810:S1873" ca="1" si="260">IF($Q1809="Fill",$O1809,$S1809)</f>
        <v>1</v>
      </c>
      <c r="T1810" s="78"/>
      <c r="U1810" s="81">
        <f t="shared" ca="1" si="258"/>
        <v>157.5</v>
      </c>
      <c r="V1810" s="82">
        <f t="shared" ca="1" si="254"/>
        <v>167983.80000000002</v>
      </c>
      <c r="W1810" s="50"/>
      <c r="X1810" s="50"/>
      <c r="Y1810" s="50"/>
      <c r="Z1810" s="50"/>
      <c r="AA1810" s="50"/>
      <c r="AG1810" s="50"/>
      <c r="AH1810" s="50"/>
      <c r="AI1810" s="50"/>
      <c r="AJ1810" s="50"/>
      <c r="AK1810" s="50"/>
      <c r="AL1810" s="50"/>
      <c r="AM1810" s="50"/>
      <c r="AN1810" s="50"/>
      <c r="AO1810" s="50"/>
      <c r="AP1810" s="138" t="str">
        <f>IF(NOT($AS1810=$AS1811),ROW(),"")</f>
        <v/>
      </c>
      <c r="AQ1810" s="20" t="str">
        <f>IF(NOT(AS1810=AS1811),AS1811,"")</f>
        <v/>
      </c>
      <c r="AR1810" s="20" t="str">
        <f>INDEX($AB$15:$AM$15,MATCH($AS1810,$AB$11:$AM$11,0))</f>
        <v>in</v>
      </c>
      <c r="AS1810" s="20" t="str">
        <f>LEFT(AT1810,4)</f>
        <v>2007</v>
      </c>
      <c r="AT1810" s="139" t="str">
        <f>LEFT(B1810,6)</f>
        <v>200701</v>
      </c>
    </row>
    <row r="1811" spans="2:46" x14ac:dyDescent="0.25">
      <c r="B1811" s="11">
        <f>'Market Data'!B1797</f>
        <v>20070115</v>
      </c>
      <c r="C1811" s="2">
        <f>'Market Data'!C1797</f>
        <v>7596.5</v>
      </c>
      <c r="D1811" s="2">
        <f>'Market Data'!D1797</f>
        <v>7614</v>
      </c>
      <c r="E1811" s="2">
        <f>'Market Data'!E1797</f>
        <v>7590.5</v>
      </c>
      <c r="F1811" s="12">
        <f>'Market Data'!F1797</f>
        <v>7603</v>
      </c>
      <c r="H1811" s="151">
        <f t="shared" si="255"/>
        <v>1793</v>
      </c>
      <c r="I1811" s="244">
        <f ca="1">IF($H1811&lt;($J$6+1),"",PFE(OFFSET($F1811,0,0,-$J$6)))</f>
        <v>0.26906909506552301</v>
      </c>
      <c r="J1811" s="19"/>
      <c r="K1811" s="139" t="str">
        <f t="shared" ca="1" si="256"/>
        <v>Long</v>
      </c>
      <c r="L1811" s="243" t="e">
        <f t="shared" ref="L1811:L1874" ca="1" si="261">IF(AND($K1811="Long",$K1810&lt;&gt;"Long"),$F1811,NA())</f>
        <v>#N/A</v>
      </c>
      <c r="M1811" s="242" t="e">
        <f t="shared" ref="M1811:M1874" ca="1" si="262">IF(AND($K1811="Short",$K1810&lt;&gt;"Short"),$F1811,NA())</f>
        <v>#N/A</v>
      </c>
      <c r="N1811" s="20"/>
      <c r="O1811" s="74">
        <f t="shared" ca="1" si="257"/>
        <v>1</v>
      </c>
      <c r="P1811" s="75">
        <f t="shared" ca="1" si="259"/>
        <v>0</v>
      </c>
      <c r="Q1811" s="76" t="str">
        <f t="shared" ref="Q1811:Q1874" ca="1" si="263">IF(NOT($P1811=0),"Fill","")</f>
        <v/>
      </c>
      <c r="R1811" s="75"/>
      <c r="S1811" s="77">
        <f t="shared" ca="1" si="260"/>
        <v>1</v>
      </c>
      <c r="T1811" s="78"/>
      <c r="U1811" s="81">
        <f t="shared" ca="1" si="258"/>
        <v>1312.5</v>
      </c>
      <c r="V1811" s="82">
        <f t="shared" ref="V1811:V1874" ca="1" si="264">V1810+U1811</f>
        <v>169296.30000000002</v>
      </c>
      <c r="W1811" s="50"/>
      <c r="X1811" s="50"/>
      <c r="Y1811" s="50"/>
      <c r="Z1811" s="50"/>
      <c r="AA1811" s="50"/>
      <c r="AG1811" s="50"/>
      <c r="AH1811" s="50"/>
      <c r="AI1811" s="50"/>
      <c r="AJ1811" s="50"/>
      <c r="AK1811" s="50"/>
      <c r="AL1811" s="50"/>
      <c r="AM1811" s="50"/>
      <c r="AN1811" s="50"/>
      <c r="AO1811" s="50"/>
      <c r="AP1811" s="138" t="str">
        <f>IF(NOT($AS1811=$AS1812),ROW(),"")</f>
        <v/>
      </c>
      <c r="AQ1811" s="20" t="str">
        <f>IF(NOT(AS1811=AS1812),AS1812,"")</f>
        <v/>
      </c>
      <c r="AR1811" s="20" t="str">
        <f>INDEX($AB$15:$AM$15,MATCH($AS1811,$AB$11:$AM$11,0))</f>
        <v>in</v>
      </c>
      <c r="AS1811" s="20" t="str">
        <f>LEFT(AT1811,4)</f>
        <v>2007</v>
      </c>
      <c r="AT1811" s="139" t="str">
        <f>LEFT(B1811,6)</f>
        <v>200701</v>
      </c>
    </row>
    <row r="1812" spans="2:46" x14ac:dyDescent="0.25">
      <c r="B1812" s="11">
        <f>'Market Data'!B1798</f>
        <v>20070116</v>
      </c>
      <c r="C1812" s="2">
        <f>'Market Data'!C1798</f>
        <v>7601.5</v>
      </c>
      <c r="D1812" s="2">
        <f>'Market Data'!D1798</f>
        <v>7612</v>
      </c>
      <c r="E1812" s="2">
        <f>'Market Data'!E1798</f>
        <v>7570.5</v>
      </c>
      <c r="F1812" s="12">
        <f>'Market Data'!F1798</f>
        <v>7579</v>
      </c>
      <c r="H1812" s="151">
        <f t="shared" ref="H1812:H1875" si="265">ROW()-ROW(H$18)</f>
        <v>1794</v>
      </c>
      <c r="I1812" s="244">
        <f ca="1">IF($H1812&lt;($J$6+1),"",PFE(OFFSET($F1812,0,0,-$J$6)))</f>
        <v>0.26065221379411951</v>
      </c>
      <c r="J1812" s="19"/>
      <c r="K1812" s="139" t="str">
        <f t="shared" ref="K1812:K1875" ca="1" si="266">IF($I1812="","",IF($I1812&gt;$J$4,"Long",IF($I1812&lt;$J$5,"Short","")))</f>
        <v>Long</v>
      </c>
      <c r="L1812" s="243" t="e">
        <f t="shared" ca="1" si="261"/>
        <v>#N/A</v>
      </c>
      <c r="M1812" s="242" t="e">
        <f t="shared" ca="1" si="262"/>
        <v>#N/A</v>
      </c>
      <c r="N1812" s="20"/>
      <c r="O1812" s="74">
        <f t="shared" ref="O1812:O1875" ca="1" si="267">IF($K1812="Short",-1,IF($K1812="Long",1,0))</f>
        <v>1</v>
      </c>
      <c r="P1812" s="75">
        <f t="shared" ca="1" si="259"/>
        <v>0</v>
      </c>
      <c r="Q1812" s="76" t="str">
        <f t="shared" ca="1" si="263"/>
        <v/>
      </c>
      <c r="R1812" s="75"/>
      <c r="S1812" s="77">
        <f t="shared" ca="1" si="260"/>
        <v>1</v>
      </c>
      <c r="T1812" s="78"/>
      <c r="U1812" s="81">
        <f t="shared" ca="1" si="258"/>
        <v>-840</v>
      </c>
      <c r="V1812" s="82">
        <f t="shared" ca="1" si="264"/>
        <v>168456.30000000002</v>
      </c>
      <c r="W1812" s="50"/>
      <c r="X1812" s="50"/>
      <c r="Y1812" s="50"/>
      <c r="Z1812" s="50"/>
      <c r="AA1812" s="50"/>
      <c r="AG1812" s="50"/>
      <c r="AH1812" s="50"/>
      <c r="AI1812" s="50"/>
      <c r="AJ1812" s="50"/>
      <c r="AK1812" s="50"/>
      <c r="AL1812" s="50"/>
      <c r="AM1812" s="50"/>
      <c r="AN1812" s="50"/>
      <c r="AO1812" s="50"/>
      <c r="AP1812" s="138" t="str">
        <f>IF(NOT($AS1812=$AS1813),ROW(),"")</f>
        <v/>
      </c>
      <c r="AQ1812" s="20" t="str">
        <f>IF(NOT(AS1812=AS1813),AS1813,"")</f>
        <v/>
      </c>
      <c r="AR1812" s="20" t="str">
        <f>INDEX($AB$15:$AM$15,MATCH($AS1812,$AB$11:$AM$11,0))</f>
        <v>in</v>
      </c>
      <c r="AS1812" s="20" t="str">
        <f>LEFT(AT1812,4)</f>
        <v>2007</v>
      </c>
      <c r="AT1812" s="139" t="str">
        <f>LEFT(B1812,6)</f>
        <v>200701</v>
      </c>
    </row>
    <row r="1813" spans="2:46" x14ac:dyDescent="0.25">
      <c r="B1813" s="11">
        <f>'Market Data'!B1799</f>
        <v>20070117</v>
      </c>
      <c r="C1813" s="2">
        <f>'Market Data'!C1799</f>
        <v>7582.5</v>
      </c>
      <c r="D1813" s="2">
        <f>'Market Data'!D1799</f>
        <v>7599.5</v>
      </c>
      <c r="E1813" s="2">
        <f>'Market Data'!E1799</f>
        <v>7537.5</v>
      </c>
      <c r="F1813" s="12">
        <f>'Market Data'!F1799</f>
        <v>7561.5</v>
      </c>
      <c r="H1813" s="151">
        <f t="shared" si="265"/>
        <v>1795</v>
      </c>
      <c r="I1813" s="244">
        <f ca="1">IF($H1813&lt;($J$6+1),"",PFE(OFFSET($F1813,0,0,-$J$6)))</f>
        <v>0.27714900731397218</v>
      </c>
      <c r="J1813" s="19"/>
      <c r="K1813" s="139" t="str">
        <f t="shared" ca="1" si="266"/>
        <v>Long</v>
      </c>
      <c r="L1813" s="243" t="e">
        <f t="shared" ca="1" si="261"/>
        <v>#N/A</v>
      </c>
      <c r="M1813" s="242" t="e">
        <f t="shared" ca="1" si="262"/>
        <v>#N/A</v>
      </c>
      <c r="N1813" s="20"/>
      <c r="O1813" s="74">
        <f t="shared" ca="1" si="267"/>
        <v>1</v>
      </c>
      <c r="P1813" s="75">
        <f t="shared" ca="1" si="259"/>
        <v>0</v>
      </c>
      <c r="Q1813" s="76" t="str">
        <f t="shared" ca="1" si="263"/>
        <v/>
      </c>
      <c r="R1813" s="75"/>
      <c r="S1813" s="77">
        <f t="shared" ca="1" si="260"/>
        <v>1</v>
      </c>
      <c r="T1813" s="78"/>
      <c r="U1813" s="81">
        <f t="shared" ca="1" si="258"/>
        <v>-612.5</v>
      </c>
      <c r="V1813" s="82">
        <f t="shared" ca="1" si="264"/>
        <v>167843.80000000002</v>
      </c>
      <c r="W1813" s="50"/>
      <c r="X1813" s="50"/>
      <c r="Y1813" s="50"/>
      <c r="Z1813" s="50"/>
      <c r="AA1813" s="50"/>
      <c r="AG1813" s="50"/>
      <c r="AH1813" s="50"/>
      <c r="AI1813" s="50"/>
      <c r="AJ1813" s="50"/>
      <c r="AK1813" s="50"/>
      <c r="AL1813" s="50"/>
      <c r="AM1813" s="50"/>
      <c r="AN1813" s="50"/>
      <c r="AO1813" s="50"/>
      <c r="AP1813" s="138" t="str">
        <f>IF(NOT($AS1813=$AS1814),ROW(),"")</f>
        <v/>
      </c>
      <c r="AQ1813" s="20" t="str">
        <f>IF(NOT(AS1813=AS1814),AS1814,"")</f>
        <v/>
      </c>
      <c r="AR1813" s="20" t="str">
        <f>INDEX($AB$15:$AM$15,MATCH($AS1813,$AB$11:$AM$11,0))</f>
        <v>in</v>
      </c>
      <c r="AS1813" s="20" t="str">
        <f>LEFT(AT1813,4)</f>
        <v>2007</v>
      </c>
      <c r="AT1813" s="139" t="str">
        <f>LEFT(B1813,6)</f>
        <v>200701</v>
      </c>
    </row>
    <row r="1814" spans="2:46" x14ac:dyDescent="0.25">
      <c r="B1814" s="11">
        <f>'Market Data'!B1800</f>
        <v>20070118</v>
      </c>
      <c r="C1814" s="2">
        <f>'Market Data'!C1800</f>
        <v>7580.5</v>
      </c>
      <c r="D1814" s="2">
        <f>'Market Data'!D1800</f>
        <v>7602.5</v>
      </c>
      <c r="E1814" s="2">
        <f>'Market Data'!E1800</f>
        <v>7523</v>
      </c>
      <c r="F1814" s="12">
        <f>'Market Data'!F1800</f>
        <v>7554</v>
      </c>
      <c r="H1814" s="151">
        <f t="shared" si="265"/>
        <v>1796</v>
      </c>
      <c r="I1814" s="244">
        <f ca="1">IF($H1814&lt;($J$6+1),"",PFE(OFFSET($F1814,0,0,-$J$6)))</f>
        <v>0.25248447879545327</v>
      </c>
      <c r="J1814" s="19"/>
      <c r="K1814" s="139" t="str">
        <f t="shared" ca="1" si="266"/>
        <v>Long</v>
      </c>
      <c r="L1814" s="243" t="e">
        <f t="shared" ca="1" si="261"/>
        <v>#N/A</v>
      </c>
      <c r="M1814" s="242" t="e">
        <f t="shared" ca="1" si="262"/>
        <v>#N/A</v>
      </c>
      <c r="N1814" s="20"/>
      <c r="O1814" s="74">
        <f t="shared" ca="1" si="267"/>
        <v>1</v>
      </c>
      <c r="P1814" s="75">
        <f t="shared" ca="1" si="259"/>
        <v>0</v>
      </c>
      <c r="Q1814" s="76" t="str">
        <f t="shared" ca="1" si="263"/>
        <v/>
      </c>
      <c r="R1814" s="75"/>
      <c r="S1814" s="77">
        <f t="shared" ca="1" si="260"/>
        <v>1</v>
      </c>
      <c r="T1814" s="78"/>
      <c r="U1814" s="81">
        <f t="shared" ref="U1814:U1877" ca="1" si="268">IF(OR($S1813&amp;$O1813="01",$S1813&amp;$O1813="0-1"),(($F1814-$C1814)*$V$4*$O1813)-(ABS($P1813)*$V$5),IF(OR($S1813&amp;$O1813="10",$S1813&amp;$O1813="-10"),(($C1814-$F1813)*$V$4*$S1813)-(ABS($P1813)*$V$5),IF(OR($S1813&amp;$O1813="1-1",$S1813&amp;$O1813="-11"),(($C1814-$F1813)*$V$4*$S1813)-(ABS($P1813)*$V$5)+(($F1814-$C1814)*$V$4*$S1814),IF(OR($S1813&amp;$O1813="11",$S1813&amp;$O1813="-1-1"),(($F1814-$F1813)*$V$4*$S1814),0))))</f>
        <v>-262.5</v>
      </c>
      <c r="V1814" s="82">
        <f t="shared" ca="1" si="264"/>
        <v>167581.30000000002</v>
      </c>
      <c r="W1814" s="50"/>
      <c r="X1814" s="50"/>
      <c r="Y1814" s="50"/>
      <c r="Z1814" s="50"/>
      <c r="AA1814" s="50"/>
      <c r="AG1814" s="50"/>
      <c r="AH1814" s="50"/>
      <c r="AI1814" s="50"/>
      <c r="AJ1814" s="50"/>
      <c r="AK1814" s="50"/>
      <c r="AL1814" s="50"/>
      <c r="AM1814" s="50"/>
      <c r="AN1814" s="50"/>
      <c r="AO1814" s="50"/>
      <c r="AP1814" s="138" t="str">
        <f>IF(NOT($AS1814=$AS1815),ROW(),"")</f>
        <v/>
      </c>
      <c r="AQ1814" s="20" t="str">
        <f>IF(NOT(AS1814=AS1815),AS1815,"")</f>
        <v/>
      </c>
      <c r="AR1814" s="20" t="str">
        <f>INDEX($AB$15:$AM$15,MATCH($AS1814,$AB$11:$AM$11,0))</f>
        <v>in</v>
      </c>
      <c r="AS1814" s="20" t="str">
        <f>LEFT(AT1814,4)</f>
        <v>2007</v>
      </c>
      <c r="AT1814" s="139" t="str">
        <f>LEFT(B1814,6)</f>
        <v>200701</v>
      </c>
    </row>
    <row r="1815" spans="2:46" x14ac:dyDescent="0.25">
      <c r="B1815" s="11">
        <f>'Market Data'!B1801</f>
        <v>20070119</v>
      </c>
      <c r="C1815" s="2">
        <f>'Market Data'!C1801</f>
        <v>7533.5</v>
      </c>
      <c r="D1815" s="2">
        <f>'Market Data'!D1801</f>
        <v>7617</v>
      </c>
      <c r="E1815" s="2">
        <f>'Market Data'!E1801</f>
        <v>7513</v>
      </c>
      <c r="F1815" s="12">
        <f>'Market Data'!F1801</f>
        <v>7610</v>
      </c>
      <c r="H1815" s="151">
        <f t="shared" si="265"/>
        <v>1797</v>
      </c>
      <c r="I1815" s="244">
        <f ca="1">IF($H1815&lt;($J$6+1),"",PFE(OFFSET($F1815,0,0,-$J$6)))</f>
        <v>0.26410386136461994</v>
      </c>
      <c r="J1815" s="19"/>
      <c r="K1815" s="139" t="str">
        <f t="shared" ca="1" si="266"/>
        <v>Long</v>
      </c>
      <c r="L1815" s="243" t="e">
        <f t="shared" ca="1" si="261"/>
        <v>#N/A</v>
      </c>
      <c r="M1815" s="242" t="e">
        <f t="shared" ca="1" si="262"/>
        <v>#N/A</v>
      </c>
      <c r="N1815" s="20"/>
      <c r="O1815" s="74">
        <f t="shared" ca="1" si="267"/>
        <v>1</v>
      </c>
      <c r="P1815" s="75">
        <f t="shared" ca="1" si="259"/>
        <v>0</v>
      </c>
      <c r="Q1815" s="76" t="str">
        <f t="shared" ca="1" si="263"/>
        <v/>
      </c>
      <c r="R1815" s="75"/>
      <c r="S1815" s="77">
        <f t="shared" ca="1" si="260"/>
        <v>1</v>
      </c>
      <c r="T1815" s="78"/>
      <c r="U1815" s="81">
        <f t="shared" ca="1" si="268"/>
        <v>1960</v>
      </c>
      <c r="V1815" s="82">
        <f t="shared" ca="1" si="264"/>
        <v>169541.30000000002</v>
      </c>
      <c r="W1815" s="50"/>
      <c r="X1815" s="50"/>
      <c r="Y1815" s="50"/>
      <c r="Z1815" s="50"/>
      <c r="AA1815" s="50"/>
      <c r="AG1815" s="50"/>
      <c r="AH1815" s="50"/>
      <c r="AI1815" s="50"/>
      <c r="AJ1815" s="50"/>
      <c r="AK1815" s="50"/>
      <c r="AL1815" s="50"/>
      <c r="AM1815" s="50"/>
      <c r="AN1815" s="50"/>
      <c r="AO1815" s="50"/>
      <c r="AP1815" s="138" t="str">
        <f>IF(NOT($AS1815=$AS1816),ROW(),"")</f>
        <v/>
      </c>
      <c r="AQ1815" s="20" t="str">
        <f>IF(NOT(AS1815=AS1816),AS1816,"")</f>
        <v/>
      </c>
      <c r="AR1815" s="20" t="str">
        <f>INDEX($AB$15:$AM$15,MATCH($AS1815,$AB$11:$AM$11,0))</f>
        <v>in</v>
      </c>
      <c r="AS1815" s="20" t="str">
        <f>LEFT(AT1815,4)</f>
        <v>2007</v>
      </c>
      <c r="AT1815" s="139" t="str">
        <f>LEFT(B1815,6)</f>
        <v>200701</v>
      </c>
    </row>
    <row r="1816" spans="2:46" x14ac:dyDescent="0.25">
      <c r="B1816" s="11">
        <f>'Market Data'!B1802</f>
        <v>20070122</v>
      </c>
      <c r="C1816" s="2">
        <f>'Market Data'!C1802</f>
        <v>7622.5</v>
      </c>
      <c r="D1816" s="2">
        <f>'Market Data'!D1802</f>
        <v>7628</v>
      </c>
      <c r="E1816" s="2">
        <f>'Market Data'!E1802</f>
        <v>7530.5</v>
      </c>
      <c r="F1816" s="12">
        <f>'Market Data'!F1802</f>
        <v>7552.5</v>
      </c>
      <c r="H1816" s="151">
        <f t="shared" si="265"/>
        <v>1798</v>
      </c>
      <c r="I1816" s="244">
        <f ca="1">IF($H1816&lt;($J$6+1),"",PFE(OFFSET($F1816,0,0,-$J$6)))</f>
        <v>0.28128344004842704</v>
      </c>
      <c r="J1816" s="19"/>
      <c r="K1816" s="139" t="str">
        <f t="shared" ca="1" si="266"/>
        <v>Long</v>
      </c>
      <c r="L1816" s="243" t="e">
        <f t="shared" ca="1" si="261"/>
        <v>#N/A</v>
      </c>
      <c r="M1816" s="242" t="e">
        <f t="shared" ca="1" si="262"/>
        <v>#N/A</v>
      </c>
      <c r="N1816" s="20"/>
      <c r="O1816" s="74">
        <f t="shared" ca="1" si="267"/>
        <v>1</v>
      </c>
      <c r="P1816" s="75">
        <f t="shared" ca="1" si="259"/>
        <v>0</v>
      </c>
      <c r="Q1816" s="76" t="str">
        <f t="shared" ca="1" si="263"/>
        <v/>
      </c>
      <c r="R1816" s="75"/>
      <c r="S1816" s="77">
        <f t="shared" ca="1" si="260"/>
        <v>1</v>
      </c>
      <c r="T1816" s="78"/>
      <c r="U1816" s="81">
        <f t="shared" ca="1" si="268"/>
        <v>-2012.5</v>
      </c>
      <c r="V1816" s="82">
        <f t="shared" ca="1" si="264"/>
        <v>167528.80000000002</v>
      </c>
      <c r="W1816" s="50"/>
      <c r="X1816" s="50"/>
      <c r="Y1816" s="50"/>
      <c r="Z1816" s="50"/>
      <c r="AA1816" s="50"/>
      <c r="AG1816" s="50"/>
      <c r="AH1816" s="50"/>
      <c r="AI1816" s="50"/>
      <c r="AJ1816" s="50"/>
      <c r="AK1816" s="50"/>
      <c r="AL1816" s="50"/>
      <c r="AM1816" s="50"/>
      <c r="AN1816" s="50"/>
      <c r="AO1816" s="50"/>
      <c r="AP1816" s="138" t="str">
        <f>IF(NOT($AS1816=$AS1817),ROW(),"")</f>
        <v/>
      </c>
      <c r="AQ1816" s="20" t="str">
        <f>IF(NOT(AS1816=AS1817),AS1817,"")</f>
        <v/>
      </c>
      <c r="AR1816" s="20" t="str">
        <f>INDEX($AB$15:$AM$15,MATCH($AS1816,$AB$11:$AM$11,0))</f>
        <v>in</v>
      </c>
      <c r="AS1816" s="20" t="str">
        <f>LEFT(AT1816,4)</f>
        <v>2007</v>
      </c>
      <c r="AT1816" s="139" t="str">
        <f>LEFT(B1816,6)</f>
        <v>200701</v>
      </c>
    </row>
    <row r="1817" spans="2:46" x14ac:dyDescent="0.25">
      <c r="B1817" s="11">
        <f>'Market Data'!B1803</f>
        <v>20070123</v>
      </c>
      <c r="C1817" s="2">
        <f>'Market Data'!C1803</f>
        <v>7550</v>
      </c>
      <c r="D1817" s="2">
        <f>'Market Data'!D1803</f>
        <v>7564.5</v>
      </c>
      <c r="E1817" s="2">
        <f>'Market Data'!E1803</f>
        <v>7486.5</v>
      </c>
      <c r="F1817" s="12">
        <f>'Market Data'!F1803</f>
        <v>7539</v>
      </c>
      <c r="H1817" s="151">
        <f t="shared" si="265"/>
        <v>1799</v>
      </c>
      <c r="I1817" s="244">
        <f ca="1">IF($H1817&lt;($J$6+1),"",PFE(OFFSET($F1817,0,0,-$J$6)))</f>
        <v>0.26866486169607023</v>
      </c>
      <c r="J1817" s="19"/>
      <c r="K1817" s="139" t="str">
        <f t="shared" ca="1" si="266"/>
        <v>Long</v>
      </c>
      <c r="L1817" s="243" t="e">
        <f t="shared" ca="1" si="261"/>
        <v>#N/A</v>
      </c>
      <c r="M1817" s="242" t="e">
        <f t="shared" ca="1" si="262"/>
        <v>#N/A</v>
      </c>
      <c r="N1817" s="20"/>
      <c r="O1817" s="74">
        <f t="shared" ca="1" si="267"/>
        <v>1</v>
      </c>
      <c r="P1817" s="75">
        <f t="shared" ca="1" si="259"/>
        <v>0</v>
      </c>
      <c r="Q1817" s="76" t="str">
        <f t="shared" ca="1" si="263"/>
        <v/>
      </c>
      <c r="R1817" s="75"/>
      <c r="S1817" s="77">
        <f t="shared" ca="1" si="260"/>
        <v>1</v>
      </c>
      <c r="T1817" s="78"/>
      <c r="U1817" s="81">
        <f t="shared" ca="1" si="268"/>
        <v>-472.5</v>
      </c>
      <c r="V1817" s="82">
        <f t="shared" ca="1" si="264"/>
        <v>167056.30000000002</v>
      </c>
      <c r="W1817" s="50"/>
      <c r="X1817" s="50"/>
      <c r="Y1817" s="50"/>
      <c r="Z1817" s="50"/>
      <c r="AA1817" s="50"/>
      <c r="AG1817" s="50"/>
      <c r="AH1817" s="50"/>
      <c r="AI1817" s="50"/>
      <c r="AJ1817" s="50"/>
      <c r="AK1817" s="50"/>
      <c r="AL1817" s="50"/>
      <c r="AM1817" s="50"/>
      <c r="AN1817" s="50"/>
      <c r="AO1817" s="50"/>
      <c r="AP1817" s="138" t="str">
        <f>IF(NOT($AS1817=$AS1818),ROW(),"")</f>
        <v/>
      </c>
      <c r="AQ1817" s="20" t="str">
        <f>IF(NOT(AS1817=AS1818),AS1818,"")</f>
        <v/>
      </c>
      <c r="AR1817" s="20" t="str">
        <f>INDEX($AB$15:$AM$15,MATCH($AS1817,$AB$11:$AM$11,0))</f>
        <v>in</v>
      </c>
      <c r="AS1817" s="20" t="str">
        <f>LEFT(AT1817,4)</f>
        <v>2007</v>
      </c>
      <c r="AT1817" s="139" t="str">
        <f>LEFT(B1817,6)</f>
        <v>200701</v>
      </c>
    </row>
    <row r="1818" spans="2:46" x14ac:dyDescent="0.25">
      <c r="B1818" s="11">
        <f>'Market Data'!B1804</f>
        <v>20070124</v>
      </c>
      <c r="C1818" s="2">
        <f>'Market Data'!C1804</f>
        <v>7564.5</v>
      </c>
      <c r="D1818" s="2">
        <f>'Market Data'!D1804</f>
        <v>7621.5</v>
      </c>
      <c r="E1818" s="2">
        <f>'Market Data'!E1804</f>
        <v>7540.5</v>
      </c>
      <c r="F1818" s="12">
        <f>'Market Data'!F1804</f>
        <v>7609.5</v>
      </c>
      <c r="H1818" s="151">
        <f t="shared" si="265"/>
        <v>1800</v>
      </c>
      <c r="I1818" s="244">
        <f ca="1">IF($H1818&lt;($J$6+1),"",PFE(OFFSET($F1818,0,0,-$J$6)))</f>
        <v>0.27002314716164239</v>
      </c>
      <c r="J1818" s="19"/>
      <c r="K1818" s="139" t="str">
        <f t="shared" ca="1" si="266"/>
        <v>Long</v>
      </c>
      <c r="L1818" s="243" t="e">
        <f t="shared" ca="1" si="261"/>
        <v>#N/A</v>
      </c>
      <c r="M1818" s="242" t="e">
        <f t="shared" ca="1" si="262"/>
        <v>#N/A</v>
      </c>
      <c r="N1818" s="20"/>
      <c r="O1818" s="74">
        <f t="shared" ca="1" si="267"/>
        <v>1</v>
      </c>
      <c r="P1818" s="75">
        <f t="shared" ca="1" si="259"/>
        <v>0</v>
      </c>
      <c r="Q1818" s="76" t="str">
        <f t="shared" ca="1" si="263"/>
        <v/>
      </c>
      <c r="R1818" s="75"/>
      <c r="S1818" s="77">
        <f t="shared" ca="1" si="260"/>
        <v>1</v>
      </c>
      <c r="T1818" s="78"/>
      <c r="U1818" s="81">
        <f t="shared" ca="1" si="268"/>
        <v>2467.5</v>
      </c>
      <c r="V1818" s="82">
        <f t="shared" ca="1" si="264"/>
        <v>169523.80000000002</v>
      </c>
      <c r="W1818" s="50"/>
      <c r="X1818" s="50"/>
      <c r="Y1818" s="50"/>
      <c r="Z1818" s="50"/>
      <c r="AA1818" s="50"/>
      <c r="AG1818" s="50"/>
      <c r="AH1818" s="50"/>
      <c r="AI1818" s="50"/>
      <c r="AJ1818" s="50"/>
      <c r="AK1818" s="50"/>
      <c r="AL1818" s="50"/>
      <c r="AM1818" s="50"/>
      <c r="AN1818" s="50"/>
      <c r="AO1818" s="50"/>
      <c r="AP1818" s="138" t="str">
        <f>IF(NOT($AS1818=$AS1819),ROW(),"")</f>
        <v/>
      </c>
      <c r="AQ1818" s="20" t="str">
        <f>IF(NOT(AS1818=AS1819),AS1819,"")</f>
        <v/>
      </c>
      <c r="AR1818" s="20" t="str">
        <f>INDEX($AB$15:$AM$15,MATCH($AS1818,$AB$11:$AM$11,0))</f>
        <v>in</v>
      </c>
      <c r="AS1818" s="20" t="str">
        <f>LEFT(AT1818,4)</f>
        <v>2007</v>
      </c>
      <c r="AT1818" s="139" t="str">
        <f>LEFT(B1818,6)</f>
        <v>200701</v>
      </c>
    </row>
    <row r="1819" spans="2:46" x14ac:dyDescent="0.25">
      <c r="B1819" s="11">
        <f>'Market Data'!B1805</f>
        <v>20070125</v>
      </c>
      <c r="C1819" s="2">
        <f>'Market Data'!C1805</f>
        <v>7617.5</v>
      </c>
      <c r="D1819" s="2">
        <f>'Market Data'!D1805</f>
        <v>7632</v>
      </c>
      <c r="E1819" s="2">
        <f>'Market Data'!E1805</f>
        <v>7552</v>
      </c>
      <c r="F1819" s="12">
        <f>'Market Data'!F1805</f>
        <v>7576.5</v>
      </c>
      <c r="H1819" s="151">
        <f t="shared" si="265"/>
        <v>1801</v>
      </c>
      <c r="I1819" s="244">
        <f ca="1">IF($H1819&lt;($J$6+1),"",PFE(OFFSET($F1819,0,0,-$J$6)))</f>
        <v>0.2481126049607803</v>
      </c>
      <c r="J1819" s="19"/>
      <c r="K1819" s="139" t="str">
        <f t="shared" ca="1" si="266"/>
        <v>Long</v>
      </c>
      <c r="L1819" s="243" t="e">
        <f t="shared" ca="1" si="261"/>
        <v>#N/A</v>
      </c>
      <c r="M1819" s="242" t="e">
        <f t="shared" ca="1" si="262"/>
        <v>#N/A</v>
      </c>
      <c r="N1819" s="20"/>
      <c r="O1819" s="74">
        <f t="shared" ca="1" si="267"/>
        <v>1</v>
      </c>
      <c r="P1819" s="75">
        <f t="shared" ca="1" si="259"/>
        <v>0</v>
      </c>
      <c r="Q1819" s="76" t="str">
        <f t="shared" ca="1" si="263"/>
        <v/>
      </c>
      <c r="R1819" s="75"/>
      <c r="S1819" s="77">
        <f t="shared" ca="1" si="260"/>
        <v>1</v>
      </c>
      <c r="T1819" s="78"/>
      <c r="U1819" s="81">
        <f t="shared" ca="1" si="268"/>
        <v>-1155</v>
      </c>
      <c r="V1819" s="82">
        <f t="shared" ca="1" si="264"/>
        <v>168368.80000000002</v>
      </c>
      <c r="W1819" s="50"/>
      <c r="X1819" s="50"/>
      <c r="Y1819" s="50"/>
      <c r="Z1819" s="50"/>
      <c r="AA1819" s="50"/>
      <c r="AG1819" s="50"/>
      <c r="AH1819" s="50"/>
      <c r="AI1819" s="50"/>
      <c r="AJ1819" s="50"/>
      <c r="AK1819" s="50"/>
      <c r="AL1819" s="50"/>
      <c r="AM1819" s="50"/>
      <c r="AN1819" s="50"/>
      <c r="AO1819" s="50"/>
      <c r="AP1819" s="138" t="str">
        <f>IF(NOT($AS1819=$AS1820),ROW(),"")</f>
        <v/>
      </c>
      <c r="AQ1819" s="20" t="str">
        <f>IF(NOT(AS1819=AS1820),AS1820,"")</f>
        <v/>
      </c>
      <c r="AR1819" s="20" t="str">
        <f>INDEX($AB$15:$AM$15,MATCH($AS1819,$AB$11:$AM$11,0))</f>
        <v>in</v>
      </c>
      <c r="AS1819" s="20" t="str">
        <f>LEFT(AT1819,4)</f>
        <v>2007</v>
      </c>
      <c r="AT1819" s="139" t="str">
        <f>LEFT(B1819,6)</f>
        <v>200701</v>
      </c>
    </row>
    <row r="1820" spans="2:46" x14ac:dyDescent="0.25">
      <c r="B1820" s="11">
        <f>'Market Data'!B1806</f>
        <v>20070126</v>
      </c>
      <c r="C1820" s="2">
        <f>'Market Data'!C1806</f>
        <v>7532</v>
      </c>
      <c r="D1820" s="2">
        <f>'Market Data'!D1806</f>
        <v>7589.5</v>
      </c>
      <c r="E1820" s="2">
        <f>'Market Data'!E1806</f>
        <v>7517.5</v>
      </c>
      <c r="F1820" s="12">
        <f>'Market Data'!F1806</f>
        <v>7557</v>
      </c>
      <c r="H1820" s="151">
        <f t="shared" si="265"/>
        <v>1802</v>
      </c>
      <c r="I1820" s="244">
        <f ca="1">IF($H1820&lt;($J$6+1),"",PFE(OFFSET($F1820,0,0,-$J$6)))</f>
        <v>0.2396364359896373</v>
      </c>
      <c r="J1820" s="19"/>
      <c r="K1820" s="139" t="str">
        <f t="shared" ca="1" si="266"/>
        <v>Long</v>
      </c>
      <c r="L1820" s="243" t="e">
        <f t="shared" ca="1" si="261"/>
        <v>#N/A</v>
      </c>
      <c r="M1820" s="242" t="e">
        <f t="shared" ca="1" si="262"/>
        <v>#N/A</v>
      </c>
      <c r="N1820" s="20"/>
      <c r="O1820" s="74">
        <f t="shared" ca="1" si="267"/>
        <v>1</v>
      </c>
      <c r="P1820" s="75">
        <f t="shared" ca="1" si="259"/>
        <v>0</v>
      </c>
      <c r="Q1820" s="76" t="str">
        <f t="shared" ca="1" si="263"/>
        <v/>
      </c>
      <c r="R1820" s="75"/>
      <c r="S1820" s="77">
        <f t="shared" ca="1" si="260"/>
        <v>1</v>
      </c>
      <c r="T1820" s="78"/>
      <c r="U1820" s="81">
        <f t="shared" ca="1" si="268"/>
        <v>-682.5</v>
      </c>
      <c r="V1820" s="82">
        <f t="shared" ca="1" si="264"/>
        <v>167686.30000000002</v>
      </c>
      <c r="W1820" s="50"/>
      <c r="X1820" s="50"/>
      <c r="Y1820" s="50"/>
      <c r="Z1820" s="50"/>
      <c r="AA1820" s="50"/>
      <c r="AG1820" s="50"/>
      <c r="AH1820" s="50"/>
      <c r="AI1820" s="50"/>
      <c r="AJ1820" s="50"/>
      <c r="AK1820" s="50"/>
      <c r="AL1820" s="50"/>
      <c r="AM1820" s="50"/>
      <c r="AN1820" s="50"/>
      <c r="AO1820" s="50"/>
      <c r="AP1820" s="138" t="str">
        <f>IF(NOT($AS1820=$AS1821),ROW(),"")</f>
        <v/>
      </c>
      <c r="AQ1820" s="20" t="str">
        <f>IF(NOT(AS1820=AS1821),AS1821,"")</f>
        <v/>
      </c>
      <c r="AR1820" s="20" t="str">
        <f>INDEX($AB$15:$AM$15,MATCH($AS1820,$AB$11:$AM$11,0))</f>
        <v>in</v>
      </c>
      <c r="AS1820" s="20" t="str">
        <f>LEFT(AT1820,4)</f>
        <v>2007</v>
      </c>
      <c r="AT1820" s="139" t="str">
        <f>LEFT(B1820,6)</f>
        <v>200701</v>
      </c>
    </row>
    <row r="1821" spans="2:46" x14ac:dyDescent="0.25">
      <c r="B1821" s="11">
        <f>'Market Data'!B1807</f>
        <v>20070129</v>
      </c>
      <c r="C1821" s="2">
        <f>'Market Data'!C1807</f>
        <v>7562</v>
      </c>
      <c r="D1821" s="2">
        <f>'Market Data'!D1807</f>
        <v>7598</v>
      </c>
      <c r="E1821" s="2">
        <f>'Market Data'!E1807</f>
        <v>7539.5</v>
      </c>
      <c r="F1821" s="12">
        <f>'Market Data'!F1807</f>
        <v>7583</v>
      </c>
      <c r="H1821" s="151">
        <f t="shared" si="265"/>
        <v>1803</v>
      </c>
      <c r="I1821" s="244">
        <f ca="1">IF($H1821&lt;($J$6+1),"",PFE(OFFSET($F1821,0,0,-$J$6)))</f>
        <v>0.24297229544064644</v>
      </c>
      <c r="J1821" s="19"/>
      <c r="K1821" s="139" t="str">
        <f t="shared" ca="1" si="266"/>
        <v>Long</v>
      </c>
      <c r="L1821" s="243" t="e">
        <f t="shared" ca="1" si="261"/>
        <v>#N/A</v>
      </c>
      <c r="M1821" s="242" t="e">
        <f t="shared" ca="1" si="262"/>
        <v>#N/A</v>
      </c>
      <c r="N1821" s="20"/>
      <c r="O1821" s="74">
        <f t="shared" ca="1" si="267"/>
        <v>1</v>
      </c>
      <c r="P1821" s="75">
        <f t="shared" ca="1" si="259"/>
        <v>0</v>
      </c>
      <c r="Q1821" s="76" t="str">
        <f t="shared" ca="1" si="263"/>
        <v/>
      </c>
      <c r="R1821" s="75"/>
      <c r="S1821" s="77">
        <f t="shared" ca="1" si="260"/>
        <v>1</v>
      </c>
      <c r="T1821" s="78"/>
      <c r="U1821" s="81">
        <f t="shared" ca="1" si="268"/>
        <v>910</v>
      </c>
      <c r="V1821" s="82">
        <f t="shared" ca="1" si="264"/>
        <v>168596.30000000002</v>
      </c>
      <c r="W1821" s="50"/>
      <c r="X1821" s="50"/>
      <c r="Y1821" s="50"/>
      <c r="Z1821" s="50"/>
      <c r="AA1821" s="50"/>
      <c r="AG1821" s="50"/>
      <c r="AH1821" s="50"/>
      <c r="AI1821" s="50"/>
      <c r="AJ1821" s="50"/>
      <c r="AK1821" s="50"/>
      <c r="AL1821" s="50"/>
      <c r="AM1821" s="50"/>
      <c r="AN1821" s="50"/>
      <c r="AO1821" s="50"/>
      <c r="AP1821" s="138" t="str">
        <f>IF(NOT($AS1821=$AS1822),ROW(),"")</f>
        <v/>
      </c>
      <c r="AQ1821" s="20" t="str">
        <f>IF(NOT(AS1821=AS1822),AS1822,"")</f>
        <v/>
      </c>
      <c r="AR1821" s="20" t="str">
        <f>INDEX($AB$15:$AM$15,MATCH($AS1821,$AB$11:$AM$11,0))</f>
        <v>in</v>
      </c>
      <c r="AS1821" s="20" t="str">
        <f>LEFT(AT1821,4)</f>
        <v>2007</v>
      </c>
      <c r="AT1821" s="139" t="str">
        <f>LEFT(B1821,6)</f>
        <v>200701</v>
      </c>
    </row>
    <row r="1822" spans="2:46" x14ac:dyDescent="0.25">
      <c r="B1822" s="11">
        <f>'Market Data'!B1808</f>
        <v>20070130</v>
      </c>
      <c r="C1822" s="2">
        <f>'Market Data'!C1808</f>
        <v>7584.5</v>
      </c>
      <c r="D1822" s="2">
        <f>'Market Data'!D1808</f>
        <v>7657</v>
      </c>
      <c r="E1822" s="2">
        <f>'Market Data'!E1808</f>
        <v>7565.5</v>
      </c>
      <c r="F1822" s="12">
        <f>'Market Data'!F1808</f>
        <v>7646.5</v>
      </c>
      <c r="H1822" s="151">
        <f t="shared" si="265"/>
        <v>1804</v>
      </c>
      <c r="I1822" s="244">
        <f ca="1">IF($H1822&lt;($J$6+1),"",PFE(OFFSET($F1822,0,0,-$J$6)))</f>
        <v>0.26492816918555334</v>
      </c>
      <c r="J1822" s="19"/>
      <c r="K1822" s="139" t="str">
        <f t="shared" ca="1" si="266"/>
        <v>Long</v>
      </c>
      <c r="L1822" s="243" t="e">
        <f t="shared" ca="1" si="261"/>
        <v>#N/A</v>
      </c>
      <c r="M1822" s="242" t="e">
        <f t="shared" ca="1" si="262"/>
        <v>#N/A</v>
      </c>
      <c r="N1822" s="20"/>
      <c r="O1822" s="74">
        <f t="shared" ca="1" si="267"/>
        <v>1</v>
      </c>
      <c r="P1822" s="75">
        <f t="shared" ca="1" si="259"/>
        <v>0</v>
      </c>
      <c r="Q1822" s="76" t="str">
        <f t="shared" ca="1" si="263"/>
        <v/>
      </c>
      <c r="R1822" s="75"/>
      <c r="S1822" s="77">
        <f t="shared" ca="1" si="260"/>
        <v>1</v>
      </c>
      <c r="T1822" s="78"/>
      <c r="U1822" s="81">
        <f t="shared" ca="1" si="268"/>
        <v>2222.5</v>
      </c>
      <c r="V1822" s="82">
        <f t="shared" ca="1" si="264"/>
        <v>170818.80000000002</v>
      </c>
      <c r="W1822" s="50"/>
      <c r="X1822" s="50"/>
      <c r="Y1822" s="50"/>
      <c r="Z1822" s="50"/>
      <c r="AA1822" s="50"/>
      <c r="AG1822" s="50"/>
      <c r="AH1822" s="50"/>
      <c r="AI1822" s="50"/>
      <c r="AJ1822" s="50"/>
      <c r="AK1822" s="50"/>
      <c r="AL1822" s="50"/>
      <c r="AM1822" s="50"/>
      <c r="AN1822" s="50"/>
      <c r="AO1822" s="50"/>
      <c r="AP1822" s="138" t="str">
        <f>IF(NOT($AS1822=$AS1823),ROW(),"")</f>
        <v/>
      </c>
      <c r="AQ1822" s="20" t="str">
        <f>IF(NOT(AS1822=AS1823),AS1823,"")</f>
        <v/>
      </c>
      <c r="AR1822" s="20" t="str">
        <f>INDEX($AB$15:$AM$15,MATCH($AS1822,$AB$11:$AM$11,0))</f>
        <v>in</v>
      </c>
      <c r="AS1822" s="20" t="str">
        <f>LEFT(AT1822,4)</f>
        <v>2007</v>
      </c>
      <c r="AT1822" s="139" t="str">
        <f>LEFT(B1822,6)</f>
        <v>200701</v>
      </c>
    </row>
    <row r="1823" spans="2:46" x14ac:dyDescent="0.25">
      <c r="B1823" s="11">
        <f>'Market Data'!B1809</f>
        <v>20070131</v>
      </c>
      <c r="C1823" s="2">
        <f>'Market Data'!C1809</f>
        <v>7636.5</v>
      </c>
      <c r="D1823" s="2">
        <f>'Market Data'!D1809</f>
        <v>7660</v>
      </c>
      <c r="E1823" s="2">
        <f>'Market Data'!E1809</f>
        <v>7613.5</v>
      </c>
      <c r="F1823" s="12">
        <f>'Market Data'!F1809</f>
        <v>7640</v>
      </c>
      <c r="H1823" s="151">
        <f t="shared" si="265"/>
        <v>1805</v>
      </c>
      <c r="I1823" s="244">
        <f ca="1">IF($H1823&lt;($J$6+1),"",PFE(OFFSET($F1823,0,0,-$J$6)))</f>
        <v>0.26402012395548191</v>
      </c>
      <c r="J1823" s="19"/>
      <c r="K1823" s="139" t="str">
        <f t="shared" ca="1" si="266"/>
        <v>Long</v>
      </c>
      <c r="L1823" s="243" t="e">
        <f t="shared" ca="1" si="261"/>
        <v>#N/A</v>
      </c>
      <c r="M1823" s="242" t="e">
        <f t="shared" ca="1" si="262"/>
        <v>#N/A</v>
      </c>
      <c r="N1823" s="20"/>
      <c r="O1823" s="74">
        <f t="shared" ca="1" si="267"/>
        <v>1</v>
      </c>
      <c r="P1823" s="75">
        <f t="shared" ca="1" si="259"/>
        <v>0</v>
      </c>
      <c r="Q1823" s="76" t="str">
        <f t="shared" ca="1" si="263"/>
        <v/>
      </c>
      <c r="R1823" s="75"/>
      <c r="S1823" s="77">
        <f t="shared" ca="1" si="260"/>
        <v>1</v>
      </c>
      <c r="T1823" s="78"/>
      <c r="U1823" s="81">
        <f t="shared" ca="1" si="268"/>
        <v>-227.5</v>
      </c>
      <c r="V1823" s="82">
        <f t="shared" ca="1" si="264"/>
        <v>170591.30000000002</v>
      </c>
      <c r="W1823" s="50"/>
      <c r="X1823" s="50"/>
      <c r="Y1823" s="50"/>
      <c r="Z1823" s="50"/>
      <c r="AA1823" s="50"/>
      <c r="AG1823" s="50"/>
      <c r="AH1823" s="50"/>
      <c r="AI1823" s="50"/>
      <c r="AJ1823" s="50"/>
      <c r="AK1823" s="50"/>
      <c r="AL1823" s="50"/>
      <c r="AM1823" s="50"/>
      <c r="AN1823" s="50"/>
      <c r="AO1823" s="50"/>
      <c r="AP1823" s="138" t="str">
        <f>IF(NOT($AS1823=$AS1824),ROW(),"")</f>
        <v/>
      </c>
      <c r="AQ1823" s="20" t="str">
        <f>IF(NOT(AS1823=AS1824),AS1824,"")</f>
        <v/>
      </c>
      <c r="AR1823" s="20" t="str">
        <f>INDEX($AB$15:$AM$15,MATCH($AS1823,$AB$11:$AM$11,0))</f>
        <v>in</v>
      </c>
      <c r="AS1823" s="20" t="str">
        <f>LEFT(AT1823,4)</f>
        <v>2007</v>
      </c>
      <c r="AT1823" s="139" t="str">
        <f>LEFT(B1823,6)</f>
        <v>200701</v>
      </c>
    </row>
    <row r="1824" spans="2:46" x14ac:dyDescent="0.25">
      <c r="B1824" s="11">
        <f>'Market Data'!B1810</f>
        <v>20070201</v>
      </c>
      <c r="C1824" s="2">
        <f>'Market Data'!C1810</f>
        <v>7681.5</v>
      </c>
      <c r="D1824" s="2">
        <f>'Market Data'!D1810</f>
        <v>7730.5</v>
      </c>
      <c r="E1824" s="2">
        <f>'Market Data'!E1810</f>
        <v>7679.5</v>
      </c>
      <c r="F1824" s="12">
        <f>'Market Data'!F1810</f>
        <v>7706</v>
      </c>
      <c r="H1824" s="151">
        <f t="shared" si="265"/>
        <v>1806</v>
      </c>
      <c r="I1824" s="244">
        <f ca="1">IF($H1824&lt;($J$6+1),"",PFE(OFFSET($F1824,0,0,-$J$6)))</f>
        <v>0.2653384170832972</v>
      </c>
      <c r="J1824" s="19"/>
      <c r="K1824" s="139" t="str">
        <f t="shared" ca="1" si="266"/>
        <v>Long</v>
      </c>
      <c r="L1824" s="243" t="e">
        <f t="shared" ca="1" si="261"/>
        <v>#N/A</v>
      </c>
      <c r="M1824" s="242" t="e">
        <f t="shared" ca="1" si="262"/>
        <v>#N/A</v>
      </c>
      <c r="N1824" s="20"/>
      <c r="O1824" s="74">
        <f t="shared" ca="1" si="267"/>
        <v>1</v>
      </c>
      <c r="P1824" s="75">
        <f t="shared" ca="1" si="259"/>
        <v>0</v>
      </c>
      <c r="Q1824" s="76" t="str">
        <f t="shared" ca="1" si="263"/>
        <v/>
      </c>
      <c r="R1824" s="75"/>
      <c r="S1824" s="77">
        <f t="shared" ca="1" si="260"/>
        <v>1</v>
      </c>
      <c r="T1824" s="78"/>
      <c r="U1824" s="81">
        <f t="shared" ca="1" si="268"/>
        <v>2310</v>
      </c>
      <c r="V1824" s="82">
        <f t="shared" ca="1" si="264"/>
        <v>172901.30000000002</v>
      </c>
      <c r="W1824" s="50"/>
      <c r="X1824" s="50"/>
      <c r="Y1824" s="50"/>
      <c r="Z1824" s="50"/>
      <c r="AA1824" s="50"/>
      <c r="AG1824" s="50"/>
      <c r="AH1824" s="50"/>
      <c r="AI1824" s="50"/>
      <c r="AJ1824" s="50"/>
      <c r="AK1824" s="50"/>
      <c r="AL1824" s="50"/>
      <c r="AM1824" s="50"/>
      <c r="AN1824" s="50"/>
      <c r="AO1824" s="50"/>
      <c r="AP1824" s="138" t="str">
        <f>IF(NOT($AS1824=$AS1825),ROW(),"")</f>
        <v/>
      </c>
      <c r="AQ1824" s="20" t="str">
        <f>IF(NOT(AS1824=AS1825),AS1825,"")</f>
        <v/>
      </c>
      <c r="AR1824" s="20" t="str">
        <f>INDEX($AB$15:$AM$15,MATCH($AS1824,$AB$11:$AM$11,0))</f>
        <v>in</v>
      </c>
      <c r="AS1824" s="20" t="str">
        <f>LEFT(AT1824,4)</f>
        <v>2007</v>
      </c>
      <c r="AT1824" s="139" t="str">
        <f>LEFT(B1824,6)</f>
        <v>200702</v>
      </c>
    </row>
    <row r="1825" spans="2:46" x14ac:dyDescent="0.25">
      <c r="B1825" s="11">
        <f>'Market Data'!B1811</f>
        <v>20070202</v>
      </c>
      <c r="C1825" s="2">
        <f>'Market Data'!C1811</f>
        <v>7722.5</v>
      </c>
      <c r="D1825" s="2">
        <f>'Market Data'!D1811</f>
        <v>7758</v>
      </c>
      <c r="E1825" s="2">
        <f>'Market Data'!E1811</f>
        <v>7710</v>
      </c>
      <c r="F1825" s="12">
        <f>'Market Data'!F1811</f>
        <v>7744.5</v>
      </c>
      <c r="H1825" s="151">
        <f t="shared" si="265"/>
        <v>1807</v>
      </c>
      <c r="I1825" s="244">
        <f ca="1">IF($H1825&lt;($J$6+1),"",PFE(OFFSET($F1825,0,0,-$J$6)))</f>
        <v>0.26822287660069694</v>
      </c>
      <c r="J1825" s="19"/>
      <c r="K1825" s="139" t="str">
        <f t="shared" ca="1" si="266"/>
        <v>Long</v>
      </c>
      <c r="L1825" s="243" t="e">
        <f t="shared" ca="1" si="261"/>
        <v>#N/A</v>
      </c>
      <c r="M1825" s="242" t="e">
        <f t="shared" ca="1" si="262"/>
        <v>#N/A</v>
      </c>
      <c r="N1825" s="20"/>
      <c r="O1825" s="74">
        <f t="shared" ca="1" si="267"/>
        <v>1</v>
      </c>
      <c r="P1825" s="75">
        <f t="shared" ca="1" si="259"/>
        <v>0</v>
      </c>
      <c r="Q1825" s="76" t="str">
        <f t="shared" ca="1" si="263"/>
        <v/>
      </c>
      <c r="R1825" s="75"/>
      <c r="S1825" s="77">
        <f t="shared" ca="1" si="260"/>
        <v>1</v>
      </c>
      <c r="T1825" s="78"/>
      <c r="U1825" s="81">
        <f t="shared" ca="1" si="268"/>
        <v>1347.5</v>
      </c>
      <c r="V1825" s="82">
        <f t="shared" ca="1" si="264"/>
        <v>174248.80000000002</v>
      </c>
      <c r="W1825" s="50"/>
      <c r="X1825" s="50"/>
      <c r="Y1825" s="50"/>
      <c r="Z1825" s="50"/>
      <c r="AA1825" s="50"/>
      <c r="AG1825" s="50"/>
      <c r="AH1825" s="50"/>
      <c r="AI1825" s="50"/>
      <c r="AJ1825" s="50"/>
      <c r="AK1825" s="50"/>
      <c r="AL1825" s="50"/>
      <c r="AM1825" s="50"/>
      <c r="AN1825" s="50"/>
      <c r="AO1825" s="50"/>
      <c r="AP1825" s="138" t="str">
        <f>IF(NOT($AS1825=$AS1826),ROW(),"")</f>
        <v/>
      </c>
      <c r="AQ1825" s="20" t="str">
        <f>IF(NOT(AS1825=AS1826),AS1826,"")</f>
        <v/>
      </c>
      <c r="AR1825" s="20" t="str">
        <f>INDEX($AB$15:$AM$15,MATCH($AS1825,$AB$11:$AM$11,0))</f>
        <v>in</v>
      </c>
      <c r="AS1825" s="20" t="str">
        <f>LEFT(AT1825,4)</f>
        <v>2007</v>
      </c>
      <c r="AT1825" s="139" t="str">
        <f>LEFT(B1825,6)</f>
        <v>200702</v>
      </c>
    </row>
    <row r="1826" spans="2:46" x14ac:dyDescent="0.25">
      <c r="B1826" s="11">
        <f>'Market Data'!B1812</f>
        <v>20070205</v>
      </c>
      <c r="C1826" s="2">
        <f>'Market Data'!C1812</f>
        <v>7730.5</v>
      </c>
      <c r="D1826" s="2">
        <f>'Market Data'!D1812</f>
        <v>7744</v>
      </c>
      <c r="E1826" s="2">
        <f>'Market Data'!E1812</f>
        <v>7716</v>
      </c>
      <c r="F1826" s="12">
        <f>'Market Data'!F1812</f>
        <v>7729.5</v>
      </c>
      <c r="H1826" s="151">
        <f t="shared" si="265"/>
        <v>1808</v>
      </c>
      <c r="I1826" s="244">
        <f ca="1">IF($H1826&lt;($J$6+1),"",PFE(OFFSET($F1826,0,0,-$J$6)))</f>
        <v>0.25987474057732091</v>
      </c>
      <c r="J1826" s="19"/>
      <c r="K1826" s="139" t="str">
        <f t="shared" ca="1" si="266"/>
        <v>Long</v>
      </c>
      <c r="L1826" s="243" t="e">
        <f t="shared" ca="1" si="261"/>
        <v>#N/A</v>
      </c>
      <c r="M1826" s="242" t="e">
        <f t="shared" ca="1" si="262"/>
        <v>#N/A</v>
      </c>
      <c r="N1826" s="20"/>
      <c r="O1826" s="74">
        <f t="shared" ca="1" si="267"/>
        <v>1</v>
      </c>
      <c r="P1826" s="75">
        <f t="shared" ca="1" si="259"/>
        <v>0</v>
      </c>
      <c r="Q1826" s="76" t="str">
        <f t="shared" ca="1" si="263"/>
        <v/>
      </c>
      <c r="R1826" s="75"/>
      <c r="S1826" s="77">
        <f t="shared" ca="1" si="260"/>
        <v>1</v>
      </c>
      <c r="T1826" s="78"/>
      <c r="U1826" s="81">
        <f t="shared" ca="1" si="268"/>
        <v>-525</v>
      </c>
      <c r="V1826" s="82">
        <f t="shared" ca="1" si="264"/>
        <v>173723.80000000002</v>
      </c>
      <c r="W1826" s="50"/>
      <c r="X1826" s="50"/>
      <c r="Y1826" s="50"/>
      <c r="Z1826" s="50"/>
      <c r="AA1826" s="50"/>
      <c r="AG1826" s="50"/>
      <c r="AH1826" s="50"/>
      <c r="AI1826" s="50"/>
      <c r="AJ1826" s="50"/>
      <c r="AK1826" s="50"/>
      <c r="AL1826" s="50"/>
      <c r="AM1826" s="50"/>
      <c r="AN1826" s="50"/>
      <c r="AO1826" s="50"/>
      <c r="AP1826" s="138" t="str">
        <f>IF(NOT($AS1826=$AS1827),ROW(),"")</f>
        <v/>
      </c>
      <c r="AQ1826" s="20" t="str">
        <f>IF(NOT(AS1826=AS1827),AS1827,"")</f>
        <v/>
      </c>
      <c r="AR1826" s="20" t="str">
        <f>INDEX($AB$15:$AM$15,MATCH($AS1826,$AB$11:$AM$11,0))</f>
        <v>in</v>
      </c>
      <c r="AS1826" s="20" t="str">
        <f>LEFT(AT1826,4)</f>
        <v>2007</v>
      </c>
      <c r="AT1826" s="139" t="str">
        <f>LEFT(B1826,6)</f>
        <v>200702</v>
      </c>
    </row>
    <row r="1827" spans="2:46" x14ac:dyDescent="0.25">
      <c r="B1827" s="11">
        <f>'Market Data'!B1813</f>
        <v>20070206</v>
      </c>
      <c r="C1827" s="2">
        <f>'Market Data'!C1813</f>
        <v>7743.5</v>
      </c>
      <c r="D1827" s="2">
        <f>'Market Data'!D1813</f>
        <v>7759</v>
      </c>
      <c r="E1827" s="2">
        <f>'Market Data'!E1813</f>
        <v>7711.5</v>
      </c>
      <c r="F1827" s="12">
        <f>'Market Data'!F1813</f>
        <v>7727.5</v>
      </c>
      <c r="H1827" s="151">
        <f t="shared" si="265"/>
        <v>1809</v>
      </c>
      <c r="I1827" s="244">
        <f ca="1">IF($H1827&lt;($J$6+1),"",PFE(OFFSET($F1827,0,0,-$J$6)))</f>
        <v>0.26054066536497084</v>
      </c>
      <c r="J1827" s="19"/>
      <c r="K1827" s="139" t="str">
        <f t="shared" ca="1" si="266"/>
        <v>Long</v>
      </c>
      <c r="L1827" s="243" t="e">
        <f t="shared" ca="1" si="261"/>
        <v>#N/A</v>
      </c>
      <c r="M1827" s="242" t="e">
        <f t="shared" ca="1" si="262"/>
        <v>#N/A</v>
      </c>
      <c r="N1827" s="20"/>
      <c r="O1827" s="74">
        <f t="shared" ca="1" si="267"/>
        <v>1</v>
      </c>
      <c r="P1827" s="75">
        <f t="shared" ca="1" si="259"/>
        <v>0</v>
      </c>
      <c r="Q1827" s="76" t="str">
        <f t="shared" ca="1" si="263"/>
        <v/>
      </c>
      <c r="R1827" s="75"/>
      <c r="S1827" s="77">
        <f t="shared" ca="1" si="260"/>
        <v>1</v>
      </c>
      <c r="T1827" s="78"/>
      <c r="U1827" s="81">
        <f t="shared" ca="1" si="268"/>
        <v>-70</v>
      </c>
      <c r="V1827" s="82">
        <f t="shared" ca="1" si="264"/>
        <v>173653.80000000002</v>
      </c>
      <c r="W1827" s="50"/>
      <c r="X1827" s="50"/>
      <c r="Y1827" s="50"/>
      <c r="Z1827" s="50"/>
      <c r="AA1827" s="50"/>
      <c r="AG1827" s="50"/>
      <c r="AH1827" s="50"/>
      <c r="AI1827" s="50"/>
      <c r="AJ1827" s="50"/>
      <c r="AK1827" s="50"/>
      <c r="AL1827" s="50"/>
      <c r="AM1827" s="50"/>
      <c r="AN1827" s="50"/>
      <c r="AO1827" s="50"/>
      <c r="AP1827" s="138" t="str">
        <f>IF(NOT($AS1827=$AS1828),ROW(),"")</f>
        <v/>
      </c>
      <c r="AQ1827" s="20" t="str">
        <f>IF(NOT(AS1827=AS1828),AS1828,"")</f>
        <v/>
      </c>
      <c r="AR1827" s="20" t="str">
        <f>INDEX($AB$15:$AM$15,MATCH($AS1827,$AB$11:$AM$11,0))</f>
        <v>in</v>
      </c>
      <c r="AS1827" s="20" t="str">
        <f>LEFT(AT1827,4)</f>
        <v>2007</v>
      </c>
      <c r="AT1827" s="139" t="str">
        <f>LEFT(B1827,6)</f>
        <v>200702</v>
      </c>
    </row>
    <row r="1828" spans="2:46" x14ac:dyDescent="0.25">
      <c r="B1828" s="11">
        <f>'Market Data'!B1814</f>
        <v>20070207</v>
      </c>
      <c r="C1828" s="2">
        <f>'Market Data'!C1814</f>
        <v>7734.5</v>
      </c>
      <c r="D1828" s="2">
        <f>'Market Data'!D1814</f>
        <v>7779.5</v>
      </c>
      <c r="E1828" s="2">
        <f>'Market Data'!E1814</f>
        <v>7733</v>
      </c>
      <c r="F1828" s="12">
        <f>'Market Data'!F1814</f>
        <v>7764</v>
      </c>
      <c r="H1828" s="151">
        <f t="shared" si="265"/>
        <v>1810</v>
      </c>
      <c r="I1828" s="244">
        <f ca="1">IF($H1828&lt;($J$6+1),"",PFE(OFFSET($F1828,0,0,-$J$6)))</f>
        <v>0.25948666722723007</v>
      </c>
      <c r="J1828" s="19"/>
      <c r="K1828" s="139" t="str">
        <f t="shared" ca="1" si="266"/>
        <v>Long</v>
      </c>
      <c r="L1828" s="243" t="e">
        <f t="shared" ca="1" si="261"/>
        <v>#N/A</v>
      </c>
      <c r="M1828" s="242" t="e">
        <f t="shared" ca="1" si="262"/>
        <v>#N/A</v>
      </c>
      <c r="N1828" s="20"/>
      <c r="O1828" s="74">
        <f t="shared" ca="1" si="267"/>
        <v>1</v>
      </c>
      <c r="P1828" s="75">
        <f t="shared" ca="1" si="259"/>
        <v>0</v>
      </c>
      <c r="Q1828" s="76" t="str">
        <f t="shared" ca="1" si="263"/>
        <v/>
      </c>
      <c r="R1828" s="75"/>
      <c r="S1828" s="77">
        <f t="shared" ca="1" si="260"/>
        <v>1</v>
      </c>
      <c r="T1828" s="78"/>
      <c r="U1828" s="81">
        <f t="shared" ca="1" si="268"/>
        <v>1277.5</v>
      </c>
      <c r="V1828" s="82">
        <f t="shared" ca="1" si="264"/>
        <v>174931.30000000002</v>
      </c>
      <c r="W1828" s="50"/>
      <c r="X1828" s="50"/>
      <c r="Y1828" s="50"/>
      <c r="Z1828" s="50"/>
      <c r="AA1828" s="50"/>
      <c r="AG1828" s="50"/>
      <c r="AH1828" s="50"/>
      <c r="AI1828" s="50"/>
      <c r="AJ1828" s="50"/>
      <c r="AK1828" s="50"/>
      <c r="AL1828" s="50"/>
      <c r="AM1828" s="50"/>
      <c r="AN1828" s="50"/>
      <c r="AO1828" s="50"/>
      <c r="AP1828" s="138" t="str">
        <f>IF(NOT($AS1828=$AS1829),ROW(),"")</f>
        <v/>
      </c>
      <c r="AQ1828" s="20" t="str">
        <f>IF(NOT(AS1828=AS1829),AS1829,"")</f>
        <v/>
      </c>
      <c r="AR1828" s="20" t="str">
        <f>INDEX($AB$15:$AM$15,MATCH($AS1828,$AB$11:$AM$11,0))</f>
        <v>in</v>
      </c>
      <c r="AS1828" s="20" t="str">
        <f>LEFT(AT1828,4)</f>
        <v>2007</v>
      </c>
      <c r="AT1828" s="139" t="str">
        <f>LEFT(B1828,6)</f>
        <v>200702</v>
      </c>
    </row>
    <row r="1829" spans="2:46" x14ac:dyDescent="0.25">
      <c r="B1829" s="11">
        <f>'Market Data'!B1815</f>
        <v>20070208</v>
      </c>
      <c r="C1829" s="2">
        <f>'Market Data'!C1815</f>
        <v>7759.5</v>
      </c>
      <c r="D1829" s="2">
        <f>'Market Data'!D1815</f>
        <v>7767.5</v>
      </c>
      <c r="E1829" s="2">
        <f>'Market Data'!E1815</f>
        <v>7699</v>
      </c>
      <c r="F1829" s="12">
        <f>'Market Data'!F1815</f>
        <v>7730</v>
      </c>
      <c r="H1829" s="151">
        <f t="shared" si="265"/>
        <v>1811</v>
      </c>
      <c r="I1829" s="244">
        <f ca="1">IF($H1829&lt;($J$6+1),"",PFE(OFFSET($F1829,0,0,-$J$6)))</f>
        <v>0.24526033904178796</v>
      </c>
      <c r="J1829" s="19"/>
      <c r="K1829" s="139" t="str">
        <f t="shared" ca="1" si="266"/>
        <v>Long</v>
      </c>
      <c r="L1829" s="243" t="e">
        <f t="shared" ca="1" si="261"/>
        <v>#N/A</v>
      </c>
      <c r="M1829" s="242" t="e">
        <f t="shared" ca="1" si="262"/>
        <v>#N/A</v>
      </c>
      <c r="N1829" s="20"/>
      <c r="O1829" s="74">
        <f t="shared" ca="1" si="267"/>
        <v>1</v>
      </c>
      <c r="P1829" s="75">
        <f t="shared" ca="1" si="259"/>
        <v>0</v>
      </c>
      <c r="Q1829" s="76" t="str">
        <f t="shared" ca="1" si="263"/>
        <v/>
      </c>
      <c r="R1829" s="75"/>
      <c r="S1829" s="77">
        <f t="shared" ca="1" si="260"/>
        <v>1</v>
      </c>
      <c r="T1829" s="78"/>
      <c r="U1829" s="81">
        <f t="shared" ca="1" si="268"/>
        <v>-1190</v>
      </c>
      <c r="V1829" s="82">
        <f t="shared" ca="1" si="264"/>
        <v>173741.30000000002</v>
      </c>
      <c r="W1829" s="50"/>
      <c r="X1829" s="50"/>
      <c r="Y1829" s="50"/>
      <c r="Z1829" s="50"/>
      <c r="AA1829" s="50"/>
      <c r="AG1829" s="50"/>
      <c r="AH1829" s="50"/>
      <c r="AI1829" s="50"/>
      <c r="AJ1829" s="50"/>
      <c r="AK1829" s="50"/>
      <c r="AL1829" s="50"/>
      <c r="AM1829" s="50"/>
      <c r="AN1829" s="50"/>
      <c r="AO1829" s="50"/>
      <c r="AP1829" s="138" t="str">
        <f>IF(NOT($AS1829=$AS1830),ROW(),"")</f>
        <v/>
      </c>
      <c r="AQ1829" s="20" t="str">
        <f>IF(NOT(AS1829=AS1830),AS1830,"")</f>
        <v/>
      </c>
      <c r="AR1829" s="20" t="str">
        <f>INDEX($AB$15:$AM$15,MATCH($AS1829,$AB$11:$AM$11,0))</f>
        <v>in</v>
      </c>
      <c r="AS1829" s="20" t="str">
        <f>LEFT(AT1829,4)</f>
        <v>2007</v>
      </c>
      <c r="AT1829" s="139" t="str">
        <f>LEFT(B1829,6)</f>
        <v>200702</v>
      </c>
    </row>
    <row r="1830" spans="2:46" x14ac:dyDescent="0.25">
      <c r="B1830" s="11">
        <f>'Market Data'!B1816</f>
        <v>20070209</v>
      </c>
      <c r="C1830" s="2">
        <f>'Market Data'!C1816</f>
        <v>7764</v>
      </c>
      <c r="D1830" s="2">
        <f>'Market Data'!D1816</f>
        <v>7776.5</v>
      </c>
      <c r="E1830" s="2">
        <f>'Market Data'!E1816</f>
        <v>7741.5</v>
      </c>
      <c r="F1830" s="12">
        <f>'Market Data'!F1816</f>
        <v>7762.5</v>
      </c>
      <c r="H1830" s="151">
        <f t="shared" si="265"/>
        <v>1812</v>
      </c>
      <c r="I1830" s="244">
        <f ca="1">IF($H1830&lt;($J$6+1),"",PFE(OFFSET($F1830,0,0,-$J$6)))</f>
        <v>0.24326232115572285</v>
      </c>
      <c r="J1830" s="19"/>
      <c r="K1830" s="139" t="str">
        <f t="shared" ca="1" si="266"/>
        <v>Long</v>
      </c>
      <c r="L1830" s="243" t="e">
        <f t="shared" ca="1" si="261"/>
        <v>#N/A</v>
      </c>
      <c r="M1830" s="242" t="e">
        <f t="shared" ca="1" si="262"/>
        <v>#N/A</v>
      </c>
      <c r="N1830" s="20"/>
      <c r="O1830" s="74">
        <f t="shared" ca="1" si="267"/>
        <v>1</v>
      </c>
      <c r="P1830" s="75">
        <f t="shared" ca="1" si="259"/>
        <v>0</v>
      </c>
      <c r="Q1830" s="76" t="str">
        <f t="shared" ca="1" si="263"/>
        <v/>
      </c>
      <c r="R1830" s="75"/>
      <c r="S1830" s="77">
        <f t="shared" ca="1" si="260"/>
        <v>1</v>
      </c>
      <c r="T1830" s="78"/>
      <c r="U1830" s="81">
        <f t="shared" ca="1" si="268"/>
        <v>1137.5</v>
      </c>
      <c r="V1830" s="82">
        <f t="shared" ca="1" si="264"/>
        <v>174878.80000000002</v>
      </c>
      <c r="W1830" s="50"/>
      <c r="X1830" s="50"/>
      <c r="Y1830" s="50"/>
      <c r="Z1830" s="50"/>
      <c r="AA1830" s="50"/>
      <c r="AG1830" s="50"/>
      <c r="AH1830" s="50"/>
      <c r="AI1830" s="50"/>
      <c r="AJ1830" s="50"/>
      <c r="AK1830" s="50"/>
      <c r="AL1830" s="50"/>
      <c r="AM1830" s="50"/>
      <c r="AN1830" s="50"/>
      <c r="AO1830" s="50"/>
      <c r="AP1830" s="138" t="str">
        <f>IF(NOT($AS1830=$AS1831),ROW(),"")</f>
        <v/>
      </c>
      <c r="AQ1830" s="20" t="str">
        <f>IF(NOT(AS1830=AS1831),AS1831,"")</f>
        <v/>
      </c>
      <c r="AR1830" s="20" t="str">
        <f>INDEX($AB$15:$AM$15,MATCH($AS1830,$AB$11:$AM$11,0))</f>
        <v>in</v>
      </c>
      <c r="AS1830" s="20" t="str">
        <f>LEFT(AT1830,4)</f>
        <v>2007</v>
      </c>
      <c r="AT1830" s="139" t="str">
        <f>LEFT(B1830,6)</f>
        <v>200702</v>
      </c>
    </row>
    <row r="1831" spans="2:46" x14ac:dyDescent="0.25">
      <c r="B1831" s="11">
        <f>'Market Data'!B1817</f>
        <v>20070212</v>
      </c>
      <c r="C1831" s="2">
        <f>'Market Data'!C1817</f>
        <v>7714.5</v>
      </c>
      <c r="D1831" s="2">
        <f>'Market Data'!D1817</f>
        <v>7735.5</v>
      </c>
      <c r="E1831" s="2">
        <f>'Market Data'!E1817</f>
        <v>7690.5</v>
      </c>
      <c r="F1831" s="12">
        <f>'Market Data'!F1817</f>
        <v>7710.5</v>
      </c>
      <c r="H1831" s="151">
        <f t="shared" si="265"/>
        <v>1813</v>
      </c>
      <c r="I1831" s="244">
        <f ca="1">IF($H1831&lt;($J$6+1),"",PFE(OFFSET($F1831,0,0,-$J$6)))</f>
        <v>0.21835661910937468</v>
      </c>
      <c r="J1831" s="19"/>
      <c r="K1831" s="139" t="str">
        <f t="shared" ca="1" si="266"/>
        <v>Long</v>
      </c>
      <c r="L1831" s="243" t="e">
        <f t="shared" ca="1" si="261"/>
        <v>#N/A</v>
      </c>
      <c r="M1831" s="242" t="e">
        <f t="shared" ca="1" si="262"/>
        <v>#N/A</v>
      </c>
      <c r="N1831" s="20"/>
      <c r="O1831" s="74">
        <f t="shared" ca="1" si="267"/>
        <v>1</v>
      </c>
      <c r="P1831" s="75">
        <f t="shared" ca="1" si="259"/>
        <v>0</v>
      </c>
      <c r="Q1831" s="76" t="str">
        <f t="shared" ca="1" si="263"/>
        <v/>
      </c>
      <c r="R1831" s="75"/>
      <c r="S1831" s="77">
        <f t="shared" ca="1" si="260"/>
        <v>1</v>
      </c>
      <c r="T1831" s="78"/>
      <c r="U1831" s="81">
        <f t="shared" ca="1" si="268"/>
        <v>-1820</v>
      </c>
      <c r="V1831" s="82">
        <f t="shared" ca="1" si="264"/>
        <v>173058.80000000002</v>
      </c>
      <c r="W1831" s="50"/>
      <c r="X1831" s="50"/>
      <c r="Y1831" s="50"/>
      <c r="Z1831" s="50"/>
      <c r="AA1831" s="50"/>
      <c r="AG1831" s="50"/>
      <c r="AH1831" s="50"/>
      <c r="AI1831" s="50"/>
      <c r="AJ1831" s="50"/>
      <c r="AK1831" s="50"/>
      <c r="AL1831" s="50"/>
      <c r="AM1831" s="50"/>
      <c r="AN1831" s="50"/>
      <c r="AO1831" s="50"/>
      <c r="AP1831" s="138" t="str">
        <f>IF(NOT($AS1831=$AS1832),ROW(),"")</f>
        <v/>
      </c>
      <c r="AQ1831" s="20" t="str">
        <f>IF(NOT(AS1831=AS1832),AS1832,"")</f>
        <v/>
      </c>
      <c r="AR1831" s="20" t="str">
        <f>INDEX($AB$15:$AM$15,MATCH($AS1831,$AB$11:$AM$11,0))</f>
        <v>in</v>
      </c>
      <c r="AS1831" s="20" t="str">
        <f>LEFT(AT1831,4)</f>
        <v>2007</v>
      </c>
      <c r="AT1831" s="139" t="str">
        <f>LEFT(B1831,6)</f>
        <v>200702</v>
      </c>
    </row>
    <row r="1832" spans="2:46" x14ac:dyDescent="0.25">
      <c r="B1832" s="11">
        <f>'Market Data'!B1818</f>
        <v>20070213</v>
      </c>
      <c r="C1832" s="2">
        <f>'Market Data'!C1818</f>
        <v>7725.5</v>
      </c>
      <c r="D1832" s="2">
        <f>'Market Data'!D1818</f>
        <v>7761</v>
      </c>
      <c r="E1832" s="2">
        <f>'Market Data'!E1818</f>
        <v>7711.5</v>
      </c>
      <c r="F1832" s="12">
        <f>'Market Data'!F1818</f>
        <v>7733.5</v>
      </c>
      <c r="H1832" s="151">
        <f t="shared" si="265"/>
        <v>1814</v>
      </c>
      <c r="I1832" s="244">
        <f ca="1">IF($H1832&lt;($J$6+1),"",PFE(OFFSET($F1832,0,0,-$J$6)))</f>
        <v>0.22160031581502798</v>
      </c>
      <c r="J1832" s="19"/>
      <c r="K1832" s="139" t="str">
        <f t="shared" ca="1" si="266"/>
        <v>Long</v>
      </c>
      <c r="L1832" s="243" t="e">
        <f t="shared" ca="1" si="261"/>
        <v>#N/A</v>
      </c>
      <c r="M1832" s="242" t="e">
        <f t="shared" ca="1" si="262"/>
        <v>#N/A</v>
      </c>
      <c r="N1832" s="20"/>
      <c r="O1832" s="74">
        <f t="shared" ca="1" si="267"/>
        <v>1</v>
      </c>
      <c r="P1832" s="75">
        <f t="shared" ca="1" si="259"/>
        <v>0</v>
      </c>
      <c r="Q1832" s="76" t="str">
        <f t="shared" ca="1" si="263"/>
        <v/>
      </c>
      <c r="R1832" s="75"/>
      <c r="S1832" s="77">
        <f t="shared" ca="1" si="260"/>
        <v>1</v>
      </c>
      <c r="T1832" s="78"/>
      <c r="U1832" s="81">
        <f t="shared" ca="1" si="268"/>
        <v>805</v>
      </c>
      <c r="V1832" s="82">
        <f t="shared" ca="1" si="264"/>
        <v>173863.80000000002</v>
      </c>
      <c r="W1832" s="50"/>
      <c r="X1832" s="50"/>
      <c r="Y1832" s="50"/>
      <c r="Z1832" s="50"/>
      <c r="AA1832" s="50"/>
      <c r="AG1832" s="50"/>
      <c r="AH1832" s="50"/>
      <c r="AI1832" s="50"/>
      <c r="AJ1832" s="50"/>
      <c r="AK1832" s="50"/>
      <c r="AL1832" s="50"/>
      <c r="AM1832" s="50"/>
      <c r="AN1832" s="50"/>
      <c r="AO1832" s="50"/>
      <c r="AP1832" s="138" t="str">
        <f>IF(NOT($AS1832=$AS1833),ROW(),"")</f>
        <v/>
      </c>
      <c r="AQ1832" s="20" t="str">
        <f>IF(NOT(AS1832=AS1833),AS1833,"")</f>
        <v/>
      </c>
      <c r="AR1832" s="20" t="str">
        <f>INDEX($AB$15:$AM$15,MATCH($AS1832,$AB$11:$AM$11,0))</f>
        <v>in</v>
      </c>
      <c r="AS1832" s="20" t="str">
        <f>LEFT(AT1832,4)</f>
        <v>2007</v>
      </c>
      <c r="AT1832" s="139" t="str">
        <f>LEFT(B1832,6)</f>
        <v>200702</v>
      </c>
    </row>
    <row r="1833" spans="2:46" x14ac:dyDescent="0.25">
      <c r="B1833" s="11">
        <f>'Market Data'!B1819</f>
        <v>20070214</v>
      </c>
      <c r="C1833" s="2">
        <f>'Market Data'!C1819</f>
        <v>7768.5</v>
      </c>
      <c r="D1833" s="2">
        <f>'Market Data'!D1819</f>
        <v>7812</v>
      </c>
      <c r="E1833" s="2">
        <f>'Market Data'!E1819</f>
        <v>7752.5</v>
      </c>
      <c r="F1833" s="12">
        <f>'Market Data'!F1819</f>
        <v>7808</v>
      </c>
      <c r="H1833" s="151">
        <f t="shared" si="265"/>
        <v>1815</v>
      </c>
      <c r="I1833" s="244">
        <f ca="1">IF($H1833&lt;($J$6+1),"",PFE(OFFSET($F1833,0,0,-$J$6)))</f>
        <v>0.27398521307898738</v>
      </c>
      <c r="J1833" s="19"/>
      <c r="K1833" s="139" t="str">
        <f t="shared" ca="1" si="266"/>
        <v>Long</v>
      </c>
      <c r="L1833" s="243" t="e">
        <f t="shared" ca="1" si="261"/>
        <v>#N/A</v>
      </c>
      <c r="M1833" s="242" t="e">
        <f t="shared" ca="1" si="262"/>
        <v>#N/A</v>
      </c>
      <c r="N1833" s="20"/>
      <c r="O1833" s="74">
        <f t="shared" ca="1" si="267"/>
        <v>1</v>
      </c>
      <c r="P1833" s="75">
        <f t="shared" ca="1" si="259"/>
        <v>0</v>
      </c>
      <c r="Q1833" s="76" t="str">
        <f t="shared" ca="1" si="263"/>
        <v/>
      </c>
      <c r="R1833" s="75"/>
      <c r="S1833" s="77">
        <f t="shared" ca="1" si="260"/>
        <v>1</v>
      </c>
      <c r="T1833" s="78"/>
      <c r="U1833" s="81">
        <f t="shared" ca="1" si="268"/>
        <v>2607.5</v>
      </c>
      <c r="V1833" s="82">
        <f t="shared" ca="1" si="264"/>
        <v>176471.30000000002</v>
      </c>
      <c r="W1833" s="50"/>
      <c r="X1833" s="50"/>
      <c r="Y1833" s="50"/>
      <c r="Z1833" s="50"/>
      <c r="AA1833" s="50"/>
      <c r="AG1833" s="50"/>
      <c r="AH1833" s="50"/>
      <c r="AI1833" s="50"/>
      <c r="AJ1833" s="50"/>
      <c r="AK1833" s="50"/>
      <c r="AL1833" s="50"/>
      <c r="AM1833" s="50"/>
      <c r="AN1833" s="50"/>
      <c r="AO1833" s="50"/>
      <c r="AP1833" s="138" t="str">
        <f>IF(NOT($AS1833=$AS1834),ROW(),"")</f>
        <v/>
      </c>
      <c r="AQ1833" s="20" t="str">
        <f>IF(NOT(AS1833=AS1834),AS1834,"")</f>
        <v/>
      </c>
      <c r="AR1833" s="20" t="str">
        <f>INDEX($AB$15:$AM$15,MATCH($AS1833,$AB$11:$AM$11,0))</f>
        <v>in</v>
      </c>
      <c r="AS1833" s="20" t="str">
        <f>LEFT(AT1833,4)</f>
        <v>2007</v>
      </c>
      <c r="AT1833" s="139" t="str">
        <f>LEFT(B1833,6)</f>
        <v>200702</v>
      </c>
    </row>
    <row r="1834" spans="2:46" x14ac:dyDescent="0.25">
      <c r="B1834" s="11">
        <f>'Market Data'!B1820</f>
        <v>20070215</v>
      </c>
      <c r="C1834" s="2">
        <f>'Market Data'!C1820</f>
        <v>7809.5</v>
      </c>
      <c r="D1834" s="2">
        <f>'Market Data'!D1820</f>
        <v>7816</v>
      </c>
      <c r="E1834" s="2">
        <f>'Market Data'!E1820</f>
        <v>7793.5</v>
      </c>
      <c r="F1834" s="12">
        <f>'Market Data'!F1820</f>
        <v>7807</v>
      </c>
      <c r="H1834" s="151">
        <f t="shared" si="265"/>
        <v>1816</v>
      </c>
      <c r="I1834" s="244">
        <f ca="1">IF($H1834&lt;($J$6+1),"",PFE(OFFSET($F1834,0,0,-$J$6)))</f>
        <v>0.25384589861121976</v>
      </c>
      <c r="J1834" s="19"/>
      <c r="K1834" s="139" t="str">
        <f t="shared" ca="1" si="266"/>
        <v>Long</v>
      </c>
      <c r="L1834" s="243" t="e">
        <f t="shared" ca="1" si="261"/>
        <v>#N/A</v>
      </c>
      <c r="M1834" s="242" t="e">
        <f t="shared" ca="1" si="262"/>
        <v>#N/A</v>
      </c>
      <c r="N1834" s="20"/>
      <c r="O1834" s="74">
        <f t="shared" ca="1" si="267"/>
        <v>1</v>
      </c>
      <c r="P1834" s="75">
        <f t="shared" ca="1" si="259"/>
        <v>0</v>
      </c>
      <c r="Q1834" s="76" t="str">
        <f t="shared" ca="1" si="263"/>
        <v/>
      </c>
      <c r="R1834" s="75"/>
      <c r="S1834" s="77">
        <f t="shared" ca="1" si="260"/>
        <v>1</v>
      </c>
      <c r="T1834" s="78"/>
      <c r="U1834" s="81">
        <f t="shared" ca="1" si="268"/>
        <v>-35</v>
      </c>
      <c r="V1834" s="82">
        <f t="shared" ca="1" si="264"/>
        <v>176436.30000000002</v>
      </c>
      <c r="W1834" s="50"/>
      <c r="X1834" s="50"/>
      <c r="Y1834" s="50"/>
      <c r="Z1834" s="50"/>
      <c r="AA1834" s="50"/>
      <c r="AG1834" s="50"/>
      <c r="AH1834" s="50"/>
      <c r="AI1834" s="50"/>
      <c r="AJ1834" s="50"/>
      <c r="AK1834" s="50"/>
      <c r="AL1834" s="50"/>
      <c r="AM1834" s="50"/>
      <c r="AN1834" s="50"/>
      <c r="AO1834" s="50"/>
      <c r="AP1834" s="138" t="str">
        <f>IF(NOT($AS1834=$AS1835),ROW(),"")</f>
        <v/>
      </c>
      <c r="AQ1834" s="20" t="str">
        <f>IF(NOT(AS1834=AS1835),AS1835,"")</f>
        <v/>
      </c>
      <c r="AR1834" s="20" t="str">
        <f>INDEX($AB$15:$AM$15,MATCH($AS1834,$AB$11:$AM$11,0))</f>
        <v>in</v>
      </c>
      <c r="AS1834" s="20" t="str">
        <f>LEFT(AT1834,4)</f>
        <v>2007</v>
      </c>
      <c r="AT1834" s="139" t="str">
        <f>LEFT(B1834,6)</f>
        <v>200702</v>
      </c>
    </row>
    <row r="1835" spans="2:46" x14ac:dyDescent="0.25">
      <c r="B1835" s="11">
        <f>'Market Data'!B1821</f>
        <v>20070216</v>
      </c>
      <c r="C1835" s="2">
        <f>'Market Data'!C1821</f>
        <v>7795</v>
      </c>
      <c r="D1835" s="2">
        <f>'Market Data'!D1821</f>
        <v>7824.5</v>
      </c>
      <c r="E1835" s="2">
        <f>'Market Data'!E1821</f>
        <v>7784.5</v>
      </c>
      <c r="F1835" s="12">
        <f>'Market Data'!F1821</f>
        <v>7799</v>
      </c>
      <c r="H1835" s="151">
        <f t="shared" si="265"/>
        <v>1817</v>
      </c>
      <c r="I1835" s="244">
        <f ca="1">IF($H1835&lt;($J$6+1),"",PFE(OFFSET($F1835,0,0,-$J$6)))</f>
        <v>0.25228499456361564</v>
      </c>
      <c r="J1835" s="19"/>
      <c r="K1835" s="139" t="str">
        <f t="shared" ca="1" si="266"/>
        <v>Long</v>
      </c>
      <c r="L1835" s="243" t="e">
        <f t="shared" ca="1" si="261"/>
        <v>#N/A</v>
      </c>
      <c r="M1835" s="242" t="e">
        <f t="shared" ca="1" si="262"/>
        <v>#N/A</v>
      </c>
      <c r="N1835" s="20"/>
      <c r="O1835" s="74">
        <f t="shared" ca="1" si="267"/>
        <v>1</v>
      </c>
      <c r="P1835" s="75">
        <f t="shared" ca="1" si="259"/>
        <v>0</v>
      </c>
      <c r="Q1835" s="76" t="str">
        <f t="shared" ca="1" si="263"/>
        <v/>
      </c>
      <c r="R1835" s="75"/>
      <c r="S1835" s="77">
        <f t="shared" ca="1" si="260"/>
        <v>1</v>
      </c>
      <c r="T1835" s="78"/>
      <c r="U1835" s="81">
        <f t="shared" ca="1" si="268"/>
        <v>-280</v>
      </c>
      <c r="V1835" s="82">
        <f t="shared" ca="1" si="264"/>
        <v>176156.30000000002</v>
      </c>
      <c r="W1835" s="50"/>
      <c r="X1835" s="50"/>
      <c r="Y1835" s="50"/>
      <c r="Z1835" s="50"/>
      <c r="AA1835" s="50"/>
      <c r="AG1835" s="50"/>
      <c r="AH1835" s="50"/>
      <c r="AI1835" s="50"/>
      <c r="AJ1835" s="50"/>
      <c r="AK1835" s="50"/>
      <c r="AL1835" s="50"/>
      <c r="AM1835" s="50"/>
      <c r="AN1835" s="50"/>
      <c r="AO1835" s="50"/>
      <c r="AP1835" s="138" t="str">
        <f>IF(NOT($AS1835=$AS1836),ROW(),"")</f>
        <v/>
      </c>
      <c r="AQ1835" s="20" t="str">
        <f>IF(NOT(AS1835=AS1836),AS1836,"")</f>
        <v/>
      </c>
      <c r="AR1835" s="20" t="str">
        <f>INDEX($AB$15:$AM$15,MATCH($AS1835,$AB$11:$AM$11,0))</f>
        <v>in</v>
      </c>
      <c r="AS1835" s="20" t="str">
        <f>LEFT(AT1835,4)</f>
        <v>2007</v>
      </c>
      <c r="AT1835" s="139" t="str">
        <f>LEFT(B1835,6)</f>
        <v>200702</v>
      </c>
    </row>
    <row r="1836" spans="2:46" x14ac:dyDescent="0.25">
      <c r="B1836" s="11">
        <f>'Market Data'!B1822</f>
        <v>20070219</v>
      </c>
      <c r="C1836" s="2">
        <f>'Market Data'!C1822</f>
        <v>7817</v>
      </c>
      <c r="D1836" s="2">
        <f>'Market Data'!D1822</f>
        <v>7837.5</v>
      </c>
      <c r="E1836" s="2">
        <f>'Market Data'!E1822</f>
        <v>7815.5</v>
      </c>
      <c r="F1836" s="12">
        <f>'Market Data'!F1822</f>
        <v>7829</v>
      </c>
      <c r="H1836" s="151">
        <f t="shared" si="265"/>
        <v>1818</v>
      </c>
      <c r="I1836" s="244">
        <f ca="1">IF($H1836&lt;($J$6+1),"",PFE(OFFSET($F1836,0,0,-$J$6)))</f>
        <v>0.25480129122923378</v>
      </c>
      <c r="J1836" s="19"/>
      <c r="K1836" s="139" t="str">
        <f t="shared" ca="1" si="266"/>
        <v>Long</v>
      </c>
      <c r="L1836" s="243" t="e">
        <f t="shared" ca="1" si="261"/>
        <v>#N/A</v>
      </c>
      <c r="M1836" s="242" t="e">
        <f t="shared" ca="1" si="262"/>
        <v>#N/A</v>
      </c>
      <c r="N1836" s="20"/>
      <c r="O1836" s="74">
        <f t="shared" ca="1" si="267"/>
        <v>1</v>
      </c>
      <c r="P1836" s="75">
        <f t="shared" ca="1" si="259"/>
        <v>0</v>
      </c>
      <c r="Q1836" s="76" t="str">
        <f t="shared" ca="1" si="263"/>
        <v/>
      </c>
      <c r="R1836" s="75"/>
      <c r="S1836" s="77">
        <f t="shared" ca="1" si="260"/>
        <v>1</v>
      </c>
      <c r="T1836" s="78"/>
      <c r="U1836" s="81">
        <f t="shared" ca="1" si="268"/>
        <v>1050</v>
      </c>
      <c r="V1836" s="82">
        <f t="shared" ca="1" si="264"/>
        <v>177206.30000000002</v>
      </c>
      <c r="W1836" s="50"/>
      <c r="X1836" s="50"/>
      <c r="Y1836" s="50"/>
      <c r="Z1836" s="50"/>
      <c r="AA1836" s="50"/>
      <c r="AG1836" s="50"/>
      <c r="AH1836" s="50"/>
      <c r="AI1836" s="50"/>
      <c r="AJ1836" s="50"/>
      <c r="AK1836" s="50"/>
      <c r="AL1836" s="50"/>
      <c r="AM1836" s="50"/>
      <c r="AN1836" s="50"/>
      <c r="AO1836" s="50"/>
      <c r="AP1836" s="138" t="str">
        <f>IF(NOT($AS1836=$AS1837),ROW(),"")</f>
        <v/>
      </c>
      <c r="AQ1836" s="20" t="str">
        <f>IF(NOT(AS1836=AS1837),AS1837,"")</f>
        <v/>
      </c>
      <c r="AR1836" s="20" t="str">
        <f>INDEX($AB$15:$AM$15,MATCH($AS1836,$AB$11:$AM$11,0))</f>
        <v>in</v>
      </c>
      <c r="AS1836" s="20" t="str">
        <f>LEFT(AT1836,4)</f>
        <v>2007</v>
      </c>
      <c r="AT1836" s="139" t="str">
        <f>LEFT(B1836,6)</f>
        <v>200702</v>
      </c>
    </row>
    <row r="1837" spans="2:46" x14ac:dyDescent="0.25">
      <c r="B1837" s="11">
        <f>'Market Data'!B1823</f>
        <v>20070220</v>
      </c>
      <c r="C1837" s="2">
        <f>'Market Data'!C1823</f>
        <v>7833.5</v>
      </c>
      <c r="D1837" s="2">
        <f>'Market Data'!D1823</f>
        <v>7845</v>
      </c>
      <c r="E1837" s="2">
        <f>'Market Data'!E1823</f>
        <v>7778</v>
      </c>
      <c r="F1837" s="12">
        <f>'Market Data'!F1823</f>
        <v>7824.5</v>
      </c>
      <c r="H1837" s="151">
        <f t="shared" si="265"/>
        <v>1819</v>
      </c>
      <c r="I1837" s="244">
        <f ca="1">IF($H1837&lt;($J$6+1),"",PFE(OFFSET($F1837,0,0,-$J$6)))</f>
        <v>0.24302332984700187</v>
      </c>
      <c r="J1837" s="19"/>
      <c r="K1837" s="139" t="str">
        <f t="shared" ca="1" si="266"/>
        <v>Long</v>
      </c>
      <c r="L1837" s="243" t="e">
        <f t="shared" ca="1" si="261"/>
        <v>#N/A</v>
      </c>
      <c r="M1837" s="242" t="e">
        <f t="shared" ca="1" si="262"/>
        <v>#N/A</v>
      </c>
      <c r="N1837" s="20"/>
      <c r="O1837" s="74">
        <f t="shared" ca="1" si="267"/>
        <v>1</v>
      </c>
      <c r="P1837" s="75">
        <f t="shared" ca="1" si="259"/>
        <v>0</v>
      </c>
      <c r="Q1837" s="76" t="str">
        <f t="shared" ca="1" si="263"/>
        <v/>
      </c>
      <c r="R1837" s="75"/>
      <c r="S1837" s="77">
        <f t="shared" ca="1" si="260"/>
        <v>1</v>
      </c>
      <c r="T1837" s="78"/>
      <c r="U1837" s="81">
        <f t="shared" ca="1" si="268"/>
        <v>-157.5</v>
      </c>
      <c r="V1837" s="82">
        <f t="shared" ca="1" si="264"/>
        <v>177048.80000000002</v>
      </c>
      <c r="W1837" s="50"/>
      <c r="X1837" s="50"/>
      <c r="Y1837" s="50"/>
      <c r="Z1837" s="50"/>
      <c r="AA1837" s="50"/>
      <c r="AG1837" s="50"/>
      <c r="AH1837" s="50"/>
      <c r="AI1837" s="50"/>
      <c r="AJ1837" s="50"/>
      <c r="AK1837" s="50"/>
      <c r="AL1837" s="50"/>
      <c r="AM1837" s="50"/>
      <c r="AN1837" s="50"/>
      <c r="AO1837" s="50"/>
      <c r="AP1837" s="138" t="str">
        <f>IF(NOT($AS1837=$AS1838),ROW(),"")</f>
        <v/>
      </c>
      <c r="AQ1837" s="20" t="str">
        <f>IF(NOT(AS1837=AS1838),AS1838,"")</f>
        <v/>
      </c>
      <c r="AR1837" s="20" t="str">
        <f>INDEX($AB$15:$AM$15,MATCH($AS1837,$AB$11:$AM$11,0))</f>
        <v>in</v>
      </c>
      <c r="AS1837" s="20" t="str">
        <f>LEFT(AT1837,4)</f>
        <v>2007</v>
      </c>
      <c r="AT1837" s="139" t="str">
        <f>LEFT(B1837,6)</f>
        <v>200702</v>
      </c>
    </row>
    <row r="1838" spans="2:46" x14ac:dyDescent="0.25">
      <c r="B1838" s="11">
        <f>'Market Data'!B1824</f>
        <v>20070221</v>
      </c>
      <c r="C1838" s="2">
        <f>'Market Data'!C1824</f>
        <v>7841.5</v>
      </c>
      <c r="D1838" s="2">
        <f>'Market Data'!D1824</f>
        <v>7846.5</v>
      </c>
      <c r="E1838" s="2">
        <f>'Market Data'!E1824</f>
        <v>7763.5</v>
      </c>
      <c r="F1838" s="12">
        <f>'Market Data'!F1824</f>
        <v>7782</v>
      </c>
      <c r="H1838" s="151">
        <f t="shared" si="265"/>
        <v>1820</v>
      </c>
      <c r="I1838" s="244">
        <f ca="1">IF($H1838&lt;($J$6+1),"",PFE(OFFSET($F1838,0,0,-$J$6)))</f>
        <v>0.22297423009771211</v>
      </c>
      <c r="J1838" s="19"/>
      <c r="K1838" s="139" t="str">
        <f t="shared" ca="1" si="266"/>
        <v>Long</v>
      </c>
      <c r="L1838" s="243" t="e">
        <f t="shared" ca="1" si="261"/>
        <v>#N/A</v>
      </c>
      <c r="M1838" s="242" t="e">
        <f t="shared" ca="1" si="262"/>
        <v>#N/A</v>
      </c>
      <c r="N1838" s="20"/>
      <c r="O1838" s="74">
        <f t="shared" ca="1" si="267"/>
        <v>1</v>
      </c>
      <c r="P1838" s="75">
        <f t="shared" ca="1" si="259"/>
        <v>0</v>
      </c>
      <c r="Q1838" s="76" t="str">
        <f t="shared" ca="1" si="263"/>
        <v/>
      </c>
      <c r="R1838" s="75"/>
      <c r="S1838" s="77">
        <f t="shared" ca="1" si="260"/>
        <v>1</v>
      </c>
      <c r="T1838" s="78"/>
      <c r="U1838" s="81">
        <f t="shared" ca="1" si="268"/>
        <v>-1487.5</v>
      </c>
      <c r="V1838" s="82">
        <f t="shared" ca="1" si="264"/>
        <v>175561.30000000002</v>
      </c>
      <c r="W1838" s="50"/>
      <c r="X1838" s="50"/>
      <c r="Y1838" s="50"/>
      <c r="Z1838" s="50"/>
      <c r="AA1838" s="50"/>
      <c r="AG1838" s="50"/>
      <c r="AH1838" s="50"/>
      <c r="AI1838" s="50"/>
      <c r="AJ1838" s="50"/>
      <c r="AK1838" s="50"/>
      <c r="AL1838" s="50"/>
      <c r="AM1838" s="50"/>
      <c r="AN1838" s="50"/>
      <c r="AO1838" s="50"/>
      <c r="AP1838" s="138" t="str">
        <f>IF(NOT($AS1838=$AS1839),ROW(),"")</f>
        <v/>
      </c>
      <c r="AQ1838" s="20" t="str">
        <f>IF(NOT(AS1838=AS1839),AS1839,"")</f>
        <v/>
      </c>
      <c r="AR1838" s="20" t="str">
        <f>INDEX($AB$15:$AM$15,MATCH($AS1838,$AB$11:$AM$11,0))</f>
        <v>in</v>
      </c>
      <c r="AS1838" s="20" t="str">
        <f>LEFT(AT1838,4)</f>
        <v>2007</v>
      </c>
      <c r="AT1838" s="139" t="str">
        <f>LEFT(B1838,6)</f>
        <v>200702</v>
      </c>
    </row>
    <row r="1839" spans="2:46" x14ac:dyDescent="0.25">
      <c r="B1839" s="11">
        <f>'Market Data'!B1825</f>
        <v>20070222</v>
      </c>
      <c r="C1839" s="2">
        <f>'Market Data'!C1825</f>
        <v>7824.5</v>
      </c>
      <c r="D1839" s="2">
        <f>'Market Data'!D1825</f>
        <v>7852</v>
      </c>
      <c r="E1839" s="2">
        <f>'Market Data'!E1825</f>
        <v>7812.5</v>
      </c>
      <c r="F1839" s="12">
        <f>'Market Data'!F1825</f>
        <v>7820</v>
      </c>
      <c r="H1839" s="151">
        <f t="shared" si="265"/>
        <v>1821</v>
      </c>
      <c r="I1839" s="244">
        <f ca="1">IF($H1839&lt;($J$6+1),"",PFE(OFFSET($F1839,0,0,-$J$6)))</f>
        <v>0.22814866958953575</v>
      </c>
      <c r="J1839" s="19"/>
      <c r="K1839" s="139" t="str">
        <f t="shared" ca="1" si="266"/>
        <v>Long</v>
      </c>
      <c r="L1839" s="243" t="e">
        <f t="shared" ca="1" si="261"/>
        <v>#N/A</v>
      </c>
      <c r="M1839" s="242" t="e">
        <f t="shared" ca="1" si="262"/>
        <v>#N/A</v>
      </c>
      <c r="N1839" s="20"/>
      <c r="O1839" s="74">
        <f t="shared" ca="1" si="267"/>
        <v>1</v>
      </c>
      <c r="P1839" s="75">
        <f t="shared" ca="1" si="259"/>
        <v>0</v>
      </c>
      <c r="Q1839" s="76" t="str">
        <f t="shared" ca="1" si="263"/>
        <v/>
      </c>
      <c r="R1839" s="75"/>
      <c r="S1839" s="77">
        <f t="shared" ca="1" si="260"/>
        <v>1</v>
      </c>
      <c r="T1839" s="78"/>
      <c r="U1839" s="81">
        <f t="shared" ca="1" si="268"/>
        <v>1330</v>
      </c>
      <c r="V1839" s="82">
        <f t="shared" ca="1" si="264"/>
        <v>176891.30000000002</v>
      </c>
      <c r="W1839" s="50"/>
      <c r="X1839" s="50"/>
      <c r="Y1839" s="50"/>
      <c r="Z1839" s="50"/>
      <c r="AA1839" s="50"/>
      <c r="AG1839" s="50"/>
      <c r="AH1839" s="50"/>
      <c r="AI1839" s="50"/>
      <c r="AJ1839" s="50"/>
      <c r="AK1839" s="50"/>
      <c r="AL1839" s="50"/>
      <c r="AM1839" s="50"/>
      <c r="AN1839" s="50"/>
      <c r="AO1839" s="50"/>
      <c r="AP1839" s="138" t="str">
        <f>IF(NOT($AS1839=$AS1840),ROW(),"")</f>
        <v/>
      </c>
      <c r="AQ1839" s="20" t="str">
        <f>IF(NOT(AS1839=AS1840),AS1840,"")</f>
        <v/>
      </c>
      <c r="AR1839" s="20" t="str">
        <f>INDEX($AB$15:$AM$15,MATCH($AS1839,$AB$11:$AM$11,0))</f>
        <v>in</v>
      </c>
      <c r="AS1839" s="20" t="str">
        <f>LEFT(AT1839,4)</f>
        <v>2007</v>
      </c>
      <c r="AT1839" s="139" t="str">
        <f>LEFT(B1839,6)</f>
        <v>200702</v>
      </c>
    </row>
    <row r="1840" spans="2:46" x14ac:dyDescent="0.25">
      <c r="B1840" s="11">
        <f>'Market Data'!B1826</f>
        <v>20070223</v>
      </c>
      <c r="C1840" s="2">
        <f>'Market Data'!C1826</f>
        <v>7836.5</v>
      </c>
      <c r="D1840" s="2">
        <f>'Market Data'!D1826</f>
        <v>7839.5</v>
      </c>
      <c r="E1840" s="2">
        <f>'Market Data'!E1826</f>
        <v>7803</v>
      </c>
      <c r="F1840" s="12">
        <f>'Market Data'!F1826</f>
        <v>7824.5</v>
      </c>
      <c r="H1840" s="151">
        <f t="shared" si="265"/>
        <v>1822</v>
      </c>
      <c r="I1840" s="244">
        <f ca="1">IF($H1840&lt;($J$6+1),"",PFE(OFFSET($F1840,0,0,-$J$6)))</f>
        <v>0.22542807400538034</v>
      </c>
      <c r="J1840" s="19"/>
      <c r="K1840" s="139" t="str">
        <f t="shared" ca="1" si="266"/>
        <v>Long</v>
      </c>
      <c r="L1840" s="243" t="e">
        <f t="shared" ca="1" si="261"/>
        <v>#N/A</v>
      </c>
      <c r="M1840" s="242" t="e">
        <f t="shared" ca="1" si="262"/>
        <v>#N/A</v>
      </c>
      <c r="N1840" s="20"/>
      <c r="O1840" s="74">
        <f t="shared" ca="1" si="267"/>
        <v>1</v>
      </c>
      <c r="P1840" s="75">
        <f t="shared" ca="1" si="259"/>
        <v>0</v>
      </c>
      <c r="Q1840" s="76" t="str">
        <f t="shared" ca="1" si="263"/>
        <v/>
      </c>
      <c r="R1840" s="75"/>
      <c r="S1840" s="77">
        <f t="shared" ca="1" si="260"/>
        <v>1</v>
      </c>
      <c r="T1840" s="78"/>
      <c r="U1840" s="81">
        <f t="shared" ca="1" si="268"/>
        <v>157.5</v>
      </c>
      <c r="V1840" s="82">
        <f t="shared" ca="1" si="264"/>
        <v>177048.80000000002</v>
      </c>
      <c r="W1840" s="50"/>
      <c r="X1840" s="50"/>
      <c r="Y1840" s="50"/>
      <c r="Z1840" s="50"/>
      <c r="AA1840" s="50"/>
      <c r="AG1840" s="50"/>
      <c r="AH1840" s="50"/>
      <c r="AI1840" s="50"/>
      <c r="AJ1840" s="50"/>
      <c r="AK1840" s="50"/>
      <c r="AL1840" s="50"/>
      <c r="AM1840" s="50"/>
      <c r="AN1840" s="50"/>
      <c r="AO1840" s="50"/>
      <c r="AP1840" s="138" t="str">
        <f>IF(NOT($AS1840=$AS1841),ROW(),"")</f>
        <v/>
      </c>
      <c r="AQ1840" s="20" t="str">
        <f>IF(NOT(AS1840=AS1841),AS1841,"")</f>
        <v/>
      </c>
      <c r="AR1840" s="20" t="str">
        <f>INDEX($AB$15:$AM$15,MATCH($AS1840,$AB$11:$AM$11,0))</f>
        <v>in</v>
      </c>
      <c r="AS1840" s="20" t="str">
        <f>LEFT(AT1840,4)</f>
        <v>2007</v>
      </c>
      <c r="AT1840" s="139" t="str">
        <f>LEFT(B1840,6)</f>
        <v>200702</v>
      </c>
    </row>
    <row r="1841" spans="2:46" x14ac:dyDescent="0.25">
      <c r="B1841" s="11">
        <f>'Market Data'!B1827</f>
        <v>20070226</v>
      </c>
      <c r="C1841" s="2">
        <f>'Market Data'!C1827</f>
        <v>7838.5</v>
      </c>
      <c r="D1841" s="2">
        <f>'Market Data'!D1827</f>
        <v>7878</v>
      </c>
      <c r="E1841" s="2">
        <f>'Market Data'!E1827</f>
        <v>7836.5</v>
      </c>
      <c r="F1841" s="12">
        <f>'Market Data'!F1827</f>
        <v>7865</v>
      </c>
      <c r="H1841" s="151">
        <f t="shared" si="265"/>
        <v>1823</v>
      </c>
      <c r="I1841" s="244">
        <f ca="1">IF($H1841&lt;($J$6+1),"",PFE(OFFSET($F1841,0,0,-$J$6)))</f>
        <v>0.24389622739404127</v>
      </c>
      <c r="J1841" s="19"/>
      <c r="K1841" s="139" t="str">
        <f t="shared" ca="1" si="266"/>
        <v>Long</v>
      </c>
      <c r="L1841" s="243" t="e">
        <f t="shared" ca="1" si="261"/>
        <v>#N/A</v>
      </c>
      <c r="M1841" s="242" t="e">
        <f t="shared" ca="1" si="262"/>
        <v>#N/A</v>
      </c>
      <c r="N1841" s="20"/>
      <c r="O1841" s="74">
        <f t="shared" ca="1" si="267"/>
        <v>1</v>
      </c>
      <c r="P1841" s="75">
        <f t="shared" ca="1" si="259"/>
        <v>0</v>
      </c>
      <c r="Q1841" s="76" t="str">
        <f t="shared" ca="1" si="263"/>
        <v/>
      </c>
      <c r="R1841" s="75"/>
      <c r="S1841" s="77">
        <f t="shared" ca="1" si="260"/>
        <v>1</v>
      </c>
      <c r="T1841" s="78"/>
      <c r="U1841" s="81">
        <f t="shared" ca="1" si="268"/>
        <v>1417.5</v>
      </c>
      <c r="V1841" s="82">
        <f t="shared" ca="1" si="264"/>
        <v>178466.30000000002</v>
      </c>
      <c r="W1841" s="50"/>
      <c r="X1841" s="50"/>
      <c r="Y1841" s="50"/>
      <c r="Z1841" s="50"/>
      <c r="AA1841" s="50"/>
      <c r="AG1841" s="50"/>
      <c r="AH1841" s="50"/>
      <c r="AI1841" s="50"/>
      <c r="AJ1841" s="50"/>
      <c r="AK1841" s="50"/>
      <c r="AL1841" s="50"/>
      <c r="AM1841" s="50"/>
      <c r="AN1841" s="50"/>
      <c r="AO1841" s="50"/>
      <c r="AP1841" s="138" t="str">
        <f>IF(NOT($AS1841=$AS1842),ROW(),"")</f>
        <v/>
      </c>
      <c r="AQ1841" s="20" t="str">
        <f>IF(NOT(AS1841=AS1842),AS1842,"")</f>
        <v/>
      </c>
      <c r="AR1841" s="20" t="str">
        <f>INDEX($AB$15:$AM$15,MATCH($AS1841,$AB$11:$AM$11,0))</f>
        <v>in</v>
      </c>
      <c r="AS1841" s="20" t="str">
        <f>LEFT(AT1841,4)</f>
        <v>2007</v>
      </c>
      <c r="AT1841" s="139" t="str">
        <f>LEFT(B1841,6)</f>
        <v>200702</v>
      </c>
    </row>
    <row r="1842" spans="2:46" x14ac:dyDescent="0.25">
      <c r="B1842" s="11">
        <f>'Market Data'!B1828</f>
        <v>20070227</v>
      </c>
      <c r="C1842" s="2">
        <f>'Market Data'!C1828</f>
        <v>7847</v>
      </c>
      <c r="D1842" s="2">
        <f>'Market Data'!D1828</f>
        <v>7847.5</v>
      </c>
      <c r="E1842" s="2">
        <f>'Market Data'!E1828</f>
        <v>7620.5</v>
      </c>
      <c r="F1842" s="12">
        <f>'Market Data'!F1828</f>
        <v>7663</v>
      </c>
      <c r="H1842" s="151">
        <f t="shared" si="265"/>
        <v>1824</v>
      </c>
      <c r="I1842" s="244">
        <f ca="1">IF($H1842&lt;($J$6+1),"",PFE(OFFSET($F1842,0,0,-$J$6)))</f>
        <v>0.163176118484817</v>
      </c>
      <c r="J1842" s="19"/>
      <c r="K1842" s="139" t="str">
        <f t="shared" ca="1" si="266"/>
        <v>Long</v>
      </c>
      <c r="L1842" s="243" t="e">
        <f t="shared" ca="1" si="261"/>
        <v>#N/A</v>
      </c>
      <c r="M1842" s="242" t="e">
        <f t="shared" ca="1" si="262"/>
        <v>#N/A</v>
      </c>
      <c r="N1842" s="20"/>
      <c r="O1842" s="74">
        <f t="shared" ca="1" si="267"/>
        <v>1</v>
      </c>
      <c r="P1842" s="75">
        <f t="shared" ca="1" si="259"/>
        <v>0</v>
      </c>
      <c r="Q1842" s="76" t="str">
        <f t="shared" ca="1" si="263"/>
        <v/>
      </c>
      <c r="R1842" s="75"/>
      <c r="S1842" s="77">
        <f t="shared" ca="1" si="260"/>
        <v>1</v>
      </c>
      <c r="T1842" s="78"/>
      <c r="U1842" s="81">
        <f t="shared" ca="1" si="268"/>
        <v>-7070</v>
      </c>
      <c r="V1842" s="82">
        <f t="shared" ca="1" si="264"/>
        <v>171396.30000000002</v>
      </c>
      <c r="W1842" s="50"/>
      <c r="X1842" s="50"/>
      <c r="Y1842" s="50"/>
      <c r="Z1842" s="50"/>
      <c r="AA1842" s="50"/>
      <c r="AG1842" s="50"/>
      <c r="AH1842" s="50"/>
      <c r="AI1842" s="50"/>
      <c r="AJ1842" s="50"/>
      <c r="AK1842" s="50"/>
      <c r="AL1842" s="50"/>
      <c r="AM1842" s="50"/>
      <c r="AN1842" s="50"/>
      <c r="AO1842" s="50"/>
      <c r="AP1842" s="138" t="str">
        <f>IF(NOT($AS1842=$AS1843),ROW(),"")</f>
        <v/>
      </c>
      <c r="AQ1842" s="20" t="str">
        <f>IF(NOT(AS1842=AS1843),AS1843,"")</f>
        <v/>
      </c>
      <c r="AR1842" s="20" t="str">
        <f>INDEX($AB$15:$AM$15,MATCH($AS1842,$AB$11:$AM$11,0))</f>
        <v>in</v>
      </c>
      <c r="AS1842" s="20" t="str">
        <f>LEFT(AT1842,4)</f>
        <v>2007</v>
      </c>
      <c r="AT1842" s="139" t="str">
        <f>LEFT(B1842,6)</f>
        <v>200702</v>
      </c>
    </row>
    <row r="1843" spans="2:46" x14ac:dyDescent="0.25">
      <c r="B1843" s="11">
        <f>'Market Data'!B1829</f>
        <v>20070228</v>
      </c>
      <c r="C1843" s="2">
        <f>'Market Data'!C1829</f>
        <v>7535.5</v>
      </c>
      <c r="D1843" s="2">
        <f>'Market Data'!D1829</f>
        <v>7613.5</v>
      </c>
      <c r="E1843" s="2">
        <f>'Market Data'!E1829</f>
        <v>7512.5</v>
      </c>
      <c r="F1843" s="12">
        <f>'Market Data'!F1829</f>
        <v>7573.5</v>
      </c>
      <c r="H1843" s="151">
        <f t="shared" si="265"/>
        <v>1825</v>
      </c>
      <c r="I1843" s="244">
        <f ca="1">IF($H1843&lt;($J$6+1),"",PFE(OFFSET($F1843,0,0,-$J$6)))</f>
        <v>0.12925341392652295</v>
      </c>
      <c r="J1843" s="19"/>
      <c r="K1843" s="139" t="str">
        <f t="shared" ca="1" si="266"/>
        <v>Long</v>
      </c>
      <c r="L1843" s="243" t="e">
        <f t="shared" ca="1" si="261"/>
        <v>#N/A</v>
      </c>
      <c r="M1843" s="242" t="e">
        <f t="shared" ca="1" si="262"/>
        <v>#N/A</v>
      </c>
      <c r="N1843" s="20"/>
      <c r="O1843" s="74">
        <f t="shared" ca="1" si="267"/>
        <v>1</v>
      </c>
      <c r="P1843" s="75">
        <f t="shared" ca="1" si="259"/>
        <v>0</v>
      </c>
      <c r="Q1843" s="76" t="str">
        <f t="shared" ca="1" si="263"/>
        <v/>
      </c>
      <c r="R1843" s="75"/>
      <c r="S1843" s="77">
        <f t="shared" ca="1" si="260"/>
        <v>1</v>
      </c>
      <c r="T1843" s="78"/>
      <c r="U1843" s="81">
        <f t="shared" ca="1" si="268"/>
        <v>-3132.5</v>
      </c>
      <c r="V1843" s="82">
        <f t="shared" ca="1" si="264"/>
        <v>168263.80000000002</v>
      </c>
      <c r="W1843" s="50"/>
      <c r="X1843" s="50"/>
      <c r="Y1843" s="50"/>
      <c r="Z1843" s="50"/>
      <c r="AA1843" s="50"/>
      <c r="AG1843" s="50"/>
      <c r="AH1843" s="50"/>
      <c r="AI1843" s="50"/>
      <c r="AJ1843" s="50"/>
      <c r="AK1843" s="50"/>
      <c r="AL1843" s="50"/>
      <c r="AM1843" s="50"/>
      <c r="AN1843" s="50"/>
      <c r="AO1843" s="50"/>
      <c r="AP1843" s="138" t="str">
        <f>IF(NOT($AS1843=$AS1844),ROW(),"")</f>
        <v/>
      </c>
      <c r="AQ1843" s="20" t="str">
        <f>IF(NOT(AS1843=AS1844),AS1844,"")</f>
        <v/>
      </c>
      <c r="AR1843" s="20" t="str">
        <f>INDEX($AB$15:$AM$15,MATCH($AS1843,$AB$11:$AM$11,0))</f>
        <v>in</v>
      </c>
      <c r="AS1843" s="20" t="str">
        <f>LEFT(AT1843,4)</f>
        <v>2007</v>
      </c>
      <c r="AT1843" s="139" t="str">
        <f>LEFT(B1843,6)</f>
        <v>200702</v>
      </c>
    </row>
    <row r="1844" spans="2:46" x14ac:dyDescent="0.25">
      <c r="B1844" s="11">
        <f>'Market Data'!B1830</f>
        <v>20070301</v>
      </c>
      <c r="C1844" s="2">
        <f>'Market Data'!C1830</f>
        <v>7513</v>
      </c>
      <c r="D1844" s="2">
        <f>'Market Data'!D1830</f>
        <v>7592</v>
      </c>
      <c r="E1844" s="2">
        <f>'Market Data'!E1830</f>
        <v>7378.5</v>
      </c>
      <c r="F1844" s="12">
        <f>'Market Data'!F1830</f>
        <v>7472.5</v>
      </c>
      <c r="H1844" s="151">
        <f t="shared" si="265"/>
        <v>1826</v>
      </c>
      <c r="I1844" s="244">
        <f ca="1">IF($H1844&lt;($J$6+1),"",PFE(OFFSET($F1844,0,0,-$J$6)))</f>
        <v>8.6875949622537307E-2</v>
      </c>
      <c r="J1844" s="19"/>
      <c r="K1844" s="139" t="str">
        <f t="shared" ca="1" si="266"/>
        <v>Long</v>
      </c>
      <c r="L1844" s="243" t="e">
        <f t="shared" ca="1" si="261"/>
        <v>#N/A</v>
      </c>
      <c r="M1844" s="242" t="e">
        <f t="shared" ca="1" si="262"/>
        <v>#N/A</v>
      </c>
      <c r="N1844" s="20"/>
      <c r="O1844" s="74">
        <f t="shared" ca="1" si="267"/>
        <v>1</v>
      </c>
      <c r="P1844" s="75">
        <f t="shared" ca="1" si="259"/>
        <v>0</v>
      </c>
      <c r="Q1844" s="76" t="str">
        <f t="shared" ca="1" si="263"/>
        <v/>
      </c>
      <c r="R1844" s="75"/>
      <c r="S1844" s="77">
        <f t="shared" ca="1" si="260"/>
        <v>1</v>
      </c>
      <c r="T1844" s="78"/>
      <c r="U1844" s="81">
        <f t="shared" ca="1" si="268"/>
        <v>-3535</v>
      </c>
      <c r="V1844" s="82">
        <f t="shared" ca="1" si="264"/>
        <v>164728.80000000002</v>
      </c>
      <c r="W1844" s="50"/>
      <c r="X1844" s="50"/>
      <c r="Y1844" s="50"/>
      <c r="Z1844" s="50"/>
      <c r="AA1844" s="50"/>
      <c r="AG1844" s="50"/>
      <c r="AH1844" s="50"/>
      <c r="AI1844" s="50"/>
      <c r="AJ1844" s="50"/>
      <c r="AK1844" s="50"/>
      <c r="AL1844" s="50"/>
      <c r="AM1844" s="50"/>
      <c r="AN1844" s="50"/>
      <c r="AO1844" s="50"/>
      <c r="AP1844" s="138" t="str">
        <f>IF(NOT($AS1844=$AS1845),ROW(),"")</f>
        <v/>
      </c>
      <c r="AQ1844" s="20" t="str">
        <f>IF(NOT(AS1844=AS1845),AS1845,"")</f>
        <v/>
      </c>
      <c r="AR1844" s="20" t="str">
        <f>INDEX($AB$15:$AM$15,MATCH($AS1844,$AB$11:$AM$11,0))</f>
        <v>in</v>
      </c>
      <c r="AS1844" s="20" t="str">
        <f>LEFT(AT1844,4)</f>
        <v>2007</v>
      </c>
      <c r="AT1844" s="139" t="str">
        <f>LEFT(B1844,6)</f>
        <v>200703</v>
      </c>
    </row>
    <row r="1845" spans="2:46" x14ac:dyDescent="0.25">
      <c r="B1845" s="11">
        <f>'Market Data'!B1831</f>
        <v>20070302</v>
      </c>
      <c r="C1845" s="2">
        <f>'Market Data'!C1831</f>
        <v>7455.5</v>
      </c>
      <c r="D1845" s="2">
        <f>'Market Data'!D1831</f>
        <v>7536</v>
      </c>
      <c r="E1845" s="2">
        <f>'Market Data'!E1831</f>
        <v>7388</v>
      </c>
      <c r="F1845" s="12">
        <f>'Market Data'!F1831</f>
        <v>7444.5</v>
      </c>
      <c r="H1845" s="151">
        <f t="shared" si="265"/>
        <v>1827</v>
      </c>
      <c r="I1845" s="244">
        <f ca="1">IF($H1845&lt;($J$6+1),"",PFE(OFFSET($F1845,0,0,-$J$6)))</f>
        <v>0.10134749458954839</v>
      </c>
      <c r="J1845" s="19"/>
      <c r="K1845" s="139" t="str">
        <f t="shared" ca="1" si="266"/>
        <v>Long</v>
      </c>
      <c r="L1845" s="243" t="e">
        <f t="shared" ca="1" si="261"/>
        <v>#N/A</v>
      </c>
      <c r="M1845" s="242" t="e">
        <f t="shared" ca="1" si="262"/>
        <v>#N/A</v>
      </c>
      <c r="N1845" s="20"/>
      <c r="O1845" s="74">
        <f t="shared" ca="1" si="267"/>
        <v>1</v>
      </c>
      <c r="P1845" s="75">
        <f t="shared" ca="1" si="259"/>
        <v>0</v>
      </c>
      <c r="Q1845" s="76" t="str">
        <f t="shared" ca="1" si="263"/>
        <v/>
      </c>
      <c r="R1845" s="75"/>
      <c r="S1845" s="77">
        <f t="shared" ca="1" si="260"/>
        <v>1</v>
      </c>
      <c r="T1845" s="78"/>
      <c r="U1845" s="81">
        <f t="shared" ca="1" si="268"/>
        <v>-980</v>
      </c>
      <c r="V1845" s="82">
        <f t="shared" ca="1" si="264"/>
        <v>163748.80000000002</v>
      </c>
      <c r="W1845" s="50"/>
      <c r="X1845" s="50"/>
      <c r="Y1845" s="50"/>
      <c r="Z1845" s="50"/>
      <c r="AA1845" s="50"/>
      <c r="AG1845" s="50"/>
      <c r="AH1845" s="50"/>
      <c r="AI1845" s="50"/>
      <c r="AJ1845" s="50"/>
      <c r="AK1845" s="50"/>
      <c r="AL1845" s="50"/>
      <c r="AM1845" s="50"/>
      <c r="AN1845" s="50"/>
      <c r="AO1845" s="50"/>
      <c r="AP1845" s="138" t="str">
        <f>IF(NOT($AS1845=$AS1846),ROW(),"")</f>
        <v/>
      </c>
      <c r="AQ1845" s="20" t="str">
        <f>IF(NOT(AS1845=AS1846),AS1846,"")</f>
        <v/>
      </c>
      <c r="AR1845" s="20" t="str">
        <f>INDEX($AB$15:$AM$15,MATCH($AS1845,$AB$11:$AM$11,0))</f>
        <v>in</v>
      </c>
      <c r="AS1845" s="20" t="str">
        <f>LEFT(AT1845,4)</f>
        <v>2007</v>
      </c>
      <c r="AT1845" s="139" t="str">
        <f>LEFT(B1845,6)</f>
        <v>200703</v>
      </c>
    </row>
    <row r="1846" spans="2:46" x14ac:dyDescent="0.25">
      <c r="B1846" s="11">
        <f>'Market Data'!B1832</f>
        <v>20070305</v>
      </c>
      <c r="C1846" s="2">
        <f>'Market Data'!C1832</f>
        <v>7288.5</v>
      </c>
      <c r="D1846" s="2">
        <f>'Market Data'!D1832</f>
        <v>7397.5</v>
      </c>
      <c r="E1846" s="2">
        <f>'Market Data'!E1832</f>
        <v>7247</v>
      </c>
      <c r="F1846" s="12">
        <f>'Market Data'!F1832</f>
        <v>7378.5</v>
      </c>
      <c r="H1846" s="151">
        <f t="shared" si="265"/>
        <v>1828</v>
      </c>
      <c r="I1846" s="244">
        <f ca="1">IF($H1846&lt;($J$6+1),"",PFE(OFFSET($F1846,0,0,-$J$6)))</f>
        <v>7.6107697870968022E-2</v>
      </c>
      <c r="J1846" s="19"/>
      <c r="K1846" s="139" t="str">
        <f t="shared" ca="1" si="266"/>
        <v>Long</v>
      </c>
      <c r="L1846" s="243" t="e">
        <f t="shared" ca="1" si="261"/>
        <v>#N/A</v>
      </c>
      <c r="M1846" s="242" t="e">
        <f t="shared" ca="1" si="262"/>
        <v>#N/A</v>
      </c>
      <c r="N1846" s="20"/>
      <c r="O1846" s="74">
        <f t="shared" ca="1" si="267"/>
        <v>1</v>
      </c>
      <c r="P1846" s="75">
        <f t="shared" ca="1" si="259"/>
        <v>0</v>
      </c>
      <c r="Q1846" s="76" t="str">
        <f t="shared" ca="1" si="263"/>
        <v/>
      </c>
      <c r="R1846" s="75"/>
      <c r="S1846" s="77">
        <f t="shared" ca="1" si="260"/>
        <v>1</v>
      </c>
      <c r="T1846" s="78"/>
      <c r="U1846" s="81">
        <f t="shared" ca="1" si="268"/>
        <v>-2310</v>
      </c>
      <c r="V1846" s="82">
        <f t="shared" ca="1" si="264"/>
        <v>161438.80000000002</v>
      </c>
      <c r="W1846" s="50"/>
      <c r="X1846" s="50"/>
      <c r="Y1846" s="50"/>
      <c r="Z1846" s="50"/>
      <c r="AA1846" s="50"/>
      <c r="AG1846" s="50"/>
      <c r="AH1846" s="50"/>
      <c r="AI1846" s="50"/>
      <c r="AJ1846" s="50"/>
      <c r="AK1846" s="50"/>
      <c r="AL1846" s="50"/>
      <c r="AM1846" s="50"/>
      <c r="AN1846" s="50"/>
      <c r="AO1846" s="50"/>
      <c r="AP1846" s="138" t="str">
        <f>IF(NOT($AS1846=$AS1847),ROW(),"")</f>
        <v/>
      </c>
      <c r="AQ1846" s="20" t="str">
        <f>IF(NOT(AS1846=AS1847),AS1847,"")</f>
        <v/>
      </c>
      <c r="AR1846" s="20" t="str">
        <f>INDEX($AB$15:$AM$15,MATCH($AS1846,$AB$11:$AM$11,0))</f>
        <v>in</v>
      </c>
      <c r="AS1846" s="20" t="str">
        <f>LEFT(AT1846,4)</f>
        <v>2007</v>
      </c>
      <c r="AT1846" s="139" t="str">
        <f>LEFT(B1846,6)</f>
        <v>200703</v>
      </c>
    </row>
    <row r="1847" spans="2:46" x14ac:dyDescent="0.25">
      <c r="B1847" s="11">
        <f>'Market Data'!B1833</f>
        <v>20070306</v>
      </c>
      <c r="C1847" s="2">
        <f>'Market Data'!C1833</f>
        <v>7370</v>
      </c>
      <c r="D1847" s="2">
        <f>'Market Data'!D1833</f>
        <v>7447.5</v>
      </c>
      <c r="E1847" s="2">
        <f>'Market Data'!E1833</f>
        <v>7370</v>
      </c>
      <c r="F1847" s="12">
        <f>'Market Data'!F1833</f>
        <v>7424</v>
      </c>
      <c r="H1847" s="151">
        <f t="shared" si="265"/>
        <v>1829</v>
      </c>
      <c r="I1847" s="244">
        <f ca="1">IF($H1847&lt;($J$6+1),"",PFE(OFFSET($F1847,0,0,-$J$6)))</f>
        <v>6.3835890570864681E-2</v>
      </c>
      <c r="J1847" s="19"/>
      <c r="K1847" s="139" t="str">
        <f t="shared" ca="1" si="266"/>
        <v>Long</v>
      </c>
      <c r="L1847" s="243" t="e">
        <f t="shared" ca="1" si="261"/>
        <v>#N/A</v>
      </c>
      <c r="M1847" s="242" t="e">
        <f t="shared" ca="1" si="262"/>
        <v>#N/A</v>
      </c>
      <c r="N1847" s="20"/>
      <c r="O1847" s="74">
        <f t="shared" ca="1" si="267"/>
        <v>1</v>
      </c>
      <c r="P1847" s="75">
        <f t="shared" ca="1" si="259"/>
        <v>0</v>
      </c>
      <c r="Q1847" s="76" t="str">
        <f t="shared" ca="1" si="263"/>
        <v/>
      </c>
      <c r="R1847" s="75"/>
      <c r="S1847" s="77">
        <f t="shared" ca="1" si="260"/>
        <v>1</v>
      </c>
      <c r="T1847" s="78"/>
      <c r="U1847" s="81">
        <f t="shared" ca="1" si="268"/>
        <v>1592.5</v>
      </c>
      <c r="V1847" s="82">
        <f t="shared" ca="1" si="264"/>
        <v>163031.30000000002</v>
      </c>
      <c r="W1847" s="50"/>
      <c r="X1847" s="50"/>
      <c r="Y1847" s="50"/>
      <c r="Z1847" s="50"/>
      <c r="AA1847" s="50"/>
      <c r="AG1847" s="50"/>
      <c r="AH1847" s="50"/>
      <c r="AI1847" s="50"/>
      <c r="AJ1847" s="50"/>
      <c r="AK1847" s="50"/>
      <c r="AL1847" s="50"/>
      <c r="AM1847" s="50"/>
      <c r="AN1847" s="50"/>
      <c r="AO1847" s="50"/>
      <c r="AP1847" s="138" t="str">
        <f>IF(NOT($AS1847=$AS1848),ROW(),"")</f>
        <v/>
      </c>
      <c r="AQ1847" s="20" t="str">
        <f>IF(NOT(AS1847=AS1848),AS1848,"")</f>
        <v/>
      </c>
      <c r="AR1847" s="20" t="str">
        <f>INDEX($AB$15:$AM$15,MATCH($AS1847,$AB$11:$AM$11,0))</f>
        <v>in</v>
      </c>
      <c r="AS1847" s="20" t="str">
        <f>LEFT(AT1847,4)</f>
        <v>2007</v>
      </c>
      <c r="AT1847" s="139" t="str">
        <f>LEFT(B1847,6)</f>
        <v>200703</v>
      </c>
    </row>
    <row r="1848" spans="2:46" x14ac:dyDescent="0.25">
      <c r="B1848" s="11">
        <f>'Market Data'!B1834</f>
        <v>20070307</v>
      </c>
      <c r="C1848" s="2">
        <f>'Market Data'!C1834</f>
        <v>7446.5</v>
      </c>
      <c r="D1848" s="2">
        <f>'Market Data'!D1834</f>
        <v>7477.5</v>
      </c>
      <c r="E1848" s="2">
        <f>'Market Data'!E1834</f>
        <v>7415.5</v>
      </c>
      <c r="F1848" s="12">
        <f>'Market Data'!F1834</f>
        <v>7453</v>
      </c>
      <c r="H1848" s="151">
        <f t="shared" si="265"/>
        <v>1830</v>
      </c>
      <c r="I1848" s="244">
        <f ca="1">IF($H1848&lt;($J$6+1),"",PFE(OFFSET($F1848,0,0,-$J$6)))</f>
        <v>6.3298944674125723E-2</v>
      </c>
      <c r="J1848" s="19"/>
      <c r="K1848" s="139" t="str">
        <f t="shared" ca="1" si="266"/>
        <v>Long</v>
      </c>
      <c r="L1848" s="243" t="e">
        <f t="shared" ca="1" si="261"/>
        <v>#N/A</v>
      </c>
      <c r="M1848" s="242" t="e">
        <f t="shared" ca="1" si="262"/>
        <v>#N/A</v>
      </c>
      <c r="N1848" s="20"/>
      <c r="O1848" s="74">
        <f t="shared" ca="1" si="267"/>
        <v>1</v>
      </c>
      <c r="P1848" s="75">
        <f t="shared" ca="1" si="259"/>
        <v>0</v>
      </c>
      <c r="Q1848" s="76" t="str">
        <f t="shared" ca="1" si="263"/>
        <v/>
      </c>
      <c r="R1848" s="75"/>
      <c r="S1848" s="77">
        <f t="shared" ca="1" si="260"/>
        <v>1</v>
      </c>
      <c r="T1848" s="78"/>
      <c r="U1848" s="81">
        <f t="shared" ca="1" si="268"/>
        <v>1015</v>
      </c>
      <c r="V1848" s="82">
        <f t="shared" ca="1" si="264"/>
        <v>164046.30000000002</v>
      </c>
      <c r="W1848" s="50"/>
      <c r="X1848" s="50"/>
      <c r="Y1848" s="50"/>
      <c r="Z1848" s="50"/>
      <c r="AA1848" s="50"/>
      <c r="AG1848" s="50"/>
      <c r="AH1848" s="50"/>
      <c r="AI1848" s="50"/>
      <c r="AJ1848" s="50"/>
      <c r="AK1848" s="50"/>
      <c r="AL1848" s="50"/>
      <c r="AM1848" s="50"/>
      <c r="AN1848" s="50"/>
      <c r="AO1848" s="50"/>
      <c r="AP1848" s="138" t="str">
        <f>IF(NOT($AS1848=$AS1849),ROW(),"")</f>
        <v/>
      </c>
      <c r="AQ1848" s="20" t="str">
        <f>IF(NOT(AS1848=AS1849),AS1849,"")</f>
        <v/>
      </c>
      <c r="AR1848" s="20" t="str">
        <f>INDEX($AB$15:$AM$15,MATCH($AS1848,$AB$11:$AM$11,0))</f>
        <v>in</v>
      </c>
      <c r="AS1848" s="20" t="str">
        <f>LEFT(AT1848,4)</f>
        <v>2007</v>
      </c>
      <c r="AT1848" s="139" t="str">
        <f>LEFT(B1848,6)</f>
        <v>200703</v>
      </c>
    </row>
    <row r="1849" spans="2:46" x14ac:dyDescent="0.25">
      <c r="B1849" s="11">
        <f>'Market Data'!B1835</f>
        <v>20070308</v>
      </c>
      <c r="C1849" s="2">
        <f>'Market Data'!C1835</f>
        <v>7483</v>
      </c>
      <c r="D1849" s="2">
        <f>'Market Data'!D1835</f>
        <v>7551</v>
      </c>
      <c r="E1849" s="2">
        <f>'Market Data'!E1835</f>
        <v>7469</v>
      </c>
      <c r="F1849" s="12">
        <f>'Market Data'!F1835</f>
        <v>7531.5</v>
      </c>
      <c r="H1849" s="151">
        <f t="shared" si="265"/>
        <v>1831</v>
      </c>
      <c r="I1849" s="244">
        <f ca="1">IF($H1849&lt;($J$6+1),"",PFE(OFFSET($F1849,0,0,-$J$6)))</f>
        <v>8.7361806315738866E-2</v>
      </c>
      <c r="J1849" s="19"/>
      <c r="K1849" s="139" t="str">
        <f t="shared" ca="1" si="266"/>
        <v>Long</v>
      </c>
      <c r="L1849" s="243" t="e">
        <f t="shared" ca="1" si="261"/>
        <v>#N/A</v>
      </c>
      <c r="M1849" s="242" t="e">
        <f t="shared" ca="1" si="262"/>
        <v>#N/A</v>
      </c>
      <c r="N1849" s="20"/>
      <c r="O1849" s="74">
        <f t="shared" ca="1" si="267"/>
        <v>1</v>
      </c>
      <c r="P1849" s="75">
        <f t="shared" ca="1" si="259"/>
        <v>0</v>
      </c>
      <c r="Q1849" s="76" t="str">
        <f t="shared" ca="1" si="263"/>
        <v/>
      </c>
      <c r="R1849" s="75"/>
      <c r="S1849" s="77">
        <f t="shared" ca="1" si="260"/>
        <v>1</v>
      </c>
      <c r="T1849" s="78"/>
      <c r="U1849" s="81">
        <f t="shared" ca="1" si="268"/>
        <v>2747.5</v>
      </c>
      <c r="V1849" s="82">
        <f t="shared" ca="1" si="264"/>
        <v>166793.80000000002</v>
      </c>
      <c r="W1849" s="50"/>
      <c r="X1849" s="50"/>
      <c r="Y1849" s="50"/>
      <c r="Z1849" s="50"/>
      <c r="AA1849" s="50"/>
      <c r="AG1849" s="50"/>
      <c r="AH1849" s="50"/>
      <c r="AI1849" s="50"/>
      <c r="AJ1849" s="50"/>
      <c r="AK1849" s="50"/>
      <c r="AL1849" s="50"/>
      <c r="AM1849" s="50"/>
      <c r="AN1849" s="50"/>
      <c r="AO1849" s="50"/>
      <c r="AP1849" s="138" t="str">
        <f>IF(NOT($AS1849=$AS1850),ROW(),"")</f>
        <v/>
      </c>
      <c r="AQ1849" s="20" t="str">
        <f>IF(NOT(AS1849=AS1850),AS1850,"")</f>
        <v/>
      </c>
      <c r="AR1849" s="20" t="str">
        <f>INDEX($AB$15:$AM$15,MATCH($AS1849,$AB$11:$AM$11,0))</f>
        <v>in</v>
      </c>
      <c r="AS1849" s="20" t="str">
        <f>LEFT(AT1849,4)</f>
        <v>2007</v>
      </c>
      <c r="AT1849" s="139" t="str">
        <f>LEFT(B1849,6)</f>
        <v>200703</v>
      </c>
    </row>
    <row r="1850" spans="2:46" x14ac:dyDescent="0.25">
      <c r="B1850" s="11">
        <f>'Market Data'!B1836</f>
        <v>20070309</v>
      </c>
      <c r="C1850" s="2">
        <f>'Market Data'!C1836</f>
        <v>7527</v>
      </c>
      <c r="D1850" s="2">
        <f>'Market Data'!D1836</f>
        <v>7573</v>
      </c>
      <c r="E1850" s="2">
        <f>'Market Data'!E1836</f>
        <v>7493.5</v>
      </c>
      <c r="F1850" s="12">
        <f>'Market Data'!F1836</f>
        <v>7539</v>
      </c>
      <c r="H1850" s="151">
        <f t="shared" si="265"/>
        <v>1832</v>
      </c>
      <c r="I1850" s="244">
        <f ca="1">IF($H1850&lt;($J$6+1),"",PFE(OFFSET($F1850,0,0,-$J$6)))</f>
        <v>8.9557849608364021E-2</v>
      </c>
      <c r="J1850" s="19"/>
      <c r="K1850" s="139" t="str">
        <f t="shared" ca="1" si="266"/>
        <v>Long</v>
      </c>
      <c r="L1850" s="243" t="e">
        <f t="shared" ca="1" si="261"/>
        <v>#N/A</v>
      </c>
      <c r="M1850" s="242" t="e">
        <f t="shared" ca="1" si="262"/>
        <v>#N/A</v>
      </c>
      <c r="N1850" s="20"/>
      <c r="O1850" s="74">
        <f t="shared" ca="1" si="267"/>
        <v>1</v>
      </c>
      <c r="P1850" s="75">
        <f t="shared" ca="1" si="259"/>
        <v>0</v>
      </c>
      <c r="Q1850" s="76" t="str">
        <f t="shared" ca="1" si="263"/>
        <v/>
      </c>
      <c r="R1850" s="75"/>
      <c r="S1850" s="77">
        <f t="shared" ca="1" si="260"/>
        <v>1</v>
      </c>
      <c r="T1850" s="78"/>
      <c r="U1850" s="81">
        <f t="shared" ca="1" si="268"/>
        <v>262.5</v>
      </c>
      <c r="V1850" s="82">
        <f t="shared" ca="1" si="264"/>
        <v>167056.30000000002</v>
      </c>
      <c r="W1850" s="50"/>
      <c r="X1850" s="50"/>
      <c r="Y1850" s="50"/>
      <c r="Z1850" s="50"/>
      <c r="AA1850" s="50"/>
      <c r="AG1850" s="50"/>
      <c r="AH1850" s="50"/>
      <c r="AI1850" s="50"/>
      <c r="AJ1850" s="50"/>
      <c r="AK1850" s="50"/>
      <c r="AL1850" s="50"/>
      <c r="AM1850" s="50"/>
      <c r="AN1850" s="50"/>
      <c r="AO1850" s="50"/>
      <c r="AP1850" s="138" t="str">
        <f>IF(NOT($AS1850=$AS1851),ROW(),"")</f>
        <v/>
      </c>
      <c r="AQ1850" s="20" t="str">
        <f>IF(NOT(AS1850=AS1851),AS1851,"")</f>
        <v/>
      </c>
      <c r="AR1850" s="20" t="str">
        <f>INDEX($AB$15:$AM$15,MATCH($AS1850,$AB$11:$AM$11,0))</f>
        <v>in</v>
      </c>
      <c r="AS1850" s="20" t="str">
        <f>LEFT(AT1850,4)</f>
        <v>2007</v>
      </c>
      <c r="AT1850" s="139" t="str">
        <f>LEFT(B1850,6)</f>
        <v>200703</v>
      </c>
    </row>
    <row r="1851" spans="2:46" x14ac:dyDescent="0.25">
      <c r="B1851" s="11">
        <f>'Market Data'!B1837</f>
        <v>20070312</v>
      </c>
      <c r="C1851" s="2">
        <f>'Market Data'!C1837</f>
        <v>7570.5</v>
      </c>
      <c r="D1851" s="2">
        <f>'Market Data'!D1837</f>
        <v>7581.5</v>
      </c>
      <c r="E1851" s="2">
        <f>'Market Data'!E1837</f>
        <v>7501.5</v>
      </c>
      <c r="F1851" s="12">
        <f>'Market Data'!F1837</f>
        <v>7547.5</v>
      </c>
      <c r="H1851" s="151">
        <f t="shared" si="265"/>
        <v>1833</v>
      </c>
      <c r="I1851" s="244">
        <f ca="1">IF($H1851&lt;($J$6+1),"",PFE(OFFSET($F1851,0,0,-$J$6)))</f>
        <v>9.2335690221270444E-2</v>
      </c>
      <c r="J1851" s="19"/>
      <c r="K1851" s="139" t="str">
        <f t="shared" ca="1" si="266"/>
        <v>Long</v>
      </c>
      <c r="L1851" s="243" t="e">
        <f t="shared" ca="1" si="261"/>
        <v>#N/A</v>
      </c>
      <c r="M1851" s="242" t="e">
        <f t="shared" ca="1" si="262"/>
        <v>#N/A</v>
      </c>
      <c r="N1851" s="20"/>
      <c r="O1851" s="74">
        <f t="shared" ca="1" si="267"/>
        <v>1</v>
      </c>
      <c r="P1851" s="75">
        <f t="shared" ca="1" si="259"/>
        <v>0</v>
      </c>
      <c r="Q1851" s="76" t="str">
        <f t="shared" ca="1" si="263"/>
        <v/>
      </c>
      <c r="R1851" s="75"/>
      <c r="S1851" s="77">
        <f t="shared" ca="1" si="260"/>
        <v>1</v>
      </c>
      <c r="T1851" s="78"/>
      <c r="U1851" s="81">
        <f t="shared" ca="1" si="268"/>
        <v>297.5</v>
      </c>
      <c r="V1851" s="82">
        <f t="shared" ca="1" si="264"/>
        <v>167353.80000000002</v>
      </c>
      <c r="W1851" s="50"/>
      <c r="X1851" s="50"/>
      <c r="Y1851" s="50"/>
      <c r="Z1851" s="50"/>
      <c r="AA1851" s="50"/>
      <c r="AG1851" s="50"/>
      <c r="AH1851" s="50"/>
      <c r="AI1851" s="50"/>
      <c r="AJ1851" s="50"/>
      <c r="AK1851" s="50"/>
      <c r="AL1851" s="50"/>
      <c r="AM1851" s="50"/>
      <c r="AN1851" s="50"/>
      <c r="AO1851" s="50"/>
      <c r="AP1851" s="138" t="str">
        <f>IF(NOT($AS1851=$AS1852),ROW(),"")</f>
        <v/>
      </c>
      <c r="AQ1851" s="20" t="str">
        <f>IF(NOT(AS1851=AS1852),AS1852,"")</f>
        <v/>
      </c>
      <c r="AR1851" s="20" t="str">
        <f>INDEX($AB$15:$AM$15,MATCH($AS1851,$AB$11:$AM$11,0))</f>
        <v>in</v>
      </c>
      <c r="AS1851" s="20" t="str">
        <f>LEFT(AT1851,4)</f>
        <v>2007</v>
      </c>
      <c r="AT1851" s="139" t="str">
        <f>LEFT(B1851,6)</f>
        <v>200703</v>
      </c>
    </row>
    <row r="1852" spans="2:46" x14ac:dyDescent="0.25">
      <c r="B1852" s="11">
        <f>'Market Data'!B1838</f>
        <v>20070313</v>
      </c>
      <c r="C1852" s="2">
        <f>'Market Data'!C1838</f>
        <v>7543.5</v>
      </c>
      <c r="D1852" s="2">
        <f>'Market Data'!D1838</f>
        <v>7552</v>
      </c>
      <c r="E1852" s="2">
        <f>'Market Data'!E1838</f>
        <v>7391.5</v>
      </c>
      <c r="F1852" s="12">
        <f>'Market Data'!F1838</f>
        <v>7456.5</v>
      </c>
      <c r="H1852" s="151">
        <f t="shared" si="265"/>
        <v>1834</v>
      </c>
      <c r="I1852" s="244">
        <f ca="1">IF($H1852&lt;($J$6+1),"",PFE(OFFSET($F1852,0,0,-$J$6)))</f>
        <v>5.3891961007152378E-2</v>
      </c>
      <c r="J1852" s="19"/>
      <c r="K1852" s="139" t="str">
        <f t="shared" ca="1" si="266"/>
        <v>Long</v>
      </c>
      <c r="L1852" s="243" t="e">
        <f t="shared" ca="1" si="261"/>
        <v>#N/A</v>
      </c>
      <c r="M1852" s="242" t="e">
        <f t="shared" ca="1" si="262"/>
        <v>#N/A</v>
      </c>
      <c r="N1852" s="20"/>
      <c r="O1852" s="74">
        <f t="shared" ca="1" si="267"/>
        <v>1</v>
      </c>
      <c r="P1852" s="75">
        <f t="shared" ca="1" si="259"/>
        <v>0</v>
      </c>
      <c r="Q1852" s="76" t="str">
        <f t="shared" ca="1" si="263"/>
        <v/>
      </c>
      <c r="R1852" s="75"/>
      <c r="S1852" s="77">
        <f t="shared" ca="1" si="260"/>
        <v>1</v>
      </c>
      <c r="T1852" s="78"/>
      <c r="U1852" s="81">
        <f t="shared" ca="1" si="268"/>
        <v>-3185</v>
      </c>
      <c r="V1852" s="82">
        <f t="shared" ca="1" si="264"/>
        <v>164168.80000000002</v>
      </c>
      <c r="W1852" s="50"/>
      <c r="X1852" s="50"/>
      <c r="Y1852" s="50"/>
      <c r="Z1852" s="50"/>
      <c r="AA1852" s="50"/>
      <c r="AG1852" s="50"/>
      <c r="AH1852" s="50"/>
      <c r="AI1852" s="50"/>
      <c r="AJ1852" s="50"/>
      <c r="AK1852" s="50"/>
      <c r="AL1852" s="50"/>
      <c r="AM1852" s="50"/>
      <c r="AN1852" s="50"/>
      <c r="AO1852" s="50"/>
      <c r="AP1852" s="138" t="str">
        <f>IF(NOT($AS1852=$AS1853),ROW(),"")</f>
        <v/>
      </c>
      <c r="AQ1852" s="20" t="str">
        <f>IF(NOT(AS1852=AS1853),AS1853,"")</f>
        <v/>
      </c>
      <c r="AR1852" s="20" t="str">
        <f>INDEX($AB$15:$AM$15,MATCH($AS1852,$AB$11:$AM$11,0))</f>
        <v>in</v>
      </c>
      <c r="AS1852" s="20" t="str">
        <f>LEFT(AT1852,4)</f>
        <v>2007</v>
      </c>
      <c r="AT1852" s="139" t="str">
        <f>LEFT(B1852,6)</f>
        <v>200703</v>
      </c>
    </row>
    <row r="1853" spans="2:46" x14ac:dyDescent="0.25">
      <c r="B1853" s="11">
        <f>'Market Data'!B1839</f>
        <v>20070314</v>
      </c>
      <c r="C1853" s="2">
        <f>'Market Data'!C1839</f>
        <v>7344.5</v>
      </c>
      <c r="D1853" s="2">
        <f>'Market Data'!D1839</f>
        <v>7362</v>
      </c>
      <c r="E1853" s="2">
        <f>'Market Data'!E1839</f>
        <v>7247.5</v>
      </c>
      <c r="F1853" s="12">
        <f>'Market Data'!F1839</f>
        <v>7283</v>
      </c>
      <c r="H1853" s="151">
        <f t="shared" si="265"/>
        <v>1835</v>
      </c>
      <c r="I1853" s="244">
        <f ca="1">IF($H1853&lt;($J$6+1),"",PFE(OFFSET($F1853,0,0,-$J$6)))</f>
        <v>-2.4139604136983434E-2</v>
      </c>
      <c r="J1853" s="19"/>
      <c r="K1853" s="139" t="str">
        <f t="shared" ca="1" si="266"/>
        <v>Short</v>
      </c>
      <c r="L1853" s="243" t="e">
        <f t="shared" ca="1" si="261"/>
        <v>#N/A</v>
      </c>
      <c r="M1853" s="242">
        <f t="shared" ca="1" si="262"/>
        <v>7283</v>
      </c>
      <c r="N1853" s="20"/>
      <c r="O1853" s="74">
        <f t="shared" ca="1" si="267"/>
        <v>-1</v>
      </c>
      <c r="P1853" s="75">
        <f t="shared" ca="1" si="259"/>
        <v>-2</v>
      </c>
      <c r="Q1853" s="76" t="str">
        <f t="shared" ca="1" si="263"/>
        <v>Fill</v>
      </c>
      <c r="R1853" s="75"/>
      <c r="S1853" s="77">
        <f t="shared" ca="1" si="260"/>
        <v>1</v>
      </c>
      <c r="T1853" s="78"/>
      <c r="U1853" s="81">
        <f t="shared" ca="1" si="268"/>
        <v>-6072.5</v>
      </c>
      <c r="V1853" s="82">
        <f t="shared" ca="1" si="264"/>
        <v>158096.30000000002</v>
      </c>
      <c r="W1853" s="50"/>
      <c r="X1853" s="50"/>
      <c r="Y1853" s="50"/>
      <c r="Z1853" s="50"/>
      <c r="AA1853" s="50"/>
      <c r="AG1853" s="50"/>
      <c r="AH1853" s="50"/>
      <c r="AI1853" s="50"/>
      <c r="AJ1853" s="50"/>
      <c r="AK1853" s="50"/>
      <c r="AL1853" s="50"/>
      <c r="AM1853" s="50"/>
      <c r="AN1853" s="50"/>
      <c r="AO1853" s="50"/>
      <c r="AP1853" s="138" t="str">
        <f>IF(NOT($AS1853=$AS1854),ROW(),"")</f>
        <v/>
      </c>
      <c r="AQ1853" s="20" t="str">
        <f>IF(NOT(AS1853=AS1854),AS1854,"")</f>
        <v/>
      </c>
      <c r="AR1853" s="20" t="str">
        <f>INDEX($AB$15:$AM$15,MATCH($AS1853,$AB$11:$AM$11,0))</f>
        <v>in</v>
      </c>
      <c r="AS1853" s="20" t="str">
        <f>LEFT(AT1853,4)</f>
        <v>2007</v>
      </c>
      <c r="AT1853" s="139" t="str">
        <f>LEFT(B1853,6)</f>
        <v>200703</v>
      </c>
    </row>
    <row r="1854" spans="2:46" x14ac:dyDescent="0.25">
      <c r="B1854" s="11">
        <f>'Market Data'!B1840</f>
        <v>20070315</v>
      </c>
      <c r="C1854" s="2">
        <f>'Market Data'!C1840</f>
        <v>7385</v>
      </c>
      <c r="D1854" s="2">
        <f>'Market Data'!D1840</f>
        <v>7421.5</v>
      </c>
      <c r="E1854" s="2">
        <f>'Market Data'!E1840</f>
        <v>7330.5</v>
      </c>
      <c r="F1854" s="12">
        <f>'Market Data'!F1840</f>
        <v>7396</v>
      </c>
      <c r="H1854" s="151">
        <f t="shared" si="265"/>
        <v>1836</v>
      </c>
      <c r="I1854" s="244">
        <f ca="1">IF($H1854&lt;($J$6+1),"",PFE(OFFSET($F1854,0,0,-$J$6)))</f>
        <v>2.9355152808570133E-2</v>
      </c>
      <c r="J1854" s="19"/>
      <c r="K1854" s="139" t="str">
        <f t="shared" ca="1" si="266"/>
        <v>Long</v>
      </c>
      <c r="L1854" s="243">
        <f t="shared" ca="1" si="261"/>
        <v>7396</v>
      </c>
      <c r="M1854" s="242" t="e">
        <f t="shared" ca="1" si="262"/>
        <v>#N/A</v>
      </c>
      <c r="N1854" s="20"/>
      <c r="O1854" s="74">
        <f t="shared" ca="1" si="267"/>
        <v>1</v>
      </c>
      <c r="P1854" s="75">
        <f t="shared" ca="1" si="259"/>
        <v>2</v>
      </c>
      <c r="Q1854" s="76" t="str">
        <f t="shared" ca="1" si="263"/>
        <v>Fill</v>
      </c>
      <c r="R1854" s="75"/>
      <c r="S1854" s="77">
        <f t="shared" ca="1" si="260"/>
        <v>-1</v>
      </c>
      <c r="T1854" s="78"/>
      <c r="U1854" s="81">
        <f t="shared" ca="1" si="268"/>
        <v>3003.08</v>
      </c>
      <c r="V1854" s="82">
        <f t="shared" ca="1" si="264"/>
        <v>161099.38</v>
      </c>
      <c r="W1854" s="50"/>
      <c r="X1854" s="50"/>
      <c r="Y1854" s="50"/>
      <c r="Z1854" s="50"/>
      <c r="AA1854" s="50"/>
      <c r="AG1854" s="50"/>
      <c r="AH1854" s="50"/>
      <c r="AI1854" s="50"/>
      <c r="AJ1854" s="50"/>
      <c r="AK1854" s="50"/>
      <c r="AL1854" s="50"/>
      <c r="AM1854" s="50"/>
      <c r="AN1854" s="50"/>
      <c r="AO1854" s="50"/>
      <c r="AP1854" s="138" t="str">
        <f>IF(NOT($AS1854=$AS1855),ROW(),"")</f>
        <v/>
      </c>
      <c r="AQ1854" s="20" t="str">
        <f>IF(NOT(AS1854=AS1855),AS1855,"")</f>
        <v/>
      </c>
      <c r="AR1854" s="20" t="str">
        <f>INDEX($AB$15:$AM$15,MATCH($AS1854,$AB$11:$AM$11,0))</f>
        <v>in</v>
      </c>
      <c r="AS1854" s="20" t="str">
        <f>LEFT(AT1854,4)</f>
        <v>2007</v>
      </c>
      <c r="AT1854" s="139" t="str">
        <f>LEFT(B1854,6)</f>
        <v>200703</v>
      </c>
    </row>
    <row r="1855" spans="2:46" x14ac:dyDescent="0.25">
      <c r="B1855" s="11">
        <f>'Market Data'!B1841</f>
        <v>20070316</v>
      </c>
      <c r="C1855" s="2">
        <f>'Market Data'!C1841</f>
        <v>7366.5</v>
      </c>
      <c r="D1855" s="2">
        <f>'Market Data'!D1841</f>
        <v>7439</v>
      </c>
      <c r="E1855" s="2">
        <f>'Market Data'!E1841</f>
        <v>7350</v>
      </c>
      <c r="F1855" s="12">
        <f>'Market Data'!F1841</f>
        <v>7398.5</v>
      </c>
      <c r="H1855" s="151">
        <f t="shared" si="265"/>
        <v>1837</v>
      </c>
      <c r="I1855" s="244">
        <f ca="1">IF($H1855&lt;($J$6+1),"",PFE(OFFSET($F1855,0,0,-$J$6)))</f>
        <v>2.7835327232213356E-2</v>
      </c>
      <c r="J1855" s="19"/>
      <c r="K1855" s="139" t="str">
        <f t="shared" ca="1" si="266"/>
        <v>Long</v>
      </c>
      <c r="L1855" s="243" t="e">
        <f t="shared" ca="1" si="261"/>
        <v>#N/A</v>
      </c>
      <c r="M1855" s="242" t="e">
        <f t="shared" ca="1" si="262"/>
        <v>#N/A</v>
      </c>
      <c r="N1855" s="20"/>
      <c r="O1855" s="74">
        <f t="shared" ca="1" si="267"/>
        <v>1</v>
      </c>
      <c r="P1855" s="75">
        <f t="shared" ca="1" si="259"/>
        <v>0</v>
      </c>
      <c r="Q1855" s="76" t="str">
        <f t="shared" ca="1" si="263"/>
        <v/>
      </c>
      <c r="R1855" s="75"/>
      <c r="S1855" s="77">
        <f t="shared" ca="1" si="260"/>
        <v>1</v>
      </c>
      <c r="T1855" s="78"/>
      <c r="U1855" s="81">
        <f t="shared" ca="1" si="268"/>
        <v>1970.58</v>
      </c>
      <c r="V1855" s="82">
        <f t="shared" ca="1" si="264"/>
        <v>163069.96</v>
      </c>
      <c r="W1855" s="50"/>
      <c r="X1855" s="50"/>
      <c r="Y1855" s="50"/>
      <c r="Z1855" s="50"/>
      <c r="AA1855" s="50"/>
      <c r="AG1855" s="50"/>
      <c r="AH1855" s="50"/>
      <c r="AI1855" s="50"/>
      <c r="AJ1855" s="50"/>
      <c r="AK1855" s="50"/>
      <c r="AL1855" s="50"/>
      <c r="AM1855" s="50"/>
      <c r="AN1855" s="50"/>
      <c r="AO1855" s="50"/>
      <c r="AP1855" s="138" t="str">
        <f>IF(NOT($AS1855=$AS1856),ROW(),"")</f>
        <v/>
      </c>
      <c r="AQ1855" s="20" t="str">
        <f>IF(NOT(AS1855=AS1856),AS1856,"")</f>
        <v/>
      </c>
      <c r="AR1855" s="20" t="str">
        <f>INDEX($AB$15:$AM$15,MATCH($AS1855,$AB$11:$AM$11,0))</f>
        <v>in</v>
      </c>
      <c r="AS1855" s="20" t="str">
        <f>LEFT(AT1855,4)</f>
        <v>2007</v>
      </c>
      <c r="AT1855" s="139" t="str">
        <f>LEFT(B1855,6)</f>
        <v>200703</v>
      </c>
    </row>
    <row r="1856" spans="2:46" x14ac:dyDescent="0.25">
      <c r="B1856" s="11">
        <f>'Market Data'!B1842</f>
        <v>20070319</v>
      </c>
      <c r="C1856" s="2">
        <f>'Market Data'!C1842</f>
        <v>7469.5</v>
      </c>
      <c r="D1856" s="2">
        <f>'Market Data'!D1842</f>
        <v>7501</v>
      </c>
      <c r="E1856" s="2">
        <f>'Market Data'!E1842</f>
        <v>7452</v>
      </c>
      <c r="F1856" s="12">
        <f>'Market Data'!F1842</f>
        <v>7488</v>
      </c>
      <c r="H1856" s="151">
        <f t="shared" si="265"/>
        <v>1838</v>
      </c>
      <c r="I1856" s="244">
        <f ca="1">IF($H1856&lt;($J$6+1),"",PFE(OFFSET($F1856,0,0,-$J$6)))</f>
        <v>5.2198640410811049E-2</v>
      </c>
      <c r="J1856" s="19"/>
      <c r="K1856" s="139" t="str">
        <f t="shared" ca="1" si="266"/>
        <v>Long</v>
      </c>
      <c r="L1856" s="243" t="e">
        <f t="shared" ca="1" si="261"/>
        <v>#N/A</v>
      </c>
      <c r="M1856" s="242" t="e">
        <f t="shared" ca="1" si="262"/>
        <v>#N/A</v>
      </c>
      <c r="N1856" s="20"/>
      <c r="O1856" s="74">
        <f t="shared" ca="1" si="267"/>
        <v>1</v>
      </c>
      <c r="P1856" s="75">
        <f t="shared" ca="1" si="259"/>
        <v>0</v>
      </c>
      <c r="Q1856" s="76" t="str">
        <f t="shared" ca="1" si="263"/>
        <v/>
      </c>
      <c r="R1856" s="75"/>
      <c r="S1856" s="77">
        <f t="shared" ca="1" si="260"/>
        <v>1</v>
      </c>
      <c r="T1856" s="78"/>
      <c r="U1856" s="81">
        <f t="shared" ca="1" si="268"/>
        <v>3132.5</v>
      </c>
      <c r="V1856" s="82">
        <f t="shared" ca="1" si="264"/>
        <v>166202.46</v>
      </c>
      <c r="W1856" s="50"/>
      <c r="X1856" s="50"/>
      <c r="Y1856" s="50"/>
      <c r="Z1856" s="50"/>
      <c r="AA1856" s="50"/>
      <c r="AG1856" s="50"/>
      <c r="AH1856" s="50"/>
      <c r="AI1856" s="50"/>
      <c r="AJ1856" s="50"/>
      <c r="AK1856" s="50"/>
      <c r="AL1856" s="50"/>
      <c r="AM1856" s="50"/>
      <c r="AN1856" s="50"/>
      <c r="AO1856" s="50"/>
      <c r="AP1856" s="138" t="str">
        <f>IF(NOT($AS1856=$AS1857),ROW(),"")</f>
        <v/>
      </c>
      <c r="AQ1856" s="20" t="str">
        <f>IF(NOT(AS1856=AS1857),AS1857,"")</f>
        <v/>
      </c>
      <c r="AR1856" s="20" t="str">
        <f>INDEX($AB$15:$AM$15,MATCH($AS1856,$AB$11:$AM$11,0))</f>
        <v>in</v>
      </c>
      <c r="AS1856" s="20" t="str">
        <f>LEFT(AT1856,4)</f>
        <v>2007</v>
      </c>
      <c r="AT1856" s="139" t="str">
        <f>LEFT(B1856,6)</f>
        <v>200703</v>
      </c>
    </row>
    <row r="1857" spans="2:46" x14ac:dyDescent="0.25">
      <c r="B1857" s="11">
        <f>'Market Data'!B1843</f>
        <v>20070320</v>
      </c>
      <c r="C1857" s="2">
        <f>'Market Data'!C1843</f>
        <v>7496</v>
      </c>
      <c r="D1857" s="2">
        <f>'Market Data'!D1843</f>
        <v>7528.5</v>
      </c>
      <c r="E1857" s="2">
        <f>'Market Data'!E1843</f>
        <v>7456.5</v>
      </c>
      <c r="F1857" s="12">
        <f>'Market Data'!F1843</f>
        <v>7507.5</v>
      </c>
      <c r="H1857" s="151">
        <f t="shared" si="265"/>
        <v>1839</v>
      </c>
      <c r="I1857" s="244">
        <f ca="1">IF($H1857&lt;($J$6+1),"",PFE(OFFSET($F1857,0,0,-$J$6)))</f>
        <v>4.8912262201630731E-2</v>
      </c>
      <c r="J1857" s="19"/>
      <c r="K1857" s="139" t="str">
        <f t="shared" ca="1" si="266"/>
        <v>Long</v>
      </c>
      <c r="L1857" s="243" t="e">
        <f t="shared" ca="1" si="261"/>
        <v>#N/A</v>
      </c>
      <c r="M1857" s="242" t="e">
        <f t="shared" ca="1" si="262"/>
        <v>#N/A</v>
      </c>
      <c r="N1857" s="20"/>
      <c r="O1857" s="74">
        <f t="shared" ca="1" si="267"/>
        <v>1</v>
      </c>
      <c r="P1857" s="75">
        <f t="shared" ca="1" si="259"/>
        <v>0</v>
      </c>
      <c r="Q1857" s="76" t="str">
        <f t="shared" ca="1" si="263"/>
        <v/>
      </c>
      <c r="R1857" s="75"/>
      <c r="S1857" s="77">
        <f t="shared" ca="1" si="260"/>
        <v>1</v>
      </c>
      <c r="T1857" s="78"/>
      <c r="U1857" s="81">
        <f t="shared" ca="1" si="268"/>
        <v>682.5</v>
      </c>
      <c r="V1857" s="82">
        <f t="shared" ca="1" si="264"/>
        <v>166884.96</v>
      </c>
      <c r="W1857" s="50"/>
      <c r="X1857" s="50"/>
      <c r="Y1857" s="50"/>
      <c r="Z1857" s="50"/>
      <c r="AA1857" s="50"/>
      <c r="AG1857" s="50"/>
      <c r="AH1857" s="50"/>
      <c r="AI1857" s="50"/>
      <c r="AJ1857" s="50"/>
      <c r="AK1857" s="50"/>
      <c r="AL1857" s="50"/>
      <c r="AM1857" s="50"/>
      <c r="AN1857" s="50"/>
      <c r="AO1857" s="50"/>
      <c r="AP1857" s="138" t="str">
        <f>IF(NOT($AS1857=$AS1858),ROW(),"")</f>
        <v/>
      </c>
      <c r="AQ1857" s="20" t="str">
        <f>IF(NOT(AS1857=AS1858),AS1858,"")</f>
        <v/>
      </c>
      <c r="AR1857" s="20" t="str">
        <f>INDEX($AB$15:$AM$15,MATCH($AS1857,$AB$11:$AM$11,0))</f>
        <v>in</v>
      </c>
      <c r="AS1857" s="20" t="str">
        <f>LEFT(AT1857,4)</f>
        <v>2007</v>
      </c>
      <c r="AT1857" s="139" t="str">
        <f>LEFT(B1857,6)</f>
        <v>200703</v>
      </c>
    </row>
    <row r="1858" spans="2:46" x14ac:dyDescent="0.25">
      <c r="B1858" s="11">
        <f>'Market Data'!B1844</f>
        <v>20070321</v>
      </c>
      <c r="C1858" s="2">
        <f>'Market Data'!C1844</f>
        <v>7514.5</v>
      </c>
      <c r="D1858" s="2">
        <f>'Market Data'!D1844</f>
        <v>7563.5</v>
      </c>
      <c r="E1858" s="2">
        <f>'Market Data'!E1844</f>
        <v>7508.5</v>
      </c>
      <c r="F1858" s="12">
        <f>'Market Data'!F1844</f>
        <v>7562</v>
      </c>
      <c r="H1858" s="151">
        <f t="shared" si="265"/>
        <v>1840</v>
      </c>
      <c r="I1858" s="244">
        <f ca="1">IF($H1858&lt;($J$6+1),"",PFE(OFFSET($F1858,0,0,-$J$6)))</f>
        <v>6.0295494276073711E-2</v>
      </c>
      <c r="J1858" s="19"/>
      <c r="K1858" s="139" t="str">
        <f t="shared" ca="1" si="266"/>
        <v>Long</v>
      </c>
      <c r="L1858" s="243" t="e">
        <f t="shared" ca="1" si="261"/>
        <v>#N/A</v>
      </c>
      <c r="M1858" s="242" t="e">
        <f t="shared" ca="1" si="262"/>
        <v>#N/A</v>
      </c>
      <c r="N1858" s="20"/>
      <c r="O1858" s="74">
        <f t="shared" ca="1" si="267"/>
        <v>1</v>
      </c>
      <c r="P1858" s="75">
        <f t="shared" ca="1" si="259"/>
        <v>0</v>
      </c>
      <c r="Q1858" s="76" t="str">
        <f t="shared" ca="1" si="263"/>
        <v/>
      </c>
      <c r="R1858" s="75"/>
      <c r="S1858" s="77">
        <f t="shared" ca="1" si="260"/>
        <v>1</v>
      </c>
      <c r="T1858" s="78"/>
      <c r="U1858" s="81">
        <f t="shared" ca="1" si="268"/>
        <v>1907.5</v>
      </c>
      <c r="V1858" s="82">
        <f t="shared" ca="1" si="264"/>
        <v>168792.46</v>
      </c>
      <c r="W1858" s="50"/>
      <c r="X1858" s="50"/>
      <c r="Y1858" s="50"/>
      <c r="Z1858" s="50"/>
      <c r="AA1858" s="50"/>
      <c r="AG1858" s="50"/>
      <c r="AH1858" s="50"/>
      <c r="AI1858" s="50"/>
      <c r="AJ1858" s="50"/>
      <c r="AK1858" s="50"/>
      <c r="AL1858" s="50"/>
      <c r="AM1858" s="50"/>
      <c r="AN1858" s="50"/>
      <c r="AO1858" s="50"/>
      <c r="AP1858" s="138" t="str">
        <f>IF(NOT($AS1858=$AS1859),ROW(),"")</f>
        <v/>
      </c>
      <c r="AQ1858" s="20" t="str">
        <f>IF(NOT(AS1858=AS1859),AS1859,"")</f>
        <v/>
      </c>
      <c r="AR1858" s="20" t="str">
        <f>INDEX($AB$15:$AM$15,MATCH($AS1858,$AB$11:$AM$11,0))</f>
        <v>in</v>
      </c>
      <c r="AS1858" s="20" t="str">
        <f>LEFT(AT1858,4)</f>
        <v>2007</v>
      </c>
      <c r="AT1858" s="139" t="str">
        <f>LEFT(B1858,6)</f>
        <v>200703</v>
      </c>
    </row>
    <row r="1859" spans="2:46" x14ac:dyDescent="0.25">
      <c r="B1859" s="11">
        <f>'Market Data'!B1845</f>
        <v>20070322</v>
      </c>
      <c r="C1859" s="2">
        <f>'Market Data'!C1845</f>
        <v>7659.5</v>
      </c>
      <c r="D1859" s="2">
        <f>'Market Data'!D1845</f>
        <v>7693.5</v>
      </c>
      <c r="E1859" s="2">
        <f>'Market Data'!E1845</f>
        <v>7630</v>
      </c>
      <c r="F1859" s="12">
        <f>'Market Data'!F1845</f>
        <v>7666.5</v>
      </c>
      <c r="H1859" s="151">
        <f t="shared" si="265"/>
        <v>1841</v>
      </c>
      <c r="I1859" s="244">
        <f ca="1">IF($H1859&lt;($J$6+1),"",PFE(OFFSET($F1859,0,0,-$J$6)))</f>
        <v>8.1265473866368593E-2</v>
      </c>
      <c r="J1859" s="19"/>
      <c r="K1859" s="139" t="str">
        <f t="shared" ca="1" si="266"/>
        <v>Long</v>
      </c>
      <c r="L1859" s="243" t="e">
        <f t="shared" ca="1" si="261"/>
        <v>#N/A</v>
      </c>
      <c r="M1859" s="242" t="e">
        <f t="shared" ca="1" si="262"/>
        <v>#N/A</v>
      </c>
      <c r="N1859" s="20"/>
      <c r="O1859" s="74">
        <f t="shared" ca="1" si="267"/>
        <v>1</v>
      </c>
      <c r="P1859" s="75">
        <f t="shared" ca="1" si="259"/>
        <v>0</v>
      </c>
      <c r="Q1859" s="76" t="str">
        <f t="shared" ca="1" si="263"/>
        <v/>
      </c>
      <c r="R1859" s="75"/>
      <c r="S1859" s="77">
        <f t="shared" ca="1" si="260"/>
        <v>1</v>
      </c>
      <c r="T1859" s="78"/>
      <c r="U1859" s="81">
        <f t="shared" ca="1" si="268"/>
        <v>3657.5</v>
      </c>
      <c r="V1859" s="82">
        <f t="shared" ca="1" si="264"/>
        <v>172449.96</v>
      </c>
      <c r="W1859" s="50"/>
      <c r="X1859" s="50"/>
      <c r="Y1859" s="50"/>
      <c r="Z1859" s="50"/>
      <c r="AA1859" s="50"/>
      <c r="AG1859" s="50"/>
      <c r="AH1859" s="50"/>
      <c r="AI1859" s="50"/>
      <c r="AJ1859" s="50"/>
      <c r="AK1859" s="50"/>
      <c r="AL1859" s="50"/>
      <c r="AM1859" s="50"/>
      <c r="AN1859" s="50"/>
      <c r="AO1859" s="50"/>
      <c r="AP1859" s="138" t="str">
        <f>IF(NOT($AS1859=$AS1860),ROW(),"")</f>
        <v/>
      </c>
      <c r="AQ1859" s="20" t="str">
        <f>IF(NOT(AS1859=AS1860),AS1860,"")</f>
        <v/>
      </c>
      <c r="AR1859" s="20" t="str">
        <f>INDEX($AB$15:$AM$15,MATCH($AS1859,$AB$11:$AM$11,0))</f>
        <v>in</v>
      </c>
      <c r="AS1859" s="20" t="str">
        <f>LEFT(AT1859,4)</f>
        <v>2007</v>
      </c>
      <c r="AT1859" s="139" t="str">
        <f>LEFT(B1859,6)</f>
        <v>200703</v>
      </c>
    </row>
    <row r="1860" spans="2:46" x14ac:dyDescent="0.25">
      <c r="B1860" s="11">
        <f>'Market Data'!B1846</f>
        <v>20070323</v>
      </c>
      <c r="C1860" s="2">
        <f>'Market Data'!C1846</f>
        <v>7665</v>
      </c>
      <c r="D1860" s="2">
        <f>'Market Data'!D1846</f>
        <v>7724</v>
      </c>
      <c r="E1860" s="2">
        <f>'Market Data'!E1846</f>
        <v>7650</v>
      </c>
      <c r="F1860" s="12">
        <f>'Market Data'!F1846</f>
        <v>7718.5</v>
      </c>
      <c r="H1860" s="151">
        <f t="shared" si="265"/>
        <v>1842</v>
      </c>
      <c r="I1860" s="244">
        <f ca="1">IF($H1860&lt;($J$6+1),"",PFE(OFFSET($F1860,0,0,-$J$6)))</f>
        <v>9.4555837489554581E-2</v>
      </c>
      <c r="J1860" s="19"/>
      <c r="K1860" s="139" t="str">
        <f t="shared" ca="1" si="266"/>
        <v>Long</v>
      </c>
      <c r="L1860" s="243" t="e">
        <f t="shared" ca="1" si="261"/>
        <v>#N/A</v>
      </c>
      <c r="M1860" s="242" t="e">
        <f t="shared" ca="1" si="262"/>
        <v>#N/A</v>
      </c>
      <c r="N1860" s="20"/>
      <c r="O1860" s="74">
        <f t="shared" ca="1" si="267"/>
        <v>1</v>
      </c>
      <c r="P1860" s="75">
        <f t="shared" ca="1" si="259"/>
        <v>0</v>
      </c>
      <c r="Q1860" s="76" t="str">
        <f t="shared" ca="1" si="263"/>
        <v/>
      </c>
      <c r="R1860" s="75"/>
      <c r="S1860" s="77">
        <f t="shared" ca="1" si="260"/>
        <v>1</v>
      </c>
      <c r="T1860" s="78"/>
      <c r="U1860" s="81">
        <f t="shared" ca="1" si="268"/>
        <v>1820</v>
      </c>
      <c r="V1860" s="82">
        <f t="shared" ca="1" si="264"/>
        <v>174269.96</v>
      </c>
      <c r="W1860" s="50"/>
      <c r="X1860" s="50"/>
      <c r="Y1860" s="50"/>
      <c r="Z1860" s="50"/>
      <c r="AA1860" s="50"/>
      <c r="AG1860" s="50"/>
      <c r="AH1860" s="50"/>
      <c r="AI1860" s="50"/>
      <c r="AJ1860" s="50"/>
      <c r="AK1860" s="50"/>
      <c r="AL1860" s="50"/>
      <c r="AM1860" s="50"/>
      <c r="AN1860" s="50"/>
      <c r="AO1860" s="50"/>
      <c r="AP1860" s="138" t="str">
        <f>IF(NOT($AS1860=$AS1861),ROW(),"")</f>
        <v/>
      </c>
      <c r="AQ1860" s="20" t="str">
        <f>IF(NOT(AS1860=AS1861),AS1861,"")</f>
        <v/>
      </c>
      <c r="AR1860" s="20" t="str">
        <f>INDEX($AB$15:$AM$15,MATCH($AS1860,$AB$11:$AM$11,0))</f>
        <v>in</v>
      </c>
      <c r="AS1860" s="20" t="str">
        <f>LEFT(AT1860,4)</f>
        <v>2007</v>
      </c>
      <c r="AT1860" s="139" t="str">
        <f>LEFT(B1860,6)</f>
        <v>200703</v>
      </c>
    </row>
    <row r="1861" spans="2:46" x14ac:dyDescent="0.25">
      <c r="B1861" s="11">
        <f>'Market Data'!B1847</f>
        <v>20070326</v>
      </c>
      <c r="C1861" s="2">
        <f>'Market Data'!C1847</f>
        <v>7719.5</v>
      </c>
      <c r="D1861" s="2">
        <f>'Market Data'!D1847</f>
        <v>7724.5</v>
      </c>
      <c r="E1861" s="2">
        <f>'Market Data'!E1847</f>
        <v>7622</v>
      </c>
      <c r="F1861" s="12">
        <f>'Market Data'!F1847</f>
        <v>7670</v>
      </c>
      <c r="H1861" s="151">
        <f t="shared" si="265"/>
        <v>1843</v>
      </c>
      <c r="I1861" s="244">
        <f ca="1">IF($H1861&lt;($J$6+1),"",PFE(OFFSET($F1861,0,0,-$J$6)))</f>
        <v>9.8277301820923646E-2</v>
      </c>
      <c r="J1861" s="19"/>
      <c r="K1861" s="139" t="str">
        <f t="shared" ca="1" si="266"/>
        <v>Long</v>
      </c>
      <c r="L1861" s="243" t="e">
        <f t="shared" ca="1" si="261"/>
        <v>#N/A</v>
      </c>
      <c r="M1861" s="242" t="e">
        <f t="shared" ca="1" si="262"/>
        <v>#N/A</v>
      </c>
      <c r="N1861" s="20"/>
      <c r="O1861" s="74">
        <f t="shared" ca="1" si="267"/>
        <v>1</v>
      </c>
      <c r="P1861" s="75">
        <f t="shared" ca="1" si="259"/>
        <v>0</v>
      </c>
      <c r="Q1861" s="76" t="str">
        <f t="shared" ca="1" si="263"/>
        <v/>
      </c>
      <c r="R1861" s="75"/>
      <c r="S1861" s="77">
        <f t="shared" ca="1" si="260"/>
        <v>1</v>
      </c>
      <c r="T1861" s="78"/>
      <c r="U1861" s="81">
        <f t="shared" ca="1" si="268"/>
        <v>-1697.5</v>
      </c>
      <c r="V1861" s="82">
        <f t="shared" ca="1" si="264"/>
        <v>172572.46</v>
      </c>
      <c r="W1861" s="50"/>
      <c r="X1861" s="50"/>
      <c r="Y1861" s="50"/>
      <c r="Z1861" s="50"/>
      <c r="AA1861" s="50"/>
      <c r="AG1861" s="50"/>
      <c r="AH1861" s="50"/>
      <c r="AI1861" s="50"/>
      <c r="AJ1861" s="50"/>
      <c r="AK1861" s="50"/>
      <c r="AL1861" s="50"/>
      <c r="AM1861" s="50"/>
      <c r="AN1861" s="50"/>
      <c r="AO1861" s="50"/>
      <c r="AP1861" s="138" t="str">
        <f>IF(NOT($AS1861=$AS1862),ROW(),"")</f>
        <v/>
      </c>
      <c r="AQ1861" s="20" t="str">
        <f>IF(NOT(AS1861=AS1862),AS1862,"")</f>
        <v/>
      </c>
      <c r="AR1861" s="20" t="str">
        <f>INDEX($AB$15:$AM$15,MATCH($AS1861,$AB$11:$AM$11,0))</f>
        <v>in</v>
      </c>
      <c r="AS1861" s="20" t="str">
        <f>LEFT(AT1861,4)</f>
        <v>2007</v>
      </c>
      <c r="AT1861" s="139" t="str">
        <f>LEFT(B1861,6)</f>
        <v>200703</v>
      </c>
    </row>
    <row r="1862" spans="2:46" x14ac:dyDescent="0.25">
      <c r="B1862" s="11">
        <f>'Market Data'!B1848</f>
        <v>20070327</v>
      </c>
      <c r="C1862" s="2">
        <f>'Market Data'!C1848</f>
        <v>7693.5</v>
      </c>
      <c r="D1862" s="2">
        <f>'Market Data'!D1848</f>
        <v>7703.5</v>
      </c>
      <c r="E1862" s="2">
        <f>'Market Data'!E1848</f>
        <v>7658.5</v>
      </c>
      <c r="F1862" s="12">
        <f>'Market Data'!F1848</f>
        <v>7689.5</v>
      </c>
      <c r="H1862" s="151">
        <f t="shared" si="265"/>
        <v>1844</v>
      </c>
      <c r="I1862" s="244">
        <f ca="1">IF($H1862&lt;($J$6+1),"",PFE(OFFSET($F1862,0,0,-$J$6)))</f>
        <v>0.13639384372447777</v>
      </c>
      <c r="J1862" s="19"/>
      <c r="K1862" s="139" t="str">
        <f t="shared" ca="1" si="266"/>
        <v>Long</v>
      </c>
      <c r="L1862" s="243" t="e">
        <f t="shared" ca="1" si="261"/>
        <v>#N/A</v>
      </c>
      <c r="M1862" s="242" t="e">
        <f t="shared" ca="1" si="262"/>
        <v>#N/A</v>
      </c>
      <c r="N1862" s="20"/>
      <c r="O1862" s="74">
        <f t="shared" ca="1" si="267"/>
        <v>1</v>
      </c>
      <c r="P1862" s="75">
        <f t="shared" ca="1" si="259"/>
        <v>0</v>
      </c>
      <c r="Q1862" s="76" t="str">
        <f t="shared" ca="1" si="263"/>
        <v/>
      </c>
      <c r="R1862" s="75"/>
      <c r="S1862" s="77">
        <f t="shared" ca="1" si="260"/>
        <v>1</v>
      </c>
      <c r="T1862" s="78"/>
      <c r="U1862" s="81">
        <f t="shared" ca="1" si="268"/>
        <v>682.5</v>
      </c>
      <c r="V1862" s="82">
        <f t="shared" ca="1" si="264"/>
        <v>173254.96</v>
      </c>
      <c r="W1862" s="50"/>
      <c r="X1862" s="50"/>
      <c r="Y1862" s="50"/>
      <c r="Z1862" s="50"/>
      <c r="AA1862" s="50"/>
      <c r="AG1862" s="50"/>
      <c r="AH1862" s="50"/>
      <c r="AI1862" s="50"/>
      <c r="AJ1862" s="50"/>
      <c r="AK1862" s="50"/>
      <c r="AL1862" s="50"/>
      <c r="AM1862" s="50"/>
      <c r="AN1862" s="50"/>
      <c r="AO1862" s="50"/>
      <c r="AP1862" s="138" t="str">
        <f>IF(NOT($AS1862=$AS1863),ROW(),"")</f>
        <v/>
      </c>
      <c r="AQ1862" s="20" t="str">
        <f>IF(NOT(AS1862=AS1863),AS1863,"")</f>
        <v/>
      </c>
      <c r="AR1862" s="20" t="str">
        <f>INDEX($AB$15:$AM$15,MATCH($AS1862,$AB$11:$AM$11,0))</f>
        <v>in</v>
      </c>
      <c r="AS1862" s="20" t="str">
        <f>LEFT(AT1862,4)</f>
        <v>2007</v>
      </c>
      <c r="AT1862" s="139" t="str">
        <f>LEFT(B1862,6)</f>
        <v>200703</v>
      </c>
    </row>
    <row r="1863" spans="2:46" x14ac:dyDescent="0.25">
      <c r="B1863" s="11">
        <f>'Market Data'!B1849</f>
        <v>20070328</v>
      </c>
      <c r="C1863" s="2">
        <f>'Market Data'!C1849</f>
        <v>7655.5</v>
      </c>
      <c r="D1863" s="2">
        <f>'Market Data'!D1849</f>
        <v>7682</v>
      </c>
      <c r="E1863" s="2">
        <f>'Market Data'!E1849</f>
        <v>7608</v>
      </c>
      <c r="F1863" s="12">
        <f>'Market Data'!F1849</f>
        <v>7672</v>
      </c>
      <c r="H1863" s="151">
        <f t="shared" si="265"/>
        <v>1845</v>
      </c>
      <c r="I1863" s="244">
        <f ca="1">IF($H1863&lt;($J$6+1),"",PFE(OFFSET($F1863,0,0,-$J$6)))</f>
        <v>0.13855841786066131</v>
      </c>
      <c r="J1863" s="19"/>
      <c r="K1863" s="139" t="str">
        <f t="shared" ca="1" si="266"/>
        <v>Long</v>
      </c>
      <c r="L1863" s="243" t="e">
        <f t="shared" ca="1" si="261"/>
        <v>#N/A</v>
      </c>
      <c r="M1863" s="242" t="e">
        <f t="shared" ca="1" si="262"/>
        <v>#N/A</v>
      </c>
      <c r="N1863" s="20"/>
      <c r="O1863" s="74">
        <f t="shared" ca="1" si="267"/>
        <v>1</v>
      </c>
      <c r="P1863" s="75">
        <f t="shared" ca="1" si="259"/>
        <v>0</v>
      </c>
      <c r="Q1863" s="76" t="str">
        <f t="shared" ca="1" si="263"/>
        <v/>
      </c>
      <c r="R1863" s="75"/>
      <c r="S1863" s="77">
        <f t="shared" ca="1" si="260"/>
        <v>1</v>
      </c>
      <c r="T1863" s="78"/>
      <c r="U1863" s="81">
        <f t="shared" ca="1" si="268"/>
        <v>-612.5</v>
      </c>
      <c r="V1863" s="82">
        <f t="shared" ca="1" si="264"/>
        <v>172642.46</v>
      </c>
      <c r="W1863" s="50"/>
      <c r="X1863" s="50"/>
      <c r="Y1863" s="50"/>
      <c r="Z1863" s="50"/>
      <c r="AA1863" s="50"/>
      <c r="AG1863" s="50"/>
      <c r="AH1863" s="50"/>
      <c r="AI1863" s="50"/>
      <c r="AJ1863" s="50"/>
      <c r="AK1863" s="50"/>
      <c r="AL1863" s="50"/>
      <c r="AM1863" s="50"/>
      <c r="AN1863" s="50"/>
      <c r="AO1863" s="50"/>
      <c r="AP1863" s="138" t="str">
        <f>IF(NOT($AS1863=$AS1864),ROW(),"")</f>
        <v/>
      </c>
      <c r="AQ1863" s="20" t="str">
        <f>IF(NOT(AS1863=AS1864),AS1864,"")</f>
        <v/>
      </c>
      <c r="AR1863" s="20" t="str">
        <f>INDEX($AB$15:$AM$15,MATCH($AS1863,$AB$11:$AM$11,0))</f>
        <v>in</v>
      </c>
      <c r="AS1863" s="20" t="str">
        <f>LEFT(AT1863,4)</f>
        <v>2007</v>
      </c>
      <c r="AT1863" s="139" t="str">
        <f>LEFT(B1863,6)</f>
        <v>200703</v>
      </c>
    </row>
    <row r="1864" spans="2:46" x14ac:dyDescent="0.25">
      <c r="B1864" s="11">
        <f>'Market Data'!B1850</f>
        <v>20070329</v>
      </c>
      <c r="C1864" s="2">
        <f>'Market Data'!C1850</f>
        <v>7676</v>
      </c>
      <c r="D1864" s="2">
        <f>'Market Data'!D1850</f>
        <v>7722.5</v>
      </c>
      <c r="E1864" s="2">
        <f>'Market Data'!E1850</f>
        <v>7665.5</v>
      </c>
      <c r="F1864" s="12">
        <f>'Market Data'!F1850</f>
        <v>7688.5</v>
      </c>
      <c r="H1864" s="151">
        <f t="shared" si="265"/>
        <v>1846</v>
      </c>
      <c r="I1864" s="244">
        <f ca="1">IF($H1864&lt;($J$6+1),"",PFE(OFFSET($F1864,0,0,-$J$6)))</f>
        <v>0.12265359445813002</v>
      </c>
      <c r="J1864" s="19"/>
      <c r="K1864" s="139" t="str">
        <f t="shared" ca="1" si="266"/>
        <v>Long</v>
      </c>
      <c r="L1864" s="243" t="e">
        <f t="shared" ca="1" si="261"/>
        <v>#N/A</v>
      </c>
      <c r="M1864" s="242" t="e">
        <f t="shared" ca="1" si="262"/>
        <v>#N/A</v>
      </c>
      <c r="N1864" s="20"/>
      <c r="O1864" s="74">
        <f t="shared" ca="1" si="267"/>
        <v>1</v>
      </c>
      <c r="P1864" s="75">
        <f t="shared" ca="1" si="259"/>
        <v>0</v>
      </c>
      <c r="Q1864" s="76" t="str">
        <f t="shared" ca="1" si="263"/>
        <v/>
      </c>
      <c r="R1864" s="75"/>
      <c r="S1864" s="77">
        <f t="shared" ca="1" si="260"/>
        <v>1</v>
      </c>
      <c r="T1864" s="78"/>
      <c r="U1864" s="81">
        <f t="shared" ca="1" si="268"/>
        <v>577.5</v>
      </c>
      <c r="V1864" s="82">
        <f t="shared" ca="1" si="264"/>
        <v>173219.96</v>
      </c>
      <c r="W1864" s="50"/>
      <c r="X1864" s="50"/>
      <c r="Y1864" s="50"/>
      <c r="Z1864" s="50"/>
      <c r="AA1864" s="50"/>
      <c r="AG1864" s="50"/>
      <c r="AH1864" s="50"/>
      <c r="AI1864" s="50"/>
      <c r="AJ1864" s="50"/>
      <c r="AK1864" s="50"/>
      <c r="AL1864" s="50"/>
      <c r="AM1864" s="50"/>
      <c r="AN1864" s="50"/>
      <c r="AO1864" s="50"/>
      <c r="AP1864" s="138" t="str">
        <f>IF(NOT($AS1864=$AS1865),ROW(),"")</f>
        <v/>
      </c>
      <c r="AQ1864" s="20" t="str">
        <f>IF(NOT(AS1864=AS1865),AS1865,"")</f>
        <v/>
      </c>
      <c r="AR1864" s="20" t="str">
        <f>INDEX($AB$15:$AM$15,MATCH($AS1864,$AB$11:$AM$11,0))</f>
        <v>in</v>
      </c>
      <c r="AS1864" s="20" t="str">
        <f>LEFT(AT1864,4)</f>
        <v>2007</v>
      </c>
      <c r="AT1864" s="139" t="str">
        <f>LEFT(B1864,6)</f>
        <v>200703</v>
      </c>
    </row>
    <row r="1865" spans="2:46" x14ac:dyDescent="0.25">
      <c r="B1865" s="11">
        <f>'Market Data'!B1851</f>
        <v>20070330</v>
      </c>
      <c r="C1865" s="2">
        <f>'Market Data'!C1851</f>
        <v>7724</v>
      </c>
      <c r="D1865" s="2">
        <f>'Market Data'!D1851</f>
        <v>7783</v>
      </c>
      <c r="E1865" s="2">
        <f>'Market Data'!E1851</f>
        <v>7700.5</v>
      </c>
      <c r="F1865" s="12">
        <f>'Market Data'!F1851</f>
        <v>7730.5</v>
      </c>
      <c r="H1865" s="151">
        <f t="shared" si="265"/>
        <v>1847</v>
      </c>
      <c r="I1865" s="244">
        <f ca="1">IF($H1865&lt;($J$6+1),"",PFE(OFFSET($F1865,0,0,-$J$6)))</f>
        <v>0.14970220833304634</v>
      </c>
      <c r="J1865" s="19"/>
      <c r="K1865" s="139" t="str">
        <f t="shared" ca="1" si="266"/>
        <v>Long</v>
      </c>
      <c r="L1865" s="243" t="e">
        <f t="shared" ca="1" si="261"/>
        <v>#N/A</v>
      </c>
      <c r="M1865" s="242" t="e">
        <f t="shared" ca="1" si="262"/>
        <v>#N/A</v>
      </c>
      <c r="N1865" s="20"/>
      <c r="O1865" s="74">
        <f t="shared" ca="1" si="267"/>
        <v>1</v>
      </c>
      <c r="P1865" s="75">
        <f t="shared" ca="1" si="259"/>
        <v>0</v>
      </c>
      <c r="Q1865" s="76" t="str">
        <f t="shared" ca="1" si="263"/>
        <v/>
      </c>
      <c r="R1865" s="75"/>
      <c r="S1865" s="77">
        <f t="shared" ca="1" si="260"/>
        <v>1</v>
      </c>
      <c r="T1865" s="78"/>
      <c r="U1865" s="81">
        <f t="shared" ca="1" si="268"/>
        <v>1470</v>
      </c>
      <c r="V1865" s="82">
        <f t="shared" ca="1" si="264"/>
        <v>174689.96</v>
      </c>
      <c r="W1865" s="50"/>
      <c r="X1865" s="50"/>
      <c r="Y1865" s="50"/>
      <c r="Z1865" s="50"/>
      <c r="AA1865" s="50"/>
      <c r="AG1865" s="50"/>
      <c r="AH1865" s="50"/>
      <c r="AI1865" s="50"/>
      <c r="AJ1865" s="50"/>
      <c r="AK1865" s="50"/>
      <c r="AL1865" s="50"/>
      <c r="AM1865" s="50"/>
      <c r="AN1865" s="50"/>
      <c r="AO1865" s="50"/>
      <c r="AP1865" s="138" t="str">
        <f>IF(NOT($AS1865=$AS1866),ROW(),"")</f>
        <v/>
      </c>
      <c r="AQ1865" s="20" t="str">
        <f>IF(NOT(AS1865=AS1866),AS1866,"")</f>
        <v/>
      </c>
      <c r="AR1865" s="20" t="str">
        <f>INDEX($AB$15:$AM$15,MATCH($AS1865,$AB$11:$AM$11,0))</f>
        <v>in</v>
      </c>
      <c r="AS1865" s="20" t="str">
        <f>LEFT(AT1865,4)</f>
        <v>2007</v>
      </c>
      <c r="AT1865" s="139" t="str">
        <f>LEFT(B1865,6)</f>
        <v>200703</v>
      </c>
    </row>
    <row r="1866" spans="2:46" x14ac:dyDescent="0.25">
      <c r="B1866" s="11">
        <f>'Market Data'!B1852</f>
        <v>20070402</v>
      </c>
      <c r="C1866" s="2">
        <f>'Market Data'!C1852</f>
        <v>7727.5</v>
      </c>
      <c r="D1866" s="2">
        <f>'Market Data'!D1852</f>
        <v>7763</v>
      </c>
      <c r="E1866" s="2">
        <f>'Market Data'!E1852</f>
        <v>7707</v>
      </c>
      <c r="F1866" s="12">
        <f>'Market Data'!F1852</f>
        <v>7752.5</v>
      </c>
      <c r="H1866" s="151">
        <f t="shared" si="265"/>
        <v>1848</v>
      </c>
      <c r="I1866" s="244">
        <f ca="1">IF($H1866&lt;($J$6+1),"",PFE(OFFSET($F1866,0,0,-$J$6)))</f>
        <v>0.17541387283410509</v>
      </c>
      <c r="J1866" s="19"/>
      <c r="K1866" s="139" t="str">
        <f t="shared" ca="1" si="266"/>
        <v>Long</v>
      </c>
      <c r="L1866" s="243" t="e">
        <f t="shared" ca="1" si="261"/>
        <v>#N/A</v>
      </c>
      <c r="M1866" s="242" t="e">
        <f t="shared" ca="1" si="262"/>
        <v>#N/A</v>
      </c>
      <c r="N1866" s="20"/>
      <c r="O1866" s="74">
        <f t="shared" ca="1" si="267"/>
        <v>1</v>
      </c>
      <c r="P1866" s="75">
        <f t="shared" ca="1" si="259"/>
        <v>0</v>
      </c>
      <c r="Q1866" s="76" t="str">
        <f t="shared" ca="1" si="263"/>
        <v/>
      </c>
      <c r="R1866" s="75"/>
      <c r="S1866" s="77">
        <f t="shared" ca="1" si="260"/>
        <v>1</v>
      </c>
      <c r="T1866" s="78"/>
      <c r="U1866" s="81">
        <f t="shared" ca="1" si="268"/>
        <v>770</v>
      </c>
      <c r="V1866" s="82">
        <f t="shared" ca="1" si="264"/>
        <v>175459.96</v>
      </c>
      <c r="W1866" s="50"/>
      <c r="X1866" s="50"/>
      <c r="Y1866" s="50"/>
      <c r="Z1866" s="50"/>
      <c r="AA1866" s="50"/>
      <c r="AG1866" s="50"/>
      <c r="AH1866" s="50"/>
      <c r="AI1866" s="50"/>
      <c r="AJ1866" s="50"/>
      <c r="AK1866" s="50"/>
      <c r="AL1866" s="50"/>
      <c r="AM1866" s="50"/>
      <c r="AN1866" s="50"/>
      <c r="AO1866" s="50"/>
      <c r="AP1866" s="138" t="str">
        <f>IF(NOT($AS1866=$AS1867),ROW(),"")</f>
        <v/>
      </c>
      <c r="AQ1866" s="20" t="str">
        <f>IF(NOT(AS1866=AS1867),AS1867,"")</f>
        <v/>
      </c>
      <c r="AR1866" s="20" t="str">
        <f>INDEX($AB$15:$AM$15,MATCH($AS1866,$AB$11:$AM$11,0))</f>
        <v>in</v>
      </c>
      <c r="AS1866" s="20" t="str">
        <f>LEFT(AT1866,4)</f>
        <v>2007</v>
      </c>
      <c r="AT1866" s="139" t="str">
        <f>LEFT(B1866,6)</f>
        <v>200704</v>
      </c>
    </row>
    <row r="1867" spans="2:46" x14ac:dyDescent="0.25">
      <c r="B1867" s="11">
        <f>'Market Data'!B1853</f>
        <v>20070403</v>
      </c>
      <c r="C1867" s="2">
        <f>'Market Data'!C1853</f>
        <v>7789.5</v>
      </c>
      <c r="D1867" s="2">
        <f>'Market Data'!D1853</f>
        <v>7873</v>
      </c>
      <c r="E1867" s="2">
        <f>'Market Data'!E1853</f>
        <v>7789.5</v>
      </c>
      <c r="F1867" s="12">
        <f>'Market Data'!F1853</f>
        <v>7864</v>
      </c>
      <c r="H1867" s="151">
        <f t="shared" si="265"/>
        <v>1849</v>
      </c>
      <c r="I1867" s="244">
        <f ca="1">IF($H1867&lt;($J$6+1),"",PFE(OFFSET($F1867,0,0,-$J$6)))</f>
        <v>0.18992159570953079</v>
      </c>
      <c r="J1867" s="19"/>
      <c r="K1867" s="139" t="str">
        <f t="shared" ca="1" si="266"/>
        <v>Long</v>
      </c>
      <c r="L1867" s="243" t="e">
        <f t="shared" ca="1" si="261"/>
        <v>#N/A</v>
      </c>
      <c r="M1867" s="242" t="e">
        <f t="shared" ca="1" si="262"/>
        <v>#N/A</v>
      </c>
      <c r="N1867" s="20"/>
      <c r="O1867" s="74">
        <f t="shared" ca="1" si="267"/>
        <v>1</v>
      </c>
      <c r="P1867" s="75">
        <f t="shared" ca="1" si="259"/>
        <v>0</v>
      </c>
      <c r="Q1867" s="76" t="str">
        <f t="shared" ca="1" si="263"/>
        <v/>
      </c>
      <c r="R1867" s="75"/>
      <c r="S1867" s="77">
        <f t="shared" ca="1" si="260"/>
        <v>1</v>
      </c>
      <c r="T1867" s="78"/>
      <c r="U1867" s="81">
        <f t="shared" ca="1" si="268"/>
        <v>3902.5</v>
      </c>
      <c r="V1867" s="82">
        <f t="shared" ca="1" si="264"/>
        <v>179362.46</v>
      </c>
      <c r="W1867" s="50"/>
      <c r="X1867" s="50"/>
      <c r="Y1867" s="50"/>
      <c r="Z1867" s="50"/>
      <c r="AA1867" s="50"/>
      <c r="AG1867" s="50"/>
      <c r="AH1867" s="50"/>
      <c r="AI1867" s="50"/>
      <c r="AJ1867" s="50"/>
      <c r="AK1867" s="50"/>
      <c r="AL1867" s="50"/>
      <c r="AM1867" s="50"/>
      <c r="AN1867" s="50"/>
      <c r="AO1867" s="50"/>
      <c r="AP1867" s="138" t="str">
        <f>IF(NOT($AS1867=$AS1868),ROW(),"")</f>
        <v/>
      </c>
      <c r="AQ1867" s="20" t="str">
        <f>IF(NOT(AS1867=AS1868),AS1868,"")</f>
        <v/>
      </c>
      <c r="AR1867" s="20" t="str">
        <f>INDEX($AB$15:$AM$15,MATCH($AS1867,$AB$11:$AM$11,0))</f>
        <v>in</v>
      </c>
      <c r="AS1867" s="20" t="str">
        <f>LEFT(AT1867,4)</f>
        <v>2007</v>
      </c>
      <c r="AT1867" s="139" t="str">
        <f>LEFT(B1867,6)</f>
        <v>200704</v>
      </c>
    </row>
    <row r="1868" spans="2:46" x14ac:dyDescent="0.25">
      <c r="B1868" s="11">
        <f>'Market Data'!B1854</f>
        <v>20070404</v>
      </c>
      <c r="C1868" s="2">
        <f>'Market Data'!C1854</f>
        <v>7891.5</v>
      </c>
      <c r="D1868" s="2">
        <f>'Market Data'!D1854</f>
        <v>7901.5</v>
      </c>
      <c r="E1868" s="2">
        <f>'Market Data'!E1854</f>
        <v>7854</v>
      </c>
      <c r="F1868" s="12">
        <f>'Market Data'!F1854</f>
        <v>7894</v>
      </c>
      <c r="H1868" s="151">
        <f t="shared" si="265"/>
        <v>1850</v>
      </c>
      <c r="I1868" s="244">
        <f ca="1">IF($H1868&lt;($J$6+1),"",PFE(OFFSET($F1868,0,0,-$J$6)))</f>
        <v>0.17980609687215493</v>
      </c>
      <c r="J1868" s="19"/>
      <c r="K1868" s="139" t="str">
        <f t="shared" ca="1" si="266"/>
        <v>Long</v>
      </c>
      <c r="L1868" s="243" t="e">
        <f t="shared" ca="1" si="261"/>
        <v>#N/A</v>
      </c>
      <c r="M1868" s="242" t="e">
        <f t="shared" ca="1" si="262"/>
        <v>#N/A</v>
      </c>
      <c r="N1868" s="20"/>
      <c r="O1868" s="74">
        <f t="shared" ca="1" si="267"/>
        <v>1</v>
      </c>
      <c r="P1868" s="75">
        <f t="shared" ca="1" si="259"/>
        <v>0</v>
      </c>
      <c r="Q1868" s="76" t="str">
        <f t="shared" ca="1" si="263"/>
        <v/>
      </c>
      <c r="R1868" s="75"/>
      <c r="S1868" s="77">
        <f t="shared" ca="1" si="260"/>
        <v>1</v>
      </c>
      <c r="T1868" s="78"/>
      <c r="U1868" s="81">
        <f t="shared" ca="1" si="268"/>
        <v>1050</v>
      </c>
      <c r="V1868" s="82">
        <f t="shared" ca="1" si="264"/>
        <v>180412.46</v>
      </c>
      <c r="W1868" s="50"/>
      <c r="X1868" s="50"/>
      <c r="Y1868" s="50"/>
      <c r="Z1868" s="50"/>
      <c r="AA1868" s="50"/>
      <c r="AG1868" s="50"/>
      <c r="AH1868" s="50"/>
      <c r="AI1868" s="50"/>
      <c r="AJ1868" s="50"/>
      <c r="AK1868" s="50"/>
      <c r="AL1868" s="50"/>
      <c r="AM1868" s="50"/>
      <c r="AN1868" s="50"/>
      <c r="AO1868" s="50"/>
      <c r="AP1868" s="138" t="str">
        <f>IF(NOT($AS1868=$AS1869),ROW(),"")</f>
        <v/>
      </c>
      <c r="AQ1868" s="20" t="str">
        <f>IF(NOT(AS1868=AS1869),AS1869,"")</f>
        <v/>
      </c>
      <c r="AR1868" s="20" t="str">
        <f>INDEX($AB$15:$AM$15,MATCH($AS1868,$AB$11:$AM$11,0))</f>
        <v>in</v>
      </c>
      <c r="AS1868" s="20" t="str">
        <f>LEFT(AT1868,4)</f>
        <v>2007</v>
      </c>
      <c r="AT1868" s="139" t="str">
        <f>LEFT(B1868,6)</f>
        <v>200704</v>
      </c>
    </row>
    <row r="1869" spans="2:46" x14ac:dyDescent="0.25">
      <c r="B1869" s="11">
        <f>'Market Data'!B1855</f>
        <v>20070405</v>
      </c>
      <c r="C1869" s="2">
        <f>'Market Data'!C1855</f>
        <v>7889.5</v>
      </c>
      <c r="D1869" s="2">
        <f>'Market Data'!D1855</f>
        <v>7931</v>
      </c>
      <c r="E1869" s="2">
        <f>'Market Data'!E1855</f>
        <v>7879.5</v>
      </c>
      <c r="F1869" s="12">
        <f>'Market Data'!F1855</f>
        <v>7928.5</v>
      </c>
      <c r="H1869" s="151">
        <f t="shared" si="265"/>
        <v>1851</v>
      </c>
      <c r="I1869" s="244">
        <f ca="1">IF($H1869&lt;($J$6+1),"",PFE(OFFSET($F1869,0,0,-$J$6)))</f>
        <v>0.1880212459223288</v>
      </c>
      <c r="J1869" s="19"/>
      <c r="K1869" s="139" t="str">
        <f t="shared" ca="1" si="266"/>
        <v>Long</v>
      </c>
      <c r="L1869" s="243" t="e">
        <f t="shared" ca="1" si="261"/>
        <v>#N/A</v>
      </c>
      <c r="M1869" s="242" t="e">
        <f t="shared" ca="1" si="262"/>
        <v>#N/A</v>
      </c>
      <c r="N1869" s="20"/>
      <c r="O1869" s="74">
        <f t="shared" ca="1" si="267"/>
        <v>1</v>
      </c>
      <c r="P1869" s="75">
        <f t="shared" ca="1" si="259"/>
        <v>0</v>
      </c>
      <c r="Q1869" s="76" t="str">
        <f t="shared" ca="1" si="263"/>
        <v/>
      </c>
      <c r="R1869" s="75"/>
      <c r="S1869" s="77">
        <f t="shared" ca="1" si="260"/>
        <v>1</v>
      </c>
      <c r="T1869" s="78"/>
      <c r="U1869" s="81">
        <f t="shared" ca="1" si="268"/>
        <v>1207.5</v>
      </c>
      <c r="V1869" s="82">
        <f t="shared" ca="1" si="264"/>
        <v>181619.96</v>
      </c>
      <c r="W1869" s="50"/>
      <c r="X1869" s="50"/>
      <c r="Y1869" s="50"/>
      <c r="Z1869" s="50"/>
      <c r="AA1869" s="50"/>
      <c r="AG1869" s="50"/>
      <c r="AH1869" s="50"/>
      <c r="AI1869" s="50"/>
      <c r="AJ1869" s="50"/>
      <c r="AK1869" s="50"/>
      <c r="AL1869" s="50"/>
      <c r="AM1869" s="50"/>
      <c r="AN1869" s="50"/>
      <c r="AO1869" s="50"/>
      <c r="AP1869" s="138" t="str">
        <f>IF(NOT($AS1869=$AS1870),ROW(),"")</f>
        <v/>
      </c>
      <c r="AQ1869" s="20" t="str">
        <f>IF(NOT(AS1869=AS1870),AS1870,"")</f>
        <v/>
      </c>
      <c r="AR1869" s="20" t="str">
        <f>INDEX($AB$15:$AM$15,MATCH($AS1869,$AB$11:$AM$11,0))</f>
        <v>in</v>
      </c>
      <c r="AS1869" s="20" t="str">
        <f>LEFT(AT1869,4)</f>
        <v>2007</v>
      </c>
      <c r="AT1869" s="139" t="str">
        <f>LEFT(B1869,6)</f>
        <v>200704</v>
      </c>
    </row>
    <row r="1870" spans="2:46" x14ac:dyDescent="0.25">
      <c r="B1870" s="11">
        <f>'Market Data'!B1856</f>
        <v>20070410</v>
      </c>
      <c r="C1870" s="2">
        <f>'Market Data'!C1856</f>
        <v>7925.5</v>
      </c>
      <c r="D1870" s="2">
        <f>'Market Data'!D1856</f>
        <v>7984.5</v>
      </c>
      <c r="E1870" s="2">
        <f>'Market Data'!E1856</f>
        <v>7923</v>
      </c>
      <c r="F1870" s="12">
        <f>'Market Data'!F1856</f>
        <v>7976</v>
      </c>
      <c r="H1870" s="151">
        <f t="shared" si="265"/>
        <v>1852</v>
      </c>
      <c r="I1870" s="244">
        <f ca="1">IF($H1870&lt;($J$6+1),"",PFE(OFFSET($F1870,0,0,-$J$6)))</f>
        <v>0.19094689755217395</v>
      </c>
      <c r="J1870" s="19"/>
      <c r="K1870" s="139" t="str">
        <f t="shared" ca="1" si="266"/>
        <v>Long</v>
      </c>
      <c r="L1870" s="243" t="e">
        <f t="shared" ca="1" si="261"/>
        <v>#N/A</v>
      </c>
      <c r="M1870" s="242" t="e">
        <f t="shared" ca="1" si="262"/>
        <v>#N/A</v>
      </c>
      <c r="N1870" s="20"/>
      <c r="O1870" s="74">
        <f t="shared" ca="1" si="267"/>
        <v>1</v>
      </c>
      <c r="P1870" s="75">
        <f t="shared" ca="1" si="259"/>
        <v>0</v>
      </c>
      <c r="Q1870" s="76" t="str">
        <f t="shared" ca="1" si="263"/>
        <v/>
      </c>
      <c r="R1870" s="75"/>
      <c r="S1870" s="77">
        <f t="shared" ca="1" si="260"/>
        <v>1</v>
      </c>
      <c r="T1870" s="78"/>
      <c r="U1870" s="81">
        <f t="shared" ca="1" si="268"/>
        <v>1662.5</v>
      </c>
      <c r="V1870" s="82">
        <f t="shared" ca="1" si="264"/>
        <v>183282.46</v>
      </c>
      <c r="W1870" s="50"/>
      <c r="X1870" s="50"/>
      <c r="Y1870" s="50"/>
      <c r="Z1870" s="50"/>
      <c r="AA1870" s="50"/>
      <c r="AG1870" s="50"/>
      <c r="AH1870" s="50"/>
      <c r="AI1870" s="50"/>
      <c r="AJ1870" s="50"/>
      <c r="AK1870" s="50"/>
      <c r="AL1870" s="50"/>
      <c r="AM1870" s="50"/>
      <c r="AN1870" s="50"/>
      <c r="AO1870" s="50"/>
      <c r="AP1870" s="138" t="str">
        <f>IF(NOT($AS1870=$AS1871),ROW(),"")</f>
        <v/>
      </c>
      <c r="AQ1870" s="20" t="str">
        <f>IF(NOT(AS1870=AS1871),AS1871,"")</f>
        <v/>
      </c>
      <c r="AR1870" s="20" t="str">
        <f>INDEX($AB$15:$AM$15,MATCH($AS1870,$AB$11:$AM$11,0))</f>
        <v>in</v>
      </c>
      <c r="AS1870" s="20" t="str">
        <f>LEFT(AT1870,4)</f>
        <v>2007</v>
      </c>
      <c r="AT1870" s="139" t="str">
        <f>LEFT(B1870,6)</f>
        <v>200704</v>
      </c>
    </row>
    <row r="1871" spans="2:46" x14ac:dyDescent="0.25">
      <c r="B1871" s="11">
        <f>'Market Data'!B1857</f>
        <v>20070411</v>
      </c>
      <c r="C1871" s="2">
        <f>'Market Data'!C1857</f>
        <v>7976.5</v>
      </c>
      <c r="D1871" s="2">
        <f>'Market Data'!D1857</f>
        <v>8013</v>
      </c>
      <c r="E1871" s="2">
        <f>'Market Data'!E1857</f>
        <v>7952.5</v>
      </c>
      <c r="F1871" s="12">
        <f>'Market Data'!F1857</f>
        <v>7969</v>
      </c>
      <c r="H1871" s="151">
        <f t="shared" si="265"/>
        <v>1853</v>
      </c>
      <c r="I1871" s="244">
        <f ca="1">IF($H1871&lt;($J$6+1),"",PFE(OFFSET($F1871,0,0,-$J$6)))</f>
        <v>0.18479937394964005</v>
      </c>
      <c r="J1871" s="19"/>
      <c r="K1871" s="139" t="str">
        <f t="shared" ca="1" si="266"/>
        <v>Long</v>
      </c>
      <c r="L1871" s="243" t="e">
        <f t="shared" ca="1" si="261"/>
        <v>#N/A</v>
      </c>
      <c r="M1871" s="242" t="e">
        <f t="shared" ca="1" si="262"/>
        <v>#N/A</v>
      </c>
      <c r="N1871" s="20"/>
      <c r="O1871" s="74">
        <f t="shared" ca="1" si="267"/>
        <v>1</v>
      </c>
      <c r="P1871" s="75">
        <f t="shared" ca="1" si="259"/>
        <v>0</v>
      </c>
      <c r="Q1871" s="76" t="str">
        <f t="shared" ca="1" si="263"/>
        <v/>
      </c>
      <c r="R1871" s="75"/>
      <c r="S1871" s="77">
        <f t="shared" ca="1" si="260"/>
        <v>1</v>
      </c>
      <c r="T1871" s="78"/>
      <c r="U1871" s="81">
        <f t="shared" ca="1" si="268"/>
        <v>-245</v>
      </c>
      <c r="V1871" s="82">
        <f t="shared" ca="1" si="264"/>
        <v>183037.46</v>
      </c>
      <c r="W1871" s="50"/>
      <c r="X1871" s="50"/>
      <c r="Y1871" s="50"/>
      <c r="Z1871" s="50"/>
      <c r="AA1871" s="50"/>
      <c r="AG1871" s="50"/>
      <c r="AH1871" s="50"/>
      <c r="AI1871" s="50"/>
      <c r="AJ1871" s="50"/>
      <c r="AK1871" s="50"/>
      <c r="AL1871" s="50"/>
      <c r="AM1871" s="50"/>
      <c r="AN1871" s="50"/>
      <c r="AO1871" s="50"/>
      <c r="AP1871" s="138" t="str">
        <f>IF(NOT($AS1871=$AS1872),ROW(),"")</f>
        <v/>
      </c>
      <c r="AQ1871" s="20" t="str">
        <f>IF(NOT(AS1871=AS1872),AS1872,"")</f>
        <v/>
      </c>
      <c r="AR1871" s="20" t="str">
        <f>INDEX($AB$15:$AM$15,MATCH($AS1871,$AB$11:$AM$11,0))</f>
        <v>in</v>
      </c>
      <c r="AS1871" s="20" t="str">
        <f>LEFT(AT1871,4)</f>
        <v>2007</v>
      </c>
      <c r="AT1871" s="139" t="str">
        <f>LEFT(B1871,6)</f>
        <v>200704</v>
      </c>
    </row>
    <row r="1872" spans="2:46" x14ac:dyDescent="0.25">
      <c r="B1872" s="11">
        <f>'Market Data'!B1858</f>
        <v>20070412</v>
      </c>
      <c r="C1872" s="2">
        <f>'Market Data'!C1858</f>
        <v>7961.5</v>
      </c>
      <c r="D1872" s="2">
        <f>'Market Data'!D1858</f>
        <v>7975</v>
      </c>
      <c r="E1872" s="2">
        <f>'Market Data'!E1858</f>
        <v>7896.5</v>
      </c>
      <c r="F1872" s="12">
        <f>'Market Data'!F1858</f>
        <v>7975</v>
      </c>
      <c r="H1872" s="151">
        <f t="shared" si="265"/>
        <v>1854</v>
      </c>
      <c r="I1872" s="244">
        <f ca="1">IF($H1872&lt;($J$6+1),"",PFE(OFFSET($F1872,0,0,-$J$6)))</f>
        <v>0.17621863339120458</v>
      </c>
      <c r="J1872" s="19"/>
      <c r="K1872" s="139" t="str">
        <f t="shared" ca="1" si="266"/>
        <v>Long</v>
      </c>
      <c r="L1872" s="243" t="e">
        <f t="shared" ca="1" si="261"/>
        <v>#N/A</v>
      </c>
      <c r="M1872" s="242" t="e">
        <f t="shared" ca="1" si="262"/>
        <v>#N/A</v>
      </c>
      <c r="N1872" s="20"/>
      <c r="O1872" s="74">
        <f t="shared" ca="1" si="267"/>
        <v>1</v>
      </c>
      <c r="P1872" s="75">
        <f t="shared" ca="1" si="259"/>
        <v>0</v>
      </c>
      <c r="Q1872" s="76" t="str">
        <f t="shared" ca="1" si="263"/>
        <v/>
      </c>
      <c r="R1872" s="75"/>
      <c r="S1872" s="77">
        <f t="shared" ca="1" si="260"/>
        <v>1</v>
      </c>
      <c r="T1872" s="78"/>
      <c r="U1872" s="81">
        <f t="shared" ca="1" si="268"/>
        <v>210</v>
      </c>
      <c r="V1872" s="82">
        <f t="shared" ca="1" si="264"/>
        <v>183247.46</v>
      </c>
      <c r="W1872" s="50"/>
      <c r="X1872" s="50"/>
      <c r="Y1872" s="50"/>
      <c r="Z1872" s="50"/>
      <c r="AA1872" s="50"/>
      <c r="AG1872" s="50"/>
      <c r="AH1872" s="50"/>
      <c r="AI1872" s="50"/>
      <c r="AJ1872" s="50"/>
      <c r="AK1872" s="50"/>
      <c r="AL1872" s="50"/>
      <c r="AM1872" s="50"/>
      <c r="AN1872" s="50"/>
      <c r="AO1872" s="50"/>
      <c r="AP1872" s="138" t="str">
        <f>IF(NOT($AS1872=$AS1873),ROW(),"")</f>
        <v/>
      </c>
      <c r="AQ1872" s="20" t="str">
        <f>IF(NOT(AS1872=AS1873),AS1873,"")</f>
        <v/>
      </c>
      <c r="AR1872" s="20" t="str">
        <f>INDEX($AB$15:$AM$15,MATCH($AS1872,$AB$11:$AM$11,0))</f>
        <v>in</v>
      </c>
      <c r="AS1872" s="20" t="str">
        <f>LEFT(AT1872,4)</f>
        <v>2007</v>
      </c>
      <c r="AT1872" s="139" t="str">
        <f>LEFT(B1872,6)</f>
        <v>200704</v>
      </c>
    </row>
    <row r="1873" spans="2:46" x14ac:dyDescent="0.25">
      <c r="B1873" s="11">
        <f>'Market Data'!B1859</f>
        <v>20070413</v>
      </c>
      <c r="C1873" s="2">
        <f>'Market Data'!C1859</f>
        <v>7971</v>
      </c>
      <c r="D1873" s="2">
        <f>'Market Data'!D1859</f>
        <v>8027</v>
      </c>
      <c r="E1873" s="2">
        <f>'Market Data'!E1859</f>
        <v>7962</v>
      </c>
      <c r="F1873" s="12">
        <f>'Market Data'!F1859</f>
        <v>8021.5</v>
      </c>
      <c r="H1873" s="151">
        <f t="shared" si="265"/>
        <v>1855</v>
      </c>
      <c r="I1873" s="244">
        <f ca="1">IF($H1873&lt;($J$6+1),"",PFE(OFFSET($F1873,0,0,-$J$6)))</f>
        <v>0.18525147050126189</v>
      </c>
      <c r="J1873" s="19"/>
      <c r="K1873" s="139" t="str">
        <f t="shared" ca="1" si="266"/>
        <v>Long</v>
      </c>
      <c r="L1873" s="243" t="e">
        <f t="shared" ca="1" si="261"/>
        <v>#N/A</v>
      </c>
      <c r="M1873" s="242" t="e">
        <f t="shared" ca="1" si="262"/>
        <v>#N/A</v>
      </c>
      <c r="N1873" s="20"/>
      <c r="O1873" s="74">
        <f t="shared" ca="1" si="267"/>
        <v>1</v>
      </c>
      <c r="P1873" s="75">
        <f t="shared" ref="P1873:P1936" ca="1" si="269">$O1873-S1873</f>
        <v>0</v>
      </c>
      <c r="Q1873" s="76" t="str">
        <f t="shared" ca="1" si="263"/>
        <v/>
      </c>
      <c r="R1873" s="75"/>
      <c r="S1873" s="77">
        <f t="shared" ca="1" si="260"/>
        <v>1</v>
      </c>
      <c r="T1873" s="78"/>
      <c r="U1873" s="81">
        <f t="shared" ca="1" si="268"/>
        <v>1627.5</v>
      </c>
      <c r="V1873" s="82">
        <f t="shared" ca="1" si="264"/>
        <v>184874.96</v>
      </c>
      <c r="W1873" s="50"/>
      <c r="X1873" s="50"/>
      <c r="Y1873" s="50"/>
      <c r="Z1873" s="50"/>
      <c r="AA1873" s="50"/>
      <c r="AG1873" s="50"/>
      <c r="AH1873" s="50"/>
      <c r="AI1873" s="50"/>
      <c r="AJ1873" s="50"/>
      <c r="AK1873" s="50"/>
      <c r="AL1873" s="50"/>
      <c r="AM1873" s="50"/>
      <c r="AN1873" s="50"/>
      <c r="AO1873" s="50"/>
      <c r="AP1873" s="138" t="str">
        <f>IF(NOT($AS1873=$AS1874),ROW(),"")</f>
        <v/>
      </c>
      <c r="AQ1873" s="20" t="str">
        <f>IF(NOT(AS1873=AS1874),AS1874,"")</f>
        <v/>
      </c>
      <c r="AR1873" s="20" t="str">
        <f>INDEX($AB$15:$AM$15,MATCH($AS1873,$AB$11:$AM$11,0))</f>
        <v>in</v>
      </c>
      <c r="AS1873" s="20" t="str">
        <f>LEFT(AT1873,4)</f>
        <v>2007</v>
      </c>
      <c r="AT1873" s="139" t="str">
        <f>LEFT(B1873,6)</f>
        <v>200704</v>
      </c>
    </row>
    <row r="1874" spans="2:46" x14ac:dyDescent="0.25">
      <c r="B1874" s="11">
        <f>'Market Data'!B1860</f>
        <v>20070416</v>
      </c>
      <c r="C1874" s="2">
        <f>'Market Data'!C1860</f>
        <v>8048.5</v>
      </c>
      <c r="D1874" s="2">
        <f>'Market Data'!D1860</f>
        <v>8160.5</v>
      </c>
      <c r="E1874" s="2">
        <f>'Market Data'!E1860</f>
        <v>8041.5</v>
      </c>
      <c r="F1874" s="12">
        <f>'Market Data'!F1860</f>
        <v>8145.5</v>
      </c>
      <c r="H1874" s="151">
        <f t="shared" si="265"/>
        <v>1856</v>
      </c>
      <c r="I1874" s="244">
        <f ca="1">IF($H1874&lt;($J$6+1),"",PFE(OFFSET($F1874,0,0,-$J$6)))</f>
        <v>0.20351230613937504</v>
      </c>
      <c r="J1874" s="19"/>
      <c r="K1874" s="139" t="str">
        <f t="shared" ca="1" si="266"/>
        <v>Long</v>
      </c>
      <c r="L1874" s="243" t="e">
        <f t="shared" ca="1" si="261"/>
        <v>#N/A</v>
      </c>
      <c r="M1874" s="242" t="e">
        <f t="shared" ca="1" si="262"/>
        <v>#N/A</v>
      </c>
      <c r="N1874" s="20"/>
      <c r="O1874" s="74">
        <f t="shared" ca="1" si="267"/>
        <v>1</v>
      </c>
      <c r="P1874" s="75">
        <f t="shared" ca="1" si="269"/>
        <v>0</v>
      </c>
      <c r="Q1874" s="76" t="str">
        <f t="shared" ca="1" si="263"/>
        <v/>
      </c>
      <c r="R1874" s="75"/>
      <c r="S1874" s="77">
        <f t="shared" ref="S1874:S1937" ca="1" si="270">IF($Q1873="Fill",$O1873,$S1873)</f>
        <v>1</v>
      </c>
      <c r="T1874" s="78"/>
      <c r="U1874" s="81">
        <f t="shared" ca="1" si="268"/>
        <v>4340</v>
      </c>
      <c r="V1874" s="82">
        <f t="shared" ca="1" si="264"/>
        <v>189214.96</v>
      </c>
      <c r="W1874" s="50"/>
      <c r="X1874" s="50"/>
      <c r="Y1874" s="50"/>
      <c r="Z1874" s="50"/>
      <c r="AA1874" s="50"/>
      <c r="AG1874" s="50"/>
      <c r="AH1874" s="50"/>
      <c r="AI1874" s="50"/>
      <c r="AJ1874" s="50"/>
      <c r="AK1874" s="50"/>
      <c r="AL1874" s="50"/>
      <c r="AM1874" s="50"/>
      <c r="AN1874" s="50"/>
      <c r="AO1874" s="50"/>
      <c r="AP1874" s="138" t="str">
        <f>IF(NOT($AS1874=$AS1875),ROW(),"")</f>
        <v/>
      </c>
      <c r="AQ1874" s="20" t="str">
        <f>IF(NOT(AS1874=AS1875),AS1875,"")</f>
        <v/>
      </c>
      <c r="AR1874" s="20" t="str">
        <f>INDEX($AB$15:$AM$15,MATCH($AS1874,$AB$11:$AM$11,0))</f>
        <v>in</v>
      </c>
      <c r="AS1874" s="20" t="str">
        <f>LEFT(AT1874,4)</f>
        <v>2007</v>
      </c>
      <c r="AT1874" s="139" t="str">
        <f>LEFT(B1874,6)</f>
        <v>200704</v>
      </c>
    </row>
    <row r="1875" spans="2:46" x14ac:dyDescent="0.25">
      <c r="B1875" s="11">
        <f>'Market Data'!B1861</f>
        <v>20070417</v>
      </c>
      <c r="C1875" s="2">
        <f>'Market Data'!C1861</f>
        <v>8132.5</v>
      </c>
      <c r="D1875" s="2">
        <f>'Market Data'!D1861</f>
        <v>8177</v>
      </c>
      <c r="E1875" s="2">
        <f>'Market Data'!E1861</f>
        <v>8100.5</v>
      </c>
      <c r="F1875" s="12">
        <f>'Market Data'!F1861</f>
        <v>8150</v>
      </c>
      <c r="H1875" s="151">
        <f t="shared" si="265"/>
        <v>1857</v>
      </c>
      <c r="I1875" s="244">
        <f ca="1">IF($H1875&lt;($J$6+1),"",PFE(OFFSET($F1875,0,0,-$J$6)))</f>
        <v>0.19772838175677454</v>
      </c>
      <c r="J1875" s="19"/>
      <c r="K1875" s="139" t="str">
        <f t="shared" ca="1" si="266"/>
        <v>Long</v>
      </c>
      <c r="L1875" s="243" t="e">
        <f t="shared" ref="L1875:L1938" ca="1" si="271">IF(AND($K1875="Long",$K1874&lt;&gt;"Long"),$F1875,NA())</f>
        <v>#N/A</v>
      </c>
      <c r="M1875" s="242" t="e">
        <f t="shared" ref="M1875:M1938" ca="1" si="272">IF(AND($K1875="Short",$K1874&lt;&gt;"Short"),$F1875,NA())</f>
        <v>#N/A</v>
      </c>
      <c r="N1875" s="20"/>
      <c r="O1875" s="74">
        <f t="shared" ca="1" si="267"/>
        <v>1</v>
      </c>
      <c r="P1875" s="75">
        <f t="shared" ca="1" si="269"/>
        <v>0</v>
      </c>
      <c r="Q1875" s="76" t="str">
        <f t="shared" ref="Q1875:Q1938" ca="1" si="273">IF(NOT($P1875=0),"Fill","")</f>
        <v/>
      </c>
      <c r="R1875" s="75"/>
      <c r="S1875" s="77">
        <f t="shared" ca="1" si="270"/>
        <v>1</v>
      </c>
      <c r="T1875" s="78"/>
      <c r="U1875" s="81">
        <f t="shared" ca="1" si="268"/>
        <v>157.5</v>
      </c>
      <c r="V1875" s="82">
        <f t="shared" ref="V1875:V1938" ca="1" si="274">V1874+U1875</f>
        <v>189372.46</v>
      </c>
      <c r="W1875" s="50"/>
      <c r="X1875" s="50"/>
      <c r="Y1875" s="50"/>
      <c r="Z1875" s="50"/>
      <c r="AA1875" s="50"/>
      <c r="AG1875" s="50"/>
      <c r="AH1875" s="50"/>
      <c r="AI1875" s="50"/>
      <c r="AJ1875" s="50"/>
      <c r="AK1875" s="50"/>
      <c r="AL1875" s="50"/>
      <c r="AM1875" s="50"/>
      <c r="AN1875" s="50"/>
      <c r="AO1875" s="50"/>
      <c r="AP1875" s="138" t="str">
        <f>IF(NOT($AS1875=$AS1876),ROW(),"")</f>
        <v/>
      </c>
      <c r="AQ1875" s="20" t="str">
        <f>IF(NOT(AS1875=AS1876),AS1876,"")</f>
        <v/>
      </c>
      <c r="AR1875" s="20" t="str">
        <f>INDEX($AB$15:$AM$15,MATCH($AS1875,$AB$11:$AM$11,0))</f>
        <v>in</v>
      </c>
      <c r="AS1875" s="20" t="str">
        <f>LEFT(AT1875,4)</f>
        <v>2007</v>
      </c>
      <c r="AT1875" s="139" t="str">
        <f>LEFT(B1875,6)</f>
        <v>200704</v>
      </c>
    </row>
    <row r="1876" spans="2:46" x14ac:dyDescent="0.25">
      <c r="B1876" s="11">
        <f>'Market Data'!B1862</f>
        <v>20070418</v>
      </c>
      <c r="C1876" s="2">
        <f>'Market Data'!C1862</f>
        <v>8139.5</v>
      </c>
      <c r="D1876" s="2">
        <f>'Market Data'!D1862</f>
        <v>8147.5</v>
      </c>
      <c r="E1876" s="2">
        <f>'Market Data'!E1862</f>
        <v>8051.5</v>
      </c>
      <c r="F1876" s="12">
        <f>'Market Data'!F1862</f>
        <v>8082.5</v>
      </c>
      <c r="H1876" s="151">
        <f t="shared" ref="H1876:H1939" si="275">ROW()-ROW(H$18)</f>
        <v>1858</v>
      </c>
      <c r="I1876" s="244">
        <f ca="1">IF($H1876&lt;($J$6+1),"",PFE(OFFSET($F1876,0,0,-$J$6)))</f>
        <v>0.16724795455084018</v>
      </c>
      <c r="J1876" s="19"/>
      <c r="K1876" s="139" t="str">
        <f t="shared" ref="K1876:K1939" ca="1" si="276">IF($I1876="","",IF($I1876&gt;$J$4,"Long",IF($I1876&lt;$J$5,"Short","")))</f>
        <v>Long</v>
      </c>
      <c r="L1876" s="243" t="e">
        <f t="shared" ca="1" si="271"/>
        <v>#N/A</v>
      </c>
      <c r="M1876" s="242" t="e">
        <f t="shared" ca="1" si="272"/>
        <v>#N/A</v>
      </c>
      <c r="N1876" s="20"/>
      <c r="O1876" s="74">
        <f t="shared" ref="O1876:O1939" ca="1" si="277">IF($K1876="Short",-1,IF($K1876="Long",1,0))</f>
        <v>1</v>
      </c>
      <c r="P1876" s="75">
        <f t="shared" ca="1" si="269"/>
        <v>0</v>
      </c>
      <c r="Q1876" s="76" t="str">
        <f t="shared" ca="1" si="273"/>
        <v/>
      </c>
      <c r="R1876" s="75"/>
      <c r="S1876" s="77">
        <f t="shared" ca="1" si="270"/>
        <v>1</v>
      </c>
      <c r="T1876" s="78"/>
      <c r="U1876" s="81">
        <f t="shared" ca="1" si="268"/>
        <v>-2362.5</v>
      </c>
      <c r="V1876" s="82">
        <f t="shared" ca="1" si="274"/>
        <v>187009.96</v>
      </c>
      <c r="W1876" s="50"/>
      <c r="X1876" s="50"/>
      <c r="Y1876" s="50"/>
      <c r="Z1876" s="50"/>
      <c r="AA1876" s="50"/>
      <c r="AG1876" s="50"/>
      <c r="AH1876" s="50"/>
      <c r="AI1876" s="50"/>
      <c r="AJ1876" s="50"/>
      <c r="AK1876" s="50"/>
      <c r="AL1876" s="50"/>
      <c r="AM1876" s="50"/>
      <c r="AN1876" s="50"/>
      <c r="AO1876" s="50"/>
      <c r="AP1876" s="138" t="str">
        <f>IF(NOT($AS1876=$AS1877),ROW(),"")</f>
        <v/>
      </c>
      <c r="AQ1876" s="20" t="str">
        <f>IF(NOT(AS1876=AS1877),AS1877,"")</f>
        <v/>
      </c>
      <c r="AR1876" s="20" t="str">
        <f>INDEX($AB$15:$AM$15,MATCH($AS1876,$AB$11:$AM$11,0))</f>
        <v>in</v>
      </c>
      <c r="AS1876" s="20" t="str">
        <f>LEFT(AT1876,4)</f>
        <v>2007</v>
      </c>
      <c r="AT1876" s="139" t="str">
        <f>LEFT(B1876,6)</f>
        <v>200704</v>
      </c>
    </row>
    <row r="1877" spans="2:46" x14ac:dyDescent="0.25">
      <c r="B1877" s="11">
        <f>'Market Data'!B1863</f>
        <v>20070419</v>
      </c>
      <c r="C1877" s="2">
        <f>'Market Data'!C1863</f>
        <v>8049.5</v>
      </c>
      <c r="D1877" s="2">
        <f>'Market Data'!D1863</f>
        <v>8081</v>
      </c>
      <c r="E1877" s="2">
        <f>'Market Data'!E1863</f>
        <v>7960</v>
      </c>
      <c r="F1877" s="12">
        <f>'Market Data'!F1863</f>
        <v>8077.5</v>
      </c>
      <c r="H1877" s="151">
        <f t="shared" si="275"/>
        <v>1859</v>
      </c>
      <c r="I1877" s="244">
        <f ca="1">IF($H1877&lt;($J$6+1),"",PFE(OFFSET($F1877,0,0,-$J$6)))</f>
        <v>0.16570535298147843</v>
      </c>
      <c r="J1877" s="19"/>
      <c r="K1877" s="139" t="str">
        <f t="shared" ca="1" si="276"/>
        <v>Long</v>
      </c>
      <c r="L1877" s="243" t="e">
        <f t="shared" ca="1" si="271"/>
        <v>#N/A</v>
      </c>
      <c r="M1877" s="242" t="e">
        <f t="shared" ca="1" si="272"/>
        <v>#N/A</v>
      </c>
      <c r="N1877" s="20"/>
      <c r="O1877" s="74">
        <f t="shared" ca="1" si="277"/>
        <v>1</v>
      </c>
      <c r="P1877" s="75">
        <f t="shared" ca="1" si="269"/>
        <v>0</v>
      </c>
      <c r="Q1877" s="76" t="str">
        <f t="shared" ca="1" si="273"/>
        <v/>
      </c>
      <c r="R1877" s="75"/>
      <c r="S1877" s="77">
        <f t="shared" ca="1" si="270"/>
        <v>1</v>
      </c>
      <c r="T1877" s="78"/>
      <c r="U1877" s="81">
        <f t="shared" ca="1" si="268"/>
        <v>-175</v>
      </c>
      <c r="V1877" s="82">
        <f t="shared" ca="1" si="274"/>
        <v>186834.96</v>
      </c>
      <c r="W1877" s="50"/>
      <c r="X1877" s="50"/>
      <c r="Y1877" s="50"/>
      <c r="Z1877" s="50"/>
      <c r="AA1877" s="50"/>
      <c r="AG1877" s="50"/>
      <c r="AH1877" s="50"/>
      <c r="AI1877" s="50"/>
      <c r="AJ1877" s="50"/>
      <c r="AK1877" s="50"/>
      <c r="AL1877" s="50"/>
      <c r="AM1877" s="50"/>
      <c r="AN1877" s="50"/>
      <c r="AO1877" s="50"/>
      <c r="AP1877" s="138" t="str">
        <f>IF(NOT($AS1877=$AS1878),ROW(),"")</f>
        <v/>
      </c>
      <c r="AQ1877" s="20" t="str">
        <f>IF(NOT(AS1877=AS1878),AS1878,"")</f>
        <v/>
      </c>
      <c r="AR1877" s="20" t="str">
        <f>INDEX($AB$15:$AM$15,MATCH($AS1877,$AB$11:$AM$11,0))</f>
        <v>in</v>
      </c>
      <c r="AS1877" s="20" t="str">
        <f>LEFT(AT1877,4)</f>
        <v>2007</v>
      </c>
      <c r="AT1877" s="139" t="str">
        <f>LEFT(B1877,6)</f>
        <v>200704</v>
      </c>
    </row>
    <row r="1878" spans="2:46" x14ac:dyDescent="0.25">
      <c r="B1878" s="11">
        <f>'Market Data'!B1864</f>
        <v>20070420</v>
      </c>
      <c r="C1878" s="2">
        <f>'Market Data'!C1864</f>
        <v>8074.5</v>
      </c>
      <c r="D1878" s="2">
        <f>'Market Data'!D1864</f>
        <v>8177</v>
      </c>
      <c r="E1878" s="2">
        <f>'Market Data'!E1864</f>
        <v>8070.5</v>
      </c>
      <c r="F1878" s="12">
        <f>'Market Data'!F1864</f>
        <v>8129</v>
      </c>
      <c r="H1878" s="151">
        <f t="shared" si="275"/>
        <v>1860</v>
      </c>
      <c r="I1878" s="244">
        <f ca="1">IF($H1878&lt;($J$6+1),"",PFE(OFFSET($F1878,0,0,-$J$6)))</f>
        <v>0.18880659457199334</v>
      </c>
      <c r="J1878" s="19"/>
      <c r="K1878" s="139" t="str">
        <f t="shared" ca="1" si="276"/>
        <v>Long</v>
      </c>
      <c r="L1878" s="243" t="e">
        <f t="shared" ca="1" si="271"/>
        <v>#N/A</v>
      </c>
      <c r="M1878" s="242" t="e">
        <f t="shared" ca="1" si="272"/>
        <v>#N/A</v>
      </c>
      <c r="N1878" s="20"/>
      <c r="O1878" s="74">
        <f t="shared" ca="1" si="277"/>
        <v>1</v>
      </c>
      <c r="P1878" s="75">
        <f t="shared" ca="1" si="269"/>
        <v>0</v>
      </c>
      <c r="Q1878" s="76" t="str">
        <f t="shared" ca="1" si="273"/>
        <v/>
      </c>
      <c r="R1878" s="75"/>
      <c r="S1878" s="77">
        <f t="shared" ca="1" si="270"/>
        <v>1</v>
      </c>
      <c r="T1878" s="78"/>
      <c r="U1878" s="81">
        <f t="shared" ref="U1878:U1941" ca="1" si="278">IF(OR($S1877&amp;$O1877="01",$S1877&amp;$O1877="0-1"),(($F1878-$C1878)*$V$4*$O1877)-(ABS($P1877)*$V$5),IF(OR($S1877&amp;$O1877="10",$S1877&amp;$O1877="-10"),(($C1878-$F1877)*$V$4*$S1877)-(ABS($P1877)*$V$5),IF(OR($S1877&amp;$O1877="1-1",$S1877&amp;$O1877="-11"),(($C1878-$F1877)*$V$4*$S1877)-(ABS($P1877)*$V$5)+(($F1878-$C1878)*$V$4*$S1878),IF(OR($S1877&amp;$O1877="11",$S1877&amp;$O1877="-1-1"),(($F1878-$F1877)*$V$4*$S1878),0))))</f>
        <v>1802.5</v>
      </c>
      <c r="V1878" s="82">
        <f t="shared" ca="1" si="274"/>
        <v>188637.46</v>
      </c>
      <c r="W1878" s="50"/>
      <c r="X1878" s="50"/>
      <c r="Y1878" s="50"/>
      <c r="Z1878" s="50"/>
      <c r="AA1878" s="50"/>
      <c r="AG1878" s="50"/>
      <c r="AH1878" s="50"/>
      <c r="AI1878" s="50"/>
      <c r="AJ1878" s="50"/>
      <c r="AK1878" s="50"/>
      <c r="AL1878" s="50"/>
      <c r="AM1878" s="50"/>
      <c r="AN1878" s="50"/>
      <c r="AO1878" s="50"/>
      <c r="AP1878" s="138" t="str">
        <f>IF(NOT($AS1878=$AS1879),ROW(),"")</f>
        <v/>
      </c>
      <c r="AQ1878" s="20" t="str">
        <f>IF(NOT(AS1878=AS1879),AS1879,"")</f>
        <v/>
      </c>
      <c r="AR1878" s="20" t="str">
        <f>INDEX($AB$15:$AM$15,MATCH($AS1878,$AB$11:$AM$11,0))</f>
        <v>in</v>
      </c>
      <c r="AS1878" s="20" t="str">
        <f>LEFT(AT1878,4)</f>
        <v>2007</v>
      </c>
      <c r="AT1878" s="139" t="str">
        <f>LEFT(B1878,6)</f>
        <v>200704</v>
      </c>
    </row>
    <row r="1879" spans="2:46" x14ac:dyDescent="0.25">
      <c r="B1879" s="11">
        <f>'Market Data'!B1865</f>
        <v>20070423</v>
      </c>
      <c r="C1879" s="2">
        <f>'Market Data'!C1865</f>
        <v>8152</v>
      </c>
      <c r="D1879" s="2">
        <f>'Market Data'!D1865</f>
        <v>8163.5</v>
      </c>
      <c r="E1879" s="2">
        <f>'Market Data'!E1865</f>
        <v>8109</v>
      </c>
      <c r="F1879" s="12">
        <f>'Market Data'!F1865</f>
        <v>8136</v>
      </c>
      <c r="H1879" s="151">
        <f t="shared" si="275"/>
        <v>1861</v>
      </c>
      <c r="I1879" s="244">
        <f ca="1">IF($H1879&lt;($J$6+1),"",PFE(OFFSET($F1879,0,0,-$J$6)))</f>
        <v>0.18351370540124234</v>
      </c>
      <c r="J1879" s="19"/>
      <c r="K1879" s="139" t="str">
        <f t="shared" ca="1" si="276"/>
        <v>Long</v>
      </c>
      <c r="L1879" s="243" t="e">
        <f t="shared" ca="1" si="271"/>
        <v>#N/A</v>
      </c>
      <c r="M1879" s="242" t="e">
        <f t="shared" ca="1" si="272"/>
        <v>#N/A</v>
      </c>
      <c r="N1879" s="20"/>
      <c r="O1879" s="74">
        <f t="shared" ca="1" si="277"/>
        <v>1</v>
      </c>
      <c r="P1879" s="75">
        <f t="shared" ca="1" si="269"/>
        <v>0</v>
      </c>
      <c r="Q1879" s="76" t="str">
        <f t="shared" ca="1" si="273"/>
        <v/>
      </c>
      <c r="R1879" s="75"/>
      <c r="S1879" s="77">
        <f t="shared" ca="1" si="270"/>
        <v>1</v>
      </c>
      <c r="T1879" s="78"/>
      <c r="U1879" s="81">
        <f t="shared" ca="1" si="278"/>
        <v>245</v>
      </c>
      <c r="V1879" s="82">
        <f t="shared" ca="1" si="274"/>
        <v>188882.46</v>
      </c>
      <c r="W1879" s="50"/>
      <c r="X1879" s="50"/>
      <c r="Y1879" s="50"/>
      <c r="Z1879" s="50"/>
      <c r="AA1879" s="50"/>
      <c r="AG1879" s="50"/>
      <c r="AH1879" s="50"/>
      <c r="AI1879" s="50"/>
      <c r="AJ1879" s="50"/>
      <c r="AK1879" s="50"/>
      <c r="AL1879" s="50"/>
      <c r="AM1879" s="50"/>
      <c r="AN1879" s="50"/>
      <c r="AO1879" s="50"/>
      <c r="AP1879" s="138" t="str">
        <f>IF(NOT($AS1879=$AS1880),ROW(),"")</f>
        <v/>
      </c>
      <c r="AQ1879" s="20" t="str">
        <f>IF(NOT(AS1879=AS1880),AS1880,"")</f>
        <v/>
      </c>
      <c r="AR1879" s="20" t="str">
        <f>INDEX($AB$15:$AM$15,MATCH($AS1879,$AB$11:$AM$11,0))</f>
        <v>in</v>
      </c>
      <c r="AS1879" s="20" t="str">
        <f>LEFT(AT1879,4)</f>
        <v>2007</v>
      </c>
      <c r="AT1879" s="139" t="str">
        <f>LEFT(B1879,6)</f>
        <v>200704</v>
      </c>
    </row>
    <row r="1880" spans="2:46" x14ac:dyDescent="0.25">
      <c r="B1880" s="11">
        <f>'Market Data'!B1866</f>
        <v>20070424</v>
      </c>
      <c r="C1880" s="2">
        <f>'Market Data'!C1866</f>
        <v>8130</v>
      </c>
      <c r="D1880" s="2">
        <f>'Market Data'!D1866</f>
        <v>8147</v>
      </c>
      <c r="E1880" s="2">
        <f>'Market Data'!E1866</f>
        <v>8026</v>
      </c>
      <c r="F1880" s="12">
        <f>'Market Data'!F1866</f>
        <v>8089.5</v>
      </c>
      <c r="H1880" s="151">
        <f t="shared" si="275"/>
        <v>1862</v>
      </c>
      <c r="I1880" s="244">
        <f ca="1">IF($H1880&lt;($J$6+1),"",PFE(OFFSET($F1880,0,0,-$J$6)))</f>
        <v>0.17328950474212007</v>
      </c>
      <c r="J1880" s="19"/>
      <c r="K1880" s="139" t="str">
        <f t="shared" ca="1" si="276"/>
        <v>Long</v>
      </c>
      <c r="L1880" s="243" t="e">
        <f t="shared" ca="1" si="271"/>
        <v>#N/A</v>
      </c>
      <c r="M1880" s="242" t="e">
        <f t="shared" ca="1" si="272"/>
        <v>#N/A</v>
      </c>
      <c r="N1880" s="20"/>
      <c r="O1880" s="74">
        <f t="shared" ca="1" si="277"/>
        <v>1</v>
      </c>
      <c r="P1880" s="75">
        <f t="shared" ca="1" si="269"/>
        <v>0</v>
      </c>
      <c r="Q1880" s="76" t="str">
        <f t="shared" ca="1" si="273"/>
        <v/>
      </c>
      <c r="R1880" s="75"/>
      <c r="S1880" s="77">
        <f t="shared" ca="1" si="270"/>
        <v>1</v>
      </c>
      <c r="T1880" s="78"/>
      <c r="U1880" s="81">
        <f t="shared" ca="1" si="278"/>
        <v>-1627.5</v>
      </c>
      <c r="V1880" s="82">
        <f t="shared" ca="1" si="274"/>
        <v>187254.96</v>
      </c>
      <c r="W1880" s="50"/>
      <c r="X1880" s="50"/>
      <c r="Y1880" s="50"/>
      <c r="Z1880" s="50"/>
      <c r="AA1880" s="50"/>
      <c r="AG1880" s="50"/>
      <c r="AH1880" s="50"/>
      <c r="AI1880" s="50"/>
      <c r="AJ1880" s="50"/>
      <c r="AK1880" s="50"/>
      <c r="AL1880" s="50"/>
      <c r="AM1880" s="50"/>
      <c r="AN1880" s="50"/>
      <c r="AO1880" s="50"/>
      <c r="AP1880" s="138" t="str">
        <f>IF(NOT($AS1880=$AS1881),ROW(),"")</f>
        <v/>
      </c>
      <c r="AQ1880" s="20" t="str">
        <f>IF(NOT(AS1880=AS1881),AS1881,"")</f>
        <v/>
      </c>
      <c r="AR1880" s="20" t="str">
        <f>INDEX($AB$15:$AM$15,MATCH($AS1880,$AB$11:$AM$11,0))</f>
        <v>in</v>
      </c>
      <c r="AS1880" s="20" t="str">
        <f>LEFT(AT1880,4)</f>
        <v>2007</v>
      </c>
      <c r="AT1880" s="139" t="str">
        <f>LEFT(B1880,6)</f>
        <v>200704</v>
      </c>
    </row>
    <row r="1881" spans="2:46" x14ac:dyDescent="0.25">
      <c r="B1881" s="11">
        <f>'Market Data'!B1867</f>
        <v>20070425</v>
      </c>
      <c r="C1881" s="2">
        <f>'Market Data'!C1867</f>
        <v>8080.5</v>
      </c>
      <c r="D1881" s="2">
        <f>'Market Data'!D1867</f>
        <v>8171.5</v>
      </c>
      <c r="E1881" s="2">
        <f>'Market Data'!E1867</f>
        <v>8070.5</v>
      </c>
      <c r="F1881" s="12">
        <f>'Market Data'!F1867</f>
        <v>8151.5</v>
      </c>
      <c r="H1881" s="151">
        <f t="shared" si="275"/>
        <v>1863</v>
      </c>
      <c r="I1881" s="244">
        <f ca="1">IF($H1881&lt;($J$6+1),"",PFE(OFFSET($F1881,0,0,-$J$6)))</f>
        <v>0.21299474911460625</v>
      </c>
      <c r="J1881" s="19"/>
      <c r="K1881" s="139" t="str">
        <f t="shared" ca="1" si="276"/>
        <v>Long</v>
      </c>
      <c r="L1881" s="243" t="e">
        <f t="shared" ca="1" si="271"/>
        <v>#N/A</v>
      </c>
      <c r="M1881" s="242" t="e">
        <f t="shared" ca="1" si="272"/>
        <v>#N/A</v>
      </c>
      <c r="N1881" s="20"/>
      <c r="O1881" s="74">
        <f t="shared" ca="1" si="277"/>
        <v>1</v>
      </c>
      <c r="P1881" s="75">
        <f t="shared" ca="1" si="269"/>
        <v>0</v>
      </c>
      <c r="Q1881" s="76" t="str">
        <f t="shared" ca="1" si="273"/>
        <v/>
      </c>
      <c r="R1881" s="75"/>
      <c r="S1881" s="77">
        <f t="shared" ca="1" si="270"/>
        <v>1</v>
      </c>
      <c r="T1881" s="78"/>
      <c r="U1881" s="81">
        <f t="shared" ca="1" si="278"/>
        <v>2170</v>
      </c>
      <c r="V1881" s="82">
        <f t="shared" ca="1" si="274"/>
        <v>189424.96</v>
      </c>
      <c r="W1881" s="50"/>
      <c r="X1881" s="50"/>
      <c r="Y1881" s="50"/>
      <c r="Z1881" s="50"/>
      <c r="AA1881" s="50"/>
      <c r="AG1881" s="50"/>
      <c r="AH1881" s="50"/>
      <c r="AI1881" s="50"/>
      <c r="AJ1881" s="50"/>
      <c r="AK1881" s="50"/>
      <c r="AL1881" s="50"/>
      <c r="AM1881" s="50"/>
      <c r="AN1881" s="50"/>
      <c r="AO1881" s="50"/>
      <c r="AP1881" s="138" t="str">
        <f>IF(NOT($AS1881=$AS1882),ROW(),"")</f>
        <v/>
      </c>
      <c r="AQ1881" s="20" t="str">
        <f>IF(NOT(AS1881=AS1882),AS1882,"")</f>
        <v/>
      </c>
      <c r="AR1881" s="20" t="str">
        <f>INDEX($AB$15:$AM$15,MATCH($AS1881,$AB$11:$AM$11,0))</f>
        <v>in</v>
      </c>
      <c r="AS1881" s="20" t="str">
        <f>LEFT(AT1881,4)</f>
        <v>2007</v>
      </c>
      <c r="AT1881" s="139" t="str">
        <f>LEFT(B1881,6)</f>
        <v>200704</v>
      </c>
    </row>
    <row r="1882" spans="2:46" x14ac:dyDescent="0.25">
      <c r="B1882" s="11">
        <f>'Market Data'!B1868</f>
        <v>20070426</v>
      </c>
      <c r="C1882" s="2">
        <f>'Market Data'!C1868</f>
        <v>8198.5</v>
      </c>
      <c r="D1882" s="2">
        <f>'Market Data'!D1868</f>
        <v>8221</v>
      </c>
      <c r="E1882" s="2">
        <f>'Market Data'!E1868</f>
        <v>8163</v>
      </c>
      <c r="F1882" s="12">
        <f>'Market Data'!F1868</f>
        <v>8193.5</v>
      </c>
      <c r="H1882" s="151">
        <f t="shared" si="275"/>
        <v>1864</v>
      </c>
      <c r="I1882" s="244">
        <f ca="1">IF($H1882&lt;($J$6+1),"",PFE(OFFSET($F1882,0,0,-$J$6)))</f>
        <v>0.1975463858983886</v>
      </c>
      <c r="J1882" s="19"/>
      <c r="K1882" s="139" t="str">
        <f t="shared" ca="1" si="276"/>
        <v>Long</v>
      </c>
      <c r="L1882" s="243" t="e">
        <f t="shared" ca="1" si="271"/>
        <v>#N/A</v>
      </c>
      <c r="M1882" s="242" t="e">
        <f t="shared" ca="1" si="272"/>
        <v>#N/A</v>
      </c>
      <c r="N1882" s="20"/>
      <c r="O1882" s="74">
        <f t="shared" ca="1" si="277"/>
        <v>1</v>
      </c>
      <c r="P1882" s="75">
        <f t="shared" ca="1" si="269"/>
        <v>0</v>
      </c>
      <c r="Q1882" s="76" t="str">
        <f t="shared" ca="1" si="273"/>
        <v/>
      </c>
      <c r="R1882" s="75"/>
      <c r="S1882" s="77">
        <f t="shared" ca="1" si="270"/>
        <v>1</v>
      </c>
      <c r="T1882" s="78"/>
      <c r="U1882" s="81">
        <f t="shared" ca="1" si="278"/>
        <v>1470</v>
      </c>
      <c r="V1882" s="82">
        <f t="shared" ca="1" si="274"/>
        <v>190894.96</v>
      </c>
      <c r="W1882" s="50"/>
      <c r="X1882" s="50"/>
      <c r="Y1882" s="50"/>
      <c r="Z1882" s="50"/>
      <c r="AA1882" s="50"/>
      <c r="AG1882" s="50"/>
      <c r="AH1882" s="50"/>
      <c r="AI1882" s="50"/>
      <c r="AJ1882" s="50"/>
      <c r="AK1882" s="50"/>
      <c r="AL1882" s="50"/>
      <c r="AM1882" s="50"/>
      <c r="AN1882" s="50"/>
      <c r="AO1882" s="50"/>
      <c r="AP1882" s="138" t="str">
        <f>IF(NOT($AS1882=$AS1883),ROW(),"")</f>
        <v/>
      </c>
      <c r="AQ1882" s="20" t="str">
        <f>IF(NOT(AS1882=AS1883),AS1883,"")</f>
        <v/>
      </c>
      <c r="AR1882" s="20" t="str">
        <f>INDEX($AB$15:$AM$15,MATCH($AS1882,$AB$11:$AM$11,0))</f>
        <v>in</v>
      </c>
      <c r="AS1882" s="20" t="str">
        <f>LEFT(AT1882,4)</f>
        <v>2007</v>
      </c>
      <c r="AT1882" s="139" t="str">
        <f>LEFT(B1882,6)</f>
        <v>200704</v>
      </c>
    </row>
    <row r="1883" spans="2:46" x14ac:dyDescent="0.25">
      <c r="B1883" s="11">
        <f>'Market Data'!B1869</f>
        <v>20070427</v>
      </c>
      <c r="C1883" s="2">
        <f>'Market Data'!C1869</f>
        <v>8194.5</v>
      </c>
      <c r="D1883" s="2">
        <f>'Market Data'!D1869</f>
        <v>8210.5</v>
      </c>
      <c r="E1883" s="2">
        <f>'Market Data'!E1869</f>
        <v>8137</v>
      </c>
      <c r="F1883" s="12">
        <f>'Market Data'!F1869</f>
        <v>8199.5</v>
      </c>
      <c r="H1883" s="151">
        <f t="shared" si="275"/>
        <v>1865</v>
      </c>
      <c r="I1883" s="244">
        <f ca="1">IF($H1883&lt;($J$6+1),"",PFE(OFFSET($F1883,0,0,-$J$6)))</f>
        <v>0.19855503239707029</v>
      </c>
      <c r="J1883" s="19"/>
      <c r="K1883" s="139" t="str">
        <f t="shared" ca="1" si="276"/>
        <v>Long</v>
      </c>
      <c r="L1883" s="243" t="e">
        <f t="shared" ca="1" si="271"/>
        <v>#N/A</v>
      </c>
      <c r="M1883" s="242" t="e">
        <f t="shared" ca="1" si="272"/>
        <v>#N/A</v>
      </c>
      <c r="N1883" s="20"/>
      <c r="O1883" s="74">
        <f t="shared" ca="1" si="277"/>
        <v>1</v>
      </c>
      <c r="P1883" s="75">
        <f t="shared" ca="1" si="269"/>
        <v>0</v>
      </c>
      <c r="Q1883" s="76" t="str">
        <f t="shared" ca="1" si="273"/>
        <v/>
      </c>
      <c r="R1883" s="75"/>
      <c r="S1883" s="77">
        <f t="shared" ca="1" si="270"/>
        <v>1</v>
      </c>
      <c r="T1883" s="78"/>
      <c r="U1883" s="81">
        <f t="shared" ca="1" si="278"/>
        <v>210</v>
      </c>
      <c r="V1883" s="82">
        <f t="shared" ca="1" si="274"/>
        <v>191104.96</v>
      </c>
      <c r="W1883" s="50"/>
      <c r="X1883" s="50"/>
      <c r="Y1883" s="50"/>
      <c r="Z1883" s="50"/>
      <c r="AA1883" s="50"/>
      <c r="AG1883" s="50"/>
      <c r="AH1883" s="50"/>
      <c r="AI1883" s="50"/>
      <c r="AJ1883" s="50"/>
      <c r="AK1883" s="50"/>
      <c r="AL1883" s="50"/>
      <c r="AM1883" s="50"/>
      <c r="AN1883" s="50"/>
      <c r="AO1883" s="50"/>
      <c r="AP1883" s="138" t="str">
        <f>IF(NOT($AS1883=$AS1884),ROW(),"")</f>
        <v/>
      </c>
      <c r="AQ1883" s="20" t="str">
        <f>IF(NOT(AS1883=AS1884),AS1884,"")</f>
        <v/>
      </c>
      <c r="AR1883" s="20" t="str">
        <f>INDEX($AB$15:$AM$15,MATCH($AS1883,$AB$11:$AM$11,0))</f>
        <v>in</v>
      </c>
      <c r="AS1883" s="20" t="str">
        <f>LEFT(AT1883,4)</f>
        <v>2007</v>
      </c>
      <c r="AT1883" s="139" t="str">
        <f>LEFT(B1883,6)</f>
        <v>200704</v>
      </c>
    </row>
    <row r="1884" spans="2:46" x14ac:dyDescent="0.25">
      <c r="B1884" s="11">
        <f>'Market Data'!B1870</f>
        <v>20070430</v>
      </c>
      <c r="C1884" s="2">
        <f>'Market Data'!C1870</f>
        <v>8185</v>
      </c>
      <c r="D1884" s="2">
        <f>'Market Data'!D1870</f>
        <v>8238.5</v>
      </c>
      <c r="E1884" s="2">
        <f>'Market Data'!E1870</f>
        <v>8159.5</v>
      </c>
      <c r="F1884" s="12">
        <f>'Market Data'!F1870</f>
        <v>8220.5</v>
      </c>
      <c r="H1884" s="151">
        <f t="shared" si="275"/>
        <v>1866</v>
      </c>
      <c r="I1884" s="244">
        <f ca="1">IF($H1884&lt;($J$6+1),"",PFE(OFFSET($F1884,0,0,-$J$6)))</f>
        <v>0.20749615302719698</v>
      </c>
      <c r="J1884" s="19"/>
      <c r="K1884" s="139" t="str">
        <f t="shared" ca="1" si="276"/>
        <v>Long</v>
      </c>
      <c r="L1884" s="243" t="e">
        <f t="shared" ca="1" si="271"/>
        <v>#N/A</v>
      </c>
      <c r="M1884" s="242" t="e">
        <f t="shared" ca="1" si="272"/>
        <v>#N/A</v>
      </c>
      <c r="N1884" s="20"/>
      <c r="O1884" s="74">
        <f t="shared" ca="1" si="277"/>
        <v>1</v>
      </c>
      <c r="P1884" s="75">
        <f t="shared" ca="1" si="269"/>
        <v>0</v>
      </c>
      <c r="Q1884" s="76" t="str">
        <f t="shared" ca="1" si="273"/>
        <v/>
      </c>
      <c r="R1884" s="75"/>
      <c r="S1884" s="77">
        <f t="shared" ca="1" si="270"/>
        <v>1</v>
      </c>
      <c r="T1884" s="78"/>
      <c r="U1884" s="81">
        <f t="shared" ca="1" si="278"/>
        <v>735</v>
      </c>
      <c r="V1884" s="82">
        <f t="shared" ca="1" si="274"/>
        <v>191839.96</v>
      </c>
      <c r="W1884" s="50"/>
      <c r="X1884" s="50"/>
      <c r="Y1884" s="50"/>
      <c r="Z1884" s="50"/>
      <c r="AA1884" s="50"/>
      <c r="AG1884" s="50"/>
      <c r="AH1884" s="50"/>
      <c r="AI1884" s="50"/>
      <c r="AJ1884" s="50"/>
      <c r="AK1884" s="50"/>
      <c r="AL1884" s="50"/>
      <c r="AM1884" s="50"/>
      <c r="AN1884" s="50"/>
      <c r="AO1884" s="50"/>
      <c r="AP1884" s="138" t="str">
        <f>IF(NOT($AS1884=$AS1885),ROW(),"")</f>
        <v/>
      </c>
      <c r="AQ1884" s="20" t="str">
        <f>IF(NOT(AS1884=AS1885),AS1885,"")</f>
        <v/>
      </c>
      <c r="AR1884" s="20" t="str">
        <f>INDEX($AB$15:$AM$15,MATCH($AS1884,$AB$11:$AM$11,0))</f>
        <v>in</v>
      </c>
      <c r="AS1884" s="20" t="str">
        <f>LEFT(AT1884,4)</f>
        <v>2007</v>
      </c>
      <c r="AT1884" s="139" t="str">
        <f>LEFT(B1884,6)</f>
        <v>200704</v>
      </c>
    </row>
    <row r="1885" spans="2:46" x14ac:dyDescent="0.25">
      <c r="B1885" s="11">
        <f>'Market Data'!B1871</f>
        <v>20070502</v>
      </c>
      <c r="C1885" s="2">
        <f>'Market Data'!C1871</f>
        <v>8210.5</v>
      </c>
      <c r="D1885" s="2">
        <f>'Market Data'!D1871</f>
        <v>8267</v>
      </c>
      <c r="E1885" s="2">
        <f>'Market Data'!E1871</f>
        <v>8210.5</v>
      </c>
      <c r="F1885" s="12">
        <f>'Market Data'!F1871</f>
        <v>8264</v>
      </c>
      <c r="H1885" s="151">
        <f t="shared" si="275"/>
        <v>1867</v>
      </c>
      <c r="I1885" s="244">
        <f ca="1">IF($H1885&lt;($J$6+1),"",PFE(OFFSET($F1885,0,0,-$J$6)))</f>
        <v>0.20022531173095959</v>
      </c>
      <c r="J1885" s="19"/>
      <c r="K1885" s="139" t="str">
        <f t="shared" ca="1" si="276"/>
        <v>Long</v>
      </c>
      <c r="L1885" s="243" t="e">
        <f t="shared" ca="1" si="271"/>
        <v>#N/A</v>
      </c>
      <c r="M1885" s="242" t="e">
        <f t="shared" ca="1" si="272"/>
        <v>#N/A</v>
      </c>
      <c r="N1885" s="20"/>
      <c r="O1885" s="74">
        <f t="shared" ca="1" si="277"/>
        <v>1</v>
      </c>
      <c r="P1885" s="75">
        <f t="shared" ca="1" si="269"/>
        <v>0</v>
      </c>
      <c r="Q1885" s="76" t="str">
        <f t="shared" ca="1" si="273"/>
        <v/>
      </c>
      <c r="R1885" s="75"/>
      <c r="S1885" s="77">
        <f t="shared" ca="1" si="270"/>
        <v>1</v>
      </c>
      <c r="T1885" s="78"/>
      <c r="U1885" s="81">
        <f t="shared" ca="1" si="278"/>
        <v>1522.5</v>
      </c>
      <c r="V1885" s="82">
        <f t="shared" ca="1" si="274"/>
        <v>193362.46</v>
      </c>
      <c r="W1885" s="50"/>
      <c r="X1885" s="50"/>
      <c r="Y1885" s="50"/>
      <c r="Z1885" s="50"/>
      <c r="AA1885" s="50"/>
      <c r="AG1885" s="50"/>
      <c r="AH1885" s="50"/>
      <c r="AI1885" s="50"/>
      <c r="AJ1885" s="50"/>
      <c r="AK1885" s="50"/>
      <c r="AL1885" s="50"/>
      <c r="AM1885" s="50"/>
      <c r="AN1885" s="50"/>
      <c r="AO1885" s="50"/>
      <c r="AP1885" s="138" t="str">
        <f>IF(NOT($AS1885=$AS1886),ROW(),"")</f>
        <v/>
      </c>
      <c r="AQ1885" s="20" t="str">
        <f>IF(NOT(AS1885=AS1886),AS1886,"")</f>
        <v/>
      </c>
      <c r="AR1885" s="20" t="str">
        <f>INDEX($AB$15:$AM$15,MATCH($AS1885,$AB$11:$AM$11,0))</f>
        <v>in</v>
      </c>
      <c r="AS1885" s="20" t="str">
        <f>LEFT(AT1885,4)</f>
        <v>2007</v>
      </c>
      <c r="AT1885" s="139" t="str">
        <f>LEFT(B1885,6)</f>
        <v>200705</v>
      </c>
    </row>
    <row r="1886" spans="2:46" x14ac:dyDescent="0.25">
      <c r="B1886" s="11">
        <f>'Market Data'!B1872</f>
        <v>20070503</v>
      </c>
      <c r="C1886" s="2">
        <f>'Market Data'!C1872</f>
        <v>8262.5</v>
      </c>
      <c r="D1886" s="2">
        <f>'Market Data'!D1872</f>
        <v>8285</v>
      </c>
      <c r="E1886" s="2">
        <f>'Market Data'!E1872</f>
        <v>8221</v>
      </c>
      <c r="F1886" s="12">
        <f>'Market Data'!F1872</f>
        <v>8265</v>
      </c>
      <c r="H1886" s="151">
        <f t="shared" si="275"/>
        <v>1868</v>
      </c>
      <c r="I1886" s="244">
        <f ca="1">IF($H1886&lt;($J$6+1),"",PFE(OFFSET($F1886,0,0,-$J$6)))</f>
        <v>0.19775234240630105</v>
      </c>
      <c r="J1886" s="19"/>
      <c r="K1886" s="139" t="str">
        <f t="shared" ca="1" si="276"/>
        <v>Long</v>
      </c>
      <c r="L1886" s="243" t="e">
        <f t="shared" ca="1" si="271"/>
        <v>#N/A</v>
      </c>
      <c r="M1886" s="242" t="e">
        <f t="shared" ca="1" si="272"/>
        <v>#N/A</v>
      </c>
      <c r="N1886" s="20"/>
      <c r="O1886" s="74">
        <f t="shared" ca="1" si="277"/>
        <v>1</v>
      </c>
      <c r="P1886" s="75">
        <f t="shared" ca="1" si="269"/>
        <v>0</v>
      </c>
      <c r="Q1886" s="76" t="str">
        <f t="shared" ca="1" si="273"/>
        <v/>
      </c>
      <c r="R1886" s="75"/>
      <c r="S1886" s="77">
        <f t="shared" ca="1" si="270"/>
        <v>1</v>
      </c>
      <c r="T1886" s="78"/>
      <c r="U1886" s="81">
        <f t="shared" ca="1" si="278"/>
        <v>35</v>
      </c>
      <c r="V1886" s="82">
        <f t="shared" ca="1" si="274"/>
        <v>193397.46</v>
      </c>
      <c r="W1886" s="50"/>
      <c r="X1886" s="50"/>
      <c r="Y1886" s="50"/>
      <c r="Z1886" s="50"/>
      <c r="AA1886" s="50"/>
      <c r="AG1886" s="50"/>
      <c r="AH1886" s="50"/>
      <c r="AI1886" s="50"/>
      <c r="AJ1886" s="50"/>
      <c r="AK1886" s="50"/>
      <c r="AL1886" s="50"/>
      <c r="AM1886" s="50"/>
      <c r="AN1886" s="50"/>
      <c r="AO1886" s="50"/>
      <c r="AP1886" s="138" t="str">
        <f>IF(NOT($AS1886=$AS1887),ROW(),"")</f>
        <v/>
      </c>
      <c r="AQ1886" s="20" t="str">
        <f>IF(NOT(AS1886=AS1887),AS1887,"")</f>
        <v/>
      </c>
      <c r="AR1886" s="20" t="str">
        <f>INDEX($AB$15:$AM$15,MATCH($AS1886,$AB$11:$AM$11,0))</f>
        <v>in</v>
      </c>
      <c r="AS1886" s="20" t="str">
        <f>LEFT(AT1886,4)</f>
        <v>2007</v>
      </c>
      <c r="AT1886" s="139" t="str">
        <f>LEFT(B1886,6)</f>
        <v>200705</v>
      </c>
    </row>
    <row r="1887" spans="2:46" x14ac:dyDescent="0.25">
      <c r="B1887" s="11">
        <f>'Market Data'!B1873</f>
        <v>20070504</v>
      </c>
      <c r="C1887" s="2">
        <f>'Market Data'!C1873</f>
        <v>8279</v>
      </c>
      <c r="D1887" s="2">
        <f>'Market Data'!D1873</f>
        <v>8323</v>
      </c>
      <c r="E1887" s="2">
        <f>'Market Data'!E1873</f>
        <v>8261</v>
      </c>
      <c r="F1887" s="12">
        <f>'Market Data'!F1873</f>
        <v>8312</v>
      </c>
      <c r="H1887" s="151">
        <f t="shared" si="275"/>
        <v>1869</v>
      </c>
      <c r="I1887" s="244">
        <f ca="1">IF($H1887&lt;($J$6+1),"",PFE(OFFSET($F1887,0,0,-$J$6)))</f>
        <v>0.21433248641860184</v>
      </c>
      <c r="J1887" s="19"/>
      <c r="K1887" s="139" t="str">
        <f t="shared" ca="1" si="276"/>
        <v>Long</v>
      </c>
      <c r="L1887" s="243" t="e">
        <f t="shared" ca="1" si="271"/>
        <v>#N/A</v>
      </c>
      <c r="M1887" s="242" t="e">
        <f t="shared" ca="1" si="272"/>
        <v>#N/A</v>
      </c>
      <c r="N1887" s="20"/>
      <c r="O1887" s="74">
        <f t="shared" ca="1" si="277"/>
        <v>1</v>
      </c>
      <c r="P1887" s="75">
        <f t="shared" ca="1" si="269"/>
        <v>0</v>
      </c>
      <c r="Q1887" s="76" t="str">
        <f t="shared" ca="1" si="273"/>
        <v/>
      </c>
      <c r="R1887" s="75"/>
      <c r="S1887" s="77">
        <f t="shared" ca="1" si="270"/>
        <v>1</v>
      </c>
      <c r="T1887" s="78"/>
      <c r="U1887" s="81">
        <f t="shared" ca="1" si="278"/>
        <v>1645</v>
      </c>
      <c r="V1887" s="82">
        <f t="shared" ca="1" si="274"/>
        <v>195042.46</v>
      </c>
      <c r="W1887" s="50"/>
      <c r="X1887" s="50"/>
      <c r="Y1887" s="50"/>
      <c r="Z1887" s="50"/>
      <c r="AA1887" s="50"/>
      <c r="AG1887" s="50"/>
      <c r="AH1887" s="50"/>
      <c r="AI1887" s="50"/>
      <c r="AJ1887" s="50"/>
      <c r="AK1887" s="50"/>
      <c r="AL1887" s="50"/>
      <c r="AM1887" s="50"/>
      <c r="AN1887" s="50"/>
      <c r="AO1887" s="50"/>
      <c r="AP1887" s="138" t="str">
        <f>IF(NOT($AS1887=$AS1888),ROW(),"")</f>
        <v/>
      </c>
      <c r="AQ1887" s="20" t="str">
        <f>IF(NOT(AS1887=AS1888),AS1888,"")</f>
        <v/>
      </c>
      <c r="AR1887" s="20" t="str">
        <f>INDEX($AB$15:$AM$15,MATCH($AS1887,$AB$11:$AM$11,0))</f>
        <v>in</v>
      </c>
      <c r="AS1887" s="20" t="str">
        <f>LEFT(AT1887,4)</f>
        <v>2007</v>
      </c>
      <c r="AT1887" s="139" t="str">
        <f>LEFT(B1887,6)</f>
        <v>200705</v>
      </c>
    </row>
    <row r="1888" spans="2:46" x14ac:dyDescent="0.25">
      <c r="B1888" s="11">
        <f>'Market Data'!B1874</f>
        <v>20070507</v>
      </c>
      <c r="C1888" s="2">
        <f>'Market Data'!C1874</f>
        <v>8337.5</v>
      </c>
      <c r="D1888" s="2">
        <f>'Market Data'!D1874</f>
        <v>8341.5</v>
      </c>
      <c r="E1888" s="2">
        <f>'Market Data'!E1874</f>
        <v>8303</v>
      </c>
      <c r="F1888" s="12">
        <f>'Market Data'!F1874</f>
        <v>8320</v>
      </c>
      <c r="H1888" s="151">
        <f t="shared" si="275"/>
        <v>1870</v>
      </c>
      <c r="I1888" s="244">
        <f ca="1">IF($H1888&lt;($J$6+1),"",PFE(OFFSET($F1888,0,0,-$J$6)))</f>
        <v>0.24593155085334875</v>
      </c>
      <c r="J1888" s="19"/>
      <c r="K1888" s="139" t="str">
        <f t="shared" ca="1" si="276"/>
        <v>Long</v>
      </c>
      <c r="L1888" s="243" t="e">
        <f t="shared" ca="1" si="271"/>
        <v>#N/A</v>
      </c>
      <c r="M1888" s="242" t="e">
        <f t="shared" ca="1" si="272"/>
        <v>#N/A</v>
      </c>
      <c r="N1888" s="20"/>
      <c r="O1888" s="74">
        <f t="shared" ca="1" si="277"/>
        <v>1</v>
      </c>
      <c r="P1888" s="75">
        <f t="shared" ca="1" si="269"/>
        <v>0</v>
      </c>
      <c r="Q1888" s="76" t="str">
        <f t="shared" ca="1" si="273"/>
        <v/>
      </c>
      <c r="R1888" s="75"/>
      <c r="S1888" s="77">
        <f t="shared" ca="1" si="270"/>
        <v>1</v>
      </c>
      <c r="T1888" s="78"/>
      <c r="U1888" s="81">
        <f t="shared" ca="1" si="278"/>
        <v>280</v>
      </c>
      <c r="V1888" s="82">
        <f t="shared" ca="1" si="274"/>
        <v>195322.46</v>
      </c>
      <c r="W1888" s="50"/>
      <c r="X1888" s="50"/>
      <c r="Y1888" s="50"/>
      <c r="Z1888" s="50"/>
      <c r="AA1888" s="50"/>
      <c r="AG1888" s="50"/>
      <c r="AH1888" s="50"/>
      <c r="AI1888" s="50"/>
      <c r="AJ1888" s="50"/>
      <c r="AK1888" s="50"/>
      <c r="AL1888" s="50"/>
      <c r="AM1888" s="50"/>
      <c r="AN1888" s="50"/>
      <c r="AO1888" s="50"/>
      <c r="AP1888" s="138" t="str">
        <f>IF(NOT($AS1888=$AS1889),ROW(),"")</f>
        <v/>
      </c>
      <c r="AQ1888" s="20" t="str">
        <f>IF(NOT(AS1888=AS1889),AS1889,"")</f>
        <v/>
      </c>
      <c r="AR1888" s="20" t="str">
        <f>INDEX($AB$15:$AM$15,MATCH($AS1888,$AB$11:$AM$11,0))</f>
        <v>in</v>
      </c>
      <c r="AS1888" s="20" t="str">
        <f>LEFT(AT1888,4)</f>
        <v>2007</v>
      </c>
      <c r="AT1888" s="139" t="str">
        <f>LEFT(B1888,6)</f>
        <v>200705</v>
      </c>
    </row>
    <row r="1889" spans="2:46" x14ac:dyDescent="0.25">
      <c r="B1889" s="11">
        <f>'Market Data'!B1875</f>
        <v>20070508</v>
      </c>
      <c r="C1889" s="2">
        <f>'Market Data'!C1875</f>
        <v>8304</v>
      </c>
      <c r="D1889" s="2">
        <f>'Market Data'!D1875</f>
        <v>8315</v>
      </c>
      <c r="E1889" s="2">
        <f>'Market Data'!E1875</f>
        <v>8208</v>
      </c>
      <c r="F1889" s="12">
        <f>'Market Data'!F1875</f>
        <v>8257.5</v>
      </c>
      <c r="H1889" s="151">
        <f t="shared" si="275"/>
        <v>1871</v>
      </c>
      <c r="I1889" s="244">
        <f ca="1">IF($H1889&lt;($J$6+1),"",PFE(OFFSET($F1889,0,0,-$J$6)))</f>
        <v>0.22073727792351505</v>
      </c>
      <c r="J1889" s="19"/>
      <c r="K1889" s="139" t="str">
        <f t="shared" ca="1" si="276"/>
        <v>Long</v>
      </c>
      <c r="L1889" s="243" t="e">
        <f t="shared" ca="1" si="271"/>
        <v>#N/A</v>
      </c>
      <c r="M1889" s="242" t="e">
        <f t="shared" ca="1" si="272"/>
        <v>#N/A</v>
      </c>
      <c r="N1889" s="20"/>
      <c r="O1889" s="74">
        <f t="shared" ca="1" si="277"/>
        <v>1</v>
      </c>
      <c r="P1889" s="75">
        <f t="shared" ca="1" si="269"/>
        <v>0</v>
      </c>
      <c r="Q1889" s="76" t="str">
        <f t="shared" ca="1" si="273"/>
        <v/>
      </c>
      <c r="R1889" s="75"/>
      <c r="S1889" s="77">
        <f t="shared" ca="1" si="270"/>
        <v>1</v>
      </c>
      <c r="T1889" s="78"/>
      <c r="U1889" s="81">
        <f t="shared" ca="1" si="278"/>
        <v>-2187.5</v>
      </c>
      <c r="V1889" s="82">
        <f t="shared" ca="1" si="274"/>
        <v>193134.96</v>
      </c>
      <c r="W1889" s="50"/>
      <c r="X1889" s="50"/>
      <c r="Y1889" s="50"/>
      <c r="Z1889" s="50"/>
      <c r="AA1889" s="50"/>
      <c r="AG1889" s="50"/>
      <c r="AH1889" s="50"/>
      <c r="AI1889" s="50"/>
      <c r="AJ1889" s="50"/>
      <c r="AK1889" s="50"/>
      <c r="AL1889" s="50"/>
      <c r="AM1889" s="50"/>
      <c r="AN1889" s="50"/>
      <c r="AO1889" s="50"/>
      <c r="AP1889" s="138" t="str">
        <f>IF(NOT($AS1889=$AS1890),ROW(),"")</f>
        <v/>
      </c>
      <c r="AQ1889" s="20" t="str">
        <f>IF(NOT(AS1889=AS1890),AS1890,"")</f>
        <v/>
      </c>
      <c r="AR1889" s="20" t="str">
        <f>INDEX($AB$15:$AM$15,MATCH($AS1889,$AB$11:$AM$11,0))</f>
        <v>in</v>
      </c>
      <c r="AS1889" s="20" t="str">
        <f>LEFT(AT1889,4)</f>
        <v>2007</v>
      </c>
      <c r="AT1889" s="139" t="str">
        <f>LEFT(B1889,6)</f>
        <v>200705</v>
      </c>
    </row>
    <row r="1890" spans="2:46" x14ac:dyDescent="0.25">
      <c r="B1890" s="11">
        <f>'Market Data'!B1876</f>
        <v>20070509</v>
      </c>
      <c r="C1890" s="2">
        <f>'Market Data'!C1876</f>
        <v>8281</v>
      </c>
      <c r="D1890" s="2">
        <f>'Market Data'!D1876</f>
        <v>8285.5</v>
      </c>
      <c r="E1890" s="2">
        <f>'Market Data'!E1876</f>
        <v>8221.5</v>
      </c>
      <c r="F1890" s="12">
        <f>'Market Data'!F1876</f>
        <v>8276.5</v>
      </c>
      <c r="H1890" s="151">
        <f t="shared" si="275"/>
        <v>1872</v>
      </c>
      <c r="I1890" s="244">
        <f ca="1">IF($H1890&lt;($J$6+1),"",PFE(OFFSET($F1890,0,0,-$J$6)))</f>
        <v>0.22443449090165918</v>
      </c>
      <c r="J1890" s="19"/>
      <c r="K1890" s="139" t="str">
        <f t="shared" ca="1" si="276"/>
        <v>Long</v>
      </c>
      <c r="L1890" s="243" t="e">
        <f t="shared" ca="1" si="271"/>
        <v>#N/A</v>
      </c>
      <c r="M1890" s="242" t="e">
        <f t="shared" ca="1" si="272"/>
        <v>#N/A</v>
      </c>
      <c r="N1890" s="20"/>
      <c r="O1890" s="74">
        <f t="shared" ca="1" si="277"/>
        <v>1</v>
      </c>
      <c r="P1890" s="75">
        <f t="shared" ca="1" si="269"/>
        <v>0</v>
      </c>
      <c r="Q1890" s="76" t="str">
        <f t="shared" ca="1" si="273"/>
        <v/>
      </c>
      <c r="R1890" s="75"/>
      <c r="S1890" s="77">
        <f t="shared" ca="1" si="270"/>
        <v>1</v>
      </c>
      <c r="T1890" s="78"/>
      <c r="U1890" s="81">
        <f t="shared" ca="1" si="278"/>
        <v>665</v>
      </c>
      <c r="V1890" s="82">
        <f t="shared" ca="1" si="274"/>
        <v>193799.96</v>
      </c>
      <c r="W1890" s="50"/>
      <c r="X1890" s="50"/>
      <c r="Y1890" s="50"/>
      <c r="Z1890" s="50"/>
      <c r="AA1890" s="50"/>
      <c r="AG1890" s="50"/>
      <c r="AH1890" s="50"/>
      <c r="AI1890" s="50"/>
      <c r="AJ1890" s="50"/>
      <c r="AK1890" s="50"/>
      <c r="AL1890" s="50"/>
      <c r="AM1890" s="50"/>
      <c r="AN1890" s="50"/>
      <c r="AO1890" s="50"/>
      <c r="AP1890" s="138" t="str">
        <f>IF(NOT($AS1890=$AS1891),ROW(),"")</f>
        <v/>
      </c>
      <c r="AQ1890" s="20" t="str">
        <f>IF(NOT(AS1890=AS1891),AS1891,"")</f>
        <v/>
      </c>
      <c r="AR1890" s="20" t="str">
        <f>INDEX($AB$15:$AM$15,MATCH($AS1890,$AB$11:$AM$11,0))</f>
        <v>in</v>
      </c>
      <c r="AS1890" s="20" t="str">
        <f>LEFT(AT1890,4)</f>
        <v>2007</v>
      </c>
      <c r="AT1890" s="139" t="str">
        <f>LEFT(B1890,6)</f>
        <v>200705</v>
      </c>
    </row>
    <row r="1891" spans="2:46" x14ac:dyDescent="0.25">
      <c r="B1891" s="11">
        <f>'Market Data'!B1877</f>
        <v>20070510</v>
      </c>
      <c r="C1891" s="2">
        <f>'Market Data'!C1877</f>
        <v>8293.5</v>
      </c>
      <c r="D1891" s="2">
        <f>'Market Data'!D1877</f>
        <v>8294</v>
      </c>
      <c r="E1891" s="2">
        <f>'Market Data'!E1877</f>
        <v>8151.5</v>
      </c>
      <c r="F1891" s="12">
        <f>'Market Data'!F1877</f>
        <v>8165.5</v>
      </c>
      <c r="H1891" s="151">
        <f t="shared" si="275"/>
        <v>1873</v>
      </c>
      <c r="I1891" s="244">
        <f ca="1">IF($H1891&lt;($J$6+1),"",PFE(OFFSET($F1891,0,0,-$J$6)))</f>
        <v>0.20116776128120534</v>
      </c>
      <c r="J1891" s="19"/>
      <c r="K1891" s="139" t="str">
        <f t="shared" ca="1" si="276"/>
        <v>Long</v>
      </c>
      <c r="L1891" s="243" t="e">
        <f t="shared" ca="1" si="271"/>
        <v>#N/A</v>
      </c>
      <c r="M1891" s="242" t="e">
        <f t="shared" ca="1" si="272"/>
        <v>#N/A</v>
      </c>
      <c r="N1891" s="20"/>
      <c r="O1891" s="74">
        <f t="shared" ca="1" si="277"/>
        <v>1</v>
      </c>
      <c r="P1891" s="75">
        <f t="shared" ca="1" si="269"/>
        <v>0</v>
      </c>
      <c r="Q1891" s="76" t="str">
        <f t="shared" ca="1" si="273"/>
        <v/>
      </c>
      <c r="R1891" s="75"/>
      <c r="S1891" s="77">
        <f t="shared" ca="1" si="270"/>
        <v>1</v>
      </c>
      <c r="T1891" s="78"/>
      <c r="U1891" s="81">
        <f t="shared" ca="1" si="278"/>
        <v>-3885</v>
      </c>
      <c r="V1891" s="82">
        <f t="shared" ca="1" si="274"/>
        <v>189914.96</v>
      </c>
      <c r="W1891" s="50"/>
      <c r="X1891" s="50"/>
      <c r="Y1891" s="50"/>
      <c r="Z1891" s="50"/>
      <c r="AA1891" s="50"/>
      <c r="AG1891" s="50"/>
      <c r="AH1891" s="50"/>
      <c r="AI1891" s="50"/>
      <c r="AJ1891" s="50"/>
      <c r="AK1891" s="50"/>
      <c r="AL1891" s="50"/>
      <c r="AM1891" s="50"/>
      <c r="AN1891" s="50"/>
      <c r="AO1891" s="50"/>
      <c r="AP1891" s="138" t="str">
        <f>IF(NOT($AS1891=$AS1892),ROW(),"")</f>
        <v/>
      </c>
      <c r="AQ1891" s="20" t="str">
        <f>IF(NOT(AS1891=AS1892),AS1892,"")</f>
        <v/>
      </c>
      <c r="AR1891" s="20" t="str">
        <f>INDEX($AB$15:$AM$15,MATCH($AS1891,$AB$11:$AM$11,0))</f>
        <v>in</v>
      </c>
      <c r="AS1891" s="20" t="str">
        <f>LEFT(AT1891,4)</f>
        <v>2007</v>
      </c>
      <c r="AT1891" s="139" t="str">
        <f>LEFT(B1891,6)</f>
        <v>200705</v>
      </c>
    </row>
    <row r="1892" spans="2:46" x14ac:dyDescent="0.25">
      <c r="B1892" s="11">
        <f>'Market Data'!B1878</f>
        <v>20070511</v>
      </c>
      <c r="C1892" s="2">
        <f>'Market Data'!C1878</f>
        <v>8156</v>
      </c>
      <c r="D1892" s="2">
        <f>'Market Data'!D1878</f>
        <v>8280</v>
      </c>
      <c r="E1892" s="2">
        <f>'Market Data'!E1878</f>
        <v>8096.5</v>
      </c>
      <c r="F1892" s="12">
        <f>'Market Data'!F1878</f>
        <v>8271</v>
      </c>
      <c r="H1892" s="151">
        <f t="shared" si="275"/>
        <v>1874</v>
      </c>
      <c r="I1892" s="244">
        <f ca="1">IF($H1892&lt;($J$6+1),"",PFE(OFFSET($F1892,0,0,-$J$6)))</f>
        <v>0.19734036417763084</v>
      </c>
      <c r="J1892" s="19"/>
      <c r="K1892" s="139" t="str">
        <f t="shared" ca="1" si="276"/>
        <v>Long</v>
      </c>
      <c r="L1892" s="243" t="e">
        <f t="shared" ca="1" si="271"/>
        <v>#N/A</v>
      </c>
      <c r="M1892" s="242" t="e">
        <f t="shared" ca="1" si="272"/>
        <v>#N/A</v>
      </c>
      <c r="N1892" s="20"/>
      <c r="O1892" s="74">
        <f t="shared" ca="1" si="277"/>
        <v>1</v>
      </c>
      <c r="P1892" s="75">
        <f t="shared" ca="1" si="269"/>
        <v>0</v>
      </c>
      <c r="Q1892" s="76" t="str">
        <f t="shared" ca="1" si="273"/>
        <v/>
      </c>
      <c r="R1892" s="75"/>
      <c r="S1892" s="77">
        <f t="shared" ca="1" si="270"/>
        <v>1</v>
      </c>
      <c r="T1892" s="78"/>
      <c r="U1892" s="81">
        <f t="shared" ca="1" si="278"/>
        <v>3692.5</v>
      </c>
      <c r="V1892" s="82">
        <f t="shared" ca="1" si="274"/>
        <v>193607.46</v>
      </c>
      <c r="W1892" s="50"/>
      <c r="X1892" s="50"/>
      <c r="Y1892" s="50"/>
      <c r="Z1892" s="50"/>
      <c r="AA1892" s="50"/>
      <c r="AG1892" s="50"/>
      <c r="AH1892" s="50"/>
      <c r="AI1892" s="50"/>
      <c r="AJ1892" s="50"/>
      <c r="AK1892" s="50"/>
      <c r="AL1892" s="50"/>
      <c r="AM1892" s="50"/>
      <c r="AN1892" s="50"/>
      <c r="AO1892" s="50"/>
      <c r="AP1892" s="138" t="str">
        <f>IF(NOT($AS1892=$AS1893),ROW(),"")</f>
        <v/>
      </c>
      <c r="AQ1892" s="20" t="str">
        <f>IF(NOT(AS1892=AS1893),AS1893,"")</f>
        <v/>
      </c>
      <c r="AR1892" s="20" t="str">
        <f>INDEX($AB$15:$AM$15,MATCH($AS1892,$AB$11:$AM$11,0))</f>
        <v>in</v>
      </c>
      <c r="AS1892" s="20" t="str">
        <f>LEFT(AT1892,4)</f>
        <v>2007</v>
      </c>
      <c r="AT1892" s="139" t="str">
        <f>LEFT(B1892,6)</f>
        <v>200705</v>
      </c>
    </row>
    <row r="1893" spans="2:46" x14ac:dyDescent="0.25">
      <c r="B1893" s="11">
        <f>'Market Data'!B1879</f>
        <v>20070514</v>
      </c>
      <c r="C1893" s="2">
        <f>'Market Data'!C1879</f>
        <v>8297.5</v>
      </c>
      <c r="D1893" s="2">
        <f>'Market Data'!D1879</f>
        <v>8320.5</v>
      </c>
      <c r="E1893" s="2">
        <f>'Market Data'!E1879</f>
        <v>8234.5</v>
      </c>
      <c r="F1893" s="12">
        <f>'Market Data'!F1879</f>
        <v>8260.5</v>
      </c>
      <c r="H1893" s="151">
        <f t="shared" si="275"/>
        <v>1875</v>
      </c>
      <c r="I1893" s="244">
        <f ca="1">IF($H1893&lt;($J$6+1),"",PFE(OFFSET($F1893,0,0,-$J$6)))</f>
        <v>0.19291178663865277</v>
      </c>
      <c r="J1893" s="19"/>
      <c r="K1893" s="139" t="str">
        <f t="shared" ca="1" si="276"/>
        <v>Long</v>
      </c>
      <c r="L1893" s="243" t="e">
        <f t="shared" ca="1" si="271"/>
        <v>#N/A</v>
      </c>
      <c r="M1893" s="242" t="e">
        <f t="shared" ca="1" si="272"/>
        <v>#N/A</v>
      </c>
      <c r="N1893" s="20"/>
      <c r="O1893" s="74">
        <f t="shared" ca="1" si="277"/>
        <v>1</v>
      </c>
      <c r="P1893" s="75">
        <f t="shared" ca="1" si="269"/>
        <v>0</v>
      </c>
      <c r="Q1893" s="76" t="str">
        <f t="shared" ca="1" si="273"/>
        <v/>
      </c>
      <c r="R1893" s="75"/>
      <c r="S1893" s="77">
        <f t="shared" ca="1" si="270"/>
        <v>1</v>
      </c>
      <c r="T1893" s="78"/>
      <c r="U1893" s="81">
        <f t="shared" ca="1" si="278"/>
        <v>-367.5</v>
      </c>
      <c r="V1893" s="82">
        <f t="shared" ca="1" si="274"/>
        <v>193239.96</v>
      </c>
      <c r="W1893" s="50"/>
      <c r="X1893" s="50"/>
      <c r="Y1893" s="50"/>
      <c r="Z1893" s="50"/>
      <c r="AA1893" s="50"/>
      <c r="AG1893" s="50"/>
      <c r="AH1893" s="50"/>
      <c r="AI1893" s="50"/>
      <c r="AJ1893" s="50"/>
      <c r="AK1893" s="50"/>
      <c r="AL1893" s="50"/>
      <c r="AM1893" s="50"/>
      <c r="AN1893" s="50"/>
      <c r="AO1893" s="50"/>
      <c r="AP1893" s="138" t="str">
        <f>IF(NOT($AS1893=$AS1894),ROW(),"")</f>
        <v/>
      </c>
      <c r="AQ1893" s="20" t="str">
        <f>IF(NOT(AS1893=AS1894),AS1894,"")</f>
        <v/>
      </c>
      <c r="AR1893" s="20" t="str">
        <f>INDEX($AB$15:$AM$15,MATCH($AS1893,$AB$11:$AM$11,0))</f>
        <v>in</v>
      </c>
      <c r="AS1893" s="20" t="str">
        <f>LEFT(AT1893,4)</f>
        <v>2007</v>
      </c>
      <c r="AT1893" s="139" t="str">
        <f>LEFT(B1893,6)</f>
        <v>200705</v>
      </c>
    </row>
    <row r="1894" spans="2:46" x14ac:dyDescent="0.25">
      <c r="B1894" s="11">
        <f>'Market Data'!B1880</f>
        <v>20070515</v>
      </c>
      <c r="C1894" s="2">
        <f>'Market Data'!C1880</f>
        <v>8213.5</v>
      </c>
      <c r="D1894" s="2">
        <f>'Market Data'!D1880</f>
        <v>8312.5</v>
      </c>
      <c r="E1894" s="2">
        <f>'Market Data'!E1880</f>
        <v>8206</v>
      </c>
      <c r="F1894" s="12">
        <f>'Market Data'!F1880</f>
        <v>8292.5</v>
      </c>
      <c r="H1894" s="151">
        <f t="shared" si="275"/>
        <v>1876</v>
      </c>
      <c r="I1894" s="244">
        <f ca="1">IF($H1894&lt;($J$6+1),"",PFE(OFFSET($F1894,0,0,-$J$6)))</f>
        <v>0.19169716477790286</v>
      </c>
      <c r="J1894" s="19"/>
      <c r="K1894" s="139" t="str">
        <f t="shared" ca="1" si="276"/>
        <v>Long</v>
      </c>
      <c r="L1894" s="243" t="e">
        <f t="shared" ca="1" si="271"/>
        <v>#N/A</v>
      </c>
      <c r="M1894" s="242" t="e">
        <f t="shared" ca="1" si="272"/>
        <v>#N/A</v>
      </c>
      <c r="N1894" s="20"/>
      <c r="O1894" s="74">
        <f t="shared" ca="1" si="277"/>
        <v>1</v>
      </c>
      <c r="P1894" s="75">
        <f t="shared" ca="1" si="269"/>
        <v>0</v>
      </c>
      <c r="Q1894" s="76" t="str">
        <f t="shared" ca="1" si="273"/>
        <v/>
      </c>
      <c r="R1894" s="75"/>
      <c r="S1894" s="77">
        <f t="shared" ca="1" si="270"/>
        <v>1</v>
      </c>
      <c r="T1894" s="78"/>
      <c r="U1894" s="81">
        <f t="shared" ca="1" si="278"/>
        <v>1120</v>
      </c>
      <c r="V1894" s="82">
        <f t="shared" ca="1" si="274"/>
        <v>194359.96</v>
      </c>
      <c r="W1894" s="50"/>
      <c r="X1894" s="50"/>
      <c r="Y1894" s="50"/>
      <c r="Z1894" s="50"/>
      <c r="AA1894" s="50"/>
      <c r="AG1894" s="50"/>
      <c r="AH1894" s="50"/>
      <c r="AI1894" s="50"/>
      <c r="AJ1894" s="50"/>
      <c r="AK1894" s="50"/>
      <c r="AL1894" s="50"/>
      <c r="AM1894" s="50"/>
      <c r="AN1894" s="50"/>
      <c r="AO1894" s="50"/>
      <c r="AP1894" s="138" t="str">
        <f>IF(NOT($AS1894=$AS1895),ROW(),"")</f>
        <v/>
      </c>
      <c r="AQ1894" s="20" t="str">
        <f>IF(NOT(AS1894=AS1895),AS1895,"")</f>
        <v/>
      </c>
      <c r="AR1894" s="20" t="str">
        <f>INDEX($AB$15:$AM$15,MATCH($AS1894,$AB$11:$AM$11,0))</f>
        <v>in</v>
      </c>
      <c r="AS1894" s="20" t="str">
        <f>LEFT(AT1894,4)</f>
        <v>2007</v>
      </c>
      <c r="AT1894" s="139" t="str">
        <f>LEFT(B1894,6)</f>
        <v>200705</v>
      </c>
    </row>
    <row r="1895" spans="2:46" x14ac:dyDescent="0.25">
      <c r="B1895" s="11">
        <f>'Market Data'!B1881</f>
        <v>20070516</v>
      </c>
      <c r="C1895" s="2">
        <f>'Market Data'!C1881</f>
        <v>8262</v>
      </c>
      <c r="D1895" s="2">
        <f>'Market Data'!D1881</f>
        <v>8311</v>
      </c>
      <c r="E1895" s="2">
        <f>'Market Data'!E1881</f>
        <v>8247</v>
      </c>
      <c r="F1895" s="12">
        <f>'Market Data'!F1881</f>
        <v>8278.5</v>
      </c>
      <c r="H1895" s="151">
        <f t="shared" si="275"/>
        <v>1877</v>
      </c>
      <c r="I1895" s="244">
        <f ca="1">IF($H1895&lt;($J$6+1),"",PFE(OFFSET($F1895,0,0,-$J$6)))</f>
        <v>0.19497536009129099</v>
      </c>
      <c r="J1895" s="19"/>
      <c r="K1895" s="139" t="str">
        <f t="shared" ca="1" si="276"/>
        <v>Long</v>
      </c>
      <c r="L1895" s="243" t="e">
        <f t="shared" ca="1" si="271"/>
        <v>#N/A</v>
      </c>
      <c r="M1895" s="242" t="e">
        <f t="shared" ca="1" si="272"/>
        <v>#N/A</v>
      </c>
      <c r="N1895" s="20"/>
      <c r="O1895" s="74">
        <f t="shared" ca="1" si="277"/>
        <v>1</v>
      </c>
      <c r="P1895" s="75">
        <f t="shared" ca="1" si="269"/>
        <v>0</v>
      </c>
      <c r="Q1895" s="76" t="str">
        <f t="shared" ca="1" si="273"/>
        <v/>
      </c>
      <c r="R1895" s="75"/>
      <c r="S1895" s="77">
        <f t="shared" ca="1" si="270"/>
        <v>1</v>
      </c>
      <c r="T1895" s="78"/>
      <c r="U1895" s="81">
        <f t="shared" ca="1" si="278"/>
        <v>-490</v>
      </c>
      <c r="V1895" s="82">
        <f t="shared" ca="1" si="274"/>
        <v>193869.96</v>
      </c>
      <c r="W1895" s="50"/>
      <c r="X1895" s="50"/>
      <c r="Y1895" s="50"/>
      <c r="Z1895" s="50"/>
      <c r="AA1895" s="50"/>
      <c r="AG1895" s="50"/>
      <c r="AH1895" s="50"/>
      <c r="AI1895" s="50"/>
      <c r="AJ1895" s="50"/>
      <c r="AK1895" s="50"/>
      <c r="AL1895" s="50"/>
      <c r="AM1895" s="50"/>
      <c r="AN1895" s="50"/>
      <c r="AO1895" s="50"/>
      <c r="AP1895" s="138" t="str">
        <f>IF(NOT($AS1895=$AS1896),ROW(),"")</f>
        <v/>
      </c>
      <c r="AQ1895" s="20" t="str">
        <f>IF(NOT(AS1895=AS1896),AS1896,"")</f>
        <v/>
      </c>
      <c r="AR1895" s="20" t="str">
        <f>INDEX($AB$15:$AM$15,MATCH($AS1895,$AB$11:$AM$11,0))</f>
        <v>in</v>
      </c>
      <c r="AS1895" s="20" t="str">
        <f>LEFT(AT1895,4)</f>
        <v>2007</v>
      </c>
      <c r="AT1895" s="139" t="str">
        <f>LEFT(B1895,6)</f>
        <v>200705</v>
      </c>
    </row>
    <row r="1896" spans="2:46" x14ac:dyDescent="0.25">
      <c r="B1896" s="11">
        <f>'Market Data'!B1882</f>
        <v>20070517</v>
      </c>
      <c r="C1896" s="2">
        <f>'Market Data'!C1882</f>
        <v>8311.5</v>
      </c>
      <c r="D1896" s="2">
        <f>'Market Data'!D1882</f>
        <v>8322</v>
      </c>
      <c r="E1896" s="2">
        <f>'Market Data'!E1882</f>
        <v>8268.5</v>
      </c>
      <c r="F1896" s="12">
        <f>'Market Data'!F1882</f>
        <v>8279.5</v>
      </c>
      <c r="H1896" s="151">
        <f t="shared" si="275"/>
        <v>1878</v>
      </c>
      <c r="I1896" s="244">
        <f ca="1">IF($H1896&lt;($J$6+1),"",PFE(OFFSET($F1896,0,0,-$J$6)))</f>
        <v>0.20095762041068271</v>
      </c>
      <c r="J1896" s="19"/>
      <c r="K1896" s="139" t="str">
        <f t="shared" ca="1" si="276"/>
        <v>Long</v>
      </c>
      <c r="L1896" s="243" t="e">
        <f t="shared" ca="1" si="271"/>
        <v>#N/A</v>
      </c>
      <c r="M1896" s="242" t="e">
        <f t="shared" ca="1" si="272"/>
        <v>#N/A</v>
      </c>
      <c r="N1896" s="20"/>
      <c r="O1896" s="74">
        <f t="shared" ca="1" si="277"/>
        <v>1</v>
      </c>
      <c r="P1896" s="75">
        <f t="shared" ca="1" si="269"/>
        <v>0</v>
      </c>
      <c r="Q1896" s="76" t="str">
        <f t="shared" ca="1" si="273"/>
        <v/>
      </c>
      <c r="R1896" s="75"/>
      <c r="S1896" s="77">
        <f t="shared" ca="1" si="270"/>
        <v>1</v>
      </c>
      <c r="T1896" s="78"/>
      <c r="U1896" s="81">
        <f t="shared" ca="1" si="278"/>
        <v>35</v>
      </c>
      <c r="V1896" s="82">
        <f t="shared" ca="1" si="274"/>
        <v>193904.96</v>
      </c>
      <c r="W1896" s="50"/>
      <c r="X1896" s="50"/>
      <c r="Y1896" s="50"/>
      <c r="Z1896" s="50"/>
      <c r="AA1896" s="50"/>
      <c r="AG1896" s="50"/>
      <c r="AH1896" s="50"/>
      <c r="AI1896" s="50"/>
      <c r="AJ1896" s="50"/>
      <c r="AK1896" s="50"/>
      <c r="AL1896" s="50"/>
      <c r="AM1896" s="50"/>
      <c r="AN1896" s="50"/>
      <c r="AO1896" s="50"/>
      <c r="AP1896" s="138" t="str">
        <f>IF(NOT($AS1896=$AS1897),ROW(),"")</f>
        <v/>
      </c>
      <c r="AQ1896" s="20" t="str">
        <f>IF(NOT(AS1896=AS1897),AS1897,"")</f>
        <v/>
      </c>
      <c r="AR1896" s="20" t="str">
        <f>INDEX($AB$15:$AM$15,MATCH($AS1896,$AB$11:$AM$11,0))</f>
        <v>in</v>
      </c>
      <c r="AS1896" s="20" t="str">
        <f>LEFT(AT1896,4)</f>
        <v>2007</v>
      </c>
      <c r="AT1896" s="139" t="str">
        <f>LEFT(B1896,6)</f>
        <v>200705</v>
      </c>
    </row>
    <row r="1897" spans="2:46" x14ac:dyDescent="0.25">
      <c r="B1897" s="11">
        <f>'Market Data'!B1883</f>
        <v>20070518</v>
      </c>
      <c r="C1897" s="2">
        <f>'Market Data'!C1883</f>
        <v>8269.5</v>
      </c>
      <c r="D1897" s="2">
        <f>'Market Data'!D1883</f>
        <v>8403.5</v>
      </c>
      <c r="E1897" s="2">
        <f>'Market Data'!E1883</f>
        <v>8265.5</v>
      </c>
      <c r="F1897" s="12">
        <f>'Market Data'!F1883</f>
        <v>8400</v>
      </c>
      <c r="H1897" s="151">
        <f t="shared" si="275"/>
        <v>1879</v>
      </c>
      <c r="I1897" s="244">
        <f ca="1">IF($H1897&lt;($J$6+1),"",PFE(OFFSET($F1897,0,0,-$J$6)))</f>
        <v>0.22915040562882327</v>
      </c>
      <c r="J1897" s="19"/>
      <c r="K1897" s="139" t="str">
        <f t="shared" ca="1" si="276"/>
        <v>Long</v>
      </c>
      <c r="L1897" s="243" t="e">
        <f t="shared" ca="1" si="271"/>
        <v>#N/A</v>
      </c>
      <c r="M1897" s="242" t="e">
        <f t="shared" ca="1" si="272"/>
        <v>#N/A</v>
      </c>
      <c r="N1897" s="20"/>
      <c r="O1897" s="74">
        <f t="shared" ca="1" si="277"/>
        <v>1</v>
      </c>
      <c r="P1897" s="75">
        <f t="shared" ca="1" si="269"/>
        <v>0</v>
      </c>
      <c r="Q1897" s="76" t="str">
        <f t="shared" ca="1" si="273"/>
        <v/>
      </c>
      <c r="R1897" s="75"/>
      <c r="S1897" s="77">
        <f t="shared" ca="1" si="270"/>
        <v>1</v>
      </c>
      <c r="T1897" s="78"/>
      <c r="U1897" s="81">
        <f t="shared" ca="1" si="278"/>
        <v>4217.5</v>
      </c>
      <c r="V1897" s="82">
        <f t="shared" ca="1" si="274"/>
        <v>198122.46</v>
      </c>
      <c r="W1897" s="50"/>
      <c r="X1897" s="50"/>
      <c r="Y1897" s="50"/>
      <c r="Z1897" s="50"/>
      <c r="AA1897" s="50"/>
      <c r="AG1897" s="50"/>
      <c r="AH1897" s="50"/>
      <c r="AI1897" s="50"/>
      <c r="AJ1897" s="50"/>
      <c r="AK1897" s="50"/>
      <c r="AL1897" s="50"/>
      <c r="AM1897" s="50"/>
      <c r="AN1897" s="50"/>
      <c r="AO1897" s="50"/>
      <c r="AP1897" s="138" t="str">
        <f>IF(NOT($AS1897=$AS1898),ROW(),"")</f>
        <v/>
      </c>
      <c r="AQ1897" s="20" t="str">
        <f>IF(NOT(AS1897=AS1898),AS1898,"")</f>
        <v/>
      </c>
      <c r="AR1897" s="20" t="str">
        <f>INDEX($AB$15:$AM$15,MATCH($AS1897,$AB$11:$AM$11,0))</f>
        <v>in</v>
      </c>
      <c r="AS1897" s="20" t="str">
        <f>LEFT(AT1897,4)</f>
        <v>2007</v>
      </c>
      <c r="AT1897" s="139" t="str">
        <f>LEFT(B1897,6)</f>
        <v>200705</v>
      </c>
    </row>
    <row r="1898" spans="2:46" x14ac:dyDescent="0.25">
      <c r="B1898" s="11">
        <f>'Market Data'!B1884</f>
        <v>20070521</v>
      </c>
      <c r="C1898" s="2">
        <f>'Market Data'!C1884</f>
        <v>8406</v>
      </c>
      <c r="D1898" s="2">
        <f>'Market Data'!D1884</f>
        <v>8428</v>
      </c>
      <c r="E1898" s="2">
        <f>'Market Data'!E1884</f>
        <v>8382</v>
      </c>
      <c r="F1898" s="12">
        <f>'Market Data'!F1884</f>
        <v>8412.5</v>
      </c>
      <c r="H1898" s="151">
        <f t="shared" si="275"/>
        <v>1880</v>
      </c>
      <c r="I1898" s="244">
        <f ca="1">IF($H1898&lt;($J$6+1),"",PFE(OFFSET($F1898,0,0,-$J$6)))</f>
        <v>0.22006185528252242</v>
      </c>
      <c r="J1898" s="19"/>
      <c r="K1898" s="139" t="str">
        <f t="shared" ca="1" si="276"/>
        <v>Long</v>
      </c>
      <c r="L1898" s="243" t="e">
        <f t="shared" ca="1" si="271"/>
        <v>#N/A</v>
      </c>
      <c r="M1898" s="242" t="e">
        <f t="shared" ca="1" si="272"/>
        <v>#N/A</v>
      </c>
      <c r="N1898" s="20"/>
      <c r="O1898" s="74">
        <f t="shared" ca="1" si="277"/>
        <v>1</v>
      </c>
      <c r="P1898" s="75">
        <f t="shared" ca="1" si="269"/>
        <v>0</v>
      </c>
      <c r="Q1898" s="76" t="str">
        <f t="shared" ca="1" si="273"/>
        <v/>
      </c>
      <c r="R1898" s="75"/>
      <c r="S1898" s="77">
        <f t="shared" ca="1" si="270"/>
        <v>1</v>
      </c>
      <c r="T1898" s="78"/>
      <c r="U1898" s="81">
        <f t="shared" ca="1" si="278"/>
        <v>437.5</v>
      </c>
      <c r="V1898" s="82">
        <f t="shared" ca="1" si="274"/>
        <v>198559.96</v>
      </c>
      <c r="W1898" s="50"/>
      <c r="X1898" s="50"/>
      <c r="Y1898" s="50"/>
      <c r="Z1898" s="50"/>
      <c r="AA1898" s="50"/>
      <c r="AG1898" s="50"/>
      <c r="AH1898" s="50"/>
      <c r="AI1898" s="50"/>
      <c r="AJ1898" s="50"/>
      <c r="AK1898" s="50"/>
      <c r="AL1898" s="50"/>
      <c r="AM1898" s="50"/>
      <c r="AN1898" s="50"/>
      <c r="AO1898" s="50"/>
      <c r="AP1898" s="138" t="str">
        <f>IF(NOT($AS1898=$AS1899),ROW(),"")</f>
        <v/>
      </c>
      <c r="AQ1898" s="20" t="str">
        <f>IF(NOT(AS1898=AS1899),AS1899,"")</f>
        <v/>
      </c>
      <c r="AR1898" s="20" t="str">
        <f>INDEX($AB$15:$AM$15,MATCH($AS1898,$AB$11:$AM$11,0))</f>
        <v>in</v>
      </c>
      <c r="AS1898" s="20" t="str">
        <f>LEFT(AT1898,4)</f>
        <v>2007</v>
      </c>
      <c r="AT1898" s="139" t="str">
        <f>LEFT(B1898,6)</f>
        <v>200705</v>
      </c>
    </row>
    <row r="1899" spans="2:46" x14ac:dyDescent="0.25">
      <c r="B1899" s="11">
        <f>'Market Data'!B1885</f>
        <v>20070522</v>
      </c>
      <c r="C1899" s="2">
        <f>'Market Data'!C1885</f>
        <v>8399</v>
      </c>
      <c r="D1899" s="2">
        <f>'Market Data'!D1885</f>
        <v>8460.5</v>
      </c>
      <c r="E1899" s="2">
        <f>'Market Data'!E1885</f>
        <v>8390</v>
      </c>
      <c r="F1899" s="12">
        <f>'Market Data'!F1885</f>
        <v>8447.5</v>
      </c>
      <c r="H1899" s="151">
        <f t="shared" si="275"/>
        <v>1881</v>
      </c>
      <c r="I1899" s="244">
        <f ca="1">IF($H1899&lt;($J$6+1),"",PFE(OFFSET($F1899,0,0,-$J$6)))</f>
        <v>0.24668610822531745</v>
      </c>
      <c r="J1899" s="19"/>
      <c r="K1899" s="139" t="str">
        <f t="shared" ca="1" si="276"/>
        <v>Long</v>
      </c>
      <c r="L1899" s="243" t="e">
        <f t="shared" ca="1" si="271"/>
        <v>#N/A</v>
      </c>
      <c r="M1899" s="242" t="e">
        <f t="shared" ca="1" si="272"/>
        <v>#N/A</v>
      </c>
      <c r="N1899" s="20"/>
      <c r="O1899" s="74">
        <f t="shared" ca="1" si="277"/>
        <v>1</v>
      </c>
      <c r="P1899" s="75">
        <f t="shared" ca="1" si="269"/>
        <v>0</v>
      </c>
      <c r="Q1899" s="76" t="str">
        <f t="shared" ca="1" si="273"/>
        <v/>
      </c>
      <c r="R1899" s="75"/>
      <c r="S1899" s="77">
        <f t="shared" ca="1" si="270"/>
        <v>1</v>
      </c>
      <c r="T1899" s="78"/>
      <c r="U1899" s="81">
        <f t="shared" ca="1" si="278"/>
        <v>1225</v>
      </c>
      <c r="V1899" s="82">
        <f t="shared" ca="1" si="274"/>
        <v>199784.95999999999</v>
      </c>
      <c r="W1899" s="50"/>
      <c r="X1899" s="50"/>
      <c r="Y1899" s="50"/>
      <c r="Z1899" s="50"/>
      <c r="AA1899" s="50"/>
      <c r="AG1899" s="50"/>
      <c r="AH1899" s="50"/>
      <c r="AI1899" s="50"/>
      <c r="AJ1899" s="50"/>
      <c r="AK1899" s="50"/>
      <c r="AL1899" s="50"/>
      <c r="AM1899" s="50"/>
      <c r="AN1899" s="50"/>
      <c r="AO1899" s="50"/>
      <c r="AP1899" s="138" t="str">
        <f>IF(NOT($AS1899=$AS1900),ROW(),"")</f>
        <v/>
      </c>
      <c r="AQ1899" s="20" t="str">
        <f>IF(NOT(AS1899=AS1900),AS1900,"")</f>
        <v/>
      </c>
      <c r="AR1899" s="20" t="str">
        <f>INDEX($AB$15:$AM$15,MATCH($AS1899,$AB$11:$AM$11,0))</f>
        <v>in</v>
      </c>
      <c r="AS1899" s="20" t="str">
        <f>LEFT(AT1899,4)</f>
        <v>2007</v>
      </c>
      <c r="AT1899" s="139" t="str">
        <f>LEFT(B1899,6)</f>
        <v>200705</v>
      </c>
    </row>
    <row r="1900" spans="2:46" x14ac:dyDescent="0.25">
      <c r="B1900" s="11">
        <f>'Market Data'!B1886</f>
        <v>20070523</v>
      </c>
      <c r="C1900" s="2">
        <f>'Market Data'!C1886</f>
        <v>8436</v>
      </c>
      <c r="D1900" s="2">
        <f>'Market Data'!D1886</f>
        <v>8530</v>
      </c>
      <c r="E1900" s="2">
        <f>'Market Data'!E1886</f>
        <v>8436</v>
      </c>
      <c r="F1900" s="12">
        <f>'Market Data'!F1886</f>
        <v>8529.5</v>
      </c>
      <c r="H1900" s="151">
        <f t="shared" si="275"/>
        <v>1882</v>
      </c>
      <c r="I1900" s="244">
        <f ca="1">IF($H1900&lt;($J$6+1),"",PFE(OFFSET($F1900,0,0,-$J$6)))</f>
        <v>0.26776315145221458</v>
      </c>
      <c r="J1900" s="19"/>
      <c r="K1900" s="139" t="str">
        <f t="shared" ca="1" si="276"/>
        <v>Long</v>
      </c>
      <c r="L1900" s="243" t="e">
        <f t="shared" ca="1" si="271"/>
        <v>#N/A</v>
      </c>
      <c r="M1900" s="242" t="e">
        <f t="shared" ca="1" si="272"/>
        <v>#N/A</v>
      </c>
      <c r="N1900" s="20"/>
      <c r="O1900" s="74">
        <f t="shared" ca="1" si="277"/>
        <v>1</v>
      </c>
      <c r="P1900" s="75">
        <f t="shared" ca="1" si="269"/>
        <v>0</v>
      </c>
      <c r="Q1900" s="76" t="str">
        <f t="shared" ca="1" si="273"/>
        <v/>
      </c>
      <c r="R1900" s="75"/>
      <c r="S1900" s="77">
        <f t="shared" ca="1" si="270"/>
        <v>1</v>
      </c>
      <c r="T1900" s="78"/>
      <c r="U1900" s="81">
        <f t="shared" ca="1" si="278"/>
        <v>2870</v>
      </c>
      <c r="V1900" s="82">
        <f t="shared" ca="1" si="274"/>
        <v>202654.96</v>
      </c>
      <c r="W1900" s="50"/>
      <c r="X1900" s="50"/>
      <c r="Y1900" s="50"/>
      <c r="Z1900" s="50"/>
      <c r="AA1900" s="50"/>
      <c r="AG1900" s="50"/>
      <c r="AH1900" s="50"/>
      <c r="AI1900" s="50"/>
      <c r="AJ1900" s="50"/>
      <c r="AK1900" s="50"/>
      <c r="AL1900" s="50"/>
      <c r="AM1900" s="50"/>
      <c r="AN1900" s="50"/>
      <c r="AO1900" s="50"/>
      <c r="AP1900" s="138" t="str">
        <f>IF(NOT($AS1900=$AS1901),ROW(),"")</f>
        <v/>
      </c>
      <c r="AQ1900" s="20" t="str">
        <f>IF(NOT(AS1900=AS1901),AS1901,"")</f>
        <v/>
      </c>
      <c r="AR1900" s="20" t="str">
        <f>INDEX($AB$15:$AM$15,MATCH($AS1900,$AB$11:$AM$11,0))</f>
        <v>in</v>
      </c>
      <c r="AS1900" s="20" t="str">
        <f>LEFT(AT1900,4)</f>
        <v>2007</v>
      </c>
      <c r="AT1900" s="139" t="str">
        <f>LEFT(B1900,6)</f>
        <v>200705</v>
      </c>
    </row>
    <row r="1901" spans="2:46" x14ac:dyDescent="0.25">
      <c r="B1901" s="11">
        <f>'Market Data'!B1887</f>
        <v>20070524</v>
      </c>
      <c r="C1901" s="2">
        <f>'Market Data'!C1887</f>
        <v>8491</v>
      </c>
      <c r="D1901" s="2">
        <f>'Market Data'!D1887</f>
        <v>8557</v>
      </c>
      <c r="E1901" s="2">
        <f>'Market Data'!E1887</f>
        <v>8451.5</v>
      </c>
      <c r="F1901" s="12">
        <f>'Market Data'!F1887</f>
        <v>8475.5</v>
      </c>
      <c r="H1901" s="151">
        <f t="shared" si="275"/>
        <v>1883</v>
      </c>
      <c r="I1901" s="244">
        <f ca="1">IF($H1901&lt;($J$6+1),"",PFE(OFFSET($F1901,0,0,-$J$6)))</f>
        <v>0.23540452730578121</v>
      </c>
      <c r="J1901" s="19"/>
      <c r="K1901" s="139" t="str">
        <f t="shared" ca="1" si="276"/>
        <v>Long</v>
      </c>
      <c r="L1901" s="243" t="e">
        <f t="shared" ca="1" si="271"/>
        <v>#N/A</v>
      </c>
      <c r="M1901" s="242" t="e">
        <f t="shared" ca="1" si="272"/>
        <v>#N/A</v>
      </c>
      <c r="N1901" s="20"/>
      <c r="O1901" s="74">
        <f t="shared" ca="1" si="277"/>
        <v>1</v>
      </c>
      <c r="P1901" s="75">
        <f t="shared" ca="1" si="269"/>
        <v>0</v>
      </c>
      <c r="Q1901" s="76" t="str">
        <f t="shared" ca="1" si="273"/>
        <v/>
      </c>
      <c r="R1901" s="75"/>
      <c r="S1901" s="77">
        <f t="shared" ca="1" si="270"/>
        <v>1</v>
      </c>
      <c r="T1901" s="78"/>
      <c r="U1901" s="81">
        <f t="shared" ca="1" si="278"/>
        <v>-1890</v>
      </c>
      <c r="V1901" s="82">
        <f t="shared" ca="1" si="274"/>
        <v>200764.96</v>
      </c>
      <c r="W1901" s="50"/>
      <c r="X1901" s="50"/>
      <c r="Y1901" s="50"/>
      <c r="Z1901" s="50"/>
      <c r="AA1901" s="50"/>
      <c r="AG1901" s="50"/>
      <c r="AH1901" s="50"/>
      <c r="AI1901" s="50"/>
      <c r="AJ1901" s="50"/>
      <c r="AK1901" s="50"/>
      <c r="AL1901" s="50"/>
      <c r="AM1901" s="50"/>
      <c r="AN1901" s="50"/>
      <c r="AO1901" s="50"/>
      <c r="AP1901" s="138" t="str">
        <f>IF(NOT($AS1901=$AS1902),ROW(),"")</f>
        <v/>
      </c>
      <c r="AQ1901" s="20" t="str">
        <f>IF(NOT(AS1901=AS1902),AS1902,"")</f>
        <v/>
      </c>
      <c r="AR1901" s="20" t="str">
        <f>INDEX($AB$15:$AM$15,MATCH($AS1901,$AB$11:$AM$11,0))</f>
        <v>in</v>
      </c>
      <c r="AS1901" s="20" t="str">
        <f>LEFT(AT1901,4)</f>
        <v>2007</v>
      </c>
      <c r="AT1901" s="139" t="str">
        <f>LEFT(B1901,6)</f>
        <v>200705</v>
      </c>
    </row>
    <row r="1902" spans="2:46" x14ac:dyDescent="0.25">
      <c r="B1902" s="11">
        <f>'Market Data'!B1888</f>
        <v>20070525</v>
      </c>
      <c r="C1902" s="2">
        <f>'Market Data'!C1888</f>
        <v>8457.5</v>
      </c>
      <c r="D1902" s="2">
        <f>'Market Data'!D1888</f>
        <v>8527.5</v>
      </c>
      <c r="E1902" s="2">
        <f>'Market Data'!E1888</f>
        <v>8439</v>
      </c>
      <c r="F1902" s="12">
        <f>'Market Data'!F1888</f>
        <v>8519.5</v>
      </c>
      <c r="H1902" s="151">
        <f t="shared" si="275"/>
        <v>1884</v>
      </c>
      <c r="I1902" s="244">
        <f ca="1">IF($H1902&lt;($J$6+1),"",PFE(OFFSET($F1902,0,0,-$J$6)))</f>
        <v>0.25539269811998561</v>
      </c>
      <c r="J1902" s="19"/>
      <c r="K1902" s="139" t="str">
        <f t="shared" ca="1" si="276"/>
        <v>Long</v>
      </c>
      <c r="L1902" s="243" t="e">
        <f t="shared" ca="1" si="271"/>
        <v>#N/A</v>
      </c>
      <c r="M1902" s="242" t="e">
        <f t="shared" ca="1" si="272"/>
        <v>#N/A</v>
      </c>
      <c r="N1902" s="20"/>
      <c r="O1902" s="74">
        <f t="shared" ca="1" si="277"/>
        <v>1</v>
      </c>
      <c r="P1902" s="75">
        <f t="shared" ca="1" si="269"/>
        <v>0</v>
      </c>
      <c r="Q1902" s="76" t="str">
        <f t="shared" ca="1" si="273"/>
        <v/>
      </c>
      <c r="R1902" s="75"/>
      <c r="S1902" s="77">
        <f t="shared" ca="1" si="270"/>
        <v>1</v>
      </c>
      <c r="T1902" s="78"/>
      <c r="U1902" s="81">
        <f t="shared" ca="1" si="278"/>
        <v>1540</v>
      </c>
      <c r="V1902" s="82">
        <f t="shared" ca="1" si="274"/>
        <v>202304.96</v>
      </c>
      <c r="W1902" s="50"/>
      <c r="X1902" s="50"/>
      <c r="Y1902" s="50"/>
      <c r="Z1902" s="50"/>
      <c r="AA1902" s="50"/>
      <c r="AG1902" s="50"/>
      <c r="AH1902" s="50"/>
      <c r="AI1902" s="50"/>
      <c r="AJ1902" s="50"/>
      <c r="AK1902" s="50"/>
      <c r="AL1902" s="50"/>
      <c r="AM1902" s="50"/>
      <c r="AN1902" s="50"/>
      <c r="AO1902" s="50"/>
      <c r="AP1902" s="138" t="str">
        <f>IF(NOT($AS1902=$AS1903),ROW(),"")</f>
        <v/>
      </c>
      <c r="AQ1902" s="20" t="str">
        <f>IF(NOT(AS1902=AS1903),AS1903,"")</f>
        <v/>
      </c>
      <c r="AR1902" s="20" t="str">
        <f>INDEX($AB$15:$AM$15,MATCH($AS1902,$AB$11:$AM$11,0))</f>
        <v>in</v>
      </c>
      <c r="AS1902" s="20" t="str">
        <f>LEFT(AT1902,4)</f>
        <v>2007</v>
      </c>
      <c r="AT1902" s="139" t="str">
        <f>LEFT(B1902,6)</f>
        <v>200705</v>
      </c>
    </row>
    <row r="1903" spans="2:46" x14ac:dyDescent="0.25">
      <c r="B1903" s="11">
        <f>'Market Data'!B1889</f>
        <v>20070529</v>
      </c>
      <c r="C1903" s="2">
        <f>'Market Data'!C1889</f>
        <v>8543.5</v>
      </c>
      <c r="D1903" s="2">
        <f>'Market Data'!D1889</f>
        <v>8567.5</v>
      </c>
      <c r="E1903" s="2">
        <f>'Market Data'!E1889</f>
        <v>8513.5</v>
      </c>
      <c r="F1903" s="12">
        <f>'Market Data'!F1889</f>
        <v>8549</v>
      </c>
      <c r="H1903" s="151">
        <f t="shared" si="275"/>
        <v>1885</v>
      </c>
      <c r="I1903" s="244">
        <f ca="1">IF($H1903&lt;($J$6+1),"",PFE(OFFSET($F1903,0,0,-$J$6)))</f>
        <v>0.26784187694576117</v>
      </c>
      <c r="J1903" s="19"/>
      <c r="K1903" s="139" t="str">
        <f t="shared" ca="1" si="276"/>
        <v>Long</v>
      </c>
      <c r="L1903" s="243" t="e">
        <f t="shared" ca="1" si="271"/>
        <v>#N/A</v>
      </c>
      <c r="M1903" s="242" t="e">
        <f t="shared" ca="1" si="272"/>
        <v>#N/A</v>
      </c>
      <c r="N1903" s="20"/>
      <c r="O1903" s="74">
        <f t="shared" ca="1" si="277"/>
        <v>1</v>
      </c>
      <c r="P1903" s="75">
        <f t="shared" ca="1" si="269"/>
        <v>0</v>
      </c>
      <c r="Q1903" s="76" t="str">
        <f t="shared" ca="1" si="273"/>
        <v/>
      </c>
      <c r="R1903" s="75"/>
      <c r="S1903" s="77">
        <f t="shared" ca="1" si="270"/>
        <v>1</v>
      </c>
      <c r="T1903" s="78"/>
      <c r="U1903" s="81">
        <f t="shared" ca="1" si="278"/>
        <v>1032.5</v>
      </c>
      <c r="V1903" s="82">
        <f t="shared" ca="1" si="274"/>
        <v>203337.46</v>
      </c>
      <c r="W1903" s="50"/>
      <c r="X1903" s="50"/>
      <c r="Y1903" s="50"/>
      <c r="Z1903" s="50"/>
      <c r="AA1903" s="50"/>
      <c r="AG1903" s="50"/>
      <c r="AH1903" s="50"/>
      <c r="AI1903" s="50"/>
      <c r="AJ1903" s="50"/>
      <c r="AK1903" s="50"/>
      <c r="AL1903" s="50"/>
      <c r="AM1903" s="50"/>
      <c r="AN1903" s="50"/>
      <c r="AO1903" s="50"/>
      <c r="AP1903" s="138" t="str">
        <f>IF(NOT($AS1903=$AS1904),ROW(),"")</f>
        <v/>
      </c>
      <c r="AQ1903" s="20" t="str">
        <f>IF(NOT(AS1903=AS1904),AS1904,"")</f>
        <v/>
      </c>
      <c r="AR1903" s="20" t="str">
        <f>INDEX($AB$15:$AM$15,MATCH($AS1903,$AB$11:$AM$11,0))</f>
        <v>in</v>
      </c>
      <c r="AS1903" s="20" t="str">
        <f>LEFT(AT1903,4)</f>
        <v>2007</v>
      </c>
      <c r="AT1903" s="139" t="str">
        <f>LEFT(B1903,6)</f>
        <v>200705</v>
      </c>
    </row>
    <row r="1904" spans="2:46" x14ac:dyDescent="0.25">
      <c r="B1904" s="11">
        <f>'Market Data'!B1890</f>
        <v>20070530</v>
      </c>
      <c r="C1904" s="2">
        <f>'Market Data'!C1890</f>
        <v>8518.5</v>
      </c>
      <c r="D1904" s="2">
        <f>'Market Data'!D1890</f>
        <v>8567</v>
      </c>
      <c r="E1904" s="2">
        <f>'Market Data'!E1890</f>
        <v>8453</v>
      </c>
      <c r="F1904" s="12">
        <f>'Market Data'!F1890</f>
        <v>8554</v>
      </c>
      <c r="H1904" s="151">
        <f t="shared" si="275"/>
        <v>1886</v>
      </c>
      <c r="I1904" s="244">
        <f ca="1">IF($H1904&lt;($J$6+1),"",PFE(OFFSET($F1904,0,0,-$J$6)))</f>
        <v>0.26369597687092533</v>
      </c>
      <c r="J1904" s="19"/>
      <c r="K1904" s="139" t="str">
        <f t="shared" ca="1" si="276"/>
        <v>Long</v>
      </c>
      <c r="L1904" s="243" t="e">
        <f t="shared" ca="1" si="271"/>
        <v>#N/A</v>
      </c>
      <c r="M1904" s="242" t="e">
        <f t="shared" ca="1" si="272"/>
        <v>#N/A</v>
      </c>
      <c r="N1904" s="20"/>
      <c r="O1904" s="74">
        <f t="shared" ca="1" si="277"/>
        <v>1</v>
      </c>
      <c r="P1904" s="75">
        <f t="shared" ca="1" si="269"/>
        <v>0</v>
      </c>
      <c r="Q1904" s="76" t="str">
        <f t="shared" ca="1" si="273"/>
        <v/>
      </c>
      <c r="R1904" s="75"/>
      <c r="S1904" s="77">
        <f t="shared" ca="1" si="270"/>
        <v>1</v>
      </c>
      <c r="T1904" s="78"/>
      <c r="U1904" s="81">
        <f t="shared" ca="1" si="278"/>
        <v>175</v>
      </c>
      <c r="V1904" s="82">
        <f t="shared" ca="1" si="274"/>
        <v>203512.46</v>
      </c>
      <c r="W1904" s="50"/>
      <c r="X1904" s="50"/>
      <c r="Y1904" s="50"/>
      <c r="Z1904" s="50"/>
      <c r="AA1904" s="50"/>
      <c r="AG1904" s="50"/>
      <c r="AH1904" s="50"/>
      <c r="AI1904" s="50"/>
      <c r="AJ1904" s="50"/>
      <c r="AK1904" s="50"/>
      <c r="AL1904" s="50"/>
      <c r="AM1904" s="50"/>
      <c r="AN1904" s="50"/>
      <c r="AO1904" s="50"/>
      <c r="AP1904" s="138" t="str">
        <f>IF(NOT($AS1904=$AS1905),ROW(),"")</f>
        <v/>
      </c>
      <c r="AQ1904" s="20" t="str">
        <f>IF(NOT(AS1904=AS1905),AS1905,"")</f>
        <v/>
      </c>
      <c r="AR1904" s="20" t="str">
        <f>INDEX($AB$15:$AM$15,MATCH($AS1904,$AB$11:$AM$11,0))</f>
        <v>in</v>
      </c>
      <c r="AS1904" s="20" t="str">
        <f>LEFT(AT1904,4)</f>
        <v>2007</v>
      </c>
      <c r="AT1904" s="139" t="str">
        <f>LEFT(B1904,6)</f>
        <v>200705</v>
      </c>
    </row>
    <row r="1905" spans="2:46" x14ac:dyDescent="0.25">
      <c r="B1905" s="11">
        <f>'Market Data'!B1891</f>
        <v>20070531</v>
      </c>
      <c r="C1905" s="2">
        <f>'Market Data'!C1891</f>
        <v>8610</v>
      </c>
      <c r="D1905" s="2">
        <f>'Market Data'!D1891</f>
        <v>8672</v>
      </c>
      <c r="E1905" s="2">
        <f>'Market Data'!E1891</f>
        <v>8606.5</v>
      </c>
      <c r="F1905" s="12">
        <f>'Market Data'!F1891</f>
        <v>8663</v>
      </c>
      <c r="H1905" s="151">
        <f t="shared" si="275"/>
        <v>1887</v>
      </c>
      <c r="I1905" s="244">
        <f ca="1">IF($H1905&lt;($J$6+1),"",PFE(OFFSET($F1905,0,0,-$J$6)))</f>
        <v>0.27260883388573354</v>
      </c>
      <c r="J1905" s="19"/>
      <c r="K1905" s="139" t="str">
        <f t="shared" ca="1" si="276"/>
        <v>Long</v>
      </c>
      <c r="L1905" s="243" t="e">
        <f t="shared" ca="1" si="271"/>
        <v>#N/A</v>
      </c>
      <c r="M1905" s="242" t="e">
        <f t="shared" ca="1" si="272"/>
        <v>#N/A</v>
      </c>
      <c r="N1905" s="20"/>
      <c r="O1905" s="74">
        <f t="shared" ca="1" si="277"/>
        <v>1</v>
      </c>
      <c r="P1905" s="75">
        <f t="shared" ca="1" si="269"/>
        <v>0</v>
      </c>
      <c r="Q1905" s="76" t="str">
        <f t="shared" ca="1" si="273"/>
        <v/>
      </c>
      <c r="R1905" s="75"/>
      <c r="S1905" s="77">
        <f t="shared" ca="1" si="270"/>
        <v>1</v>
      </c>
      <c r="T1905" s="78"/>
      <c r="U1905" s="81">
        <f t="shared" ca="1" si="278"/>
        <v>3815</v>
      </c>
      <c r="V1905" s="82">
        <f t="shared" ca="1" si="274"/>
        <v>207327.46</v>
      </c>
      <c r="W1905" s="50"/>
      <c r="X1905" s="50"/>
      <c r="Y1905" s="50"/>
      <c r="Z1905" s="50"/>
      <c r="AA1905" s="50"/>
      <c r="AG1905" s="50"/>
      <c r="AH1905" s="50"/>
      <c r="AI1905" s="50"/>
      <c r="AJ1905" s="50"/>
      <c r="AK1905" s="50"/>
      <c r="AL1905" s="50"/>
      <c r="AM1905" s="50"/>
      <c r="AN1905" s="50"/>
      <c r="AO1905" s="50"/>
      <c r="AP1905" s="138" t="str">
        <f>IF(NOT($AS1905=$AS1906),ROW(),"")</f>
        <v/>
      </c>
      <c r="AQ1905" s="20" t="str">
        <f>IF(NOT(AS1905=AS1906),AS1906,"")</f>
        <v/>
      </c>
      <c r="AR1905" s="20" t="str">
        <f>INDEX($AB$15:$AM$15,MATCH($AS1905,$AB$11:$AM$11,0))</f>
        <v>in</v>
      </c>
      <c r="AS1905" s="20" t="str">
        <f>LEFT(AT1905,4)</f>
        <v>2007</v>
      </c>
      <c r="AT1905" s="139" t="str">
        <f>LEFT(B1905,6)</f>
        <v>200705</v>
      </c>
    </row>
    <row r="1906" spans="2:46" x14ac:dyDescent="0.25">
      <c r="B1906" s="11">
        <f>'Market Data'!B1892</f>
        <v>20070601</v>
      </c>
      <c r="C1906" s="2">
        <f>'Market Data'!C1892</f>
        <v>8669</v>
      </c>
      <c r="D1906" s="2">
        <f>'Market Data'!D1892</f>
        <v>8778.5</v>
      </c>
      <c r="E1906" s="2">
        <f>'Market Data'!E1892</f>
        <v>8662.5</v>
      </c>
      <c r="F1906" s="12">
        <f>'Market Data'!F1892</f>
        <v>8737</v>
      </c>
      <c r="H1906" s="151">
        <f t="shared" si="275"/>
        <v>1888</v>
      </c>
      <c r="I1906" s="244">
        <f ca="1">IF($H1906&lt;($J$6+1),"",PFE(OFFSET($F1906,0,0,-$J$6)))</f>
        <v>0.2888536420924076</v>
      </c>
      <c r="J1906" s="19"/>
      <c r="K1906" s="139" t="str">
        <f t="shared" ca="1" si="276"/>
        <v>Long</v>
      </c>
      <c r="L1906" s="243" t="e">
        <f t="shared" ca="1" si="271"/>
        <v>#N/A</v>
      </c>
      <c r="M1906" s="242" t="e">
        <f t="shared" ca="1" si="272"/>
        <v>#N/A</v>
      </c>
      <c r="N1906" s="20"/>
      <c r="O1906" s="74">
        <f t="shared" ca="1" si="277"/>
        <v>1</v>
      </c>
      <c r="P1906" s="75">
        <f t="shared" ca="1" si="269"/>
        <v>0</v>
      </c>
      <c r="Q1906" s="76" t="str">
        <f t="shared" ca="1" si="273"/>
        <v/>
      </c>
      <c r="R1906" s="75"/>
      <c r="S1906" s="77">
        <f t="shared" ca="1" si="270"/>
        <v>1</v>
      </c>
      <c r="T1906" s="78"/>
      <c r="U1906" s="81">
        <f t="shared" ca="1" si="278"/>
        <v>2590</v>
      </c>
      <c r="V1906" s="82">
        <f t="shared" ca="1" si="274"/>
        <v>209917.46</v>
      </c>
      <c r="W1906" s="50"/>
      <c r="X1906" s="50"/>
      <c r="Y1906" s="50"/>
      <c r="Z1906" s="50"/>
      <c r="AA1906" s="50"/>
      <c r="AG1906" s="50"/>
      <c r="AH1906" s="50"/>
      <c r="AI1906" s="50"/>
      <c r="AJ1906" s="50"/>
      <c r="AK1906" s="50"/>
      <c r="AL1906" s="50"/>
      <c r="AM1906" s="50"/>
      <c r="AN1906" s="50"/>
      <c r="AO1906" s="50"/>
      <c r="AP1906" s="138" t="str">
        <f>IF(NOT($AS1906=$AS1907),ROW(),"")</f>
        <v/>
      </c>
      <c r="AQ1906" s="20" t="str">
        <f>IF(NOT(AS1906=AS1907),AS1907,"")</f>
        <v/>
      </c>
      <c r="AR1906" s="20" t="str">
        <f>INDEX($AB$15:$AM$15,MATCH($AS1906,$AB$11:$AM$11,0))</f>
        <v>in</v>
      </c>
      <c r="AS1906" s="20" t="str">
        <f>LEFT(AT1906,4)</f>
        <v>2007</v>
      </c>
      <c r="AT1906" s="139" t="str">
        <f>LEFT(B1906,6)</f>
        <v>200706</v>
      </c>
    </row>
    <row r="1907" spans="2:46" x14ac:dyDescent="0.25">
      <c r="B1907" s="11">
        <f>'Market Data'!B1893</f>
        <v>20070604</v>
      </c>
      <c r="C1907" s="2">
        <f>'Market Data'!C1893</f>
        <v>8738.5</v>
      </c>
      <c r="D1907" s="2">
        <f>'Market Data'!D1893</f>
        <v>8784.5</v>
      </c>
      <c r="E1907" s="2">
        <f>'Market Data'!E1893</f>
        <v>8709</v>
      </c>
      <c r="F1907" s="12">
        <f>'Market Data'!F1893</f>
        <v>8753.5</v>
      </c>
      <c r="H1907" s="151">
        <f t="shared" si="275"/>
        <v>1889</v>
      </c>
      <c r="I1907" s="244">
        <f ca="1">IF($H1907&lt;($J$6+1),"",PFE(OFFSET($F1907,0,0,-$J$6)))</f>
        <v>0.27952690568828925</v>
      </c>
      <c r="J1907" s="19"/>
      <c r="K1907" s="139" t="str">
        <f t="shared" ca="1" si="276"/>
        <v>Long</v>
      </c>
      <c r="L1907" s="243" t="e">
        <f t="shared" ca="1" si="271"/>
        <v>#N/A</v>
      </c>
      <c r="M1907" s="242" t="e">
        <f t="shared" ca="1" si="272"/>
        <v>#N/A</v>
      </c>
      <c r="N1907" s="20"/>
      <c r="O1907" s="74">
        <f t="shared" ca="1" si="277"/>
        <v>1</v>
      </c>
      <c r="P1907" s="75">
        <f t="shared" ca="1" si="269"/>
        <v>0</v>
      </c>
      <c r="Q1907" s="76" t="str">
        <f t="shared" ca="1" si="273"/>
        <v/>
      </c>
      <c r="R1907" s="75"/>
      <c r="S1907" s="77">
        <f t="shared" ca="1" si="270"/>
        <v>1</v>
      </c>
      <c r="T1907" s="78"/>
      <c r="U1907" s="81">
        <f t="shared" ca="1" si="278"/>
        <v>577.5</v>
      </c>
      <c r="V1907" s="82">
        <f t="shared" ca="1" si="274"/>
        <v>210494.96</v>
      </c>
      <c r="W1907" s="50"/>
      <c r="X1907" s="50"/>
      <c r="Y1907" s="50"/>
      <c r="Z1907" s="50"/>
      <c r="AA1907" s="50"/>
      <c r="AG1907" s="50"/>
      <c r="AH1907" s="50"/>
      <c r="AI1907" s="50"/>
      <c r="AJ1907" s="50"/>
      <c r="AK1907" s="50"/>
      <c r="AL1907" s="50"/>
      <c r="AM1907" s="50"/>
      <c r="AN1907" s="50"/>
      <c r="AO1907" s="50"/>
      <c r="AP1907" s="138" t="str">
        <f>IF(NOT($AS1907=$AS1908),ROW(),"")</f>
        <v/>
      </c>
      <c r="AQ1907" s="20" t="str">
        <f>IF(NOT(AS1907=AS1908),AS1908,"")</f>
        <v/>
      </c>
      <c r="AR1907" s="20" t="str">
        <f>INDEX($AB$15:$AM$15,MATCH($AS1907,$AB$11:$AM$11,0))</f>
        <v>in</v>
      </c>
      <c r="AS1907" s="20" t="str">
        <f>LEFT(AT1907,4)</f>
        <v>2007</v>
      </c>
      <c r="AT1907" s="139" t="str">
        <f>LEFT(B1907,6)</f>
        <v>200706</v>
      </c>
    </row>
    <row r="1908" spans="2:46" x14ac:dyDescent="0.25">
      <c r="B1908" s="11">
        <f>'Market Data'!B1894</f>
        <v>20070605</v>
      </c>
      <c r="C1908" s="2">
        <f>'Market Data'!C1894</f>
        <v>8746</v>
      </c>
      <c r="D1908" s="2">
        <f>'Market Data'!D1894</f>
        <v>8776.5</v>
      </c>
      <c r="E1908" s="2">
        <f>'Market Data'!E1894</f>
        <v>8626.5</v>
      </c>
      <c r="F1908" s="12">
        <f>'Market Data'!F1894</f>
        <v>8650</v>
      </c>
      <c r="H1908" s="151">
        <f t="shared" si="275"/>
        <v>1890</v>
      </c>
      <c r="I1908" s="244">
        <f ca="1">IF($H1908&lt;($J$6+1),"",PFE(OFFSET($F1908,0,0,-$J$6)))</f>
        <v>0.23777788636368385</v>
      </c>
      <c r="J1908" s="19"/>
      <c r="K1908" s="139" t="str">
        <f t="shared" ca="1" si="276"/>
        <v>Long</v>
      </c>
      <c r="L1908" s="243" t="e">
        <f t="shared" ca="1" si="271"/>
        <v>#N/A</v>
      </c>
      <c r="M1908" s="242" t="e">
        <f t="shared" ca="1" si="272"/>
        <v>#N/A</v>
      </c>
      <c r="N1908" s="20"/>
      <c r="O1908" s="74">
        <f t="shared" ca="1" si="277"/>
        <v>1</v>
      </c>
      <c r="P1908" s="75">
        <f t="shared" ca="1" si="269"/>
        <v>0</v>
      </c>
      <c r="Q1908" s="76" t="str">
        <f t="shared" ca="1" si="273"/>
        <v/>
      </c>
      <c r="R1908" s="75"/>
      <c r="S1908" s="77">
        <f t="shared" ca="1" si="270"/>
        <v>1</v>
      </c>
      <c r="T1908" s="78"/>
      <c r="U1908" s="81">
        <f t="shared" ca="1" si="278"/>
        <v>-3622.5</v>
      </c>
      <c r="V1908" s="82">
        <f t="shared" ca="1" si="274"/>
        <v>206872.46</v>
      </c>
      <c r="W1908" s="50"/>
      <c r="X1908" s="50"/>
      <c r="Y1908" s="50"/>
      <c r="Z1908" s="50"/>
      <c r="AA1908" s="50"/>
      <c r="AG1908" s="50"/>
      <c r="AH1908" s="50"/>
      <c r="AI1908" s="50"/>
      <c r="AJ1908" s="50"/>
      <c r="AK1908" s="50"/>
      <c r="AL1908" s="50"/>
      <c r="AM1908" s="50"/>
      <c r="AN1908" s="50"/>
      <c r="AO1908" s="50"/>
      <c r="AP1908" s="138" t="str">
        <f>IF(NOT($AS1908=$AS1909),ROW(),"")</f>
        <v/>
      </c>
      <c r="AQ1908" s="20" t="str">
        <f>IF(NOT(AS1908=AS1909),AS1909,"")</f>
        <v/>
      </c>
      <c r="AR1908" s="20" t="str">
        <f>INDEX($AB$15:$AM$15,MATCH($AS1908,$AB$11:$AM$11,0))</f>
        <v>in</v>
      </c>
      <c r="AS1908" s="20" t="str">
        <f>LEFT(AT1908,4)</f>
        <v>2007</v>
      </c>
      <c r="AT1908" s="139" t="str">
        <f>LEFT(B1908,6)</f>
        <v>200706</v>
      </c>
    </row>
    <row r="1909" spans="2:46" x14ac:dyDescent="0.25">
      <c r="B1909" s="11">
        <f>'Market Data'!B1895</f>
        <v>20070606</v>
      </c>
      <c r="C1909" s="2">
        <f>'Market Data'!C1895</f>
        <v>8695.5</v>
      </c>
      <c r="D1909" s="2">
        <f>'Market Data'!D1895</f>
        <v>8701.5</v>
      </c>
      <c r="E1909" s="2">
        <f>'Market Data'!E1895</f>
        <v>8475</v>
      </c>
      <c r="F1909" s="12">
        <f>'Market Data'!F1895</f>
        <v>8484</v>
      </c>
      <c r="H1909" s="151">
        <f t="shared" si="275"/>
        <v>1891</v>
      </c>
      <c r="I1909" s="244">
        <f ca="1">IF($H1909&lt;($J$6+1),"",PFE(OFFSET($F1909,0,0,-$J$6)))</f>
        <v>0.19095107464082081</v>
      </c>
      <c r="J1909" s="19"/>
      <c r="K1909" s="139" t="str">
        <f t="shared" ca="1" si="276"/>
        <v>Long</v>
      </c>
      <c r="L1909" s="243" t="e">
        <f t="shared" ca="1" si="271"/>
        <v>#N/A</v>
      </c>
      <c r="M1909" s="242" t="e">
        <f t="shared" ca="1" si="272"/>
        <v>#N/A</v>
      </c>
      <c r="N1909" s="20"/>
      <c r="O1909" s="74">
        <f t="shared" ca="1" si="277"/>
        <v>1</v>
      </c>
      <c r="P1909" s="75">
        <f t="shared" ca="1" si="269"/>
        <v>0</v>
      </c>
      <c r="Q1909" s="76" t="str">
        <f t="shared" ca="1" si="273"/>
        <v/>
      </c>
      <c r="R1909" s="75"/>
      <c r="S1909" s="77">
        <f t="shared" ca="1" si="270"/>
        <v>1</v>
      </c>
      <c r="T1909" s="78"/>
      <c r="U1909" s="81">
        <f t="shared" ca="1" si="278"/>
        <v>-5810</v>
      </c>
      <c r="V1909" s="82">
        <f t="shared" ca="1" si="274"/>
        <v>201062.46</v>
      </c>
      <c r="W1909" s="50"/>
      <c r="X1909" s="50"/>
      <c r="Y1909" s="50"/>
      <c r="Z1909" s="50"/>
      <c r="AA1909" s="50"/>
      <c r="AG1909" s="50"/>
      <c r="AH1909" s="50"/>
      <c r="AI1909" s="50"/>
      <c r="AJ1909" s="50"/>
      <c r="AK1909" s="50"/>
      <c r="AL1909" s="50"/>
      <c r="AM1909" s="50"/>
      <c r="AN1909" s="50"/>
      <c r="AO1909" s="50"/>
      <c r="AP1909" s="138" t="str">
        <f>IF(NOT($AS1909=$AS1910),ROW(),"")</f>
        <v/>
      </c>
      <c r="AQ1909" s="20" t="str">
        <f>IF(NOT(AS1909=AS1910),AS1910,"")</f>
        <v/>
      </c>
      <c r="AR1909" s="20" t="str">
        <f>INDEX($AB$15:$AM$15,MATCH($AS1909,$AB$11:$AM$11,0))</f>
        <v>in</v>
      </c>
      <c r="AS1909" s="20" t="str">
        <f>LEFT(AT1909,4)</f>
        <v>2007</v>
      </c>
      <c r="AT1909" s="139" t="str">
        <f>LEFT(B1909,6)</f>
        <v>200706</v>
      </c>
    </row>
    <row r="1910" spans="2:46" x14ac:dyDescent="0.25">
      <c r="B1910" s="11">
        <f>'Market Data'!B1896</f>
        <v>20070607</v>
      </c>
      <c r="C1910" s="2">
        <f>'Market Data'!C1896</f>
        <v>8508.5</v>
      </c>
      <c r="D1910" s="2">
        <f>'Market Data'!D1896</f>
        <v>8554</v>
      </c>
      <c r="E1910" s="2">
        <f>'Market Data'!E1896</f>
        <v>8349</v>
      </c>
      <c r="F1910" s="12">
        <f>'Market Data'!F1896</f>
        <v>8372</v>
      </c>
      <c r="H1910" s="151">
        <f t="shared" si="275"/>
        <v>1892</v>
      </c>
      <c r="I1910" s="244">
        <f ca="1">IF($H1910&lt;($J$6+1),"",PFE(OFFSET($F1910,0,0,-$J$6)))</f>
        <v>0.15908000093162647</v>
      </c>
      <c r="J1910" s="19"/>
      <c r="K1910" s="139" t="str">
        <f t="shared" ca="1" si="276"/>
        <v>Long</v>
      </c>
      <c r="L1910" s="243" t="e">
        <f t="shared" ca="1" si="271"/>
        <v>#N/A</v>
      </c>
      <c r="M1910" s="242" t="e">
        <f t="shared" ca="1" si="272"/>
        <v>#N/A</v>
      </c>
      <c r="N1910" s="20"/>
      <c r="O1910" s="74">
        <f t="shared" ca="1" si="277"/>
        <v>1</v>
      </c>
      <c r="P1910" s="75">
        <f t="shared" ca="1" si="269"/>
        <v>0</v>
      </c>
      <c r="Q1910" s="76" t="str">
        <f t="shared" ca="1" si="273"/>
        <v/>
      </c>
      <c r="R1910" s="75"/>
      <c r="S1910" s="77">
        <f t="shared" ca="1" si="270"/>
        <v>1</v>
      </c>
      <c r="T1910" s="78"/>
      <c r="U1910" s="81">
        <f t="shared" ca="1" si="278"/>
        <v>-3920</v>
      </c>
      <c r="V1910" s="82">
        <f t="shared" ca="1" si="274"/>
        <v>197142.46</v>
      </c>
      <c r="W1910" s="50"/>
      <c r="X1910" s="50"/>
      <c r="Y1910" s="50"/>
      <c r="Z1910" s="50"/>
      <c r="AA1910" s="50"/>
      <c r="AG1910" s="50"/>
      <c r="AH1910" s="50"/>
      <c r="AI1910" s="50"/>
      <c r="AJ1910" s="50"/>
      <c r="AK1910" s="50"/>
      <c r="AL1910" s="50"/>
      <c r="AM1910" s="50"/>
      <c r="AN1910" s="50"/>
      <c r="AO1910" s="50"/>
      <c r="AP1910" s="138" t="str">
        <f>IF(NOT($AS1910=$AS1911),ROW(),"")</f>
        <v/>
      </c>
      <c r="AQ1910" s="20" t="str">
        <f>IF(NOT(AS1910=AS1911),AS1911,"")</f>
        <v/>
      </c>
      <c r="AR1910" s="20" t="str">
        <f>INDEX($AB$15:$AM$15,MATCH($AS1910,$AB$11:$AM$11,0))</f>
        <v>in</v>
      </c>
      <c r="AS1910" s="20" t="str">
        <f>LEFT(AT1910,4)</f>
        <v>2007</v>
      </c>
      <c r="AT1910" s="139" t="str">
        <f>LEFT(B1910,6)</f>
        <v>200706</v>
      </c>
    </row>
    <row r="1911" spans="2:46" x14ac:dyDescent="0.25">
      <c r="B1911" s="11">
        <f>'Market Data'!B1897</f>
        <v>20070608</v>
      </c>
      <c r="C1911" s="2">
        <f>'Market Data'!C1897</f>
        <v>8341.5</v>
      </c>
      <c r="D1911" s="2">
        <f>'Market Data'!D1897</f>
        <v>8413</v>
      </c>
      <c r="E1911" s="2">
        <f>'Market Data'!E1897</f>
        <v>8265.5</v>
      </c>
      <c r="F1911" s="12">
        <f>'Market Data'!F1897</f>
        <v>8364.5</v>
      </c>
      <c r="H1911" s="151">
        <f t="shared" si="275"/>
        <v>1893</v>
      </c>
      <c r="I1911" s="244">
        <f ca="1">IF($H1911&lt;($J$6+1),"",PFE(OFFSET($F1911,0,0,-$J$6)))</f>
        <v>0.14946232801539586</v>
      </c>
      <c r="J1911" s="19"/>
      <c r="K1911" s="139" t="str">
        <f t="shared" ca="1" si="276"/>
        <v>Long</v>
      </c>
      <c r="L1911" s="243" t="e">
        <f t="shared" ca="1" si="271"/>
        <v>#N/A</v>
      </c>
      <c r="M1911" s="242" t="e">
        <f t="shared" ca="1" si="272"/>
        <v>#N/A</v>
      </c>
      <c r="N1911" s="20"/>
      <c r="O1911" s="74">
        <f t="shared" ca="1" si="277"/>
        <v>1</v>
      </c>
      <c r="P1911" s="75">
        <f t="shared" ca="1" si="269"/>
        <v>0</v>
      </c>
      <c r="Q1911" s="76" t="str">
        <f t="shared" ca="1" si="273"/>
        <v/>
      </c>
      <c r="R1911" s="75"/>
      <c r="S1911" s="77">
        <f t="shared" ca="1" si="270"/>
        <v>1</v>
      </c>
      <c r="T1911" s="78"/>
      <c r="U1911" s="81">
        <f t="shared" ca="1" si="278"/>
        <v>-262.5</v>
      </c>
      <c r="V1911" s="82">
        <f t="shared" ca="1" si="274"/>
        <v>196879.96</v>
      </c>
      <c r="W1911" s="50"/>
      <c r="X1911" s="50"/>
      <c r="Y1911" s="50"/>
      <c r="Z1911" s="50"/>
      <c r="AA1911" s="50"/>
      <c r="AG1911" s="50"/>
      <c r="AH1911" s="50"/>
      <c r="AI1911" s="50"/>
      <c r="AJ1911" s="50"/>
      <c r="AK1911" s="50"/>
      <c r="AL1911" s="50"/>
      <c r="AM1911" s="50"/>
      <c r="AN1911" s="50"/>
      <c r="AO1911" s="50"/>
      <c r="AP1911" s="138" t="str">
        <f>IF(NOT($AS1911=$AS1912),ROW(),"")</f>
        <v/>
      </c>
      <c r="AQ1911" s="20" t="str">
        <f>IF(NOT(AS1911=AS1912),AS1912,"")</f>
        <v/>
      </c>
      <c r="AR1911" s="20" t="str">
        <f>INDEX($AB$15:$AM$15,MATCH($AS1911,$AB$11:$AM$11,0))</f>
        <v>in</v>
      </c>
      <c r="AS1911" s="20" t="str">
        <f>LEFT(AT1911,4)</f>
        <v>2007</v>
      </c>
      <c r="AT1911" s="139" t="str">
        <f>LEFT(B1911,6)</f>
        <v>200706</v>
      </c>
    </row>
    <row r="1912" spans="2:46" x14ac:dyDescent="0.25">
      <c r="B1912" s="11">
        <f>'Market Data'!B1898</f>
        <v>20070611</v>
      </c>
      <c r="C1912" s="2">
        <f>'Market Data'!C1898</f>
        <v>8431</v>
      </c>
      <c r="D1912" s="2">
        <f>'Market Data'!D1898</f>
        <v>8511.5</v>
      </c>
      <c r="E1912" s="2">
        <f>'Market Data'!E1898</f>
        <v>8395.5</v>
      </c>
      <c r="F1912" s="12">
        <f>'Market Data'!F1898</f>
        <v>8505</v>
      </c>
      <c r="H1912" s="151">
        <f t="shared" si="275"/>
        <v>1894</v>
      </c>
      <c r="I1912" s="244">
        <f ca="1">IF($H1912&lt;($J$6+1),"",PFE(OFFSET($F1912,0,0,-$J$6)))</f>
        <v>0.18725449089660218</v>
      </c>
      <c r="J1912" s="19"/>
      <c r="K1912" s="139" t="str">
        <f t="shared" ca="1" si="276"/>
        <v>Long</v>
      </c>
      <c r="L1912" s="243" t="e">
        <f t="shared" ca="1" si="271"/>
        <v>#N/A</v>
      </c>
      <c r="M1912" s="242" t="e">
        <f t="shared" ca="1" si="272"/>
        <v>#N/A</v>
      </c>
      <c r="N1912" s="20"/>
      <c r="O1912" s="74">
        <f t="shared" ca="1" si="277"/>
        <v>1</v>
      </c>
      <c r="P1912" s="75">
        <f t="shared" ca="1" si="269"/>
        <v>0</v>
      </c>
      <c r="Q1912" s="76" t="str">
        <f t="shared" ca="1" si="273"/>
        <v/>
      </c>
      <c r="R1912" s="75"/>
      <c r="S1912" s="77">
        <f t="shared" ca="1" si="270"/>
        <v>1</v>
      </c>
      <c r="T1912" s="78"/>
      <c r="U1912" s="81">
        <f t="shared" ca="1" si="278"/>
        <v>4917.5</v>
      </c>
      <c r="V1912" s="82">
        <f t="shared" ca="1" si="274"/>
        <v>201797.46</v>
      </c>
      <c r="W1912" s="50"/>
      <c r="X1912" s="50"/>
      <c r="Y1912" s="50"/>
      <c r="Z1912" s="50"/>
      <c r="AA1912" s="50"/>
      <c r="AG1912" s="50"/>
      <c r="AH1912" s="50"/>
      <c r="AI1912" s="50"/>
      <c r="AJ1912" s="50"/>
      <c r="AK1912" s="50"/>
      <c r="AL1912" s="50"/>
      <c r="AM1912" s="50"/>
      <c r="AN1912" s="50"/>
      <c r="AO1912" s="50"/>
      <c r="AP1912" s="138" t="str">
        <f>IF(NOT($AS1912=$AS1913),ROW(),"")</f>
        <v/>
      </c>
      <c r="AQ1912" s="20" t="str">
        <f>IF(NOT(AS1912=AS1913),AS1913,"")</f>
        <v/>
      </c>
      <c r="AR1912" s="20" t="str">
        <f>INDEX($AB$15:$AM$15,MATCH($AS1912,$AB$11:$AM$11,0))</f>
        <v>in</v>
      </c>
      <c r="AS1912" s="20" t="str">
        <f>LEFT(AT1912,4)</f>
        <v>2007</v>
      </c>
      <c r="AT1912" s="139" t="str">
        <f>LEFT(B1912,6)</f>
        <v>200706</v>
      </c>
    </row>
    <row r="1913" spans="2:46" x14ac:dyDescent="0.25">
      <c r="B1913" s="11">
        <f>'Market Data'!B1899</f>
        <v>20070612</v>
      </c>
      <c r="C1913" s="2">
        <f>'Market Data'!C1899</f>
        <v>8453.5</v>
      </c>
      <c r="D1913" s="2">
        <f>'Market Data'!D1899</f>
        <v>8508</v>
      </c>
      <c r="E1913" s="2">
        <f>'Market Data'!E1899</f>
        <v>8392.5</v>
      </c>
      <c r="F1913" s="12">
        <f>'Market Data'!F1899</f>
        <v>8453</v>
      </c>
      <c r="H1913" s="151">
        <f t="shared" si="275"/>
        <v>1895</v>
      </c>
      <c r="I1913" s="244">
        <f ca="1">IF($H1913&lt;($J$6+1),"",PFE(OFFSET($F1913,0,0,-$J$6)))</f>
        <v>0.16630434764878649</v>
      </c>
      <c r="J1913" s="19"/>
      <c r="K1913" s="139" t="str">
        <f t="shared" ca="1" si="276"/>
        <v>Long</v>
      </c>
      <c r="L1913" s="243" t="e">
        <f t="shared" ca="1" si="271"/>
        <v>#N/A</v>
      </c>
      <c r="M1913" s="242" t="e">
        <f t="shared" ca="1" si="272"/>
        <v>#N/A</v>
      </c>
      <c r="N1913" s="20"/>
      <c r="O1913" s="74">
        <f t="shared" ca="1" si="277"/>
        <v>1</v>
      </c>
      <c r="P1913" s="75">
        <f t="shared" ca="1" si="269"/>
        <v>0</v>
      </c>
      <c r="Q1913" s="76" t="str">
        <f t="shared" ca="1" si="273"/>
        <v/>
      </c>
      <c r="R1913" s="75"/>
      <c r="S1913" s="77">
        <f t="shared" ca="1" si="270"/>
        <v>1</v>
      </c>
      <c r="T1913" s="78"/>
      <c r="U1913" s="81">
        <f t="shared" ca="1" si="278"/>
        <v>-1820</v>
      </c>
      <c r="V1913" s="82">
        <f t="shared" ca="1" si="274"/>
        <v>199977.46</v>
      </c>
      <c r="W1913" s="50"/>
      <c r="X1913" s="50"/>
      <c r="Y1913" s="50"/>
      <c r="Z1913" s="50"/>
      <c r="AA1913" s="50"/>
      <c r="AG1913" s="50"/>
      <c r="AH1913" s="50"/>
      <c r="AI1913" s="50"/>
      <c r="AJ1913" s="50"/>
      <c r="AK1913" s="50"/>
      <c r="AL1913" s="50"/>
      <c r="AM1913" s="50"/>
      <c r="AN1913" s="50"/>
      <c r="AO1913" s="50"/>
      <c r="AP1913" s="138" t="str">
        <f>IF(NOT($AS1913=$AS1914),ROW(),"")</f>
        <v/>
      </c>
      <c r="AQ1913" s="20" t="str">
        <f>IF(NOT(AS1913=AS1914),AS1914,"")</f>
        <v/>
      </c>
      <c r="AR1913" s="20" t="str">
        <f>INDEX($AB$15:$AM$15,MATCH($AS1913,$AB$11:$AM$11,0))</f>
        <v>in</v>
      </c>
      <c r="AS1913" s="20" t="str">
        <f>LEFT(AT1913,4)</f>
        <v>2007</v>
      </c>
      <c r="AT1913" s="139" t="str">
        <f>LEFT(B1913,6)</f>
        <v>200706</v>
      </c>
    </row>
    <row r="1914" spans="2:46" x14ac:dyDescent="0.25">
      <c r="B1914" s="11">
        <f>'Market Data'!B1900</f>
        <v>20070613</v>
      </c>
      <c r="C1914" s="2">
        <f>'Market Data'!C1900</f>
        <v>8412.5</v>
      </c>
      <c r="D1914" s="2">
        <f>'Market Data'!D1900</f>
        <v>8468</v>
      </c>
      <c r="E1914" s="2">
        <f>'Market Data'!E1900</f>
        <v>8360</v>
      </c>
      <c r="F1914" s="12">
        <f>'Market Data'!F1900</f>
        <v>8437</v>
      </c>
      <c r="H1914" s="151">
        <f t="shared" si="275"/>
        <v>1896</v>
      </c>
      <c r="I1914" s="244">
        <f ca="1">IF($H1914&lt;($J$6+1),"",PFE(OFFSET($F1914,0,0,-$J$6)))</f>
        <v>0.176371723245039</v>
      </c>
      <c r="J1914" s="19"/>
      <c r="K1914" s="139" t="str">
        <f t="shared" ca="1" si="276"/>
        <v>Long</v>
      </c>
      <c r="L1914" s="243" t="e">
        <f t="shared" ca="1" si="271"/>
        <v>#N/A</v>
      </c>
      <c r="M1914" s="242" t="e">
        <f t="shared" ca="1" si="272"/>
        <v>#N/A</v>
      </c>
      <c r="N1914" s="20"/>
      <c r="O1914" s="74">
        <f t="shared" ca="1" si="277"/>
        <v>1</v>
      </c>
      <c r="P1914" s="75">
        <f t="shared" ca="1" si="269"/>
        <v>0</v>
      </c>
      <c r="Q1914" s="76" t="str">
        <f t="shared" ca="1" si="273"/>
        <v/>
      </c>
      <c r="R1914" s="75"/>
      <c r="S1914" s="77">
        <f t="shared" ca="1" si="270"/>
        <v>1</v>
      </c>
      <c r="T1914" s="78"/>
      <c r="U1914" s="81">
        <f t="shared" ca="1" si="278"/>
        <v>-560</v>
      </c>
      <c r="V1914" s="82">
        <f t="shared" ca="1" si="274"/>
        <v>199417.46</v>
      </c>
      <c r="W1914" s="50"/>
      <c r="X1914" s="50"/>
      <c r="Y1914" s="50"/>
      <c r="Z1914" s="50"/>
      <c r="AA1914" s="50"/>
      <c r="AG1914" s="50"/>
      <c r="AH1914" s="50"/>
      <c r="AI1914" s="50"/>
      <c r="AJ1914" s="50"/>
      <c r="AK1914" s="50"/>
      <c r="AL1914" s="50"/>
      <c r="AM1914" s="50"/>
      <c r="AN1914" s="50"/>
      <c r="AO1914" s="50"/>
      <c r="AP1914" s="138" t="str">
        <f>IF(NOT($AS1914=$AS1915),ROW(),"")</f>
        <v/>
      </c>
      <c r="AQ1914" s="20" t="str">
        <f>IF(NOT(AS1914=AS1915),AS1915,"")</f>
        <v/>
      </c>
      <c r="AR1914" s="20" t="str">
        <f>INDEX($AB$15:$AM$15,MATCH($AS1914,$AB$11:$AM$11,0))</f>
        <v>in</v>
      </c>
      <c r="AS1914" s="20" t="str">
        <f>LEFT(AT1914,4)</f>
        <v>2007</v>
      </c>
      <c r="AT1914" s="139" t="str">
        <f>LEFT(B1914,6)</f>
        <v>200706</v>
      </c>
    </row>
    <row r="1915" spans="2:46" x14ac:dyDescent="0.25">
      <c r="B1915" s="11">
        <f>'Market Data'!B1901</f>
        <v>20070614</v>
      </c>
      <c r="C1915" s="2">
        <f>'Market Data'!C1901</f>
        <v>8510</v>
      </c>
      <c r="D1915" s="2">
        <f>'Market Data'!D1901</f>
        <v>8628.5</v>
      </c>
      <c r="E1915" s="2">
        <f>'Market Data'!E1901</f>
        <v>8510</v>
      </c>
      <c r="F1915" s="12">
        <f>'Market Data'!F1901</f>
        <v>8622</v>
      </c>
      <c r="H1915" s="151">
        <f t="shared" si="275"/>
        <v>1897</v>
      </c>
      <c r="I1915" s="244">
        <f ca="1">IF($H1915&lt;($J$6+1),"",PFE(OFFSET($F1915,0,0,-$J$6)))</f>
        <v>0.2071461380187683</v>
      </c>
      <c r="J1915" s="19"/>
      <c r="K1915" s="139" t="str">
        <f t="shared" ca="1" si="276"/>
        <v>Long</v>
      </c>
      <c r="L1915" s="243" t="e">
        <f t="shared" ca="1" si="271"/>
        <v>#N/A</v>
      </c>
      <c r="M1915" s="242" t="e">
        <f t="shared" ca="1" si="272"/>
        <v>#N/A</v>
      </c>
      <c r="N1915" s="20"/>
      <c r="O1915" s="74">
        <f t="shared" ca="1" si="277"/>
        <v>1</v>
      </c>
      <c r="P1915" s="75">
        <f t="shared" ca="1" si="269"/>
        <v>0</v>
      </c>
      <c r="Q1915" s="76" t="str">
        <f t="shared" ca="1" si="273"/>
        <v/>
      </c>
      <c r="R1915" s="75"/>
      <c r="S1915" s="77">
        <f t="shared" ca="1" si="270"/>
        <v>1</v>
      </c>
      <c r="T1915" s="78"/>
      <c r="U1915" s="81">
        <f t="shared" ca="1" si="278"/>
        <v>6475</v>
      </c>
      <c r="V1915" s="82">
        <f t="shared" ca="1" si="274"/>
        <v>205892.46</v>
      </c>
      <c r="W1915" s="50"/>
      <c r="X1915" s="50"/>
      <c r="Y1915" s="50"/>
      <c r="Z1915" s="50"/>
      <c r="AA1915" s="50"/>
      <c r="AG1915" s="50"/>
      <c r="AH1915" s="50"/>
      <c r="AI1915" s="50"/>
      <c r="AJ1915" s="50"/>
      <c r="AK1915" s="50"/>
      <c r="AL1915" s="50"/>
      <c r="AM1915" s="50"/>
      <c r="AN1915" s="50"/>
      <c r="AO1915" s="50"/>
      <c r="AP1915" s="138" t="str">
        <f>IF(NOT($AS1915=$AS1916),ROW(),"")</f>
        <v/>
      </c>
      <c r="AQ1915" s="20" t="str">
        <f>IF(NOT(AS1915=AS1916),AS1916,"")</f>
        <v/>
      </c>
      <c r="AR1915" s="20" t="str">
        <f>INDEX($AB$15:$AM$15,MATCH($AS1915,$AB$11:$AM$11,0))</f>
        <v>in</v>
      </c>
      <c r="AS1915" s="20" t="str">
        <f>LEFT(AT1915,4)</f>
        <v>2007</v>
      </c>
      <c r="AT1915" s="139" t="str">
        <f>LEFT(B1915,6)</f>
        <v>200706</v>
      </c>
    </row>
    <row r="1916" spans="2:46" x14ac:dyDescent="0.25">
      <c r="B1916" s="11">
        <f>'Market Data'!B1902</f>
        <v>20070615</v>
      </c>
      <c r="C1916" s="2">
        <f>'Market Data'!C1902</f>
        <v>8620.5</v>
      </c>
      <c r="D1916" s="2">
        <f>'Market Data'!D1902</f>
        <v>8801</v>
      </c>
      <c r="E1916" s="2">
        <f>'Market Data'!E1902</f>
        <v>8618</v>
      </c>
      <c r="F1916" s="12">
        <f>'Market Data'!F1902</f>
        <v>8783</v>
      </c>
      <c r="H1916" s="151">
        <f t="shared" si="275"/>
        <v>1898</v>
      </c>
      <c r="I1916" s="244">
        <f ca="1">IF($H1916&lt;($J$6+1),"",PFE(OFFSET($F1916,0,0,-$J$6)))</f>
        <v>0.22267510804237498</v>
      </c>
      <c r="J1916" s="19"/>
      <c r="K1916" s="139" t="str">
        <f t="shared" ca="1" si="276"/>
        <v>Long</v>
      </c>
      <c r="L1916" s="243" t="e">
        <f t="shared" ca="1" si="271"/>
        <v>#N/A</v>
      </c>
      <c r="M1916" s="242" t="e">
        <f t="shared" ca="1" si="272"/>
        <v>#N/A</v>
      </c>
      <c r="N1916" s="20"/>
      <c r="O1916" s="74">
        <f t="shared" ca="1" si="277"/>
        <v>1</v>
      </c>
      <c r="P1916" s="75">
        <f t="shared" ca="1" si="269"/>
        <v>0</v>
      </c>
      <c r="Q1916" s="76" t="str">
        <f t="shared" ca="1" si="273"/>
        <v/>
      </c>
      <c r="R1916" s="75"/>
      <c r="S1916" s="77">
        <f t="shared" ca="1" si="270"/>
        <v>1</v>
      </c>
      <c r="T1916" s="78"/>
      <c r="U1916" s="81">
        <f t="shared" ca="1" si="278"/>
        <v>5635</v>
      </c>
      <c r="V1916" s="82">
        <f t="shared" ca="1" si="274"/>
        <v>211527.46</v>
      </c>
      <c r="W1916" s="50"/>
      <c r="X1916" s="50"/>
      <c r="Y1916" s="50"/>
      <c r="Z1916" s="50"/>
      <c r="AA1916" s="50"/>
      <c r="AG1916" s="50"/>
      <c r="AH1916" s="50"/>
      <c r="AI1916" s="50"/>
      <c r="AJ1916" s="50"/>
      <c r="AK1916" s="50"/>
      <c r="AL1916" s="50"/>
      <c r="AM1916" s="50"/>
      <c r="AN1916" s="50"/>
      <c r="AO1916" s="50"/>
      <c r="AP1916" s="138" t="str">
        <f>IF(NOT($AS1916=$AS1917),ROW(),"")</f>
        <v/>
      </c>
      <c r="AQ1916" s="20" t="str">
        <f>IF(NOT(AS1916=AS1917),AS1917,"")</f>
        <v/>
      </c>
      <c r="AR1916" s="20" t="str">
        <f>INDEX($AB$15:$AM$15,MATCH($AS1916,$AB$11:$AM$11,0))</f>
        <v>in</v>
      </c>
      <c r="AS1916" s="20" t="str">
        <f>LEFT(AT1916,4)</f>
        <v>2007</v>
      </c>
      <c r="AT1916" s="139" t="str">
        <f>LEFT(B1916,6)</f>
        <v>200706</v>
      </c>
    </row>
    <row r="1917" spans="2:46" x14ac:dyDescent="0.25">
      <c r="B1917" s="11">
        <f>'Market Data'!B1903</f>
        <v>20070618</v>
      </c>
      <c r="C1917" s="2">
        <f>'Market Data'!C1903</f>
        <v>8792.5</v>
      </c>
      <c r="D1917" s="2">
        <f>'Market Data'!D1903</f>
        <v>8860</v>
      </c>
      <c r="E1917" s="2">
        <f>'Market Data'!E1903</f>
        <v>8777.5</v>
      </c>
      <c r="F1917" s="12">
        <f>'Market Data'!F1903</f>
        <v>8802.5</v>
      </c>
      <c r="H1917" s="151">
        <f t="shared" si="275"/>
        <v>1899</v>
      </c>
      <c r="I1917" s="244">
        <f ca="1">IF($H1917&lt;($J$6+1),"",PFE(OFFSET($F1917,0,0,-$J$6)))</f>
        <v>0.22639059425984401</v>
      </c>
      <c r="J1917" s="19"/>
      <c r="K1917" s="139" t="str">
        <f t="shared" ca="1" si="276"/>
        <v>Long</v>
      </c>
      <c r="L1917" s="243" t="e">
        <f t="shared" ca="1" si="271"/>
        <v>#N/A</v>
      </c>
      <c r="M1917" s="242" t="e">
        <f t="shared" ca="1" si="272"/>
        <v>#N/A</v>
      </c>
      <c r="N1917" s="20"/>
      <c r="O1917" s="74">
        <f t="shared" ca="1" si="277"/>
        <v>1</v>
      </c>
      <c r="P1917" s="75">
        <f t="shared" ca="1" si="269"/>
        <v>0</v>
      </c>
      <c r="Q1917" s="76" t="str">
        <f t="shared" ca="1" si="273"/>
        <v/>
      </c>
      <c r="R1917" s="75"/>
      <c r="S1917" s="77">
        <f t="shared" ca="1" si="270"/>
        <v>1</v>
      </c>
      <c r="T1917" s="78"/>
      <c r="U1917" s="81">
        <f t="shared" ca="1" si="278"/>
        <v>682.5</v>
      </c>
      <c r="V1917" s="82">
        <f t="shared" ca="1" si="274"/>
        <v>212209.96</v>
      </c>
      <c r="W1917" s="50"/>
      <c r="X1917" s="50"/>
      <c r="Y1917" s="50"/>
      <c r="Z1917" s="50"/>
      <c r="AA1917" s="50"/>
      <c r="AG1917" s="50"/>
      <c r="AH1917" s="50"/>
      <c r="AI1917" s="50"/>
      <c r="AJ1917" s="50"/>
      <c r="AK1917" s="50"/>
      <c r="AL1917" s="50"/>
      <c r="AM1917" s="50"/>
      <c r="AN1917" s="50"/>
      <c r="AO1917" s="50"/>
      <c r="AP1917" s="138" t="str">
        <f>IF(NOT($AS1917=$AS1918),ROW(),"")</f>
        <v/>
      </c>
      <c r="AQ1917" s="20" t="str">
        <f>IF(NOT(AS1917=AS1918),AS1918,"")</f>
        <v/>
      </c>
      <c r="AR1917" s="20" t="str">
        <f>INDEX($AB$15:$AM$15,MATCH($AS1917,$AB$11:$AM$11,0))</f>
        <v>in</v>
      </c>
      <c r="AS1917" s="20" t="str">
        <f>LEFT(AT1917,4)</f>
        <v>2007</v>
      </c>
      <c r="AT1917" s="139" t="str">
        <f>LEFT(B1917,6)</f>
        <v>200706</v>
      </c>
    </row>
    <row r="1918" spans="2:46" x14ac:dyDescent="0.25">
      <c r="B1918" s="11">
        <f>'Market Data'!B1904</f>
        <v>20070619</v>
      </c>
      <c r="C1918" s="2">
        <f>'Market Data'!C1904</f>
        <v>8804</v>
      </c>
      <c r="D1918" s="2">
        <f>'Market Data'!D1904</f>
        <v>8841.5</v>
      </c>
      <c r="E1918" s="2">
        <f>'Market Data'!E1904</f>
        <v>8776.5</v>
      </c>
      <c r="F1918" s="12">
        <f>'Market Data'!F1904</f>
        <v>8826</v>
      </c>
      <c r="H1918" s="151">
        <f t="shared" si="275"/>
        <v>1900</v>
      </c>
      <c r="I1918" s="244">
        <f ca="1">IF($H1918&lt;($J$6+1),"",PFE(OFFSET($F1918,0,0,-$J$6)))</f>
        <v>0.23269021832493589</v>
      </c>
      <c r="J1918" s="19"/>
      <c r="K1918" s="139" t="str">
        <f t="shared" ca="1" si="276"/>
        <v>Long</v>
      </c>
      <c r="L1918" s="243" t="e">
        <f t="shared" ca="1" si="271"/>
        <v>#N/A</v>
      </c>
      <c r="M1918" s="242" t="e">
        <f t="shared" ca="1" si="272"/>
        <v>#N/A</v>
      </c>
      <c r="N1918" s="20"/>
      <c r="O1918" s="74">
        <f t="shared" ca="1" si="277"/>
        <v>1</v>
      </c>
      <c r="P1918" s="75">
        <f t="shared" ca="1" si="269"/>
        <v>0</v>
      </c>
      <c r="Q1918" s="76" t="str">
        <f t="shared" ca="1" si="273"/>
        <v/>
      </c>
      <c r="R1918" s="75"/>
      <c r="S1918" s="77">
        <f t="shared" ca="1" si="270"/>
        <v>1</v>
      </c>
      <c r="T1918" s="78"/>
      <c r="U1918" s="81">
        <f t="shared" ca="1" si="278"/>
        <v>822.5</v>
      </c>
      <c r="V1918" s="82">
        <f t="shared" ca="1" si="274"/>
        <v>213032.46</v>
      </c>
      <c r="W1918" s="50"/>
      <c r="X1918" s="50"/>
      <c r="Y1918" s="50"/>
      <c r="Z1918" s="50"/>
      <c r="AA1918" s="50"/>
      <c r="AG1918" s="50"/>
      <c r="AH1918" s="50"/>
      <c r="AI1918" s="50"/>
      <c r="AJ1918" s="50"/>
      <c r="AK1918" s="50"/>
      <c r="AL1918" s="50"/>
      <c r="AM1918" s="50"/>
      <c r="AN1918" s="50"/>
      <c r="AO1918" s="50"/>
      <c r="AP1918" s="138" t="str">
        <f>IF(NOT($AS1918=$AS1919),ROW(),"")</f>
        <v/>
      </c>
      <c r="AQ1918" s="20" t="str">
        <f>IF(NOT(AS1918=AS1919),AS1919,"")</f>
        <v/>
      </c>
      <c r="AR1918" s="20" t="str">
        <f>INDEX($AB$15:$AM$15,MATCH($AS1918,$AB$11:$AM$11,0))</f>
        <v>in</v>
      </c>
      <c r="AS1918" s="20" t="str">
        <f>LEFT(AT1918,4)</f>
        <v>2007</v>
      </c>
      <c r="AT1918" s="139" t="str">
        <f>LEFT(B1918,6)</f>
        <v>200706</v>
      </c>
    </row>
    <row r="1919" spans="2:46" x14ac:dyDescent="0.25">
      <c r="B1919" s="11">
        <f>'Market Data'!B1905</f>
        <v>20070620</v>
      </c>
      <c r="C1919" s="2">
        <f>'Market Data'!C1905</f>
        <v>8832.5</v>
      </c>
      <c r="D1919" s="2">
        <f>'Market Data'!D1905</f>
        <v>8897</v>
      </c>
      <c r="E1919" s="2">
        <f>'Market Data'!E1905</f>
        <v>8811.5</v>
      </c>
      <c r="F1919" s="12">
        <f>'Market Data'!F1905</f>
        <v>8850.5</v>
      </c>
      <c r="H1919" s="151">
        <f t="shared" si="275"/>
        <v>1901</v>
      </c>
      <c r="I1919" s="244">
        <f ca="1">IF($H1919&lt;($J$6+1),"",PFE(OFFSET($F1919,0,0,-$J$6)))</f>
        <v>0.23173982476742966</v>
      </c>
      <c r="J1919" s="19"/>
      <c r="K1919" s="139" t="str">
        <f t="shared" ca="1" si="276"/>
        <v>Long</v>
      </c>
      <c r="L1919" s="243" t="e">
        <f t="shared" ca="1" si="271"/>
        <v>#N/A</v>
      </c>
      <c r="M1919" s="242" t="e">
        <f t="shared" ca="1" si="272"/>
        <v>#N/A</v>
      </c>
      <c r="N1919" s="20"/>
      <c r="O1919" s="74">
        <f t="shared" ca="1" si="277"/>
        <v>1</v>
      </c>
      <c r="P1919" s="75">
        <f t="shared" ca="1" si="269"/>
        <v>0</v>
      </c>
      <c r="Q1919" s="76" t="str">
        <f t="shared" ca="1" si="273"/>
        <v/>
      </c>
      <c r="R1919" s="75"/>
      <c r="S1919" s="77">
        <f t="shared" ca="1" si="270"/>
        <v>1</v>
      </c>
      <c r="T1919" s="78"/>
      <c r="U1919" s="81">
        <f t="shared" ca="1" si="278"/>
        <v>857.5</v>
      </c>
      <c r="V1919" s="82">
        <f t="shared" ca="1" si="274"/>
        <v>213889.96</v>
      </c>
      <c r="W1919" s="50"/>
      <c r="X1919" s="50"/>
      <c r="Y1919" s="50"/>
      <c r="Z1919" s="50"/>
      <c r="AA1919" s="50"/>
      <c r="AG1919" s="50"/>
      <c r="AH1919" s="50"/>
      <c r="AI1919" s="50"/>
      <c r="AJ1919" s="50"/>
      <c r="AK1919" s="50"/>
      <c r="AL1919" s="50"/>
      <c r="AM1919" s="50"/>
      <c r="AN1919" s="50"/>
      <c r="AO1919" s="50"/>
      <c r="AP1919" s="138" t="str">
        <f>IF(NOT($AS1919=$AS1920),ROW(),"")</f>
        <v/>
      </c>
      <c r="AQ1919" s="20" t="str">
        <f>IF(NOT(AS1919=AS1920),AS1920,"")</f>
        <v/>
      </c>
      <c r="AR1919" s="20" t="str">
        <f>INDEX($AB$15:$AM$15,MATCH($AS1919,$AB$11:$AM$11,0))</f>
        <v>in</v>
      </c>
      <c r="AS1919" s="20" t="str">
        <f>LEFT(AT1919,4)</f>
        <v>2007</v>
      </c>
      <c r="AT1919" s="139" t="str">
        <f>LEFT(B1919,6)</f>
        <v>200706</v>
      </c>
    </row>
    <row r="1920" spans="2:46" x14ac:dyDescent="0.25">
      <c r="B1920" s="11">
        <f>'Market Data'!B1906</f>
        <v>20070621</v>
      </c>
      <c r="C1920" s="2">
        <f>'Market Data'!C1906</f>
        <v>8794.5</v>
      </c>
      <c r="D1920" s="2">
        <f>'Market Data'!D1906</f>
        <v>8821</v>
      </c>
      <c r="E1920" s="2">
        <f>'Market Data'!E1906</f>
        <v>8665.5</v>
      </c>
      <c r="F1920" s="12">
        <f>'Market Data'!F1906</f>
        <v>8727.5</v>
      </c>
      <c r="H1920" s="151">
        <f t="shared" si="275"/>
        <v>1902</v>
      </c>
      <c r="I1920" s="244">
        <f ca="1">IF($H1920&lt;($J$6+1),"",PFE(OFFSET($F1920,0,0,-$J$6)))</f>
        <v>0.19969832865465084</v>
      </c>
      <c r="J1920" s="19"/>
      <c r="K1920" s="139" t="str">
        <f t="shared" ca="1" si="276"/>
        <v>Long</v>
      </c>
      <c r="L1920" s="243" t="e">
        <f t="shared" ca="1" si="271"/>
        <v>#N/A</v>
      </c>
      <c r="M1920" s="242" t="e">
        <f t="shared" ca="1" si="272"/>
        <v>#N/A</v>
      </c>
      <c r="N1920" s="20"/>
      <c r="O1920" s="74">
        <f t="shared" ca="1" si="277"/>
        <v>1</v>
      </c>
      <c r="P1920" s="75">
        <f t="shared" ca="1" si="269"/>
        <v>0</v>
      </c>
      <c r="Q1920" s="76" t="str">
        <f t="shared" ca="1" si="273"/>
        <v/>
      </c>
      <c r="R1920" s="75"/>
      <c r="S1920" s="77">
        <f t="shared" ca="1" si="270"/>
        <v>1</v>
      </c>
      <c r="T1920" s="78"/>
      <c r="U1920" s="81">
        <f t="shared" ca="1" si="278"/>
        <v>-4305</v>
      </c>
      <c r="V1920" s="82">
        <f t="shared" ca="1" si="274"/>
        <v>209584.96</v>
      </c>
      <c r="W1920" s="50"/>
      <c r="X1920" s="50"/>
      <c r="Y1920" s="50"/>
      <c r="Z1920" s="50"/>
      <c r="AA1920" s="50"/>
      <c r="AG1920" s="50"/>
      <c r="AH1920" s="50"/>
      <c r="AI1920" s="50"/>
      <c r="AJ1920" s="50"/>
      <c r="AK1920" s="50"/>
      <c r="AL1920" s="50"/>
      <c r="AM1920" s="50"/>
      <c r="AN1920" s="50"/>
      <c r="AO1920" s="50"/>
      <c r="AP1920" s="138" t="str">
        <f>IF(NOT($AS1920=$AS1921),ROW(),"")</f>
        <v/>
      </c>
      <c r="AQ1920" s="20" t="str">
        <f>IF(NOT(AS1920=AS1921),AS1921,"")</f>
        <v/>
      </c>
      <c r="AR1920" s="20" t="str">
        <f>INDEX($AB$15:$AM$15,MATCH($AS1920,$AB$11:$AM$11,0))</f>
        <v>in</v>
      </c>
      <c r="AS1920" s="20" t="str">
        <f>LEFT(AT1920,4)</f>
        <v>2007</v>
      </c>
      <c r="AT1920" s="139" t="str">
        <f>LEFT(B1920,6)</f>
        <v>200706</v>
      </c>
    </row>
    <row r="1921" spans="2:46" x14ac:dyDescent="0.25">
      <c r="B1921" s="11">
        <f>'Market Data'!B1907</f>
        <v>20070622</v>
      </c>
      <c r="C1921" s="2">
        <f>'Market Data'!C1907</f>
        <v>8767</v>
      </c>
      <c r="D1921" s="2">
        <f>'Market Data'!D1907</f>
        <v>8775</v>
      </c>
      <c r="E1921" s="2">
        <f>'Market Data'!E1907</f>
        <v>8644</v>
      </c>
      <c r="F1921" s="12">
        <f>'Market Data'!F1907</f>
        <v>8656.5</v>
      </c>
      <c r="H1921" s="151">
        <f t="shared" si="275"/>
        <v>1903</v>
      </c>
      <c r="I1921" s="244">
        <f ca="1">IF($H1921&lt;($J$6+1),"",PFE(OFFSET($F1921,0,0,-$J$6)))</f>
        <v>0.19224283689301988</v>
      </c>
      <c r="J1921" s="19"/>
      <c r="K1921" s="139" t="str">
        <f t="shared" ca="1" si="276"/>
        <v>Long</v>
      </c>
      <c r="L1921" s="243" t="e">
        <f t="shared" ca="1" si="271"/>
        <v>#N/A</v>
      </c>
      <c r="M1921" s="242" t="e">
        <f t="shared" ca="1" si="272"/>
        <v>#N/A</v>
      </c>
      <c r="N1921" s="20"/>
      <c r="O1921" s="74">
        <f t="shared" ca="1" si="277"/>
        <v>1</v>
      </c>
      <c r="P1921" s="75">
        <f t="shared" ca="1" si="269"/>
        <v>0</v>
      </c>
      <c r="Q1921" s="76" t="str">
        <f t="shared" ca="1" si="273"/>
        <v/>
      </c>
      <c r="R1921" s="75"/>
      <c r="S1921" s="77">
        <f t="shared" ca="1" si="270"/>
        <v>1</v>
      </c>
      <c r="T1921" s="78"/>
      <c r="U1921" s="81">
        <f t="shared" ca="1" si="278"/>
        <v>-2485</v>
      </c>
      <c r="V1921" s="82">
        <f t="shared" ca="1" si="274"/>
        <v>207099.96</v>
      </c>
      <c r="W1921" s="50"/>
      <c r="X1921" s="50"/>
      <c r="Y1921" s="50"/>
      <c r="Z1921" s="50"/>
      <c r="AA1921" s="50"/>
      <c r="AG1921" s="50"/>
      <c r="AH1921" s="50"/>
      <c r="AI1921" s="50"/>
      <c r="AJ1921" s="50"/>
      <c r="AK1921" s="50"/>
      <c r="AL1921" s="50"/>
      <c r="AM1921" s="50"/>
      <c r="AN1921" s="50"/>
      <c r="AO1921" s="50"/>
      <c r="AP1921" s="138" t="str">
        <f>IF(NOT($AS1921=$AS1922),ROW(),"")</f>
        <v/>
      </c>
      <c r="AQ1921" s="20" t="str">
        <f>IF(NOT(AS1921=AS1922),AS1922,"")</f>
        <v/>
      </c>
      <c r="AR1921" s="20" t="str">
        <f>INDEX($AB$15:$AM$15,MATCH($AS1921,$AB$11:$AM$11,0))</f>
        <v>in</v>
      </c>
      <c r="AS1921" s="20" t="str">
        <f>LEFT(AT1921,4)</f>
        <v>2007</v>
      </c>
      <c r="AT1921" s="139" t="str">
        <f>LEFT(B1921,6)</f>
        <v>200706</v>
      </c>
    </row>
    <row r="1922" spans="2:46" x14ac:dyDescent="0.25">
      <c r="B1922" s="11">
        <f>'Market Data'!B1908</f>
        <v>20070625</v>
      </c>
      <c r="C1922" s="2">
        <f>'Market Data'!C1908</f>
        <v>8673</v>
      </c>
      <c r="D1922" s="2">
        <f>'Market Data'!D1908</f>
        <v>8728</v>
      </c>
      <c r="E1922" s="2">
        <f>'Market Data'!E1908</f>
        <v>8586.5</v>
      </c>
      <c r="F1922" s="12">
        <f>'Market Data'!F1908</f>
        <v>8705.5</v>
      </c>
      <c r="H1922" s="151">
        <f t="shared" si="275"/>
        <v>1904</v>
      </c>
      <c r="I1922" s="244">
        <f ca="1">IF($H1922&lt;($J$6+1),"",PFE(OFFSET($F1922,0,0,-$J$6)))</f>
        <v>0.19417221885851838</v>
      </c>
      <c r="J1922" s="19"/>
      <c r="K1922" s="139" t="str">
        <f t="shared" ca="1" si="276"/>
        <v>Long</v>
      </c>
      <c r="L1922" s="243" t="e">
        <f t="shared" ca="1" si="271"/>
        <v>#N/A</v>
      </c>
      <c r="M1922" s="242" t="e">
        <f t="shared" ca="1" si="272"/>
        <v>#N/A</v>
      </c>
      <c r="N1922" s="20"/>
      <c r="O1922" s="74">
        <f t="shared" ca="1" si="277"/>
        <v>1</v>
      </c>
      <c r="P1922" s="75">
        <f t="shared" ca="1" si="269"/>
        <v>0</v>
      </c>
      <c r="Q1922" s="76" t="str">
        <f t="shared" ca="1" si="273"/>
        <v/>
      </c>
      <c r="R1922" s="75"/>
      <c r="S1922" s="77">
        <f t="shared" ca="1" si="270"/>
        <v>1</v>
      </c>
      <c r="T1922" s="78"/>
      <c r="U1922" s="81">
        <f t="shared" ca="1" si="278"/>
        <v>1715</v>
      </c>
      <c r="V1922" s="82">
        <f t="shared" ca="1" si="274"/>
        <v>208814.96</v>
      </c>
      <c r="W1922" s="50"/>
      <c r="X1922" s="50"/>
      <c r="Y1922" s="50"/>
      <c r="Z1922" s="50"/>
      <c r="AA1922" s="50"/>
      <c r="AG1922" s="50"/>
      <c r="AH1922" s="50"/>
      <c r="AI1922" s="50"/>
      <c r="AJ1922" s="50"/>
      <c r="AK1922" s="50"/>
      <c r="AL1922" s="50"/>
      <c r="AM1922" s="50"/>
      <c r="AN1922" s="50"/>
      <c r="AO1922" s="50"/>
      <c r="AP1922" s="138" t="str">
        <f>IF(NOT($AS1922=$AS1923),ROW(),"")</f>
        <v/>
      </c>
      <c r="AQ1922" s="20" t="str">
        <f>IF(NOT(AS1922=AS1923),AS1923,"")</f>
        <v/>
      </c>
      <c r="AR1922" s="20" t="str">
        <f>INDEX($AB$15:$AM$15,MATCH($AS1922,$AB$11:$AM$11,0))</f>
        <v>in</v>
      </c>
      <c r="AS1922" s="20" t="str">
        <f>LEFT(AT1922,4)</f>
        <v>2007</v>
      </c>
      <c r="AT1922" s="139" t="str">
        <f>LEFT(B1922,6)</f>
        <v>200706</v>
      </c>
    </row>
    <row r="1923" spans="2:46" x14ac:dyDescent="0.25">
      <c r="B1923" s="11">
        <f>'Market Data'!B1909</f>
        <v>20070626</v>
      </c>
      <c r="C1923" s="2">
        <f>'Market Data'!C1909</f>
        <v>8630</v>
      </c>
      <c r="D1923" s="2">
        <f>'Market Data'!D1909</f>
        <v>8661</v>
      </c>
      <c r="E1923" s="2">
        <f>'Market Data'!E1909</f>
        <v>8574</v>
      </c>
      <c r="F1923" s="12">
        <f>'Market Data'!F1909</f>
        <v>8631.5</v>
      </c>
      <c r="H1923" s="151">
        <f t="shared" si="275"/>
        <v>1905</v>
      </c>
      <c r="I1923" s="244">
        <f ca="1">IF($H1923&lt;($J$6+1),"",PFE(OFFSET($F1923,0,0,-$J$6)))</f>
        <v>0.1744724738095739</v>
      </c>
      <c r="J1923" s="19"/>
      <c r="K1923" s="139" t="str">
        <f t="shared" ca="1" si="276"/>
        <v>Long</v>
      </c>
      <c r="L1923" s="243" t="e">
        <f t="shared" ca="1" si="271"/>
        <v>#N/A</v>
      </c>
      <c r="M1923" s="242" t="e">
        <f t="shared" ca="1" si="272"/>
        <v>#N/A</v>
      </c>
      <c r="N1923" s="20"/>
      <c r="O1923" s="74">
        <f t="shared" ca="1" si="277"/>
        <v>1</v>
      </c>
      <c r="P1923" s="75">
        <f t="shared" ca="1" si="269"/>
        <v>0</v>
      </c>
      <c r="Q1923" s="76" t="str">
        <f t="shared" ca="1" si="273"/>
        <v/>
      </c>
      <c r="R1923" s="75"/>
      <c r="S1923" s="77">
        <f t="shared" ca="1" si="270"/>
        <v>1</v>
      </c>
      <c r="T1923" s="78"/>
      <c r="U1923" s="81">
        <f t="shared" ca="1" si="278"/>
        <v>-2590</v>
      </c>
      <c r="V1923" s="82">
        <f t="shared" ca="1" si="274"/>
        <v>206224.96</v>
      </c>
      <c r="W1923" s="50"/>
      <c r="X1923" s="50"/>
      <c r="Y1923" s="50"/>
      <c r="Z1923" s="50"/>
      <c r="AA1923" s="50"/>
      <c r="AG1923" s="50"/>
      <c r="AH1923" s="50"/>
      <c r="AI1923" s="50"/>
      <c r="AJ1923" s="50"/>
      <c r="AK1923" s="50"/>
      <c r="AL1923" s="50"/>
      <c r="AM1923" s="50"/>
      <c r="AN1923" s="50"/>
      <c r="AO1923" s="50"/>
      <c r="AP1923" s="138" t="str">
        <f>IF(NOT($AS1923=$AS1924),ROW(),"")</f>
        <v/>
      </c>
      <c r="AQ1923" s="20" t="str">
        <f>IF(NOT(AS1923=AS1924),AS1924,"")</f>
        <v/>
      </c>
      <c r="AR1923" s="20" t="str">
        <f>INDEX($AB$15:$AM$15,MATCH($AS1923,$AB$11:$AM$11,0))</f>
        <v>in</v>
      </c>
      <c r="AS1923" s="20" t="str">
        <f>LEFT(AT1923,4)</f>
        <v>2007</v>
      </c>
      <c r="AT1923" s="139" t="str">
        <f>LEFT(B1923,6)</f>
        <v>200706</v>
      </c>
    </row>
    <row r="1924" spans="2:46" x14ac:dyDescent="0.25">
      <c r="B1924" s="11">
        <f>'Market Data'!B1910</f>
        <v>20070627</v>
      </c>
      <c r="C1924" s="2">
        <f>'Market Data'!C1910</f>
        <v>8560</v>
      </c>
      <c r="D1924" s="2">
        <f>'Market Data'!D1910</f>
        <v>8579</v>
      </c>
      <c r="E1924" s="2">
        <f>'Market Data'!E1910</f>
        <v>8505.5</v>
      </c>
      <c r="F1924" s="12">
        <f>'Market Data'!F1910</f>
        <v>8557</v>
      </c>
      <c r="H1924" s="151">
        <f t="shared" si="275"/>
        <v>1906</v>
      </c>
      <c r="I1924" s="244">
        <f ca="1">IF($H1924&lt;($J$6+1),"",PFE(OFFSET($F1924,0,0,-$J$6)))</f>
        <v>0.14880331780073755</v>
      </c>
      <c r="J1924" s="19"/>
      <c r="K1924" s="139" t="str">
        <f t="shared" ca="1" si="276"/>
        <v>Long</v>
      </c>
      <c r="L1924" s="243" t="e">
        <f t="shared" ca="1" si="271"/>
        <v>#N/A</v>
      </c>
      <c r="M1924" s="242" t="e">
        <f t="shared" ca="1" si="272"/>
        <v>#N/A</v>
      </c>
      <c r="N1924" s="20"/>
      <c r="O1924" s="74">
        <f t="shared" ca="1" si="277"/>
        <v>1</v>
      </c>
      <c r="P1924" s="75">
        <f t="shared" ca="1" si="269"/>
        <v>0</v>
      </c>
      <c r="Q1924" s="76" t="str">
        <f t="shared" ca="1" si="273"/>
        <v/>
      </c>
      <c r="R1924" s="75"/>
      <c r="S1924" s="77">
        <f t="shared" ca="1" si="270"/>
        <v>1</v>
      </c>
      <c r="T1924" s="78"/>
      <c r="U1924" s="81">
        <f t="shared" ca="1" si="278"/>
        <v>-2607.5</v>
      </c>
      <c r="V1924" s="82">
        <f t="shared" ca="1" si="274"/>
        <v>203617.46</v>
      </c>
      <c r="W1924" s="50"/>
      <c r="X1924" s="50"/>
      <c r="Y1924" s="50"/>
      <c r="Z1924" s="50"/>
      <c r="AA1924" s="50"/>
      <c r="AG1924" s="50"/>
      <c r="AH1924" s="50"/>
      <c r="AI1924" s="50"/>
      <c r="AJ1924" s="50"/>
      <c r="AK1924" s="50"/>
      <c r="AL1924" s="50"/>
      <c r="AM1924" s="50"/>
      <c r="AN1924" s="50"/>
      <c r="AO1924" s="50"/>
      <c r="AP1924" s="138" t="str">
        <f>IF(NOT($AS1924=$AS1925),ROW(),"")</f>
        <v/>
      </c>
      <c r="AQ1924" s="20" t="str">
        <f>IF(NOT(AS1924=AS1925),AS1925,"")</f>
        <v/>
      </c>
      <c r="AR1924" s="20" t="str">
        <f>INDEX($AB$15:$AM$15,MATCH($AS1924,$AB$11:$AM$11,0))</f>
        <v>in</v>
      </c>
      <c r="AS1924" s="20" t="str">
        <f>LEFT(AT1924,4)</f>
        <v>2007</v>
      </c>
      <c r="AT1924" s="139" t="str">
        <f>LEFT(B1924,6)</f>
        <v>200706</v>
      </c>
    </row>
    <row r="1925" spans="2:46" x14ac:dyDescent="0.25">
      <c r="B1925" s="11">
        <f>'Market Data'!B1911</f>
        <v>20070628</v>
      </c>
      <c r="C1925" s="2">
        <f>'Market Data'!C1911</f>
        <v>8649.5</v>
      </c>
      <c r="D1925" s="2">
        <f>'Market Data'!D1911</f>
        <v>8712</v>
      </c>
      <c r="E1925" s="2">
        <f>'Market Data'!E1911</f>
        <v>8622</v>
      </c>
      <c r="F1925" s="12">
        <f>'Market Data'!F1911</f>
        <v>8696.5</v>
      </c>
      <c r="H1925" s="151">
        <f t="shared" si="275"/>
        <v>1907</v>
      </c>
      <c r="I1925" s="244">
        <f ca="1">IF($H1925&lt;($J$6+1),"",PFE(OFFSET($F1925,0,0,-$J$6)))</f>
        <v>0.22436003157975326</v>
      </c>
      <c r="J1925" s="19"/>
      <c r="K1925" s="139" t="str">
        <f t="shared" ca="1" si="276"/>
        <v>Long</v>
      </c>
      <c r="L1925" s="243" t="e">
        <f t="shared" ca="1" si="271"/>
        <v>#N/A</v>
      </c>
      <c r="M1925" s="242" t="e">
        <f t="shared" ca="1" si="272"/>
        <v>#N/A</v>
      </c>
      <c r="N1925" s="20"/>
      <c r="O1925" s="74">
        <f t="shared" ca="1" si="277"/>
        <v>1</v>
      </c>
      <c r="P1925" s="75">
        <f t="shared" ca="1" si="269"/>
        <v>0</v>
      </c>
      <c r="Q1925" s="76" t="str">
        <f t="shared" ca="1" si="273"/>
        <v/>
      </c>
      <c r="R1925" s="75"/>
      <c r="S1925" s="77">
        <f t="shared" ca="1" si="270"/>
        <v>1</v>
      </c>
      <c r="T1925" s="78"/>
      <c r="U1925" s="81">
        <f t="shared" ca="1" si="278"/>
        <v>4882.5</v>
      </c>
      <c r="V1925" s="82">
        <f t="shared" ca="1" si="274"/>
        <v>208499.96</v>
      </c>
      <c r="W1925" s="50"/>
      <c r="X1925" s="50"/>
      <c r="Y1925" s="50"/>
      <c r="Z1925" s="50"/>
      <c r="AA1925" s="50"/>
      <c r="AG1925" s="50"/>
      <c r="AH1925" s="50"/>
      <c r="AI1925" s="50"/>
      <c r="AJ1925" s="50"/>
      <c r="AK1925" s="50"/>
      <c r="AL1925" s="50"/>
      <c r="AM1925" s="50"/>
      <c r="AN1925" s="50"/>
      <c r="AO1925" s="50"/>
      <c r="AP1925" s="138" t="str">
        <f>IF(NOT($AS1925=$AS1926),ROW(),"")</f>
        <v/>
      </c>
      <c r="AQ1925" s="20" t="str">
        <f>IF(NOT(AS1925=AS1926),AS1926,"")</f>
        <v/>
      </c>
      <c r="AR1925" s="20" t="str">
        <f>INDEX($AB$15:$AM$15,MATCH($AS1925,$AB$11:$AM$11,0))</f>
        <v>in</v>
      </c>
      <c r="AS1925" s="20" t="str">
        <f>LEFT(AT1925,4)</f>
        <v>2007</v>
      </c>
      <c r="AT1925" s="139" t="str">
        <f>LEFT(B1925,6)</f>
        <v>200706</v>
      </c>
    </row>
    <row r="1926" spans="2:46" x14ac:dyDescent="0.25">
      <c r="B1926" s="11">
        <f>'Market Data'!B1912</f>
        <v>20070629</v>
      </c>
      <c r="C1926" s="2">
        <f>'Market Data'!C1912</f>
        <v>8707</v>
      </c>
      <c r="D1926" s="2">
        <f>'Market Data'!D1912</f>
        <v>8766.5</v>
      </c>
      <c r="E1926" s="2">
        <f>'Market Data'!E1912</f>
        <v>8656.5</v>
      </c>
      <c r="F1926" s="12">
        <f>'Market Data'!F1912</f>
        <v>8712.5</v>
      </c>
      <c r="H1926" s="151">
        <f t="shared" si="275"/>
        <v>1908</v>
      </c>
      <c r="I1926" s="244">
        <f ca="1">IF($H1926&lt;($J$6+1),"",PFE(OFFSET($F1926,0,0,-$J$6)))</f>
        <v>0.25111529113207492</v>
      </c>
      <c r="J1926" s="19"/>
      <c r="K1926" s="139" t="str">
        <f t="shared" ca="1" si="276"/>
        <v>Long</v>
      </c>
      <c r="L1926" s="243" t="e">
        <f t="shared" ca="1" si="271"/>
        <v>#N/A</v>
      </c>
      <c r="M1926" s="242" t="e">
        <f t="shared" ca="1" si="272"/>
        <v>#N/A</v>
      </c>
      <c r="N1926" s="20"/>
      <c r="O1926" s="74">
        <f t="shared" ca="1" si="277"/>
        <v>1</v>
      </c>
      <c r="P1926" s="75">
        <f t="shared" ca="1" si="269"/>
        <v>0</v>
      </c>
      <c r="Q1926" s="76" t="str">
        <f t="shared" ca="1" si="273"/>
        <v/>
      </c>
      <c r="R1926" s="75"/>
      <c r="S1926" s="77">
        <f t="shared" ca="1" si="270"/>
        <v>1</v>
      </c>
      <c r="T1926" s="78"/>
      <c r="U1926" s="81">
        <f t="shared" ca="1" si="278"/>
        <v>560</v>
      </c>
      <c r="V1926" s="82">
        <f t="shared" ca="1" si="274"/>
        <v>209059.96</v>
      </c>
      <c r="W1926" s="50"/>
      <c r="X1926" s="50"/>
      <c r="Y1926" s="50"/>
      <c r="Z1926" s="50"/>
      <c r="AA1926" s="50"/>
      <c r="AG1926" s="50"/>
      <c r="AH1926" s="50"/>
      <c r="AI1926" s="50"/>
      <c r="AJ1926" s="50"/>
      <c r="AK1926" s="50"/>
      <c r="AL1926" s="50"/>
      <c r="AM1926" s="50"/>
      <c r="AN1926" s="50"/>
      <c r="AO1926" s="50"/>
      <c r="AP1926" s="138" t="str">
        <f>IF(NOT($AS1926=$AS1927),ROW(),"")</f>
        <v/>
      </c>
      <c r="AQ1926" s="20" t="str">
        <f>IF(NOT(AS1926=AS1927),AS1927,"")</f>
        <v/>
      </c>
      <c r="AR1926" s="20" t="str">
        <f>INDEX($AB$15:$AM$15,MATCH($AS1926,$AB$11:$AM$11,0))</f>
        <v>in</v>
      </c>
      <c r="AS1926" s="20" t="str">
        <f>LEFT(AT1926,4)</f>
        <v>2007</v>
      </c>
      <c r="AT1926" s="139" t="str">
        <f>LEFT(B1926,6)</f>
        <v>200706</v>
      </c>
    </row>
    <row r="1927" spans="2:46" x14ac:dyDescent="0.25">
      <c r="B1927" s="11">
        <f>'Market Data'!B1913</f>
        <v>20070702</v>
      </c>
      <c r="C1927" s="2">
        <f>'Market Data'!C1913</f>
        <v>8718</v>
      </c>
      <c r="D1927" s="2">
        <f>'Market Data'!D1913</f>
        <v>8735</v>
      </c>
      <c r="E1927" s="2">
        <f>'Market Data'!E1913</f>
        <v>8665</v>
      </c>
      <c r="F1927" s="12">
        <f>'Market Data'!F1913</f>
        <v>8689</v>
      </c>
      <c r="H1927" s="151">
        <f t="shared" si="275"/>
        <v>1909</v>
      </c>
      <c r="I1927" s="244">
        <f ca="1">IF($H1927&lt;($J$6+1),"",PFE(OFFSET($F1927,0,0,-$J$6)))</f>
        <v>0.2727615366961354</v>
      </c>
      <c r="J1927" s="19"/>
      <c r="K1927" s="139" t="str">
        <f t="shared" ca="1" si="276"/>
        <v>Long</v>
      </c>
      <c r="L1927" s="243" t="e">
        <f t="shared" ca="1" si="271"/>
        <v>#N/A</v>
      </c>
      <c r="M1927" s="242" t="e">
        <f t="shared" ca="1" si="272"/>
        <v>#N/A</v>
      </c>
      <c r="N1927" s="20"/>
      <c r="O1927" s="74">
        <f t="shared" ca="1" si="277"/>
        <v>1</v>
      </c>
      <c r="P1927" s="75">
        <f t="shared" ca="1" si="269"/>
        <v>0</v>
      </c>
      <c r="Q1927" s="76" t="str">
        <f t="shared" ca="1" si="273"/>
        <v/>
      </c>
      <c r="R1927" s="75"/>
      <c r="S1927" s="77">
        <f t="shared" ca="1" si="270"/>
        <v>1</v>
      </c>
      <c r="T1927" s="78"/>
      <c r="U1927" s="81">
        <f t="shared" ca="1" si="278"/>
        <v>-822.5</v>
      </c>
      <c r="V1927" s="82">
        <f t="shared" ca="1" si="274"/>
        <v>208237.46</v>
      </c>
      <c r="W1927" s="50"/>
      <c r="X1927" s="50"/>
      <c r="Y1927" s="50"/>
      <c r="Z1927" s="50"/>
      <c r="AA1927" s="50"/>
      <c r="AG1927" s="50"/>
      <c r="AH1927" s="50"/>
      <c r="AI1927" s="50"/>
      <c r="AJ1927" s="50"/>
      <c r="AK1927" s="50"/>
      <c r="AL1927" s="50"/>
      <c r="AM1927" s="50"/>
      <c r="AN1927" s="50"/>
      <c r="AO1927" s="50"/>
      <c r="AP1927" s="138" t="str">
        <f>IF(NOT($AS1927=$AS1928),ROW(),"")</f>
        <v/>
      </c>
      <c r="AQ1927" s="20" t="str">
        <f>IF(NOT(AS1927=AS1928),AS1928,"")</f>
        <v/>
      </c>
      <c r="AR1927" s="20" t="str">
        <f>INDEX($AB$15:$AM$15,MATCH($AS1927,$AB$11:$AM$11,0))</f>
        <v>in</v>
      </c>
      <c r="AS1927" s="20" t="str">
        <f>LEFT(AT1927,4)</f>
        <v>2007</v>
      </c>
      <c r="AT1927" s="139" t="str">
        <f>LEFT(B1927,6)</f>
        <v>200707</v>
      </c>
    </row>
    <row r="1928" spans="2:46" x14ac:dyDescent="0.25">
      <c r="B1928" s="11">
        <f>'Market Data'!B1914</f>
        <v>20070703</v>
      </c>
      <c r="C1928" s="2">
        <f>'Market Data'!C1914</f>
        <v>8741.5</v>
      </c>
      <c r="D1928" s="2">
        <f>'Market Data'!D1914</f>
        <v>8818.5</v>
      </c>
      <c r="E1928" s="2">
        <f>'Market Data'!E1914</f>
        <v>8741.5</v>
      </c>
      <c r="F1928" s="12">
        <f>'Market Data'!F1914</f>
        <v>8804</v>
      </c>
      <c r="H1928" s="151">
        <f t="shared" si="275"/>
        <v>1910</v>
      </c>
      <c r="I1928" s="244">
        <f ca="1">IF($H1928&lt;($J$6+1),"",PFE(OFFSET($F1928,0,0,-$J$6)))</f>
        <v>0.29886836781830445</v>
      </c>
      <c r="J1928" s="19"/>
      <c r="K1928" s="139" t="str">
        <f t="shared" ca="1" si="276"/>
        <v>Long</v>
      </c>
      <c r="L1928" s="243" t="e">
        <f t="shared" ca="1" si="271"/>
        <v>#N/A</v>
      </c>
      <c r="M1928" s="242" t="e">
        <f t="shared" ca="1" si="272"/>
        <v>#N/A</v>
      </c>
      <c r="N1928" s="20"/>
      <c r="O1928" s="74">
        <f t="shared" ca="1" si="277"/>
        <v>1</v>
      </c>
      <c r="P1928" s="75">
        <f t="shared" ca="1" si="269"/>
        <v>0</v>
      </c>
      <c r="Q1928" s="76" t="str">
        <f t="shared" ca="1" si="273"/>
        <v/>
      </c>
      <c r="R1928" s="75"/>
      <c r="S1928" s="77">
        <f t="shared" ca="1" si="270"/>
        <v>1</v>
      </c>
      <c r="T1928" s="78"/>
      <c r="U1928" s="81">
        <f t="shared" ca="1" si="278"/>
        <v>4025</v>
      </c>
      <c r="V1928" s="82">
        <f t="shared" ca="1" si="274"/>
        <v>212262.46</v>
      </c>
      <c r="W1928" s="50"/>
      <c r="X1928" s="50"/>
      <c r="Y1928" s="50"/>
      <c r="Z1928" s="50"/>
      <c r="AA1928" s="50"/>
      <c r="AG1928" s="50"/>
      <c r="AH1928" s="50"/>
      <c r="AI1928" s="50"/>
      <c r="AJ1928" s="50"/>
      <c r="AK1928" s="50"/>
      <c r="AL1928" s="50"/>
      <c r="AM1928" s="50"/>
      <c r="AN1928" s="50"/>
      <c r="AO1928" s="50"/>
      <c r="AP1928" s="138" t="str">
        <f>IF(NOT($AS1928=$AS1929),ROW(),"")</f>
        <v/>
      </c>
      <c r="AQ1928" s="20" t="str">
        <f>IF(NOT(AS1928=AS1929),AS1929,"")</f>
        <v/>
      </c>
      <c r="AR1928" s="20" t="str">
        <f>INDEX($AB$15:$AM$15,MATCH($AS1928,$AB$11:$AM$11,0))</f>
        <v>in</v>
      </c>
      <c r="AS1928" s="20" t="str">
        <f>LEFT(AT1928,4)</f>
        <v>2007</v>
      </c>
      <c r="AT1928" s="139" t="str">
        <f>LEFT(B1928,6)</f>
        <v>200707</v>
      </c>
    </row>
    <row r="1929" spans="2:46" x14ac:dyDescent="0.25">
      <c r="B1929" s="11">
        <f>'Market Data'!B1915</f>
        <v>20070704</v>
      </c>
      <c r="C1929" s="2">
        <f>'Market Data'!C1915</f>
        <v>8791</v>
      </c>
      <c r="D1929" s="2">
        <f>'Market Data'!D1915</f>
        <v>8840.5</v>
      </c>
      <c r="E1929" s="2">
        <f>'Market Data'!E1915</f>
        <v>8790</v>
      </c>
      <c r="F1929" s="12">
        <f>'Market Data'!F1915</f>
        <v>8827</v>
      </c>
      <c r="H1929" s="151">
        <f t="shared" si="275"/>
        <v>1911</v>
      </c>
      <c r="I1929" s="244">
        <f ca="1">IF($H1929&lt;($J$6+1),"",PFE(OFFSET($F1929,0,0,-$J$6)))</f>
        <v>0.32139492525454871</v>
      </c>
      <c r="J1929" s="19"/>
      <c r="K1929" s="139" t="str">
        <f t="shared" ca="1" si="276"/>
        <v>Long</v>
      </c>
      <c r="L1929" s="243" t="e">
        <f t="shared" ca="1" si="271"/>
        <v>#N/A</v>
      </c>
      <c r="M1929" s="242" t="e">
        <f t="shared" ca="1" si="272"/>
        <v>#N/A</v>
      </c>
      <c r="N1929" s="20"/>
      <c r="O1929" s="74">
        <f t="shared" ca="1" si="277"/>
        <v>1</v>
      </c>
      <c r="P1929" s="75">
        <f t="shared" ca="1" si="269"/>
        <v>0</v>
      </c>
      <c r="Q1929" s="76" t="str">
        <f t="shared" ca="1" si="273"/>
        <v/>
      </c>
      <c r="R1929" s="75"/>
      <c r="S1929" s="77">
        <f t="shared" ca="1" si="270"/>
        <v>1</v>
      </c>
      <c r="T1929" s="78"/>
      <c r="U1929" s="81">
        <f t="shared" ca="1" si="278"/>
        <v>805</v>
      </c>
      <c r="V1929" s="82">
        <f t="shared" ca="1" si="274"/>
        <v>213067.46</v>
      </c>
      <c r="W1929" s="50"/>
      <c r="X1929" s="50"/>
      <c r="Y1929" s="50"/>
      <c r="Z1929" s="50"/>
      <c r="AA1929" s="50"/>
      <c r="AG1929" s="50"/>
      <c r="AH1929" s="50"/>
      <c r="AI1929" s="50"/>
      <c r="AJ1929" s="50"/>
      <c r="AK1929" s="50"/>
      <c r="AL1929" s="50"/>
      <c r="AM1929" s="50"/>
      <c r="AN1929" s="50"/>
      <c r="AO1929" s="50"/>
      <c r="AP1929" s="138" t="str">
        <f>IF(NOT($AS1929=$AS1930),ROW(),"")</f>
        <v/>
      </c>
      <c r="AQ1929" s="20" t="str">
        <f>IF(NOT(AS1929=AS1930),AS1930,"")</f>
        <v/>
      </c>
      <c r="AR1929" s="20" t="str">
        <f>INDEX($AB$15:$AM$15,MATCH($AS1929,$AB$11:$AM$11,0))</f>
        <v>in</v>
      </c>
      <c r="AS1929" s="20" t="str">
        <f>LEFT(AT1929,4)</f>
        <v>2007</v>
      </c>
      <c r="AT1929" s="139" t="str">
        <f>LEFT(B1929,6)</f>
        <v>200707</v>
      </c>
    </row>
    <row r="1930" spans="2:46" x14ac:dyDescent="0.25">
      <c r="B1930" s="11">
        <f>'Market Data'!B1916</f>
        <v>20070705</v>
      </c>
      <c r="C1930" s="2">
        <f>'Market Data'!C1916</f>
        <v>8836</v>
      </c>
      <c r="D1930" s="2">
        <f>'Market Data'!D1916</f>
        <v>8868.5</v>
      </c>
      <c r="E1930" s="2">
        <f>'Market Data'!E1916</f>
        <v>8693.5</v>
      </c>
      <c r="F1930" s="12">
        <f>'Market Data'!F1916</f>
        <v>8705</v>
      </c>
      <c r="H1930" s="151">
        <f t="shared" si="275"/>
        <v>1912</v>
      </c>
      <c r="I1930" s="244">
        <f ca="1">IF($H1930&lt;($J$6+1),"",PFE(OFFSET($F1930,0,0,-$J$6)))</f>
        <v>0.27962130498321797</v>
      </c>
      <c r="J1930" s="19"/>
      <c r="K1930" s="139" t="str">
        <f t="shared" ca="1" si="276"/>
        <v>Long</v>
      </c>
      <c r="L1930" s="243" t="e">
        <f t="shared" ca="1" si="271"/>
        <v>#N/A</v>
      </c>
      <c r="M1930" s="242" t="e">
        <f t="shared" ca="1" si="272"/>
        <v>#N/A</v>
      </c>
      <c r="N1930" s="20"/>
      <c r="O1930" s="74">
        <f t="shared" ca="1" si="277"/>
        <v>1</v>
      </c>
      <c r="P1930" s="75">
        <f t="shared" ca="1" si="269"/>
        <v>0</v>
      </c>
      <c r="Q1930" s="76" t="str">
        <f t="shared" ca="1" si="273"/>
        <v/>
      </c>
      <c r="R1930" s="75"/>
      <c r="S1930" s="77">
        <f t="shared" ca="1" si="270"/>
        <v>1</v>
      </c>
      <c r="T1930" s="78"/>
      <c r="U1930" s="81">
        <f t="shared" ca="1" si="278"/>
        <v>-4270</v>
      </c>
      <c r="V1930" s="82">
        <f t="shared" ca="1" si="274"/>
        <v>208797.46</v>
      </c>
      <c r="W1930" s="50"/>
      <c r="X1930" s="50"/>
      <c r="Y1930" s="50"/>
      <c r="Z1930" s="50"/>
      <c r="AA1930" s="50"/>
      <c r="AG1930" s="50"/>
      <c r="AH1930" s="50"/>
      <c r="AI1930" s="50"/>
      <c r="AJ1930" s="50"/>
      <c r="AK1930" s="50"/>
      <c r="AL1930" s="50"/>
      <c r="AM1930" s="50"/>
      <c r="AN1930" s="50"/>
      <c r="AO1930" s="50"/>
      <c r="AP1930" s="138" t="str">
        <f>IF(NOT($AS1930=$AS1931),ROW(),"")</f>
        <v/>
      </c>
      <c r="AQ1930" s="20" t="str">
        <f>IF(NOT(AS1930=AS1931),AS1931,"")</f>
        <v/>
      </c>
      <c r="AR1930" s="20" t="str">
        <f>INDEX($AB$15:$AM$15,MATCH($AS1930,$AB$11:$AM$11,0))</f>
        <v>in</v>
      </c>
      <c r="AS1930" s="20" t="str">
        <f>LEFT(AT1930,4)</f>
        <v>2007</v>
      </c>
      <c r="AT1930" s="139" t="str">
        <f>LEFT(B1930,6)</f>
        <v>200707</v>
      </c>
    </row>
    <row r="1931" spans="2:46" x14ac:dyDescent="0.25">
      <c r="B1931" s="11">
        <f>'Market Data'!B1917</f>
        <v>20070706</v>
      </c>
      <c r="C1931" s="2">
        <f>'Market Data'!C1917</f>
        <v>8722</v>
      </c>
      <c r="D1931" s="2">
        <f>'Market Data'!D1917</f>
        <v>8798.5</v>
      </c>
      <c r="E1931" s="2">
        <f>'Market Data'!E1917</f>
        <v>8692</v>
      </c>
      <c r="F1931" s="12">
        <f>'Market Data'!F1917</f>
        <v>8773</v>
      </c>
      <c r="H1931" s="151">
        <f t="shared" si="275"/>
        <v>1913</v>
      </c>
      <c r="I1931" s="244">
        <f ca="1">IF($H1931&lt;($J$6+1),"",PFE(OFFSET($F1931,0,0,-$J$6)))</f>
        <v>0.28567305153053096</v>
      </c>
      <c r="J1931" s="19"/>
      <c r="K1931" s="139" t="str">
        <f t="shared" ca="1" si="276"/>
        <v>Long</v>
      </c>
      <c r="L1931" s="243" t="e">
        <f t="shared" ca="1" si="271"/>
        <v>#N/A</v>
      </c>
      <c r="M1931" s="242" t="e">
        <f t="shared" ca="1" si="272"/>
        <v>#N/A</v>
      </c>
      <c r="N1931" s="20"/>
      <c r="O1931" s="74">
        <f t="shared" ca="1" si="277"/>
        <v>1</v>
      </c>
      <c r="P1931" s="75">
        <f t="shared" ca="1" si="269"/>
        <v>0</v>
      </c>
      <c r="Q1931" s="76" t="str">
        <f t="shared" ca="1" si="273"/>
        <v/>
      </c>
      <c r="R1931" s="75"/>
      <c r="S1931" s="77">
        <f t="shared" ca="1" si="270"/>
        <v>1</v>
      </c>
      <c r="T1931" s="78"/>
      <c r="U1931" s="81">
        <f t="shared" ca="1" si="278"/>
        <v>2380</v>
      </c>
      <c r="V1931" s="82">
        <f t="shared" ca="1" si="274"/>
        <v>211177.46</v>
      </c>
      <c r="W1931" s="50"/>
      <c r="X1931" s="50"/>
      <c r="Y1931" s="50"/>
      <c r="Z1931" s="50"/>
      <c r="AA1931" s="50"/>
      <c r="AG1931" s="50"/>
      <c r="AH1931" s="50"/>
      <c r="AI1931" s="50"/>
      <c r="AJ1931" s="50"/>
      <c r="AK1931" s="50"/>
      <c r="AL1931" s="50"/>
      <c r="AM1931" s="50"/>
      <c r="AN1931" s="50"/>
      <c r="AO1931" s="50"/>
      <c r="AP1931" s="138" t="str">
        <f>IF(NOT($AS1931=$AS1932),ROW(),"")</f>
        <v/>
      </c>
      <c r="AQ1931" s="20" t="str">
        <f>IF(NOT(AS1931=AS1932),AS1932,"")</f>
        <v/>
      </c>
      <c r="AR1931" s="20" t="str">
        <f>INDEX($AB$15:$AM$15,MATCH($AS1931,$AB$11:$AM$11,0))</f>
        <v>in</v>
      </c>
      <c r="AS1931" s="20" t="str">
        <f>LEFT(AT1931,4)</f>
        <v>2007</v>
      </c>
      <c r="AT1931" s="139" t="str">
        <f>LEFT(B1931,6)</f>
        <v>200707</v>
      </c>
    </row>
    <row r="1932" spans="2:46" x14ac:dyDescent="0.25">
      <c r="B1932" s="11">
        <f>'Market Data'!B1918</f>
        <v>20070709</v>
      </c>
      <c r="C1932" s="2">
        <f>'Market Data'!C1918</f>
        <v>8830</v>
      </c>
      <c r="D1932" s="2">
        <f>'Market Data'!D1918</f>
        <v>8866</v>
      </c>
      <c r="E1932" s="2">
        <f>'Market Data'!E1918</f>
        <v>8804.5</v>
      </c>
      <c r="F1932" s="12">
        <f>'Market Data'!F1918</f>
        <v>8837.5</v>
      </c>
      <c r="H1932" s="151">
        <f t="shared" si="275"/>
        <v>1914</v>
      </c>
      <c r="I1932" s="244">
        <f ca="1">IF($H1932&lt;($J$6+1),"",PFE(OFFSET($F1932,0,0,-$J$6)))</f>
        <v>0.28351240841487324</v>
      </c>
      <c r="J1932" s="19"/>
      <c r="K1932" s="139" t="str">
        <f t="shared" ca="1" si="276"/>
        <v>Long</v>
      </c>
      <c r="L1932" s="243" t="e">
        <f t="shared" ca="1" si="271"/>
        <v>#N/A</v>
      </c>
      <c r="M1932" s="242" t="e">
        <f t="shared" ca="1" si="272"/>
        <v>#N/A</v>
      </c>
      <c r="N1932" s="20"/>
      <c r="O1932" s="74">
        <f t="shared" ca="1" si="277"/>
        <v>1</v>
      </c>
      <c r="P1932" s="75">
        <f t="shared" ca="1" si="269"/>
        <v>0</v>
      </c>
      <c r="Q1932" s="76" t="str">
        <f t="shared" ca="1" si="273"/>
        <v/>
      </c>
      <c r="R1932" s="75"/>
      <c r="S1932" s="77">
        <f t="shared" ca="1" si="270"/>
        <v>1</v>
      </c>
      <c r="T1932" s="78"/>
      <c r="U1932" s="81">
        <f t="shared" ca="1" si="278"/>
        <v>2257.5</v>
      </c>
      <c r="V1932" s="82">
        <f t="shared" ca="1" si="274"/>
        <v>213434.96</v>
      </c>
      <c r="W1932" s="50"/>
      <c r="X1932" s="50"/>
      <c r="Y1932" s="50"/>
      <c r="Z1932" s="50"/>
      <c r="AA1932" s="50"/>
      <c r="AG1932" s="50"/>
      <c r="AH1932" s="50"/>
      <c r="AI1932" s="50"/>
      <c r="AJ1932" s="50"/>
      <c r="AK1932" s="50"/>
      <c r="AL1932" s="50"/>
      <c r="AM1932" s="50"/>
      <c r="AN1932" s="50"/>
      <c r="AO1932" s="50"/>
      <c r="AP1932" s="138" t="str">
        <f>IF(NOT($AS1932=$AS1933),ROW(),"")</f>
        <v/>
      </c>
      <c r="AQ1932" s="20" t="str">
        <f>IF(NOT(AS1932=AS1933),AS1933,"")</f>
        <v/>
      </c>
      <c r="AR1932" s="20" t="str">
        <f>INDEX($AB$15:$AM$15,MATCH($AS1932,$AB$11:$AM$11,0))</f>
        <v>in</v>
      </c>
      <c r="AS1932" s="20" t="str">
        <f>LEFT(AT1932,4)</f>
        <v>2007</v>
      </c>
      <c r="AT1932" s="139" t="str">
        <f>LEFT(B1932,6)</f>
        <v>200707</v>
      </c>
    </row>
    <row r="1933" spans="2:46" x14ac:dyDescent="0.25">
      <c r="B1933" s="11">
        <f>'Market Data'!B1919</f>
        <v>20070710</v>
      </c>
      <c r="C1933" s="2">
        <f>'Market Data'!C1919</f>
        <v>8820</v>
      </c>
      <c r="D1933" s="2">
        <f>'Market Data'!D1919</f>
        <v>8855</v>
      </c>
      <c r="E1933" s="2">
        <f>'Market Data'!E1919</f>
        <v>8678</v>
      </c>
      <c r="F1933" s="12">
        <f>'Market Data'!F1919</f>
        <v>8714.5</v>
      </c>
      <c r="H1933" s="151">
        <f t="shared" si="275"/>
        <v>1915</v>
      </c>
      <c r="I1933" s="244">
        <f ca="1">IF($H1933&lt;($J$6+1),"",PFE(OFFSET($F1933,0,0,-$J$6)))</f>
        <v>0.24907397357126981</v>
      </c>
      <c r="J1933" s="19"/>
      <c r="K1933" s="139" t="str">
        <f t="shared" ca="1" si="276"/>
        <v>Long</v>
      </c>
      <c r="L1933" s="243" t="e">
        <f t="shared" ca="1" si="271"/>
        <v>#N/A</v>
      </c>
      <c r="M1933" s="242" t="e">
        <f t="shared" ca="1" si="272"/>
        <v>#N/A</v>
      </c>
      <c r="N1933" s="20"/>
      <c r="O1933" s="74">
        <f t="shared" ca="1" si="277"/>
        <v>1</v>
      </c>
      <c r="P1933" s="75">
        <f t="shared" ca="1" si="269"/>
        <v>0</v>
      </c>
      <c r="Q1933" s="76" t="str">
        <f t="shared" ca="1" si="273"/>
        <v/>
      </c>
      <c r="R1933" s="75"/>
      <c r="S1933" s="77">
        <f t="shared" ca="1" si="270"/>
        <v>1</v>
      </c>
      <c r="T1933" s="78"/>
      <c r="U1933" s="81">
        <f t="shared" ca="1" si="278"/>
        <v>-4305</v>
      </c>
      <c r="V1933" s="82">
        <f t="shared" ca="1" si="274"/>
        <v>209129.96</v>
      </c>
      <c r="W1933" s="50"/>
      <c r="X1933" s="50"/>
      <c r="Y1933" s="50"/>
      <c r="Z1933" s="50"/>
      <c r="AA1933" s="50"/>
      <c r="AG1933" s="50"/>
      <c r="AH1933" s="50"/>
      <c r="AI1933" s="50"/>
      <c r="AJ1933" s="50"/>
      <c r="AK1933" s="50"/>
      <c r="AL1933" s="50"/>
      <c r="AM1933" s="50"/>
      <c r="AN1933" s="50"/>
      <c r="AO1933" s="50"/>
      <c r="AP1933" s="138" t="str">
        <f>IF(NOT($AS1933=$AS1934),ROW(),"")</f>
        <v/>
      </c>
      <c r="AQ1933" s="20" t="str">
        <f>IF(NOT(AS1933=AS1934),AS1934,"")</f>
        <v/>
      </c>
      <c r="AR1933" s="20" t="str">
        <f>INDEX($AB$15:$AM$15,MATCH($AS1933,$AB$11:$AM$11,0))</f>
        <v>in</v>
      </c>
      <c r="AS1933" s="20" t="str">
        <f>LEFT(AT1933,4)</f>
        <v>2007</v>
      </c>
      <c r="AT1933" s="139" t="str">
        <f>LEFT(B1933,6)</f>
        <v>200707</v>
      </c>
    </row>
    <row r="1934" spans="2:46" x14ac:dyDescent="0.25">
      <c r="B1934" s="11">
        <f>'Market Data'!B1920</f>
        <v>20070711</v>
      </c>
      <c r="C1934" s="2">
        <f>'Market Data'!C1920</f>
        <v>8604</v>
      </c>
      <c r="D1934" s="2">
        <f>'Market Data'!D1920</f>
        <v>8656.5</v>
      </c>
      <c r="E1934" s="2">
        <f>'Market Data'!E1920</f>
        <v>8543</v>
      </c>
      <c r="F1934" s="12">
        <f>'Market Data'!F1920</f>
        <v>8637</v>
      </c>
      <c r="H1934" s="151">
        <f t="shared" si="275"/>
        <v>1916</v>
      </c>
      <c r="I1934" s="244">
        <f ca="1">IF($H1934&lt;($J$6+1),"",PFE(OFFSET($F1934,0,0,-$J$6)))</f>
        <v>0.22762836983343765</v>
      </c>
      <c r="J1934" s="19"/>
      <c r="K1934" s="139" t="str">
        <f t="shared" ca="1" si="276"/>
        <v>Long</v>
      </c>
      <c r="L1934" s="243" t="e">
        <f t="shared" ca="1" si="271"/>
        <v>#N/A</v>
      </c>
      <c r="M1934" s="242" t="e">
        <f t="shared" ca="1" si="272"/>
        <v>#N/A</v>
      </c>
      <c r="N1934" s="20"/>
      <c r="O1934" s="74">
        <f t="shared" ca="1" si="277"/>
        <v>1</v>
      </c>
      <c r="P1934" s="75">
        <f t="shared" ca="1" si="269"/>
        <v>0</v>
      </c>
      <c r="Q1934" s="76" t="str">
        <f t="shared" ca="1" si="273"/>
        <v/>
      </c>
      <c r="R1934" s="75"/>
      <c r="S1934" s="77">
        <f t="shared" ca="1" si="270"/>
        <v>1</v>
      </c>
      <c r="T1934" s="78"/>
      <c r="U1934" s="81">
        <f t="shared" ca="1" si="278"/>
        <v>-2712.5</v>
      </c>
      <c r="V1934" s="82">
        <f t="shared" ca="1" si="274"/>
        <v>206417.46</v>
      </c>
      <c r="W1934" s="50"/>
      <c r="X1934" s="50"/>
      <c r="Y1934" s="50"/>
      <c r="Z1934" s="50"/>
      <c r="AA1934" s="50"/>
      <c r="AG1934" s="50"/>
      <c r="AH1934" s="50"/>
      <c r="AI1934" s="50"/>
      <c r="AJ1934" s="50"/>
      <c r="AK1934" s="50"/>
      <c r="AL1934" s="50"/>
      <c r="AM1934" s="50"/>
      <c r="AN1934" s="50"/>
      <c r="AO1934" s="50"/>
      <c r="AP1934" s="138" t="str">
        <f>IF(NOT($AS1934=$AS1935),ROW(),"")</f>
        <v/>
      </c>
      <c r="AQ1934" s="20" t="str">
        <f>IF(NOT(AS1934=AS1935),AS1935,"")</f>
        <v/>
      </c>
      <c r="AR1934" s="20" t="str">
        <f>INDEX($AB$15:$AM$15,MATCH($AS1934,$AB$11:$AM$11,0))</f>
        <v>in</v>
      </c>
      <c r="AS1934" s="20" t="str">
        <f>LEFT(AT1934,4)</f>
        <v>2007</v>
      </c>
      <c r="AT1934" s="139" t="str">
        <f>LEFT(B1934,6)</f>
        <v>200707</v>
      </c>
    </row>
    <row r="1935" spans="2:46" x14ac:dyDescent="0.25">
      <c r="B1935" s="11">
        <f>'Market Data'!B1921</f>
        <v>20070712</v>
      </c>
      <c r="C1935" s="2">
        <f>'Market Data'!C1921</f>
        <v>8680</v>
      </c>
      <c r="D1935" s="2">
        <f>'Market Data'!D1921</f>
        <v>8806.5</v>
      </c>
      <c r="E1935" s="2">
        <f>'Market Data'!E1921</f>
        <v>8621.5</v>
      </c>
      <c r="F1935" s="12">
        <f>'Market Data'!F1921</f>
        <v>8799</v>
      </c>
      <c r="H1935" s="151">
        <f t="shared" si="275"/>
        <v>1917</v>
      </c>
      <c r="I1935" s="244">
        <f ca="1">IF($H1935&lt;($J$6+1),"",PFE(OFFSET($F1935,0,0,-$J$6)))</f>
        <v>0.27612696963382988</v>
      </c>
      <c r="J1935" s="19"/>
      <c r="K1935" s="139" t="str">
        <f t="shared" ca="1" si="276"/>
        <v>Long</v>
      </c>
      <c r="L1935" s="243" t="e">
        <f t="shared" ca="1" si="271"/>
        <v>#N/A</v>
      </c>
      <c r="M1935" s="242" t="e">
        <f t="shared" ca="1" si="272"/>
        <v>#N/A</v>
      </c>
      <c r="N1935" s="20"/>
      <c r="O1935" s="74">
        <f t="shared" ca="1" si="277"/>
        <v>1</v>
      </c>
      <c r="P1935" s="75">
        <f t="shared" ca="1" si="269"/>
        <v>0</v>
      </c>
      <c r="Q1935" s="76" t="str">
        <f t="shared" ca="1" si="273"/>
        <v/>
      </c>
      <c r="R1935" s="75"/>
      <c r="S1935" s="77">
        <f t="shared" ca="1" si="270"/>
        <v>1</v>
      </c>
      <c r="T1935" s="78"/>
      <c r="U1935" s="81">
        <f t="shared" ca="1" si="278"/>
        <v>5670</v>
      </c>
      <c r="V1935" s="82">
        <f t="shared" ca="1" si="274"/>
        <v>212087.46</v>
      </c>
      <c r="W1935" s="50"/>
      <c r="X1935" s="50"/>
      <c r="Y1935" s="50"/>
      <c r="Z1935" s="50"/>
      <c r="AA1935" s="50"/>
      <c r="AG1935" s="50"/>
      <c r="AH1935" s="50"/>
      <c r="AI1935" s="50"/>
      <c r="AJ1935" s="50"/>
      <c r="AK1935" s="50"/>
      <c r="AL1935" s="50"/>
      <c r="AM1935" s="50"/>
      <c r="AN1935" s="50"/>
      <c r="AO1935" s="50"/>
      <c r="AP1935" s="138" t="str">
        <f>IF(NOT($AS1935=$AS1936),ROW(),"")</f>
        <v/>
      </c>
      <c r="AQ1935" s="20" t="str">
        <f>IF(NOT(AS1935=AS1936),AS1936,"")</f>
        <v/>
      </c>
      <c r="AR1935" s="20" t="str">
        <f>INDEX($AB$15:$AM$15,MATCH($AS1935,$AB$11:$AM$11,0))</f>
        <v>in</v>
      </c>
      <c r="AS1935" s="20" t="str">
        <f>LEFT(AT1935,4)</f>
        <v>2007</v>
      </c>
      <c r="AT1935" s="139" t="str">
        <f>LEFT(B1935,6)</f>
        <v>200707</v>
      </c>
    </row>
    <row r="1936" spans="2:46" x14ac:dyDescent="0.25">
      <c r="B1936" s="11">
        <f>'Market Data'!B1922</f>
        <v>20070713</v>
      </c>
      <c r="C1936" s="2">
        <f>'Market Data'!C1922</f>
        <v>8867.5</v>
      </c>
      <c r="D1936" s="2">
        <f>'Market Data'!D1922</f>
        <v>8895</v>
      </c>
      <c r="E1936" s="2">
        <f>'Market Data'!E1922</f>
        <v>8803.5</v>
      </c>
      <c r="F1936" s="12">
        <f>'Market Data'!F1922</f>
        <v>8830</v>
      </c>
      <c r="H1936" s="151">
        <f t="shared" si="275"/>
        <v>1918</v>
      </c>
      <c r="I1936" s="244">
        <f ca="1">IF($H1936&lt;($J$6+1),"",PFE(OFFSET($F1936,0,0,-$J$6)))</f>
        <v>0.32762243946319819</v>
      </c>
      <c r="J1936" s="19"/>
      <c r="K1936" s="139" t="str">
        <f t="shared" ca="1" si="276"/>
        <v>Long</v>
      </c>
      <c r="L1936" s="243" t="e">
        <f t="shared" ca="1" si="271"/>
        <v>#N/A</v>
      </c>
      <c r="M1936" s="242" t="e">
        <f t="shared" ca="1" si="272"/>
        <v>#N/A</v>
      </c>
      <c r="N1936" s="20"/>
      <c r="O1936" s="74">
        <f t="shared" ca="1" si="277"/>
        <v>1</v>
      </c>
      <c r="P1936" s="75">
        <f t="shared" ca="1" si="269"/>
        <v>0</v>
      </c>
      <c r="Q1936" s="76" t="str">
        <f t="shared" ca="1" si="273"/>
        <v/>
      </c>
      <c r="R1936" s="75"/>
      <c r="S1936" s="77">
        <f t="shared" ca="1" si="270"/>
        <v>1</v>
      </c>
      <c r="T1936" s="78"/>
      <c r="U1936" s="81">
        <f t="shared" ca="1" si="278"/>
        <v>1085</v>
      </c>
      <c r="V1936" s="82">
        <f t="shared" ca="1" si="274"/>
        <v>213172.46</v>
      </c>
      <c r="W1936" s="50"/>
      <c r="X1936" s="50"/>
      <c r="Y1936" s="50"/>
      <c r="Z1936" s="50"/>
      <c r="AA1936" s="50"/>
      <c r="AG1936" s="50"/>
      <c r="AH1936" s="50"/>
      <c r="AI1936" s="50"/>
      <c r="AJ1936" s="50"/>
      <c r="AK1936" s="50"/>
      <c r="AL1936" s="50"/>
      <c r="AM1936" s="50"/>
      <c r="AN1936" s="50"/>
      <c r="AO1936" s="50"/>
      <c r="AP1936" s="138" t="str">
        <f>IF(NOT($AS1936=$AS1937),ROW(),"")</f>
        <v/>
      </c>
      <c r="AQ1936" s="20" t="str">
        <f>IF(NOT(AS1936=AS1937),AS1937,"")</f>
        <v/>
      </c>
      <c r="AR1936" s="20" t="str">
        <f>INDEX($AB$15:$AM$15,MATCH($AS1936,$AB$11:$AM$11,0))</f>
        <v>in</v>
      </c>
      <c r="AS1936" s="20" t="str">
        <f>LEFT(AT1936,4)</f>
        <v>2007</v>
      </c>
      <c r="AT1936" s="139" t="str">
        <f>LEFT(B1936,6)</f>
        <v>200707</v>
      </c>
    </row>
    <row r="1937" spans="2:46" x14ac:dyDescent="0.25">
      <c r="B1937" s="11">
        <f>'Market Data'!B1923</f>
        <v>20070716</v>
      </c>
      <c r="C1937" s="2">
        <f>'Market Data'!C1923</f>
        <v>8824.5</v>
      </c>
      <c r="D1937" s="2">
        <f>'Market Data'!D1923</f>
        <v>8871.5</v>
      </c>
      <c r="E1937" s="2">
        <f>'Market Data'!E1923</f>
        <v>8813</v>
      </c>
      <c r="F1937" s="12">
        <f>'Market Data'!F1923</f>
        <v>8842.5</v>
      </c>
      <c r="H1937" s="151">
        <f t="shared" si="275"/>
        <v>1919</v>
      </c>
      <c r="I1937" s="244">
        <f ca="1">IF($H1937&lt;($J$6+1),"",PFE(OFFSET($F1937,0,0,-$J$6)))</f>
        <v>0.3130528733019956</v>
      </c>
      <c r="J1937" s="19"/>
      <c r="K1937" s="139" t="str">
        <f t="shared" ca="1" si="276"/>
        <v>Long</v>
      </c>
      <c r="L1937" s="243" t="e">
        <f t="shared" ca="1" si="271"/>
        <v>#N/A</v>
      </c>
      <c r="M1937" s="242" t="e">
        <f t="shared" ca="1" si="272"/>
        <v>#N/A</v>
      </c>
      <c r="N1937" s="20"/>
      <c r="O1937" s="74">
        <f t="shared" ca="1" si="277"/>
        <v>1</v>
      </c>
      <c r="P1937" s="75">
        <f t="shared" ref="P1937:P2000" ca="1" si="279">$O1937-S1937</f>
        <v>0</v>
      </c>
      <c r="Q1937" s="76" t="str">
        <f t="shared" ca="1" si="273"/>
        <v/>
      </c>
      <c r="R1937" s="75"/>
      <c r="S1937" s="77">
        <f t="shared" ca="1" si="270"/>
        <v>1</v>
      </c>
      <c r="T1937" s="78"/>
      <c r="U1937" s="81">
        <f t="shared" ca="1" si="278"/>
        <v>437.5</v>
      </c>
      <c r="V1937" s="82">
        <f t="shared" ca="1" si="274"/>
        <v>213609.96</v>
      </c>
      <c r="W1937" s="50"/>
      <c r="X1937" s="50"/>
      <c r="Y1937" s="50"/>
      <c r="Z1937" s="50"/>
      <c r="AA1937" s="50"/>
      <c r="AG1937" s="50"/>
      <c r="AH1937" s="50"/>
      <c r="AI1937" s="50"/>
      <c r="AJ1937" s="50"/>
      <c r="AK1937" s="50"/>
      <c r="AL1937" s="50"/>
      <c r="AM1937" s="50"/>
      <c r="AN1937" s="50"/>
      <c r="AO1937" s="50"/>
      <c r="AP1937" s="138" t="str">
        <f>IF(NOT($AS1937=$AS1938),ROW(),"")</f>
        <v/>
      </c>
      <c r="AQ1937" s="20" t="str">
        <f>IF(NOT(AS1937=AS1938),AS1938,"")</f>
        <v/>
      </c>
      <c r="AR1937" s="20" t="str">
        <f>INDEX($AB$15:$AM$15,MATCH($AS1937,$AB$11:$AM$11,0))</f>
        <v>in</v>
      </c>
      <c r="AS1937" s="20" t="str">
        <f>LEFT(AT1937,4)</f>
        <v>2007</v>
      </c>
      <c r="AT1937" s="139" t="str">
        <f>LEFT(B1937,6)</f>
        <v>200707</v>
      </c>
    </row>
    <row r="1938" spans="2:46" x14ac:dyDescent="0.25">
      <c r="B1938" s="11">
        <f>'Market Data'!B1924</f>
        <v>20070717</v>
      </c>
      <c r="C1938" s="2">
        <f>'Market Data'!C1924</f>
        <v>8826</v>
      </c>
      <c r="D1938" s="2">
        <f>'Market Data'!D1924</f>
        <v>8837.5</v>
      </c>
      <c r="E1938" s="2">
        <f>'Market Data'!E1924</f>
        <v>8732.5</v>
      </c>
      <c r="F1938" s="12">
        <f>'Market Data'!F1924</f>
        <v>8763.5</v>
      </c>
      <c r="H1938" s="151">
        <f t="shared" si="275"/>
        <v>1920</v>
      </c>
      <c r="I1938" s="244">
        <f ca="1">IF($H1938&lt;($J$6+1),"",PFE(OFFSET($F1938,0,0,-$J$6)))</f>
        <v>0.29068119689791516</v>
      </c>
      <c r="J1938" s="19"/>
      <c r="K1938" s="139" t="str">
        <f t="shared" ca="1" si="276"/>
        <v>Long</v>
      </c>
      <c r="L1938" s="243" t="e">
        <f t="shared" ca="1" si="271"/>
        <v>#N/A</v>
      </c>
      <c r="M1938" s="242" t="e">
        <f t="shared" ca="1" si="272"/>
        <v>#N/A</v>
      </c>
      <c r="N1938" s="20"/>
      <c r="O1938" s="74">
        <f t="shared" ca="1" si="277"/>
        <v>1</v>
      </c>
      <c r="P1938" s="75">
        <f t="shared" ca="1" si="279"/>
        <v>0</v>
      </c>
      <c r="Q1938" s="76" t="str">
        <f t="shared" ca="1" si="273"/>
        <v/>
      </c>
      <c r="R1938" s="75"/>
      <c r="S1938" s="77">
        <f t="shared" ref="S1938:S2001" ca="1" si="280">IF($Q1937="Fill",$O1937,$S1937)</f>
        <v>1</v>
      </c>
      <c r="T1938" s="78"/>
      <c r="U1938" s="81">
        <f t="shared" ca="1" si="278"/>
        <v>-2765</v>
      </c>
      <c r="V1938" s="82">
        <f t="shared" ca="1" si="274"/>
        <v>210844.96</v>
      </c>
      <c r="W1938" s="50"/>
      <c r="X1938" s="50"/>
      <c r="Y1938" s="50"/>
      <c r="Z1938" s="50"/>
      <c r="AA1938" s="50"/>
      <c r="AG1938" s="50"/>
      <c r="AH1938" s="50"/>
      <c r="AI1938" s="50"/>
      <c r="AJ1938" s="50"/>
      <c r="AK1938" s="50"/>
      <c r="AL1938" s="50"/>
      <c r="AM1938" s="50"/>
      <c r="AN1938" s="50"/>
      <c r="AO1938" s="50"/>
      <c r="AP1938" s="138" t="str">
        <f>IF(NOT($AS1938=$AS1939),ROW(),"")</f>
        <v/>
      </c>
      <c r="AQ1938" s="20" t="str">
        <f>IF(NOT(AS1938=AS1939),AS1939,"")</f>
        <v/>
      </c>
      <c r="AR1938" s="20" t="str">
        <f>INDEX($AB$15:$AM$15,MATCH($AS1938,$AB$11:$AM$11,0))</f>
        <v>in</v>
      </c>
      <c r="AS1938" s="20" t="str">
        <f>LEFT(AT1938,4)</f>
        <v>2007</v>
      </c>
      <c r="AT1938" s="139" t="str">
        <f>LEFT(B1938,6)</f>
        <v>200707</v>
      </c>
    </row>
    <row r="1939" spans="2:46" x14ac:dyDescent="0.25">
      <c r="B1939" s="11">
        <f>'Market Data'!B1925</f>
        <v>20070718</v>
      </c>
      <c r="C1939" s="2">
        <f>'Market Data'!C1925</f>
        <v>8678</v>
      </c>
      <c r="D1939" s="2">
        <f>'Market Data'!D1925</f>
        <v>8697.5</v>
      </c>
      <c r="E1939" s="2">
        <f>'Market Data'!E1925</f>
        <v>8585</v>
      </c>
      <c r="F1939" s="12">
        <f>'Market Data'!F1925</f>
        <v>8615.5</v>
      </c>
      <c r="H1939" s="151">
        <f t="shared" si="275"/>
        <v>1921</v>
      </c>
      <c r="I1939" s="244">
        <f ca="1">IF($H1939&lt;($J$6+1),"",PFE(OFFSET($F1939,0,0,-$J$6)))</f>
        <v>0.23735923931174593</v>
      </c>
      <c r="J1939" s="19"/>
      <c r="K1939" s="139" t="str">
        <f t="shared" ca="1" si="276"/>
        <v>Long</v>
      </c>
      <c r="L1939" s="243" t="e">
        <f t="shared" ref="L1939:L2002" ca="1" si="281">IF(AND($K1939="Long",$K1938&lt;&gt;"Long"),$F1939,NA())</f>
        <v>#N/A</v>
      </c>
      <c r="M1939" s="242" t="e">
        <f t="shared" ref="M1939:M2002" ca="1" si="282">IF(AND($K1939="Short",$K1938&lt;&gt;"Short"),$F1939,NA())</f>
        <v>#N/A</v>
      </c>
      <c r="N1939" s="20"/>
      <c r="O1939" s="74">
        <f t="shared" ca="1" si="277"/>
        <v>1</v>
      </c>
      <c r="P1939" s="75">
        <f t="shared" ca="1" si="279"/>
        <v>0</v>
      </c>
      <c r="Q1939" s="76" t="str">
        <f t="shared" ref="Q1939:Q2002" ca="1" si="283">IF(NOT($P1939=0),"Fill","")</f>
        <v/>
      </c>
      <c r="R1939" s="75"/>
      <c r="S1939" s="77">
        <f t="shared" ca="1" si="280"/>
        <v>1</v>
      </c>
      <c r="T1939" s="78"/>
      <c r="U1939" s="81">
        <f t="shared" ca="1" si="278"/>
        <v>-5180</v>
      </c>
      <c r="V1939" s="82">
        <f t="shared" ref="V1939:V2002" ca="1" si="284">V1938+U1939</f>
        <v>205664.96</v>
      </c>
      <c r="W1939" s="50"/>
      <c r="X1939" s="50"/>
      <c r="Y1939" s="50"/>
      <c r="Z1939" s="50"/>
      <c r="AA1939" s="50"/>
      <c r="AG1939" s="50"/>
      <c r="AH1939" s="50"/>
      <c r="AI1939" s="50"/>
      <c r="AJ1939" s="50"/>
      <c r="AK1939" s="50"/>
      <c r="AL1939" s="50"/>
      <c r="AM1939" s="50"/>
      <c r="AN1939" s="50"/>
      <c r="AO1939" s="50"/>
      <c r="AP1939" s="138" t="str">
        <f>IF(NOT($AS1939=$AS1940),ROW(),"")</f>
        <v/>
      </c>
      <c r="AQ1939" s="20" t="str">
        <f>IF(NOT(AS1939=AS1940),AS1940,"")</f>
        <v/>
      </c>
      <c r="AR1939" s="20" t="str">
        <f>INDEX($AB$15:$AM$15,MATCH($AS1939,$AB$11:$AM$11,0))</f>
        <v>in</v>
      </c>
      <c r="AS1939" s="20" t="str">
        <f>LEFT(AT1939,4)</f>
        <v>2007</v>
      </c>
      <c r="AT1939" s="139" t="str">
        <f>LEFT(B1939,6)</f>
        <v>200707</v>
      </c>
    </row>
    <row r="1940" spans="2:46" x14ac:dyDescent="0.25">
      <c r="B1940" s="11">
        <f>'Market Data'!B1926</f>
        <v>20070719</v>
      </c>
      <c r="C1940" s="2">
        <f>'Market Data'!C1926</f>
        <v>8697</v>
      </c>
      <c r="D1940" s="2">
        <f>'Market Data'!D1926</f>
        <v>8744</v>
      </c>
      <c r="E1940" s="2">
        <f>'Market Data'!E1926</f>
        <v>8673</v>
      </c>
      <c r="F1940" s="12">
        <f>'Market Data'!F1926</f>
        <v>8726.5</v>
      </c>
      <c r="H1940" s="151">
        <f t="shared" ref="H1940:H2003" si="285">ROW()-ROW(H$18)</f>
        <v>1922</v>
      </c>
      <c r="I1940" s="244">
        <f ca="1">IF($H1940&lt;($J$6+1),"",PFE(OFFSET($F1940,0,0,-$J$6)))</f>
        <v>0.2516877925604929</v>
      </c>
      <c r="J1940" s="19"/>
      <c r="K1940" s="139" t="str">
        <f t="shared" ref="K1940:K2003" ca="1" si="286">IF($I1940="","",IF($I1940&gt;$J$4,"Long",IF($I1940&lt;$J$5,"Short","")))</f>
        <v>Long</v>
      </c>
      <c r="L1940" s="243" t="e">
        <f t="shared" ca="1" si="281"/>
        <v>#N/A</v>
      </c>
      <c r="M1940" s="242" t="e">
        <f t="shared" ca="1" si="282"/>
        <v>#N/A</v>
      </c>
      <c r="N1940" s="20"/>
      <c r="O1940" s="74">
        <f t="shared" ref="O1940:O2003" ca="1" si="287">IF($K1940="Short",-1,IF($K1940="Long",1,0))</f>
        <v>1</v>
      </c>
      <c r="P1940" s="75">
        <f t="shared" ca="1" si="279"/>
        <v>0</v>
      </c>
      <c r="Q1940" s="76" t="str">
        <f t="shared" ca="1" si="283"/>
        <v/>
      </c>
      <c r="R1940" s="75"/>
      <c r="S1940" s="77">
        <f t="shared" ca="1" si="280"/>
        <v>1</v>
      </c>
      <c r="T1940" s="78"/>
      <c r="U1940" s="81">
        <f t="shared" ca="1" si="278"/>
        <v>3885</v>
      </c>
      <c r="V1940" s="82">
        <f t="shared" ca="1" si="284"/>
        <v>209549.96</v>
      </c>
      <c r="W1940" s="50"/>
      <c r="X1940" s="50"/>
      <c r="Y1940" s="50"/>
      <c r="Z1940" s="50"/>
      <c r="AA1940" s="50"/>
      <c r="AG1940" s="50"/>
      <c r="AH1940" s="50"/>
      <c r="AI1940" s="50"/>
      <c r="AJ1940" s="50"/>
      <c r="AK1940" s="50"/>
      <c r="AL1940" s="50"/>
      <c r="AM1940" s="50"/>
      <c r="AN1940" s="50"/>
      <c r="AO1940" s="50"/>
      <c r="AP1940" s="138" t="str">
        <f>IF(NOT($AS1940=$AS1941),ROW(),"")</f>
        <v/>
      </c>
      <c r="AQ1940" s="20" t="str">
        <f>IF(NOT(AS1940=AS1941),AS1941,"")</f>
        <v/>
      </c>
      <c r="AR1940" s="20" t="str">
        <f>INDEX($AB$15:$AM$15,MATCH($AS1940,$AB$11:$AM$11,0))</f>
        <v>in</v>
      </c>
      <c r="AS1940" s="20" t="str">
        <f>LEFT(AT1940,4)</f>
        <v>2007</v>
      </c>
      <c r="AT1940" s="139" t="str">
        <f>LEFT(B1940,6)</f>
        <v>200707</v>
      </c>
    </row>
    <row r="1941" spans="2:46" x14ac:dyDescent="0.25">
      <c r="B1941" s="11">
        <f>'Market Data'!B1927</f>
        <v>20070720</v>
      </c>
      <c r="C1941" s="2">
        <f>'Market Data'!C1927</f>
        <v>8698</v>
      </c>
      <c r="D1941" s="2">
        <f>'Market Data'!D1927</f>
        <v>8739.5</v>
      </c>
      <c r="E1941" s="2">
        <f>'Market Data'!E1927</f>
        <v>8557</v>
      </c>
      <c r="F1941" s="12">
        <f>'Market Data'!F1927</f>
        <v>8565.5</v>
      </c>
      <c r="H1941" s="151">
        <f t="shared" si="285"/>
        <v>1923</v>
      </c>
      <c r="I1941" s="244">
        <f ca="1">IF($H1941&lt;($J$6+1),"",PFE(OFFSET($F1941,0,0,-$J$6)))</f>
        <v>0.20296807605841727</v>
      </c>
      <c r="J1941" s="19"/>
      <c r="K1941" s="139" t="str">
        <f t="shared" ca="1" si="286"/>
        <v>Long</v>
      </c>
      <c r="L1941" s="243" t="e">
        <f t="shared" ca="1" si="281"/>
        <v>#N/A</v>
      </c>
      <c r="M1941" s="242" t="e">
        <f t="shared" ca="1" si="282"/>
        <v>#N/A</v>
      </c>
      <c r="N1941" s="20"/>
      <c r="O1941" s="74">
        <f t="shared" ca="1" si="287"/>
        <v>1</v>
      </c>
      <c r="P1941" s="75">
        <f t="shared" ca="1" si="279"/>
        <v>0</v>
      </c>
      <c r="Q1941" s="76" t="str">
        <f t="shared" ca="1" si="283"/>
        <v/>
      </c>
      <c r="R1941" s="75"/>
      <c r="S1941" s="77">
        <f t="shared" ca="1" si="280"/>
        <v>1</v>
      </c>
      <c r="T1941" s="78"/>
      <c r="U1941" s="81">
        <f t="shared" ca="1" si="278"/>
        <v>-5635</v>
      </c>
      <c r="V1941" s="82">
        <f t="shared" ca="1" si="284"/>
        <v>203914.96</v>
      </c>
      <c r="W1941" s="50"/>
      <c r="X1941" s="50"/>
      <c r="Y1941" s="50"/>
      <c r="Z1941" s="50"/>
      <c r="AA1941" s="50"/>
      <c r="AG1941" s="50"/>
      <c r="AH1941" s="50"/>
      <c r="AI1941" s="50"/>
      <c r="AJ1941" s="50"/>
      <c r="AK1941" s="50"/>
      <c r="AL1941" s="50"/>
      <c r="AM1941" s="50"/>
      <c r="AN1941" s="50"/>
      <c r="AO1941" s="50"/>
      <c r="AP1941" s="138" t="str">
        <f>IF(NOT($AS1941=$AS1942),ROW(),"")</f>
        <v/>
      </c>
      <c r="AQ1941" s="20" t="str">
        <f>IF(NOT(AS1941=AS1942),AS1942,"")</f>
        <v/>
      </c>
      <c r="AR1941" s="20" t="str">
        <f>INDEX($AB$15:$AM$15,MATCH($AS1941,$AB$11:$AM$11,0))</f>
        <v>in</v>
      </c>
      <c r="AS1941" s="20" t="str">
        <f>LEFT(AT1941,4)</f>
        <v>2007</v>
      </c>
      <c r="AT1941" s="139" t="str">
        <f>LEFT(B1941,6)</f>
        <v>200707</v>
      </c>
    </row>
    <row r="1942" spans="2:46" x14ac:dyDescent="0.25">
      <c r="B1942" s="11">
        <f>'Market Data'!B1928</f>
        <v>20070723</v>
      </c>
      <c r="C1942" s="2">
        <f>'Market Data'!C1928</f>
        <v>8623</v>
      </c>
      <c r="D1942" s="2">
        <f>'Market Data'!D1928</f>
        <v>8679.5</v>
      </c>
      <c r="E1942" s="2">
        <f>'Market Data'!E1928</f>
        <v>8565.5</v>
      </c>
      <c r="F1942" s="12">
        <f>'Market Data'!F1928</f>
        <v>8665.5</v>
      </c>
      <c r="H1942" s="151">
        <f t="shared" si="285"/>
        <v>1924</v>
      </c>
      <c r="I1942" s="244">
        <f ca="1">IF($H1942&lt;($J$6+1),"",PFE(OFFSET($F1942,0,0,-$J$6)))</f>
        <v>0.20224754793415642</v>
      </c>
      <c r="J1942" s="19"/>
      <c r="K1942" s="139" t="str">
        <f t="shared" ca="1" si="286"/>
        <v>Long</v>
      </c>
      <c r="L1942" s="243" t="e">
        <f t="shared" ca="1" si="281"/>
        <v>#N/A</v>
      </c>
      <c r="M1942" s="242" t="e">
        <f t="shared" ca="1" si="282"/>
        <v>#N/A</v>
      </c>
      <c r="N1942" s="20"/>
      <c r="O1942" s="74">
        <f t="shared" ca="1" si="287"/>
        <v>1</v>
      </c>
      <c r="P1942" s="75">
        <f t="shared" ca="1" si="279"/>
        <v>0</v>
      </c>
      <c r="Q1942" s="76" t="str">
        <f t="shared" ca="1" si="283"/>
        <v/>
      </c>
      <c r="R1942" s="75"/>
      <c r="S1942" s="77">
        <f t="shared" ca="1" si="280"/>
        <v>1</v>
      </c>
      <c r="T1942" s="78"/>
      <c r="U1942" s="81">
        <f t="shared" ref="U1942:U2005" ca="1" si="288">IF(OR($S1941&amp;$O1941="01",$S1941&amp;$O1941="0-1"),(($F1942-$C1942)*$V$4*$O1941)-(ABS($P1941)*$V$5),IF(OR($S1941&amp;$O1941="10",$S1941&amp;$O1941="-10"),(($C1942-$F1941)*$V$4*$S1941)-(ABS($P1941)*$V$5),IF(OR($S1941&amp;$O1941="1-1",$S1941&amp;$O1941="-11"),(($C1942-$F1941)*$V$4*$S1941)-(ABS($P1941)*$V$5)+(($F1942-$C1942)*$V$4*$S1942),IF(OR($S1941&amp;$O1941="11",$S1941&amp;$O1941="-1-1"),(($F1942-$F1941)*$V$4*$S1942),0))))</f>
        <v>3500</v>
      </c>
      <c r="V1942" s="82">
        <f t="shared" ca="1" si="284"/>
        <v>207414.96</v>
      </c>
      <c r="W1942" s="50"/>
      <c r="X1942" s="50"/>
      <c r="Y1942" s="50"/>
      <c r="Z1942" s="50"/>
      <c r="AA1942" s="50"/>
      <c r="AG1942" s="50"/>
      <c r="AH1942" s="50"/>
      <c r="AI1942" s="50"/>
      <c r="AJ1942" s="50"/>
      <c r="AK1942" s="50"/>
      <c r="AL1942" s="50"/>
      <c r="AM1942" s="50"/>
      <c r="AN1942" s="50"/>
      <c r="AO1942" s="50"/>
      <c r="AP1942" s="138" t="str">
        <f>IF(NOT($AS1942=$AS1943),ROW(),"")</f>
        <v/>
      </c>
      <c r="AQ1942" s="20" t="str">
        <f>IF(NOT(AS1942=AS1943),AS1943,"")</f>
        <v/>
      </c>
      <c r="AR1942" s="20" t="str">
        <f>INDEX($AB$15:$AM$15,MATCH($AS1942,$AB$11:$AM$11,0))</f>
        <v>in</v>
      </c>
      <c r="AS1942" s="20" t="str">
        <f>LEFT(AT1942,4)</f>
        <v>2007</v>
      </c>
      <c r="AT1942" s="139" t="str">
        <f>LEFT(B1942,6)</f>
        <v>200707</v>
      </c>
    </row>
    <row r="1943" spans="2:46" x14ac:dyDescent="0.25">
      <c r="B1943" s="11">
        <f>'Market Data'!B1929</f>
        <v>20070724</v>
      </c>
      <c r="C1943" s="2">
        <f>'Market Data'!C1929</f>
        <v>8646</v>
      </c>
      <c r="D1943" s="2">
        <f>'Market Data'!D1929</f>
        <v>8666</v>
      </c>
      <c r="E1943" s="2">
        <f>'Market Data'!E1929</f>
        <v>8534</v>
      </c>
      <c r="F1943" s="12">
        <f>'Market Data'!F1929</f>
        <v>8567</v>
      </c>
      <c r="H1943" s="151">
        <f t="shared" si="285"/>
        <v>1925</v>
      </c>
      <c r="I1943" s="244">
        <f ca="1">IF($H1943&lt;($J$6+1),"",PFE(OFFSET($F1943,0,0,-$J$6)))</f>
        <v>0.17040753560269584</v>
      </c>
      <c r="J1943" s="19"/>
      <c r="K1943" s="139" t="str">
        <f t="shared" ca="1" si="286"/>
        <v>Long</v>
      </c>
      <c r="L1943" s="243" t="e">
        <f t="shared" ca="1" si="281"/>
        <v>#N/A</v>
      </c>
      <c r="M1943" s="242" t="e">
        <f t="shared" ca="1" si="282"/>
        <v>#N/A</v>
      </c>
      <c r="N1943" s="20"/>
      <c r="O1943" s="74">
        <f t="shared" ca="1" si="287"/>
        <v>1</v>
      </c>
      <c r="P1943" s="75">
        <f t="shared" ca="1" si="279"/>
        <v>0</v>
      </c>
      <c r="Q1943" s="76" t="str">
        <f t="shared" ca="1" si="283"/>
        <v/>
      </c>
      <c r="R1943" s="75"/>
      <c r="S1943" s="77">
        <f t="shared" ca="1" si="280"/>
        <v>1</v>
      </c>
      <c r="T1943" s="78"/>
      <c r="U1943" s="81">
        <f t="shared" ca="1" si="288"/>
        <v>-3447.5</v>
      </c>
      <c r="V1943" s="82">
        <f t="shared" ca="1" si="284"/>
        <v>203967.46</v>
      </c>
      <c r="W1943" s="50"/>
      <c r="X1943" s="50"/>
      <c r="Y1943" s="50"/>
      <c r="Z1943" s="50"/>
      <c r="AA1943" s="50"/>
      <c r="AG1943" s="50"/>
      <c r="AH1943" s="50"/>
      <c r="AI1943" s="50"/>
      <c r="AJ1943" s="50"/>
      <c r="AK1943" s="50"/>
      <c r="AL1943" s="50"/>
      <c r="AM1943" s="50"/>
      <c r="AN1943" s="50"/>
      <c r="AO1943" s="50"/>
      <c r="AP1943" s="138" t="str">
        <f>IF(NOT($AS1943=$AS1944),ROW(),"")</f>
        <v/>
      </c>
      <c r="AQ1943" s="20" t="str">
        <f>IF(NOT(AS1943=AS1944),AS1944,"")</f>
        <v/>
      </c>
      <c r="AR1943" s="20" t="str">
        <f>INDEX($AB$15:$AM$15,MATCH($AS1943,$AB$11:$AM$11,0))</f>
        <v>in</v>
      </c>
      <c r="AS1943" s="20" t="str">
        <f>LEFT(AT1943,4)</f>
        <v>2007</v>
      </c>
      <c r="AT1943" s="139" t="str">
        <f>LEFT(B1943,6)</f>
        <v>200707</v>
      </c>
    </row>
    <row r="1944" spans="2:46" x14ac:dyDescent="0.25">
      <c r="B1944" s="11">
        <f>'Market Data'!B1930</f>
        <v>20070725</v>
      </c>
      <c r="C1944" s="2">
        <f>'Market Data'!C1930</f>
        <v>8472</v>
      </c>
      <c r="D1944" s="2">
        <f>'Market Data'!D1930</f>
        <v>8517</v>
      </c>
      <c r="E1944" s="2">
        <f>'Market Data'!E1930</f>
        <v>8390</v>
      </c>
      <c r="F1944" s="12">
        <f>'Market Data'!F1930</f>
        <v>8424</v>
      </c>
      <c r="H1944" s="151">
        <f t="shared" si="285"/>
        <v>1926</v>
      </c>
      <c r="I1944" s="244">
        <f ca="1">IF($H1944&lt;($J$6+1),"",PFE(OFFSET($F1944,0,0,-$J$6)))</f>
        <v>0.14880916712386857</v>
      </c>
      <c r="J1944" s="19"/>
      <c r="K1944" s="139" t="str">
        <f t="shared" ca="1" si="286"/>
        <v>Long</v>
      </c>
      <c r="L1944" s="243" t="e">
        <f t="shared" ca="1" si="281"/>
        <v>#N/A</v>
      </c>
      <c r="M1944" s="242" t="e">
        <f t="shared" ca="1" si="282"/>
        <v>#N/A</v>
      </c>
      <c r="N1944" s="20"/>
      <c r="O1944" s="74">
        <f t="shared" ca="1" si="287"/>
        <v>1</v>
      </c>
      <c r="P1944" s="75">
        <f t="shared" ca="1" si="279"/>
        <v>0</v>
      </c>
      <c r="Q1944" s="76" t="str">
        <f t="shared" ca="1" si="283"/>
        <v/>
      </c>
      <c r="R1944" s="75"/>
      <c r="S1944" s="77">
        <f t="shared" ca="1" si="280"/>
        <v>1</v>
      </c>
      <c r="T1944" s="78"/>
      <c r="U1944" s="81">
        <f t="shared" ca="1" si="288"/>
        <v>-5005</v>
      </c>
      <c r="V1944" s="82">
        <f t="shared" ca="1" si="284"/>
        <v>198962.46</v>
      </c>
      <c r="W1944" s="50"/>
      <c r="X1944" s="50"/>
      <c r="Y1944" s="50"/>
      <c r="Z1944" s="50"/>
      <c r="AA1944" s="50"/>
      <c r="AG1944" s="50"/>
      <c r="AH1944" s="50"/>
      <c r="AI1944" s="50"/>
      <c r="AJ1944" s="50"/>
      <c r="AK1944" s="50"/>
      <c r="AL1944" s="50"/>
      <c r="AM1944" s="50"/>
      <c r="AN1944" s="50"/>
      <c r="AO1944" s="50"/>
      <c r="AP1944" s="138" t="str">
        <f>IF(NOT($AS1944=$AS1945),ROW(),"")</f>
        <v/>
      </c>
      <c r="AQ1944" s="20" t="str">
        <f>IF(NOT(AS1944=AS1945),AS1945,"")</f>
        <v/>
      </c>
      <c r="AR1944" s="20" t="str">
        <f>INDEX($AB$15:$AM$15,MATCH($AS1944,$AB$11:$AM$11,0))</f>
        <v>in</v>
      </c>
      <c r="AS1944" s="20" t="str">
        <f>LEFT(AT1944,4)</f>
        <v>2007</v>
      </c>
      <c r="AT1944" s="139" t="str">
        <f>LEFT(B1944,6)</f>
        <v>200707</v>
      </c>
    </row>
    <row r="1945" spans="2:46" x14ac:dyDescent="0.25">
      <c r="B1945" s="11">
        <f>'Market Data'!B1931</f>
        <v>20070726</v>
      </c>
      <c r="C1945" s="2">
        <f>'Market Data'!C1931</f>
        <v>8451</v>
      </c>
      <c r="D1945" s="2">
        <f>'Market Data'!D1931</f>
        <v>8477</v>
      </c>
      <c r="E1945" s="2">
        <f>'Market Data'!E1931</f>
        <v>8176</v>
      </c>
      <c r="F1945" s="12">
        <f>'Market Data'!F1931</f>
        <v>8209</v>
      </c>
      <c r="H1945" s="151">
        <f t="shared" si="285"/>
        <v>1927</v>
      </c>
      <c r="I1945" s="244">
        <f ca="1">IF($H1945&lt;($J$6+1),"",PFE(OFFSET($F1945,0,0,-$J$6)))</f>
        <v>9.939374100400182E-2</v>
      </c>
      <c r="J1945" s="19"/>
      <c r="K1945" s="139" t="str">
        <f t="shared" ca="1" si="286"/>
        <v>Long</v>
      </c>
      <c r="L1945" s="243" t="e">
        <f t="shared" ca="1" si="281"/>
        <v>#N/A</v>
      </c>
      <c r="M1945" s="242" t="e">
        <f t="shared" ca="1" si="282"/>
        <v>#N/A</v>
      </c>
      <c r="N1945" s="20"/>
      <c r="O1945" s="74">
        <f t="shared" ca="1" si="287"/>
        <v>1</v>
      </c>
      <c r="P1945" s="75">
        <f t="shared" ca="1" si="279"/>
        <v>0</v>
      </c>
      <c r="Q1945" s="76" t="str">
        <f t="shared" ca="1" si="283"/>
        <v/>
      </c>
      <c r="R1945" s="75"/>
      <c r="S1945" s="77">
        <f t="shared" ca="1" si="280"/>
        <v>1</v>
      </c>
      <c r="T1945" s="78"/>
      <c r="U1945" s="81">
        <f t="shared" ca="1" si="288"/>
        <v>-7525</v>
      </c>
      <c r="V1945" s="82">
        <f t="shared" ca="1" si="284"/>
        <v>191437.46</v>
      </c>
      <c r="W1945" s="50"/>
      <c r="X1945" s="50"/>
      <c r="Y1945" s="50"/>
      <c r="Z1945" s="50"/>
      <c r="AA1945" s="50"/>
      <c r="AG1945" s="50"/>
      <c r="AH1945" s="50"/>
      <c r="AI1945" s="50"/>
      <c r="AJ1945" s="50"/>
      <c r="AK1945" s="50"/>
      <c r="AL1945" s="50"/>
      <c r="AM1945" s="50"/>
      <c r="AN1945" s="50"/>
      <c r="AO1945" s="50"/>
      <c r="AP1945" s="138" t="str">
        <f>IF(NOT($AS1945=$AS1946),ROW(),"")</f>
        <v/>
      </c>
      <c r="AQ1945" s="20" t="str">
        <f>IF(NOT(AS1945=AS1946),AS1946,"")</f>
        <v/>
      </c>
      <c r="AR1945" s="20" t="str">
        <f>INDEX($AB$15:$AM$15,MATCH($AS1945,$AB$11:$AM$11,0))</f>
        <v>in</v>
      </c>
      <c r="AS1945" s="20" t="str">
        <f>LEFT(AT1945,4)</f>
        <v>2007</v>
      </c>
      <c r="AT1945" s="139" t="str">
        <f>LEFT(B1945,6)</f>
        <v>200707</v>
      </c>
    </row>
    <row r="1946" spans="2:46" x14ac:dyDescent="0.25">
      <c r="B1946" s="11">
        <f>'Market Data'!B1932</f>
        <v>20070727</v>
      </c>
      <c r="C1946" s="2">
        <f>'Market Data'!C1932</f>
        <v>8178</v>
      </c>
      <c r="D1946" s="2">
        <f>'Market Data'!D1932</f>
        <v>8259.5</v>
      </c>
      <c r="E1946" s="2">
        <f>'Market Data'!E1932</f>
        <v>8096.5</v>
      </c>
      <c r="F1946" s="12">
        <f>'Market Data'!F1932</f>
        <v>8162</v>
      </c>
      <c r="H1946" s="151">
        <f t="shared" si="285"/>
        <v>1928</v>
      </c>
      <c r="I1946" s="244">
        <f ca="1">IF($H1946&lt;($J$6+1),"",PFE(OFFSET($F1946,0,0,-$J$6)))</f>
        <v>9.3374136508456745E-2</v>
      </c>
      <c r="J1946" s="19"/>
      <c r="K1946" s="139" t="str">
        <f t="shared" ca="1" si="286"/>
        <v>Long</v>
      </c>
      <c r="L1946" s="243" t="e">
        <f t="shared" ca="1" si="281"/>
        <v>#N/A</v>
      </c>
      <c r="M1946" s="242" t="e">
        <f t="shared" ca="1" si="282"/>
        <v>#N/A</v>
      </c>
      <c r="N1946" s="20"/>
      <c r="O1946" s="74">
        <f t="shared" ca="1" si="287"/>
        <v>1</v>
      </c>
      <c r="P1946" s="75">
        <f t="shared" ca="1" si="279"/>
        <v>0</v>
      </c>
      <c r="Q1946" s="76" t="str">
        <f t="shared" ca="1" si="283"/>
        <v/>
      </c>
      <c r="R1946" s="75"/>
      <c r="S1946" s="77">
        <f t="shared" ca="1" si="280"/>
        <v>1</v>
      </c>
      <c r="T1946" s="78"/>
      <c r="U1946" s="81">
        <f t="shared" ca="1" si="288"/>
        <v>-1645</v>
      </c>
      <c r="V1946" s="82">
        <f t="shared" ca="1" si="284"/>
        <v>189792.46</v>
      </c>
      <c r="W1946" s="50"/>
      <c r="X1946" s="50"/>
      <c r="Y1946" s="50"/>
      <c r="Z1946" s="50"/>
      <c r="AA1946" s="50"/>
      <c r="AG1946" s="50"/>
      <c r="AH1946" s="50"/>
      <c r="AI1946" s="50"/>
      <c r="AJ1946" s="50"/>
      <c r="AK1946" s="50"/>
      <c r="AL1946" s="50"/>
      <c r="AM1946" s="50"/>
      <c r="AN1946" s="50"/>
      <c r="AO1946" s="50"/>
      <c r="AP1946" s="138" t="str">
        <f>IF(NOT($AS1946=$AS1947),ROW(),"")</f>
        <v/>
      </c>
      <c r="AQ1946" s="20" t="str">
        <f>IF(NOT(AS1946=AS1947),AS1947,"")</f>
        <v/>
      </c>
      <c r="AR1946" s="20" t="str">
        <f>INDEX($AB$15:$AM$15,MATCH($AS1946,$AB$11:$AM$11,0))</f>
        <v>in</v>
      </c>
      <c r="AS1946" s="20" t="str">
        <f>LEFT(AT1946,4)</f>
        <v>2007</v>
      </c>
      <c r="AT1946" s="139" t="str">
        <f>LEFT(B1946,6)</f>
        <v>200707</v>
      </c>
    </row>
    <row r="1947" spans="2:46" x14ac:dyDescent="0.25">
      <c r="B1947" s="11">
        <f>'Market Data'!B1933</f>
        <v>20070730</v>
      </c>
      <c r="C1947" s="2">
        <f>'Market Data'!C1933</f>
        <v>8178.5</v>
      </c>
      <c r="D1947" s="2">
        <f>'Market Data'!D1933</f>
        <v>8238</v>
      </c>
      <c r="E1947" s="2">
        <f>'Market Data'!E1933</f>
        <v>8101</v>
      </c>
      <c r="F1947" s="12">
        <f>'Market Data'!F1933</f>
        <v>8226</v>
      </c>
      <c r="H1947" s="151">
        <f t="shared" si="285"/>
        <v>1929</v>
      </c>
      <c r="I1947" s="244">
        <f ca="1">IF($H1947&lt;($J$6+1),"",PFE(OFFSET($F1947,0,0,-$J$6)))</f>
        <v>0.10128066892725818</v>
      </c>
      <c r="J1947" s="19"/>
      <c r="K1947" s="139" t="str">
        <f t="shared" ca="1" si="286"/>
        <v>Long</v>
      </c>
      <c r="L1947" s="243" t="e">
        <f t="shared" ca="1" si="281"/>
        <v>#N/A</v>
      </c>
      <c r="M1947" s="242" t="e">
        <f t="shared" ca="1" si="282"/>
        <v>#N/A</v>
      </c>
      <c r="N1947" s="20"/>
      <c r="O1947" s="74">
        <f t="shared" ca="1" si="287"/>
        <v>1</v>
      </c>
      <c r="P1947" s="75">
        <f t="shared" ca="1" si="279"/>
        <v>0</v>
      </c>
      <c r="Q1947" s="76" t="str">
        <f t="shared" ca="1" si="283"/>
        <v/>
      </c>
      <c r="R1947" s="75"/>
      <c r="S1947" s="77">
        <f t="shared" ca="1" si="280"/>
        <v>1</v>
      </c>
      <c r="T1947" s="78"/>
      <c r="U1947" s="81">
        <f t="shared" ca="1" si="288"/>
        <v>2240</v>
      </c>
      <c r="V1947" s="82">
        <f t="shared" ca="1" si="284"/>
        <v>192032.46</v>
      </c>
      <c r="W1947" s="50"/>
      <c r="X1947" s="50"/>
      <c r="Y1947" s="50"/>
      <c r="Z1947" s="50"/>
      <c r="AA1947" s="50"/>
      <c r="AG1947" s="50"/>
      <c r="AH1947" s="50"/>
      <c r="AI1947" s="50"/>
      <c r="AJ1947" s="50"/>
      <c r="AK1947" s="50"/>
      <c r="AL1947" s="50"/>
      <c r="AM1947" s="50"/>
      <c r="AN1947" s="50"/>
      <c r="AO1947" s="50"/>
      <c r="AP1947" s="138" t="str">
        <f>IF(NOT($AS1947=$AS1948),ROW(),"")</f>
        <v/>
      </c>
      <c r="AQ1947" s="20" t="str">
        <f>IF(NOT(AS1947=AS1948),AS1948,"")</f>
        <v/>
      </c>
      <c r="AR1947" s="20" t="str">
        <f>INDEX($AB$15:$AM$15,MATCH($AS1947,$AB$11:$AM$11,0))</f>
        <v>in</v>
      </c>
      <c r="AS1947" s="20" t="str">
        <f>LEFT(AT1947,4)</f>
        <v>2007</v>
      </c>
      <c r="AT1947" s="139" t="str">
        <f>LEFT(B1947,6)</f>
        <v>200707</v>
      </c>
    </row>
    <row r="1948" spans="2:46" x14ac:dyDescent="0.25">
      <c r="B1948" s="11">
        <f>'Market Data'!B1934</f>
        <v>20070731</v>
      </c>
      <c r="C1948" s="2">
        <f>'Market Data'!C1934</f>
        <v>8246</v>
      </c>
      <c r="D1948" s="2">
        <f>'Market Data'!D1934</f>
        <v>8358</v>
      </c>
      <c r="E1948" s="2">
        <f>'Market Data'!E1934</f>
        <v>8243</v>
      </c>
      <c r="F1948" s="12">
        <f>'Market Data'!F1934</f>
        <v>8318</v>
      </c>
      <c r="H1948" s="151">
        <f t="shared" si="285"/>
        <v>1930</v>
      </c>
      <c r="I1948" s="244">
        <f ca="1">IF($H1948&lt;($J$6+1),"",PFE(OFFSET($F1948,0,0,-$J$6)))</f>
        <v>0.10947266149491079</v>
      </c>
      <c r="J1948" s="19"/>
      <c r="K1948" s="139" t="str">
        <f t="shared" ca="1" si="286"/>
        <v>Long</v>
      </c>
      <c r="L1948" s="243" t="e">
        <f t="shared" ca="1" si="281"/>
        <v>#N/A</v>
      </c>
      <c r="M1948" s="242" t="e">
        <f t="shared" ca="1" si="282"/>
        <v>#N/A</v>
      </c>
      <c r="N1948" s="20"/>
      <c r="O1948" s="74">
        <f t="shared" ca="1" si="287"/>
        <v>1</v>
      </c>
      <c r="P1948" s="75">
        <f t="shared" ca="1" si="279"/>
        <v>0</v>
      </c>
      <c r="Q1948" s="76" t="str">
        <f t="shared" ca="1" si="283"/>
        <v/>
      </c>
      <c r="R1948" s="75"/>
      <c r="S1948" s="77">
        <f t="shared" ca="1" si="280"/>
        <v>1</v>
      </c>
      <c r="T1948" s="78"/>
      <c r="U1948" s="81">
        <f t="shared" ca="1" si="288"/>
        <v>3220</v>
      </c>
      <c r="V1948" s="82">
        <f t="shared" ca="1" si="284"/>
        <v>195252.46</v>
      </c>
      <c r="W1948" s="50"/>
      <c r="X1948" s="50"/>
      <c r="Y1948" s="50"/>
      <c r="Z1948" s="50"/>
      <c r="AA1948" s="50"/>
      <c r="AG1948" s="50"/>
      <c r="AH1948" s="50"/>
      <c r="AI1948" s="50"/>
      <c r="AJ1948" s="50"/>
      <c r="AK1948" s="50"/>
      <c r="AL1948" s="50"/>
      <c r="AM1948" s="50"/>
      <c r="AN1948" s="50"/>
      <c r="AO1948" s="50"/>
      <c r="AP1948" s="138" t="str">
        <f>IF(NOT($AS1948=$AS1949),ROW(),"")</f>
        <v/>
      </c>
      <c r="AQ1948" s="20" t="str">
        <f>IF(NOT(AS1948=AS1949),AS1949,"")</f>
        <v/>
      </c>
      <c r="AR1948" s="20" t="str">
        <f>INDEX($AB$15:$AM$15,MATCH($AS1948,$AB$11:$AM$11,0))</f>
        <v>in</v>
      </c>
      <c r="AS1948" s="20" t="str">
        <f>LEFT(AT1948,4)</f>
        <v>2007</v>
      </c>
      <c r="AT1948" s="139" t="str">
        <f>LEFT(B1948,6)</f>
        <v>200707</v>
      </c>
    </row>
    <row r="1949" spans="2:46" x14ac:dyDescent="0.25">
      <c r="B1949" s="11">
        <f>'Market Data'!B1935</f>
        <v>20070801</v>
      </c>
      <c r="C1949" s="2">
        <f>'Market Data'!C1935</f>
        <v>8105.5</v>
      </c>
      <c r="D1949" s="2">
        <f>'Market Data'!D1935</f>
        <v>8273</v>
      </c>
      <c r="E1949" s="2">
        <f>'Market Data'!E1935</f>
        <v>8093</v>
      </c>
      <c r="F1949" s="12">
        <f>'Market Data'!F1935</f>
        <v>8234</v>
      </c>
      <c r="H1949" s="151">
        <f t="shared" si="285"/>
        <v>1931</v>
      </c>
      <c r="I1949" s="244">
        <f ca="1">IF($H1949&lt;($J$6+1),"",PFE(OFFSET($F1949,0,0,-$J$6)))</f>
        <v>8.9129729196392962E-2</v>
      </c>
      <c r="J1949" s="19"/>
      <c r="K1949" s="139" t="str">
        <f t="shared" ca="1" si="286"/>
        <v>Long</v>
      </c>
      <c r="L1949" s="243" t="e">
        <f t="shared" ca="1" si="281"/>
        <v>#N/A</v>
      </c>
      <c r="M1949" s="242" t="e">
        <f t="shared" ca="1" si="282"/>
        <v>#N/A</v>
      </c>
      <c r="N1949" s="20"/>
      <c r="O1949" s="74">
        <f t="shared" ca="1" si="287"/>
        <v>1</v>
      </c>
      <c r="P1949" s="75">
        <f t="shared" ca="1" si="279"/>
        <v>0</v>
      </c>
      <c r="Q1949" s="76" t="str">
        <f t="shared" ca="1" si="283"/>
        <v/>
      </c>
      <c r="R1949" s="75"/>
      <c r="S1949" s="77">
        <f t="shared" ca="1" si="280"/>
        <v>1</v>
      </c>
      <c r="T1949" s="78"/>
      <c r="U1949" s="81">
        <f t="shared" ca="1" si="288"/>
        <v>-2940</v>
      </c>
      <c r="V1949" s="82">
        <f t="shared" ca="1" si="284"/>
        <v>192312.46</v>
      </c>
      <c r="W1949" s="50"/>
      <c r="X1949" s="50"/>
      <c r="Y1949" s="50"/>
      <c r="Z1949" s="50"/>
      <c r="AA1949" s="50"/>
      <c r="AG1949" s="50"/>
      <c r="AH1949" s="50"/>
      <c r="AI1949" s="50"/>
      <c r="AJ1949" s="50"/>
      <c r="AK1949" s="50"/>
      <c r="AL1949" s="50"/>
      <c r="AM1949" s="50"/>
      <c r="AN1949" s="50"/>
      <c r="AO1949" s="50"/>
      <c r="AP1949" s="138" t="str">
        <f>IF(NOT($AS1949=$AS1950),ROW(),"")</f>
        <v/>
      </c>
      <c r="AQ1949" s="20" t="str">
        <f>IF(NOT(AS1949=AS1950),AS1950,"")</f>
        <v/>
      </c>
      <c r="AR1949" s="20" t="str">
        <f>INDEX($AB$15:$AM$15,MATCH($AS1949,$AB$11:$AM$11,0))</f>
        <v>in</v>
      </c>
      <c r="AS1949" s="20" t="str">
        <f>LEFT(AT1949,4)</f>
        <v>2007</v>
      </c>
      <c r="AT1949" s="139" t="str">
        <f>LEFT(B1949,6)</f>
        <v>200708</v>
      </c>
    </row>
    <row r="1950" spans="2:46" x14ac:dyDescent="0.25">
      <c r="B1950" s="11">
        <f>'Market Data'!B1936</f>
        <v>20070802</v>
      </c>
      <c r="C1950" s="2">
        <f>'Market Data'!C1936</f>
        <v>8255.5</v>
      </c>
      <c r="D1950" s="2">
        <f>'Market Data'!D1936</f>
        <v>8290.5</v>
      </c>
      <c r="E1950" s="2">
        <f>'Market Data'!E1936</f>
        <v>8218.5</v>
      </c>
      <c r="F1950" s="12">
        <f>'Market Data'!F1936</f>
        <v>8251</v>
      </c>
      <c r="H1950" s="151">
        <f t="shared" si="285"/>
        <v>1932</v>
      </c>
      <c r="I1950" s="244">
        <f ca="1">IF($H1950&lt;($J$6+1),"",PFE(OFFSET($F1950,0,0,-$J$6)))</f>
        <v>7.3467303990199115E-2</v>
      </c>
      <c r="J1950" s="19"/>
      <c r="K1950" s="139" t="str">
        <f t="shared" ca="1" si="286"/>
        <v>Long</v>
      </c>
      <c r="L1950" s="243" t="e">
        <f t="shared" ca="1" si="281"/>
        <v>#N/A</v>
      </c>
      <c r="M1950" s="242" t="e">
        <f t="shared" ca="1" si="282"/>
        <v>#N/A</v>
      </c>
      <c r="N1950" s="20"/>
      <c r="O1950" s="74">
        <f t="shared" ca="1" si="287"/>
        <v>1</v>
      </c>
      <c r="P1950" s="75">
        <f t="shared" ca="1" si="279"/>
        <v>0</v>
      </c>
      <c r="Q1950" s="76" t="str">
        <f t="shared" ca="1" si="283"/>
        <v/>
      </c>
      <c r="R1950" s="75"/>
      <c r="S1950" s="77">
        <f t="shared" ca="1" si="280"/>
        <v>1</v>
      </c>
      <c r="T1950" s="78"/>
      <c r="U1950" s="81">
        <f t="shared" ca="1" si="288"/>
        <v>595</v>
      </c>
      <c r="V1950" s="82">
        <f t="shared" ca="1" si="284"/>
        <v>192907.46</v>
      </c>
      <c r="W1950" s="50"/>
      <c r="X1950" s="50"/>
      <c r="Y1950" s="50"/>
      <c r="Z1950" s="50"/>
      <c r="AA1950" s="50"/>
      <c r="AG1950" s="50"/>
      <c r="AH1950" s="50"/>
      <c r="AI1950" s="50"/>
      <c r="AJ1950" s="50"/>
      <c r="AK1950" s="50"/>
      <c r="AL1950" s="50"/>
      <c r="AM1950" s="50"/>
      <c r="AN1950" s="50"/>
      <c r="AO1950" s="50"/>
      <c r="AP1950" s="138" t="str">
        <f>IF(NOT($AS1950=$AS1951),ROW(),"")</f>
        <v/>
      </c>
      <c r="AQ1950" s="20" t="str">
        <f>IF(NOT(AS1950=AS1951),AS1951,"")</f>
        <v/>
      </c>
      <c r="AR1950" s="20" t="str">
        <f>INDEX($AB$15:$AM$15,MATCH($AS1950,$AB$11:$AM$11,0))</f>
        <v>in</v>
      </c>
      <c r="AS1950" s="20" t="str">
        <f>LEFT(AT1950,4)</f>
        <v>2007</v>
      </c>
      <c r="AT1950" s="139" t="str">
        <f>LEFT(B1950,6)</f>
        <v>200708</v>
      </c>
    </row>
    <row r="1951" spans="2:46" x14ac:dyDescent="0.25">
      <c r="B1951" s="11">
        <f>'Market Data'!B1937</f>
        <v>20070803</v>
      </c>
      <c r="C1951" s="2">
        <f>'Market Data'!C1937</f>
        <v>8290</v>
      </c>
      <c r="D1951" s="2">
        <f>'Market Data'!D1937</f>
        <v>8290</v>
      </c>
      <c r="E1951" s="2">
        <f>'Market Data'!E1937</f>
        <v>8139</v>
      </c>
      <c r="F1951" s="12">
        <f>'Market Data'!F1937</f>
        <v>8150.5</v>
      </c>
      <c r="H1951" s="151">
        <f t="shared" si="285"/>
        <v>1933</v>
      </c>
      <c r="I1951" s="244">
        <f ca="1">IF($H1951&lt;($J$6+1),"",PFE(OFFSET($F1951,0,0,-$J$6)))</f>
        <v>4.9395072129860537E-2</v>
      </c>
      <c r="J1951" s="19"/>
      <c r="K1951" s="139" t="str">
        <f t="shared" ca="1" si="286"/>
        <v>Long</v>
      </c>
      <c r="L1951" s="243" t="e">
        <f t="shared" ca="1" si="281"/>
        <v>#N/A</v>
      </c>
      <c r="M1951" s="242" t="e">
        <f t="shared" ca="1" si="282"/>
        <v>#N/A</v>
      </c>
      <c r="N1951" s="20"/>
      <c r="O1951" s="74">
        <f t="shared" ca="1" si="287"/>
        <v>1</v>
      </c>
      <c r="P1951" s="75">
        <f t="shared" ca="1" si="279"/>
        <v>0</v>
      </c>
      <c r="Q1951" s="76" t="str">
        <f t="shared" ca="1" si="283"/>
        <v/>
      </c>
      <c r="R1951" s="75"/>
      <c r="S1951" s="77">
        <f t="shared" ca="1" si="280"/>
        <v>1</v>
      </c>
      <c r="T1951" s="78"/>
      <c r="U1951" s="81">
        <f t="shared" ca="1" si="288"/>
        <v>-3517.5</v>
      </c>
      <c r="V1951" s="82">
        <f t="shared" ca="1" si="284"/>
        <v>189389.96</v>
      </c>
      <c r="W1951" s="50"/>
      <c r="X1951" s="50"/>
      <c r="Y1951" s="50"/>
      <c r="Z1951" s="50"/>
      <c r="AA1951" s="50"/>
      <c r="AG1951" s="50"/>
      <c r="AH1951" s="50"/>
      <c r="AI1951" s="50"/>
      <c r="AJ1951" s="50"/>
      <c r="AK1951" s="50"/>
      <c r="AL1951" s="50"/>
      <c r="AM1951" s="50"/>
      <c r="AN1951" s="50"/>
      <c r="AO1951" s="50"/>
      <c r="AP1951" s="138" t="str">
        <f>IF(NOT($AS1951=$AS1952),ROW(),"")</f>
        <v/>
      </c>
      <c r="AQ1951" s="20" t="str">
        <f>IF(NOT(AS1951=AS1952),AS1952,"")</f>
        <v/>
      </c>
      <c r="AR1951" s="20" t="str">
        <f>INDEX($AB$15:$AM$15,MATCH($AS1951,$AB$11:$AM$11,0))</f>
        <v>in</v>
      </c>
      <c r="AS1951" s="20" t="str">
        <f>LEFT(AT1951,4)</f>
        <v>2007</v>
      </c>
      <c r="AT1951" s="139" t="str">
        <f>LEFT(B1951,6)</f>
        <v>200708</v>
      </c>
    </row>
    <row r="1952" spans="2:46" x14ac:dyDescent="0.25">
      <c r="B1952" s="11">
        <f>'Market Data'!B1938</f>
        <v>20070806</v>
      </c>
      <c r="C1952" s="2">
        <f>'Market Data'!C1938</f>
        <v>8130</v>
      </c>
      <c r="D1952" s="2">
        <f>'Market Data'!D1938</f>
        <v>8218</v>
      </c>
      <c r="E1952" s="2">
        <f>'Market Data'!E1938</f>
        <v>8084</v>
      </c>
      <c r="F1952" s="12">
        <f>'Market Data'!F1938</f>
        <v>8205.5</v>
      </c>
      <c r="H1952" s="151">
        <f t="shared" si="285"/>
        <v>1934</v>
      </c>
      <c r="I1952" s="244">
        <f ca="1">IF($H1952&lt;($J$6+1),"",PFE(OFFSET($F1952,0,0,-$J$6)))</f>
        <v>5.2783063032588978E-2</v>
      </c>
      <c r="J1952" s="19"/>
      <c r="K1952" s="139" t="str">
        <f t="shared" ca="1" si="286"/>
        <v>Long</v>
      </c>
      <c r="L1952" s="243" t="e">
        <f t="shared" ca="1" si="281"/>
        <v>#N/A</v>
      </c>
      <c r="M1952" s="242" t="e">
        <f t="shared" ca="1" si="282"/>
        <v>#N/A</v>
      </c>
      <c r="N1952" s="20"/>
      <c r="O1952" s="74">
        <f t="shared" ca="1" si="287"/>
        <v>1</v>
      </c>
      <c r="P1952" s="75">
        <f t="shared" ca="1" si="279"/>
        <v>0</v>
      </c>
      <c r="Q1952" s="76" t="str">
        <f t="shared" ca="1" si="283"/>
        <v/>
      </c>
      <c r="R1952" s="75"/>
      <c r="S1952" s="77">
        <f t="shared" ca="1" si="280"/>
        <v>1</v>
      </c>
      <c r="T1952" s="78"/>
      <c r="U1952" s="81">
        <f t="shared" ca="1" si="288"/>
        <v>1925</v>
      </c>
      <c r="V1952" s="82">
        <f t="shared" ca="1" si="284"/>
        <v>191314.96</v>
      </c>
      <c r="W1952" s="50"/>
      <c r="X1952" s="50"/>
      <c r="Y1952" s="50"/>
      <c r="Z1952" s="50"/>
      <c r="AA1952" s="50"/>
      <c r="AG1952" s="50"/>
      <c r="AH1952" s="50"/>
      <c r="AI1952" s="50"/>
      <c r="AJ1952" s="50"/>
      <c r="AK1952" s="50"/>
      <c r="AL1952" s="50"/>
      <c r="AM1952" s="50"/>
      <c r="AN1952" s="50"/>
      <c r="AO1952" s="50"/>
      <c r="AP1952" s="138" t="str">
        <f>IF(NOT($AS1952=$AS1953),ROW(),"")</f>
        <v/>
      </c>
      <c r="AQ1952" s="20" t="str">
        <f>IF(NOT(AS1952=AS1953),AS1953,"")</f>
        <v/>
      </c>
      <c r="AR1952" s="20" t="str">
        <f>INDEX($AB$15:$AM$15,MATCH($AS1952,$AB$11:$AM$11,0))</f>
        <v>in</v>
      </c>
      <c r="AS1952" s="20" t="str">
        <f>LEFT(AT1952,4)</f>
        <v>2007</v>
      </c>
      <c r="AT1952" s="139" t="str">
        <f>LEFT(B1952,6)</f>
        <v>200708</v>
      </c>
    </row>
    <row r="1953" spans="2:46" x14ac:dyDescent="0.25">
      <c r="B1953" s="11">
        <f>'Market Data'!B1939</f>
        <v>20070807</v>
      </c>
      <c r="C1953" s="2">
        <f>'Market Data'!C1939</f>
        <v>8230.5</v>
      </c>
      <c r="D1953" s="2">
        <f>'Market Data'!D1939</f>
        <v>8291.5</v>
      </c>
      <c r="E1953" s="2">
        <f>'Market Data'!E1939</f>
        <v>8181</v>
      </c>
      <c r="F1953" s="12">
        <f>'Market Data'!F1939</f>
        <v>8273.5</v>
      </c>
      <c r="H1953" s="151">
        <f t="shared" si="285"/>
        <v>1935</v>
      </c>
      <c r="I1953" s="244">
        <f ca="1">IF($H1953&lt;($J$6+1),"",PFE(OFFSET($F1953,0,0,-$J$6)))</f>
        <v>5.616764944215754E-2</v>
      </c>
      <c r="J1953" s="19"/>
      <c r="K1953" s="139" t="str">
        <f t="shared" ca="1" si="286"/>
        <v>Long</v>
      </c>
      <c r="L1953" s="243" t="e">
        <f t="shared" ca="1" si="281"/>
        <v>#N/A</v>
      </c>
      <c r="M1953" s="242" t="e">
        <f t="shared" ca="1" si="282"/>
        <v>#N/A</v>
      </c>
      <c r="N1953" s="20"/>
      <c r="O1953" s="74">
        <f t="shared" ca="1" si="287"/>
        <v>1</v>
      </c>
      <c r="P1953" s="75">
        <f t="shared" ca="1" si="279"/>
        <v>0</v>
      </c>
      <c r="Q1953" s="76" t="str">
        <f t="shared" ca="1" si="283"/>
        <v/>
      </c>
      <c r="R1953" s="75"/>
      <c r="S1953" s="77">
        <f t="shared" ca="1" si="280"/>
        <v>1</v>
      </c>
      <c r="T1953" s="78"/>
      <c r="U1953" s="81">
        <f t="shared" ca="1" si="288"/>
        <v>2380</v>
      </c>
      <c r="V1953" s="82">
        <f t="shared" ca="1" si="284"/>
        <v>193694.96</v>
      </c>
      <c r="W1953" s="50"/>
      <c r="X1953" s="50"/>
      <c r="Y1953" s="50"/>
      <c r="Z1953" s="50"/>
      <c r="AA1953" s="50"/>
      <c r="AG1953" s="50"/>
      <c r="AH1953" s="50"/>
      <c r="AI1953" s="50"/>
      <c r="AJ1953" s="50"/>
      <c r="AK1953" s="50"/>
      <c r="AL1953" s="50"/>
      <c r="AM1953" s="50"/>
      <c r="AN1953" s="50"/>
      <c r="AO1953" s="50"/>
      <c r="AP1953" s="138" t="str">
        <f>IF(NOT($AS1953=$AS1954),ROW(),"")</f>
        <v/>
      </c>
      <c r="AQ1953" s="20" t="str">
        <f>IF(NOT(AS1953=AS1954),AS1954,"")</f>
        <v/>
      </c>
      <c r="AR1953" s="20" t="str">
        <f>INDEX($AB$15:$AM$15,MATCH($AS1953,$AB$11:$AM$11,0))</f>
        <v>in</v>
      </c>
      <c r="AS1953" s="20" t="str">
        <f>LEFT(AT1953,4)</f>
        <v>2007</v>
      </c>
      <c r="AT1953" s="139" t="str">
        <f>LEFT(B1953,6)</f>
        <v>200708</v>
      </c>
    </row>
    <row r="1954" spans="2:46" x14ac:dyDescent="0.25">
      <c r="B1954" s="11">
        <f>'Market Data'!B1940</f>
        <v>20070808</v>
      </c>
      <c r="C1954" s="2">
        <f>'Market Data'!C1940</f>
        <v>8298.5</v>
      </c>
      <c r="D1954" s="2">
        <f>'Market Data'!D1940</f>
        <v>8331.5</v>
      </c>
      <c r="E1954" s="2">
        <f>'Market Data'!E1940</f>
        <v>8251.5</v>
      </c>
      <c r="F1954" s="12">
        <f>'Market Data'!F1940</f>
        <v>8302.5</v>
      </c>
      <c r="H1954" s="151">
        <f t="shared" si="285"/>
        <v>1936</v>
      </c>
      <c r="I1954" s="244">
        <f ca="1">IF($H1954&lt;($J$6+1),"",PFE(OFFSET($F1954,0,0,-$J$6)))</f>
        <v>6.2249904283778412E-2</v>
      </c>
      <c r="J1954" s="19"/>
      <c r="K1954" s="139" t="str">
        <f t="shared" ca="1" si="286"/>
        <v>Long</v>
      </c>
      <c r="L1954" s="243" t="e">
        <f t="shared" ca="1" si="281"/>
        <v>#N/A</v>
      </c>
      <c r="M1954" s="242" t="e">
        <f t="shared" ca="1" si="282"/>
        <v>#N/A</v>
      </c>
      <c r="N1954" s="20"/>
      <c r="O1954" s="74">
        <f t="shared" ca="1" si="287"/>
        <v>1</v>
      </c>
      <c r="P1954" s="75">
        <f t="shared" ca="1" si="279"/>
        <v>0</v>
      </c>
      <c r="Q1954" s="76" t="str">
        <f t="shared" ca="1" si="283"/>
        <v/>
      </c>
      <c r="R1954" s="75"/>
      <c r="S1954" s="77">
        <f t="shared" ca="1" si="280"/>
        <v>1</v>
      </c>
      <c r="T1954" s="78"/>
      <c r="U1954" s="81">
        <f t="shared" ca="1" si="288"/>
        <v>1015</v>
      </c>
      <c r="V1954" s="82">
        <f t="shared" ca="1" si="284"/>
        <v>194709.96</v>
      </c>
      <c r="W1954" s="50"/>
      <c r="X1954" s="50"/>
      <c r="Y1954" s="50"/>
      <c r="Z1954" s="50"/>
      <c r="AA1954" s="50"/>
      <c r="AG1954" s="50"/>
      <c r="AH1954" s="50"/>
      <c r="AI1954" s="50"/>
      <c r="AJ1954" s="50"/>
      <c r="AK1954" s="50"/>
      <c r="AL1954" s="50"/>
      <c r="AM1954" s="50"/>
      <c r="AN1954" s="50"/>
      <c r="AO1954" s="50"/>
      <c r="AP1954" s="138" t="str">
        <f>IF(NOT($AS1954=$AS1955),ROW(),"")</f>
        <v/>
      </c>
      <c r="AQ1954" s="20" t="str">
        <f>IF(NOT(AS1954=AS1955),AS1955,"")</f>
        <v/>
      </c>
      <c r="AR1954" s="20" t="str">
        <f>INDEX($AB$15:$AM$15,MATCH($AS1954,$AB$11:$AM$11,0))</f>
        <v>in</v>
      </c>
      <c r="AS1954" s="20" t="str">
        <f>LEFT(AT1954,4)</f>
        <v>2007</v>
      </c>
      <c r="AT1954" s="139" t="str">
        <f>LEFT(B1954,6)</f>
        <v>200708</v>
      </c>
    </row>
    <row r="1955" spans="2:46" x14ac:dyDescent="0.25">
      <c r="B1955" s="11">
        <f>'Market Data'!B1941</f>
        <v>20070809</v>
      </c>
      <c r="C1955" s="2">
        <f>'Market Data'!C1941</f>
        <v>8318</v>
      </c>
      <c r="D1955" s="2">
        <f>'Market Data'!D1941</f>
        <v>8318</v>
      </c>
      <c r="E1955" s="2">
        <f>'Market Data'!E1941</f>
        <v>8143</v>
      </c>
      <c r="F1955" s="12">
        <f>'Market Data'!F1941</f>
        <v>8160</v>
      </c>
      <c r="H1955" s="151">
        <f t="shared" si="285"/>
        <v>1937</v>
      </c>
      <c r="I1955" s="244">
        <f ca="1">IF($H1955&lt;($J$6+1),"",PFE(OFFSET($F1955,0,0,-$J$6)))</f>
        <v>3.5841562046296571E-2</v>
      </c>
      <c r="J1955" s="19"/>
      <c r="K1955" s="139" t="str">
        <f t="shared" ca="1" si="286"/>
        <v>Long</v>
      </c>
      <c r="L1955" s="243" t="e">
        <f t="shared" ca="1" si="281"/>
        <v>#N/A</v>
      </c>
      <c r="M1955" s="242" t="e">
        <f t="shared" ca="1" si="282"/>
        <v>#N/A</v>
      </c>
      <c r="N1955" s="20"/>
      <c r="O1955" s="74">
        <f t="shared" ca="1" si="287"/>
        <v>1</v>
      </c>
      <c r="P1955" s="75">
        <f t="shared" ca="1" si="279"/>
        <v>0</v>
      </c>
      <c r="Q1955" s="76" t="str">
        <f t="shared" ca="1" si="283"/>
        <v/>
      </c>
      <c r="R1955" s="75"/>
      <c r="S1955" s="77">
        <f t="shared" ca="1" si="280"/>
        <v>1</v>
      </c>
      <c r="T1955" s="78"/>
      <c r="U1955" s="81">
        <f t="shared" ca="1" si="288"/>
        <v>-4987.5</v>
      </c>
      <c r="V1955" s="82">
        <f t="shared" ca="1" si="284"/>
        <v>189722.46</v>
      </c>
      <c r="W1955" s="50"/>
      <c r="X1955" s="50"/>
      <c r="Y1955" s="50"/>
      <c r="Z1955" s="50"/>
      <c r="AA1955" s="50"/>
      <c r="AG1955" s="50"/>
      <c r="AH1955" s="50"/>
      <c r="AI1955" s="50"/>
      <c r="AJ1955" s="50"/>
      <c r="AK1955" s="50"/>
      <c r="AL1955" s="50"/>
      <c r="AM1955" s="50"/>
      <c r="AN1955" s="50"/>
      <c r="AO1955" s="50"/>
      <c r="AP1955" s="138" t="str">
        <f>IF(NOT($AS1955=$AS1956),ROW(),"")</f>
        <v/>
      </c>
      <c r="AQ1955" s="20" t="str">
        <f>IF(NOT(AS1955=AS1956),AS1956,"")</f>
        <v/>
      </c>
      <c r="AR1955" s="20" t="str">
        <f>INDEX($AB$15:$AM$15,MATCH($AS1955,$AB$11:$AM$11,0))</f>
        <v>in</v>
      </c>
      <c r="AS1955" s="20" t="str">
        <f>LEFT(AT1955,4)</f>
        <v>2007</v>
      </c>
      <c r="AT1955" s="139" t="str">
        <f>LEFT(B1955,6)</f>
        <v>200708</v>
      </c>
    </row>
    <row r="1956" spans="2:46" x14ac:dyDescent="0.25">
      <c r="B1956" s="11">
        <f>'Market Data'!B1942</f>
        <v>20070810</v>
      </c>
      <c r="C1956" s="2">
        <f>'Market Data'!C1942</f>
        <v>8066</v>
      </c>
      <c r="D1956" s="2">
        <f>'Market Data'!D1942</f>
        <v>8158.5</v>
      </c>
      <c r="E1956" s="2">
        <f>'Market Data'!E1942</f>
        <v>8012.5</v>
      </c>
      <c r="F1956" s="12">
        <f>'Market Data'!F1942</f>
        <v>8119</v>
      </c>
      <c r="H1956" s="151">
        <f t="shared" si="285"/>
        <v>1938</v>
      </c>
      <c r="I1956" s="244">
        <f ca="1">IF($H1956&lt;($J$6+1),"",PFE(OFFSET($F1956,0,0,-$J$6)))</f>
        <v>2.2655486862835184E-2</v>
      </c>
      <c r="J1956" s="19"/>
      <c r="K1956" s="139" t="str">
        <f t="shared" ca="1" si="286"/>
        <v>Long</v>
      </c>
      <c r="L1956" s="243" t="e">
        <f t="shared" ca="1" si="281"/>
        <v>#N/A</v>
      </c>
      <c r="M1956" s="242" t="e">
        <f t="shared" ca="1" si="282"/>
        <v>#N/A</v>
      </c>
      <c r="N1956" s="20"/>
      <c r="O1956" s="74">
        <f t="shared" ca="1" si="287"/>
        <v>1</v>
      </c>
      <c r="P1956" s="75">
        <f t="shared" ca="1" si="279"/>
        <v>0</v>
      </c>
      <c r="Q1956" s="76" t="str">
        <f t="shared" ca="1" si="283"/>
        <v/>
      </c>
      <c r="R1956" s="75"/>
      <c r="S1956" s="77">
        <f t="shared" ca="1" si="280"/>
        <v>1</v>
      </c>
      <c r="T1956" s="78"/>
      <c r="U1956" s="81">
        <f t="shared" ca="1" si="288"/>
        <v>-1435</v>
      </c>
      <c r="V1956" s="82">
        <f t="shared" ca="1" si="284"/>
        <v>188287.46</v>
      </c>
      <c r="W1956" s="50"/>
      <c r="X1956" s="50"/>
      <c r="Y1956" s="50"/>
      <c r="Z1956" s="50"/>
      <c r="AA1956" s="50"/>
      <c r="AG1956" s="50"/>
      <c r="AH1956" s="50"/>
      <c r="AI1956" s="50"/>
      <c r="AJ1956" s="50"/>
      <c r="AK1956" s="50"/>
      <c r="AL1956" s="50"/>
      <c r="AM1956" s="50"/>
      <c r="AN1956" s="50"/>
      <c r="AO1956" s="50"/>
      <c r="AP1956" s="138" t="str">
        <f>IF(NOT($AS1956=$AS1957),ROW(),"")</f>
        <v/>
      </c>
      <c r="AQ1956" s="20" t="str">
        <f>IF(NOT(AS1956=AS1957),AS1957,"")</f>
        <v/>
      </c>
      <c r="AR1956" s="20" t="str">
        <f>INDEX($AB$15:$AM$15,MATCH($AS1956,$AB$11:$AM$11,0))</f>
        <v>in</v>
      </c>
      <c r="AS1956" s="20" t="str">
        <f>LEFT(AT1956,4)</f>
        <v>2007</v>
      </c>
      <c r="AT1956" s="139" t="str">
        <f>LEFT(B1956,6)</f>
        <v>200708</v>
      </c>
    </row>
    <row r="1957" spans="2:46" x14ac:dyDescent="0.25">
      <c r="B1957" s="11">
        <f>'Market Data'!B1943</f>
        <v>20070813</v>
      </c>
      <c r="C1957" s="2">
        <f>'Market Data'!C1943</f>
        <v>8177</v>
      </c>
      <c r="D1957" s="2">
        <f>'Market Data'!D1943</f>
        <v>8194</v>
      </c>
      <c r="E1957" s="2">
        <f>'Market Data'!E1943</f>
        <v>8103.5</v>
      </c>
      <c r="F1957" s="12">
        <f>'Market Data'!F1943</f>
        <v>8171</v>
      </c>
      <c r="H1957" s="151">
        <f t="shared" si="285"/>
        <v>1939</v>
      </c>
      <c r="I1957" s="244">
        <f ca="1">IF($H1957&lt;($J$6+1),"",PFE(OFFSET($F1957,0,0,-$J$6)))</f>
        <v>1.5561311031944238E-2</v>
      </c>
      <c r="J1957" s="19"/>
      <c r="K1957" s="139" t="str">
        <f t="shared" ca="1" si="286"/>
        <v>Long</v>
      </c>
      <c r="L1957" s="243" t="e">
        <f t="shared" ca="1" si="281"/>
        <v>#N/A</v>
      </c>
      <c r="M1957" s="242" t="e">
        <f t="shared" ca="1" si="282"/>
        <v>#N/A</v>
      </c>
      <c r="N1957" s="20"/>
      <c r="O1957" s="74">
        <f t="shared" ca="1" si="287"/>
        <v>1</v>
      </c>
      <c r="P1957" s="75">
        <f t="shared" ca="1" si="279"/>
        <v>0</v>
      </c>
      <c r="Q1957" s="76" t="str">
        <f t="shared" ca="1" si="283"/>
        <v/>
      </c>
      <c r="R1957" s="75"/>
      <c r="S1957" s="77">
        <f t="shared" ca="1" si="280"/>
        <v>1</v>
      </c>
      <c r="T1957" s="78"/>
      <c r="U1957" s="81">
        <f t="shared" ca="1" si="288"/>
        <v>1820</v>
      </c>
      <c r="V1957" s="82">
        <f t="shared" ca="1" si="284"/>
        <v>190107.46</v>
      </c>
      <c r="W1957" s="50"/>
      <c r="X1957" s="50"/>
      <c r="Y1957" s="50"/>
      <c r="Z1957" s="50"/>
      <c r="AA1957" s="50"/>
      <c r="AG1957" s="50"/>
      <c r="AH1957" s="50"/>
      <c r="AI1957" s="50"/>
      <c r="AJ1957" s="50"/>
      <c r="AK1957" s="50"/>
      <c r="AL1957" s="50"/>
      <c r="AM1957" s="50"/>
      <c r="AN1957" s="50"/>
      <c r="AO1957" s="50"/>
      <c r="AP1957" s="138" t="str">
        <f>IF(NOT($AS1957=$AS1958),ROW(),"")</f>
        <v/>
      </c>
      <c r="AQ1957" s="20" t="str">
        <f>IF(NOT(AS1957=AS1958),AS1958,"")</f>
        <v/>
      </c>
      <c r="AR1957" s="20" t="str">
        <f>INDEX($AB$15:$AM$15,MATCH($AS1957,$AB$11:$AM$11,0))</f>
        <v>in</v>
      </c>
      <c r="AS1957" s="20" t="str">
        <f>LEFT(AT1957,4)</f>
        <v>2007</v>
      </c>
      <c r="AT1957" s="139" t="str">
        <f>LEFT(B1957,6)</f>
        <v>200708</v>
      </c>
    </row>
    <row r="1958" spans="2:46" x14ac:dyDescent="0.25">
      <c r="B1958" s="11">
        <f>'Market Data'!B1944</f>
        <v>20070814</v>
      </c>
      <c r="C1958" s="2">
        <f>'Market Data'!C1944</f>
        <v>8120</v>
      </c>
      <c r="D1958" s="2">
        <f>'Market Data'!D1944</f>
        <v>8206</v>
      </c>
      <c r="E1958" s="2">
        <f>'Market Data'!E1944</f>
        <v>8095</v>
      </c>
      <c r="F1958" s="12">
        <f>'Market Data'!F1944</f>
        <v>8170.5</v>
      </c>
      <c r="H1958" s="151">
        <f t="shared" si="285"/>
        <v>1940</v>
      </c>
      <c r="I1958" s="244">
        <f ca="1">IF($H1958&lt;($J$6+1),"",PFE(OFFSET($F1958,0,0,-$J$6)))</f>
        <v>1.5331702317258247E-2</v>
      </c>
      <c r="J1958" s="19"/>
      <c r="K1958" s="139" t="str">
        <f t="shared" ca="1" si="286"/>
        <v>Long</v>
      </c>
      <c r="L1958" s="243" t="e">
        <f t="shared" ca="1" si="281"/>
        <v>#N/A</v>
      </c>
      <c r="M1958" s="242" t="e">
        <f t="shared" ca="1" si="282"/>
        <v>#N/A</v>
      </c>
      <c r="N1958" s="20"/>
      <c r="O1958" s="74">
        <f t="shared" ca="1" si="287"/>
        <v>1</v>
      </c>
      <c r="P1958" s="75">
        <f t="shared" ca="1" si="279"/>
        <v>0</v>
      </c>
      <c r="Q1958" s="76" t="str">
        <f t="shared" ca="1" si="283"/>
        <v/>
      </c>
      <c r="R1958" s="75"/>
      <c r="S1958" s="77">
        <f t="shared" ca="1" si="280"/>
        <v>1</v>
      </c>
      <c r="T1958" s="78"/>
      <c r="U1958" s="81">
        <f t="shared" ca="1" si="288"/>
        <v>-17.5</v>
      </c>
      <c r="V1958" s="82">
        <f t="shared" ca="1" si="284"/>
        <v>190089.96</v>
      </c>
      <c r="W1958" s="50"/>
      <c r="X1958" s="50"/>
      <c r="Y1958" s="50"/>
      <c r="Z1958" s="50"/>
      <c r="AA1958" s="50"/>
      <c r="AG1958" s="50"/>
      <c r="AH1958" s="50"/>
      <c r="AI1958" s="50"/>
      <c r="AJ1958" s="50"/>
      <c r="AK1958" s="50"/>
      <c r="AL1958" s="50"/>
      <c r="AM1958" s="50"/>
      <c r="AN1958" s="50"/>
      <c r="AO1958" s="50"/>
      <c r="AP1958" s="138" t="str">
        <f>IF(NOT($AS1958=$AS1959),ROW(),"")</f>
        <v/>
      </c>
      <c r="AQ1958" s="20" t="str">
        <f>IF(NOT(AS1958=AS1959),AS1959,"")</f>
        <v/>
      </c>
      <c r="AR1958" s="20" t="str">
        <f>INDEX($AB$15:$AM$15,MATCH($AS1958,$AB$11:$AM$11,0))</f>
        <v>in</v>
      </c>
      <c r="AS1958" s="20" t="str">
        <f>LEFT(AT1958,4)</f>
        <v>2007</v>
      </c>
      <c r="AT1958" s="139" t="str">
        <f>LEFT(B1958,6)</f>
        <v>200708</v>
      </c>
    </row>
    <row r="1959" spans="2:46" x14ac:dyDescent="0.25">
      <c r="B1959" s="11">
        <f>'Market Data'!B1945</f>
        <v>20070815</v>
      </c>
      <c r="C1959" s="2">
        <f>'Market Data'!C1945</f>
        <v>8077</v>
      </c>
      <c r="D1959" s="2">
        <f>'Market Data'!D1945</f>
        <v>8187.5</v>
      </c>
      <c r="E1959" s="2">
        <f>'Market Data'!E1945</f>
        <v>8057</v>
      </c>
      <c r="F1959" s="12">
        <f>'Market Data'!F1945</f>
        <v>8152</v>
      </c>
      <c r="H1959" s="151">
        <f t="shared" si="285"/>
        <v>1941</v>
      </c>
      <c r="I1959" s="244">
        <f ca="1">IF($H1959&lt;($J$6+1),"",PFE(OFFSET($F1959,0,0,-$J$6)))</f>
        <v>1.9585534753178511E-2</v>
      </c>
      <c r="J1959" s="19"/>
      <c r="K1959" s="139" t="str">
        <f t="shared" ca="1" si="286"/>
        <v>Long</v>
      </c>
      <c r="L1959" s="243" t="e">
        <f t="shared" ca="1" si="281"/>
        <v>#N/A</v>
      </c>
      <c r="M1959" s="242" t="e">
        <f t="shared" ca="1" si="282"/>
        <v>#N/A</v>
      </c>
      <c r="N1959" s="20"/>
      <c r="O1959" s="74">
        <f t="shared" ca="1" si="287"/>
        <v>1</v>
      </c>
      <c r="P1959" s="75">
        <f t="shared" ca="1" si="279"/>
        <v>0</v>
      </c>
      <c r="Q1959" s="76" t="str">
        <f t="shared" ca="1" si="283"/>
        <v/>
      </c>
      <c r="R1959" s="75"/>
      <c r="S1959" s="77">
        <f t="shared" ca="1" si="280"/>
        <v>1</v>
      </c>
      <c r="T1959" s="78"/>
      <c r="U1959" s="81">
        <f t="shared" ca="1" si="288"/>
        <v>-647.5</v>
      </c>
      <c r="V1959" s="82">
        <f t="shared" ca="1" si="284"/>
        <v>189442.46</v>
      </c>
      <c r="W1959" s="50"/>
      <c r="X1959" s="50"/>
      <c r="Y1959" s="50"/>
      <c r="Z1959" s="50"/>
      <c r="AA1959" s="50"/>
      <c r="AG1959" s="50"/>
      <c r="AH1959" s="50"/>
      <c r="AI1959" s="50"/>
      <c r="AJ1959" s="50"/>
      <c r="AK1959" s="50"/>
      <c r="AL1959" s="50"/>
      <c r="AM1959" s="50"/>
      <c r="AN1959" s="50"/>
      <c r="AO1959" s="50"/>
      <c r="AP1959" s="138" t="str">
        <f>IF(NOT($AS1959=$AS1960),ROW(),"")</f>
        <v/>
      </c>
      <c r="AQ1959" s="20" t="str">
        <f>IF(NOT(AS1959=AS1960),AS1960,"")</f>
        <v/>
      </c>
      <c r="AR1959" s="20" t="str">
        <f>INDEX($AB$15:$AM$15,MATCH($AS1959,$AB$11:$AM$11,0))</f>
        <v>in</v>
      </c>
      <c r="AS1959" s="20" t="str">
        <f>LEFT(AT1959,4)</f>
        <v>2007</v>
      </c>
      <c r="AT1959" s="139" t="str">
        <f>LEFT(B1959,6)</f>
        <v>200708</v>
      </c>
    </row>
    <row r="1960" spans="2:46" x14ac:dyDescent="0.25">
      <c r="B1960" s="11">
        <f>'Market Data'!B1946</f>
        <v>20070816</v>
      </c>
      <c r="C1960" s="2">
        <f>'Market Data'!C1946</f>
        <v>7995</v>
      </c>
      <c r="D1960" s="2">
        <f>'Market Data'!D1946</f>
        <v>8061.5</v>
      </c>
      <c r="E1960" s="2">
        <f>'Market Data'!E1946</f>
        <v>7900.5</v>
      </c>
      <c r="F1960" s="12">
        <f>'Market Data'!F1946</f>
        <v>7906.5</v>
      </c>
      <c r="H1960" s="151">
        <f t="shared" si="285"/>
        <v>1942</v>
      </c>
      <c r="I1960" s="244">
        <f ca="1">IF($H1960&lt;($J$6+1),"",PFE(OFFSET($F1960,0,0,-$J$6)))</f>
        <v>-3.295563710471533E-2</v>
      </c>
      <c r="J1960" s="19"/>
      <c r="K1960" s="139" t="str">
        <f t="shared" ca="1" si="286"/>
        <v>Short</v>
      </c>
      <c r="L1960" s="243" t="e">
        <f t="shared" ca="1" si="281"/>
        <v>#N/A</v>
      </c>
      <c r="M1960" s="242">
        <f t="shared" ca="1" si="282"/>
        <v>7906.5</v>
      </c>
      <c r="N1960" s="20"/>
      <c r="O1960" s="74">
        <f t="shared" ca="1" si="287"/>
        <v>-1</v>
      </c>
      <c r="P1960" s="75">
        <f t="shared" ca="1" si="279"/>
        <v>-2</v>
      </c>
      <c r="Q1960" s="76" t="str">
        <f t="shared" ca="1" si="283"/>
        <v>Fill</v>
      </c>
      <c r="R1960" s="75"/>
      <c r="S1960" s="77">
        <f t="shared" ca="1" si="280"/>
        <v>1</v>
      </c>
      <c r="T1960" s="78"/>
      <c r="U1960" s="81">
        <f t="shared" ca="1" si="288"/>
        <v>-8592.5</v>
      </c>
      <c r="V1960" s="82">
        <f t="shared" ca="1" si="284"/>
        <v>180849.96</v>
      </c>
      <c r="W1960" s="50"/>
      <c r="X1960" s="50"/>
      <c r="Y1960" s="50"/>
      <c r="Z1960" s="50"/>
      <c r="AA1960" s="50"/>
      <c r="AG1960" s="50"/>
      <c r="AH1960" s="50"/>
      <c r="AI1960" s="50"/>
      <c r="AJ1960" s="50"/>
      <c r="AK1960" s="50"/>
      <c r="AL1960" s="50"/>
      <c r="AM1960" s="50"/>
      <c r="AN1960" s="50"/>
      <c r="AO1960" s="50"/>
      <c r="AP1960" s="138" t="str">
        <f>IF(NOT($AS1960=$AS1961),ROW(),"")</f>
        <v/>
      </c>
      <c r="AQ1960" s="20" t="str">
        <f>IF(NOT(AS1960=AS1961),AS1961,"")</f>
        <v/>
      </c>
      <c r="AR1960" s="20" t="str">
        <f>INDEX($AB$15:$AM$15,MATCH($AS1960,$AB$11:$AM$11,0))</f>
        <v>in</v>
      </c>
      <c r="AS1960" s="20" t="str">
        <f>LEFT(AT1960,4)</f>
        <v>2007</v>
      </c>
      <c r="AT1960" s="139" t="str">
        <f>LEFT(B1960,6)</f>
        <v>200708</v>
      </c>
    </row>
    <row r="1961" spans="2:46" x14ac:dyDescent="0.25">
      <c r="B1961" s="11">
        <f>'Market Data'!B1947</f>
        <v>20070817</v>
      </c>
      <c r="C1961" s="2">
        <f>'Market Data'!C1947</f>
        <v>7975</v>
      </c>
      <c r="D1961" s="2">
        <f>'Market Data'!D1947</f>
        <v>8206.5</v>
      </c>
      <c r="E1961" s="2">
        <f>'Market Data'!E1947</f>
        <v>7903</v>
      </c>
      <c r="F1961" s="12">
        <f>'Market Data'!F1947</f>
        <v>8091</v>
      </c>
      <c r="H1961" s="151">
        <f t="shared" si="285"/>
        <v>1943</v>
      </c>
      <c r="I1961" s="244">
        <f ca="1">IF($H1961&lt;($J$6+1),"",PFE(OFFSET($F1961,0,0,-$J$6)))</f>
        <v>-1.5470206158951285E-2</v>
      </c>
      <c r="J1961" s="19"/>
      <c r="K1961" s="139" t="str">
        <f t="shared" ca="1" si="286"/>
        <v>Short</v>
      </c>
      <c r="L1961" s="243" t="e">
        <f t="shared" ca="1" si="281"/>
        <v>#N/A</v>
      </c>
      <c r="M1961" s="242" t="e">
        <f t="shared" ca="1" si="282"/>
        <v>#N/A</v>
      </c>
      <c r="N1961" s="20"/>
      <c r="O1961" s="74">
        <f t="shared" ca="1" si="287"/>
        <v>-1</v>
      </c>
      <c r="P1961" s="75">
        <f t="shared" ca="1" si="279"/>
        <v>0</v>
      </c>
      <c r="Q1961" s="76" t="str">
        <f t="shared" ca="1" si="283"/>
        <v/>
      </c>
      <c r="R1961" s="75"/>
      <c r="S1961" s="77">
        <f t="shared" ca="1" si="280"/>
        <v>-1</v>
      </c>
      <c r="T1961" s="78"/>
      <c r="U1961" s="81">
        <f t="shared" ca="1" si="288"/>
        <v>-1844.42</v>
      </c>
      <c r="V1961" s="82">
        <f t="shared" ca="1" si="284"/>
        <v>179005.53999999998</v>
      </c>
      <c r="W1961" s="50"/>
      <c r="X1961" s="50"/>
      <c r="Y1961" s="50"/>
      <c r="Z1961" s="50"/>
      <c r="AA1961" s="50"/>
      <c r="AG1961" s="50"/>
      <c r="AH1961" s="50"/>
      <c r="AI1961" s="50"/>
      <c r="AJ1961" s="50"/>
      <c r="AK1961" s="50"/>
      <c r="AL1961" s="50"/>
      <c r="AM1961" s="50"/>
      <c r="AN1961" s="50"/>
      <c r="AO1961" s="50"/>
      <c r="AP1961" s="138" t="str">
        <f>IF(NOT($AS1961=$AS1962),ROW(),"")</f>
        <v/>
      </c>
      <c r="AQ1961" s="20" t="str">
        <f>IF(NOT(AS1961=AS1962),AS1962,"")</f>
        <v/>
      </c>
      <c r="AR1961" s="20" t="str">
        <f>INDEX($AB$15:$AM$15,MATCH($AS1961,$AB$11:$AM$11,0))</f>
        <v>in</v>
      </c>
      <c r="AS1961" s="20" t="str">
        <f>LEFT(AT1961,4)</f>
        <v>2007</v>
      </c>
      <c r="AT1961" s="139" t="str">
        <f>LEFT(B1961,6)</f>
        <v>200708</v>
      </c>
    </row>
    <row r="1962" spans="2:46" x14ac:dyDescent="0.25">
      <c r="B1962" s="11">
        <f>'Market Data'!B1948</f>
        <v>20070820</v>
      </c>
      <c r="C1962" s="2">
        <f>'Market Data'!C1948</f>
        <v>8133</v>
      </c>
      <c r="D1962" s="2">
        <f>'Market Data'!D1948</f>
        <v>8159.5</v>
      </c>
      <c r="E1962" s="2">
        <f>'Market Data'!E1948</f>
        <v>8091</v>
      </c>
      <c r="F1962" s="12">
        <f>'Market Data'!F1948</f>
        <v>8110</v>
      </c>
      <c r="H1962" s="151">
        <f t="shared" si="285"/>
        <v>1944</v>
      </c>
      <c r="I1962" s="244">
        <f ca="1">IF($H1962&lt;($J$6+1),"",PFE(OFFSET($F1962,0,0,-$J$6)))</f>
        <v>-1.4710277242629265E-2</v>
      </c>
      <c r="J1962" s="19"/>
      <c r="K1962" s="139" t="str">
        <f t="shared" ca="1" si="286"/>
        <v>Short</v>
      </c>
      <c r="L1962" s="243" t="e">
        <f t="shared" ca="1" si="281"/>
        <v>#N/A</v>
      </c>
      <c r="M1962" s="242" t="e">
        <f t="shared" ca="1" si="282"/>
        <v>#N/A</v>
      </c>
      <c r="N1962" s="20"/>
      <c r="O1962" s="74">
        <f t="shared" ca="1" si="287"/>
        <v>-1</v>
      </c>
      <c r="P1962" s="75">
        <f t="shared" ca="1" si="279"/>
        <v>0</v>
      </c>
      <c r="Q1962" s="76" t="str">
        <f t="shared" ca="1" si="283"/>
        <v/>
      </c>
      <c r="R1962" s="75"/>
      <c r="S1962" s="77">
        <f t="shared" ca="1" si="280"/>
        <v>-1</v>
      </c>
      <c r="T1962" s="78"/>
      <c r="U1962" s="81">
        <f t="shared" ca="1" si="288"/>
        <v>-665</v>
      </c>
      <c r="V1962" s="82">
        <f t="shared" ca="1" si="284"/>
        <v>178340.53999999998</v>
      </c>
      <c r="W1962" s="50"/>
      <c r="X1962" s="50"/>
      <c r="Y1962" s="50"/>
      <c r="Z1962" s="50"/>
      <c r="AA1962" s="50"/>
      <c r="AG1962" s="50"/>
      <c r="AH1962" s="50"/>
      <c r="AI1962" s="50"/>
      <c r="AJ1962" s="50"/>
      <c r="AK1962" s="50"/>
      <c r="AL1962" s="50"/>
      <c r="AM1962" s="50"/>
      <c r="AN1962" s="50"/>
      <c r="AO1962" s="50"/>
      <c r="AP1962" s="138" t="str">
        <f>IF(NOT($AS1962=$AS1963),ROW(),"")</f>
        <v/>
      </c>
      <c r="AQ1962" s="20" t="str">
        <f>IF(NOT(AS1962=AS1963),AS1963,"")</f>
        <v/>
      </c>
      <c r="AR1962" s="20" t="str">
        <f>INDEX($AB$15:$AM$15,MATCH($AS1962,$AB$11:$AM$11,0))</f>
        <v>in</v>
      </c>
      <c r="AS1962" s="20" t="str">
        <f>LEFT(AT1962,4)</f>
        <v>2007</v>
      </c>
      <c r="AT1962" s="139" t="str">
        <f>LEFT(B1962,6)</f>
        <v>200708</v>
      </c>
    </row>
    <row r="1963" spans="2:46" x14ac:dyDescent="0.25">
      <c r="B1963" s="11">
        <f>'Market Data'!B1949</f>
        <v>20070821</v>
      </c>
      <c r="C1963" s="2">
        <f>'Market Data'!C1949</f>
        <v>8158</v>
      </c>
      <c r="D1963" s="2">
        <f>'Market Data'!D1949</f>
        <v>8180</v>
      </c>
      <c r="E1963" s="2">
        <f>'Market Data'!E1949</f>
        <v>8055</v>
      </c>
      <c r="F1963" s="12">
        <f>'Market Data'!F1949</f>
        <v>8119.5</v>
      </c>
      <c r="H1963" s="151">
        <f t="shared" si="285"/>
        <v>1945</v>
      </c>
      <c r="I1963" s="244">
        <f ca="1">IF($H1963&lt;($J$6+1),"",PFE(OFFSET($F1963,0,0,-$J$6)))</f>
        <v>1.5020362137871132E-2</v>
      </c>
      <c r="J1963" s="19"/>
      <c r="K1963" s="139" t="str">
        <f t="shared" ca="1" si="286"/>
        <v>Long</v>
      </c>
      <c r="L1963" s="243">
        <f t="shared" ca="1" si="281"/>
        <v>8119.5</v>
      </c>
      <c r="M1963" s="242" t="e">
        <f t="shared" ca="1" si="282"/>
        <v>#N/A</v>
      </c>
      <c r="N1963" s="20"/>
      <c r="O1963" s="74">
        <f t="shared" ca="1" si="287"/>
        <v>1</v>
      </c>
      <c r="P1963" s="75">
        <f t="shared" ca="1" si="279"/>
        <v>2</v>
      </c>
      <c r="Q1963" s="76" t="str">
        <f t="shared" ca="1" si="283"/>
        <v>Fill</v>
      </c>
      <c r="R1963" s="75"/>
      <c r="S1963" s="77">
        <f t="shared" ca="1" si="280"/>
        <v>-1</v>
      </c>
      <c r="T1963" s="78"/>
      <c r="U1963" s="81">
        <f t="shared" ca="1" si="288"/>
        <v>-332.5</v>
      </c>
      <c r="V1963" s="82">
        <f t="shared" ca="1" si="284"/>
        <v>178008.03999999998</v>
      </c>
      <c r="W1963" s="50"/>
      <c r="X1963" s="50"/>
      <c r="Y1963" s="50"/>
      <c r="Z1963" s="50"/>
      <c r="AA1963" s="50"/>
      <c r="AG1963" s="50"/>
      <c r="AH1963" s="50"/>
      <c r="AI1963" s="50"/>
      <c r="AJ1963" s="50"/>
      <c r="AK1963" s="50"/>
      <c r="AL1963" s="50"/>
      <c r="AM1963" s="50"/>
      <c r="AN1963" s="50"/>
      <c r="AO1963" s="50"/>
      <c r="AP1963" s="138" t="str">
        <f>IF(NOT($AS1963=$AS1964),ROW(),"")</f>
        <v/>
      </c>
      <c r="AQ1963" s="20" t="str">
        <f>IF(NOT(AS1963=AS1964),AS1964,"")</f>
        <v/>
      </c>
      <c r="AR1963" s="20" t="str">
        <f>INDEX($AB$15:$AM$15,MATCH($AS1963,$AB$11:$AM$11,0))</f>
        <v>in</v>
      </c>
      <c r="AS1963" s="20" t="str">
        <f>LEFT(AT1963,4)</f>
        <v>2007</v>
      </c>
      <c r="AT1963" s="139" t="str">
        <f>LEFT(B1963,6)</f>
        <v>200708</v>
      </c>
    </row>
    <row r="1964" spans="2:46" x14ac:dyDescent="0.25">
      <c r="B1964" s="11">
        <f>'Market Data'!B1950</f>
        <v>20070822</v>
      </c>
      <c r="C1964" s="2">
        <f>'Market Data'!C1950</f>
        <v>8123.5</v>
      </c>
      <c r="D1964" s="2">
        <f>'Market Data'!D1950</f>
        <v>8229.5</v>
      </c>
      <c r="E1964" s="2">
        <f>'Market Data'!E1950</f>
        <v>8120</v>
      </c>
      <c r="F1964" s="12">
        <f>'Market Data'!F1950</f>
        <v>8177.5</v>
      </c>
      <c r="H1964" s="151">
        <f t="shared" si="285"/>
        <v>1946</v>
      </c>
      <c r="I1964" s="244">
        <f ca="1">IF($H1964&lt;($J$6+1),"",PFE(OFFSET($F1964,0,0,-$J$6)))</f>
        <v>1.4812887736307304E-2</v>
      </c>
      <c r="J1964" s="19"/>
      <c r="K1964" s="139" t="str">
        <f t="shared" ca="1" si="286"/>
        <v>Long</v>
      </c>
      <c r="L1964" s="243" t="e">
        <f t="shared" ca="1" si="281"/>
        <v>#N/A</v>
      </c>
      <c r="M1964" s="242" t="e">
        <f t="shared" ca="1" si="282"/>
        <v>#N/A</v>
      </c>
      <c r="N1964" s="20"/>
      <c r="O1964" s="74">
        <f t="shared" ca="1" si="287"/>
        <v>1</v>
      </c>
      <c r="P1964" s="75">
        <f t="shared" ca="1" si="279"/>
        <v>0</v>
      </c>
      <c r="Q1964" s="76" t="str">
        <f t="shared" ca="1" si="283"/>
        <v/>
      </c>
      <c r="R1964" s="75"/>
      <c r="S1964" s="77">
        <f t="shared" ca="1" si="280"/>
        <v>1</v>
      </c>
      <c r="T1964" s="78"/>
      <c r="U1964" s="81">
        <f t="shared" ca="1" si="288"/>
        <v>1568.08</v>
      </c>
      <c r="V1964" s="82">
        <f t="shared" ca="1" si="284"/>
        <v>179576.11999999997</v>
      </c>
      <c r="W1964" s="50"/>
      <c r="X1964" s="50"/>
      <c r="Y1964" s="50"/>
      <c r="Z1964" s="50"/>
      <c r="AA1964" s="50"/>
      <c r="AG1964" s="50"/>
      <c r="AH1964" s="50"/>
      <c r="AI1964" s="50"/>
      <c r="AJ1964" s="50"/>
      <c r="AK1964" s="50"/>
      <c r="AL1964" s="50"/>
      <c r="AM1964" s="50"/>
      <c r="AN1964" s="50"/>
      <c r="AO1964" s="50"/>
      <c r="AP1964" s="138" t="str">
        <f>IF(NOT($AS1964=$AS1965),ROW(),"")</f>
        <v/>
      </c>
      <c r="AQ1964" s="20" t="str">
        <f>IF(NOT(AS1964=AS1965),AS1965,"")</f>
        <v/>
      </c>
      <c r="AR1964" s="20" t="str">
        <f>INDEX($AB$15:$AM$15,MATCH($AS1964,$AB$11:$AM$11,0))</f>
        <v>in</v>
      </c>
      <c r="AS1964" s="20" t="str">
        <f>LEFT(AT1964,4)</f>
        <v>2007</v>
      </c>
      <c r="AT1964" s="139" t="str">
        <f>LEFT(B1964,6)</f>
        <v>200708</v>
      </c>
    </row>
    <row r="1965" spans="2:46" x14ac:dyDescent="0.25">
      <c r="B1965" s="11">
        <f>'Market Data'!B1951</f>
        <v>20070823</v>
      </c>
      <c r="C1965" s="2">
        <f>'Market Data'!C1951</f>
        <v>8292</v>
      </c>
      <c r="D1965" s="2">
        <f>'Market Data'!D1951</f>
        <v>8303</v>
      </c>
      <c r="E1965" s="2">
        <f>'Market Data'!E1951</f>
        <v>8169</v>
      </c>
      <c r="F1965" s="12">
        <f>'Market Data'!F1951</f>
        <v>8178</v>
      </c>
      <c r="H1965" s="151">
        <f t="shared" si="285"/>
        <v>1947</v>
      </c>
      <c r="I1965" s="244">
        <f ca="1">IF($H1965&lt;($J$6+1),"",PFE(OFFSET($F1965,0,0,-$J$6)))</f>
        <v>-1.4480796078548259E-2</v>
      </c>
      <c r="J1965" s="19"/>
      <c r="K1965" s="139" t="str">
        <f t="shared" ca="1" si="286"/>
        <v>Short</v>
      </c>
      <c r="L1965" s="243" t="e">
        <f t="shared" ca="1" si="281"/>
        <v>#N/A</v>
      </c>
      <c r="M1965" s="242">
        <f t="shared" ca="1" si="282"/>
        <v>8178</v>
      </c>
      <c r="N1965" s="20"/>
      <c r="O1965" s="74">
        <f t="shared" ca="1" si="287"/>
        <v>-1</v>
      </c>
      <c r="P1965" s="75">
        <f t="shared" ca="1" si="279"/>
        <v>-2</v>
      </c>
      <c r="Q1965" s="76" t="str">
        <f t="shared" ca="1" si="283"/>
        <v>Fill</v>
      </c>
      <c r="R1965" s="75"/>
      <c r="S1965" s="77">
        <f t="shared" ca="1" si="280"/>
        <v>1</v>
      </c>
      <c r="T1965" s="78"/>
      <c r="U1965" s="81">
        <f t="shared" ca="1" si="288"/>
        <v>17.5</v>
      </c>
      <c r="V1965" s="82">
        <f t="shared" ca="1" si="284"/>
        <v>179593.61999999997</v>
      </c>
      <c r="W1965" s="50"/>
      <c r="X1965" s="50"/>
      <c r="Y1965" s="50"/>
      <c r="Z1965" s="50"/>
      <c r="AA1965" s="50"/>
      <c r="AG1965" s="50"/>
      <c r="AH1965" s="50"/>
      <c r="AI1965" s="50"/>
      <c r="AJ1965" s="50"/>
      <c r="AK1965" s="50"/>
      <c r="AL1965" s="50"/>
      <c r="AM1965" s="50"/>
      <c r="AN1965" s="50"/>
      <c r="AO1965" s="50"/>
      <c r="AP1965" s="138" t="str">
        <f>IF(NOT($AS1965=$AS1966),ROW(),"")</f>
        <v/>
      </c>
      <c r="AQ1965" s="20" t="str">
        <f>IF(NOT(AS1965=AS1966),AS1966,"")</f>
        <v/>
      </c>
      <c r="AR1965" s="20" t="str">
        <f>INDEX($AB$15:$AM$15,MATCH($AS1965,$AB$11:$AM$11,0))</f>
        <v>in</v>
      </c>
      <c r="AS1965" s="20" t="str">
        <f>LEFT(AT1965,4)</f>
        <v>2007</v>
      </c>
      <c r="AT1965" s="139" t="str">
        <f>LEFT(B1965,6)</f>
        <v>200708</v>
      </c>
    </row>
    <row r="1966" spans="2:46" x14ac:dyDescent="0.25">
      <c r="B1966" s="11">
        <f>'Market Data'!B1952</f>
        <v>20070824</v>
      </c>
      <c r="C1966" s="2">
        <f>'Market Data'!C1952</f>
        <v>8195.5</v>
      </c>
      <c r="D1966" s="2">
        <f>'Market Data'!D1952</f>
        <v>8240</v>
      </c>
      <c r="E1966" s="2">
        <f>'Market Data'!E1952</f>
        <v>8163.5</v>
      </c>
      <c r="F1966" s="12">
        <f>'Market Data'!F1952</f>
        <v>8230.5</v>
      </c>
      <c r="H1966" s="151">
        <f t="shared" si="285"/>
        <v>1948</v>
      </c>
      <c r="I1966" s="244">
        <f ca="1">IF($H1966&lt;($J$6+1),"",PFE(OFFSET($F1966,0,0,-$J$6)))</f>
        <v>1.5075129525915837E-2</v>
      </c>
      <c r="J1966" s="19"/>
      <c r="K1966" s="139" t="str">
        <f t="shared" ca="1" si="286"/>
        <v>Long</v>
      </c>
      <c r="L1966" s="243">
        <f t="shared" ca="1" si="281"/>
        <v>8230.5</v>
      </c>
      <c r="M1966" s="242" t="e">
        <f t="shared" ca="1" si="282"/>
        <v>#N/A</v>
      </c>
      <c r="N1966" s="20"/>
      <c r="O1966" s="74">
        <f t="shared" ca="1" si="287"/>
        <v>1</v>
      </c>
      <c r="P1966" s="75">
        <f t="shared" ca="1" si="279"/>
        <v>2</v>
      </c>
      <c r="Q1966" s="76" t="str">
        <f t="shared" ca="1" si="283"/>
        <v>Fill</v>
      </c>
      <c r="R1966" s="75"/>
      <c r="S1966" s="77">
        <f t="shared" ca="1" si="280"/>
        <v>-1</v>
      </c>
      <c r="T1966" s="78"/>
      <c r="U1966" s="81">
        <f t="shared" ca="1" si="288"/>
        <v>-794.42</v>
      </c>
      <c r="V1966" s="82">
        <f t="shared" ca="1" si="284"/>
        <v>178799.19999999995</v>
      </c>
      <c r="W1966" s="50"/>
      <c r="X1966" s="50"/>
      <c r="Y1966" s="50"/>
      <c r="Z1966" s="50"/>
      <c r="AA1966" s="50"/>
      <c r="AG1966" s="50"/>
      <c r="AH1966" s="50"/>
      <c r="AI1966" s="50"/>
      <c r="AJ1966" s="50"/>
      <c r="AK1966" s="50"/>
      <c r="AL1966" s="50"/>
      <c r="AM1966" s="50"/>
      <c r="AN1966" s="50"/>
      <c r="AO1966" s="50"/>
      <c r="AP1966" s="138" t="str">
        <f>IF(NOT($AS1966=$AS1967),ROW(),"")</f>
        <v/>
      </c>
      <c r="AQ1966" s="20" t="str">
        <f>IF(NOT(AS1966=AS1967),AS1967,"")</f>
        <v/>
      </c>
      <c r="AR1966" s="20" t="str">
        <f>INDEX($AB$15:$AM$15,MATCH($AS1966,$AB$11:$AM$11,0))</f>
        <v>in</v>
      </c>
      <c r="AS1966" s="20" t="str">
        <f>LEFT(AT1966,4)</f>
        <v>2007</v>
      </c>
      <c r="AT1966" s="139" t="str">
        <f>LEFT(B1966,6)</f>
        <v>200708</v>
      </c>
    </row>
    <row r="1967" spans="2:46" x14ac:dyDescent="0.25">
      <c r="B1967" s="11">
        <f>'Market Data'!B1953</f>
        <v>20070827</v>
      </c>
      <c r="C1967" s="2">
        <f>'Market Data'!C1953</f>
        <v>8248.5</v>
      </c>
      <c r="D1967" s="2">
        <f>'Market Data'!D1953</f>
        <v>8252</v>
      </c>
      <c r="E1967" s="2">
        <f>'Market Data'!E1953</f>
        <v>8172</v>
      </c>
      <c r="F1967" s="12">
        <f>'Market Data'!F1953</f>
        <v>8184</v>
      </c>
      <c r="H1967" s="151">
        <f t="shared" si="285"/>
        <v>1949</v>
      </c>
      <c r="I1967" s="244">
        <f ca="1">IF($H1967&lt;($J$6+1),"",PFE(OFFSET($F1967,0,0,-$J$6)))</f>
        <v>-1.5360872493601985E-2</v>
      </c>
      <c r="J1967" s="19"/>
      <c r="K1967" s="139" t="str">
        <f t="shared" ca="1" si="286"/>
        <v>Short</v>
      </c>
      <c r="L1967" s="243" t="e">
        <f t="shared" ca="1" si="281"/>
        <v>#N/A</v>
      </c>
      <c r="M1967" s="242">
        <f t="shared" ca="1" si="282"/>
        <v>8184</v>
      </c>
      <c r="N1967" s="20"/>
      <c r="O1967" s="74">
        <f t="shared" ca="1" si="287"/>
        <v>-1</v>
      </c>
      <c r="P1967" s="75">
        <f t="shared" ca="1" si="279"/>
        <v>-2</v>
      </c>
      <c r="Q1967" s="76" t="str">
        <f t="shared" ca="1" si="283"/>
        <v>Fill</v>
      </c>
      <c r="R1967" s="75"/>
      <c r="S1967" s="77">
        <f t="shared" ca="1" si="280"/>
        <v>1</v>
      </c>
      <c r="T1967" s="78"/>
      <c r="U1967" s="81">
        <f t="shared" ca="1" si="288"/>
        <v>-3069.42</v>
      </c>
      <c r="V1967" s="82">
        <f t="shared" ca="1" si="284"/>
        <v>175729.77999999994</v>
      </c>
      <c r="W1967" s="50"/>
      <c r="X1967" s="50"/>
      <c r="Y1967" s="50"/>
      <c r="Z1967" s="50"/>
      <c r="AA1967" s="50"/>
      <c r="AG1967" s="50"/>
      <c r="AH1967" s="50"/>
      <c r="AI1967" s="50"/>
      <c r="AJ1967" s="50"/>
      <c r="AK1967" s="50"/>
      <c r="AL1967" s="50"/>
      <c r="AM1967" s="50"/>
      <c r="AN1967" s="50"/>
      <c r="AO1967" s="50"/>
      <c r="AP1967" s="138" t="str">
        <f>IF(NOT($AS1967=$AS1968),ROW(),"")</f>
        <v/>
      </c>
      <c r="AQ1967" s="20" t="str">
        <f>IF(NOT(AS1967=AS1968),AS1968,"")</f>
        <v/>
      </c>
      <c r="AR1967" s="20" t="str">
        <f>INDEX($AB$15:$AM$15,MATCH($AS1967,$AB$11:$AM$11,0))</f>
        <v>in</v>
      </c>
      <c r="AS1967" s="20" t="str">
        <f>LEFT(AT1967,4)</f>
        <v>2007</v>
      </c>
      <c r="AT1967" s="139" t="str">
        <f>LEFT(B1967,6)</f>
        <v>200708</v>
      </c>
    </row>
    <row r="1968" spans="2:46" x14ac:dyDescent="0.25">
      <c r="B1968" s="11">
        <f>'Market Data'!B1954</f>
        <v>20070828</v>
      </c>
      <c r="C1968" s="2">
        <f>'Market Data'!C1954</f>
        <v>8160</v>
      </c>
      <c r="D1968" s="2">
        <f>'Market Data'!D1954</f>
        <v>8180</v>
      </c>
      <c r="E1968" s="2">
        <f>'Market Data'!E1954</f>
        <v>8115.5</v>
      </c>
      <c r="F1968" s="12">
        <f>'Market Data'!F1954</f>
        <v>8145.5</v>
      </c>
      <c r="H1968" s="151">
        <f t="shared" si="285"/>
        <v>1950</v>
      </c>
      <c r="I1968" s="244">
        <f ca="1">IF($H1968&lt;($J$6+1),"",PFE(OFFSET($F1968,0,0,-$J$6)))</f>
        <v>-2.4530842329859529E-2</v>
      </c>
      <c r="J1968" s="19"/>
      <c r="K1968" s="139" t="str">
        <f t="shared" ca="1" si="286"/>
        <v>Short</v>
      </c>
      <c r="L1968" s="243" t="e">
        <f t="shared" ca="1" si="281"/>
        <v>#N/A</v>
      </c>
      <c r="M1968" s="242" t="e">
        <f t="shared" ca="1" si="282"/>
        <v>#N/A</v>
      </c>
      <c r="N1968" s="20"/>
      <c r="O1968" s="74">
        <f t="shared" ca="1" si="287"/>
        <v>-1</v>
      </c>
      <c r="P1968" s="75">
        <f t="shared" ca="1" si="279"/>
        <v>0</v>
      </c>
      <c r="Q1968" s="76" t="str">
        <f t="shared" ca="1" si="283"/>
        <v/>
      </c>
      <c r="R1968" s="75"/>
      <c r="S1968" s="77">
        <f t="shared" ca="1" si="280"/>
        <v>-1</v>
      </c>
      <c r="T1968" s="78"/>
      <c r="U1968" s="81">
        <f t="shared" ca="1" si="288"/>
        <v>-514.41999999999996</v>
      </c>
      <c r="V1968" s="82">
        <f t="shared" ca="1" si="284"/>
        <v>175215.35999999993</v>
      </c>
      <c r="W1968" s="50"/>
      <c r="X1968" s="50"/>
      <c r="Y1968" s="50"/>
      <c r="Z1968" s="50"/>
      <c r="AA1968" s="50"/>
      <c r="AG1968" s="50"/>
      <c r="AH1968" s="50"/>
      <c r="AI1968" s="50"/>
      <c r="AJ1968" s="50"/>
      <c r="AK1968" s="50"/>
      <c r="AL1968" s="50"/>
      <c r="AM1968" s="50"/>
      <c r="AN1968" s="50"/>
      <c r="AO1968" s="50"/>
      <c r="AP1968" s="138" t="str">
        <f>IF(NOT($AS1968=$AS1969),ROW(),"")</f>
        <v/>
      </c>
      <c r="AQ1968" s="20" t="str">
        <f>IF(NOT(AS1968=AS1969),AS1969,"")</f>
        <v/>
      </c>
      <c r="AR1968" s="20" t="str">
        <f>INDEX($AB$15:$AM$15,MATCH($AS1968,$AB$11:$AM$11,0))</f>
        <v>in</v>
      </c>
      <c r="AS1968" s="20" t="str">
        <f>LEFT(AT1968,4)</f>
        <v>2007</v>
      </c>
      <c r="AT1968" s="139" t="str">
        <f>LEFT(B1968,6)</f>
        <v>200708</v>
      </c>
    </row>
    <row r="1969" spans="2:46" x14ac:dyDescent="0.25">
      <c r="B1969" s="11">
        <f>'Market Data'!B1955</f>
        <v>20070829</v>
      </c>
      <c r="C1969" s="2">
        <f>'Market Data'!C1955</f>
        <v>8070</v>
      </c>
      <c r="D1969" s="2">
        <f>'Market Data'!D1955</f>
        <v>8162.5</v>
      </c>
      <c r="E1969" s="2">
        <f>'Market Data'!E1955</f>
        <v>8053.5</v>
      </c>
      <c r="F1969" s="12">
        <f>'Market Data'!F1955</f>
        <v>8137</v>
      </c>
      <c r="H1969" s="151">
        <f t="shared" si="285"/>
        <v>1951</v>
      </c>
      <c r="I1969" s="244">
        <f ca="1">IF($H1969&lt;($J$6+1),"",PFE(OFFSET($F1969,0,0,-$J$6)))</f>
        <v>-2.5835405670496796E-2</v>
      </c>
      <c r="J1969" s="19"/>
      <c r="K1969" s="139" t="str">
        <f t="shared" ca="1" si="286"/>
        <v>Short</v>
      </c>
      <c r="L1969" s="243" t="e">
        <f t="shared" ca="1" si="281"/>
        <v>#N/A</v>
      </c>
      <c r="M1969" s="242" t="e">
        <f t="shared" ca="1" si="282"/>
        <v>#N/A</v>
      </c>
      <c r="N1969" s="20"/>
      <c r="O1969" s="74">
        <f t="shared" ca="1" si="287"/>
        <v>-1</v>
      </c>
      <c r="P1969" s="75">
        <f t="shared" ca="1" si="279"/>
        <v>0</v>
      </c>
      <c r="Q1969" s="76" t="str">
        <f t="shared" ca="1" si="283"/>
        <v/>
      </c>
      <c r="R1969" s="75"/>
      <c r="S1969" s="77">
        <f t="shared" ca="1" si="280"/>
        <v>-1</v>
      </c>
      <c r="T1969" s="78"/>
      <c r="U1969" s="81">
        <f t="shared" ca="1" si="288"/>
        <v>297.5</v>
      </c>
      <c r="V1969" s="82">
        <f t="shared" ca="1" si="284"/>
        <v>175512.85999999993</v>
      </c>
      <c r="W1969" s="50"/>
      <c r="X1969" s="50"/>
      <c r="Y1969" s="50"/>
      <c r="Z1969" s="50"/>
      <c r="AA1969" s="50"/>
      <c r="AG1969" s="50"/>
      <c r="AH1969" s="50"/>
      <c r="AI1969" s="50"/>
      <c r="AJ1969" s="50"/>
      <c r="AK1969" s="50"/>
      <c r="AL1969" s="50"/>
      <c r="AM1969" s="50"/>
      <c r="AN1969" s="50"/>
      <c r="AO1969" s="50"/>
      <c r="AP1969" s="138" t="str">
        <f>IF(NOT($AS1969=$AS1970),ROW(),"")</f>
        <v/>
      </c>
      <c r="AQ1969" s="20" t="str">
        <f>IF(NOT(AS1969=AS1970),AS1970,"")</f>
        <v/>
      </c>
      <c r="AR1969" s="20" t="str">
        <f>INDEX($AB$15:$AM$15,MATCH($AS1969,$AB$11:$AM$11,0))</f>
        <v>in</v>
      </c>
      <c r="AS1969" s="20" t="str">
        <f>LEFT(AT1969,4)</f>
        <v>2007</v>
      </c>
      <c r="AT1969" s="139" t="str">
        <f>LEFT(B1969,6)</f>
        <v>200708</v>
      </c>
    </row>
    <row r="1970" spans="2:46" x14ac:dyDescent="0.25">
      <c r="B1970" s="11">
        <f>'Market Data'!B1956</f>
        <v>20070830</v>
      </c>
      <c r="C1970" s="2">
        <f>'Market Data'!C1956</f>
        <v>8192.5</v>
      </c>
      <c r="D1970" s="2">
        <f>'Market Data'!D1956</f>
        <v>8240</v>
      </c>
      <c r="E1970" s="2">
        <f>'Market Data'!E1956</f>
        <v>8115.5</v>
      </c>
      <c r="F1970" s="12">
        <f>'Market Data'!F1956</f>
        <v>8224</v>
      </c>
      <c r="H1970" s="151">
        <f t="shared" si="285"/>
        <v>1952</v>
      </c>
      <c r="I1970" s="244">
        <f ca="1">IF($H1970&lt;($J$6+1),"",PFE(OFFSET($F1970,0,0,-$J$6)))</f>
        <v>-2.0348112331598674E-2</v>
      </c>
      <c r="J1970" s="19"/>
      <c r="K1970" s="139" t="str">
        <f t="shared" ca="1" si="286"/>
        <v>Short</v>
      </c>
      <c r="L1970" s="243" t="e">
        <f t="shared" ca="1" si="281"/>
        <v>#N/A</v>
      </c>
      <c r="M1970" s="242" t="e">
        <f t="shared" ca="1" si="282"/>
        <v>#N/A</v>
      </c>
      <c r="N1970" s="20"/>
      <c r="O1970" s="74">
        <f t="shared" ca="1" si="287"/>
        <v>-1</v>
      </c>
      <c r="P1970" s="75">
        <f t="shared" ca="1" si="279"/>
        <v>0</v>
      </c>
      <c r="Q1970" s="76" t="str">
        <f t="shared" ca="1" si="283"/>
        <v/>
      </c>
      <c r="R1970" s="75"/>
      <c r="S1970" s="77">
        <f t="shared" ca="1" si="280"/>
        <v>-1</v>
      </c>
      <c r="T1970" s="78"/>
      <c r="U1970" s="81">
        <f t="shared" ca="1" si="288"/>
        <v>-3045</v>
      </c>
      <c r="V1970" s="82">
        <f t="shared" ca="1" si="284"/>
        <v>172467.85999999993</v>
      </c>
      <c r="W1970" s="50"/>
      <c r="X1970" s="50"/>
      <c r="Y1970" s="50"/>
      <c r="Z1970" s="50"/>
      <c r="AA1970" s="50"/>
      <c r="AG1970" s="50"/>
      <c r="AH1970" s="50"/>
      <c r="AI1970" s="50"/>
      <c r="AJ1970" s="50"/>
      <c r="AK1970" s="50"/>
      <c r="AL1970" s="50"/>
      <c r="AM1970" s="50"/>
      <c r="AN1970" s="50"/>
      <c r="AO1970" s="50"/>
      <c r="AP1970" s="138" t="str">
        <f>IF(NOT($AS1970=$AS1971),ROW(),"")</f>
        <v/>
      </c>
      <c r="AQ1970" s="20" t="str">
        <f>IF(NOT(AS1970=AS1971),AS1971,"")</f>
        <v/>
      </c>
      <c r="AR1970" s="20" t="str">
        <f>INDEX($AB$15:$AM$15,MATCH($AS1970,$AB$11:$AM$11,0))</f>
        <v>in</v>
      </c>
      <c r="AS1970" s="20" t="str">
        <f>LEFT(AT1970,4)</f>
        <v>2007</v>
      </c>
      <c r="AT1970" s="139" t="str">
        <f>LEFT(B1970,6)</f>
        <v>200708</v>
      </c>
    </row>
    <row r="1971" spans="2:46" x14ac:dyDescent="0.25">
      <c r="B1971" s="11">
        <f>'Market Data'!B1957</f>
        <v>20070831</v>
      </c>
      <c r="C1971" s="2">
        <f>'Market Data'!C1957</f>
        <v>8279</v>
      </c>
      <c r="D1971" s="2">
        <f>'Market Data'!D1957</f>
        <v>8386.5</v>
      </c>
      <c r="E1971" s="2">
        <f>'Market Data'!E1957</f>
        <v>8235.5</v>
      </c>
      <c r="F1971" s="12">
        <f>'Market Data'!F1957</f>
        <v>8380.5</v>
      </c>
      <c r="H1971" s="151">
        <f t="shared" si="285"/>
        <v>1953</v>
      </c>
      <c r="I1971" s="244">
        <f ca="1">IF($H1971&lt;($J$6+1),"",PFE(OFFSET($F1971,0,0,-$J$6)))</f>
        <v>1.6856106203974586E-2</v>
      </c>
      <c r="J1971" s="19"/>
      <c r="K1971" s="139" t="str">
        <f t="shared" ca="1" si="286"/>
        <v>Long</v>
      </c>
      <c r="L1971" s="243">
        <f t="shared" ca="1" si="281"/>
        <v>8380.5</v>
      </c>
      <c r="M1971" s="242" t="e">
        <f t="shared" ca="1" si="282"/>
        <v>#N/A</v>
      </c>
      <c r="N1971" s="20"/>
      <c r="O1971" s="74">
        <f t="shared" ca="1" si="287"/>
        <v>1</v>
      </c>
      <c r="P1971" s="75">
        <f t="shared" ca="1" si="279"/>
        <v>2</v>
      </c>
      <c r="Q1971" s="76" t="str">
        <f t="shared" ca="1" si="283"/>
        <v>Fill</v>
      </c>
      <c r="R1971" s="75"/>
      <c r="S1971" s="77">
        <f t="shared" ca="1" si="280"/>
        <v>-1</v>
      </c>
      <c r="T1971" s="78"/>
      <c r="U1971" s="81">
        <f t="shared" ca="1" si="288"/>
        <v>-5477.5</v>
      </c>
      <c r="V1971" s="82">
        <f t="shared" ca="1" si="284"/>
        <v>166990.35999999993</v>
      </c>
      <c r="W1971" s="50"/>
      <c r="X1971" s="50"/>
      <c r="Y1971" s="50"/>
      <c r="Z1971" s="50"/>
      <c r="AA1971" s="50"/>
      <c r="AG1971" s="50"/>
      <c r="AH1971" s="50"/>
      <c r="AI1971" s="50"/>
      <c r="AJ1971" s="50"/>
      <c r="AK1971" s="50"/>
      <c r="AL1971" s="50"/>
      <c r="AM1971" s="50"/>
      <c r="AN1971" s="50"/>
      <c r="AO1971" s="50"/>
      <c r="AP1971" s="138" t="str">
        <f>IF(NOT($AS1971=$AS1972),ROW(),"")</f>
        <v/>
      </c>
      <c r="AQ1971" s="20" t="str">
        <f>IF(NOT(AS1971=AS1972),AS1972,"")</f>
        <v/>
      </c>
      <c r="AR1971" s="20" t="str">
        <f>INDEX($AB$15:$AM$15,MATCH($AS1971,$AB$11:$AM$11,0))</f>
        <v>in</v>
      </c>
      <c r="AS1971" s="20" t="str">
        <f>LEFT(AT1971,4)</f>
        <v>2007</v>
      </c>
      <c r="AT1971" s="139" t="str">
        <f>LEFT(B1971,6)</f>
        <v>200708</v>
      </c>
    </row>
    <row r="1972" spans="2:46" x14ac:dyDescent="0.25">
      <c r="B1972" s="11">
        <f>'Market Data'!B1958</f>
        <v>20070903</v>
      </c>
      <c r="C1972" s="2">
        <f>'Market Data'!C1958</f>
        <v>8359.5</v>
      </c>
      <c r="D1972" s="2">
        <f>'Market Data'!D1958</f>
        <v>8377</v>
      </c>
      <c r="E1972" s="2">
        <f>'Market Data'!E1958</f>
        <v>8327.5</v>
      </c>
      <c r="F1972" s="12">
        <f>'Market Data'!F1958</f>
        <v>8344.5</v>
      </c>
      <c r="H1972" s="151">
        <f t="shared" si="285"/>
        <v>1954</v>
      </c>
      <c r="I1972" s="244">
        <f ca="1">IF($H1972&lt;($J$6+1),"",PFE(OFFSET($F1972,0,0,-$J$6)))</f>
        <v>1.9819515514962891E-2</v>
      </c>
      <c r="J1972" s="19"/>
      <c r="K1972" s="139" t="str">
        <f t="shared" ca="1" si="286"/>
        <v>Long</v>
      </c>
      <c r="L1972" s="243" t="e">
        <f t="shared" ca="1" si="281"/>
        <v>#N/A</v>
      </c>
      <c r="M1972" s="242" t="e">
        <f t="shared" ca="1" si="282"/>
        <v>#N/A</v>
      </c>
      <c r="N1972" s="20"/>
      <c r="O1972" s="74">
        <f t="shared" ca="1" si="287"/>
        <v>1</v>
      </c>
      <c r="P1972" s="75">
        <f t="shared" ca="1" si="279"/>
        <v>0</v>
      </c>
      <c r="Q1972" s="76" t="str">
        <f t="shared" ca="1" si="283"/>
        <v/>
      </c>
      <c r="R1972" s="75"/>
      <c r="S1972" s="77">
        <f t="shared" ca="1" si="280"/>
        <v>1</v>
      </c>
      <c r="T1972" s="78"/>
      <c r="U1972" s="81">
        <f t="shared" ca="1" si="288"/>
        <v>28.080000000000041</v>
      </c>
      <c r="V1972" s="82">
        <f t="shared" ca="1" si="284"/>
        <v>167018.43999999992</v>
      </c>
      <c r="W1972" s="50"/>
      <c r="X1972" s="50"/>
      <c r="Y1972" s="50"/>
      <c r="Z1972" s="50"/>
      <c r="AA1972" s="50"/>
      <c r="AG1972" s="50"/>
      <c r="AH1972" s="50"/>
      <c r="AI1972" s="50"/>
      <c r="AJ1972" s="50"/>
      <c r="AK1972" s="50"/>
      <c r="AL1972" s="50"/>
      <c r="AM1972" s="50"/>
      <c r="AN1972" s="50"/>
      <c r="AO1972" s="50"/>
      <c r="AP1972" s="138" t="str">
        <f>IF(NOT($AS1972=$AS1973),ROW(),"")</f>
        <v/>
      </c>
      <c r="AQ1972" s="20" t="str">
        <f>IF(NOT(AS1972=AS1973),AS1973,"")</f>
        <v/>
      </c>
      <c r="AR1972" s="20" t="str">
        <f>INDEX($AB$15:$AM$15,MATCH($AS1972,$AB$11:$AM$11,0))</f>
        <v>in</v>
      </c>
      <c r="AS1972" s="20" t="str">
        <f>LEFT(AT1972,4)</f>
        <v>2007</v>
      </c>
      <c r="AT1972" s="139" t="str">
        <f>LEFT(B1972,6)</f>
        <v>200709</v>
      </c>
    </row>
    <row r="1973" spans="2:46" x14ac:dyDescent="0.25">
      <c r="B1973" s="11">
        <f>'Market Data'!B1959</f>
        <v>20070904</v>
      </c>
      <c r="C1973" s="2">
        <f>'Market Data'!C1959</f>
        <v>8331.5</v>
      </c>
      <c r="D1973" s="2">
        <f>'Market Data'!D1959</f>
        <v>8426</v>
      </c>
      <c r="E1973" s="2">
        <f>'Market Data'!E1959</f>
        <v>8293</v>
      </c>
      <c r="F1973" s="12">
        <f>'Market Data'!F1959</f>
        <v>8411</v>
      </c>
      <c r="H1973" s="151">
        <f t="shared" si="285"/>
        <v>1955</v>
      </c>
      <c r="I1973" s="244">
        <f ca="1">IF($H1973&lt;($J$6+1),"",PFE(OFFSET($F1973,0,0,-$J$6)))</f>
        <v>2.5848949627383828E-2</v>
      </c>
      <c r="J1973" s="19"/>
      <c r="K1973" s="139" t="str">
        <f t="shared" ca="1" si="286"/>
        <v>Long</v>
      </c>
      <c r="L1973" s="243" t="e">
        <f t="shared" ca="1" si="281"/>
        <v>#N/A</v>
      </c>
      <c r="M1973" s="242" t="e">
        <f t="shared" ca="1" si="282"/>
        <v>#N/A</v>
      </c>
      <c r="N1973" s="20"/>
      <c r="O1973" s="74">
        <f t="shared" ca="1" si="287"/>
        <v>1</v>
      </c>
      <c r="P1973" s="75">
        <f t="shared" ca="1" si="279"/>
        <v>0</v>
      </c>
      <c r="Q1973" s="76" t="str">
        <f t="shared" ca="1" si="283"/>
        <v/>
      </c>
      <c r="R1973" s="75"/>
      <c r="S1973" s="77">
        <f t="shared" ca="1" si="280"/>
        <v>1</v>
      </c>
      <c r="T1973" s="78"/>
      <c r="U1973" s="81">
        <f t="shared" ca="1" si="288"/>
        <v>2327.5</v>
      </c>
      <c r="V1973" s="82">
        <f t="shared" ca="1" si="284"/>
        <v>169345.93999999992</v>
      </c>
      <c r="W1973" s="50"/>
      <c r="X1973" s="50"/>
      <c r="Y1973" s="50"/>
      <c r="Z1973" s="50"/>
      <c r="AA1973" s="50"/>
      <c r="AG1973" s="50"/>
      <c r="AH1973" s="50"/>
      <c r="AI1973" s="50"/>
      <c r="AJ1973" s="50"/>
      <c r="AK1973" s="50"/>
      <c r="AL1973" s="50"/>
      <c r="AM1973" s="50"/>
      <c r="AN1973" s="50"/>
      <c r="AO1973" s="50"/>
      <c r="AP1973" s="138" t="str">
        <f>IF(NOT($AS1973=$AS1974),ROW(),"")</f>
        <v/>
      </c>
      <c r="AQ1973" s="20" t="str">
        <f>IF(NOT(AS1973=AS1974),AS1974,"")</f>
        <v/>
      </c>
      <c r="AR1973" s="20" t="str">
        <f>INDEX($AB$15:$AM$15,MATCH($AS1973,$AB$11:$AM$11,0))</f>
        <v>in</v>
      </c>
      <c r="AS1973" s="20" t="str">
        <f>LEFT(AT1973,4)</f>
        <v>2007</v>
      </c>
      <c r="AT1973" s="139" t="str">
        <f>LEFT(B1973,6)</f>
        <v>200709</v>
      </c>
    </row>
    <row r="1974" spans="2:46" x14ac:dyDescent="0.25">
      <c r="B1974" s="11">
        <f>'Market Data'!B1960</f>
        <v>20070905</v>
      </c>
      <c r="C1974" s="2">
        <f>'Market Data'!C1960</f>
        <v>8377.5</v>
      </c>
      <c r="D1974" s="2">
        <f>'Market Data'!D1960</f>
        <v>8414.5</v>
      </c>
      <c r="E1974" s="2">
        <f>'Market Data'!E1960</f>
        <v>8273.5</v>
      </c>
      <c r="F1974" s="12">
        <f>'Market Data'!F1960</f>
        <v>8313</v>
      </c>
      <c r="H1974" s="151">
        <f t="shared" si="285"/>
        <v>1956</v>
      </c>
      <c r="I1974" s="244">
        <f ca="1">IF($H1974&lt;($J$6+1),"",PFE(OFFSET($F1974,0,0,-$J$6)))</f>
        <v>2.7739832395223832E-2</v>
      </c>
      <c r="J1974" s="19"/>
      <c r="K1974" s="139" t="str">
        <f t="shared" ca="1" si="286"/>
        <v>Long</v>
      </c>
      <c r="L1974" s="243" t="e">
        <f t="shared" ca="1" si="281"/>
        <v>#N/A</v>
      </c>
      <c r="M1974" s="242" t="e">
        <f t="shared" ca="1" si="282"/>
        <v>#N/A</v>
      </c>
      <c r="N1974" s="20"/>
      <c r="O1974" s="74">
        <f t="shared" ca="1" si="287"/>
        <v>1</v>
      </c>
      <c r="P1974" s="75">
        <f t="shared" ca="1" si="279"/>
        <v>0</v>
      </c>
      <c r="Q1974" s="76" t="str">
        <f t="shared" ca="1" si="283"/>
        <v/>
      </c>
      <c r="R1974" s="75"/>
      <c r="S1974" s="77">
        <f t="shared" ca="1" si="280"/>
        <v>1</v>
      </c>
      <c r="T1974" s="78"/>
      <c r="U1974" s="81">
        <f t="shared" ca="1" si="288"/>
        <v>-3430</v>
      </c>
      <c r="V1974" s="82">
        <f t="shared" ca="1" si="284"/>
        <v>165915.93999999992</v>
      </c>
      <c r="W1974" s="50"/>
      <c r="X1974" s="50"/>
      <c r="Y1974" s="50"/>
      <c r="Z1974" s="50"/>
      <c r="AA1974" s="50"/>
      <c r="AG1974" s="50"/>
      <c r="AH1974" s="50"/>
      <c r="AI1974" s="50"/>
      <c r="AJ1974" s="50"/>
      <c r="AK1974" s="50"/>
      <c r="AL1974" s="50"/>
      <c r="AM1974" s="50"/>
      <c r="AN1974" s="50"/>
      <c r="AO1974" s="50"/>
      <c r="AP1974" s="138" t="str">
        <f>IF(NOT($AS1974=$AS1975),ROW(),"")</f>
        <v/>
      </c>
      <c r="AQ1974" s="20" t="str">
        <f>IF(NOT(AS1974=AS1975),AS1975,"")</f>
        <v/>
      </c>
      <c r="AR1974" s="20" t="str">
        <f>INDEX($AB$15:$AM$15,MATCH($AS1974,$AB$11:$AM$11,0))</f>
        <v>in</v>
      </c>
      <c r="AS1974" s="20" t="str">
        <f>LEFT(AT1974,4)</f>
        <v>2007</v>
      </c>
      <c r="AT1974" s="139" t="str">
        <f>LEFT(B1974,6)</f>
        <v>200709</v>
      </c>
    </row>
    <row r="1975" spans="2:46" x14ac:dyDescent="0.25">
      <c r="B1975" s="11">
        <f>'Market Data'!B1961</f>
        <v>20070906</v>
      </c>
      <c r="C1975" s="2">
        <f>'Market Data'!C1961</f>
        <v>8325</v>
      </c>
      <c r="D1975" s="2">
        <f>'Market Data'!D1961</f>
        <v>8347</v>
      </c>
      <c r="E1975" s="2">
        <f>'Market Data'!E1961</f>
        <v>8201</v>
      </c>
      <c r="F1975" s="12">
        <f>'Market Data'!F1961</f>
        <v>8335</v>
      </c>
      <c r="H1975" s="151">
        <f t="shared" si="285"/>
        <v>1957</v>
      </c>
      <c r="I1975" s="244">
        <f ca="1">IF($H1975&lt;($J$6+1),"",PFE(OFFSET($F1975,0,0,-$J$6)))</f>
        <v>1.741650007527101E-2</v>
      </c>
      <c r="J1975" s="19"/>
      <c r="K1975" s="139" t="str">
        <f t="shared" ca="1" si="286"/>
        <v>Long</v>
      </c>
      <c r="L1975" s="243" t="e">
        <f t="shared" ca="1" si="281"/>
        <v>#N/A</v>
      </c>
      <c r="M1975" s="242" t="e">
        <f t="shared" ca="1" si="282"/>
        <v>#N/A</v>
      </c>
      <c r="N1975" s="20"/>
      <c r="O1975" s="74">
        <f t="shared" ca="1" si="287"/>
        <v>1</v>
      </c>
      <c r="P1975" s="75">
        <f t="shared" ca="1" si="279"/>
        <v>0</v>
      </c>
      <c r="Q1975" s="76" t="str">
        <f t="shared" ca="1" si="283"/>
        <v/>
      </c>
      <c r="R1975" s="75"/>
      <c r="S1975" s="77">
        <f t="shared" ca="1" si="280"/>
        <v>1</v>
      </c>
      <c r="T1975" s="78"/>
      <c r="U1975" s="81">
        <f t="shared" ca="1" si="288"/>
        <v>770</v>
      </c>
      <c r="V1975" s="82">
        <f t="shared" ca="1" si="284"/>
        <v>166685.93999999992</v>
      </c>
      <c r="W1975" s="50"/>
      <c r="X1975" s="50"/>
      <c r="Y1975" s="50"/>
      <c r="Z1975" s="50"/>
      <c r="AA1975" s="50"/>
      <c r="AG1975" s="50"/>
      <c r="AH1975" s="50"/>
      <c r="AI1975" s="50"/>
      <c r="AJ1975" s="50"/>
      <c r="AK1975" s="50"/>
      <c r="AL1975" s="50"/>
      <c r="AM1975" s="50"/>
      <c r="AN1975" s="50"/>
      <c r="AO1975" s="50"/>
      <c r="AP1975" s="138" t="str">
        <f>IF(NOT($AS1975=$AS1976),ROW(),"")</f>
        <v/>
      </c>
      <c r="AQ1975" s="20" t="str">
        <f>IF(NOT(AS1975=AS1976),AS1976,"")</f>
        <v/>
      </c>
      <c r="AR1975" s="20" t="str">
        <f>INDEX($AB$15:$AM$15,MATCH($AS1975,$AB$11:$AM$11,0))</f>
        <v>in</v>
      </c>
      <c r="AS1975" s="20" t="str">
        <f>LEFT(AT1975,4)</f>
        <v>2007</v>
      </c>
      <c r="AT1975" s="139" t="str">
        <f>LEFT(B1975,6)</f>
        <v>200709</v>
      </c>
    </row>
    <row r="1976" spans="2:46" x14ac:dyDescent="0.25">
      <c r="B1976" s="11">
        <f>'Market Data'!B1962</f>
        <v>20070907</v>
      </c>
      <c r="C1976" s="2">
        <f>'Market Data'!C1962</f>
        <v>8286</v>
      </c>
      <c r="D1976" s="2">
        <f>'Market Data'!D1962</f>
        <v>8321.5</v>
      </c>
      <c r="E1976" s="2">
        <f>'Market Data'!E1962</f>
        <v>8111</v>
      </c>
      <c r="F1976" s="12">
        <f>'Market Data'!F1962</f>
        <v>8154</v>
      </c>
      <c r="H1976" s="151">
        <f t="shared" si="285"/>
        <v>1958</v>
      </c>
      <c r="I1976" s="244">
        <f ca="1">IF($H1976&lt;($J$6+1),"",PFE(OFFSET($F1976,0,0,-$J$6)))</f>
        <v>-2.1819191199016149E-2</v>
      </c>
      <c r="J1976" s="19"/>
      <c r="K1976" s="139" t="str">
        <f t="shared" ca="1" si="286"/>
        <v>Short</v>
      </c>
      <c r="L1976" s="243" t="e">
        <f t="shared" ca="1" si="281"/>
        <v>#N/A</v>
      </c>
      <c r="M1976" s="242">
        <f t="shared" ca="1" si="282"/>
        <v>8154</v>
      </c>
      <c r="N1976" s="20"/>
      <c r="O1976" s="74">
        <f t="shared" ca="1" si="287"/>
        <v>-1</v>
      </c>
      <c r="P1976" s="75">
        <f t="shared" ca="1" si="279"/>
        <v>-2</v>
      </c>
      <c r="Q1976" s="76" t="str">
        <f t="shared" ca="1" si="283"/>
        <v>Fill</v>
      </c>
      <c r="R1976" s="75"/>
      <c r="S1976" s="77">
        <f t="shared" ca="1" si="280"/>
        <v>1</v>
      </c>
      <c r="T1976" s="78"/>
      <c r="U1976" s="81">
        <f t="shared" ca="1" si="288"/>
        <v>-6335</v>
      </c>
      <c r="V1976" s="82">
        <f t="shared" ca="1" si="284"/>
        <v>160350.93999999992</v>
      </c>
      <c r="W1976" s="50"/>
      <c r="X1976" s="50"/>
      <c r="Y1976" s="50"/>
      <c r="Z1976" s="50"/>
      <c r="AA1976" s="50"/>
      <c r="AG1976" s="50"/>
      <c r="AH1976" s="50"/>
      <c r="AI1976" s="50"/>
      <c r="AJ1976" s="50"/>
      <c r="AK1976" s="50"/>
      <c r="AL1976" s="50"/>
      <c r="AM1976" s="50"/>
      <c r="AN1976" s="50"/>
      <c r="AO1976" s="50"/>
      <c r="AP1976" s="138" t="str">
        <f>IF(NOT($AS1976=$AS1977),ROW(),"")</f>
        <v/>
      </c>
      <c r="AQ1976" s="20" t="str">
        <f>IF(NOT(AS1976=AS1977),AS1977,"")</f>
        <v/>
      </c>
      <c r="AR1976" s="20" t="str">
        <f>INDEX($AB$15:$AM$15,MATCH($AS1976,$AB$11:$AM$11,0))</f>
        <v>in</v>
      </c>
      <c r="AS1976" s="20" t="str">
        <f>LEFT(AT1976,4)</f>
        <v>2007</v>
      </c>
      <c r="AT1976" s="139" t="str">
        <f>LEFT(B1976,6)</f>
        <v>200709</v>
      </c>
    </row>
    <row r="1977" spans="2:46" x14ac:dyDescent="0.25">
      <c r="B1977" s="11">
        <f>'Market Data'!B1963</f>
        <v>20070910</v>
      </c>
      <c r="C1977" s="2">
        <f>'Market Data'!C1963</f>
        <v>8109.5</v>
      </c>
      <c r="D1977" s="2">
        <f>'Market Data'!D1963</f>
        <v>8158.5</v>
      </c>
      <c r="E1977" s="2">
        <f>'Market Data'!E1963</f>
        <v>8056</v>
      </c>
      <c r="F1977" s="12">
        <f>'Market Data'!F1963</f>
        <v>8078</v>
      </c>
      <c r="H1977" s="151">
        <f t="shared" si="285"/>
        <v>1959</v>
      </c>
      <c r="I1977" s="244">
        <f ca="1">IF($H1977&lt;($J$6+1),"",PFE(OFFSET($F1977,0,0,-$J$6)))</f>
        <v>-3.6904456064519059E-2</v>
      </c>
      <c r="J1977" s="19"/>
      <c r="K1977" s="139" t="str">
        <f t="shared" ca="1" si="286"/>
        <v>Short</v>
      </c>
      <c r="L1977" s="243" t="e">
        <f t="shared" ca="1" si="281"/>
        <v>#N/A</v>
      </c>
      <c r="M1977" s="242" t="e">
        <f t="shared" ca="1" si="282"/>
        <v>#N/A</v>
      </c>
      <c r="N1977" s="20"/>
      <c r="O1977" s="74">
        <f t="shared" ca="1" si="287"/>
        <v>-1</v>
      </c>
      <c r="P1977" s="75">
        <f t="shared" ca="1" si="279"/>
        <v>0</v>
      </c>
      <c r="Q1977" s="76" t="str">
        <f t="shared" ca="1" si="283"/>
        <v/>
      </c>
      <c r="R1977" s="75"/>
      <c r="S1977" s="77">
        <f t="shared" ca="1" si="280"/>
        <v>-1</v>
      </c>
      <c r="T1977" s="78"/>
      <c r="U1977" s="81">
        <f t="shared" ca="1" si="288"/>
        <v>-636.92000000000007</v>
      </c>
      <c r="V1977" s="82">
        <f t="shared" ca="1" si="284"/>
        <v>159714.0199999999</v>
      </c>
      <c r="W1977" s="50"/>
      <c r="X1977" s="50"/>
      <c r="Y1977" s="50"/>
      <c r="Z1977" s="50"/>
      <c r="AA1977" s="50"/>
      <c r="AG1977" s="50"/>
      <c r="AH1977" s="50"/>
      <c r="AI1977" s="50"/>
      <c r="AJ1977" s="50"/>
      <c r="AK1977" s="50"/>
      <c r="AL1977" s="50"/>
      <c r="AM1977" s="50"/>
      <c r="AN1977" s="50"/>
      <c r="AO1977" s="50"/>
      <c r="AP1977" s="138" t="str">
        <f>IF(NOT($AS1977=$AS1978),ROW(),"")</f>
        <v/>
      </c>
      <c r="AQ1977" s="20" t="str">
        <f>IF(NOT(AS1977=AS1978),AS1978,"")</f>
        <v/>
      </c>
      <c r="AR1977" s="20" t="str">
        <f>INDEX($AB$15:$AM$15,MATCH($AS1977,$AB$11:$AM$11,0))</f>
        <v>in</v>
      </c>
      <c r="AS1977" s="20" t="str">
        <f>LEFT(AT1977,4)</f>
        <v>2007</v>
      </c>
      <c r="AT1977" s="139" t="str">
        <f>LEFT(B1977,6)</f>
        <v>200709</v>
      </c>
    </row>
    <row r="1978" spans="2:46" x14ac:dyDescent="0.25">
      <c r="B1978" s="11">
        <f>'Market Data'!B1964</f>
        <v>20070911</v>
      </c>
      <c r="C1978" s="2">
        <f>'Market Data'!C1964</f>
        <v>8140</v>
      </c>
      <c r="D1978" s="2">
        <f>'Market Data'!D1964</f>
        <v>8171.5</v>
      </c>
      <c r="E1978" s="2">
        <f>'Market Data'!E1964</f>
        <v>8105</v>
      </c>
      <c r="F1978" s="12">
        <f>'Market Data'!F1964</f>
        <v>8154</v>
      </c>
      <c r="H1978" s="151">
        <f t="shared" si="285"/>
        <v>1960</v>
      </c>
      <c r="I1978" s="244">
        <f ca="1">IF($H1978&lt;($J$6+1),"",PFE(OFFSET($F1978,0,0,-$J$6)))</f>
        <v>-2.3772602011681673E-2</v>
      </c>
      <c r="J1978" s="19"/>
      <c r="K1978" s="139" t="str">
        <f t="shared" ca="1" si="286"/>
        <v>Short</v>
      </c>
      <c r="L1978" s="243" t="e">
        <f t="shared" ca="1" si="281"/>
        <v>#N/A</v>
      </c>
      <c r="M1978" s="242" t="e">
        <f t="shared" ca="1" si="282"/>
        <v>#N/A</v>
      </c>
      <c r="N1978" s="20"/>
      <c r="O1978" s="74">
        <f t="shared" ca="1" si="287"/>
        <v>-1</v>
      </c>
      <c r="P1978" s="75">
        <f t="shared" ca="1" si="279"/>
        <v>0</v>
      </c>
      <c r="Q1978" s="76" t="str">
        <f t="shared" ca="1" si="283"/>
        <v/>
      </c>
      <c r="R1978" s="75"/>
      <c r="S1978" s="77">
        <f t="shared" ca="1" si="280"/>
        <v>-1</v>
      </c>
      <c r="T1978" s="78"/>
      <c r="U1978" s="81">
        <f t="shared" ca="1" si="288"/>
        <v>-2660</v>
      </c>
      <c r="V1978" s="82">
        <f t="shared" ca="1" si="284"/>
        <v>157054.0199999999</v>
      </c>
      <c r="W1978" s="50"/>
      <c r="X1978" s="50"/>
      <c r="Y1978" s="50"/>
      <c r="Z1978" s="50"/>
      <c r="AA1978" s="50"/>
      <c r="AG1978" s="50"/>
      <c r="AH1978" s="50"/>
      <c r="AI1978" s="50"/>
      <c r="AJ1978" s="50"/>
      <c r="AK1978" s="50"/>
      <c r="AL1978" s="50"/>
      <c r="AM1978" s="50"/>
      <c r="AN1978" s="50"/>
      <c r="AO1978" s="50"/>
      <c r="AP1978" s="138" t="str">
        <f>IF(NOT($AS1978=$AS1979),ROW(),"")</f>
        <v/>
      </c>
      <c r="AQ1978" s="20" t="str">
        <f>IF(NOT(AS1978=AS1979),AS1979,"")</f>
        <v/>
      </c>
      <c r="AR1978" s="20" t="str">
        <f>INDEX($AB$15:$AM$15,MATCH($AS1978,$AB$11:$AM$11,0))</f>
        <v>in</v>
      </c>
      <c r="AS1978" s="20" t="str">
        <f>LEFT(AT1978,4)</f>
        <v>2007</v>
      </c>
      <c r="AT1978" s="139" t="str">
        <f>LEFT(B1978,6)</f>
        <v>200709</v>
      </c>
    </row>
    <row r="1979" spans="2:46" x14ac:dyDescent="0.25">
      <c r="B1979" s="11">
        <f>'Market Data'!B1965</f>
        <v>20070912</v>
      </c>
      <c r="C1979" s="2">
        <f>'Market Data'!C1965</f>
        <v>8141</v>
      </c>
      <c r="D1979" s="2">
        <f>'Market Data'!D1965</f>
        <v>8168.5</v>
      </c>
      <c r="E1979" s="2">
        <f>'Market Data'!E1965</f>
        <v>8111.5</v>
      </c>
      <c r="F1979" s="12">
        <f>'Market Data'!F1965</f>
        <v>8149</v>
      </c>
      <c r="H1979" s="151">
        <f t="shared" si="285"/>
        <v>1961</v>
      </c>
      <c r="I1979" s="244">
        <f ca="1">IF($H1979&lt;($J$6+1),"",PFE(OFFSET($F1979,0,0,-$J$6)))</f>
        <v>-2.4557070283481256E-2</v>
      </c>
      <c r="J1979" s="19"/>
      <c r="K1979" s="139" t="str">
        <f t="shared" ca="1" si="286"/>
        <v>Short</v>
      </c>
      <c r="L1979" s="243" t="e">
        <f t="shared" ca="1" si="281"/>
        <v>#N/A</v>
      </c>
      <c r="M1979" s="242" t="e">
        <f t="shared" ca="1" si="282"/>
        <v>#N/A</v>
      </c>
      <c r="N1979" s="20"/>
      <c r="O1979" s="74">
        <f t="shared" ca="1" si="287"/>
        <v>-1</v>
      </c>
      <c r="P1979" s="75">
        <f t="shared" ca="1" si="279"/>
        <v>0</v>
      </c>
      <c r="Q1979" s="76" t="str">
        <f t="shared" ca="1" si="283"/>
        <v/>
      </c>
      <c r="R1979" s="75"/>
      <c r="S1979" s="77">
        <f t="shared" ca="1" si="280"/>
        <v>-1</v>
      </c>
      <c r="T1979" s="78"/>
      <c r="U1979" s="81">
        <f t="shared" ca="1" si="288"/>
        <v>175</v>
      </c>
      <c r="V1979" s="82">
        <f t="shared" ca="1" si="284"/>
        <v>157229.0199999999</v>
      </c>
      <c r="W1979" s="50"/>
      <c r="X1979" s="50"/>
      <c r="Y1979" s="50"/>
      <c r="Z1979" s="50"/>
      <c r="AA1979" s="50"/>
      <c r="AG1979" s="50"/>
      <c r="AH1979" s="50"/>
      <c r="AI1979" s="50"/>
      <c r="AJ1979" s="50"/>
      <c r="AK1979" s="50"/>
      <c r="AL1979" s="50"/>
      <c r="AM1979" s="50"/>
      <c r="AN1979" s="50"/>
      <c r="AO1979" s="50"/>
      <c r="AP1979" s="138" t="str">
        <f>IF(NOT($AS1979=$AS1980),ROW(),"")</f>
        <v/>
      </c>
      <c r="AQ1979" s="20" t="str">
        <f>IF(NOT(AS1979=AS1980),AS1980,"")</f>
        <v/>
      </c>
      <c r="AR1979" s="20" t="str">
        <f>INDEX($AB$15:$AM$15,MATCH($AS1979,$AB$11:$AM$11,0))</f>
        <v>in</v>
      </c>
      <c r="AS1979" s="20" t="str">
        <f>LEFT(AT1979,4)</f>
        <v>2007</v>
      </c>
      <c r="AT1979" s="139" t="str">
        <f>LEFT(B1979,6)</f>
        <v>200709</v>
      </c>
    </row>
    <row r="1980" spans="2:46" x14ac:dyDescent="0.25">
      <c r="B1980" s="11">
        <f>'Market Data'!B1966</f>
        <v>20070913</v>
      </c>
      <c r="C1980" s="2">
        <f>'Market Data'!C1966</f>
        <v>8141</v>
      </c>
      <c r="D1980" s="2">
        <f>'Market Data'!D1966</f>
        <v>8232.5</v>
      </c>
      <c r="E1980" s="2">
        <f>'Market Data'!E1966</f>
        <v>8116.5</v>
      </c>
      <c r="F1980" s="12">
        <f>'Market Data'!F1966</f>
        <v>8217.5</v>
      </c>
      <c r="H1980" s="151">
        <f t="shared" si="285"/>
        <v>1962</v>
      </c>
      <c r="I1980" s="244">
        <f ca="1">IF($H1980&lt;($J$6+1),"",PFE(OFFSET($F1980,0,0,-$J$6)))</f>
        <v>-3.2098936520114293E-2</v>
      </c>
      <c r="J1980" s="19"/>
      <c r="K1980" s="139" t="str">
        <f t="shared" ca="1" si="286"/>
        <v>Short</v>
      </c>
      <c r="L1980" s="243" t="e">
        <f t="shared" ca="1" si="281"/>
        <v>#N/A</v>
      </c>
      <c r="M1980" s="242" t="e">
        <f t="shared" ca="1" si="282"/>
        <v>#N/A</v>
      </c>
      <c r="N1980" s="20"/>
      <c r="O1980" s="74">
        <f t="shared" ca="1" si="287"/>
        <v>-1</v>
      </c>
      <c r="P1980" s="75">
        <f t="shared" ca="1" si="279"/>
        <v>0</v>
      </c>
      <c r="Q1980" s="76" t="str">
        <f t="shared" ca="1" si="283"/>
        <v/>
      </c>
      <c r="R1980" s="75"/>
      <c r="S1980" s="77">
        <f t="shared" ca="1" si="280"/>
        <v>-1</v>
      </c>
      <c r="T1980" s="78"/>
      <c r="U1980" s="81">
        <f t="shared" ca="1" si="288"/>
        <v>-2397.5</v>
      </c>
      <c r="V1980" s="82">
        <f t="shared" ca="1" si="284"/>
        <v>154831.5199999999</v>
      </c>
      <c r="W1980" s="50"/>
      <c r="X1980" s="50"/>
      <c r="Y1980" s="50"/>
      <c r="Z1980" s="50"/>
      <c r="AA1980" s="50"/>
      <c r="AG1980" s="50"/>
      <c r="AH1980" s="50"/>
      <c r="AI1980" s="50"/>
      <c r="AJ1980" s="50"/>
      <c r="AK1980" s="50"/>
      <c r="AL1980" s="50"/>
      <c r="AM1980" s="50"/>
      <c r="AN1980" s="50"/>
      <c r="AO1980" s="50"/>
      <c r="AP1980" s="138" t="str">
        <f>IF(NOT($AS1980=$AS1981),ROW(),"")</f>
        <v/>
      </c>
      <c r="AQ1980" s="20" t="str">
        <f>IF(NOT(AS1980=AS1981),AS1981,"")</f>
        <v/>
      </c>
      <c r="AR1980" s="20" t="str">
        <f>INDEX($AB$15:$AM$15,MATCH($AS1980,$AB$11:$AM$11,0))</f>
        <v>in</v>
      </c>
      <c r="AS1980" s="20" t="str">
        <f>LEFT(AT1980,4)</f>
        <v>2007</v>
      </c>
      <c r="AT1980" s="139" t="str">
        <f>LEFT(B1980,6)</f>
        <v>200709</v>
      </c>
    </row>
    <row r="1981" spans="2:46" x14ac:dyDescent="0.25">
      <c r="B1981" s="11">
        <f>'Market Data'!B1967</f>
        <v>20070914</v>
      </c>
      <c r="C1981" s="2">
        <f>'Market Data'!C1967</f>
        <v>8195.5</v>
      </c>
      <c r="D1981" s="2">
        <f>'Market Data'!D1967</f>
        <v>8208</v>
      </c>
      <c r="E1981" s="2">
        <f>'Market Data'!E1967</f>
        <v>8130</v>
      </c>
      <c r="F1981" s="12">
        <f>'Market Data'!F1967</f>
        <v>8182.5</v>
      </c>
      <c r="H1981" s="151">
        <f t="shared" si="285"/>
        <v>1963</v>
      </c>
      <c r="I1981" s="244">
        <f ca="1">IF($H1981&lt;($J$6+1),"",PFE(OFFSET($F1981,0,0,-$J$6)))</f>
        <v>-3.9008031068228907E-2</v>
      </c>
      <c r="J1981" s="19"/>
      <c r="K1981" s="139" t="str">
        <f t="shared" ca="1" si="286"/>
        <v>Short</v>
      </c>
      <c r="L1981" s="243" t="e">
        <f t="shared" ca="1" si="281"/>
        <v>#N/A</v>
      </c>
      <c r="M1981" s="242" t="e">
        <f t="shared" ca="1" si="282"/>
        <v>#N/A</v>
      </c>
      <c r="N1981" s="20"/>
      <c r="O1981" s="74">
        <f t="shared" ca="1" si="287"/>
        <v>-1</v>
      </c>
      <c r="P1981" s="75">
        <f t="shared" ca="1" si="279"/>
        <v>0</v>
      </c>
      <c r="Q1981" s="76" t="str">
        <f t="shared" ca="1" si="283"/>
        <v/>
      </c>
      <c r="R1981" s="75"/>
      <c r="S1981" s="77">
        <f t="shared" ca="1" si="280"/>
        <v>-1</v>
      </c>
      <c r="T1981" s="78"/>
      <c r="U1981" s="81">
        <f t="shared" ca="1" si="288"/>
        <v>1225</v>
      </c>
      <c r="V1981" s="82">
        <f t="shared" ca="1" si="284"/>
        <v>156056.5199999999</v>
      </c>
      <c r="W1981" s="50"/>
      <c r="X1981" s="50"/>
      <c r="Y1981" s="50"/>
      <c r="Z1981" s="50"/>
      <c r="AA1981" s="50"/>
      <c r="AG1981" s="50"/>
      <c r="AH1981" s="50"/>
      <c r="AI1981" s="50"/>
      <c r="AJ1981" s="50"/>
      <c r="AK1981" s="50"/>
      <c r="AL1981" s="50"/>
      <c r="AM1981" s="50"/>
      <c r="AN1981" s="50"/>
      <c r="AO1981" s="50"/>
      <c r="AP1981" s="138" t="str">
        <f>IF(NOT($AS1981=$AS1982),ROW(),"")</f>
        <v/>
      </c>
      <c r="AQ1981" s="20" t="str">
        <f>IF(NOT(AS1981=AS1982),AS1982,"")</f>
        <v/>
      </c>
      <c r="AR1981" s="20" t="str">
        <f>INDEX($AB$15:$AM$15,MATCH($AS1981,$AB$11:$AM$11,0))</f>
        <v>in</v>
      </c>
      <c r="AS1981" s="20" t="str">
        <f>LEFT(AT1981,4)</f>
        <v>2007</v>
      </c>
      <c r="AT1981" s="139" t="str">
        <f>LEFT(B1981,6)</f>
        <v>200709</v>
      </c>
    </row>
    <row r="1982" spans="2:46" x14ac:dyDescent="0.25">
      <c r="B1982" s="11">
        <f>'Market Data'!B1968</f>
        <v>20070917</v>
      </c>
      <c r="C1982" s="2">
        <f>'Market Data'!C1968</f>
        <v>8176.5</v>
      </c>
      <c r="D1982" s="2">
        <f>'Market Data'!D1968</f>
        <v>8217</v>
      </c>
      <c r="E1982" s="2">
        <f>'Market Data'!E1968</f>
        <v>8118.5</v>
      </c>
      <c r="F1982" s="12">
        <f>'Market Data'!F1968</f>
        <v>8170.5</v>
      </c>
      <c r="H1982" s="151">
        <f t="shared" si="285"/>
        <v>1964</v>
      </c>
      <c r="I1982" s="244">
        <f ca="1">IF($H1982&lt;($J$6+1),"",PFE(OFFSET($F1982,0,0,-$J$6)))</f>
        <v>-4.6300727720971484E-2</v>
      </c>
      <c r="J1982" s="19"/>
      <c r="K1982" s="139" t="str">
        <f t="shared" ca="1" si="286"/>
        <v>Short</v>
      </c>
      <c r="L1982" s="243" t="e">
        <f t="shared" ca="1" si="281"/>
        <v>#N/A</v>
      </c>
      <c r="M1982" s="242" t="e">
        <f t="shared" ca="1" si="282"/>
        <v>#N/A</v>
      </c>
      <c r="N1982" s="20"/>
      <c r="O1982" s="74">
        <f t="shared" ca="1" si="287"/>
        <v>-1</v>
      </c>
      <c r="P1982" s="75">
        <f t="shared" ca="1" si="279"/>
        <v>0</v>
      </c>
      <c r="Q1982" s="76" t="str">
        <f t="shared" ca="1" si="283"/>
        <v/>
      </c>
      <c r="R1982" s="75"/>
      <c r="S1982" s="77">
        <f t="shared" ca="1" si="280"/>
        <v>-1</v>
      </c>
      <c r="T1982" s="78"/>
      <c r="U1982" s="81">
        <f t="shared" ca="1" si="288"/>
        <v>420</v>
      </c>
      <c r="V1982" s="82">
        <f t="shared" ca="1" si="284"/>
        <v>156476.5199999999</v>
      </c>
      <c r="W1982" s="50"/>
      <c r="X1982" s="50"/>
      <c r="Y1982" s="50"/>
      <c r="Z1982" s="50"/>
      <c r="AA1982" s="50"/>
      <c r="AG1982" s="50"/>
      <c r="AH1982" s="50"/>
      <c r="AI1982" s="50"/>
      <c r="AJ1982" s="50"/>
      <c r="AK1982" s="50"/>
      <c r="AL1982" s="50"/>
      <c r="AM1982" s="50"/>
      <c r="AN1982" s="50"/>
      <c r="AO1982" s="50"/>
      <c r="AP1982" s="138" t="str">
        <f>IF(NOT($AS1982=$AS1983),ROW(),"")</f>
        <v/>
      </c>
      <c r="AQ1982" s="20" t="str">
        <f>IF(NOT(AS1982=AS1983),AS1983,"")</f>
        <v/>
      </c>
      <c r="AR1982" s="20" t="str">
        <f>INDEX($AB$15:$AM$15,MATCH($AS1982,$AB$11:$AM$11,0))</f>
        <v>in</v>
      </c>
      <c r="AS1982" s="20" t="str">
        <f>LEFT(AT1982,4)</f>
        <v>2007</v>
      </c>
      <c r="AT1982" s="139" t="str">
        <f>LEFT(B1982,6)</f>
        <v>200709</v>
      </c>
    </row>
    <row r="1983" spans="2:46" x14ac:dyDescent="0.25">
      <c r="B1983" s="11">
        <f>'Market Data'!B1969</f>
        <v>20070918</v>
      </c>
      <c r="C1983" s="2">
        <f>'Market Data'!C1969</f>
        <v>8145</v>
      </c>
      <c r="D1983" s="2">
        <f>'Market Data'!D1969</f>
        <v>8273.5</v>
      </c>
      <c r="E1983" s="2">
        <f>'Market Data'!E1969</f>
        <v>8125.5</v>
      </c>
      <c r="F1983" s="12">
        <f>'Market Data'!F1969</f>
        <v>8257.5</v>
      </c>
      <c r="H1983" s="151">
        <f t="shared" si="285"/>
        <v>1965</v>
      </c>
      <c r="I1983" s="244">
        <f ca="1">IF($H1983&lt;($J$6+1),"",PFE(OFFSET($F1983,0,0,-$J$6)))</f>
        <v>-4.5497986693621345E-2</v>
      </c>
      <c r="J1983" s="19"/>
      <c r="K1983" s="139" t="str">
        <f t="shared" ca="1" si="286"/>
        <v>Short</v>
      </c>
      <c r="L1983" s="243" t="e">
        <f t="shared" ca="1" si="281"/>
        <v>#N/A</v>
      </c>
      <c r="M1983" s="242" t="e">
        <f t="shared" ca="1" si="282"/>
        <v>#N/A</v>
      </c>
      <c r="N1983" s="20"/>
      <c r="O1983" s="74">
        <f t="shared" ca="1" si="287"/>
        <v>-1</v>
      </c>
      <c r="P1983" s="75">
        <f t="shared" ca="1" si="279"/>
        <v>0</v>
      </c>
      <c r="Q1983" s="76" t="str">
        <f t="shared" ca="1" si="283"/>
        <v/>
      </c>
      <c r="R1983" s="75"/>
      <c r="S1983" s="77">
        <f t="shared" ca="1" si="280"/>
        <v>-1</v>
      </c>
      <c r="T1983" s="78"/>
      <c r="U1983" s="81">
        <f t="shared" ca="1" si="288"/>
        <v>-3045</v>
      </c>
      <c r="V1983" s="82">
        <f t="shared" ca="1" si="284"/>
        <v>153431.5199999999</v>
      </c>
      <c r="W1983" s="50"/>
      <c r="X1983" s="50"/>
      <c r="Y1983" s="50"/>
      <c r="Z1983" s="50"/>
      <c r="AA1983" s="50"/>
      <c r="AG1983" s="50"/>
      <c r="AH1983" s="50"/>
      <c r="AI1983" s="50"/>
      <c r="AJ1983" s="50"/>
      <c r="AK1983" s="50"/>
      <c r="AL1983" s="50"/>
      <c r="AM1983" s="50"/>
      <c r="AN1983" s="50"/>
      <c r="AO1983" s="50"/>
      <c r="AP1983" s="138" t="str">
        <f>IF(NOT($AS1983=$AS1984),ROW(),"")</f>
        <v/>
      </c>
      <c r="AQ1983" s="20" t="str">
        <f>IF(NOT(AS1983=AS1984),AS1984,"")</f>
        <v/>
      </c>
      <c r="AR1983" s="20" t="str">
        <f>INDEX($AB$15:$AM$15,MATCH($AS1983,$AB$11:$AM$11,0))</f>
        <v>in</v>
      </c>
      <c r="AS1983" s="20" t="str">
        <f>LEFT(AT1983,4)</f>
        <v>2007</v>
      </c>
      <c r="AT1983" s="139" t="str">
        <f>LEFT(B1983,6)</f>
        <v>200709</v>
      </c>
    </row>
    <row r="1984" spans="2:46" x14ac:dyDescent="0.25">
      <c r="B1984" s="11">
        <f>'Market Data'!B1970</f>
        <v>20070919</v>
      </c>
      <c r="C1984" s="2">
        <f>'Market Data'!C1970</f>
        <v>8390</v>
      </c>
      <c r="D1984" s="2">
        <f>'Market Data'!D1970</f>
        <v>8456</v>
      </c>
      <c r="E1984" s="2">
        <f>'Market Data'!E1970</f>
        <v>8381</v>
      </c>
      <c r="F1984" s="12">
        <f>'Market Data'!F1970</f>
        <v>8414.5</v>
      </c>
      <c r="H1984" s="151">
        <f t="shared" si="285"/>
        <v>1966</v>
      </c>
      <c r="I1984" s="244">
        <f ca="1">IF($H1984&lt;($J$6+1),"",PFE(OFFSET($F1984,0,0,-$J$6)))</f>
        <v>-1.6212506052764288E-2</v>
      </c>
      <c r="J1984" s="19"/>
      <c r="K1984" s="139" t="str">
        <f t="shared" ca="1" si="286"/>
        <v>Short</v>
      </c>
      <c r="L1984" s="243" t="e">
        <f t="shared" ca="1" si="281"/>
        <v>#N/A</v>
      </c>
      <c r="M1984" s="242" t="e">
        <f t="shared" ca="1" si="282"/>
        <v>#N/A</v>
      </c>
      <c r="N1984" s="20"/>
      <c r="O1984" s="74">
        <f t="shared" ca="1" si="287"/>
        <v>-1</v>
      </c>
      <c r="P1984" s="75">
        <f t="shared" ca="1" si="279"/>
        <v>0</v>
      </c>
      <c r="Q1984" s="76" t="str">
        <f t="shared" ca="1" si="283"/>
        <v/>
      </c>
      <c r="R1984" s="75"/>
      <c r="S1984" s="77">
        <f t="shared" ca="1" si="280"/>
        <v>-1</v>
      </c>
      <c r="T1984" s="78"/>
      <c r="U1984" s="81">
        <f t="shared" ca="1" si="288"/>
        <v>-5495</v>
      </c>
      <c r="V1984" s="82">
        <f t="shared" ca="1" si="284"/>
        <v>147936.5199999999</v>
      </c>
      <c r="W1984" s="50"/>
      <c r="X1984" s="50"/>
      <c r="Y1984" s="50"/>
      <c r="Z1984" s="50"/>
      <c r="AA1984" s="50"/>
      <c r="AG1984" s="50"/>
      <c r="AH1984" s="50"/>
      <c r="AI1984" s="50"/>
      <c r="AJ1984" s="50"/>
      <c r="AK1984" s="50"/>
      <c r="AL1984" s="50"/>
      <c r="AM1984" s="50"/>
      <c r="AN1984" s="50"/>
      <c r="AO1984" s="50"/>
      <c r="AP1984" s="138" t="str">
        <f>IF(NOT($AS1984=$AS1985),ROW(),"")</f>
        <v/>
      </c>
      <c r="AQ1984" s="20" t="str">
        <f>IF(NOT(AS1984=AS1985),AS1985,"")</f>
        <v/>
      </c>
      <c r="AR1984" s="20" t="str">
        <f>INDEX($AB$15:$AM$15,MATCH($AS1984,$AB$11:$AM$11,0))</f>
        <v>in</v>
      </c>
      <c r="AS1984" s="20" t="str">
        <f>LEFT(AT1984,4)</f>
        <v>2007</v>
      </c>
      <c r="AT1984" s="139" t="str">
        <f>LEFT(B1984,6)</f>
        <v>200709</v>
      </c>
    </row>
    <row r="1985" spans="2:46" x14ac:dyDescent="0.25">
      <c r="B1985" s="11">
        <f>'Market Data'!B1971</f>
        <v>20070920</v>
      </c>
      <c r="C1985" s="2">
        <f>'Market Data'!C1971</f>
        <v>8402</v>
      </c>
      <c r="D1985" s="2">
        <f>'Market Data'!D1971</f>
        <v>8433</v>
      </c>
      <c r="E1985" s="2">
        <f>'Market Data'!E1971</f>
        <v>8377</v>
      </c>
      <c r="F1985" s="12">
        <f>'Market Data'!F1971</f>
        <v>8411.5</v>
      </c>
      <c r="H1985" s="151">
        <f t="shared" si="285"/>
        <v>1967</v>
      </c>
      <c r="I1985" s="244">
        <f ca="1">IF($H1985&lt;($J$6+1),"",PFE(OFFSET($F1985,0,0,-$J$6)))</f>
        <v>-2.1577485205955392E-2</v>
      </c>
      <c r="J1985" s="19"/>
      <c r="K1985" s="139" t="str">
        <f t="shared" ca="1" si="286"/>
        <v>Short</v>
      </c>
      <c r="L1985" s="243" t="e">
        <f t="shared" ca="1" si="281"/>
        <v>#N/A</v>
      </c>
      <c r="M1985" s="242" t="e">
        <f t="shared" ca="1" si="282"/>
        <v>#N/A</v>
      </c>
      <c r="N1985" s="20"/>
      <c r="O1985" s="74">
        <f t="shared" ca="1" si="287"/>
        <v>-1</v>
      </c>
      <c r="P1985" s="75">
        <f t="shared" ca="1" si="279"/>
        <v>0</v>
      </c>
      <c r="Q1985" s="76" t="str">
        <f t="shared" ca="1" si="283"/>
        <v/>
      </c>
      <c r="R1985" s="75"/>
      <c r="S1985" s="77">
        <f t="shared" ca="1" si="280"/>
        <v>-1</v>
      </c>
      <c r="T1985" s="78"/>
      <c r="U1985" s="81">
        <f t="shared" ca="1" si="288"/>
        <v>105</v>
      </c>
      <c r="V1985" s="82">
        <f t="shared" ca="1" si="284"/>
        <v>148041.5199999999</v>
      </c>
      <c r="W1985" s="50"/>
      <c r="X1985" s="50"/>
      <c r="Y1985" s="50"/>
      <c r="Z1985" s="50"/>
      <c r="AA1985" s="50"/>
      <c r="AG1985" s="50"/>
      <c r="AH1985" s="50"/>
      <c r="AI1985" s="50"/>
      <c r="AJ1985" s="50"/>
      <c r="AK1985" s="50"/>
      <c r="AL1985" s="50"/>
      <c r="AM1985" s="50"/>
      <c r="AN1985" s="50"/>
      <c r="AO1985" s="50"/>
      <c r="AP1985" s="138" t="str">
        <f>IF(NOT($AS1985=$AS1986),ROW(),"")</f>
        <v/>
      </c>
      <c r="AQ1985" s="20" t="str">
        <f>IF(NOT(AS1985=AS1986),AS1986,"")</f>
        <v/>
      </c>
      <c r="AR1985" s="20" t="str">
        <f>INDEX($AB$15:$AM$15,MATCH($AS1985,$AB$11:$AM$11,0))</f>
        <v>in</v>
      </c>
      <c r="AS1985" s="20" t="str">
        <f>LEFT(AT1985,4)</f>
        <v>2007</v>
      </c>
      <c r="AT1985" s="139" t="str">
        <f>LEFT(B1985,6)</f>
        <v>200709</v>
      </c>
    </row>
    <row r="1986" spans="2:46" x14ac:dyDescent="0.25">
      <c r="B1986" s="11">
        <f>'Market Data'!B1972</f>
        <v>20070921</v>
      </c>
      <c r="C1986" s="2">
        <f>'Market Data'!C1972</f>
        <v>8389.5</v>
      </c>
      <c r="D1986" s="2">
        <f>'Market Data'!D1972</f>
        <v>8489</v>
      </c>
      <c r="E1986" s="2">
        <f>'Market Data'!E1972</f>
        <v>8386.5</v>
      </c>
      <c r="F1986" s="12">
        <f>'Market Data'!F1972</f>
        <v>8475.5</v>
      </c>
      <c r="H1986" s="151">
        <f t="shared" si="285"/>
        <v>1968</v>
      </c>
      <c r="I1986" s="244">
        <f ca="1">IF($H1986&lt;($J$6+1),"",PFE(OFFSET($F1986,0,0,-$J$6)))</f>
        <v>-1.7467281743529517E-2</v>
      </c>
      <c r="J1986" s="19"/>
      <c r="K1986" s="139" t="str">
        <f t="shared" ca="1" si="286"/>
        <v>Short</v>
      </c>
      <c r="L1986" s="243" t="e">
        <f t="shared" ca="1" si="281"/>
        <v>#N/A</v>
      </c>
      <c r="M1986" s="242" t="e">
        <f t="shared" ca="1" si="282"/>
        <v>#N/A</v>
      </c>
      <c r="N1986" s="20"/>
      <c r="O1986" s="74">
        <f t="shared" ca="1" si="287"/>
        <v>-1</v>
      </c>
      <c r="P1986" s="75">
        <f t="shared" ca="1" si="279"/>
        <v>0</v>
      </c>
      <c r="Q1986" s="76" t="str">
        <f t="shared" ca="1" si="283"/>
        <v/>
      </c>
      <c r="R1986" s="75"/>
      <c r="S1986" s="77">
        <f t="shared" ca="1" si="280"/>
        <v>-1</v>
      </c>
      <c r="T1986" s="78"/>
      <c r="U1986" s="81">
        <f t="shared" ca="1" si="288"/>
        <v>-2240</v>
      </c>
      <c r="V1986" s="82">
        <f t="shared" ca="1" si="284"/>
        <v>145801.5199999999</v>
      </c>
      <c r="W1986" s="50"/>
      <c r="X1986" s="50"/>
      <c r="Y1986" s="50"/>
      <c r="Z1986" s="50"/>
      <c r="AA1986" s="50"/>
      <c r="AG1986" s="50"/>
      <c r="AH1986" s="50"/>
      <c r="AI1986" s="50"/>
      <c r="AJ1986" s="50"/>
      <c r="AK1986" s="50"/>
      <c r="AL1986" s="50"/>
      <c r="AM1986" s="50"/>
      <c r="AN1986" s="50"/>
      <c r="AO1986" s="50"/>
      <c r="AP1986" s="138" t="str">
        <f>IF(NOT($AS1986=$AS1987),ROW(),"")</f>
        <v/>
      </c>
      <c r="AQ1986" s="20" t="str">
        <f>IF(NOT(AS1986=AS1987),AS1987,"")</f>
        <v/>
      </c>
      <c r="AR1986" s="20" t="str">
        <f>INDEX($AB$15:$AM$15,MATCH($AS1986,$AB$11:$AM$11,0))</f>
        <v>in</v>
      </c>
      <c r="AS1986" s="20" t="str">
        <f>LEFT(AT1986,4)</f>
        <v>2007</v>
      </c>
      <c r="AT1986" s="139" t="str">
        <f>LEFT(B1986,6)</f>
        <v>200709</v>
      </c>
    </row>
    <row r="1987" spans="2:46" x14ac:dyDescent="0.25">
      <c r="B1987" s="11">
        <f>'Market Data'!B1973</f>
        <v>20070924</v>
      </c>
      <c r="C1987" s="2">
        <f>'Market Data'!C1973</f>
        <v>8468.5</v>
      </c>
      <c r="D1987" s="2">
        <f>'Market Data'!D1973</f>
        <v>8476</v>
      </c>
      <c r="E1987" s="2">
        <f>'Market Data'!E1973</f>
        <v>8438.5</v>
      </c>
      <c r="F1987" s="12">
        <f>'Market Data'!F1973</f>
        <v>8459</v>
      </c>
      <c r="H1987" s="151">
        <f t="shared" si="285"/>
        <v>1969</v>
      </c>
      <c r="I1987" s="244">
        <f ca="1">IF($H1987&lt;($J$6+1),"",PFE(OFFSET($F1987,0,0,-$J$6)))</f>
        <v>-1.9839718316135551E-2</v>
      </c>
      <c r="J1987" s="19"/>
      <c r="K1987" s="139" t="str">
        <f t="shared" ca="1" si="286"/>
        <v>Short</v>
      </c>
      <c r="L1987" s="243" t="e">
        <f t="shared" ca="1" si="281"/>
        <v>#N/A</v>
      </c>
      <c r="M1987" s="242" t="e">
        <f t="shared" ca="1" si="282"/>
        <v>#N/A</v>
      </c>
      <c r="N1987" s="20"/>
      <c r="O1987" s="74">
        <f t="shared" ca="1" si="287"/>
        <v>-1</v>
      </c>
      <c r="P1987" s="75">
        <f t="shared" ca="1" si="279"/>
        <v>0</v>
      </c>
      <c r="Q1987" s="76" t="str">
        <f t="shared" ca="1" si="283"/>
        <v/>
      </c>
      <c r="R1987" s="75"/>
      <c r="S1987" s="77">
        <f t="shared" ca="1" si="280"/>
        <v>-1</v>
      </c>
      <c r="T1987" s="78"/>
      <c r="U1987" s="81">
        <f t="shared" ca="1" si="288"/>
        <v>577.5</v>
      </c>
      <c r="V1987" s="82">
        <f t="shared" ca="1" si="284"/>
        <v>146379.0199999999</v>
      </c>
      <c r="W1987" s="50"/>
      <c r="X1987" s="50"/>
      <c r="Y1987" s="50"/>
      <c r="Z1987" s="50"/>
      <c r="AA1987" s="50"/>
      <c r="AG1987" s="50"/>
      <c r="AH1987" s="50"/>
      <c r="AI1987" s="50"/>
      <c r="AJ1987" s="50"/>
      <c r="AK1987" s="50"/>
      <c r="AL1987" s="50"/>
      <c r="AM1987" s="50"/>
      <c r="AN1987" s="50"/>
      <c r="AO1987" s="50"/>
      <c r="AP1987" s="138" t="str">
        <f>IF(NOT($AS1987=$AS1988),ROW(),"")</f>
        <v/>
      </c>
      <c r="AQ1987" s="20" t="str">
        <f>IF(NOT(AS1987=AS1988),AS1988,"")</f>
        <v/>
      </c>
      <c r="AR1987" s="20" t="str">
        <f>INDEX($AB$15:$AM$15,MATCH($AS1987,$AB$11:$AM$11,0))</f>
        <v>in</v>
      </c>
      <c r="AS1987" s="20" t="str">
        <f>LEFT(AT1987,4)</f>
        <v>2007</v>
      </c>
      <c r="AT1987" s="139" t="str">
        <f>LEFT(B1987,6)</f>
        <v>200709</v>
      </c>
    </row>
    <row r="1988" spans="2:46" x14ac:dyDescent="0.25">
      <c r="B1988" s="11">
        <f>'Market Data'!B1974</f>
        <v>20070925</v>
      </c>
      <c r="C1988" s="2">
        <f>'Market Data'!C1974</f>
        <v>8429</v>
      </c>
      <c r="D1988" s="2">
        <f>'Market Data'!D1974</f>
        <v>8466.5</v>
      </c>
      <c r="E1988" s="2">
        <f>'Market Data'!E1974</f>
        <v>8395</v>
      </c>
      <c r="F1988" s="12">
        <f>'Market Data'!F1974</f>
        <v>8448.5</v>
      </c>
      <c r="H1988" s="151">
        <f t="shared" si="285"/>
        <v>1970</v>
      </c>
      <c r="I1988" s="244">
        <f ca="1">IF($H1988&lt;($J$6+1),"",PFE(OFFSET($F1988,0,0,-$J$6)))</f>
        <v>-3.6740744683960207E-2</v>
      </c>
      <c r="J1988" s="19"/>
      <c r="K1988" s="139" t="str">
        <f t="shared" ca="1" si="286"/>
        <v>Short</v>
      </c>
      <c r="L1988" s="243" t="e">
        <f t="shared" ca="1" si="281"/>
        <v>#N/A</v>
      </c>
      <c r="M1988" s="242" t="e">
        <f t="shared" ca="1" si="282"/>
        <v>#N/A</v>
      </c>
      <c r="N1988" s="20"/>
      <c r="O1988" s="74">
        <f t="shared" ca="1" si="287"/>
        <v>-1</v>
      </c>
      <c r="P1988" s="75">
        <f t="shared" ca="1" si="279"/>
        <v>0</v>
      </c>
      <c r="Q1988" s="76" t="str">
        <f t="shared" ca="1" si="283"/>
        <v/>
      </c>
      <c r="R1988" s="75"/>
      <c r="S1988" s="77">
        <f t="shared" ca="1" si="280"/>
        <v>-1</v>
      </c>
      <c r="T1988" s="78"/>
      <c r="U1988" s="81">
        <f t="shared" ca="1" si="288"/>
        <v>367.5</v>
      </c>
      <c r="V1988" s="82">
        <f t="shared" ca="1" si="284"/>
        <v>146746.5199999999</v>
      </c>
      <c r="W1988" s="50"/>
      <c r="X1988" s="50"/>
      <c r="Y1988" s="50"/>
      <c r="Z1988" s="50"/>
      <c r="AA1988" s="50"/>
      <c r="AG1988" s="50"/>
      <c r="AH1988" s="50"/>
      <c r="AI1988" s="50"/>
      <c r="AJ1988" s="50"/>
      <c r="AK1988" s="50"/>
      <c r="AL1988" s="50"/>
      <c r="AM1988" s="50"/>
      <c r="AN1988" s="50"/>
      <c r="AO1988" s="50"/>
      <c r="AP1988" s="138" t="str">
        <f>IF(NOT($AS1988=$AS1989),ROW(),"")</f>
        <v/>
      </c>
      <c r="AQ1988" s="20" t="str">
        <f>IF(NOT(AS1988=AS1989),AS1989,"")</f>
        <v/>
      </c>
      <c r="AR1988" s="20" t="str">
        <f>INDEX($AB$15:$AM$15,MATCH($AS1988,$AB$11:$AM$11,0))</f>
        <v>in</v>
      </c>
      <c r="AS1988" s="20" t="str">
        <f>LEFT(AT1988,4)</f>
        <v>2007</v>
      </c>
      <c r="AT1988" s="139" t="str">
        <f>LEFT(B1988,6)</f>
        <v>200709</v>
      </c>
    </row>
    <row r="1989" spans="2:46" x14ac:dyDescent="0.25">
      <c r="B1989" s="11">
        <f>'Market Data'!B1975</f>
        <v>20070926</v>
      </c>
      <c r="C1989" s="2">
        <f>'Market Data'!C1975</f>
        <v>8483</v>
      </c>
      <c r="D1989" s="2">
        <f>'Market Data'!D1975</f>
        <v>8499.5</v>
      </c>
      <c r="E1989" s="2">
        <f>'Market Data'!E1975</f>
        <v>8464</v>
      </c>
      <c r="F1989" s="12">
        <f>'Market Data'!F1975</f>
        <v>8475.5</v>
      </c>
      <c r="H1989" s="151">
        <f t="shared" si="285"/>
        <v>1971</v>
      </c>
      <c r="I1989" s="244">
        <f ca="1">IF($H1989&lt;($J$6+1),"",PFE(OFFSET($F1989,0,0,-$J$6)))</f>
        <v>-4.4158051390602512E-2</v>
      </c>
      <c r="J1989" s="19"/>
      <c r="K1989" s="139" t="str">
        <f t="shared" ca="1" si="286"/>
        <v>Short</v>
      </c>
      <c r="L1989" s="243" t="e">
        <f t="shared" ca="1" si="281"/>
        <v>#N/A</v>
      </c>
      <c r="M1989" s="242" t="e">
        <f t="shared" ca="1" si="282"/>
        <v>#N/A</v>
      </c>
      <c r="N1989" s="20"/>
      <c r="O1989" s="74">
        <f t="shared" ca="1" si="287"/>
        <v>-1</v>
      </c>
      <c r="P1989" s="75">
        <f t="shared" ca="1" si="279"/>
        <v>0</v>
      </c>
      <c r="Q1989" s="76" t="str">
        <f t="shared" ca="1" si="283"/>
        <v/>
      </c>
      <c r="R1989" s="75"/>
      <c r="S1989" s="77">
        <f t="shared" ca="1" si="280"/>
        <v>-1</v>
      </c>
      <c r="T1989" s="78"/>
      <c r="U1989" s="81">
        <f t="shared" ca="1" si="288"/>
        <v>-945</v>
      </c>
      <c r="V1989" s="82">
        <f t="shared" ca="1" si="284"/>
        <v>145801.5199999999</v>
      </c>
      <c r="W1989" s="50"/>
      <c r="X1989" s="50"/>
      <c r="Y1989" s="50"/>
      <c r="Z1989" s="50"/>
      <c r="AA1989" s="50"/>
      <c r="AG1989" s="50"/>
      <c r="AH1989" s="50"/>
      <c r="AI1989" s="50"/>
      <c r="AJ1989" s="50"/>
      <c r="AK1989" s="50"/>
      <c r="AL1989" s="50"/>
      <c r="AM1989" s="50"/>
      <c r="AN1989" s="50"/>
      <c r="AO1989" s="50"/>
      <c r="AP1989" s="138" t="str">
        <f>IF(NOT($AS1989=$AS1990),ROW(),"")</f>
        <v/>
      </c>
      <c r="AQ1989" s="20" t="str">
        <f>IF(NOT(AS1989=AS1990),AS1990,"")</f>
        <v/>
      </c>
      <c r="AR1989" s="20" t="str">
        <f>INDEX($AB$15:$AM$15,MATCH($AS1989,$AB$11:$AM$11,0))</f>
        <v>in</v>
      </c>
      <c r="AS1989" s="20" t="str">
        <f>LEFT(AT1989,4)</f>
        <v>2007</v>
      </c>
      <c r="AT1989" s="139" t="str">
        <f>LEFT(B1989,6)</f>
        <v>200709</v>
      </c>
    </row>
    <row r="1990" spans="2:46" x14ac:dyDescent="0.25">
      <c r="B1990" s="11">
        <f>'Market Data'!B1976</f>
        <v>20070927</v>
      </c>
      <c r="C1990" s="2">
        <f>'Market Data'!C1976</f>
        <v>8524</v>
      </c>
      <c r="D1990" s="2">
        <f>'Market Data'!D1976</f>
        <v>8558</v>
      </c>
      <c r="E1990" s="2">
        <f>'Market Data'!E1976</f>
        <v>8510.5</v>
      </c>
      <c r="F1990" s="12">
        <f>'Market Data'!F1976</f>
        <v>8532.5</v>
      </c>
      <c r="H1990" s="151">
        <f t="shared" si="285"/>
        <v>1972</v>
      </c>
      <c r="I1990" s="244">
        <f ca="1">IF($H1990&lt;($J$6+1),"",PFE(OFFSET($F1990,0,0,-$J$6)))</f>
        <v>-3.7750227414425665E-2</v>
      </c>
      <c r="J1990" s="19"/>
      <c r="K1990" s="139" t="str">
        <f t="shared" ca="1" si="286"/>
        <v>Short</v>
      </c>
      <c r="L1990" s="243" t="e">
        <f t="shared" ca="1" si="281"/>
        <v>#N/A</v>
      </c>
      <c r="M1990" s="242" t="e">
        <f t="shared" ca="1" si="282"/>
        <v>#N/A</v>
      </c>
      <c r="N1990" s="20"/>
      <c r="O1990" s="74">
        <f t="shared" ca="1" si="287"/>
        <v>-1</v>
      </c>
      <c r="P1990" s="75">
        <f t="shared" ca="1" si="279"/>
        <v>0</v>
      </c>
      <c r="Q1990" s="76" t="str">
        <f t="shared" ca="1" si="283"/>
        <v/>
      </c>
      <c r="R1990" s="75"/>
      <c r="S1990" s="77">
        <f t="shared" ca="1" si="280"/>
        <v>-1</v>
      </c>
      <c r="T1990" s="78"/>
      <c r="U1990" s="81">
        <f t="shared" ca="1" si="288"/>
        <v>-1995</v>
      </c>
      <c r="V1990" s="82">
        <f t="shared" ca="1" si="284"/>
        <v>143806.5199999999</v>
      </c>
      <c r="W1990" s="50"/>
      <c r="X1990" s="50"/>
      <c r="Y1990" s="50"/>
      <c r="Z1990" s="50"/>
      <c r="AA1990" s="50"/>
      <c r="AG1990" s="50"/>
      <c r="AH1990" s="50"/>
      <c r="AI1990" s="50"/>
      <c r="AJ1990" s="50"/>
      <c r="AK1990" s="50"/>
      <c r="AL1990" s="50"/>
      <c r="AM1990" s="50"/>
      <c r="AN1990" s="50"/>
      <c r="AO1990" s="50"/>
      <c r="AP1990" s="138" t="str">
        <f>IF(NOT($AS1990=$AS1991),ROW(),"")</f>
        <v/>
      </c>
      <c r="AQ1990" s="20" t="str">
        <f>IF(NOT(AS1990=AS1991),AS1991,"")</f>
        <v/>
      </c>
      <c r="AR1990" s="20" t="str">
        <f>INDEX($AB$15:$AM$15,MATCH($AS1990,$AB$11:$AM$11,0))</f>
        <v>in</v>
      </c>
      <c r="AS1990" s="20" t="str">
        <f>LEFT(AT1990,4)</f>
        <v>2007</v>
      </c>
      <c r="AT1990" s="139" t="str">
        <f>LEFT(B1990,6)</f>
        <v>200709</v>
      </c>
    </row>
    <row r="1991" spans="2:46" x14ac:dyDescent="0.25">
      <c r="B1991" s="11">
        <f>'Market Data'!B1977</f>
        <v>20070928</v>
      </c>
      <c r="C1991" s="2">
        <f>'Market Data'!C1977</f>
        <v>8548.5</v>
      </c>
      <c r="D1991" s="2">
        <f>'Market Data'!D1977</f>
        <v>8557.5</v>
      </c>
      <c r="E1991" s="2">
        <f>'Market Data'!E1977</f>
        <v>8429</v>
      </c>
      <c r="F1991" s="12">
        <f>'Market Data'!F1977</f>
        <v>8539</v>
      </c>
      <c r="H1991" s="151">
        <f t="shared" si="285"/>
        <v>1973</v>
      </c>
      <c r="I1991" s="244">
        <f ca="1">IF($H1991&lt;($J$6+1),"",PFE(OFFSET($F1991,0,0,-$J$6)))</f>
        <v>-2.2512458304010878E-2</v>
      </c>
      <c r="J1991" s="19"/>
      <c r="K1991" s="139" t="str">
        <f t="shared" ca="1" si="286"/>
        <v>Short</v>
      </c>
      <c r="L1991" s="243" t="e">
        <f t="shared" ca="1" si="281"/>
        <v>#N/A</v>
      </c>
      <c r="M1991" s="242" t="e">
        <f t="shared" ca="1" si="282"/>
        <v>#N/A</v>
      </c>
      <c r="N1991" s="20"/>
      <c r="O1991" s="74">
        <f t="shared" ca="1" si="287"/>
        <v>-1</v>
      </c>
      <c r="P1991" s="75">
        <f t="shared" ca="1" si="279"/>
        <v>0</v>
      </c>
      <c r="Q1991" s="76" t="str">
        <f t="shared" ca="1" si="283"/>
        <v/>
      </c>
      <c r="R1991" s="75"/>
      <c r="S1991" s="77">
        <f t="shared" ca="1" si="280"/>
        <v>-1</v>
      </c>
      <c r="T1991" s="78"/>
      <c r="U1991" s="81">
        <f t="shared" ca="1" si="288"/>
        <v>-227.5</v>
      </c>
      <c r="V1991" s="82">
        <f t="shared" ca="1" si="284"/>
        <v>143579.0199999999</v>
      </c>
      <c r="W1991" s="50"/>
      <c r="X1991" s="50"/>
      <c r="Y1991" s="50"/>
      <c r="Z1991" s="50"/>
      <c r="AA1991" s="50"/>
      <c r="AG1991" s="50"/>
      <c r="AH1991" s="50"/>
      <c r="AI1991" s="50"/>
      <c r="AJ1991" s="50"/>
      <c r="AK1991" s="50"/>
      <c r="AL1991" s="50"/>
      <c r="AM1991" s="50"/>
      <c r="AN1991" s="50"/>
      <c r="AO1991" s="50"/>
      <c r="AP1991" s="138" t="str">
        <f>IF(NOT($AS1991=$AS1992),ROW(),"")</f>
        <v/>
      </c>
      <c r="AQ1991" s="20" t="str">
        <f>IF(NOT(AS1991=AS1992),AS1992,"")</f>
        <v/>
      </c>
      <c r="AR1991" s="20" t="str">
        <f>INDEX($AB$15:$AM$15,MATCH($AS1991,$AB$11:$AM$11,0))</f>
        <v>in</v>
      </c>
      <c r="AS1991" s="20" t="str">
        <f>LEFT(AT1991,4)</f>
        <v>2007</v>
      </c>
      <c r="AT1991" s="139" t="str">
        <f>LEFT(B1991,6)</f>
        <v>200709</v>
      </c>
    </row>
    <row r="1992" spans="2:46" x14ac:dyDescent="0.25">
      <c r="B1992" s="11">
        <f>'Market Data'!B1978</f>
        <v>20071001</v>
      </c>
      <c r="C1992" s="2">
        <f>'Market Data'!C1978</f>
        <v>8521.5</v>
      </c>
      <c r="D1992" s="2">
        <f>'Market Data'!D1978</f>
        <v>8619.5</v>
      </c>
      <c r="E1992" s="2">
        <f>'Market Data'!E1978</f>
        <v>8506</v>
      </c>
      <c r="F1992" s="12">
        <f>'Market Data'!F1978</f>
        <v>8613</v>
      </c>
      <c r="H1992" s="151">
        <f t="shared" si="285"/>
        <v>1974</v>
      </c>
      <c r="I1992" s="244">
        <f ca="1">IF($H1992&lt;($J$6+1),"",PFE(OFFSET($F1992,0,0,-$J$6)))</f>
        <v>2.5293487440829633E-2</v>
      </c>
      <c r="J1992" s="19"/>
      <c r="K1992" s="139" t="str">
        <f t="shared" ca="1" si="286"/>
        <v>Long</v>
      </c>
      <c r="L1992" s="243">
        <f t="shared" ca="1" si="281"/>
        <v>8613</v>
      </c>
      <c r="M1992" s="242" t="e">
        <f t="shared" ca="1" si="282"/>
        <v>#N/A</v>
      </c>
      <c r="N1992" s="20"/>
      <c r="O1992" s="74">
        <f t="shared" ca="1" si="287"/>
        <v>1</v>
      </c>
      <c r="P1992" s="75">
        <f t="shared" ca="1" si="279"/>
        <v>2</v>
      </c>
      <c r="Q1992" s="76" t="str">
        <f t="shared" ca="1" si="283"/>
        <v>Fill</v>
      </c>
      <c r="R1992" s="75"/>
      <c r="S1992" s="77">
        <f t="shared" ca="1" si="280"/>
        <v>-1</v>
      </c>
      <c r="T1992" s="78"/>
      <c r="U1992" s="81">
        <f t="shared" ca="1" si="288"/>
        <v>-2590</v>
      </c>
      <c r="V1992" s="82">
        <f t="shared" ca="1" si="284"/>
        <v>140989.0199999999</v>
      </c>
      <c r="W1992" s="50"/>
      <c r="X1992" s="50"/>
      <c r="Y1992" s="50"/>
      <c r="Z1992" s="50"/>
      <c r="AA1992" s="50"/>
      <c r="AG1992" s="50"/>
      <c r="AH1992" s="50"/>
      <c r="AI1992" s="50"/>
      <c r="AJ1992" s="50"/>
      <c r="AK1992" s="50"/>
      <c r="AL1992" s="50"/>
      <c r="AM1992" s="50"/>
      <c r="AN1992" s="50"/>
      <c r="AO1992" s="50"/>
      <c r="AP1992" s="138" t="str">
        <f>IF(NOT($AS1992=$AS1993),ROW(),"")</f>
        <v/>
      </c>
      <c r="AQ1992" s="20" t="str">
        <f>IF(NOT(AS1992=AS1993),AS1993,"")</f>
        <v/>
      </c>
      <c r="AR1992" s="20" t="str">
        <f>INDEX($AB$15:$AM$15,MATCH($AS1992,$AB$11:$AM$11,0))</f>
        <v>in</v>
      </c>
      <c r="AS1992" s="20" t="str">
        <f>LEFT(AT1992,4)</f>
        <v>2007</v>
      </c>
      <c r="AT1992" s="139" t="str">
        <f>LEFT(B1992,6)</f>
        <v>200710</v>
      </c>
    </row>
    <row r="1993" spans="2:46" x14ac:dyDescent="0.25">
      <c r="B1993" s="11">
        <f>'Market Data'!B1979</f>
        <v>20071002</v>
      </c>
      <c r="C1993" s="2">
        <f>'Market Data'!C1979</f>
        <v>8619</v>
      </c>
      <c r="D1993" s="2">
        <f>'Market Data'!D1979</f>
        <v>8643</v>
      </c>
      <c r="E1993" s="2">
        <f>'Market Data'!E1979</f>
        <v>8595.5</v>
      </c>
      <c r="F1993" s="12">
        <f>'Market Data'!F1979</f>
        <v>8614.5</v>
      </c>
      <c r="H1993" s="151">
        <f t="shared" si="285"/>
        <v>1975</v>
      </c>
      <c r="I1993" s="244">
        <f ca="1">IF($H1993&lt;($J$6+1),"",PFE(OFFSET($F1993,0,0,-$J$6)))</f>
        <v>4.3045624405523071E-2</v>
      </c>
      <c r="J1993" s="19"/>
      <c r="K1993" s="139" t="str">
        <f t="shared" ca="1" si="286"/>
        <v>Long</v>
      </c>
      <c r="L1993" s="243" t="e">
        <f t="shared" ca="1" si="281"/>
        <v>#N/A</v>
      </c>
      <c r="M1993" s="242" t="e">
        <f t="shared" ca="1" si="282"/>
        <v>#N/A</v>
      </c>
      <c r="N1993" s="20"/>
      <c r="O1993" s="74">
        <f t="shared" ca="1" si="287"/>
        <v>1</v>
      </c>
      <c r="P1993" s="75">
        <f t="shared" ca="1" si="279"/>
        <v>0</v>
      </c>
      <c r="Q1993" s="76" t="str">
        <f t="shared" ca="1" si="283"/>
        <v/>
      </c>
      <c r="R1993" s="75"/>
      <c r="S1993" s="77">
        <f t="shared" ca="1" si="280"/>
        <v>1</v>
      </c>
      <c r="T1993" s="78"/>
      <c r="U1993" s="81">
        <f t="shared" ca="1" si="288"/>
        <v>-549.41999999999996</v>
      </c>
      <c r="V1993" s="82">
        <f t="shared" ca="1" si="284"/>
        <v>140439.59999999989</v>
      </c>
      <c r="W1993" s="50"/>
      <c r="X1993" s="50"/>
      <c r="Y1993" s="50"/>
      <c r="Z1993" s="50"/>
      <c r="AA1993" s="50"/>
      <c r="AG1993" s="50"/>
      <c r="AH1993" s="50"/>
      <c r="AI1993" s="50"/>
      <c r="AJ1993" s="50"/>
      <c r="AK1993" s="50"/>
      <c r="AL1993" s="50"/>
      <c r="AM1993" s="50"/>
      <c r="AN1993" s="50"/>
      <c r="AO1993" s="50"/>
      <c r="AP1993" s="138" t="str">
        <f>IF(NOT($AS1993=$AS1994),ROW(),"")</f>
        <v/>
      </c>
      <c r="AQ1993" s="20" t="str">
        <f>IF(NOT(AS1993=AS1994),AS1994,"")</f>
        <v/>
      </c>
      <c r="AR1993" s="20" t="str">
        <f>INDEX($AB$15:$AM$15,MATCH($AS1993,$AB$11:$AM$11,0))</f>
        <v>in</v>
      </c>
      <c r="AS1993" s="20" t="str">
        <f>LEFT(AT1993,4)</f>
        <v>2007</v>
      </c>
      <c r="AT1993" s="139" t="str">
        <f>LEFT(B1993,6)</f>
        <v>200710</v>
      </c>
    </row>
    <row r="1994" spans="2:46" x14ac:dyDescent="0.25">
      <c r="B1994" s="11">
        <f>'Market Data'!B1980</f>
        <v>20071003</v>
      </c>
      <c r="C1994" s="2">
        <f>'Market Data'!C1980</f>
        <v>8636</v>
      </c>
      <c r="D1994" s="2">
        <f>'Market Data'!D1980</f>
        <v>8641</v>
      </c>
      <c r="E1994" s="2">
        <f>'Market Data'!E1980</f>
        <v>8598</v>
      </c>
      <c r="F1994" s="12">
        <f>'Market Data'!F1980</f>
        <v>8626.5</v>
      </c>
      <c r="H1994" s="151">
        <f t="shared" si="285"/>
        <v>1976</v>
      </c>
      <c r="I1994" s="244">
        <f ca="1">IF($H1994&lt;($J$6+1),"",PFE(OFFSET($F1994,0,0,-$J$6)))</f>
        <v>4.6121572791672526E-2</v>
      </c>
      <c r="J1994" s="19"/>
      <c r="K1994" s="139" t="str">
        <f t="shared" ca="1" si="286"/>
        <v>Long</v>
      </c>
      <c r="L1994" s="243" t="e">
        <f t="shared" ca="1" si="281"/>
        <v>#N/A</v>
      </c>
      <c r="M1994" s="242" t="e">
        <f t="shared" ca="1" si="282"/>
        <v>#N/A</v>
      </c>
      <c r="N1994" s="20"/>
      <c r="O1994" s="74">
        <f t="shared" ca="1" si="287"/>
        <v>1</v>
      </c>
      <c r="P1994" s="75">
        <f t="shared" ca="1" si="279"/>
        <v>0</v>
      </c>
      <c r="Q1994" s="76" t="str">
        <f t="shared" ca="1" si="283"/>
        <v/>
      </c>
      <c r="R1994" s="75"/>
      <c r="S1994" s="77">
        <f t="shared" ca="1" si="280"/>
        <v>1</v>
      </c>
      <c r="T1994" s="78"/>
      <c r="U1994" s="81">
        <f t="shared" ca="1" si="288"/>
        <v>420</v>
      </c>
      <c r="V1994" s="82">
        <f t="shared" ca="1" si="284"/>
        <v>140859.59999999989</v>
      </c>
      <c r="W1994" s="50"/>
      <c r="X1994" s="50"/>
      <c r="Y1994" s="50"/>
      <c r="Z1994" s="50"/>
      <c r="AA1994" s="50"/>
      <c r="AG1994" s="50"/>
      <c r="AH1994" s="50"/>
      <c r="AI1994" s="50"/>
      <c r="AJ1994" s="50"/>
      <c r="AK1994" s="50"/>
      <c r="AL1994" s="50"/>
      <c r="AM1994" s="50"/>
      <c r="AN1994" s="50"/>
      <c r="AO1994" s="50"/>
      <c r="AP1994" s="138" t="str">
        <f>IF(NOT($AS1994=$AS1995),ROW(),"")</f>
        <v/>
      </c>
      <c r="AQ1994" s="20" t="str">
        <f>IF(NOT(AS1994=AS1995),AS1995,"")</f>
        <v/>
      </c>
      <c r="AR1994" s="20" t="str">
        <f>INDEX($AB$15:$AM$15,MATCH($AS1994,$AB$11:$AM$11,0))</f>
        <v>in</v>
      </c>
      <c r="AS1994" s="20" t="str">
        <f>LEFT(AT1994,4)</f>
        <v>2007</v>
      </c>
      <c r="AT1994" s="139" t="str">
        <f>LEFT(B1994,6)</f>
        <v>200710</v>
      </c>
    </row>
    <row r="1995" spans="2:46" x14ac:dyDescent="0.25">
      <c r="B1995" s="11">
        <f>'Market Data'!B1981</f>
        <v>20071004</v>
      </c>
      <c r="C1995" s="2">
        <f>'Market Data'!C1981</f>
        <v>8622</v>
      </c>
      <c r="D1995" s="2">
        <f>'Market Data'!D1981</f>
        <v>8633.5</v>
      </c>
      <c r="E1995" s="2">
        <f>'Market Data'!E1981</f>
        <v>8578</v>
      </c>
      <c r="F1995" s="12">
        <f>'Market Data'!F1981</f>
        <v>8615</v>
      </c>
      <c r="H1995" s="151">
        <f t="shared" si="285"/>
        <v>1977</v>
      </c>
      <c r="I1995" s="244">
        <f ca="1">IF($H1995&lt;($J$6+1),"",PFE(OFFSET($F1995,0,0,-$J$6)))</f>
        <v>2.3636809433783303E-2</v>
      </c>
      <c r="J1995" s="19"/>
      <c r="K1995" s="139" t="str">
        <f t="shared" ca="1" si="286"/>
        <v>Long</v>
      </c>
      <c r="L1995" s="243" t="e">
        <f t="shared" ca="1" si="281"/>
        <v>#N/A</v>
      </c>
      <c r="M1995" s="242" t="e">
        <f t="shared" ca="1" si="282"/>
        <v>#N/A</v>
      </c>
      <c r="N1995" s="20"/>
      <c r="O1995" s="74">
        <f t="shared" ca="1" si="287"/>
        <v>1</v>
      </c>
      <c r="P1995" s="75">
        <f t="shared" ca="1" si="279"/>
        <v>0</v>
      </c>
      <c r="Q1995" s="76" t="str">
        <f t="shared" ca="1" si="283"/>
        <v/>
      </c>
      <c r="R1995" s="75"/>
      <c r="S1995" s="77">
        <f t="shared" ca="1" si="280"/>
        <v>1</v>
      </c>
      <c r="T1995" s="78"/>
      <c r="U1995" s="81">
        <f t="shared" ca="1" si="288"/>
        <v>-402.5</v>
      </c>
      <c r="V1995" s="82">
        <f t="shared" ca="1" si="284"/>
        <v>140457.09999999989</v>
      </c>
      <c r="W1995" s="50"/>
      <c r="X1995" s="50"/>
      <c r="Y1995" s="50"/>
      <c r="Z1995" s="50"/>
      <c r="AA1995" s="50"/>
      <c r="AG1995" s="50"/>
      <c r="AH1995" s="50"/>
      <c r="AI1995" s="50"/>
      <c r="AJ1995" s="50"/>
      <c r="AK1995" s="50"/>
      <c r="AL1995" s="50"/>
      <c r="AM1995" s="50"/>
      <c r="AN1995" s="50"/>
      <c r="AO1995" s="50"/>
      <c r="AP1995" s="138" t="str">
        <f>IF(NOT($AS1995=$AS1996),ROW(),"")</f>
        <v/>
      </c>
      <c r="AQ1995" s="20" t="str">
        <f>IF(NOT(AS1995=AS1996),AS1996,"")</f>
        <v/>
      </c>
      <c r="AR1995" s="20" t="str">
        <f>INDEX($AB$15:$AM$15,MATCH($AS1995,$AB$11:$AM$11,0))</f>
        <v>in</v>
      </c>
      <c r="AS1995" s="20" t="str">
        <f>LEFT(AT1995,4)</f>
        <v>2007</v>
      </c>
      <c r="AT1995" s="139" t="str">
        <f>LEFT(B1995,6)</f>
        <v>200710</v>
      </c>
    </row>
    <row r="1996" spans="2:46" x14ac:dyDescent="0.25">
      <c r="B1996" s="11">
        <f>'Market Data'!B1982</f>
        <v>20071005</v>
      </c>
      <c r="C1996" s="2">
        <f>'Market Data'!C1982</f>
        <v>8600</v>
      </c>
      <c r="D1996" s="2">
        <f>'Market Data'!D1982</f>
        <v>8680</v>
      </c>
      <c r="E1996" s="2">
        <f>'Market Data'!E1982</f>
        <v>8600</v>
      </c>
      <c r="F1996" s="12">
        <f>'Market Data'!F1982</f>
        <v>8666</v>
      </c>
      <c r="H1996" s="151">
        <f t="shared" si="285"/>
        <v>1978</v>
      </c>
      <c r="I1996" s="244">
        <f ca="1">IF($H1996&lt;($J$6+1),"",PFE(OFFSET($F1996,0,0,-$J$6)))</f>
        <v>3.9218292865924563E-2</v>
      </c>
      <c r="J1996" s="19"/>
      <c r="K1996" s="139" t="str">
        <f t="shared" ca="1" si="286"/>
        <v>Long</v>
      </c>
      <c r="L1996" s="243" t="e">
        <f t="shared" ca="1" si="281"/>
        <v>#N/A</v>
      </c>
      <c r="M1996" s="242" t="e">
        <f t="shared" ca="1" si="282"/>
        <v>#N/A</v>
      </c>
      <c r="N1996" s="20"/>
      <c r="O1996" s="74">
        <f t="shared" ca="1" si="287"/>
        <v>1</v>
      </c>
      <c r="P1996" s="75">
        <f t="shared" ca="1" si="279"/>
        <v>0</v>
      </c>
      <c r="Q1996" s="76" t="str">
        <f t="shared" ca="1" si="283"/>
        <v/>
      </c>
      <c r="R1996" s="75"/>
      <c r="S1996" s="77">
        <f t="shared" ca="1" si="280"/>
        <v>1</v>
      </c>
      <c r="T1996" s="78"/>
      <c r="U1996" s="81">
        <f t="shared" ca="1" si="288"/>
        <v>1785</v>
      </c>
      <c r="V1996" s="82">
        <f t="shared" ca="1" si="284"/>
        <v>142242.09999999989</v>
      </c>
      <c r="W1996" s="50"/>
      <c r="X1996" s="50"/>
      <c r="Y1996" s="50"/>
      <c r="Z1996" s="50"/>
      <c r="AA1996" s="50"/>
      <c r="AG1996" s="50"/>
      <c r="AH1996" s="50"/>
      <c r="AI1996" s="50"/>
      <c r="AJ1996" s="50"/>
      <c r="AK1996" s="50"/>
      <c r="AL1996" s="50"/>
      <c r="AM1996" s="50"/>
      <c r="AN1996" s="50"/>
      <c r="AO1996" s="50"/>
      <c r="AP1996" s="138" t="str">
        <f>IF(NOT($AS1996=$AS1997),ROW(),"")</f>
        <v/>
      </c>
      <c r="AQ1996" s="20" t="str">
        <f>IF(NOT(AS1996=AS1997),AS1997,"")</f>
        <v/>
      </c>
      <c r="AR1996" s="20" t="str">
        <f>INDEX($AB$15:$AM$15,MATCH($AS1996,$AB$11:$AM$11,0))</f>
        <v>in</v>
      </c>
      <c r="AS1996" s="20" t="str">
        <f>LEFT(AT1996,4)</f>
        <v>2007</v>
      </c>
      <c r="AT1996" s="139" t="str">
        <f>LEFT(B1996,6)</f>
        <v>200710</v>
      </c>
    </row>
    <row r="1997" spans="2:46" x14ac:dyDescent="0.25">
      <c r="B1997" s="11">
        <f>'Market Data'!B1983</f>
        <v>20071008</v>
      </c>
      <c r="C1997" s="2">
        <f>'Market Data'!C1983</f>
        <v>8658</v>
      </c>
      <c r="D1997" s="2">
        <f>'Market Data'!D1983</f>
        <v>8675</v>
      </c>
      <c r="E1997" s="2">
        <f>'Market Data'!E1983</f>
        <v>8615.5</v>
      </c>
      <c r="F1997" s="12">
        <f>'Market Data'!F1983</f>
        <v>8636.5</v>
      </c>
      <c r="H1997" s="151">
        <f t="shared" si="285"/>
        <v>1979</v>
      </c>
      <c r="I1997" s="244">
        <f ca="1">IF($H1997&lt;($J$6+1),"",PFE(OFFSET($F1997,0,0,-$J$6)))</f>
        <v>3.6984276100933217E-2</v>
      </c>
      <c r="J1997" s="19"/>
      <c r="K1997" s="139" t="str">
        <f t="shared" ca="1" si="286"/>
        <v>Long</v>
      </c>
      <c r="L1997" s="243" t="e">
        <f t="shared" ca="1" si="281"/>
        <v>#N/A</v>
      </c>
      <c r="M1997" s="242" t="e">
        <f t="shared" ca="1" si="282"/>
        <v>#N/A</v>
      </c>
      <c r="N1997" s="20"/>
      <c r="O1997" s="74">
        <f t="shared" ca="1" si="287"/>
        <v>1</v>
      </c>
      <c r="P1997" s="75">
        <f t="shared" ca="1" si="279"/>
        <v>0</v>
      </c>
      <c r="Q1997" s="76" t="str">
        <f t="shared" ca="1" si="283"/>
        <v/>
      </c>
      <c r="R1997" s="75"/>
      <c r="S1997" s="77">
        <f t="shared" ca="1" si="280"/>
        <v>1</v>
      </c>
      <c r="T1997" s="78"/>
      <c r="U1997" s="81">
        <f t="shared" ca="1" si="288"/>
        <v>-1032.5</v>
      </c>
      <c r="V1997" s="82">
        <f t="shared" ca="1" si="284"/>
        <v>141209.59999999989</v>
      </c>
      <c r="W1997" s="50"/>
      <c r="X1997" s="50"/>
      <c r="Y1997" s="50"/>
      <c r="Z1997" s="50"/>
      <c r="AA1997" s="50"/>
      <c r="AG1997" s="50"/>
      <c r="AH1997" s="50"/>
      <c r="AI1997" s="50"/>
      <c r="AJ1997" s="50"/>
      <c r="AK1997" s="50"/>
      <c r="AL1997" s="50"/>
      <c r="AM1997" s="50"/>
      <c r="AN1997" s="50"/>
      <c r="AO1997" s="50"/>
      <c r="AP1997" s="138" t="str">
        <f>IF(NOT($AS1997=$AS1998),ROW(),"")</f>
        <v/>
      </c>
      <c r="AQ1997" s="20" t="str">
        <f>IF(NOT(AS1997=AS1998),AS1998,"")</f>
        <v/>
      </c>
      <c r="AR1997" s="20" t="str">
        <f>INDEX($AB$15:$AM$15,MATCH($AS1997,$AB$11:$AM$11,0))</f>
        <v>in</v>
      </c>
      <c r="AS1997" s="20" t="str">
        <f>LEFT(AT1997,4)</f>
        <v>2007</v>
      </c>
      <c r="AT1997" s="139" t="str">
        <f>LEFT(B1997,6)</f>
        <v>200710</v>
      </c>
    </row>
    <row r="1998" spans="2:46" x14ac:dyDescent="0.25">
      <c r="B1998" s="11">
        <f>'Market Data'!B1984</f>
        <v>20071009</v>
      </c>
      <c r="C1998" s="2">
        <f>'Market Data'!C1984</f>
        <v>8658</v>
      </c>
      <c r="D1998" s="2">
        <f>'Market Data'!D1984</f>
        <v>8678</v>
      </c>
      <c r="E1998" s="2">
        <f>'Market Data'!E1984</f>
        <v>8617.5</v>
      </c>
      <c r="F1998" s="12">
        <f>'Market Data'!F1984</f>
        <v>8641</v>
      </c>
      <c r="H1998" s="151">
        <f t="shared" si="285"/>
        <v>1980</v>
      </c>
      <c r="I1998" s="244">
        <f ca="1">IF($H1998&lt;($J$6+1),"",PFE(OFFSET($F1998,0,0,-$J$6)))</f>
        <v>1.5038293484960724E-2</v>
      </c>
      <c r="J1998" s="19"/>
      <c r="K1998" s="139" t="str">
        <f t="shared" ca="1" si="286"/>
        <v>Long</v>
      </c>
      <c r="L1998" s="243" t="e">
        <f t="shared" ca="1" si="281"/>
        <v>#N/A</v>
      </c>
      <c r="M1998" s="242" t="e">
        <f t="shared" ca="1" si="282"/>
        <v>#N/A</v>
      </c>
      <c r="N1998" s="20"/>
      <c r="O1998" s="74">
        <f t="shared" ca="1" si="287"/>
        <v>1</v>
      </c>
      <c r="P1998" s="75">
        <f t="shared" ca="1" si="279"/>
        <v>0</v>
      </c>
      <c r="Q1998" s="76" t="str">
        <f t="shared" ca="1" si="283"/>
        <v/>
      </c>
      <c r="R1998" s="75"/>
      <c r="S1998" s="77">
        <f t="shared" ca="1" si="280"/>
        <v>1</v>
      </c>
      <c r="T1998" s="78"/>
      <c r="U1998" s="81">
        <f t="shared" ca="1" si="288"/>
        <v>157.5</v>
      </c>
      <c r="V1998" s="82">
        <f t="shared" ca="1" si="284"/>
        <v>141367.09999999989</v>
      </c>
      <c r="W1998" s="50"/>
      <c r="X1998" s="50"/>
      <c r="Y1998" s="50"/>
      <c r="Z1998" s="50"/>
      <c r="AA1998" s="50"/>
      <c r="AG1998" s="50"/>
      <c r="AH1998" s="50"/>
      <c r="AI1998" s="50"/>
      <c r="AJ1998" s="50"/>
      <c r="AK1998" s="50"/>
      <c r="AL1998" s="50"/>
      <c r="AM1998" s="50"/>
      <c r="AN1998" s="50"/>
      <c r="AO1998" s="50"/>
      <c r="AP1998" s="138" t="str">
        <f>IF(NOT($AS1998=$AS1999),ROW(),"")</f>
        <v/>
      </c>
      <c r="AQ1998" s="20" t="str">
        <f>IF(NOT(AS1998=AS1999),AS1999,"")</f>
        <v/>
      </c>
      <c r="AR1998" s="20" t="str">
        <f>INDEX($AB$15:$AM$15,MATCH($AS1998,$AB$11:$AM$11,0))</f>
        <v>in</v>
      </c>
      <c r="AS1998" s="20" t="str">
        <f>LEFT(AT1998,4)</f>
        <v>2007</v>
      </c>
      <c r="AT1998" s="139" t="str">
        <f>LEFT(B1998,6)</f>
        <v>200710</v>
      </c>
    </row>
    <row r="1999" spans="2:46" x14ac:dyDescent="0.25">
      <c r="B1999" s="11">
        <f>'Market Data'!B1985</f>
        <v>20071010</v>
      </c>
      <c r="C1999" s="2">
        <f>'Market Data'!C1985</f>
        <v>8673</v>
      </c>
      <c r="D1999" s="2">
        <f>'Market Data'!D1985</f>
        <v>8676.5</v>
      </c>
      <c r="E1999" s="2">
        <f>'Market Data'!E1985</f>
        <v>8617</v>
      </c>
      <c r="F1999" s="12">
        <f>'Market Data'!F1985</f>
        <v>8635</v>
      </c>
      <c r="H1999" s="151">
        <f t="shared" si="285"/>
        <v>1981</v>
      </c>
      <c r="I1999" s="244">
        <f ca="1">IF($H1999&lt;($J$6+1),"",PFE(OFFSET($F1999,0,0,-$J$6)))</f>
        <v>-3.0812114411995686E-2</v>
      </c>
      <c r="J1999" s="19"/>
      <c r="K1999" s="139" t="str">
        <f t="shared" ca="1" si="286"/>
        <v>Short</v>
      </c>
      <c r="L1999" s="243" t="e">
        <f t="shared" ca="1" si="281"/>
        <v>#N/A</v>
      </c>
      <c r="M1999" s="242">
        <f t="shared" ca="1" si="282"/>
        <v>8635</v>
      </c>
      <c r="N1999" s="20"/>
      <c r="O1999" s="74">
        <f t="shared" ca="1" si="287"/>
        <v>-1</v>
      </c>
      <c r="P1999" s="75">
        <f t="shared" ca="1" si="279"/>
        <v>-2</v>
      </c>
      <c r="Q1999" s="76" t="str">
        <f t="shared" ca="1" si="283"/>
        <v>Fill</v>
      </c>
      <c r="R1999" s="75"/>
      <c r="S1999" s="77">
        <f t="shared" ca="1" si="280"/>
        <v>1</v>
      </c>
      <c r="T1999" s="78"/>
      <c r="U1999" s="81">
        <f t="shared" ca="1" si="288"/>
        <v>-210</v>
      </c>
      <c r="V1999" s="82">
        <f t="shared" ca="1" si="284"/>
        <v>141157.09999999989</v>
      </c>
      <c r="W1999" s="50"/>
      <c r="X1999" s="50"/>
      <c r="Y1999" s="50"/>
      <c r="Z1999" s="50"/>
      <c r="AA1999" s="50"/>
      <c r="AG1999" s="50"/>
      <c r="AH1999" s="50"/>
      <c r="AI1999" s="50"/>
      <c r="AJ1999" s="50"/>
      <c r="AK1999" s="50"/>
      <c r="AL1999" s="50"/>
      <c r="AM1999" s="50"/>
      <c r="AN1999" s="50"/>
      <c r="AO1999" s="50"/>
      <c r="AP1999" s="138" t="str">
        <f>IF(NOT($AS1999=$AS2000),ROW(),"")</f>
        <v/>
      </c>
      <c r="AQ1999" s="20" t="str">
        <f>IF(NOT(AS1999=AS2000),AS2000,"")</f>
        <v/>
      </c>
      <c r="AR1999" s="20" t="str">
        <f>INDEX($AB$15:$AM$15,MATCH($AS1999,$AB$11:$AM$11,0))</f>
        <v>in</v>
      </c>
      <c r="AS1999" s="20" t="str">
        <f>LEFT(AT1999,4)</f>
        <v>2007</v>
      </c>
      <c r="AT1999" s="139" t="str">
        <f>LEFT(B1999,6)</f>
        <v>200710</v>
      </c>
    </row>
    <row r="2000" spans="2:46" x14ac:dyDescent="0.25">
      <c r="B2000" s="11">
        <f>'Market Data'!B1986</f>
        <v>20071011</v>
      </c>
      <c r="C2000" s="2">
        <f>'Market Data'!C1986</f>
        <v>8674</v>
      </c>
      <c r="D2000" s="2">
        <f>'Market Data'!D1986</f>
        <v>8724.5</v>
      </c>
      <c r="E2000" s="2">
        <f>'Market Data'!E1986</f>
        <v>8642</v>
      </c>
      <c r="F2000" s="12">
        <f>'Market Data'!F1986</f>
        <v>8701.5</v>
      </c>
      <c r="H2000" s="151">
        <f t="shared" si="285"/>
        <v>1982</v>
      </c>
      <c r="I2000" s="244">
        <f ca="1">IF($H2000&lt;($J$6+1),"",PFE(OFFSET($F2000,0,0,-$J$6)))</f>
        <v>-2.3537468380803762E-2</v>
      </c>
      <c r="J2000" s="19"/>
      <c r="K2000" s="139" t="str">
        <f t="shared" ca="1" si="286"/>
        <v>Short</v>
      </c>
      <c r="L2000" s="243" t="e">
        <f t="shared" ca="1" si="281"/>
        <v>#N/A</v>
      </c>
      <c r="M2000" s="242" t="e">
        <f t="shared" ca="1" si="282"/>
        <v>#N/A</v>
      </c>
      <c r="N2000" s="20"/>
      <c r="O2000" s="74">
        <f t="shared" ca="1" si="287"/>
        <v>-1</v>
      </c>
      <c r="P2000" s="75">
        <f t="shared" ca="1" si="279"/>
        <v>0</v>
      </c>
      <c r="Q2000" s="76" t="str">
        <f t="shared" ca="1" si="283"/>
        <v/>
      </c>
      <c r="R2000" s="75"/>
      <c r="S2000" s="77">
        <f t="shared" ca="1" si="280"/>
        <v>-1</v>
      </c>
      <c r="T2000" s="78"/>
      <c r="U2000" s="81">
        <f t="shared" ca="1" si="288"/>
        <v>220.57999999999993</v>
      </c>
      <c r="V2000" s="82">
        <f t="shared" ca="1" si="284"/>
        <v>141377.67999999988</v>
      </c>
      <c r="W2000" s="50"/>
      <c r="X2000" s="50"/>
      <c r="Y2000" s="50"/>
      <c r="Z2000" s="50"/>
      <c r="AA2000" s="50"/>
      <c r="AG2000" s="50"/>
      <c r="AH2000" s="50"/>
      <c r="AI2000" s="50"/>
      <c r="AJ2000" s="50"/>
      <c r="AK2000" s="50"/>
      <c r="AL2000" s="50"/>
      <c r="AM2000" s="50"/>
      <c r="AN2000" s="50"/>
      <c r="AO2000" s="50"/>
      <c r="AP2000" s="138" t="str">
        <f>IF(NOT($AS2000=$AS2001),ROW(),"")</f>
        <v/>
      </c>
      <c r="AQ2000" s="20" t="str">
        <f>IF(NOT(AS2000=AS2001),AS2001,"")</f>
        <v/>
      </c>
      <c r="AR2000" s="20" t="str">
        <f>INDEX($AB$15:$AM$15,MATCH($AS2000,$AB$11:$AM$11,0))</f>
        <v>in</v>
      </c>
      <c r="AS2000" s="20" t="str">
        <f>LEFT(AT2000,4)</f>
        <v>2007</v>
      </c>
      <c r="AT2000" s="139" t="str">
        <f>LEFT(B2000,6)</f>
        <v>200710</v>
      </c>
    </row>
    <row r="2001" spans="2:46" x14ac:dyDescent="0.25">
      <c r="B2001" s="11">
        <f>'Market Data'!B1987</f>
        <v>20071012</v>
      </c>
      <c r="C2001" s="2">
        <f>'Market Data'!C1987</f>
        <v>8636</v>
      </c>
      <c r="D2001" s="2">
        <f>'Market Data'!D1987</f>
        <v>8714</v>
      </c>
      <c r="E2001" s="2">
        <f>'Market Data'!E1987</f>
        <v>8626.5</v>
      </c>
      <c r="F2001" s="12">
        <f>'Market Data'!F1987</f>
        <v>8689</v>
      </c>
      <c r="H2001" s="151">
        <f t="shared" si="285"/>
        <v>1983</v>
      </c>
      <c r="I2001" s="244">
        <f ca="1">IF($H2001&lt;($J$6+1),"",PFE(OFFSET($F2001,0,0,-$J$6)))</f>
        <v>-2.8897458055574969E-2</v>
      </c>
      <c r="J2001" s="19"/>
      <c r="K2001" s="139" t="str">
        <f t="shared" ca="1" si="286"/>
        <v>Short</v>
      </c>
      <c r="L2001" s="243" t="e">
        <f t="shared" ca="1" si="281"/>
        <v>#N/A</v>
      </c>
      <c r="M2001" s="242" t="e">
        <f t="shared" ca="1" si="282"/>
        <v>#N/A</v>
      </c>
      <c r="N2001" s="20"/>
      <c r="O2001" s="74">
        <f t="shared" ca="1" si="287"/>
        <v>-1</v>
      </c>
      <c r="P2001" s="75">
        <f t="shared" ref="P2001:P2064" ca="1" si="289">$O2001-S2001</f>
        <v>0</v>
      </c>
      <c r="Q2001" s="76" t="str">
        <f t="shared" ca="1" si="283"/>
        <v/>
      </c>
      <c r="R2001" s="75"/>
      <c r="S2001" s="77">
        <f t="shared" ca="1" si="280"/>
        <v>-1</v>
      </c>
      <c r="T2001" s="78"/>
      <c r="U2001" s="81">
        <f t="shared" ca="1" si="288"/>
        <v>437.5</v>
      </c>
      <c r="V2001" s="82">
        <f t="shared" ca="1" si="284"/>
        <v>141815.17999999988</v>
      </c>
      <c r="W2001" s="50"/>
      <c r="X2001" s="50"/>
      <c r="Y2001" s="50"/>
      <c r="Z2001" s="50"/>
      <c r="AA2001" s="50"/>
      <c r="AG2001" s="50"/>
      <c r="AH2001" s="50"/>
      <c r="AI2001" s="50"/>
      <c r="AJ2001" s="50"/>
      <c r="AK2001" s="50"/>
      <c r="AL2001" s="50"/>
      <c r="AM2001" s="50"/>
      <c r="AN2001" s="50"/>
      <c r="AO2001" s="50"/>
      <c r="AP2001" s="138" t="str">
        <f>IF(NOT($AS2001=$AS2002),ROW(),"")</f>
        <v/>
      </c>
      <c r="AQ2001" s="20" t="str">
        <f>IF(NOT(AS2001=AS2002),AS2002,"")</f>
        <v/>
      </c>
      <c r="AR2001" s="20" t="str">
        <f>INDEX($AB$15:$AM$15,MATCH($AS2001,$AB$11:$AM$11,0))</f>
        <v>in</v>
      </c>
      <c r="AS2001" s="20" t="str">
        <f>LEFT(AT2001,4)</f>
        <v>2007</v>
      </c>
      <c r="AT2001" s="139" t="str">
        <f>LEFT(B2001,6)</f>
        <v>200710</v>
      </c>
    </row>
    <row r="2002" spans="2:46" x14ac:dyDescent="0.25">
      <c r="B2002" s="11">
        <f>'Market Data'!B1988</f>
        <v>20071015</v>
      </c>
      <c r="C2002" s="2">
        <f>'Market Data'!C1988</f>
        <v>8685</v>
      </c>
      <c r="D2002" s="2">
        <f>'Market Data'!D1988</f>
        <v>8696.5</v>
      </c>
      <c r="E2002" s="2">
        <f>'Market Data'!E1988</f>
        <v>8606</v>
      </c>
      <c r="F2002" s="12">
        <f>'Market Data'!F1988</f>
        <v>8627</v>
      </c>
      <c r="H2002" s="151">
        <f t="shared" si="285"/>
        <v>1984</v>
      </c>
      <c r="I2002" s="244">
        <f ca="1">IF($H2002&lt;($J$6+1),"",PFE(OFFSET($F2002,0,0,-$J$6)))</f>
        <v>-4.2722122794146278E-2</v>
      </c>
      <c r="J2002" s="19"/>
      <c r="K2002" s="139" t="str">
        <f t="shared" ca="1" si="286"/>
        <v>Short</v>
      </c>
      <c r="L2002" s="243" t="e">
        <f t="shared" ca="1" si="281"/>
        <v>#N/A</v>
      </c>
      <c r="M2002" s="242" t="e">
        <f t="shared" ca="1" si="282"/>
        <v>#N/A</v>
      </c>
      <c r="N2002" s="20"/>
      <c r="O2002" s="74">
        <f t="shared" ca="1" si="287"/>
        <v>-1</v>
      </c>
      <c r="P2002" s="75">
        <f t="shared" ca="1" si="289"/>
        <v>0</v>
      </c>
      <c r="Q2002" s="76" t="str">
        <f t="shared" ca="1" si="283"/>
        <v/>
      </c>
      <c r="R2002" s="75"/>
      <c r="S2002" s="77">
        <f t="shared" ref="S2002:S2065" ca="1" si="290">IF($Q2001="Fill",$O2001,$S2001)</f>
        <v>-1</v>
      </c>
      <c r="T2002" s="78"/>
      <c r="U2002" s="81">
        <f t="shared" ca="1" si="288"/>
        <v>2170</v>
      </c>
      <c r="V2002" s="82">
        <f t="shared" ca="1" si="284"/>
        <v>143985.17999999988</v>
      </c>
      <c r="W2002" s="50"/>
      <c r="X2002" s="50"/>
      <c r="Y2002" s="50"/>
      <c r="Z2002" s="50"/>
      <c r="AA2002" s="50"/>
      <c r="AG2002" s="50"/>
      <c r="AH2002" s="50"/>
      <c r="AI2002" s="50"/>
      <c r="AJ2002" s="50"/>
      <c r="AK2002" s="50"/>
      <c r="AL2002" s="50"/>
      <c r="AM2002" s="50"/>
      <c r="AN2002" s="50"/>
      <c r="AO2002" s="50"/>
      <c r="AP2002" s="138" t="str">
        <f>IF(NOT($AS2002=$AS2003),ROW(),"")</f>
        <v/>
      </c>
      <c r="AQ2002" s="20" t="str">
        <f>IF(NOT(AS2002=AS2003),AS2003,"")</f>
        <v/>
      </c>
      <c r="AR2002" s="20" t="str">
        <f>INDEX($AB$15:$AM$15,MATCH($AS2002,$AB$11:$AM$11,0))</f>
        <v>in</v>
      </c>
      <c r="AS2002" s="20" t="str">
        <f>LEFT(AT2002,4)</f>
        <v>2007</v>
      </c>
      <c r="AT2002" s="139" t="str">
        <f>LEFT(B2002,6)</f>
        <v>200710</v>
      </c>
    </row>
    <row r="2003" spans="2:46" x14ac:dyDescent="0.25">
      <c r="B2003" s="11">
        <f>'Market Data'!B1989</f>
        <v>20071016</v>
      </c>
      <c r="C2003" s="2">
        <f>'Market Data'!C1989</f>
        <v>8629</v>
      </c>
      <c r="D2003" s="2">
        <f>'Market Data'!D1989</f>
        <v>8632</v>
      </c>
      <c r="E2003" s="2">
        <f>'Market Data'!E1989</f>
        <v>8581.5</v>
      </c>
      <c r="F2003" s="12">
        <f>'Market Data'!F1989</f>
        <v>8609.5</v>
      </c>
      <c r="H2003" s="151">
        <f t="shared" si="285"/>
        <v>1985</v>
      </c>
      <c r="I2003" s="244">
        <f ca="1">IF($H2003&lt;($J$6+1),"",PFE(OFFSET($F2003,0,0,-$J$6)))</f>
        <v>-2.6349676630502791E-2</v>
      </c>
      <c r="J2003" s="19"/>
      <c r="K2003" s="139" t="str">
        <f t="shared" ca="1" si="286"/>
        <v>Short</v>
      </c>
      <c r="L2003" s="243" t="e">
        <f t="shared" ref="L2003:L2066" ca="1" si="291">IF(AND($K2003="Long",$K2002&lt;&gt;"Long"),$F2003,NA())</f>
        <v>#N/A</v>
      </c>
      <c r="M2003" s="242" t="e">
        <f t="shared" ref="M2003:M2066" ca="1" si="292">IF(AND($K2003="Short",$K2002&lt;&gt;"Short"),$F2003,NA())</f>
        <v>#N/A</v>
      </c>
      <c r="N2003" s="20"/>
      <c r="O2003" s="74">
        <f t="shared" ca="1" si="287"/>
        <v>-1</v>
      </c>
      <c r="P2003" s="75">
        <f t="shared" ca="1" si="289"/>
        <v>0</v>
      </c>
      <c r="Q2003" s="76" t="str">
        <f t="shared" ref="Q2003:Q2066" ca="1" si="293">IF(NOT($P2003=0),"Fill","")</f>
        <v/>
      </c>
      <c r="R2003" s="75"/>
      <c r="S2003" s="77">
        <f t="shared" ca="1" si="290"/>
        <v>-1</v>
      </c>
      <c r="T2003" s="78"/>
      <c r="U2003" s="81">
        <f t="shared" ca="1" si="288"/>
        <v>612.5</v>
      </c>
      <c r="V2003" s="82">
        <f t="shared" ref="V2003:V2066" ca="1" si="294">V2002+U2003</f>
        <v>144597.67999999988</v>
      </c>
      <c r="W2003" s="50"/>
      <c r="X2003" s="50"/>
      <c r="Y2003" s="50"/>
      <c r="Z2003" s="50"/>
      <c r="AA2003" s="50"/>
      <c r="AG2003" s="50"/>
      <c r="AH2003" s="50"/>
      <c r="AI2003" s="50"/>
      <c r="AJ2003" s="50"/>
      <c r="AK2003" s="50"/>
      <c r="AL2003" s="50"/>
      <c r="AM2003" s="50"/>
      <c r="AN2003" s="50"/>
      <c r="AO2003" s="50"/>
      <c r="AP2003" s="138" t="str">
        <f>IF(NOT($AS2003=$AS2004),ROW(),"")</f>
        <v/>
      </c>
      <c r="AQ2003" s="20" t="str">
        <f>IF(NOT(AS2003=AS2004),AS2004,"")</f>
        <v/>
      </c>
      <c r="AR2003" s="20" t="str">
        <f>INDEX($AB$15:$AM$15,MATCH($AS2003,$AB$11:$AM$11,0))</f>
        <v>in</v>
      </c>
      <c r="AS2003" s="20" t="str">
        <f>LEFT(AT2003,4)</f>
        <v>2007</v>
      </c>
      <c r="AT2003" s="139" t="str">
        <f>LEFT(B2003,6)</f>
        <v>200710</v>
      </c>
    </row>
    <row r="2004" spans="2:46" x14ac:dyDescent="0.25">
      <c r="B2004" s="11">
        <f>'Market Data'!B1990</f>
        <v>20071017</v>
      </c>
      <c r="C2004" s="2">
        <f>'Market Data'!C1990</f>
        <v>8601</v>
      </c>
      <c r="D2004" s="2">
        <f>'Market Data'!D1990</f>
        <v>8673</v>
      </c>
      <c r="E2004" s="2">
        <f>'Market Data'!E1990</f>
        <v>8596</v>
      </c>
      <c r="F2004" s="12">
        <f>'Market Data'!F1990</f>
        <v>8623.5</v>
      </c>
      <c r="H2004" s="151">
        <f t="shared" ref="H2004:H2067" si="295">ROW()-ROW(H$18)</f>
        <v>1986</v>
      </c>
      <c r="I2004" s="244">
        <f ca="1">IF($H2004&lt;($J$6+1),"",PFE(OFFSET($F2004,0,0,-$J$6)))</f>
        <v>-1.6485332402187396E-2</v>
      </c>
      <c r="J2004" s="19"/>
      <c r="K2004" s="139" t="str">
        <f t="shared" ref="K2004:K2067" ca="1" si="296">IF($I2004="","",IF($I2004&gt;$J$4,"Long",IF($I2004&lt;$J$5,"Short","")))</f>
        <v>Short</v>
      </c>
      <c r="L2004" s="243" t="e">
        <f t="shared" ca="1" si="291"/>
        <v>#N/A</v>
      </c>
      <c r="M2004" s="242" t="e">
        <f t="shared" ca="1" si="292"/>
        <v>#N/A</v>
      </c>
      <c r="N2004" s="20"/>
      <c r="O2004" s="74">
        <f t="shared" ref="O2004:O2067" ca="1" si="297">IF($K2004="Short",-1,IF($K2004="Long",1,0))</f>
        <v>-1</v>
      </c>
      <c r="P2004" s="75">
        <f t="shared" ca="1" si="289"/>
        <v>0</v>
      </c>
      <c r="Q2004" s="76" t="str">
        <f t="shared" ca="1" si="293"/>
        <v/>
      </c>
      <c r="R2004" s="75"/>
      <c r="S2004" s="77">
        <f t="shared" ca="1" si="290"/>
        <v>-1</v>
      </c>
      <c r="T2004" s="78"/>
      <c r="U2004" s="81">
        <f t="shared" ca="1" si="288"/>
        <v>-490</v>
      </c>
      <c r="V2004" s="82">
        <f t="shared" ca="1" si="294"/>
        <v>144107.67999999988</v>
      </c>
      <c r="W2004" s="50"/>
      <c r="X2004" s="50"/>
      <c r="Y2004" s="50"/>
      <c r="Z2004" s="50"/>
      <c r="AA2004" s="50"/>
      <c r="AG2004" s="50"/>
      <c r="AH2004" s="50"/>
      <c r="AI2004" s="50"/>
      <c r="AJ2004" s="50"/>
      <c r="AK2004" s="50"/>
      <c r="AL2004" s="50"/>
      <c r="AM2004" s="50"/>
      <c r="AN2004" s="50"/>
      <c r="AO2004" s="50"/>
      <c r="AP2004" s="138" t="str">
        <f>IF(NOT($AS2004=$AS2005),ROW(),"")</f>
        <v/>
      </c>
      <c r="AQ2004" s="20" t="str">
        <f>IF(NOT(AS2004=AS2005),AS2005,"")</f>
        <v/>
      </c>
      <c r="AR2004" s="20" t="str">
        <f>INDEX($AB$15:$AM$15,MATCH($AS2004,$AB$11:$AM$11,0))</f>
        <v>in</v>
      </c>
      <c r="AS2004" s="20" t="str">
        <f>LEFT(AT2004,4)</f>
        <v>2007</v>
      </c>
      <c r="AT2004" s="139" t="str">
        <f>LEFT(B2004,6)</f>
        <v>200710</v>
      </c>
    </row>
    <row r="2005" spans="2:46" x14ac:dyDescent="0.25">
      <c r="B2005" s="11">
        <f>'Market Data'!B1991</f>
        <v>20071018</v>
      </c>
      <c r="C2005" s="2">
        <f>'Market Data'!C1991</f>
        <v>8663.5</v>
      </c>
      <c r="D2005" s="2">
        <f>'Market Data'!D1991</f>
        <v>8670.5</v>
      </c>
      <c r="E2005" s="2">
        <f>'Market Data'!E1991</f>
        <v>8544</v>
      </c>
      <c r="F2005" s="12">
        <f>'Market Data'!F1991</f>
        <v>8580.5</v>
      </c>
      <c r="H2005" s="151">
        <f t="shared" si="295"/>
        <v>1987</v>
      </c>
      <c r="I2005" s="244">
        <f ca="1">IF($H2005&lt;($J$6+1),"",PFE(OFFSET($F2005,0,0,-$J$6)))</f>
        <v>-2.7724141738339311E-2</v>
      </c>
      <c r="J2005" s="19"/>
      <c r="K2005" s="139" t="str">
        <f t="shared" ca="1" si="296"/>
        <v>Short</v>
      </c>
      <c r="L2005" s="243" t="e">
        <f t="shared" ca="1" si="291"/>
        <v>#N/A</v>
      </c>
      <c r="M2005" s="242" t="e">
        <f t="shared" ca="1" si="292"/>
        <v>#N/A</v>
      </c>
      <c r="N2005" s="20"/>
      <c r="O2005" s="74">
        <f t="shared" ca="1" si="297"/>
        <v>-1</v>
      </c>
      <c r="P2005" s="75">
        <f t="shared" ca="1" si="289"/>
        <v>0</v>
      </c>
      <c r="Q2005" s="76" t="str">
        <f t="shared" ca="1" si="293"/>
        <v/>
      </c>
      <c r="R2005" s="75"/>
      <c r="S2005" s="77">
        <f t="shared" ca="1" si="290"/>
        <v>-1</v>
      </c>
      <c r="T2005" s="78"/>
      <c r="U2005" s="81">
        <f t="shared" ca="1" si="288"/>
        <v>1505</v>
      </c>
      <c r="V2005" s="82">
        <f t="shared" ca="1" si="294"/>
        <v>145612.67999999988</v>
      </c>
      <c r="W2005" s="50"/>
      <c r="X2005" s="50"/>
      <c r="Y2005" s="50"/>
      <c r="Z2005" s="50"/>
      <c r="AA2005" s="50"/>
      <c r="AG2005" s="50"/>
      <c r="AH2005" s="50"/>
      <c r="AI2005" s="50"/>
      <c r="AJ2005" s="50"/>
      <c r="AK2005" s="50"/>
      <c r="AL2005" s="50"/>
      <c r="AM2005" s="50"/>
      <c r="AN2005" s="50"/>
      <c r="AO2005" s="50"/>
      <c r="AP2005" s="138" t="str">
        <f>IF(NOT($AS2005=$AS2006),ROW(),"")</f>
        <v/>
      </c>
      <c r="AQ2005" s="20" t="str">
        <f>IF(NOT(AS2005=AS2006),AS2006,"")</f>
        <v/>
      </c>
      <c r="AR2005" s="20" t="str">
        <f>INDEX($AB$15:$AM$15,MATCH($AS2005,$AB$11:$AM$11,0))</f>
        <v>in</v>
      </c>
      <c r="AS2005" s="20" t="str">
        <f>LEFT(AT2005,4)</f>
        <v>2007</v>
      </c>
      <c r="AT2005" s="139" t="str">
        <f>LEFT(B2005,6)</f>
        <v>200710</v>
      </c>
    </row>
    <row r="2006" spans="2:46" x14ac:dyDescent="0.25">
      <c r="B2006" s="11">
        <f>'Market Data'!B1992</f>
        <v>20071019</v>
      </c>
      <c r="C2006" s="2">
        <f>'Market Data'!C1992</f>
        <v>8551</v>
      </c>
      <c r="D2006" s="2">
        <f>'Market Data'!D1992</f>
        <v>8596</v>
      </c>
      <c r="E2006" s="2">
        <f>'Market Data'!E1992</f>
        <v>8516.5</v>
      </c>
      <c r="F2006" s="12">
        <f>'Market Data'!F1992</f>
        <v>8540</v>
      </c>
      <c r="H2006" s="151">
        <f t="shared" si="295"/>
        <v>1988</v>
      </c>
      <c r="I2006" s="244">
        <f ca="1">IF($H2006&lt;($J$6+1),"",PFE(OFFSET($F2006,0,0,-$J$6)))</f>
        <v>-2.2967986902108783E-2</v>
      </c>
      <c r="J2006" s="19"/>
      <c r="K2006" s="139" t="str">
        <f t="shared" ca="1" si="296"/>
        <v>Short</v>
      </c>
      <c r="L2006" s="243" t="e">
        <f t="shared" ca="1" si="291"/>
        <v>#N/A</v>
      </c>
      <c r="M2006" s="242" t="e">
        <f t="shared" ca="1" si="292"/>
        <v>#N/A</v>
      </c>
      <c r="N2006" s="20"/>
      <c r="O2006" s="74">
        <f t="shared" ca="1" si="297"/>
        <v>-1</v>
      </c>
      <c r="P2006" s="75">
        <f t="shared" ca="1" si="289"/>
        <v>0</v>
      </c>
      <c r="Q2006" s="76" t="str">
        <f t="shared" ca="1" si="293"/>
        <v/>
      </c>
      <c r="R2006" s="75"/>
      <c r="S2006" s="77">
        <f t="shared" ca="1" si="290"/>
        <v>-1</v>
      </c>
      <c r="T2006" s="78"/>
      <c r="U2006" s="81">
        <f t="shared" ref="U2006:U2069" ca="1" si="298">IF(OR($S2005&amp;$O2005="01",$S2005&amp;$O2005="0-1"),(($F2006-$C2006)*$V$4*$O2005)-(ABS($P2005)*$V$5),IF(OR($S2005&amp;$O2005="10",$S2005&amp;$O2005="-10"),(($C2006-$F2005)*$V$4*$S2005)-(ABS($P2005)*$V$5),IF(OR($S2005&amp;$O2005="1-1",$S2005&amp;$O2005="-11"),(($C2006-$F2005)*$V$4*$S2005)-(ABS($P2005)*$V$5)+(($F2006-$C2006)*$V$4*$S2006),IF(OR($S2005&amp;$O2005="11",$S2005&amp;$O2005="-1-1"),(($F2006-$F2005)*$V$4*$S2006),0))))</f>
        <v>1417.5</v>
      </c>
      <c r="V2006" s="82">
        <f t="shared" ca="1" si="294"/>
        <v>147030.17999999988</v>
      </c>
      <c r="W2006" s="50"/>
      <c r="X2006" s="50"/>
      <c r="Y2006" s="50"/>
      <c r="Z2006" s="50"/>
      <c r="AA2006" s="50"/>
      <c r="AG2006" s="50"/>
      <c r="AH2006" s="50"/>
      <c r="AI2006" s="50"/>
      <c r="AJ2006" s="50"/>
      <c r="AK2006" s="50"/>
      <c r="AL2006" s="50"/>
      <c r="AM2006" s="50"/>
      <c r="AN2006" s="50"/>
      <c r="AO2006" s="50"/>
      <c r="AP2006" s="138" t="str">
        <f>IF(NOT($AS2006=$AS2007),ROW(),"")</f>
        <v/>
      </c>
      <c r="AQ2006" s="20" t="str">
        <f>IF(NOT(AS2006=AS2007),AS2007,"")</f>
        <v/>
      </c>
      <c r="AR2006" s="20" t="str">
        <f>INDEX($AB$15:$AM$15,MATCH($AS2006,$AB$11:$AM$11,0))</f>
        <v>in</v>
      </c>
      <c r="AS2006" s="20" t="str">
        <f>LEFT(AT2006,4)</f>
        <v>2007</v>
      </c>
      <c r="AT2006" s="139" t="str">
        <f>LEFT(B2006,6)</f>
        <v>200710</v>
      </c>
    </row>
    <row r="2007" spans="2:46" x14ac:dyDescent="0.25">
      <c r="B2007" s="11">
        <f>'Market Data'!B1993</f>
        <v>20071022</v>
      </c>
      <c r="C2007" s="2">
        <f>'Market Data'!C1993</f>
        <v>8414.5</v>
      </c>
      <c r="D2007" s="2">
        <f>'Market Data'!D1993</f>
        <v>8483.5</v>
      </c>
      <c r="E2007" s="2">
        <f>'Market Data'!E1993</f>
        <v>8400.5</v>
      </c>
      <c r="F2007" s="12">
        <f>'Market Data'!F1993</f>
        <v>8440</v>
      </c>
      <c r="H2007" s="151">
        <f t="shared" si="295"/>
        <v>1989</v>
      </c>
      <c r="I2007" s="244">
        <f ca="1">IF($H2007&lt;($J$6+1),"",PFE(OFFSET($F2007,0,0,-$J$6)))</f>
        <v>-2.6544556991392833E-2</v>
      </c>
      <c r="J2007" s="19"/>
      <c r="K2007" s="139" t="str">
        <f t="shared" ca="1" si="296"/>
        <v>Short</v>
      </c>
      <c r="L2007" s="243" t="e">
        <f t="shared" ca="1" si="291"/>
        <v>#N/A</v>
      </c>
      <c r="M2007" s="242" t="e">
        <f t="shared" ca="1" si="292"/>
        <v>#N/A</v>
      </c>
      <c r="N2007" s="20"/>
      <c r="O2007" s="74">
        <f t="shared" ca="1" si="297"/>
        <v>-1</v>
      </c>
      <c r="P2007" s="75">
        <f t="shared" ca="1" si="289"/>
        <v>0</v>
      </c>
      <c r="Q2007" s="76" t="str">
        <f t="shared" ca="1" si="293"/>
        <v/>
      </c>
      <c r="R2007" s="75"/>
      <c r="S2007" s="77">
        <f t="shared" ca="1" si="290"/>
        <v>-1</v>
      </c>
      <c r="T2007" s="78"/>
      <c r="U2007" s="81">
        <f t="shared" ca="1" si="298"/>
        <v>3500</v>
      </c>
      <c r="V2007" s="82">
        <f t="shared" ca="1" si="294"/>
        <v>150530.17999999988</v>
      </c>
      <c r="W2007" s="50"/>
      <c r="X2007" s="50"/>
      <c r="Y2007" s="50"/>
      <c r="Z2007" s="50"/>
      <c r="AA2007" s="50"/>
      <c r="AG2007" s="50"/>
      <c r="AH2007" s="50"/>
      <c r="AI2007" s="50"/>
      <c r="AJ2007" s="50"/>
      <c r="AK2007" s="50"/>
      <c r="AL2007" s="50"/>
      <c r="AM2007" s="50"/>
      <c r="AN2007" s="50"/>
      <c r="AO2007" s="50"/>
      <c r="AP2007" s="138" t="str">
        <f>IF(NOT($AS2007=$AS2008),ROW(),"")</f>
        <v/>
      </c>
      <c r="AQ2007" s="20" t="str">
        <f>IF(NOT(AS2007=AS2008),AS2008,"")</f>
        <v/>
      </c>
      <c r="AR2007" s="20" t="str">
        <f>INDEX($AB$15:$AM$15,MATCH($AS2007,$AB$11:$AM$11,0))</f>
        <v>in</v>
      </c>
      <c r="AS2007" s="20" t="str">
        <f>LEFT(AT2007,4)</f>
        <v>2007</v>
      </c>
      <c r="AT2007" s="139" t="str">
        <f>LEFT(B2007,6)</f>
        <v>200710</v>
      </c>
    </row>
    <row r="2008" spans="2:46" x14ac:dyDescent="0.25">
      <c r="B2008" s="11">
        <f>'Market Data'!B1994</f>
        <v>20071023</v>
      </c>
      <c r="C2008" s="2">
        <f>'Market Data'!C1994</f>
        <v>8498</v>
      </c>
      <c r="D2008" s="2">
        <f>'Market Data'!D1994</f>
        <v>8525.5</v>
      </c>
      <c r="E2008" s="2">
        <f>'Market Data'!E1994</f>
        <v>8470</v>
      </c>
      <c r="F2008" s="12">
        <f>'Market Data'!F1994</f>
        <v>8491</v>
      </c>
      <c r="H2008" s="151">
        <f t="shared" si="295"/>
        <v>1990</v>
      </c>
      <c r="I2008" s="244">
        <f ca="1">IF($H2008&lt;($J$6+1),"",PFE(OFFSET($F2008,0,0,-$J$6)))</f>
        <v>-4.169368628968393E-2</v>
      </c>
      <c r="J2008" s="19"/>
      <c r="K2008" s="139" t="str">
        <f t="shared" ca="1" si="296"/>
        <v>Short</v>
      </c>
      <c r="L2008" s="243" t="e">
        <f t="shared" ca="1" si="291"/>
        <v>#N/A</v>
      </c>
      <c r="M2008" s="242" t="e">
        <f t="shared" ca="1" si="292"/>
        <v>#N/A</v>
      </c>
      <c r="N2008" s="20"/>
      <c r="O2008" s="74">
        <f t="shared" ca="1" si="297"/>
        <v>-1</v>
      </c>
      <c r="P2008" s="75">
        <f t="shared" ca="1" si="289"/>
        <v>0</v>
      </c>
      <c r="Q2008" s="76" t="str">
        <f t="shared" ca="1" si="293"/>
        <v/>
      </c>
      <c r="R2008" s="75"/>
      <c r="S2008" s="77">
        <f t="shared" ca="1" si="290"/>
        <v>-1</v>
      </c>
      <c r="T2008" s="78"/>
      <c r="U2008" s="81">
        <f t="shared" ca="1" si="298"/>
        <v>-1785</v>
      </c>
      <c r="V2008" s="82">
        <f t="shared" ca="1" si="294"/>
        <v>148745.17999999988</v>
      </c>
      <c r="W2008" s="50"/>
      <c r="X2008" s="50"/>
      <c r="Y2008" s="50"/>
      <c r="Z2008" s="50"/>
      <c r="AA2008" s="50"/>
      <c r="AG2008" s="50"/>
      <c r="AH2008" s="50"/>
      <c r="AI2008" s="50"/>
      <c r="AJ2008" s="50"/>
      <c r="AK2008" s="50"/>
      <c r="AL2008" s="50"/>
      <c r="AM2008" s="50"/>
      <c r="AN2008" s="50"/>
      <c r="AO2008" s="50"/>
      <c r="AP2008" s="138" t="str">
        <f>IF(NOT($AS2008=$AS2009),ROW(),"")</f>
        <v/>
      </c>
      <c r="AQ2008" s="20" t="str">
        <f>IF(NOT(AS2008=AS2009),AS2009,"")</f>
        <v/>
      </c>
      <c r="AR2008" s="20" t="str">
        <f>INDEX($AB$15:$AM$15,MATCH($AS2008,$AB$11:$AM$11,0))</f>
        <v>in</v>
      </c>
      <c r="AS2008" s="20" t="str">
        <f>LEFT(AT2008,4)</f>
        <v>2007</v>
      </c>
      <c r="AT2008" s="139" t="str">
        <f>LEFT(B2008,6)</f>
        <v>200710</v>
      </c>
    </row>
    <row r="2009" spans="2:46" x14ac:dyDescent="0.25">
      <c r="B2009" s="11">
        <f>'Market Data'!B1995</f>
        <v>20071024</v>
      </c>
      <c r="C2009" s="2">
        <f>'Market Data'!C1995</f>
        <v>8492</v>
      </c>
      <c r="D2009" s="2">
        <f>'Market Data'!D1995</f>
        <v>8513.5</v>
      </c>
      <c r="E2009" s="2">
        <f>'Market Data'!E1995</f>
        <v>8454.5</v>
      </c>
      <c r="F2009" s="12">
        <f>'Market Data'!F1995</f>
        <v>8496</v>
      </c>
      <c r="H2009" s="151">
        <f t="shared" si="295"/>
        <v>1991</v>
      </c>
      <c r="I2009" s="244">
        <f ca="1">IF($H2009&lt;($J$6+1),"",PFE(OFFSET($F2009,0,0,-$J$6)))</f>
        <v>-4.3709234852771853E-2</v>
      </c>
      <c r="J2009" s="19"/>
      <c r="K2009" s="139" t="str">
        <f t="shared" ca="1" si="296"/>
        <v>Short</v>
      </c>
      <c r="L2009" s="243" t="e">
        <f t="shared" ca="1" si="291"/>
        <v>#N/A</v>
      </c>
      <c r="M2009" s="242" t="e">
        <f t="shared" ca="1" si="292"/>
        <v>#N/A</v>
      </c>
      <c r="N2009" s="20"/>
      <c r="O2009" s="74">
        <f t="shared" ca="1" si="297"/>
        <v>-1</v>
      </c>
      <c r="P2009" s="75">
        <f t="shared" ca="1" si="289"/>
        <v>0</v>
      </c>
      <c r="Q2009" s="76" t="str">
        <f t="shared" ca="1" si="293"/>
        <v/>
      </c>
      <c r="R2009" s="75"/>
      <c r="S2009" s="77">
        <f t="shared" ca="1" si="290"/>
        <v>-1</v>
      </c>
      <c r="T2009" s="78"/>
      <c r="U2009" s="81">
        <f t="shared" ca="1" si="298"/>
        <v>-175</v>
      </c>
      <c r="V2009" s="82">
        <f t="shared" ca="1" si="294"/>
        <v>148570.17999999988</v>
      </c>
      <c r="W2009" s="50"/>
      <c r="X2009" s="50"/>
      <c r="Y2009" s="50"/>
      <c r="Z2009" s="50"/>
      <c r="AA2009" s="50"/>
      <c r="AG2009" s="50"/>
      <c r="AH2009" s="50"/>
      <c r="AI2009" s="50"/>
      <c r="AJ2009" s="50"/>
      <c r="AK2009" s="50"/>
      <c r="AL2009" s="50"/>
      <c r="AM2009" s="50"/>
      <c r="AN2009" s="50"/>
      <c r="AO2009" s="50"/>
      <c r="AP2009" s="138" t="str">
        <f>IF(NOT($AS2009=$AS2010),ROW(),"")</f>
        <v/>
      </c>
      <c r="AQ2009" s="20" t="str">
        <f>IF(NOT(AS2009=AS2010),AS2010,"")</f>
        <v/>
      </c>
      <c r="AR2009" s="20" t="str">
        <f>INDEX($AB$15:$AM$15,MATCH($AS2009,$AB$11:$AM$11,0))</f>
        <v>in</v>
      </c>
      <c r="AS2009" s="20" t="str">
        <f>LEFT(AT2009,4)</f>
        <v>2007</v>
      </c>
      <c r="AT2009" s="139" t="str">
        <f>LEFT(B2009,6)</f>
        <v>200710</v>
      </c>
    </row>
    <row r="2010" spans="2:46" x14ac:dyDescent="0.25">
      <c r="B2010" s="11">
        <f>'Market Data'!B1996</f>
        <v>20071025</v>
      </c>
      <c r="C2010" s="2">
        <f>'Market Data'!C1996</f>
        <v>8529</v>
      </c>
      <c r="D2010" s="2">
        <f>'Market Data'!D1996</f>
        <v>8613.5</v>
      </c>
      <c r="E2010" s="2">
        <f>'Market Data'!E1996</f>
        <v>8515.5</v>
      </c>
      <c r="F2010" s="12">
        <f>'Market Data'!F1996</f>
        <v>8551</v>
      </c>
      <c r="H2010" s="151">
        <f t="shared" si="295"/>
        <v>1992</v>
      </c>
      <c r="I2010" s="244">
        <f ca="1">IF($H2010&lt;($J$6+1),"",PFE(OFFSET($F2010,0,0,-$J$6)))</f>
        <v>-3.0178290129741141E-2</v>
      </c>
      <c r="J2010" s="19"/>
      <c r="K2010" s="139" t="str">
        <f t="shared" ca="1" si="296"/>
        <v>Short</v>
      </c>
      <c r="L2010" s="243" t="e">
        <f t="shared" ca="1" si="291"/>
        <v>#N/A</v>
      </c>
      <c r="M2010" s="242" t="e">
        <f t="shared" ca="1" si="292"/>
        <v>#N/A</v>
      </c>
      <c r="N2010" s="20"/>
      <c r="O2010" s="74">
        <f t="shared" ca="1" si="297"/>
        <v>-1</v>
      </c>
      <c r="P2010" s="75">
        <f t="shared" ca="1" si="289"/>
        <v>0</v>
      </c>
      <c r="Q2010" s="76" t="str">
        <f t="shared" ca="1" si="293"/>
        <v/>
      </c>
      <c r="R2010" s="75"/>
      <c r="S2010" s="77">
        <f t="shared" ca="1" si="290"/>
        <v>-1</v>
      </c>
      <c r="T2010" s="78"/>
      <c r="U2010" s="81">
        <f t="shared" ca="1" si="298"/>
        <v>-1925</v>
      </c>
      <c r="V2010" s="82">
        <f t="shared" ca="1" si="294"/>
        <v>146645.17999999988</v>
      </c>
      <c r="W2010" s="50"/>
      <c r="X2010" s="50"/>
      <c r="Y2010" s="50"/>
      <c r="Z2010" s="50"/>
      <c r="AA2010" s="50"/>
      <c r="AG2010" s="50"/>
      <c r="AH2010" s="50"/>
      <c r="AI2010" s="50"/>
      <c r="AJ2010" s="50"/>
      <c r="AK2010" s="50"/>
      <c r="AL2010" s="50"/>
      <c r="AM2010" s="50"/>
      <c r="AN2010" s="50"/>
      <c r="AO2010" s="50"/>
      <c r="AP2010" s="138" t="str">
        <f>IF(NOT($AS2010=$AS2011),ROW(),"")</f>
        <v/>
      </c>
      <c r="AQ2010" s="20" t="str">
        <f>IF(NOT(AS2010=AS2011),AS2011,"")</f>
        <v/>
      </c>
      <c r="AR2010" s="20" t="str">
        <f>INDEX($AB$15:$AM$15,MATCH($AS2010,$AB$11:$AM$11,0))</f>
        <v>in</v>
      </c>
      <c r="AS2010" s="20" t="str">
        <f>LEFT(AT2010,4)</f>
        <v>2007</v>
      </c>
      <c r="AT2010" s="139" t="str">
        <f>LEFT(B2010,6)</f>
        <v>200710</v>
      </c>
    </row>
    <row r="2011" spans="2:46" x14ac:dyDescent="0.25">
      <c r="B2011" s="11">
        <f>'Market Data'!B1997</f>
        <v>20071026</v>
      </c>
      <c r="C2011" s="2">
        <f>'Market Data'!C1997</f>
        <v>8600.5</v>
      </c>
      <c r="D2011" s="2">
        <f>'Market Data'!D1997</f>
        <v>8615.5</v>
      </c>
      <c r="E2011" s="2">
        <f>'Market Data'!E1997</f>
        <v>8564</v>
      </c>
      <c r="F2011" s="12">
        <f>'Market Data'!F1997</f>
        <v>8591</v>
      </c>
      <c r="H2011" s="151">
        <f t="shared" si="295"/>
        <v>1993</v>
      </c>
      <c r="I2011" s="244">
        <f ca="1">IF($H2011&lt;($J$6+1),"",PFE(OFFSET($F2011,0,0,-$J$6)))</f>
        <v>-4.345014808794076E-2</v>
      </c>
      <c r="J2011" s="19"/>
      <c r="K2011" s="139" t="str">
        <f t="shared" ca="1" si="296"/>
        <v>Short</v>
      </c>
      <c r="L2011" s="243" t="e">
        <f t="shared" ca="1" si="291"/>
        <v>#N/A</v>
      </c>
      <c r="M2011" s="242" t="e">
        <f t="shared" ca="1" si="292"/>
        <v>#N/A</v>
      </c>
      <c r="N2011" s="20"/>
      <c r="O2011" s="74">
        <f t="shared" ca="1" si="297"/>
        <v>-1</v>
      </c>
      <c r="P2011" s="75">
        <f t="shared" ca="1" si="289"/>
        <v>0</v>
      </c>
      <c r="Q2011" s="76" t="str">
        <f t="shared" ca="1" si="293"/>
        <v/>
      </c>
      <c r="R2011" s="75"/>
      <c r="S2011" s="77">
        <f t="shared" ca="1" si="290"/>
        <v>-1</v>
      </c>
      <c r="T2011" s="78"/>
      <c r="U2011" s="81">
        <f t="shared" ca="1" si="298"/>
        <v>-1400</v>
      </c>
      <c r="V2011" s="82">
        <f t="shared" ca="1" si="294"/>
        <v>145245.17999999988</v>
      </c>
      <c r="W2011" s="50"/>
      <c r="X2011" s="50"/>
      <c r="Y2011" s="50"/>
      <c r="Z2011" s="50"/>
      <c r="AA2011" s="50"/>
      <c r="AG2011" s="50"/>
      <c r="AH2011" s="50"/>
      <c r="AI2011" s="50"/>
      <c r="AJ2011" s="50"/>
      <c r="AK2011" s="50"/>
      <c r="AL2011" s="50"/>
      <c r="AM2011" s="50"/>
      <c r="AN2011" s="50"/>
      <c r="AO2011" s="50"/>
      <c r="AP2011" s="138" t="str">
        <f>IF(NOT($AS2011=$AS2012),ROW(),"")</f>
        <v/>
      </c>
      <c r="AQ2011" s="20" t="str">
        <f>IF(NOT(AS2011=AS2012),AS2012,"")</f>
        <v/>
      </c>
      <c r="AR2011" s="20" t="str">
        <f>INDEX($AB$15:$AM$15,MATCH($AS2011,$AB$11:$AM$11,0))</f>
        <v>in</v>
      </c>
      <c r="AS2011" s="20" t="str">
        <f>LEFT(AT2011,4)</f>
        <v>2007</v>
      </c>
      <c r="AT2011" s="139" t="str">
        <f>LEFT(B2011,6)</f>
        <v>200710</v>
      </c>
    </row>
    <row r="2012" spans="2:46" x14ac:dyDescent="0.25">
      <c r="B2012" s="11">
        <f>'Market Data'!B1998</f>
        <v>20071029</v>
      </c>
      <c r="C2012" s="2">
        <f>'Market Data'!C1998</f>
        <v>8661</v>
      </c>
      <c r="D2012" s="2">
        <f>'Market Data'!D1998</f>
        <v>8666</v>
      </c>
      <c r="E2012" s="2">
        <f>'Market Data'!E1998</f>
        <v>8627</v>
      </c>
      <c r="F2012" s="12">
        <f>'Market Data'!F1998</f>
        <v>8653.5</v>
      </c>
      <c r="H2012" s="151">
        <f t="shared" si="295"/>
        <v>1994</v>
      </c>
      <c r="I2012" s="244">
        <f ca="1">IF($H2012&lt;($J$6+1),"",PFE(OFFSET($F2012,0,0,-$J$6)))</f>
        <v>-3.6284161014244712E-2</v>
      </c>
      <c r="J2012" s="19"/>
      <c r="K2012" s="139" t="str">
        <f t="shared" ca="1" si="296"/>
        <v>Short</v>
      </c>
      <c r="L2012" s="243" t="e">
        <f t="shared" ca="1" si="291"/>
        <v>#N/A</v>
      </c>
      <c r="M2012" s="242" t="e">
        <f t="shared" ca="1" si="292"/>
        <v>#N/A</v>
      </c>
      <c r="N2012" s="20"/>
      <c r="O2012" s="74">
        <f t="shared" ca="1" si="297"/>
        <v>-1</v>
      </c>
      <c r="P2012" s="75">
        <f t="shared" ca="1" si="289"/>
        <v>0</v>
      </c>
      <c r="Q2012" s="76" t="str">
        <f t="shared" ca="1" si="293"/>
        <v/>
      </c>
      <c r="R2012" s="75"/>
      <c r="S2012" s="77">
        <f t="shared" ca="1" si="290"/>
        <v>-1</v>
      </c>
      <c r="T2012" s="78"/>
      <c r="U2012" s="81">
        <f t="shared" ca="1" si="298"/>
        <v>-2187.5</v>
      </c>
      <c r="V2012" s="82">
        <f t="shared" ca="1" si="294"/>
        <v>143057.67999999988</v>
      </c>
      <c r="W2012" s="50"/>
      <c r="X2012" s="50"/>
      <c r="Y2012" s="50"/>
      <c r="Z2012" s="50"/>
      <c r="AA2012" s="50"/>
      <c r="AG2012" s="50"/>
      <c r="AH2012" s="50"/>
      <c r="AI2012" s="50"/>
      <c r="AJ2012" s="50"/>
      <c r="AK2012" s="50"/>
      <c r="AL2012" s="50"/>
      <c r="AM2012" s="50"/>
      <c r="AN2012" s="50"/>
      <c r="AO2012" s="50"/>
      <c r="AP2012" s="138" t="str">
        <f>IF(NOT($AS2012=$AS2013),ROW(),"")</f>
        <v/>
      </c>
      <c r="AQ2012" s="20" t="str">
        <f>IF(NOT(AS2012=AS2013),AS2013,"")</f>
        <v/>
      </c>
      <c r="AR2012" s="20" t="str">
        <f>INDEX($AB$15:$AM$15,MATCH($AS2012,$AB$11:$AM$11,0))</f>
        <v>in</v>
      </c>
      <c r="AS2012" s="20" t="str">
        <f>LEFT(AT2012,4)</f>
        <v>2007</v>
      </c>
      <c r="AT2012" s="139" t="str">
        <f>LEFT(B2012,6)</f>
        <v>200710</v>
      </c>
    </row>
    <row r="2013" spans="2:46" x14ac:dyDescent="0.25">
      <c r="B2013" s="11">
        <f>'Market Data'!B1999</f>
        <v>20071030</v>
      </c>
      <c r="C2013" s="2">
        <f>'Market Data'!C1999</f>
        <v>8637</v>
      </c>
      <c r="D2013" s="2">
        <f>'Market Data'!D1999</f>
        <v>8643</v>
      </c>
      <c r="E2013" s="2">
        <f>'Market Data'!E1999</f>
        <v>8610.5</v>
      </c>
      <c r="F2013" s="12">
        <f>'Market Data'!F1999</f>
        <v>8631.5</v>
      </c>
      <c r="H2013" s="151">
        <f t="shared" si="295"/>
        <v>1995</v>
      </c>
      <c r="I2013" s="244">
        <f ca="1">IF($H2013&lt;($J$6+1),"",PFE(OFFSET($F2013,0,0,-$J$6)))</f>
        <v>-2.1317461725812406E-2</v>
      </c>
      <c r="J2013" s="19"/>
      <c r="K2013" s="139" t="str">
        <f t="shared" ca="1" si="296"/>
        <v>Short</v>
      </c>
      <c r="L2013" s="243" t="e">
        <f t="shared" ca="1" si="291"/>
        <v>#N/A</v>
      </c>
      <c r="M2013" s="242" t="e">
        <f t="shared" ca="1" si="292"/>
        <v>#N/A</v>
      </c>
      <c r="N2013" s="20"/>
      <c r="O2013" s="74">
        <f t="shared" ca="1" si="297"/>
        <v>-1</v>
      </c>
      <c r="P2013" s="75">
        <f t="shared" ca="1" si="289"/>
        <v>0</v>
      </c>
      <c r="Q2013" s="76" t="str">
        <f t="shared" ca="1" si="293"/>
        <v/>
      </c>
      <c r="R2013" s="75"/>
      <c r="S2013" s="77">
        <f t="shared" ca="1" si="290"/>
        <v>-1</v>
      </c>
      <c r="T2013" s="78"/>
      <c r="U2013" s="81">
        <f t="shared" ca="1" si="298"/>
        <v>770</v>
      </c>
      <c r="V2013" s="82">
        <f t="shared" ca="1" si="294"/>
        <v>143827.67999999988</v>
      </c>
      <c r="W2013" s="50"/>
      <c r="X2013" s="50"/>
      <c r="Y2013" s="50"/>
      <c r="Z2013" s="50"/>
      <c r="AA2013" s="50"/>
      <c r="AG2013" s="50"/>
      <c r="AH2013" s="50"/>
      <c r="AI2013" s="50"/>
      <c r="AJ2013" s="50"/>
      <c r="AK2013" s="50"/>
      <c r="AL2013" s="50"/>
      <c r="AM2013" s="50"/>
      <c r="AN2013" s="50"/>
      <c r="AO2013" s="50"/>
      <c r="AP2013" s="138" t="str">
        <f>IF(NOT($AS2013=$AS2014),ROW(),"")</f>
        <v/>
      </c>
      <c r="AQ2013" s="20" t="str">
        <f>IF(NOT(AS2013=AS2014),AS2014,"")</f>
        <v/>
      </c>
      <c r="AR2013" s="20" t="str">
        <f>INDEX($AB$15:$AM$15,MATCH($AS2013,$AB$11:$AM$11,0))</f>
        <v>in</v>
      </c>
      <c r="AS2013" s="20" t="str">
        <f>LEFT(AT2013,4)</f>
        <v>2007</v>
      </c>
      <c r="AT2013" s="139" t="str">
        <f>LEFT(B2013,6)</f>
        <v>200710</v>
      </c>
    </row>
    <row r="2014" spans="2:46" x14ac:dyDescent="0.25">
      <c r="B2014" s="11">
        <f>'Market Data'!B2000</f>
        <v>20071031</v>
      </c>
      <c r="C2014" s="2">
        <f>'Market Data'!C2000</f>
        <v>8613</v>
      </c>
      <c r="D2014" s="2">
        <f>'Market Data'!D2000</f>
        <v>8670.5</v>
      </c>
      <c r="E2014" s="2">
        <f>'Market Data'!E2000</f>
        <v>8606.5</v>
      </c>
      <c r="F2014" s="12">
        <f>'Market Data'!F2000</f>
        <v>8656</v>
      </c>
      <c r="H2014" s="151">
        <f t="shared" si="295"/>
        <v>1996</v>
      </c>
      <c r="I2014" s="244">
        <f ca="1">IF($H2014&lt;($J$6+1),"",PFE(OFFSET($F2014,0,0,-$J$6)))</f>
        <v>-2.7815429532505521E-2</v>
      </c>
      <c r="J2014" s="19"/>
      <c r="K2014" s="139" t="str">
        <f t="shared" ca="1" si="296"/>
        <v>Short</v>
      </c>
      <c r="L2014" s="243" t="e">
        <f t="shared" ca="1" si="291"/>
        <v>#N/A</v>
      </c>
      <c r="M2014" s="242" t="e">
        <f t="shared" ca="1" si="292"/>
        <v>#N/A</v>
      </c>
      <c r="N2014" s="20"/>
      <c r="O2014" s="74">
        <f t="shared" ca="1" si="297"/>
        <v>-1</v>
      </c>
      <c r="P2014" s="75">
        <f t="shared" ca="1" si="289"/>
        <v>0</v>
      </c>
      <c r="Q2014" s="76" t="str">
        <f t="shared" ca="1" si="293"/>
        <v/>
      </c>
      <c r="R2014" s="75"/>
      <c r="S2014" s="77">
        <f t="shared" ca="1" si="290"/>
        <v>-1</v>
      </c>
      <c r="T2014" s="78"/>
      <c r="U2014" s="81">
        <f t="shared" ca="1" si="298"/>
        <v>-857.5</v>
      </c>
      <c r="V2014" s="82">
        <f t="shared" ca="1" si="294"/>
        <v>142970.17999999988</v>
      </c>
      <c r="W2014" s="50"/>
      <c r="X2014" s="50"/>
      <c r="Y2014" s="50"/>
      <c r="Z2014" s="50"/>
      <c r="AA2014" s="50"/>
      <c r="AG2014" s="50"/>
      <c r="AH2014" s="50"/>
      <c r="AI2014" s="50"/>
      <c r="AJ2014" s="50"/>
      <c r="AK2014" s="50"/>
      <c r="AL2014" s="50"/>
      <c r="AM2014" s="50"/>
      <c r="AN2014" s="50"/>
      <c r="AO2014" s="50"/>
      <c r="AP2014" s="138" t="str">
        <f>IF(NOT($AS2014=$AS2015),ROW(),"")</f>
        <v/>
      </c>
      <c r="AQ2014" s="20" t="str">
        <f>IF(NOT(AS2014=AS2015),AS2015,"")</f>
        <v/>
      </c>
      <c r="AR2014" s="20" t="str">
        <f>INDEX($AB$15:$AM$15,MATCH($AS2014,$AB$11:$AM$11,0))</f>
        <v>in</v>
      </c>
      <c r="AS2014" s="20" t="str">
        <f>LEFT(AT2014,4)</f>
        <v>2007</v>
      </c>
      <c r="AT2014" s="139" t="str">
        <f>LEFT(B2014,6)</f>
        <v>200710</v>
      </c>
    </row>
    <row r="2015" spans="2:46" x14ac:dyDescent="0.25">
      <c r="B2015" s="11">
        <f>'Market Data'!B2001</f>
        <v>20071101</v>
      </c>
      <c r="C2015" s="2">
        <f>'Market Data'!C2001</f>
        <v>8661</v>
      </c>
      <c r="D2015" s="2">
        <f>'Market Data'!D2001</f>
        <v>8672.5</v>
      </c>
      <c r="E2015" s="2">
        <f>'Market Data'!E2001</f>
        <v>8491</v>
      </c>
      <c r="F2015" s="12">
        <f>'Market Data'!F2001</f>
        <v>8497.5</v>
      </c>
      <c r="H2015" s="151">
        <f t="shared" si="295"/>
        <v>1997</v>
      </c>
      <c r="I2015" s="244">
        <f ca="1">IF($H2015&lt;($J$6+1),"",PFE(OFFSET($F2015,0,0,-$J$6)))</f>
        <v>-6.6648221005041225E-2</v>
      </c>
      <c r="J2015" s="19"/>
      <c r="K2015" s="139" t="str">
        <f t="shared" ca="1" si="296"/>
        <v>Short</v>
      </c>
      <c r="L2015" s="243" t="e">
        <f t="shared" ca="1" si="291"/>
        <v>#N/A</v>
      </c>
      <c r="M2015" s="242" t="e">
        <f t="shared" ca="1" si="292"/>
        <v>#N/A</v>
      </c>
      <c r="N2015" s="20"/>
      <c r="O2015" s="74">
        <f t="shared" ca="1" si="297"/>
        <v>-1</v>
      </c>
      <c r="P2015" s="75">
        <f t="shared" ca="1" si="289"/>
        <v>0</v>
      </c>
      <c r="Q2015" s="76" t="str">
        <f t="shared" ca="1" si="293"/>
        <v/>
      </c>
      <c r="R2015" s="75"/>
      <c r="S2015" s="77">
        <f t="shared" ca="1" si="290"/>
        <v>-1</v>
      </c>
      <c r="T2015" s="78"/>
      <c r="U2015" s="81">
        <f t="shared" ca="1" si="298"/>
        <v>5547.5</v>
      </c>
      <c r="V2015" s="82">
        <f t="shared" ca="1" si="294"/>
        <v>148517.67999999988</v>
      </c>
      <c r="W2015" s="50"/>
      <c r="X2015" s="50"/>
      <c r="Y2015" s="50"/>
      <c r="Z2015" s="50"/>
      <c r="AA2015" s="50"/>
      <c r="AG2015" s="50"/>
      <c r="AH2015" s="50"/>
      <c r="AI2015" s="50"/>
      <c r="AJ2015" s="50"/>
      <c r="AK2015" s="50"/>
      <c r="AL2015" s="50"/>
      <c r="AM2015" s="50"/>
      <c r="AN2015" s="50"/>
      <c r="AO2015" s="50"/>
      <c r="AP2015" s="138" t="str">
        <f>IF(NOT($AS2015=$AS2016),ROW(),"")</f>
        <v/>
      </c>
      <c r="AQ2015" s="20" t="str">
        <f>IF(NOT(AS2015=AS2016),AS2016,"")</f>
        <v/>
      </c>
      <c r="AR2015" s="20" t="str">
        <f>INDEX($AB$15:$AM$15,MATCH($AS2015,$AB$11:$AM$11,0))</f>
        <v>in</v>
      </c>
      <c r="AS2015" s="20" t="str">
        <f>LEFT(AT2015,4)</f>
        <v>2007</v>
      </c>
      <c r="AT2015" s="139" t="str">
        <f>LEFT(B2015,6)</f>
        <v>200711</v>
      </c>
    </row>
    <row r="2016" spans="2:46" x14ac:dyDescent="0.25">
      <c r="B2016" s="11">
        <f>'Market Data'!B2002</f>
        <v>20071102</v>
      </c>
      <c r="C2016" s="2">
        <f>'Market Data'!C2002</f>
        <v>8462.5</v>
      </c>
      <c r="D2016" s="2">
        <f>'Market Data'!D2002</f>
        <v>8507.5</v>
      </c>
      <c r="E2016" s="2">
        <f>'Market Data'!E2002</f>
        <v>8426.5</v>
      </c>
      <c r="F2016" s="12">
        <f>'Market Data'!F2002</f>
        <v>8492.5</v>
      </c>
      <c r="H2016" s="151">
        <f t="shared" si="295"/>
        <v>1998</v>
      </c>
      <c r="I2016" s="244">
        <f ca="1">IF($H2016&lt;($J$6+1),"",PFE(OFFSET($F2016,0,0,-$J$6)))</f>
        <v>-4.6170665435906054E-2</v>
      </c>
      <c r="J2016" s="19"/>
      <c r="K2016" s="139" t="str">
        <f t="shared" ca="1" si="296"/>
        <v>Short</v>
      </c>
      <c r="L2016" s="243" t="e">
        <f t="shared" ca="1" si="291"/>
        <v>#N/A</v>
      </c>
      <c r="M2016" s="242" t="e">
        <f t="shared" ca="1" si="292"/>
        <v>#N/A</v>
      </c>
      <c r="N2016" s="20"/>
      <c r="O2016" s="74">
        <f t="shared" ca="1" si="297"/>
        <v>-1</v>
      </c>
      <c r="P2016" s="75">
        <f t="shared" ca="1" si="289"/>
        <v>0</v>
      </c>
      <c r="Q2016" s="76" t="str">
        <f t="shared" ca="1" si="293"/>
        <v/>
      </c>
      <c r="R2016" s="75"/>
      <c r="S2016" s="77">
        <f t="shared" ca="1" si="290"/>
        <v>-1</v>
      </c>
      <c r="T2016" s="78"/>
      <c r="U2016" s="81">
        <f t="shared" ca="1" si="298"/>
        <v>175</v>
      </c>
      <c r="V2016" s="82">
        <f t="shared" ca="1" si="294"/>
        <v>148692.67999999988</v>
      </c>
      <c r="W2016" s="50"/>
      <c r="X2016" s="50"/>
      <c r="Y2016" s="50"/>
      <c r="Z2016" s="50"/>
      <c r="AA2016" s="50"/>
      <c r="AG2016" s="50"/>
      <c r="AH2016" s="50"/>
      <c r="AI2016" s="50"/>
      <c r="AJ2016" s="50"/>
      <c r="AK2016" s="50"/>
      <c r="AL2016" s="50"/>
      <c r="AM2016" s="50"/>
      <c r="AN2016" s="50"/>
      <c r="AO2016" s="50"/>
      <c r="AP2016" s="138" t="str">
        <f>IF(NOT($AS2016=$AS2017),ROW(),"")</f>
        <v/>
      </c>
      <c r="AQ2016" s="20" t="str">
        <f>IF(NOT(AS2016=AS2017),AS2017,"")</f>
        <v/>
      </c>
      <c r="AR2016" s="20" t="str">
        <f>INDEX($AB$15:$AM$15,MATCH($AS2016,$AB$11:$AM$11,0))</f>
        <v>in</v>
      </c>
      <c r="AS2016" s="20" t="str">
        <f>LEFT(AT2016,4)</f>
        <v>2007</v>
      </c>
      <c r="AT2016" s="139" t="str">
        <f>LEFT(B2016,6)</f>
        <v>200711</v>
      </c>
    </row>
    <row r="2017" spans="2:46" x14ac:dyDescent="0.25">
      <c r="B2017" s="11">
        <f>'Market Data'!B2003</f>
        <v>20071105</v>
      </c>
      <c r="C2017" s="2">
        <f>'Market Data'!C2003</f>
        <v>8454</v>
      </c>
      <c r="D2017" s="2">
        <f>'Market Data'!D2003</f>
        <v>8465.5</v>
      </c>
      <c r="E2017" s="2">
        <f>'Market Data'!E2003</f>
        <v>8407.5</v>
      </c>
      <c r="F2017" s="12">
        <f>'Market Data'!F2003</f>
        <v>8438.5</v>
      </c>
      <c r="H2017" s="151">
        <f t="shared" si="295"/>
        <v>1999</v>
      </c>
      <c r="I2017" s="244">
        <f ca="1">IF($H2017&lt;($J$6+1),"",PFE(OFFSET($F2017,0,0,-$J$6)))</f>
        <v>-4.2106028431142528E-2</v>
      </c>
      <c r="J2017" s="19"/>
      <c r="K2017" s="139" t="str">
        <f t="shared" ca="1" si="296"/>
        <v>Short</v>
      </c>
      <c r="L2017" s="243" t="e">
        <f t="shared" ca="1" si="291"/>
        <v>#N/A</v>
      </c>
      <c r="M2017" s="242" t="e">
        <f t="shared" ca="1" si="292"/>
        <v>#N/A</v>
      </c>
      <c r="N2017" s="20"/>
      <c r="O2017" s="74">
        <f t="shared" ca="1" si="297"/>
        <v>-1</v>
      </c>
      <c r="P2017" s="75">
        <f t="shared" ca="1" si="289"/>
        <v>0</v>
      </c>
      <c r="Q2017" s="76" t="str">
        <f t="shared" ca="1" si="293"/>
        <v/>
      </c>
      <c r="R2017" s="75"/>
      <c r="S2017" s="77">
        <f t="shared" ca="1" si="290"/>
        <v>-1</v>
      </c>
      <c r="T2017" s="78"/>
      <c r="U2017" s="81">
        <f t="shared" ca="1" si="298"/>
        <v>1890</v>
      </c>
      <c r="V2017" s="82">
        <f t="shared" ca="1" si="294"/>
        <v>150582.67999999988</v>
      </c>
      <c r="W2017" s="50"/>
      <c r="X2017" s="50"/>
      <c r="Y2017" s="50"/>
      <c r="Z2017" s="50"/>
      <c r="AA2017" s="50"/>
      <c r="AG2017" s="50"/>
      <c r="AH2017" s="50"/>
      <c r="AI2017" s="50"/>
      <c r="AJ2017" s="50"/>
      <c r="AK2017" s="50"/>
      <c r="AL2017" s="50"/>
      <c r="AM2017" s="50"/>
      <c r="AN2017" s="50"/>
      <c r="AO2017" s="50"/>
      <c r="AP2017" s="138" t="str">
        <f>IF(NOT($AS2017=$AS2018),ROW(),"")</f>
        <v/>
      </c>
      <c r="AQ2017" s="20" t="str">
        <f>IF(NOT(AS2017=AS2018),AS2018,"")</f>
        <v/>
      </c>
      <c r="AR2017" s="20" t="str">
        <f>INDEX($AB$15:$AM$15,MATCH($AS2017,$AB$11:$AM$11,0))</f>
        <v>in</v>
      </c>
      <c r="AS2017" s="20" t="str">
        <f>LEFT(AT2017,4)</f>
        <v>2007</v>
      </c>
      <c r="AT2017" s="139" t="str">
        <f>LEFT(B2017,6)</f>
        <v>200711</v>
      </c>
    </row>
    <row r="2018" spans="2:46" x14ac:dyDescent="0.25">
      <c r="B2018" s="11">
        <f>'Market Data'!B2004</f>
        <v>20071106</v>
      </c>
      <c r="C2018" s="2">
        <f>'Market Data'!C2004</f>
        <v>8483</v>
      </c>
      <c r="D2018" s="2">
        <f>'Market Data'!D2004</f>
        <v>8495.5</v>
      </c>
      <c r="E2018" s="2">
        <f>'Market Data'!E2004</f>
        <v>8458.5</v>
      </c>
      <c r="F2018" s="12">
        <f>'Market Data'!F2004</f>
        <v>8474</v>
      </c>
      <c r="H2018" s="151">
        <f t="shared" si="295"/>
        <v>2000</v>
      </c>
      <c r="I2018" s="244">
        <f ca="1">IF($H2018&lt;($J$6+1),"",PFE(OFFSET($F2018,0,0,-$J$6)))</f>
        <v>-6.731068125179758E-2</v>
      </c>
      <c r="J2018" s="19"/>
      <c r="K2018" s="139" t="str">
        <f t="shared" ca="1" si="296"/>
        <v>Short</v>
      </c>
      <c r="L2018" s="243" t="e">
        <f t="shared" ca="1" si="291"/>
        <v>#N/A</v>
      </c>
      <c r="M2018" s="242" t="e">
        <f t="shared" ca="1" si="292"/>
        <v>#N/A</v>
      </c>
      <c r="N2018" s="20"/>
      <c r="O2018" s="74">
        <f t="shared" ca="1" si="297"/>
        <v>-1</v>
      </c>
      <c r="P2018" s="75">
        <f t="shared" ca="1" si="289"/>
        <v>0</v>
      </c>
      <c r="Q2018" s="76" t="str">
        <f t="shared" ca="1" si="293"/>
        <v/>
      </c>
      <c r="R2018" s="75"/>
      <c r="S2018" s="77">
        <f t="shared" ca="1" si="290"/>
        <v>-1</v>
      </c>
      <c r="T2018" s="78"/>
      <c r="U2018" s="81">
        <f t="shared" ca="1" si="298"/>
        <v>-1242.5</v>
      </c>
      <c r="V2018" s="82">
        <f t="shared" ca="1" si="294"/>
        <v>149340.17999999988</v>
      </c>
      <c r="W2018" s="50"/>
      <c r="X2018" s="50"/>
      <c r="Y2018" s="50"/>
      <c r="Z2018" s="50"/>
      <c r="AA2018" s="50"/>
      <c r="AG2018" s="50"/>
      <c r="AH2018" s="50"/>
      <c r="AI2018" s="50"/>
      <c r="AJ2018" s="50"/>
      <c r="AK2018" s="50"/>
      <c r="AL2018" s="50"/>
      <c r="AM2018" s="50"/>
      <c r="AN2018" s="50"/>
      <c r="AO2018" s="50"/>
      <c r="AP2018" s="138" t="str">
        <f>IF(NOT($AS2018=$AS2019),ROW(),"")</f>
        <v/>
      </c>
      <c r="AQ2018" s="20" t="str">
        <f>IF(NOT(AS2018=AS2019),AS2019,"")</f>
        <v/>
      </c>
      <c r="AR2018" s="20" t="str">
        <f>INDEX($AB$15:$AM$15,MATCH($AS2018,$AB$11:$AM$11,0))</f>
        <v>in</v>
      </c>
      <c r="AS2018" s="20" t="str">
        <f>LEFT(AT2018,4)</f>
        <v>2007</v>
      </c>
      <c r="AT2018" s="139" t="str">
        <f>LEFT(B2018,6)</f>
        <v>200711</v>
      </c>
    </row>
    <row r="2019" spans="2:46" x14ac:dyDescent="0.25">
      <c r="B2019" s="11">
        <f>'Market Data'!B2005</f>
        <v>20071107</v>
      </c>
      <c r="C2019" s="2">
        <f>'Market Data'!C2005</f>
        <v>8461.5</v>
      </c>
      <c r="D2019" s="2">
        <f>'Market Data'!D2005</f>
        <v>8486</v>
      </c>
      <c r="E2019" s="2">
        <f>'Market Data'!E2005</f>
        <v>8371</v>
      </c>
      <c r="F2019" s="12">
        <f>'Market Data'!F2005</f>
        <v>8418.5</v>
      </c>
      <c r="H2019" s="151">
        <f t="shared" si="295"/>
        <v>2001</v>
      </c>
      <c r="I2019" s="244">
        <f ca="1">IF($H2019&lt;($J$6+1),"",PFE(OFFSET($F2019,0,0,-$J$6)))</f>
        <v>-8.3826344507929265E-2</v>
      </c>
      <c r="J2019" s="19"/>
      <c r="K2019" s="139" t="str">
        <f t="shared" ca="1" si="296"/>
        <v>Short</v>
      </c>
      <c r="L2019" s="243" t="e">
        <f t="shared" ca="1" si="291"/>
        <v>#N/A</v>
      </c>
      <c r="M2019" s="242" t="e">
        <f t="shared" ca="1" si="292"/>
        <v>#N/A</v>
      </c>
      <c r="N2019" s="20"/>
      <c r="O2019" s="74">
        <f t="shared" ca="1" si="297"/>
        <v>-1</v>
      </c>
      <c r="P2019" s="75">
        <f t="shared" ca="1" si="289"/>
        <v>0</v>
      </c>
      <c r="Q2019" s="76" t="str">
        <f t="shared" ca="1" si="293"/>
        <v/>
      </c>
      <c r="R2019" s="75"/>
      <c r="S2019" s="77">
        <f t="shared" ca="1" si="290"/>
        <v>-1</v>
      </c>
      <c r="T2019" s="78"/>
      <c r="U2019" s="81">
        <f t="shared" ca="1" si="298"/>
        <v>1942.5</v>
      </c>
      <c r="V2019" s="82">
        <f t="shared" ca="1" si="294"/>
        <v>151282.67999999988</v>
      </c>
      <c r="W2019" s="50"/>
      <c r="X2019" s="50"/>
      <c r="Y2019" s="50"/>
      <c r="Z2019" s="50"/>
      <c r="AA2019" s="50"/>
      <c r="AG2019" s="50"/>
      <c r="AH2019" s="50"/>
      <c r="AI2019" s="50"/>
      <c r="AJ2019" s="50"/>
      <c r="AK2019" s="50"/>
      <c r="AL2019" s="50"/>
      <c r="AM2019" s="50"/>
      <c r="AN2019" s="50"/>
      <c r="AO2019" s="50"/>
      <c r="AP2019" s="138" t="str">
        <f>IF(NOT($AS2019=$AS2020),ROW(),"")</f>
        <v/>
      </c>
      <c r="AQ2019" s="20" t="str">
        <f>IF(NOT(AS2019=AS2020),AS2020,"")</f>
        <v/>
      </c>
      <c r="AR2019" s="20" t="str">
        <f>INDEX($AB$15:$AM$15,MATCH($AS2019,$AB$11:$AM$11,0))</f>
        <v>in</v>
      </c>
      <c r="AS2019" s="20" t="str">
        <f>LEFT(AT2019,4)</f>
        <v>2007</v>
      </c>
      <c r="AT2019" s="139" t="str">
        <f>LEFT(B2019,6)</f>
        <v>200711</v>
      </c>
    </row>
    <row r="2020" spans="2:46" x14ac:dyDescent="0.25">
      <c r="B2020" s="11">
        <f>'Market Data'!B2006</f>
        <v>20071108</v>
      </c>
      <c r="C2020" s="2">
        <f>'Market Data'!C2006</f>
        <v>8346</v>
      </c>
      <c r="D2020" s="2">
        <f>'Market Data'!D2006</f>
        <v>8477.5</v>
      </c>
      <c r="E2020" s="2">
        <f>'Market Data'!E2006</f>
        <v>8336</v>
      </c>
      <c r="F2020" s="12">
        <f>'Market Data'!F2006</f>
        <v>8439.5</v>
      </c>
      <c r="H2020" s="151">
        <f t="shared" si="295"/>
        <v>2002</v>
      </c>
      <c r="I2020" s="244">
        <f ca="1">IF($H2020&lt;($J$6+1),"",PFE(OFFSET($F2020,0,0,-$J$6)))</f>
        <v>-8.2024232860548607E-2</v>
      </c>
      <c r="J2020" s="19"/>
      <c r="K2020" s="139" t="str">
        <f t="shared" ca="1" si="296"/>
        <v>Short</v>
      </c>
      <c r="L2020" s="243" t="e">
        <f t="shared" ca="1" si="291"/>
        <v>#N/A</v>
      </c>
      <c r="M2020" s="242" t="e">
        <f t="shared" ca="1" si="292"/>
        <v>#N/A</v>
      </c>
      <c r="N2020" s="20"/>
      <c r="O2020" s="74">
        <f t="shared" ca="1" si="297"/>
        <v>-1</v>
      </c>
      <c r="P2020" s="75">
        <f t="shared" ca="1" si="289"/>
        <v>0</v>
      </c>
      <c r="Q2020" s="76" t="str">
        <f t="shared" ca="1" si="293"/>
        <v/>
      </c>
      <c r="R2020" s="75"/>
      <c r="S2020" s="77">
        <f t="shared" ca="1" si="290"/>
        <v>-1</v>
      </c>
      <c r="T2020" s="78"/>
      <c r="U2020" s="81">
        <f t="shared" ca="1" si="298"/>
        <v>-735</v>
      </c>
      <c r="V2020" s="82">
        <f t="shared" ca="1" si="294"/>
        <v>150547.67999999988</v>
      </c>
      <c r="W2020" s="50"/>
      <c r="X2020" s="50"/>
      <c r="Y2020" s="50"/>
      <c r="Z2020" s="50"/>
      <c r="AA2020" s="50"/>
      <c r="AG2020" s="50"/>
      <c r="AH2020" s="50"/>
      <c r="AI2020" s="50"/>
      <c r="AJ2020" s="50"/>
      <c r="AK2020" s="50"/>
      <c r="AL2020" s="50"/>
      <c r="AM2020" s="50"/>
      <c r="AN2020" s="50"/>
      <c r="AO2020" s="50"/>
      <c r="AP2020" s="138" t="str">
        <f>IF(NOT($AS2020=$AS2021),ROW(),"")</f>
        <v/>
      </c>
      <c r="AQ2020" s="20" t="str">
        <f>IF(NOT(AS2020=AS2021),AS2021,"")</f>
        <v/>
      </c>
      <c r="AR2020" s="20" t="str">
        <f>INDEX($AB$15:$AM$15,MATCH($AS2020,$AB$11:$AM$11,0))</f>
        <v>in</v>
      </c>
      <c r="AS2020" s="20" t="str">
        <f>LEFT(AT2020,4)</f>
        <v>2007</v>
      </c>
      <c r="AT2020" s="139" t="str">
        <f>LEFT(B2020,6)</f>
        <v>200711</v>
      </c>
    </row>
    <row r="2021" spans="2:46" x14ac:dyDescent="0.25">
      <c r="B2021" s="11">
        <f>'Market Data'!B2007</f>
        <v>20071109</v>
      </c>
      <c r="C2021" s="2">
        <f>'Market Data'!C2007</f>
        <v>8497</v>
      </c>
      <c r="D2021" s="2">
        <f>'Market Data'!D2007</f>
        <v>8551.5</v>
      </c>
      <c r="E2021" s="2">
        <f>'Market Data'!E2007</f>
        <v>8423</v>
      </c>
      <c r="F2021" s="12">
        <f>'Market Data'!F2007</f>
        <v>8466.5</v>
      </c>
      <c r="H2021" s="151">
        <f t="shared" si="295"/>
        <v>2003</v>
      </c>
      <c r="I2021" s="244">
        <f ca="1">IF($H2021&lt;($J$6+1),"",PFE(OFFSET($F2021,0,0,-$J$6)))</f>
        <v>-6.2119273773720084E-2</v>
      </c>
      <c r="J2021" s="19"/>
      <c r="K2021" s="139" t="str">
        <f t="shared" ca="1" si="296"/>
        <v>Short</v>
      </c>
      <c r="L2021" s="243" t="e">
        <f t="shared" ca="1" si="291"/>
        <v>#N/A</v>
      </c>
      <c r="M2021" s="242" t="e">
        <f t="shared" ca="1" si="292"/>
        <v>#N/A</v>
      </c>
      <c r="N2021" s="20"/>
      <c r="O2021" s="74">
        <f t="shared" ca="1" si="297"/>
        <v>-1</v>
      </c>
      <c r="P2021" s="75">
        <f t="shared" ca="1" si="289"/>
        <v>0</v>
      </c>
      <c r="Q2021" s="76" t="str">
        <f t="shared" ca="1" si="293"/>
        <v/>
      </c>
      <c r="R2021" s="75"/>
      <c r="S2021" s="77">
        <f t="shared" ca="1" si="290"/>
        <v>-1</v>
      </c>
      <c r="T2021" s="78"/>
      <c r="U2021" s="81">
        <f t="shared" ca="1" si="298"/>
        <v>-945</v>
      </c>
      <c r="V2021" s="82">
        <f t="shared" ca="1" si="294"/>
        <v>149602.67999999988</v>
      </c>
      <c r="W2021" s="50"/>
      <c r="X2021" s="50"/>
      <c r="Y2021" s="50"/>
      <c r="Z2021" s="50"/>
      <c r="AA2021" s="50"/>
      <c r="AG2021" s="50"/>
      <c r="AH2021" s="50"/>
      <c r="AI2021" s="50"/>
      <c r="AJ2021" s="50"/>
      <c r="AK2021" s="50"/>
      <c r="AL2021" s="50"/>
      <c r="AM2021" s="50"/>
      <c r="AN2021" s="50"/>
      <c r="AO2021" s="50"/>
      <c r="AP2021" s="138" t="str">
        <f>IF(NOT($AS2021=$AS2022),ROW(),"")</f>
        <v/>
      </c>
      <c r="AQ2021" s="20" t="str">
        <f>IF(NOT(AS2021=AS2022),AS2022,"")</f>
        <v/>
      </c>
      <c r="AR2021" s="20" t="str">
        <f>INDEX($AB$15:$AM$15,MATCH($AS2021,$AB$11:$AM$11,0))</f>
        <v>in</v>
      </c>
      <c r="AS2021" s="20" t="str">
        <f>LEFT(AT2021,4)</f>
        <v>2007</v>
      </c>
      <c r="AT2021" s="139" t="str">
        <f>LEFT(B2021,6)</f>
        <v>200711</v>
      </c>
    </row>
    <row r="2022" spans="2:46" x14ac:dyDescent="0.25">
      <c r="B2022" s="11">
        <f>'Market Data'!B2008</f>
        <v>20071112</v>
      </c>
      <c r="C2022" s="2">
        <f>'Market Data'!C2008</f>
        <v>8413</v>
      </c>
      <c r="D2022" s="2">
        <f>'Market Data'!D2008</f>
        <v>8461.5</v>
      </c>
      <c r="E2022" s="2">
        <f>'Market Data'!E2008</f>
        <v>8395</v>
      </c>
      <c r="F2022" s="12">
        <f>'Market Data'!F2008</f>
        <v>8441</v>
      </c>
      <c r="H2022" s="151">
        <f t="shared" si="295"/>
        <v>2004</v>
      </c>
      <c r="I2022" s="244">
        <f ca="1">IF($H2022&lt;($J$6+1),"",PFE(OFFSET($F2022,0,0,-$J$6)))</f>
        <v>-3.9909212466414219E-2</v>
      </c>
      <c r="J2022" s="19"/>
      <c r="K2022" s="139" t="str">
        <f t="shared" ca="1" si="296"/>
        <v>Short</v>
      </c>
      <c r="L2022" s="243" t="e">
        <f t="shared" ca="1" si="291"/>
        <v>#N/A</v>
      </c>
      <c r="M2022" s="242" t="e">
        <f t="shared" ca="1" si="292"/>
        <v>#N/A</v>
      </c>
      <c r="N2022" s="20"/>
      <c r="O2022" s="74">
        <f t="shared" ca="1" si="297"/>
        <v>-1</v>
      </c>
      <c r="P2022" s="75">
        <f t="shared" ca="1" si="289"/>
        <v>0</v>
      </c>
      <c r="Q2022" s="76" t="str">
        <f t="shared" ca="1" si="293"/>
        <v/>
      </c>
      <c r="R2022" s="75"/>
      <c r="S2022" s="77">
        <f t="shared" ca="1" si="290"/>
        <v>-1</v>
      </c>
      <c r="T2022" s="78"/>
      <c r="U2022" s="81">
        <f t="shared" ca="1" si="298"/>
        <v>892.5</v>
      </c>
      <c r="V2022" s="82">
        <f t="shared" ca="1" si="294"/>
        <v>150495.17999999988</v>
      </c>
      <c r="W2022" s="50"/>
      <c r="X2022" s="50"/>
      <c r="Y2022" s="50"/>
      <c r="Z2022" s="50"/>
      <c r="AA2022" s="50"/>
      <c r="AG2022" s="50"/>
      <c r="AH2022" s="50"/>
      <c r="AI2022" s="50"/>
      <c r="AJ2022" s="50"/>
      <c r="AK2022" s="50"/>
      <c r="AL2022" s="50"/>
      <c r="AM2022" s="50"/>
      <c r="AN2022" s="50"/>
      <c r="AO2022" s="50"/>
      <c r="AP2022" s="138" t="str">
        <f>IF(NOT($AS2022=$AS2023),ROW(),"")</f>
        <v/>
      </c>
      <c r="AQ2022" s="20" t="str">
        <f>IF(NOT(AS2022=AS2023),AS2023,"")</f>
        <v/>
      </c>
      <c r="AR2022" s="20" t="str">
        <f>INDEX($AB$15:$AM$15,MATCH($AS2022,$AB$11:$AM$11,0))</f>
        <v>in</v>
      </c>
      <c r="AS2022" s="20" t="str">
        <f>LEFT(AT2022,4)</f>
        <v>2007</v>
      </c>
      <c r="AT2022" s="139" t="str">
        <f>LEFT(B2022,6)</f>
        <v>200711</v>
      </c>
    </row>
    <row r="2023" spans="2:46" x14ac:dyDescent="0.25">
      <c r="B2023" s="11">
        <f>'Market Data'!B2009</f>
        <v>20071113</v>
      </c>
      <c r="C2023" s="2">
        <f>'Market Data'!C2009</f>
        <v>8385.5</v>
      </c>
      <c r="D2023" s="2">
        <f>'Market Data'!D2009</f>
        <v>8422</v>
      </c>
      <c r="E2023" s="2">
        <f>'Market Data'!E2009</f>
        <v>8384</v>
      </c>
      <c r="F2023" s="12">
        <f>'Market Data'!F2009</f>
        <v>8399.5</v>
      </c>
      <c r="H2023" s="151">
        <f t="shared" si="295"/>
        <v>2005</v>
      </c>
      <c r="I2023" s="244">
        <f ca="1">IF($H2023&lt;($J$6+1),"",PFE(OFFSET($F2023,0,0,-$J$6)))</f>
        <v>-7.0692643149790776E-2</v>
      </c>
      <c r="J2023" s="19"/>
      <c r="K2023" s="139" t="str">
        <f t="shared" ca="1" si="296"/>
        <v>Short</v>
      </c>
      <c r="L2023" s="243" t="e">
        <f t="shared" ca="1" si="291"/>
        <v>#N/A</v>
      </c>
      <c r="M2023" s="242" t="e">
        <f t="shared" ca="1" si="292"/>
        <v>#N/A</v>
      </c>
      <c r="N2023" s="20"/>
      <c r="O2023" s="74">
        <f t="shared" ca="1" si="297"/>
        <v>-1</v>
      </c>
      <c r="P2023" s="75">
        <f t="shared" ca="1" si="289"/>
        <v>0</v>
      </c>
      <c r="Q2023" s="76" t="str">
        <f t="shared" ca="1" si="293"/>
        <v/>
      </c>
      <c r="R2023" s="75"/>
      <c r="S2023" s="77">
        <f t="shared" ca="1" si="290"/>
        <v>-1</v>
      </c>
      <c r="T2023" s="78"/>
      <c r="U2023" s="81">
        <f t="shared" ca="1" si="298"/>
        <v>1452.5</v>
      </c>
      <c r="V2023" s="82">
        <f t="shared" ca="1" si="294"/>
        <v>151947.67999999988</v>
      </c>
      <c r="W2023" s="50"/>
      <c r="X2023" s="50"/>
      <c r="Y2023" s="50"/>
      <c r="Z2023" s="50"/>
      <c r="AA2023" s="50"/>
      <c r="AG2023" s="50"/>
      <c r="AH2023" s="50"/>
      <c r="AI2023" s="50"/>
      <c r="AJ2023" s="50"/>
      <c r="AK2023" s="50"/>
      <c r="AL2023" s="50"/>
      <c r="AM2023" s="50"/>
      <c r="AN2023" s="50"/>
      <c r="AO2023" s="50"/>
      <c r="AP2023" s="138" t="str">
        <f>IF(NOT($AS2023=$AS2024),ROW(),"")</f>
        <v/>
      </c>
      <c r="AQ2023" s="20" t="str">
        <f>IF(NOT(AS2023=AS2024),AS2024,"")</f>
        <v/>
      </c>
      <c r="AR2023" s="20" t="str">
        <f>INDEX($AB$15:$AM$15,MATCH($AS2023,$AB$11:$AM$11,0))</f>
        <v>in</v>
      </c>
      <c r="AS2023" s="20" t="str">
        <f>LEFT(AT2023,4)</f>
        <v>2007</v>
      </c>
      <c r="AT2023" s="139" t="str">
        <f>LEFT(B2023,6)</f>
        <v>200711</v>
      </c>
    </row>
    <row r="2024" spans="2:46" x14ac:dyDescent="0.25">
      <c r="B2024" s="11">
        <f>'Market Data'!B2010</f>
        <v>20071114</v>
      </c>
      <c r="C2024" s="2">
        <f>'Market Data'!C2010</f>
        <v>8488</v>
      </c>
      <c r="D2024" s="2">
        <f>'Market Data'!D2010</f>
        <v>8507.5</v>
      </c>
      <c r="E2024" s="2">
        <f>'Market Data'!E2010</f>
        <v>8392</v>
      </c>
      <c r="F2024" s="12">
        <f>'Market Data'!F2010</f>
        <v>8417</v>
      </c>
      <c r="H2024" s="151">
        <f t="shared" si="295"/>
        <v>2006</v>
      </c>
      <c r="I2024" s="244">
        <f ca="1">IF($H2024&lt;($J$6+1),"",PFE(OFFSET($F2024,0,0,-$J$6)))</f>
        <v>-3.6752273662482522E-2</v>
      </c>
      <c r="J2024" s="19"/>
      <c r="K2024" s="139" t="str">
        <f t="shared" ca="1" si="296"/>
        <v>Short</v>
      </c>
      <c r="L2024" s="243" t="e">
        <f t="shared" ca="1" si="291"/>
        <v>#N/A</v>
      </c>
      <c r="M2024" s="242" t="e">
        <f t="shared" ca="1" si="292"/>
        <v>#N/A</v>
      </c>
      <c r="N2024" s="20"/>
      <c r="O2024" s="74">
        <f t="shared" ca="1" si="297"/>
        <v>-1</v>
      </c>
      <c r="P2024" s="75">
        <f t="shared" ca="1" si="289"/>
        <v>0</v>
      </c>
      <c r="Q2024" s="76" t="str">
        <f t="shared" ca="1" si="293"/>
        <v/>
      </c>
      <c r="R2024" s="75"/>
      <c r="S2024" s="77">
        <f t="shared" ca="1" si="290"/>
        <v>-1</v>
      </c>
      <c r="T2024" s="78"/>
      <c r="U2024" s="81">
        <f t="shared" ca="1" si="298"/>
        <v>-612.5</v>
      </c>
      <c r="V2024" s="82">
        <f t="shared" ca="1" si="294"/>
        <v>151335.17999999988</v>
      </c>
      <c r="W2024" s="50"/>
      <c r="X2024" s="50"/>
      <c r="Y2024" s="50"/>
      <c r="Z2024" s="50"/>
      <c r="AA2024" s="50"/>
      <c r="AG2024" s="50"/>
      <c r="AH2024" s="50"/>
      <c r="AI2024" s="50"/>
      <c r="AJ2024" s="50"/>
      <c r="AK2024" s="50"/>
      <c r="AL2024" s="50"/>
      <c r="AM2024" s="50"/>
      <c r="AN2024" s="50"/>
      <c r="AO2024" s="50"/>
      <c r="AP2024" s="138" t="str">
        <f>IF(NOT($AS2024=$AS2025),ROW(),"")</f>
        <v/>
      </c>
      <c r="AQ2024" s="20" t="str">
        <f>IF(NOT(AS2024=AS2025),AS2025,"")</f>
        <v/>
      </c>
      <c r="AR2024" s="20" t="str">
        <f>INDEX($AB$15:$AM$15,MATCH($AS2024,$AB$11:$AM$11,0))</f>
        <v>in</v>
      </c>
      <c r="AS2024" s="20" t="str">
        <f>LEFT(AT2024,4)</f>
        <v>2007</v>
      </c>
      <c r="AT2024" s="139" t="str">
        <f>LEFT(B2024,6)</f>
        <v>200711</v>
      </c>
    </row>
    <row r="2025" spans="2:46" x14ac:dyDescent="0.25">
      <c r="B2025" s="11">
        <f>'Market Data'!B2011</f>
        <v>20071115</v>
      </c>
      <c r="C2025" s="2">
        <f>'Market Data'!C2011</f>
        <v>8400</v>
      </c>
      <c r="D2025" s="2">
        <f>'Market Data'!D2011</f>
        <v>8431.5</v>
      </c>
      <c r="E2025" s="2">
        <f>'Market Data'!E2011</f>
        <v>8245</v>
      </c>
      <c r="F2025" s="12">
        <f>'Market Data'!F2011</f>
        <v>8255</v>
      </c>
      <c r="H2025" s="151">
        <f t="shared" si="295"/>
        <v>2007</v>
      </c>
      <c r="I2025" s="244">
        <f ca="1">IF($H2025&lt;($J$6+1),"",PFE(OFFSET($F2025,0,0,-$J$6)))</f>
        <v>-8.9281441127032554E-2</v>
      </c>
      <c r="J2025" s="19"/>
      <c r="K2025" s="139" t="str">
        <f t="shared" ca="1" si="296"/>
        <v>Short</v>
      </c>
      <c r="L2025" s="243" t="e">
        <f t="shared" ca="1" si="291"/>
        <v>#N/A</v>
      </c>
      <c r="M2025" s="242" t="e">
        <f t="shared" ca="1" si="292"/>
        <v>#N/A</v>
      </c>
      <c r="N2025" s="20"/>
      <c r="O2025" s="74">
        <f t="shared" ca="1" si="297"/>
        <v>-1</v>
      </c>
      <c r="P2025" s="75">
        <f t="shared" ca="1" si="289"/>
        <v>0</v>
      </c>
      <c r="Q2025" s="76" t="str">
        <f t="shared" ca="1" si="293"/>
        <v/>
      </c>
      <c r="R2025" s="75"/>
      <c r="S2025" s="77">
        <f t="shared" ca="1" si="290"/>
        <v>-1</v>
      </c>
      <c r="T2025" s="78"/>
      <c r="U2025" s="81">
        <f t="shared" ca="1" si="298"/>
        <v>5670</v>
      </c>
      <c r="V2025" s="82">
        <f t="shared" ca="1" si="294"/>
        <v>157005.17999999988</v>
      </c>
      <c r="W2025" s="50"/>
      <c r="X2025" s="50"/>
      <c r="Y2025" s="50"/>
      <c r="Z2025" s="50"/>
      <c r="AA2025" s="50"/>
      <c r="AG2025" s="50"/>
      <c r="AH2025" s="50"/>
      <c r="AI2025" s="50"/>
      <c r="AJ2025" s="50"/>
      <c r="AK2025" s="50"/>
      <c r="AL2025" s="50"/>
      <c r="AM2025" s="50"/>
      <c r="AN2025" s="50"/>
      <c r="AO2025" s="50"/>
      <c r="AP2025" s="138" t="str">
        <f>IF(NOT($AS2025=$AS2026),ROW(),"")</f>
        <v/>
      </c>
      <c r="AQ2025" s="20" t="str">
        <f>IF(NOT(AS2025=AS2026),AS2026,"")</f>
        <v/>
      </c>
      <c r="AR2025" s="20" t="str">
        <f>INDEX($AB$15:$AM$15,MATCH($AS2025,$AB$11:$AM$11,0))</f>
        <v>in</v>
      </c>
      <c r="AS2025" s="20" t="str">
        <f>LEFT(AT2025,4)</f>
        <v>2007</v>
      </c>
      <c r="AT2025" s="139" t="str">
        <f>LEFT(B2025,6)</f>
        <v>200711</v>
      </c>
    </row>
    <row r="2026" spans="2:46" x14ac:dyDescent="0.25">
      <c r="B2026" s="11">
        <f>'Market Data'!B2012</f>
        <v>20071116</v>
      </c>
      <c r="C2026" s="2">
        <f>'Market Data'!C2012</f>
        <v>8241.5</v>
      </c>
      <c r="D2026" s="2">
        <f>'Market Data'!D2012</f>
        <v>8283.5</v>
      </c>
      <c r="E2026" s="2">
        <f>'Market Data'!E2012</f>
        <v>8187.5</v>
      </c>
      <c r="F2026" s="12">
        <f>'Market Data'!F2012</f>
        <v>8252</v>
      </c>
      <c r="H2026" s="151">
        <f t="shared" si="295"/>
        <v>2008</v>
      </c>
      <c r="I2026" s="244">
        <f ca="1">IF($H2026&lt;($J$6+1),"",PFE(OFFSET($F2026,0,0,-$J$6)))</f>
        <v>-7.0884575004645678E-2</v>
      </c>
      <c r="J2026" s="19"/>
      <c r="K2026" s="139" t="str">
        <f t="shared" ca="1" si="296"/>
        <v>Short</v>
      </c>
      <c r="L2026" s="243" t="e">
        <f t="shared" ca="1" si="291"/>
        <v>#N/A</v>
      </c>
      <c r="M2026" s="242" t="e">
        <f t="shared" ca="1" si="292"/>
        <v>#N/A</v>
      </c>
      <c r="N2026" s="20"/>
      <c r="O2026" s="74">
        <f t="shared" ca="1" si="297"/>
        <v>-1</v>
      </c>
      <c r="P2026" s="75">
        <f t="shared" ca="1" si="289"/>
        <v>0</v>
      </c>
      <c r="Q2026" s="76" t="str">
        <f t="shared" ca="1" si="293"/>
        <v/>
      </c>
      <c r="R2026" s="75"/>
      <c r="S2026" s="77">
        <f t="shared" ca="1" si="290"/>
        <v>-1</v>
      </c>
      <c r="T2026" s="78"/>
      <c r="U2026" s="81">
        <f t="shared" ca="1" si="298"/>
        <v>105</v>
      </c>
      <c r="V2026" s="82">
        <f t="shared" ca="1" si="294"/>
        <v>157110.17999999988</v>
      </c>
      <c r="W2026" s="50"/>
      <c r="X2026" s="50"/>
      <c r="Y2026" s="50"/>
      <c r="Z2026" s="50"/>
      <c r="AA2026" s="50"/>
      <c r="AG2026" s="50"/>
      <c r="AH2026" s="50"/>
      <c r="AI2026" s="50"/>
      <c r="AJ2026" s="50"/>
      <c r="AK2026" s="50"/>
      <c r="AL2026" s="50"/>
      <c r="AM2026" s="50"/>
      <c r="AN2026" s="50"/>
      <c r="AO2026" s="50"/>
      <c r="AP2026" s="138" t="str">
        <f>IF(NOT($AS2026=$AS2027),ROW(),"")</f>
        <v/>
      </c>
      <c r="AQ2026" s="20" t="str">
        <f>IF(NOT(AS2026=AS2027),AS2027,"")</f>
        <v/>
      </c>
      <c r="AR2026" s="20" t="str">
        <f>INDEX($AB$15:$AM$15,MATCH($AS2026,$AB$11:$AM$11,0))</f>
        <v>in</v>
      </c>
      <c r="AS2026" s="20" t="str">
        <f>LEFT(AT2026,4)</f>
        <v>2007</v>
      </c>
      <c r="AT2026" s="139" t="str">
        <f>LEFT(B2026,6)</f>
        <v>200711</v>
      </c>
    </row>
    <row r="2027" spans="2:46" x14ac:dyDescent="0.25">
      <c r="B2027" s="11">
        <f>'Market Data'!B2013</f>
        <v>20071119</v>
      </c>
      <c r="C2027" s="2">
        <f>'Market Data'!C2013</f>
        <v>8245.5</v>
      </c>
      <c r="D2027" s="2">
        <f>'Market Data'!D2013</f>
        <v>8265</v>
      </c>
      <c r="E2027" s="2">
        <f>'Market Data'!E2013</f>
        <v>8124</v>
      </c>
      <c r="F2027" s="12">
        <f>'Market Data'!F2013</f>
        <v>8141.5</v>
      </c>
      <c r="H2027" s="151">
        <f t="shared" si="295"/>
        <v>2009</v>
      </c>
      <c r="I2027" s="244">
        <f ca="1">IF($H2027&lt;($J$6+1),"",PFE(OFFSET($F2027,0,0,-$J$6)))</f>
        <v>-6.4527559416808739E-2</v>
      </c>
      <c r="J2027" s="19"/>
      <c r="K2027" s="139" t="str">
        <f t="shared" ca="1" si="296"/>
        <v>Short</v>
      </c>
      <c r="L2027" s="243" t="e">
        <f t="shared" ca="1" si="291"/>
        <v>#N/A</v>
      </c>
      <c r="M2027" s="242" t="e">
        <f t="shared" ca="1" si="292"/>
        <v>#N/A</v>
      </c>
      <c r="N2027" s="20"/>
      <c r="O2027" s="74">
        <f t="shared" ca="1" si="297"/>
        <v>-1</v>
      </c>
      <c r="P2027" s="75">
        <f t="shared" ca="1" si="289"/>
        <v>0</v>
      </c>
      <c r="Q2027" s="76" t="str">
        <f t="shared" ca="1" si="293"/>
        <v/>
      </c>
      <c r="R2027" s="75"/>
      <c r="S2027" s="77">
        <f t="shared" ca="1" si="290"/>
        <v>-1</v>
      </c>
      <c r="T2027" s="78"/>
      <c r="U2027" s="81">
        <f t="shared" ca="1" si="298"/>
        <v>3867.5</v>
      </c>
      <c r="V2027" s="82">
        <f t="shared" ca="1" si="294"/>
        <v>160977.67999999988</v>
      </c>
      <c r="W2027" s="50"/>
      <c r="X2027" s="50"/>
      <c r="Y2027" s="50"/>
      <c r="Z2027" s="50"/>
      <c r="AA2027" s="50"/>
      <c r="AG2027" s="50"/>
      <c r="AH2027" s="50"/>
      <c r="AI2027" s="50"/>
      <c r="AJ2027" s="50"/>
      <c r="AK2027" s="50"/>
      <c r="AL2027" s="50"/>
      <c r="AM2027" s="50"/>
      <c r="AN2027" s="50"/>
      <c r="AO2027" s="50"/>
      <c r="AP2027" s="138" t="str">
        <f>IF(NOT($AS2027=$AS2028),ROW(),"")</f>
        <v/>
      </c>
      <c r="AQ2027" s="20" t="str">
        <f>IF(NOT(AS2027=AS2028),AS2028,"")</f>
        <v/>
      </c>
      <c r="AR2027" s="20" t="str">
        <f>INDEX($AB$15:$AM$15,MATCH($AS2027,$AB$11:$AM$11,0))</f>
        <v>in</v>
      </c>
      <c r="AS2027" s="20" t="str">
        <f>LEFT(AT2027,4)</f>
        <v>2007</v>
      </c>
      <c r="AT2027" s="139" t="str">
        <f>LEFT(B2027,6)</f>
        <v>200711</v>
      </c>
    </row>
    <row r="2028" spans="2:46" x14ac:dyDescent="0.25">
      <c r="B2028" s="11">
        <f>'Market Data'!B2014</f>
        <v>20071120</v>
      </c>
      <c r="C2028" s="2">
        <f>'Market Data'!C2014</f>
        <v>8180</v>
      </c>
      <c r="D2028" s="2">
        <f>'Market Data'!D2014</f>
        <v>8261.5</v>
      </c>
      <c r="E2028" s="2">
        <f>'Market Data'!E2014</f>
        <v>8150.5</v>
      </c>
      <c r="F2028" s="12">
        <f>'Market Data'!F2014</f>
        <v>8213.5</v>
      </c>
      <c r="H2028" s="151">
        <f t="shared" si="295"/>
        <v>2010</v>
      </c>
      <c r="I2028" s="244">
        <f ca="1">IF($H2028&lt;($J$6+1),"",PFE(OFFSET($F2028,0,0,-$J$6)))</f>
        <v>1.8805752845046361E-2</v>
      </c>
      <c r="J2028" s="19"/>
      <c r="K2028" s="139" t="str">
        <f t="shared" ca="1" si="296"/>
        <v>Long</v>
      </c>
      <c r="L2028" s="243">
        <f t="shared" ca="1" si="291"/>
        <v>8213.5</v>
      </c>
      <c r="M2028" s="242" t="e">
        <f t="shared" ca="1" si="292"/>
        <v>#N/A</v>
      </c>
      <c r="N2028" s="20"/>
      <c r="O2028" s="74">
        <f t="shared" ca="1" si="297"/>
        <v>1</v>
      </c>
      <c r="P2028" s="75">
        <f t="shared" ca="1" si="289"/>
        <v>2</v>
      </c>
      <c r="Q2028" s="76" t="str">
        <f t="shared" ca="1" si="293"/>
        <v>Fill</v>
      </c>
      <c r="R2028" s="75"/>
      <c r="S2028" s="77">
        <f t="shared" ca="1" si="290"/>
        <v>-1</v>
      </c>
      <c r="T2028" s="78"/>
      <c r="U2028" s="81">
        <f t="shared" ca="1" si="298"/>
        <v>-2520</v>
      </c>
      <c r="V2028" s="82">
        <f t="shared" ca="1" si="294"/>
        <v>158457.67999999988</v>
      </c>
      <c r="W2028" s="50"/>
      <c r="X2028" s="50"/>
      <c r="Y2028" s="50"/>
      <c r="Z2028" s="50"/>
      <c r="AA2028" s="50"/>
      <c r="AG2028" s="50"/>
      <c r="AH2028" s="50"/>
      <c r="AI2028" s="50"/>
      <c r="AJ2028" s="50"/>
      <c r="AK2028" s="50"/>
      <c r="AL2028" s="50"/>
      <c r="AM2028" s="50"/>
      <c r="AN2028" s="50"/>
      <c r="AO2028" s="50"/>
      <c r="AP2028" s="138" t="str">
        <f>IF(NOT($AS2028=$AS2029),ROW(),"")</f>
        <v/>
      </c>
      <c r="AQ2028" s="20" t="str">
        <f>IF(NOT(AS2028=AS2029),AS2029,"")</f>
        <v/>
      </c>
      <c r="AR2028" s="20" t="str">
        <f>INDEX($AB$15:$AM$15,MATCH($AS2028,$AB$11:$AM$11,0))</f>
        <v>in</v>
      </c>
      <c r="AS2028" s="20" t="str">
        <f>LEFT(AT2028,4)</f>
        <v>2007</v>
      </c>
      <c r="AT2028" s="139" t="str">
        <f>LEFT(B2028,6)</f>
        <v>200711</v>
      </c>
    </row>
    <row r="2029" spans="2:46" x14ac:dyDescent="0.25">
      <c r="B2029" s="11">
        <f>'Market Data'!B2015</f>
        <v>20071121</v>
      </c>
      <c r="C2029" s="2">
        <f>'Market Data'!C2015</f>
        <v>8162.5</v>
      </c>
      <c r="D2029" s="2">
        <f>'Market Data'!D2015</f>
        <v>8188.5</v>
      </c>
      <c r="E2029" s="2">
        <f>'Market Data'!E2015</f>
        <v>8095</v>
      </c>
      <c r="F2029" s="12">
        <f>'Market Data'!F2015</f>
        <v>8185</v>
      </c>
      <c r="H2029" s="151">
        <f t="shared" si="295"/>
        <v>2011</v>
      </c>
      <c r="I2029" s="244">
        <f ca="1">IF($H2029&lt;($J$6+1),"",PFE(OFFSET($F2029,0,0,-$J$6)))</f>
        <v>1.9567689882049478E-2</v>
      </c>
      <c r="J2029" s="19"/>
      <c r="K2029" s="139" t="str">
        <f t="shared" ca="1" si="296"/>
        <v>Long</v>
      </c>
      <c r="L2029" s="243" t="e">
        <f t="shared" ca="1" si="291"/>
        <v>#N/A</v>
      </c>
      <c r="M2029" s="242" t="e">
        <f t="shared" ca="1" si="292"/>
        <v>#N/A</v>
      </c>
      <c r="N2029" s="20"/>
      <c r="O2029" s="74">
        <f t="shared" ca="1" si="297"/>
        <v>1</v>
      </c>
      <c r="P2029" s="75">
        <f t="shared" ca="1" si="289"/>
        <v>0</v>
      </c>
      <c r="Q2029" s="76" t="str">
        <f t="shared" ca="1" si="293"/>
        <v/>
      </c>
      <c r="R2029" s="75"/>
      <c r="S2029" s="77">
        <f t="shared" ca="1" si="290"/>
        <v>1</v>
      </c>
      <c r="T2029" s="78"/>
      <c r="U2029" s="81">
        <f t="shared" ca="1" si="298"/>
        <v>2390.58</v>
      </c>
      <c r="V2029" s="82">
        <f t="shared" ca="1" si="294"/>
        <v>160848.25999999986</v>
      </c>
      <c r="W2029" s="50"/>
      <c r="X2029" s="50"/>
      <c r="Y2029" s="50"/>
      <c r="Z2029" s="50"/>
      <c r="AA2029" s="50"/>
      <c r="AG2029" s="50"/>
      <c r="AH2029" s="50"/>
      <c r="AI2029" s="50"/>
      <c r="AJ2029" s="50"/>
      <c r="AK2029" s="50"/>
      <c r="AL2029" s="50"/>
      <c r="AM2029" s="50"/>
      <c r="AN2029" s="50"/>
      <c r="AO2029" s="50"/>
      <c r="AP2029" s="138" t="str">
        <f>IF(NOT($AS2029=$AS2030),ROW(),"")</f>
        <v/>
      </c>
      <c r="AQ2029" s="20" t="str">
        <f>IF(NOT(AS2029=AS2030),AS2030,"")</f>
        <v/>
      </c>
      <c r="AR2029" s="20" t="str">
        <f>INDEX($AB$15:$AM$15,MATCH($AS2029,$AB$11:$AM$11,0))</f>
        <v>in</v>
      </c>
      <c r="AS2029" s="20" t="str">
        <f>LEFT(AT2029,4)</f>
        <v>2007</v>
      </c>
      <c r="AT2029" s="139" t="str">
        <f>LEFT(B2029,6)</f>
        <v>200711</v>
      </c>
    </row>
    <row r="2030" spans="2:46" x14ac:dyDescent="0.25">
      <c r="B2030" s="11">
        <f>'Market Data'!B2016</f>
        <v>20071122</v>
      </c>
      <c r="C2030" s="2">
        <f>'Market Data'!C2016</f>
        <v>8145</v>
      </c>
      <c r="D2030" s="2">
        <f>'Market Data'!D2016</f>
        <v>8205</v>
      </c>
      <c r="E2030" s="2">
        <f>'Market Data'!E2016</f>
        <v>8107.5</v>
      </c>
      <c r="F2030" s="12">
        <f>'Market Data'!F2016</f>
        <v>8183</v>
      </c>
      <c r="H2030" s="151">
        <f t="shared" si="295"/>
        <v>2012</v>
      </c>
      <c r="I2030" s="244">
        <f ca="1">IF($H2030&lt;($J$6+1),"",PFE(OFFSET($F2030,0,0,-$J$6)))</f>
        <v>-2.1539731633008957E-2</v>
      </c>
      <c r="J2030" s="19"/>
      <c r="K2030" s="139" t="str">
        <f t="shared" ca="1" si="296"/>
        <v>Short</v>
      </c>
      <c r="L2030" s="243" t="e">
        <f t="shared" ca="1" si="291"/>
        <v>#N/A</v>
      </c>
      <c r="M2030" s="242">
        <f t="shared" ca="1" si="292"/>
        <v>8183</v>
      </c>
      <c r="N2030" s="20"/>
      <c r="O2030" s="74">
        <f t="shared" ca="1" si="297"/>
        <v>-1</v>
      </c>
      <c r="P2030" s="75">
        <f t="shared" ca="1" si="289"/>
        <v>-2</v>
      </c>
      <c r="Q2030" s="76" t="str">
        <f t="shared" ca="1" si="293"/>
        <v>Fill</v>
      </c>
      <c r="R2030" s="75"/>
      <c r="S2030" s="77">
        <f t="shared" ca="1" si="290"/>
        <v>1</v>
      </c>
      <c r="T2030" s="78"/>
      <c r="U2030" s="81">
        <f t="shared" ca="1" si="298"/>
        <v>-70</v>
      </c>
      <c r="V2030" s="82">
        <f t="shared" ca="1" si="294"/>
        <v>160778.25999999986</v>
      </c>
      <c r="W2030" s="50"/>
      <c r="X2030" s="50"/>
      <c r="Y2030" s="50"/>
      <c r="Z2030" s="50"/>
      <c r="AA2030" s="50"/>
      <c r="AG2030" s="50"/>
      <c r="AH2030" s="50"/>
      <c r="AI2030" s="50"/>
      <c r="AJ2030" s="50"/>
      <c r="AK2030" s="50"/>
      <c r="AL2030" s="50"/>
      <c r="AM2030" s="50"/>
      <c r="AN2030" s="50"/>
      <c r="AO2030" s="50"/>
      <c r="AP2030" s="138" t="str">
        <f>IF(NOT($AS2030=$AS2031),ROW(),"")</f>
        <v/>
      </c>
      <c r="AQ2030" s="20" t="str">
        <f>IF(NOT(AS2030=AS2031),AS2031,"")</f>
        <v/>
      </c>
      <c r="AR2030" s="20" t="str">
        <f>INDEX($AB$15:$AM$15,MATCH($AS2030,$AB$11:$AM$11,0))</f>
        <v>in</v>
      </c>
      <c r="AS2030" s="20" t="str">
        <f>LEFT(AT2030,4)</f>
        <v>2007</v>
      </c>
      <c r="AT2030" s="139" t="str">
        <f>LEFT(B2030,6)</f>
        <v>200711</v>
      </c>
    </row>
    <row r="2031" spans="2:46" x14ac:dyDescent="0.25">
      <c r="B2031" s="11">
        <f>'Market Data'!B2017</f>
        <v>20071123</v>
      </c>
      <c r="C2031" s="2">
        <f>'Market Data'!C2017</f>
        <v>8178</v>
      </c>
      <c r="D2031" s="2">
        <f>'Market Data'!D2017</f>
        <v>8250</v>
      </c>
      <c r="E2031" s="2">
        <f>'Market Data'!E2017</f>
        <v>8165</v>
      </c>
      <c r="F2031" s="12">
        <f>'Market Data'!F2017</f>
        <v>8238</v>
      </c>
      <c r="H2031" s="151">
        <f t="shared" si="295"/>
        <v>2013</v>
      </c>
      <c r="I2031" s="244">
        <f ca="1">IF($H2031&lt;($J$6+1),"",PFE(OFFSET($F2031,0,0,-$J$6)))</f>
        <v>-2.6791599312026043E-2</v>
      </c>
      <c r="J2031" s="19"/>
      <c r="K2031" s="139" t="str">
        <f t="shared" ca="1" si="296"/>
        <v>Short</v>
      </c>
      <c r="L2031" s="243" t="e">
        <f t="shared" ca="1" si="291"/>
        <v>#N/A</v>
      </c>
      <c r="M2031" s="242" t="e">
        <f t="shared" ca="1" si="292"/>
        <v>#N/A</v>
      </c>
      <c r="N2031" s="20"/>
      <c r="O2031" s="74">
        <f t="shared" ca="1" si="297"/>
        <v>-1</v>
      </c>
      <c r="P2031" s="75">
        <f t="shared" ca="1" si="289"/>
        <v>0</v>
      </c>
      <c r="Q2031" s="76" t="str">
        <f t="shared" ca="1" si="293"/>
        <v/>
      </c>
      <c r="R2031" s="75"/>
      <c r="S2031" s="77">
        <f t="shared" ca="1" si="290"/>
        <v>-1</v>
      </c>
      <c r="T2031" s="78"/>
      <c r="U2031" s="81">
        <f t="shared" ca="1" si="298"/>
        <v>-2456.92</v>
      </c>
      <c r="V2031" s="82">
        <f t="shared" ca="1" si="294"/>
        <v>158321.33999999985</v>
      </c>
      <c r="W2031" s="50"/>
      <c r="X2031" s="50"/>
      <c r="Y2031" s="50"/>
      <c r="Z2031" s="50"/>
      <c r="AA2031" s="50"/>
      <c r="AG2031" s="50"/>
      <c r="AH2031" s="50"/>
      <c r="AI2031" s="50"/>
      <c r="AJ2031" s="50"/>
      <c r="AK2031" s="50"/>
      <c r="AL2031" s="50"/>
      <c r="AM2031" s="50"/>
      <c r="AN2031" s="50"/>
      <c r="AO2031" s="50"/>
      <c r="AP2031" s="138" t="str">
        <f>IF(NOT($AS2031=$AS2032),ROW(),"")</f>
        <v/>
      </c>
      <c r="AQ2031" s="20" t="str">
        <f>IF(NOT(AS2031=AS2032),AS2032,"")</f>
        <v/>
      </c>
      <c r="AR2031" s="20" t="str">
        <f>INDEX($AB$15:$AM$15,MATCH($AS2031,$AB$11:$AM$11,0))</f>
        <v>in</v>
      </c>
      <c r="AS2031" s="20" t="str">
        <f>LEFT(AT2031,4)</f>
        <v>2007</v>
      </c>
      <c r="AT2031" s="139" t="str">
        <f>LEFT(B2031,6)</f>
        <v>200711</v>
      </c>
    </row>
    <row r="2032" spans="2:46" x14ac:dyDescent="0.25">
      <c r="B2032" s="11">
        <f>'Market Data'!B2018</f>
        <v>20071126</v>
      </c>
      <c r="C2032" s="2">
        <f>'Market Data'!C2018</f>
        <v>8287.5</v>
      </c>
      <c r="D2032" s="2">
        <f>'Market Data'!D2018</f>
        <v>8301</v>
      </c>
      <c r="E2032" s="2">
        <f>'Market Data'!E2018</f>
        <v>8177.5</v>
      </c>
      <c r="F2032" s="12">
        <f>'Market Data'!F2018</f>
        <v>8203</v>
      </c>
      <c r="H2032" s="151">
        <f t="shared" si="295"/>
        <v>2014</v>
      </c>
      <c r="I2032" s="244">
        <f ca="1">IF($H2032&lt;($J$6+1),"",PFE(OFFSET($F2032,0,0,-$J$6)))</f>
        <v>-2.0828625029227221E-2</v>
      </c>
      <c r="J2032" s="19"/>
      <c r="K2032" s="139" t="str">
        <f t="shared" ca="1" si="296"/>
        <v>Short</v>
      </c>
      <c r="L2032" s="243" t="e">
        <f t="shared" ca="1" si="291"/>
        <v>#N/A</v>
      </c>
      <c r="M2032" s="242" t="e">
        <f t="shared" ca="1" si="292"/>
        <v>#N/A</v>
      </c>
      <c r="N2032" s="20"/>
      <c r="O2032" s="74">
        <f t="shared" ca="1" si="297"/>
        <v>-1</v>
      </c>
      <c r="P2032" s="75">
        <f t="shared" ca="1" si="289"/>
        <v>0</v>
      </c>
      <c r="Q2032" s="76" t="str">
        <f t="shared" ca="1" si="293"/>
        <v/>
      </c>
      <c r="R2032" s="75"/>
      <c r="S2032" s="77">
        <f t="shared" ca="1" si="290"/>
        <v>-1</v>
      </c>
      <c r="T2032" s="78"/>
      <c r="U2032" s="81">
        <f t="shared" ca="1" si="298"/>
        <v>1225</v>
      </c>
      <c r="V2032" s="82">
        <f t="shared" ca="1" si="294"/>
        <v>159546.33999999985</v>
      </c>
      <c r="W2032" s="50"/>
      <c r="X2032" s="50"/>
      <c r="Y2032" s="50"/>
      <c r="Z2032" s="50"/>
      <c r="AA2032" s="50"/>
      <c r="AG2032" s="50"/>
      <c r="AH2032" s="50"/>
      <c r="AI2032" s="50"/>
      <c r="AJ2032" s="50"/>
      <c r="AK2032" s="50"/>
      <c r="AL2032" s="50"/>
      <c r="AM2032" s="50"/>
      <c r="AN2032" s="50"/>
      <c r="AO2032" s="50"/>
      <c r="AP2032" s="138" t="str">
        <f>IF(NOT($AS2032=$AS2033),ROW(),"")</f>
        <v/>
      </c>
      <c r="AQ2032" s="20" t="str">
        <f>IF(NOT(AS2032=AS2033),AS2033,"")</f>
        <v/>
      </c>
      <c r="AR2032" s="20" t="str">
        <f>INDEX($AB$15:$AM$15,MATCH($AS2032,$AB$11:$AM$11,0))</f>
        <v>in</v>
      </c>
      <c r="AS2032" s="20" t="str">
        <f>LEFT(AT2032,4)</f>
        <v>2007</v>
      </c>
      <c r="AT2032" s="139" t="str">
        <f>LEFT(B2032,6)</f>
        <v>200711</v>
      </c>
    </row>
    <row r="2033" spans="2:46" x14ac:dyDescent="0.25">
      <c r="B2033" s="11">
        <f>'Market Data'!B2019</f>
        <v>20071127</v>
      </c>
      <c r="C2033" s="2">
        <f>'Market Data'!C2019</f>
        <v>8128</v>
      </c>
      <c r="D2033" s="2">
        <f>'Market Data'!D2019</f>
        <v>8190.5</v>
      </c>
      <c r="E2033" s="2">
        <f>'Market Data'!E2019</f>
        <v>8061</v>
      </c>
      <c r="F2033" s="12">
        <f>'Market Data'!F2019</f>
        <v>8174.5</v>
      </c>
      <c r="H2033" s="151">
        <f t="shared" si="295"/>
        <v>2015</v>
      </c>
      <c r="I2033" s="244">
        <f ca="1">IF($H2033&lt;($J$6+1),"",PFE(OFFSET($F2033,0,0,-$J$6)))</f>
        <v>-2.6464303880740642E-2</v>
      </c>
      <c r="J2033" s="19"/>
      <c r="K2033" s="139" t="str">
        <f t="shared" ca="1" si="296"/>
        <v>Short</v>
      </c>
      <c r="L2033" s="243" t="e">
        <f t="shared" ca="1" si="291"/>
        <v>#N/A</v>
      </c>
      <c r="M2033" s="242" t="e">
        <f t="shared" ca="1" si="292"/>
        <v>#N/A</v>
      </c>
      <c r="N2033" s="20"/>
      <c r="O2033" s="74">
        <f t="shared" ca="1" si="297"/>
        <v>-1</v>
      </c>
      <c r="P2033" s="75">
        <f t="shared" ca="1" si="289"/>
        <v>0</v>
      </c>
      <c r="Q2033" s="76" t="str">
        <f t="shared" ca="1" si="293"/>
        <v/>
      </c>
      <c r="R2033" s="75"/>
      <c r="S2033" s="77">
        <f t="shared" ca="1" si="290"/>
        <v>-1</v>
      </c>
      <c r="T2033" s="78"/>
      <c r="U2033" s="81">
        <f t="shared" ca="1" si="298"/>
        <v>997.5</v>
      </c>
      <c r="V2033" s="82">
        <f t="shared" ca="1" si="294"/>
        <v>160543.83999999985</v>
      </c>
      <c r="W2033" s="50"/>
      <c r="X2033" s="50"/>
      <c r="Y2033" s="50"/>
      <c r="Z2033" s="50"/>
      <c r="AA2033" s="50"/>
      <c r="AG2033" s="50"/>
      <c r="AH2033" s="50"/>
      <c r="AI2033" s="50"/>
      <c r="AJ2033" s="50"/>
      <c r="AK2033" s="50"/>
      <c r="AL2033" s="50"/>
      <c r="AM2033" s="50"/>
      <c r="AN2033" s="50"/>
      <c r="AO2033" s="50"/>
      <c r="AP2033" s="138" t="str">
        <f>IF(NOT($AS2033=$AS2034),ROW(),"")</f>
        <v/>
      </c>
      <c r="AQ2033" s="20" t="str">
        <f>IF(NOT(AS2033=AS2034),AS2034,"")</f>
        <v/>
      </c>
      <c r="AR2033" s="20" t="str">
        <f>INDEX($AB$15:$AM$15,MATCH($AS2033,$AB$11:$AM$11,0))</f>
        <v>in</v>
      </c>
      <c r="AS2033" s="20" t="str">
        <f>LEFT(AT2033,4)</f>
        <v>2007</v>
      </c>
      <c r="AT2033" s="139" t="str">
        <f>LEFT(B2033,6)</f>
        <v>200711</v>
      </c>
    </row>
    <row r="2034" spans="2:46" x14ac:dyDescent="0.25">
      <c r="B2034" s="11">
        <f>'Market Data'!B2020</f>
        <v>20071128</v>
      </c>
      <c r="C2034" s="2">
        <f>'Market Data'!C2020</f>
        <v>8169</v>
      </c>
      <c r="D2034" s="2">
        <f>'Market Data'!D2020</f>
        <v>8377</v>
      </c>
      <c r="E2034" s="2">
        <f>'Market Data'!E2020</f>
        <v>8154.5</v>
      </c>
      <c r="F2034" s="12">
        <f>'Market Data'!F2020</f>
        <v>8365.5</v>
      </c>
      <c r="H2034" s="151">
        <f t="shared" si="295"/>
        <v>2016</v>
      </c>
      <c r="I2034" s="244">
        <f ca="1">IF($H2034&lt;($J$6+1),"",PFE(OFFSET($F2034,0,0,-$J$6)))</f>
        <v>5.2910365792446519E-2</v>
      </c>
      <c r="J2034" s="19"/>
      <c r="K2034" s="139" t="str">
        <f t="shared" ca="1" si="296"/>
        <v>Long</v>
      </c>
      <c r="L2034" s="243">
        <f t="shared" ca="1" si="291"/>
        <v>8365.5</v>
      </c>
      <c r="M2034" s="242" t="e">
        <f t="shared" ca="1" si="292"/>
        <v>#N/A</v>
      </c>
      <c r="N2034" s="20"/>
      <c r="O2034" s="74">
        <f t="shared" ca="1" si="297"/>
        <v>1</v>
      </c>
      <c r="P2034" s="75">
        <f t="shared" ca="1" si="289"/>
        <v>2</v>
      </c>
      <c r="Q2034" s="76" t="str">
        <f t="shared" ca="1" si="293"/>
        <v>Fill</v>
      </c>
      <c r="R2034" s="75"/>
      <c r="S2034" s="77">
        <f t="shared" ca="1" si="290"/>
        <v>-1</v>
      </c>
      <c r="T2034" s="78"/>
      <c r="U2034" s="81">
        <f t="shared" ca="1" si="298"/>
        <v>-6685</v>
      </c>
      <c r="V2034" s="82">
        <f t="shared" ca="1" si="294"/>
        <v>153858.83999999985</v>
      </c>
      <c r="W2034" s="50"/>
      <c r="X2034" s="50"/>
      <c r="Y2034" s="50"/>
      <c r="Z2034" s="50"/>
      <c r="AA2034" s="50"/>
      <c r="AG2034" s="50"/>
      <c r="AH2034" s="50"/>
      <c r="AI2034" s="50"/>
      <c r="AJ2034" s="50"/>
      <c r="AK2034" s="50"/>
      <c r="AL2034" s="50"/>
      <c r="AM2034" s="50"/>
      <c r="AN2034" s="50"/>
      <c r="AO2034" s="50"/>
      <c r="AP2034" s="138" t="str">
        <f>IF(NOT($AS2034=$AS2035),ROW(),"")</f>
        <v/>
      </c>
      <c r="AQ2034" s="20" t="str">
        <f>IF(NOT(AS2034=AS2035),AS2035,"")</f>
        <v/>
      </c>
      <c r="AR2034" s="20" t="str">
        <f>INDEX($AB$15:$AM$15,MATCH($AS2034,$AB$11:$AM$11,0))</f>
        <v>in</v>
      </c>
      <c r="AS2034" s="20" t="str">
        <f>LEFT(AT2034,4)</f>
        <v>2007</v>
      </c>
      <c r="AT2034" s="139" t="str">
        <f>LEFT(B2034,6)</f>
        <v>200711</v>
      </c>
    </row>
    <row r="2035" spans="2:46" x14ac:dyDescent="0.25">
      <c r="B2035" s="11">
        <f>'Market Data'!B2021</f>
        <v>20071129</v>
      </c>
      <c r="C2035" s="2">
        <f>'Market Data'!C2021</f>
        <v>8392.5</v>
      </c>
      <c r="D2035" s="2">
        <f>'Market Data'!D2021</f>
        <v>8412.5</v>
      </c>
      <c r="E2035" s="2">
        <f>'Market Data'!E2021</f>
        <v>8345</v>
      </c>
      <c r="F2035" s="12">
        <f>'Market Data'!F2021</f>
        <v>8385.5</v>
      </c>
      <c r="H2035" s="151">
        <f t="shared" si="295"/>
        <v>2017</v>
      </c>
      <c r="I2035" s="244">
        <f ca="1">IF($H2035&lt;($J$6+1),"",PFE(OFFSET($F2035,0,0,-$J$6)))</f>
        <v>4.5874775252897911E-2</v>
      </c>
      <c r="J2035" s="19"/>
      <c r="K2035" s="139" t="str">
        <f t="shared" ca="1" si="296"/>
        <v>Long</v>
      </c>
      <c r="L2035" s="243" t="e">
        <f t="shared" ca="1" si="291"/>
        <v>#N/A</v>
      </c>
      <c r="M2035" s="242" t="e">
        <f t="shared" ca="1" si="292"/>
        <v>#N/A</v>
      </c>
      <c r="N2035" s="20"/>
      <c r="O2035" s="74">
        <f t="shared" ca="1" si="297"/>
        <v>1</v>
      </c>
      <c r="P2035" s="75">
        <f t="shared" ca="1" si="289"/>
        <v>0</v>
      </c>
      <c r="Q2035" s="76" t="str">
        <f t="shared" ca="1" si="293"/>
        <v/>
      </c>
      <c r="R2035" s="75"/>
      <c r="S2035" s="77">
        <f t="shared" ca="1" si="290"/>
        <v>1</v>
      </c>
      <c r="T2035" s="78"/>
      <c r="U2035" s="81">
        <f t="shared" ca="1" si="298"/>
        <v>-1371.92</v>
      </c>
      <c r="V2035" s="82">
        <f t="shared" ca="1" si="294"/>
        <v>152486.91999999984</v>
      </c>
      <c r="W2035" s="50"/>
      <c r="X2035" s="50"/>
      <c r="Y2035" s="50"/>
      <c r="Z2035" s="50"/>
      <c r="AA2035" s="50"/>
      <c r="AG2035" s="50"/>
      <c r="AH2035" s="50"/>
      <c r="AI2035" s="50"/>
      <c r="AJ2035" s="50"/>
      <c r="AK2035" s="50"/>
      <c r="AL2035" s="50"/>
      <c r="AM2035" s="50"/>
      <c r="AN2035" s="50"/>
      <c r="AO2035" s="50"/>
      <c r="AP2035" s="138" t="str">
        <f>IF(NOT($AS2035=$AS2036),ROW(),"")</f>
        <v/>
      </c>
      <c r="AQ2035" s="20" t="str">
        <f>IF(NOT(AS2035=AS2036),AS2036,"")</f>
        <v/>
      </c>
      <c r="AR2035" s="20" t="str">
        <f>INDEX($AB$15:$AM$15,MATCH($AS2035,$AB$11:$AM$11,0))</f>
        <v>in</v>
      </c>
      <c r="AS2035" s="20" t="str">
        <f>LEFT(AT2035,4)</f>
        <v>2007</v>
      </c>
      <c r="AT2035" s="139" t="str">
        <f>LEFT(B2035,6)</f>
        <v>200711</v>
      </c>
    </row>
    <row r="2036" spans="2:46" x14ac:dyDescent="0.25">
      <c r="B2036" s="11">
        <f>'Market Data'!B2022</f>
        <v>20071130</v>
      </c>
      <c r="C2036" s="2">
        <f>'Market Data'!C2022</f>
        <v>8408</v>
      </c>
      <c r="D2036" s="2">
        <f>'Market Data'!D2022</f>
        <v>8512.5</v>
      </c>
      <c r="E2036" s="2">
        <f>'Market Data'!E2022</f>
        <v>8395.5</v>
      </c>
      <c r="F2036" s="12">
        <f>'Market Data'!F2022</f>
        <v>8490.5</v>
      </c>
      <c r="H2036" s="151">
        <f t="shared" si="295"/>
        <v>2018</v>
      </c>
      <c r="I2036" s="244">
        <f ca="1">IF($H2036&lt;($J$6+1),"",PFE(OFFSET($F2036,0,0,-$J$6)))</f>
        <v>5.3314330778945519E-2</v>
      </c>
      <c r="J2036" s="19"/>
      <c r="K2036" s="139" t="str">
        <f t="shared" ca="1" si="296"/>
        <v>Long</v>
      </c>
      <c r="L2036" s="243" t="e">
        <f t="shared" ca="1" si="291"/>
        <v>#N/A</v>
      </c>
      <c r="M2036" s="242" t="e">
        <f t="shared" ca="1" si="292"/>
        <v>#N/A</v>
      </c>
      <c r="N2036" s="20"/>
      <c r="O2036" s="74">
        <f t="shared" ca="1" si="297"/>
        <v>1</v>
      </c>
      <c r="P2036" s="75">
        <f t="shared" ca="1" si="289"/>
        <v>0</v>
      </c>
      <c r="Q2036" s="76" t="str">
        <f t="shared" ca="1" si="293"/>
        <v/>
      </c>
      <c r="R2036" s="75"/>
      <c r="S2036" s="77">
        <f t="shared" ca="1" si="290"/>
        <v>1</v>
      </c>
      <c r="T2036" s="78"/>
      <c r="U2036" s="81">
        <f t="shared" ca="1" si="298"/>
        <v>3675</v>
      </c>
      <c r="V2036" s="82">
        <f t="shared" ca="1" si="294"/>
        <v>156161.91999999984</v>
      </c>
      <c r="W2036" s="50"/>
      <c r="X2036" s="50"/>
      <c r="Y2036" s="50"/>
      <c r="Z2036" s="50"/>
      <c r="AA2036" s="50"/>
      <c r="AG2036" s="50"/>
      <c r="AH2036" s="50"/>
      <c r="AI2036" s="50"/>
      <c r="AJ2036" s="50"/>
      <c r="AK2036" s="50"/>
      <c r="AL2036" s="50"/>
      <c r="AM2036" s="50"/>
      <c r="AN2036" s="50"/>
      <c r="AO2036" s="50"/>
      <c r="AP2036" s="138" t="str">
        <f>IF(NOT($AS2036=$AS2037),ROW(),"")</f>
        <v/>
      </c>
      <c r="AQ2036" s="20" t="str">
        <f>IF(NOT(AS2036=AS2037),AS2037,"")</f>
        <v/>
      </c>
      <c r="AR2036" s="20" t="str">
        <f>INDEX($AB$15:$AM$15,MATCH($AS2036,$AB$11:$AM$11,0))</f>
        <v>in</v>
      </c>
      <c r="AS2036" s="20" t="str">
        <f>LEFT(AT2036,4)</f>
        <v>2007</v>
      </c>
      <c r="AT2036" s="139" t="str">
        <f>LEFT(B2036,6)</f>
        <v>200711</v>
      </c>
    </row>
    <row r="2037" spans="2:46" x14ac:dyDescent="0.25">
      <c r="B2037" s="11">
        <f>'Market Data'!B2023</f>
        <v>20071203</v>
      </c>
      <c r="C2037" s="2">
        <f>'Market Data'!C2023</f>
        <v>8460</v>
      </c>
      <c r="D2037" s="2">
        <f>'Market Data'!D2023</f>
        <v>8506</v>
      </c>
      <c r="E2037" s="2">
        <f>'Market Data'!E2023</f>
        <v>8439</v>
      </c>
      <c r="F2037" s="12">
        <f>'Market Data'!F2023</f>
        <v>8462</v>
      </c>
      <c r="H2037" s="151">
        <f t="shared" si="295"/>
        <v>2019</v>
      </c>
      <c r="I2037" s="244">
        <f ca="1">IF($H2037&lt;($J$6+1),"",PFE(OFFSET($F2037,0,0,-$J$6)))</f>
        <v>4.126512690828664E-2</v>
      </c>
      <c r="J2037" s="19"/>
      <c r="K2037" s="139" t="str">
        <f t="shared" ca="1" si="296"/>
        <v>Long</v>
      </c>
      <c r="L2037" s="243" t="e">
        <f t="shared" ca="1" si="291"/>
        <v>#N/A</v>
      </c>
      <c r="M2037" s="242" t="e">
        <f t="shared" ca="1" si="292"/>
        <v>#N/A</v>
      </c>
      <c r="N2037" s="20"/>
      <c r="O2037" s="74">
        <f t="shared" ca="1" si="297"/>
        <v>1</v>
      </c>
      <c r="P2037" s="75">
        <f t="shared" ca="1" si="289"/>
        <v>0</v>
      </c>
      <c r="Q2037" s="76" t="str">
        <f t="shared" ca="1" si="293"/>
        <v/>
      </c>
      <c r="R2037" s="75"/>
      <c r="S2037" s="77">
        <f t="shared" ca="1" si="290"/>
        <v>1</v>
      </c>
      <c r="T2037" s="78"/>
      <c r="U2037" s="81">
        <f t="shared" ca="1" si="298"/>
        <v>-997.5</v>
      </c>
      <c r="V2037" s="82">
        <f t="shared" ca="1" si="294"/>
        <v>155164.41999999984</v>
      </c>
      <c r="W2037" s="50"/>
      <c r="X2037" s="50"/>
      <c r="Y2037" s="50"/>
      <c r="Z2037" s="50"/>
      <c r="AA2037" s="50"/>
      <c r="AG2037" s="50"/>
      <c r="AH2037" s="50"/>
      <c r="AI2037" s="50"/>
      <c r="AJ2037" s="50"/>
      <c r="AK2037" s="50"/>
      <c r="AL2037" s="50"/>
      <c r="AM2037" s="50"/>
      <c r="AN2037" s="50"/>
      <c r="AO2037" s="50"/>
      <c r="AP2037" s="138" t="str">
        <f>IF(NOT($AS2037=$AS2038),ROW(),"")</f>
        <v/>
      </c>
      <c r="AQ2037" s="20" t="str">
        <f>IF(NOT(AS2037=AS2038),AS2038,"")</f>
        <v/>
      </c>
      <c r="AR2037" s="20" t="str">
        <f>INDEX($AB$15:$AM$15,MATCH($AS2037,$AB$11:$AM$11,0))</f>
        <v>in</v>
      </c>
      <c r="AS2037" s="20" t="str">
        <f>LEFT(AT2037,4)</f>
        <v>2007</v>
      </c>
      <c r="AT2037" s="139" t="str">
        <f>LEFT(B2037,6)</f>
        <v>200712</v>
      </c>
    </row>
    <row r="2038" spans="2:46" x14ac:dyDescent="0.25">
      <c r="B2038" s="11">
        <f>'Market Data'!B2024</f>
        <v>20071204</v>
      </c>
      <c r="C2038" s="2">
        <f>'Market Data'!C2024</f>
        <v>8438.5</v>
      </c>
      <c r="D2038" s="2">
        <f>'Market Data'!D2024</f>
        <v>8466</v>
      </c>
      <c r="E2038" s="2">
        <f>'Market Data'!E2024</f>
        <v>8400</v>
      </c>
      <c r="F2038" s="12">
        <f>'Market Data'!F2024</f>
        <v>8433</v>
      </c>
      <c r="H2038" s="151">
        <f t="shared" si="295"/>
        <v>2020</v>
      </c>
      <c r="I2038" s="244">
        <f ca="1">IF($H2038&lt;($J$6+1),"",PFE(OFFSET($F2038,0,0,-$J$6)))</f>
        <v>6.7236765001161117E-2</v>
      </c>
      <c r="J2038" s="19"/>
      <c r="K2038" s="139" t="str">
        <f t="shared" ca="1" si="296"/>
        <v>Long</v>
      </c>
      <c r="L2038" s="243" t="e">
        <f t="shared" ca="1" si="291"/>
        <v>#N/A</v>
      </c>
      <c r="M2038" s="242" t="e">
        <f t="shared" ca="1" si="292"/>
        <v>#N/A</v>
      </c>
      <c r="N2038" s="20"/>
      <c r="O2038" s="74">
        <f t="shared" ca="1" si="297"/>
        <v>1</v>
      </c>
      <c r="P2038" s="75">
        <f t="shared" ca="1" si="289"/>
        <v>0</v>
      </c>
      <c r="Q2038" s="76" t="str">
        <f t="shared" ca="1" si="293"/>
        <v/>
      </c>
      <c r="R2038" s="75"/>
      <c r="S2038" s="77">
        <f t="shared" ca="1" si="290"/>
        <v>1</v>
      </c>
      <c r="T2038" s="78"/>
      <c r="U2038" s="81">
        <f t="shared" ca="1" si="298"/>
        <v>-1015</v>
      </c>
      <c r="V2038" s="82">
        <f t="shared" ca="1" si="294"/>
        <v>154149.41999999984</v>
      </c>
      <c r="W2038" s="50"/>
      <c r="X2038" s="50"/>
      <c r="Y2038" s="50"/>
      <c r="Z2038" s="50"/>
      <c r="AA2038" s="50"/>
      <c r="AG2038" s="50"/>
      <c r="AH2038" s="50"/>
      <c r="AI2038" s="50"/>
      <c r="AJ2038" s="50"/>
      <c r="AK2038" s="50"/>
      <c r="AL2038" s="50"/>
      <c r="AM2038" s="50"/>
      <c r="AN2038" s="50"/>
      <c r="AO2038" s="50"/>
      <c r="AP2038" s="138" t="str">
        <f>IF(NOT($AS2038=$AS2039),ROW(),"")</f>
        <v/>
      </c>
      <c r="AQ2038" s="20" t="str">
        <f>IF(NOT(AS2038=AS2039),AS2039,"")</f>
        <v/>
      </c>
      <c r="AR2038" s="20" t="str">
        <f>INDEX($AB$15:$AM$15,MATCH($AS2038,$AB$11:$AM$11,0))</f>
        <v>in</v>
      </c>
      <c r="AS2038" s="20" t="str">
        <f>LEFT(AT2038,4)</f>
        <v>2007</v>
      </c>
      <c r="AT2038" s="139" t="str">
        <f>LEFT(B2038,6)</f>
        <v>200712</v>
      </c>
    </row>
    <row r="2039" spans="2:46" x14ac:dyDescent="0.25">
      <c r="B2039" s="11">
        <f>'Market Data'!B2025</f>
        <v>20071205</v>
      </c>
      <c r="C2039" s="2">
        <f>'Market Data'!C2025</f>
        <v>8458</v>
      </c>
      <c r="D2039" s="2">
        <f>'Market Data'!D2025</f>
        <v>8564.5</v>
      </c>
      <c r="E2039" s="2">
        <f>'Market Data'!E2025</f>
        <v>8453.5</v>
      </c>
      <c r="F2039" s="12">
        <f>'Market Data'!F2025</f>
        <v>8554</v>
      </c>
      <c r="H2039" s="151">
        <f t="shared" si="295"/>
        <v>2021</v>
      </c>
      <c r="I2039" s="244">
        <f ca="1">IF($H2039&lt;($J$6+1),"",PFE(OFFSET($F2039,0,0,-$J$6)))</f>
        <v>0.10242146579519086</v>
      </c>
      <c r="J2039" s="19"/>
      <c r="K2039" s="139" t="str">
        <f t="shared" ca="1" si="296"/>
        <v>Long</v>
      </c>
      <c r="L2039" s="243" t="e">
        <f t="shared" ca="1" si="291"/>
        <v>#N/A</v>
      </c>
      <c r="M2039" s="242" t="e">
        <f t="shared" ca="1" si="292"/>
        <v>#N/A</v>
      </c>
      <c r="N2039" s="20"/>
      <c r="O2039" s="74">
        <f t="shared" ca="1" si="297"/>
        <v>1</v>
      </c>
      <c r="P2039" s="75">
        <f t="shared" ca="1" si="289"/>
        <v>0</v>
      </c>
      <c r="Q2039" s="76" t="str">
        <f t="shared" ca="1" si="293"/>
        <v/>
      </c>
      <c r="R2039" s="75"/>
      <c r="S2039" s="77">
        <f t="shared" ca="1" si="290"/>
        <v>1</v>
      </c>
      <c r="T2039" s="78"/>
      <c r="U2039" s="81">
        <f t="shared" ca="1" si="298"/>
        <v>4235</v>
      </c>
      <c r="V2039" s="82">
        <f t="shared" ca="1" si="294"/>
        <v>158384.41999999984</v>
      </c>
      <c r="W2039" s="50"/>
      <c r="X2039" s="50"/>
      <c r="Y2039" s="50"/>
      <c r="Z2039" s="50"/>
      <c r="AA2039" s="50"/>
      <c r="AG2039" s="50"/>
      <c r="AH2039" s="50"/>
      <c r="AI2039" s="50"/>
      <c r="AJ2039" s="50"/>
      <c r="AK2039" s="50"/>
      <c r="AL2039" s="50"/>
      <c r="AM2039" s="50"/>
      <c r="AN2039" s="50"/>
      <c r="AO2039" s="50"/>
      <c r="AP2039" s="138" t="str">
        <f>IF(NOT($AS2039=$AS2040),ROW(),"")</f>
        <v/>
      </c>
      <c r="AQ2039" s="20" t="str">
        <f>IF(NOT(AS2039=AS2040),AS2040,"")</f>
        <v/>
      </c>
      <c r="AR2039" s="20" t="str">
        <f>INDEX($AB$15:$AM$15,MATCH($AS2039,$AB$11:$AM$11,0))</f>
        <v>in</v>
      </c>
      <c r="AS2039" s="20" t="str">
        <f>LEFT(AT2039,4)</f>
        <v>2007</v>
      </c>
      <c r="AT2039" s="139" t="str">
        <f>LEFT(B2039,6)</f>
        <v>200712</v>
      </c>
    </row>
    <row r="2040" spans="2:46" x14ac:dyDescent="0.25">
      <c r="B2040" s="11">
        <f>'Market Data'!B2026</f>
        <v>20071206</v>
      </c>
      <c r="C2040" s="2">
        <f>'Market Data'!C2026</f>
        <v>8583.5</v>
      </c>
      <c r="D2040" s="2">
        <f>'Market Data'!D2026</f>
        <v>8622</v>
      </c>
      <c r="E2040" s="2">
        <f>'Market Data'!E2026</f>
        <v>8519.5</v>
      </c>
      <c r="F2040" s="12">
        <f>'Market Data'!F2026</f>
        <v>8558</v>
      </c>
      <c r="H2040" s="151">
        <f t="shared" si="295"/>
        <v>2022</v>
      </c>
      <c r="I2040" s="244">
        <f ca="1">IF($H2040&lt;($J$6+1),"",PFE(OFFSET($F2040,0,0,-$J$6)))</f>
        <v>9.2565614712245434E-2</v>
      </c>
      <c r="J2040" s="19"/>
      <c r="K2040" s="139" t="str">
        <f t="shared" ca="1" si="296"/>
        <v>Long</v>
      </c>
      <c r="L2040" s="243" t="e">
        <f t="shared" ca="1" si="291"/>
        <v>#N/A</v>
      </c>
      <c r="M2040" s="242" t="e">
        <f t="shared" ca="1" si="292"/>
        <v>#N/A</v>
      </c>
      <c r="N2040" s="20"/>
      <c r="O2040" s="74">
        <f t="shared" ca="1" si="297"/>
        <v>1</v>
      </c>
      <c r="P2040" s="75">
        <f t="shared" ca="1" si="289"/>
        <v>0</v>
      </c>
      <c r="Q2040" s="76" t="str">
        <f t="shared" ca="1" si="293"/>
        <v/>
      </c>
      <c r="R2040" s="75"/>
      <c r="S2040" s="77">
        <f t="shared" ca="1" si="290"/>
        <v>1</v>
      </c>
      <c r="T2040" s="78"/>
      <c r="U2040" s="81">
        <f t="shared" ca="1" si="298"/>
        <v>140</v>
      </c>
      <c r="V2040" s="82">
        <f t="shared" ca="1" si="294"/>
        <v>158524.41999999984</v>
      </c>
      <c r="W2040" s="50"/>
      <c r="X2040" s="50"/>
      <c r="Y2040" s="50"/>
      <c r="Z2040" s="50"/>
      <c r="AA2040" s="50"/>
      <c r="AG2040" s="50"/>
      <c r="AH2040" s="50"/>
      <c r="AI2040" s="50"/>
      <c r="AJ2040" s="50"/>
      <c r="AK2040" s="50"/>
      <c r="AL2040" s="50"/>
      <c r="AM2040" s="50"/>
      <c r="AN2040" s="50"/>
      <c r="AO2040" s="50"/>
      <c r="AP2040" s="138" t="str">
        <f>IF(NOT($AS2040=$AS2041),ROW(),"")</f>
        <v/>
      </c>
      <c r="AQ2040" s="20" t="str">
        <f>IF(NOT(AS2040=AS2041),AS2041,"")</f>
        <v/>
      </c>
      <c r="AR2040" s="20" t="str">
        <f>INDEX($AB$15:$AM$15,MATCH($AS2040,$AB$11:$AM$11,0))</f>
        <v>in</v>
      </c>
      <c r="AS2040" s="20" t="str">
        <f>LEFT(AT2040,4)</f>
        <v>2007</v>
      </c>
      <c r="AT2040" s="139" t="str">
        <f>LEFT(B2040,6)</f>
        <v>200712</v>
      </c>
    </row>
    <row r="2041" spans="2:46" x14ac:dyDescent="0.25">
      <c r="B2041" s="11">
        <f>'Market Data'!B2027</f>
        <v>20071207</v>
      </c>
      <c r="C2041" s="2">
        <f>'Market Data'!C2027</f>
        <v>8598.5</v>
      </c>
      <c r="D2041" s="2">
        <f>'Market Data'!D2027</f>
        <v>8620</v>
      </c>
      <c r="E2041" s="2">
        <f>'Market Data'!E2027</f>
        <v>8565</v>
      </c>
      <c r="F2041" s="12">
        <f>'Market Data'!F2027</f>
        <v>8606</v>
      </c>
      <c r="H2041" s="151">
        <f t="shared" si="295"/>
        <v>2023</v>
      </c>
      <c r="I2041" s="244">
        <f ca="1">IF($H2041&lt;($J$6+1),"",PFE(OFFSET($F2041,0,0,-$J$6)))</f>
        <v>0.1025586388794499</v>
      </c>
      <c r="J2041" s="19"/>
      <c r="K2041" s="139" t="str">
        <f t="shared" ca="1" si="296"/>
        <v>Long</v>
      </c>
      <c r="L2041" s="243" t="e">
        <f t="shared" ca="1" si="291"/>
        <v>#N/A</v>
      </c>
      <c r="M2041" s="242" t="e">
        <f t="shared" ca="1" si="292"/>
        <v>#N/A</v>
      </c>
      <c r="N2041" s="20"/>
      <c r="O2041" s="74">
        <f t="shared" ca="1" si="297"/>
        <v>1</v>
      </c>
      <c r="P2041" s="75">
        <f t="shared" ca="1" si="289"/>
        <v>0</v>
      </c>
      <c r="Q2041" s="76" t="str">
        <f t="shared" ca="1" si="293"/>
        <v/>
      </c>
      <c r="R2041" s="75"/>
      <c r="S2041" s="77">
        <f t="shared" ca="1" si="290"/>
        <v>1</v>
      </c>
      <c r="T2041" s="78"/>
      <c r="U2041" s="81">
        <f t="shared" ca="1" si="298"/>
        <v>1680</v>
      </c>
      <c r="V2041" s="82">
        <f t="shared" ca="1" si="294"/>
        <v>160204.41999999984</v>
      </c>
      <c r="W2041" s="50"/>
      <c r="X2041" s="50"/>
      <c r="Y2041" s="50"/>
      <c r="Z2041" s="50"/>
      <c r="AA2041" s="50"/>
      <c r="AG2041" s="50"/>
      <c r="AH2041" s="50"/>
      <c r="AI2041" s="50"/>
      <c r="AJ2041" s="50"/>
      <c r="AK2041" s="50"/>
      <c r="AL2041" s="50"/>
      <c r="AM2041" s="50"/>
      <c r="AN2041" s="50"/>
      <c r="AO2041" s="50"/>
      <c r="AP2041" s="138" t="str">
        <f>IF(NOT($AS2041=$AS2042),ROW(),"")</f>
        <v/>
      </c>
      <c r="AQ2041" s="20" t="str">
        <f>IF(NOT(AS2041=AS2042),AS2042,"")</f>
        <v/>
      </c>
      <c r="AR2041" s="20" t="str">
        <f>INDEX($AB$15:$AM$15,MATCH($AS2041,$AB$11:$AM$11,0))</f>
        <v>in</v>
      </c>
      <c r="AS2041" s="20" t="str">
        <f>LEFT(AT2041,4)</f>
        <v>2007</v>
      </c>
      <c r="AT2041" s="139" t="str">
        <f>LEFT(B2041,6)</f>
        <v>200712</v>
      </c>
    </row>
    <row r="2042" spans="2:46" x14ac:dyDescent="0.25">
      <c r="B2042" s="11">
        <f>'Market Data'!B2028</f>
        <v>20071210</v>
      </c>
      <c r="C2042" s="2">
        <f>'Market Data'!C2028</f>
        <v>8579.5</v>
      </c>
      <c r="D2042" s="2">
        <f>'Market Data'!D2028</f>
        <v>8665.5</v>
      </c>
      <c r="E2042" s="2">
        <f>'Market Data'!E2028</f>
        <v>8555.5</v>
      </c>
      <c r="F2042" s="12">
        <f>'Market Data'!F2028</f>
        <v>8643</v>
      </c>
      <c r="H2042" s="151">
        <f t="shared" si="295"/>
        <v>2024</v>
      </c>
      <c r="I2042" s="244">
        <f ca="1">IF($H2042&lt;($J$6+1),"",PFE(OFFSET($F2042,0,0,-$J$6)))</f>
        <v>0.11470512206918956</v>
      </c>
      <c r="J2042" s="19"/>
      <c r="K2042" s="139" t="str">
        <f t="shared" ca="1" si="296"/>
        <v>Long</v>
      </c>
      <c r="L2042" s="243" t="e">
        <f t="shared" ca="1" si="291"/>
        <v>#N/A</v>
      </c>
      <c r="M2042" s="242" t="e">
        <f t="shared" ca="1" si="292"/>
        <v>#N/A</v>
      </c>
      <c r="N2042" s="20"/>
      <c r="O2042" s="74">
        <f t="shared" ca="1" si="297"/>
        <v>1</v>
      </c>
      <c r="P2042" s="75">
        <f t="shared" ca="1" si="289"/>
        <v>0</v>
      </c>
      <c r="Q2042" s="76" t="str">
        <f t="shared" ca="1" si="293"/>
        <v/>
      </c>
      <c r="R2042" s="75"/>
      <c r="S2042" s="77">
        <f t="shared" ca="1" si="290"/>
        <v>1</v>
      </c>
      <c r="T2042" s="78"/>
      <c r="U2042" s="81">
        <f t="shared" ca="1" si="298"/>
        <v>1295</v>
      </c>
      <c r="V2042" s="82">
        <f t="shared" ca="1" si="294"/>
        <v>161499.41999999984</v>
      </c>
      <c r="W2042" s="50"/>
      <c r="X2042" s="50"/>
      <c r="Y2042" s="50"/>
      <c r="Z2042" s="50"/>
      <c r="AA2042" s="50"/>
      <c r="AG2042" s="50"/>
      <c r="AH2042" s="50"/>
      <c r="AI2042" s="50"/>
      <c r="AJ2042" s="50"/>
      <c r="AK2042" s="50"/>
      <c r="AL2042" s="50"/>
      <c r="AM2042" s="50"/>
      <c r="AN2042" s="50"/>
      <c r="AO2042" s="50"/>
      <c r="AP2042" s="138" t="str">
        <f>IF(NOT($AS2042=$AS2043),ROW(),"")</f>
        <v/>
      </c>
      <c r="AQ2042" s="20" t="str">
        <f>IF(NOT(AS2042=AS2043),AS2043,"")</f>
        <v/>
      </c>
      <c r="AR2042" s="20" t="str">
        <f>INDEX($AB$15:$AM$15,MATCH($AS2042,$AB$11:$AM$11,0))</f>
        <v>in</v>
      </c>
      <c r="AS2042" s="20" t="str">
        <f>LEFT(AT2042,4)</f>
        <v>2007</v>
      </c>
      <c r="AT2042" s="139" t="str">
        <f>LEFT(B2042,6)</f>
        <v>200712</v>
      </c>
    </row>
    <row r="2043" spans="2:46" x14ac:dyDescent="0.25">
      <c r="B2043" s="11">
        <f>'Market Data'!B2029</f>
        <v>20071211</v>
      </c>
      <c r="C2043" s="2">
        <f>'Market Data'!C2029</f>
        <v>8657.5</v>
      </c>
      <c r="D2043" s="2">
        <f>'Market Data'!D2029</f>
        <v>8678.5</v>
      </c>
      <c r="E2043" s="2">
        <f>'Market Data'!E2029</f>
        <v>8591</v>
      </c>
      <c r="F2043" s="12">
        <f>'Market Data'!F2029</f>
        <v>8636.5</v>
      </c>
      <c r="H2043" s="151">
        <f t="shared" si="295"/>
        <v>2025</v>
      </c>
      <c r="I2043" s="244">
        <f ca="1">IF($H2043&lt;($J$6+1),"",PFE(OFFSET($F2043,0,0,-$J$6)))</f>
        <v>0.17909354516488638</v>
      </c>
      <c r="J2043" s="19"/>
      <c r="K2043" s="139" t="str">
        <f t="shared" ca="1" si="296"/>
        <v>Long</v>
      </c>
      <c r="L2043" s="243" t="e">
        <f t="shared" ca="1" si="291"/>
        <v>#N/A</v>
      </c>
      <c r="M2043" s="242" t="e">
        <f t="shared" ca="1" si="292"/>
        <v>#N/A</v>
      </c>
      <c r="N2043" s="20"/>
      <c r="O2043" s="74">
        <f t="shared" ca="1" si="297"/>
        <v>1</v>
      </c>
      <c r="P2043" s="75">
        <f t="shared" ca="1" si="289"/>
        <v>0</v>
      </c>
      <c r="Q2043" s="76" t="str">
        <f t="shared" ca="1" si="293"/>
        <v/>
      </c>
      <c r="R2043" s="75"/>
      <c r="S2043" s="77">
        <f t="shared" ca="1" si="290"/>
        <v>1</v>
      </c>
      <c r="T2043" s="78"/>
      <c r="U2043" s="81">
        <f t="shared" ca="1" si="298"/>
        <v>-227.5</v>
      </c>
      <c r="V2043" s="82">
        <f t="shared" ca="1" si="294"/>
        <v>161271.91999999984</v>
      </c>
      <c r="W2043" s="50"/>
      <c r="X2043" s="50"/>
      <c r="Y2043" s="50"/>
      <c r="Z2043" s="50"/>
      <c r="AA2043" s="50"/>
      <c r="AG2043" s="50"/>
      <c r="AH2043" s="50"/>
      <c r="AI2043" s="50"/>
      <c r="AJ2043" s="50"/>
      <c r="AK2043" s="50"/>
      <c r="AL2043" s="50"/>
      <c r="AM2043" s="50"/>
      <c r="AN2043" s="50"/>
      <c r="AO2043" s="50"/>
      <c r="AP2043" s="138" t="str">
        <f>IF(NOT($AS2043=$AS2044),ROW(),"")</f>
        <v/>
      </c>
      <c r="AQ2043" s="20" t="str">
        <f>IF(NOT(AS2043=AS2044),AS2044,"")</f>
        <v/>
      </c>
      <c r="AR2043" s="20" t="str">
        <f>INDEX($AB$15:$AM$15,MATCH($AS2043,$AB$11:$AM$11,0))</f>
        <v>in</v>
      </c>
      <c r="AS2043" s="20" t="str">
        <f>LEFT(AT2043,4)</f>
        <v>2007</v>
      </c>
      <c r="AT2043" s="139" t="str">
        <f>LEFT(B2043,6)</f>
        <v>200712</v>
      </c>
    </row>
    <row r="2044" spans="2:46" x14ac:dyDescent="0.25">
      <c r="B2044" s="11">
        <f>'Market Data'!B2030</f>
        <v>20071212</v>
      </c>
      <c r="C2044" s="2">
        <f>'Market Data'!C2030</f>
        <v>8544.5</v>
      </c>
      <c r="D2044" s="2">
        <f>'Market Data'!D2030</f>
        <v>8729</v>
      </c>
      <c r="E2044" s="2">
        <f>'Market Data'!E2030</f>
        <v>8531.5</v>
      </c>
      <c r="F2044" s="12">
        <f>'Market Data'!F2030</f>
        <v>8666</v>
      </c>
      <c r="H2044" s="151">
        <f t="shared" si="295"/>
        <v>2026</v>
      </c>
      <c r="I2044" s="244">
        <f ca="1">IF($H2044&lt;($J$6+1),"",PFE(OFFSET($F2044,0,0,-$J$6)))</f>
        <v>0.14717679712086329</v>
      </c>
      <c r="J2044" s="19"/>
      <c r="K2044" s="139" t="str">
        <f t="shared" ca="1" si="296"/>
        <v>Long</v>
      </c>
      <c r="L2044" s="243" t="e">
        <f t="shared" ca="1" si="291"/>
        <v>#N/A</v>
      </c>
      <c r="M2044" s="242" t="e">
        <f t="shared" ca="1" si="292"/>
        <v>#N/A</v>
      </c>
      <c r="N2044" s="20"/>
      <c r="O2044" s="74">
        <f t="shared" ca="1" si="297"/>
        <v>1</v>
      </c>
      <c r="P2044" s="75">
        <f t="shared" ca="1" si="289"/>
        <v>0</v>
      </c>
      <c r="Q2044" s="76" t="str">
        <f t="shared" ca="1" si="293"/>
        <v/>
      </c>
      <c r="R2044" s="75"/>
      <c r="S2044" s="77">
        <f t="shared" ca="1" si="290"/>
        <v>1</v>
      </c>
      <c r="T2044" s="78"/>
      <c r="U2044" s="81">
        <f t="shared" ca="1" si="298"/>
        <v>1032.5</v>
      </c>
      <c r="V2044" s="82">
        <f t="shared" ca="1" si="294"/>
        <v>162304.41999999984</v>
      </c>
      <c r="W2044" s="50"/>
      <c r="X2044" s="50"/>
      <c r="Y2044" s="50"/>
      <c r="Z2044" s="50"/>
      <c r="AA2044" s="50"/>
      <c r="AG2044" s="50"/>
      <c r="AH2044" s="50"/>
      <c r="AI2044" s="50"/>
      <c r="AJ2044" s="50"/>
      <c r="AK2044" s="50"/>
      <c r="AL2044" s="50"/>
      <c r="AM2044" s="50"/>
      <c r="AN2044" s="50"/>
      <c r="AO2044" s="50"/>
      <c r="AP2044" s="138" t="str">
        <f>IF(NOT($AS2044=$AS2045),ROW(),"")</f>
        <v/>
      </c>
      <c r="AQ2044" s="20" t="str">
        <f>IF(NOT(AS2044=AS2045),AS2045,"")</f>
        <v/>
      </c>
      <c r="AR2044" s="20" t="str">
        <f>INDEX($AB$15:$AM$15,MATCH($AS2044,$AB$11:$AM$11,0))</f>
        <v>in</v>
      </c>
      <c r="AS2044" s="20" t="str">
        <f>LEFT(AT2044,4)</f>
        <v>2007</v>
      </c>
      <c r="AT2044" s="139" t="str">
        <f>LEFT(B2044,6)</f>
        <v>200712</v>
      </c>
    </row>
    <row r="2045" spans="2:46" x14ac:dyDescent="0.25">
      <c r="B2045" s="11">
        <f>'Market Data'!B2031</f>
        <v>20071213</v>
      </c>
      <c r="C2045" s="2">
        <f>'Market Data'!C2031</f>
        <v>8627.5</v>
      </c>
      <c r="D2045" s="2">
        <f>'Market Data'!D2031</f>
        <v>8641</v>
      </c>
      <c r="E2045" s="2">
        <f>'Market Data'!E2031</f>
        <v>8522</v>
      </c>
      <c r="F2045" s="12">
        <f>'Market Data'!F2031</f>
        <v>8534</v>
      </c>
      <c r="H2045" s="151">
        <f t="shared" si="295"/>
        <v>2027</v>
      </c>
      <c r="I2045" s="244">
        <f ca="1">IF($H2045&lt;($J$6+1),"",PFE(OFFSET($F2045,0,0,-$J$6)))</f>
        <v>0.10640682787045853</v>
      </c>
      <c r="J2045" s="19"/>
      <c r="K2045" s="139" t="str">
        <f t="shared" ca="1" si="296"/>
        <v>Long</v>
      </c>
      <c r="L2045" s="243" t="e">
        <f t="shared" ca="1" si="291"/>
        <v>#N/A</v>
      </c>
      <c r="M2045" s="242" t="e">
        <f t="shared" ca="1" si="292"/>
        <v>#N/A</v>
      </c>
      <c r="N2045" s="20"/>
      <c r="O2045" s="74">
        <f t="shared" ca="1" si="297"/>
        <v>1</v>
      </c>
      <c r="P2045" s="75">
        <f t="shared" ca="1" si="289"/>
        <v>0</v>
      </c>
      <c r="Q2045" s="76" t="str">
        <f t="shared" ca="1" si="293"/>
        <v/>
      </c>
      <c r="R2045" s="75"/>
      <c r="S2045" s="77">
        <f t="shared" ca="1" si="290"/>
        <v>1</v>
      </c>
      <c r="T2045" s="78"/>
      <c r="U2045" s="81">
        <f t="shared" ca="1" si="298"/>
        <v>-4620</v>
      </c>
      <c r="V2045" s="82">
        <f t="shared" ca="1" si="294"/>
        <v>157684.41999999984</v>
      </c>
      <c r="W2045" s="50"/>
      <c r="X2045" s="50"/>
      <c r="Y2045" s="50"/>
      <c r="Z2045" s="50"/>
      <c r="AA2045" s="50"/>
      <c r="AG2045" s="50"/>
      <c r="AH2045" s="50"/>
      <c r="AI2045" s="50"/>
      <c r="AJ2045" s="50"/>
      <c r="AK2045" s="50"/>
      <c r="AL2045" s="50"/>
      <c r="AM2045" s="50"/>
      <c r="AN2045" s="50"/>
      <c r="AO2045" s="50"/>
      <c r="AP2045" s="138" t="str">
        <f>IF(NOT($AS2045=$AS2046),ROW(),"")</f>
        <v/>
      </c>
      <c r="AQ2045" s="20" t="str">
        <f>IF(NOT(AS2045=AS2046),AS2046,"")</f>
        <v/>
      </c>
      <c r="AR2045" s="20" t="str">
        <f>INDEX($AB$15:$AM$15,MATCH($AS2045,$AB$11:$AM$11,0))</f>
        <v>in</v>
      </c>
      <c r="AS2045" s="20" t="str">
        <f>LEFT(AT2045,4)</f>
        <v>2007</v>
      </c>
      <c r="AT2045" s="139" t="str">
        <f>LEFT(B2045,6)</f>
        <v>200712</v>
      </c>
    </row>
    <row r="2046" spans="2:46" x14ac:dyDescent="0.25">
      <c r="B2046" s="11">
        <f>'Market Data'!B2032</f>
        <v>20071214</v>
      </c>
      <c r="C2046" s="2">
        <f>'Market Data'!C2032</f>
        <v>8570.5</v>
      </c>
      <c r="D2046" s="2">
        <f>'Market Data'!D2032</f>
        <v>8590.5</v>
      </c>
      <c r="E2046" s="2">
        <f>'Market Data'!E2032</f>
        <v>8476.5</v>
      </c>
      <c r="F2046" s="12">
        <f>'Market Data'!F2032</f>
        <v>8538</v>
      </c>
      <c r="H2046" s="151">
        <f t="shared" si="295"/>
        <v>2028</v>
      </c>
      <c r="I2046" s="244">
        <f ca="1">IF($H2046&lt;($J$6+1),"",PFE(OFFSET($F2046,0,0,-$J$6)))</f>
        <v>0.10521850852007078</v>
      </c>
      <c r="J2046" s="19"/>
      <c r="K2046" s="139" t="str">
        <f t="shared" ca="1" si="296"/>
        <v>Long</v>
      </c>
      <c r="L2046" s="243" t="e">
        <f t="shared" ca="1" si="291"/>
        <v>#N/A</v>
      </c>
      <c r="M2046" s="242" t="e">
        <f t="shared" ca="1" si="292"/>
        <v>#N/A</v>
      </c>
      <c r="N2046" s="20"/>
      <c r="O2046" s="74">
        <f t="shared" ca="1" si="297"/>
        <v>1</v>
      </c>
      <c r="P2046" s="75">
        <f t="shared" ca="1" si="289"/>
        <v>0</v>
      </c>
      <c r="Q2046" s="76" t="str">
        <f t="shared" ca="1" si="293"/>
        <v/>
      </c>
      <c r="R2046" s="75"/>
      <c r="S2046" s="77">
        <f t="shared" ca="1" si="290"/>
        <v>1</v>
      </c>
      <c r="T2046" s="78"/>
      <c r="U2046" s="81">
        <f t="shared" ca="1" si="298"/>
        <v>140</v>
      </c>
      <c r="V2046" s="82">
        <f t="shared" ca="1" si="294"/>
        <v>157824.41999999984</v>
      </c>
      <c r="W2046" s="50"/>
      <c r="X2046" s="50"/>
      <c r="Y2046" s="50"/>
      <c r="Z2046" s="50"/>
      <c r="AA2046" s="50"/>
      <c r="AG2046" s="50"/>
      <c r="AH2046" s="50"/>
      <c r="AI2046" s="50"/>
      <c r="AJ2046" s="50"/>
      <c r="AK2046" s="50"/>
      <c r="AL2046" s="50"/>
      <c r="AM2046" s="50"/>
      <c r="AN2046" s="50"/>
      <c r="AO2046" s="50"/>
      <c r="AP2046" s="138" t="str">
        <f>IF(NOT($AS2046=$AS2047),ROW(),"")</f>
        <v/>
      </c>
      <c r="AQ2046" s="20" t="str">
        <f>IF(NOT(AS2046=AS2047),AS2047,"")</f>
        <v/>
      </c>
      <c r="AR2046" s="20" t="str">
        <f>INDEX($AB$15:$AM$15,MATCH($AS2046,$AB$11:$AM$11,0))</f>
        <v>in</v>
      </c>
      <c r="AS2046" s="20" t="str">
        <f>LEFT(AT2046,4)</f>
        <v>2007</v>
      </c>
      <c r="AT2046" s="139" t="str">
        <f>LEFT(B2046,6)</f>
        <v>200712</v>
      </c>
    </row>
    <row r="2047" spans="2:46" x14ac:dyDescent="0.25">
      <c r="B2047" s="11">
        <f>'Market Data'!B2033</f>
        <v>20071217</v>
      </c>
      <c r="C2047" s="2">
        <f>'Market Data'!C2033</f>
        <v>8465</v>
      </c>
      <c r="D2047" s="2">
        <f>'Market Data'!D2033</f>
        <v>8475</v>
      </c>
      <c r="E2047" s="2">
        <f>'Market Data'!E2033</f>
        <v>8399</v>
      </c>
      <c r="F2047" s="12">
        <f>'Market Data'!F2033</f>
        <v>8422</v>
      </c>
      <c r="H2047" s="151">
        <f t="shared" si="295"/>
        <v>2029</v>
      </c>
      <c r="I2047" s="244">
        <f ca="1">IF($H2047&lt;($J$6+1),"",PFE(OFFSET($F2047,0,0,-$J$6)))</f>
        <v>6.2779002833068906E-2</v>
      </c>
      <c r="J2047" s="19"/>
      <c r="K2047" s="139" t="str">
        <f t="shared" ca="1" si="296"/>
        <v>Long</v>
      </c>
      <c r="L2047" s="243" t="e">
        <f t="shared" ca="1" si="291"/>
        <v>#N/A</v>
      </c>
      <c r="M2047" s="242" t="e">
        <f t="shared" ca="1" si="292"/>
        <v>#N/A</v>
      </c>
      <c r="N2047" s="20"/>
      <c r="O2047" s="74">
        <f t="shared" ca="1" si="297"/>
        <v>1</v>
      </c>
      <c r="P2047" s="75">
        <f t="shared" ca="1" si="289"/>
        <v>0</v>
      </c>
      <c r="Q2047" s="76" t="str">
        <f t="shared" ca="1" si="293"/>
        <v/>
      </c>
      <c r="R2047" s="75"/>
      <c r="S2047" s="77">
        <f t="shared" ca="1" si="290"/>
        <v>1</v>
      </c>
      <c r="T2047" s="78"/>
      <c r="U2047" s="81">
        <f t="shared" ca="1" si="298"/>
        <v>-4060</v>
      </c>
      <c r="V2047" s="82">
        <f t="shared" ca="1" si="294"/>
        <v>153764.41999999984</v>
      </c>
      <c r="W2047" s="50"/>
      <c r="X2047" s="50"/>
      <c r="Y2047" s="50"/>
      <c r="Z2047" s="50"/>
      <c r="AA2047" s="50"/>
      <c r="AG2047" s="50"/>
      <c r="AH2047" s="50"/>
      <c r="AI2047" s="50"/>
      <c r="AJ2047" s="50"/>
      <c r="AK2047" s="50"/>
      <c r="AL2047" s="50"/>
      <c r="AM2047" s="50"/>
      <c r="AN2047" s="50"/>
      <c r="AO2047" s="50"/>
      <c r="AP2047" s="138" t="str">
        <f>IF(NOT($AS2047=$AS2048),ROW(),"")</f>
        <v/>
      </c>
      <c r="AQ2047" s="20" t="str">
        <f>IF(NOT(AS2047=AS2048),AS2048,"")</f>
        <v/>
      </c>
      <c r="AR2047" s="20" t="str">
        <f>INDEX($AB$15:$AM$15,MATCH($AS2047,$AB$11:$AM$11,0))</f>
        <v>in</v>
      </c>
      <c r="AS2047" s="20" t="str">
        <f>LEFT(AT2047,4)</f>
        <v>2007</v>
      </c>
      <c r="AT2047" s="139" t="str">
        <f>LEFT(B2047,6)</f>
        <v>200712</v>
      </c>
    </row>
    <row r="2048" spans="2:46" x14ac:dyDescent="0.25">
      <c r="B2048" s="11">
        <f>'Market Data'!B2034</f>
        <v>20071218</v>
      </c>
      <c r="C2048" s="2">
        <f>'Market Data'!C2034</f>
        <v>8399.5</v>
      </c>
      <c r="D2048" s="2">
        <f>'Market Data'!D2034</f>
        <v>8548</v>
      </c>
      <c r="E2048" s="2">
        <f>'Market Data'!E2034</f>
        <v>8380</v>
      </c>
      <c r="F2048" s="12">
        <f>'Market Data'!F2034</f>
        <v>8411</v>
      </c>
      <c r="H2048" s="151">
        <f t="shared" si="295"/>
        <v>2030</v>
      </c>
      <c r="I2048" s="244">
        <f ca="1">IF($H2048&lt;($J$6+1),"",PFE(OFFSET($F2048,0,0,-$J$6)))</f>
        <v>5.9993233609754774E-2</v>
      </c>
      <c r="J2048" s="19"/>
      <c r="K2048" s="139" t="str">
        <f t="shared" ca="1" si="296"/>
        <v>Long</v>
      </c>
      <c r="L2048" s="243" t="e">
        <f t="shared" ca="1" si="291"/>
        <v>#N/A</v>
      </c>
      <c r="M2048" s="242" t="e">
        <f t="shared" ca="1" si="292"/>
        <v>#N/A</v>
      </c>
      <c r="N2048" s="20"/>
      <c r="O2048" s="74">
        <f t="shared" ca="1" si="297"/>
        <v>1</v>
      </c>
      <c r="P2048" s="75">
        <f t="shared" ca="1" si="289"/>
        <v>0</v>
      </c>
      <c r="Q2048" s="76" t="str">
        <f t="shared" ca="1" si="293"/>
        <v/>
      </c>
      <c r="R2048" s="75"/>
      <c r="S2048" s="77">
        <f t="shared" ca="1" si="290"/>
        <v>1</v>
      </c>
      <c r="T2048" s="78"/>
      <c r="U2048" s="81">
        <f t="shared" ca="1" si="298"/>
        <v>-385</v>
      </c>
      <c r="V2048" s="82">
        <f t="shared" ca="1" si="294"/>
        <v>153379.41999999984</v>
      </c>
      <c r="W2048" s="50"/>
      <c r="X2048" s="50"/>
      <c r="Y2048" s="50"/>
      <c r="Z2048" s="50"/>
      <c r="AA2048" s="50"/>
      <c r="AG2048" s="50"/>
      <c r="AH2048" s="50"/>
      <c r="AI2048" s="50"/>
      <c r="AJ2048" s="50"/>
      <c r="AK2048" s="50"/>
      <c r="AL2048" s="50"/>
      <c r="AM2048" s="50"/>
      <c r="AN2048" s="50"/>
      <c r="AO2048" s="50"/>
      <c r="AP2048" s="138" t="str">
        <f>IF(NOT($AS2048=$AS2049),ROW(),"")</f>
        <v/>
      </c>
      <c r="AQ2048" s="20" t="str">
        <f>IF(NOT(AS2048=AS2049),AS2049,"")</f>
        <v/>
      </c>
      <c r="AR2048" s="20" t="str">
        <f>INDEX($AB$15:$AM$15,MATCH($AS2048,$AB$11:$AM$11,0))</f>
        <v>in</v>
      </c>
      <c r="AS2048" s="20" t="str">
        <f>LEFT(AT2048,4)</f>
        <v>2007</v>
      </c>
      <c r="AT2048" s="139" t="str">
        <f>LEFT(B2048,6)</f>
        <v>200712</v>
      </c>
    </row>
    <row r="2049" spans="2:46" x14ac:dyDescent="0.25">
      <c r="B2049" s="11">
        <f>'Market Data'!B2035</f>
        <v>20071219</v>
      </c>
      <c r="C2049" s="2">
        <f>'Market Data'!C2035</f>
        <v>8455.5</v>
      </c>
      <c r="D2049" s="2">
        <f>'Market Data'!D2035</f>
        <v>8477.5</v>
      </c>
      <c r="E2049" s="2">
        <f>'Market Data'!E2035</f>
        <v>8374.5</v>
      </c>
      <c r="F2049" s="12">
        <f>'Market Data'!F2035</f>
        <v>8436.5</v>
      </c>
      <c r="H2049" s="151">
        <f t="shared" si="295"/>
        <v>2031</v>
      </c>
      <c r="I2049" s="244">
        <f ca="1">IF($H2049&lt;($J$6+1),"",PFE(OFFSET($F2049,0,0,-$J$6)))</f>
        <v>5.4223883322044017E-2</v>
      </c>
      <c r="J2049" s="19"/>
      <c r="K2049" s="139" t="str">
        <f t="shared" ca="1" si="296"/>
        <v>Long</v>
      </c>
      <c r="L2049" s="243" t="e">
        <f t="shared" ca="1" si="291"/>
        <v>#N/A</v>
      </c>
      <c r="M2049" s="242" t="e">
        <f t="shared" ca="1" si="292"/>
        <v>#N/A</v>
      </c>
      <c r="N2049" s="20"/>
      <c r="O2049" s="74">
        <f t="shared" ca="1" si="297"/>
        <v>1</v>
      </c>
      <c r="P2049" s="75">
        <f t="shared" ca="1" si="289"/>
        <v>0</v>
      </c>
      <c r="Q2049" s="76" t="str">
        <f t="shared" ca="1" si="293"/>
        <v/>
      </c>
      <c r="R2049" s="75"/>
      <c r="S2049" s="77">
        <f t="shared" ca="1" si="290"/>
        <v>1</v>
      </c>
      <c r="T2049" s="78"/>
      <c r="U2049" s="81">
        <f t="shared" ca="1" si="298"/>
        <v>892.5</v>
      </c>
      <c r="V2049" s="82">
        <f t="shared" ca="1" si="294"/>
        <v>154271.91999999984</v>
      </c>
      <c r="W2049" s="50"/>
      <c r="X2049" s="50"/>
      <c r="Y2049" s="50"/>
      <c r="Z2049" s="50"/>
      <c r="AA2049" s="50"/>
      <c r="AG2049" s="50"/>
      <c r="AH2049" s="50"/>
      <c r="AI2049" s="50"/>
      <c r="AJ2049" s="50"/>
      <c r="AK2049" s="50"/>
      <c r="AL2049" s="50"/>
      <c r="AM2049" s="50"/>
      <c r="AN2049" s="50"/>
      <c r="AO2049" s="50"/>
      <c r="AP2049" s="138" t="str">
        <f>IF(NOT($AS2049=$AS2050),ROW(),"")</f>
        <v/>
      </c>
      <c r="AQ2049" s="20" t="str">
        <f>IF(NOT(AS2049=AS2050),AS2050,"")</f>
        <v/>
      </c>
      <c r="AR2049" s="20" t="str">
        <f>INDEX($AB$15:$AM$15,MATCH($AS2049,$AB$11:$AM$11,0))</f>
        <v>in</v>
      </c>
      <c r="AS2049" s="20" t="str">
        <f>LEFT(AT2049,4)</f>
        <v>2007</v>
      </c>
      <c r="AT2049" s="139" t="str">
        <f>LEFT(B2049,6)</f>
        <v>200712</v>
      </c>
    </row>
    <row r="2050" spans="2:46" x14ac:dyDescent="0.25">
      <c r="B2050" s="11">
        <f>'Market Data'!B2036</f>
        <v>20071220</v>
      </c>
      <c r="C2050" s="2">
        <f>'Market Data'!C2036</f>
        <v>8433.5</v>
      </c>
      <c r="D2050" s="2">
        <f>'Market Data'!D2036</f>
        <v>8514.5</v>
      </c>
      <c r="E2050" s="2">
        <f>'Market Data'!E2036</f>
        <v>8431</v>
      </c>
      <c r="F2050" s="12">
        <f>'Market Data'!F2036</f>
        <v>8469.5</v>
      </c>
      <c r="H2050" s="151">
        <f t="shared" si="295"/>
        <v>2032</v>
      </c>
      <c r="I2050" s="244">
        <f ca="1">IF($H2050&lt;($J$6+1),"",PFE(OFFSET($F2050,0,0,-$J$6)))</f>
        <v>7.2830736759340306E-2</v>
      </c>
      <c r="J2050" s="19"/>
      <c r="K2050" s="139" t="str">
        <f t="shared" ca="1" si="296"/>
        <v>Long</v>
      </c>
      <c r="L2050" s="243" t="e">
        <f t="shared" ca="1" si="291"/>
        <v>#N/A</v>
      </c>
      <c r="M2050" s="242" t="e">
        <f t="shared" ca="1" si="292"/>
        <v>#N/A</v>
      </c>
      <c r="N2050" s="20"/>
      <c r="O2050" s="74">
        <f t="shared" ca="1" si="297"/>
        <v>1</v>
      </c>
      <c r="P2050" s="75">
        <f t="shared" ca="1" si="289"/>
        <v>0</v>
      </c>
      <c r="Q2050" s="76" t="str">
        <f t="shared" ca="1" si="293"/>
        <v/>
      </c>
      <c r="R2050" s="75"/>
      <c r="S2050" s="77">
        <f t="shared" ca="1" si="290"/>
        <v>1</v>
      </c>
      <c r="T2050" s="78"/>
      <c r="U2050" s="81">
        <f t="shared" ca="1" si="298"/>
        <v>1155</v>
      </c>
      <c r="V2050" s="82">
        <f t="shared" ca="1" si="294"/>
        <v>155426.91999999984</v>
      </c>
      <c r="W2050" s="50"/>
      <c r="X2050" s="50"/>
      <c r="Y2050" s="50"/>
      <c r="Z2050" s="50"/>
      <c r="AA2050" s="50"/>
      <c r="AG2050" s="50"/>
      <c r="AH2050" s="50"/>
      <c r="AI2050" s="50"/>
      <c r="AJ2050" s="50"/>
      <c r="AK2050" s="50"/>
      <c r="AL2050" s="50"/>
      <c r="AM2050" s="50"/>
      <c r="AN2050" s="50"/>
      <c r="AO2050" s="50"/>
      <c r="AP2050" s="138" t="str">
        <f>IF(NOT($AS2050=$AS2051),ROW(),"")</f>
        <v/>
      </c>
      <c r="AQ2050" s="20" t="str">
        <f>IF(NOT(AS2050=AS2051),AS2051,"")</f>
        <v/>
      </c>
      <c r="AR2050" s="20" t="str">
        <f>INDEX($AB$15:$AM$15,MATCH($AS2050,$AB$11:$AM$11,0))</f>
        <v>in</v>
      </c>
      <c r="AS2050" s="20" t="str">
        <f>LEFT(AT2050,4)</f>
        <v>2007</v>
      </c>
      <c r="AT2050" s="139" t="str">
        <f>LEFT(B2050,6)</f>
        <v>200712</v>
      </c>
    </row>
    <row r="2051" spans="2:46" x14ac:dyDescent="0.25">
      <c r="B2051" s="11">
        <f>'Market Data'!B2037</f>
        <v>20071221</v>
      </c>
      <c r="C2051" s="2">
        <f>'Market Data'!C2037</f>
        <v>8526</v>
      </c>
      <c r="D2051" s="2">
        <f>'Market Data'!D2037</f>
        <v>8619.5</v>
      </c>
      <c r="E2051" s="2">
        <f>'Market Data'!E2037</f>
        <v>8521.5</v>
      </c>
      <c r="F2051" s="12">
        <f>'Market Data'!F2037</f>
        <v>8593.5</v>
      </c>
      <c r="H2051" s="151">
        <f t="shared" si="295"/>
        <v>2033</v>
      </c>
      <c r="I2051" s="244">
        <f ca="1">IF($H2051&lt;($J$6+1),"",PFE(OFFSET($F2051,0,0,-$J$6)))</f>
        <v>0.10931904800144454</v>
      </c>
      <c r="J2051" s="19"/>
      <c r="K2051" s="139" t="str">
        <f t="shared" ca="1" si="296"/>
        <v>Long</v>
      </c>
      <c r="L2051" s="243" t="e">
        <f t="shared" ca="1" si="291"/>
        <v>#N/A</v>
      </c>
      <c r="M2051" s="242" t="e">
        <f t="shared" ca="1" si="292"/>
        <v>#N/A</v>
      </c>
      <c r="N2051" s="20"/>
      <c r="O2051" s="74">
        <f t="shared" ca="1" si="297"/>
        <v>1</v>
      </c>
      <c r="P2051" s="75">
        <f t="shared" ca="1" si="289"/>
        <v>0</v>
      </c>
      <c r="Q2051" s="76" t="str">
        <f t="shared" ca="1" si="293"/>
        <v/>
      </c>
      <c r="R2051" s="75"/>
      <c r="S2051" s="77">
        <f t="shared" ca="1" si="290"/>
        <v>1</v>
      </c>
      <c r="T2051" s="78"/>
      <c r="U2051" s="81">
        <f t="shared" ca="1" si="298"/>
        <v>4340</v>
      </c>
      <c r="V2051" s="82">
        <f t="shared" ca="1" si="294"/>
        <v>159766.91999999984</v>
      </c>
      <c r="W2051" s="50"/>
      <c r="X2051" s="50"/>
      <c r="Y2051" s="50"/>
      <c r="Z2051" s="50"/>
      <c r="AA2051" s="50"/>
      <c r="AG2051" s="50"/>
      <c r="AH2051" s="50"/>
      <c r="AI2051" s="50"/>
      <c r="AJ2051" s="50"/>
      <c r="AK2051" s="50"/>
      <c r="AL2051" s="50"/>
      <c r="AM2051" s="50"/>
      <c r="AN2051" s="50"/>
      <c r="AO2051" s="50"/>
      <c r="AP2051" s="138" t="str">
        <f>IF(NOT($AS2051=$AS2052),ROW(),"")</f>
        <v/>
      </c>
      <c r="AQ2051" s="20" t="str">
        <f>IF(NOT(AS2051=AS2052),AS2052,"")</f>
        <v/>
      </c>
      <c r="AR2051" s="20" t="str">
        <f>INDEX($AB$15:$AM$15,MATCH($AS2051,$AB$11:$AM$11,0))</f>
        <v>in</v>
      </c>
      <c r="AS2051" s="20" t="str">
        <f>LEFT(AT2051,4)</f>
        <v>2007</v>
      </c>
      <c r="AT2051" s="139" t="str">
        <f>LEFT(B2051,6)</f>
        <v>200712</v>
      </c>
    </row>
    <row r="2052" spans="2:46" x14ac:dyDescent="0.25">
      <c r="B2052" s="11">
        <f>'Market Data'!B2038</f>
        <v>20071227</v>
      </c>
      <c r="C2052" s="2">
        <f>'Market Data'!C2038</f>
        <v>8666</v>
      </c>
      <c r="D2052" s="2">
        <f>'Market Data'!D2038</f>
        <v>8759.5</v>
      </c>
      <c r="E2052" s="2">
        <f>'Market Data'!E2038</f>
        <v>8563.5</v>
      </c>
      <c r="F2052" s="12">
        <f>'Market Data'!F2038</f>
        <v>8585.5</v>
      </c>
      <c r="H2052" s="151">
        <f t="shared" si="295"/>
        <v>2034</v>
      </c>
      <c r="I2052" s="244">
        <f ca="1">IF($H2052&lt;($J$6+1),"",PFE(OFFSET($F2052,0,0,-$J$6)))</f>
        <v>0.1094500440335413</v>
      </c>
      <c r="J2052" s="19"/>
      <c r="K2052" s="139" t="str">
        <f t="shared" ca="1" si="296"/>
        <v>Long</v>
      </c>
      <c r="L2052" s="243" t="e">
        <f t="shared" ca="1" si="291"/>
        <v>#N/A</v>
      </c>
      <c r="M2052" s="242" t="e">
        <f t="shared" ca="1" si="292"/>
        <v>#N/A</v>
      </c>
      <c r="N2052" s="20"/>
      <c r="O2052" s="74">
        <f t="shared" ca="1" si="297"/>
        <v>1</v>
      </c>
      <c r="P2052" s="75">
        <f t="shared" ca="1" si="289"/>
        <v>0</v>
      </c>
      <c r="Q2052" s="76" t="str">
        <f t="shared" ca="1" si="293"/>
        <v/>
      </c>
      <c r="R2052" s="75"/>
      <c r="S2052" s="77">
        <f t="shared" ca="1" si="290"/>
        <v>1</v>
      </c>
      <c r="T2052" s="78"/>
      <c r="U2052" s="81">
        <f t="shared" ca="1" si="298"/>
        <v>-280</v>
      </c>
      <c r="V2052" s="82">
        <f t="shared" ca="1" si="294"/>
        <v>159486.91999999984</v>
      </c>
      <c r="W2052" s="50"/>
      <c r="X2052" s="50"/>
      <c r="Y2052" s="50"/>
      <c r="Z2052" s="50"/>
      <c r="AA2052" s="50"/>
      <c r="AG2052" s="50"/>
      <c r="AH2052" s="50"/>
      <c r="AI2052" s="50"/>
      <c r="AJ2052" s="50"/>
      <c r="AK2052" s="50"/>
      <c r="AL2052" s="50"/>
      <c r="AM2052" s="50"/>
      <c r="AN2052" s="50"/>
      <c r="AO2052" s="50"/>
      <c r="AP2052" s="138" t="str">
        <f>IF(NOT($AS2052=$AS2053),ROW(),"")</f>
        <v/>
      </c>
      <c r="AQ2052" s="20" t="str">
        <f>IF(NOT(AS2052=AS2053),AS2053,"")</f>
        <v/>
      </c>
      <c r="AR2052" s="20" t="str">
        <f>INDEX($AB$15:$AM$15,MATCH($AS2052,$AB$11:$AM$11,0))</f>
        <v>in</v>
      </c>
      <c r="AS2052" s="20" t="str">
        <f>LEFT(AT2052,4)</f>
        <v>2007</v>
      </c>
      <c r="AT2052" s="139" t="str">
        <f>LEFT(B2052,6)</f>
        <v>200712</v>
      </c>
    </row>
    <row r="2053" spans="2:46" x14ac:dyDescent="0.25">
      <c r="B2053" s="11">
        <f>'Market Data'!B2039</f>
        <v>20071228</v>
      </c>
      <c r="C2053" s="2">
        <f>'Market Data'!C2039</f>
        <v>8601.5</v>
      </c>
      <c r="D2053" s="2">
        <f>'Market Data'!D2039</f>
        <v>8656.5</v>
      </c>
      <c r="E2053" s="2">
        <f>'Market Data'!E2039</f>
        <v>8579.5</v>
      </c>
      <c r="F2053" s="12">
        <f>'Market Data'!F2039</f>
        <v>8647</v>
      </c>
      <c r="H2053" s="151">
        <f t="shared" si="295"/>
        <v>2035</v>
      </c>
      <c r="I2053" s="244">
        <f ca="1">IF($H2053&lt;($J$6+1),"",PFE(OFFSET($F2053,0,0,-$J$6)))</f>
        <v>0.10407597107001913</v>
      </c>
      <c r="J2053" s="19"/>
      <c r="K2053" s="139" t="str">
        <f t="shared" ca="1" si="296"/>
        <v>Long</v>
      </c>
      <c r="L2053" s="243" t="e">
        <f t="shared" ca="1" si="291"/>
        <v>#N/A</v>
      </c>
      <c r="M2053" s="242" t="e">
        <f t="shared" ca="1" si="292"/>
        <v>#N/A</v>
      </c>
      <c r="N2053" s="20"/>
      <c r="O2053" s="74">
        <f t="shared" ca="1" si="297"/>
        <v>1</v>
      </c>
      <c r="P2053" s="75">
        <f t="shared" ca="1" si="289"/>
        <v>0</v>
      </c>
      <c r="Q2053" s="76" t="str">
        <f t="shared" ca="1" si="293"/>
        <v/>
      </c>
      <c r="R2053" s="75"/>
      <c r="S2053" s="77">
        <f t="shared" ca="1" si="290"/>
        <v>1</v>
      </c>
      <c r="T2053" s="78"/>
      <c r="U2053" s="81">
        <f t="shared" ca="1" si="298"/>
        <v>2152.5</v>
      </c>
      <c r="V2053" s="82">
        <f t="shared" ca="1" si="294"/>
        <v>161639.41999999984</v>
      </c>
      <c r="W2053" s="50"/>
      <c r="X2053" s="50"/>
      <c r="Y2053" s="50"/>
      <c r="Z2053" s="50"/>
      <c r="AA2053" s="50"/>
      <c r="AG2053" s="50"/>
      <c r="AH2053" s="50"/>
      <c r="AI2053" s="50"/>
      <c r="AJ2053" s="50"/>
      <c r="AK2053" s="50"/>
      <c r="AL2053" s="50"/>
      <c r="AM2053" s="50"/>
      <c r="AN2053" s="50"/>
      <c r="AO2053" s="50"/>
      <c r="AP2053" s="138">
        <f>IF(NOT($AS2053=$AS2054),ROW(),"")</f>
        <v>2053</v>
      </c>
      <c r="AQ2053" s="20" t="str">
        <f>IF(NOT(AS2053=AS2054),AS2054,"")</f>
        <v>2008</v>
      </c>
      <c r="AR2053" s="20" t="str">
        <f>INDEX($AB$15:$AM$15,MATCH($AS2053,$AB$11:$AM$11,0))</f>
        <v>in</v>
      </c>
      <c r="AS2053" s="20" t="str">
        <f>LEFT(AT2053,4)</f>
        <v>2007</v>
      </c>
      <c r="AT2053" s="139" t="str">
        <f>LEFT(B2053,6)</f>
        <v>200712</v>
      </c>
    </row>
    <row r="2054" spans="2:46" x14ac:dyDescent="0.25">
      <c r="B2054" s="11">
        <f>'Market Data'!B2040</f>
        <v>20080102</v>
      </c>
      <c r="C2054" s="2">
        <f>'Market Data'!C2040</f>
        <v>8612</v>
      </c>
      <c r="D2054" s="2">
        <f>'Market Data'!D2040</f>
        <v>8687</v>
      </c>
      <c r="E2054" s="2">
        <f>'Market Data'!E2040</f>
        <v>8479</v>
      </c>
      <c r="F2054" s="12">
        <f>'Market Data'!F2040</f>
        <v>8514.5</v>
      </c>
      <c r="H2054" s="151">
        <f t="shared" si="295"/>
        <v>2036</v>
      </c>
      <c r="I2054" s="244">
        <f ca="1">IF($H2054&lt;($J$6+1),"",PFE(OFFSET($F2054,0,0,-$J$6)))</f>
        <v>3.8278055695670478E-2</v>
      </c>
      <c r="J2054" s="19"/>
      <c r="K2054" s="139" t="str">
        <f t="shared" ca="1" si="296"/>
        <v>Long</v>
      </c>
      <c r="L2054" s="243" t="e">
        <f t="shared" ca="1" si="291"/>
        <v>#N/A</v>
      </c>
      <c r="M2054" s="242" t="e">
        <f t="shared" ca="1" si="292"/>
        <v>#N/A</v>
      </c>
      <c r="N2054" s="20"/>
      <c r="O2054" s="74">
        <f t="shared" ca="1" si="297"/>
        <v>1</v>
      </c>
      <c r="P2054" s="75">
        <f t="shared" ca="1" si="289"/>
        <v>0</v>
      </c>
      <c r="Q2054" s="76" t="str">
        <f t="shared" ca="1" si="293"/>
        <v/>
      </c>
      <c r="R2054" s="75"/>
      <c r="S2054" s="77">
        <f t="shared" ca="1" si="290"/>
        <v>1</v>
      </c>
      <c r="T2054" s="78"/>
      <c r="U2054" s="81">
        <f t="shared" ca="1" si="298"/>
        <v>-4637.5</v>
      </c>
      <c r="V2054" s="82">
        <f t="shared" ca="1" si="294"/>
        <v>157001.91999999984</v>
      </c>
      <c r="W2054" s="50"/>
      <c r="X2054" s="50"/>
      <c r="Y2054" s="50"/>
      <c r="Z2054" s="50"/>
      <c r="AA2054" s="50"/>
      <c r="AG2054" s="50"/>
      <c r="AH2054" s="50"/>
      <c r="AI2054" s="50"/>
      <c r="AJ2054" s="50"/>
      <c r="AK2054" s="50"/>
      <c r="AL2054" s="50"/>
      <c r="AM2054" s="50"/>
      <c r="AN2054" s="50"/>
      <c r="AO2054" s="50"/>
      <c r="AP2054" s="138" t="str">
        <f>IF(NOT($AS2054=$AS2055),ROW(),"")</f>
        <v/>
      </c>
      <c r="AQ2054" s="20" t="str">
        <f>IF(NOT(AS2054=AS2055),AS2055,"")</f>
        <v/>
      </c>
      <c r="AR2054" s="20" t="str">
        <f>INDEX($AB$15:$AM$15,MATCH($AS2054,$AB$11:$AM$11,0))</f>
        <v>out</v>
      </c>
      <c r="AS2054" s="20" t="str">
        <f>LEFT(AT2054,4)</f>
        <v>2008</v>
      </c>
      <c r="AT2054" s="139" t="str">
        <f>LEFT(B2054,6)</f>
        <v>200801</v>
      </c>
    </row>
    <row r="2055" spans="2:46" x14ac:dyDescent="0.25">
      <c r="B2055" s="11">
        <f>'Market Data'!B2041</f>
        <v>20080103</v>
      </c>
      <c r="C2055" s="2">
        <f>'Market Data'!C2041</f>
        <v>8542</v>
      </c>
      <c r="D2055" s="2">
        <f>'Market Data'!D2041</f>
        <v>8551.5</v>
      </c>
      <c r="E2055" s="2">
        <f>'Market Data'!E2041</f>
        <v>8436.5</v>
      </c>
      <c r="F2055" s="12">
        <f>'Market Data'!F2041</f>
        <v>8498</v>
      </c>
      <c r="H2055" s="151">
        <f t="shared" si="295"/>
        <v>2037</v>
      </c>
      <c r="I2055" s="244">
        <f ca="1">IF($H2055&lt;($J$6+1),"",PFE(OFFSET($F2055,0,0,-$J$6)))</f>
        <v>4.2578727447797712E-2</v>
      </c>
      <c r="J2055" s="19"/>
      <c r="K2055" s="139" t="str">
        <f t="shared" ca="1" si="296"/>
        <v>Long</v>
      </c>
      <c r="L2055" s="243" t="e">
        <f t="shared" ca="1" si="291"/>
        <v>#N/A</v>
      </c>
      <c r="M2055" s="242" t="e">
        <f t="shared" ca="1" si="292"/>
        <v>#N/A</v>
      </c>
      <c r="N2055" s="20"/>
      <c r="O2055" s="74">
        <f t="shared" ca="1" si="297"/>
        <v>1</v>
      </c>
      <c r="P2055" s="75">
        <f t="shared" ca="1" si="289"/>
        <v>0</v>
      </c>
      <c r="Q2055" s="76" t="str">
        <f t="shared" ca="1" si="293"/>
        <v/>
      </c>
      <c r="R2055" s="75"/>
      <c r="S2055" s="77">
        <f t="shared" ca="1" si="290"/>
        <v>1</v>
      </c>
      <c r="T2055" s="78"/>
      <c r="U2055" s="81">
        <f t="shared" ca="1" si="298"/>
        <v>-577.5</v>
      </c>
      <c r="V2055" s="82">
        <f t="shared" ca="1" si="294"/>
        <v>156424.41999999984</v>
      </c>
      <c r="W2055" s="50"/>
      <c r="X2055" s="50"/>
      <c r="Y2055" s="50"/>
      <c r="Z2055" s="50"/>
      <c r="AA2055" s="50"/>
      <c r="AG2055" s="50"/>
      <c r="AH2055" s="50"/>
      <c r="AI2055" s="50"/>
      <c r="AJ2055" s="50"/>
      <c r="AK2055" s="50"/>
      <c r="AL2055" s="50"/>
      <c r="AM2055" s="50"/>
      <c r="AN2055" s="50"/>
      <c r="AO2055" s="50"/>
      <c r="AP2055" s="138" t="str">
        <f>IF(NOT($AS2055=$AS2056),ROW(),"")</f>
        <v/>
      </c>
      <c r="AQ2055" s="20" t="str">
        <f>IF(NOT(AS2055=AS2056),AS2056,"")</f>
        <v/>
      </c>
      <c r="AR2055" s="20" t="str">
        <f>INDEX($AB$15:$AM$15,MATCH($AS2055,$AB$11:$AM$11,0))</f>
        <v>out</v>
      </c>
      <c r="AS2055" s="20" t="str">
        <f>LEFT(AT2055,4)</f>
        <v>2008</v>
      </c>
      <c r="AT2055" s="139" t="str">
        <f>LEFT(B2055,6)</f>
        <v>200801</v>
      </c>
    </row>
    <row r="2056" spans="2:46" x14ac:dyDescent="0.25">
      <c r="B2056" s="11">
        <f>'Market Data'!B2042</f>
        <v>20080104</v>
      </c>
      <c r="C2056" s="2">
        <f>'Market Data'!C2042</f>
        <v>8490.5</v>
      </c>
      <c r="D2056" s="2">
        <f>'Market Data'!D2042</f>
        <v>8494.5</v>
      </c>
      <c r="E2056" s="2">
        <f>'Market Data'!E2042</f>
        <v>8352.5</v>
      </c>
      <c r="F2056" s="12">
        <f>'Market Data'!F2042</f>
        <v>8385.5</v>
      </c>
      <c r="H2056" s="151">
        <f t="shared" si="295"/>
        <v>2038</v>
      </c>
      <c r="I2056" s="244">
        <f ca="1">IF($H2056&lt;($J$6+1),"",PFE(OFFSET($F2056,0,0,-$J$6)))</f>
        <v>-2.0951114867795741E-2</v>
      </c>
      <c r="J2056" s="19"/>
      <c r="K2056" s="139" t="str">
        <f t="shared" ca="1" si="296"/>
        <v>Short</v>
      </c>
      <c r="L2056" s="243" t="e">
        <f t="shared" ca="1" si="291"/>
        <v>#N/A</v>
      </c>
      <c r="M2056" s="242">
        <f t="shared" ca="1" si="292"/>
        <v>8385.5</v>
      </c>
      <c r="N2056" s="20"/>
      <c r="O2056" s="74">
        <f t="shared" ca="1" si="297"/>
        <v>-1</v>
      </c>
      <c r="P2056" s="75">
        <f t="shared" ca="1" si="289"/>
        <v>-2</v>
      </c>
      <c r="Q2056" s="76" t="str">
        <f t="shared" ca="1" si="293"/>
        <v>Fill</v>
      </c>
      <c r="R2056" s="75"/>
      <c r="S2056" s="77">
        <f t="shared" ca="1" si="290"/>
        <v>1</v>
      </c>
      <c r="T2056" s="78"/>
      <c r="U2056" s="81">
        <f t="shared" ca="1" si="298"/>
        <v>-3937.5</v>
      </c>
      <c r="V2056" s="82">
        <f t="shared" ca="1" si="294"/>
        <v>152486.91999999984</v>
      </c>
      <c r="W2056" s="50"/>
      <c r="X2056" s="50"/>
      <c r="Y2056" s="50"/>
      <c r="Z2056" s="50"/>
      <c r="AA2056" s="50"/>
      <c r="AG2056" s="50"/>
      <c r="AH2056" s="50"/>
      <c r="AI2056" s="50"/>
      <c r="AJ2056" s="50"/>
      <c r="AK2056" s="50"/>
      <c r="AL2056" s="50"/>
      <c r="AM2056" s="50"/>
      <c r="AN2056" s="50"/>
      <c r="AO2056" s="50"/>
      <c r="AP2056" s="138" t="str">
        <f>IF(NOT($AS2056=$AS2057),ROW(),"")</f>
        <v/>
      </c>
      <c r="AQ2056" s="20" t="str">
        <f>IF(NOT(AS2056=AS2057),AS2057,"")</f>
        <v/>
      </c>
      <c r="AR2056" s="20" t="str">
        <f>INDEX($AB$15:$AM$15,MATCH($AS2056,$AB$11:$AM$11,0))</f>
        <v>out</v>
      </c>
      <c r="AS2056" s="20" t="str">
        <f>LEFT(AT2056,4)</f>
        <v>2008</v>
      </c>
      <c r="AT2056" s="139" t="str">
        <f>LEFT(B2056,6)</f>
        <v>200801</v>
      </c>
    </row>
    <row r="2057" spans="2:46" x14ac:dyDescent="0.25">
      <c r="B2057" s="11">
        <f>'Market Data'!B2043</f>
        <v>20080107</v>
      </c>
      <c r="C2057" s="2">
        <f>'Market Data'!C2043</f>
        <v>8346.5</v>
      </c>
      <c r="D2057" s="2">
        <f>'Market Data'!D2043</f>
        <v>8439.5</v>
      </c>
      <c r="E2057" s="2">
        <f>'Market Data'!E2043</f>
        <v>8341.5</v>
      </c>
      <c r="F2057" s="12">
        <f>'Market Data'!F2043</f>
        <v>8414</v>
      </c>
      <c r="H2057" s="151">
        <f t="shared" si="295"/>
        <v>2039</v>
      </c>
      <c r="I2057" s="244">
        <f ca="1">IF($H2057&lt;($J$6+1),"",PFE(OFFSET($F2057,0,0,-$J$6)))</f>
        <v>3.208171392045104E-2</v>
      </c>
      <c r="J2057" s="19"/>
      <c r="K2057" s="139" t="str">
        <f t="shared" ca="1" si="296"/>
        <v>Long</v>
      </c>
      <c r="L2057" s="243">
        <f t="shared" ca="1" si="291"/>
        <v>8414</v>
      </c>
      <c r="M2057" s="242" t="e">
        <f t="shared" ca="1" si="292"/>
        <v>#N/A</v>
      </c>
      <c r="N2057" s="20"/>
      <c r="O2057" s="74">
        <f t="shared" ca="1" si="297"/>
        <v>1</v>
      </c>
      <c r="P2057" s="75">
        <f t="shared" ca="1" si="289"/>
        <v>2</v>
      </c>
      <c r="Q2057" s="76" t="str">
        <f t="shared" ca="1" si="293"/>
        <v>Fill</v>
      </c>
      <c r="R2057" s="75"/>
      <c r="S2057" s="77">
        <f t="shared" ca="1" si="290"/>
        <v>-1</v>
      </c>
      <c r="T2057" s="78"/>
      <c r="U2057" s="81">
        <f t="shared" ca="1" si="298"/>
        <v>-3909.42</v>
      </c>
      <c r="V2057" s="82">
        <f t="shared" ca="1" si="294"/>
        <v>148577.49999999983</v>
      </c>
      <c r="W2057" s="50"/>
      <c r="X2057" s="50"/>
      <c r="Y2057" s="50"/>
      <c r="Z2057" s="50"/>
      <c r="AA2057" s="50"/>
      <c r="AG2057" s="50"/>
      <c r="AH2057" s="50"/>
      <c r="AI2057" s="50"/>
      <c r="AJ2057" s="50"/>
      <c r="AK2057" s="50"/>
      <c r="AL2057" s="50"/>
      <c r="AM2057" s="50"/>
      <c r="AN2057" s="50"/>
      <c r="AO2057" s="50"/>
      <c r="AP2057" s="138" t="str">
        <f>IF(NOT($AS2057=$AS2058),ROW(),"")</f>
        <v/>
      </c>
      <c r="AQ2057" s="20" t="str">
        <f>IF(NOT(AS2057=AS2058),AS2058,"")</f>
        <v/>
      </c>
      <c r="AR2057" s="20" t="str">
        <f>INDEX($AB$15:$AM$15,MATCH($AS2057,$AB$11:$AM$11,0))</f>
        <v>out</v>
      </c>
      <c r="AS2057" s="20" t="str">
        <f>LEFT(AT2057,4)</f>
        <v>2008</v>
      </c>
      <c r="AT2057" s="139" t="str">
        <f>LEFT(B2057,6)</f>
        <v>200801</v>
      </c>
    </row>
    <row r="2058" spans="2:46" x14ac:dyDescent="0.25">
      <c r="B2058" s="11">
        <f>'Market Data'!B2044</f>
        <v>20080108</v>
      </c>
      <c r="C2058" s="2">
        <f>'Market Data'!C2044</f>
        <v>8399</v>
      </c>
      <c r="D2058" s="2">
        <f>'Market Data'!D2044</f>
        <v>8502.5</v>
      </c>
      <c r="E2058" s="2">
        <f>'Market Data'!E2044</f>
        <v>8395.5</v>
      </c>
      <c r="F2058" s="12">
        <f>'Market Data'!F2044</f>
        <v>8430.5</v>
      </c>
      <c r="H2058" s="151">
        <f t="shared" si="295"/>
        <v>2040</v>
      </c>
      <c r="I2058" s="244">
        <f ca="1">IF($H2058&lt;($J$6+1),"",PFE(OFFSET($F2058,0,0,-$J$6)))</f>
        <v>3.1092654163778009E-2</v>
      </c>
      <c r="J2058" s="19"/>
      <c r="K2058" s="139" t="str">
        <f t="shared" ca="1" si="296"/>
        <v>Long</v>
      </c>
      <c r="L2058" s="243" t="e">
        <f t="shared" ca="1" si="291"/>
        <v>#N/A</v>
      </c>
      <c r="M2058" s="242" t="e">
        <f t="shared" ca="1" si="292"/>
        <v>#N/A</v>
      </c>
      <c r="N2058" s="20"/>
      <c r="O2058" s="74">
        <f t="shared" ca="1" si="297"/>
        <v>1</v>
      </c>
      <c r="P2058" s="75">
        <f t="shared" ca="1" si="289"/>
        <v>0</v>
      </c>
      <c r="Q2058" s="76" t="str">
        <f t="shared" ca="1" si="293"/>
        <v/>
      </c>
      <c r="R2058" s="75"/>
      <c r="S2058" s="77">
        <f t="shared" ca="1" si="290"/>
        <v>1</v>
      </c>
      <c r="T2058" s="78"/>
      <c r="U2058" s="81">
        <f t="shared" ca="1" si="298"/>
        <v>1445.58</v>
      </c>
      <c r="V2058" s="82">
        <f t="shared" ca="1" si="294"/>
        <v>150023.07999999981</v>
      </c>
      <c r="W2058" s="50"/>
      <c r="X2058" s="50"/>
      <c r="Y2058" s="50"/>
      <c r="Z2058" s="50"/>
      <c r="AA2058" s="50"/>
      <c r="AG2058" s="50"/>
      <c r="AH2058" s="50"/>
      <c r="AI2058" s="50"/>
      <c r="AJ2058" s="50"/>
      <c r="AK2058" s="50"/>
      <c r="AL2058" s="50"/>
      <c r="AM2058" s="50"/>
      <c r="AN2058" s="50"/>
      <c r="AO2058" s="50"/>
      <c r="AP2058" s="138" t="str">
        <f>IF(NOT($AS2058=$AS2059),ROW(),"")</f>
        <v/>
      </c>
      <c r="AQ2058" s="20" t="str">
        <f>IF(NOT(AS2058=AS2059),AS2059,"")</f>
        <v/>
      </c>
      <c r="AR2058" s="20" t="str">
        <f>INDEX($AB$15:$AM$15,MATCH($AS2058,$AB$11:$AM$11,0))</f>
        <v>out</v>
      </c>
      <c r="AS2058" s="20" t="str">
        <f>LEFT(AT2058,4)</f>
        <v>2008</v>
      </c>
      <c r="AT2058" s="139" t="str">
        <f>LEFT(B2058,6)</f>
        <v>200801</v>
      </c>
    </row>
    <row r="2059" spans="2:46" x14ac:dyDescent="0.25">
      <c r="B2059" s="11">
        <f>'Market Data'!B2045</f>
        <v>20080109</v>
      </c>
      <c r="C2059" s="2">
        <f>'Market Data'!C2045</f>
        <v>8375</v>
      </c>
      <c r="D2059" s="2">
        <f>'Market Data'!D2045</f>
        <v>8413</v>
      </c>
      <c r="E2059" s="2">
        <f>'Market Data'!E2045</f>
        <v>8336.5</v>
      </c>
      <c r="F2059" s="12">
        <f>'Market Data'!F2045</f>
        <v>8361</v>
      </c>
      <c r="H2059" s="151">
        <f t="shared" si="295"/>
        <v>2041</v>
      </c>
      <c r="I2059" s="244">
        <f ca="1">IF($H2059&lt;($J$6+1),"",PFE(OFFSET($F2059,0,0,-$J$6)))</f>
        <v>5.6348403385949271E-2</v>
      </c>
      <c r="J2059" s="19"/>
      <c r="K2059" s="139" t="str">
        <f t="shared" ca="1" si="296"/>
        <v>Long</v>
      </c>
      <c r="L2059" s="243" t="e">
        <f t="shared" ca="1" si="291"/>
        <v>#N/A</v>
      </c>
      <c r="M2059" s="242" t="e">
        <f t="shared" ca="1" si="292"/>
        <v>#N/A</v>
      </c>
      <c r="N2059" s="20"/>
      <c r="O2059" s="74">
        <f t="shared" ca="1" si="297"/>
        <v>1</v>
      </c>
      <c r="P2059" s="75">
        <f t="shared" ca="1" si="289"/>
        <v>0</v>
      </c>
      <c r="Q2059" s="76" t="str">
        <f t="shared" ca="1" si="293"/>
        <v/>
      </c>
      <c r="R2059" s="75"/>
      <c r="S2059" s="77">
        <f t="shared" ca="1" si="290"/>
        <v>1</v>
      </c>
      <c r="T2059" s="78"/>
      <c r="U2059" s="81">
        <f t="shared" ca="1" si="298"/>
        <v>-2432.5</v>
      </c>
      <c r="V2059" s="82">
        <f t="shared" ca="1" si="294"/>
        <v>147590.57999999981</v>
      </c>
      <c r="W2059" s="50"/>
      <c r="X2059" s="50"/>
      <c r="Y2059" s="50"/>
      <c r="Z2059" s="50"/>
      <c r="AA2059" s="50"/>
      <c r="AG2059" s="50"/>
      <c r="AH2059" s="50"/>
      <c r="AI2059" s="50"/>
      <c r="AJ2059" s="50"/>
      <c r="AK2059" s="50"/>
      <c r="AL2059" s="50"/>
      <c r="AM2059" s="50"/>
      <c r="AN2059" s="50"/>
      <c r="AO2059" s="50"/>
      <c r="AP2059" s="138" t="str">
        <f>IF(NOT($AS2059=$AS2060),ROW(),"")</f>
        <v/>
      </c>
      <c r="AQ2059" s="20" t="str">
        <f>IF(NOT(AS2059=AS2060),AS2060,"")</f>
        <v/>
      </c>
      <c r="AR2059" s="20" t="str">
        <f>INDEX($AB$15:$AM$15,MATCH($AS2059,$AB$11:$AM$11,0))</f>
        <v>out</v>
      </c>
      <c r="AS2059" s="20" t="str">
        <f>LEFT(AT2059,4)</f>
        <v>2008</v>
      </c>
      <c r="AT2059" s="139" t="str">
        <f>LEFT(B2059,6)</f>
        <v>200801</v>
      </c>
    </row>
    <row r="2060" spans="2:46" x14ac:dyDescent="0.25">
      <c r="B2060" s="11">
        <f>'Market Data'!B2046</f>
        <v>20080110</v>
      </c>
      <c r="C2060" s="2">
        <f>'Market Data'!C2046</f>
        <v>8371.5</v>
      </c>
      <c r="D2060" s="2">
        <f>'Market Data'!D2046</f>
        <v>8406</v>
      </c>
      <c r="E2060" s="2">
        <f>'Market Data'!E2046</f>
        <v>8270.5</v>
      </c>
      <c r="F2060" s="12">
        <f>'Market Data'!F2046</f>
        <v>8338.5</v>
      </c>
      <c r="H2060" s="151">
        <f t="shared" si="295"/>
        <v>2042</v>
      </c>
      <c r="I2060" s="244">
        <f ca="1">IF($H2060&lt;($J$6+1),"",PFE(OFFSET($F2060,0,0,-$J$6)))</f>
        <v>7.0024445917501704E-2</v>
      </c>
      <c r="J2060" s="19"/>
      <c r="K2060" s="139" t="str">
        <f t="shared" ca="1" si="296"/>
        <v>Long</v>
      </c>
      <c r="L2060" s="243" t="e">
        <f t="shared" ca="1" si="291"/>
        <v>#N/A</v>
      </c>
      <c r="M2060" s="242" t="e">
        <f t="shared" ca="1" si="292"/>
        <v>#N/A</v>
      </c>
      <c r="N2060" s="20"/>
      <c r="O2060" s="74">
        <f t="shared" ca="1" si="297"/>
        <v>1</v>
      </c>
      <c r="P2060" s="75">
        <f t="shared" ca="1" si="289"/>
        <v>0</v>
      </c>
      <c r="Q2060" s="76" t="str">
        <f t="shared" ca="1" si="293"/>
        <v/>
      </c>
      <c r="R2060" s="75"/>
      <c r="S2060" s="77">
        <f t="shared" ca="1" si="290"/>
        <v>1</v>
      </c>
      <c r="T2060" s="78"/>
      <c r="U2060" s="81">
        <f t="shared" ca="1" si="298"/>
        <v>-787.5</v>
      </c>
      <c r="V2060" s="82">
        <f t="shared" ca="1" si="294"/>
        <v>146803.07999999981</v>
      </c>
      <c r="W2060" s="50"/>
      <c r="X2060" s="50"/>
      <c r="Y2060" s="50"/>
      <c r="Z2060" s="50"/>
      <c r="AA2060" s="50"/>
      <c r="AG2060" s="50"/>
      <c r="AH2060" s="50"/>
      <c r="AI2060" s="50"/>
      <c r="AJ2060" s="50"/>
      <c r="AK2060" s="50"/>
      <c r="AL2060" s="50"/>
      <c r="AM2060" s="50"/>
      <c r="AN2060" s="50"/>
      <c r="AO2060" s="50"/>
      <c r="AP2060" s="138" t="str">
        <f>IF(NOT($AS2060=$AS2061),ROW(),"")</f>
        <v/>
      </c>
      <c r="AQ2060" s="20" t="str">
        <f>IF(NOT(AS2060=AS2061),AS2061,"")</f>
        <v/>
      </c>
      <c r="AR2060" s="20" t="str">
        <f>INDEX($AB$15:$AM$15,MATCH($AS2060,$AB$11:$AM$11,0))</f>
        <v>out</v>
      </c>
      <c r="AS2060" s="20" t="str">
        <f>LEFT(AT2060,4)</f>
        <v>2008</v>
      </c>
      <c r="AT2060" s="139" t="str">
        <f>LEFT(B2060,6)</f>
        <v>200801</v>
      </c>
    </row>
    <row r="2061" spans="2:46" x14ac:dyDescent="0.25">
      <c r="B2061" s="11">
        <f>'Market Data'!B2047</f>
        <v>20080111</v>
      </c>
      <c r="C2061" s="2">
        <f>'Market Data'!C2047</f>
        <v>8276.5</v>
      </c>
      <c r="D2061" s="2">
        <f>'Market Data'!D2047</f>
        <v>8319</v>
      </c>
      <c r="E2061" s="2">
        <f>'Market Data'!E2047</f>
        <v>8249</v>
      </c>
      <c r="F2061" s="12">
        <f>'Market Data'!F2047</f>
        <v>8292</v>
      </c>
      <c r="H2061" s="151">
        <f t="shared" si="295"/>
        <v>2043</v>
      </c>
      <c r="I2061" s="244">
        <f ca="1">IF($H2061&lt;($J$6+1),"",PFE(OFFSET($F2061,0,0,-$J$6)))</f>
        <v>4.1559085551796403E-2</v>
      </c>
      <c r="J2061" s="19"/>
      <c r="K2061" s="139" t="str">
        <f t="shared" ca="1" si="296"/>
        <v>Long</v>
      </c>
      <c r="L2061" s="243" t="e">
        <f t="shared" ca="1" si="291"/>
        <v>#N/A</v>
      </c>
      <c r="M2061" s="242" t="e">
        <f t="shared" ca="1" si="292"/>
        <v>#N/A</v>
      </c>
      <c r="N2061" s="20"/>
      <c r="O2061" s="74">
        <f t="shared" ca="1" si="297"/>
        <v>1</v>
      </c>
      <c r="P2061" s="75">
        <f t="shared" ca="1" si="289"/>
        <v>0</v>
      </c>
      <c r="Q2061" s="76" t="str">
        <f t="shared" ca="1" si="293"/>
        <v/>
      </c>
      <c r="R2061" s="75"/>
      <c r="S2061" s="77">
        <f t="shared" ca="1" si="290"/>
        <v>1</v>
      </c>
      <c r="T2061" s="78"/>
      <c r="U2061" s="81">
        <f t="shared" ca="1" si="298"/>
        <v>-1627.5</v>
      </c>
      <c r="V2061" s="82">
        <f t="shared" ca="1" si="294"/>
        <v>145175.57999999981</v>
      </c>
      <c r="W2061" s="50"/>
      <c r="X2061" s="50"/>
      <c r="Y2061" s="50"/>
      <c r="Z2061" s="50"/>
      <c r="AA2061" s="50"/>
      <c r="AG2061" s="50"/>
      <c r="AH2061" s="50"/>
      <c r="AI2061" s="50"/>
      <c r="AJ2061" s="50"/>
      <c r="AK2061" s="50"/>
      <c r="AL2061" s="50"/>
      <c r="AM2061" s="50"/>
      <c r="AN2061" s="50"/>
      <c r="AO2061" s="50"/>
      <c r="AP2061" s="138" t="str">
        <f>IF(NOT($AS2061=$AS2062),ROW(),"")</f>
        <v/>
      </c>
      <c r="AQ2061" s="20" t="str">
        <f>IF(NOT(AS2061=AS2062),AS2062,"")</f>
        <v/>
      </c>
      <c r="AR2061" s="20" t="str">
        <f>INDEX($AB$15:$AM$15,MATCH($AS2061,$AB$11:$AM$11,0))</f>
        <v>out</v>
      </c>
      <c r="AS2061" s="20" t="str">
        <f>LEFT(AT2061,4)</f>
        <v>2008</v>
      </c>
      <c r="AT2061" s="139" t="str">
        <f>LEFT(B2061,6)</f>
        <v>200801</v>
      </c>
    </row>
    <row r="2062" spans="2:46" x14ac:dyDescent="0.25">
      <c r="B2062" s="11">
        <f>'Market Data'!B2048</f>
        <v>20080114</v>
      </c>
      <c r="C2062" s="2">
        <f>'Market Data'!C2048</f>
        <v>8274.5</v>
      </c>
      <c r="D2062" s="2">
        <f>'Market Data'!D2048</f>
        <v>8333</v>
      </c>
      <c r="E2062" s="2">
        <f>'Market Data'!E2048</f>
        <v>8252.5</v>
      </c>
      <c r="F2062" s="12">
        <f>'Market Data'!F2048</f>
        <v>8308</v>
      </c>
      <c r="H2062" s="151">
        <f t="shared" si="295"/>
        <v>2044</v>
      </c>
      <c r="I2062" s="244">
        <f ca="1">IF($H2062&lt;($J$6+1),"",PFE(OFFSET($F2062,0,0,-$J$6)))</f>
        <v>4.61574267821813E-2</v>
      </c>
      <c r="J2062" s="19"/>
      <c r="K2062" s="139" t="str">
        <f t="shared" ca="1" si="296"/>
        <v>Long</v>
      </c>
      <c r="L2062" s="243" t="e">
        <f t="shared" ca="1" si="291"/>
        <v>#N/A</v>
      </c>
      <c r="M2062" s="242" t="e">
        <f t="shared" ca="1" si="292"/>
        <v>#N/A</v>
      </c>
      <c r="N2062" s="20"/>
      <c r="O2062" s="74">
        <f t="shared" ca="1" si="297"/>
        <v>1</v>
      </c>
      <c r="P2062" s="75">
        <f t="shared" ca="1" si="289"/>
        <v>0</v>
      </c>
      <c r="Q2062" s="76" t="str">
        <f t="shared" ca="1" si="293"/>
        <v/>
      </c>
      <c r="R2062" s="75"/>
      <c r="S2062" s="77">
        <f t="shared" ca="1" si="290"/>
        <v>1</v>
      </c>
      <c r="T2062" s="78"/>
      <c r="U2062" s="81">
        <f t="shared" ca="1" si="298"/>
        <v>560</v>
      </c>
      <c r="V2062" s="82">
        <f t="shared" ca="1" si="294"/>
        <v>145735.57999999981</v>
      </c>
      <c r="W2062" s="50"/>
      <c r="X2062" s="50"/>
      <c r="Y2062" s="50"/>
      <c r="Z2062" s="50"/>
      <c r="AA2062" s="50"/>
      <c r="AG2062" s="50"/>
      <c r="AH2062" s="50"/>
      <c r="AI2062" s="50"/>
      <c r="AJ2062" s="50"/>
      <c r="AK2062" s="50"/>
      <c r="AL2062" s="50"/>
      <c r="AM2062" s="50"/>
      <c r="AN2062" s="50"/>
      <c r="AO2062" s="50"/>
      <c r="AP2062" s="138" t="str">
        <f>IF(NOT($AS2062=$AS2063),ROW(),"")</f>
        <v/>
      </c>
      <c r="AQ2062" s="20" t="str">
        <f>IF(NOT(AS2062=AS2063),AS2063,"")</f>
        <v/>
      </c>
      <c r="AR2062" s="20" t="str">
        <f>INDEX($AB$15:$AM$15,MATCH($AS2062,$AB$11:$AM$11,0))</f>
        <v>out</v>
      </c>
      <c r="AS2062" s="20" t="str">
        <f>LEFT(AT2062,4)</f>
        <v>2008</v>
      </c>
      <c r="AT2062" s="139" t="str">
        <f>LEFT(B2062,6)</f>
        <v>200801</v>
      </c>
    </row>
    <row r="2063" spans="2:46" x14ac:dyDescent="0.25">
      <c r="B2063" s="11">
        <f>'Market Data'!B2049</f>
        <v>20080115</v>
      </c>
      <c r="C2063" s="2">
        <f>'Market Data'!C2049</f>
        <v>8266.5</v>
      </c>
      <c r="D2063" s="2">
        <f>'Market Data'!D2049</f>
        <v>8292.5</v>
      </c>
      <c r="E2063" s="2">
        <f>'Market Data'!E2049</f>
        <v>8124</v>
      </c>
      <c r="F2063" s="12">
        <f>'Market Data'!F2049</f>
        <v>8148.5</v>
      </c>
      <c r="H2063" s="151">
        <f t="shared" si="295"/>
        <v>2045</v>
      </c>
      <c r="I2063" s="244">
        <f ca="1">IF($H2063&lt;($J$6+1),"",PFE(OFFSET($F2063,0,0,-$J$6)))</f>
        <v>-2.7141025324590836E-2</v>
      </c>
      <c r="J2063" s="19"/>
      <c r="K2063" s="139" t="str">
        <f t="shared" ca="1" si="296"/>
        <v>Short</v>
      </c>
      <c r="L2063" s="243" t="e">
        <f t="shared" ca="1" si="291"/>
        <v>#N/A</v>
      </c>
      <c r="M2063" s="242">
        <f t="shared" ca="1" si="292"/>
        <v>8148.5</v>
      </c>
      <c r="N2063" s="20"/>
      <c r="O2063" s="74">
        <f t="shared" ca="1" si="297"/>
        <v>-1</v>
      </c>
      <c r="P2063" s="75">
        <f t="shared" ca="1" si="289"/>
        <v>-2</v>
      </c>
      <c r="Q2063" s="76" t="str">
        <f t="shared" ca="1" si="293"/>
        <v>Fill</v>
      </c>
      <c r="R2063" s="75"/>
      <c r="S2063" s="77">
        <f t="shared" ca="1" si="290"/>
        <v>1</v>
      </c>
      <c r="T2063" s="78"/>
      <c r="U2063" s="81">
        <f t="shared" ca="1" si="298"/>
        <v>-5582.5</v>
      </c>
      <c r="V2063" s="82">
        <f t="shared" ca="1" si="294"/>
        <v>140153.07999999981</v>
      </c>
      <c r="W2063" s="50"/>
      <c r="X2063" s="50"/>
      <c r="Y2063" s="50"/>
      <c r="Z2063" s="50"/>
      <c r="AA2063" s="50"/>
      <c r="AG2063" s="50"/>
      <c r="AH2063" s="50"/>
      <c r="AI2063" s="50"/>
      <c r="AJ2063" s="50"/>
      <c r="AK2063" s="50"/>
      <c r="AL2063" s="50"/>
      <c r="AM2063" s="50"/>
      <c r="AN2063" s="50"/>
      <c r="AO2063" s="50"/>
      <c r="AP2063" s="138" t="str">
        <f>IF(NOT($AS2063=$AS2064),ROW(),"")</f>
        <v/>
      </c>
      <c r="AQ2063" s="20" t="str">
        <f>IF(NOT(AS2063=AS2064),AS2064,"")</f>
        <v/>
      </c>
      <c r="AR2063" s="20" t="str">
        <f>INDEX($AB$15:$AM$15,MATCH($AS2063,$AB$11:$AM$11,0))</f>
        <v>out</v>
      </c>
      <c r="AS2063" s="20" t="str">
        <f>LEFT(AT2063,4)</f>
        <v>2008</v>
      </c>
      <c r="AT2063" s="139" t="str">
        <f>LEFT(B2063,6)</f>
        <v>200801</v>
      </c>
    </row>
    <row r="2064" spans="2:46" x14ac:dyDescent="0.25">
      <c r="B2064" s="11">
        <f>'Market Data'!B2050</f>
        <v>20080116</v>
      </c>
      <c r="C2064" s="2">
        <f>'Market Data'!C2050</f>
        <v>8075</v>
      </c>
      <c r="D2064" s="2">
        <f>'Market Data'!D2050</f>
        <v>8124.5</v>
      </c>
      <c r="E2064" s="2">
        <f>'Market Data'!E2050</f>
        <v>8017.5</v>
      </c>
      <c r="F2064" s="12">
        <f>'Market Data'!F2050</f>
        <v>8051.5</v>
      </c>
      <c r="H2064" s="151">
        <f t="shared" si="295"/>
        <v>2046</v>
      </c>
      <c r="I2064" s="244">
        <f ca="1">IF($H2064&lt;($J$6+1),"",PFE(OFFSET($F2064,0,0,-$J$6)))</f>
        <v>-3.8397527271662006E-2</v>
      </c>
      <c r="J2064" s="19"/>
      <c r="K2064" s="139" t="str">
        <f t="shared" ca="1" si="296"/>
        <v>Short</v>
      </c>
      <c r="L2064" s="243" t="e">
        <f t="shared" ca="1" si="291"/>
        <v>#N/A</v>
      </c>
      <c r="M2064" s="242" t="e">
        <f t="shared" ca="1" si="292"/>
        <v>#N/A</v>
      </c>
      <c r="N2064" s="20"/>
      <c r="O2064" s="74">
        <f t="shared" ca="1" si="297"/>
        <v>-1</v>
      </c>
      <c r="P2064" s="75">
        <f t="shared" ca="1" si="289"/>
        <v>0</v>
      </c>
      <c r="Q2064" s="76" t="str">
        <f t="shared" ca="1" si="293"/>
        <v/>
      </c>
      <c r="R2064" s="75"/>
      <c r="S2064" s="77">
        <f t="shared" ca="1" si="290"/>
        <v>-1</v>
      </c>
      <c r="T2064" s="78"/>
      <c r="U2064" s="81">
        <f t="shared" ca="1" si="298"/>
        <v>-1931.92</v>
      </c>
      <c r="V2064" s="82">
        <f t="shared" ca="1" si="294"/>
        <v>138221.1599999998</v>
      </c>
      <c r="W2064" s="50"/>
      <c r="X2064" s="50"/>
      <c r="Y2064" s="50"/>
      <c r="Z2064" s="50"/>
      <c r="AA2064" s="50"/>
      <c r="AG2064" s="50"/>
      <c r="AH2064" s="50"/>
      <c r="AI2064" s="50"/>
      <c r="AJ2064" s="50"/>
      <c r="AK2064" s="50"/>
      <c r="AL2064" s="50"/>
      <c r="AM2064" s="50"/>
      <c r="AN2064" s="50"/>
      <c r="AO2064" s="50"/>
      <c r="AP2064" s="138" t="str">
        <f>IF(NOT($AS2064=$AS2065),ROW(),"")</f>
        <v/>
      </c>
      <c r="AQ2064" s="20" t="str">
        <f>IF(NOT(AS2064=AS2065),AS2065,"")</f>
        <v/>
      </c>
      <c r="AR2064" s="20" t="str">
        <f>INDEX($AB$15:$AM$15,MATCH($AS2064,$AB$11:$AM$11,0))</f>
        <v>out</v>
      </c>
      <c r="AS2064" s="20" t="str">
        <f>LEFT(AT2064,4)</f>
        <v>2008</v>
      </c>
      <c r="AT2064" s="139" t="str">
        <f>LEFT(B2064,6)</f>
        <v>200801</v>
      </c>
    </row>
    <row r="2065" spans="2:46" x14ac:dyDescent="0.25">
      <c r="B2065" s="11">
        <f>'Market Data'!B2051</f>
        <v>20080117</v>
      </c>
      <c r="C2065" s="2">
        <f>'Market Data'!C2051</f>
        <v>8066.5</v>
      </c>
      <c r="D2065" s="2">
        <f>'Market Data'!D2051</f>
        <v>8114.5</v>
      </c>
      <c r="E2065" s="2">
        <f>'Market Data'!E2051</f>
        <v>7944</v>
      </c>
      <c r="F2065" s="12">
        <f>'Market Data'!F2051</f>
        <v>7949</v>
      </c>
      <c r="H2065" s="151">
        <f t="shared" si="295"/>
        <v>2047</v>
      </c>
      <c r="I2065" s="244">
        <f ca="1">IF($H2065&lt;($J$6+1),"",PFE(OFFSET($F2065,0,0,-$J$6)))</f>
        <v>-5.7283616603322679E-2</v>
      </c>
      <c r="J2065" s="19"/>
      <c r="K2065" s="139" t="str">
        <f t="shared" ca="1" si="296"/>
        <v>Short</v>
      </c>
      <c r="L2065" s="243" t="e">
        <f t="shared" ca="1" si="291"/>
        <v>#N/A</v>
      </c>
      <c r="M2065" s="242" t="e">
        <f t="shared" ca="1" si="292"/>
        <v>#N/A</v>
      </c>
      <c r="N2065" s="20"/>
      <c r="O2065" s="74">
        <f t="shared" ca="1" si="297"/>
        <v>-1</v>
      </c>
      <c r="P2065" s="75">
        <f t="shared" ref="P2065:P2128" ca="1" si="299">$O2065-S2065</f>
        <v>0</v>
      </c>
      <c r="Q2065" s="76" t="str">
        <f t="shared" ca="1" si="293"/>
        <v/>
      </c>
      <c r="R2065" s="75"/>
      <c r="S2065" s="77">
        <f t="shared" ca="1" si="290"/>
        <v>-1</v>
      </c>
      <c r="T2065" s="78"/>
      <c r="U2065" s="81">
        <f t="shared" ca="1" si="298"/>
        <v>3587.5</v>
      </c>
      <c r="V2065" s="82">
        <f t="shared" ca="1" si="294"/>
        <v>141808.6599999998</v>
      </c>
      <c r="W2065" s="50"/>
      <c r="X2065" s="50"/>
      <c r="Y2065" s="50"/>
      <c r="Z2065" s="50"/>
      <c r="AA2065" s="50"/>
      <c r="AG2065" s="50"/>
      <c r="AH2065" s="50"/>
      <c r="AI2065" s="50"/>
      <c r="AJ2065" s="50"/>
      <c r="AK2065" s="50"/>
      <c r="AL2065" s="50"/>
      <c r="AM2065" s="50"/>
      <c r="AN2065" s="50"/>
      <c r="AO2065" s="50"/>
      <c r="AP2065" s="138" t="str">
        <f>IF(NOT($AS2065=$AS2066),ROW(),"")</f>
        <v/>
      </c>
      <c r="AQ2065" s="20" t="str">
        <f>IF(NOT(AS2065=AS2066),AS2066,"")</f>
        <v/>
      </c>
      <c r="AR2065" s="20" t="str">
        <f>INDEX($AB$15:$AM$15,MATCH($AS2065,$AB$11:$AM$11,0))</f>
        <v>out</v>
      </c>
      <c r="AS2065" s="20" t="str">
        <f>LEFT(AT2065,4)</f>
        <v>2008</v>
      </c>
      <c r="AT2065" s="139" t="str">
        <f>LEFT(B2065,6)</f>
        <v>200801</v>
      </c>
    </row>
    <row r="2066" spans="2:46" x14ac:dyDescent="0.25">
      <c r="B2066" s="11">
        <f>'Market Data'!B2052</f>
        <v>20080118</v>
      </c>
      <c r="C2066" s="2">
        <f>'Market Data'!C2052</f>
        <v>7971.5</v>
      </c>
      <c r="D2066" s="2">
        <f>'Market Data'!D2052</f>
        <v>8068</v>
      </c>
      <c r="E2066" s="2">
        <f>'Market Data'!E2052</f>
        <v>7849</v>
      </c>
      <c r="F2066" s="12">
        <f>'Market Data'!F2052</f>
        <v>7893</v>
      </c>
      <c r="H2066" s="151">
        <f t="shared" si="295"/>
        <v>2048</v>
      </c>
      <c r="I2066" s="244">
        <f ca="1">IF($H2066&lt;($J$6+1),"",PFE(OFFSET($F2066,0,0,-$J$6)))</f>
        <v>-9.1216340211955432E-2</v>
      </c>
      <c r="J2066" s="19"/>
      <c r="K2066" s="139" t="str">
        <f t="shared" ca="1" si="296"/>
        <v>Short</v>
      </c>
      <c r="L2066" s="243" t="e">
        <f t="shared" ca="1" si="291"/>
        <v>#N/A</v>
      </c>
      <c r="M2066" s="242" t="e">
        <f t="shared" ca="1" si="292"/>
        <v>#N/A</v>
      </c>
      <c r="N2066" s="20"/>
      <c r="O2066" s="74">
        <f t="shared" ca="1" si="297"/>
        <v>-1</v>
      </c>
      <c r="P2066" s="75">
        <f t="shared" ca="1" si="299"/>
        <v>0</v>
      </c>
      <c r="Q2066" s="76" t="str">
        <f t="shared" ca="1" si="293"/>
        <v/>
      </c>
      <c r="R2066" s="75"/>
      <c r="S2066" s="77">
        <f t="shared" ref="S2066:S2129" ca="1" si="300">IF($Q2065="Fill",$O2065,$S2065)</f>
        <v>-1</v>
      </c>
      <c r="T2066" s="78"/>
      <c r="U2066" s="81">
        <f t="shared" ca="1" si="298"/>
        <v>1960</v>
      </c>
      <c r="V2066" s="82">
        <f t="shared" ca="1" si="294"/>
        <v>143768.6599999998</v>
      </c>
      <c r="W2066" s="50"/>
      <c r="X2066" s="50"/>
      <c r="Y2066" s="50"/>
      <c r="Z2066" s="50"/>
      <c r="AA2066" s="50"/>
      <c r="AG2066" s="50"/>
      <c r="AH2066" s="50"/>
      <c r="AI2066" s="50"/>
      <c r="AJ2066" s="50"/>
      <c r="AK2066" s="50"/>
      <c r="AL2066" s="50"/>
      <c r="AM2066" s="50"/>
      <c r="AN2066" s="50"/>
      <c r="AO2066" s="50"/>
      <c r="AP2066" s="138" t="str">
        <f>IF(NOT($AS2066=$AS2067),ROW(),"")</f>
        <v/>
      </c>
      <c r="AQ2066" s="20" t="str">
        <f>IF(NOT(AS2066=AS2067),AS2067,"")</f>
        <v/>
      </c>
      <c r="AR2066" s="20" t="str">
        <f>INDEX($AB$15:$AM$15,MATCH($AS2066,$AB$11:$AM$11,0))</f>
        <v>out</v>
      </c>
      <c r="AS2066" s="20" t="str">
        <f>LEFT(AT2066,4)</f>
        <v>2008</v>
      </c>
      <c r="AT2066" s="139" t="str">
        <f>LEFT(B2066,6)</f>
        <v>200801</v>
      </c>
    </row>
    <row r="2067" spans="2:46" x14ac:dyDescent="0.25">
      <c r="B2067" s="11">
        <f>'Market Data'!B2053</f>
        <v>20080121</v>
      </c>
      <c r="C2067" s="2">
        <f>'Market Data'!C2053</f>
        <v>7826.5</v>
      </c>
      <c r="D2067" s="2">
        <f>'Market Data'!D2053</f>
        <v>7841</v>
      </c>
      <c r="E2067" s="2">
        <f>'Market Data'!E2053</f>
        <v>7319</v>
      </c>
      <c r="F2067" s="12">
        <f>'Market Data'!F2053</f>
        <v>7368.5</v>
      </c>
      <c r="H2067" s="151">
        <f t="shared" si="295"/>
        <v>2049</v>
      </c>
      <c r="I2067" s="244">
        <f ca="1">IF($H2067&lt;($J$6+1),"",PFE(OFFSET($F2067,0,0,-$J$6)))</f>
        <v>-0.23496171547926734</v>
      </c>
      <c r="J2067" s="19"/>
      <c r="K2067" s="139" t="str">
        <f t="shared" ca="1" si="296"/>
        <v>Short</v>
      </c>
      <c r="L2067" s="243" t="e">
        <f t="shared" ref="L2067:L2130" ca="1" si="301">IF(AND($K2067="Long",$K2066&lt;&gt;"Long"),$F2067,NA())</f>
        <v>#N/A</v>
      </c>
      <c r="M2067" s="242" t="e">
        <f t="shared" ref="M2067:M2130" ca="1" si="302">IF(AND($K2067="Short",$K2066&lt;&gt;"Short"),$F2067,NA())</f>
        <v>#N/A</v>
      </c>
      <c r="N2067" s="20"/>
      <c r="O2067" s="74">
        <f t="shared" ca="1" si="297"/>
        <v>-1</v>
      </c>
      <c r="P2067" s="75">
        <f t="shared" ca="1" si="299"/>
        <v>0</v>
      </c>
      <c r="Q2067" s="76" t="str">
        <f t="shared" ref="Q2067:Q2130" ca="1" si="303">IF(NOT($P2067=0),"Fill","")</f>
        <v/>
      </c>
      <c r="R2067" s="75"/>
      <c r="S2067" s="77">
        <f t="shared" ca="1" si="300"/>
        <v>-1</v>
      </c>
      <c r="T2067" s="78"/>
      <c r="U2067" s="81">
        <f t="shared" ca="1" si="298"/>
        <v>18357.5</v>
      </c>
      <c r="V2067" s="82">
        <f t="shared" ref="V2067:V2130" ca="1" si="304">V2066+U2067</f>
        <v>162126.1599999998</v>
      </c>
      <c r="W2067" s="50"/>
      <c r="X2067" s="50"/>
      <c r="Y2067" s="50"/>
      <c r="Z2067" s="50"/>
      <c r="AA2067" s="50"/>
      <c r="AG2067" s="50"/>
      <c r="AH2067" s="50"/>
      <c r="AI2067" s="50"/>
      <c r="AJ2067" s="50"/>
      <c r="AK2067" s="50"/>
      <c r="AL2067" s="50"/>
      <c r="AM2067" s="50"/>
      <c r="AN2067" s="50"/>
      <c r="AO2067" s="50"/>
      <c r="AP2067" s="138" t="str">
        <f>IF(NOT($AS2067=$AS2068),ROW(),"")</f>
        <v/>
      </c>
      <c r="AQ2067" s="20" t="str">
        <f>IF(NOT(AS2067=AS2068),AS2068,"")</f>
        <v/>
      </c>
      <c r="AR2067" s="20" t="str">
        <f>INDEX($AB$15:$AM$15,MATCH($AS2067,$AB$11:$AM$11,0))</f>
        <v>out</v>
      </c>
      <c r="AS2067" s="20" t="str">
        <f>LEFT(AT2067,4)</f>
        <v>2008</v>
      </c>
      <c r="AT2067" s="139" t="str">
        <f>LEFT(B2067,6)</f>
        <v>200801</v>
      </c>
    </row>
    <row r="2068" spans="2:46" x14ac:dyDescent="0.25">
      <c r="B2068" s="11">
        <f>'Market Data'!B2054</f>
        <v>20080122</v>
      </c>
      <c r="C2068" s="2">
        <f>'Market Data'!C2054</f>
        <v>7227</v>
      </c>
      <c r="D2068" s="2">
        <f>'Market Data'!D2054</f>
        <v>7440</v>
      </c>
      <c r="E2068" s="2">
        <f>'Market Data'!E2054</f>
        <v>6955</v>
      </c>
      <c r="F2068" s="12">
        <f>'Market Data'!F2054</f>
        <v>7358.5</v>
      </c>
      <c r="H2068" s="151">
        <f t="shared" ref="H2068:H2131" si="305">ROW()-ROW(H$18)</f>
        <v>2050</v>
      </c>
      <c r="I2068" s="244">
        <f ca="1">IF($H2068&lt;($J$6+1),"",PFE(OFFSET($F2068,0,0,-$J$6)))</f>
        <v>-0.23616008012571291</v>
      </c>
      <c r="J2068" s="19"/>
      <c r="K2068" s="139" t="str">
        <f t="shared" ref="K2068:K2131" ca="1" si="306">IF($I2068="","",IF($I2068&gt;$J$4,"Long",IF($I2068&lt;$J$5,"Short","")))</f>
        <v>Short</v>
      </c>
      <c r="L2068" s="243" t="e">
        <f t="shared" ca="1" si="301"/>
        <v>#N/A</v>
      </c>
      <c r="M2068" s="242" t="e">
        <f t="shared" ca="1" si="302"/>
        <v>#N/A</v>
      </c>
      <c r="N2068" s="20"/>
      <c r="O2068" s="74">
        <f t="shared" ref="O2068:O2131" ca="1" si="307">IF($K2068="Short",-1,IF($K2068="Long",1,0))</f>
        <v>-1</v>
      </c>
      <c r="P2068" s="75">
        <f t="shared" ca="1" si="299"/>
        <v>0</v>
      </c>
      <c r="Q2068" s="76" t="str">
        <f t="shared" ca="1" si="303"/>
        <v/>
      </c>
      <c r="R2068" s="75"/>
      <c r="S2068" s="77">
        <f t="shared" ca="1" si="300"/>
        <v>-1</v>
      </c>
      <c r="T2068" s="78"/>
      <c r="U2068" s="81">
        <f t="shared" ca="1" si="298"/>
        <v>350</v>
      </c>
      <c r="V2068" s="82">
        <f t="shared" ca="1" si="304"/>
        <v>162476.1599999998</v>
      </c>
      <c r="W2068" s="50"/>
      <c r="X2068" s="50"/>
      <c r="Y2068" s="50"/>
      <c r="Z2068" s="50"/>
      <c r="AA2068" s="50"/>
      <c r="AG2068" s="50"/>
      <c r="AH2068" s="50"/>
      <c r="AI2068" s="50"/>
      <c r="AJ2068" s="50"/>
      <c r="AK2068" s="50"/>
      <c r="AL2068" s="50"/>
      <c r="AM2068" s="50"/>
      <c r="AN2068" s="50"/>
      <c r="AO2068" s="50"/>
      <c r="AP2068" s="138" t="str">
        <f>IF(NOT($AS2068=$AS2069),ROW(),"")</f>
        <v/>
      </c>
      <c r="AQ2068" s="20" t="str">
        <f>IF(NOT(AS2068=AS2069),AS2069,"")</f>
        <v/>
      </c>
      <c r="AR2068" s="20" t="str">
        <f>INDEX($AB$15:$AM$15,MATCH($AS2068,$AB$11:$AM$11,0))</f>
        <v>out</v>
      </c>
      <c r="AS2068" s="20" t="str">
        <f>LEFT(AT2068,4)</f>
        <v>2008</v>
      </c>
      <c r="AT2068" s="139" t="str">
        <f>LEFT(B2068,6)</f>
        <v>200801</v>
      </c>
    </row>
    <row r="2069" spans="2:46" x14ac:dyDescent="0.25">
      <c r="B2069" s="11">
        <f>'Market Data'!B2055</f>
        <v>20080123</v>
      </c>
      <c r="C2069" s="2">
        <f>'Market Data'!C2055</f>
        <v>7317.5</v>
      </c>
      <c r="D2069" s="2">
        <f>'Market Data'!D2055</f>
        <v>7440.5</v>
      </c>
      <c r="E2069" s="2">
        <f>'Market Data'!E2055</f>
        <v>6888.5</v>
      </c>
      <c r="F2069" s="12">
        <f>'Market Data'!F2055</f>
        <v>6906</v>
      </c>
      <c r="H2069" s="151">
        <f t="shared" si="305"/>
        <v>2051</v>
      </c>
      <c r="I2069" s="244">
        <f ca="1">IF($H2069&lt;($J$6+1),"",PFE(OFFSET($F2069,0,0,-$J$6)))</f>
        <v>-0.32331626744485897</v>
      </c>
      <c r="J2069" s="19"/>
      <c r="K2069" s="139" t="str">
        <f t="shared" ca="1" si="306"/>
        <v>Short</v>
      </c>
      <c r="L2069" s="243" t="e">
        <f t="shared" ca="1" si="301"/>
        <v>#N/A</v>
      </c>
      <c r="M2069" s="242" t="e">
        <f t="shared" ca="1" si="302"/>
        <v>#N/A</v>
      </c>
      <c r="N2069" s="20"/>
      <c r="O2069" s="74">
        <f t="shared" ca="1" si="307"/>
        <v>-1</v>
      </c>
      <c r="P2069" s="75">
        <f t="shared" ca="1" si="299"/>
        <v>0</v>
      </c>
      <c r="Q2069" s="76" t="str">
        <f t="shared" ca="1" si="303"/>
        <v/>
      </c>
      <c r="R2069" s="75"/>
      <c r="S2069" s="77">
        <f t="shared" ca="1" si="300"/>
        <v>-1</v>
      </c>
      <c r="T2069" s="78"/>
      <c r="U2069" s="81">
        <f t="shared" ca="1" si="298"/>
        <v>15837.5</v>
      </c>
      <c r="V2069" s="82">
        <f t="shared" ca="1" si="304"/>
        <v>178313.6599999998</v>
      </c>
      <c r="W2069" s="50"/>
      <c r="X2069" s="50"/>
      <c r="Y2069" s="50"/>
      <c r="Z2069" s="50"/>
      <c r="AA2069" s="50"/>
      <c r="AG2069" s="50"/>
      <c r="AH2069" s="50"/>
      <c r="AI2069" s="50"/>
      <c r="AJ2069" s="50"/>
      <c r="AK2069" s="50"/>
      <c r="AL2069" s="50"/>
      <c r="AM2069" s="50"/>
      <c r="AN2069" s="50"/>
      <c r="AO2069" s="50"/>
      <c r="AP2069" s="138" t="str">
        <f>IF(NOT($AS2069=$AS2070),ROW(),"")</f>
        <v/>
      </c>
      <c r="AQ2069" s="20" t="str">
        <f>IF(NOT(AS2069=AS2070),AS2070,"")</f>
        <v/>
      </c>
      <c r="AR2069" s="20" t="str">
        <f>INDEX($AB$15:$AM$15,MATCH($AS2069,$AB$11:$AM$11,0))</f>
        <v>out</v>
      </c>
      <c r="AS2069" s="20" t="str">
        <f>LEFT(AT2069,4)</f>
        <v>2008</v>
      </c>
      <c r="AT2069" s="139" t="str">
        <f>LEFT(B2069,6)</f>
        <v>200801</v>
      </c>
    </row>
    <row r="2070" spans="2:46" x14ac:dyDescent="0.25">
      <c r="B2070" s="11">
        <f>'Market Data'!B2056</f>
        <v>20080124</v>
      </c>
      <c r="C2070" s="2">
        <f>'Market Data'!C2056</f>
        <v>7258</v>
      </c>
      <c r="D2070" s="2">
        <f>'Market Data'!D2056</f>
        <v>7406.5</v>
      </c>
      <c r="E2070" s="2">
        <f>'Market Data'!E2056</f>
        <v>7220</v>
      </c>
      <c r="F2070" s="12">
        <f>'Market Data'!F2056</f>
        <v>7346.5</v>
      </c>
      <c r="H2070" s="151">
        <f t="shared" si="305"/>
        <v>2052</v>
      </c>
      <c r="I2070" s="244">
        <f ca="1">IF($H2070&lt;($J$6+1),"",PFE(OFFSET($F2070,0,0,-$J$6)))</f>
        <v>-0.21108109790837742</v>
      </c>
      <c r="J2070" s="19"/>
      <c r="K2070" s="139" t="str">
        <f t="shared" ca="1" si="306"/>
        <v>Short</v>
      </c>
      <c r="L2070" s="243" t="e">
        <f t="shared" ca="1" si="301"/>
        <v>#N/A</v>
      </c>
      <c r="M2070" s="242" t="e">
        <f t="shared" ca="1" si="302"/>
        <v>#N/A</v>
      </c>
      <c r="N2070" s="20"/>
      <c r="O2070" s="74">
        <f t="shared" ca="1" si="307"/>
        <v>-1</v>
      </c>
      <c r="P2070" s="75">
        <f t="shared" ca="1" si="299"/>
        <v>0</v>
      </c>
      <c r="Q2070" s="76" t="str">
        <f t="shared" ca="1" si="303"/>
        <v/>
      </c>
      <c r="R2070" s="75"/>
      <c r="S2070" s="77">
        <f t="shared" ca="1" si="300"/>
        <v>-1</v>
      </c>
      <c r="T2070" s="78"/>
      <c r="U2070" s="81">
        <f t="shared" ref="U2070:U2133" ca="1" si="308">IF(OR($S2069&amp;$O2069="01",$S2069&amp;$O2069="0-1"),(($F2070-$C2070)*$V$4*$O2069)-(ABS($P2069)*$V$5),IF(OR($S2069&amp;$O2069="10",$S2069&amp;$O2069="-10"),(($C2070-$F2069)*$V$4*$S2069)-(ABS($P2069)*$V$5),IF(OR($S2069&amp;$O2069="1-1",$S2069&amp;$O2069="-11"),(($C2070-$F2069)*$V$4*$S2069)-(ABS($P2069)*$V$5)+(($F2070-$C2070)*$V$4*$S2070),IF(OR($S2069&amp;$O2069="11",$S2069&amp;$O2069="-1-1"),(($F2070-$F2069)*$V$4*$S2070),0))))</f>
        <v>-15417.5</v>
      </c>
      <c r="V2070" s="82">
        <f t="shared" ca="1" si="304"/>
        <v>162896.1599999998</v>
      </c>
      <c r="W2070" s="50"/>
      <c r="X2070" s="50"/>
      <c r="Y2070" s="50"/>
      <c r="Z2070" s="50"/>
      <c r="AA2070" s="50"/>
      <c r="AG2070" s="50"/>
      <c r="AH2070" s="50"/>
      <c r="AI2070" s="50"/>
      <c r="AJ2070" s="50"/>
      <c r="AK2070" s="50"/>
      <c r="AL2070" s="50"/>
      <c r="AM2070" s="50"/>
      <c r="AN2070" s="50"/>
      <c r="AO2070" s="50"/>
      <c r="AP2070" s="138" t="str">
        <f>IF(NOT($AS2070=$AS2071),ROW(),"")</f>
        <v/>
      </c>
      <c r="AQ2070" s="20" t="str">
        <f>IF(NOT(AS2070=AS2071),AS2071,"")</f>
        <v/>
      </c>
      <c r="AR2070" s="20" t="str">
        <f>INDEX($AB$15:$AM$15,MATCH($AS2070,$AB$11:$AM$11,0))</f>
        <v>out</v>
      </c>
      <c r="AS2070" s="20" t="str">
        <f>LEFT(AT2070,4)</f>
        <v>2008</v>
      </c>
      <c r="AT2070" s="139" t="str">
        <f>LEFT(B2070,6)</f>
        <v>200801</v>
      </c>
    </row>
    <row r="2071" spans="2:46" x14ac:dyDescent="0.25">
      <c r="B2071" s="11">
        <f>'Market Data'!B2057</f>
        <v>20080125</v>
      </c>
      <c r="C2071" s="2">
        <f>'Market Data'!C2057</f>
        <v>7461.5</v>
      </c>
      <c r="D2071" s="2">
        <f>'Market Data'!D2057</f>
        <v>7554</v>
      </c>
      <c r="E2071" s="2">
        <f>'Market Data'!E2057</f>
        <v>7331.5</v>
      </c>
      <c r="F2071" s="12">
        <f>'Market Data'!F2057</f>
        <v>7347.5</v>
      </c>
      <c r="H2071" s="151">
        <f t="shared" si="305"/>
        <v>2053</v>
      </c>
      <c r="I2071" s="244">
        <f ca="1">IF($H2071&lt;($J$6+1),"",PFE(OFFSET($F2071,0,0,-$J$6)))</f>
        <v>-0.20927292349021681</v>
      </c>
      <c r="J2071" s="19"/>
      <c r="K2071" s="139" t="str">
        <f t="shared" ca="1" si="306"/>
        <v>Short</v>
      </c>
      <c r="L2071" s="243" t="e">
        <f t="shared" ca="1" si="301"/>
        <v>#N/A</v>
      </c>
      <c r="M2071" s="242" t="e">
        <f t="shared" ca="1" si="302"/>
        <v>#N/A</v>
      </c>
      <c r="N2071" s="20"/>
      <c r="O2071" s="74">
        <f t="shared" ca="1" si="307"/>
        <v>-1</v>
      </c>
      <c r="P2071" s="75">
        <f t="shared" ca="1" si="299"/>
        <v>0</v>
      </c>
      <c r="Q2071" s="76" t="str">
        <f t="shared" ca="1" si="303"/>
        <v/>
      </c>
      <c r="R2071" s="75"/>
      <c r="S2071" s="77">
        <f t="shared" ca="1" si="300"/>
        <v>-1</v>
      </c>
      <c r="T2071" s="78"/>
      <c r="U2071" s="81">
        <f t="shared" ca="1" si="308"/>
        <v>-35</v>
      </c>
      <c r="V2071" s="82">
        <f t="shared" ca="1" si="304"/>
        <v>162861.1599999998</v>
      </c>
      <c r="W2071" s="50"/>
      <c r="X2071" s="50"/>
      <c r="Y2071" s="50"/>
      <c r="Z2071" s="50"/>
      <c r="AA2071" s="50"/>
      <c r="AG2071" s="50"/>
      <c r="AH2071" s="50"/>
      <c r="AI2071" s="50"/>
      <c r="AJ2071" s="50"/>
      <c r="AK2071" s="50"/>
      <c r="AL2071" s="50"/>
      <c r="AM2071" s="50"/>
      <c r="AN2071" s="50"/>
      <c r="AO2071" s="50"/>
      <c r="AP2071" s="138" t="str">
        <f>IF(NOT($AS2071=$AS2072),ROW(),"")</f>
        <v/>
      </c>
      <c r="AQ2071" s="20" t="str">
        <f>IF(NOT(AS2071=AS2072),AS2072,"")</f>
        <v/>
      </c>
      <c r="AR2071" s="20" t="str">
        <f>INDEX($AB$15:$AM$15,MATCH($AS2071,$AB$11:$AM$11,0))</f>
        <v>out</v>
      </c>
      <c r="AS2071" s="20" t="str">
        <f>LEFT(AT2071,4)</f>
        <v>2008</v>
      </c>
      <c r="AT2071" s="139" t="str">
        <f>LEFT(B2071,6)</f>
        <v>200801</v>
      </c>
    </row>
    <row r="2072" spans="2:46" x14ac:dyDescent="0.25">
      <c r="B2072" s="11">
        <f>'Market Data'!B2058</f>
        <v>20080128</v>
      </c>
      <c r="C2072" s="2">
        <f>'Market Data'!C2058</f>
        <v>7121.5</v>
      </c>
      <c r="D2072" s="2">
        <f>'Market Data'!D2058</f>
        <v>7385</v>
      </c>
      <c r="E2072" s="2">
        <f>'Market Data'!E2058</f>
        <v>7114.5</v>
      </c>
      <c r="F2072" s="12">
        <f>'Market Data'!F2058</f>
        <v>7380</v>
      </c>
      <c r="H2072" s="151">
        <f t="shared" si="305"/>
        <v>2054</v>
      </c>
      <c r="I2072" s="244">
        <f ca="1">IF($H2072&lt;($J$6+1),"",PFE(OFFSET($F2072,0,0,-$J$6)))</f>
        <v>-0.20801670669717295</v>
      </c>
      <c r="J2072" s="19"/>
      <c r="K2072" s="139" t="str">
        <f t="shared" ca="1" si="306"/>
        <v>Short</v>
      </c>
      <c r="L2072" s="243" t="e">
        <f t="shared" ca="1" si="301"/>
        <v>#N/A</v>
      </c>
      <c r="M2072" s="242" t="e">
        <f t="shared" ca="1" si="302"/>
        <v>#N/A</v>
      </c>
      <c r="N2072" s="20"/>
      <c r="O2072" s="74">
        <f t="shared" ca="1" si="307"/>
        <v>-1</v>
      </c>
      <c r="P2072" s="75">
        <f t="shared" ca="1" si="299"/>
        <v>0</v>
      </c>
      <c r="Q2072" s="76" t="str">
        <f t="shared" ca="1" si="303"/>
        <v/>
      </c>
      <c r="R2072" s="75"/>
      <c r="S2072" s="77">
        <f t="shared" ca="1" si="300"/>
        <v>-1</v>
      </c>
      <c r="T2072" s="78"/>
      <c r="U2072" s="81">
        <f t="shared" ca="1" si="308"/>
        <v>-1137.5</v>
      </c>
      <c r="V2072" s="82">
        <f t="shared" ca="1" si="304"/>
        <v>161723.6599999998</v>
      </c>
      <c r="W2072" s="50"/>
      <c r="X2072" s="50"/>
      <c r="Y2072" s="50"/>
      <c r="Z2072" s="50"/>
      <c r="AA2072" s="50"/>
      <c r="AG2072" s="50"/>
      <c r="AH2072" s="50"/>
      <c r="AI2072" s="50"/>
      <c r="AJ2072" s="50"/>
      <c r="AK2072" s="50"/>
      <c r="AL2072" s="50"/>
      <c r="AM2072" s="50"/>
      <c r="AN2072" s="50"/>
      <c r="AO2072" s="50"/>
      <c r="AP2072" s="138" t="str">
        <f>IF(NOT($AS2072=$AS2073),ROW(),"")</f>
        <v/>
      </c>
      <c r="AQ2072" s="20" t="str">
        <f>IF(NOT(AS2072=AS2073),AS2073,"")</f>
        <v/>
      </c>
      <c r="AR2072" s="20" t="str">
        <f>INDEX($AB$15:$AM$15,MATCH($AS2072,$AB$11:$AM$11,0))</f>
        <v>out</v>
      </c>
      <c r="AS2072" s="20" t="str">
        <f>LEFT(AT2072,4)</f>
        <v>2008</v>
      </c>
      <c r="AT2072" s="139" t="str">
        <f>LEFT(B2072,6)</f>
        <v>200801</v>
      </c>
    </row>
    <row r="2073" spans="2:46" x14ac:dyDescent="0.25">
      <c r="B2073" s="11">
        <f>'Market Data'!B2059</f>
        <v>20080129</v>
      </c>
      <c r="C2073" s="2">
        <f>'Market Data'!C2059</f>
        <v>7423.5</v>
      </c>
      <c r="D2073" s="2">
        <f>'Market Data'!D2059</f>
        <v>7479</v>
      </c>
      <c r="E2073" s="2">
        <f>'Market Data'!E2059</f>
        <v>7363.5</v>
      </c>
      <c r="F2073" s="12">
        <f>'Market Data'!F2059</f>
        <v>7418</v>
      </c>
      <c r="H2073" s="151">
        <f t="shared" si="305"/>
        <v>2055</v>
      </c>
      <c r="I2073" s="244">
        <f ca="1">IF($H2073&lt;($J$6+1),"",PFE(OFFSET($F2073,0,0,-$J$6)))</f>
        <v>-0.21236787439257751</v>
      </c>
      <c r="J2073" s="19"/>
      <c r="K2073" s="139" t="str">
        <f t="shared" ca="1" si="306"/>
        <v>Short</v>
      </c>
      <c r="L2073" s="243" t="e">
        <f t="shared" ca="1" si="301"/>
        <v>#N/A</v>
      </c>
      <c r="M2073" s="242" t="e">
        <f t="shared" ca="1" si="302"/>
        <v>#N/A</v>
      </c>
      <c r="N2073" s="20"/>
      <c r="O2073" s="74">
        <f t="shared" ca="1" si="307"/>
        <v>-1</v>
      </c>
      <c r="P2073" s="75">
        <f t="shared" ca="1" si="299"/>
        <v>0</v>
      </c>
      <c r="Q2073" s="76" t="str">
        <f t="shared" ca="1" si="303"/>
        <v/>
      </c>
      <c r="R2073" s="75"/>
      <c r="S2073" s="77">
        <f t="shared" ca="1" si="300"/>
        <v>-1</v>
      </c>
      <c r="T2073" s="78"/>
      <c r="U2073" s="81">
        <f t="shared" ca="1" si="308"/>
        <v>-1330</v>
      </c>
      <c r="V2073" s="82">
        <f t="shared" ca="1" si="304"/>
        <v>160393.6599999998</v>
      </c>
      <c r="W2073" s="50"/>
      <c r="X2073" s="50"/>
      <c r="Y2073" s="50"/>
      <c r="Z2073" s="50"/>
      <c r="AA2073" s="50"/>
      <c r="AG2073" s="50"/>
      <c r="AH2073" s="50"/>
      <c r="AI2073" s="50"/>
      <c r="AJ2073" s="50"/>
      <c r="AK2073" s="50"/>
      <c r="AL2073" s="50"/>
      <c r="AM2073" s="50"/>
      <c r="AN2073" s="50"/>
      <c r="AO2073" s="50"/>
      <c r="AP2073" s="138" t="str">
        <f>IF(NOT($AS2073=$AS2074),ROW(),"")</f>
        <v/>
      </c>
      <c r="AQ2073" s="20" t="str">
        <f>IF(NOT(AS2073=AS2074),AS2074,"")</f>
        <v/>
      </c>
      <c r="AR2073" s="20" t="str">
        <f>INDEX($AB$15:$AM$15,MATCH($AS2073,$AB$11:$AM$11,0))</f>
        <v>out</v>
      </c>
      <c r="AS2073" s="20" t="str">
        <f>LEFT(AT2073,4)</f>
        <v>2008</v>
      </c>
      <c r="AT2073" s="139" t="str">
        <f>LEFT(B2073,6)</f>
        <v>200801</v>
      </c>
    </row>
    <row r="2074" spans="2:46" x14ac:dyDescent="0.25">
      <c r="B2074" s="11">
        <f>'Market Data'!B2060</f>
        <v>20080130</v>
      </c>
      <c r="C2074" s="2">
        <f>'Market Data'!C2060</f>
        <v>7407.5</v>
      </c>
      <c r="D2074" s="2">
        <f>'Market Data'!D2060</f>
        <v>7469</v>
      </c>
      <c r="E2074" s="2">
        <f>'Market Data'!E2060</f>
        <v>7368</v>
      </c>
      <c r="F2074" s="12">
        <f>'Market Data'!F2060</f>
        <v>7402.5</v>
      </c>
      <c r="H2074" s="151">
        <f t="shared" si="305"/>
        <v>2056</v>
      </c>
      <c r="I2074" s="244">
        <f ca="1">IF($H2074&lt;($J$6+1),"",PFE(OFFSET($F2074,0,0,-$J$6)))</f>
        <v>-0.21616919520191355</v>
      </c>
      <c r="J2074" s="19"/>
      <c r="K2074" s="139" t="str">
        <f t="shared" ca="1" si="306"/>
        <v>Short</v>
      </c>
      <c r="L2074" s="243" t="e">
        <f t="shared" ca="1" si="301"/>
        <v>#N/A</v>
      </c>
      <c r="M2074" s="242" t="e">
        <f t="shared" ca="1" si="302"/>
        <v>#N/A</v>
      </c>
      <c r="N2074" s="20"/>
      <c r="O2074" s="74">
        <f t="shared" ca="1" si="307"/>
        <v>-1</v>
      </c>
      <c r="P2074" s="75">
        <f t="shared" ca="1" si="299"/>
        <v>0</v>
      </c>
      <c r="Q2074" s="76" t="str">
        <f t="shared" ca="1" si="303"/>
        <v/>
      </c>
      <c r="R2074" s="75"/>
      <c r="S2074" s="77">
        <f t="shared" ca="1" si="300"/>
        <v>-1</v>
      </c>
      <c r="T2074" s="78"/>
      <c r="U2074" s="81">
        <f t="shared" ca="1" si="308"/>
        <v>542.5</v>
      </c>
      <c r="V2074" s="82">
        <f t="shared" ca="1" si="304"/>
        <v>160936.1599999998</v>
      </c>
      <c r="W2074" s="50"/>
      <c r="X2074" s="50"/>
      <c r="Y2074" s="50"/>
      <c r="Z2074" s="50"/>
      <c r="AA2074" s="50"/>
      <c r="AG2074" s="50"/>
      <c r="AH2074" s="50"/>
      <c r="AI2074" s="50"/>
      <c r="AJ2074" s="50"/>
      <c r="AK2074" s="50"/>
      <c r="AL2074" s="50"/>
      <c r="AM2074" s="50"/>
      <c r="AN2074" s="50"/>
      <c r="AO2074" s="50"/>
      <c r="AP2074" s="138" t="str">
        <f>IF(NOT($AS2074=$AS2075),ROW(),"")</f>
        <v/>
      </c>
      <c r="AQ2074" s="20" t="str">
        <f>IF(NOT(AS2074=AS2075),AS2075,"")</f>
        <v/>
      </c>
      <c r="AR2074" s="20" t="str">
        <f>INDEX($AB$15:$AM$15,MATCH($AS2074,$AB$11:$AM$11,0))</f>
        <v>out</v>
      </c>
      <c r="AS2074" s="20" t="str">
        <f>LEFT(AT2074,4)</f>
        <v>2008</v>
      </c>
      <c r="AT2074" s="139" t="str">
        <f>LEFT(B2074,6)</f>
        <v>200801</v>
      </c>
    </row>
    <row r="2075" spans="2:46" x14ac:dyDescent="0.25">
      <c r="B2075" s="11">
        <f>'Market Data'!B2061</f>
        <v>20080131</v>
      </c>
      <c r="C2075" s="2">
        <f>'Market Data'!C2061</f>
        <v>7361.5</v>
      </c>
      <c r="D2075" s="2">
        <f>'Market Data'!D2061</f>
        <v>7458.5</v>
      </c>
      <c r="E2075" s="2">
        <f>'Market Data'!E2061</f>
        <v>7234</v>
      </c>
      <c r="F2075" s="12">
        <f>'Market Data'!F2061</f>
        <v>7409.5</v>
      </c>
      <c r="H2075" s="151">
        <f t="shared" si="305"/>
        <v>2057</v>
      </c>
      <c r="I2075" s="244">
        <f ca="1">IF($H2075&lt;($J$6+1),"",PFE(OFFSET($F2075,0,0,-$J$6)))</f>
        <v>-0.23179048415279604</v>
      </c>
      <c r="J2075" s="19"/>
      <c r="K2075" s="139" t="str">
        <f t="shared" ca="1" si="306"/>
        <v>Short</v>
      </c>
      <c r="L2075" s="243" t="e">
        <f t="shared" ca="1" si="301"/>
        <v>#N/A</v>
      </c>
      <c r="M2075" s="242" t="e">
        <f t="shared" ca="1" si="302"/>
        <v>#N/A</v>
      </c>
      <c r="N2075" s="20"/>
      <c r="O2075" s="74">
        <f t="shared" ca="1" si="307"/>
        <v>-1</v>
      </c>
      <c r="P2075" s="75">
        <f t="shared" ca="1" si="299"/>
        <v>0</v>
      </c>
      <c r="Q2075" s="76" t="str">
        <f t="shared" ca="1" si="303"/>
        <v/>
      </c>
      <c r="R2075" s="75"/>
      <c r="S2075" s="77">
        <f t="shared" ca="1" si="300"/>
        <v>-1</v>
      </c>
      <c r="T2075" s="78"/>
      <c r="U2075" s="81">
        <f t="shared" ca="1" si="308"/>
        <v>-245</v>
      </c>
      <c r="V2075" s="82">
        <f t="shared" ca="1" si="304"/>
        <v>160691.1599999998</v>
      </c>
      <c r="W2075" s="50"/>
      <c r="X2075" s="50"/>
      <c r="Y2075" s="50"/>
      <c r="Z2075" s="50"/>
      <c r="AA2075" s="50"/>
      <c r="AG2075" s="50"/>
      <c r="AH2075" s="50"/>
      <c r="AI2075" s="50"/>
      <c r="AJ2075" s="50"/>
      <c r="AK2075" s="50"/>
      <c r="AL2075" s="50"/>
      <c r="AM2075" s="50"/>
      <c r="AN2075" s="50"/>
      <c r="AO2075" s="50"/>
      <c r="AP2075" s="138" t="str">
        <f>IF(NOT($AS2075=$AS2076),ROW(),"")</f>
        <v/>
      </c>
      <c r="AQ2075" s="20" t="str">
        <f>IF(NOT(AS2075=AS2076),AS2076,"")</f>
        <v/>
      </c>
      <c r="AR2075" s="20" t="str">
        <f>INDEX($AB$15:$AM$15,MATCH($AS2075,$AB$11:$AM$11,0))</f>
        <v>out</v>
      </c>
      <c r="AS2075" s="20" t="str">
        <f>LEFT(AT2075,4)</f>
        <v>2008</v>
      </c>
      <c r="AT2075" s="139" t="str">
        <f>LEFT(B2075,6)</f>
        <v>200801</v>
      </c>
    </row>
    <row r="2076" spans="2:46" x14ac:dyDescent="0.25">
      <c r="B2076" s="11">
        <f>'Market Data'!B2062</f>
        <v>20080201</v>
      </c>
      <c r="C2076" s="2">
        <f>'Market Data'!C2062</f>
        <v>7465.5</v>
      </c>
      <c r="D2076" s="2">
        <f>'Market Data'!D2062</f>
        <v>7582</v>
      </c>
      <c r="E2076" s="2">
        <f>'Market Data'!E2062</f>
        <v>7447.5</v>
      </c>
      <c r="F2076" s="12">
        <f>'Market Data'!F2062</f>
        <v>7492</v>
      </c>
      <c r="H2076" s="151">
        <f t="shared" si="305"/>
        <v>2058</v>
      </c>
      <c r="I2076" s="244">
        <f ca="1">IF($H2076&lt;($J$6+1),"",PFE(OFFSET($F2076,0,0,-$J$6)))</f>
        <v>-0.2129643210287949</v>
      </c>
      <c r="J2076" s="19"/>
      <c r="K2076" s="139" t="str">
        <f t="shared" ca="1" si="306"/>
        <v>Short</v>
      </c>
      <c r="L2076" s="243" t="e">
        <f t="shared" ca="1" si="301"/>
        <v>#N/A</v>
      </c>
      <c r="M2076" s="242" t="e">
        <f t="shared" ca="1" si="302"/>
        <v>#N/A</v>
      </c>
      <c r="N2076" s="20"/>
      <c r="O2076" s="74">
        <f t="shared" ca="1" si="307"/>
        <v>-1</v>
      </c>
      <c r="P2076" s="75">
        <f t="shared" ca="1" si="299"/>
        <v>0</v>
      </c>
      <c r="Q2076" s="76" t="str">
        <f t="shared" ca="1" si="303"/>
        <v/>
      </c>
      <c r="R2076" s="75"/>
      <c r="S2076" s="77">
        <f t="shared" ca="1" si="300"/>
        <v>-1</v>
      </c>
      <c r="T2076" s="78"/>
      <c r="U2076" s="81">
        <f t="shared" ca="1" si="308"/>
        <v>-2887.5</v>
      </c>
      <c r="V2076" s="82">
        <f t="shared" ca="1" si="304"/>
        <v>157803.6599999998</v>
      </c>
      <c r="W2076" s="50"/>
      <c r="X2076" s="50"/>
      <c r="Y2076" s="50"/>
      <c r="Z2076" s="50"/>
      <c r="AA2076" s="50"/>
      <c r="AG2076" s="50"/>
      <c r="AH2076" s="50"/>
      <c r="AI2076" s="50"/>
      <c r="AJ2076" s="50"/>
      <c r="AK2076" s="50"/>
      <c r="AL2076" s="50"/>
      <c r="AM2076" s="50"/>
      <c r="AN2076" s="50"/>
      <c r="AO2076" s="50"/>
      <c r="AP2076" s="138" t="str">
        <f>IF(NOT($AS2076=$AS2077),ROW(),"")</f>
        <v/>
      </c>
      <c r="AQ2076" s="20" t="str">
        <f>IF(NOT(AS2076=AS2077),AS2077,"")</f>
        <v/>
      </c>
      <c r="AR2076" s="20" t="str">
        <f>INDEX($AB$15:$AM$15,MATCH($AS2076,$AB$11:$AM$11,0))</f>
        <v>out</v>
      </c>
      <c r="AS2076" s="20" t="str">
        <f>LEFT(AT2076,4)</f>
        <v>2008</v>
      </c>
      <c r="AT2076" s="139" t="str">
        <f>LEFT(B2076,6)</f>
        <v>200802</v>
      </c>
    </row>
    <row r="2077" spans="2:46" x14ac:dyDescent="0.25">
      <c r="B2077" s="11">
        <f>'Market Data'!B2063</f>
        <v>20080204</v>
      </c>
      <c r="C2077" s="2">
        <f>'Market Data'!C2063</f>
        <v>7568</v>
      </c>
      <c r="D2077" s="2">
        <f>'Market Data'!D2063</f>
        <v>7602.5</v>
      </c>
      <c r="E2077" s="2">
        <f>'Market Data'!E2063</f>
        <v>7516</v>
      </c>
      <c r="F2077" s="12">
        <f>'Market Data'!F2063</f>
        <v>7530</v>
      </c>
      <c r="H2077" s="151">
        <f t="shared" si="305"/>
        <v>2059</v>
      </c>
      <c r="I2077" s="244">
        <f ca="1">IF($H2077&lt;($J$6+1),"",PFE(OFFSET($F2077,0,0,-$J$6)))</f>
        <v>-0.20704125719311409</v>
      </c>
      <c r="J2077" s="19"/>
      <c r="K2077" s="139" t="str">
        <f t="shared" ca="1" si="306"/>
        <v>Short</v>
      </c>
      <c r="L2077" s="243" t="e">
        <f t="shared" ca="1" si="301"/>
        <v>#N/A</v>
      </c>
      <c r="M2077" s="242" t="e">
        <f t="shared" ca="1" si="302"/>
        <v>#N/A</v>
      </c>
      <c r="N2077" s="20"/>
      <c r="O2077" s="74">
        <f t="shared" ca="1" si="307"/>
        <v>-1</v>
      </c>
      <c r="P2077" s="75">
        <f t="shared" ca="1" si="299"/>
        <v>0</v>
      </c>
      <c r="Q2077" s="76" t="str">
        <f t="shared" ca="1" si="303"/>
        <v/>
      </c>
      <c r="R2077" s="75"/>
      <c r="S2077" s="77">
        <f t="shared" ca="1" si="300"/>
        <v>-1</v>
      </c>
      <c r="T2077" s="78"/>
      <c r="U2077" s="81">
        <f t="shared" ca="1" si="308"/>
        <v>-1330</v>
      </c>
      <c r="V2077" s="82">
        <f t="shared" ca="1" si="304"/>
        <v>156473.6599999998</v>
      </c>
      <c r="W2077" s="50"/>
      <c r="X2077" s="50"/>
      <c r="Y2077" s="50"/>
      <c r="Z2077" s="50"/>
      <c r="AA2077" s="50"/>
      <c r="AG2077" s="50"/>
      <c r="AH2077" s="50"/>
      <c r="AI2077" s="50"/>
      <c r="AJ2077" s="50"/>
      <c r="AK2077" s="50"/>
      <c r="AL2077" s="50"/>
      <c r="AM2077" s="50"/>
      <c r="AN2077" s="50"/>
      <c r="AO2077" s="50"/>
      <c r="AP2077" s="138" t="str">
        <f>IF(NOT($AS2077=$AS2078),ROW(),"")</f>
        <v/>
      </c>
      <c r="AQ2077" s="20" t="str">
        <f>IF(NOT(AS2077=AS2078),AS2078,"")</f>
        <v/>
      </c>
      <c r="AR2077" s="20" t="str">
        <f>INDEX($AB$15:$AM$15,MATCH($AS2077,$AB$11:$AM$11,0))</f>
        <v>out</v>
      </c>
      <c r="AS2077" s="20" t="str">
        <f>LEFT(AT2077,4)</f>
        <v>2008</v>
      </c>
      <c r="AT2077" s="139" t="str">
        <f>LEFT(B2077,6)</f>
        <v>200802</v>
      </c>
    </row>
    <row r="2078" spans="2:46" x14ac:dyDescent="0.25">
      <c r="B2078" s="11">
        <f>'Market Data'!B2064</f>
        <v>20080205</v>
      </c>
      <c r="C2078" s="2">
        <f>'Market Data'!C2064</f>
        <v>7529</v>
      </c>
      <c r="D2078" s="2">
        <f>'Market Data'!D2064</f>
        <v>7537.5</v>
      </c>
      <c r="E2078" s="2">
        <f>'Market Data'!E2064</f>
        <v>7284</v>
      </c>
      <c r="F2078" s="12">
        <f>'Market Data'!F2064</f>
        <v>7311.5</v>
      </c>
      <c r="H2078" s="151">
        <f t="shared" si="305"/>
        <v>2060</v>
      </c>
      <c r="I2078" s="244">
        <f ca="1">IF($H2078&lt;($J$6+1),"",PFE(OFFSET($F2078,0,0,-$J$6)))</f>
        <v>-0.23669861640010631</v>
      </c>
      <c r="J2078" s="19"/>
      <c r="K2078" s="139" t="str">
        <f t="shared" ca="1" si="306"/>
        <v>Short</v>
      </c>
      <c r="L2078" s="243" t="e">
        <f t="shared" ca="1" si="301"/>
        <v>#N/A</v>
      </c>
      <c r="M2078" s="242" t="e">
        <f t="shared" ca="1" si="302"/>
        <v>#N/A</v>
      </c>
      <c r="N2078" s="20"/>
      <c r="O2078" s="74">
        <f t="shared" ca="1" si="307"/>
        <v>-1</v>
      </c>
      <c r="P2078" s="75">
        <f t="shared" ca="1" si="299"/>
        <v>0</v>
      </c>
      <c r="Q2078" s="76" t="str">
        <f t="shared" ca="1" si="303"/>
        <v/>
      </c>
      <c r="R2078" s="75"/>
      <c r="S2078" s="77">
        <f t="shared" ca="1" si="300"/>
        <v>-1</v>
      </c>
      <c r="T2078" s="78"/>
      <c r="U2078" s="81">
        <f t="shared" ca="1" si="308"/>
        <v>7647.5</v>
      </c>
      <c r="V2078" s="82">
        <f t="shared" ca="1" si="304"/>
        <v>164121.1599999998</v>
      </c>
      <c r="W2078" s="50"/>
      <c r="X2078" s="50"/>
      <c r="Y2078" s="50"/>
      <c r="Z2078" s="50"/>
      <c r="AA2078" s="50"/>
      <c r="AG2078" s="50"/>
      <c r="AH2078" s="50"/>
      <c r="AI2078" s="50"/>
      <c r="AJ2078" s="50"/>
      <c r="AK2078" s="50"/>
      <c r="AL2078" s="50"/>
      <c r="AM2078" s="50"/>
      <c r="AN2078" s="50"/>
      <c r="AO2078" s="50"/>
      <c r="AP2078" s="138" t="str">
        <f>IF(NOT($AS2078=$AS2079),ROW(),"")</f>
        <v/>
      </c>
      <c r="AQ2078" s="20" t="str">
        <f>IF(NOT(AS2078=AS2079),AS2079,"")</f>
        <v/>
      </c>
      <c r="AR2078" s="20" t="str">
        <f>INDEX($AB$15:$AM$15,MATCH($AS2078,$AB$11:$AM$11,0))</f>
        <v>out</v>
      </c>
      <c r="AS2078" s="20" t="str">
        <f>LEFT(AT2078,4)</f>
        <v>2008</v>
      </c>
      <c r="AT2078" s="139" t="str">
        <f>LEFT(B2078,6)</f>
        <v>200802</v>
      </c>
    </row>
    <row r="2079" spans="2:46" x14ac:dyDescent="0.25">
      <c r="B2079" s="11">
        <f>'Market Data'!B2065</f>
        <v>20080206</v>
      </c>
      <c r="C2079" s="2">
        <f>'Market Data'!C2065</f>
        <v>7234.5</v>
      </c>
      <c r="D2079" s="2">
        <f>'Market Data'!D2065</f>
        <v>7403.5</v>
      </c>
      <c r="E2079" s="2">
        <f>'Market Data'!E2065</f>
        <v>7217.5</v>
      </c>
      <c r="F2079" s="12">
        <f>'Market Data'!F2065</f>
        <v>7369.5</v>
      </c>
      <c r="H2079" s="151">
        <f t="shared" si="305"/>
        <v>2061</v>
      </c>
      <c r="I2079" s="244">
        <f ca="1">IF($H2079&lt;($J$6+1),"",PFE(OFFSET($F2079,0,0,-$J$6)))</f>
        <v>-0.23513442730066231</v>
      </c>
      <c r="J2079" s="19"/>
      <c r="K2079" s="139" t="str">
        <f t="shared" ca="1" si="306"/>
        <v>Short</v>
      </c>
      <c r="L2079" s="243" t="e">
        <f t="shared" ca="1" si="301"/>
        <v>#N/A</v>
      </c>
      <c r="M2079" s="242" t="e">
        <f t="shared" ca="1" si="302"/>
        <v>#N/A</v>
      </c>
      <c r="N2079" s="20"/>
      <c r="O2079" s="74">
        <f t="shared" ca="1" si="307"/>
        <v>-1</v>
      </c>
      <c r="P2079" s="75">
        <f t="shared" ca="1" si="299"/>
        <v>0</v>
      </c>
      <c r="Q2079" s="76" t="str">
        <f t="shared" ca="1" si="303"/>
        <v/>
      </c>
      <c r="R2079" s="75"/>
      <c r="S2079" s="77">
        <f t="shared" ca="1" si="300"/>
        <v>-1</v>
      </c>
      <c r="T2079" s="78"/>
      <c r="U2079" s="81">
        <f t="shared" ca="1" si="308"/>
        <v>-2030</v>
      </c>
      <c r="V2079" s="82">
        <f t="shared" ca="1" si="304"/>
        <v>162091.1599999998</v>
      </c>
      <c r="W2079" s="50"/>
      <c r="X2079" s="50"/>
      <c r="Y2079" s="50"/>
      <c r="Z2079" s="50"/>
      <c r="AA2079" s="50"/>
      <c r="AG2079" s="50"/>
      <c r="AH2079" s="50"/>
      <c r="AI2079" s="50"/>
      <c r="AJ2079" s="50"/>
      <c r="AK2079" s="50"/>
      <c r="AL2079" s="50"/>
      <c r="AM2079" s="50"/>
      <c r="AN2079" s="50"/>
      <c r="AO2079" s="50"/>
      <c r="AP2079" s="138" t="str">
        <f>IF(NOT($AS2079=$AS2080),ROW(),"")</f>
        <v/>
      </c>
      <c r="AQ2079" s="20" t="str">
        <f>IF(NOT(AS2079=AS2080),AS2080,"")</f>
        <v/>
      </c>
      <c r="AR2079" s="20" t="str">
        <f>INDEX($AB$15:$AM$15,MATCH($AS2079,$AB$11:$AM$11,0))</f>
        <v>out</v>
      </c>
      <c r="AS2079" s="20" t="str">
        <f>LEFT(AT2079,4)</f>
        <v>2008</v>
      </c>
      <c r="AT2079" s="139" t="str">
        <f>LEFT(B2079,6)</f>
        <v>200802</v>
      </c>
    </row>
    <row r="2080" spans="2:46" x14ac:dyDescent="0.25">
      <c r="B2080" s="11">
        <f>'Market Data'!B2066</f>
        <v>20080207</v>
      </c>
      <c r="C2080" s="2">
        <f>'Market Data'!C2066</f>
        <v>7310.5</v>
      </c>
      <c r="D2080" s="2">
        <f>'Market Data'!D2066</f>
        <v>7378</v>
      </c>
      <c r="E2080" s="2">
        <f>'Market Data'!E2066</f>
        <v>7192.5</v>
      </c>
      <c r="F2080" s="12">
        <f>'Market Data'!F2066</f>
        <v>7332</v>
      </c>
      <c r="H2080" s="151">
        <f t="shared" si="305"/>
        <v>2062</v>
      </c>
      <c r="I2080" s="244">
        <f ca="1">IF($H2080&lt;($J$6+1),"",PFE(OFFSET($F2080,0,0,-$J$6)))</f>
        <v>-0.23623751140696789</v>
      </c>
      <c r="J2080" s="19"/>
      <c r="K2080" s="139" t="str">
        <f t="shared" ca="1" si="306"/>
        <v>Short</v>
      </c>
      <c r="L2080" s="243" t="e">
        <f t="shared" ca="1" si="301"/>
        <v>#N/A</v>
      </c>
      <c r="M2080" s="242" t="e">
        <f t="shared" ca="1" si="302"/>
        <v>#N/A</v>
      </c>
      <c r="N2080" s="20"/>
      <c r="O2080" s="74">
        <f t="shared" ca="1" si="307"/>
        <v>-1</v>
      </c>
      <c r="P2080" s="75">
        <f t="shared" ca="1" si="299"/>
        <v>0</v>
      </c>
      <c r="Q2080" s="76" t="str">
        <f t="shared" ca="1" si="303"/>
        <v/>
      </c>
      <c r="R2080" s="75"/>
      <c r="S2080" s="77">
        <f t="shared" ca="1" si="300"/>
        <v>-1</v>
      </c>
      <c r="T2080" s="78"/>
      <c r="U2080" s="81">
        <f t="shared" ca="1" si="308"/>
        <v>1312.5</v>
      </c>
      <c r="V2080" s="82">
        <f t="shared" ca="1" si="304"/>
        <v>163403.6599999998</v>
      </c>
      <c r="W2080" s="50"/>
      <c r="X2080" s="50"/>
      <c r="Y2080" s="50"/>
      <c r="Z2080" s="50"/>
      <c r="AA2080" s="50"/>
      <c r="AG2080" s="50"/>
      <c r="AH2080" s="50"/>
      <c r="AI2080" s="50"/>
      <c r="AJ2080" s="50"/>
      <c r="AK2080" s="50"/>
      <c r="AL2080" s="50"/>
      <c r="AM2080" s="50"/>
      <c r="AN2080" s="50"/>
      <c r="AO2080" s="50"/>
      <c r="AP2080" s="138" t="str">
        <f>IF(NOT($AS2080=$AS2081),ROW(),"")</f>
        <v/>
      </c>
      <c r="AQ2080" s="20" t="str">
        <f>IF(NOT(AS2080=AS2081),AS2081,"")</f>
        <v/>
      </c>
      <c r="AR2080" s="20" t="str">
        <f>INDEX($AB$15:$AM$15,MATCH($AS2080,$AB$11:$AM$11,0))</f>
        <v>out</v>
      </c>
      <c r="AS2080" s="20" t="str">
        <f>LEFT(AT2080,4)</f>
        <v>2008</v>
      </c>
      <c r="AT2080" s="139" t="str">
        <f>LEFT(B2080,6)</f>
        <v>200802</v>
      </c>
    </row>
    <row r="2081" spans="2:46" x14ac:dyDescent="0.25">
      <c r="B2081" s="11">
        <f>'Market Data'!B2067</f>
        <v>20080208</v>
      </c>
      <c r="C2081" s="2">
        <f>'Market Data'!C2067</f>
        <v>7336.5</v>
      </c>
      <c r="D2081" s="2">
        <f>'Market Data'!D2067</f>
        <v>7394.5</v>
      </c>
      <c r="E2081" s="2">
        <f>'Market Data'!E2067</f>
        <v>7242.5</v>
      </c>
      <c r="F2081" s="12">
        <f>'Market Data'!F2067</f>
        <v>7285</v>
      </c>
      <c r="H2081" s="151">
        <f t="shared" si="305"/>
        <v>2063</v>
      </c>
      <c r="I2081" s="244">
        <f ca="1">IF($H2081&lt;($J$6+1),"",PFE(OFFSET($F2081,0,0,-$J$6)))</f>
        <v>-0.24365979627240478</v>
      </c>
      <c r="J2081" s="19"/>
      <c r="K2081" s="139" t="str">
        <f t="shared" ca="1" si="306"/>
        <v>Short</v>
      </c>
      <c r="L2081" s="243" t="e">
        <f t="shared" ca="1" si="301"/>
        <v>#N/A</v>
      </c>
      <c r="M2081" s="242" t="e">
        <f t="shared" ca="1" si="302"/>
        <v>#N/A</v>
      </c>
      <c r="N2081" s="20"/>
      <c r="O2081" s="74">
        <f t="shared" ca="1" si="307"/>
        <v>-1</v>
      </c>
      <c r="P2081" s="75">
        <f t="shared" ca="1" si="299"/>
        <v>0</v>
      </c>
      <c r="Q2081" s="76" t="str">
        <f t="shared" ca="1" si="303"/>
        <v/>
      </c>
      <c r="R2081" s="75"/>
      <c r="S2081" s="77">
        <f t="shared" ca="1" si="300"/>
        <v>-1</v>
      </c>
      <c r="T2081" s="78"/>
      <c r="U2081" s="81">
        <f t="shared" ca="1" si="308"/>
        <v>1645</v>
      </c>
      <c r="V2081" s="82">
        <f t="shared" ca="1" si="304"/>
        <v>165048.6599999998</v>
      </c>
      <c r="W2081" s="50"/>
      <c r="X2081" s="50"/>
      <c r="Y2081" s="50"/>
      <c r="Z2081" s="50"/>
      <c r="AA2081" s="50"/>
      <c r="AG2081" s="50"/>
      <c r="AH2081" s="50"/>
      <c r="AI2081" s="50"/>
      <c r="AJ2081" s="50"/>
      <c r="AK2081" s="50"/>
      <c r="AL2081" s="50"/>
      <c r="AM2081" s="50"/>
      <c r="AN2081" s="50"/>
      <c r="AO2081" s="50"/>
      <c r="AP2081" s="138" t="str">
        <f>IF(NOT($AS2081=$AS2082),ROW(),"")</f>
        <v/>
      </c>
      <c r="AQ2081" s="20" t="str">
        <f>IF(NOT(AS2081=AS2082),AS2082,"")</f>
        <v/>
      </c>
      <c r="AR2081" s="20" t="str">
        <f>INDEX($AB$15:$AM$15,MATCH($AS2081,$AB$11:$AM$11,0))</f>
        <v>out</v>
      </c>
      <c r="AS2081" s="20" t="str">
        <f>LEFT(AT2081,4)</f>
        <v>2008</v>
      </c>
      <c r="AT2081" s="139" t="str">
        <f>LEFT(B2081,6)</f>
        <v>200802</v>
      </c>
    </row>
    <row r="2082" spans="2:46" x14ac:dyDescent="0.25">
      <c r="B2082" s="11">
        <f>'Market Data'!B2068</f>
        <v>20080211</v>
      </c>
      <c r="C2082" s="2">
        <f>'Market Data'!C2068</f>
        <v>7265</v>
      </c>
      <c r="D2082" s="2">
        <f>'Market Data'!D2068</f>
        <v>7351</v>
      </c>
      <c r="E2082" s="2">
        <f>'Market Data'!E2068</f>
        <v>7224.5</v>
      </c>
      <c r="F2082" s="12">
        <f>'Market Data'!F2068</f>
        <v>7317</v>
      </c>
      <c r="H2082" s="151">
        <f t="shared" si="305"/>
        <v>2064</v>
      </c>
      <c r="I2082" s="244">
        <f ca="1">IF($H2082&lt;($J$6+1),"",PFE(OFFSET($F2082,0,0,-$J$6)))</f>
        <v>-0.23576086034353297</v>
      </c>
      <c r="J2082" s="19"/>
      <c r="K2082" s="139" t="str">
        <f t="shared" ca="1" si="306"/>
        <v>Short</v>
      </c>
      <c r="L2082" s="243" t="e">
        <f t="shared" ca="1" si="301"/>
        <v>#N/A</v>
      </c>
      <c r="M2082" s="242" t="e">
        <f t="shared" ca="1" si="302"/>
        <v>#N/A</v>
      </c>
      <c r="N2082" s="20"/>
      <c r="O2082" s="74">
        <f t="shared" ca="1" si="307"/>
        <v>-1</v>
      </c>
      <c r="P2082" s="75">
        <f t="shared" ca="1" si="299"/>
        <v>0</v>
      </c>
      <c r="Q2082" s="76" t="str">
        <f t="shared" ca="1" si="303"/>
        <v/>
      </c>
      <c r="R2082" s="75"/>
      <c r="S2082" s="77">
        <f t="shared" ca="1" si="300"/>
        <v>-1</v>
      </c>
      <c r="T2082" s="78"/>
      <c r="U2082" s="81">
        <f t="shared" ca="1" si="308"/>
        <v>-1120</v>
      </c>
      <c r="V2082" s="82">
        <f t="shared" ca="1" si="304"/>
        <v>163928.6599999998</v>
      </c>
      <c r="W2082" s="50"/>
      <c r="X2082" s="50"/>
      <c r="Y2082" s="50"/>
      <c r="Z2082" s="50"/>
      <c r="AA2082" s="50"/>
      <c r="AG2082" s="50"/>
      <c r="AH2082" s="50"/>
      <c r="AI2082" s="50"/>
      <c r="AJ2082" s="50"/>
      <c r="AK2082" s="50"/>
      <c r="AL2082" s="50"/>
      <c r="AM2082" s="50"/>
      <c r="AN2082" s="50"/>
      <c r="AO2082" s="50"/>
      <c r="AP2082" s="138" t="str">
        <f>IF(NOT($AS2082=$AS2083),ROW(),"")</f>
        <v/>
      </c>
      <c r="AQ2082" s="20" t="str">
        <f>IF(NOT(AS2082=AS2083),AS2083,"")</f>
        <v/>
      </c>
      <c r="AR2082" s="20" t="str">
        <f>INDEX($AB$15:$AM$15,MATCH($AS2082,$AB$11:$AM$11,0))</f>
        <v>out</v>
      </c>
      <c r="AS2082" s="20" t="str">
        <f>LEFT(AT2082,4)</f>
        <v>2008</v>
      </c>
      <c r="AT2082" s="139" t="str">
        <f>LEFT(B2082,6)</f>
        <v>200802</v>
      </c>
    </row>
    <row r="2083" spans="2:46" x14ac:dyDescent="0.25">
      <c r="B2083" s="11">
        <f>'Market Data'!B2069</f>
        <v>20080212</v>
      </c>
      <c r="C2083" s="2">
        <f>'Market Data'!C2069</f>
        <v>7319.5</v>
      </c>
      <c r="D2083" s="2">
        <f>'Market Data'!D2069</f>
        <v>7519</v>
      </c>
      <c r="E2083" s="2">
        <f>'Market Data'!E2069</f>
        <v>7283</v>
      </c>
      <c r="F2083" s="12">
        <f>'Market Data'!F2069</f>
        <v>7472</v>
      </c>
      <c r="H2083" s="151">
        <f t="shared" si="305"/>
        <v>2065</v>
      </c>
      <c r="I2083" s="244">
        <f ca="1">IF($H2083&lt;($J$6+1),"",PFE(OFFSET($F2083,0,0,-$J$6)))</f>
        <v>-0.21657339400496711</v>
      </c>
      <c r="J2083" s="19"/>
      <c r="K2083" s="139" t="str">
        <f t="shared" ca="1" si="306"/>
        <v>Short</v>
      </c>
      <c r="L2083" s="243" t="e">
        <f t="shared" ca="1" si="301"/>
        <v>#N/A</v>
      </c>
      <c r="M2083" s="242" t="e">
        <f t="shared" ca="1" si="302"/>
        <v>#N/A</v>
      </c>
      <c r="N2083" s="20"/>
      <c r="O2083" s="74">
        <f t="shared" ca="1" si="307"/>
        <v>-1</v>
      </c>
      <c r="P2083" s="75">
        <f t="shared" ca="1" si="299"/>
        <v>0</v>
      </c>
      <c r="Q2083" s="76" t="str">
        <f t="shared" ca="1" si="303"/>
        <v/>
      </c>
      <c r="R2083" s="75"/>
      <c r="S2083" s="77">
        <f t="shared" ca="1" si="300"/>
        <v>-1</v>
      </c>
      <c r="T2083" s="78"/>
      <c r="U2083" s="81">
        <f t="shared" ca="1" si="308"/>
        <v>-5425</v>
      </c>
      <c r="V2083" s="82">
        <f t="shared" ca="1" si="304"/>
        <v>158503.6599999998</v>
      </c>
      <c r="W2083" s="50"/>
      <c r="X2083" s="50"/>
      <c r="Y2083" s="50"/>
      <c r="Z2083" s="50"/>
      <c r="AA2083" s="50"/>
      <c r="AG2083" s="50"/>
      <c r="AH2083" s="50"/>
      <c r="AI2083" s="50"/>
      <c r="AJ2083" s="50"/>
      <c r="AK2083" s="50"/>
      <c r="AL2083" s="50"/>
      <c r="AM2083" s="50"/>
      <c r="AN2083" s="50"/>
      <c r="AO2083" s="50"/>
      <c r="AP2083" s="138" t="str">
        <f>IF(NOT($AS2083=$AS2084),ROW(),"")</f>
        <v/>
      </c>
      <c r="AQ2083" s="20" t="str">
        <f>IF(NOT(AS2083=AS2084),AS2084,"")</f>
        <v/>
      </c>
      <c r="AR2083" s="20" t="str">
        <f>INDEX($AB$15:$AM$15,MATCH($AS2083,$AB$11:$AM$11,0))</f>
        <v>out</v>
      </c>
      <c r="AS2083" s="20" t="str">
        <f>LEFT(AT2083,4)</f>
        <v>2008</v>
      </c>
      <c r="AT2083" s="139" t="str">
        <f>LEFT(B2083,6)</f>
        <v>200802</v>
      </c>
    </row>
    <row r="2084" spans="2:46" x14ac:dyDescent="0.25">
      <c r="B2084" s="11">
        <f>'Market Data'!B2070</f>
        <v>20080213</v>
      </c>
      <c r="C2084" s="2">
        <f>'Market Data'!C2070</f>
        <v>7435</v>
      </c>
      <c r="D2084" s="2">
        <f>'Market Data'!D2070</f>
        <v>7545.5</v>
      </c>
      <c r="E2084" s="2">
        <f>'Market Data'!E2070</f>
        <v>7404.5</v>
      </c>
      <c r="F2084" s="12">
        <f>'Market Data'!F2070</f>
        <v>7530</v>
      </c>
      <c r="H2084" s="151">
        <f t="shared" si="305"/>
        <v>2066</v>
      </c>
      <c r="I2084" s="244">
        <f ca="1">IF($H2084&lt;($J$6+1),"",PFE(OFFSET($F2084,0,0,-$J$6)))</f>
        <v>-0.20259410323110374</v>
      </c>
      <c r="J2084" s="19"/>
      <c r="K2084" s="139" t="str">
        <f t="shared" ca="1" si="306"/>
        <v>Short</v>
      </c>
      <c r="L2084" s="243" t="e">
        <f t="shared" ca="1" si="301"/>
        <v>#N/A</v>
      </c>
      <c r="M2084" s="242" t="e">
        <f t="shared" ca="1" si="302"/>
        <v>#N/A</v>
      </c>
      <c r="N2084" s="20"/>
      <c r="O2084" s="74">
        <f t="shared" ca="1" si="307"/>
        <v>-1</v>
      </c>
      <c r="P2084" s="75">
        <f t="shared" ca="1" si="299"/>
        <v>0</v>
      </c>
      <c r="Q2084" s="76" t="str">
        <f t="shared" ca="1" si="303"/>
        <v/>
      </c>
      <c r="R2084" s="75"/>
      <c r="S2084" s="77">
        <f t="shared" ca="1" si="300"/>
        <v>-1</v>
      </c>
      <c r="T2084" s="78"/>
      <c r="U2084" s="81">
        <f t="shared" ca="1" si="308"/>
        <v>-2030</v>
      </c>
      <c r="V2084" s="82">
        <f t="shared" ca="1" si="304"/>
        <v>156473.6599999998</v>
      </c>
      <c r="W2084" s="50"/>
      <c r="X2084" s="50"/>
      <c r="Y2084" s="50"/>
      <c r="Z2084" s="50"/>
      <c r="AA2084" s="50"/>
      <c r="AG2084" s="50"/>
      <c r="AH2084" s="50"/>
      <c r="AI2084" s="50"/>
      <c r="AJ2084" s="50"/>
      <c r="AK2084" s="50"/>
      <c r="AL2084" s="50"/>
      <c r="AM2084" s="50"/>
      <c r="AN2084" s="50"/>
      <c r="AO2084" s="50"/>
      <c r="AP2084" s="138" t="str">
        <f>IF(NOT($AS2084=$AS2085),ROW(),"")</f>
        <v/>
      </c>
      <c r="AQ2084" s="20" t="str">
        <f>IF(NOT(AS2084=AS2085),AS2085,"")</f>
        <v/>
      </c>
      <c r="AR2084" s="20" t="str">
        <f>INDEX($AB$15:$AM$15,MATCH($AS2084,$AB$11:$AM$11,0))</f>
        <v>out</v>
      </c>
      <c r="AS2084" s="20" t="str">
        <f>LEFT(AT2084,4)</f>
        <v>2008</v>
      </c>
      <c r="AT2084" s="139" t="str">
        <f>LEFT(B2084,6)</f>
        <v>200802</v>
      </c>
    </row>
    <row r="2085" spans="2:46" x14ac:dyDescent="0.25">
      <c r="B2085" s="11">
        <f>'Market Data'!B2071</f>
        <v>20080214</v>
      </c>
      <c r="C2085" s="2">
        <f>'Market Data'!C2071</f>
        <v>7585</v>
      </c>
      <c r="D2085" s="2">
        <f>'Market Data'!D2071</f>
        <v>7596.5</v>
      </c>
      <c r="E2085" s="2">
        <f>'Market Data'!E2071</f>
        <v>7468.5</v>
      </c>
      <c r="F2085" s="12">
        <f>'Market Data'!F2071</f>
        <v>7481</v>
      </c>
      <c r="H2085" s="151">
        <f t="shared" si="305"/>
        <v>2067</v>
      </c>
      <c r="I2085" s="244">
        <f ca="1">IF($H2085&lt;($J$6+1),"",PFE(OFFSET($F2085,0,0,-$J$6)))</f>
        <v>-0.20078838625234285</v>
      </c>
      <c r="J2085" s="19"/>
      <c r="K2085" s="139" t="str">
        <f t="shared" ca="1" si="306"/>
        <v>Short</v>
      </c>
      <c r="L2085" s="243" t="e">
        <f t="shared" ca="1" si="301"/>
        <v>#N/A</v>
      </c>
      <c r="M2085" s="242" t="e">
        <f t="shared" ca="1" si="302"/>
        <v>#N/A</v>
      </c>
      <c r="N2085" s="20"/>
      <c r="O2085" s="74">
        <f t="shared" ca="1" si="307"/>
        <v>-1</v>
      </c>
      <c r="P2085" s="75">
        <f t="shared" ca="1" si="299"/>
        <v>0</v>
      </c>
      <c r="Q2085" s="76" t="str">
        <f t="shared" ca="1" si="303"/>
        <v/>
      </c>
      <c r="R2085" s="75"/>
      <c r="S2085" s="77">
        <f t="shared" ca="1" si="300"/>
        <v>-1</v>
      </c>
      <c r="T2085" s="78"/>
      <c r="U2085" s="81">
        <f t="shared" ca="1" si="308"/>
        <v>1715</v>
      </c>
      <c r="V2085" s="82">
        <f t="shared" ca="1" si="304"/>
        <v>158188.6599999998</v>
      </c>
      <c r="W2085" s="50"/>
      <c r="X2085" s="50"/>
      <c r="Y2085" s="50"/>
      <c r="Z2085" s="50"/>
      <c r="AA2085" s="50"/>
      <c r="AG2085" s="50"/>
      <c r="AH2085" s="50"/>
      <c r="AI2085" s="50"/>
      <c r="AJ2085" s="50"/>
      <c r="AK2085" s="50"/>
      <c r="AL2085" s="50"/>
      <c r="AM2085" s="50"/>
      <c r="AN2085" s="50"/>
      <c r="AO2085" s="50"/>
      <c r="AP2085" s="138" t="str">
        <f>IF(NOT($AS2085=$AS2086),ROW(),"")</f>
        <v/>
      </c>
      <c r="AQ2085" s="20" t="str">
        <f>IF(NOT(AS2085=AS2086),AS2086,"")</f>
        <v/>
      </c>
      <c r="AR2085" s="20" t="str">
        <f>INDEX($AB$15:$AM$15,MATCH($AS2085,$AB$11:$AM$11,0))</f>
        <v>out</v>
      </c>
      <c r="AS2085" s="20" t="str">
        <f>LEFT(AT2085,4)</f>
        <v>2008</v>
      </c>
      <c r="AT2085" s="139" t="str">
        <f>LEFT(B2085,6)</f>
        <v>200802</v>
      </c>
    </row>
    <row r="2086" spans="2:46" x14ac:dyDescent="0.25">
      <c r="B2086" s="11">
        <f>'Market Data'!B2072</f>
        <v>20080215</v>
      </c>
      <c r="C2086" s="2">
        <f>'Market Data'!C2072</f>
        <v>7480.5</v>
      </c>
      <c r="D2086" s="2">
        <f>'Market Data'!D2072</f>
        <v>7548</v>
      </c>
      <c r="E2086" s="2">
        <f>'Market Data'!E2072</f>
        <v>7328</v>
      </c>
      <c r="F2086" s="12">
        <f>'Market Data'!F2072</f>
        <v>7383.5</v>
      </c>
      <c r="H2086" s="151">
        <f t="shared" si="305"/>
        <v>2068</v>
      </c>
      <c r="I2086" s="244">
        <f ca="1">IF($H2086&lt;($J$6+1),"",PFE(OFFSET($F2086,0,0,-$J$6)))</f>
        <v>-0.21177451564226557</v>
      </c>
      <c r="J2086" s="19"/>
      <c r="K2086" s="139" t="str">
        <f t="shared" ca="1" si="306"/>
        <v>Short</v>
      </c>
      <c r="L2086" s="243" t="e">
        <f t="shared" ca="1" si="301"/>
        <v>#N/A</v>
      </c>
      <c r="M2086" s="242" t="e">
        <f t="shared" ca="1" si="302"/>
        <v>#N/A</v>
      </c>
      <c r="N2086" s="20"/>
      <c r="O2086" s="74">
        <f t="shared" ca="1" si="307"/>
        <v>-1</v>
      </c>
      <c r="P2086" s="75">
        <f t="shared" ca="1" si="299"/>
        <v>0</v>
      </c>
      <c r="Q2086" s="76" t="str">
        <f t="shared" ca="1" si="303"/>
        <v/>
      </c>
      <c r="R2086" s="75"/>
      <c r="S2086" s="77">
        <f t="shared" ca="1" si="300"/>
        <v>-1</v>
      </c>
      <c r="T2086" s="78"/>
      <c r="U2086" s="81">
        <f t="shared" ca="1" si="308"/>
        <v>3412.5</v>
      </c>
      <c r="V2086" s="82">
        <f t="shared" ca="1" si="304"/>
        <v>161601.1599999998</v>
      </c>
      <c r="W2086" s="50"/>
      <c r="X2086" s="50"/>
      <c r="Y2086" s="50"/>
      <c r="Z2086" s="50"/>
      <c r="AA2086" s="50"/>
      <c r="AG2086" s="50"/>
      <c r="AH2086" s="50"/>
      <c r="AI2086" s="50"/>
      <c r="AJ2086" s="50"/>
      <c r="AK2086" s="50"/>
      <c r="AL2086" s="50"/>
      <c r="AM2086" s="50"/>
      <c r="AN2086" s="50"/>
      <c r="AO2086" s="50"/>
      <c r="AP2086" s="138" t="str">
        <f>IF(NOT($AS2086=$AS2087),ROW(),"")</f>
        <v/>
      </c>
      <c r="AQ2086" s="20" t="str">
        <f>IF(NOT(AS2086=AS2087),AS2087,"")</f>
        <v/>
      </c>
      <c r="AR2086" s="20" t="str">
        <f>INDEX($AB$15:$AM$15,MATCH($AS2086,$AB$11:$AM$11,0))</f>
        <v>out</v>
      </c>
      <c r="AS2086" s="20" t="str">
        <f>LEFT(AT2086,4)</f>
        <v>2008</v>
      </c>
      <c r="AT2086" s="139" t="str">
        <f>LEFT(B2086,6)</f>
        <v>200802</v>
      </c>
    </row>
    <row r="2087" spans="2:46" x14ac:dyDescent="0.25">
      <c r="B2087" s="11">
        <f>'Market Data'!B2073</f>
        <v>20080218</v>
      </c>
      <c r="C2087" s="2">
        <f>'Market Data'!C2073</f>
        <v>7435.5</v>
      </c>
      <c r="D2087" s="2">
        <f>'Market Data'!D2073</f>
        <v>7532</v>
      </c>
      <c r="E2087" s="2">
        <f>'Market Data'!E2073</f>
        <v>7405.5</v>
      </c>
      <c r="F2087" s="12">
        <f>'Market Data'!F2073</f>
        <v>7514.5</v>
      </c>
      <c r="H2087" s="151">
        <f t="shared" si="305"/>
        <v>2069</v>
      </c>
      <c r="I2087" s="244">
        <f ca="1">IF($H2087&lt;($J$6+1),"",PFE(OFFSET($F2087,0,0,-$J$6)))</f>
        <v>-0.18787417310118976</v>
      </c>
      <c r="J2087" s="19"/>
      <c r="K2087" s="139" t="str">
        <f t="shared" ca="1" si="306"/>
        <v>Short</v>
      </c>
      <c r="L2087" s="243" t="e">
        <f t="shared" ca="1" si="301"/>
        <v>#N/A</v>
      </c>
      <c r="M2087" s="242" t="e">
        <f t="shared" ca="1" si="302"/>
        <v>#N/A</v>
      </c>
      <c r="N2087" s="20"/>
      <c r="O2087" s="74">
        <f t="shared" ca="1" si="307"/>
        <v>-1</v>
      </c>
      <c r="P2087" s="75">
        <f t="shared" ca="1" si="299"/>
        <v>0</v>
      </c>
      <c r="Q2087" s="76" t="str">
        <f t="shared" ca="1" si="303"/>
        <v/>
      </c>
      <c r="R2087" s="75"/>
      <c r="S2087" s="77">
        <f t="shared" ca="1" si="300"/>
        <v>-1</v>
      </c>
      <c r="T2087" s="78"/>
      <c r="U2087" s="81">
        <f t="shared" ca="1" si="308"/>
        <v>-4585</v>
      </c>
      <c r="V2087" s="82">
        <f t="shared" ca="1" si="304"/>
        <v>157016.1599999998</v>
      </c>
      <c r="W2087" s="50"/>
      <c r="X2087" s="50"/>
      <c r="Y2087" s="50"/>
      <c r="Z2087" s="50"/>
      <c r="AA2087" s="50"/>
      <c r="AG2087" s="50"/>
      <c r="AH2087" s="50"/>
      <c r="AI2087" s="50"/>
      <c r="AJ2087" s="50"/>
      <c r="AK2087" s="50"/>
      <c r="AL2087" s="50"/>
      <c r="AM2087" s="50"/>
      <c r="AN2087" s="50"/>
      <c r="AO2087" s="50"/>
      <c r="AP2087" s="138" t="str">
        <f>IF(NOT($AS2087=$AS2088),ROW(),"")</f>
        <v/>
      </c>
      <c r="AQ2087" s="20" t="str">
        <f>IF(NOT(AS2087=AS2088),AS2088,"")</f>
        <v/>
      </c>
      <c r="AR2087" s="20" t="str">
        <f>INDEX($AB$15:$AM$15,MATCH($AS2087,$AB$11:$AM$11,0))</f>
        <v>out</v>
      </c>
      <c r="AS2087" s="20" t="str">
        <f>LEFT(AT2087,4)</f>
        <v>2008</v>
      </c>
      <c r="AT2087" s="139" t="str">
        <f>LEFT(B2087,6)</f>
        <v>200802</v>
      </c>
    </row>
    <row r="2088" spans="2:46" x14ac:dyDescent="0.25">
      <c r="B2088" s="11">
        <f>'Market Data'!B2074</f>
        <v>20080219</v>
      </c>
      <c r="C2088" s="2">
        <f>'Market Data'!C2074</f>
        <v>7484.5</v>
      </c>
      <c r="D2088" s="2">
        <f>'Market Data'!D2074</f>
        <v>7614.5</v>
      </c>
      <c r="E2088" s="2">
        <f>'Market Data'!E2074</f>
        <v>7421</v>
      </c>
      <c r="F2088" s="12">
        <f>'Market Data'!F2074</f>
        <v>7539</v>
      </c>
      <c r="H2088" s="151">
        <f t="shared" si="305"/>
        <v>2070</v>
      </c>
      <c r="I2088" s="244">
        <f ca="1">IF($H2088&lt;($J$6+1),"",PFE(OFFSET($F2088,0,0,-$J$6)))</f>
        <v>-0.17705793750629861</v>
      </c>
      <c r="J2088" s="19"/>
      <c r="K2088" s="139" t="str">
        <f t="shared" ca="1" si="306"/>
        <v>Short</v>
      </c>
      <c r="L2088" s="243" t="e">
        <f t="shared" ca="1" si="301"/>
        <v>#N/A</v>
      </c>
      <c r="M2088" s="242" t="e">
        <f t="shared" ca="1" si="302"/>
        <v>#N/A</v>
      </c>
      <c r="N2088" s="20"/>
      <c r="O2088" s="74">
        <f t="shared" ca="1" si="307"/>
        <v>-1</v>
      </c>
      <c r="P2088" s="75">
        <f t="shared" ca="1" si="299"/>
        <v>0</v>
      </c>
      <c r="Q2088" s="76" t="str">
        <f t="shared" ca="1" si="303"/>
        <v/>
      </c>
      <c r="R2088" s="75"/>
      <c r="S2088" s="77">
        <f t="shared" ca="1" si="300"/>
        <v>-1</v>
      </c>
      <c r="T2088" s="78"/>
      <c r="U2088" s="81">
        <f t="shared" ca="1" si="308"/>
        <v>-857.5</v>
      </c>
      <c r="V2088" s="82">
        <f t="shared" ca="1" si="304"/>
        <v>156158.6599999998</v>
      </c>
      <c r="W2088" s="50"/>
      <c r="X2088" s="50"/>
      <c r="Y2088" s="50"/>
      <c r="Z2088" s="50"/>
      <c r="AA2088" s="50"/>
      <c r="AG2088" s="50"/>
      <c r="AH2088" s="50"/>
      <c r="AI2088" s="50"/>
      <c r="AJ2088" s="50"/>
      <c r="AK2088" s="50"/>
      <c r="AL2088" s="50"/>
      <c r="AM2088" s="50"/>
      <c r="AN2088" s="50"/>
      <c r="AO2088" s="50"/>
      <c r="AP2088" s="138" t="str">
        <f>IF(NOT($AS2088=$AS2089),ROW(),"")</f>
        <v/>
      </c>
      <c r="AQ2088" s="20" t="str">
        <f>IF(NOT(AS2088=AS2089),AS2089,"")</f>
        <v/>
      </c>
      <c r="AR2088" s="20" t="str">
        <f>INDEX($AB$15:$AM$15,MATCH($AS2088,$AB$11:$AM$11,0))</f>
        <v>out</v>
      </c>
      <c r="AS2088" s="20" t="str">
        <f>LEFT(AT2088,4)</f>
        <v>2008</v>
      </c>
      <c r="AT2088" s="139" t="str">
        <f>LEFT(B2088,6)</f>
        <v>200802</v>
      </c>
    </row>
    <row r="2089" spans="2:46" x14ac:dyDescent="0.25">
      <c r="B2089" s="11">
        <f>'Market Data'!B2075</f>
        <v>20080220</v>
      </c>
      <c r="C2089" s="2">
        <f>'Market Data'!C2075</f>
        <v>7466.5</v>
      </c>
      <c r="D2089" s="2">
        <f>'Market Data'!D2075</f>
        <v>7497.5</v>
      </c>
      <c r="E2089" s="2">
        <f>'Market Data'!E2075</f>
        <v>7379.5</v>
      </c>
      <c r="F2089" s="12">
        <f>'Market Data'!F2075</f>
        <v>7470</v>
      </c>
      <c r="H2089" s="151">
        <f t="shared" si="305"/>
        <v>2071</v>
      </c>
      <c r="I2089" s="244">
        <f ca="1">IF($H2089&lt;($J$6+1),"",PFE(OFFSET($F2089,0,0,-$J$6)))</f>
        <v>-0.18099882007681883</v>
      </c>
      <c r="J2089" s="19"/>
      <c r="K2089" s="139" t="str">
        <f t="shared" ca="1" si="306"/>
        <v>Short</v>
      </c>
      <c r="L2089" s="243" t="e">
        <f t="shared" ca="1" si="301"/>
        <v>#N/A</v>
      </c>
      <c r="M2089" s="242" t="e">
        <f t="shared" ca="1" si="302"/>
        <v>#N/A</v>
      </c>
      <c r="N2089" s="20"/>
      <c r="O2089" s="74">
        <f t="shared" ca="1" si="307"/>
        <v>-1</v>
      </c>
      <c r="P2089" s="75">
        <f t="shared" ca="1" si="299"/>
        <v>0</v>
      </c>
      <c r="Q2089" s="76" t="str">
        <f t="shared" ca="1" si="303"/>
        <v/>
      </c>
      <c r="R2089" s="75"/>
      <c r="S2089" s="77">
        <f t="shared" ca="1" si="300"/>
        <v>-1</v>
      </c>
      <c r="T2089" s="78"/>
      <c r="U2089" s="81">
        <f t="shared" ca="1" si="308"/>
        <v>2415</v>
      </c>
      <c r="V2089" s="82">
        <f t="shared" ca="1" si="304"/>
        <v>158573.6599999998</v>
      </c>
      <c r="W2089" s="50"/>
      <c r="X2089" s="50"/>
      <c r="Y2089" s="50"/>
      <c r="Z2089" s="50"/>
      <c r="AA2089" s="50"/>
      <c r="AG2089" s="50"/>
      <c r="AH2089" s="50"/>
      <c r="AI2089" s="50"/>
      <c r="AJ2089" s="50"/>
      <c r="AK2089" s="50"/>
      <c r="AL2089" s="50"/>
      <c r="AM2089" s="50"/>
      <c r="AN2089" s="50"/>
      <c r="AO2089" s="50"/>
      <c r="AP2089" s="138" t="str">
        <f>IF(NOT($AS2089=$AS2090),ROW(),"")</f>
        <v/>
      </c>
      <c r="AQ2089" s="20" t="str">
        <f>IF(NOT(AS2089=AS2090),AS2090,"")</f>
        <v/>
      </c>
      <c r="AR2089" s="20" t="str">
        <f>INDEX($AB$15:$AM$15,MATCH($AS2089,$AB$11:$AM$11,0))</f>
        <v>out</v>
      </c>
      <c r="AS2089" s="20" t="str">
        <f>LEFT(AT2089,4)</f>
        <v>2008</v>
      </c>
      <c r="AT2089" s="139" t="str">
        <f>LEFT(B2089,6)</f>
        <v>200802</v>
      </c>
    </row>
    <row r="2090" spans="2:46" x14ac:dyDescent="0.25">
      <c r="B2090" s="11">
        <f>'Market Data'!B2076</f>
        <v>20080221</v>
      </c>
      <c r="C2090" s="2">
        <f>'Market Data'!C2076</f>
        <v>7524</v>
      </c>
      <c r="D2090" s="2">
        <f>'Market Data'!D2076</f>
        <v>7549</v>
      </c>
      <c r="E2090" s="2">
        <f>'Market Data'!E2076</f>
        <v>7403.5</v>
      </c>
      <c r="F2090" s="12">
        <f>'Market Data'!F2076</f>
        <v>7419</v>
      </c>
      <c r="H2090" s="151">
        <f t="shared" si="305"/>
        <v>2072</v>
      </c>
      <c r="I2090" s="244">
        <f ca="1">IF($H2090&lt;($J$6+1),"",PFE(OFFSET($F2090,0,0,-$J$6)))</f>
        <v>-0.1742002808225378</v>
      </c>
      <c r="J2090" s="19"/>
      <c r="K2090" s="139" t="str">
        <f t="shared" ca="1" si="306"/>
        <v>Short</v>
      </c>
      <c r="L2090" s="243" t="e">
        <f t="shared" ca="1" si="301"/>
        <v>#N/A</v>
      </c>
      <c r="M2090" s="242" t="e">
        <f t="shared" ca="1" si="302"/>
        <v>#N/A</v>
      </c>
      <c r="N2090" s="20"/>
      <c r="O2090" s="74">
        <f t="shared" ca="1" si="307"/>
        <v>-1</v>
      </c>
      <c r="P2090" s="75">
        <f t="shared" ca="1" si="299"/>
        <v>0</v>
      </c>
      <c r="Q2090" s="76" t="str">
        <f t="shared" ca="1" si="303"/>
        <v/>
      </c>
      <c r="R2090" s="75"/>
      <c r="S2090" s="77">
        <f t="shared" ca="1" si="300"/>
        <v>-1</v>
      </c>
      <c r="T2090" s="78"/>
      <c r="U2090" s="81">
        <f t="shared" ca="1" si="308"/>
        <v>1785</v>
      </c>
      <c r="V2090" s="82">
        <f t="shared" ca="1" si="304"/>
        <v>160358.6599999998</v>
      </c>
      <c r="W2090" s="50"/>
      <c r="X2090" s="50"/>
      <c r="Y2090" s="50"/>
      <c r="Z2090" s="50"/>
      <c r="AA2090" s="50"/>
      <c r="AG2090" s="50"/>
      <c r="AH2090" s="50"/>
      <c r="AI2090" s="50"/>
      <c r="AJ2090" s="50"/>
      <c r="AK2090" s="50"/>
      <c r="AL2090" s="50"/>
      <c r="AM2090" s="50"/>
      <c r="AN2090" s="50"/>
      <c r="AO2090" s="50"/>
      <c r="AP2090" s="138" t="str">
        <f>IF(NOT($AS2090=$AS2091),ROW(),"")</f>
        <v/>
      </c>
      <c r="AQ2090" s="20" t="str">
        <f>IF(NOT(AS2090=AS2091),AS2091,"")</f>
        <v/>
      </c>
      <c r="AR2090" s="20" t="str">
        <f>INDEX($AB$15:$AM$15,MATCH($AS2090,$AB$11:$AM$11,0))</f>
        <v>out</v>
      </c>
      <c r="AS2090" s="20" t="str">
        <f>LEFT(AT2090,4)</f>
        <v>2008</v>
      </c>
      <c r="AT2090" s="139" t="str">
        <f>LEFT(B2090,6)</f>
        <v>200802</v>
      </c>
    </row>
    <row r="2091" spans="2:46" x14ac:dyDescent="0.25">
      <c r="B2091" s="11">
        <f>'Market Data'!B2077</f>
        <v>20080222</v>
      </c>
      <c r="C2091" s="2">
        <f>'Market Data'!C2077</f>
        <v>7395.5</v>
      </c>
      <c r="D2091" s="2">
        <f>'Market Data'!D2077</f>
        <v>7411</v>
      </c>
      <c r="E2091" s="2">
        <f>'Market Data'!E2077</f>
        <v>7288</v>
      </c>
      <c r="F2091" s="12">
        <f>'Market Data'!F2077</f>
        <v>7306.5</v>
      </c>
      <c r="H2091" s="151">
        <f t="shared" si="305"/>
        <v>2073</v>
      </c>
      <c r="I2091" s="244">
        <f ca="1">IF($H2091&lt;($J$6+1),"",PFE(OFFSET($F2091,0,0,-$J$6)))</f>
        <v>-0.19983584521621081</v>
      </c>
      <c r="J2091" s="19"/>
      <c r="K2091" s="139" t="str">
        <f t="shared" ca="1" si="306"/>
        <v>Short</v>
      </c>
      <c r="L2091" s="243" t="e">
        <f t="shared" ca="1" si="301"/>
        <v>#N/A</v>
      </c>
      <c r="M2091" s="242" t="e">
        <f t="shared" ca="1" si="302"/>
        <v>#N/A</v>
      </c>
      <c r="N2091" s="20"/>
      <c r="O2091" s="74">
        <f t="shared" ca="1" si="307"/>
        <v>-1</v>
      </c>
      <c r="P2091" s="75">
        <f t="shared" ca="1" si="299"/>
        <v>0</v>
      </c>
      <c r="Q2091" s="76" t="str">
        <f t="shared" ca="1" si="303"/>
        <v/>
      </c>
      <c r="R2091" s="75"/>
      <c r="S2091" s="77">
        <f t="shared" ca="1" si="300"/>
        <v>-1</v>
      </c>
      <c r="T2091" s="78"/>
      <c r="U2091" s="81">
        <f t="shared" ca="1" si="308"/>
        <v>3937.5</v>
      </c>
      <c r="V2091" s="82">
        <f t="shared" ca="1" si="304"/>
        <v>164296.1599999998</v>
      </c>
      <c r="W2091" s="50"/>
      <c r="X2091" s="50"/>
      <c r="Y2091" s="50"/>
      <c r="Z2091" s="50"/>
      <c r="AA2091" s="50"/>
      <c r="AG2091" s="50"/>
      <c r="AH2091" s="50"/>
      <c r="AI2091" s="50"/>
      <c r="AJ2091" s="50"/>
      <c r="AK2091" s="50"/>
      <c r="AL2091" s="50"/>
      <c r="AM2091" s="50"/>
      <c r="AN2091" s="50"/>
      <c r="AO2091" s="50"/>
      <c r="AP2091" s="138" t="str">
        <f>IF(NOT($AS2091=$AS2092),ROW(),"")</f>
        <v/>
      </c>
      <c r="AQ2091" s="20" t="str">
        <f>IF(NOT(AS2091=AS2092),AS2092,"")</f>
        <v/>
      </c>
      <c r="AR2091" s="20" t="str">
        <f>INDEX($AB$15:$AM$15,MATCH($AS2091,$AB$11:$AM$11,0))</f>
        <v>out</v>
      </c>
      <c r="AS2091" s="20" t="str">
        <f>LEFT(AT2091,4)</f>
        <v>2008</v>
      </c>
      <c r="AT2091" s="139" t="str">
        <f>LEFT(B2091,6)</f>
        <v>200802</v>
      </c>
    </row>
    <row r="2092" spans="2:46" x14ac:dyDescent="0.25">
      <c r="B2092" s="11">
        <f>'Market Data'!B2078</f>
        <v>20080225</v>
      </c>
      <c r="C2092" s="2">
        <f>'Market Data'!C2078</f>
        <v>7412.5</v>
      </c>
      <c r="D2092" s="2">
        <f>'Market Data'!D2078</f>
        <v>7451.5</v>
      </c>
      <c r="E2092" s="2">
        <f>'Market Data'!E2078</f>
        <v>7352</v>
      </c>
      <c r="F2092" s="12">
        <f>'Market Data'!F2078</f>
        <v>7393</v>
      </c>
      <c r="H2092" s="151">
        <f t="shared" si="305"/>
        <v>2074</v>
      </c>
      <c r="I2092" s="244">
        <f ca="1">IF($H2092&lt;($J$6+1),"",PFE(OFFSET($F2092,0,0,-$J$6)))</f>
        <v>-0.18363976108569224</v>
      </c>
      <c r="J2092" s="19"/>
      <c r="K2092" s="139" t="str">
        <f t="shared" ca="1" si="306"/>
        <v>Short</v>
      </c>
      <c r="L2092" s="243" t="e">
        <f t="shared" ca="1" si="301"/>
        <v>#N/A</v>
      </c>
      <c r="M2092" s="242" t="e">
        <f t="shared" ca="1" si="302"/>
        <v>#N/A</v>
      </c>
      <c r="N2092" s="20"/>
      <c r="O2092" s="74">
        <f t="shared" ca="1" si="307"/>
        <v>-1</v>
      </c>
      <c r="P2092" s="75">
        <f t="shared" ca="1" si="299"/>
        <v>0</v>
      </c>
      <c r="Q2092" s="76" t="str">
        <f t="shared" ca="1" si="303"/>
        <v/>
      </c>
      <c r="R2092" s="75"/>
      <c r="S2092" s="77">
        <f t="shared" ca="1" si="300"/>
        <v>-1</v>
      </c>
      <c r="T2092" s="78"/>
      <c r="U2092" s="81">
        <f t="shared" ca="1" si="308"/>
        <v>-3027.5</v>
      </c>
      <c r="V2092" s="82">
        <f t="shared" ca="1" si="304"/>
        <v>161268.6599999998</v>
      </c>
      <c r="W2092" s="50"/>
      <c r="X2092" s="50"/>
      <c r="Y2092" s="50"/>
      <c r="Z2092" s="50"/>
      <c r="AA2092" s="50"/>
      <c r="AG2092" s="50"/>
      <c r="AH2092" s="50"/>
      <c r="AI2092" s="50"/>
      <c r="AJ2092" s="50"/>
      <c r="AK2092" s="50"/>
      <c r="AL2092" s="50"/>
      <c r="AM2092" s="50"/>
      <c r="AN2092" s="50"/>
      <c r="AO2092" s="50"/>
      <c r="AP2092" s="138" t="str">
        <f>IF(NOT($AS2092=$AS2093),ROW(),"")</f>
        <v/>
      </c>
      <c r="AQ2092" s="20" t="str">
        <f>IF(NOT(AS2092=AS2093),AS2093,"")</f>
        <v/>
      </c>
      <c r="AR2092" s="20" t="str">
        <f>INDEX($AB$15:$AM$15,MATCH($AS2092,$AB$11:$AM$11,0))</f>
        <v>out</v>
      </c>
      <c r="AS2092" s="20" t="str">
        <f>LEFT(AT2092,4)</f>
        <v>2008</v>
      </c>
      <c r="AT2092" s="139" t="str">
        <f>LEFT(B2092,6)</f>
        <v>200802</v>
      </c>
    </row>
    <row r="2093" spans="2:46" x14ac:dyDescent="0.25">
      <c r="B2093" s="11">
        <f>'Market Data'!B2079</f>
        <v>20080226</v>
      </c>
      <c r="C2093" s="2">
        <f>'Market Data'!C2079</f>
        <v>7450.5</v>
      </c>
      <c r="D2093" s="2">
        <f>'Market Data'!D2079</f>
        <v>7555</v>
      </c>
      <c r="E2093" s="2">
        <f>'Market Data'!E2079</f>
        <v>7430.5</v>
      </c>
      <c r="F2093" s="12">
        <f>'Market Data'!F2079</f>
        <v>7539</v>
      </c>
      <c r="H2093" s="151">
        <f t="shared" si="305"/>
        <v>2075</v>
      </c>
      <c r="I2093" s="244">
        <f ca="1">IF($H2093&lt;($J$6+1),"",PFE(OFFSET($F2093,0,0,-$J$6)))</f>
        <v>-0.16606936669948352</v>
      </c>
      <c r="J2093" s="19"/>
      <c r="K2093" s="139" t="str">
        <f t="shared" ca="1" si="306"/>
        <v>Short</v>
      </c>
      <c r="L2093" s="243" t="e">
        <f t="shared" ca="1" si="301"/>
        <v>#N/A</v>
      </c>
      <c r="M2093" s="242" t="e">
        <f t="shared" ca="1" si="302"/>
        <v>#N/A</v>
      </c>
      <c r="N2093" s="20"/>
      <c r="O2093" s="74">
        <f t="shared" ca="1" si="307"/>
        <v>-1</v>
      </c>
      <c r="P2093" s="75">
        <f t="shared" ca="1" si="299"/>
        <v>0</v>
      </c>
      <c r="Q2093" s="76" t="str">
        <f t="shared" ca="1" si="303"/>
        <v/>
      </c>
      <c r="R2093" s="75"/>
      <c r="S2093" s="77">
        <f t="shared" ca="1" si="300"/>
        <v>-1</v>
      </c>
      <c r="T2093" s="78"/>
      <c r="U2093" s="81">
        <f t="shared" ca="1" si="308"/>
        <v>-5110</v>
      </c>
      <c r="V2093" s="82">
        <f t="shared" ca="1" si="304"/>
        <v>156158.6599999998</v>
      </c>
      <c r="W2093" s="50"/>
      <c r="X2093" s="50"/>
      <c r="Y2093" s="50"/>
      <c r="Z2093" s="50"/>
      <c r="AA2093" s="50"/>
      <c r="AG2093" s="50"/>
      <c r="AH2093" s="50"/>
      <c r="AI2093" s="50"/>
      <c r="AJ2093" s="50"/>
      <c r="AK2093" s="50"/>
      <c r="AL2093" s="50"/>
      <c r="AM2093" s="50"/>
      <c r="AN2093" s="50"/>
      <c r="AO2093" s="50"/>
      <c r="AP2093" s="138" t="str">
        <f>IF(NOT($AS2093=$AS2094),ROW(),"")</f>
        <v/>
      </c>
      <c r="AQ2093" s="20" t="str">
        <f>IF(NOT(AS2093=AS2094),AS2094,"")</f>
        <v/>
      </c>
      <c r="AR2093" s="20" t="str">
        <f>INDEX($AB$15:$AM$15,MATCH($AS2093,$AB$11:$AM$11,0))</f>
        <v>out</v>
      </c>
      <c r="AS2093" s="20" t="str">
        <f>LEFT(AT2093,4)</f>
        <v>2008</v>
      </c>
      <c r="AT2093" s="139" t="str">
        <f>LEFT(B2093,6)</f>
        <v>200802</v>
      </c>
    </row>
    <row r="2094" spans="2:46" x14ac:dyDescent="0.25">
      <c r="B2094" s="11">
        <f>'Market Data'!B2080</f>
        <v>20080227</v>
      </c>
      <c r="C2094" s="2">
        <f>'Market Data'!C2080</f>
        <v>7519.5</v>
      </c>
      <c r="D2094" s="2">
        <f>'Market Data'!D2080</f>
        <v>7545</v>
      </c>
      <c r="E2094" s="2">
        <f>'Market Data'!E2080</f>
        <v>7404.5</v>
      </c>
      <c r="F2094" s="12">
        <f>'Market Data'!F2080</f>
        <v>7511</v>
      </c>
      <c r="H2094" s="151">
        <f t="shared" si="305"/>
        <v>2076</v>
      </c>
      <c r="I2094" s="244">
        <f ca="1">IF($H2094&lt;($J$6+1),"",PFE(OFFSET($F2094,0,0,-$J$6)))</f>
        <v>-0.17750416759484036</v>
      </c>
      <c r="J2094" s="19"/>
      <c r="K2094" s="139" t="str">
        <f t="shared" ca="1" si="306"/>
        <v>Short</v>
      </c>
      <c r="L2094" s="243" t="e">
        <f t="shared" ca="1" si="301"/>
        <v>#N/A</v>
      </c>
      <c r="M2094" s="242" t="e">
        <f t="shared" ca="1" si="302"/>
        <v>#N/A</v>
      </c>
      <c r="N2094" s="20"/>
      <c r="O2094" s="74">
        <f t="shared" ca="1" si="307"/>
        <v>-1</v>
      </c>
      <c r="P2094" s="75">
        <f t="shared" ca="1" si="299"/>
        <v>0</v>
      </c>
      <c r="Q2094" s="76" t="str">
        <f t="shared" ca="1" si="303"/>
        <v/>
      </c>
      <c r="R2094" s="75"/>
      <c r="S2094" s="77">
        <f t="shared" ca="1" si="300"/>
        <v>-1</v>
      </c>
      <c r="T2094" s="78"/>
      <c r="U2094" s="81">
        <f t="shared" ca="1" si="308"/>
        <v>980</v>
      </c>
      <c r="V2094" s="82">
        <f t="shared" ca="1" si="304"/>
        <v>157138.6599999998</v>
      </c>
      <c r="W2094" s="50"/>
      <c r="X2094" s="50"/>
      <c r="Y2094" s="50"/>
      <c r="Z2094" s="50"/>
      <c r="AA2094" s="50"/>
      <c r="AG2094" s="50"/>
      <c r="AH2094" s="50"/>
      <c r="AI2094" s="50"/>
      <c r="AJ2094" s="50"/>
      <c r="AK2094" s="50"/>
      <c r="AL2094" s="50"/>
      <c r="AM2094" s="50"/>
      <c r="AN2094" s="50"/>
      <c r="AO2094" s="50"/>
      <c r="AP2094" s="138" t="str">
        <f>IF(NOT($AS2094=$AS2095),ROW(),"")</f>
        <v/>
      </c>
      <c r="AQ2094" s="20" t="str">
        <f>IF(NOT(AS2094=AS2095),AS2095,"")</f>
        <v/>
      </c>
      <c r="AR2094" s="20" t="str">
        <f>INDEX($AB$15:$AM$15,MATCH($AS2094,$AB$11:$AM$11,0))</f>
        <v>out</v>
      </c>
      <c r="AS2094" s="20" t="str">
        <f>LEFT(AT2094,4)</f>
        <v>2008</v>
      </c>
      <c r="AT2094" s="139" t="str">
        <f>LEFT(B2094,6)</f>
        <v>200802</v>
      </c>
    </row>
    <row r="2095" spans="2:46" x14ac:dyDescent="0.25">
      <c r="B2095" s="11">
        <f>'Market Data'!B2081</f>
        <v>20080228</v>
      </c>
      <c r="C2095" s="2">
        <f>'Market Data'!C2081</f>
        <v>7479</v>
      </c>
      <c r="D2095" s="2">
        <f>'Market Data'!D2081</f>
        <v>7521</v>
      </c>
      <c r="E2095" s="2">
        <f>'Market Data'!E2081</f>
        <v>7372.5</v>
      </c>
      <c r="F2095" s="12">
        <f>'Market Data'!F2081</f>
        <v>7392.5</v>
      </c>
      <c r="H2095" s="151">
        <f t="shared" si="305"/>
        <v>2077</v>
      </c>
      <c r="I2095" s="244">
        <f ca="1">IF($H2095&lt;($J$6+1),"",PFE(OFFSET($F2095,0,0,-$J$6)))</f>
        <v>-0.20520732331521799</v>
      </c>
      <c r="J2095" s="19"/>
      <c r="K2095" s="139" t="str">
        <f t="shared" ca="1" si="306"/>
        <v>Short</v>
      </c>
      <c r="L2095" s="243" t="e">
        <f t="shared" ca="1" si="301"/>
        <v>#N/A</v>
      </c>
      <c r="M2095" s="242" t="e">
        <f t="shared" ca="1" si="302"/>
        <v>#N/A</v>
      </c>
      <c r="N2095" s="20"/>
      <c r="O2095" s="74">
        <f t="shared" ca="1" si="307"/>
        <v>-1</v>
      </c>
      <c r="P2095" s="75">
        <f t="shared" ca="1" si="299"/>
        <v>0</v>
      </c>
      <c r="Q2095" s="76" t="str">
        <f t="shared" ca="1" si="303"/>
        <v/>
      </c>
      <c r="R2095" s="75"/>
      <c r="S2095" s="77">
        <f t="shared" ca="1" si="300"/>
        <v>-1</v>
      </c>
      <c r="T2095" s="78"/>
      <c r="U2095" s="81">
        <f t="shared" ca="1" si="308"/>
        <v>4147.5</v>
      </c>
      <c r="V2095" s="82">
        <f t="shared" ca="1" si="304"/>
        <v>161286.1599999998</v>
      </c>
      <c r="W2095" s="50"/>
      <c r="X2095" s="50"/>
      <c r="Y2095" s="50"/>
      <c r="Z2095" s="50"/>
      <c r="AA2095" s="50"/>
      <c r="AG2095" s="50"/>
      <c r="AH2095" s="50"/>
      <c r="AI2095" s="50"/>
      <c r="AJ2095" s="50"/>
      <c r="AK2095" s="50"/>
      <c r="AL2095" s="50"/>
      <c r="AM2095" s="50"/>
      <c r="AN2095" s="50"/>
      <c r="AO2095" s="50"/>
      <c r="AP2095" s="138" t="str">
        <f>IF(NOT($AS2095=$AS2096),ROW(),"")</f>
        <v/>
      </c>
      <c r="AQ2095" s="20" t="str">
        <f>IF(NOT(AS2095=AS2096),AS2096,"")</f>
        <v/>
      </c>
      <c r="AR2095" s="20" t="str">
        <f>INDEX($AB$15:$AM$15,MATCH($AS2095,$AB$11:$AM$11,0))</f>
        <v>out</v>
      </c>
      <c r="AS2095" s="20" t="str">
        <f>LEFT(AT2095,4)</f>
        <v>2008</v>
      </c>
      <c r="AT2095" s="139" t="str">
        <f>LEFT(B2095,6)</f>
        <v>200802</v>
      </c>
    </row>
    <row r="2096" spans="2:46" x14ac:dyDescent="0.25">
      <c r="B2096" s="11">
        <f>'Market Data'!B2082</f>
        <v>20080229</v>
      </c>
      <c r="C2096" s="2">
        <f>'Market Data'!C2082</f>
        <v>7372.5</v>
      </c>
      <c r="D2096" s="2">
        <f>'Market Data'!D2082</f>
        <v>7389.5</v>
      </c>
      <c r="E2096" s="2">
        <f>'Market Data'!E2082</f>
        <v>7219.5</v>
      </c>
      <c r="F2096" s="12">
        <f>'Market Data'!F2082</f>
        <v>7268.5</v>
      </c>
      <c r="H2096" s="151">
        <f t="shared" si="305"/>
        <v>2078</v>
      </c>
      <c r="I2096" s="244">
        <f ca="1">IF($H2096&lt;($J$6+1),"",PFE(OFFSET($F2096,0,0,-$J$6)))</f>
        <v>-0.21812509142062378</v>
      </c>
      <c r="J2096" s="19"/>
      <c r="K2096" s="139" t="str">
        <f t="shared" ca="1" si="306"/>
        <v>Short</v>
      </c>
      <c r="L2096" s="243" t="e">
        <f t="shared" ca="1" si="301"/>
        <v>#N/A</v>
      </c>
      <c r="M2096" s="242" t="e">
        <f t="shared" ca="1" si="302"/>
        <v>#N/A</v>
      </c>
      <c r="N2096" s="20"/>
      <c r="O2096" s="74">
        <f t="shared" ca="1" si="307"/>
        <v>-1</v>
      </c>
      <c r="P2096" s="75">
        <f t="shared" ca="1" si="299"/>
        <v>0</v>
      </c>
      <c r="Q2096" s="76" t="str">
        <f t="shared" ca="1" si="303"/>
        <v/>
      </c>
      <c r="R2096" s="75"/>
      <c r="S2096" s="77">
        <f t="shared" ca="1" si="300"/>
        <v>-1</v>
      </c>
      <c r="T2096" s="78"/>
      <c r="U2096" s="81">
        <f t="shared" ca="1" si="308"/>
        <v>4340</v>
      </c>
      <c r="V2096" s="82">
        <f t="shared" ca="1" si="304"/>
        <v>165626.1599999998</v>
      </c>
      <c r="W2096" s="50"/>
      <c r="X2096" s="50"/>
      <c r="Y2096" s="50"/>
      <c r="Z2096" s="50"/>
      <c r="AA2096" s="50"/>
      <c r="AG2096" s="50"/>
      <c r="AH2096" s="50"/>
      <c r="AI2096" s="50"/>
      <c r="AJ2096" s="50"/>
      <c r="AK2096" s="50"/>
      <c r="AL2096" s="50"/>
      <c r="AM2096" s="50"/>
      <c r="AN2096" s="50"/>
      <c r="AO2096" s="50"/>
      <c r="AP2096" s="138" t="str">
        <f>IF(NOT($AS2096=$AS2097),ROW(),"")</f>
        <v/>
      </c>
      <c r="AQ2096" s="20" t="str">
        <f>IF(NOT(AS2096=AS2097),AS2097,"")</f>
        <v/>
      </c>
      <c r="AR2096" s="20" t="str">
        <f>INDEX($AB$15:$AM$15,MATCH($AS2096,$AB$11:$AM$11,0))</f>
        <v>out</v>
      </c>
      <c r="AS2096" s="20" t="str">
        <f>LEFT(AT2096,4)</f>
        <v>2008</v>
      </c>
      <c r="AT2096" s="139" t="str">
        <f>LEFT(B2096,6)</f>
        <v>200802</v>
      </c>
    </row>
    <row r="2097" spans="2:46" x14ac:dyDescent="0.25">
      <c r="B2097" s="11">
        <f>'Market Data'!B2083</f>
        <v>20080303</v>
      </c>
      <c r="C2097" s="2">
        <f>'Market Data'!C2083</f>
        <v>7134.5</v>
      </c>
      <c r="D2097" s="2">
        <f>'Market Data'!D2083</f>
        <v>7246</v>
      </c>
      <c r="E2097" s="2">
        <f>'Market Data'!E2083</f>
        <v>7122.5</v>
      </c>
      <c r="F2097" s="12">
        <f>'Market Data'!F2083</f>
        <v>7225</v>
      </c>
      <c r="H2097" s="151">
        <f t="shared" si="305"/>
        <v>2079</v>
      </c>
      <c r="I2097" s="244">
        <f ca="1">IF($H2097&lt;($J$6+1),"",PFE(OFFSET($F2097,0,0,-$J$6)))</f>
        <v>-0.22827559517335302</v>
      </c>
      <c r="J2097" s="19"/>
      <c r="K2097" s="139" t="str">
        <f t="shared" ca="1" si="306"/>
        <v>Short</v>
      </c>
      <c r="L2097" s="243" t="e">
        <f t="shared" ca="1" si="301"/>
        <v>#N/A</v>
      </c>
      <c r="M2097" s="242" t="e">
        <f t="shared" ca="1" si="302"/>
        <v>#N/A</v>
      </c>
      <c r="N2097" s="20"/>
      <c r="O2097" s="74">
        <f t="shared" ca="1" si="307"/>
        <v>-1</v>
      </c>
      <c r="P2097" s="75">
        <f t="shared" ca="1" si="299"/>
        <v>0</v>
      </c>
      <c r="Q2097" s="76" t="str">
        <f t="shared" ca="1" si="303"/>
        <v/>
      </c>
      <c r="R2097" s="75"/>
      <c r="S2097" s="77">
        <f t="shared" ca="1" si="300"/>
        <v>-1</v>
      </c>
      <c r="T2097" s="78"/>
      <c r="U2097" s="81">
        <f t="shared" ca="1" si="308"/>
        <v>1522.5</v>
      </c>
      <c r="V2097" s="82">
        <f t="shared" ca="1" si="304"/>
        <v>167148.6599999998</v>
      </c>
      <c r="W2097" s="50"/>
      <c r="X2097" s="50"/>
      <c r="Y2097" s="50"/>
      <c r="Z2097" s="50"/>
      <c r="AA2097" s="50"/>
      <c r="AG2097" s="50"/>
      <c r="AH2097" s="50"/>
      <c r="AI2097" s="50"/>
      <c r="AJ2097" s="50"/>
      <c r="AK2097" s="50"/>
      <c r="AL2097" s="50"/>
      <c r="AM2097" s="50"/>
      <c r="AN2097" s="50"/>
      <c r="AO2097" s="50"/>
      <c r="AP2097" s="138" t="str">
        <f>IF(NOT($AS2097=$AS2098),ROW(),"")</f>
        <v/>
      </c>
      <c r="AQ2097" s="20" t="str">
        <f>IF(NOT(AS2097=AS2098),AS2098,"")</f>
        <v/>
      </c>
      <c r="AR2097" s="20" t="str">
        <f>INDEX($AB$15:$AM$15,MATCH($AS2097,$AB$11:$AM$11,0))</f>
        <v>out</v>
      </c>
      <c r="AS2097" s="20" t="str">
        <f>LEFT(AT2097,4)</f>
        <v>2008</v>
      </c>
      <c r="AT2097" s="139" t="str">
        <f>LEFT(B2097,6)</f>
        <v>200803</v>
      </c>
    </row>
    <row r="2098" spans="2:46" x14ac:dyDescent="0.25">
      <c r="B2098" s="11">
        <f>'Market Data'!B2084</f>
        <v>20080304</v>
      </c>
      <c r="C2098" s="2">
        <f>'Market Data'!C2084</f>
        <v>7199</v>
      </c>
      <c r="D2098" s="2">
        <f>'Market Data'!D2084</f>
        <v>7241.5</v>
      </c>
      <c r="E2098" s="2">
        <f>'Market Data'!E2084</f>
        <v>7036.5</v>
      </c>
      <c r="F2098" s="12">
        <f>'Market Data'!F2084</f>
        <v>7055.5</v>
      </c>
      <c r="H2098" s="151">
        <f t="shared" si="305"/>
        <v>2080</v>
      </c>
      <c r="I2098" s="244">
        <f ca="1">IF($H2098&lt;($J$6+1),"",PFE(OFFSET($F2098,0,0,-$J$6)))</f>
        <v>-0.22962222958096118</v>
      </c>
      <c r="J2098" s="19"/>
      <c r="K2098" s="139" t="str">
        <f t="shared" ca="1" si="306"/>
        <v>Short</v>
      </c>
      <c r="L2098" s="243" t="e">
        <f t="shared" ca="1" si="301"/>
        <v>#N/A</v>
      </c>
      <c r="M2098" s="242" t="e">
        <f t="shared" ca="1" si="302"/>
        <v>#N/A</v>
      </c>
      <c r="N2098" s="20"/>
      <c r="O2098" s="74">
        <f t="shared" ca="1" si="307"/>
        <v>-1</v>
      </c>
      <c r="P2098" s="75">
        <f t="shared" ca="1" si="299"/>
        <v>0</v>
      </c>
      <c r="Q2098" s="76" t="str">
        <f t="shared" ca="1" si="303"/>
        <v/>
      </c>
      <c r="R2098" s="75"/>
      <c r="S2098" s="77">
        <f t="shared" ca="1" si="300"/>
        <v>-1</v>
      </c>
      <c r="T2098" s="78"/>
      <c r="U2098" s="81">
        <f t="shared" ca="1" si="308"/>
        <v>5932.5</v>
      </c>
      <c r="V2098" s="82">
        <f t="shared" ca="1" si="304"/>
        <v>173081.1599999998</v>
      </c>
      <c r="W2098" s="50"/>
      <c r="X2098" s="50"/>
      <c r="Y2098" s="50"/>
      <c r="Z2098" s="50"/>
      <c r="AA2098" s="50"/>
      <c r="AG2098" s="50"/>
      <c r="AH2098" s="50"/>
      <c r="AI2098" s="50"/>
      <c r="AJ2098" s="50"/>
      <c r="AK2098" s="50"/>
      <c r="AL2098" s="50"/>
      <c r="AM2098" s="50"/>
      <c r="AN2098" s="50"/>
      <c r="AO2098" s="50"/>
      <c r="AP2098" s="138" t="str">
        <f>IF(NOT($AS2098=$AS2099),ROW(),"")</f>
        <v/>
      </c>
      <c r="AQ2098" s="20" t="str">
        <f>IF(NOT(AS2098=AS2099),AS2099,"")</f>
        <v/>
      </c>
      <c r="AR2098" s="20" t="str">
        <f>INDEX($AB$15:$AM$15,MATCH($AS2098,$AB$11:$AM$11,0))</f>
        <v>out</v>
      </c>
      <c r="AS2098" s="20" t="str">
        <f>LEFT(AT2098,4)</f>
        <v>2008</v>
      </c>
      <c r="AT2098" s="139" t="str">
        <f>LEFT(B2098,6)</f>
        <v>200803</v>
      </c>
    </row>
    <row r="2099" spans="2:46" x14ac:dyDescent="0.25">
      <c r="B2099" s="11">
        <f>'Market Data'!B2085</f>
        <v>20080305</v>
      </c>
      <c r="C2099" s="2">
        <f>'Market Data'!C2085</f>
        <v>7112.5</v>
      </c>
      <c r="D2099" s="2">
        <f>'Market Data'!D2085</f>
        <v>7220</v>
      </c>
      <c r="E2099" s="2">
        <f>'Market Data'!E2085</f>
        <v>7100.5</v>
      </c>
      <c r="F2099" s="12">
        <f>'Market Data'!F2085</f>
        <v>7189.5</v>
      </c>
      <c r="H2099" s="151">
        <f t="shared" si="305"/>
        <v>2081</v>
      </c>
      <c r="I2099" s="244">
        <f ca="1">IF($H2099&lt;($J$6+1),"",PFE(OFFSET($F2099,0,0,-$J$6)))</f>
        <v>-0.20339686970971463</v>
      </c>
      <c r="J2099" s="19"/>
      <c r="K2099" s="139" t="str">
        <f t="shared" ca="1" si="306"/>
        <v>Short</v>
      </c>
      <c r="L2099" s="243" t="e">
        <f t="shared" ca="1" si="301"/>
        <v>#N/A</v>
      </c>
      <c r="M2099" s="242" t="e">
        <f t="shared" ca="1" si="302"/>
        <v>#N/A</v>
      </c>
      <c r="N2099" s="20"/>
      <c r="O2099" s="74">
        <f t="shared" ca="1" si="307"/>
        <v>-1</v>
      </c>
      <c r="P2099" s="75">
        <f t="shared" ca="1" si="299"/>
        <v>0</v>
      </c>
      <c r="Q2099" s="76" t="str">
        <f t="shared" ca="1" si="303"/>
        <v/>
      </c>
      <c r="R2099" s="75"/>
      <c r="S2099" s="77">
        <f t="shared" ca="1" si="300"/>
        <v>-1</v>
      </c>
      <c r="T2099" s="78"/>
      <c r="U2099" s="81">
        <f t="shared" ca="1" si="308"/>
        <v>-4690</v>
      </c>
      <c r="V2099" s="82">
        <f t="shared" ca="1" si="304"/>
        <v>168391.1599999998</v>
      </c>
      <c r="W2099" s="50"/>
      <c r="X2099" s="50"/>
      <c r="Y2099" s="50"/>
      <c r="Z2099" s="50"/>
      <c r="AA2099" s="50"/>
      <c r="AG2099" s="50"/>
      <c r="AH2099" s="50"/>
      <c r="AI2099" s="50"/>
      <c r="AJ2099" s="50"/>
      <c r="AK2099" s="50"/>
      <c r="AL2099" s="50"/>
      <c r="AM2099" s="50"/>
      <c r="AN2099" s="50"/>
      <c r="AO2099" s="50"/>
      <c r="AP2099" s="138" t="str">
        <f>IF(NOT($AS2099=$AS2100),ROW(),"")</f>
        <v/>
      </c>
      <c r="AQ2099" s="20" t="str">
        <f>IF(NOT(AS2099=AS2100),AS2100,"")</f>
        <v/>
      </c>
      <c r="AR2099" s="20" t="str">
        <f>INDEX($AB$15:$AM$15,MATCH($AS2099,$AB$11:$AM$11,0))</f>
        <v>out</v>
      </c>
      <c r="AS2099" s="20" t="str">
        <f>LEFT(AT2099,4)</f>
        <v>2008</v>
      </c>
      <c r="AT2099" s="139" t="str">
        <f>LEFT(B2099,6)</f>
        <v>200803</v>
      </c>
    </row>
    <row r="2100" spans="2:46" x14ac:dyDescent="0.25">
      <c r="B2100" s="11">
        <f>'Market Data'!B2086</f>
        <v>20080306</v>
      </c>
      <c r="C2100" s="2">
        <f>'Market Data'!C2086</f>
        <v>7206.5</v>
      </c>
      <c r="D2100" s="2">
        <f>'Market Data'!D2086</f>
        <v>7209.5</v>
      </c>
      <c r="E2100" s="2">
        <f>'Market Data'!E2086</f>
        <v>7087.5</v>
      </c>
      <c r="F2100" s="12">
        <f>'Market Data'!F2086</f>
        <v>7101.5</v>
      </c>
      <c r="H2100" s="151">
        <f t="shared" si="305"/>
        <v>2082</v>
      </c>
      <c r="I2100" s="244">
        <f ca="1">IF($H2100&lt;($J$6+1),"",PFE(OFFSET($F2100,0,0,-$J$6)))</f>
        <v>-0.20758367817792805</v>
      </c>
      <c r="J2100" s="19"/>
      <c r="K2100" s="139" t="str">
        <f t="shared" ca="1" si="306"/>
        <v>Short</v>
      </c>
      <c r="L2100" s="243" t="e">
        <f t="shared" ca="1" si="301"/>
        <v>#N/A</v>
      </c>
      <c r="M2100" s="242" t="e">
        <f t="shared" ca="1" si="302"/>
        <v>#N/A</v>
      </c>
      <c r="N2100" s="20"/>
      <c r="O2100" s="74">
        <f t="shared" ca="1" si="307"/>
        <v>-1</v>
      </c>
      <c r="P2100" s="75">
        <f t="shared" ca="1" si="299"/>
        <v>0</v>
      </c>
      <c r="Q2100" s="76" t="str">
        <f t="shared" ca="1" si="303"/>
        <v/>
      </c>
      <c r="R2100" s="75"/>
      <c r="S2100" s="77">
        <f t="shared" ca="1" si="300"/>
        <v>-1</v>
      </c>
      <c r="T2100" s="78"/>
      <c r="U2100" s="81">
        <f t="shared" ca="1" si="308"/>
        <v>3080</v>
      </c>
      <c r="V2100" s="82">
        <f t="shared" ca="1" si="304"/>
        <v>171471.1599999998</v>
      </c>
      <c r="W2100" s="50"/>
      <c r="X2100" s="50"/>
      <c r="Y2100" s="50"/>
      <c r="Z2100" s="50"/>
      <c r="AA2100" s="50"/>
      <c r="AG2100" s="50"/>
      <c r="AH2100" s="50"/>
      <c r="AI2100" s="50"/>
      <c r="AJ2100" s="50"/>
      <c r="AK2100" s="50"/>
      <c r="AL2100" s="50"/>
      <c r="AM2100" s="50"/>
      <c r="AN2100" s="50"/>
      <c r="AO2100" s="50"/>
      <c r="AP2100" s="138" t="str">
        <f>IF(NOT($AS2100=$AS2101),ROW(),"")</f>
        <v/>
      </c>
      <c r="AQ2100" s="20" t="str">
        <f>IF(NOT(AS2100=AS2101),AS2101,"")</f>
        <v/>
      </c>
      <c r="AR2100" s="20" t="str">
        <f>INDEX($AB$15:$AM$15,MATCH($AS2100,$AB$11:$AM$11,0))</f>
        <v>out</v>
      </c>
      <c r="AS2100" s="20" t="str">
        <f>LEFT(AT2100,4)</f>
        <v>2008</v>
      </c>
      <c r="AT2100" s="139" t="str">
        <f>LEFT(B2100,6)</f>
        <v>200803</v>
      </c>
    </row>
    <row r="2101" spans="2:46" x14ac:dyDescent="0.25">
      <c r="B2101" s="11">
        <f>'Market Data'!B2087</f>
        <v>20080307</v>
      </c>
      <c r="C2101" s="2">
        <f>'Market Data'!C2087</f>
        <v>7046.5</v>
      </c>
      <c r="D2101" s="2">
        <f>'Market Data'!D2087</f>
        <v>7082.5</v>
      </c>
      <c r="E2101" s="2">
        <f>'Market Data'!E2087</f>
        <v>6966.5</v>
      </c>
      <c r="F2101" s="12">
        <f>'Market Data'!F2087</f>
        <v>7020.5</v>
      </c>
      <c r="H2101" s="151">
        <f t="shared" si="305"/>
        <v>2083</v>
      </c>
      <c r="I2101" s="244">
        <f ca="1">IF($H2101&lt;($J$6+1),"",PFE(OFFSET($F2101,0,0,-$J$6)))</f>
        <v>-0.22402560967284499</v>
      </c>
      <c r="J2101" s="19"/>
      <c r="K2101" s="139" t="str">
        <f t="shared" ca="1" si="306"/>
        <v>Short</v>
      </c>
      <c r="L2101" s="243" t="e">
        <f t="shared" ca="1" si="301"/>
        <v>#N/A</v>
      </c>
      <c r="M2101" s="242" t="e">
        <f t="shared" ca="1" si="302"/>
        <v>#N/A</v>
      </c>
      <c r="N2101" s="20"/>
      <c r="O2101" s="74">
        <f t="shared" ca="1" si="307"/>
        <v>-1</v>
      </c>
      <c r="P2101" s="75">
        <f t="shared" ca="1" si="299"/>
        <v>0</v>
      </c>
      <c r="Q2101" s="76" t="str">
        <f t="shared" ca="1" si="303"/>
        <v/>
      </c>
      <c r="R2101" s="75"/>
      <c r="S2101" s="77">
        <f t="shared" ca="1" si="300"/>
        <v>-1</v>
      </c>
      <c r="T2101" s="78"/>
      <c r="U2101" s="81">
        <f t="shared" ca="1" si="308"/>
        <v>2835</v>
      </c>
      <c r="V2101" s="82">
        <f t="shared" ca="1" si="304"/>
        <v>174306.1599999998</v>
      </c>
      <c r="W2101" s="50"/>
      <c r="X2101" s="50"/>
      <c r="Y2101" s="50"/>
      <c r="Z2101" s="50"/>
      <c r="AA2101" s="50"/>
      <c r="AG2101" s="50"/>
      <c r="AH2101" s="50"/>
      <c r="AI2101" s="50"/>
      <c r="AJ2101" s="50"/>
      <c r="AK2101" s="50"/>
      <c r="AL2101" s="50"/>
      <c r="AM2101" s="50"/>
      <c r="AN2101" s="50"/>
      <c r="AO2101" s="50"/>
      <c r="AP2101" s="138" t="str">
        <f>IF(NOT($AS2101=$AS2102),ROW(),"")</f>
        <v/>
      </c>
      <c r="AQ2101" s="20" t="str">
        <f>IF(NOT(AS2101=AS2102),AS2102,"")</f>
        <v/>
      </c>
      <c r="AR2101" s="20" t="str">
        <f>INDEX($AB$15:$AM$15,MATCH($AS2101,$AB$11:$AM$11,0))</f>
        <v>out</v>
      </c>
      <c r="AS2101" s="20" t="str">
        <f>LEFT(AT2101,4)</f>
        <v>2008</v>
      </c>
      <c r="AT2101" s="139" t="str">
        <f>LEFT(B2101,6)</f>
        <v>200803</v>
      </c>
    </row>
    <row r="2102" spans="2:46" x14ac:dyDescent="0.25">
      <c r="B2102" s="11">
        <f>'Market Data'!B2088</f>
        <v>20080310</v>
      </c>
      <c r="C2102" s="2">
        <f>'Market Data'!C2088</f>
        <v>6961</v>
      </c>
      <c r="D2102" s="2">
        <f>'Market Data'!D2088</f>
        <v>7055.5</v>
      </c>
      <c r="E2102" s="2">
        <f>'Market Data'!E2088</f>
        <v>6930.5</v>
      </c>
      <c r="F2102" s="12">
        <f>'Market Data'!F2088</f>
        <v>6954.5</v>
      </c>
      <c r="H2102" s="151">
        <f t="shared" si="305"/>
        <v>2084</v>
      </c>
      <c r="I2102" s="244">
        <f ca="1">IF($H2102&lt;($J$6+1),"",PFE(OFFSET($F2102,0,0,-$J$6)))</f>
        <v>-0.2252747861641208</v>
      </c>
      <c r="J2102" s="19"/>
      <c r="K2102" s="139" t="str">
        <f t="shared" ca="1" si="306"/>
        <v>Short</v>
      </c>
      <c r="L2102" s="243" t="e">
        <f t="shared" ca="1" si="301"/>
        <v>#N/A</v>
      </c>
      <c r="M2102" s="242" t="e">
        <f t="shared" ca="1" si="302"/>
        <v>#N/A</v>
      </c>
      <c r="N2102" s="20"/>
      <c r="O2102" s="74">
        <f t="shared" ca="1" si="307"/>
        <v>-1</v>
      </c>
      <c r="P2102" s="75">
        <f t="shared" ca="1" si="299"/>
        <v>0</v>
      </c>
      <c r="Q2102" s="76" t="str">
        <f t="shared" ca="1" si="303"/>
        <v/>
      </c>
      <c r="R2102" s="75"/>
      <c r="S2102" s="77">
        <f t="shared" ca="1" si="300"/>
        <v>-1</v>
      </c>
      <c r="T2102" s="78"/>
      <c r="U2102" s="81">
        <f t="shared" ca="1" si="308"/>
        <v>2310</v>
      </c>
      <c r="V2102" s="82">
        <f t="shared" ca="1" si="304"/>
        <v>176616.1599999998</v>
      </c>
      <c r="W2102" s="50"/>
      <c r="X2102" s="50"/>
      <c r="Y2102" s="50"/>
      <c r="Z2102" s="50"/>
      <c r="AA2102" s="50"/>
      <c r="AG2102" s="50"/>
      <c r="AH2102" s="50"/>
      <c r="AI2102" s="50"/>
      <c r="AJ2102" s="50"/>
      <c r="AK2102" s="50"/>
      <c r="AL2102" s="50"/>
      <c r="AM2102" s="50"/>
      <c r="AN2102" s="50"/>
      <c r="AO2102" s="50"/>
      <c r="AP2102" s="138" t="str">
        <f>IF(NOT($AS2102=$AS2103),ROW(),"")</f>
        <v/>
      </c>
      <c r="AQ2102" s="20" t="str">
        <f>IF(NOT(AS2102=AS2103),AS2103,"")</f>
        <v/>
      </c>
      <c r="AR2102" s="20" t="str">
        <f>INDEX($AB$15:$AM$15,MATCH($AS2102,$AB$11:$AM$11,0))</f>
        <v>out</v>
      </c>
      <c r="AS2102" s="20" t="str">
        <f>LEFT(AT2102,4)</f>
        <v>2008</v>
      </c>
      <c r="AT2102" s="139" t="str">
        <f>LEFT(B2102,6)</f>
        <v>200803</v>
      </c>
    </row>
    <row r="2103" spans="2:46" x14ac:dyDescent="0.25">
      <c r="B2103" s="11">
        <f>'Market Data'!B2089</f>
        <v>20080311</v>
      </c>
      <c r="C2103" s="2">
        <f>'Market Data'!C2089</f>
        <v>6973.5</v>
      </c>
      <c r="D2103" s="2">
        <f>'Market Data'!D2089</f>
        <v>7122.5</v>
      </c>
      <c r="E2103" s="2">
        <f>'Market Data'!E2089</f>
        <v>6947</v>
      </c>
      <c r="F2103" s="12">
        <f>'Market Data'!F2089</f>
        <v>7061.5</v>
      </c>
      <c r="H2103" s="151">
        <f t="shared" si="305"/>
        <v>2085</v>
      </c>
      <c r="I2103" s="244">
        <f ca="1">IF($H2103&lt;($J$6+1),"",PFE(OFFSET($F2103,0,0,-$J$6)))</f>
        <v>-0.2093201957519204</v>
      </c>
      <c r="J2103" s="19"/>
      <c r="K2103" s="139" t="str">
        <f t="shared" ca="1" si="306"/>
        <v>Short</v>
      </c>
      <c r="L2103" s="243" t="e">
        <f t="shared" ca="1" si="301"/>
        <v>#N/A</v>
      </c>
      <c r="M2103" s="242" t="e">
        <f t="shared" ca="1" si="302"/>
        <v>#N/A</v>
      </c>
      <c r="N2103" s="20"/>
      <c r="O2103" s="74">
        <f t="shared" ca="1" si="307"/>
        <v>-1</v>
      </c>
      <c r="P2103" s="75">
        <f t="shared" ca="1" si="299"/>
        <v>0</v>
      </c>
      <c r="Q2103" s="76" t="str">
        <f t="shared" ca="1" si="303"/>
        <v/>
      </c>
      <c r="R2103" s="75"/>
      <c r="S2103" s="77">
        <f t="shared" ca="1" si="300"/>
        <v>-1</v>
      </c>
      <c r="T2103" s="78"/>
      <c r="U2103" s="81">
        <f t="shared" ca="1" si="308"/>
        <v>-3745</v>
      </c>
      <c r="V2103" s="82">
        <f t="shared" ca="1" si="304"/>
        <v>172871.1599999998</v>
      </c>
      <c r="W2103" s="50"/>
      <c r="X2103" s="50"/>
      <c r="Y2103" s="50"/>
      <c r="Z2103" s="50"/>
      <c r="AA2103" s="50"/>
      <c r="AG2103" s="50"/>
      <c r="AH2103" s="50"/>
      <c r="AI2103" s="50"/>
      <c r="AJ2103" s="50"/>
      <c r="AK2103" s="50"/>
      <c r="AL2103" s="50"/>
      <c r="AM2103" s="50"/>
      <c r="AN2103" s="50"/>
      <c r="AO2103" s="50"/>
      <c r="AP2103" s="138" t="str">
        <f>IF(NOT($AS2103=$AS2104),ROW(),"")</f>
        <v/>
      </c>
      <c r="AQ2103" s="20" t="str">
        <f>IF(NOT(AS2103=AS2104),AS2104,"")</f>
        <v/>
      </c>
      <c r="AR2103" s="20" t="str">
        <f>INDEX($AB$15:$AM$15,MATCH($AS2103,$AB$11:$AM$11,0))</f>
        <v>out</v>
      </c>
      <c r="AS2103" s="20" t="str">
        <f>LEFT(AT2103,4)</f>
        <v>2008</v>
      </c>
      <c r="AT2103" s="139" t="str">
        <f>LEFT(B2103,6)</f>
        <v>200803</v>
      </c>
    </row>
    <row r="2104" spans="2:46" x14ac:dyDescent="0.25">
      <c r="B2104" s="11">
        <f>'Market Data'!B2090</f>
        <v>20080312</v>
      </c>
      <c r="C2104" s="2">
        <f>'Market Data'!C2090</f>
        <v>7115.5</v>
      </c>
      <c r="D2104" s="2">
        <f>'Market Data'!D2090</f>
        <v>7182</v>
      </c>
      <c r="E2104" s="2">
        <f>'Market Data'!E2090</f>
        <v>7083</v>
      </c>
      <c r="F2104" s="12">
        <f>'Market Data'!F2090</f>
        <v>7092.5</v>
      </c>
      <c r="H2104" s="151">
        <f t="shared" si="305"/>
        <v>2086</v>
      </c>
      <c r="I2104" s="244">
        <f ca="1">IF($H2104&lt;($J$6+1),"",PFE(OFFSET($F2104,0,0,-$J$6)))</f>
        <v>-0.20858835481085838</v>
      </c>
      <c r="J2104" s="19"/>
      <c r="K2104" s="139" t="str">
        <f t="shared" ca="1" si="306"/>
        <v>Short</v>
      </c>
      <c r="L2104" s="243" t="e">
        <f t="shared" ca="1" si="301"/>
        <v>#N/A</v>
      </c>
      <c r="M2104" s="242" t="e">
        <f t="shared" ca="1" si="302"/>
        <v>#N/A</v>
      </c>
      <c r="N2104" s="20"/>
      <c r="O2104" s="74">
        <f t="shared" ca="1" si="307"/>
        <v>-1</v>
      </c>
      <c r="P2104" s="75">
        <f t="shared" ca="1" si="299"/>
        <v>0</v>
      </c>
      <c r="Q2104" s="76" t="str">
        <f t="shared" ca="1" si="303"/>
        <v/>
      </c>
      <c r="R2104" s="75"/>
      <c r="S2104" s="77">
        <f t="shared" ca="1" si="300"/>
        <v>-1</v>
      </c>
      <c r="T2104" s="78"/>
      <c r="U2104" s="81">
        <f t="shared" ca="1" si="308"/>
        <v>-1085</v>
      </c>
      <c r="V2104" s="82">
        <f t="shared" ca="1" si="304"/>
        <v>171786.1599999998</v>
      </c>
      <c r="W2104" s="50"/>
      <c r="X2104" s="50"/>
      <c r="Y2104" s="50"/>
      <c r="Z2104" s="50"/>
      <c r="AA2104" s="50"/>
      <c r="AG2104" s="50"/>
      <c r="AH2104" s="50"/>
      <c r="AI2104" s="50"/>
      <c r="AJ2104" s="50"/>
      <c r="AK2104" s="50"/>
      <c r="AL2104" s="50"/>
      <c r="AM2104" s="50"/>
      <c r="AN2104" s="50"/>
      <c r="AO2104" s="50"/>
      <c r="AP2104" s="138" t="str">
        <f>IF(NOT($AS2104=$AS2105),ROW(),"")</f>
        <v/>
      </c>
      <c r="AQ2104" s="20" t="str">
        <f>IF(NOT(AS2104=AS2105),AS2105,"")</f>
        <v/>
      </c>
      <c r="AR2104" s="20" t="str">
        <f>INDEX($AB$15:$AM$15,MATCH($AS2104,$AB$11:$AM$11,0))</f>
        <v>out</v>
      </c>
      <c r="AS2104" s="20" t="str">
        <f>LEFT(AT2104,4)</f>
        <v>2008</v>
      </c>
      <c r="AT2104" s="139" t="str">
        <f>LEFT(B2104,6)</f>
        <v>200803</v>
      </c>
    </row>
    <row r="2105" spans="2:46" x14ac:dyDescent="0.25">
      <c r="B2105" s="11">
        <f>'Market Data'!B2091</f>
        <v>20080313</v>
      </c>
      <c r="C2105" s="2">
        <f>'Market Data'!C2091</f>
        <v>7018.5</v>
      </c>
      <c r="D2105" s="2">
        <f>'Market Data'!D2091</f>
        <v>7076</v>
      </c>
      <c r="E2105" s="2">
        <f>'Market Data'!E2091</f>
        <v>6910</v>
      </c>
      <c r="F2105" s="12">
        <f>'Market Data'!F2091</f>
        <v>7067</v>
      </c>
      <c r="H2105" s="151">
        <f t="shared" si="305"/>
        <v>2087</v>
      </c>
      <c r="I2105" s="244">
        <f ca="1">IF($H2105&lt;($J$6+1),"",PFE(OFFSET($F2105,0,0,-$J$6)))</f>
        <v>-0.20858835481085844</v>
      </c>
      <c r="J2105" s="19"/>
      <c r="K2105" s="139" t="str">
        <f t="shared" ca="1" si="306"/>
        <v>Short</v>
      </c>
      <c r="L2105" s="243" t="e">
        <f t="shared" ca="1" si="301"/>
        <v>#N/A</v>
      </c>
      <c r="M2105" s="242" t="e">
        <f t="shared" ca="1" si="302"/>
        <v>#N/A</v>
      </c>
      <c r="N2105" s="20"/>
      <c r="O2105" s="74">
        <f t="shared" ca="1" si="307"/>
        <v>-1</v>
      </c>
      <c r="P2105" s="75">
        <f t="shared" ca="1" si="299"/>
        <v>0</v>
      </c>
      <c r="Q2105" s="76" t="str">
        <f t="shared" ca="1" si="303"/>
        <v/>
      </c>
      <c r="R2105" s="75"/>
      <c r="S2105" s="77">
        <f t="shared" ca="1" si="300"/>
        <v>-1</v>
      </c>
      <c r="T2105" s="78"/>
      <c r="U2105" s="81">
        <f t="shared" ca="1" si="308"/>
        <v>892.5</v>
      </c>
      <c r="V2105" s="82">
        <f t="shared" ca="1" si="304"/>
        <v>172678.6599999998</v>
      </c>
      <c r="W2105" s="50"/>
      <c r="X2105" s="50"/>
      <c r="Y2105" s="50"/>
      <c r="Z2105" s="50"/>
      <c r="AA2105" s="50"/>
      <c r="AG2105" s="50"/>
      <c r="AH2105" s="50"/>
      <c r="AI2105" s="50"/>
      <c r="AJ2105" s="50"/>
      <c r="AK2105" s="50"/>
      <c r="AL2105" s="50"/>
      <c r="AM2105" s="50"/>
      <c r="AN2105" s="50"/>
      <c r="AO2105" s="50"/>
      <c r="AP2105" s="138" t="str">
        <f>IF(NOT($AS2105=$AS2106),ROW(),"")</f>
        <v/>
      </c>
      <c r="AQ2105" s="20" t="str">
        <f>IF(NOT(AS2105=AS2106),AS2106,"")</f>
        <v/>
      </c>
      <c r="AR2105" s="20" t="str">
        <f>INDEX($AB$15:$AM$15,MATCH($AS2105,$AB$11:$AM$11,0))</f>
        <v>out</v>
      </c>
      <c r="AS2105" s="20" t="str">
        <f>LEFT(AT2105,4)</f>
        <v>2008</v>
      </c>
      <c r="AT2105" s="139" t="str">
        <f>LEFT(B2105,6)</f>
        <v>200803</v>
      </c>
    </row>
    <row r="2106" spans="2:46" x14ac:dyDescent="0.25">
      <c r="B2106" s="11">
        <f>'Market Data'!B2092</f>
        <v>20080314</v>
      </c>
      <c r="C2106" s="2">
        <f>'Market Data'!C2092</f>
        <v>7009.5</v>
      </c>
      <c r="D2106" s="2">
        <f>'Market Data'!D2092</f>
        <v>7136.5</v>
      </c>
      <c r="E2106" s="2">
        <f>'Market Data'!E2092</f>
        <v>6888</v>
      </c>
      <c r="F2106" s="12">
        <f>'Market Data'!F2092</f>
        <v>6910</v>
      </c>
      <c r="H2106" s="151">
        <f t="shared" si="305"/>
        <v>2088</v>
      </c>
      <c r="I2106" s="244">
        <f ca="1">IF($H2106&lt;($J$6+1),"",PFE(OFFSET($F2106,0,0,-$J$6)))</f>
        <v>-0.22217300777081808</v>
      </c>
      <c r="J2106" s="19"/>
      <c r="K2106" s="139" t="str">
        <f t="shared" ca="1" si="306"/>
        <v>Short</v>
      </c>
      <c r="L2106" s="243" t="e">
        <f t="shared" ca="1" si="301"/>
        <v>#N/A</v>
      </c>
      <c r="M2106" s="242" t="e">
        <f t="shared" ca="1" si="302"/>
        <v>#N/A</v>
      </c>
      <c r="N2106" s="20"/>
      <c r="O2106" s="74">
        <f t="shared" ca="1" si="307"/>
        <v>-1</v>
      </c>
      <c r="P2106" s="75">
        <f t="shared" ca="1" si="299"/>
        <v>0</v>
      </c>
      <c r="Q2106" s="76" t="str">
        <f t="shared" ca="1" si="303"/>
        <v/>
      </c>
      <c r="R2106" s="75"/>
      <c r="S2106" s="77">
        <f t="shared" ca="1" si="300"/>
        <v>-1</v>
      </c>
      <c r="T2106" s="78"/>
      <c r="U2106" s="81">
        <f t="shared" ca="1" si="308"/>
        <v>5495</v>
      </c>
      <c r="V2106" s="82">
        <f t="shared" ca="1" si="304"/>
        <v>178173.6599999998</v>
      </c>
      <c r="W2106" s="50"/>
      <c r="X2106" s="50"/>
      <c r="Y2106" s="50"/>
      <c r="Z2106" s="50"/>
      <c r="AA2106" s="50"/>
      <c r="AG2106" s="50"/>
      <c r="AH2106" s="50"/>
      <c r="AI2106" s="50"/>
      <c r="AJ2106" s="50"/>
      <c r="AK2106" s="50"/>
      <c r="AL2106" s="50"/>
      <c r="AM2106" s="50"/>
      <c r="AN2106" s="50"/>
      <c r="AO2106" s="50"/>
      <c r="AP2106" s="138" t="str">
        <f>IF(NOT($AS2106=$AS2107),ROW(),"")</f>
        <v/>
      </c>
      <c r="AQ2106" s="20" t="str">
        <f>IF(NOT(AS2106=AS2107),AS2107,"")</f>
        <v/>
      </c>
      <c r="AR2106" s="20" t="str">
        <f>INDEX($AB$15:$AM$15,MATCH($AS2106,$AB$11:$AM$11,0))</f>
        <v>out</v>
      </c>
      <c r="AS2106" s="20" t="str">
        <f>LEFT(AT2106,4)</f>
        <v>2008</v>
      </c>
      <c r="AT2106" s="139" t="str">
        <f>LEFT(B2106,6)</f>
        <v>200803</v>
      </c>
    </row>
    <row r="2107" spans="2:46" x14ac:dyDescent="0.25">
      <c r="B2107" s="11">
        <f>'Market Data'!B2093</f>
        <v>20080317</v>
      </c>
      <c r="C2107" s="2">
        <f>'Market Data'!C2093</f>
        <v>6782</v>
      </c>
      <c r="D2107" s="2">
        <f>'Market Data'!D2093</f>
        <v>6824</v>
      </c>
      <c r="E2107" s="2">
        <f>'Market Data'!E2093</f>
        <v>6680.5</v>
      </c>
      <c r="F2107" s="12">
        <f>'Market Data'!F2093</f>
        <v>6725</v>
      </c>
      <c r="H2107" s="151">
        <f t="shared" si="305"/>
        <v>2089</v>
      </c>
      <c r="I2107" s="244">
        <f ca="1">IF($H2107&lt;($J$6+1),"",PFE(OFFSET($F2107,0,0,-$J$6)))</f>
        <v>-0.24615047692927447</v>
      </c>
      <c r="J2107" s="19"/>
      <c r="K2107" s="139" t="str">
        <f t="shared" ca="1" si="306"/>
        <v>Short</v>
      </c>
      <c r="L2107" s="243" t="e">
        <f t="shared" ca="1" si="301"/>
        <v>#N/A</v>
      </c>
      <c r="M2107" s="242" t="e">
        <f t="shared" ca="1" si="302"/>
        <v>#N/A</v>
      </c>
      <c r="N2107" s="20"/>
      <c r="O2107" s="74">
        <f t="shared" ca="1" si="307"/>
        <v>-1</v>
      </c>
      <c r="P2107" s="75">
        <f t="shared" ca="1" si="299"/>
        <v>0</v>
      </c>
      <c r="Q2107" s="76" t="str">
        <f t="shared" ca="1" si="303"/>
        <v/>
      </c>
      <c r="R2107" s="75"/>
      <c r="S2107" s="77">
        <f t="shared" ca="1" si="300"/>
        <v>-1</v>
      </c>
      <c r="T2107" s="78"/>
      <c r="U2107" s="81">
        <f t="shared" ca="1" si="308"/>
        <v>6475</v>
      </c>
      <c r="V2107" s="82">
        <f t="shared" ca="1" si="304"/>
        <v>184648.6599999998</v>
      </c>
      <c r="W2107" s="50"/>
      <c r="X2107" s="50"/>
      <c r="Y2107" s="50"/>
      <c r="Z2107" s="50"/>
      <c r="AA2107" s="50"/>
      <c r="AG2107" s="50"/>
      <c r="AH2107" s="50"/>
      <c r="AI2107" s="50"/>
      <c r="AJ2107" s="50"/>
      <c r="AK2107" s="50"/>
      <c r="AL2107" s="50"/>
      <c r="AM2107" s="50"/>
      <c r="AN2107" s="50"/>
      <c r="AO2107" s="50"/>
      <c r="AP2107" s="138" t="str">
        <f>IF(NOT($AS2107=$AS2108),ROW(),"")</f>
        <v/>
      </c>
      <c r="AQ2107" s="20" t="str">
        <f>IF(NOT(AS2107=AS2108),AS2108,"")</f>
        <v/>
      </c>
      <c r="AR2107" s="20" t="str">
        <f>INDEX($AB$15:$AM$15,MATCH($AS2107,$AB$11:$AM$11,0))</f>
        <v>out</v>
      </c>
      <c r="AS2107" s="20" t="str">
        <f>LEFT(AT2107,4)</f>
        <v>2008</v>
      </c>
      <c r="AT2107" s="139" t="str">
        <f>LEFT(B2107,6)</f>
        <v>200803</v>
      </c>
    </row>
    <row r="2108" spans="2:46" x14ac:dyDescent="0.25">
      <c r="B2108" s="11">
        <f>'Market Data'!B2094</f>
        <v>20080318</v>
      </c>
      <c r="C2108" s="2">
        <f>'Market Data'!C2094</f>
        <v>6778.5</v>
      </c>
      <c r="D2108" s="2">
        <f>'Market Data'!D2094</f>
        <v>6930</v>
      </c>
      <c r="E2108" s="2">
        <f>'Market Data'!E2094</f>
        <v>6776.5</v>
      </c>
      <c r="F2108" s="12">
        <f>'Market Data'!F2094</f>
        <v>6923</v>
      </c>
      <c r="H2108" s="151">
        <f t="shared" si="305"/>
        <v>2090</v>
      </c>
      <c r="I2108" s="244">
        <f ca="1">IF($H2108&lt;($J$6+1),"",PFE(OFFSET($F2108,0,0,-$J$6)))</f>
        <v>-0.19291159900765559</v>
      </c>
      <c r="J2108" s="19"/>
      <c r="K2108" s="139" t="str">
        <f t="shared" ca="1" si="306"/>
        <v>Short</v>
      </c>
      <c r="L2108" s="243" t="e">
        <f t="shared" ca="1" si="301"/>
        <v>#N/A</v>
      </c>
      <c r="M2108" s="242" t="e">
        <f t="shared" ca="1" si="302"/>
        <v>#N/A</v>
      </c>
      <c r="N2108" s="20"/>
      <c r="O2108" s="74">
        <f t="shared" ca="1" si="307"/>
        <v>-1</v>
      </c>
      <c r="P2108" s="75">
        <f t="shared" ca="1" si="299"/>
        <v>0</v>
      </c>
      <c r="Q2108" s="76" t="str">
        <f t="shared" ca="1" si="303"/>
        <v/>
      </c>
      <c r="R2108" s="75"/>
      <c r="S2108" s="77">
        <f t="shared" ca="1" si="300"/>
        <v>-1</v>
      </c>
      <c r="T2108" s="78"/>
      <c r="U2108" s="81">
        <f t="shared" ca="1" si="308"/>
        <v>-6930</v>
      </c>
      <c r="V2108" s="82">
        <f t="shared" ca="1" si="304"/>
        <v>177718.6599999998</v>
      </c>
      <c r="W2108" s="50"/>
      <c r="X2108" s="50"/>
      <c r="Y2108" s="50"/>
      <c r="Z2108" s="50"/>
      <c r="AA2108" s="50"/>
      <c r="AG2108" s="50"/>
      <c r="AH2108" s="50"/>
      <c r="AI2108" s="50"/>
      <c r="AJ2108" s="50"/>
      <c r="AK2108" s="50"/>
      <c r="AL2108" s="50"/>
      <c r="AM2108" s="50"/>
      <c r="AN2108" s="50"/>
      <c r="AO2108" s="50"/>
      <c r="AP2108" s="138" t="str">
        <f>IF(NOT($AS2108=$AS2109),ROW(),"")</f>
        <v/>
      </c>
      <c r="AQ2108" s="20" t="str">
        <f>IF(NOT(AS2108=AS2109),AS2109,"")</f>
        <v/>
      </c>
      <c r="AR2108" s="20" t="str">
        <f>INDEX($AB$15:$AM$15,MATCH($AS2108,$AB$11:$AM$11,0))</f>
        <v>out</v>
      </c>
      <c r="AS2108" s="20" t="str">
        <f>LEFT(AT2108,4)</f>
        <v>2008</v>
      </c>
      <c r="AT2108" s="139" t="str">
        <f>LEFT(B2108,6)</f>
        <v>200803</v>
      </c>
    </row>
    <row r="2109" spans="2:46" x14ac:dyDescent="0.25">
      <c r="B2109" s="11">
        <f>'Market Data'!B2095</f>
        <v>20080319</v>
      </c>
      <c r="C2109" s="2">
        <f>'Market Data'!C2095</f>
        <v>7004</v>
      </c>
      <c r="D2109" s="2">
        <f>'Market Data'!D2095</f>
        <v>7004</v>
      </c>
      <c r="E2109" s="2">
        <f>'Market Data'!E2095</f>
        <v>6818.5</v>
      </c>
      <c r="F2109" s="12">
        <f>'Market Data'!F2095</f>
        <v>6834.5</v>
      </c>
      <c r="H2109" s="151">
        <f t="shared" si="305"/>
        <v>2091</v>
      </c>
      <c r="I2109" s="244">
        <f ca="1">IF($H2109&lt;($J$6+1),"",PFE(OFFSET($F2109,0,0,-$J$6)))</f>
        <v>-0.20274685142196103</v>
      </c>
      <c r="J2109" s="19"/>
      <c r="K2109" s="139" t="str">
        <f t="shared" ca="1" si="306"/>
        <v>Short</v>
      </c>
      <c r="L2109" s="243" t="e">
        <f t="shared" ca="1" si="301"/>
        <v>#N/A</v>
      </c>
      <c r="M2109" s="242" t="e">
        <f t="shared" ca="1" si="302"/>
        <v>#N/A</v>
      </c>
      <c r="N2109" s="20"/>
      <c r="O2109" s="74">
        <f t="shared" ca="1" si="307"/>
        <v>-1</v>
      </c>
      <c r="P2109" s="75">
        <f t="shared" ca="1" si="299"/>
        <v>0</v>
      </c>
      <c r="Q2109" s="76" t="str">
        <f t="shared" ca="1" si="303"/>
        <v/>
      </c>
      <c r="R2109" s="75"/>
      <c r="S2109" s="77">
        <f t="shared" ca="1" si="300"/>
        <v>-1</v>
      </c>
      <c r="T2109" s="78"/>
      <c r="U2109" s="81">
        <f t="shared" ca="1" si="308"/>
        <v>3097.5</v>
      </c>
      <c r="V2109" s="82">
        <f t="shared" ca="1" si="304"/>
        <v>180816.1599999998</v>
      </c>
      <c r="W2109" s="50"/>
      <c r="X2109" s="50"/>
      <c r="Y2109" s="50"/>
      <c r="Z2109" s="50"/>
      <c r="AA2109" s="50"/>
      <c r="AG2109" s="50"/>
      <c r="AH2109" s="50"/>
      <c r="AI2109" s="50"/>
      <c r="AJ2109" s="50"/>
      <c r="AK2109" s="50"/>
      <c r="AL2109" s="50"/>
      <c r="AM2109" s="50"/>
      <c r="AN2109" s="50"/>
      <c r="AO2109" s="50"/>
      <c r="AP2109" s="138" t="str">
        <f>IF(NOT($AS2109=$AS2110),ROW(),"")</f>
        <v/>
      </c>
      <c r="AQ2109" s="20" t="str">
        <f>IF(NOT(AS2109=AS2110),AS2110,"")</f>
        <v/>
      </c>
      <c r="AR2109" s="20" t="str">
        <f>INDEX($AB$15:$AM$15,MATCH($AS2109,$AB$11:$AM$11,0))</f>
        <v>out</v>
      </c>
      <c r="AS2109" s="20" t="str">
        <f>LEFT(AT2109,4)</f>
        <v>2008</v>
      </c>
      <c r="AT2109" s="139" t="str">
        <f>LEFT(B2109,6)</f>
        <v>200803</v>
      </c>
    </row>
    <row r="2110" spans="2:46" x14ac:dyDescent="0.25">
      <c r="B2110" s="11">
        <f>'Market Data'!B2096</f>
        <v>20080320</v>
      </c>
      <c r="C2110" s="2">
        <f>'Market Data'!C2096</f>
        <v>6817</v>
      </c>
      <c r="D2110" s="2">
        <f>'Market Data'!D2096</f>
        <v>6886</v>
      </c>
      <c r="E2110" s="2">
        <f>'Market Data'!E2096</f>
        <v>6778.5</v>
      </c>
      <c r="F2110" s="12">
        <f>'Market Data'!F2096</f>
        <v>6860.5</v>
      </c>
      <c r="H2110" s="151">
        <f t="shared" si="305"/>
        <v>2092</v>
      </c>
      <c r="I2110" s="244">
        <f ca="1">IF($H2110&lt;($J$6+1),"",PFE(OFFSET($F2110,0,0,-$J$6)))</f>
        <v>-0.18553146715939309</v>
      </c>
      <c r="J2110" s="19"/>
      <c r="K2110" s="139" t="str">
        <f t="shared" ca="1" si="306"/>
        <v>Short</v>
      </c>
      <c r="L2110" s="243" t="e">
        <f t="shared" ca="1" si="301"/>
        <v>#N/A</v>
      </c>
      <c r="M2110" s="242" t="e">
        <f t="shared" ca="1" si="302"/>
        <v>#N/A</v>
      </c>
      <c r="N2110" s="20"/>
      <c r="O2110" s="74">
        <f t="shared" ca="1" si="307"/>
        <v>-1</v>
      </c>
      <c r="P2110" s="75">
        <f t="shared" ca="1" si="299"/>
        <v>0</v>
      </c>
      <c r="Q2110" s="76" t="str">
        <f t="shared" ca="1" si="303"/>
        <v/>
      </c>
      <c r="R2110" s="75"/>
      <c r="S2110" s="77">
        <f t="shared" ca="1" si="300"/>
        <v>-1</v>
      </c>
      <c r="T2110" s="78"/>
      <c r="U2110" s="81">
        <f t="shared" ca="1" si="308"/>
        <v>-910</v>
      </c>
      <c r="V2110" s="82">
        <f t="shared" ca="1" si="304"/>
        <v>179906.1599999998</v>
      </c>
      <c r="W2110" s="50"/>
      <c r="X2110" s="50"/>
      <c r="Y2110" s="50"/>
      <c r="Z2110" s="50"/>
      <c r="AA2110" s="50"/>
      <c r="AG2110" s="50"/>
      <c r="AH2110" s="50"/>
      <c r="AI2110" s="50"/>
      <c r="AJ2110" s="50"/>
      <c r="AK2110" s="50"/>
      <c r="AL2110" s="50"/>
      <c r="AM2110" s="50"/>
      <c r="AN2110" s="50"/>
      <c r="AO2110" s="50"/>
      <c r="AP2110" s="138" t="str">
        <f>IF(NOT($AS2110=$AS2111),ROW(),"")</f>
        <v/>
      </c>
      <c r="AQ2110" s="20" t="str">
        <f>IF(NOT(AS2110=AS2111),AS2111,"")</f>
        <v/>
      </c>
      <c r="AR2110" s="20" t="str">
        <f>INDEX($AB$15:$AM$15,MATCH($AS2110,$AB$11:$AM$11,0))</f>
        <v>out</v>
      </c>
      <c r="AS2110" s="20" t="str">
        <f>LEFT(AT2110,4)</f>
        <v>2008</v>
      </c>
      <c r="AT2110" s="139" t="str">
        <f>LEFT(B2110,6)</f>
        <v>200803</v>
      </c>
    </row>
    <row r="2111" spans="2:46" x14ac:dyDescent="0.25">
      <c r="B2111" s="11">
        <f>'Market Data'!B2097</f>
        <v>20080325</v>
      </c>
      <c r="C2111" s="2">
        <f>'Market Data'!C2097</f>
        <v>7039</v>
      </c>
      <c r="D2111" s="2">
        <f>'Market Data'!D2097</f>
        <v>7073</v>
      </c>
      <c r="E2111" s="2">
        <f>'Market Data'!E2097</f>
        <v>6990</v>
      </c>
      <c r="F2111" s="12">
        <f>'Market Data'!F2097</f>
        <v>7067.5</v>
      </c>
      <c r="H2111" s="151">
        <f t="shared" si="305"/>
        <v>2093</v>
      </c>
      <c r="I2111" s="244">
        <f ca="1">IF($H2111&lt;($J$6+1),"",PFE(OFFSET($F2111,0,0,-$J$6)))</f>
        <v>-0.16288741899935041</v>
      </c>
      <c r="J2111" s="19"/>
      <c r="K2111" s="139" t="str">
        <f t="shared" ca="1" si="306"/>
        <v>Short</v>
      </c>
      <c r="L2111" s="243" t="e">
        <f t="shared" ca="1" si="301"/>
        <v>#N/A</v>
      </c>
      <c r="M2111" s="242" t="e">
        <f t="shared" ca="1" si="302"/>
        <v>#N/A</v>
      </c>
      <c r="N2111" s="20"/>
      <c r="O2111" s="74">
        <f t="shared" ca="1" si="307"/>
        <v>-1</v>
      </c>
      <c r="P2111" s="75">
        <f t="shared" ca="1" si="299"/>
        <v>0</v>
      </c>
      <c r="Q2111" s="76" t="str">
        <f t="shared" ca="1" si="303"/>
        <v/>
      </c>
      <c r="R2111" s="75"/>
      <c r="S2111" s="77">
        <f t="shared" ca="1" si="300"/>
        <v>-1</v>
      </c>
      <c r="T2111" s="78"/>
      <c r="U2111" s="81">
        <f t="shared" ca="1" si="308"/>
        <v>-7245</v>
      </c>
      <c r="V2111" s="82">
        <f t="shared" ca="1" si="304"/>
        <v>172661.1599999998</v>
      </c>
      <c r="W2111" s="50"/>
      <c r="X2111" s="50"/>
      <c r="Y2111" s="50"/>
      <c r="Z2111" s="50"/>
      <c r="AA2111" s="50"/>
      <c r="AG2111" s="50"/>
      <c r="AH2111" s="50"/>
      <c r="AI2111" s="50"/>
      <c r="AJ2111" s="50"/>
      <c r="AK2111" s="50"/>
      <c r="AL2111" s="50"/>
      <c r="AM2111" s="50"/>
      <c r="AN2111" s="50"/>
      <c r="AO2111" s="50"/>
      <c r="AP2111" s="138" t="str">
        <f>IF(NOT($AS2111=$AS2112),ROW(),"")</f>
        <v/>
      </c>
      <c r="AQ2111" s="20" t="str">
        <f>IF(NOT(AS2111=AS2112),AS2112,"")</f>
        <v/>
      </c>
      <c r="AR2111" s="20" t="str">
        <f>INDEX($AB$15:$AM$15,MATCH($AS2111,$AB$11:$AM$11,0))</f>
        <v>out</v>
      </c>
      <c r="AS2111" s="20" t="str">
        <f>LEFT(AT2111,4)</f>
        <v>2008</v>
      </c>
      <c r="AT2111" s="139" t="str">
        <f>LEFT(B2111,6)</f>
        <v>200803</v>
      </c>
    </row>
    <row r="2112" spans="2:46" x14ac:dyDescent="0.25">
      <c r="B2112" s="11">
        <f>'Market Data'!B2098</f>
        <v>20080326</v>
      </c>
      <c r="C2112" s="2">
        <f>'Market Data'!C2098</f>
        <v>7032.5</v>
      </c>
      <c r="D2112" s="2">
        <f>'Market Data'!D2098</f>
        <v>7049.5</v>
      </c>
      <c r="E2112" s="2">
        <f>'Market Data'!E2098</f>
        <v>6975.5</v>
      </c>
      <c r="F2112" s="12">
        <f>'Market Data'!F2098</f>
        <v>6985</v>
      </c>
      <c r="H2112" s="151">
        <f t="shared" si="305"/>
        <v>2094</v>
      </c>
      <c r="I2112" s="244">
        <f ca="1">IF($H2112&lt;($J$6+1),"",PFE(OFFSET($F2112,0,0,-$J$6)))</f>
        <v>-0.16922837439224617</v>
      </c>
      <c r="J2112" s="19"/>
      <c r="K2112" s="139" t="str">
        <f t="shared" ca="1" si="306"/>
        <v>Short</v>
      </c>
      <c r="L2112" s="243" t="e">
        <f t="shared" ca="1" si="301"/>
        <v>#N/A</v>
      </c>
      <c r="M2112" s="242" t="e">
        <f t="shared" ca="1" si="302"/>
        <v>#N/A</v>
      </c>
      <c r="N2112" s="20"/>
      <c r="O2112" s="74">
        <f t="shared" ca="1" si="307"/>
        <v>-1</v>
      </c>
      <c r="P2112" s="75">
        <f t="shared" ca="1" si="299"/>
        <v>0</v>
      </c>
      <c r="Q2112" s="76" t="str">
        <f t="shared" ca="1" si="303"/>
        <v/>
      </c>
      <c r="R2112" s="75"/>
      <c r="S2112" s="77">
        <f t="shared" ca="1" si="300"/>
        <v>-1</v>
      </c>
      <c r="T2112" s="78"/>
      <c r="U2112" s="81">
        <f t="shared" ca="1" si="308"/>
        <v>2887.5</v>
      </c>
      <c r="V2112" s="82">
        <f t="shared" ca="1" si="304"/>
        <v>175548.6599999998</v>
      </c>
      <c r="W2112" s="50"/>
      <c r="X2112" s="50"/>
      <c r="Y2112" s="50"/>
      <c r="Z2112" s="50"/>
      <c r="AA2112" s="50"/>
      <c r="AG2112" s="50"/>
      <c r="AH2112" s="50"/>
      <c r="AI2112" s="50"/>
      <c r="AJ2112" s="50"/>
      <c r="AK2112" s="50"/>
      <c r="AL2112" s="50"/>
      <c r="AM2112" s="50"/>
      <c r="AN2112" s="50"/>
      <c r="AO2112" s="50"/>
      <c r="AP2112" s="138" t="str">
        <f>IF(NOT($AS2112=$AS2113),ROW(),"")</f>
        <v/>
      </c>
      <c r="AQ2112" s="20" t="str">
        <f>IF(NOT(AS2112=AS2113),AS2113,"")</f>
        <v/>
      </c>
      <c r="AR2112" s="20" t="str">
        <f>INDEX($AB$15:$AM$15,MATCH($AS2112,$AB$11:$AM$11,0))</f>
        <v>out</v>
      </c>
      <c r="AS2112" s="20" t="str">
        <f>LEFT(AT2112,4)</f>
        <v>2008</v>
      </c>
      <c r="AT2112" s="139" t="str">
        <f>LEFT(B2112,6)</f>
        <v>200803</v>
      </c>
    </row>
    <row r="2113" spans="2:46" x14ac:dyDescent="0.25">
      <c r="B2113" s="11">
        <f>'Market Data'!B2099</f>
        <v>20080327</v>
      </c>
      <c r="C2113" s="2">
        <f>'Market Data'!C2099</f>
        <v>6977</v>
      </c>
      <c r="D2113" s="2">
        <f>'Market Data'!D2099</f>
        <v>7120</v>
      </c>
      <c r="E2113" s="2">
        <f>'Market Data'!E2099</f>
        <v>6974</v>
      </c>
      <c r="F2113" s="12">
        <f>'Market Data'!F2099</f>
        <v>7054.5</v>
      </c>
      <c r="H2113" s="151">
        <f t="shared" si="305"/>
        <v>2095</v>
      </c>
      <c r="I2113" s="244">
        <f ca="1">IF($H2113&lt;($J$6+1),"",PFE(OFFSET($F2113,0,0,-$J$6)))</f>
        <v>-0.15770217930066682</v>
      </c>
      <c r="J2113" s="19"/>
      <c r="K2113" s="139" t="str">
        <f t="shared" ca="1" si="306"/>
        <v>Short</v>
      </c>
      <c r="L2113" s="243" t="e">
        <f t="shared" ca="1" si="301"/>
        <v>#N/A</v>
      </c>
      <c r="M2113" s="242" t="e">
        <f t="shared" ca="1" si="302"/>
        <v>#N/A</v>
      </c>
      <c r="N2113" s="20"/>
      <c r="O2113" s="74">
        <f t="shared" ca="1" si="307"/>
        <v>-1</v>
      </c>
      <c r="P2113" s="75">
        <f t="shared" ca="1" si="299"/>
        <v>0</v>
      </c>
      <c r="Q2113" s="76" t="str">
        <f t="shared" ca="1" si="303"/>
        <v/>
      </c>
      <c r="R2113" s="75"/>
      <c r="S2113" s="77">
        <f t="shared" ca="1" si="300"/>
        <v>-1</v>
      </c>
      <c r="T2113" s="78"/>
      <c r="U2113" s="81">
        <f t="shared" ca="1" si="308"/>
        <v>-2432.5</v>
      </c>
      <c r="V2113" s="82">
        <f t="shared" ca="1" si="304"/>
        <v>173116.1599999998</v>
      </c>
      <c r="W2113" s="50"/>
      <c r="X2113" s="50"/>
      <c r="Y2113" s="50"/>
      <c r="Z2113" s="50"/>
      <c r="AA2113" s="50"/>
      <c r="AG2113" s="50"/>
      <c r="AH2113" s="50"/>
      <c r="AI2113" s="50"/>
      <c r="AJ2113" s="50"/>
      <c r="AK2113" s="50"/>
      <c r="AL2113" s="50"/>
      <c r="AM2113" s="50"/>
      <c r="AN2113" s="50"/>
      <c r="AO2113" s="50"/>
      <c r="AP2113" s="138" t="str">
        <f>IF(NOT($AS2113=$AS2114),ROW(),"")</f>
        <v/>
      </c>
      <c r="AQ2113" s="20" t="str">
        <f>IF(NOT(AS2113=AS2114),AS2114,"")</f>
        <v/>
      </c>
      <c r="AR2113" s="20" t="str">
        <f>INDEX($AB$15:$AM$15,MATCH($AS2113,$AB$11:$AM$11,0))</f>
        <v>out</v>
      </c>
      <c r="AS2113" s="20" t="str">
        <f>LEFT(AT2113,4)</f>
        <v>2008</v>
      </c>
      <c r="AT2113" s="139" t="str">
        <f>LEFT(B2113,6)</f>
        <v>200803</v>
      </c>
    </row>
    <row r="2114" spans="2:46" x14ac:dyDescent="0.25">
      <c r="B2114" s="11">
        <f>'Market Data'!B2100</f>
        <v>20080328</v>
      </c>
      <c r="C2114" s="2">
        <f>'Market Data'!C2100</f>
        <v>7092.5</v>
      </c>
      <c r="D2114" s="2">
        <f>'Market Data'!D2100</f>
        <v>7124</v>
      </c>
      <c r="E2114" s="2">
        <f>'Market Data'!E2100</f>
        <v>7042</v>
      </c>
      <c r="F2114" s="12">
        <f>'Market Data'!F2100</f>
        <v>7048</v>
      </c>
      <c r="H2114" s="151">
        <f t="shared" si="305"/>
        <v>2096</v>
      </c>
      <c r="I2114" s="244">
        <f ca="1">IF($H2114&lt;($J$6+1),"",PFE(OFFSET($F2114,0,0,-$J$6)))</f>
        <v>-0.16738126272696049</v>
      </c>
      <c r="J2114" s="19"/>
      <c r="K2114" s="139" t="str">
        <f t="shared" ca="1" si="306"/>
        <v>Short</v>
      </c>
      <c r="L2114" s="243" t="e">
        <f t="shared" ca="1" si="301"/>
        <v>#N/A</v>
      </c>
      <c r="M2114" s="242" t="e">
        <f t="shared" ca="1" si="302"/>
        <v>#N/A</v>
      </c>
      <c r="N2114" s="20"/>
      <c r="O2114" s="74">
        <f t="shared" ca="1" si="307"/>
        <v>-1</v>
      </c>
      <c r="P2114" s="75">
        <f t="shared" ca="1" si="299"/>
        <v>0</v>
      </c>
      <c r="Q2114" s="76" t="str">
        <f t="shared" ca="1" si="303"/>
        <v/>
      </c>
      <c r="R2114" s="75"/>
      <c r="S2114" s="77">
        <f t="shared" ca="1" si="300"/>
        <v>-1</v>
      </c>
      <c r="T2114" s="78"/>
      <c r="U2114" s="81">
        <f t="shared" ca="1" si="308"/>
        <v>227.5</v>
      </c>
      <c r="V2114" s="82">
        <f t="shared" ca="1" si="304"/>
        <v>173343.6599999998</v>
      </c>
      <c r="W2114" s="50"/>
      <c r="X2114" s="50"/>
      <c r="Y2114" s="50"/>
      <c r="Z2114" s="50"/>
      <c r="AA2114" s="50"/>
      <c r="AG2114" s="50"/>
      <c r="AH2114" s="50"/>
      <c r="AI2114" s="50"/>
      <c r="AJ2114" s="50"/>
      <c r="AK2114" s="50"/>
      <c r="AL2114" s="50"/>
      <c r="AM2114" s="50"/>
      <c r="AN2114" s="50"/>
      <c r="AO2114" s="50"/>
      <c r="AP2114" s="138" t="str">
        <f>IF(NOT($AS2114=$AS2115),ROW(),"")</f>
        <v/>
      </c>
      <c r="AQ2114" s="20" t="str">
        <f>IF(NOT(AS2114=AS2115),AS2115,"")</f>
        <v/>
      </c>
      <c r="AR2114" s="20" t="str">
        <f>INDEX($AB$15:$AM$15,MATCH($AS2114,$AB$11:$AM$11,0))</f>
        <v>out</v>
      </c>
      <c r="AS2114" s="20" t="str">
        <f>LEFT(AT2114,4)</f>
        <v>2008</v>
      </c>
      <c r="AT2114" s="139" t="str">
        <f>LEFT(B2114,6)</f>
        <v>200803</v>
      </c>
    </row>
    <row r="2115" spans="2:46" x14ac:dyDescent="0.25">
      <c r="B2115" s="11">
        <f>'Market Data'!B2101</f>
        <v>20080331</v>
      </c>
      <c r="C2115" s="2">
        <f>'Market Data'!C2101</f>
        <v>7023</v>
      </c>
      <c r="D2115" s="2">
        <f>'Market Data'!D2101</f>
        <v>7066</v>
      </c>
      <c r="E2115" s="2">
        <f>'Market Data'!E2101</f>
        <v>6932</v>
      </c>
      <c r="F2115" s="12">
        <f>'Market Data'!F2101</f>
        <v>7064.5</v>
      </c>
      <c r="H2115" s="151">
        <f t="shared" si="305"/>
        <v>2097</v>
      </c>
      <c r="I2115" s="244">
        <f ca="1">IF($H2115&lt;($J$6+1),"",PFE(OFFSET($F2115,0,0,-$J$6)))</f>
        <v>-0.16058981478398693</v>
      </c>
      <c r="J2115" s="19"/>
      <c r="K2115" s="139" t="str">
        <f t="shared" ca="1" si="306"/>
        <v>Short</v>
      </c>
      <c r="L2115" s="243" t="e">
        <f t="shared" ca="1" si="301"/>
        <v>#N/A</v>
      </c>
      <c r="M2115" s="242" t="e">
        <f t="shared" ca="1" si="302"/>
        <v>#N/A</v>
      </c>
      <c r="N2115" s="20"/>
      <c r="O2115" s="74">
        <f t="shared" ca="1" si="307"/>
        <v>-1</v>
      </c>
      <c r="P2115" s="75">
        <f t="shared" ca="1" si="299"/>
        <v>0</v>
      </c>
      <c r="Q2115" s="76" t="str">
        <f t="shared" ca="1" si="303"/>
        <v/>
      </c>
      <c r="R2115" s="75"/>
      <c r="S2115" s="77">
        <f t="shared" ca="1" si="300"/>
        <v>-1</v>
      </c>
      <c r="T2115" s="78"/>
      <c r="U2115" s="81">
        <f t="shared" ca="1" si="308"/>
        <v>-577.5</v>
      </c>
      <c r="V2115" s="82">
        <f t="shared" ca="1" si="304"/>
        <v>172766.1599999998</v>
      </c>
      <c r="W2115" s="50"/>
      <c r="X2115" s="50"/>
      <c r="Y2115" s="50"/>
      <c r="Z2115" s="50"/>
      <c r="AA2115" s="50"/>
      <c r="AG2115" s="50"/>
      <c r="AH2115" s="50"/>
      <c r="AI2115" s="50"/>
      <c r="AJ2115" s="50"/>
      <c r="AK2115" s="50"/>
      <c r="AL2115" s="50"/>
      <c r="AM2115" s="50"/>
      <c r="AN2115" s="50"/>
      <c r="AO2115" s="50"/>
      <c r="AP2115" s="138" t="str">
        <f>IF(NOT($AS2115=$AS2116),ROW(),"")</f>
        <v/>
      </c>
      <c r="AQ2115" s="20" t="str">
        <f>IF(NOT(AS2115=AS2116),AS2116,"")</f>
        <v/>
      </c>
      <c r="AR2115" s="20" t="str">
        <f>INDEX($AB$15:$AM$15,MATCH($AS2115,$AB$11:$AM$11,0))</f>
        <v>out</v>
      </c>
      <c r="AS2115" s="20" t="str">
        <f>LEFT(AT2115,4)</f>
        <v>2008</v>
      </c>
      <c r="AT2115" s="139" t="str">
        <f>LEFT(B2115,6)</f>
        <v>200803</v>
      </c>
    </row>
    <row r="2116" spans="2:46" x14ac:dyDescent="0.25">
      <c r="B2116" s="11">
        <f>'Market Data'!B2102</f>
        <v>20080401</v>
      </c>
      <c r="C2116" s="2">
        <f>'Market Data'!C2102</f>
        <v>7037</v>
      </c>
      <c r="D2116" s="2">
        <f>'Market Data'!D2102</f>
        <v>7251.5</v>
      </c>
      <c r="E2116" s="2">
        <f>'Market Data'!E2102</f>
        <v>6992.5</v>
      </c>
      <c r="F2116" s="12">
        <f>'Market Data'!F2102</f>
        <v>7248.5</v>
      </c>
      <c r="H2116" s="151">
        <f t="shared" si="305"/>
        <v>2098</v>
      </c>
      <c r="I2116" s="244">
        <f ca="1">IF($H2116&lt;($J$6+1),"",PFE(OFFSET($F2116,0,0,-$J$6)))</f>
        <v>-0.1279927193530202</v>
      </c>
      <c r="J2116" s="19"/>
      <c r="K2116" s="139" t="str">
        <f t="shared" ca="1" si="306"/>
        <v>Short</v>
      </c>
      <c r="L2116" s="243" t="e">
        <f t="shared" ca="1" si="301"/>
        <v>#N/A</v>
      </c>
      <c r="M2116" s="242" t="e">
        <f t="shared" ca="1" si="302"/>
        <v>#N/A</v>
      </c>
      <c r="N2116" s="20"/>
      <c r="O2116" s="74">
        <f t="shared" ca="1" si="307"/>
        <v>-1</v>
      </c>
      <c r="P2116" s="75">
        <f t="shared" ca="1" si="299"/>
        <v>0</v>
      </c>
      <c r="Q2116" s="76" t="str">
        <f t="shared" ca="1" si="303"/>
        <v/>
      </c>
      <c r="R2116" s="75"/>
      <c r="S2116" s="77">
        <f t="shared" ca="1" si="300"/>
        <v>-1</v>
      </c>
      <c r="T2116" s="78"/>
      <c r="U2116" s="81">
        <f t="shared" ca="1" si="308"/>
        <v>-6440</v>
      </c>
      <c r="V2116" s="82">
        <f t="shared" ca="1" si="304"/>
        <v>166326.1599999998</v>
      </c>
      <c r="W2116" s="50"/>
      <c r="X2116" s="50"/>
      <c r="Y2116" s="50"/>
      <c r="Z2116" s="50"/>
      <c r="AA2116" s="50"/>
      <c r="AG2116" s="50"/>
      <c r="AH2116" s="50"/>
      <c r="AI2116" s="50"/>
      <c r="AJ2116" s="50"/>
      <c r="AK2116" s="50"/>
      <c r="AL2116" s="50"/>
      <c r="AM2116" s="50"/>
      <c r="AN2116" s="50"/>
      <c r="AO2116" s="50"/>
      <c r="AP2116" s="138" t="str">
        <f>IF(NOT($AS2116=$AS2117),ROW(),"")</f>
        <v/>
      </c>
      <c r="AQ2116" s="20" t="str">
        <f>IF(NOT(AS2116=AS2117),AS2117,"")</f>
        <v/>
      </c>
      <c r="AR2116" s="20" t="str">
        <f>INDEX($AB$15:$AM$15,MATCH($AS2116,$AB$11:$AM$11,0))</f>
        <v>out</v>
      </c>
      <c r="AS2116" s="20" t="str">
        <f>LEFT(AT2116,4)</f>
        <v>2008</v>
      </c>
      <c r="AT2116" s="139" t="str">
        <f>LEFT(B2116,6)</f>
        <v>200804</v>
      </c>
    </row>
    <row r="2117" spans="2:46" x14ac:dyDescent="0.25">
      <c r="B2117" s="11">
        <f>'Market Data'!B2103</f>
        <v>20080402</v>
      </c>
      <c r="C2117" s="2">
        <f>'Market Data'!C2103</f>
        <v>7290</v>
      </c>
      <c r="D2117" s="2">
        <f>'Market Data'!D2103</f>
        <v>7314.5</v>
      </c>
      <c r="E2117" s="2">
        <f>'Market Data'!E2103</f>
        <v>7231.5</v>
      </c>
      <c r="F2117" s="12">
        <f>'Market Data'!F2103</f>
        <v>7285.5</v>
      </c>
      <c r="H2117" s="151">
        <f t="shared" si="305"/>
        <v>2099</v>
      </c>
      <c r="I2117" s="244">
        <f ca="1">IF($H2117&lt;($J$6+1),"",PFE(OFFSET($F2117,0,0,-$J$6)))</f>
        <v>-0.1523508984478657</v>
      </c>
      <c r="J2117" s="19"/>
      <c r="K2117" s="139" t="str">
        <f t="shared" ca="1" si="306"/>
        <v>Short</v>
      </c>
      <c r="L2117" s="243" t="e">
        <f t="shared" ca="1" si="301"/>
        <v>#N/A</v>
      </c>
      <c r="M2117" s="242" t="e">
        <f t="shared" ca="1" si="302"/>
        <v>#N/A</v>
      </c>
      <c r="N2117" s="20"/>
      <c r="O2117" s="74">
        <f t="shared" ca="1" si="307"/>
        <v>-1</v>
      </c>
      <c r="P2117" s="75">
        <f t="shared" ca="1" si="299"/>
        <v>0</v>
      </c>
      <c r="Q2117" s="76" t="str">
        <f t="shared" ca="1" si="303"/>
        <v/>
      </c>
      <c r="R2117" s="75"/>
      <c r="S2117" s="77">
        <f t="shared" ca="1" si="300"/>
        <v>-1</v>
      </c>
      <c r="T2117" s="78"/>
      <c r="U2117" s="81">
        <f t="shared" ca="1" si="308"/>
        <v>-1295</v>
      </c>
      <c r="V2117" s="82">
        <f t="shared" ca="1" si="304"/>
        <v>165031.1599999998</v>
      </c>
      <c r="W2117" s="50"/>
      <c r="X2117" s="50"/>
      <c r="Y2117" s="50"/>
      <c r="Z2117" s="50"/>
      <c r="AA2117" s="50"/>
      <c r="AG2117" s="50"/>
      <c r="AH2117" s="50"/>
      <c r="AI2117" s="50"/>
      <c r="AJ2117" s="50"/>
      <c r="AK2117" s="50"/>
      <c r="AL2117" s="50"/>
      <c r="AM2117" s="50"/>
      <c r="AN2117" s="50"/>
      <c r="AO2117" s="50"/>
      <c r="AP2117" s="138" t="str">
        <f>IF(NOT($AS2117=$AS2118),ROW(),"")</f>
        <v/>
      </c>
      <c r="AQ2117" s="20" t="str">
        <f>IF(NOT(AS2117=AS2118),AS2118,"")</f>
        <v/>
      </c>
      <c r="AR2117" s="20" t="str">
        <f>INDEX($AB$15:$AM$15,MATCH($AS2117,$AB$11:$AM$11,0))</f>
        <v>out</v>
      </c>
      <c r="AS2117" s="20" t="str">
        <f>LEFT(AT2117,4)</f>
        <v>2008</v>
      </c>
      <c r="AT2117" s="139" t="str">
        <f>LEFT(B2117,6)</f>
        <v>200804</v>
      </c>
    </row>
    <row r="2118" spans="2:46" x14ac:dyDescent="0.25">
      <c r="B2118" s="11">
        <f>'Market Data'!B2104</f>
        <v>20080403</v>
      </c>
      <c r="C2118" s="2">
        <f>'Market Data'!C2104</f>
        <v>7298.5</v>
      </c>
      <c r="D2118" s="2">
        <f>'Market Data'!D2104</f>
        <v>7306.5</v>
      </c>
      <c r="E2118" s="2">
        <f>'Market Data'!E2104</f>
        <v>7199</v>
      </c>
      <c r="F2118" s="12">
        <f>'Market Data'!F2104</f>
        <v>7263.5</v>
      </c>
      <c r="H2118" s="151">
        <f t="shared" si="305"/>
        <v>2100</v>
      </c>
      <c r="I2118" s="244">
        <f ca="1">IF($H2118&lt;($J$6+1),"",PFE(OFFSET($F2118,0,0,-$J$6)))</f>
        <v>-0.15819706501047154</v>
      </c>
      <c r="J2118" s="19"/>
      <c r="K2118" s="139" t="str">
        <f t="shared" ca="1" si="306"/>
        <v>Short</v>
      </c>
      <c r="L2118" s="243" t="e">
        <f t="shared" ca="1" si="301"/>
        <v>#N/A</v>
      </c>
      <c r="M2118" s="242" t="e">
        <f t="shared" ca="1" si="302"/>
        <v>#N/A</v>
      </c>
      <c r="N2118" s="20"/>
      <c r="O2118" s="74">
        <f t="shared" ca="1" si="307"/>
        <v>-1</v>
      </c>
      <c r="P2118" s="75">
        <f t="shared" ca="1" si="299"/>
        <v>0</v>
      </c>
      <c r="Q2118" s="76" t="str">
        <f t="shared" ca="1" si="303"/>
        <v/>
      </c>
      <c r="R2118" s="75"/>
      <c r="S2118" s="77">
        <f t="shared" ca="1" si="300"/>
        <v>-1</v>
      </c>
      <c r="T2118" s="78"/>
      <c r="U2118" s="81">
        <f t="shared" ca="1" si="308"/>
        <v>770</v>
      </c>
      <c r="V2118" s="82">
        <f t="shared" ca="1" si="304"/>
        <v>165801.1599999998</v>
      </c>
      <c r="W2118" s="50"/>
      <c r="X2118" s="50"/>
      <c r="Y2118" s="50"/>
      <c r="Z2118" s="50"/>
      <c r="AA2118" s="50"/>
      <c r="AG2118" s="50"/>
      <c r="AH2118" s="50"/>
      <c r="AI2118" s="50"/>
      <c r="AJ2118" s="50"/>
      <c r="AK2118" s="50"/>
      <c r="AL2118" s="50"/>
      <c r="AM2118" s="50"/>
      <c r="AN2118" s="50"/>
      <c r="AO2118" s="50"/>
      <c r="AP2118" s="138" t="str">
        <f>IF(NOT($AS2118=$AS2119),ROW(),"")</f>
        <v/>
      </c>
      <c r="AQ2118" s="20" t="str">
        <f>IF(NOT(AS2118=AS2119),AS2119,"")</f>
        <v/>
      </c>
      <c r="AR2118" s="20" t="str">
        <f>INDEX($AB$15:$AM$15,MATCH($AS2118,$AB$11:$AM$11,0))</f>
        <v>out</v>
      </c>
      <c r="AS2118" s="20" t="str">
        <f>LEFT(AT2118,4)</f>
        <v>2008</v>
      </c>
      <c r="AT2118" s="139" t="str">
        <f>LEFT(B2118,6)</f>
        <v>200804</v>
      </c>
    </row>
    <row r="2119" spans="2:46" x14ac:dyDescent="0.25">
      <c r="B2119" s="11">
        <f>'Market Data'!B2105</f>
        <v>20080404</v>
      </c>
      <c r="C2119" s="2">
        <f>'Market Data'!C2105</f>
        <v>7275</v>
      </c>
      <c r="D2119" s="2">
        <f>'Market Data'!D2105</f>
        <v>7315</v>
      </c>
      <c r="E2119" s="2">
        <f>'Market Data'!E2105</f>
        <v>7192.5</v>
      </c>
      <c r="F2119" s="12">
        <f>'Market Data'!F2105</f>
        <v>7283</v>
      </c>
      <c r="H2119" s="151">
        <f t="shared" si="305"/>
        <v>2101</v>
      </c>
      <c r="I2119" s="244">
        <f ca="1">IF($H2119&lt;($J$6+1),"",PFE(OFFSET($F2119,0,0,-$J$6)))</f>
        <v>-0.17225933331659757</v>
      </c>
      <c r="J2119" s="19"/>
      <c r="K2119" s="139" t="str">
        <f t="shared" ca="1" si="306"/>
        <v>Short</v>
      </c>
      <c r="L2119" s="243" t="e">
        <f t="shared" ca="1" si="301"/>
        <v>#N/A</v>
      </c>
      <c r="M2119" s="242" t="e">
        <f t="shared" ca="1" si="302"/>
        <v>#N/A</v>
      </c>
      <c r="N2119" s="20"/>
      <c r="O2119" s="74">
        <f t="shared" ca="1" si="307"/>
        <v>-1</v>
      </c>
      <c r="P2119" s="75">
        <f t="shared" ca="1" si="299"/>
        <v>0</v>
      </c>
      <c r="Q2119" s="76" t="str">
        <f t="shared" ca="1" si="303"/>
        <v/>
      </c>
      <c r="R2119" s="75"/>
      <c r="S2119" s="77">
        <f t="shared" ca="1" si="300"/>
        <v>-1</v>
      </c>
      <c r="T2119" s="78"/>
      <c r="U2119" s="81">
        <f t="shared" ca="1" si="308"/>
        <v>-682.5</v>
      </c>
      <c r="V2119" s="82">
        <f t="shared" ca="1" si="304"/>
        <v>165118.6599999998</v>
      </c>
      <c r="W2119" s="50"/>
      <c r="X2119" s="50"/>
      <c r="Y2119" s="50"/>
      <c r="Z2119" s="50"/>
      <c r="AA2119" s="50"/>
      <c r="AG2119" s="50"/>
      <c r="AH2119" s="50"/>
      <c r="AI2119" s="50"/>
      <c r="AJ2119" s="50"/>
      <c r="AK2119" s="50"/>
      <c r="AL2119" s="50"/>
      <c r="AM2119" s="50"/>
      <c r="AN2119" s="50"/>
      <c r="AO2119" s="50"/>
      <c r="AP2119" s="138" t="str">
        <f>IF(NOT($AS2119=$AS2120),ROW(),"")</f>
        <v/>
      </c>
      <c r="AQ2119" s="20" t="str">
        <f>IF(NOT(AS2119=AS2120),AS2120,"")</f>
        <v/>
      </c>
      <c r="AR2119" s="20" t="str">
        <f>INDEX($AB$15:$AM$15,MATCH($AS2119,$AB$11:$AM$11,0))</f>
        <v>out</v>
      </c>
      <c r="AS2119" s="20" t="str">
        <f>LEFT(AT2119,4)</f>
        <v>2008</v>
      </c>
      <c r="AT2119" s="139" t="str">
        <f>LEFT(B2119,6)</f>
        <v>200804</v>
      </c>
    </row>
    <row r="2120" spans="2:46" x14ac:dyDescent="0.25">
      <c r="B2120" s="11">
        <f>'Market Data'!B2106</f>
        <v>20080407</v>
      </c>
      <c r="C2120" s="2">
        <f>'Market Data'!C2106</f>
        <v>7290</v>
      </c>
      <c r="D2120" s="2">
        <f>'Market Data'!D2106</f>
        <v>7346.5</v>
      </c>
      <c r="E2120" s="2">
        <f>'Market Data'!E2106</f>
        <v>7287.5</v>
      </c>
      <c r="F2120" s="12">
        <f>'Market Data'!F2106</f>
        <v>7342</v>
      </c>
      <c r="H2120" s="151">
        <f t="shared" si="305"/>
        <v>2102</v>
      </c>
      <c r="I2120" s="244">
        <f ca="1">IF($H2120&lt;($J$6+1),"",PFE(OFFSET($F2120,0,0,-$J$6)))</f>
        <v>-0.15914713037762654</v>
      </c>
      <c r="J2120" s="19"/>
      <c r="K2120" s="139" t="str">
        <f t="shared" ca="1" si="306"/>
        <v>Short</v>
      </c>
      <c r="L2120" s="243" t="e">
        <f t="shared" ca="1" si="301"/>
        <v>#N/A</v>
      </c>
      <c r="M2120" s="242" t="e">
        <f t="shared" ca="1" si="302"/>
        <v>#N/A</v>
      </c>
      <c r="N2120" s="20"/>
      <c r="O2120" s="74">
        <f t="shared" ca="1" si="307"/>
        <v>-1</v>
      </c>
      <c r="P2120" s="75">
        <f t="shared" ca="1" si="299"/>
        <v>0</v>
      </c>
      <c r="Q2120" s="76" t="str">
        <f t="shared" ca="1" si="303"/>
        <v/>
      </c>
      <c r="R2120" s="75"/>
      <c r="S2120" s="77">
        <f t="shared" ca="1" si="300"/>
        <v>-1</v>
      </c>
      <c r="T2120" s="78"/>
      <c r="U2120" s="81">
        <f t="shared" ca="1" si="308"/>
        <v>-2065</v>
      </c>
      <c r="V2120" s="82">
        <f t="shared" ca="1" si="304"/>
        <v>163053.6599999998</v>
      </c>
      <c r="W2120" s="50"/>
      <c r="X2120" s="50"/>
      <c r="Y2120" s="50"/>
      <c r="Z2120" s="50"/>
      <c r="AA2120" s="50"/>
      <c r="AG2120" s="50"/>
      <c r="AH2120" s="50"/>
      <c r="AI2120" s="50"/>
      <c r="AJ2120" s="50"/>
      <c r="AK2120" s="50"/>
      <c r="AL2120" s="50"/>
      <c r="AM2120" s="50"/>
      <c r="AN2120" s="50"/>
      <c r="AO2120" s="50"/>
      <c r="AP2120" s="138" t="str">
        <f>IF(NOT($AS2120=$AS2121),ROW(),"")</f>
        <v/>
      </c>
      <c r="AQ2120" s="20" t="str">
        <f>IF(NOT(AS2120=AS2121),AS2121,"")</f>
        <v/>
      </c>
      <c r="AR2120" s="20" t="str">
        <f>INDEX($AB$15:$AM$15,MATCH($AS2120,$AB$11:$AM$11,0))</f>
        <v>out</v>
      </c>
      <c r="AS2120" s="20" t="str">
        <f>LEFT(AT2120,4)</f>
        <v>2008</v>
      </c>
      <c r="AT2120" s="139" t="str">
        <f>LEFT(B2120,6)</f>
        <v>200804</v>
      </c>
    </row>
    <row r="2121" spans="2:46" x14ac:dyDescent="0.25">
      <c r="B2121" s="11">
        <f>'Market Data'!B2107</f>
        <v>20080408</v>
      </c>
      <c r="C2121" s="2">
        <f>'Market Data'!C2107</f>
        <v>7273</v>
      </c>
      <c r="D2121" s="2">
        <f>'Market Data'!D2107</f>
        <v>7287</v>
      </c>
      <c r="E2121" s="2">
        <f>'Market Data'!E2107</f>
        <v>7223.5</v>
      </c>
      <c r="F2121" s="12">
        <f>'Market Data'!F2107</f>
        <v>7259.5</v>
      </c>
      <c r="H2121" s="151">
        <f t="shared" si="305"/>
        <v>2103</v>
      </c>
      <c r="I2121" s="244">
        <f ca="1">IF($H2121&lt;($J$6+1),"",PFE(OFFSET($F2121,0,0,-$J$6)))</f>
        <v>-0.16545456422188837</v>
      </c>
      <c r="J2121" s="19"/>
      <c r="K2121" s="139" t="str">
        <f t="shared" ca="1" si="306"/>
        <v>Short</v>
      </c>
      <c r="L2121" s="243" t="e">
        <f t="shared" ca="1" si="301"/>
        <v>#N/A</v>
      </c>
      <c r="M2121" s="242" t="e">
        <f t="shared" ca="1" si="302"/>
        <v>#N/A</v>
      </c>
      <c r="N2121" s="20"/>
      <c r="O2121" s="74">
        <f t="shared" ca="1" si="307"/>
        <v>-1</v>
      </c>
      <c r="P2121" s="75">
        <f t="shared" ca="1" si="299"/>
        <v>0</v>
      </c>
      <c r="Q2121" s="76" t="str">
        <f t="shared" ca="1" si="303"/>
        <v/>
      </c>
      <c r="R2121" s="75"/>
      <c r="S2121" s="77">
        <f t="shared" ca="1" si="300"/>
        <v>-1</v>
      </c>
      <c r="T2121" s="78"/>
      <c r="U2121" s="81">
        <f t="shared" ca="1" si="308"/>
        <v>2887.5</v>
      </c>
      <c r="V2121" s="82">
        <f t="shared" ca="1" si="304"/>
        <v>165941.1599999998</v>
      </c>
      <c r="W2121" s="50"/>
      <c r="X2121" s="50"/>
      <c r="Y2121" s="50"/>
      <c r="Z2121" s="50"/>
      <c r="AA2121" s="50"/>
      <c r="AG2121" s="50"/>
      <c r="AH2121" s="50"/>
      <c r="AI2121" s="50"/>
      <c r="AJ2121" s="50"/>
      <c r="AK2121" s="50"/>
      <c r="AL2121" s="50"/>
      <c r="AM2121" s="50"/>
      <c r="AN2121" s="50"/>
      <c r="AO2121" s="50"/>
      <c r="AP2121" s="138" t="str">
        <f>IF(NOT($AS2121=$AS2122),ROW(),"")</f>
        <v/>
      </c>
      <c r="AQ2121" s="20" t="str">
        <f>IF(NOT(AS2121=AS2122),AS2122,"")</f>
        <v/>
      </c>
      <c r="AR2121" s="20" t="str">
        <f>INDEX($AB$15:$AM$15,MATCH($AS2121,$AB$11:$AM$11,0))</f>
        <v>out</v>
      </c>
      <c r="AS2121" s="20" t="str">
        <f>LEFT(AT2121,4)</f>
        <v>2008</v>
      </c>
      <c r="AT2121" s="139" t="str">
        <f>LEFT(B2121,6)</f>
        <v>200804</v>
      </c>
    </row>
    <row r="2122" spans="2:46" x14ac:dyDescent="0.25">
      <c r="B2122" s="11">
        <f>'Market Data'!B2108</f>
        <v>20080409</v>
      </c>
      <c r="C2122" s="2">
        <f>'Market Data'!C2108</f>
        <v>7245.5</v>
      </c>
      <c r="D2122" s="2">
        <f>'Market Data'!D2108</f>
        <v>7288</v>
      </c>
      <c r="E2122" s="2">
        <f>'Market Data'!E2108</f>
        <v>7194.5</v>
      </c>
      <c r="F2122" s="12">
        <f>'Market Data'!F2108</f>
        <v>7195</v>
      </c>
      <c r="H2122" s="151">
        <f t="shared" si="305"/>
        <v>2104</v>
      </c>
      <c r="I2122" s="244">
        <f ca="1">IF($H2122&lt;($J$6+1),"",PFE(OFFSET($F2122,0,0,-$J$6)))</f>
        <v>-0.1930210017265187</v>
      </c>
      <c r="J2122" s="19"/>
      <c r="K2122" s="139" t="str">
        <f t="shared" ca="1" si="306"/>
        <v>Short</v>
      </c>
      <c r="L2122" s="243" t="e">
        <f t="shared" ca="1" si="301"/>
        <v>#N/A</v>
      </c>
      <c r="M2122" s="242" t="e">
        <f t="shared" ca="1" si="302"/>
        <v>#N/A</v>
      </c>
      <c r="N2122" s="20"/>
      <c r="O2122" s="74">
        <f t="shared" ca="1" si="307"/>
        <v>-1</v>
      </c>
      <c r="P2122" s="75">
        <f t="shared" ca="1" si="299"/>
        <v>0</v>
      </c>
      <c r="Q2122" s="76" t="str">
        <f t="shared" ca="1" si="303"/>
        <v/>
      </c>
      <c r="R2122" s="75"/>
      <c r="S2122" s="77">
        <f t="shared" ca="1" si="300"/>
        <v>-1</v>
      </c>
      <c r="T2122" s="78"/>
      <c r="U2122" s="81">
        <f t="shared" ca="1" si="308"/>
        <v>2257.5</v>
      </c>
      <c r="V2122" s="82">
        <f t="shared" ca="1" si="304"/>
        <v>168198.6599999998</v>
      </c>
      <c r="W2122" s="50"/>
      <c r="X2122" s="50"/>
      <c r="Y2122" s="50"/>
      <c r="Z2122" s="50"/>
      <c r="AA2122" s="50"/>
      <c r="AG2122" s="50"/>
      <c r="AH2122" s="50"/>
      <c r="AI2122" s="50"/>
      <c r="AJ2122" s="50"/>
      <c r="AK2122" s="50"/>
      <c r="AL2122" s="50"/>
      <c r="AM2122" s="50"/>
      <c r="AN2122" s="50"/>
      <c r="AO2122" s="50"/>
      <c r="AP2122" s="138" t="str">
        <f>IF(NOT($AS2122=$AS2123),ROW(),"")</f>
        <v/>
      </c>
      <c r="AQ2122" s="20" t="str">
        <f>IF(NOT(AS2122=AS2123),AS2123,"")</f>
        <v/>
      </c>
      <c r="AR2122" s="20" t="str">
        <f>INDEX($AB$15:$AM$15,MATCH($AS2122,$AB$11:$AM$11,0))</f>
        <v>out</v>
      </c>
      <c r="AS2122" s="20" t="str">
        <f>LEFT(AT2122,4)</f>
        <v>2008</v>
      </c>
      <c r="AT2122" s="139" t="str">
        <f>LEFT(B2122,6)</f>
        <v>200804</v>
      </c>
    </row>
    <row r="2123" spans="2:46" x14ac:dyDescent="0.25">
      <c r="B2123" s="11">
        <f>'Market Data'!B2109</f>
        <v>20080410</v>
      </c>
      <c r="C2123" s="2">
        <f>'Market Data'!C2109</f>
        <v>7201.5</v>
      </c>
      <c r="D2123" s="2">
        <f>'Market Data'!D2109</f>
        <v>7223</v>
      </c>
      <c r="E2123" s="2">
        <f>'Market Data'!E2109</f>
        <v>7103.5</v>
      </c>
      <c r="F2123" s="12">
        <f>'Market Data'!F2109</f>
        <v>7204.5</v>
      </c>
      <c r="H2123" s="151">
        <f t="shared" si="305"/>
        <v>2105</v>
      </c>
      <c r="I2123" s="244">
        <f ca="1">IF($H2123&lt;($J$6+1),"",PFE(OFFSET($F2123,0,0,-$J$6)))</f>
        <v>-0.19209487928738009</v>
      </c>
      <c r="J2123" s="19"/>
      <c r="K2123" s="139" t="str">
        <f t="shared" ca="1" si="306"/>
        <v>Short</v>
      </c>
      <c r="L2123" s="243" t="e">
        <f t="shared" ca="1" si="301"/>
        <v>#N/A</v>
      </c>
      <c r="M2123" s="242" t="e">
        <f t="shared" ca="1" si="302"/>
        <v>#N/A</v>
      </c>
      <c r="N2123" s="20"/>
      <c r="O2123" s="74">
        <f t="shared" ca="1" si="307"/>
        <v>-1</v>
      </c>
      <c r="P2123" s="75">
        <f t="shared" ca="1" si="299"/>
        <v>0</v>
      </c>
      <c r="Q2123" s="76" t="str">
        <f t="shared" ca="1" si="303"/>
        <v/>
      </c>
      <c r="R2123" s="75"/>
      <c r="S2123" s="77">
        <f t="shared" ca="1" si="300"/>
        <v>-1</v>
      </c>
      <c r="T2123" s="78"/>
      <c r="U2123" s="81">
        <f t="shared" ca="1" si="308"/>
        <v>-332.5</v>
      </c>
      <c r="V2123" s="82">
        <f t="shared" ca="1" si="304"/>
        <v>167866.1599999998</v>
      </c>
      <c r="W2123" s="50"/>
      <c r="X2123" s="50"/>
      <c r="Y2123" s="50"/>
      <c r="Z2123" s="50"/>
      <c r="AA2123" s="50"/>
      <c r="AG2123" s="50"/>
      <c r="AH2123" s="50"/>
      <c r="AI2123" s="50"/>
      <c r="AJ2123" s="50"/>
      <c r="AK2123" s="50"/>
      <c r="AL2123" s="50"/>
      <c r="AM2123" s="50"/>
      <c r="AN2123" s="50"/>
      <c r="AO2123" s="50"/>
      <c r="AP2123" s="138" t="str">
        <f>IF(NOT($AS2123=$AS2124),ROW(),"")</f>
        <v/>
      </c>
      <c r="AQ2123" s="20" t="str">
        <f>IF(NOT(AS2123=AS2124),AS2124,"")</f>
        <v/>
      </c>
      <c r="AR2123" s="20" t="str">
        <f>INDEX($AB$15:$AM$15,MATCH($AS2123,$AB$11:$AM$11,0))</f>
        <v>out</v>
      </c>
      <c r="AS2123" s="20" t="str">
        <f>LEFT(AT2123,4)</f>
        <v>2008</v>
      </c>
      <c r="AT2123" s="139" t="str">
        <f>LEFT(B2123,6)</f>
        <v>200804</v>
      </c>
    </row>
    <row r="2124" spans="2:46" x14ac:dyDescent="0.25">
      <c r="B2124" s="11">
        <f>'Market Data'!B2110</f>
        <v>20080411</v>
      </c>
      <c r="C2124" s="2">
        <f>'Market Data'!C2110</f>
        <v>7255</v>
      </c>
      <c r="D2124" s="2">
        <f>'Market Data'!D2110</f>
        <v>7267</v>
      </c>
      <c r="E2124" s="2">
        <f>'Market Data'!E2110</f>
        <v>7066</v>
      </c>
      <c r="F2124" s="12">
        <f>'Market Data'!F2110</f>
        <v>7091</v>
      </c>
      <c r="H2124" s="151">
        <f t="shared" si="305"/>
        <v>2106</v>
      </c>
      <c r="I2124" s="244">
        <f ca="1">IF($H2124&lt;($J$6+1),"",PFE(OFFSET($F2124,0,0,-$J$6)))</f>
        <v>-0.21295860362252633</v>
      </c>
      <c r="J2124" s="19"/>
      <c r="K2124" s="139" t="str">
        <f t="shared" ca="1" si="306"/>
        <v>Short</v>
      </c>
      <c r="L2124" s="243" t="e">
        <f t="shared" ca="1" si="301"/>
        <v>#N/A</v>
      </c>
      <c r="M2124" s="242" t="e">
        <f t="shared" ca="1" si="302"/>
        <v>#N/A</v>
      </c>
      <c r="N2124" s="20"/>
      <c r="O2124" s="74">
        <f t="shared" ca="1" si="307"/>
        <v>-1</v>
      </c>
      <c r="P2124" s="75">
        <f t="shared" ca="1" si="299"/>
        <v>0</v>
      </c>
      <c r="Q2124" s="76" t="str">
        <f t="shared" ca="1" si="303"/>
        <v/>
      </c>
      <c r="R2124" s="75"/>
      <c r="S2124" s="77">
        <f t="shared" ca="1" si="300"/>
        <v>-1</v>
      </c>
      <c r="T2124" s="78"/>
      <c r="U2124" s="81">
        <f t="shared" ca="1" si="308"/>
        <v>3972.5</v>
      </c>
      <c r="V2124" s="82">
        <f t="shared" ca="1" si="304"/>
        <v>171838.6599999998</v>
      </c>
      <c r="W2124" s="50"/>
      <c r="X2124" s="50"/>
      <c r="Y2124" s="50"/>
      <c r="Z2124" s="50"/>
      <c r="AA2124" s="50"/>
      <c r="AG2124" s="50"/>
      <c r="AH2124" s="50"/>
      <c r="AI2124" s="50"/>
      <c r="AJ2124" s="50"/>
      <c r="AK2124" s="50"/>
      <c r="AL2124" s="50"/>
      <c r="AM2124" s="50"/>
      <c r="AN2124" s="50"/>
      <c r="AO2124" s="50"/>
      <c r="AP2124" s="138" t="str">
        <f>IF(NOT($AS2124=$AS2125),ROW(),"")</f>
        <v/>
      </c>
      <c r="AQ2124" s="20" t="str">
        <f>IF(NOT(AS2124=AS2125),AS2125,"")</f>
        <v/>
      </c>
      <c r="AR2124" s="20" t="str">
        <f>INDEX($AB$15:$AM$15,MATCH($AS2124,$AB$11:$AM$11,0))</f>
        <v>out</v>
      </c>
      <c r="AS2124" s="20" t="str">
        <f>LEFT(AT2124,4)</f>
        <v>2008</v>
      </c>
      <c r="AT2124" s="139" t="str">
        <f>LEFT(B2124,6)</f>
        <v>200804</v>
      </c>
    </row>
    <row r="2125" spans="2:46" x14ac:dyDescent="0.25">
      <c r="B2125" s="11">
        <f>'Market Data'!B2111</f>
        <v>20080414</v>
      </c>
      <c r="C2125" s="2">
        <f>'Market Data'!C2111</f>
        <v>7052.5</v>
      </c>
      <c r="D2125" s="2">
        <f>'Market Data'!D2111</f>
        <v>7085</v>
      </c>
      <c r="E2125" s="2">
        <f>'Market Data'!E2111</f>
        <v>7009.5</v>
      </c>
      <c r="F2125" s="12">
        <f>'Market Data'!F2111</f>
        <v>7083.5</v>
      </c>
      <c r="H2125" s="151">
        <f t="shared" si="305"/>
        <v>2107</v>
      </c>
      <c r="I2125" s="244">
        <f ca="1">IF($H2125&lt;($J$6+1),"",PFE(OFFSET($F2125,0,0,-$J$6)))</f>
        <v>-0.22010508522595437</v>
      </c>
      <c r="J2125" s="19"/>
      <c r="K2125" s="139" t="str">
        <f t="shared" ca="1" si="306"/>
        <v>Short</v>
      </c>
      <c r="L2125" s="243" t="e">
        <f t="shared" ca="1" si="301"/>
        <v>#N/A</v>
      </c>
      <c r="M2125" s="242" t="e">
        <f t="shared" ca="1" si="302"/>
        <v>#N/A</v>
      </c>
      <c r="N2125" s="20"/>
      <c r="O2125" s="74">
        <f t="shared" ca="1" si="307"/>
        <v>-1</v>
      </c>
      <c r="P2125" s="75">
        <f t="shared" ca="1" si="299"/>
        <v>0</v>
      </c>
      <c r="Q2125" s="76" t="str">
        <f t="shared" ca="1" si="303"/>
        <v/>
      </c>
      <c r="R2125" s="75"/>
      <c r="S2125" s="77">
        <f t="shared" ca="1" si="300"/>
        <v>-1</v>
      </c>
      <c r="T2125" s="78"/>
      <c r="U2125" s="81">
        <f t="shared" ca="1" si="308"/>
        <v>262.5</v>
      </c>
      <c r="V2125" s="82">
        <f t="shared" ca="1" si="304"/>
        <v>172101.1599999998</v>
      </c>
      <c r="W2125" s="50"/>
      <c r="X2125" s="50"/>
      <c r="Y2125" s="50"/>
      <c r="Z2125" s="50"/>
      <c r="AA2125" s="50"/>
      <c r="AG2125" s="50"/>
      <c r="AH2125" s="50"/>
      <c r="AI2125" s="50"/>
      <c r="AJ2125" s="50"/>
      <c r="AK2125" s="50"/>
      <c r="AL2125" s="50"/>
      <c r="AM2125" s="50"/>
      <c r="AN2125" s="50"/>
      <c r="AO2125" s="50"/>
      <c r="AP2125" s="138" t="str">
        <f>IF(NOT($AS2125=$AS2126),ROW(),"")</f>
        <v/>
      </c>
      <c r="AQ2125" s="20" t="str">
        <f>IF(NOT(AS2125=AS2126),AS2126,"")</f>
        <v/>
      </c>
      <c r="AR2125" s="20" t="str">
        <f>INDEX($AB$15:$AM$15,MATCH($AS2125,$AB$11:$AM$11,0))</f>
        <v>out</v>
      </c>
      <c r="AS2125" s="20" t="str">
        <f>LEFT(AT2125,4)</f>
        <v>2008</v>
      </c>
      <c r="AT2125" s="139" t="str">
        <f>LEFT(B2125,6)</f>
        <v>200804</v>
      </c>
    </row>
    <row r="2126" spans="2:46" x14ac:dyDescent="0.25">
      <c r="B2126" s="11">
        <f>'Market Data'!B2112</f>
        <v>20080415</v>
      </c>
      <c r="C2126" s="2">
        <f>'Market Data'!C2112</f>
        <v>7088</v>
      </c>
      <c r="D2126" s="2">
        <f>'Market Data'!D2112</f>
        <v>7122</v>
      </c>
      <c r="E2126" s="2">
        <f>'Market Data'!E2112</f>
        <v>7016.5</v>
      </c>
      <c r="F2126" s="12">
        <f>'Market Data'!F2112</f>
        <v>7088.5</v>
      </c>
      <c r="H2126" s="151">
        <f t="shared" si="305"/>
        <v>2108</v>
      </c>
      <c r="I2126" s="244">
        <f ca="1">IF($H2126&lt;($J$6+1),"",PFE(OFFSET($F2126,0,0,-$J$6)))</f>
        <v>-0.21853210207725693</v>
      </c>
      <c r="J2126" s="19"/>
      <c r="K2126" s="139" t="str">
        <f t="shared" ca="1" si="306"/>
        <v>Short</v>
      </c>
      <c r="L2126" s="243" t="e">
        <f t="shared" ca="1" si="301"/>
        <v>#N/A</v>
      </c>
      <c r="M2126" s="242" t="e">
        <f t="shared" ca="1" si="302"/>
        <v>#N/A</v>
      </c>
      <c r="N2126" s="20"/>
      <c r="O2126" s="74">
        <f t="shared" ca="1" si="307"/>
        <v>-1</v>
      </c>
      <c r="P2126" s="75">
        <f t="shared" ca="1" si="299"/>
        <v>0</v>
      </c>
      <c r="Q2126" s="76" t="str">
        <f t="shared" ca="1" si="303"/>
        <v/>
      </c>
      <c r="R2126" s="75"/>
      <c r="S2126" s="77">
        <f t="shared" ca="1" si="300"/>
        <v>-1</v>
      </c>
      <c r="T2126" s="78"/>
      <c r="U2126" s="81">
        <f t="shared" ca="1" si="308"/>
        <v>-175</v>
      </c>
      <c r="V2126" s="82">
        <f t="shared" ca="1" si="304"/>
        <v>171926.1599999998</v>
      </c>
      <c r="W2126" s="50"/>
      <c r="X2126" s="50"/>
      <c r="Y2126" s="50"/>
      <c r="Z2126" s="50"/>
      <c r="AA2126" s="50"/>
      <c r="AG2126" s="50"/>
      <c r="AH2126" s="50"/>
      <c r="AI2126" s="50"/>
      <c r="AJ2126" s="50"/>
      <c r="AK2126" s="50"/>
      <c r="AL2126" s="50"/>
      <c r="AM2126" s="50"/>
      <c r="AN2126" s="50"/>
      <c r="AO2126" s="50"/>
      <c r="AP2126" s="138" t="str">
        <f>IF(NOT($AS2126=$AS2127),ROW(),"")</f>
        <v/>
      </c>
      <c r="AQ2126" s="20" t="str">
        <f>IF(NOT(AS2126=AS2127),AS2127,"")</f>
        <v/>
      </c>
      <c r="AR2126" s="20" t="str">
        <f>INDEX($AB$15:$AM$15,MATCH($AS2126,$AB$11:$AM$11,0))</f>
        <v>out</v>
      </c>
      <c r="AS2126" s="20" t="str">
        <f>LEFT(AT2126,4)</f>
        <v>2008</v>
      </c>
      <c r="AT2126" s="139" t="str">
        <f>LEFT(B2126,6)</f>
        <v>200804</v>
      </c>
    </row>
    <row r="2127" spans="2:46" x14ac:dyDescent="0.25">
      <c r="B2127" s="11">
        <f>'Market Data'!B2113</f>
        <v>20080416</v>
      </c>
      <c r="C2127" s="2">
        <f>'Market Data'!C2113</f>
        <v>7139</v>
      </c>
      <c r="D2127" s="2">
        <f>'Market Data'!D2113</f>
        <v>7206.5</v>
      </c>
      <c r="E2127" s="2">
        <f>'Market Data'!E2113</f>
        <v>7092</v>
      </c>
      <c r="F2127" s="12">
        <f>'Market Data'!F2113</f>
        <v>7198</v>
      </c>
      <c r="H2127" s="151">
        <f t="shared" si="305"/>
        <v>2109</v>
      </c>
      <c r="I2127" s="244">
        <f ca="1">IF($H2127&lt;($J$6+1),"",PFE(OFFSET($F2127,0,0,-$J$6)))</f>
        <v>-0.20496063165890904</v>
      </c>
      <c r="J2127" s="19"/>
      <c r="K2127" s="139" t="str">
        <f t="shared" ca="1" si="306"/>
        <v>Short</v>
      </c>
      <c r="L2127" s="243" t="e">
        <f t="shared" ca="1" si="301"/>
        <v>#N/A</v>
      </c>
      <c r="M2127" s="242" t="e">
        <f t="shared" ca="1" si="302"/>
        <v>#N/A</v>
      </c>
      <c r="N2127" s="20"/>
      <c r="O2127" s="74">
        <f t="shared" ca="1" si="307"/>
        <v>-1</v>
      </c>
      <c r="P2127" s="75">
        <f t="shared" ca="1" si="299"/>
        <v>0</v>
      </c>
      <c r="Q2127" s="76" t="str">
        <f t="shared" ca="1" si="303"/>
        <v/>
      </c>
      <c r="R2127" s="75"/>
      <c r="S2127" s="77">
        <f t="shared" ca="1" si="300"/>
        <v>-1</v>
      </c>
      <c r="T2127" s="78"/>
      <c r="U2127" s="81">
        <f t="shared" ca="1" si="308"/>
        <v>-3832.5</v>
      </c>
      <c r="V2127" s="82">
        <f t="shared" ca="1" si="304"/>
        <v>168093.6599999998</v>
      </c>
      <c r="W2127" s="50"/>
      <c r="X2127" s="50"/>
      <c r="Y2127" s="50"/>
      <c r="Z2127" s="50"/>
      <c r="AA2127" s="50"/>
      <c r="AG2127" s="50"/>
      <c r="AH2127" s="50"/>
      <c r="AI2127" s="50"/>
      <c r="AJ2127" s="50"/>
      <c r="AK2127" s="50"/>
      <c r="AL2127" s="50"/>
      <c r="AM2127" s="50"/>
      <c r="AN2127" s="50"/>
      <c r="AO2127" s="50"/>
      <c r="AP2127" s="138" t="str">
        <f>IF(NOT($AS2127=$AS2128),ROW(),"")</f>
        <v/>
      </c>
      <c r="AQ2127" s="20" t="str">
        <f>IF(NOT(AS2127=AS2128),AS2128,"")</f>
        <v/>
      </c>
      <c r="AR2127" s="20" t="str">
        <f>INDEX($AB$15:$AM$15,MATCH($AS2127,$AB$11:$AM$11,0))</f>
        <v>out</v>
      </c>
      <c r="AS2127" s="20" t="str">
        <f>LEFT(AT2127,4)</f>
        <v>2008</v>
      </c>
      <c r="AT2127" s="139" t="str">
        <f>LEFT(B2127,6)</f>
        <v>200804</v>
      </c>
    </row>
    <row r="2128" spans="2:46" x14ac:dyDescent="0.25">
      <c r="B2128" s="11">
        <f>'Market Data'!B2114</f>
        <v>20080417</v>
      </c>
      <c r="C2128" s="2">
        <f>'Market Data'!C2114</f>
        <v>7230.5</v>
      </c>
      <c r="D2128" s="2">
        <f>'Market Data'!D2114</f>
        <v>7236.5</v>
      </c>
      <c r="E2128" s="2">
        <f>'Market Data'!E2114</f>
        <v>7156</v>
      </c>
      <c r="F2128" s="12">
        <f>'Market Data'!F2114</f>
        <v>7188.5</v>
      </c>
      <c r="H2128" s="151">
        <f t="shared" si="305"/>
        <v>2110</v>
      </c>
      <c r="I2128" s="244">
        <f ca="1">IF($H2128&lt;($J$6+1),"",PFE(OFFSET($F2128,0,0,-$J$6)))</f>
        <v>-0.19117754134052453</v>
      </c>
      <c r="J2128" s="19"/>
      <c r="K2128" s="139" t="str">
        <f t="shared" ca="1" si="306"/>
        <v>Short</v>
      </c>
      <c r="L2128" s="243" t="e">
        <f t="shared" ca="1" si="301"/>
        <v>#N/A</v>
      </c>
      <c r="M2128" s="242" t="e">
        <f t="shared" ca="1" si="302"/>
        <v>#N/A</v>
      </c>
      <c r="N2128" s="20"/>
      <c r="O2128" s="74">
        <f t="shared" ca="1" si="307"/>
        <v>-1</v>
      </c>
      <c r="P2128" s="75">
        <f t="shared" ca="1" si="299"/>
        <v>0</v>
      </c>
      <c r="Q2128" s="76" t="str">
        <f t="shared" ca="1" si="303"/>
        <v/>
      </c>
      <c r="R2128" s="75"/>
      <c r="S2128" s="77">
        <f t="shared" ca="1" si="300"/>
        <v>-1</v>
      </c>
      <c r="T2128" s="78"/>
      <c r="U2128" s="81">
        <f t="shared" ca="1" si="308"/>
        <v>332.5</v>
      </c>
      <c r="V2128" s="82">
        <f t="shared" ca="1" si="304"/>
        <v>168426.1599999998</v>
      </c>
      <c r="W2128" s="50"/>
      <c r="X2128" s="50"/>
      <c r="Y2128" s="50"/>
      <c r="Z2128" s="50"/>
      <c r="AA2128" s="50"/>
      <c r="AG2128" s="50"/>
      <c r="AH2128" s="50"/>
      <c r="AI2128" s="50"/>
      <c r="AJ2128" s="50"/>
      <c r="AK2128" s="50"/>
      <c r="AL2128" s="50"/>
      <c r="AM2128" s="50"/>
      <c r="AN2128" s="50"/>
      <c r="AO2128" s="50"/>
      <c r="AP2128" s="138" t="str">
        <f>IF(NOT($AS2128=$AS2129),ROW(),"")</f>
        <v/>
      </c>
      <c r="AQ2128" s="20" t="str">
        <f>IF(NOT(AS2128=AS2129),AS2129,"")</f>
        <v/>
      </c>
      <c r="AR2128" s="20" t="str">
        <f>INDEX($AB$15:$AM$15,MATCH($AS2128,$AB$11:$AM$11,0))</f>
        <v>out</v>
      </c>
      <c r="AS2128" s="20" t="str">
        <f>LEFT(AT2128,4)</f>
        <v>2008</v>
      </c>
      <c r="AT2128" s="139" t="str">
        <f>LEFT(B2128,6)</f>
        <v>200804</v>
      </c>
    </row>
    <row r="2129" spans="2:46" x14ac:dyDescent="0.25">
      <c r="B2129" s="11">
        <f>'Market Data'!B2115</f>
        <v>20080418</v>
      </c>
      <c r="C2129" s="2">
        <f>'Market Data'!C2115</f>
        <v>7222</v>
      </c>
      <c r="D2129" s="2">
        <f>'Market Data'!D2115</f>
        <v>7354.5</v>
      </c>
      <c r="E2129" s="2">
        <f>'Market Data'!E2115</f>
        <v>7202</v>
      </c>
      <c r="F2129" s="12">
        <f>'Market Data'!F2115</f>
        <v>7331.5</v>
      </c>
      <c r="H2129" s="151">
        <f t="shared" si="305"/>
        <v>2111</v>
      </c>
      <c r="I2129" s="244">
        <f ca="1">IF($H2129&lt;($J$6+1),"",PFE(OFFSET($F2129,0,0,-$J$6)))</f>
        <v>-0.16819398373186137</v>
      </c>
      <c r="J2129" s="19"/>
      <c r="K2129" s="139" t="str">
        <f t="shared" ca="1" si="306"/>
        <v>Short</v>
      </c>
      <c r="L2129" s="243" t="e">
        <f t="shared" ca="1" si="301"/>
        <v>#N/A</v>
      </c>
      <c r="M2129" s="242" t="e">
        <f t="shared" ca="1" si="302"/>
        <v>#N/A</v>
      </c>
      <c r="N2129" s="20"/>
      <c r="O2129" s="74">
        <f t="shared" ca="1" si="307"/>
        <v>-1</v>
      </c>
      <c r="P2129" s="75">
        <f t="shared" ref="P2129:P2192" ca="1" si="309">$O2129-S2129</f>
        <v>0</v>
      </c>
      <c r="Q2129" s="76" t="str">
        <f t="shared" ca="1" si="303"/>
        <v/>
      </c>
      <c r="R2129" s="75"/>
      <c r="S2129" s="77">
        <f t="shared" ca="1" si="300"/>
        <v>-1</v>
      </c>
      <c r="T2129" s="78"/>
      <c r="U2129" s="81">
        <f t="shared" ca="1" si="308"/>
        <v>-5005</v>
      </c>
      <c r="V2129" s="82">
        <f t="shared" ca="1" si="304"/>
        <v>163421.1599999998</v>
      </c>
      <c r="W2129" s="50"/>
      <c r="X2129" s="50"/>
      <c r="Y2129" s="50"/>
      <c r="Z2129" s="50"/>
      <c r="AA2129" s="50"/>
      <c r="AG2129" s="50"/>
      <c r="AH2129" s="50"/>
      <c r="AI2129" s="50"/>
      <c r="AJ2129" s="50"/>
      <c r="AK2129" s="50"/>
      <c r="AL2129" s="50"/>
      <c r="AM2129" s="50"/>
      <c r="AN2129" s="50"/>
      <c r="AO2129" s="50"/>
      <c r="AP2129" s="138" t="str">
        <f>IF(NOT($AS2129=$AS2130),ROW(),"")</f>
        <v/>
      </c>
      <c r="AQ2129" s="20" t="str">
        <f>IF(NOT(AS2129=AS2130),AS2130,"")</f>
        <v/>
      </c>
      <c r="AR2129" s="20" t="str">
        <f>INDEX($AB$15:$AM$15,MATCH($AS2129,$AB$11:$AM$11,0))</f>
        <v>out</v>
      </c>
      <c r="AS2129" s="20" t="str">
        <f>LEFT(AT2129,4)</f>
        <v>2008</v>
      </c>
      <c r="AT2129" s="139" t="str">
        <f>LEFT(B2129,6)</f>
        <v>200804</v>
      </c>
    </row>
    <row r="2130" spans="2:46" x14ac:dyDescent="0.25">
      <c r="B2130" s="11">
        <f>'Market Data'!B2116</f>
        <v>20080421</v>
      </c>
      <c r="C2130" s="2">
        <f>'Market Data'!C2116</f>
        <v>7328</v>
      </c>
      <c r="D2130" s="2">
        <f>'Market Data'!D2116</f>
        <v>7340.5</v>
      </c>
      <c r="E2130" s="2">
        <f>'Market Data'!E2116</f>
        <v>7239</v>
      </c>
      <c r="F2130" s="12">
        <f>'Market Data'!F2116</f>
        <v>7287</v>
      </c>
      <c r="H2130" s="151">
        <f t="shared" si="305"/>
        <v>2112</v>
      </c>
      <c r="I2130" s="244">
        <f ca="1">IF($H2130&lt;($J$6+1),"",PFE(OFFSET($F2130,0,0,-$J$6)))</f>
        <v>-0.15986438622602117</v>
      </c>
      <c r="J2130" s="19"/>
      <c r="K2130" s="139" t="str">
        <f t="shared" ca="1" si="306"/>
        <v>Short</v>
      </c>
      <c r="L2130" s="243" t="e">
        <f t="shared" ca="1" si="301"/>
        <v>#N/A</v>
      </c>
      <c r="M2130" s="242" t="e">
        <f t="shared" ca="1" si="302"/>
        <v>#N/A</v>
      </c>
      <c r="N2130" s="20"/>
      <c r="O2130" s="74">
        <f t="shared" ca="1" si="307"/>
        <v>-1</v>
      </c>
      <c r="P2130" s="75">
        <f t="shared" ca="1" si="309"/>
        <v>0</v>
      </c>
      <c r="Q2130" s="76" t="str">
        <f t="shared" ca="1" si="303"/>
        <v/>
      </c>
      <c r="R2130" s="75"/>
      <c r="S2130" s="77">
        <f t="shared" ref="S2130:S2193" ca="1" si="310">IF($Q2129="Fill",$O2129,$S2129)</f>
        <v>-1</v>
      </c>
      <c r="T2130" s="78"/>
      <c r="U2130" s="81">
        <f t="shared" ca="1" si="308"/>
        <v>1557.5</v>
      </c>
      <c r="V2130" s="82">
        <f t="shared" ca="1" si="304"/>
        <v>164978.6599999998</v>
      </c>
      <c r="W2130" s="50"/>
      <c r="X2130" s="50"/>
      <c r="Y2130" s="50"/>
      <c r="Z2130" s="50"/>
      <c r="AA2130" s="50"/>
      <c r="AG2130" s="50"/>
      <c r="AH2130" s="50"/>
      <c r="AI2130" s="50"/>
      <c r="AJ2130" s="50"/>
      <c r="AK2130" s="50"/>
      <c r="AL2130" s="50"/>
      <c r="AM2130" s="50"/>
      <c r="AN2130" s="50"/>
      <c r="AO2130" s="50"/>
      <c r="AP2130" s="138" t="str">
        <f>IF(NOT($AS2130=$AS2131),ROW(),"")</f>
        <v/>
      </c>
      <c r="AQ2130" s="20" t="str">
        <f>IF(NOT(AS2130=AS2131),AS2131,"")</f>
        <v/>
      </c>
      <c r="AR2130" s="20" t="str">
        <f>INDEX($AB$15:$AM$15,MATCH($AS2130,$AB$11:$AM$11,0))</f>
        <v>out</v>
      </c>
      <c r="AS2130" s="20" t="str">
        <f>LEFT(AT2130,4)</f>
        <v>2008</v>
      </c>
      <c r="AT2130" s="139" t="str">
        <f>LEFT(B2130,6)</f>
        <v>200804</v>
      </c>
    </row>
    <row r="2131" spans="2:46" x14ac:dyDescent="0.25">
      <c r="B2131" s="11">
        <f>'Market Data'!B2117</f>
        <v>20080422</v>
      </c>
      <c r="C2131" s="2">
        <f>'Market Data'!C2117</f>
        <v>7279.5</v>
      </c>
      <c r="D2131" s="2">
        <f>'Market Data'!D2117</f>
        <v>7308.5</v>
      </c>
      <c r="E2131" s="2">
        <f>'Market Data'!E2117</f>
        <v>7163</v>
      </c>
      <c r="F2131" s="12">
        <f>'Market Data'!F2117</f>
        <v>7165.5</v>
      </c>
      <c r="H2131" s="151">
        <f t="shared" si="305"/>
        <v>2113</v>
      </c>
      <c r="I2131" s="244">
        <f ca="1">IF($H2131&lt;($J$6+1),"",PFE(OFFSET($F2131,0,0,-$J$6)))</f>
        <v>-0.17266988503930678</v>
      </c>
      <c r="J2131" s="19"/>
      <c r="K2131" s="139" t="str">
        <f t="shared" ca="1" si="306"/>
        <v>Short</v>
      </c>
      <c r="L2131" s="243" t="e">
        <f t="shared" ref="L2131:L2194" ca="1" si="311">IF(AND($K2131="Long",$K2130&lt;&gt;"Long"),$F2131,NA())</f>
        <v>#N/A</v>
      </c>
      <c r="M2131" s="242" t="e">
        <f t="shared" ref="M2131:M2194" ca="1" si="312">IF(AND($K2131="Short",$K2130&lt;&gt;"Short"),$F2131,NA())</f>
        <v>#N/A</v>
      </c>
      <c r="N2131" s="20"/>
      <c r="O2131" s="74">
        <f t="shared" ca="1" si="307"/>
        <v>-1</v>
      </c>
      <c r="P2131" s="75">
        <f t="shared" ca="1" si="309"/>
        <v>0</v>
      </c>
      <c r="Q2131" s="76" t="str">
        <f t="shared" ref="Q2131:Q2194" ca="1" si="313">IF(NOT($P2131=0),"Fill","")</f>
        <v/>
      </c>
      <c r="R2131" s="75"/>
      <c r="S2131" s="77">
        <f t="shared" ca="1" si="310"/>
        <v>-1</v>
      </c>
      <c r="T2131" s="78"/>
      <c r="U2131" s="81">
        <f t="shared" ca="1" si="308"/>
        <v>4252.5</v>
      </c>
      <c r="V2131" s="82">
        <f t="shared" ref="V2131:V2194" ca="1" si="314">V2130+U2131</f>
        <v>169231.1599999998</v>
      </c>
      <c r="W2131" s="50"/>
      <c r="X2131" s="50"/>
      <c r="Y2131" s="50"/>
      <c r="Z2131" s="50"/>
      <c r="AA2131" s="50"/>
      <c r="AG2131" s="50"/>
      <c r="AH2131" s="50"/>
      <c r="AI2131" s="50"/>
      <c r="AJ2131" s="50"/>
      <c r="AK2131" s="50"/>
      <c r="AL2131" s="50"/>
      <c r="AM2131" s="50"/>
      <c r="AN2131" s="50"/>
      <c r="AO2131" s="50"/>
      <c r="AP2131" s="138" t="str">
        <f>IF(NOT($AS2131=$AS2132),ROW(),"")</f>
        <v/>
      </c>
      <c r="AQ2131" s="20" t="str">
        <f>IF(NOT(AS2131=AS2132),AS2132,"")</f>
        <v/>
      </c>
      <c r="AR2131" s="20" t="str">
        <f>INDEX($AB$15:$AM$15,MATCH($AS2131,$AB$11:$AM$11,0))</f>
        <v>out</v>
      </c>
      <c r="AS2131" s="20" t="str">
        <f>LEFT(AT2131,4)</f>
        <v>2008</v>
      </c>
      <c r="AT2131" s="139" t="str">
        <f>LEFT(B2131,6)</f>
        <v>200804</v>
      </c>
    </row>
    <row r="2132" spans="2:46" x14ac:dyDescent="0.25">
      <c r="B2132" s="11">
        <f>'Market Data'!B2118</f>
        <v>20080423</v>
      </c>
      <c r="C2132" s="2">
        <f>'Market Data'!C2118</f>
        <v>7207</v>
      </c>
      <c r="D2132" s="2">
        <f>'Market Data'!D2118</f>
        <v>7307</v>
      </c>
      <c r="E2132" s="2">
        <f>'Market Data'!E2118</f>
        <v>7143.5</v>
      </c>
      <c r="F2132" s="12">
        <f>'Market Data'!F2118</f>
        <v>7250</v>
      </c>
      <c r="H2132" s="151">
        <f t="shared" ref="H2132:H2195" si="315">ROW()-ROW(H$18)</f>
        <v>2114</v>
      </c>
      <c r="I2132" s="244">
        <f ca="1">IF($H2132&lt;($J$6+1),"",PFE(OFFSET($F2132,0,0,-$J$6)))</f>
        <v>-0.16319588678505922</v>
      </c>
      <c r="J2132" s="19"/>
      <c r="K2132" s="139" t="str">
        <f t="shared" ref="K2132:K2195" ca="1" si="316">IF($I2132="","",IF($I2132&gt;$J$4,"Long",IF($I2132&lt;$J$5,"Short","")))</f>
        <v>Short</v>
      </c>
      <c r="L2132" s="243" t="e">
        <f t="shared" ca="1" si="311"/>
        <v>#N/A</v>
      </c>
      <c r="M2132" s="242" t="e">
        <f t="shared" ca="1" si="312"/>
        <v>#N/A</v>
      </c>
      <c r="N2132" s="20"/>
      <c r="O2132" s="74">
        <f t="shared" ref="O2132:O2195" ca="1" si="317">IF($K2132="Short",-1,IF($K2132="Long",1,0))</f>
        <v>-1</v>
      </c>
      <c r="P2132" s="75">
        <f t="shared" ca="1" si="309"/>
        <v>0</v>
      </c>
      <c r="Q2132" s="76" t="str">
        <f t="shared" ca="1" si="313"/>
        <v/>
      </c>
      <c r="R2132" s="75"/>
      <c r="S2132" s="77">
        <f t="shared" ca="1" si="310"/>
        <v>-1</v>
      </c>
      <c r="T2132" s="78"/>
      <c r="U2132" s="81">
        <f t="shared" ca="1" si="308"/>
        <v>-2957.5</v>
      </c>
      <c r="V2132" s="82">
        <f t="shared" ca="1" si="314"/>
        <v>166273.6599999998</v>
      </c>
      <c r="W2132" s="50"/>
      <c r="X2132" s="50"/>
      <c r="Y2132" s="50"/>
      <c r="Z2132" s="50"/>
      <c r="AA2132" s="50"/>
      <c r="AG2132" s="50"/>
      <c r="AH2132" s="50"/>
      <c r="AI2132" s="50"/>
      <c r="AJ2132" s="50"/>
      <c r="AK2132" s="50"/>
      <c r="AL2132" s="50"/>
      <c r="AM2132" s="50"/>
      <c r="AN2132" s="50"/>
      <c r="AO2132" s="50"/>
      <c r="AP2132" s="138" t="str">
        <f>IF(NOT($AS2132=$AS2133),ROW(),"")</f>
        <v/>
      </c>
      <c r="AQ2132" s="20" t="str">
        <f>IF(NOT(AS2132=AS2133),AS2133,"")</f>
        <v/>
      </c>
      <c r="AR2132" s="20" t="str">
        <f>INDEX($AB$15:$AM$15,MATCH($AS2132,$AB$11:$AM$11,0))</f>
        <v>out</v>
      </c>
      <c r="AS2132" s="20" t="str">
        <f>LEFT(AT2132,4)</f>
        <v>2008</v>
      </c>
      <c r="AT2132" s="139" t="str">
        <f>LEFT(B2132,6)</f>
        <v>200804</v>
      </c>
    </row>
    <row r="2133" spans="2:46" x14ac:dyDescent="0.25">
      <c r="B2133" s="11">
        <f>'Market Data'!B2119</f>
        <v>20080424</v>
      </c>
      <c r="C2133" s="2">
        <f>'Market Data'!C2119</f>
        <v>7252.5</v>
      </c>
      <c r="D2133" s="2">
        <f>'Market Data'!D2119</f>
        <v>7344</v>
      </c>
      <c r="E2133" s="2">
        <f>'Market Data'!E2119</f>
        <v>7200.5</v>
      </c>
      <c r="F2133" s="12">
        <f>'Market Data'!F2119</f>
        <v>7327</v>
      </c>
      <c r="H2133" s="151">
        <f t="shared" si="315"/>
        <v>2115</v>
      </c>
      <c r="I2133" s="244">
        <f ca="1">IF($H2133&lt;($J$6+1),"",PFE(OFFSET($F2133,0,0,-$J$6)))</f>
        <v>-0.15623097995677246</v>
      </c>
      <c r="J2133" s="19"/>
      <c r="K2133" s="139" t="str">
        <f t="shared" ca="1" si="316"/>
        <v>Short</v>
      </c>
      <c r="L2133" s="243" t="e">
        <f t="shared" ca="1" si="311"/>
        <v>#N/A</v>
      </c>
      <c r="M2133" s="242" t="e">
        <f t="shared" ca="1" si="312"/>
        <v>#N/A</v>
      </c>
      <c r="N2133" s="20"/>
      <c r="O2133" s="74">
        <f t="shared" ca="1" si="317"/>
        <v>-1</v>
      </c>
      <c r="P2133" s="75">
        <f t="shared" ca="1" si="309"/>
        <v>0</v>
      </c>
      <c r="Q2133" s="76" t="str">
        <f t="shared" ca="1" si="313"/>
        <v/>
      </c>
      <c r="R2133" s="75"/>
      <c r="S2133" s="77">
        <f t="shared" ca="1" si="310"/>
        <v>-1</v>
      </c>
      <c r="T2133" s="78"/>
      <c r="U2133" s="81">
        <f t="shared" ca="1" si="308"/>
        <v>-2695</v>
      </c>
      <c r="V2133" s="82">
        <f t="shared" ca="1" si="314"/>
        <v>163578.6599999998</v>
      </c>
      <c r="W2133" s="50"/>
      <c r="X2133" s="50"/>
      <c r="Y2133" s="50"/>
      <c r="Z2133" s="50"/>
      <c r="AA2133" s="50"/>
      <c r="AG2133" s="50"/>
      <c r="AH2133" s="50"/>
      <c r="AI2133" s="50"/>
      <c r="AJ2133" s="50"/>
      <c r="AK2133" s="50"/>
      <c r="AL2133" s="50"/>
      <c r="AM2133" s="50"/>
      <c r="AN2133" s="50"/>
      <c r="AO2133" s="50"/>
      <c r="AP2133" s="138" t="str">
        <f>IF(NOT($AS2133=$AS2134),ROW(),"")</f>
        <v/>
      </c>
      <c r="AQ2133" s="20" t="str">
        <f>IF(NOT(AS2133=AS2134),AS2134,"")</f>
        <v/>
      </c>
      <c r="AR2133" s="20" t="str">
        <f>INDEX($AB$15:$AM$15,MATCH($AS2133,$AB$11:$AM$11,0))</f>
        <v>out</v>
      </c>
      <c r="AS2133" s="20" t="str">
        <f>LEFT(AT2133,4)</f>
        <v>2008</v>
      </c>
      <c r="AT2133" s="139" t="str">
        <f>LEFT(B2133,6)</f>
        <v>200804</v>
      </c>
    </row>
    <row r="2134" spans="2:46" x14ac:dyDescent="0.25">
      <c r="B2134" s="11">
        <f>'Market Data'!B2120</f>
        <v>20080425</v>
      </c>
      <c r="C2134" s="2">
        <f>'Market Data'!C2120</f>
        <v>7346</v>
      </c>
      <c r="D2134" s="2">
        <f>'Market Data'!D2120</f>
        <v>7432.5</v>
      </c>
      <c r="E2134" s="2">
        <f>'Market Data'!E2120</f>
        <v>7331</v>
      </c>
      <c r="F2134" s="12">
        <f>'Market Data'!F2120</f>
        <v>7391</v>
      </c>
      <c r="H2134" s="151">
        <f t="shared" si="315"/>
        <v>2116</v>
      </c>
      <c r="I2134" s="244">
        <f ca="1">IF($H2134&lt;($J$6+1),"",PFE(OFFSET($F2134,0,0,-$J$6)))</f>
        <v>-0.16574993209987768</v>
      </c>
      <c r="J2134" s="19"/>
      <c r="K2134" s="139" t="str">
        <f t="shared" ca="1" si="316"/>
        <v>Short</v>
      </c>
      <c r="L2134" s="243" t="e">
        <f t="shared" ca="1" si="311"/>
        <v>#N/A</v>
      </c>
      <c r="M2134" s="242" t="e">
        <f t="shared" ca="1" si="312"/>
        <v>#N/A</v>
      </c>
      <c r="N2134" s="20"/>
      <c r="O2134" s="74">
        <f t="shared" ca="1" si="317"/>
        <v>-1</v>
      </c>
      <c r="P2134" s="75">
        <f t="shared" ca="1" si="309"/>
        <v>0</v>
      </c>
      <c r="Q2134" s="76" t="str">
        <f t="shared" ca="1" si="313"/>
        <v/>
      </c>
      <c r="R2134" s="75"/>
      <c r="S2134" s="77">
        <f t="shared" ca="1" si="310"/>
        <v>-1</v>
      </c>
      <c r="T2134" s="78"/>
      <c r="U2134" s="81">
        <f t="shared" ref="U2134:U2197" ca="1" si="318">IF(OR($S2133&amp;$O2133="01",$S2133&amp;$O2133="0-1"),(($F2134-$C2134)*$V$4*$O2133)-(ABS($P2133)*$V$5),IF(OR($S2133&amp;$O2133="10",$S2133&amp;$O2133="-10"),(($C2134-$F2133)*$V$4*$S2133)-(ABS($P2133)*$V$5),IF(OR($S2133&amp;$O2133="1-1",$S2133&amp;$O2133="-11"),(($C2134-$F2133)*$V$4*$S2133)-(ABS($P2133)*$V$5)+(($F2134-$C2134)*$V$4*$S2134),IF(OR($S2133&amp;$O2133="11",$S2133&amp;$O2133="-1-1"),(($F2134-$F2133)*$V$4*$S2134),0))))</f>
        <v>-2240</v>
      </c>
      <c r="V2134" s="82">
        <f t="shared" ca="1" si="314"/>
        <v>161338.6599999998</v>
      </c>
      <c r="W2134" s="50"/>
      <c r="X2134" s="50"/>
      <c r="Y2134" s="50"/>
      <c r="Z2134" s="50"/>
      <c r="AA2134" s="50"/>
      <c r="AG2134" s="50"/>
      <c r="AH2134" s="50"/>
      <c r="AI2134" s="50"/>
      <c r="AJ2134" s="50"/>
      <c r="AK2134" s="50"/>
      <c r="AL2134" s="50"/>
      <c r="AM2134" s="50"/>
      <c r="AN2134" s="50"/>
      <c r="AO2134" s="50"/>
      <c r="AP2134" s="138" t="str">
        <f>IF(NOT($AS2134=$AS2135),ROW(),"")</f>
        <v/>
      </c>
      <c r="AQ2134" s="20" t="str">
        <f>IF(NOT(AS2134=AS2135),AS2135,"")</f>
        <v/>
      </c>
      <c r="AR2134" s="20" t="str">
        <f>INDEX($AB$15:$AM$15,MATCH($AS2134,$AB$11:$AM$11,0))</f>
        <v>out</v>
      </c>
      <c r="AS2134" s="20" t="str">
        <f>LEFT(AT2134,4)</f>
        <v>2008</v>
      </c>
      <c r="AT2134" s="139" t="str">
        <f>LEFT(B2134,6)</f>
        <v>200804</v>
      </c>
    </row>
    <row r="2135" spans="2:46" x14ac:dyDescent="0.25">
      <c r="B2135" s="11">
        <f>'Market Data'!B2121</f>
        <v>20080428</v>
      </c>
      <c r="C2135" s="2">
        <f>'Market Data'!C2121</f>
        <v>7410.5</v>
      </c>
      <c r="D2135" s="2">
        <f>'Market Data'!D2121</f>
        <v>7452</v>
      </c>
      <c r="E2135" s="2">
        <f>'Market Data'!E2121</f>
        <v>7392</v>
      </c>
      <c r="F2135" s="12">
        <f>'Market Data'!F2121</f>
        <v>7405.5</v>
      </c>
      <c r="H2135" s="151">
        <f t="shared" si="315"/>
        <v>2117</v>
      </c>
      <c r="I2135" s="244">
        <f ca="1">IF($H2135&lt;($J$6+1),"",PFE(OFFSET($F2135,0,0,-$J$6)))</f>
        <v>-0.16251878605737624</v>
      </c>
      <c r="J2135" s="19"/>
      <c r="K2135" s="139" t="str">
        <f t="shared" ca="1" si="316"/>
        <v>Short</v>
      </c>
      <c r="L2135" s="243" t="e">
        <f t="shared" ca="1" si="311"/>
        <v>#N/A</v>
      </c>
      <c r="M2135" s="242" t="e">
        <f t="shared" ca="1" si="312"/>
        <v>#N/A</v>
      </c>
      <c r="N2135" s="20"/>
      <c r="O2135" s="74">
        <f t="shared" ca="1" si="317"/>
        <v>-1</v>
      </c>
      <c r="P2135" s="75">
        <f t="shared" ca="1" si="309"/>
        <v>0</v>
      </c>
      <c r="Q2135" s="76" t="str">
        <f t="shared" ca="1" si="313"/>
        <v/>
      </c>
      <c r="R2135" s="75"/>
      <c r="S2135" s="77">
        <f t="shared" ca="1" si="310"/>
        <v>-1</v>
      </c>
      <c r="T2135" s="78"/>
      <c r="U2135" s="81">
        <f t="shared" ca="1" si="318"/>
        <v>-507.5</v>
      </c>
      <c r="V2135" s="82">
        <f t="shared" ca="1" si="314"/>
        <v>160831.1599999998</v>
      </c>
      <c r="W2135" s="50"/>
      <c r="X2135" s="50"/>
      <c r="Y2135" s="50"/>
      <c r="Z2135" s="50"/>
      <c r="AA2135" s="50"/>
      <c r="AG2135" s="50"/>
      <c r="AH2135" s="50"/>
      <c r="AI2135" s="50"/>
      <c r="AJ2135" s="50"/>
      <c r="AK2135" s="50"/>
      <c r="AL2135" s="50"/>
      <c r="AM2135" s="50"/>
      <c r="AN2135" s="50"/>
      <c r="AO2135" s="50"/>
      <c r="AP2135" s="138" t="str">
        <f>IF(NOT($AS2135=$AS2136),ROW(),"")</f>
        <v/>
      </c>
      <c r="AQ2135" s="20" t="str">
        <f>IF(NOT(AS2135=AS2136),AS2136,"")</f>
        <v/>
      </c>
      <c r="AR2135" s="20" t="str">
        <f>INDEX($AB$15:$AM$15,MATCH($AS2135,$AB$11:$AM$11,0))</f>
        <v>out</v>
      </c>
      <c r="AS2135" s="20" t="str">
        <f>LEFT(AT2135,4)</f>
        <v>2008</v>
      </c>
      <c r="AT2135" s="139" t="str">
        <f>LEFT(B2135,6)</f>
        <v>200804</v>
      </c>
    </row>
    <row r="2136" spans="2:46" x14ac:dyDescent="0.25">
      <c r="B2136" s="11">
        <f>'Market Data'!B2122</f>
        <v>20080429</v>
      </c>
      <c r="C2136" s="2">
        <f>'Market Data'!C2122</f>
        <v>7418</v>
      </c>
      <c r="D2136" s="2">
        <f>'Market Data'!D2122</f>
        <v>7418</v>
      </c>
      <c r="E2136" s="2">
        <f>'Market Data'!E2122</f>
        <v>7339.5</v>
      </c>
      <c r="F2136" s="12">
        <f>'Market Data'!F2122</f>
        <v>7370</v>
      </c>
      <c r="H2136" s="151">
        <f t="shared" si="315"/>
        <v>2118</v>
      </c>
      <c r="I2136" s="244">
        <f ca="1">IF($H2136&lt;($J$6+1),"",PFE(OFFSET($F2136,0,0,-$J$6)))</f>
        <v>-0.17644523078347132</v>
      </c>
      <c r="J2136" s="19"/>
      <c r="K2136" s="139" t="str">
        <f t="shared" ca="1" si="316"/>
        <v>Short</v>
      </c>
      <c r="L2136" s="243" t="e">
        <f t="shared" ca="1" si="311"/>
        <v>#N/A</v>
      </c>
      <c r="M2136" s="242" t="e">
        <f t="shared" ca="1" si="312"/>
        <v>#N/A</v>
      </c>
      <c r="N2136" s="20"/>
      <c r="O2136" s="74">
        <f t="shared" ca="1" si="317"/>
        <v>-1</v>
      </c>
      <c r="P2136" s="75">
        <f t="shared" ca="1" si="309"/>
        <v>0</v>
      </c>
      <c r="Q2136" s="76" t="str">
        <f t="shared" ca="1" si="313"/>
        <v/>
      </c>
      <c r="R2136" s="75"/>
      <c r="S2136" s="77">
        <f t="shared" ca="1" si="310"/>
        <v>-1</v>
      </c>
      <c r="T2136" s="78"/>
      <c r="U2136" s="81">
        <f t="shared" ca="1" si="318"/>
        <v>1242.5</v>
      </c>
      <c r="V2136" s="82">
        <f t="shared" ca="1" si="314"/>
        <v>162073.6599999998</v>
      </c>
      <c r="W2136" s="50"/>
      <c r="X2136" s="50"/>
      <c r="Y2136" s="50"/>
      <c r="Z2136" s="50"/>
      <c r="AA2136" s="50"/>
      <c r="AG2136" s="50"/>
      <c r="AH2136" s="50"/>
      <c r="AI2136" s="50"/>
      <c r="AJ2136" s="50"/>
      <c r="AK2136" s="50"/>
      <c r="AL2136" s="50"/>
      <c r="AM2136" s="50"/>
      <c r="AN2136" s="50"/>
      <c r="AO2136" s="50"/>
      <c r="AP2136" s="138" t="str">
        <f>IF(NOT($AS2136=$AS2137),ROW(),"")</f>
        <v/>
      </c>
      <c r="AQ2136" s="20" t="str">
        <f>IF(NOT(AS2136=AS2137),AS2137,"")</f>
        <v/>
      </c>
      <c r="AR2136" s="20" t="str">
        <f>INDEX($AB$15:$AM$15,MATCH($AS2136,$AB$11:$AM$11,0))</f>
        <v>out</v>
      </c>
      <c r="AS2136" s="20" t="str">
        <f>LEFT(AT2136,4)</f>
        <v>2008</v>
      </c>
      <c r="AT2136" s="139" t="str">
        <f>LEFT(B2136,6)</f>
        <v>200804</v>
      </c>
    </row>
    <row r="2137" spans="2:46" x14ac:dyDescent="0.25">
      <c r="B2137" s="11">
        <f>'Market Data'!B2123</f>
        <v>20080430</v>
      </c>
      <c r="C2137" s="2">
        <f>'Market Data'!C2123</f>
        <v>7376</v>
      </c>
      <c r="D2137" s="2">
        <f>'Market Data'!D2123</f>
        <v>7442.5</v>
      </c>
      <c r="E2137" s="2">
        <f>'Market Data'!E2123</f>
        <v>7332</v>
      </c>
      <c r="F2137" s="12">
        <f>'Market Data'!F2123</f>
        <v>7430.5</v>
      </c>
      <c r="H2137" s="151">
        <f t="shared" si="315"/>
        <v>2119</v>
      </c>
      <c r="I2137" s="244">
        <f ca="1">IF($H2137&lt;($J$6+1),"",PFE(OFFSET($F2137,0,0,-$J$6)))</f>
        <v>-0.1514031633101055</v>
      </c>
      <c r="J2137" s="19"/>
      <c r="K2137" s="139" t="str">
        <f t="shared" ca="1" si="316"/>
        <v>Short</v>
      </c>
      <c r="L2137" s="243" t="e">
        <f t="shared" ca="1" si="311"/>
        <v>#N/A</v>
      </c>
      <c r="M2137" s="242" t="e">
        <f t="shared" ca="1" si="312"/>
        <v>#N/A</v>
      </c>
      <c r="N2137" s="20"/>
      <c r="O2137" s="74">
        <f t="shared" ca="1" si="317"/>
        <v>-1</v>
      </c>
      <c r="P2137" s="75">
        <f t="shared" ca="1" si="309"/>
        <v>0</v>
      </c>
      <c r="Q2137" s="76" t="str">
        <f t="shared" ca="1" si="313"/>
        <v/>
      </c>
      <c r="R2137" s="75"/>
      <c r="S2137" s="77">
        <f t="shared" ca="1" si="310"/>
        <v>-1</v>
      </c>
      <c r="T2137" s="78"/>
      <c r="U2137" s="81">
        <f t="shared" ca="1" si="318"/>
        <v>-2117.5</v>
      </c>
      <c r="V2137" s="82">
        <f t="shared" ca="1" si="314"/>
        <v>159956.1599999998</v>
      </c>
      <c r="W2137" s="50"/>
      <c r="X2137" s="50"/>
      <c r="Y2137" s="50"/>
      <c r="Z2137" s="50"/>
      <c r="AA2137" s="50"/>
      <c r="AG2137" s="50"/>
      <c r="AH2137" s="50"/>
      <c r="AI2137" s="50"/>
      <c r="AJ2137" s="50"/>
      <c r="AK2137" s="50"/>
      <c r="AL2137" s="50"/>
      <c r="AM2137" s="50"/>
      <c r="AN2137" s="50"/>
      <c r="AO2137" s="50"/>
      <c r="AP2137" s="138" t="str">
        <f>IF(NOT($AS2137=$AS2138),ROW(),"")</f>
        <v/>
      </c>
      <c r="AQ2137" s="20" t="str">
        <f>IF(NOT(AS2137=AS2138),AS2138,"")</f>
        <v/>
      </c>
      <c r="AR2137" s="20" t="str">
        <f>INDEX($AB$15:$AM$15,MATCH($AS2137,$AB$11:$AM$11,0))</f>
        <v>out</v>
      </c>
      <c r="AS2137" s="20" t="str">
        <f>LEFT(AT2137,4)</f>
        <v>2008</v>
      </c>
      <c r="AT2137" s="139" t="str">
        <f>LEFT(B2137,6)</f>
        <v>200804</v>
      </c>
    </row>
    <row r="2138" spans="2:46" x14ac:dyDescent="0.25">
      <c r="B2138" s="11">
        <f>'Market Data'!B2124</f>
        <v>20080502</v>
      </c>
      <c r="C2138" s="2">
        <f>'Market Data'!C2124</f>
        <v>7483</v>
      </c>
      <c r="D2138" s="2">
        <f>'Market Data'!D2124</f>
        <v>7572.5</v>
      </c>
      <c r="E2138" s="2">
        <f>'Market Data'!E2124</f>
        <v>7479.5</v>
      </c>
      <c r="F2138" s="12">
        <f>'Market Data'!F2124</f>
        <v>7511</v>
      </c>
      <c r="H2138" s="151">
        <f t="shared" si="315"/>
        <v>2120</v>
      </c>
      <c r="I2138" s="244">
        <f ca="1">IF($H2138&lt;($J$6+1),"",PFE(OFFSET($F2138,0,0,-$J$6)))</f>
        <v>-0.1367198108404695</v>
      </c>
      <c r="J2138" s="19"/>
      <c r="K2138" s="139" t="str">
        <f t="shared" ca="1" si="316"/>
        <v>Short</v>
      </c>
      <c r="L2138" s="243" t="e">
        <f t="shared" ca="1" si="311"/>
        <v>#N/A</v>
      </c>
      <c r="M2138" s="242" t="e">
        <f t="shared" ca="1" si="312"/>
        <v>#N/A</v>
      </c>
      <c r="N2138" s="20"/>
      <c r="O2138" s="74">
        <f t="shared" ca="1" si="317"/>
        <v>-1</v>
      </c>
      <c r="P2138" s="75">
        <f t="shared" ca="1" si="309"/>
        <v>0</v>
      </c>
      <c r="Q2138" s="76" t="str">
        <f t="shared" ca="1" si="313"/>
        <v/>
      </c>
      <c r="R2138" s="75"/>
      <c r="S2138" s="77">
        <f t="shared" ca="1" si="310"/>
        <v>-1</v>
      </c>
      <c r="T2138" s="78"/>
      <c r="U2138" s="81">
        <f t="shared" ca="1" si="318"/>
        <v>-2817.5</v>
      </c>
      <c r="V2138" s="82">
        <f t="shared" ca="1" si="314"/>
        <v>157138.6599999998</v>
      </c>
      <c r="W2138" s="50"/>
      <c r="X2138" s="50"/>
      <c r="Y2138" s="50"/>
      <c r="Z2138" s="50"/>
      <c r="AA2138" s="50"/>
      <c r="AG2138" s="50"/>
      <c r="AH2138" s="50"/>
      <c r="AI2138" s="50"/>
      <c r="AJ2138" s="50"/>
      <c r="AK2138" s="50"/>
      <c r="AL2138" s="50"/>
      <c r="AM2138" s="50"/>
      <c r="AN2138" s="50"/>
      <c r="AO2138" s="50"/>
      <c r="AP2138" s="138" t="str">
        <f>IF(NOT($AS2138=$AS2139),ROW(),"")</f>
        <v/>
      </c>
      <c r="AQ2138" s="20" t="str">
        <f>IF(NOT(AS2138=AS2139),AS2139,"")</f>
        <v/>
      </c>
      <c r="AR2138" s="20" t="str">
        <f>INDEX($AB$15:$AM$15,MATCH($AS2138,$AB$11:$AM$11,0))</f>
        <v>out</v>
      </c>
      <c r="AS2138" s="20" t="str">
        <f>LEFT(AT2138,4)</f>
        <v>2008</v>
      </c>
      <c r="AT2138" s="139" t="str">
        <f>LEFT(B2138,6)</f>
        <v>200805</v>
      </c>
    </row>
    <row r="2139" spans="2:46" x14ac:dyDescent="0.25">
      <c r="B2139" s="11">
        <f>'Market Data'!B2125</f>
        <v>20080505</v>
      </c>
      <c r="C2139" s="2">
        <f>'Market Data'!C2125</f>
        <v>7495</v>
      </c>
      <c r="D2139" s="2">
        <f>'Market Data'!D2125</f>
        <v>7551</v>
      </c>
      <c r="E2139" s="2">
        <f>'Market Data'!E2125</f>
        <v>7489</v>
      </c>
      <c r="F2139" s="12">
        <f>'Market Data'!F2125</f>
        <v>7529</v>
      </c>
      <c r="H2139" s="151">
        <f t="shared" si="315"/>
        <v>2121</v>
      </c>
      <c r="I2139" s="244">
        <f ca="1">IF($H2139&lt;($J$6+1),"",PFE(OFFSET($F2139,0,0,-$J$6)))</f>
        <v>-0.12034886540152244</v>
      </c>
      <c r="J2139" s="19"/>
      <c r="K2139" s="139" t="str">
        <f t="shared" ca="1" si="316"/>
        <v>Short</v>
      </c>
      <c r="L2139" s="243" t="e">
        <f t="shared" ca="1" si="311"/>
        <v>#N/A</v>
      </c>
      <c r="M2139" s="242" t="e">
        <f t="shared" ca="1" si="312"/>
        <v>#N/A</v>
      </c>
      <c r="N2139" s="20"/>
      <c r="O2139" s="74">
        <f t="shared" ca="1" si="317"/>
        <v>-1</v>
      </c>
      <c r="P2139" s="75">
        <f t="shared" ca="1" si="309"/>
        <v>0</v>
      </c>
      <c r="Q2139" s="76" t="str">
        <f t="shared" ca="1" si="313"/>
        <v/>
      </c>
      <c r="R2139" s="75"/>
      <c r="S2139" s="77">
        <f t="shared" ca="1" si="310"/>
        <v>-1</v>
      </c>
      <c r="T2139" s="78"/>
      <c r="U2139" s="81">
        <f t="shared" ca="1" si="318"/>
        <v>-630</v>
      </c>
      <c r="V2139" s="82">
        <f t="shared" ca="1" si="314"/>
        <v>156508.6599999998</v>
      </c>
      <c r="W2139" s="50"/>
      <c r="X2139" s="50"/>
      <c r="Y2139" s="50"/>
      <c r="Z2139" s="50"/>
      <c r="AA2139" s="50"/>
      <c r="AG2139" s="50"/>
      <c r="AH2139" s="50"/>
      <c r="AI2139" s="50"/>
      <c r="AJ2139" s="50"/>
      <c r="AK2139" s="50"/>
      <c r="AL2139" s="50"/>
      <c r="AM2139" s="50"/>
      <c r="AN2139" s="50"/>
      <c r="AO2139" s="50"/>
      <c r="AP2139" s="138" t="str">
        <f>IF(NOT($AS2139=$AS2140),ROW(),"")</f>
        <v/>
      </c>
      <c r="AQ2139" s="20" t="str">
        <f>IF(NOT(AS2139=AS2140),AS2140,"")</f>
        <v/>
      </c>
      <c r="AR2139" s="20" t="str">
        <f>INDEX($AB$15:$AM$15,MATCH($AS2139,$AB$11:$AM$11,0))</f>
        <v>out</v>
      </c>
      <c r="AS2139" s="20" t="str">
        <f>LEFT(AT2139,4)</f>
        <v>2008</v>
      </c>
      <c r="AT2139" s="139" t="str">
        <f>LEFT(B2139,6)</f>
        <v>200805</v>
      </c>
    </row>
    <row r="2140" spans="2:46" x14ac:dyDescent="0.25">
      <c r="B2140" s="11">
        <f>'Market Data'!B2126</f>
        <v>20080506</v>
      </c>
      <c r="C2140" s="2">
        <f>'Market Data'!C2126</f>
        <v>7535</v>
      </c>
      <c r="D2140" s="2">
        <f>'Market Data'!D2126</f>
        <v>7538.5</v>
      </c>
      <c r="E2140" s="2">
        <f>'Market Data'!E2126</f>
        <v>7444.5</v>
      </c>
      <c r="F2140" s="12">
        <f>'Market Data'!F2126</f>
        <v>7528</v>
      </c>
      <c r="H2140" s="151">
        <f t="shared" si="315"/>
        <v>2122</v>
      </c>
      <c r="I2140" s="244">
        <f ca="1">IF($H2140&lt;($J$6+1),"",PFE(OFFSET($F2140,0,0,-$J$6)))</f>
        <v>-0.12492961126846212</v>
      </c>
      <c r="J2140" s="19"/>
      <c r="K2140" s="139" t="str">
        <f t="shared" ca="1" si="316"/>
        <v>Short</v>
      </c>
      <c r="L2140" s="243" t="e">
        <f t="shared" ca="1" si="311"/>
        <v>#N/A</v>
      </c>
      <c r="M2140" s="242" t="e">
        <f t="shared" ca="1" si="312"/>
        <v>#N/A</v>
      </c>
      <c r="N2140" s="20"/>
      <c r="O2140" s="74">
        <f t="shared" ca="1" si="317"/>
        <v>-1</v>
      </c>
      <c r="P2140" s="75">
        <f t="shared" ca="1" si="309"/>
        <v>0</v>
      </c>
      <c r="Q2140" s="76" t="str">
        <f t="shared" ca="1" si="313"/>
        <v/>
      </c>
      <c r="R2140" s="75"/>
      <c r="S2140" s="77">
        <f t="shared" ca="1" si="310"/>
        <v>-1</v>
      </c>
      <c r="T2140" s="78"/>
      <c r="U2140" s="81">
        <f t="shared" ca="1" si="318"/>
        <v>35</v>
      </c>
      <c r="V2140" s="82">
        <f t="shared" ca="1" si="314"/>
        <v>156543.6599999998</v>
      </c>
      <c r="W2140" s="50"/>
      <c r="X2140" s="50"/>
      <c r="Y2140" s="50"/>
      <c r="Z2140" s="50"/>
      <c r="AA2140" s="50"/>
      <c r="AG2140" s="50"/>
      <c r="AH2140" s="50"/>
      <c r="AI2140" s="50"/>
      <c r="AJ2140" s="50"/>
      <c r="AK2140" s="50"/>
      <c r="AL2140" s="50"/>
      <c r="AM2140" s="50"/>
      <c r="AN2140" s="50"/>
      <c r="AO2140" s="50"/>
      <c r="AP2140" s="138" t="str">
        <f>IF(NOT($AS2140=$AS2141),ROW(),"")</f>
        <v/>
      </c>
      <c r="AQ2140" s="20" t="str">
        <f>IF(NOT(AS2140=AS2141),AS2141,"")</f>
        <v/>
      </c>
      <c r="AR2140" s="20" t="str">
        <f>INDEX($AB$15:$AM$15,MATCH($AS2140,$AB$11:$AM$11,0))</f>
        <v>out</v>
      </c>
      <c r="AS2140" s="20" t="str">
        <f>LEFT(AT2140,4)</f>
        <v>2008</v>
      </c>
      <c r="AT2140" s="139" t="str">
        <f>LEFT(B2140,6)</f>
        <v>200805</v>
      </c>
    </row>
    <row r="2141" spans="2:46" x14ac:dyDescent="0.25">
      <c r="B2141" s="11">
        <f>'Market Data'!B2127</f>
        <v>20080507</v>
      </c>
      <c r="C2141" s="2">
        <f>'Market Data'!C2127</f>
        <v>7526</v>
      </c>
      <c r="D2141" s="2">
        <f>'Market Data'!D2127</f>
        <v>7585</v>
      </c>
      <c r="E2141" s="2">
        <f>'Market Data'!E2127</f>
        <v>7512</v>
      </c>
      <c r="F2141" s="12">
        <f>'Market Data'!F2127</f>
        <v>7545.5</v>
      </c>
      <c r="H2141" s="151">
        <f t="shared" si="315"/>
        <v>2123</v>
      </c>
      <c r="I2141" s="244">
        <f ca="1">IF($H2141&lt;($J$6+1),"",PFE(OFFSET($F2141,0,0,-$J$6)))</f>
        <v>-0.12477234808160176</v>
      </c>
      <c r="J2141" s="19"/>
      <c r="K2141" s="139" t="str">
        <f t="shared" ca="1" si="316"/>
        <v>Short</v>
      </c>
      <c r="L2141" s="243" t="e">
        <f t="shared" ca="1" si="311"/>
        <v>#N/A</v>
      </c>
      <c r="M2141" s="242" t="e">
        <f t="shared" ca="1" si="312"/>
        <v>#N/A</v>
      </c>
      <c r="N2141" s="20"/>
      <c r="O2141" s="74">
        <f t="shared" ca="1" si="317"/>
        <v>-1</v>
      </c>
      <c r="P2141" s="75">
        <f t="shared" ca="1" si="309"/>
        <v>0</v>
      </c>
      <c r="Q2141" s="76" t="str">
        <f t="shared" ca="1" si="313"/>
        <v/>
      </c>
      <c r="R2141" s="75"/>
      <c r="S2141" s="77">
        <f t="shared" ca="1" si="310"/>
        <v>-1</v>
      </c>
      <c r="T2141" s="78"/>
      <c r="U2141" s="81">
        <f t="shared" ca="1" si="318"/>
        <v>-612.5</v>
      </c>
      <c r="V2141" s="82">
        <f t="shared" ca="1" si="314"/>
        <v>155931.1599999998</v>
      </c>
      <c r="W2141" s="50"/>
      <c r="X2141" s="50"/>
      <c r="Y2141" s="50"/>
      <c r="Z2141" s="50"/>
      <c r="AA2141" s="50"/>
      <c r="AG2141" s="50"/>
      <c r="AH2141" s="50"/>
      <c r="AI2141" s="50"/>
      <c r="AJ2141" s="50"/>
      <c r="AK2141" s="50"/>
      <c r="AL2141" s="50"/>
      <c r="AM2141" s="50"/>
      <c r="AN2141" s="50"/>
      <c r="AO2141" s="50"/>
      <c r="AP2141" s="138" t="str">
        <f>IF(NOT($AS2141=$AS2142),ROW(),"")</f>
        <v/>
      </c>
      <c r="AQ2141" s="20" t="str">
        <f>IF(NOT(AS2141=AS2142),AS2142,"")</f>
        <v/>
      </c>
      <c r="AR2141" s="20" t="str">
        <f>INDEX($AB$15:$AM$15,MATCH($AS2141,$AB$11:$AM$11,0))</f>
        <v>out</v>
      </c>
      <c r="AS2141" s="20" t="str">
        <f>LEFT(AT2141,4)</f>
        <v>2008</v>
      </c>
      <c r="AT2141" s="139" t="str">
        <f>LEFT(B2141,6)</f>
        <v>200805</v>
      </c>
    </row>
    <row r="2142" spans="2:46" x14ac:dyDescent="0.25">
      <c r="B2142" s="11">
        <f>'Market Data'!B2128</f>
        <v>20080508</v>
      </c>
      <c r="C2142" s="2">
        <f>'Market Data'!C2128</f>
        <v>7498.5</v>
      </c>
      <c r="D2142" s="2">
        <f>'Market Data'!D2128</f>
        <v>7551.5</v>
      </c>
      <c r="E2142" s="2">
        <f>'Market Data'!E2128</f>
        <v>7483.5</v>
      </c>
      <c r="F2142" s="12">
        <f>'Market Data'!F2128</f>
        <v>7537.5</v>
      </c>
      <c r="H2142" s="151">
        <f t="shared" si="315"/>
        <v>2124</v>
      </c>
      <c r="I2142" s="244">
        <f ca="1">IF($H2142&lt;($J$6+1),"",PFE(OFFSET($F2142,0,0,-$J$6)))</f>
        <v>-0.11719089538155741</v>
      </c>
      <c r="J2142" s="19"/>
      <c r="K2142" s="139" t="str">
        <f t="shared" ca="1" si="316"/>
        <v>Short</v>
      </c>
      <c r="L2142" s="243" t="e">
        <f t="shared" ca="1" si="311"/>
        <v>#N/A</v>
      </c>
      <c r="M2142" s="242" t="e">
        <f t="shared" ca="1" si="312"/>
        <v>#N/A</v>
      </c>
      <c r="N2142" s="20"/>
      <c r="O2142" s="74">
        <f t="shared" ca="1" si="317"/>
        <v>-1</v>
      </c>
      <c r="P2142" s="75">
        <f t="shared" ca="1" si="309"/>
        <v>0</v>
      </c>
      <c r="Q2142" s="76" t="str">
        <f t="shared" ca="1" si="313"/>
        <v/>
      </c>
      <c r="R2142" s="75"/>
      <c r="S2142" s="77">
        <f t="shared" ca="1" si="310"/>
        <v>-1</v>
      </c>
      <c r="T2142" s="78"/>
      <c r="U2142" s="81">
        <f t="shared" ca="1" si="318"/>
        <v>280</v>
      </c>
      <c r="V2142" s="82">
        <f t="shared" ca="1" si="314"/>
        <v>156211.1599999998</v>
      </c>
      <c r="W2142" s="50"/>
      <c r="X2142" s="50"/>
      <c r="Y2142" s="50"/>
      <c r="Z2142" s="50"/>
      <c r="AA2142" s="50"/>
      <c r="AG2142" s="50"/>
      <c r="AH2142" s="50"/>
      <c r="AI2142" s="50"/>
      <c r="AJ2142" s="50"/>
      <c r="AK2142" s="50"/>
      <c r="AL2142" s="50"/>
      <c r="AM2142" s="50"/>
      <c r="AN2142" s="50"/>
      <c r="AO2142" s="50"/>
      <c r="AP2142" s="138" t="str">
        <f>IF(NOT($AS2142=$AS2143),ROW(),"")</f>
        <v/>
      </c>
      <c r="AQ2142" s="20" t="str">
        <f>IF(NOT(AS2142=AS2143),AS2143,"")</f>
        <v/>
      </c>
      <c r="AR2142" s="20" t="str">
        <f>INDEX($AB$15:$AM$15,MATCH($AS2142,$AB$11:$AM$11,0))</f>
        <v>out</v>
      </c>
      <c r="AS2142" s="20" t="str">
        <f>LEFT(AT2142,4)</f>
        <v>2008</v>
      </c>
      <c r="AT2142" s="139" t="str">
        <f>LEFT(B2142,6)</f>
        <v>200805</v>
      </c>
    </row>
    <row r="2143" spans="2:46" x14ac:dyDescent="0.25">
      <c r="B2143" s="11">
        <f>'Market Data'!B2129</f>
        <v>20080509</v>
      </c>
      <c r="C2143" s="2">
        <f>'Market Data'!C2129</f>
        <v>7497</v>
      </c>
      <c r="D2143" s="2">
        <f>'Market Data'!D2129</f>
        <v>7505</v>
      </c>
      <c r="E2143" s="2">
        <f>'Market Data'!E2129</f>
        <v>7433</v>
      </c>
      <c r="F2143" s="12">
        <f>'Market Data'!F2129</f>
        <v>7470</v>
      </c>
      <c r="H2143" s="151">
        <f t="shared" si="315"/>
        <v>2125</v>
      </c>
      <c r="I2143" s="244">
        <f ca="1">IF($H2143&lt;($J$6+1),"",PFE(OFFSET($F2143,0,0,-$J$6)))</f>
        <v>-0.12275016564552162</v>
      </c>
      <c r="J2143" s="19"/>
      <c r="K2143" s="139" t="str">
        <f t="shared" ca="1" si="316"/>
        <v>Short</v>
      </c>
      <c r="L2143" s="243" t="e">
        <f t="shared" ca="1" si="311"/>
        <v>#N/A</v>
      </c>
      <c r="M2143" s="242" t="e">
        <f t="shared" ca="1" si="312"/>
        <v>#N/A</v>
      </c>
      <c r="N2143" s="20"/>
      <c r="O2143" s="74">
        <f t="shared" ca="1" si="317"/>
        <v>-1</v>
      </c>
      <c r="P2143" s="75">
        <f t="shared" ca="1" si="309"/>
        <v>0</v>
      </c>
      <c r="Q2143" s="76" t="str">
        <f t="shared" ca="1" si="313"/>
        <v/>
      </c>
      <c r="R2143" s="75"/>
      <c r="S2143" s="77">
        <f t="shared" ca="1" si="310"/>
        <v>-1</v>
      </c>
      <c r="T2143" s="78"/>
      <c r="U2143" s="81">
        <f t="shared" ca="1" si="318"/>
        <v>2362.5</v>
      </c>
      <c r="V2143" s="82">
        <f t="shared" ca="1" si="314"/>
        <v>158573.6599999998</v>
      </c>
      <c r="W2143" s="50"/>
      <c r="X2143" s="50"/>
      <c r="Y2143" s="50"/>
      <c r="Z2143" s="50"/>
      <c r="AA2143" s="50"/>
      <c r="AG2143" s="50"/>
      <c r="AH2143" s="50"/>
      <c r="AI2143" s="50"/>
      <c r="AJ2143" s="50"/>
      <c r="AK2143" s="50"/>
      <c r="AL2143" s="50"/>
      <c r="AM2143" s="50"/>
      <c r="AN2143" s="50"/>
      <c r="AO2143" s="50"/>
      <c r="AP2143" s="138" t="str">
        <f>IF(NOT($AS2143=$AS2144),ROW(),"")</f>
        <v/>
      </c>
      <c r="AQ2143" s="20" t="str">
        <f>IF(NOT(AS2143=AS2144),AS2144,"")</f>
        <v/>
      </c>
      <c r="AR2143" s="20" t="str">
        <f>INDEX($AB$15:$AM$15,MATCH($AS2143,$AB$11:$AM$11,0))</f>
        <v>out</v>
      </c>
      <c r="AS2143" s="20" t="str">
        <f>LEFT(AT2143,4)</f>
        <v>2008</v>
      </c>
      <c r="AT2143" s="139" t="str">
        <f>LEFT(B2143,6)</f>
        <v>200805</v>
      </c>
    </row>
    <row r="2144" spans="2:46" x14ac:dyDescent="0.25">
      <c r="B2144" s="11">
        <f>'Market Data'!B2130</f>
        <v>20080512</v>
      </c>
      <c r="C2144" s="2">
        <f>'Market Data'!C2130</f>
        <v>7497</v>
      </c>
      <c r="D2144" s="2">
        <f>'Market Data'!D2130</f>
        <v>7539</v>
      </c>
      <c r="E2144" s="2">
        <f>'Market Data'!E2130</f>
        <v>7479</v>
      </c>
      <c r="F2144" s="12">
        <f>'Market Data'!F2130</f>
        <v>7522</v>
      </c>
      <c r="H2144" s="151">
        <f t="shared" si="315"/>
        <v>2126</v>
      </c>
      <c r="I2144" s="244">
        <f ca="1">IF($H2144&lt;($J$6+1),"",PFE(OFFSET($F2144,0,0,-$J$6)))</f>
        <v>-0.1088783240601998</v>
      </c>
      <c r="J2144" s="19"/>
      <c r="K2144" s="139" t="str">
        <f t="shared" ca="1" si="316"/>
        <v>Short</v>
      </c>
      <c r="L2144" s="243" t="e">
        <f t="shared" ca="1" si="311"/>
        <v>#N/A</v>
      </c>
      <c r="M2144" s="242" t="e">
        <f t="shared" ca="1" si="312"/>
        <v>#N/A</v>
      </c>
      <c r="N2144" s="20"/>
      <c r="O2144" s="74">
        <f t="shared" ca="1" si="317"/>
        <v>-1</v>
      </c>
      <c r="P2144" s="75">
        <f t="shared" ca="1" si="309"/>
        <v>0</v>
      </c>
      <c r="Q2144" s="76" t="str">
        <f t="shared" ca="1" si="313"/>
        <v/>
      </c>
      <c r="R2144" s="75"/>
      <c r="S2144" s="77">
        <f t="shared" ca="1" si="310"/>
        <v>-1</v>
      </c>
      <c r="T2144" s="78"/>
      <c r="U2144" s="81">
        <f t="shared" ca="1" si="318"/>
        <v>-1820</v>
      </c>
      <c r="V2144" s="82">
        <f t="shared" ca="1" si="314"/>
        <v>156753.6599999998</v>
      </c>
      <c r="W2144" s="50"/>
      <c r="X2144" s="50"/>
      <c r="Y2144" s="50"/>
      <c r="Z2144" s="50"/>
      <c r="AA2144" s="50"/>
      <c r="AG2144" s="50"/>
      <c r="AH2144" s="50"/>
      <c r="AI2144" s="50"/>
      <c r="AJ2144" s="50"/>
      <c r="AK2144" s="50"/>
      <c r="AL2144" s="50"/>
      <c r="AM2144" s="50"/>
      <c r="AN2144" s="50"/>
      <c r="AO2144" s="50"/>
      <c r="AP2144" s="138" t="str">
        <f>IF(NOT($AS2144=$AS2145),ROW(),"")</f>
        <v/>
      </c>
      <c r="AQ2144" s="20" t="str">
        <f>IF(NOT(AS2144=AS2145),AS2145,"")</f>
        <v/>
      </c>
      <c r="AR2144" s="20" t="str">
        <f>INDEX($AB$15:$AM$15,MATCH($AS2144,$AB$11:$AM$11,0))</f>
        <v>out</v>
      </c>
      <c r="AS2144" s="20" t="str">
        <f>LEFT(AT2144,4)</f>
        <v>2008</v>
      </c>
      <c r="AT2144" s="139" t="str">
        <f>LEFT(B2144,6)</f>
        <v>200805</v>
      </c>
    </row>
    <row r="2145" spans="2:46" x14ac:dyDescent="0.25">
      <c r="B2145" s="11">
        <f>'Market Data'!B2131</f>
        <v>20080513</v>
      </c>
      <c r="C2145" s="2">
        <f>'Market Data'!C2131</f>
        <v>7549</v>
      </c>
      <c r="D2145" s="2">
        <f>'Market Data'!D2131</f>
        <v>7554.5</v>
      </c>
      <c r="E2145" s="2">
        <f>'Market Data'!E2131</f>
        <v>7474.5</v>
      </c>
      <c r="F2145" s="12">
        <f>'Market Data'!F2131</f>
        <v>7533.5</v>
      </c>
      <c r="H2145" s="151">
        <f t="shared" si="315"/>
        <v>2127</v>
      </c>
      <c r="I2145" s="244">
        <f ca="1">IF($H2145&lt;($J$6+1),"",PFE(OFFSET($F2145,0,0,-$J$6)))</f>
        <v>-0.10957647313147274</v>
      </c>
      <c r="J2145" s="19"/>
      <c r="K2145" s="139" t="str">
        <f t="shared" ca="1" si="316"/>
        <v>Short</v>
      </c>
      <c r="L2145" s="243" t="e">
        <f t="shared" ca="1" si="311"/>
        <v>#N/A</v>
      </c>
      <c r="M2145" s="242" t="e">
        <f t="shared" ca="1" si="312"/>
        <v>#N/A</v>
      </c>
      <c r="N2145" s="20"/>
      <c r="O2145" s="74">
        <f t="shared" ca="1" si="317"/>
        <v>-1</v>
      </c>
      <c r="P2145" s="75">
        <f t="shared" ca="1" si="309"/>
        <v>0</v>
      </c>
      <c r="Q2145" s="76" t="str">
        <f t="shared" ca="1" si="313"/>
        <v/>
      </c>
      <c r="R2145" s="75"/>
      <c r="S2145" s="77">
        <f t="shared" ca="1" si="310"/>
        <v>-1</v>
      </c>
      <c r="T2145" s="78"/>
      <c r="U2145" s="81">
        <f t="shared" ca="1" si="318"/>
        <v>-402.5</v>
      </c>
      <c r="V2145" s="82">
        <f t="shared" ca="1" si="314"/>
        <v>156351.1599999998</v>
      </c>
      <c r="W2145" s="50"/>
      <c r="X2145" s="50"/>
      <c r="Y2145" s="50"/>
      <c r="Z2145" s="50"/>
      <c r="AA2145" s="50"/>
      <c r="AG2145" s="50"/>
      <c r="AH2145" s="50"/>
      <c r="AI2145" s="50"/>
      <c r="AJ2145" s="50"/>
      <c r="AK2145" s="50"/>
      <c r="AL2145" s="50"/>
      <c r="AM2145" s="50"/>
      <c r="AN2145" s="50"/>
      <c r="AO2145" s="50"/>
      <c r="AP2145" s="138" t="str">
        <f>IF(NOT($AS2145=$AS2146),ROW(),"")</f>
        <v/>
      </c>
      <c r="AQ2145" s="20" t="str">
        <f>IF(NOT(AS2145=AS2146),AS2146,"")</f>
        <v/>
      </c>
      <c r="AR2145" s="20" t="str">
        <f>INDEX($AB$15:$AM$15,MATCH($AS2145,$AB$11:$AM$11,0))</f>
        <v>out</v>
      </c>
      <c r="AS2145" s="20" t="str">
        <f>LEFT(AT2145,4)</f>
        <v>2008</v>
      </c>
      <c r="AT2145" s="139" t="str">
        <f>LEFT(B2145,6)</f>
        <v>200805</v>
      </c>
    </row>
    <row r="2146" spans="2:46" x14ac:dyDescent="0.25">
      <c r="B2146" s="11">
        <f>'Market Data'!B2132</f>
        <v>20080514</v>
      </c>
      <c r="C2146" s="2">
        <f>'Market Data'!C2132</f>
        <v>7544</v>
      </c>
      <c r="D2146" s="2">
        <f>'Market Data'!D2132</f>
        <v>7573.5</v>
      </c>
      <c r="E2146" s="2">
        <f>'Market Data'!E2132</f>
        <v>7469.5</v>
      </c>
      <c r="F2146" s="12">
        <f>'Market Data'!F2132</f>
        <v>7556</v>
      </c>
      <c r="H2146" s="151">
        <f t="shared" si="315"/>
        <v>2128</v>
      </c>
      <c r="I2146" s="244">
        <f ca="1">IF($H2146&lt;($J$6+1),"",PFE(OFFSET($F2146,0,0,-$J$6)))</f>
        <v>-8.5817332115360148E-2</v>
      </c>
      <c r="J2146" s="19"/>
      <c r="K2146" s="139" t="str">
        <f t="shared" ca="1" si="316"/>
        <v>Short</v>
      </c>
      <c r="L2146" s="243" t="e">
        <f t="shared" ca="1" si="311"/>
        <v>#N/A</v>
      </c>
      <c r="M2146" s="242" t="e">
        <f t="shared" ca="1" si="312"/>
        <v>#N/A</v>
      </c>
      <c r="N2146" s="20"/>
      <c r="O2146" s="74">
        <f t="shared" ca="1" si="317"/>
        <v>-1</v>
      </c>
      <c r="P2146" s="75">
        <f t="shared" ca="1" si="309"/>
        <v>0</v>
      </c>
      <c r="Q2146" s="76" t="str">
        <f t="shared" ca="1" si="313"/>
        <v/>
      </c>
      <c r="R2146" s="75"/>
      <c r="S2146" s="77">
        <f t="shared" ca="1" si="310"/>
        <v>-1</v>
      </c>
      <c r="T2146" s="78"/>
      <c r="U2146" s="81">
        <f t="shared" ca="1" si="318"/>
        <v>-787.5</v>
      </c>
      <c r="V2146" s="82">
        <f t="shared" ca="1" si="314"/>
        <v>155563.6599999998</v>
      </c>
      <c r="W2146" s="50"/>
      <c r="X2146" s="50"/>
      <c r="Y2146" s="50"/>
      <c r="Z2146" s="50"/>
      <c r="AA2146" s="50"/>
      <c r="AG2146" s="50"/>
      <c r="AH2146" s="50"/>
      <c r="AI2146" s="50"/>
      <c r="AJ2146" s="50"/>
      <c r="AK2146" s="50"/>
      <c r="AL2146" s="50"/>
      <c r="AM2146" s="50"/>
      <c r="AN2146" s="50"/>
      <c r="AO2146" s="50"/>
      <c r="AP2146" s="138" t="str">
        <f>IF(NOT($AS2146=$AS2147),ROW(),"")</f>
        <v/>
      </c>
      <c r="AQ2146" s="20" t="str">
        <f>IF(NOT(AS2146=AS2147),AS2147,"")</f>
        <v/>
      </c>
      <c r="AR2146" s="20" t="str">
        <f>INDEX($AB$15:$AM$15,MATCH($AS2146,$AB$11:$AM$11,0))</f>
        <v>out</v>
      </c>
      <c r="AS2146" s="20" t="str">
        <f>LEFT(AT2146,4)</f>
        <v>2008</v>
      </c>
      <c r="AT2146" s="139" t="str">
        <f>LEFT(B2146,6)</f>
        <v>200805</v>
      </c>
    </row>
    <row r="2147" spans="2:46" x14ac:dyDescent="0.25">
      <c r="B2147" s="11">
        <f>'Market Data'!B2133</f>
        <v>20080515</v>
      </c>
      <c r="C2147" s="2">
        <f>'Market Data'!C2133</f>
        <v>7532</v>
      </c>
      <c r="D2147" s="2">
        <f>'Market Data'!D2133</f>
        <v>7591</v>
      </c>
      <c r="E2147" s="2">
        <f>'Market Data'!E2133</f>
        <v>7502</v>
      </c>
      <c r="F2147" s="12">
        <f>'Market Data'!F2133</f>
        <v>7571.5</v>
      </c>
      <c r="H2147" s="151">
        <f t="shared" si="315"/>
        <v>2129</v>
      </c>
      <c r="I2147" s="244">
        <f ca="1">IF($H2147&lt;($J$6+1),"",PFE(OFFSET($F2147,0,0,-$J$6)))</f>
        <v>-7.0698586409132347E-2</v>
      </c>
      <c r="J2147" s="19"/>
      <c r="K2147" s="139" t="str">
        <f t="shared" ca="1" si="316"/>
        <v>Short</v>
      </c>
      <c r="L2147" s="243" t="e">
        <f t="shared" ca="1" si="311"/>
        <v>#N/A</v>
      </c>
      <c r="M2147" s="242" t="e">
        <f t="shared" ca="1" si="312"/>
        <v>#N/A</v>
      </c>
      <c r="N2147" s="20"/>
      <c r="O2147" s="74">
        <f t="shared" ca="1" si="317"/>
        <v>-1</v>
      </c>
      <c r="P2147" s="75">
        <f t="shared" ca="1" si="309"/>
        <v>0</v>
      </c>
      <c r="Q2147" s="76" t="str">
        <f t="shared" ca="1" si="313"/>
        <v/>
      </c>
      <c r="R2147" s="75"/>
      <c r="S2147" s="77">
        <f t="shared" ca="1" si="310"/>
        <v>-1</v>
      </c>
      <c r="T2147" s="78"/>
      <c r="U2147" s="81">
        <f t="shared" ca="1" si="318"/>
        <v>-542.5</v>
      </c>
      <c r="V2147" s="82">
        <f t="shared" ca="1" si="314"/>
        <v>155021.1599999998</v>
      </c>
      <c r="W2147" s="50"/>
      <c r="X2147" s="50"/>
      <c r="Y2147" s="50"/>
      <c r="Z2147" s="50"/>
      <c r="AA2147" s="50"/>
      <c r="AG2147" s="50"/>
      <c r="AH2147" s="50"/>
      <c r="AI2147" s="50"/>
      <c r="AJ2147" s="50"/>
      <c r="AK2147" s="50"/>
      <c r="AL2147" s="50"/>
      <c r="AM2147" s="50"/>
      <c r="AN2147" s="50"/>
      <c r="AO2147" s="50"/>
      <c r="AP2147" s="138" t="str">
        <f>IF(NOT($AS2147=$AS2148),ROW(),"")</f>
        <v/>
      </c>
      <c r="AQ2147" s="20" t="str">
        <f>IF(NOT(AS2147=AS2148),AS2148,"")</f>
        <v/>
      </c>
      <c r="AR2147" s="20" t="str">
        <f>INDEX($AB$15:$AM$15,MATCH($AS2147,$AB$11:$AM$11,0))</f>
        <v>out</v>
      </c>
      <c r="AS2147" s="20" t="str">
        <f>LEFT(AT2147,4)</f>
        <v>2008</v>
      </c>
      <c r="AT2147" s="139" t="str">
        <f>LEFT(B2147,6)</f>
        <v>200805</v>
      </c>
    </row>
    <row r="2148" spans="2:46" x14ac:dyDescent="0.25">
      <c r="B2148" s="11">
        <f>'Market Data'!B2134</f>
        <v>20080516</v>
      </c>
      <c r="C2148" s="2">
        <f>'Market Data'!C2134</f>
        <v>7577</v>
      </c>
      <c r="D2148" s="2">
        <f>'Market Data'!D2134</f>
        <v>7679</v>
      </c>
      <c r="E2148" s="2">
        <f>'Market Data'!E2134</f>
        <v>7575</v>
      </c>
      <c r="F2148" s="12">
        <f>'Market Data'!F2134</f>
        <v>7634</v>
      </c>
      <c r="H2148" s="151">
        <f t="shared" si="315"/>
        <v>2130</v>
      </c>
      <c r="I2148" s="244">
        <f ca="1">IF($H2148&lt;($J$6+1),"",PFE(OFFSET($F2148,0,0,-$J$6)))</f>
        <v>-4.755395811899106E-2</v>
      </c>
      <c r="J2148" s="19"/>
      <c r="K2148" s="139" t="str">
        <f t="shared" ca="1" si="316"/>
        <v>Short</v>
      </c>
      <c r="L2148" s="243" t="e">
        <f t="shared" ca="1" si="311"/>
        <v>#N/A</v>
      </c>
      <c r="M2148" s="242" t="e">
        <f t="shared" ca="1" si="312"/>
        <v>#N/A</v>
      </c>
      <c r="N2148" s="20"/>
      <c r="O2148" s="74">
        <f t="shared" ca="1" si="317"/>
        <v>-1</v>
      </c>
      <c r="P2148" s="75">
        <f t="shared" ca="1" si="309"/>
        <v>0</v>
      </c>
      <c r="Q2148" s="76" t="str">
        <f t="shared" ca="1" si="313"/>
        <v/>
      </c>
      <c r="R2148" s="75"/>
      <c r="S2148" s="77">
        <f t="shared" ca="1" si="310"/>
        <v>-1</v>
      </c>
      <c r="T2148" s="78"/>
      <c r="U2148" s="81">
        <f t="shared" ca="1" si="318"/>
        <v>-2187.5</v>
      </c>
      <c r="V2148" s="82">
        <f t="shared" ca="1" si="314"/>
        <v>152833.6599999998</v>
      </c>
      <c r="W2148" s="50"/>
      <c r="X2148" s="50"/>
      <c r="Y2148" s="50"/>
      <c r="Z2148" s="50"/>
      <c r="AA2148" s="50"/>
      <c r="AG2148" s="50"/>
      <c r="AH2148" s="50"/>
      <c r="AI2148" s="50"/>
      <c r="AJ2148" s="50"/>
      <c r="AK2148" s="50"/>
      <c r="AL2148" s="50"/>
      <c r="AM2148" s="50"/>
      <c r="AN2148" s="50"/>
      <c r="AO2148" s="50"/>
      <c r="AP2148" s="138" t="str">
        <f>IF(NOT($AS2148=$AS2149),ROW(),"")</f>
        <v/>
      </c>
      <c r="AQ2148" s="20" t="str">
        <f>IF(NOT(AS2148=AS2149),AS2149,"")</f>
        <v/>
      </c>
      <c r="AR2148" s="20" t="str">
        <f>INDEX($AB$15:$AM$15,MATCH($AS2148,$AB$11:$AM$11,0))</f>
        <v>out</v>
      </c>
      <c r="AS2148" s="20" t="str">
        <f>LEFT(AT2148,4)</f>
        <v>2008</v>
      </c>
      <c r="AT2148" s="139" t="str">
        <f>LEFT(B2148,6)</f>
        <v>200805</v>
      </c>
    </row>
    <row r="2149" spans="2:46" x14ac:dyDescent="0.25">
      <c r="B2149" s="11">
        <f>'Market Data'!B2135</f>
        <v>20080519</v>
      </c>
      <c r="C2149" s="2">
        <f>'Market Data'!C2135</f>
        <v>7660</v>
      </c>
      <c r="D2149" s="2">
        <f>'Market Data'!D2135</f>
        <v>7707</v>
      </c>
      <c r="E2149" s="2">
        <f>'Market Data'!E2135</f>
        <v>7630.5</v>
      </c>
      <c r="F2149" s="12">
        <f>'Market Data'!F2135</f>
        <v>7695</v>
      </c>
      <c r="H2149" s="151">
        <f t="shared" si="315"/>
        <v>2131</v>
      </c>
      <c r="I2149" s="244">
        <f ca="1">IF($H2149&lt;($J$6+1),"",PFE(OFFSET($F2149,0,0,-$J$6)))</f>
        <v>-3.1318502008299352E-2</v>
      </c>
      <c r="J2149" s="19"/>
      <c r="K2149" s="139" t="str">
        <f t="shared" ca="1" si="316"/>
        <v>Short</v>
      </c>
      <c r="L2149" s="243" t="e">
        <f t="shared" ca="1" si="311"/>
        <v>#N/A</v>
      </c>
      <c r="M2149" s="242" t="e">
        <f t="shared" ca="1" si="312"/>
        <v>#N/A</v>
      </c>
      <c r="N2149" s="20"/>
      <c r="O2149" s="74">
        <f t="shared" ca="1" si="317"/>
        <v>-1</v>
      </c>
      <c r="P2149" s="75">
        <f t="shared" ca="1" si="309"/>
        <v>0</v>
      </c>
      <c r="Q2149" s="76" t="str">
        <f t="shared" ca="1" si="313"/>
        <v/>
      </c>
      <c r="R2149" s="75"/>
      <c r="S2149" s="77">
        <f t="shared" ca="1" si="310"/>
        <v>-1</v>
      </c>
      <c r="T2149" s="78"/>
      <c r="U2149" s="81">
        <f t="shared" ca="1" si="318"/>
        <v>-2135</v>
      </c>
      <c r="V2149" s="82">
        <f t="shared" ca="1" si="314"/>
        <v>150698.6599999998</v>
      </c>
      <c r="W2149" s="50"/>
      <c r="X2149" s="50"/>
      <c r="Y2149" s="50"/>
      <c r="Z2149" s="50"/>
      <c r="AA2149" s="50"/>
      <c r="AG2149" s="50"/>
      <c r="AH2149" s="50"/>
      <c r="AI2149" s="50"/>
      <c r="AJ2149" s="50"/>
      <c r="AK2149" s="50"/>
      <c r="AL2149" s="50"/>
      <c r="AM2149" s="50"/>
      <c r="AN2149" s="50"/>
      <c r="AO2149" s="50"/>
      <c r="AP2149" s="138" t="str">
        <f>IF(NOT($AS2149=$AS2150),ROW(),"")</f>
        <v/>
      </c>
      <c r="AQ2149" s="20" t="str">
        <f>IF(NOT(AS2149=AS2150),AS2150,"")</f>
        <v/>
      </c>
      <c r="AR2149" s="20" t="str">
        <f>INDEX($AB$15:$AM$15,MATCH($AS2149,$AB$11:$AM$11,0))</f>
        <v>out</v>
      </c>
      <c r="AS2149" s="20" t="str">
        <f>LEFT(AT2149,4)</f>
        <v>2008</v>
      </c>
      <c r="AT2149" s="139" t="str">
        <f>LEFT(B2149,6)</f>
        <v>200805</v>
      </c>
    </row>
    <row r="2150" spans="2:46" x14ac:dyDescent="0.25">
      <c r="B2150" s="11">
        <f>'Market Data'!B2136</f>
        <v>20080520</v>
      </c>
      <c r="C2150" s="2">
        <f>'Market Data'!C2136</f>
        <v>7665</v>
      </c>
      <c r="D2150" s="2">
        <f>'Market Data'!D2136</f>
        <v>7665</v>
      </c>
      <c r="E2150" s="2">
        <f>'Market Data'!E2136</f>
        <v>7571.5</v>
      </c>
      <c r="F2150" s="12">
        <f>'Market Data'!F2136</f>
        <v>7577.5</v>
      </c>
      <c r="H2150" s="151">
        <f t="shared" si="315"/>
        <v>2132</v>
      </c>
      <c r="I2150" s="244">
        <f ca="1">IF($H2150&lt;($J$6+1),"",PFE(OFFSET($F2150,0,0,-$J$6)))</f>
        <v>3.487479048047467E-2</v>
      </c>
      <c r="J2150" s="19"/>
      <c r="K2150" s="139" t="str">
        <f t="shared" ca="1" si="316"/>
        <v>Long</v>
      </c>
      <c r="L2150" s="243">
        <f t="shared" ca="1" si="311"/>
        <v>7577.5</v>
      </c>
      <c r="M2150" s="242" t="e">
        <f t="shared" ca="1" si="312"/>
        <v>#N/A</v>
      </c>
      <c r="N2150" s="20"/>
      <c r="O2150" s="74">
        <f t="shared" ca="1" si="317"/>
        <v>1</v>
      </c>
      <c r="P2150" s="75">
        <f t="shared" ca="1" si="309"/>
        <v>2</v>
      </c>
      <c r="Q2150" s="76" t="str">
        <f t="shared" ca="1" si="313"/>
        <v>Fill</v>
      </c>
      <c r="R2150" s="75"/>
      <c r="S2150" s="77">
        <f t="shared" ca="1" si="310"/>
        <v>-1</v>
      </c>
      <c r="T2150" s="78"/>
      <c r="U2150" s="81">
        <f t="shared" ca="1" si="318"/>
        <v>4112.5</v>
      </c>
      <c r="V2150" s="82">
        <f t="shared" ca="1" si="314"/>
        <v>154811.1599999998</v>
      </c>
      <c r="W2150" s="50"/>
      <c r="X2150" s="50"/>
      <c r="Y2150" s="50"/>
      <c r="Z2150" s="50"/>
      <c r="AA2150" s="50"/>
      <c r="AG2150" s="50"/>
      <c r="AH2150" s="50"/>
      <c r="AI2150" s="50"/>
      <c r="AJ2150" s="50"/>
      <c r="AK2150" s="50"/>
      <c r="AL2150" s="50"/>
      <c r="AM2150" s="50"/>
      <c r="AN2150" s="50"/>
      <c r="AO2150" s="50"/>
      <c r="AP2150" s="138" t="str">
        <f>IF(NOT($AS2150=$AS2151),ROW(),"")</f>
        <v/>
      </c>
      <c r="AQ2150" s="20" t="str">
        <f>IF(NOT(AS2150=AS2151),AS2151,"")</f>
        <v/>
      </c>
      <c r="AR2150" s="20" t="str">
        <f>INDEX($AB$15:$AM$15,MATCH($AS2150,$AB$11:$AM$11,0))</f>
        <v>out</v>
      </c>
      <c r="AS2150" s="20" t="str">
        <f>LEFT(AT2150,4)</f>
        <v>2008</v>
      </c>
      <c r="AT2150" s="139" t="str">
        <f>LEFT(B2150,6)</f>
        <v>200805</v>
      </c>
    </row>
    <row r="2151" spans="2:46" x14ac:dyDescent="0.25">
      <c r="B2151" s="11">
        <f>'Market Data'!B2137</f>
        <v>20080521</v>
      </c>
      <c r="C2151" s="2">
        <f>'Market Data'!C2137</f>
        <v>7587</v>
      </c>
      <c r="D2151" s="2">
        <f>'Market Data'!D2137</f>
        <v>7616</v>
      </c>
      <c r="E2151" s="2">
        <f>'Market Data'!E2137</f>
        <v>7476</v>
      </c>
      <c r="F2151" s="12">
        <f>'Market Data'!F2137</f>
        <v>7512</v>
      </c>
      <c r="H2151" s="151">
        <f t="shared" si="315"/>
        <v>2133</v>
      </c>
      <c r="I2151" s="244">
        <f ca="1">IF($H2151&lt;($J$6+1),"",PFE(OFFSET($F2151,0,0,-$J$6)))</f>
        <v>2.6831718054854438E-2</v>
      </c>
      <c r="J2151" s="19"/>
      <c r="K2151" s="139" t="str">
        <f t="shared" ca="1" si="316"/>
        <v>Long</v>
      </c>
      <c r="L2151" s="243" t="e">
        <f t="shared" ca="1" si="311"/>
        <v>#N/A</v>
      </c>
      <c r="M2151" s="242" t="e">
        <f t="shared" ca="1" si="312"/>
        <v>#N/A</v>
      </c>
      <c r="N2151" s="20"/>
      <c r="O2151" s="74">
        <f t="shared" ca="1" si="317"/>
        <v>1</v>
      </c>
      <c r="P2151" s="75">
        <f t="shared" ca="1" si="309"/>
        <v>0</v>
      </c>
      <c r="Q2151" s="76" t="str">
        <f t="shared" ca="1" si="313"/>
        <v/>
      </c>
      <c r="R2151" s="75"/>
      <c r="S2151" s="77">
        <f t="shared" ca="1" si="310"/>
        <v>1</v>
      </c>
      <c r="T2151" s="78"/>
      <c r="U2151" s="81">
        <f t="shared" ca="1" si="318"/>
        <v>-3139.42</v>
      </c>
      <c r="V2151" s="82">
        <f t="shared" ca="1" si="314"/>
        <v>151671.73999999979</v>
      </c>
      <c r="W2151" s="50"/>
      <c r="X2151" s="50"/>
      <c r="Y2151" s="50"/>
      <c r="Z2151" s="50"/>
      <c r="AA2151" s="50"/>
      <c r="AG2151" s="50"/>
      <c r="AH2151" s="50"/>
      <c r="AI2151" s="50"/>
      <c r="AJ2151" s="50"/>
      <c r="AK2151" s="50"/>
      <c r="AL2151" s="50"/>
      <c r="AM2151" s="50"/>
      <c r="AN2151" s="50"/>
      <c r="AO2151" s="50"/>
      <c r="AP2151" s="138" t="str">
        <f>IF(NOT($AS2151=$AS2152),ROW(),"")</f>
        <v/>
      </c>
      <c r="AQ2151" s="20" t="str">
        <f>IF(NOT(AS2151=AS2152),AS2152,"")</f>
        <v/>
      </c>
      <c r="AR2151" s="20" t="str">
        <f>INDEX($AB$15:$AM$15,MATCH($AS2151,$AB$11:$AM$11,0))</f>
        <v>out</v>
      </c>
      <c r="AS2151" s="20" t="str">
        <f>LEFT(AT2151,4)</f>
        <v>2008</v>
      </c>
      <c r="AT2151" s="139" t="str">
        <f>LEFT(B2151,6)</f>
        <v>200805</v>
      </c>
    </row>
    <row r="2152" spans="2:46" x14ac:dyDescent="0.25">
      <c r="B2152" s="11">
        <f>'Market Data'!B2138</f>
        <v>20080522</v>
      </c>
      <c r="C2152" s="2">
        <f>'Market Data'!C2138</f>
        <v>7469</v>
      </c>
      <c r="D2152" s="2">
        <f>'Market Data'!D2138</f>
        <v>7553.5</v>
      </c>
      <c r="E2152" s="2">
        <f>'Market Data'!E2138</f>
        <v>7440</v>
      </c>
      <c r="F2152" s="12">
        <f>'Market Data'!F2138</f>
        <v>7529</v>
      </c>
      <c r="H2152" s="151">
        <f t="shared" si="315"/>
        <v>2134</v>
      </c>
      <c r="I2152" s="244">
        <f ca="1">IF($H2152&lt;($J$6+1),"",PFE(OFFSET($F2152,0,0,-$J$6)))</f>
        <v>0.10357463531989564</v>
      </c>
      <c r="J2152" s="19"/>
      <c r="K2152" s="139" t="str">
        <f t="shared" ca="1" si="316"/>
        <v>Long</v>
      </c>
      <c r="L2152" s="243" t="e">
        <f t="shared" ca="1" si="311"/>
        <v>#N/A</v>
      </c>
      <c r="M2152" s="242" t="e">
        <f t="shared" ca="1" si="312"/>
        <v>#N/A</v>
      </c>
      <c r="N2152" s="20"/>
      <c r="O2152" s="74">
        <f t="shared" ca="1" si="317"/>
        <v>1</v>
      </c>
      <c r="P2152" s="75">
        <f t="shared" ca="1" si="309"/>
        <v>0</v>
      </c>
      <c r="Q2152" s="76" t="str">
        <f t="shared" ca="1" si="313"/>
        <v/>
      </c>
      <c r="R2152" s="75"/>
      <c r="S2152" s="77">
        <f t="shared" ca="1" si="310"/>
        <v>1</v>
      </c>
      <c r="T2152" s="78"/>
      <c r="U2152" s="81">
        <f t="shared" ca="1" si="318"/>
        <v>595</v>
      </c>
      <c r="V2152" s="82">
        <f t="shared" ca="1" si="314"/>
        <v>152266.73999999979</v>
      </c>
      <c r="W2152" s="50"/>
      <c r="X2152" s="50"/>
      <c r="Y2152" s="50"/>
      <c r="Z2152" s="50"/>
      <c r="AA2152" s="50"/>
      <c r="AG2152" s="50"/>
      <c r="AH2152" s="50"/>
      <c r="AI2152" s="50"/>
      <c r="AJ2152" s="50"/>
      <c r="AK2152" s="50"/>
      <c r="AL2152" s="50"/>
      <c r="AM2152" s="50"/>
      <c r="AN2152" s="50"/>
      <c r="AO2152" s="50"/>
      <c r="AP2152" s="138" t="str">
        <f>IF(NOT($AS2152=$AS2153),ROW(),"")</f>
        <v/>
      </c>
      <c r="AQ2152" s="20" t="str">
        <f>IF(NOT(AS2152=AS2153),AS2153,"")</f>
        <v/>
      </c>
      <c r="AR2152" s="20" t="str">
        <f>INDEX($AB$15:$AM$15,MATCH($AS2152,$AB$11:$AM$11,0))</f>
        <v>out</v>
      </c>
      <c r="AS2152" s="20" t="str">
        <f>LEFT(AT2152,4)</f>
        <v>2008</v>
      </c>
      <c r="AT2152" s="139" t="str">
        <f>LEFT(B2152,6)</f>
        <v>200805</v>
      </c>
    </row>
    <row r="2153" spans="2:46" x14ac:dyDescent="0.25">
      <c r="B2153" s="11">
        <f>'Market Data'!B2139</f>
        <v>20080523</v>
      </c>
      <c r="C2153" s="2">
        <f>'Market Data'!C2139</f>
        <v>7532</v>
      </c>
      <c r="D2153" s="2">
        <f>'Market Data'!D2139</f>
        <v>7538</v>
      </c>
      <c r="E2153" s="2">
        <f>'Market Data'!E2139</f>
        <v>7391.5</v>
      </c>
      <c r="F2153" s="12">
        <f>'Market Data'!F2139</f>
        <v>7393.5</v>
      </c>
      <c r="H2153" s="151">
        <f t="shared" si="315"/>
        <v>2135</v>
      </c>
      <c r="I2153" s="244">
        <f ca="1">IF($H2153&lt;($J$6+1),"",PFE(OFFSET($F2153,0,0,-$J$6)))</f>
        <v>1.6550617263674097E-2</v>
      </c>
      <c r="J2153" s="19"/>
      <c r="K2153" s="139" t="str">
        <f t="shared" ca="1" si="316"/>
        <v>Long</v>
      </c>
      <c r="L2153" s="243" t="e">
        <f t="shared" ca="1" si="311"/>
        <v>#N/A</v>
      </c>
      <c r="M2153" s="242" t="e">
        <f t="shared" ca="1" si="312"/>
        <v>#N/A</v>
      </c>
      <c r="N2153" s="20"/>
      <c r="O2153" s="74">
        <f t="shared" ca="1" si="317"/>
        <v>1</v>
      </c>
      <c r="P2153" s="75">
        <f t="shared" ca="1" si="309"/>
        <v>0</v>
      </c>
      <c r="Q2153" s="76" t="str">
        <f t="shared" ca="1" si="313"/>
        <v/>
      </c>
      <c r="R2153" s="75"/>
      <c r="S2153" s="77">
        <f t="shared" ca="1" si="310"/>
        <v>1</v>
      </c>
      <c r="T2153" s="78"/>
      <c r="U2153" s="81">
        <f t="shared" ca="1" si="318"/>
        <v>-4742.5</v>
      </c>
      <c r="V2153" s="82">
        <f t="shared" ca="1" si="314"/>
        <v>147524.23999999979</v>
      </c>
      <c r="W2153" s="50"/>
      <c r="X2153" s="50"/>
      <c r="Y2153" s="50"/>
      <c r="Z2153" s="50"/>
      <c r="AA2153" s="50"/>
      <c r="AG2153" s="50"/>
      <c r="AH2153" s="50"/>
      <c r="AI2153" s="50"/>
      <c r="AJ2153" s="50"/>
      <c r="AK2153" s="50"/>
      <c r="AL2153" s="50"/>
      <c r="AM2153" s="50"/>
      <c r="AN2153" s="50"/>
      <c r="AO2153" s="50"/>
      <c r="AP2153" s="138" t="str">
        <f>IF(NOT($AS2153=$AS2154),ROW(),"")</f>
        <v/>
      </c>
      <c r="AQ2153" s="20" t="str">
        <f>IF(NOT(AS2153=AS2154),AS2154,"")</f>
        <v/>
      </c>
      <c r="AR2153" s="20" t="str">
        <f>INDEX($AB$15:$AM$15,MATCH($AS2153,$AB$11:$AM$11,0))</f>
        <v>out</v>
      </c>
      <c r="AS2153" s="20" t="str">
        <f>LEFT(AT2153,4)</f>
        <v>2008</v>
      </c>
      <c r="AT2153" s="139" t="str">
        <f>LEFT(B2153,6)</f>
        <v>200805</v>
      </c>
    </row>
    <row r="2154" spans="2:46" x14ac:dyDescent="0.25">
      <c r="B2154" s="11">
        <f>'Market Data'!B2140</f>
        <v>20080526</v>
      </c>
      <c r="C2154" s="2">
        <f>'Market Data'!C2140</f>
        <v>7406</v>
      </c>
      <c r="D2154" s="2">
        <f>'Market Data'!D2140</f>
        <v>7425</v>
      </c>
      <c r="E2154" s="2">
        <f>'Market Data'!E2140</f>
        <v>7374</v>
      </c>
      <c r="F2154" s="12">
        <f>'Market Data'!F2140</f>
        <v>7415</v>
      </c>
      <c r="H2154" s="151">
        <f t="shared" si="315"/>
        <v>2136</v>
      </c>
      <c r="I2154" s="244">
        <f ca="1">IF($H2154&lt;($J$6+1),"",PFE(OFFSET($F2154,0,0,-$J$6)))</f>
        <v>1.8498697294343246E-2</v>
      </c>
      <c r="J2154" s="19"/>
      <c r="K2154" s="139" t="str">
        <f t="shared" ca="1" si="316"/>
        <v>Long</v>
      </c>
      <c r="L2154" s="243" t="e">
        <f t="shared" ca="1" si="311"/>
        <v>#N/A</v>
      </c>
      <c r="M2154" s="242" t="e">
        <f t="shared" ca="1" si="312"/>
        <v>#N/A</v>
      </c>
      <c r="N2154" s="20"/>
      <c r="O2154" s="74">
        <f t="shared" ca="1" si="317"/>
        <v>1</v>
      </c>
      <c r="P2154" s="75">
        <f t="shared" ca="1" si="309"/>
        <v>0</v>
      </c>
      <c r="Q2154" s="76" t="str">
        <f t="shared" ca="1" si="313"/>
        <v/>
      </c>
      <c r="R2154" s="75"/>
      <c r="S2154" s="77">
        <f t="shared" ca="1" si="310"/>
        <v>1</v>
      </c>
      <c r="T2154" s="78"/>
      <c r="U2154" s="81">
        <f t="shared" ca="1" si="318"/>
        <v>752.5</v>
      </c>
      <c r="V2154" s="82">
        <f t="shared" ca="1" si="314"/>
        <v>148276.73999999979</v>
      </c>
      <c r="W2154" s="50"/>
      <c r="X2154" s="50"/>
      <c r="Y2154" s="50"/>
      <c r="Z2154" s="50"/>
      <c r="AA2154" s="50"/>
      <c r="AG2154" s="50"/>
      <c r="AH2154" s="50"/>
      <c r="AI2154" s="50"/>
      <c r="AJ2154" s="50"/>
      <c r="AK2154" s="50"/>
      <c r="AL2154" s="50"/>
      <c r="AM2154" s="50"/>
      <c r="AN2154" s="50"/>
      <c r="AO2154" s="50"/>
      <c r="AP2154" s="138" t="str">
        <f>IF(NOT($AS2154=$AS2155),ROW(),"")</f>
        <v/>
      </c>
      <c r="AQ2154" s="20" t="str">
        <f>IF(NOT(AS2154=AS2155),AS2155,"")</f>
        <v/>
      </c>
      <c r="AR2154" s="20" t="str">
        <f>INDEX($AB$15:$AM$15,MATCH($AS2154,$AB$11:$AM$11,0))</f>
        <v>out</v>
      </c>
      <c r="AS2154" s="20" t="str">
        <f>LEFT(AT2154,4)</f>
        <v>2008</v>
      </c>
      <c r="AT2154" s="139" t="str">
        <f>LEFT(B2154,6)</f>
        <v>200805</v>
      </c>
    </row>
    <row r="2155" spans="2:46" x14ac:dyDescent="0.25">
      <c r="B2155" s="11">
        <f>'Market Data'!B2141</f>
        <v>20080527</v>
      </c>
      <c r="C2155" s="2">
        <f>'Market Data'!C2141</f>
        <v>7423.5</v>
      </c>
      <c r="D2155" s="2">
        <f>'Market Data'!D2141</f>
        <v>7465.5</v>
      </c>
      <c r="E2155" s="2">
        <f>'Market Data'!E2141</f>
        <v>7363.5</v>
      </c>
      <c r="F2155" s="12">
        <f>'Market Data'!F2141</f>
        <v>7420</v>
      </c>
      <c r="H2155" s="151">
        <f t="shared" si="315"/>
        <v>2137</v>
      </c>
      <c r="I2155" s="244">
        <f ca="1">IF($H2155&lt;($J$6+1),"",PFE(OFFSET($F2155,0,0,-$J$6)))</f>
        <v>1.6007389282740765E-2</v>
      </c>
      <c r="J2155" s="19"/>
      <c r="K2155" s="139" t="str">
        <f t="shared" ca="1" si="316"/>
        <v>Long</v>
      </c>
      <c r="L2155" s="243" t="e">
        <f t="shared" ca="1" si="311"/>
        <v>#N/A</v>
      </c>
      <c r="M2155" s="242" t="e">
        <f t="shared" ca="1" si="312"/>
        <v>#N/A</v>
      </c>
      <c r="N2155" s="20"/>
      <c r="O2155" s="74">
        <f t="shared" ca="1" si="317"/>
        <v>1</v>
      </c>
      <c r="P2155" s="75">
        <f t="shared" ca="1" si="309"/>
        <v>0</v>
      </c>
      <c r="Q2155" s="76" t="str">
        <f t="shared" ca="1" si="313"/>
        <v/>
      </c>
      <c r="R2155" s="75"/>
      <c r="S2155" s="77">
        <f t="shared" ca="1" si="310"/>
        <v>1</v>
      </c>
      <c r="T2155" s="78"/>
      <c r="U2155" s="81">
        <f t="shared" ca="1" si="318"/>
        <v>175</v>
      </c>
      <c r="V2155" s="82">
        <f t="shared" ca="1" si="314"/>
        <v>148451.73999999979</v>
      </c>
      <c r="W2155" s="50"/>
      <c r="X2155" s="50"/>
      <c r="Y2155" s="50"/>
      <c r="Z2155" s="50"/>
      <c r="AA2155" s="50"/>
      <c r="AG2155" s="50"/>
      <c r="AH2155" s="50"/>
      <c r="AI2155" s="50"/>
      <c r="AJ2155" s="50"/>
      <c r="AK2155" s="50"/>
      <c r="AL2155" s="50"/>
      <c r="AM2155" s="50"/>
      <c r="AN2155" s="50"/>
      <c r="AO2155" s="50"/>
      <c r="AP2155" s="138" t="str">
        <f>IF(NOT($AS2155=$AS2156),ROW(),"")</f>
        <v/>
      </c>
      <c r="AQ2155" s="20" t="str">
        <f>IF(NOT(AS2155=AS2156),AS2156,"")</f>
        <v/>
      </c>
      <c r="AR2155" s="20" t="str">
        <f>INDEX($AB$15:$AM$15,MATCH($AS2155,$AB$11:$AM$11,0))</f>
        <v>out</v>
      </c>
      <c r="AS2155" s="20" t="str">
        <f>LEFT(AT2155,4)</f>
        <v>2008</v>
      </c>
      <c r="AT2155" s="139" t="str">
        <f>LEFT(B2155,6)</f>
        <v>200805</v>
      </c>
    </row>
    <row r="2156" spans="2:46" x14ac:dyDescent="0.25">
      <c r="B2156" s="11">
        <f>'Market Data'!B2142</f>
        <v>20080528</v>
      </c>
      <c r="C2156" s="2">
        <f>'Market Data'!C2142</f>
        <v>7432</v>
      </c>
      <c r="D2156" s="2">
        <f>'Market Data'!D2142</f>
        <v>7542</v>
      </c>
      <c r="E2156" s="2">
        <f>'Market Data'!E2142</f>
        <v>7410</v>
      </c>
      <c r="F2156" s="12">
        <f>'Market Data'!F2142</f>
        <v>7492</v>
      </c>
      <c r="H2156" s="151">
        <f t="shared" si="315"/>
        <v>2138</v>
      </c>
      <c r="I2156" s="244">
        <f ca="1">IF($H2156&lt;($J$6+1),"",PFE(OFFSET($F2156,0,0,-$J$6)))</f>
        <v>1.9205778293883136E-2</v>
      </c>
      <c r="J2156" s="19"/>
      <c r="K2156" s="139" t="str">
        <f t="shared" ca="1" si="316"/>
        <v>Long</v>
      </c>
      <c r="L2156" s="243" t="e">
        <f t="shared" ca="1" si="311"/>
        <v>#N/A</v>
      </c>
      <c r="M2156" s="242" t="e">
        <f t="shared" ca="1" si="312"/>
        <v>#N/A</v>
      </c>
      <c r="N2156" s="20"/>
      <c r="O2156" s="74">
        <f t="shared" ca="1" si="317"/>
        <v>1</v>
      </c>
      <c r="P2156" s="75">
        <f t="shared" ca="1" si="309"/>
        <v>0</v>
      </c>
      <c r="Q2156" s="76" t="str">
        <f t="shared" ca="1" si="313"/>
        <v/>
      </c>
      <c r="R2156" s="75"/>
      <c r="S2156" s="77">
        <f t="shared" ca="1" si="310"/>
        <v>1</v>
      </c>
      <c r="T2156" s="78"/>
      <c r="U2156" s="81">
        <f t="shared" ca="1" si="318"/>
        <v>2520</v>
      </c>
      <c r="V2156" s="82">
        <f t="shared" ca="1" si="314"/>
        <v>150971.73999999979</v>
      </c>
      <c r="W2156" s="50"/>
      <c r="X2156" s="50"/>
      <c r="Y2156" s="50"/>
      <c r="Z2156" s="50"/>
      <c r="AA2156" s="50"/>
      <c r="AG2156" s="50"/>
      <c r="AH2156" s="50"/>
      <c r="AI2156" s="50"/>
      <c r="AJ2156" s="50"/>
      <c r="AK2156" s="50"/>
      <c r="AL2156" s="50"/>
      <c r="AM2156" s="50"/>
      <c r="AN2156" s="50"/>
      <c r="AO2156" s="50"/>
      <c r="AP2156" s="138" t="str">
        <f>IF(NOT($AS2156=$AS2157),ROW(),"")</f>
        <v/>
      </c>
      <c r="AQ2156" s="20" t="str">
        <f>IF(NOT(AS2156=AS2157),AS2157,"")</f>
        <v/>
      </c>
      <c r="AR2156" s="20" t="str">
        <f>INDEX($AB$15:$AM$15,MATCH($AS2156,$AB$11:$AM$11,0))</f>
        <v>out</v>
      </c>
      <c r="AS2156" s="20" t="str">
        <f>LEFT(AT2156,4)</f>
        <v>2008</v>
      </c>
      <c r="AT2156" s="139" t="str">
        <f>LEFT(B2156,6)</f>
        <v>200805</v>
      </c>
    </row>
    <row r="2157" spans="2:46" x14ac:dyDescent="0.25">
      <c r="B2157" s="11">
        <f>'Market Data'!B2143</f>
        <v>20080529</v>
      </c>
      <c r="C2157" s="2">
        <f>'Market Data'!C2143</f>
        <v>7521</v>
      </c>
      <c r="D2157" s="2">
        <f>'Market Data'!D2143</f>
        <v>7558.5</v>
      </c>
      <c r="E2157" s="2">
        <f>'Market Data'!E2143</f>
        <v>7458</v>
      </c>
      <c r="F2157" s="12">
        <f>'Market Data'!F2143</f>
        <v>7554</v>
      </c>
      <c r="H2157" s="151">
        <f t="shared" si="315"/>
        <v>2139</v>
      </c>
      <c r="I2157" s="244">
        <f ca="1">IF($H2157&lt;($J$6+1),"",PFE(OFFSET($F2157,0,0,-$J$6)))</f>
        <v>2.9598596700165583E-2</v>
      </c>
      <c r="J2157" s="19"/>
      <c r="K2157" s="139" t="str">
        <f t="shared" ca="1" si="316"/>
        <v>Long</v>
      </c>
      <c r="L2157" s="243" t="e">
        <f t="shared" ca="1" si="311"/>
        <v>#N/A</v>
      </c>
      <c r="M2157" s="242" t="e">
        <f t="shared" ca="1" si="312"/>
        <v>#N/A</v>
      </c>
      <c r="N2157" s="20"/>
      <c r="O2157" s="74">
        <f t="shared" ca="1" si="317"/>
        <v>1</v>
      </c>
      <c r="P2157" s="75">
        <f t="shared" ca="1" si="309"/>
        <v>0</v>
      </c>
      <c r="Q2157" s="76" t="str">
        <f t="shared" ca="1" si="313"/>
        <v/>
      </c>
      <c r="R2157" s="75"/>
      <c r="S2157" s="77">
        <f t="shared" ca="1" si="310"/>
        <v>1</v>
      </c>
      <c r="T2157" s="78"/>
      <c r="U2157" s="81">
        <f t="shared" ca="1" si="318"/>
        <v>2170</v>
      </c>
      <c r="V2157" s="82">
        <f t="shared" ca="1" si="314"/>
        <v>153141.73999999979</v>
      </c>
      <c r="W2157" s="50"/>
      <c r="X2157" s="50"/>
      <c r="Y2157" s="50"/>
      <c r="Z2157" s="50"/>
      <c r="AA2157" s="50"/>
      <c r="AG2157" s="50"/>
      <c r="AH2157" s="50"/>
      <c r="AI2157" s="50"/>
      <c r="AJ2157" s="50"/>
      <c r="AK2157" s="50"/>
      <c r="AL2157" s="50"/>
      <c r="AM2157" s="50"/>
      <c r="AN2157" s="50"/>
      <c r="AO2157" s="50"/>
      <c r="AP2157" s="138" t="str">
        <f>IF(NOT($AS2157=$AS2158),ROW(),"")</f>
        <v/>
      </c>
      <c r="AQ2157" s="20" t="str">
        <f>IF(NOT(AS2157=AS2158),AS2158,"")</f>
        <v/>
      </c>
      <c r="AR2157" s="20" t="str">
        <f>INDEX($AB$15:$AM$15,MATCH($AS2157,$AB$11:$AM$11,0))</f>
        <v>out</v>
      </c>
      <c r="AS2157" s="20" t="str">
        <f>LEFT(AT2157,4)</f>
        <v>2008</v>
      </c>
      <c r="AT2157" s="139" t="str">
        <f>LEFT(B2157,6)</f>
        <v>200805</v>
      </c>
    </row>
    <row r="2158" spans="2:46" x14ac:dyDescent="0.25">
      <c r="B2158" s="11">
        <f>'Market Data'!B2144</f>
        <v>20080530</v>
      </c>
      <c r="C2158" s="2">
        <f>'Market Data'!C2144</f>
        <v>7534</v>
      </c>
      <c r="D2158" s="2">
        <f>'Market Data'!D2144</f>
        <v>7579</v>
      </c>
      <c r="E2158" s="2">
        <f>'Market Data'!E2144</f>
        <v>7524</v>
      </c>
      <c r="F2158" s="12">
        <f>'Market Data'!F2144</f>
        <v>7546</v>
      </c>
      <c r="H2158" s="151">
        <f t="shared" si="315"/>
        <v>2140</v>
      </c>
      <c r="I2158" s="244">
        <f ca="1">IF($H2158&lt;($J$6+1),"",PFE(OFFSET($F2158,0,0,-$J$6)))</f>
        <v>2.7367796742638135E-2</v>
      </c>
      <c r="J2158" s="19"/>
      <c r="K2158" s="139" t="str">
        <f t="shared" ca="1" si="316"/>
        <v>Long</v>
      </c>
      <c r="L2158" s="243" t="e">
        <f t="shared" ca="1" si="311"/>
        <v>#N/A</v>
      </c>
      <c r="M2158" s="242" t="e">
        <f t="shared" ca="1" si="312"/>
        <v>#N/A</v>
      </c>
      <c r="N2158" s="20"/>
      <c r="O2158" s="74">
        <f t="shared" ca="1" si="317"/>
        <v>1</v>
      </c>
      <c r="P2158" s="75">
        <f t="shared" ca="1" si="309"/>
        <v>0</v>
      </c>
      <c r="Q2158" s="76" t="str">
        <f t="shared" ca="1" si="313"/>
        <v/>
      </c>
      <c r="R2158" s="75"/>
      <c r="S2158" s="77">
        <f t="shared" ca="1" si="310"/>
        <v>1</v>
      </c>
      <c r="T2158" s="78"/>
      <c r="U2158" s="81">
        <f t="shared" ca="1" si="318"/>
        <v>-280</v>
      </c>
      <c r="V2158" s="82">
        <f t="shared" ca="1" si="314"/>
        <v>152861.73999999979</v>
      </c>
      <c r="W2158" s="50"/>
      <c r="X2158" s="50"/>
      <c r="Y2158" s="50"/>
      <c r="Z2158" s="50"/>
      <c r="AA2158" s="50"/>
      <c r="AG2158" s="50"/>
      <c r="AH2158" s="50"/>
      <c r="AI2158" s="50"/>
      <c r="AJ2158" s="50"/>
      <c r="AK2158" s="50"/>
      <c r="AL2158" s="50"/>
      <c r="AM2158" s="50"/>
      <c r="AN2158" s="50"/>
      <c r="AO2158" s="50"/>
      <c r="AP2158" s="138" t="str">
        <f>IF(NOT($AS2158=$AS2159),ROW(),"")</f>
        <v/>
      </c>
      <c r="AQ2158" s="20" t="str">
        <f>IF(NOT(AS2158=AS2159),AS2159,"")</f>
        <v/>
      </c>
      <c r="AR2158" s="20" t="str">
        <f>INDEX($AB$15:$AM$15,MATCH($AS2158,$AB$11:$AM$11,0))</f>
        <v>out</v>
      </c>
      <c r="AS2158" s="20" t="str">
        <f>LEFT(AT2158,4)</f>
        <v>2008</v>
      </c>
      <c r="AT2158" s="139" t="str">
        <f>LEFT(B2158,6)</f>
        <v>200805</v>
      </c>
    </row>
    <row r="2159" spans="2:46" x14ac:dyDescent="0.25">
      <c r="B2159" s="11">
        <f>'Market Data'!B2145</f>
        <v>20080602</v>
      </c>
      <c r="C2159" s="2">
        <f>'Market Data'!C2145</f>
        <v>7556.5</v>
      </c>
      <c r="D2159" s="2">
        <f>'Market Data'!D2145</f>
        <v>7563</v>
      </c>
      <c r="E2159" s="2">
        <f>'Market Data'!E2145</f>
        <v>7407</v>
      </c>
      <c r="F2159" s="12">
        <f>'Market Data'!F2145</f>
        <v>7409.5</v>
      </c>
      <c r="H2159" s="151">
        <f t="shared" si="315"/>
        <v>2141</v>
      </c>
      <c r="I2159" s="244">
        <f ca="1">IF($H2159&lt;($J$6+1),"",PFE(OFFSET($F2159,0,0,-$J$6)))</f>
        <v>-1.9864374345728197E-2</v>
      </c>
      <c r="J2159" s="19"/>
      <c r="K2159" s="139" t="str">
        <f t="shared" ca="1" si="316"/>
        <v>Short</v>
      </c>
      <c r="L2159" s="243" t="e">
        <f t="shared" ca="1" si="311"/>
        <v>#N/A</v>
      </c>
      <c r="M2159" s="242">
        <f t="shared" ca="1" si="312"/>
        <v>7409.5</v>
      </c>
      <c r="N2159" s="20"/>
      <c r="O2159" s="74">
        <f t="shared" ca="1" si="317"/>
        <v>-1</v>
      </c>
      <c r="P2159" s="75">
        <f t="shared" ca="1" si="309"/>
        <v>-2</v>
      </c>
      <c r="Q2159" s="76" t="str">
        <f t="shared" ca="1" si="313"/>
        <v>Fill</v>
      </c>
      <c r="R2159" s="75"/>
      <c r="S2159" s="77">
        <f t="shared" ca="1" si="310"/>
        <v>1</v>
      </c>
      <c r="T2159" s="78"/>
      <c r="U2159" s="81">
        <f t="shared" ca="1" si="318"/>
        <v>-4777.5</v>
      </c>
      <c r="V2159" s="82">
        <f t="shared" ca="1" si="314"/>
        <v>148084.23999999979</v>
      </c>
      <c r="W2159" s="50"/>
      <c r="X2159" s="50"/>
      <c r="Y2159" s="50"/>
      <c r="Z2159" s="50"/>
      <c r="AA2159" s="50"/>
      <c r="AG2159" s="50"/>
      <c r="AH2159" s="50"/>
      <c r="AI2159" s="50"/>
      <c r="AJ2159" s="50"/>
      <c r="AK2159" s="50"/>
      <c r="AL2159" s="50"/>
      <c r="AM2159" s="50"/>
      <c r="AN2159" s="50"/>
      <c r="AO2159" s="50"/>
      <c r="AP2159" s="138" t="str">
        <f>IF(NOT($AS2159=$AS2160),ROW(),"")</f>
        <v/>
      </c>
      <c r="AQ2159" s="20" t="str">
        <f>IF(NOT(AS2159=AS2160),AS2160,"")</f>
        <v/>
      </c>
      <c r="AR2159" s="20" t="str">
        <f>INDEX($AB$15:$AM$15,MATCH($AS2159,$AB$11:$AM$11,0))</f>
        <v>out</v>
      </c>
      <c r="AS2159" s="20" t="str">
        <f>LEFT(AT2159,4)</f>
        <v>2008</v>
      </c>
      <c r="AT2159" s="139" t="str">
        <f>LEFT(B2159,6)</f>
        <v>200806</v>
      </c>
    </row>
    <row r="2160" spans="2:46" x14ac:dyDescent="0.25">
      <c r="B2160" s="11">
        <f>'Market Data'!B2146</f>
        <v>20080603</v>
      </c>
      <c r="C2160" s="2">
        <f>'Market Data'!C2146</f>
        <v>7419</v>
      </c>
      <c r="D2160" s="2">
        <f>'Market Data'!D2146</f>
        <v>7477.5</v>
      </c>
      <c r="E2160" s="2">
        <f>'Market Data'!E2146</f>
        <v>7413.5</v>
      </c>
      <c r="F2160" s="12">
        <f>'Market Data'!F2146</f>
        <v>7459</v>
      </c>
      <c r="H2160" s="151">
        <f t="shared" si="315"/>
        <v>2142</v>
      </c>
      <c r="I2160" s="244">
        <f ca="1">IF($H2160&lt;($J$6+1),"",PFE(OFFSET($F2160,0,0,-$J$6)))</f>
        <v>-1.8503906418739943E-2</v>
      </c>
      <c r="J2160" s="19"/>
      <c r="K2160" s="139" t="str">
        <f t="shared" ca="1" si="316"/>
        <v>Short</v>
      </c>
      <c r="L2160" s="243" t="e">
        <f t="shared" ca="1" si="311"/>
        <v>#N/A</v>
      </c>
      <c r="M2160" s="242" t="e">
        <f t="shared" ca="1" si="312"/>
        <v>#N/A</v>
      </c>
      <c r="N2160" s="20"/>
      <c r="O2160" s="74">
        <f t="shared" ca="1" si="317"/>
        <v>-1</v>
      </c>
      <c r="P2160" s="75">
        <f t="shared" ca="1" si="309"/>
        <v>0</v>
      </c>
      <c r="Q2160" s="76" t="str">
        <f t="shared" ca="1" si="313"/>
        <v/>
      </c>
      <c r="R2160" s="75"/>
      <c r="S2160" s="77">
        <f t="shared" ca="1" si="310"/>
        <v>-1</v>
      </c>
      <c r="T2160" s="78"/>
      <c r="U2160" s="81">
        <f t="shared" ca="1" si="318"/>
        <v>-1249.42</v>
      </c>
      <c r="V2160" s="82">
        <f t="shared" ca="1" si="314"/>
        <v>146834.81999999977</v>
      </c>
      <c r="W2160" s="50"/>
      <c r="X2160" s="50"/>
      <c r="Y2160" s="50"/>
      <c r="Z2160" s="50"/>
      <c r="AA2160" s="50"/>
      <c r="AG2160" s="50"/>
      <c r="AH2160" s="50"/>
      <c r="AI2160" s="50"/>
      <c r="AJ2160" s="50"/>
      <c r="AK2160" s="50"/>
      <c r="AL2160" s="50"/>
      <c r="AM2160" s="50"/>
      <c r="AN2160" s="50"/>
      <c r="AO2160" s="50"/>
      <c r="AP2160" s="138" t="str">
        <f>IF(NOT($AS2160=$AS2161),ROW(),"")</f>
        <v/>
      </c>
      <c r="AQ2160" s="20" t="str">
        <f>IF(NOT(AS2160=AS2161),AS2161,"")</f>
        <v/>
      </c>
      <c r="AR2160" s="20" t="str">
        <f>INDEX($AB$15:$AM$15,MATCH($AS2160,$AB$11:$AM$11,0))</f>
        <v>out</v>
      </c>
      <c r="AS2160" s="20" t="str">
        <f>LEFT(AT2160,4)</f>
        <v>2008</v>
      </c>
      <c r="AT2160" s="139" t="str">
        <f>LEFT(B2160,6)</f>
        <v>200806</v>
      </c>
    </row>
    <row r="2161" spans="2:46" x14ac:dyDescent="0.25">
      <c r="B2161" s="11">
        <f>'Market Data'!B2147</f>
        <v>20080604</v>
      </c>
      <c r="C2161" s="2">
        <f>'Market Data'!C2147</f>
        <v>7436</v>
      </c>
      <c r="D2161" s="2">
        <f>'Market Data'!D2147</f>
        <v>7443</v>
      </c>
      <c r="E2161" s="2">
        <f>'Market Data'!E2147</f>
        <v>7347</v>
      </c>
      <c r="F2161" s="12">
        <f>'Market Data'!F2147</f>
        <v>7399</v>
      </c>
      <c r="H2161" s="151">
        <f t="shared" si="315"/>
        <v>2143</v>
      </c>
      <c r="I2161" s="244">
        <f ca="1">IF($H2161&lt;($J$6+1),"",PFE(OFFSET($F2161,0,0,-$J$6)))</f>
        <v>2.099540855721168E-2</v>
      </c>
      <c r="J2161" s="19"/>
      <c r="K2161" s="139" t="str">
        <f t="shared" ca="1" si="316"/>
        <v>Long</v>
      </c>
      <c r="L2161" s="243">
        <f t="shared" ca="1" si="311"/>
        <v>7399</v>
      </c>
      <c r="M2161" s="242" t="e">
        <f t="shared" ca="1" si="312"/>
        <v>#N/A</v>
      </c>
      <c r="N2161" s="20"/>
      <c r="O2161" s="74">
        <f t="shared" ca="1" si="317"/>
        <v>1</v>
      </c>
      <c r="P2161" s="75">
        <f t="shared" ca="1" si="309"/>
        <v>2</v>
      </c>
      <c r="Q2161" s="76" t="str">
        <f t="shared" ca="1" si="313"/>
        <v>Fill</v>
      </c>
      <c r="R2161" s="75"/>
      <c r="S2161" s="77">
        <f t="shared" ca="1" si="310"/>
        <v>-1</v>
      </c>
      <c r="T2161" s="78"/>
      <c r="U2161" s="81">
        <f t="shared" ca="1" si="318"/>
        <v>2100</v>
      </c>
      <c r="V2161" s="82">
        <f t="shared" ca="1" si="314"/>
        <v>148934.81999999977</v>
      </c>
      <c r="W2161" s="50"/>
      <c r="X2161" s="50"/>
      <c r="Y2161" s="50"/>
      <c r="Z2161" s="50"/>
      <c r="AA2161" s="50"/>
      <c r="AG2161" s="50"/>
      <c r="AH2161" s="50"/>
      <c r="AI2161" s="50"/>
      <c r="AJ2161" s="50"/>
      <c r="AK2161" s="50"/>
      <c r="AL2161" s="50"/>
      <c r="AM2161" s="50"/>
      <c r="AN2161" s="50"/>
      <c r="AO2161" s="50"/>
      <c r="AP2161" s="138" t="str">
        <f>IF(NOT($AS2161=$AS2162),ROW(),"")</f>
        <v/>
      </c>
      <c r="AQ2161" s="20" t="str">
        <f>IF(NOT(AS2161=AS2162),AS2162,"")</f>
        <v/>
      </c>
      <c r="AR2161" s="20" t="str">
        <f>INDEX($AB$15:$AM$15,MATCH($AS2161,$AB$11:$AM$11,0))</f>
        <v>out</v>
      </c>
      <c r="AS2161" s="20" t="str">
        <f>LEFT(AT2161,4)</f>
        <v>2008</v>
      </c>
      <c r="AT2161" s="139" t="str">
        <f>LEFT(B2161,6)</f>
        <v>200806</v>
      </c>
    </row>
    <row r="2162" spans="2:46" x14ac:dyDescent="0.25">
      <c r="B2162" s="11">
        <f>'Market Data'!B2148</f>
        <v>20080605</v>
      </c>
      <c r="C2162" s="2">
        <f>'Market Data'!C2148</f>
        <v>7417</v>
      </c>
      <c r="D2162" s="2">
        <f>'Market Data'!D2148</f>
        <v>7458.5</v>
      </c>
      <c r="E2162" s="2">
        <f>'Market Data'!E2148</f>
        <v>7350.5</v>
      </c>
      <c r="F2162" s="12">
        <f>'Market Data'!F2148</f>
        <v>7402</v>
      </c>
      <c r="H2162" s="151">
        <f t="shared" si="315"/>
        <v>2144</v>
      </c>
      <c r="I2162" s="244">
        <f ca="1">IF($H2162&lt;($J$6+1),"",PFE(OFFSET($F2162,0,0,-$J$6)))</f>
        <v>1.5666936225355876E-2</v>
      </c>
      <c r="J2162" s="19"/>
      <c r="K2162" s="139" t="str">
        <f t="shared" ca="1" si="316"/>
        <v>Long</v>
      </c>
      <c r="L2162" s="243" t="e">
        <f t="shared" ca="1" si="311"/>
        <v>#N/A</v>
      </c>
      <c r="M2162" s="242" t="e">
        <f t="shared" ca="1" si="312"/>
        <v>#N/A</v>
      </c>
      <c r="N2162" s="20"/>
      <c r="O2162" s="74">
        <f t="shared" ca="1" si="317"/>
        <v>1</v>
      </c>
      <c r="P2162" s="75">
        <f t="shared" ca="1" si="309"/>
        <v>0</v>
      </c>
      <c r="Q2162" s="76" t="str">
        <f t="shared" ca="1" si="313"/>
        <v/>
      </c>
      <c r="R2162" s="75"/>
      <c r="S2162" s="77">
        <f t="shared" ca="1" si="310"/>
        <v>1</v>
      </c>
      <c r="T2162" s="78"/>
      <c r="U2162" s="81">
        <f t="shared" ca="1" si="318"/>
        <v>-1336.92</v>
      </c>
      <c r="V2162" s="82">
        <f t="shared" ca="1" si="314"/>
        <v>147597.89999999976</v>
      </c>
      <c r="W2162" s="50"/>
      <c r="X2162" s="50"/>
      <c r="Y2162" s="50"/>
      <c r="Z2162" s="50"/>
      <c r="AA2162" s="50"/>
      <c r="AG2162" s="50"/>
      <c r="AH2162" s="50"/>
      <c r="AI2162" s="50"/>
      <c r="AJ2162" s="50"/>
      <c r="AK2162" s="50"/>
      <c r="AL2162" s="50"/>
      <c r="AM2162" s="50"/>
      <c r="AN2162" s="50"/>
      <c r="AO2162" s="50"/>
      <c r="AP2162" s="138" t="str">
        <f>IF(NOT($AS2162=$AS2163),ROW(),"")</f>
        <v/>
      </c>
      <c r="AQ2162" s="20" t="str">
        <f>IF(NOT(AS2162=AS2163),AS2163,"")</f>
        <v/>
      </c>
      <c r="AR2162" s="20" t="str">
        <f>INDEX($AB$15:$AM$15,MATCH($AS2162,$AB$11:$AM$11,0))</f>
        <v>out</v>
      </c>
      <c r="AS2162" s="20" t="str">
        <f>LEFT(AT2162,4)</f>
        <v>2008</v>
      </c>
      <c r="AT2162" s="139" t="str">
        <f>LEFT(B2162,6)</f>
        <v>200806</v>
      </c>
    </row>
    <row r="2163" spans="2:46" x14ac:dyDescent="0.25">
      <c r="B2163" s="11">
        <f>'Market Data'!B2149</f>
        <v>20080606</v>
      </c>
      <c r="C2163" s="2">
        <f>'Market Data'!C2149</f>
        <v>7441.5</v>
      </c>
      <c r="D2163" s="2">
        <f>'Market Data'!D2149</f>
        <v>7451</v>
      </c>
      <c r="E2163" s="2">
        <f>'Market Data'!E2149</f>
        <v>7242</v>
      </c>
      <c r="F2163" s="12">
        <f>'Market Data'!F2149</f>
        <v>7255</v>
      </c>
      <c r="H2163" s="151">
        <f t="shared" si="315"/>
        <v>2145</v>
      </c>
      <c r="I2163" s="244">
        <f ca="1">IF($H2163&lt;($J$6+1),"",PFE(OFFSET($F2163,0,0,-$J$6)))</f>
        <v>-1.9523697918689881E-2</v>
      </c>
      <c r="J2163" s="19"/>
      <c r="K2163" s="139" t="str">
        <f t="shared" ca="1" si="316"/>
        <v>Short</v>
      </c>
      <c r="L2163" s="243" t="e">
        <f t="shared" ca="1" si="311"/>
        <v>#N/A</v>
      </c>
      <c r="M2163" s="242">
        <f t="shared" ca="1" si="312"/>
        <v>7255</v>
      </c>
      <c r="N2163" s="20"/>
      <c r="O2163" s="74">
        <f t="shared" ca="1" si="317"/>
        <v>-1</v>
      </c>
      <c r="P2163" s="75">
        <f t="shared" ca="1" si="309"/>
        <v>-2</v>
      </c>
      <c r="Q2163" s="76" t="str">
        <f t="shared" ca="1" si="313"/>
        <v>Fill</v>
      </c>
      <c r="R2163" s="75"/>
      <c r="S2163" s="77">
        <f t="shared" ca="1" si="310"/>
        <v>1</v>
      </c>
      <c r="T2163" s="78"/>
      <c r="U2163" s="81">
        <f t="shared" ca="1" si="318"/>
        <v>-5145</v>
      </c>
      <c r="V2163" s="82">
        <f t="shared" ca="1" si="314"/>
        <v>142452.89999999976</v>
      </c>
      <c r="W2163" s="50"/>
      <c r="X2163" s="50"/>
      <c r="Y2163" s="50"/>
      <c r="Z2163" s="50"/>
      <c r="AA2163" s="50"/>
      <c r="AG2163" s="50"/>
      <c r="AH2163" s="50"/>
      <c r="AI2163" s="50"/>
      <c r="AJ2163" s="50"/>
      <c r="AK2163" s="50"/>
      <c r="AL2163" s="50"/>
      <c r="AM2163" s="50"/>
      <c r="AN2163" s="50"/>
      <c r="AO2163" s="50"/>
      <c r="AP2163" s="138" t="str">
        <f>IF(NOT($AS2163=$AS2164),ROW(),"")</f>
        <v/>
      </c>
      <c r="AQ2163" s="20" t="str">
        <f>IF(NOT(AS2163=AS2164),AS2164,"")</f>
        <v/>
      </c>
      <c r="AR2163" s="20" t="str">
        <f>INDEX($AB$15:$AM$15,MATCH($AS2163,$AB$11:$AM$11,0))</f>
        <v>out</v>
      </c>
      <c r="AS2163" s="20" t="str">
        <f>LEFT(AT2163,4)</f>
        <v>2008</v>
      </c>
      <c r="AT2163" s="139" t="str">
        <f>LEFT(B2163,6)</f>
        <v>200806</v>
      </c>
    </row>
    <row r="2164" spans="2:46" x14ac:dyDescent="0.25">
      <c r="B2164" s="11">
        <f>'Market Data'!B2150</f>
        <v>20080609</v>
      </c>
      <c r="C2164" s="2">
        <f>'Market Data'!C2150</f>
        <v>7214.5</v>
      </c>
      <c r="D2164" s="2">
        <f>'Market Data'!D2150</f>
        <v>7288</v>
      </c>
      <c r="E2164" s="2">
        <f>'Market Data'!E2150</f>
        <v>7209.5</v>
      </c>
      <c r="F2164" s="12">
        <f>'Market Data'!F2150</f>
        <v>7263</v>
      </c>
      <c r="H2164" s="151">
        <f t="shared" si="315"/>
        <v>2146</v>
      </c>
      <c r="I2164" s="244">
        <f ca="1">IF($H2164&lt;($J$6+1),"",PFE(OFFSET($F2164,0,0,-$J$6)))</f>
        <v>-1.4907363113277401E-2</v>
      </c>
      <c r="J2164" s="19"/>
      <c r="K2164" s="139" t="str">
        <f t="shared" ca="1" si="316"/>
        <v>Short</v>
      </c>
      <c r="L2164" s="243" t="e">
        <f t="shared" ca="1" si="311"/>
        <v>#N/A</v>
      </c>
      <c r="M2164" s="242" t="e">
        <f t="shared" ca="1" si="312"/>
        <v>#N/A</v>
      </c>
      <c r="N2164" s="20"/>
      <c r="O2164" s="74">
        <f t="shared" ca="1" si="317"/>
        <v>-1</v>
      </c>
      <c r="P2164" s="75">
        <f t="shared" ca="1" si="309"/>
        <v>0</v>
      </c>
      <c r="Q2164" s="76" t="str">
        <f t="shared" ca="1" si="313"/>
        <v/>
      </c>
      <c r="R2164" s="75"/>
      <c r="S2164" s="77">
        <f t="shared" ca="1" si="310"/>
        <v>-1</v>
      </c>
      <c r="T2164" s="78"/>
      <c r="U2164" s="81">
        <f t="shared" ca="1" si="318"/>
        <v>-3296.92</v>
      </c>
      <c r="V2164" s="82">
        <f t="shared" ca="1" si="314"/>
        <v>139155.97999999975</v>
      </c>
      <c r="W2164" s="50"/>
      <c r="X2164" s="50"/>
      <c r="Y2164" s="50"/>
      <c r="Z2164" s="50"/>
      <c r="AA2164" s="50"/>
      <c r="AG2164" s="50"/>
      <c r="AH2164" s="50"/>
      <c r="AI2164" s="50"/>
      <c r="AJ2164" s="50"/>
      <c r="AK2164" s="50"/>
      <c r="AL2164" s="50"/>
      <c r="AM2164" s="50"/>
      <c r="AN2164" s="50"/>
      <c r="AO2164" s="50"/>
      <c r="AP2164" s="138" t="str">
        <f>IF(NOT($AS2164=$AS2165),ROW(),"")</f>
        <v/>
      </c>
      <c r="AQ2164" s="20" t="str">
        <f>IF(NOT(AS2164=AS2165),AS2165,"")</f>
        <v/>
      </c>
      <c r="AR2164" s="20" t="str">
        <f>INDEX($AB$15:$AM$15,MATCH($AS2164,$AB$11:$AM$11,0))</f>
        <v>out</v>
      </c>
      <c r="AS2164" s="20" t="str">
        <f>LEFT(AT2164,4)</f>
        <v>2008</v>
      </c>
      <c r="AT2164" s="139" t="str">
        <f>LEFT(B2164,6)</f>
        <v>200806</v>
      </c>
    </row>
    <row r="2165" spans="2:46" x14ac:dyDescent="0.25">
      <c r="B2165" s="11">
        <f>'Market Data'!B2151</f>
        <v>20080610</v>
      </c>
      <c r="C2165" s="2">
        <f>'Market Data'!C2151</f>
        <v>7227</v>
      </c>
      <c r="D2165" s="2">
        <f>'Market Data'!D2151</f>
        <v>7246</v>
      </c>
      <c r="E2165" s="2">
        <f>'Market Data'!E2151</f>
        <v>7162</v>
      </c>
      <c r="F2165" s="12">
        <f>'Market Data'!F2151</f>
        <v>7234</v>
      </c>
      <c r="H2165" s="151">
        <f t="shared" si="315"/>
        <v>2147</v>
      </c>
      <c r="I2165" s="244">
        <f ca="1">IF($H2165&lt;($J$6+1),"",PFE(OFFSET($F2165,0,0,-$J$6)))</f>
        <v>-2.0389094377280637E-2</v>
      </c>
      <c r="J2165" s="19"/>
      <c r="K2165" s="139" t="str">
        <f t="shared" ca="1" si="316"/>
        <v>Short</v>
      </c>
      <c r="L2165" s="243" t="e">
        <f t="shared" ca="1" si="311"/>
        <v>#N/A</v>
      </c>
      <c r="M2165" s="242" t="e">
        <f t="shared" ca="1" si="312"/>
        <v>#N/A</v>
      </c>
      <c r="N2165" s="20"/>
      <c r="O2165" s="74">
        <f t="shared" ca="1" si="317"/>
        <v>-1</v>
      </c>
      <c r="P2165" s="75">
        <f t="shared" ca="1" si="309"/>
        <v>0</v>
      </c>
      <c r="Q2165" s="76" t="str">
        <f t="shared" ca="1" si="313"/>
        <v/>
      </c>
      <c r="R2165" s="75"/>
      <c r="S2165" s="77">
        <f t="shared" ca="1" si="310"/>
        <v>-1</v>
      </c>
      <c r="T2165" s="78"/>
      <c r="U2165" s="81">
        <f t="shared" ca="1" si="318"/>
        <v>1015</v>
      </c>
      <c r="V2165" s="82">
        <f t="shared" ca="1" si="314"/>
        <v>140170.97999999975</v>
      </c>
      <c r="W2165" s="50"/>
      <c r="X2165" s="50"/>
      <c r="Y2165" s="50"/>
      <c r="Z2165" s="50"/>
      <c r="AA2165" s="50"/>
      <c r="AG2165" s="50"/>
      <c r="AH2165" s="50"/>
      <c r="AI2165" s="50"/>
      <c r="AJ2165" s="50"/>
      <c r="AK2165" s="50"/>
      <c r="AL2165" s="50"/>
      <c r="AM2165" s="50"/>
      <c r="AN2165" s="50"/>
      <c r="AO2165" s="50"/>
      <c r="AP2165" s="138" t="str">
        <f>IF(NOT($AS2165=$AS2166),ROW(),"")</f>
        <v/>
      </c>
      <c r="AQ2165" s="20" t="str">
        <f>IF(NOT(AS2165=AS2166),AS2166,"")</f>
        <v/>
      </c>
      <c r="AR2165" s="20" t="str">
        <f>INDEX($AB$15:$AM$15,MATCH($AS2165,$AB$11:$AM$11,0))</f>
        <v>out</v>
      </c>
      <c r="AS2165" s="20" t="str">
        <f>LEFT(AT2165,4)</f>
        <v>2008</v>
      </c>
      <c r="AT2165" s="139" t="str">
        <f>LEFT(B2165,6)</f>
        <v>200806</v>
      </c>
    </row>
    <row r="2166" spans="2:46" x14ac:dyDescent="0.25">
      <c r="B2166" s="11">
        <f>'Market Data'!B2152</f>
        <v>20080611</v>
      </c>
      <c r="C2166" s="2">
        <f>'Market Data'!C2152</f>
        <v>7236.5</v>
      </c>
      <c r="D2166" s="2">
        <f>'Market Data'!D2152</f>
        <v>7259.5</v>
      </c>
      <c r="E2166" s="2">
        <f>'Market Data'!E2152</f>
        <v>7077</v>
      </c>
      <c r="F2166" s="12">
        <f>'Market Data'!F2152</f>
        <v>7096.5</v>
      </c>
      <c r="H2166" s="151">
        <f t="shared" si="315"/>
        <v>2148</v>
      </c>
      <c r="I2166" s="244">
        <f ca="1">IF($H2166&lt;($J$6+1),"",PFE(OFFSET($F2166,0,0,-$J$6)))</f>
        <v>-6.7003160812024579E-2</v>
      </c>
      <c r="J2166" s="19"/>
      <c r="K2166" s="139" t="str">
        <f t="shared" ca="1" si="316"/>
        <v>Short</v>
      </c>
      <c r="L2166" s="243" t="e">
        <f t="shared" ca="1" si="311"/>
        <v>#N/A</v>
      </c>
      <c r="M2166" s="242" t="e">
        <f t="shared" ca="1" si="312"/>
        <v>#N/A</v>
      </c>
      <c r="N2166" s="20"/>
      <c r="O2166" s="74">
        <f t="shared" ca="1" si="317"/>
        <v>-1</v>
      </c>
      <c r="P2166" s="75">
        <f t="shared" ca="1" si="309"/>
        <v>0</v>
      </c>
      <c r="Q2166" s="76" t="str">
        <f t="shared" ca="1" si="313"/>
        <v/>
      </c>
      <c r="R2166" s="75"/>
      <c r="S2166" s="77">
        <f t="shared" ca="1" si="310"/>
        <v>-1</v>
      </c>
      <c r="T2166" s="78"/>
      <c r="U2166" s="81">
        <f t="shared" ca="1" si="318"/>
        <v>4812.5</v>
      </c>
      <c r="V2166" s="82">
        <f t="shared" ca="1" si="314"/>
        <v>144983.47999999975</v>
      </c>
      <c r="W2166" s="50"/>
      <c r="X2166" s="50"/>
      <c r="Y2166" s="50"/>
      <c r="Z2166" s="50"/>
      <c r="AA2166" s="50"/>
      <c r="AG2166" s="50"/>
      <c r="AH2166" s="50"/>
      <c r="AI2166" s="50"/>
      <c r="AJ2166" s="50"/>
      <c r="AK2166" s="50"/>
      <c r="AL2166" s="50"/>
      <c r="AM2166" s="50"/>
      <c r="AN2166" s="50"/>
      <c r="AO2166" s="50"/>
      <c r="AP2166" s="138" t="str">
        <f>IF(NOT($AS2166=$AS2167),ROW(),"")</f>
        <v/>
      </c>
      <c r="AQ2166" s="20" t="str">
        <f>IF(NOT(AS2166=AS2167),AS2167,"")</f>
        <v/>
      </c>
      <c r="AR2166" s="20" t="str">
        <f>INDEX($AB$15:$AM$15,MATCH($AS2166,$AB$11:$AM$11,0))</f>
        <v>out</v>
      </c>
      <c r="AS2166" s="20" t="str">
        <f>LEFT(AT2166,4)</f>
        <v>2008</v>
      </c>
      <c r="AT2166" s="139" t="str">
        <f>LEFT(B2166,6)</f>
        <v>200806</v>
      </c>
    </row>
    <row r="2167" spans="2:46" x14ac:dyDescent="0.25">
      <c r="B2167" s="11">
        <f>'Market Data'!B2153</f>
        <v>20080612</v>
      </c>
      <c r="C2167" s="2">
        <f>'Market Data'!C2153</f>
        <v>7088.5</v>
      </c>
      <c r="D2167" s="2">
        <f>'Market Data'!D2153</f>
        <v>7177.5</v>
      </c>
      <c r="E2167" s="2">
        <f>'Market Data'!E2153</f>
        <v>7086</v>
      </c>
      <c r="F2167" s="12">
        <f>'Market Data'!F2153</f>
        <v>7150</v>
      </c>
      <c r="H2167" s="151">
        <f t="shared" si="315"/>
        <v>2149</v>
      </c>
      <c r="I2167" s="244">
        <f ca="1">IF($H2167&lt;($J$6+1),"",PFE(OFFSET($F2167,0,0,-$J$6)))</f>
        <v>-6.7822102272965673E-2</v>
      </c>
      <c r="J2167" s="19"/>
      <c r="K2167" s="139" t="str">
        <f t="shared" ca="1" si="316"/>
        <v>Short</v>
      </c>
      <c r="L2167" s="243" t="e">
        <f t="shared" ca="1" si="311"/>
        <v>#N/A</v>
      </c>
      <c r="M2167" s="242" t="e">
        <f t="shared" ca="1" si="312"/>
        <v>#N/A</v>
      </c>
      <c r="N2167" s="20"/>
      <c r="O2167" s="74">
        <f t="shared" ca="1" si="317"/>
        <v>-1</v>
      </c>
      <c r="P2167" s="75">
        <f t="shared" ca="1" si="309"/>
        <v>0</v>
      </c>
      <c r="Q2167" s="76" t="str">
        <f t="shared" ca="1" si="313"/>
        <v/>
      </c>
      <c r="R2167" s="75"/>
      <c r="S2167" s="77">
        <f t="shared" ca="1" si="310"/>
        <v>-1</v>
      </c>
      <c r="T2167" s="78"/>
      <c r="U2167" s="81">
        <f t="shared" ca="1" si="318"/>
        <v>-1872.5</v>
      </c>
      <c r="V2167" s="82">
        <f t="shared" ca="1" si="314"/>
        <v>143110.97999999975</v>
      </c>
      <c r="W2167" s="50"/>
      <c r="X2167" s="50"/>
      <c r="Y2167" s="50"/>
      <c r="Z2167" s="50"/>
      <c r="AA2167" s="50"/>
      <c r="AG2167" s="50"/>
      <c r="AH2167" s="50"/>
      <c r="AI2167" s="50"/>
      <c r="AJ2167" s="50"/>
      <c r="AK2167" s="50"/>
      <c r="AL2167" s="50"/>
      <c r="AM2167" s="50"/>
      <c r="AN2167" s="50"/>
      <c r="AO2167" s="50"/>
      <c r="AP2167" s="138" t="str">
        <f>IF(NOT($AS2167=$AS2168),ROW(),"")</f>
        <v/>
      </c>
      <c r="AQ2167" s="20" t="str">
        <f>IF(NOT(AS2167=AS2168),AS2168,"")</f>
        <v/>
      </c>
      <c r="AR2167" s="20" t="str">
        <f>INDEX($AB$15:$AM$15,MATCH($AS2167,$AB$11:$AM$11,0))</f>
        <v>out</v>
      </c>
      <c r="AS2167" s="20" t="str">
        <f>LEFT(AT2167,4)</f>
        <v>2008</v>
      </c>
      <c r="AT2167" s="139" t="str">
        <f>LEFT(B2167,6)</f>
        <v>200806</v>
      </c>
    </row>
    <row r="2168" spans="2:46" x14ac:dyDescent="0.25">
      <c r="B2168" s="11">
        <f>'Market Data'!B2154</f>
        <v>20080613</v>
      </c>
      <c r="C2168" s="2">
        <f>'Market Data'!C2154</f>
        <v>7147</v>
      </c>
      <c r="D2168" s="2">
        <f>'Market Data'!D2154</f>
        <v>7223</v>
      </c>
      <c r="E2168" s="2">
        <f>'Market Data'!E2154</f>
        <v>7090.5</v>
      </c>
      <c r="F2168" s="12">
        <f>'Market Data'!F2154</f>
        <v>7190</v>
      </c>
      <c r="H2168" s="151">
        <f t="shared" si="315"/>
        <v>2150</v>
      </c>
      <c r="I2168" s="244">
        <f ca="1">IF($H2168&lt;($J$6+1),"",PFE(OFFSET($F2168,0,0,-$J$6)))</f>
        <v>-5.2847699200405655E-2</v>
      </c>
      <c r="J2168" s="19"/>
      <c r="K2168" s="139" t="str">
        <f t="shared" ca="1" si="316"/>
        <v>Short</v>
      </c>
      <c r="L2168" s="243" t="e">
        <f t="shared" ca="1" si="311"/>
        <v>#N/A</v>
      </c>
      <c r="M2168" s="242" t="e">
        <f t="shared" ca="1" si="312"/>
        <v>#N/A</v>
      </c>
      <c r="N2168" s="20"/>
      <c r="O2168" s="74">
        <f t="shared" ca="1" si="317"/>
        <v>-1</v>
      </c>
      <c r="P2168" s="75">
        <f t="shared" ca="1" si="309"/>
        <v>0</v>
      </c>
      <c r="Q2168" s="76" t="str">
        <f t="shared" ca="1" si="313"/>
        <v/>
      </c>
      <c r="R2168" s="75"/>
      <c r="S2168" s="77">
        <f t="shared" ca="1" si="310"/>
        <v>-1</v>
      </c>
      <c r="T2168" s="78"/>
      <c r="U2168" s="81">
        <f t="shared" ca="1" si="318"/>
        <v>-1400</v>
      </c>
      <c r="V2168" s="82">
        <f t="shared" ca="1" si="314"/>
        <v>141710.97999999975</v>
      </c>
      <c r="W2168" s="50"/>
      <c r="X2168" s="50"/>
      <c r="Y2168" s="50"/>
      <c r="Z2168" s="50"/>
      <c r="AA2168" s="50"/>
      <c r="AG2168" s="50"/>
      <c r="AH2168" s="50"/>
      <c r="AI2168" s="50"/>
      <c r="AJ2168" s="50"/>
      <c r="AK2168" s="50"/>
      <c r="AL2168" s="50"/>
      <c r="AM2168" s="50"/>
      <c r="AN2168" s="50"/>
      <c r="AO2168" s="50"/>
      <c r="AP2168" s="138" t="str">
        <f>IF(NOT($AS2168=$AS2169),ROW(),"")</f>
        <v/>
      </c>
      <c r="AQ2168" s="20" t="str">
        <f>IF(NOT(AS2168=AS2169),AS2169,"")</f>
        <v/>
      </c>
      <c r="AR2168" s="20" t="str">
        <f>INDEX($AB$15:$AM$15,MATCH($AS2168,$AB$11:$AM$11,0))</f>
        <v>out</v>
      </c>
      <c r="AS2168" s="20" t="str">
        <f>LEFT(AT2168,4)</f>
        <v>2008</v>
      </c>
      <c r="AT2168" s="139" t="str">
        <f>LEFT(B2168,6)</f>
        <v>200806</v>
      </c>
    </row>
    <row r="2169" spans="2:46" x14ac:dyDescent="0.25">
      <c r="B2169" s="11">
        <f>'Market Data'!B2155</f>
        <v>20080616</v>
      </c>
      <c r="C2169" s="2">
        <f>'Market Data'!C2155</f>
        <v>7228.5</v>
      </c>
      <c r="D2169" s="2">
        <f>'Market Data'!D2155</f>
        <v>7254</v>
      </c>
      <c r="E2169" s="2">
        <f>'Market Data'!E2155</f>
        <v>7112.5</v>
      </c>
      <c r="F2169" s="12">
        <f>'Market Data'!F2155</f>
        <v>7182</v>
      </c>
      <c r="H2169" s="151">
        <f t="shared" si="315"/>
        <v>2151</v>
      </c>
      <c r="I2169" s="244">
        <f ca="1">IF($H2169&lt;($J$6+1),"",PFE(OFFSET($F2169,0,0,-$J$6)))</f>
        <v>-3.8662837239162987E-2</v>
      </c>
      <c r="J2169" s="19"/>
      <c r="K2169" s="139" t="str">
        <f t="shared" ca="1" si="316"/>
        <v>Short</v>
      </c>
      <c r="L2169" s="243" t="e">
        <f t="shared" ca="1" si="311"/>
        <v>#N/A</v>
      </c>
      <c r="M2169" s="242" t="e">
        <f t="shared" ca="1" si="312"/>
        <v>#N/A</v>
      </c>
      <c r="N2169" s="20"/>
      <c r="O2169" s="74">
        <f t="shared" ca="1" si="317"/>
        <v>-1</v>
      </c>
      <c r="P2169" s="75">
        <f t="shared" ca="1" si="309"/>
        <v>0</v>
      </c>
      <c r="Q2169" s="76" t="str">
        <f t="shared" ca="1" si="313"/>
        <v/>
      </c>
      <c r="R2169" s="75"/>
      <c r="S2169" s="77">
        <f t="shared" ca="1" si="310"/>
        <v>-1</v>
      </c>
      <c r="T2169" s="78"/>
      <c r="U2169" s="81">
        <f t="shared" ca="1" si="318"/>
        <v>280</v>
      </c>
      <c r="V2169" s="82">
        <f t="shared" ca="1" si="314"/>
        <v>141990.97999999975</v>
      </c>
      <c r="W2169" s="50"/>
      <c r="X2169" s="50"/>
      <c r="Y2169" s="50"/>
      <c r="Z2169" s="50"/>
      <c r="AA2169" s="50"/>
      <c r="AG2169" s="50"/>
      <c r="AH2169" s="50"/>
      <c r="AI2169" s="50"/>
      <c r="AJ2169" s="50"/>
      <c r="AK2169" s="50"/>
      <c r="AL2169" s="50"/>
      <c r="AM2169" s="50"/>
      <c r="AN2169" s="50"/>
      <c r="AO2169" s="50"/>
      <c r="AP2169" s="138" t="str">
        <f>IF(NOT($AS2169=$AS2170),ROW(),"")</f>
        <v/>
      </c>
      <c r="AQ2169" s="20" t="str">
        <f>IF(NOT(AS2169=AS2170),AS2170,"")</f>
        <v/>
      </c>
      <c r="AR2169" s="20" t="str">
        <f>INDEX($AB$15:$AM$15,MATCH($AS2169,$AB$11:$AM$11,0))</f>
        <v>out</v>
      </c>
      <c r="AS2169" s="20" t="str">
        <f>LEFT(AT2169,4)</f>
        <v>2008</v>
      </c>
      <c r="AT2169" s="139" t="str">
        <f>LEFT(B2169,6)</f>
        <v>200806</v>
      </c>
    </row>
    <row r="2170" spans="2:46" x14ac:dyDescent="0.25">
      <c r="B2170" s="11">
        <f>'Market Data'!B2156</f>
        <v>20080617</v>
      </c>
      <c r="C2170" s="2">
        <f>'Market Data'!C2156</f>
        <v>7180.5</v>
      </c>
      <c r="D2170" s="2">
        <f>'Market Data'!D2156</f>
        <v>7297.5</v>
      </c>
      <c r="E2170" s="2">
        <f>'Market Data'!E2156</f>
        <v>7180.5</v>
      </c>
      <c r="F2170" s="12">
        <f>'Market Data'!F2156</f>
        <v>7228</v>
      </c>
      <c r="H2170" s="151">
        <f t="shared" si="315"/>
        <v>2152</v>
      </c>
      <c r="I2170" s="244">
        <f ca="1">IF($H2170&lt;($J$6+1),"",PFE(OFFSET($F2170,0,0,-$J$6)))</f>
        <v>-5.3729194272820344E-2</v>
      </c>
      <c r="J2170" s="19"/>
      <c r="K2170" s="139" t="str">
        <f t="shared" ca="1" si="316"/>
        <v>Short</v>
      </c>
      <c r="L2170" s="243" t="e">
        <f t="shared" ca="1" si="311"/>
        <v>#N/A</v>
      </c>
      <c r="M2170" s="242" t="e">
        <f t="shared" ca="1" si="312"/>
        <v>#N/A</v>
      </c>
      <c r="N2170" s="20"/>
      <c r="O2170" s="74">
        <f t="shared" ca="1" si="317"/>
        <v>-1</v>
      </c>
      <c r="P2170" s="75">
        <f t="shared" ca="1" si="309"/>
        <v>0</v>
      </c>
      <c r="Q2170" s="76" t="str">
        <f t="shared" ca="1" si="313"/>
        <v/>
      </c>
      <c r="R2170" s="75"/>
      <c r="S2170" s="77">
        <f t="shared" ca="1" si="310"/>
        <v>-1</v>
      </c>
      <c r="T2170" s="78"/>
      <c r="U2170" s="81">
        <f t="shared" ca="1" si="318"/>
        <v>-1610</v>
      </c>
      <c r="V2170" s="82">
        <f t="shared" ca="1" si="314"/>
        <v>140380.97999999975</v>
      </c>
      <c r="W2170" s="50"/>
      <c r="X2170" s="50"/>
      <c r="Y2170" s="50"/>
      <c r="Z2170" s="50"/>
      <c r="AA2170" s="50"/>
      <c r="AG2170" s="50"/>
      <c r="AH2170" s="50"/>
      <c r="AI2170" s="50"/>
      <c r="AJ2170" s="50"/>
      <c r="AK2170" s="50"/>
      <c r="AL2170" s="50"/>
      <c r="AM2170" s="50"/>
      <c r="AN2170" s="50"/>
      <c r="AO2170" s="50"/>
      <c r="AP2170" s="138" t="str">
        <f>IF(NOT($AS2170=$AS2171),ROW(),"")</f>
        <v/>
      </c>
      <c r="AQ2170" s="20" t="str">
        <f>IF(NOT(AS2170=AS2171),AS2171,"")</f>
        <v/>
      </c>
      <c r="AR2170" s="20" t="str">
        <f>INDEX($AB$15:$AM$15,MATCH($AS2170,$AB$11:$AM$11,0))</f>
        <v>out</v>
      </c>
      <c r="AS2170" s="20" t="str">
        <f>LEFT(AT2170,4)</f>
        <v>2008</v>
      </c>
      <c r="AT2170" s="139" t="str">
        <f>LEFT(B2170,6)</f>
        <v>200806</v>
      </c>
    </row>
    <row r="2171" spans="2:46" x14ac:dyDescent="0.25">
      <c r="B2171" s="11">
        <f>'Market Data'!B2157</f>
        <v>20080618</v>
      </c>
      <c r="C2171" s="2">
        <f>'Market Data'!C2157</f>
        <v>7235</v>
      </c>
      <c r="D2171" s="2">
        <f>'Market Data'!D2157</f>
        <v>7239</v>
      </c>
      <c r="E2171" s="2">
        <f>'Market Data'!E2157</f>
        <v>7145</v>
      </c>
      <c r="F2171" s="12">
        <f>'Market Data'!F2157</f>
        <v>7170.5</v>
      </c>
      <c r="H2171" s="151">
        <f t="shared" si="315"/>
        <v>2153</v>
      </c>
      <c r="I2171" s="244">
        <f ca="1">IF($H2171&lt;($J$6+1),"",PFE(OFFSET($F2171,0,0,-$J$6)))</f>
        <v>-6.7638803776574899E-2</v>
      </c>
      <c r="J2171" s="19"/>
      <c r="K2171" s="139" t="str">
        <f t="shared" ca="1" si="316"/>
        <v>Short</v>
      </c>
      <c r="L2171" s="243" t="e">
        <f t="shared" ca="1" si="311"/>
        <v>#N/A</v>
      </c>
      <c r="M2171" s="242" t="e">
        <f t="shared" ca="1" si="312"/>
        <v>#N/A</v>
      </c>
      <c r="N2171" s="20"/>
      <c r="O2171" s="74">
        <f t="shared" ca="1" si="317"/>
        <v>-1</v>
      </c>
      <c r="P2171" s="75">
        <f t="shared" ca="1" si="309"/>
        <v>0</v>
      </c>
      <c r="Q2171" s="76" t="str">
        <f t="shared" ca="1" si="313"/>
        <v/>
      </c>
      <c r="R2171" s="75"/>
      <c r="S2171" s="77">
        <f t="shared" ca="1" si="310"/>
        <v>-1</v>
      </c>
      <c r="T2171" s="78"/>
      <c r="U2171" s="81">
        <f t="shared" ca="1" si="318"/>
        <v>2012.5</v>
      </c>
      <c r="V2171" s="82">
        <f t="shared" ca="1" si="314"/>
        <v>142393.47999999975</v>
      </c>
      <c r="W2171" s="50"/>
      <c r="X2171" s="50"/>
      <c r="Y2171" s="50"/>
      <c r="Z2171" s="50"/>
      <c r="AA2171" s="50"/>
      <c r="AG2171" s="50"/>
      <c r="AH2171" s="50"/>
      <c r="AI2171" s="50"/>
      <c r="AJ2171" s="50"/>
      <c r="AK2171" s="50"/>
      <c r="AL2171" s="50"/>
      <c r="AM2171" s="50"/>
      <c r="AN2171" s="50"/>
      <c r="AO2171" s="50"/>
      <c r="AP2171" s="138" t="str">
        <f>IF(NOT($AS2171=$AS2172),ROW(),"")</f>
        <v/>
      </c>
      <c r="AQ2171" s="20" t="str">
        <f>IF(NOT(AS2171=AS2172),AS2172,"")</f>
        <v/>
      </c>
      <c r="AR2171" s="20" t="str">
        <f>INDEX($AB$15:$AM$15,MATCH($AS2171,$AB$11:$AM$11,0))</f>
        <v>out</v>
      </c>
      <c r="AS2171" s="20" t="str">
        <f>LEFT(AT2171,4)</f>
        <v>2008</v>
      </c>
      <c r="AT2171" s="139" t="str">
        <f>LEFT(B2171,6)</f>
        <v>200806</v>
      </c>
    </row>
    <row r="2172" spans="2:46" x14ac:dyDescent="0.25">
      <c r="B2172" s="11">
        <f>'Market Data'!B2158</f>
        <v>20080619</v>
      </c>
      <c r="C2172" s="2">
        <f>'Market Data'!C2158</f>
        <v>7137.5</v>
      </c>
      <c r="D2172" s="2">
        <f>'Market Data'!D2158</f>
        <v>7202.5</v>
      </c>
      <c r="E2172" s="2">
        <f>'Market Data'!E2158</f>
        <v>7099</v>
      </c>
      <c r="F2172" s="12">
        <f>'Market Data'!F2158</f>
        <v>7178.5</v>
      </c>
      <c r="H2172" s="151">
        <f t="shared" si="315"/>
        <v>2154</v>
      </c>
      <c r="I2172" s="244">
        <f ca="1">IF($H2172&lt;($J$6+1),"",PFE(OFFSET($F2172,0,0,-$J$6)))</f>
        <v>-5.487116951570984E-2</v>
      </c>
      <c r="J2172" s="19"/>
      <c r="K2172" s="139" t="str">
        <f t="shared" ca="1" si="316"/>
        <v>Short</v>
      </c>
      <c r="L2172" s="243" t="e">
        <f t="shared" ca="1" si="311"/>
        <v>#N/A</v>
      </c>
      <c r="M2172" s="242" t="e">
        <f t="shared" ca="1" si="312"/>
        <v>#N/A</v>
      </c>
      <c r="N2172" s="20"/>
      <c r="O2172" s="74">
        <f t="shared" ca="1" si="317"/>
        <v>-1</v>
      </c>
      <c r="P2172" s="75">
        <f t="shared" ca="1" si="309"/>
        <v>0</v>
      </c>
      <c r="Q2172" s="76" t="str">
        <f t="shared" ca="1" si="313"/>
        <v/>
      </c>
      <c r="R2172" s="75"/>
      <c r="S2172" s="77">
        <f t="shared" ca="1" si="310"/>
        <v>-1</v>
      </c>
      <c r="T2172" s="78"/>
      <c r="U2172" s="81">
        <f t="shared" ca="1" si="318"/>
        <v>-280</v>
      </c>
      <c r="V2172" s="82">
        <f t="shared" ca="1" si="314"/>
        <v>142113.47999999975</v>
      </c>
      <c r="W2172" s="50"/>
      <c r="X2172" s="50"/>
      <c r="Y2172" s="50"/>
      <c r="Z2172" s="50"/>
      <c r="AA2172" s="50"/>
      <c r="AG2172" s="50"/>
      <c r="AH2172" s="50"/>
      <c r="AI2172" s="50"/>
      <c r="AJ2172" s="50"/>
      <c r="AK2172" s="50"/>
      <c r="AL2172" s="50"/>
      <c r="AM2172" s="50"/>
      <c r="AN2172" s="50"/>
      <c r="AO2172" s="50"/>
      <c r="AP2172" s="138" t="str">
        <f>IF(NOT($AS2172=$AS2173),ROW(),"")</f>
        <v/>
      </c>
      <c r="AQ2172" s="20" t="str">
        <f>IF(NOT(AS2172=AS2173),AS2173,"")</f>
        <v/>
      </c>
      <c r="AR2172" s="20" t="str">
        <f>INDEX($AB$15:$AM$15,MATCH($AS2172,$AB$11:$AM$11,0))</f>
        <v>out</v>
      </c>
      <c r="AS2172" s="20" t="str">
        <f>LEFT(AT2172,4)</f>
        <v>2008</v>
      </c>
      <c r="AT2172" s="139" t="str">
        <f>LEFT(B2172,6)</f>
        <v>200806</v>
      </c>
    </row>
    <row r="2173" spans="2:46" x14ac:dyDescent="0.25">
      <c r="B2173" s="11">
        <f>'Market Data'!B2159</f>
        <v>20080620</v>
      </c>
      <c r="C2173" s="2">
        <f>'Market Data'!C2159</f>
        <v>7176.5</v>
      </c>
      <c r="D2173" s="2">
        <f>'Market Data'!D2159</f>
        <v>7203.5</v>
      </c>
      <c r="E2173" s="2">
        <f>'Market Data'!E2159</f>
        <v>6980.5</v>
      </c>
      <c r="F2173" s="12">
        <f>'Market Data'!F2159</f>
        <v>6996.5</v>
      </c>
      <c r="H2173" s="151">
        <f t="shared" si="315"/>
        <v>2155</v>
      </c>
      <c r="I2173" s="244">
        <f ca="1">IF($H2173&lt;($J$6+1),"",PFE(OFFSET($F2173,0,0,-$J$6)))</f>
        <v>-7.6146195721288973E-2</v>
      </c>
      <c r="J2173" s="19"/>
      <c r="K2173" s="139" t="str">
        <f t="shared" ca="1" si="316"/>
        <v>Short</v>
      </c>
      <c r="L2173" s="243" t="e">
        <f t="shared" ca="1" si="311"/>
        <v>#N/A</v>
      </c>
      <c r="M2173" s="242" t="e">
        <f t="shared" ca="1" si="312"/>
        <v>#N/A</v>
      </c>
      <c r="N2173" s="20"/>
      <c r="O2173" s="74">
        <f t="shared" ca="1" si="317"/>
        <v>-1</v>
      </c>
      <c r="P2173" s="75">
        <f t="shared" ca="1" si="309"/>
        <v>0</v>
      </c>
      <c r="Q2173" s="76" t="str">
        <f t="shared" ca="1" si="313"/>
        <v/>
      </c>
      <c r="R2173" s="75"/>
      <c r="S2173" s="77">
        <f t="shared" ca="1" si="310"/>
        <v>-1</v>
      </c>
      <c r="T2173" s="78"/>
      <c r="U2173" s="81">
        <f t="shared" ca="1" si="318"/>
        <v>6370</v>
      </c>
      <c r="V2173" s="82">
        <f t="shared" ca="1" si="314"/>
        <v>148483.47999999975</v>
      </c>
      <c r="W2173" s="50"/>
      <c r="X2173" s="50"/>
      <c r="Y2173" s="50"/>
      <c r="Z2173" s="50"/>
      <c r="AA2173" s="50"/>
      <c r="AG2173" s="50"/>
      <c r="AH2173" s="50"/>
      <c r="AI2173" s="50"/>
      <c r="AJ2173" s="50"/>
      <c r="AK2173" s="50"/>
      <c r="AL2173" s="50"/>
      <c r="AM2173" s="50"/>
      <c r="AN2173" s="50"/>
      <c r="AO2173" s="50"/>
      <c r="AP2173" s="138" t="str">
        <f>IF(NOT($AS2173=$AS2174),ROW(),"")</f>
        <v/>
      </c>
      <c r="AQ2173" s="20" t="str">
        <f>IF(NOT(AS2173=AS2174),AS2174,"")</f>
        <v/>
      </c>
      <c r="AR2173" s="20" t="str">
        <f>INDEX($AB$15:$AM$15,MATCH($AS2173,$AB$11:$AM$11,0))</f>
        <v>out</v>
      </c>
      <c r="AS2173" s="20" t="str">
        <f>LEFT(AT2173,4)</f>
        <v>2008</v>
      </c>
      <c r="AT2173" s="139" t="str">
        <f>LEFT(B2173,6)</f>
        <v>200806</v>
      </c>
    </row>
    <row r="2174" spans="2:46" x14ac:dyDescent="0.25">
      <c r="B2174" s="11">
        <f>'Market Data'!B2160</f>
        <v>20080623</v>
      </c>
      <c r="C2174" s="2">
        <f>'Market Data'!C2160</f>
        <v>7014.5</v>
      </c>
      <c r="D2174" s="2">
        <f>'Market Data'!D2160</f>
        <v>7063</v>
      </c>
      <c r="E2174" s="2">
        <f>'Market Data'!E2160</f>
        <v>7005.5</v>
      </c>
      <c r="F2174" s="12">
        <f>'Market Data'!F2160</f>
        <v>7028.5</v>
      </c>
      <c r="H2174" s="151">
        <f t="shared" si="315"/>
        <v>2156</v>
      </c>
      <c r="I2174" s="244">
        <f ca="1">IF($H2174&lt;($J$6+1),"",PFE(OFFSET($F2174,0,0,-$J$6)))</f>
        <v>-5.204890366744809E-2</v>
      </c>
      <c r="J2174" s="19"/>
      <c r="K2174" s="139" t="str">
        <f t="shared" ca="1" si="316"/>
        <v>Short</v>
      </c>
      <c r="L2174" s="243" t="e">
        <f t="shared" ca="1" si="311"/>
        <v>#N/A</v>
      </c>
      <c r="M2174" s="242" t="e">
        <f t="shared" ca="1" si="312"/>
        <v>#N/A</v>
      </c>
      <c r="N2174" s="20"/>
      <c r="O2174" s="74">
        <f t="shared" ca="1" si="317"/>
        <v>-1</v>
      </c>
      <c r="P2174" s="75">
        <f t="shared" ca="1" si="309"/>
        <v>0</v>
      </c>
      <c r="Q2174" s="76" t="str">
        <f t="shared" ca="1" si="313"/>
        <v/>
      </c>
      <c r="R2174" s="75"/>
      <c r="S2174" s="77">
        <f t="shared" ca="1" si="310"/>
        <v>-1</v>
      </c>
      <c r="T2174" s="78"/>
      <c r="U2174" s="81">
        <f t="shared" ca="1" si="318"/>
        <v>-1120</v>
      </c>
      <c r="V2174" s="82">
        <f t="shared" ca="1" si="314"/>
        <v>147363.47999999975</v>
      </c>
      <c r="W2174" s="50"/>
      <c r="X2174" s="50"/>
      <c r="Y2174" s="50"/>
      <c r="Z2174" s="50"/>
      <c r="AA2174" s="50"/>
      <c r="AG2174" s="50"/>
      <c r="AH2174" s="50"/>
      <c r="AI2174" s="50"/>
      <c r="AJ2174" s="50"/>
      <c r="AK2174" s="50"/>
      <c r="AL2174" s="50"/>
      <c r="AM2174" s="50"/>
      <c r="AN2174" s="50"/>
      <c r="AO2174" s="50"/>
      <c r="AP2174" s="138" t="str">
        <f>IF(NOT($AS2174=$AS2175),ROW(),"")</f>
        <v/>
      </c>
      <c r="AQ2174" s="20" t="str">
        <f>IF(NOT(AS2174=AS2175),AS2175,"")</f>
        <v/>
      </c>
      <c r="AR2174" s="20" t="str">
        <f>INDEX($AB$15:$AM$15,MATCH($AS2174,$AB$11:$AM$11,0))</f>
        <v>out</v>
      </c>
      <c r="AS2174" s="20" t="str">
        <f>LEFT(AT2174,4)</f>
        <v>2008</v>
      </c>
      <c r="AT2174" s="139" t="str">
        <f>LEFT(B2174,6)</f>
        <v>200806</v>
      </c>
    </row>
    <row r="2175" spans="2:46" x14ac:dyDescent="0.25">
      <c r="B2175" s="11">
        <f>'Market Data'!B2161</f>
        <v>20080624</v>
      </c>
      <c r="C2175" s="2">
        <f>'Market Data'!C2161</f>
        <v>7030</v>
      </c>
      <c r="D2175" s="2">
        <f>'Market Data'!D2161</f>
        <v>7051.5</v>
      </c>
      <c r="E2175" s="2">
        <f>'Market Data'!E2161</f>
        <v>6873</v>
      </c>
      <c r="F2175" s="12">
        <f>'Market Data'!F2161</f>
        <v>6982.5</v>
      </c>
      <c r="H2175" s="151">
        <f t="shared" si="315"/>
        <v>2157</v>
      </c>
      <c r="I2175" s="244">
        <f ca="1">IF($H2175&lt;($J$6+1),"",PFE(OFFSET($F2175,0,0,-$J$6)))</f>
        <v>-7.5684272798456451E-2</v>
      </c>
      <c r="J2175" s="19"/>
      <c r="K2175" s="139" t="str">
        <f t="shared" ca="1" si="316"/>
        <v>Short</v>
      </c>
      <c r="L2175" s="243" t="e">
        <f t="shared" ca="1" si="311"/>
        <v>#N/A</v>
      </c>
      <c r="M2175" s="242" t="e">
        <f t="shared" ca="1" si="312"/>
        <v>#N/A</v>
      </c>
      <c r="N2175" s="20"/>
      <c r="O2175" s="74">
        <f t="shared" ca="1" si="317"/>
        <v>-1</v>
      </c>
      <c r="P2175" s="75">
        <f t="shared" ca="1" si="309"/>
        <v>0</v>
      </c>
      <c r="Q2175" s="76" t="str">
        <f t="shared" ca="1" si="313"/>
        <v/>
      </c>
      <c r="R2175" s="75"/>
      <c r="S2175" s="77">
        <f t="shared" ca="1" si="310"/>
        <v>-1</v>
      </c>
      <c r="T2175" s="78"/>
      <c r="U2175" s="81">
        <f t="shared" ca="1" si="318"/>
        <v>1610</v>
      </c>
      <c r="V2175" s="82">
        <f t="shared" ca="1" si="314"/>
        <v>148973.47999999975</v>
      </c>
      <c r="W2175" s="50"/>
      <c r="X2175" s="50"/>
      <c r="Y2175" s="50"/>
      <c r="Z2175" s="50"/>
      <c r="AA2175" s="50"/>
      <c r="AG2175" s="50"/>
      <c r="AH2175" s="50"/>
      <c r="AI2175" s="50"/>
      <c r="AJ2175" s="50"/>
      <c r="AK2175" s="50"/>
      <c r="AL2175" s="50"/>
      <c r="AM2175" s="50"/>
      <c r="AN2175" s="50"/>
      <c r="AO2175" s="50"/>
      <c r="AP2175" s="138" t="str">
        <f>IF(NOT($AS2175=$AS2176),ROW(),"")</f>
        <v/>
      </c>
      <c r="AQ2175" s="20" t="str">
        <f>IF(NOT(AS2175=AS2176),AS2176,"")</f>
        <v/>
      </c>
      <c r="AR2175" s="20" t="str">
        <f>INDEX($AB$15:$AM$15,MATCH($AS2175,$AB$11:$AM$11,0))</f>
        <v>out</v>
      </c>
      <c r="AS2175" s="20" t="str">
        <f>LEFT(AT2175,4)</f>
        <v>2008</v>
      </c>
      <c r="AT2175" s="139" t="str">
        <f>LEFT(B2175,6)</f>
        <v>200806</v>
      </c>
    </row>
    <row r="2176" spans="2:46" x14ac:dyDescent="0.25">
      <c r="B2176" s="11">
        <f>'Market Data'!B2162</f>
        <v>20080625</v>
      </c>
      <c r="C2176" s="2">
        <f>'Market Data'!C2162</f>
        <v>6966.5</v>
      </c>
      <c r="D2176" s="2">
        <f>'Market Data'!D2162</f>
        <v>7063.5</v>
      </c>
      <c r="E2176" s="2">
        <f>'Market Data'!E2162</f>
        <v>6964.5</v>
      </c>
      <c r="F2176" s="12">
        <f>'Market Data'!F2162</f>
        <v>7043.5</v>
      </c>
      <c r="H2176" s="151">
        <f t="shared" si="315"/>
        <v>2158</v>
      </c>
      <c r="I2176" s="244">
        <f ca="1">IF($H2176&lt;($J$6+1),"",PFE(OFFSET($F2176,0,0,-$J$6)))</f>
        <v>-9.2207629819704637E-2</v>
      </c>
      <c r="J2176" s="19"/>
      <c r="K2176" s="139" t="str">
        <f t="shared" ca="1" si="316"/>
        <v>Short</v>
      </c>
      <c r="L2176" s="243" t="e">
        <f t="shared" ca="1" si="311"/>
        <v>#N/A</v>
      </c>
      <c r="M2176" s="242" t="e">
        <f t="shared" ca="1" si="312"/>
        <v>#N/A</v>
      </c>
      <c r="N2176" s="20"/>
      <c r="O2176" s="74">
        <f t="shared" ca="1" si="317"/>
        <v>-1</v>
      </c>
      <c r="P2176" s="75">
        <f t="shared" ca="1" si="309"/>
        <v>0</v>
      </c>
      <c r="Q2176" s="76" t="str">
        <f t="shared" ca="1" si="313"/>
        <v/>
      </c>
      <c r="R2176" s="75"/>
      <c r="S2176" s="77">
        <f t="shared" ca="1" si="310"/>
        <v>-1</v>
      </c>
      <c r="T2176" s="78"/>
      <c r="U2176" s="81">
        <f t="shared" ca="1" si="318"/>
        <v>-2135</v>
      </c>
      <c r="V2176" s="82">
        <f t="shared" ca="1" si="314"/>
        <v>146838.47999999975</v>
      </c>
      <c r="W2176" s="50"/>
      <c r="X2176" s="50"/>
      <c r="Y2176" s="50"/>
      <c r="Z2176" s="50"/>
      <c r="AA2176" s="50"/>
      <c r="AG2176" s="50"/>
      <c r="AH2176" s="50"/>
      <c r="AI2176" s="50"/>
      <c r="AJ2176" s="50"/>
      <c r="AK2176" s="50"/>
      <c r="AL2176" s="50"/>
      <c r="AM2176" s="50"/>
      <c r="AN2176" s="50"/>
      <c r="AO2176" s="50"/>
      <c r="AP2176" s="138" t="str">
        <f>IF(NOT($AS2176=$AS2177),ROW(),"")</f>
        <v/>
      </c>
      <c r="AQ2176" s="20" t="str">
        <f>IF(NOT(AS2176=AS2177),AS2177,"")</f>
        <v/>
      </c>
      <c r="AR2176" s="20" t="str">
        <f>INDEX($AB$15:$AM$15,MATCH($AS2176,$AB$11:$AM$11,0))</f>
        <v>out</v>
      </c>
      <c r="AS2176" s="20" t="str">
        <f>LEFT(AT2176,4)</f>
        <v>2008</v>
      </c>
      <c r="AT2176" s="139" t="str">
        <f>LEFT(B2176,6)</f>
        <v>200806</v>
      </c>
    </row>
    <row r="2177" spans="2:46" x14ac:dyDescent="0.25">
      <c r="B2177" s="11">
        <f>'Market Data'!B2163</f>
        <v>20080626</v>
      </c>
      <c r="C2177" s="2">
        <f>'Market Data'!C2163</f>
        <v>7002.5</v>
      </c>
      <c r="D2177" s="2">
        <f>'Market Data'!D2163</f>
        <v>7010.5</v>
      </c>
      <c r="E2177" s="2">
        <f>'Market Data'!E2163</f>
        <v>6846.5</v>
      </c>
      <c r="F2177" s="12">
        <f>'Market Data'!F2163</f>
        <v>6865.5</v>
      </c>
      <c r="H2177" s="151">
        <f t="shared" si="315"/>
        <v>2159</v>
      </c>
      <c r="I2177" s="244">
        <f ca="1">IF($H2177&lt;($J$6+1),"",PFE(OFFSET($F2177,0,0,-$J$6)))</f>
        <v>-0.11624599166013187</v>
      </c>
      <c r="J2177" s="19"/>
      <c r="K2177" s="139" t="str">
        <f t="shared" ca="1" si="316"/>
        <v>Short</v>
      </c>
      <c r="L2177" s="243" t="e">
        <f t="shared" ca="1" si="311"/>
        <v>#N/A</v>
      </c>
      <c r="M2177" s="242" t="e">
        <f t="shared" ca="1" si="312"/>
        <v>#N/A</v>
      </c>
      <c r="N2177" s="20"/>
      <c r="O2177" s="74">
        <f t="shared" ca="1" si="317"/>
        <v>-1</v>
      </c>
      <c r="P2177" s="75">
        <f t="shared" ca="1" si="309"/>
        <v>0</v>
      </c>
      <c r="Q2177" s="76" t="str">
        <f t="shared" ca="1" si="313"/>
        <v/>
      </c>
      <c r="R2177" s="75"/>
      <c r="S2177" s="77">
        <f t="shared" ca="1" si="310"/>
        <v>-1</v>
      </c>
      <c r="T2177" s="78"/>
      <c r="U2177" s="81">
        <f t="shared" ca="1" si="318"/>
        <v>6230</v>
      </c>
      <c r="V2177" s="82">
        <f t="shared" ca="1" si="314"/>
        <v>153068.47999999975</v>
      </c>
      <c r="W2177" s="50"/>
      <c r="X2177" s="50"/>
      <c r="Y2177" s="50"/>
      <c r="Z2177" s="50"/>
      <c r="AA2177" s="50"/>
      <c r="AG2177" s="50"/>
      <c r="AH2177" s="50"/>
      <c r="AI2177" s="50"/>
      <c r="AJ2177" s="50"/>
      <c r="AK2177" s="50"/>
      <c r="AL2177" s="50"/>
      <c r="AM2177" s="50"/>
      <c r="AN2177" s="50"/>
      <c r="AO2177" s="50"/>
      <c r="AP2177" s="138" t="str">
        <f>IF(NOT($AS2177=$AS2178),ROW(),"")</f>
        <v/>
      </c>
      <c r="AQ2177" s="20" t="str">
        <f>IF(NOT(AS2177=AS2178),AS2178,"")</f>
        <v/>
      </c>
      <c r="AR2177" s="20" t="str">
        <f>INDEX($AB$15:$AM$15,MATCH($AS2177,$AB$11:$AM$11,0))</f>
        <v>out</v>
      </c>
      <c r="AS2177" s="20" t="str">
        <f>LEFT(AT2177,4)</f>
        <v>2008</v>
      </c>
      <c r="AT2177" s="139" t="str">
        <f>LEFT(B2177,6)</f>
        <v>200806</v>
      </c>
    </row>
    <row r="2178" spans="2:46" x14ac:dyDescent="0.25">
      <c r="B2178" s="11">
        <f>'Market Data'!B2164</f>
        <v>20080627</v>
      </c>
      <c r="C2178" s="2">
        <f>'Market Data'!C2164</f>
        <v>6871.5</v>
      </c>
      <c r="D2178" s="2">
        <f>'Market Data'!D2164</f>
        <v>6894.5</v>
      </c>
      <c r="E2178" s="2">
        <f>'Market Data'!E2164</f>
        <v>6773</v>
      </c>
      <c r="F2178" s="12">
        <f>'Market Data'!F2164</f>
        <v>6841</v>
      </c>
      <c r="H2178" s="151">
        <f t="shared" si="315"/>
        <v>2160</v>
      </c>
      <c r="I2178" s="244">
        <f ca="1">IF($H2178&lt;($J$6+1),"",PFE(OFFSET($F2178,0,0,-$J$6)))</f>
        <v>-0.10131699465562802</v>
      </c>
      <c r="J2178" s="19"/>
      <c r="K2178" s="139" t="str">
        <f t="shared" ca="1" si="316"/>
        <v>Short</v>
      </c>
      <c r="L2178" s="243" t="e">
        <f t="shared" ca="1" si="311"/>
        <v>#N/A</v>
      </c>
      <c r="M2178" s="242" t="e">
        <f t="shared" ca="1" si="312"/>
        <v>#N/A</v>
      </c>
      <c r="N2178" s="20"/>
      <c r="O2178" s="74">
        <f t="shared" ca="1" si="317"/>
        <v>-1</v>
      </c>
      <c r="P2178" s="75">
        <f t="shared" ca="1" si="309"/>
        <v>0</v>
      </c>
      <c r="Q2178" s="76" t="str">
        <f t="shared" ca="1" si="313"/>
        <v/>
      </c>
      <c r="R2178" s="75"/>
      <c r="S2178" s="77">
        <f t="shared" ca="1" si="310"/>
        <v>-1</v>
      </c>
      <c r="T2178" s="78"/>
      <c r="U2178" s="81">
        <f t="shared" ca="1" si="318"/>
        <v>857.5</v>
      </c>
      <c r="V2178" s="82">
        <f t="shared" ca="1" si="314"/>
        <v>153925.97999999975</v>
      </c>
      <c r="W2178" s="50"/>
      <c r="X2178" s="50"/>
      <c r="Y2178" s="50"/>
      <c r="Z2178" s="50"/>
      <c r="AA2178" s="50"/>
      <c r="AG2178" s="50"/>
      <c r="AH2178" s="50"/>
      <c r="AI2178" s="50"/>
      <c r="AJ2178" s="50"/>
      <c r="AK2178" s="50"/>
      <c r="AL2178" s="50"/>
      <c r="AM2178" s="50"/>
      <c r="AN2178" s="50"/>
      <c r="AO2178" s="50"/>
      <c r="AP2178" s="138" t="str">
        <f>IF(NOT($AS2178=$AS2179),ROW(),"")</f>
        <v/>
      </c>
      <c r="AQ2178" s="20" t="str">
        <f>IF(NOT(AS2178=AS2179),AS2179,"")</f>
        <v/>
      </c>
      <c r="AR2178" s="20" t="str">
        <f>INDEX($AB$15:$AM$15,MATCH($AS2178,$AB$11:$AM$11,0))</f>
        <v>out</v>
      </c>
      <c r="AS2178" s="20" t="str">
        <f>LEFT(AT2178,4)</f>
        <v>2008</v>
      </c>
      <c r="AT2178" s="139" t="str">
        <f>LEFT(B2178,6)</f>
        <v>200806</v>
      </c>
    </row>
    <row r="2179" spans="2:46" x14ac:dyDescent="0.25">
      <c r="B2179" s="11">
        <f>'Market Data'!B2165</f>
        <v>20080630</v>
      </c>
      <c r="C2179" s="2">
        <f>'Market Data'!C2165</f>
        <v>6837</v>
      </c>
      <c r="D2179" s="2">
        <f>'Market Data'!D2165</f>
        <v>6873.5</v>
      </c>
      <c r="E2179" s="2">
        <f>'Market Data'!E2165</f>
        <v>6733</v>
      </c>
      <c r="F2179" s="12">
        <f>'Market Data'!F2165</f>
        <v>6839</v>
      </c>
      <c r="H2179" s="151">
        <f t="shared" si="315"/>
        <v>2161</v>
      </c>
      <c r="I2179" s="244">
        <f ca="1">IF($H2179&lt;($J$6+1),"",PFE(OFFSET($F2179,0,0,-$J$6)))</f>
        <v>-8.1266761068485197E-2</v>
      </c>
      <c r="J2179" s="19"/>
      <c r="K2179" s="139" t="str">
        <f t="shared" ca="1" si="316"/>
        <v>Short</v>
      </c>
      <c r="L2179" s="243" t="e">
        <f t="shared" ca="1" si="311"/>
        <v>#N/A</v>
      </c>
      <c r="M2179" s="242" t="e">
        <f t="shared" ca="1" si="312"/>
        <v>#N/A</v>
      </c>
      <c r="N2179" s="20"/>
      <c r="O2179" s="74">
        <f t="shared" ca="1" si="317"/>
        <v>-1</v>
      </c>
      <c r="P2179" s="75">
        <f t="shared" ca="1" si="309"/>
        <v>0</v>
      </c>
      <c r="Q2179" s="76" t="str">
        <f t="shared" ca="1" si="313"/>
        <v/>
      </c>
      <c r="R2179" s="75"/>
      <c r="S2179" s="77">
        <f t="shared" ca="1" si="310"/>
        <v>-1</v>
      </c>
      <c r="T2179" s="78"/>
      <c r="U2179" s="81">
        <f t="shared" ca="1" si="318"/>
        <v>70</v>
      </c>
      <c r="V2179" s="82">
        <f t="shared" ca="1" si="314"/>
        <v>153995.97999999975</v>
      </c>
      <c r="W2179" s="50"/>
      <c r="X2179" s="50"/>
      <c r="Y2179" s="50"/>
      <c r="Z2179" s="50"/>
      <c r="AA2179" s="50"/>
      <c r="AG2179" s="50"/>
      <c r="AH2179" s="50"/>
      <c r="AI2179" s="50"/>
      <c r="AJ2179" s="50"/>
      <c r="AK2179" s="50"/>
      <c r="AL2179" s="50"/>
      <c r="AM2179" s="50"/>
      <c r="AN2179" s="50"/>
      <c r="AO2179" s="50"/>
      <c r="AP2179" s="138" t="str">
        <f>IF(NOT($AS2179=$AS2180),ROW(),"")</f>
        <v/>
      </c>
      <c r="AQ2179" s="20" t="str">
        <f>IF(NOT(AS2179=AS2180),AS2180,"")</f>
        <v/>
      </c>
      <c r="AR2179" s="20" t="str">
        <f>INDEX($AB$15:$AM$15,MATCH($AS2179,$AB$11:$AM$11,0))</f>
        <v>out</v>
      </c>
      <c r="AS2179" s="20" t="str">
        <f>LEFT(AT2179,4)</f>
        <v>2008</v>
      </c>
      <c r="AT2179" s="139" t="str">
        <f>LEFT(B2179,6)</f>
        <v>200806</v>
      </c>
    </row>
    <row r="2180" spans="2:46" x14ac:dyDescent="0.25">
      <c r="B2180" s="11">
        <f>'Market Data'!B2166</f>
        <v>20080701</v>
      </c>
      <c r="C2180" s="2">
        <f>'Market Data'!C2166</f>
        <v>6820</v>
      </c>
      <c r="D2180" s="2">
        <f>'Market Data'!D2166</f>
        <v>6830.5</v>
      </c>
      <c r="E2180" s="2">
        <f>'Market Data'!E2166</f>
        <v>6649.5</v>
      </c>
      <c r="F2180" s="12">
        <f>'Market Data'!F2166</f>
        <v>6675.5</v>
      </c>
      <c r="H2180" s="151">
        <f t="shared" si="315"/>
        <v>2162</v>
      </c>
      <c r="I2180" s="244">
        <f ca="1">IF($H2180&lt;($J$6+1),"",PFE(OFFSET($F2180,0,0,-$J$6)))</f>
        <v>-0.10099031421344241</v>
      </c>
      <c r="J2180" s="19"/>
      <c r="K2180" s="139" t="str">
        <f t="shared" ca="1" si="316"/>
        <v>Short</v>
      </c>
      <c r="L2180" s="243" t="e">
        <f t="shared" ca="1" si="311"/>
        <v>#N/A</v>
      </c>
      <c r="M2180" s="242" t="e">
        <f t="shared" ca="1" si="312"/>
        <v>#N/A</v>
      </c>
      <c r="N2180" s="20"/>
      <c r="O2180" s="74">
        <f t="shared" ca="1" si="317"/>
        <v>-1</v>
      </c>
      <c r="P2180" s="75">
        <f t="shared" ca="1" si="309"/>
        <v>0</v>
      </c>
      <c r="Q2180" s="76" t="str">
        <f t="shared" ca="1" si="313"/>
        <v/>
      </c>
      <c r="R2180" s="75"/>
      <c r="S2180" s="77">
        <f t="shared" ca="1" si="310"/>
        <v>-1</v>
      </c>
      <c r="T2180" s="78"/>
      <c r="U2180" s="81">
        <f t="shared" ca="1" si="318"/>
        <v>5722.5</v>
      </c>
      <c r="V2180" s="82">
        <f t="shared" ca="1" si="314"/>
        <v>159718.47999999975</v>
      </c>
      <c r="W2180" s="50"/>
      <c r="X2180" s="50"/>
      <c r="Y2180" s="50"/>
      <c r="Z2180" s="50"/>
      <c r="AA2180" s="50"/>
      <c r="AG2180" s="50"/>
      <c r="AH2180" s="50"/>
      <c r="AI2180" s="50"/>
      <c r="AJ2180" s="50"/>
      <c r="AK2180" s="50"/>
      <c r="AL2180" s="50"/>
      <c r="AM2180" s="50"/>
      <c r="AN2180" s="50"/>
      <c r="AO2180" s="50"/>
      <c r="AP2180" s="138" t="str">
        <f>IF(NOT($AS2180=$AS2181),ROW(),"")</f>
        <v/>
      </c>
      <c r="AQ2180" s="20" t="str">
        <f>IF(NOT(AS2180=AS2181),AS2181,"")</f>
        <v/>
      </c>
      <c r="AR2180" s="20" t="str">
        <f>INDEX($AB$15:$AM$15,MATCH($AS2180,$AB$11:$AM$11,0))</f>
        <v>out</v>
      </c>
      <c r="AS2180" s="20" t="str">
        <f>LEFT(AT2180,4)</f>
        <v>2008</v>
      </c>
      <c r="AT2180" s="139" t="str">
        <f>LEFT(B2180,6)</f>
        <v>200807</v>
      </c>
    </row>
    <row r="2181" spans="2:46" x14ac:dyDescent="0.25">
      <c r="B2181" s="11">
        <f>'Market Data'!B2167</f>
        <v>20080702</v>
      </c>
      <c r="C2181" s="2">
        <f>'Market Data'!C2167</f>
        <v>6728.5</v>
      </c>
      <c r="D2181" s="2">
        <f>'Market Data'!D2167</f>
        <v>6822.5</v>
      </c>
      <c r="E2181" s="2">
        <f>'Market Data'!E2167</f>
        <v>6709</v>
      </c>
      <c r="F2181" s="12">
        <f>'Market Data'!F2167</f>
        <v>6726</v>
      </c>
      <c r="H2181" s="151">
        <f t="shared" si="315"/>
        <v>2163</v>
      </c>
      <c r="I2181" s="244">
        <f ca="1">IF($H2181&lt;($J$6+1),"",PFE(OFFSET($F2181,0,0,-$J$6)))</f>
        <v>-6.3113466297941609E-2</v>
      </c>
      <c r="J2181" s="19"/>
      <c r="K2181" s="139" t="str">
        <f t="shared" ca="1" si="316"/>
        <v>Short</v>
      </c>
      <c r="L2181" s="243" t="e">
        <f t="shared" ca="1" si="311"/>
        <v>#N/A</v>
      </c>
      <c r="M2181" s="242" t="e">
        <f t="shared" ca="1" si="312"/>
        <v>#N/A</v>
      </c>
      <c r="N2181" s="20"/>
      <c r="O2181" s="74">
        <f t="shared" ca="1" si="317"/>
        <v>-1</v>
      </c>
      <c r="P2181" s="75">
        <f t="shared" ca="1" si="309"/>
        <v>0</v>
      </c>
      <c r="Q2181" s="76" t="str">
        <f t="shared" ca="1" si="313"/>
        <v/>
      </c>
      <c r="R2181" s="75"/>
      <c r="S2181" s="77">
        <f t="shared" ca="1" si="310"/>
        <v>-1</v>
      </c>
      <c r="T2181" s="78"/>
      <c r="U2181" s="81">
        <f t="shared" ca="1" si="318"/>
        <v>-1767.5</v>
      </c>
      <c r="V2181" s="82">
        <f t="shared" ca="1" si="314"/>
        <v>157950.97999999975</v>
      </c>
      <c r="W2181" s="50"/>
      <c r="X2181" s="50"/>
      <c r="Y2181" s="50"/>
      <c r="Z2181" s="50"/>
      <c r="AA2181" s="50"/>
      <c r="AG2181" s="50"/>
      <c r="AH2181" s="50"/>
      <c r="AI2181" s="50"/>
      <c r="AJ2181" s="50"/>
      <c r="AK2181" s="50"/>
      <c r="AL2181" s="50"/>
      <c r="AM2181" s="50"/>
      <c r="AN2181" s="50"/>
      <c r="AO2181" s="50"/>
      <c r="AP2181" s="138" t="str">
        <f>IF(NOT($AS2181=$AS2182),ROW(),"")</f>
        <v/>
      </c>
      <c r="AQ2181" s="20" t="str">
        <f>IF(NOT(AS2181=AS2182),AS2182,"")</f>
        <v/>
      </c>
      <c r="AR2181" s="20" t="str">
        <f>INDEX($AB$15:$AM$15,MATCH($AS2181,$AB$11:$AM$11,0))</f>
        <v>out</v>
      </c>
      <c r="AS2181" s="20" t="str">
        <f>LEFT(AT2181,4)</f>
        <v>2008</v>
      </c>
      <c r="AT2181" s="139" t="str">
        <f>LEFT(B2181,6)</f>
        <v>200807</v>
      </c>
    </row>
    <row r="2182" spans="2:46" x14ac:dyDescent="0.25">
      <c r="B2182" s="11">
        <f>'Market Data'!B2168</f>
        <v>20080703</v>
      </c>
      <c r="C2182" s="2">
        <f>'Market Data'!C2168</f>
        <v>6699.5</v>
      </c>
      <c r="D2182" s="2">
        <f>'Market Data'!D2168</f>
        <v>6816</v>
      </c>
      <c r="E2182" s="2">
        <f>'Market Data'!E2168</f>
        <v>6621.5</v>
      </c>
      <c r="F2182" s="12">
        <f>'Market Data'!F2168</f>
        <v>6768.5</v>
      </c>
      <c r="H2182" s="151">
        <f t="shared" si="315"/>
        <v>2164</v>
      </c>
      <c r="I2182" s="244">
        <f ca="1">IF($H2182&lt;($J$6+1),"",PFE(OFFSET($F2182,0,0,-$J$6)))</f>
        <v>-8.1079990449588565E-2</v>
      </c>
      <c r="J2182" s="19"/>
      <c r="K2182" s="139" t="str">
        <f t="shared" ca="1" si="316"/>
        <v>Short</v>
      </c>
      <c r="L2182" s="243" t="e">
        <f t="shared" ca="1" si="311"/>
        <v>#N/A</v>
      </c>
      <c r="M2182" s="242" t="e">
        <f t="shared" ca="1" si="312"/>
        <v>#N/A</v>
      </c>
      <c r="N2182" s="20"/>
      <c r="O2182" s="74">
        <f t="shared" ca="1" si="317"/>
        <v>-1</v>
      </c>
      <c r="P2182" s="75">
        <f t="shared" ca="1" si="309"/>
        <v>0</v>
      </c>
      <c r="Q2182" s="76" t="str">
        <f t="shared" ca="1" si="313"/>
        <v/>
      </c>
      <c r="R2182" s="75"/>
      <c r="S2182" s="77">
        <f t="shared" ca="1" si="310"/>
        <v>-1</v>
      </c>
      <c r="T2182" s="78"/>
      <c r="U2182" s="81">
        <f t="shared" ca="1" si="318"/>
        <v>-1487.5</v>
      </c>
      <c r="V2182" s="82">
        <f t="shared" ca="1" si="314"/>
        <v>156463.47999999975</v>
      </c>
      <c r="W2182" s="50"/>
      <c r="X2182" s="50"/>
      <c r="Y2182" s="50"/>
      <c r="Z2182" s="50"/>
      <c r="AA2182" s="50"/>
      <c r="AG2182" s="50"/>
      <c r="AH2182" s="50"/>
      <c r="AI2182" s="50"/>
      <c r="AJ2182" s="50"/>
      <c r="AK2182" s="50"/>
      <c r="AL2182" s="50"/>
      <c r="AM2182" s="50"/>
      <c r="AN2182" s="50"/>
      <c r="AO2182" s="50"/>
      <c r="AP2182" s="138" t="str">
        <f>IF(NOT($AS2182=$AS2183),ROW(),"")</f>
        <v/>
      </c>
      <c r="AQ2182" s="20" t="str">
        <f>IF(NOT(AS2182=AS2183),AS2183,"")</f>
        <v/>
      </c>
      <c r="AR2182" s="20" t="str">
        <f>INDEX($AB$15:$AM$15,MATCH($AS2182,$AB$11:$AM$11,0))</f>
        <v>out</v>
      </c>
      <c r="AS2182" s="20" t="str">
        <f>LEFT(AT2182,4)</f>
        <v>2008</v>
      </c>
      <c r="AT2182" s="139" t="str">
        <f>LEFT(B2182,6)</f>
        <v>200807</v>
      </c>
    </row>
    <row r="2183" spans="2:46" x14ac:dyDescent="0.25">
      <c r="B2183" s="11">
        <f>'Market Data'!B2169</f>
        <v>20080704</v>
      </c>
      <c r="C2183" s="2">
        <f>'Market Data'!C2169</f>
        <v>6775</v>
      </c>
      <c r="D2183" s="2">
        <f>'Market Data'!D2169</f>
        <v>6805.5</v>
      </c>
      <c r="E2183" s="2">
        <f>'Market Data'!E2169</f>
        <v>6676</v>
      </c>
      <c r="F2183" s="12">
        <f>'Market Data'!F2169</f>
        <v>6689</v>
      </c>
      <c r="H2183" s="151">
        <f t="shared" si="315"/>
        <v>2165</v>
      </c>
      <c r="I2183" s="244">
        <f ca="1">IF($H2183&lt;($J$6+1),"",PFE(OFFSET($F2183,0,0,-$J$6)))</f>
        <v>-7.9632725406028643E-2</v>
      </c>
      <c r="J2183" s="19"/>
      <c r="K2183" s="139" t="str">
        <f t="shared" ca="1" si="316"/>
        <v>Short</v>
      </c>
      <c r="L2183" s="243" t="e">
        <f t="shared" ca="1" si="311"/>
        <v>#N/A</v>
      </c>
      <c r="M2183" s="242" t="e">
        <f t="shared" ca="1" si="312"/>
        <v>#N/A</v>
      </c>
      <c r="N2183" s="20"/>
      <c r="O2183" s="74">
        <f t="shared" ca="1" si="317"/>
        <v>-1</v>
      </c>
      <c r="P2183" s="75">
        <f t="shared" ca="1" si="309"/>
        <v>0</v>
      </c>
      <c r="Q2183" s="76" t="str">
        <f t="shared" ca="1" si="313"/>
        <v/>
      </c>
      <c r="R2183" s="75"/>
      <c r="S2183" s="77">
        <f t="shared" ca="1" si="310"/>
        <v>-1</v>
      </c>
      <c r="T2183" s="78"/>
      <c r="U2183" s="81">
        <f t="shared" ca="1" si="318"/>
        <v>2782.5</v>
      </c>
      <c r="V2183" s="82">
        <f t="shared" ca="1" si="314"/>
        <v>159245.97999999975</v>
      </c>
      <c r="W2183" s="50"/>
      <c r="X2183" s="50"/>
      <c r="Y2183" s="50"/>
      <c r="Z2183" s="50"/>
      <c r="AA2183" s="50"/>
      <c r="AG2183" s="50"/>
      <c r="AH2183" s="50"/>
      <c r="AI2183" s="50"/>
      <c r="AJ2183" s="50"/>
      <c r="AK2183" s="50"/>
      <c r="AL2183" s="50"/>
      <c r="AM2183" s="50"/>
      <c r="AN2183" s="50"/>
      <c r="AO2183" s="50"/>
      <c r="AP2183" s="138" t="str">
        <f>IF(NOT($AS2183=$AS2184),ROW(),"")</f>
        <v/>
      </c>
      <c r="AQ2183" s="20" t="str">
        <f>IF(NOT(AS2183=AS2184),AS2184,"")</f>
        <v/>
      </c>
      <c r="AR2183" s="20" t="str">
        <f>INDEX($AB$15:$AM$15,MATCH($AS2183,$AB$11:$AM$11,0))</f>
        <v>out</v>
      </c>
      <c r="AS2183" s="20" t="str">
        <f>LEFT(AT2183,4)</f>
        <v>2008</v>
      </c>
      <c r="AT2183" s="139" t="str">
        <f>LEFT(B2183,6)</f>
        <v>200807</v>
      </c>
    </row>
    <row r="2184" spans="2:46" x14ac:dyDescent="0.25">
      <c r="B2184" s="11">
        <f>'Market Data'!B2170</f>
        <v>20080707</v>
      </c>
      <c r="C2184" s="2">
        <f>'Market Data'!C2170</f>
        <v>6712.5</v>
      </c>
      <c r="D2184" s="2">
        <f>'Market Data'!D2170</f>
        <v>6841.5</v>
      </c>
      <c r="E2184" s="2">
        <f>'Market Data'!E2170</f>
        <v>6704.5</v>
      </c>
      <c r="F2184" s="12">
        <f>'Market Data'!F2170</f>
        <v>6722</v>
      </c>
      <c r="H2184" s="151">
        <f t="shared" si="315"/>
        <v>2166</v>
      </c>
      <c r="I2184" s="244">
        <f ca="1">IF($H2184&lt;($J$6+1),"",PFE(OFFSET($F2184,0,0,-$J$6)))</f>
        <v>-5.9173574197301973E-2</v>
      </c>
      <c r="J2184" s="19"/>
      <c r="K2184" s="139" t="str">
        <f t="shared" ca="1" si="316"/>
        <v>Short</v>
      </c>
      <c r="L2184" s="243" t="e">
        <f t="shared" ca="1" si="311"/>
        <v>#N/A</v>
      </c>
      <c r="M2184" s="242" t="e">
        <f t="shared" ca="1" si="312"/>
        <v>#N/A</v>
      </c>
      <c r="N2184" s="20"/>
      <c r="O2184" s="74">
        <f t="shared" ca="1" si="317"/>
        <v>-1</v>
      </c>
      <c r="P2184" s="75">
        <f t="shared" ca="1" si="309"/>
        <v>0</v>
      </c>
      <c r="Q2184" s="76" t="str">
        <f t="shared" ca="1" si="313"/>
        <v/>
      </c>
      <c r="R2184" s="75"/>
      <c r="S2184" s="77">
        <f t="shared" ca="1" si="310"/>
        <v>-1</v>
      </c>
      <c r="T2184" s="78"/>
      <c r="U2184" s="81">
        <f t="shared" ca="1" si="318"/>
        <v>-1155</v>
      </c>
      <c r="V2184" s="82">
        <f t="shared" ca="1" si="314"/>
        <v>158090.97999999975</v>
      </c>
      <c r="W2184" s="50"/>
      <c r="X2184" s="50"/>
      <c r="Y2184" s="50"/>
      <c r="Z2184" s="50"/>
      <c r="AA2184" s="50"/>
      <c r="AG2184" s="50"/>
      <c r="AH2184" s="50"/>
      <c r="AI2184" s="50"/>
      <c r="AJ2184" s="50"/>
      <c r="AK2184" s="50"/>
      <c r="AL2184" s="50"/>
      <c r="AM2184" s="50"/>
      <c r="AN2184" s="50"/>
      <c r="AO2184" s="50"/>
      <c r="AP2184" s="138" t="str">
        <f>IF(NOT($AS2184=$AS2185),ROW(),"")</f>
        <v/>
      </c>
      <c r="AQ2184" s="20" t="str">
        <f>IF(NOT(AS2184=AS2185),AS2185,"")</f>
        <v/>
      </c>
      <c r="AR2184" s="20" t="str">
        <f>INDEX($AB$15:$AM$15,MATCH($AS2184,$AB$11:$AM$11,0))</f>
        <v>out</v>
      </c>
      <c r="AS2184" s="20" t="str">
        <f>LEFT(AT2184,4)</f>
        <v>2008</v>
      </c>
      <c r="AT2184" s="139" t="str">
        <f>LEFT(B2184,6)</f>
        <v>200807</v>
      </c>
    </row>
    <row r="2185" spans="2:46" x14ac:dyDescent="0.25">
      <c r="B2185" s="11">
        <f>'Market Data'!B2171</f>
        <v>20080708</v>
      </c>
      <c r="C2185" s="2">
        <f>'Market Data'!C2171</f>
        <v>6683</v>
      </c>
      <c r="D2185" s="2">
        <f>'Market Data'!D2171</f>
        <v>6754</v>
      </c>
      <c r="E2185" s="2">
        <f>'Market Data'!E2171</f>
        <v>6643.5</v>
      </c>
      <c r="F2185" s="12">
        <f>'Market Data'!F2171</f>
        <v>6729</v>
      </c>
      <c r="H2185" s="151">
        <f t="shared" si="315"/>
        <v>2167</v>
      </c>
      <c r="I2185" s="244">
        <f ca="1">IF($H2185&lt;($J$6+1),"",PFE(OFFSET($F2185,0,0,-$J$6)))</f>
        <v>-4.6415584816666154E-2</v>
      </c>
      <c r="J2185" s="19"/>
      <c r="K2185" s="139" t="str">
        <f t="shared" ca="1" si="316"/>
        <v>Short</v>
      </c>
      <c r="L2185" s="243" t="e">
        <f t="shared" ca="1" si="311"/>
        <v>#N/A</v>
      </c>
      <c r="M2185" s="242" t="e">
        <f t="shared" ca="1" si="312"/>
        <v>#N/A</v>
      </c>
      <c r="N2185" s="20"/>
      <c r="O2185" s="74">
        <f t="shared" ca="1" si="317"/>
        <v>-1</v>
      </c>
      <c r="P2185" s="75">
        <f t="shared" ca="1" si="309"/>
        <v>0</v>
      </c>
      <c r="Q2185" s="76" t="str">
        <f t="shared" ca="1" si="313"/>
        <v/>
      </c>
      <c r="R2185" s="75"/>
      <c r="S2185" s="77">
        <f t="shared" ca="1" si="310"/>
        <v>-1</v>
      </c>
      <c r="T2185" s="78"/>
      <c r="U2185" s="81">
        <f t="shared" ca="1" si="318"/>
        <v>-245</v>
      </c>
      <c r="V2185" s="82">
        <f t="shared" ca="1" si="314"/>
        <v>157845.97999999975</v>
      </c>
      <c r="W2185" s="50"/>
      <c r="X2185" s="50"/>
      <c r="Y2185" s="50"/>
      <c r="Z2185" s="50"/>
      <c r="AA2185" s="50"/>
      <c r="AG2185" s="50"/>
      <c r="AH2185" s="50"/>
      <c r="AI2185" s="50"/>
      <c r="AJ2185" s="50"/>
      <c r="AK2185" s="50"/>
      <c r="AL2185" s="50"/>
      <c r="AM2185" s="50"/>
      <c r="AN2185" s="50"/>
      <c r="AO2185" s="50"/>
      <c r="AP2185" s="138" t="str">
        <f>IF(NOT($AS2185=$AS2186),ROW(),"")</f>
        <v/>
      </c>
      <c r="AQ2185" s="20" t="str">
        <f>IF(NOT(AS2185=AS2186),AS2186,"")</f>
        <v/>
      </c>
      <c r="AR2185" s="20" t="str">
        <f>INDEX($AB$15:$AM$15,MATCH($AS2185,$AB$11:$AM$11,0))</f>
        <v>out</v>
      </c>
      <c r="AS2185" s="20" t="str">
        <f>LEFT(AT2185,4)</f>
        <v>2008</v>
      </c>
      <c r="AT2185" s="139" t="str">
        <f>LEFT(B2185,6)</f>
        <v>200807</v>
      </c>
    </row>
    <row r="2186" spans="2:46" x14ac:dyDescent="0.25">
      <c r="B2186" s="11">
        <f>'Market Data'!B2172</f>
        <v>20080709</v>
      </c>
      <c r="C2186" s="2">
        <f>'Market Data'!C2172</f>
        <v>6793.5</v>
      </c>
      <c r="D2186" s="2">
        <f>'Market Data'!D2172</f>
        <v>6817.5</v>
      </c>
      <c r="E2186" s="2">
        <f>'Market Data'!E2172</f>
        <v>6760</v>
      </c>
      <c r="F2186" s="12">
        <f>'Market Data'!F2172</f>
        <v>6783.5</v>
      </c>
      <c r="H2186" s="151">
        <f t="shared" si="315"/>
        <v>2168</v>
      </c>
      <c r="I2186" s="244">
        <f ca="1">IF($H2186&lt;($J$6+1),"",PFE(OFFSET($F2186,0,0,-$J$6)))</f>
        <v>-5.661623855231851E-2</v>
      </c>
      <c r="J2186" s="19"/>
      <c r="K2186" s="139" t="str">
        <f t="shared" ca="1" si="316"/>
        <v>Short</v>
      </c>
      <c r="L2186" s="243" t="e">
        <f t="shared" ca="1" si="311"/>
        <v>#N/A</v>
      </c>
      <c r="M2186" s="242" t="e">
        <f t="shared" ca="1" si="312"/>
        <v>#N/A</v>
      </c>
      <c r="N2186" s="20"/>
      <c r="O2186" s="74">
        <f t="shared" ca="1" si="317"/>
        <v>-1</v>
      </c>
      <c r="P2186" s="75">
        <f t="shared" ca="1" si="309"/>
        <v>0</v>
      </c>
      <c r="Q2186" s="76" t="str">
        <f t="shared" ca="1" si="313"/>
        <v/>
      </c>
      <c r="R2186" s="75"/>
      <c r="S2186" s="77">
        <f t="shared" ca="1" si="310"/>
        <v>-1</v>
      </c>
      <c r="T2186" s="78"/>
      <c r="U2186" s="81">
        <f t="shared" ca="1" si="318"/>
        <v>-1907.5</v>
      </c>
      <c r="V2186" s="82">
        <f t="shared" ca="1" si="314"/>
        <v>155938.47999999975</v>
      </c>
      <c r="W2186" s="50"/>
      <c r="X2186" s="50"/>
      <c r="Y2186" s="50"/>
      <c r="Z2186" s="50"/>
      <c r="AA2186" s="50"/>
      <c r="AG2186" s="50"/>
      <c r="AH2186" s="50"/>
      <c r="AI2186" s="50"/>
      <c r="AJ2186" s="50"/>
      <c r="AK2186" s="50"/>
      <c r="AL2186" s="50"/>
      <c r="AM2186" s="50"/>
      <c r="AN2186" s="50"/>
      <c r="AO2186" s="50"/>
      <c r="AP2186" s="138" t="str">
        <f>IF(NOT($AS2186=$AS2187),ROW(),"")</f>
        <v/>
      </c>
      <c r="AQ2186" s="20" t="str">
        <f>IF(NOT(AS2186=AS2187),AS2187,"")</f>
        <v/>
      </c>
      <c r="AR2186" s="20" t="str">
        <f>INDEX($AB$15:$AM$15,MATCH($AS2186,$AB$11:$AM$11,0))</f>
        <v>out</v>
      </c>
      <c r="AS2186" s="20" t="str">
        <f>LEFT(AT2186,4)</f>
        <v>2008</v>
      </c>
      <c r="AT2186" s="139" t="str">
        <f>LEFT(B2186,6)</f>
        <v>200807</v>
      </c>
    </row>
    <row r="2187" spans="2:46" x14ac:dyDescent="0.25">
      <c r="B2187" s="11">
        <f>'Market Data'!B2173</f>
        <v>20080710</v>
      </c>
      <c r="C2187" s="2">
        <f>'Market Data'!C2173</f>
        <v>6709.5</v>
      </c>
      <c r="D2187" s="2">
        <f>'Market Data'!D2173</f>
        <v>6807</v>
      </c>
      <c r="E2187" s="2">
        <f>'Market Data'!E2173</f>
        <v>6669.5</v>
      </c>
      <c r="F2187" s="12">
        <f>'Market Data'!F2173</f>
        <v>6722.5</v>
      </c>
      <c r="H2187" s="151">
        <f t="shared" si="315"/>
        <v>2169</v>
      </c>
      <c r="I2187" s="244">
        <f ca="1">IF($H2187&lt;($J$6+1),"",PFE(OFFSET($F2187,0,0,-$J$6)))</f>
        <v>-7.3566996764509576E-2</v>
      </c>
      <c r="J2187" s="19"/>
      <c r="K2187" s="139" t="str">
        <f t="shared" ca="1" si="316"/>
        <v>Short</v>
      </c>
      <c r="L2187" s="243" t="e">
        <f t="shared" ca="1" si="311"/>
        <v>#N/A</v>
      </c>
      <c r="M2187" s="242" t="e">
        <f t="shared" ca="1" si="312"/>
        <v>#N/A</v>
      </c>
      <c r="N2187" s="20"/>
      <c r="O2187" s="74">
        <f t="shared" ca="1" si="317"/>
        <v>-1</v>
      </c>
      <c r="P2187" s="75">
        <f t="shared" ca="1" si="309"/>
        <v>0</v>
      </c>
      <c r="Q2187" s="76" t="str">
        <f t="shared" ca="1" si="313"/>
        <v/>
      </c>
      <c r="R2187" s="75"/>
      <c r="S2187" s="77">
        <f t="shared" ca="1" si="310"/>
        <v>-1</v>
      </c>
      <c r="T2187" s="78"/>
      <c r="U2187" s="81">
        <f t="shared" ca="1" si="318"/>
        <v>2135</v>
      </c>
      <c r="V2187" s="82">
        <f t="shared" ca="1" si="314"/>
        <v>158073.47999999975</v>
      </c>
      <c r="W2187" s="50"/>
      <c r="X2187" s="50"/>
      <c r="Y2187" s="50"/>
      <c r="Z2187" s="50"/>
      <c r="AA2187" s="50"/>
      <c r="AG2187" s="50"/>
      <c r="AH2187" s="50"/>
      <c r="AI2187" s="50"/>
      <c r="AJ2187" s="50"/>
      <c r="AK2187" s="50"/>
      <c r="AL2187" s="50"/>
      <c r="AM2187" s="50"/>
      <c r="AN2187" s="50"/>
      <c r="AO2187" s="50"/>
      <c r="AP2187" s="138" t="str">
        <f>IF(NOT($AS2187=$AS2188),ROW(),"")</f>
        <v/>
      </c>
      <c r="AQ2187" s="20" t="str">
        <f>IF(NOT(AS2187=AS2188),AS2188,"")</f>
        <v/>
      </c>
      <c r="AR2187" s="20" t="str">
        <f>INDEX($AB$15:$AM$15,MATCH($AS2187,$AB$11:$AM$11,0))</f>
        <v>out</v>
      </c>
      <c r="AS2187" s="20" t="str">
        <f>LEFT(AT2187,4)</f>
        <v>2008</v>
      </c>
      <c r="AT2187" s="139" t="str">
        <f>LEFT(B2187,6)</f>
        <v>200807</v>
      </c>
    </row>
    <row r="2188" spans="2:46" x14ac:dyDescent="0.25">
      <c r="B2188" s="11">
        <f>'Market Data'!B2174</f>
        <v>20080711</v>
      </c>
      <c r="C2188" s="2">
        <f>'Market Data'!C2174</f>
        <v>6762.5</v>
      </c>
      <c r="D2188" s="2">
        <f>'Market Data'!D2174</f>
        <v>6768.5</v>
      </c>
      <c r="E2188" s="2">
        <f>'Market Data'!E2174</f>
        <v>6546</v>
      </c>
      <c r="F2188" s="12">
        <f>'Market Data'!F2174</f>
        <v>6554.5</v>
      </c>
      <c r="H2188" s="151">
        <f t="shared" si="315"/>
        <v>2170</v>
      </c>
      <c r="I2188" s="244">
        <f ca="1">IF($H2188&lt;($J$6+1),"",PFE(OFFSET($F2188,0,0,-$J$6)))</f>
        <v>-9.8015281079562047E-2</v>
      </c>
      <c r="J2188" s="19"/>
      <c r="K2188" s="139" t="str">
        <f t="shared" ca="1" si="316"/>
        <v>Short</v>
      </c>
      <c r="L2188" s="243" t="e">
        <f t="shared" ca="1" si="311"/>
        <v>#N/A</v>
      </c>
      <c r="M2188" s="242" t="e">
        <f t="shared" ca="1" si="312"/>
        <v>#N/A</v>
      </c>
      <c r="N2188" s="20"/>
      <c r="O2188" s="74">
        <f t="shared" ca="1" si="317"/>
        <v>-1</v>
      </c>
      <c r="P2188" s="75">
        <f t="shared" ca="1" si="309"/>
        <v>0</v>
      </c>
      <c r="Q2188" s="76" t="str">
        <f t="shared" ca="1" si="313"/>
        <v/>
      </c>
      <c r="R2188" s="75"/>
      <c r="S2188" s="77">
        <f t="shared" ca="1" si="310"/>
        <v>-1</v>
      </c>
      <c r="T2188" s="78"/>
      <c r="U2188" s="81">
        <f t="shared" ca="1" si="318"/>
        <v>5880</v>
      </c>
      <c r="V2188" s="82">
        <f t="shared" ca="1" si="314"/>
        <v>163953.47999999975</v>
      </c>
      <c r="W2188" s="50"/>
      <c r="X2188" s="50"/>
      <c r="Y2188" s="50"/>
      <c r="Z2188" s="50"/>
      <c r="AA2188" s="50"/>
      <c r="AG2188" s="50"/>
      <c r="AH2188" s="50"/>
      <c r="AI2188" s="50"/>
      <c r="AJ2188" s="50"/>
      <c r="AK2188" s="50"/>
      <c r="AL2188" s="50"/>
      <c r="AM2188" s="50"/>
      <c r="AN2188" s="50"/>
      <c r="AO2188" s="50"/>
      <c r="AP2188" s="138" t="str">
        <f>IF(NOT($AS2188=$AS2189),ROW(),"")</f>
        <v/>
      </c>
      <c r="AQ2188" s="20" t="str">
        <f>IF(NOT(AS2188=AS2189),AS2189,"")</f>
        <v/>
      </c>
      <c r="AR2188" s="20" t="str">
        <f>INDEX($AB$15:$AM$15,MATCH($AS2188,$AB$11:$AM$11,0))</f>
        <v>out</v>
      </c>
      <c r="AS2188" s="20" t="str">
        <f>LEFT(AT2188,4)</f>
        <v>2008</v>
      </c>
      <c r="AT2188" s="139" t="str">
        <f>LEFT(B2188,6)</f>
        <v>200807</v>
      </c>
    </row>
    <row r="2189" spans="2:46" x14ac:dyDescent="0.25">
      <c r="B2189" s="11">
        <f>'Market Data'!B2175</f>
        <v>20080714</v>
      </c>
      <c r="C2189" s="2">
        <f>'Market Data'!C2175</f>
        <v>6643.5</v>
      </c>
      <c r="D2189" s="2">
        <f>'Market Data'!D2175</f>
        <v>6670.5</v>
      </c>
      <c r="E2189" s="2">
        <f>'Market Data'!E2175</f>
        <v>6562</v>
      </c>
      <c r="F2189" s="12">
        <f>'Market Data'!F2175</f>
        <v>6575.5</v>
      </c>
      <c r="H2189" s="151">
        <f t="shared" si="315"/>
        <v>2171</v>
      </c>
      <c r="I2189" s="244">
        <f ca="1">IF($H2189&lt;($J$6+1),"",PFE(OFFSET($F2189,0,0,-$J$6)))</f>
        <v>-6.6779448129953844E-2</v>
      </c>
      <c r="J2189" s="19"/>
      <c r="K2189" s="139" t="str">
        <f t="shared" ca="1" si="316"/>
        <v>Short</v>
      </c>
      <c r="L2189" s="243" t="e">
        <f t="shared" ca="1" si="311"/>
        <v>#N/A</v>
      </c>
      <c r="M2189" s="242" t="e">
        <f t="shared" ca="1" si="312"/>
        <v>#N/A</v>
      </c>
      <c r="N2189" s="20"/>
      <c r="O2189" s="74">
        <f t="shared" ca="1" si="317"/>
        <v>-1</v>
      </c>
      <c r="P2189" s="75">
        <f t="shared" ca="1" si="309"/>
        <v>0</v>
      </c>
      <c r="Q2189" s="76" t="str">
        <f t="shared" ca="1" si="313"/>
        <v/>
      </c>
      <c r="R2189" s="75"/>
      <c r="S2189" s="77">
        <f t="shared" ca="1" si="310"/>
        <v>-1</v>
      </c>
      <c r="T2189" s="78"/>
      <c r="U2189" s="81">
        <f t="shared" ca="1" si="318"/>
        <v>-735</v>
      </c>
      <c r="V2189" s="82">
        <f t="shared" ca="1" si="314"/>
        <v>163218.47999999975</v>
      </c>
      <c r="W2189" s="50"/>
      <c r="X2189" s="50"/>
      <c r="Y2189" s="50"/>
      <c r="Z2189" s="50"/>
      <c r="AA2189" s="50"/>
      <c r="AG2189" s="50"/>
      <c r="AH2189" s="50"/>
      <c r="AI2189" s="50"/>
      <c r="AJ2189" s="50"/>
      <c r="AK2189" s="50"/>
      <c r="AL2189" s="50"/>
      <c r="AM2189" s="50"/>
      <c r="AN2189" s="50"/>
      <c r="AO2189" s="50"/>
      <c r="AP2189" s="138" t="str">
        <f>IF(NOT($AS2189=$AS2190),ROW(),"")</f>
        <v/>
      </c>
      <c r="AQ2189" s="20" t="str">
        <f>IF(NOT(AS2189=AS2190),AS2190,"")</f>
        <v/>
      </c>
      <c r="AR2189" s="20" t="str">
        <f>INDEX($AB$15:$AM$15,MATCH($AS2189,$AB$11:$AM$11,0))</f>
        <v>out</v>
      </c>
      <c r="AS2189" s="20" t="str">
        <f>LEFT(AT2189,4)</f>
        <v>2008</v>
      </c>
      <c r="AT2189" s="139" t="str">
        <f>LEFT(B2189,6)</f>
        <v>200807</v>
      </c>
    </row>
    <row r="2190" spans="2:46" x14ac:dyDescent="0.25">
      <c r="B2190" s="11">
        <f>'Market Data'!B2176</f>
        <v>20080715</v>
      </c>
      <c r="C2190" s="2">
        <f>'Market Data'!C2176</f>
        <v>6537</v>
      </c>
      <c r="D2190" s="2">
        <f>'Market Data'!D2176</f>
        <v>6553</v>
      </c>
      <c r="E2190" s="2">
        <f>'Market Data'!E2176</f>
        <v>6418.5</v>
      </c>
      <c r="F2190" s="12">
        <f>'Market Data'!F2176</f>
        <v>6551.5</v>
      </c>
      <c r="H2190" s="151">
        <f t="shared" si="315"/>
        <v>2172</v>
      </c>
      <c r="I2190" s="244">
        <f ca="1">IF($H2190&lt;($J$6+1),"",PFE(OFFSET($F2190,0,0,-$J$6)))</f>
        <v>-3.8466664224902851E-2</v>
      </c>
      <c r="J2190" s="19"/>
      <c r="K2190" s="139" t="str">
        <f t="shared" ca="1" si="316"/>
        <v>Short</v>
      </c>
      <c r="L2190" s="243" t="e">
        <f t="shared" ca="1" si="311"/>
        <v>#N/A</v>
      </c>
      <c r="M2190" s="242" t="e">
        <f t="shared" ca="1" si="312"/>
        <v>#N/A</v>
      </c>
      <c r="N2190" s="20"/>
      <c r="O2190" s="74">
        <f t="shared" ca="1" si="317"/>
        <v>-1</v>
      </c>
      <c r="P2190" s="75">
        <f t="shared" ca="1" si="309"/>
        <v>0</v>
      </c>
      <c r="Q2190" s="76" t="str">
        <f t="shared" ca="1" si="313"/>
        <v/>
      </c>
      <c r="R2190" s="75"/>
      <c r="S2190" s="77">
        <f t="shared" ca="1" si="310"/>
        <v>-1</v>
      </c>
      <c r="T2190" s="78"/>
      <c r="U2190" s="81">
        <f t="shared" ca="1" si="318"/>
        <v>840</v>
      </c>
      <c r="V2190" s="82">
        <f t="shared" ca="1" si="314"/>
        <v>164058.47999999975</v>
      </c>
      <c r="W2190" s="50"/>
      <c r="X2190" s="50"/>
      <c r="Y2190" s="50"/>
      <c r="Z2190" s="50"/>
      <c r="AA2190" s="50"/>
      <c r="AG2190" s="50"/>
      <c r="AH2190" s="50"/>
      <c r="AI2190" s="50"/>
      <c r="AJ2190" s="50"/>
      <c r="AK2190" s="50"/>
      <c r="AL2190" s="50"/>
      <c r="AM2190" s="50"/>
      <c r="AN2190" s="50"/>
      <c r="AO2190" s="50"/>
      <c r="AP2190" s="138" t="str">
        <f>IF(NOT($AS2190=$AS2191),ROW(),"")</f>
        <v/>
      </c>
      <c r="AQ2190" s="20" t="str">
        <f>IF(NOT(AS2190=AS2191),AS2191,"")</f>
        <v/>
      </c>
      <c r="AR2190" s="20" t="str">
        <f>INDEX($AB$15:$AM$15,MATCH($AS2190,$AB$11:$AM$11,0))</f>
        <v>out</v>
      </c>
      <c r="AS2190" s="20" t="str">
        <f>LEFT(AT2190,4)</f>
        <v>2008</v>
      </c>
      <c r="AT2190" s="139" t="str">
        <f>LEFT(B2190,6)</f>
        <v>200807</v>
      </c>
    </row>
    <row r="2191" spans="2:46" x14ac:dyDescent="0.25">
      <c r="B2191" s="11">
        <f>'Market Data'!B2177</f>
        <v>20080716</v>
      </c>
      <c r="C2191" s="2">
        <f>'Market Data'!C2177</f>
        <v>6529.5</v>
      </c>
      <c r="D2191" s="2">
        <f>'Market Data'!D2177</f>
        <v>6595</v>
      </c>
      <c r="E2191" s="2">
        <f>'Market Data'!E2177</f>
        <v>6406</v>
      </c>
      <c r="F2191" s="12">
        <f>'Market Data'!F2177</f>
        <v>6591.5</v>
      </c>
      <c r="H2191" s="151">
        <f t="shared" si="315"/>
        <v>2173</v>
      </c>
      <c r="I2191" s="244">
        <f ca="1">IF($H2191&lt;($J$6+1),"",PFE(OFFSET($F2191,0,0,-$J$6)))</f>
        <v>-7.0577467628735763E-2</v>
      </c>
      <c r="J2191" s="19"/>
      <c r="K2191" s="139" t="str">
        <f t="shared" ca="1" si="316"/>
        <v>Short</v>
      </c>
      <c r="L2191" s="243" t="e">
        <f t="shared" ca="1" si="311"/>
        <v>#N/A</v>
      </c>
      <c r="M2191" s="242" t="e">
        <f t="shared" ca="1" si="312"/>
        <v>#N/A</v>
      </c>
      <c r="N2191" s="20"/>
      <c r="O2191" s="74">
        <f t="shared" ca="1" si="317"/>
        <v>-1</v>
      </c>
      <c r="P2191" s="75">
        <f t="shared" ca="1" si="309"/>
        <v>0</v>
      </c>
      <c r="Q2191" s="76" t="str">
        <f t="shared" ca="1" si="313"/>
        <v/>
      </c>
      <c r="R2191" s="75"/>
      <c r="S2191" s="77">
        <f t="shared" ca="1" si="310"/>
        <v>-1</v>
      </c>
      <c r="T2191" s="78"/>
      <c r="U2191" s="81">
        <f t="shared" ca="1" si="318"/>
        <v>-1400</v>
      </c>
      <c r="V2191" s="82">
        <f t="shared" ca="1" si="314"/>
        <v>162658.47999999975</v>
      </c>
      <c r="W2191" s="50"/>
      <c r="X2191" s="50"/>
      <c r="Y2191" s="50"/>
      <c r="Z2191" s="50"/>
      <c r="AA2191" s="50"/>
      <c r="AG2191" s="50"/>
      <c r="AH2191" s="50"/>
      <c r="AI2191" s="50"/>
      <c r="AJ2191" s="50"/>
      <c r="AK2191" s="50"/>
      <c r="AL2191" s="50"/>
      <c r="AM2191" s="50"/>
      <c r="AN2191" s="50"/>
      <c r="AO2191" s="50"/>
      <c r="AP2191" s="138" t="str">
        <f>IF(NOT($AS2191=$AS2192),ROW(),"")</f>
        <v/>
      </c>
      <c r="AQ2191" s="20" t="str">
        <f>IF(NOT(AS2191=AS2192),AS2192,"")</f>
        <v/>
      </c>
      <c r="AR2191" s="20" t="str">
        <f>INDEX($AB$15:$AM$15,MATCH($AS2191,$AB$11:$AM$11,0))</f>
        <v>out</v>
      </c>
      <c r="AS2191" s="20" t="str">
        <f>LEFT(AT2191,4)</f>
        <v>2008</v>
      </c>
      <c r="AT2191" s="139" t="str">
        <f>LEFT(B2191,6)</f>
        <v>200807</v>
      </c>
    </row>
    <row r="2192" spans="2:46" x14ac:dyDescent="0.25">
      <c r="B2192" s="11">
        <f>'Market Data'!B2178</f>
        <v>20080717</v>
      </c>
      <c r="C2192" s="2">
        <f>'Market Data'!C2178</f>
        <v>6623</v>
      </c>
      <c r="D2192" s="2">
        <f>'Market Data'!D2178</f>
        <v>6730</v>
      </c>
      <c r="E2192" s="2">
        <f>'Market Data'!E2178</f>
        <v>6613</v>
      </c>
      <c r="F2192" s="12">
        <f>'Market Data'!F2178</f>
        <v>6689.5</v>
      </c>
      <c r="H2192" s="151">
        <f t="shared" si="315"/>
        <v>2174</v>
      </c>
      <c r="I2192" s="244">
        <f ca="1">IF($H2192&lt;($J$6+1),"",PFE(OFFSET($F2192,0,0,-$J$6)))</f>
        <v>-3.443811237249951E-2</v>
      </c>
      <c r="J2192" s="19"/>
      <c r="K2192" s="139" t="str">
        <f t="shared" ca="1" si="316"/>
        <v>Short</v>
      </c>
      <c r="L2192" s="243" t="e">
        <f t="shared" ca="1" si="311"/>
        <v>#N/A</v>
      </c>
      <c r="M2192" s="242" t="e">
        <f t="shared" ca="1" si="312"/>
        <v>#N/A</v>
      </c>
      <c r="N2192" s="20"/>
      <c r="O2192" s="74">
        <f t="shared" ca="1" si="317"/>
        <v>-1</v>
      </c>
      <c r="P2192" s="75">
        <f t="shared" ca="1" si="309"/>
        <v>0</v>
      </c>
      <c r="Q2192" s="76" t="str">
        <f t="shared" ca="1" si="313"/>
        <v/>
      </c>
      <c r="R2192" s="75"/>
      <c r="S2192" s="77">
        <f t="shared" ca="1" si="310"/>
        <v>-1</v>
      </c>
      <c r="T2192" s="78"/>
      <c r="U2192" s="81">
        <f t="shared" ca="1" si="318"/>
        <v>-3430</v>
      </c>
      <c r="V2192" s="82">
        <f t="shared" ca="1" si="314"/>
        <v>159228.47999999975</v>
      </c>
      <c r="W2192" s="50"/>
      <c r="X2192" s="50"/>
      <c r="Y2192" s="50"/>
      <c r="Z2192" s="50"/>
      <c r="AA2192" s="50"/>
      <c r="AG2192" s="50"/>
      <c r="AH2192" s="50"/>
      <c r="AI2192" s="50"/>
      <c r="AJ2192" s="50"/>
      <c r="AK2192" s="50"/>
      <c r="AL2192" s="50"/>
      <c r="AM2192" s="50"/>
      <c r="AN2192" s="50"/>
      <c r="AO2192" s="50"/>
      <c r="AP2192" s="138" t="str">
        <f>IF(NOT($AS2192=$AS2193),ROW(),"")</f>
        <v/>
      </c>
      <c r="AQ2192" s="20" t="str">
        <f>IF(NOT(AS2192=AS2193),AS2193,"")</f>
        <v/>
      </c>
      <c r="AR2192" s="20" t="str">
        <f>INDEX($AB$15:$AM$15,MATCH($AS2192,$AB$11:$AM$11,0))</f>
        <v>out</v>
      </c>
      <c r="AS2192" s="20" t="str">
        <f>LEFT(AT2192,4)</f>
        <v>2008</v>
      </c>
      <c r="AT2192" s="139" t="str">
        <f>LEFT(B2192,6)</f>
        <v>200807</v>
      </c>
    </row>
    <row r="2193" spans="2:46" x14ac:dyDescent="0.25">
      <c r="B2193" s="11">
        <f>'Market Data'!B2179</f>
        <v>20080718</v>
      </c>
      <c r="C2193" s="2">
        <f>'Market Data'!C2179</f>
        <v>6672.5</v>
      </c>
      <c r="D2193" s="2">
        <f>'Market Data'!D2179</f>
        <v>6803</v>
      </c>
      <c r="E2193" s="2">
        <f>'Market Data'!E2179</f>
        <v>6645</v>
      </c>
      <c r="F2193" s="12">
        <f>'Market Data'!F2179</f>
        <v>6774.5</v>
      </c>
      <c r="H2193" s="151">
        <f t="shared" si="315"/>
        <v>2175</v>
      </c>
      <c r="I2193" s="244">
        <f ca="1">IF($H2193&lt;($J$6+1),"",PFE(OFFSET($F2193,0,0,-$J$6)))</f>
        <v>-2.4339960678028912E-2</v>
      </c>
      <c r="J2193" s="19"/>
      <c r="K2193" s="139" t="str">
        <f t="shared" ca="1" si="316"/>
        <v>Short</v>
      </c>
      <c r="L2193" s="243" t="e">
        <f t="shared" ca="1" si="311"/>
        <v>#N/A</v>
      </c>
      <c r="M2193" s="242" t="e">
        <f t="shared" ca="1" si="312"/>
        <v>#N/A</v>
      </c>
      <c r="N2193" s="20"/>
      <c r="O2193" s="74">
        <f t="shared" ca="1" si="317"/>
        <v>-1</v>
      </c>
      <c r="P2193" s="75">
        <f t="shared" ref="P2193:P2256" ca="1" si="319">$O2193-S2193</f>
        <v>0</v>
      </c>
      <c r="Q2193" s="76" t="str">
        <f t="shared" ca="1" si="313"/>
        <v/>
      </c>
      <c r="R2193" s="75"/>
      <c r="S2193" s="77">
        <f t="shared" ca="1" si="310"/>
        <v>-1</v>
      </c>
      <c r="T2193" s="78"/>
      <c r="U2193" s="81">
        <f t="shared" ca="1" si="318"/>
        <v>-2975</v>
      </c>
      <c r="V2193" s="82">
        <f t="shared" ca="1" si="314"/>
        <v>156253.47999999975</v>
      </c>
      <c r="W2193" s="50"/>
      <c r="X2193" s="50"/>
      <c r="Y2193" s="50"/>
      <c r="Z2193" s="50"/>
      <c r="AA2193" s="50"/>
      <c r="AG2193" s="50"/>
      <c r="AH2193" s="50"/>
      <c r="AI2193" s="50"/>
      <c r="AJ2193" s="50"/>
      <c r="AK2193" s="50"/>
      <c r="AL2193" s="50"/>
      <c r="AM2193" s="50"/>
      <c r="AN2193" s="50"/>
      <c r="AO2193" s="50"/>
      <c r="AP2193" s="138" t="str">
        <f>IF(NOT($AS2193=$AS2194),ROW(),"")</f>
        <v/>
      </c>
      <c r="AQ2193" s="20" t="str">
        <f>IF(NOT(AS2193=AS2194),AS2194,"")</f>
        <v/>
      </c>
      <c r="AR2193" s="20" t="str">
        <f>INDEX($AB$15:$AM$15,MATCH($AS2193,$AB$11:$AM$11,0))</f>
        <v>out</v>
      </c>
      <c r="AS2193" s="20" t="str">
        <f>LEFT(AT2193,4)</f>
        <v>2008</v>
      </c>
      <c r="AT2193" s="139" t="str">
        <f>LEFT(B2193,6)</f>
        <v>200807</v>
      </c>
    </row>
    <row r="2194" spans="2:46" x14ac:dyDescent="0.25">
      <c r="B2194" s="11">
        <f>'Market Data'!B2180</f>
        <v>20080721</v>
      </c>
      <c r="C2194" s="2">
        <f>'Market Data'!C2180</f>
        <v>6799.5</v>
      </c>
      <c r="D2194" s="2">
        <f>'Market Data'!D2180</f>
        <v>6898.5</v>
      </c>
      <c r="E2194" s="2">
        <f>'Market Data'!E2180</f>
        <v>6753</v>
      </c>
      <c r="F2194" s="12">
        <f>'Market Data'!F2180</f>
        <v>6818.5</v>
      </c>
      <c r="H2194" s="151">
        <f t="shared" si="315"/>
        <v>2176</v>
      </c>
      <c r="I2194" s="244">
        <f ca="1">IF($H2194&lt;($J$6+1),"",PFE(OFFSET($F2194,0,0,-$J$6)))</f>
        <v>-5.5286354412998839E-2</v>
      </c>
      <c r="J2194" s="19"/>
      <c r="K2194" s="139" t="str">
        <f t="shared" ca="1" si="316"/>
        <v>Short</v>
      </c>
      <c r="L2194" s="243" t="e">
        <f t="shared" ca="1" si="311"/>
        <v>#N/A</v>
      </c>
      <c r="M2194" s="242" t="e">
        <f t="shared" ca="1" si="312"/>
        <v>#N/A</v>
      </c>
      <c r="N2194" s="20"/>
      <c r="O2194" s="74">
        <f t="shared" ca="1" si="317"/>
        <v>-1</v>
      </c>
      <c r="P2194" s="75">
        <f t="shared" ca="1" si="319"/>
        <v>0</v>
      </c>
      <c r="Q2194" s="76" t="str">
        <f t="shared" ca="1" si="313"/>
        <v/>
      </c>
      <c r="R2194" s="75"/>
      <c r="S2194" s="77">
        <f t="shared" ref="S2194:S2257" ca="1" si="320">IF($Q2193="Fill",$O2193,$S2193)</f>
        <v>-1</v>
      </c>
      <c r="T2194" s="78"/>
      <c r="U2194" s="81">
        <f t="shared" ca="1" si="318"/>
        <v>-1540</v>
      </c>
      <c r="V2194" s="82">
        <f t="shared" ca="1" si="314"/>
        <v>154713.47999999975</v>
      </c>
      <c r="W2194" s="50"/>
      <c r="X2194" s="50"/>
      <c r="Y2194" s="50"/>
      <c r="Z2194" s="50"/>
      <c r="AA2194" s="50"/>
      <c r="AG2194" s="50"/>
      <c r="AH2194" s="50"/>
      <c r="AI2194" s="50"/>
      <c r="AJ2194" s="50"/>
      <c r="AK2194" s="50"/>
      <c r="AL2194" s="50"/>
      <c r="AM2194" s="50"/>
      <c r="AN2194" s="50"/>
      <c r="AO2194" s="50"/>
      <c r="AP2194" s="138" t="str">
        <f>IF(NOT($AS2194=$AS2195),ROW(),"")</f>
        <v/>
      </c>
      <c r="AQ2194" s="20" t="str">
        <f>IF(NOT(AS2194=AS2195),AS2195,"")</f>
        <v/>
      </c>
      <c r="AR2194" s="20" t="str">
        <f>INDEX($AB$15:$AM$15,MATCH($AS2194,$AB$11:$AM$11,0))</f>
        <v>out</v>
      </c>
      <c r="AS2194" s="20" t="str">
        <f>LEFT(AT2194,4)</f>
        <v>2008</v>
      </c>
      <c r="AT2194" s="139" t="str">
        <f>LEFT(B2194,6)</f>
        <v>200807</v>
      </c>
    </row>
    <row r="2195" spans="2:46" x14ac:dyDescent="0.25">
      <c r="B2195" s="11">
        <f>'Market Data'!B2181</f>
        <v>20080722</v>
      </c>
      <c r="C2195" s="2">
        <f>'Market Data'!C2181</f>
        <v>6804.5</v>
      </c>
      <c r="D2195" s="2">
        <f>'Market Data'!D2181</f>
        <v>6864</v>
      </c>
      <c r="E2195" s="2">
        <f>'Market Data'!E2181</f>
        <v>6730</v>
      </c>
      <c r="F2195" s="12">
        <f>'Market Data'!F2181</f>
        <v>6842</v>
      </c>
      <c r="H2195" s="151">
        <f t="shared" si="315"/>
        <v>2177</v>
      </c>
      <c r="I2195" s="244">
        <f ca="1">IF($H2195&lt;($J$6+1),"",PFE(OFFSET($F2195,0,0,-$J$6)))</f>
        <v>-3.5265734695333451E-2</v>
      </c>
      <c r="J2195" s="19"/>
      <c r="K2195" s="139" t="str">
        <f t="shared" ca="1" si="316"/>
        <v>Short</v>
      </c>
      <c r="L2195" s="243" t="e">
        <f t="shared" ref="L2195:L2258" ca="1" si="321">IF(AND($K2195="Long",$K2194&lt;&gt;"Long"),$F2195,NA())</f>
        <v>#N/A</v>
      </c>
      <c r="M2195" s="242" t="e">
        <f t="shared" ref="M2195:M2258" ca="1" si="322">IF(AND($K2195="Short",$K2194&lt;&gt;"Short"),$F2195,NA())</f>
        <v>#N/A</v>
      </c>
      <c r="N2195" s="20"/>
      <c r="O2195" s="74">
        <f t="shared" ca="1" si="317"/>
        <v>-1</v>
      </c>
      <c r="P2195" s="75">
        <f t="shared" ca="1" si="319"/>
        <v>0</v>
      </c>
      <c r="Q2195" s="76" t="str">
        <f t="shared" ref="Q2195:Q2258" ca="1" si="323">IF(NOT($P2195=0),"Fill","")</f>
        <v/>
      </c>
      <c r="R2195" s="75"/>
      <c r="S2195" s="77">
        <f t="shared" ca="1" si="320"/>
        <v>-1</v>
      </c>
      <c r="T2195" s="78"/>
      <c r="U2195" s="81">
        <f t="shared" ca="1" si="318"/>
        <v>-822.5</v>
      </c>
      <c r="V2195" s="82">
        <f t="shared" ref="V2195:V2258" ca="1" si="324">V2194+U2195</f>
        <v>153890.97999999975</v>
      </c>
      <c r="W2195" s="50"/>
      <c r="X2195" s="50"/>
      <c r="Y2195" s="50"/>
      <c r="Z2195" s="50"/>
      <c r="AA2195" s="50"/>
      <c r="AG2195" s="50"/>
      <c r="AH2195" s="50"/>
      <c r="AI2195" s="50"/>
      <c r="AJ2195" s="50"/>
      <c r="AK2195" s="50"/>
      <c r="AL2195" s="50"/>
      <c r="AM2195" s="50"/>
      <c r="AN2195" s="50"/>
      <c r="AO2195" s="50"/>
      <c r="AP2195" s="138" t="str">
        <f>IF(NOT($AS2195=$AS2196),ROW(),"")</f>
        <v/>
      </c>
      <c r="AQ2195" s="20" t="str">
        <f>IF(NOT(AS2195=AS2196),AS2196,"")</f>
        <v/>
      </c>
      <c r="AR2195" s="20" t="str">
        <f>INDEX($AB$15:$AM$15,MATCH($AS2195,$AB$11:$AM$11,0))</f>
        <v>out</v>
      </c>
      <c r="AS2195" s="20" t="str">
        <f>LEFT(AT2195,4)</f>
        <v>2008</v>
      </c>
      <c r="AT2195" s="139" t="str">
        <f>LEFT(B2195,6)</f>
        <v>200807</v>
      </c>
    </row>
    <row r="2196" spans="2:46" x14ac:dyDescent="0.25">
      <c r="B2196" s="11">
        <f>'Market Data'!B2182</f>
        <v>20080723</v>
      </c>
      <c r="C2196" s="2">
        <f>'Market Data'!C2182</f>
        <v>6895</v>
      </c>
      <c r="D2196" s="2">
        <f>'Market Data'!D2182</f>
        <v>6973.5</v>
      </c>
      <c r="E2196" s="2">
        <f>'Market Data'!E2182</f>
        <v>6893</v>
      </c>
      <c r="F2196" s="12">
        <f>'Market Data'!F2182</f>
        <v>6926</v>
      </c>
      <c r="H2196" s="151">
        <f t="shared" ref="H2196:H2259" si="325">ROW()-ROW(H$18)</f>
        <v>2178</v>
      </c>
      <c r="I2196" s="244">
        <f ca="1">IF($H2196&lt;($J$6+1),"",PFE(OFFSET($F2196,0,0,-$J$6)))</f>
        <v>-3.2527309350216853E-2</v>
      </c>
      <c r="J2196" s="19"/>
      <c r="K2196" s="139" t="str">
        <f t="shared" ref="K2196:K2259" ca="1" si="326">IF($I2196="","",IF($I2196&gt;$J$4,"Long",IF($I2196&lt;$J$5,"Short","")))</f>
        <v>Short</v>
      </c>
      <c r="L2196" s="243" t="e">
        <f t="shared" ca="1" si="321"/>
        <v>#N/A</v>
      </c>
      <c r="M2196" s="242" t="e">
        <f t="shared" ca="1" si="322"/>
        <v>#N/A</v>
      </c>
      <c r="N2196" s="20"/>
      <c r="O2196" s="74">
        <f t="shared" ref="O2196:O2259" ca="1" si="327">IF($K2196="Short",-1,IF($K2196="Long",1,0))</f>
        <v>-1</v>
      </c>
      <c r="P2196" s="75">
        <f t="shared" ca="1" si="319"/>
        <v>0</v>
      </c>
      <c r="Q2196" s="76" t="str">
        <f t="shared" ca="1" si="323"/>
        <v/>
      </c>
      <c r="R2196" s="75"/>
      <c r="S2196" s="77">
        <f t="shared" ca="1" si="320"/>
        <v>-1</v>
      </c>
      <c r="T2196" s="78"/>
      <c r="U2196" s="81">
        <f t="shared" ca="1" si="318"/>
        <v>-2940</v>
      </c>
      <c r="V2196" s="82">
        <f t="shared" ca="1" si="324"/>
        <v>150950.97999999975</v>
      </c>
      <c r="W2196" s="50"/>
      <c r="X2196" s="50"/>
      <c r="Y2196" s="50"/>
      <c r="Z2196" s="50"/>
      <c r="AA2196" s="50"/>
      <c r="AG2196" s="50"/>
      <c r="AH2196" s="50"/>
      <c r="AI2196" s="50"/>
      <c r="AJ2196" s="50"/>
      <c r="AK2196" s="50"/>
      <c r="AL2196" s="50"/>
      <c r="AM2196" s="50"/>
      <c r="AN2196" s="50"/>
      <c r="AO2196" s="50"/>
      <c r="AP2196" s="138" t="str">
        <f>IF(NOT($AS2196=$AS2197),ROW(),"")</f>
        <v/>
      </c>
      <c r="AQ2196" s="20" t="str">
        <f>IF(NOT(AS2196=AS2197),AS2197,"")</f>
        <v/>
      </c>
      <c r="AR2196" s="20" t="str">
        <f>INDEX($AB$15:$AM$15,MATCH($AS2196,$AB$11:$AM$11,0))</f>
        <v>out</v>
      </c>
      <c r="AS2196" s="20" t="str">
        <f>LEFT(AT2196,4)</f>
        <v>2008</v>
      </c>
      <c r="AT2196" s="139" t="str">
        <f>LEFT(B2196,6)</f>
        <v>200807</v>
      </c>
    </row>
    <row r="2197" spans="2:46" x14ac:dyDescent="0.25">
      <c r="B2197" s="11">
        <f>'Market Data'!B2183</f>
        <v>20080724</v>
      </c>
      <c r="C2197" s="2">
        <f>'Market Data'!C2183</f>
        <v>6959.5</v>
      </c>
      <c r="D2197" s="2">
        <f>'Market Data'!D2183</f>
        <v>6981</v>
      </c>
      <c r="E2197" s="2">
        <f>'Market Data'!E2183</f>
        <v>6817</v>
      </c>
      <c r="F2197" s="12">
        <f>'Market Data'!F2183</f>
        <v>6830.5</v>
      </c>
      <c r="H2197" s="151">
        <f t="shared" si="325"/>
        <v>2179</v>
      </c>
      <c r="I2197" s="244">
        <f ca="1">IF($H2197&lt;($J$6+1),"",PFE(OFFSET($F2197,0,0,-$J$6)))</f>
        <v>-4.8581820261759112E-2</v>
      </c>
      <c r="J2197" s="19"/>
      <c r="K2197" s="139" t="str">
        <f t="shared" ca="1" si="326"/>
        <v>Short</v>
      </c>
      <c r="L2197" s="243" t="e">
        <f t="shared" ca="1" si="321"/>
        <v>#N/A</v>
      </c>
      <c r="M2197" s="242" t="e">
        <f t="shared" ca="1" si="322"/>
        <v>#N/A</v>
      </c>
      <c r="N2197" s="20"/>
      <c r="O2197" s="74">
        <f t="shared" ca="1" si="327"/>
        <v>-1</v>
      </c>
      <c r="P2197" s="75">
        <f t="shared" ca="1" si="319"/>
        <v>0</v>
      </c>
      <c r="Q2197" s="76" t="str">
        <f t="shared" ca="1" si="323"/>
        <v/>
      </c>
      <c r="R2197" s="75"/>
      <c r="S2197" s="77">
        <f t="shared" ca="1" si="320"/>
        <v>-1</v>
      </c>
      <c r="T2197" s="78"/>
      <c r="U2197" s="81">
        <f t="shared" ca="1" si="318"/>
        <v>3342.5</v>
      </c>
      <c r="V2197" s="82">
        <f t="shared" ca="1" si="324"/>
        <v>154293.47999999975</v>
      </c>
      <c r="W2197" s="50"/>
      <c r="X2197" s="50"/>
      <c r="Y2197" s="50"/>
      <c r="Z2197" s="50"/>
      <c r="AA2197" s="50"/>
      <c r="AG2197" s="50"/>
      <c r="AH2197" s="50"/>
      <c r="AI2197" s="50"/>
      <c r="AJ2197" s="50"/>
      <c r="AK2197" s="50"/>
      <c r="AL2197" s="50"/>
      <c r="AM2197" s="50"/>
      <c r="AN2197" s="50"/>
      <c r="AO2197" s="50"/>
      <c r="AP2197" s="138" t="str">
        <f>IF(NOT($AS2197=$AS2198),ROW(),"")</f>
        <v/>
      </c>
      <c r="AQ2197" s="20" t="str">
        <f>IF(NOT(AS2197=AS2198),AS2198,"")</f>
        <v/>
      </c>
      <c r="AR2197" s="20" t="str">
        <f>INDEX($AB$15:$AM$15,MATCH($AS2197,$AB$11:$AM$11,0))</f>
        <v>out</v>
      </c>
      <c r="AS2197" s="20" t="str">
        <f>LEFT(AT2197,4)</f>
        <v>2008</v>
      </c>
      <c r="AT2197" s="139" t="str">
        <f>LEFT(B2197,6)</f>
        <v>200807</v>
      </c>
    </row>
    <row r="2198" spans="2:46" x14ac:dyDescent="0.25">
      <c r="B2198" s="11">
        <f>'Market Data'!B2184</f>
        <v>20080725</v>
      </c>
      <c r="C2198" s="2">
        <f>'Market Data'!C2184</f>
        <v>6814.5</v>
      </c>
      <c r="D2198" s="2">
        <f>'Market Data'!D2184</f>
        <v>6891</v>
      </c>
      <c r="E2198" s="2">
        <f>'Market Data'!E2184</f>
        <v>6740</v>
      </c>
      <c r="F2198" s="12">
        <f>'Market Data'!F2184</f>
        <v>6841.5</v>
      </c>
      <c r="H2198" s="151">
        <f t="shared" si="325"/>
        <v>2180</v>
      </c>
      <c r="I2198" s="244">
        <f ca="1">IF($H2198&lt;($J$6+1),"",PFE(OFFSET($F2198,0,0,-$J$6)))</f>
        <v>-4.9712753859098194E-2</v>
      </c>
      <c r="J2198" s="19"/>
      <c r="K2198" s="139" t="str">
        <f t="shared" ca="1" si="326"/>
        <v>Short</v>
      </c>
      <c r="L2198" s="243" t="e">
        <f t="shared" ca="1" si="321"/>
        <v>#N/A</v>
      </c>
      <c r="M2198" s="242" t="e">
        <f t="shared" ca="1" si="322"/>
        <v>#N/A</v>
      </c>
      <c r="N2198" s="20"/>
      <c r="O2198" s="74">
        <f t="shared" ca="1" si="327"/>
        <v>-1</v>
      </c>
      <c r="P2198" s="75">
        <f t="shared" ca="1" si="319"/>
        <v>0</v>
      </c>
      <c r="Q2198" s="76" t="str">
        <f t="shared" ca="1" si="323"/>
        <v/>
      </c>
      <c r="R2198" s="75"/>
      <c r="S2198" s="77">
        <f t="shared" ca="1" si="320"/>
        <v>-1</v>
      </c>
      <c r="T2198" s="78"/>
      <c r="U2198" s="81">
        <f t="shared" ref="U2198:U2261" ca="1" si="328">IF(OR($S2197&amp;$O2197="01",$S2197&amp;$O2197="0-1"),(($F2198-$C2198)*$V$4*$O2197)-(ABS($P2197)*$V$5),IF(OR($S2197&amp;$O2197="10",$S2197&amp;$O2197="-10"),(($C2198-$F2197)*$V$4*$S2197)-(ABS($P2197)*$V$5),IF(OR($S2197&amp;$O2197="1-1",$S2197&amp;$O2197="-11"),(($C2198-$F2197)*$V$4*$S2197)-(ABS($P2197)*$V$5)+(($F2198-$C2198)*$V$4*$S2198),IF(OR($S2197&amp;$O2197="11",$S2197&amp;$O2197="-1-1"),(($F2198-$F2197)*$V$4*$S2198),0))))</f>
        <v>-385</v>
      </c>
      <c r="V2198" s="82">
        <f t="shared" ca="1" si="324"/>
        <v>153908.47999999975</v>
      </c>
      <c r="W2198" s="50"/>
      <c r="X2198" s="50"/>
      <c r="Y2198" s="50"/>
      <c r="Z2198" s="50"/>
      <c r="AA2198" s="50"/>
      <c r="AG2198" s="50"/>
      <c r="AH2198" s="50"/>
      <c r="AI2198" s="50"/>
      <c r="AJ2198" s="50"/>
      <c r="AK2198" s="50"/>
      <c r="AL2198" s="50"/>
      <c r="AM2198" s="50"/>
      <c r="AN2198" s="50"/>
      <c r="AO2198" s="50"/>
      <c r="AP2198" s="138" t="str">
        <f>IF(NOT($AS2198=$AS2199),ROW(),"")</f>
        <v/>
      </c>
      <c r="AQ2198" s="20" t="str">
        <f>IF(NOT(AS2198=AS2199),AS2199,"")</f>
        <v/>
      </c>
      <c r="AR2198" s="20" t="str">
        <f>INDEX($AB$15:$AM$15,MATCH($AS2198,$AB$11:$AM$11,0))</f>
        <v>out</v>
      </c>
      <c r="AS2198" s="20" t="str">
        <f>LEFT(AT2198,4)</f>
        <v>2008</v>
      </c>
      <c r="AT2198" s="139" t="str">
        <f>LEFT(B2198,6)</f>
        <v>200807</v>
      </c>
    </row>
    <row r="2199" spans="2:46" x14ac:dyDescent="0.25">
      <c r="B2199" s="11">
        <f>'Market Data'!B2185</f>
        <v>20080728</v>
      </c>
      <c r="C2199" s="2">
        <f>'Market Data'!C2185</f>
        <v>6826.5</v>
      </c>
      <c r="D2199" s="2">
        <f>'Market Data'!D2185</f>
        <v>6837.5</v>
      </c>
      <c r="E2199" s="2">
        <f>'Market Data'!E2185</f>
        <v>6706</v>
      </c>
      <c r="F2199" s="12">
        <f>'Market Data'!F2185</f>
        <v>6712.5</v>
      </c>
      <c r="H2199" s="151">
        <f t="shared" si="325"/>
        <v>2181</v>
      </c>
      <c r="I2199" s="244">
        <f ca="1">IF($H2199&lt;($J$6+1),"",PFE(OFFSET($F2199,0,0,-$J$6)))</f>
        <v>-0.11463573897565456</v>
      </c>
      <c r="J2199" s="19"/>
      <c r="K2199" s="139" t="str">
        <f t="shared" ca="1" si="326"/>
        <v>Short</v>
      </c>
      <c r="L2199" s="243" t="e">
        <f t="shared" ca="1" si="321"/>
        <v>#N/A</v>
      </c>
      <c r="M2199" s="242" t="e">
        <f t="shared" ca="1" si="322"/>
        <v>#N/A</v>
      </c>
      <c r="N2199" s="20"/>
      <c r="O2199" s="74">
        <f t="shared" ca="1" si="327"/>
        <v>-1</v>
      </c>
      <c r="P2199" s="75">
        <f t="shared" ca="1" si="319"/>
        <v>0</v>
      </c>
      <c r="Q2199" s="76" t="str">
        <f t="shared" ca="1" si="323"/>
        <v/>
      </c>
      <c r="R2199" s="75"/>
      <c r="S2199" s="77">
        <f t="shared" ca="1" si="320"/>
        <v>-1</v>
      </c>
      <c r="T2199" s="78"/>
      <c r="U2199" s="81">
        <f t="shared" ca="1" si="328"/>
        <v>4515</v>
      </c>
      <c r="V2199" s="82">
        <f t="shared" ca="1" si="324"/>
        <v>158423.47999999975</v>
      </c>
      <c r="W2199" s="50"/>
      <c r="X2199" s="50"/>
      <c r="Y2199" s="50"/>
      <c r="Z2199" s="50"/>
      <c r="AA2199" s="50"/>
      <c r="AG2199" s="50"/>
      <c r="AH2199" s="50"/>
      <c r="AI2199" s="50"/>
      <c r="AJ2199" s="50"/>
      <c r="AK2199" s="50"/>
      <c r="AL2199" s="50"/>
      <c r="AM2199" s="50"/>
      <c r="AN2199" s="50"/>
      <c r="AO2199" s="50"/>
      <c r="AP2199" s="138" t="str">
        <f>IF(NOT($AS2199=$AS2200),ROW(),"")</f>
        <v/>
      </c>
      <c r="AQ2199" s="20" t="str">
        <f>IF(NOT(AS2199=AS2200),AS2200,"")</f>
        <v/>
      </c>
      <c r="AR2199" s="20" t="str">
        <f>INDEX($AB$15:$AM$15,MATCH($AS2199,$AB$11:$AM$11,0))</f>
        <v>out</v>
      </c>
      <c r="AS2199" s="20" t="str">
        <f>LEFT(AT2199,4)</f>
        <v>2008</v>
      </c>
      <c r="AT2199" s="139" t="str">
        <f>LEFT(B2199,6)</f>
        <v>200807</v>
      </c>
    </row>
    <row r="2200" spans="2:46" x14ac:dyDescent="0.25">
      <c r="B2200" s="11">
        <f>'Market Data'!B2186</f>
        <v>20080729</v>
      </c>
      <c r="C2200" s="2">
        <f>'Market Data'!C2186</f>
        <v>6712.5</v>
      </c>
      <c r="D2200" s="2">
        <f>'Market Data'!D2186</f>
        <v>6832</v>
      </c>
      <c r="E2200" s="2">
        <f>'Market Data'!E2186</f>
        <v>6667.5</v>
      </c>
      <c r="F2200" s="12">
        <f>'Market Data'!F2186</f>
        <v>6818</v>
      </c>
      <c r="H2200" s="151">
        <f t="shared" si="325"/>
        <v>2182</v>
      </c>
      <c r="I2200" s="244">
        <f ca="1">IF($H2200&lt;($J$6+1),"",PFE(OFFSET($F2200,0,0,-$J$6)))</f>
        <v>-9.8921022056756819E-2</v>
      </c>
      <c r="J2200" s="19"/>
      <c r="K2200" s="139" t="str">
        <f t="shared" ca="1" si="326"/>
        <v>Short</v>
      </c>
      <c r="L2200" s="243" t="e">
        <f t="shared" ca="1" si="321"/>
        <v>#N/A</v>
      </c>
      <c r="M2200" s="242" t="e">
        <f t="shared" ca="1" si="322"/>
        <v>#N/A</v>
      </c>
      <c r="N2200" s="20"/>
      <c r="O2200" s="74">
        <f t="shared" ca="1" si="327"/>
        <v>-1</v>
      </c>
      <c r="P2200" s="75">
        <f t="shared" ca="1" si="319"/>
        <v>0</v>
      </c>
      <c r="Q2200" s="76" t="str">
        <f t="shared" ca="1" si="323"/>
        <v/>
      </c>
      <c r="R2200" s="75"/>
      <c r="S2200" s="77">
        <f t="shared" ca="1" si="320"/>
        <v>-1</v>
      </c>
      <c r="T2200" s="78"/>
      <c r="U2200" s="81">
        <f t="shared" ca="1" si="328"/>
        <v>-3692.5</v>
      </c>
      <c r="V2200" s="82">
        <f t="shared" ca="1" si="324"/>
        <v>154730.97999999975</v>
      </c>
      <c r="W2200" s="50"/>
      <c r="X2200" s="50"/>
      <c r="Y2200" s="50"/>
      <c r="Z2200" s="50"/>
      <c r="AA2200" s="50"/>
      <c r="AG2200" s="50"/>
      <c r="AH2200" s="50"/>
      <c r="AI2200" s="50"/>
      <c r="AJ2200" s="50"/>
      <c r="AK2200" s="50"/>
      <c r="AL2200" s="50"/>
      <c r="AM2200" s="50"/>
      <c r="AN2200" s="50"/>
      <c r="AO2200" s="50"/>
      <c r="AP2200" s="138" t="str">
        <f>IF(NOT($AS2200=$AS2201),ROW(),"")</f>
        <v/>
      </c>
      <c r="AQ2200" s="20" t="str">
        <f>IF(NOT(AS2200=AS2201),AS2201,"")</f>
        <v/>
      </c>
      <c r="AR2200" s="20" t="str">
        <f>INDEX($AB$15:$AM$15,MATCH($AS2200,$AB$11:$AM$11,0))</f>
        <v>out</v>
      </c>
      <c r="AS2200" s="20" t="str">
        <f>LEFT(AT2200,4)</f>
        <v>2008</v>
      </c>
      <c r="AT2200" s="139" t="str">
        <f>LEFT(B2200,6)</f>
        <v>200807</v>
      </c>
    </row>
    <row r="2201" spans="2:46" x14ac:dyDescent="0.25">
      <c r="B2201" s="11">
        <f>'Market Data'!B2187</f>
        <v>20080730</v>
      </c>
      <c r="C2201" s="2">
        <f>'Market Data'!C2187</f>
        <v>6856</v>
      </c>
      <c r="D2201" s="2">
        <f>'Market Data'!D2187</f>
        <v>6911</v>
      </c>
      <c r="E2201" s="2">
        <f>'Market Data'!E2187</f>
        <v>6826.5</v>
      </c>
      <c r="F2201" s="12">
        <f>'Market Data'!F2187</f>
        <v>6837</v>
      </c>
      <c r="H2201" s="151">
        <f t="shared" si="325"/>
        <v>2183</v>
      </c>
      <c r="I2201" s="244">
        <f ca="1">IF($H2201&lt;($J$6+1),"",PFE(OFFSET($F2201,0,0,-$J$6)))</f>
        <v>-9.0579554752055882E-2</v>
      </c>
      <c r="J2201" s="19"/>
      <c r="K2201" s="139" t="str">
        <f t="shared" ca="1" si="326"/>
        <v>Short</v>
      </c>
      <c r="L2201" s="243" t="e">
        <f t="shared" ca="1" si="321"/>
        <v>#N/A</v>
      </c>
      <c r="M2201" s="242" t="e">
        <f t="shared" ca="1" si="322"/>
        <v>#N/A</v>
      </c>
      <c r="N2201" s="20"/>
      <c r="O2201" s="74">
        <f t="shared" ca="1" si="327"/>
        <v>-1</v>
      </c>
      <c r="P2201" s="75">
        <f t="shared" ca="1" si="319"/>
        <v>0</v>
      </c>
      <c r="Q2201" s="76" t="str">
        <f t="shared" ca="1" si="323"/>
        <v/>
      </c>
      <c r="R2201" s="75"/>
      <c r="S2201" s="77">
        <f t="shared" ca="1" si="320"/>
        <v>-1</v>
      </c>
      <c r="T2201" s="78"/>
      <c r="U2201" s="81">
        <f t="shared" ca="1" si="328"/>
        <v>-665</v>
      </c>
      <c r="V2201" s="82">
        <f t="shared" ca="1" si="324"/>
        <v>154065.97999999975</v>
      </c>
      <c r="W2201" s="50"/>
      <c r="X2201" s="50"/>
      <c r="Y2201" s="50"/>
      <c r="Z2201" s="50"/>
      <c r="AA2201" s="50"/>
      <c r="AG2201" s="50"/>
      <c r="AH2201" s="50"/>
      <c r="AI2201" s="50"/>
      <c r="AJ2201" s="50"/>
      <c r="AK2201" s="50"/>
      <c r="AL2201" s="50"/>
      <c r="AM2201" s="50"/>
      <c r="AN2201" s="50"/>
      <c r="AO2201" s="50"/>
      <c r="AP2201" s="138" t="str">
        <f>IF(NOT($AS2201=$AS2202),ROW(),"")</f>
        <v/>
      </c>
      <c r="AQ2201" s="20" t="str">
        <f>IF(NOT(AS2201=AS2202),AS2202,"")</f>
        <v/>
      </c>
      <c r="AR2201" s="20" t="str">
        <f>INDEX($AB$15:$AM$15,MATCH($AS2201,$AB$11:$AM$11,0))</f>
        <v>out</v>
      </c>
      <c r="AS2201" s="20" t="str">
        <f>LEFT(AT2201,4)</f>
        <v>2008</v>
      </c>
      <c r="AT2201" s="139" t="str">
        <f>LEFT(B2201,6)</f>
        <v>200807</v>
      </c>
    </row>
    <row r="2202" spans="2:46" x14ac:dyDescent="0.25">
      <c r="B2202" s="11">
        <f>'Market Data'!B2188</f>
        <v>20080731</v>
      </c>
      <c r="C2202" s="2">
        <f>'Market Data'!C2188</f>
        <v>6887</v>
      </c>
      <c r="D2202" s="2">
        <f>'Market Data'!D2188</f>
        <v>6946</v>
      </c>
      <c r="E2202" s="2">
        <f>'Market Data'!E2188</f>
        <v>6828.5</v>
      </c>
      <c r="F2202" s="12">
        <f>'Market Data'!F2188</f>
        <v>6870.5</v>
      </c>
      <c r="H2202" s="151">
        <f t="shared" si="325"/>
        <v>2184</v>
      </c>
      <c r="I2202" s="244">
        <f ca="1">IF($H2202&lt;($J$6+1),"",PFE(OFFSET($F2202,0,0,-$J$6)))</f>
        <v>-8.746145377547436E-2</v>
      </c>
      <c r="J2202" s="19"/>
      <c r="K2202" s="139" t="str">
        <f t="shared" ca="1" si="326"/>
        <v>Short</v>
      </c>
      <c r="L2202" s="243" t="e">
        <f t="shared" ca="1" si="321"/>
        <v>#N/A</v>
      </c>
      <c r="M2202" s="242" t="e">
        <f t="shared" ca="1" si="322"/>
        <v>#N/A</v>
      </c>
      <c r="N2202" s="20"/>
      <c r="O2202" s="74">
        <f t="shared" ca="1" si="327"/>
        <v>-1</v>
      </c>
      <c r="P2202" s="75">
        <f t="shared" ca="1" si="319"/>
        <v>0</v>
      </c>
      <c r="Q2202" s="76" t="str">
        <f t="shared" ca="1" si="323"/>
        <v/>
      </c>
      <c r="R2202" s="75"/>
      <c r="S2202" s="77">
        <f t="shared" ca="1" si="320"/>
        <v>-1</v>
      </c>
      <c r="T2202" s="78"/>
      <c r="U2202" s="81">
        <f t="shared" ca="1" si="328"/>
        <v>-1172.5</v>
      </c>
      <c r="V2202" s="82">
        <f t="shared" ca="1" si="324"/>
        <v>152893.47999999975</v>
      </c>
      <c r="W2202" s="50"/>
      <c r="X2202" s="50"/>
      <c r="Y2202" s="50"/>
      <c r="Z2202" s="50"/>
      <c r="AA2202" s="50"/>
      <c r="AG2202" s="50"/>
      <c r="AH2202" s="50"/>
      <c r="AI2202" s="50"/>
      <c r="AJ2202" s="50"/>
      <c r="AK2202" s="50"/>
      <c r="AL2202" s="50"/>
      <c r="AM2202" s="50"/>
      <c r="AN2202" s="50"/>
      <c r="AO2202" s="50"/>
      <c r="AP2202" s="138" t="str">
        <f>IF(NOT($AS2202=$AS2203),ROW(),"")</f>
        <v/>
      </c>
      <c r="AQ2202" s="20" t="str">
        <f>IF(NOT(AS2202=AS2203),AS2203,"")</f>
        <v/>
      </c>
      <c r="AR2202" s="20" t="str">
        <f>INDEX($AB$15:$AM$15,MATCH($AS2202,$AB$11:$AM$11,0))</f>
        <v>out</v>
      </c>
      <c r="AS2202" s="20" t="str">
        <f>LEFT(AT2202,4)</f>
        <v>2008</v>
      </c>
      <c r="AT2202" s="139" t="str">
        <f>LEFT(B2202,6)</f>
        <v>200807</v>
      </c>
    </row>
    <row r="2203" spans="2:46" x14ac:dyDescent="0.25">
      <c r="B2203" s="11">
        <f>'Market Data'!B2189</f>
        <v>20080801</v>
      </c>
      <c r="C2203" s="2">
        <f>'Market Data'!C2189</f>
        <v>6844.5</v>
      </c>
      <c r="D2203" s="2">
        <f>'Market Data'!D2189</f>
        <v>6893</v>
      </c>
      <c r="E2203" s="2">
        <f>'Market Data'!E2189</f>
        <v>6766.5</v>
      </c>
      <c r="F2203" s="12">
        <f>'Market Data'!F2189</f>
        <v>6773</v>
      </c>
      <c r="H2203" s="151">
        <f t="shared" si="325"/>
        <v>2185</v>
      </c>
      <c r="I2203" s="244">
        <f ca="1">IF($H2203&lt;($J$6+1),"",PFE(OFFSET($F2203,0,0,-$J$6)))</f>
        <v>-0.11857617309167363</v>
      </c>
      <c r="J2203" s="19"/>
      <c r="K2203" s="139" t="str">
        <f t="shared" ca="1" si="326"/>
        <v>Short</v>
      </c>
      <c r="L2203" s="243" t="e">
        <f t="shared" ca="1" si="321"/>
        <v>#N/A</v>
      </c>
      <c r="M2203" s="242" t="e">
        <f t="shared" ca="1" si="322"/>
        <v>#N/A</v>
      </c>
      <c r="N2203" s="20"/>
      <c r="O2203" s="74">
        <f t="shared" ca="1" si="327"/>
        <v>-1</v>
      </c>
      <c r="P2203" s="75">
        <f t="shared" ca="1" si="319"/>
        <v>0</v>
      </c>
      <c r="Q2203" s="76" t="str">
        <f t="shared" ca="1" si="323"/>
        <v/>
      </c>
      <c r="R2203" s="75"/>
      <c r="S2203" s="77">
        <f t="shared" ca="1" si="320"/>
        <v>-1</v>
      </c>
      <c r="T2203" s="78"/>
      <c r="U2203" s="81">
        <f t="shared" ca="1" si="328"/>
        <v>3412.5</v>
      </c>
      <c r="V2203" s="82">
        <f t="shared" ca="1" si="324"/>
        <v>156305.97999999975</v>
      </c>
      <c r="W2203" s="50"/>
      <c r="X2203" s="50"/>
      <c r="Y2203" s="50"/>
      <c r="Z2203" s="50"/>
      <c r="AA2203" s="50"/>
      <c r="AG2203" s="50"/>
      <c r="AH2203" s="50"/>
      <c r="AI2203" s="50"/>
      <c r="AJ2203" s="50"/>
      <c r="AK2203" s="50"/>
      <c r="AL2203" s="50"/>
      <c r="AM2203" s="50"/>
      <c r="AN2203" s="50"/>
      <c r="AO2203" s="50"/>
      <c r="AP2203" s="138" t="str">
        <f>IF(NOT($AS2203=$AS2204),ROW(),"")</f>
        <v/>
      </c>
      <c r="AQ2203" s="20" t="str">
        <f>IF(NOT(AS2203=AS2204),AS2204,"")</f>
        <v/>
      </c>
      <c r="AR2203" s="20" t="str">
        <f>INDEX($AB$15:$AM$15,MATCH($AS2203,$AB$11:$AM$11,0))</f>
        <v>out</v>
      </c>
      <c r="AS2203" s="20" t="str">
        <f>LEFT(AT2203,4)</f>
        <v>2008</v>
      </c>
      <c r="AT2203" s="139" t="str">
        <f>LEFT(B2203,6)</f>
        <v>200808</v>
      </c>
    </row>
    <row r="2204" spans="2:46" x14ac:dyDescent="0.25">
      <c r="B2204" s="11">
        <f>'Market Data'!B2190</f>
        <v>20080804</v>
      </c>
      <c r="C2204" s="2">
        <f>'Market Data'!C2190</f>
        <v>6784.5</v>
      </c>
      <c r="D2204" s="2">
        <f>'Market Data'!D2190</f>
        <v>6802</v>
      </c>
      <c r="E2204" s="2">
        <f>'Market Data'!E2190</f>
        <v>6721</v>
      </c>
      <c r="F2204" s="12">
        <f>'Market Data'!F2190</f>
        <v>6759</v>
      </c>
      <c r="H2204" s="151">
        <f t="shared" si="325"/>
        <v>2186</v>
      </c>
      <c r="I2204" s="244">
        <f ca="1">IF($H2204&lt;($J$6+1),"",PFE(OFFSET($F2204,0,0,-$J$6)))</f>
        <v>-0.10611677529717131</v>
      </c>
      <c r="J2204" s="19"/>
      <c r="K2204" s="139" t="str">
        <f t="shared" ca="1" si="326"/>
        <v>Short</v>
      </c>
      <c r="L2204" s="243" t="e">
        <f t="shared" ca="1" si="321"/>
        <v>#N/A</v>
      </c>
      <c r="M2204" s="242" t="e">
        <f t="shared" ca="1" si="322"/>
        <v>#N/A</v>
      </c>
      <c r="N2204" s="20"/>
      <c r="O2204" s="74">
        <f t="shared" ca="1" si="327"/>
        <v>-1</v>
      </c>
      <c r="P2204" s="75">
        <f t="shared" ca="1" si="319"/>
        <v>0</v>
      </c>
      <c r="Q2204" s="76" t="str">
        <f t="shared" ca="1" si="323"/>
        <v/>
      </c>
      <c r="R2204" s="75"/>
      <c r="S2204" s="77">
        <f t="shared" ca="1" si="320"/>
        <v>-1</v>
      </c>
      <c r="T2204" s="78"/>
      <c r="U2204" s="81">
        <f t="shared" ca="1" si="328"/>
        <v>490</v>
      </c>
      <c r="V2204" s="82">
        <f t="shared" ca="1" si="324"/>
        <v>156795.97999999975</v>
      </c>
      <c r="W2204" s="50"/>
      <c r="X2204" s="50"/>
      <c r="Y2204" s="50"/>
      <c r="Z2204" s="50"/>
      <c r="AA2204" s="50"/>
      <c r="AG2204" s="50"/>
      <c r="AH2204" s="50"/>
      <c r="AI2204" s="50"/>
      <c r="AJ2204" s="50"/>
      <c r="AK2204" s="50"/>
      <c r="AL2204" s="50"/>
      <c r="AM2204" s="50"/>
      <c r="AN2204" s="50"/>
      <c r="AO2204" s="50"/>
      <c r="AP2204" s="138" t="str">
        <f>IF(NOT($AS2204=$AS2205),ROW(),"")</f>
        <v/>
      </c>
      <c r="AQ2204" s="20" t="str">
        <f>IF(NOT(AS2204=AS2205),AS2205,"")</f>
        <v/>
      </c>
      <c r="AR2204" s="20" t="str">
        <f>INDEX($AB$15:$AM$15,MATCH($AS2204,$AB$11:$AM$11,0))</f>
        <v>out</v>
      </c>
      <c r="AS2204" s="20" t="str">
        <f>LEFT(AT2204,4)</f>
        <v>2008</v>
      </c>
      <c r="AT2204" s="139" t="str">
        <f>LEFT(B2204,6)</f>
        <v>200808</v>
      </c>
    </row>
    <row r="2205" spans="2:46" x14ac:dyDescent="0.25">
      <c r="B2205" s="11">
        <f>'Market Data'!B2191</f>
        <v>20080805</v>
      </c>
      <c r="C2205" s="2">
        <f>'Market Data'!C2191</f>
        <v>6758.5</v>
      </c>
      <c r="D2205" s="2">
        <f>'Market Data'!D2191</f>
        <v>6933</v>
      </c>
      <c r="E2205" s="2">
        <f>'Market Data'!E2191</f>
        <v>6741</v>
      </c>
      <c r="F2205" s="12">
        <f>'Market Data'!F2191</f>
        <v>6923.5</v>
      </c>
      <c r="H2205" s="151">
        <f t="shared" si="325"/>
        <v>2187</v>
      </c>
      <c r="I2205" s="244">
        <f ca="1">IF($H2205&lt;($J$6+1),"",PFE(OFFSET($F2205,0,0,-$J$6)))</f>
        <v>-5.8166097949549939E-2</v>
      </c>
      <c r="J2205" s="19"/>
      <c r="K2205" s="139" t="str">
        <f t="shared" ca="1" si="326"/>
        <v>Short</v>
      </c>
      <c r="L2205" s="243" t="e">
        <f t="shared" ca="1" si="321"/>
        <v>#N/A</v>
      </c>
      <c r="M2205" s="242" t="e">
        <f t="shared" ca="1" si="322"/>
        <v>#N/A</v>
      </c>
      <c r="N2205" s="20"/>
      <c r="O2205" s="74">
        <f t="shared" ca="1" si="327"/>
        <v>-1</v>
      </c>
      <c r="P2205" s="75">
        <f t="shared" ca="1" si="319"/>
        <v>0</v>
      </c>
      <c r="Q2205" s="76" t="str">
        <f t="shared" ca="1" si="323"/>
        <v/>
      </c>
      <c r="R2205" s="75"/>
      <c r="S2205" s="77">
        <f t="shared" ca="1" si="320"/>
        <v>-1</v>
      </c>
      <c r="T2205" s="78"/>
      <c r="U2205" s="81">
        <f t="shared" ca="1" si="328"/>
        <v>-5757.5</v>
      </c>
      <c r="V2205" s="82">
        <f t="shared" ca="1" si="324"/>
        <v>151038.47999999975</v>
      </c>
      <c r="W2205" s="50"/>
      <c r="X2205" s="50"/>
      <c r="Y2205" s="50"/>
      <c r="Z2205" s="50"/>
      <c r="AA2205" s="50"/>
      <c r="AG2205" s="50"/>
      <c r="AH2205" s="50"/>
      <c r="AI2205" s="50"/>
      <c r="AJ2205" s="50"/>
      <c r="AK2205" s="50"/>
      <c r="AL2205" s="50"/>
      <c r="AM2205" s="50"/>
      <c r="AN2205" s="50"/>
      <c r="AO2205" s="50"/>
      <c r="AP2205" s="138" t="str">
        <f>IF(NOT($AS2205=$AS2206),ROW(),"")</f>
        <v/>
      </c>
      <c r="AQ2205" s="20" t="str">
        <f>IF(NOT(AS2205=AS2206),AS2206,"")</f>
        <v/>
      </c>
      <c r="AR2205" s="20" t="str">
        <f>INDEX($AB$15:$AM$15,MATCH($AS2205,$AB$11:$AM$11,0))</f>
        <v>out</v>
      </c>
      <c r="AS2205" s="20" t="str">
        <f>LEFT(AT2205,4)</f>
        <v>2008</v>
      </c>
      <c r="AT2205" s="139" t="str">
        <f>LEFT(B2205,6)</f>
        <v>200808</v>
      </c>
    </row>
    <row r="2206" spans="2:46" x14ac:dyDescent="0.25">
      <c r="B2206" s="11">
        <f>'Market Data'!B2192</f>
        <v>20080806</v>
      </c>
      <c r="C2206" s="2">
        <f>'Market Data'!C2192</f>
        <v>6975</v>
      </c>
      <c r="D2206" s="2">
        <f>'Market Data'!D2192</f>
        <v>6984.5</v>
      </c>
      <c r="E2206" s="2">
        <f>'Market Data'!E2192</f>
        <v>6896</v>
      </c>
      <c r="F2206" s="12">
        <f>'Market Data'!F2192</f>
        <v>6966.5</v>
      </c>
      <c r="H2206" s="151">
        <f t="shared" si="325"/>
        <v>2188</v>
      </c>
      <c r="I2206" s="244">
        <f ca="1">IF($H2206&lt;($J$6+1),"",PFE(OFFSET($F2206,0,0,-$J$6)))</f>
        <v>-5.1289887786534462E-2</v>
      </c>
      <c r="J2206" s="19"/>
      <c r="K2206" s="139" t="str">
        <f t="shared" ca="1" si="326"/>
        <v>Short</v>
      </c>
      <c r="L2206" s="243" t="e">
        <f t="shared" ca="1" si="321"/>
        <v>#N/A</v>
      </c>
      <c r="M2206" s="242" t="e">
        <f t="shared" ca="1" si="322"/>
        <v>#N/A</v>
      </c>
      <c r="N2206" s="20"/>
      <c r="O2206" s="74">
        <f t="shared" ca="1" si="327"/>
        <v>-1</v>
      </c>
      <c r="P2206" s="75">
        <f t="shared" ca="1" si="319"/>
        <v>0</v>
      </c>
      <c r="Q2206" s="76" t="str">
        <f t="shared" ca="1" si="323"/>
        <v/>
      </c>
      <c r="R2206" s="75"/>
      <c r="S2206" s="77">
        <f t="shared" ca="1" si="320"/>
        <v>-1</v>
      </c>
      <c r="T2206" s="78"/>
      <c r="U2206" s="81">
        <f t="shared" ca="1" si="328"/>
        <v>-1505</v>
      </c>
      <c r="V2206" s="82">
        <f t="shared" ca="1" si="324"/>
        <v>149533.47999999975</v>
      </c>
      <c r="W2206" s="50"/>
      <c r="X2206" s="50"/>
      <c r="Y2206" s="50"/>
      <c r="Z2206" s="50"/>
      <c r="AA2206" s="50"/>
      <c r="AG2206" s="50"/>
      <c r="AH2206" s="50"/>
      <c r="AI2206" s="50"/>
      <c r="AJ2206" s="50"/>
      <c r="AK2206" s="50"/>
      <c r="AL2206" s="50"/>
      <c r="AM2206" s="50"/>
      <c r="AN2206" s="50"/>
      <c r="AO2206" s="50"/>
      <c r="AP2206" s="138" t="str">
        <f>IF(NOT($AS2206=$AS2207),ROW(),"")</f>
        <v/>
      </c>
      <c r="AQ2206" s="20" t="str">
        <f>IF(NOT(AS2206=AS2207),AS2207,"")</f>
        <v/>
      </c>
      <c r="AR2206" s="20" t="str">
        <f>INDEX($AB$15:$AM$15,MATCH($AS2206,$AB$11:$AM$11,0))</f>
        <v>out</v>
      </c>
      <c r="AS2206" s="20" t="str">
        <f>LEFT(AT2206,4)</f>
        <v>2008</v>
      </c>
      <c r="AT2206" s="139" t="str">
        <f>LEFT(B2206,6)</f>
        <v>200808</v>
      </c>
    </row>
    <row r="2207" spans="2:46" x14ac:dyDescent="0.25">
      <c r="B2207" s="11">
        <f>'Market Data'!B2193</f>
        <v>20080807</v>
      </c>
      <c r="C2207" s="2">
        <f>'Market Data'!C2193</f>
        <v>6949</v>
      </c>
      <c r="D2207" s="2">
        <f>'Market Data'!D2193</f>
        <v>7020.5</v>
      </c>
      <c r="E2207" s="2">
        <f>'Market Data'!E2193</f>
        <v>6921.5</v>
      </c>
      <c r="F2207" s="12">
        <f>'Market Data'!F2193</f>
        <v>6956</v>
      </c>
      <c r="H2207" s="151">
        <f t="shared" si="325"/>
        <v>2189</v>
      </c>
      <c r="I2207" s="244">
        <f ca="1">IF($H2207&lt;($J$6+1),"",PFE(OFFSET($F2207,0,0,-$J$6)))</f>
        <v>-3.2937089118227375E-2</v>
      </c>
      <c r="J2207" s="19"/>
      <c r="K2207" s="139" t="str">
        <f t="shared" ca="1" si="326"/>
        <v>Short</v>
      </c>
      <c r="L2207" s="243" t="e">
        <f t="shared" ca="1" si="321"/>
        <v>#N/A</v>
      </c>
      <c r="M2207" s="242" t="e">
        <f t="shared" ca="1" si="322"/>
        <v>#N/A</v>
      </c>
      <c r="N2207" s="20"/>
      <c r="O2207" s="74">
        <f t="shared" ca="1" si="327"/>
        <v>-1</v>
      </c>
      <c r="P2207" s="75">
        <f t="shared" ca="1" si="319"/>
        <v>0</v>
      </c>
      <c r="Q2207" s="76" t="str">
        <f t="shared" ca="1" si="323"/>
        <v/>
      </c>
      <c r="R2207" s="75"/>
      <c r="S2207" s="77">
        <f t="shared" ca="1" si="320"/>
        <v>-1</v>
      </c>
      <c r="T2207" s="78"/>
      <c r="U2207" s="81">
        <f t="shared" ca="1" si="328"/>
        <v>367.5</v>
      </c>
      <c r="V2207" s="82">
        <f t="shared" ca="1" si="324"/>
        <v>149900.97999999975</v>
      </c>
      <c r="W2207" s="50"/>
      <c r="X2207" s="50"/>
      <c r="Y2207" s="50"/>
      <c r="Z2207" s="50"/>
      <c r="AA2207" s="50"/>
      <c r="AG2207" s="50"/>
      <c r="AH2207" s="50"/>
      <c r="AI2207" s="50"/>
      <c r="AJ2207" s="50"/>
      <c r="AK2207" s="50"/>
      <c r="AL2207" s="50"/>
      <c r="AM2207" s="50"/>
      <c r="AN2207" s="50"/>
      <c r="AO2207" s="50"/>
      <c r="AP2207" s="138" t="str">
        <f>IF(NOT($AS2207=$AS2208),ROW(),"")</f>
        <v/>
      </c>
      <c r="AQ2207" s="20" t="str">
        <f>IF(NOT(AS2207=AS2208),AS2208,"")</f>
        <v/>
      </c>
      <c r="AR2207" s="20" t="str">
        <f>INDEX($AB$15:$AM$15,MATCH($AS2207,$AB$11:$AM$11,0))</f>
        <v>out</v>
      </c>
      <c r="AS2207" s="20" t="str">
        <f>LEFT(AT2207,4)</f>
        <v>2008</v>
      </c>
      <c r="AT2207" s="139" t="str">
        <f>LEFT(B2207,6)</f>
        <v>200808</v>
      </c>
    </row>
    <row r="2208" spans="2:46" x14ac:dyDescent="0.25">
      <c r="B2208" s="11">
        <f>'Market Data'!B2194</f>
        <v>20080808</v>
      </c>
      <c r="C2208" s="2">
        <f>'Market Data'!C2194</f>
        <v>6931</v>
      </c>
      <c r="D2208" s="2">
        <f>'Market Data'!D2194</f>
        <v>6985.5</v>
      </c>
      <c r="E2208" s="2">
        <f>'Market Data'!E2194</f>
        <v>6836.5</v>
      </c>
      <c r="F2208" s="12">
        <f>'Market Data'!F2194</f>
        <v>6966.5</v>
      </c>
      <c r="H2208" s="151">
        <f t="shared" si="325"/>
        <v>2190</v>
      </c>
      <c r="I2208" s="244">
        <f ca="1">IF($H2208&lt;($J$6+1),"",PFE(OFFSET($F2208,0,0,-$J$6)))</f>
        <v>-2.979612908257007E-2</v>
      </c>
      <c r="J2208" s="19"/>
      <c r="K2208" s="139" t="str">
        <f t="shared" ca="1" si="326"/>
        <v>Short</v>
      </c>
      <c r="L2208" s="243" t="e">
        <f t="shared" ca="1" si="321"/>
        <v>#N/A</v>
      </c>
      <c r="M2208" s="242" t="e">
        <f t="shared" ca="1" si="322"/>
        <v>#N/A</v>
      </c>
      <c r="N2208" s="20"/>
      <c r="O2208" s="74">
        <f t="shared" ca="1" si="327"/>
        <v>-1</v>
      </c>
      <c r="P2208" s="75">
        <f t="shared" ca="1" si="319"/>
        <v>0</v>
      </c>
      <c r="Q2208" s="76" t="str">
        <f t="shared" ca="1" si="323"/>
        <v/>
      </c>
      <c r="R2208" s="75"/>
      <c r="S2208" s="77">
        <f t="shared" ca="1" si="320"/>
        <v>-1</v>
      </c>
      <c r="T2208" s="78"/>
      <c r="U2208" s="81">
        <f t="shared" ca="1" si="328"/>
        <v>-367.5</v>
      </c>
      <c r="V2208" s="82">
        <f t="shared" ca="1" si="324"/>
        <v>149533.47999999975</v>
      </c>
      <c r="W2208" s="50"/>
      <c r="X2208" s="50"/>
      <c r="Y2208" s="50"/>
      <c r="Z2208" s="50"/>
      <c r="AA2208" s="50"/>
      <c r="AG2208" s="50"/>
      <c r="AH2208" s="50"/>
      <c r="AI2208" s="50"/>
      <c r="AJ2208" s="50"/>
      <c r="AK2208" s="50"/>
      <c r="AL2208" s="50"/>
      <c r="AM2208" s="50"/>
      <c r="AN2208" s="50"/>
      <c r="AO2208" s="50"/>
      <c r="AP2208" s="138" t="str">
        <f>IF(NOT($AS2208=$AS2209),ROW(),"")</f>
        <v/>
      </c>
      <c r="AQ2208" s="20" t="str">
        <f>IF(NOT(AS2208=AS2209),AS2209,"")</f>
        <v/>
      </c>
      <c r="AR2208" s="20" t="str">
        <f>INDEX($AB$15:$AM$15,MATCH($AS2208,$AB$11:$AM$11,0))</f>
        <v>out</v>
      </c>
      <c r="AS2208" s="20" t="str">
        <f>LEFT(AT2208,4)</f>
        <v>2008</v>
      </c>
      <c r="AT2208" s="139" t="str">
        <f>LEFT(B2208,6)</f>
        <v>200808</v>
      </c>
    </row>
    <row r="2209" spans="2:46" x14ac:dyDescent="0.25">
      <c r="B2209" s="11">
        <f>'Market Data'!B2195</f>
        <v>20080811</v>
      </c>
      <c r="C2209" s="2">
        <f>'Market Data'!C2195</f>
        <v>6990</v>
      </c>
      <c r="D2209" s="2">
        <f>'Market Data'!D2195</f>
        <v>7024</v>
      </c>
      <c r="E2209" s="2">
        <f>'Market Data'!E2195</f>
        <v>6954.5</v>
      </c>
      <c r="F2209" s="12">
        <f>'Market Data'!F2195</f>
        <v>7011.5</v>
      </c>
      <c r="H2209" s="151">
        <f t="shared" si="325"/>
        <v>2191</v>
      </c>
      <c r="I2209" s="244">
        <f ca="1">IF($H2209&lt;($J$6+1),"",PFE(OFFSET($F2209,0,0,-$J$6)))</f>
        <v>-2.3322917270216459E-2</v>
      </c>
      <c r="J2209" s="19"/>
      <c r="K2209" s="139" t="str">
        <f t="shared" ca="1" si="326"/>
        <v>Short</v>
      </c>
      <c r="L2209" s="243" t="e">
        <f t="shared" ca="1" si="321"/>
        <v>#N/A</v>
      </c>
      <c r="M2209" s="242" t="e">
        <f t="shared" ca="1" si="322"/>
        <v>#N/A</v>
      </c>
      <c r="N2209" s="20"/>
      <c r="O2209" s="74">
        <f t="shared" ca="1" si="327"/>
        <v>-1</v>
      </c>
      <c r="P2209" s="75">
        <f t="shared" ca="1" si="319"/>
        <v>0</v>
      </c>
      <c r="Q2209" s="76" t="str">
        <f t="shared" ca="1" si="323"/>
        <v/>
      </c>
      <c r="R2209" s="75"/>
      <c r="S2209" s="77">
        <f t="shared" ca="1" si="320"/>
        <v>-1</v>
      </c>
      <c r="T2209" s="78"/>
      <c r="U2209" s="81">
        <f t="shared" ca="1" si="328"/>
        <v>-1575</v>
      </c>
      <c r="V2209" s="82">
        <f t="shared" ca="1" si="324"/>
        <v>147958.47999999975</v>
      </c>
      <c r="W2209" s="50"/>
      <c r="X2209" s="50"/>
      <c r="Y2209" s="50"/>
      <c r="Z2209" s="50"/>
      <c r="AA2209" s="50"/>
      <c r="AG2209" s="50"/>
      <c r="AH2209" s="50"/>
      <c r="AI2209" s="50"/>
      <c r="AJ2209" s="50"/>
      <c r="AK2209" s="50"/>
      <c r="AL2209" s="50"/>
      <c r="AM2209" s="50"/>
      <c r="AN2209" s="50"/>
      <c r="AO2209" s="50"/>
      <c r="AP2209" s="138" t="str">
        <f>IF(NOT($AS2209=$AS2210),ROW(),"")</f>
        <v/>
      </c>
      <c r="AQ2209" s="20" t="str">
        <f>IF(NOT(AS2209=AS2210),AS2210,"")</f>
        <v/>
      </c>
      <c r="AR2209" s="20" t="str">
        <f>INDEX($AB$15:$AM$15,MATCH($AS2209,$AB$11:$AM$11,0))</f>
        <v>out</v>
      </c>
      <c r="AS2209" s="20" t="str">
        <f>LEFT(AT2209,4)</f>
        <v>2008</v>
      </c>
      <c r="AT2209" s="139" t="str">
        <f>LEFT(B2209,6)</f>
        <v>200808</v>
      </c>
    </row>
    <row r="2210" spans="2:46" x14ac:dyDescent="0.25">
      <c r="B2210" s="11">
        <f>'Market Data'!B2196</f>
        <v>20080812</v>
      </c>
      <c r="C2210" s="2">
        <f>'Market Data'!C2196</f>
        <v>6982</v>
      </c>
      <c r="D2210" s="2">
        <f>'Market Data'!D2196</f>
        <v>7022</v>
      </c>
      <c r="E2210" s="2">
        <f>'Market Data'!E2196</f>
        <v>6938.5</v>
      </c>
      <c r="F2210" s="12">
        <f>'Market Data'!F2196</f>
        <v>6989</v>
      </c>
      <c r="H2210" s="151">
        <f t="shared" si="325"/>
        <v>2192</v>
      </c>
      <c r="I2210" s="244">
        <f ca="1">IF($H2210&lt;($J$6+1),"",PFE(OFFSET($F2210,0,0,-$J$6)))</f>
        <v>-4.7170635353475876E-2</v>
      </c>
      <c r="J2210" s="19"/>
      <c r="K2210" s="139" t="str">
        <f t="shared" ca="1" si="326"/>
        <v>Short</v>
      </c>
      <c r="L2210" s="243" t="e">
        <f t="shared" ca="1" si="321"/>
        <v>#N/A</v>
      </c>
      <c r="M2210" s="242" t="e">
        <f t="shared" ca="1" si="322"/>
        <v>#N/A</v>
      </c>
      <c r="N2210" s="20"/>
      <c r="O2210" s="74">
        <f t="shared" ca="1" si="327"/>
        <v>-1</v>
      </c>
      <c r="P2210" s="75">
        <f t="shared" ca="1" si="319"/>
        <v>0</v>
      </c>
      <c r="Q2210" s="76" t="str">
        <f t="shared" ca="1" si="323"/>
        <v/>
      </c>
      <c r="R2210" s="75"/>
      <c r="S2210" s="77">
        <f t="shared" ca="1" si="320"/>
        <v>-1</v>
      </c>
      <c r="T2210" s="78"/>
      <c r="U2210" s="81">
        <f t="shared" ca="1" si="328"/>
        <v>787.5</v>
      </c>
      <c r="V2210" s="82">
        <f t="shared" ca="1" si="324"/>
        <v>148745.97999999975</v>
      </c>
      <c r="W2210" s="50"/>
      <c r="X2210" s="50"/>
      <c r="Y2210" s="50"/>
      <c r="Z2210" s="50"/>
      <c r="AA2210" s="50"/>
      <c r="AG2210" s="50"/>
      <c r="AH2210" s="50"/>
      <c r="AI2210" s="50"/>
      <c r="AJ2210" s="50"/>
      <c r="AK2210" s="50"/>
      <c r="AL2210" s="50"/>
      <c r="AM2210" s="50"/>
      <c r="AN2210" s="50"/>
      <c r="AO2210" s="50"/>
      <c r="AP2210" s="138" t="str">
        <f>IF(NOT($AS2210=$AS2211),ROW(),"")</f>
        <v/>
      </c>
      <c r="AQ2210" s="20" t="str">
        <f>IF(NOT(AS2210=AS2211),AS2211,"")</f>
        <v/>
      </c>
      <c r="AR2210" s="20" t="str">
        <f>INDEX($AB$15:$AM$15,MATCH($AS2210,$AB$11:$AM$11,0))</f>
        <v>out</v>
      </c>
      <c r="AS2210" s="20" t="str">
        <f>LEFT(AT2210,4)</f>
        <v>2008</v>
      </c>
      <c r="AT2210" s="139" t="str">
        <f>LEFT(B2210,6)</f>
        <v>200808</v>
      </c>
    </row>
    <row r="2211" spans="2:46" x14ac:dyDescent="0.25">
      <c r="B2211" s="11">
        <f>'Market Data'!B2197</f>
        <v>20080813</v>
      </c>
      <c r="C2211" s="2">
        <f>'Market Data'!C2197</f>
        <v>6952.5</v>
      </c>
      <c r="D2211" s="2">
        <f>'Market Data'!D2197</f>
        <v>6954.5</v>
      </c>
      <c r="E2211" s="2">
        <f>'Market Data'!E2197</f>
        <v>6800.5</v>
      </c>
      <c r="F2211" s="12">
        <f>'Market Data'!F2197</f>
        <v>6817.5</v>
      </c>
      <c r="H2211" s="151">
        <f t="shared" si="325"/>
        <v>2193</v>
      </c>
      <c r="I2211" s="244">
        <f ca="1">IF($H2211&lt;($J$6+1),"",PFE(OFFSET($F2211,0,0,-$J$6)))</f>
        <v>-7.7125132729355311E-2</v>
      </c>
      <c r="J2211" s="19"/>
      <c r="K2211" s="139" t="str">
        <f t="shared" ca="1" si="326"/>
        <v>Short</v>
      </c>
      <c r="L2211" s="243" t="e">
        <f t="shared" ca="1" si="321"/>
        <v>#N/A</v>
      </c>
      <c r="M2211" s="242" t="e">
        <f t="shared" ca="1" si="322"/>
        <v>#N/A</v>
      </c>
      <c r="N2211" s="20"/>
      <c r="O2211" s="74">
        <f t="shared" ca="1" si="327"/>
        <v>-1</v>
      </c>
      <c r="P2211" s="75">
        <f t="shared" ca="1" si="319"/>
        <v>0</v>
      </c>
      <c r="Q2211" s="76" t="str">
        <f t="shared" ca="1" si="323"/>
        <v/>
      </c>
      <c r="R2211" s="75"/>
      <c r="S2211" s="77">
        <f t="shared" ca="1" si="320"/>
        <v>-1</v>
      </c>
      <c r="T2211" s="78"/>
      <c r="U2211" s="81">
        <f t="shared" ca="1" si="328"/>
        <v>6002.5</v>
      </c>
      <c r="V2211" s="82">
        <f t="shared" ca="1" si="324"/>
        <v>154748.47999999975</v>
      </c>
      <c r="W2211" s="50"/>
      <c r="X2211" s="50"/>
      <c r="Y2211" s="50"/>
      <c r="Z2211" s="50"/>
      <c r="AA2211" s="50"/>
      <c r="AG2211" s="50"/>
      <c r="AH2211" s="50"/>
      <c r="AI2211" s="50"/>
      <c r="AJ2211" s="50"/>
      <c r="AK2211" s="50"/>
      <c r="AL2211" s="50"/>
      <c r="AM2211" s="50"/>
      <c r="AN2211" s="50"/>
      <c r="AO2211" s="50"/>
      <c r="AP2211" s="138" t="str">
        <f>IF(NOT($AS2211=$AS2212),ROW(),"")</f>
        <v/>
      </c>
      <c r="AQ2211" s="20" t="str">
        <f>IF(NOT(AS2211=AS2212),AS2212,"")</f>
        <v/>
      </c>
      <c r="AR2211" s="20" t="str">
        <f>INDEX($AB$15:$AM$15,MATCH($AS2211,$AB$11:$AM$11,0))</f>
        <v>out</v>
      </c>
      <c r="AS2211" s="20" t="str">
        <f>LEFT(AT2211,4)</f>
        <v>2008</v>
      </c>
      <c r="AT2211" s="139" t="str">
        <f>LEFT(B2211,6)</f>
        <v>200808</v>
      </c>
    </row>
    <row r="2212" spans="2:46" x14ac:dyDescent="0.25">
      <c r="B2212" s="11">
        <f>'Market Data'!B2198</f>
        <v>20080814</v>
      </c>
      <c r="C2212" s="2">
        <f>'Market Data'!C2198</f>
        <v>6842</v>
      </c>
      <c r="D2212" s="2">
        <f>'Market Data'!D2198</f>
        <v>6874.5</v>
      </c>
      <c r="E2212" s="2">
        <f>'Market Data'!E2198</f>
        <v>6759.5</v>
      </c>
      <c r="F2212" s="12">
        <f>'Market Data'!F2198</f>
        <v>6862</v>
      </c>
      <c r="H2212" s="151">
        <f t="shared" si="325"/>
        <v>2194</v>
      </c>
      <c r="I2212" s="244">
        <f ca="1">IF($H2212&lt;($J$6+1),"",PFE(OFFSET($F2212,0,0,-$J$6)))</f>
        <v>-9.8696231806054566E-2</v>
      </c>
      <c r="J2212" s="19"/>
      <c r="K2212" s="139" t="str">
        <f t="shared" ca="1" si="326"/>
        <v>Short</v>
      </c>
      <c r="L2212" s="243" t="e">
        <f t="shared" ca="1" si="321"/>
        <v>#N/A</v>
      </c>
      <c r="M2212" s="242" t="e">
        <f t="shared" ca="1" si="322"/>
        <v>#N/A</v>
      </c>
      <c r="N2212" s="20"/>
      <c r="O2212" s="74">
        <f t="shared" ca="1" si="327"/>
        <v>-1</v>
      </c>
      <c r="P2212" s="75">
        <f t="shared" ca="1" si="319"/>
        <v>0</v>
      </c>
      <c r="Q2212" s="76" t="str">
        <f t="shared" ca="1" si="323"/>
        <v/>
      </c>
      <c r="R2212" s="75"/>
      <c r="S2212" s="77">
        <f t="shared" ca="1" si="320"/>
        <v>-1</v>
      </c>
      <c r="T2212" s="78"/>
      <c r="U2212" s="81">
        <f t="shared" ca="1" si="328"/>
        <v>-1557.5</v>
      </c>
      <c r="V2212" s="82">
        <f t="shared" ca="1" si="324"/>
        <v>153190.97999999975</v>
      </c>
      <c r="W2212" s="50"/>
      <c r="X2212" s="50"/>
      <c r="Y2212" s="50"/>
      <c r="Z2212" s="50"/>
      <c r="AA2212" s="50"/>
      <c r="AG2212" s="50"/>
      <c r="AH2212" s="50"/>
      <c r="AI2212" s="50"/>
      <c r="AJ2212" s="50"/>
      <c r="AK2212" s="50"/>
      <c r="AL2212" s="50"/>
      <c r="AM2212" s="50"/>
      <c r="AN2212" s="50"/>
      <c r="AO2212" s="50"/>
      <c r="AP2212" s="138" t="str">
        <f>IF(NOT($AS2212=$AS2213),ROW(),"")</f>
        <v/>
      </c>
      <c r="AQ2212" s="20" t="str">
        <f>IF(NOT(AS2212=AS2213),AS2213,"")</f>
        <v/>
      </c>
      <c r="AR2212" s="20" t="str">
        <f>INDEX($AB$15:$AM$15,MATCH($AS2212,$AB$11:$AM$11,0))</f>
        <v>out</v>
      </c>
      <c r="AS2212" s="20" t="str">
        <f>LEFT(AT2212,4)</f>
        <v>2008</v>
      </c>
      <c r="AT2212" s="139" t="str">
        <f>LEFT(B2212,6)</f>
        <v>200808</v>
      </c>
    </row>
    <row r="2213" spans="2:46" x14ac:dyDescent="0.25">
      <c r="B2213" s="11">
        <f>'Market Data'!B2199</f>
        <v>20080815</v>
      </c>
      <c r="C2213" s="2">
        <f>'Market Data'!C2199</f>
        <v>6854.5</v>
      </c>
      <c r="D2213" s="2">
        <f>'Market Data'!D2199</f>
        <v>6908</v>
      </c>
      <c r="E2213" s="2">
        <f>'Market Data'!E2199</f>
        <v>6781.5</v>
      </c>
      <c r="F2213" s="12">
        <f>'Market Data'!F2199</f>
        <v>6826.5</v>
      </c>
      <c r="H2213" s="151">
        <f t="shared" si="325"/>
        <v>2195</v>
      </c>
      <c r="I2213" s="244">
        <f ca="1">IF($H2213&lt;($J$6+1),"",PFE(OFFSET($F2213,0,0,-$J$6)))</f>
        <v>-9.7042909041760397E-2</v>
      </c>
      <c r="J2213" s="19"/>
      <c r="K2213" s="139" t="str">
        <f t="shared" ca="1" si="326"/>
        <v>Short</v>
      </c>
      <c r="L2213" s="243" t="e">
        <f t="shared" ca="1" si="321"/>
        <v>#N/A</v>
      </c>
      <c r="M2213" s="242" t="e">
        <f t="shared" ca="1" si="322"/>
        <v>#N/A</v>
      </c>
      <c r="N2213" s="20"/>
      <c r="O2213" s="74">
        <f t="shared" ca="1" si="327"/>
        <v>-1</v>
      </c>
      <c r="P2213" s="75">
        <f t="shared" ca="1" si="319"/>
        <v>0</v>
      </c>
      <c r="Q2213" s="76" t="str">
        <f t="shared" ca="1" si="323"/>
        <v/>
      </c>
      <c r="R2213" s="75"/>
      <c r="S2213" s="77">
        <f t="shared" ca="1" si="320"/>
        <v>-1</v>
      </c>
      <c r="T2213" s="78"/>
      <c r="U2213" s="81">
        <f t="shared" ca="1" si="328"/>
        <v>1242.5</v>
      </c>
      <c r="V2213" s="82">
        <f t="shared" ca="1" si="324"/>
        <v>154433.47999999975</v>
      </c>
      <c r="W2213" s="50"/>
      <c r="X2213" s="50"/>
      <c r="Y2213" s="50"/>
      <c r="Z2213" s="50"/>
      <c r="AA2213" s="50"/>
      <c r="AG2213" s="50"/>
      <c r="AH2213" s="50"/>
      <c r="AI2213" s="50"/>
      <c r="AJ2213" s="50"/>
      <c r="AK2213" s="50"/>
      <c r="AL2213" s="50"/>
      <c r="AM2213" s="50"/>
      <c r="AN2213" s="50"/>
      <c r="AO2213" s="50"/>
      <c r="AP2213" s="138" t="str">
        <f>IF(NOT($AS2213=$AS2214),ROW(),"")</f>
        <v/>
      </c>
      <c r="AQ2213" s="20" t="str">
        <f>IF(NOT(AS2213=AS2214),AS2214,"")</f>
        <v/>
      </c>
      <c r="AR2213" s="20" t="str">
        <f>INDEX($AB$15:$AM$15,MATCH($AS2213,$AB$11:$AM$11,0))</f>
        <v>out</v>
      </c>
      <c r="AS2213" s="20" t="str">
        <f>LEFT(AT2213,4)</f>
        <v>2008</v>
      </c>
      <c r="AT2213" s="139" t="str">
        <f>LEFT(B2213,6)</f>
        <v>200808</v>
      </c>
    </row>
    <row r="2214" spans="2:46" x14ac:dyDescent="0.25">
      <c r="B2214" s="11">
        <f>'Market Data'!B2200</f>
        <v>20080818</v>
      </c>
      <c r="C2214" s="2">
        <f>'Market Data'!C2200</f>
        <v>6828.5</v>
      </c>
      <c r="D2214" s="2">
        <f>'Market Data'!D2200</f>
        <v>6878.5</v>
      </c>
      <c r="E2214" s="2">
        <f>'Market Data'!E2200</f>
        <v>6762.5</v>
      </c>
      <c r="F2214" s="12">
        <f>'Market Data'!F2200</f>
        <v>6771.5</v>
      </c>
      <c r="H2214" s="151">
        <f t="shared" si="325"/>
        <v>2196</v>
      </c>
      <c r="I2214" s="244">
        <f ca="1">IF($H2214&lt;($J$6+1),"",PFE(OFFSET($F2214,0,0,-$J$6)))</f>
        <v>-8.4673576806880035E-2</v>
      </c>
      <c r="J2214" s="19"/>
      <c r="K2214" s="139" t="str">
        <f t="shared" ca="1" si="326"/>
        <v>Short</v>
      </c>
      <c r="L2214" s="243" t="e">
        <f t="shared" ca="1" si="321"/>
        <v>#N/A</v>
      </c>
      <c r="M2214" s="242" t="e">
        <f t="shared" ca="1" si="322"/>
        <v>#N/A</v>
      </c>
      <c r="N2214" s="20"/>
      <c r="O2214" s="74">
        <f t="shared" ca="1" si="327"/>
        <v>-1</v>
      </c>
      <c r="P2214" s="75">
        <f t="shared" ca="1" si="319"/>
        <v>0</v>
      </c>
      <c r="Q2214" s="76" t="str">
        <f t="shared" ca="1" si="323"/>
        <v/>
      </c>
      <c r="R2214" s="75"/>
      <c r="S2214" s="77">
        <f t="shared" ca="1" si="320"/>
        <v>-1</v>
      </c>
      <c r="T2214" s="78"/>
      <c r="U2214" s="81">
        <f t="shared" ca="1" si="328"/>
        <v>1925</v>
      </c>
      <c r="V2214" s="82">
        <f t="shared" ca="1" si="324"/>
        <v>156358.47999999975</v>
      </c>
      <c r="W2214" s="50"/>
      <c r="X2214" s="50"/>
      <c r="Y2214" s="50"/>
      <c r="Z2214" s="50"/>
      <c r="AA2214" s="50"/>
      <c r="AG2214" s="50"/>
      <c r="AH2214" s="50"/>
      <c r="AI2214" s="50"/>
      <c r="AJ2214" s="50"/>
      <c r="AK2214" s="50"/>
      <c r="AL2214" s="50"/>
      <c r="AM2214" s="50"/>
      <c r="AN2214" s="50"/>
      <c r="AO2214" s="50"/>
      <c r="AP2214" s="138" t="str">
        <f>IF(NOT($AS2214=$AS2215),ROW(),"")</f>
        <v/>
      </c>
      <c r="AQ2214" s="20" t="str">
        <f>IF(NOT(AS2214=AS2215),AS2215,"")</f>
        <v/>
      </c>
      <c r="AR2214" s="20" t="str">
        <f>INDEX($AB$15:$AM$15,MATCH($AS2214,$AB$11:$AM$11,0))</f>
        <v>out</v>
      </c>
      <c r="AS2214" s="20" t="str">
        <f>LEFT(AT2214,4)</f>
        <v>2008</v>
      </c>
      <c r="AT2214" s="139" t="str">
        <f>LEFT(B2214,6)</f>
        <v>200808</v>
      </c>
    </row>
    <row r="2215" spans="2:46" x14ac:dyDescent="0.25">
      <c r="B2215" s="11">
        <f>'Market Data'!B2201</f>
        <v>20080819</v>
      </c>
      <c r="C2215" s="2">
        <f>'Market Data'!C2201</f>
        <v>6764.5</v>
      </c>
      <c r="D2215" s="2">
        <f>'Market Data'!D2201</f>
        <v>6769.5</v>
      </c>
      <c r="E2215" s="2">
        <f>'Market Data'!E2201</f>
        <v>6640</v>
      </c>
      <c r="F2215" s="12">
        <f>'Market Data'!F2201</f>
        <v>6666.5</v>
      </c>
      <c r="H2215" s="151">
        <f t="shared" si="325"/>
        <v>2197</v>
      </c>
      <c r="I2215" s="244">
        <f ca="1">IF($H2215&lt;($J$6+1),"",PFE(OFFSET($F2215,0,0,-$J$6)))</f>
        <v>-0.12340861737048424</v>
      </c>
      <c r="J2215" s="19"/>
      <c r="K2215" s="139" t="str">
        <f t="shared" ca="1" si="326"/>
        <v>Short</v>
      </c>
      <c r="L2215" s="243" t="e">
        <f t="shared" ca="1" si="321"/>
        <v>#N/A</v>
      </c>
      <c r="M2215" s="242" t="e">
        <f t="shared" ca="1" si="322"/>
        <v>#N/A</v>
      </c>
      <c r="N2215" s="20"/>
      <c r="O2215" s="74">
        <f t="shared" ca="1" si="327"/>
        <v>-1</v>
      </c>
      <c r="P2215" s="75">
        <f t="shared" ca="1" si="319"/>
        <v>0</v>
      </c>
      <c r="Q2215" s="76" t="str">
        <f t="shared" ca="1" si="323"/>
        <v/>
      </c>
      <c r="R2215" s="75"/>
      <c r="S2215" s="77">
        <f t="shared" ca="1" si="320"/>
        <v>-1</v>
      </c>
      <c r="T2215" s="78"/>
      <c r="U2215" s="81">
        <f t="shared" ca="1" si="328"/>
        <v>3675</v>
      </c>
      <c r="V2215" s="82">
        <f t="shared" ca="1" si="324"/>
        <v>160033.47999999975</v>
      </c>
      <c r="W2215" s="50"/>
      <c r="X2215" s="50"/>
      <c r="Y2215" s="50"/>
      <c r="Z2215" s="50"/>
      <c r="AA2215" s="50"/>
      <c r="AG2215" s="50"/>
      <c r="AH2215" s="50"/>
      <c r="AI2215" s="50"/>
      <c r="AJ2215" s="50"/>
      <c r="AK2215" s="50"/>
      <c r="AL2215" s="50"/>
      <c r="AM2215" s="50"/>
      <c r="AN2215" s="50"/>
      <c r="AO2215" s="50"/>
      <c r="AP2215" s="138" t="str">
        <f>IF(NOT($AS2215=$AS2216),ROW(),"")</f>
        <v/>
      </c>
      <c r="AQ2215" s="20" t="str">
        <f>IF(NOT(AS2215=AS2216),AS2216,"")</f>
        <v/>
      </c>
      <c r="AR2215" s="20" t="str">
        <f>INDEX($AB$15:$AM$15,MATCH($AS2215,$AB$11:$AM$11,0))</f>
        <v>out</v>
      </c>
      <c r="AS2215" s="20" t="str">
        <f>LEFT(AT2215,4)</f>
        <v>2008</v>
      </c>
      <c r="AT2215" s="139" t="str">
        <f>LEFT(B2215,6)</f>
        <v>200808</v>
      </c>
    </row>
    <row r="2216" spans="2:46" x14ac:dyDescent="0.25">
      <c r="B2216" s="11">
        <f>'Market Data'!B2202</f>
        <v>20080820</v>
      </c>
      <c r="C2216" s="2">
        <f>'Market Data'!C2202</f>
        <v>6684.5</v>
      </c>
      <c r="D2216" s="2">
        <f>'Market Data'!D2202</f>
        <v>6726.5</v>
      </c>
      <c r="E2216" s="2">
        <f>'Market Data'!E2202</f>
        <v>6648.5</v>
      </c>
      <c r="F2216" s="12">
        <f>'Market Data'!F2202</f>
        <v>6678.5</v>
      </c>
      <c r="H2216" s="151">
        <f t="shared" si="325"/>
        <v>2198</v>
      </c>
      <c r="I2216" s="244">
        <f ca="1">IF($H2216&lt;($J$6+1),"",PFE(OFFSET($F2216,0,0,-$J$6)))</f>
        <v>-0.13878459406209176</v>
      </c>
      <c r="J2216" s="19"/>
      <c r="K2216" s="139" t="str">
        <f t="shared" ca="1" si="326"/>
        <v>Short</v>
      </c>
      <c r="L2216" s="243" t="e">
        <f t="shared" ca="1" si="321"/>
        <v>#N/A</v>
      </c>
      <c r="M2216" s="242" t="e">
        <f t="shared" ca="1" si="322"/>
        <v>#N/A</v>
      </c>
      <c r="N2216" s="20"/>
      <c r="O2216" s="74">
        <f t="shared" ca="1" si="327"/>
        <v>-1</v>
      </c>
      <c r="P2216" s="75">
        <f t="shared" ca="1" si="319"/>
        <v>0</v>
      </c>
      <c r="Q2216" s="76" t="str">
        <f t="shared" ca="1" si="323"/>
        <v/>
      </c>
      <c r="R2216" s="75"/>
      <c r="S2216" s="77">
        <f t="shared" ca="1" si="320"/>
        <v>-1</v>
      </c>
      <c r="T2216" s="78"/>
      <c r="U2216" s="81">
        <f t="shared" ca="1" si="328"/>
        <v>-420</v>
      </c>
      <c r="V2216" s="82">
        <f t="shared" ca="1" si="324"/>
        <v>159613.47999999975</v>
      </c>
      <c r="W2216" s="50"/>
      <c r="X2216" s="50"/>
      <c r="Y2216" s="50"/>
      <c r="Z2216" s="50"/>
      <c r="AA2216" s="50"/>
      <c r="AG2216" s="50"/>
      <c r="AH2216" s="50"/>
      <c r="AI2216" s="50"/>
      <c r="AJ2216" s="50"/>
      <c r="AK2216" s="50"/>
      <c r="AL2216" s="50"/>
      <c r="AM2216" s="50"/>
      <c r="AN2216" s="50"/>
      <c r="AO2216" s="50"/>
      <c r="AP2216" s="138" t="str">
        <f>IF(NOT($AS2216=$AS2217),ROW(),"")</f>
        <v/>
      </c>
      <c r="AQ2216" s="20" t="str">
        <f>IF(NOT(AS2216=AS2217),AS2217,"")</f>
        <v/>
      </c>
      <c r="AR2216" s="20" t="str">
        <f>INDEX($AB$15:$AM$15,MATCH($AS2216,$AB$11:$AM$11,0))</f>
        <v>out</v>
      </c>
      <c r="AS2216" s="20" t="str">
        <f>LEFT(AT2216,4)</f>
        <v>2008</v>
      </c>
      <c r="AT2216" s="139" t="str">
        <f>LEFT(B2216,6)</f>
        <v>200808</v>
      </c>
    </row>
    <row r="2217" spans="2:46" x14ac:dyDescent="0.25">
      <c r="B2217" s="11">
        <f>'Market Data'!B2203</f>
        <v>20080821</v>
      </c>
      <c r="C2217" s="2">
        <f>'Market Data'!C2203</f>
        <v>6664</v>
      </c>
      <c r="D2217" s="2">
        <f>'Market Data'!D2203</f>
        <v>6681.5</v>
      </c>
      <c r="E2217" s="2">
        <f>'Market Data'!E2203</f>
        <v>6602</v>
      </c>
      <c r="F2217" s="12">
        <f>'Market Data'!F2203</f>
        <v>6634</v>
      </c>
      <c r="H2217" s="151">
        <f t="shared" si="325"/>
        <v>2199</v>
      </c>
      <c r="I2217" s="244">
        <f ca="1">IF($H2217&lt;($J$6+1),"",PFE(OFFSET($F2217,0,0,-$J$6)))</f>
        <v>-0.16232856929474163</v>
      </c>
      <c r="J2217" s="19"/>
      <c r="K2217" s="139" t="str">
        <f t="shared" ca="1" si="326"/>
        <v>Short</v>
      </c>
      <c r="L2217" s="243" t="e">
        <f t="shared" ca="1" si="321"/>
        <v>#N/A</v>
      </c>
      <c r="M2217" s="242" t="e">
        <f t="shared" ca="1" si="322"/>
        <v>#N/A</v>
      </c>
      <c r="N2217" s="20"/>
      <c r="O2217" s="74">
        <f t="shared" ca="1" si="327"/>
        <v>-1</v>
      </c>
      <c r="P2217" s="75">
        <f t="shared" ca="1" si="319"/>
        <v>0</v>
      </c>
      <c r="Q2217" s="76" t="str">
        <f t="shared" ca="1" si="323"/>
        <v/>
      </c>
      <c r="R2217" s="75"/>
      <c r="S2217" s="77">
        <f t="shared" ca="1" si="320"/>
        <v>-1</v>
      </c>
      <c r="T2217" s="78"/>
      <c r="U2217" s="81">
        <f t="shared" ca="1" si="328"/>
        <v>1557.5</v>
      </c>
      <c r="V2217" s="82">
        <f t="shared" ca="1" si="324"/>
        <v>161170.97999999975</v>
      </c>
      <c r="W2217" s="50"/>
      <c r="X2217" s="50"/>
      <c r="Y2217" s="50"/>
      <c r="Z2217" s="50"/>
      <c r="AA2217" s="50"/>
      <c r="AG2217" s="50"/>
      <c r="AH2217" s="50"/>
      <c r="AI2217" s="50"/>
      <c r="AJ2217" s="50"/>
      <c r="AK2217" s="50"/>
      <c r="AL2217" s="50"/>
      <c r="AM2217" s="50"/>
      <c r="AN2217" s="50"/>
      <c r="AO2217" s="50"/>
      <c r="AP2217" s="138" t="str">
        <f>IF(NOT($AS2217=$AS2218),ROW(),"")</f>
        <v/>
      </c>
      <c r="AQ2217" s="20" t="str">
        <f>IF(NOT(AS2217=AS2218),AS2218,"")</f>
        <v/>
      </c>
      <c r="AR2217" s="20" t="str">
        <f>INDEX($AB$15:$AM$15,MATCH($AS2217,$AB$11:$AM$11,0))</f>
        <v>out</v>
      </c>
      <c r="AS2217" s="20" t="str">
        <f>LEFT(AT2217,4)</f>
        <v>2008</v>
      </c>
      <c r="AT2217" s="139" t="str">
        <f>LEFT(B2217,6)</f>
        <v>200808</v>
      </c>
    </row>
    <row r="2218" spans="2:46" x14ac:dyDescent="0.25">
      <c r="B2218" s="11">
        <f>'Market Data'!B2204</f>
        <v>20080822</v>
      </c>
      <c r="C2218" s="2">
        <f>'Market Data'!C2204</f>
        <v>6629.5</v>
      </c>
      <c r="D2218" s="2">
        <f>'Market Data'!D2204</f>
        <v>6742</v>
      </c>
      <c r="E2218" s="2">
        <f>'Market Data'!E2204</f>
        <v>6612.5</v>
      </c>
      <c r="F2218" s="12">
        <f>'Market Data'!F2204</f>
        <v>6712</v>
      </c>
      <c r="H2218" s="151">
        <f t="shared" si="325"/>
        <v>2200</v>
      </c>
      <c r="I2218" s="244">
        <f ca="1">IF($H2218&lt;($J$6+1),"",PFE(OFFSET($F2218,0,0,-$J$6)))</f>
        <v>-0.14689348478935926</v>
      </c>
      <c r="J2218" s="19"/>
      <c r="K2218" s="139" t="str">
        <f t="shared" ca="1" si="326"/>
        <v>Short</v>
      </c>
      <c r="L2218" s="243" t="e">
        <f t="shared" ca="1" si="321"/>
        <v>#N/A</v>
      </c>
      <c r="M2218" s="242" t="e">
        <f t="shared" ca="1" si="322"/>
        <v>#N/A</v>
      </c>
      <c r="N2218" s="20"/>
      <c r="O2218" s="74">
        <f t="shared" ca="1" si="327"/>
        <v>-1</v>
      </c>
      <c r="P2218" s="75">
        <f t="shared" ca="1" si="319"/>
        <v>0</v>
      </c>
      <c r="Q2218" s="76" t="str">
        <f t="shared" ca="1" si="323"/>
        <v/>
      </c>
      <c r="R2218" s="75"/>
      <c r="S2218" s="77">
        <f t="shared" ca="1" si="320"/>
        <v>-1</v>
      </c>
      <c r="T2218" s="78"/>
      <c r="U2218" s="81">
        <f t="shared" ca="1" si="328"/>
        <v>-2730</v>
      </c>
      <c r="V2218" s="82">
        <f t="shared" ca="1" si="324"/>
        <v>158440.97999999975</v>
      </c>
      <c r="W2218" s="50"/>
      <c r="X2218" s="50"/>
      <c r="Y2218" s="50"/>
      <c r="Z2218" s="50"/>
      <c r="AA2218" s="50"/>
      <c r="AG2218" s="50"/>
      <c r="AH2218" s="50"/>
      <c r="AI2218" s="50"/>
      <c r="AJ2218" s="50"/>
      <c r="AK2218" s="50"/>
      <c r="AL2218" s="50"/>
      <c r="AM2218" s="50"/>
      <c r="AN2218" s="50"/>
      <c r="AO2218" s="50"/>
      <c r="AP2218" s="138" t="str">
        <f>IF(NOT($AS2218=$AS2219),ROW(),"")</f>
        <v/>
      </c>
      <c r="AQ2218" s="20" t="str">
        <f>IF(NOT(AS2218=AS2219),AS2219,"")</f>
        <v/>
      </c>
      <c r="AR2218" s="20" t="str">
        <f>INDEX($AB$15:$AM$15,MATCH($AS2218,$AB$11:$AM$11,0))</f>
        <v>out</v>
      </c>
      <c r="AS2218" s="20" t="str">
        <f>LEFT(AT2218,4)</f>
        <v>2008</v>
      </c>
      <c r="AT2218" s="139" t="str">
        <f>LEFT(B2218,6)</f>
        <v>200808</v>
      </c>
    </row>
    <row r="2219" spans="2:46" x14ac:dyDescent="0.25">
      <c r="B2219" s="11">
        <f>'Market Data'!B2205</f>
        <v>20080825</v>
      </c>
      <c r="C2219" s="2">
        <f>'Market Data'!C2205</f>
        <v>6718.5</v>
      </c>
      <c r="D2219" s="2">
        <f>'Market Data'!D2205</f>
        <v>6746.5</v>
      </c>
      <c r="E2219" s="2">
        <f>'Market Data'!E2205</f>
        <v>6645.5</v>
      </c>
      <c r="F2219" s="12">
        <f>'Market Data'!F2205</f>
        <v>6653</v>
      </c>
      <c r="H2219" s="151">
        <f t="shared" si="325"/>
        <v>2201</v>
      </c>
      <c r="I2219" s="244">
        <f ca="1">IF($H2219&lt;($J$6+1),"",PFE(OFFSET($F2219,0,0,-$J$6)))</f>
        <v>-0.15105557838262432</v>
      </c>
      <c r="J2219" s="19"/>
      <c r="K2219" s="139" t="str">
        <f t="shared" ca="1" si="326"/>
        <v>Short</v>
      </c>
      <c r="L2219" s="243" t="e">
        <f t="shared" ca="1" si="321"/>
        <v>#N/A</v>
      </c>
      <c r="M2219" s="242" t="e">
        <f t="shared" ca="1" si="322"/>
        <v>#N/A</v>
      </c>
      <c r="N2219" s="20"/>
      <c r="O2219" s="74">
        <f t="shared" ca="1" si="327"/>
        <v>-1</v>
      </c>
      <c r="P2219" s="75">
        <f t="shared" ca="1" si="319"/>
        <v>0</v>
      </c>
      <c r="Q2219" s="76" t="str">
        <f t="shared" ca="1" si="323"/>
        <v/>
      </c>
      <c r="R2219" s="75"/>
      <c r="S2219" s="77">
        <f t="shared" ca="1" si="320"/>
        <v>-1</v>
      </c>
      <c r="T2219" s="78"/>
      <c r="U2219" s="81">
        <f t="shared" ca="1" si="328"/>
        <v>2065</v>
      </c>
      <c r="V2219" s="82">
        <f t="shared" ca="1" si="324"/>
        <v>160505.97999999975</v>
      </c>
      <c r="W2219" s="50"/>
      <c r="X2219" s="50"/>
      <c r="Y2219" s="50"/>
      <c r="Z2219" s="50"/>
      <c r="AA2219" s="50"/>
      <c r="AG2219" s="50"/>
      <c r="AH2219" s="50"/>
      <c r="AI2219" s="50"/>
      <c r="AJ2219" s="50"/>
      <c r="AK2219" s="50"/>
      <c r="AL2219" s="50"/>
      <c r="AM2219" s="50"/>
      <c r="AN2219" s="50"/>
      <c r="AO2219" s="50"/>
      <c r="AP2219" s="138" t="str">
        <f>IF(NOT($AS2219=$AS2220),ROW(),"")</f>
        <v/>
      </c>
      <c r="AQ2219" s="20" t="str">
        <f>IF(NOT(AS2219=AS2220),AS2220,"")</f>
        <v/>
      </c>
      <c r="AR2219" s="20" t="str">
        <f>INDEX($AB$15:$AM$15,MATCH($AS2219,$AB$11:$AM$11,0))</f>
        <v>out</v>
      </c>
      <c r="AS2219" s="20" t="str">
        <f>LEFT(AT2219,4)</f>
        <v>2008</v>
      </c>
      <c r="AT2219" s="139" t="str">
        <f>LEFT(B2219,6)</f>
        <v>200808</v>
      </c>
    </row>
    <row r="2220" spans="2:46" x14ac:dyDescent="0.25">
      <c r="B2220" s="11">
        <f>'Market Data'!B2206</f>
        <v>20080826</v>
      </c>
      <c r="C2220" s="2">
        <f>'Market Data'!C2206</f>
        <v>6667</v>
      </c>
      <c r="D2220" s="2">
        <f>'Market Data'!D2206</f>
        <v>6755.5</v>
      </c>
      <c r="E2220" s="2">
        <f>'Market Data'!E2206</f>
        <v>6620</v>
      </c>
      <c r="F2220" s="12">
        <f>'Market Data'!F2206</f>
        <v>6723.5</v>
      </c>
      <c r="H2220" s="151">
        <f t="shared" si="325"/>
        <v>2202</v>
      </c>
      <c r="I2220" s="244">
        <f ca="1">IF($H2220&lt;($J$6+1),"",PFE(OFFSET($F2220,0,0,-$J$6)))</f>
        <v>-0.14866576789637886</v>
      </c>
      <c r="J2220" s="19"/>
      <c r="K2220" s="139" t="str">
        <f t="shared" ca="1" si="326"/>
        <v>Short</v>
      </c>
      <c r="L2220" s="243" t="e">
        <f t="shared" ca="1" si="321"/>
        <v>#N/A</v>
      </c>
      <c r="M2220" s="242" t="e">
        <f t="shared" ca="1" si="322"/>
        <v>#N/A</v>
      </c>
      <c r="N2220" s="20"/>
      <c r="O2220" s="74">
        <f t="shared" ca="1" si="327"/>
        <v>-1</v>
      </c>
      <c r="P2220" s="75">
        <f t="shared" ca="1" si="319"/>
        <v>0</v>
      </c>
      <c r="Q2220" s="76" t="str">
        <f t="shared" ca="1" si="323"/>
        <v/>
      </c>
      <c r="R2220" s="75"/>
      <c r="S2220" s="77">
        <f t="shared" ca="1" si="320"/>
        <v>-1</v>
      </c>
      <c r="T2220" s="78"/>
      <c r="U2220" s="81">
        <f t="shared" ca="1" si="328"/>
        <v>-2467.5</v>
      </c>
      <c r="V2220" s="82">
        <f t="shared" ca="1" si="324"/>
        <v>158038.47999999975</v>
      </c>
      <c r="W2220" s="50"/>
      <c r="X2220" s="50"/>
      <c r="Y2220" s="50"/>
      <c r="Z2220" s="50"/>
      <c r="AA2220" s="50"/>
      <c r="AG2220" s="50"/>
      <c r="AH2220" s="50"/>
      <c r="AI2220" s="50"/>
      <c r="AJ2220" s="50"/>
      <c r="AK2220" s="50"/>
      <c r="AL2220" s="50"/>
      <c r="AM2220" s="50"/>
      <c r="AN2220" s="50"/>
      <c r="AO2220" s="50"/>
      <c r="AP2220" s="138" t="str">
        <f>IF(NOT($AS2220=$AS2221),ROW(),"")</f>
        <v/>
      </c>
      <c r="AQ2220" s="20" t="str">
        <f>IF(NOT(AS2220=AS2221),AS2221,"")</f>
        <v/>
      </c>
      <c r="AR2220" s="20" t="str">
        <f>INDEX($AB$15:$AM$15,MATCH($AS2220,$AB$11:$AM$11,0))</f>
        <v>out</v>
      </c>
      <c r="AS2220" s="20" t="str">
        <f>LEFT(AT2220,4)</f>
        <v>2008</v>
      </c>
      <c r="AT2220" s="139" t="str">
        <f>LEFT(B2220,6)</f>
        <v>200808</v>
      </c>
    </row>
    <row r="2221" spans="2:46" x14ac:dyDescent="0.25">
      <c r="B2221" s="11">
        <f>'Market Data'!B2207</f>
        <v>20080827</v>
      </c>
      <c r="C2221" s="2">
        <f>'Market Data'!C2207</f>
        <v>6722.5</v>
      </c>
      <c r="D2221" s="2">
        <f>'Market Data'!D2207</f>
        <v>6737</v>
      </c>
      <c r="E2221" s="2">
        <f>'Market Data'!E2207</f>
        <v>6631.5</v>
      </c>
      <c r="F2221" s="12">
        <f>'Market Data'!F2207</f>
        <v>6732</v>
      </c>
      <c r="H2221" s="151">
        <f t="shared" si="325"/>
        <v>2203</v>
      </c>
      <c r="I2221" s="244">
        <f ca="1">IF($H2221&lt;($J$6+1),"",PFE(OFFSET($F2221,0,0,-$J$6)))</f>
        <v>-0.1661051245337557</v>
      </c>
      <c r="J2221" s="19"/>
      <c r="K2221" s="139" t="str">
        <f t="shared" ca="1" si="326"/>
        <v>Short</v>
      </c>
      <c r="L2221" s="243" t="e">
        <f t="shared" ca="1" si="321"/>
        <v>#N/A</v>
      </c>
      <c r="M2221" s="242" t="e">
        <f t="shared" ca="1" si="322"/>
        <v>#N/A</v>
      </c>
      <c r="N2221" s="20"/>
      <c r="O2221" s="74">
        <f t="shared" ca="1" si="327"/>
        <v>-1</v>
      </c>
      <c r="P2221" s="75">
        <f t="shared" ca="1" si="319"/>
        <v>0</v>
      </c>
      <c r="Q2221" s="76" t="str">
        <f t="shared" ca="1" si="323"/>
        <v/>
      </c>
      <c r="R2221" s="75"/>
      <c r="S2221" s="77">
        <f t="shared" ca="1" si="320"/>
        <v>-1</v>
      </c>
      <c r="T2221" s="78"/>
      <c r="U2221" s="81">
        <f t="shared" ca="1" si="328"/>
        <v>-297.5</v>
      </c>
      <c r="V2221" s="82">
        <f t="shared" ca="1" si="324"/>
        <v>157740.97999999975</v>
      </c>
      <c r="W2221" s="50"/>
      <c r="X2221" s="50"/>
      <c r="Y2221" s="50"/>
      <c r="Z2221" s="50"/>
      <c r="AA2221" s="50"/>
      <c r="AG2221" s="50"/>
      <c r="AH2221" s="50"/>
      <c r="AI2221" s="50"/>
      <c r="AJ2221" s="50"/>
      <c r="AK2221" s="50"/>
      <c r="AL2221" s="50"/>
      <c r="AM2221" s="50"/>
      <c r="AN2221" s="50"/>
      <c r="AO2221" s="50"/>
      <c r="AP2221" s="138" t="str">
        <f>IF(NOT($AS2221=$AS2222),ROW(),"")</f>
        <v/>
      </c>
      <c r="AQ2221" s="20" t="str">
        <f>IF(NOT(AS2221=AS2222),AS2222,"")</f>
        <v/>
      </c>
      <c r="AR2221" s="20" t="str">
        <f>INDEX($AB$15:$AM$15,MATCH($AS2221,$AB$11:$AM$11,0))</f>
        <v>out</v>
      </c>
      <c r="AS2221" s="20" t="str">
        <f>LEFT(AT2221,4)</f>
        <v>2008</v>
      </c>
      <c r="AT2221" s="139" t="str">
        <f>LEFT(B2221,6)</f>
        <v>200808</v>
      </c>
    </row>
    <row r="2222" spans="2:46" x14ac:dyDescent="0.25">
      <c r="B2222" s="11">
        <f>'Market Data'!B2208</f>
        <v>20080828</v>
      </c>
      <c r="C2222" s="2">
        <f>'Market Data'!C2208</f>
        <v>6694.5</v>
      </c>
      <c r="D2222" s="2">
        <f>'Market Data'!D2208</f>
        <v>6838</v>
      </c>
      <c r="E2222" s="2">
        <f>'Market Data'!E2208</f>
        <v>6641</v>
      </c>
      <c r="F2222" s="12">
        <f>'Market Data'!F2208</f>
        <v>6805.5</v>
      </c>
      <c r="H2222" s="151">
        <f t="shared" si="325"/>
        <v>2204</v>
      </c>
      <c r="I2222" s="244">
        <f ca="1">IF($H2222&lt;($J$6+1),"",PFE(OFFSET($F2222,0,0,-$J$6)))</f>
        <v>-0.15261358856102986</v>
      </c>
      <c r="J2222" s="19"/>
      <c r="K2222" s="139" t="str">
        <f t="shared" ca="1" si="326"/>
        <v>Short</v>
      </c>
      <c r="L2222" s="243" t="e">
        <f t="shared" ca="1" si="321"/>
        <v>#N/A</v>
      </c>
      <c r="M2222" s="242" t="e">
        <f t="shared" ca="1" si="322"/>
        <v>#N/A</v>
      </c>
      <c r="N2222" s="20"/>
      <c r="O2222" s="74">
        <f t="shared" ca="1" si="327"/>
        <v>-1</v>
      </c>
      <c r="P2222" s="75">
        <f t="shared" ca="1" si="319"/>
        <v>0</v>
      </c>
      <c r="Q2222" s="76" t="str">
        <f t="shared" ca="1" si="323"/>
        <v/>
      </c>
      <c r="R2222" s="75"/>
      <c r="S2222" s="77">
        <f t="shared" ca="1" si="320"/>
        <v>-1</v>
      </c>
      <c r="T2222" s="78"/>
      <c r="U2222" s="81">
        <f t="shared" ca="1" si="328"/>
        <v>-2572.5</v>
      </c>
      <c r="V2222" s="82">
        <f t="shared" ca="1" si="324"/>
        <v>155168.47999999975</v>
      </c>
      <c r="W2222" s="50"/>
      <c r="X2222" s="50"/>
      <c r="Y2222" s="50"/>
      <c r="Z2222" s="50"/>
      <c r="AA2222" s="50"/>
      <c r="AG2222" s="50"/>
      <c r="AH2222" s="50"/>
      <c r="AI2222" s="50"/>
      <c r="AJ2222" s="50"/>
      <c r="AK2222" s="50"/>
      <c r="AL2222" s="50"/>
      <c r="AM2222" s="50"/>
      <c r="AN2222" s="50"/>
      <c r="AO2222" s="50"/>
      <c r="AP2222" s="138" t="str">
        <f>IF(NOT($AS2222=$AS2223),ROW(),"")</f>
        <v/>
      </c>
      <c r="AQ2222" s="20" t="str">
        <f>IF(NOT(AS2222=AS2223),AS2223,"")</f>
        <v/>
      </c>
      <c r="AR2222" s="20" t="str">
        <f>INDEX($AB$15:$AM$15,MATCH($AS2222,$AB$11:$AM$11,0))</f>
        <v>out</v>
      </c>
      <c r="AS2222" s="20" t="str">
        <f>LEFT(AT2222,4)</f>
        <v>2008</v>
      </c>
      <c r="AT2222" s="139" t="str">
        <f>LEFT(B2222,6)</f>
        <v>200808</v>
      </c>
    </row>
    <row r="2223" spans="2:46" x14ac:dyDescent="0.25">
      <c r="B2223" s="11">
        <f>'Market Data'!B2209</f>
        <v>20080829</v>
      </c>
      <c r="C2223" s="2">
        <f>'Market Data'!C2209</f>
        <v>6807</v>
      </c>
      <c r="D2223" s="2">
        <f>'Market Data'!D2209</f>
        <v>6835</v>
      </c>
      <c r="E2223" s="2">
        <f>'Market Data'!E2209</f>
        <v>6776</v>
      </c>
      <c r="F2223" s="12">
        <f>'Market Data'!F2209</f>
        <v>6798</v>
      </c>
      <c r="H2223" s="151">
        <f t="shared" si="325"/>
        <v>2205</v>
      </c>
      <c r="I2223" s="244">
        <f ca="1">IF($H2223&lt;($J$6+1),"",PFE(OFFSET($F2223,0,0,-$J$6)))</f>
        <v>-0.15376870412911064</v>
      </c>
      <c r="J2223" s="19"/>
      <c r="K2223" s="139" t="str">
        <f t="shared" ca="1" si="326"/>
        <v>Short</v>
      </c>
      <c r="L2223" s="243" t="e">
        <f t="shared" ca="1" si="321"/>
        <v>#N/A</v>
      </c>
      <c r="M2223" s="242" t="e">
        <f t="shared" ca="1" si="322"/>
        <v>#N/A</v>
      </c>
      <c r="N2223" s="20"/>
      <c r="O2223" s="74">
        <f t="shared" ca="1" si="327"/>
        <v>-1</v>
      </c>
      <c r="P2223" s="75">
        <f t="shared" ca="1" si="319"/>
        <v>0</v>
      </c>
      <c r="Q2223" s="76" t="str">
        <f t="shared" ca="1" si="323"/>
        <v/>
      </c>
      <c r="R2223" s="75"/>
      <c r="S2223" s="77">
        <f t="shared" ca="1" si="320"/>
        <v>-1</v>
      </c>
      <c r="T2223" s="78"/>
      <c r="U2223" s="81">
        <f t="shared" ca="1" si="328"/>
        <v>262.5</v>
      </c>
      <c r="V2223" s="82">
        <f t="shared" ca="1" si="324"/>
        <v>155430.97999999975</v>
      </c>
      <c r="W2223" s="50"/>
      <c r="X2223" s="50"/>
      <c r="Y2223" s="50"/>
      <c r="Z2223" s="50"/>
      <c r="AA2223" s="50"/>
      <c r="AG2223" s="50"/>
      <c r="AH2223" s="50"/>
      <c r="AI2223" s="50"/>
      <c r="AJ2223" s="50"/>
      <c r="AK2223" s="50"/>
      <c r="AL2223" s="50"/>
      <c r="AM2223" s="50"/>
      <c r="AN2223" s="50"/>
      <c r="AO2223" s="50"/>
      <c r="AP2223" s="138" t="str">
        <f>IF(NOT($AS2223=$AS2224),ROW(),"")</f>
        <v/>
      </c>
      <c r="AQ2223" s="20" t="str">
        <f>IF(NOT(AS2223=AS2224),AS2224,"")</f>
        <v/>
      </c>
      <c r="AR2223" s="20" t="str">
        <f>INDEX($AB$15:$AM$15,MATCH($AS2223,$AB$11:$AM$11,0))</f>
        <v>out</v>
      </c>
      <c r="AS2223" s="20" t="str">
        <f>LEFT(AT2223,4)</f>
        <v>2008</v>
      </c>
      <c r="AT2223" s="139" t="str">
        <f>LEFT(B2223,6)</f>
        <v>200808</v>
      </c>
    </row>
    <row r="2224" spans="2:46" x14ac:dyDescent="0.25">
      <c r="B2224" s="11">
        <f>'Market Data'!B2210</f>
        <v>20080901</v>
      </c>
      <c r="C2224" s="2">
        <f>'Market Data'!C2210</f>
        <v>6761.5</v>
      </c>
      <c r="D2224" s="2">
        <f>'Market Data'!D2210</f>
        <v>6827</v>
      </c>
      <c r="E2224" s="2">
        <f>'Market Data'!E2210</f>
        <v>6713</v>
      </c>
      <c r="F2224" s="12">
        <f>'Market Data'!F2210</f>
        <v>6797.5</v>
      </c>
      <c r="H2224" s="151">
        <f t="shared" si="325"/>
        <v>2206</v>
      </c>
      <c r="I2224" s="244">
        <f ca="1">IF($H2224&lt;($J$6+1),"",PFE(OFFSET($F2224,0,0,-$J$6)))</f>
        <v>-0.15805530604713208</v>
      </c>
      <c r="J2224" s="19"/>
      <c r="K2224" s="139" t="str">
        <f t="shared" ca="1" si="326"/>
        <v>Short</v>
      </c>
      <c r="L2224" s="243" t="e">
        <f t="shared" ca="1" si="321"/>
        <v>#N/A</v>
      </c>
      <c r="M2224" s="242" t="e">
        <f t="shared" ca="1" si="322"/>
        <v>#N/A</v>
      </c>
      <c r="N2224" s="20"/>
      <c r="O2224" s="74">
        <f t="shared" ca="1" si="327"/>
        <v>-1</v>
      </c>
      <c r="P2224" s="75">
        <f t="shared" ca="1" si="319"/>
        <v>0</v>
      </c>
      <c r="Q2224" s="76" t="str">
        <f t="shared" ca="1" si="323"/>
        <v/>
      </c>
      <c r="R2224" s="75"/>
      <c r="S2224" s="77">
        <f t="shared" ca="1" si="320"/>
        <v>-1</v>
      </c>
      <c r="T2224" s="78"/>
      <c r="U2224" s="81">
        <f t="shared" ca="1" si="328"/>
        <v>17.5</v>
      </c>
      <c r="V2224" s="82">
        <f t="shared" ca="1" si="324"/>
        <v>155448.47999999975</v>
      </c>
      <c r="W2224" s="50"/>
      <c r="X2224" s="50"/>
      <c r="Y2224" s="50"/>
      <c r="Z2224" s="50"/>
      <c r="AA2224" s="50"/>
      <c r="AG2224" s="50"/>
      <c r="AH2224" s="50"/>
      <c r="AI2224" s="50"/>
      <c r="AJ2224" s="50"/>
      <c r="AK2224" s="50"/>
      <c r="AL2224" s="50"/>
      <c r="AM2224" s="50"/>
      <c r="AN2224" s="50"/>
      <c r="AO2224" s="50"/>
      <c r="AP2224" s="138" t="str">
        <f>IF(NOT($AS2224=$AS2225),ROW(),"")</f>
        <v/>
      </c>
      <c r="AQ2224" s="20" t="str">
        <f>IF(NOT(AS2224=AS2225),AS2225,"")</f>
        <v/>
      </c>
      <c r="AR2224" s="20" t="str">
        <f>INDEX($AB$15:$AM$15,MATCH($AS2224,$AB$11:$AM$11,0))</f>
        <v>out</v>
      </c>
      <c r="AS2224" s="20" t="str">
        <f>LEFT(AT2224,4)</f>
        <v>2008</v>
      </c>
      <c r="AT2224" s="139" t="str">
        <f>LEFT(B2224,6)</f>
        <v>200809</v>
      </c>
    </row>
    <row r="2225" spans="2:46" x14ac:dyDescent="0.25">
      <c r="B2225" s="11">
        <f>'Market Data'!B2211</f>
        <v>20080902</v>
      </c>
      <c r="C2225" s="2">
        <f>'Market Data'!C2211</f>
        <v>6767</v>
      </c>
      <c r="D2225" s="2">
        <f>'Market Data'!D2211</f>
        <v>6930.5</v>
      </c>
      <c r="E2225" s="2">
        <f>'Market Data'!E2211</f>
        <v>6752</v>
      </c>
      <c r="F2225" s="12">
        <f>'Market Data'!F2211</f>
        <v>6858</v>
      </c>
      <c r="H2225" s="151">
        <f t="shared" si="325"/>
        <v>2207</v>
      </c>
      <c r="I2225" s="244">
        <f ca="1">IF($H2225&lt;($J$6+1),"",PFE(OFFSET($F2225,0,0,-$J$6)))</f>
        <v>-0.14219954599884752</v>
      </c>
      <c r="J2225" s="19"/>
      <c r="K2225" s="139" t="str">
        <f t="shared" ca="1" si="326"/>
        <v>Short</v>
      </c>
      <c r="L2225" s="243" t="e">
        <f t="shared" ca="1" si="321"/>
        <v>#N/A</v>
      </c>
      <c r="M2225" s="242" t="e">
        <f t="shared" ca="1" si="322"/>
        <v>#N/A</v>
      </c>
      <c r="N2225" s="20"/>
      <c r="O2225" s="74">
        <f t="shared" ca="1" si="327"/>
        <v>-1</v>
      </c>
      <c r="P2225" s="75">
        <f t="shared" ca="1" si="319"/>
        <v>0</v>
      </c>
      <c r="Q2225" s="76" t="str">
        <f t="shared" ca="1" si="323"/>
        <v/>
      </c>
      <c r="R2225" s="75"/>
      <c r="S2225" s="77">
        <f t="shared" ca="1" si="320"/>
        <v>-1</v>
      </c>
      <c r="T2225" s="78"/>
      <c r="U2225" s="81">
        <f t="shared" ca="1" si="328"/>
        <v>-2117.5</v>
      </c>
      <c r="V2225" s="82">
        <f t="shared" ca="1" si="324"/>
        <v>153330.97999999975</v>
      </c>
      <c r="W2225" s="50"/>
      <c r="X2225" s="50"/>
      <c r="Y2225" s="50"/>
      <c r="Z2225" s="50"/>
      <c r="AA2225" s="50"/>
      <c r="AG2225" s="50"/>
      <c r="AH2225" s="50"/>
      <c r="AI2225" s="50"/>
      <c r="AJ2225" s="50"/>
      <c r="AK2225" s="50"/>
      <c r="AL2225" s="50"/>
      <c r="AM2225" s="50"/>
      <c r="AN2225" s="50"/>
      <c r="AO2225" s="50"/>
      <c r="AP2225" s="138" t="str">
        <f>IF(NOT($AS2225=$AS2226),ROW(),"")</f>
        <v/>
      </c>
      <c r="AQ2225" s="20" t="str">
        <f>IF(NOT(AS2225=AS2226),AS2226,"")</f>
        <v/>
      </c>
      <c r="AR2225" s="20" t="str">
        <f>INDEX($AB$15:$AM$15,MATCH($AS2225,$AB$11:$AM$11,0))</f>
        <v>out</v>
      </c>
      <c r="AS2225" s="20" t="str">
        <f>LEFT(AT2225,4)</f>
        <v>2008</v>
      </c>
      <c r="AT2225" s="139" t="str">
        <f>LEFT(B2225,6)</f>
        <v>200809</v>
      </c>
    </row>
    <row r="2226" spans="2:46" x14ac:dyDescent="0.25">
      <c r="B2226" s="11">
        <f>'Market Data'!B2212</f>
        <v>20080903</v>
      </c>
      <c r="C2226" s="2">
        <f>'Market Data'!C2212</f>
        <v>6832</v>
      </c>
      <c r="D2226" s="2">
        <f>'Market Data'!D2212</f>
        <v>6895</v>
      </c>
      <c r="E2226" s="2">
        <f>'Market Data'!E2212</f>
        <v>6812.5</v>
      </c>
      <c r="F2226" s="12">
        <f>'Market Data'!F2212</f>
        <v>6834.5</v>
      </c>
      <c r="H2226" s="151">
        <f t="shared" si="325"/>
        <v>2208</v>
      </c>
      <c r="I2226" s="244">
        <f ca="1">IF($H2226&lt;($J$6+1),"",PFE(OFFSET($F2226,0,0,-$J$6)))</f>
        <v>-0.13435926067455284</v>
      </c>
      <c r="J2226" s="19"/>
      <c r="K2226" s="139" t="str">
        <f t="shared" ca="1" si="326"/>
        <v>Short</v>
      </c>
      <c r="L2226" s="243" t="e">
        <f t="shared" ca="1" si="321"/>
        <v>#N/A</v>
      </c>
      <c r="M2226" s="242" t="e">
        <f t="shared" ca="1" si="322"/>
        <v>#N/A</v>
      </c>
      <c r="N2226" s="20"/>
      <c r="O2226" s="74">
        <f t="shared" ca="1" si="327"/>
        <v>-1</v>
      </c>
      <c r="P2226" s="75">
        <f t="shared" ca="1" si="319"/>
        <v>0</v>
      </c>
      <c r="Q2226" s="76" t="str">
        <f t="shared" ca="1" si="323"/>
        <v/>
      </c>
      <c r="R2226" s="75"/>
      <c r="S2226" s="77">
        <f t="shared" ca="1" si="320"/>
        <v>-1</v>
      </c>
      <c r="T2226" s="78"/>
      <c r="U2226" s="81">
        <f t="shared" ca="1" si="328"/>
        <v>822.5</v>
      </c>
      <c r="V2226" s="82">
        <f t="shared" ca="1" si="324"/>
        <v>154153.47999999975</v>
      </c>
      <c r="W2226" s="50"/>
      <c r="X2226" s="50"/>
      <c r="Y2226" s="50"/>
      <c r="Z2226" s="50"/>
      <c r="AA2226" s="50"/>
      <c r="AG2226" s="50"/>
      <c r="AH2226" s="50"/>
      <c r="AI2226" s="50"/>
      <c r="AJ2226" s="50"/>
      <c r="AK2226" s="50"/>
      <c r="AL2226" s="50"/>
      <c r="AM2226" s="50"/>
      <c r="AN2226" s="50"/>
      <c r="AO2226" s="50"/>
      <c r="AP2226" s="138" t="str">
        <f>IF(NOT($AS2226=$AS2227),ROW(),"")</f>
        <v/>
      </c>
      <c r="AQ2226" s="20" t="str">
        <f>IF(NOT(AS2226=AS2227),AS2227,"")</f>
        <v/>
      </c>
      <c r="AR2226" s="20" t="str">
        <f>INDEX($AB$15:$AM$15,MATCH($AS2226,$AB$11:$AM$11,0))</f>
        <v>out</v>
      </c>
      <c r="AS2226" s="20" t="str">
        <f>LEFT(AT2226,4)</f>
        <v>2008</v>
      </c>
      <c r="AT2226" s="139" t="str">
        <f>LEFT(B2226,6)</f>
        <v>200809</v>
      </c>
    </row>
    <row r="2227" spans="2:46" x14ac:dyDescent="0.25">
      <c r="B2227" s="11">
        <f>'Market Data'!B2213</f>
        <v>20080904</v>
      </c>
      <c r="C2227" s="2">
        <f>'Market Data'!C2213</f>
        <v>6834.5</v>
      </c>
      <c r="D2227" s="2">
        <f>'Market Data'!D2213</f>
        <v>6853</v>
      </c>
      <c r="E2227" s="2">
        <f>'Market Data'!E2213</f>
        <v>6622.5</v>
      </c>
      <c r="F2227" s="12">
        <f>'Market Data'!F2213</f>
        <v>6633</v>
      </c>
      <c r="H2227" s="151">
        <f t="shared" si="325"/>
        <v>2209</v>
      </c>
      <c r="I2227" s="244">
        <f ca="1">IF($H2227&lt;($J$6+1),"",PFE(OFFSET($F2227,0,0,-$J$6)))</f>
        <v>-0.18149459734681495</v>
      </c>
      <c r="J2227" s="19"/>
      <c r="K2227" s="139" t="str">
        <f t="shared" ca="1" si="326"/>
        <v>Short</v>
      </c>
      <c r="L2227" s="243" t="e">
        <f t="shared" ca="1" si="321"/>
        <v>#N/A</v>
      </c>
      <c r="M2227" s="242" t="e">
        <f t="shared" ca="1" si="322"/>
        <v>#N/A</v>
      </c>
      <c r="N2227" s="20"/>
      <c r="O2227" s="74">
        <f t="shared" ca="1" si="327"/>
        <v>-1</v>
      </c>
      <c r="P2227" s="75">
        <f t="shared" ca="1" si="319"/>
        <v>0</v>
      </c>
      <c r="Q2227" s="76" t="str">
        <f t="shared" ca="1" si="323"/>
        <v/>
      </c>
      <c r="R2227" s="75"/>
      <c r="S2227" s="77">
        <f t="shared" ca="1" si="320"/>
        <v>-1</v>
      </c>
      <c r="T2227" s="78"/>
      <c r="U2227" s="81">
        <f t="shared" ca="1" si="328"/>
        <v>7052.5</v>
      </c>
      <c r="V2227" s="82">
        <f t="shared" ca="1" si="324"/>
        <v>161205.97999999975</v>
      </c>
      <c r="W2227" s="50"/>
      <c r="X2227" s="50"/>
      <c r="Y2227" s="50"/>
      <c r="Z2227" s="50"/>
      <c r="AA2227" s="50"/>
      <c r="AG2227" s="50"/>
      <c r="AH2227" s="50"/>
      <c r="AI2227" s="50"/>
      <c r="AJ2227" s="50"/>
      <c r="AK2227" s="50"/>
      <c r="AL2227" s="50"/>
      <c r="AM2227" s="50"/>
      <c r="AN2227" s="50"/>
      <c r="AO2227" s="50"/>
      <c r="AP2227" s="138" t="str">
        <f>IF(NOT($AS2227=$AS2228),ROW(),"")</f>
        <v/>
      </c>
      <c r="AQ2227" s="20" t="str">
        <f>IF(NOT(AS2227=AS2228),AS2228,"")</f>
        <v/>
      </c>
      <c r="AR2227" s="20" t="str">
        <f>INDEX($AB$15:$AM$15,MATCH($AS2227,$AB$11:$AM$11,0))</f>
        <v>out</v>
      </c>
      <c r="AS2227" s="20" t="str">
        <f>LEFT(AT2227,4)</f>
        <v>2008</v>
      </c>
      <c r="AT2227" s="139" t="str">
        <f>LEFT(B2227,6)</f>
        <v>200809</v>
      </c>
    </row>
    <row r="2228" spans="2:46" x14ac:dyDescent="0.25">
      <c r="B2228" s="11">
        <f>'Market Data'!B2214</f>
        <v>20080905</v>
      </c>
      <c r="C2228" s="2">
        <f>'Market Data'!C2214</f>
        <v>6585.5</v>
      </c>
      <c r="D2228" s="2">
        <f>'Market Data'!D2214</f>
        <v>6623</v>
      </c>
      <c r="E2228" s="2">
        <f>'Market Data'!E2214</f>
        <v>6462.5</v>
      </c>
      <c r="F2228" s="12">
        <f>'Market Data'!F2214</f>
        <v>6538.5</v>
      </c>
      <c r="H2228" s="151">
        <f t="shared" si="325"/>
        <v>2210</v>
      </c>
      <c r="I2228" s="244">
        <f ca="1">IF($H2228&lt;($J$6+1),"",PFE(OFFSET($F2228,0,0,-$J$6)))</f>
        <v>-0.19959211685956488</v>
      </c>
      <c r="J2228" s="19"/>
      <c r="K2228" s="139" t="str">
        <f t="shared" ca="1" si="326"/>
        <v>Short</v>
      </c>
      <c r="L2228" s="243" t="e">
        <f t="shared" ca="1" si="321"/>
        <v>#N/A</v>
      </c>
      <c r="M2228" s="242" t="e">
        <f t="shared" ca="1" si="322"/>
        <v>#N/A</v>
      </c>
      <c r="N2228" s="20"/>
      <c r="O2228" s="74">
        <f t="shared" ca="1" si="327"/>
        <v>-1</v>
      </c>
      <c r="P2228" s="75">
        <f t="shared" ca="1" si="319"/>
        <v>0</v>
      </c>
      <c r="Q2228" s="76" t="str">
        <f t="shared" ca="1" si="323"/>
        <v/>
      </c>
      <c r="R2228" s="75"/>
      <c r="S2228" s="77">
        <f t="shared" ca="1" si="320"/>
        <v>-1</v>
      </c>
      <c r="T2228" s="78"/>
      <c r="U2228" s="81">
        <f t="shared" ca="1" si="328"/>
        <v>3307.5</v>
      </c>
      <c r="V2228" s="82">
        <f t="shared" ca="1" si="324"/>
        <v>164513.47999999975</v>
      </c>
      <c r="W2228" s="50"/>
      <c r="X2228" s="50"/>
      <c r="Y2228" s="50"/>
      <c r="Z2228" s="50"/>
      <c r="AA2228" s="50"/>
      <c r="AG2228" s="50"/>
      <c r="AH2228" s="50"/>
      <c r="AI2228" s="50"/>
      <c r="AJ2228" s="50"/>
      <c r="AK2228" s="50"/>
      <c r="AL2228" s="50"/>
      <c r="AM2228" s="50"/>
      <c r="AN2228" s="50"/>
      <c r="AO2228" s="50"/>
      <c r="AP2228" s="138" t="str">
        <f>IF(NOT($AS2228=$AS2229),ROW(),"")</f>
        <v/>
      </c>
      <c r="AQ2228" s="20" t="str">
        <f>IF(NOT(AS2228=AS2229),AS2229,"")</f>
        <v/>
      </c>
      <c r="AR2228" s="20" t="str">
        <f>INDEX($AB$15:$AM$15,MATCH($AS2228,$AB$11:$AM$11,0))</f>
        <v>out</v>
      </c>
      <c r="AS2228" s="20" t="str">
        <f>LEFT(AT2228,4)</f>
        <v>2008</v>
      </c>
      <c r="AT2228" s="139" t="str">
        <f>LEFT(B2228,6)</f>
        <v>200809</v>
      </c>
    </row>
    <row r="2229" spans="2:46" x14ac:dyDescent="0.25">
      <c r="B2229" s="11">
        <f>'Market Data'!B2215</f>
        <v>20080908</v>
      </c>
      <c r="C2229" s="2">
        <f>'Market Data'!C2215</f>
        <v>6654.5</v>
      </c>
      <c r="D2229" s="2">
        <f>'Market Data'!D2215</f>
        <v>6727.5</v>
      </c>
      <c r="E2229" s="2">
        <f>'Market Data'!E2215</f>
        <v>6590</v>
      </c>
      <c r="F2229" s="12">
        <f>'Market Data'!F2215</f>
        <v>6638.5</v>
      </c>
      <c r="H2229" s="151">
        <f t="shared" si="325"/>
        <v>2211</v>
      </c>
      <c r="I2229" s="244">
        <f ca="1">IF($H2229&lt;($J$6+1),"",PFE(OFFSET($F2229,0,0,-$J$6)))</f>
        <v>-0.18134903714203524</v>
      </c>
      <c r="J2229" s="19"/>
      <c r="K2229" s="139" t="str">
        <f t="shared" ca="1" si="326"/>
        <v>Short</v>
      </c>
      <c r="L2229" s="243" t="e">
        <f t="shared" ca="1" si="321"/>
        <v>#N/A</v>
      </c>
      <c r="M2229" s="242" t="e">
        <f t="shared" ca="1" si="322"/>
        <v>#N/A</v>
      </c>
      <c r="N2229" s="20"/>
      <c r="O2229" s="74">
        <f t="shared" ca="1" si="327"/>
        <v>-1</v>
      </c>
      <c r="P2229" s="75">
        <f t="shared" ca="1" si="319"/>
        <v>0</v>
      </c>
      <c r="Q2229" s="76" t="str">
        <f t="shared" ca="1" si="323"/>
        <v/>
      </c>
      <c r="R2229" s="75"/>
      <c r="S2229" s="77">
        <f t="shared" ca="1" si="320"/>
        <v>-1</v>
      </c>
      <c r="T2229" s="78"/>
      <c r="U2229" s="81">
        <f t="shared" ca="1" si="328"/>
        <v>-3500</v>
      </c>
      <c r="V2229" s="82">
        <f t="shared" ca="1" si="324"/>
        <v>161013.47999999975</v>
      </c>
      <c r="W2229" s="50"/>
      <c r="X2229" s="50"/>
      <c r="Y2229" s="50"/>
      <c r="Z2229" s="50"/>
      <c r="AA2229" s="50"/>
      <c r="AG2229" s="50"/>
      <c r="AH2229" s="50"/>
      <c r="AI2229" s="50"/>
      <c r="AJ2229" s="50"/>
      <c r="AK2229" s="50"/>
      <c r="AL2229" s="50"/>
      <c r="AM2229" s="50"/>
      <c r="AN2229" s="50"/>
      <c r="AO2229" s="50"/>
      <c r="AP2229" s="138" t="str">
        <f>IF(NOT($AS2229=$AS2230),ROW(),"")</f>
        <v/>
      </c>
      <c r="AQ2229" s="20" t="str">
        <f>IF(NOT(AS2229=AS2230),AS2230,"")</f>
        <v/>
      </c>
      <c r="AR2229" s="20" t="str">
        <f>INDEX($AB$15:$AM$15,MATCH($AS2229,$AB$11:$AM$11,0))</f>
        <v>out</v>
      </c>
      <c r="AS2229" s="20" t="str">
        <f>LEFT(AT2229,4)</f>
        <v>2008</v>
      </c>
      <c r="AT2229" s="139" t="str">
        <f>LEFT(B2229,6)</f>
        <v>200809</v>
      </c>
    </row>
    <row r="2230" spans="2:46" x14ac:dyDescent="0.25">
      <c r="B2230" s="11">
        <f>'Market Data'!B2216</f>
        <v>20080909</v>
      </c>
      <c r="C2230" s="2">
        <f>'Market Data'!C2216</f>
        <v>6620</v>
      </c>
      <c r="D2230" s="2">
        <f>'Market Data'!D2216</f>
        <v>6696.5</v>
      </c>
      <c r="E2230" s="2">
        <f>'Market Data'!E2216</f>
        <v>6565.5</v>
      </c>
      <c r="F2230" s="12">
        <f>'Market Data'!F2216</f>
        <v>6582</v>
      </c>
      <c r="H2230" s="151">
        <f t="shared" si="325"/>
        <v>2212</v>
      </c>
      <c r="I2230" s="244">
        <f ca="1">IF($H2230&lt;($J$6+1),"",PFE(OFFSET($F2230,0,0,-$J$6)))</f>
        <v>-0.19390479772831937</v>
      </c>
      <c r="J2230" s="19"/>
      <c r="K2230" s="139" t="str">
        <f t="shared" ca="1" si="326"/>
        <v>Short</v>
      </c>
      <c r="L2230" s="243" t="e">
        <f t="shared" ca="1" si="321"/>
        <v>#N/A</v>
      </c>
      <c r="M2230" s="242" t="e">
        <f t="shared" ca="1" si="322"/>
        <v>#N/A</v>
      </c>
      <c r="N2230" s="20"/>
      <c r="O2230" s="74">
        <f t="shared" ca="1" si="327"/>
        <v>-1</v>
      </c>
      <c r="P2230" s="75">
        <f t="shared" ca="1" si="319"/>
        <v>0</v>
      </c>
      <c r="Q2230" s="76" t="str">
        <f t="shared" ca="1" si="323"/>
        <v/>
      </c>
      <c r="R2230" s="75"/>
      <c r="S2230" s="77">
        <f t="shared" ca="1" si="320"/>
        <v>-1</v>
      </c>
      <c r="T2230" s="78"/>
      <c r="U2230" s="81">
        <f t="shared" ca="1" si="328"/>
        <v>1977.5</v>
      </c>
      <c r="V2230" s="82">
        <f t="shared" ca="1" si="324"/>
        <v>162990.97999999975</v>
      </c>
      <c r="W2230" s="50"/>
      <c r="X2230" s="50"/>
      <c r="Y2230" s="50"/>
      <c r="Z2230" s="50"/>
      <c r="AA2230" s="50"/>
      <c r="AG2230" s="50"/>
      <c r="AH2230" s="50"/>
      <c r="AI2230" s="50"/>
      <c r="AJ2230" s="50"/>
      <c r="AK2230" s="50"/>
      <c r="AL2230" s="50"/>
      <c r="AM2230" s="50"/>
      <c r="AN2230" s="50"/>
      <c r="AO2230" s="50"/>
      <c r="AP2230" s="138" t="str">
        <f>IF(NOT($AS2230=$AS2231),ROW(),"")</f>
        <v/>
      </c>
      <c r="AQ2230" s="20" t="str">
        <f>IF(NOT(AS2230=AS2231),AS2231,"")</f>
        <v/>
      </c>
      <c r="AR2230" s="20" t="str">
        <f>INDEX($AB$15:$AM$15,MATCH($AS2230,$AB$11:$AM$11,0))</f>
        <v>out</v>
      </c>
      <c r="AS2230" s="20" t="str">
        <f>LEFT(AT2230,4)</f>
        <v>2008</v>
      </c>
      <c r="AT2230" s="139" t="str">
        <f>LEFT(B2230,6)</f>
        <v>200809</v>
      </c>
    </row>
    <row r="2231" spans="2:46" x14ac:dyDescent="0.25">
      <c r="B2231" s="11">
        <f>'Market Data'!B2217</f>
        <v>20080910</v>
      </c>
      <c r="C2231" s="2">
        <f>'Market Data'!C2217</f>
        <v>6567.5</v>
      </c>
      <c r="D2231" s="2">
        <f>'Market Data'!D2217</f>
        <v>6628</v>
      </c>
      <c r="E2231" s="2">
        <f>'Market Data'!E2217</f>
        <v>6526.5</v>
      </c>
      <c r="F2231" s="12">
        <f>'Market Data'!F2217</f>
        <v>6581</v>
      </c>
      <c r="H2231" s="151">
        <f t="shared" si="325"/>
        <v>2213</v>
      </c>
      <c r="I2231" s="244">
        <f ca="1">IF($H2231&lt;($J$6+1),"",PFE(OFFSET($F2231,0,0,-$J$6)))</f>
        <v>-0.20875455439944407</v>
      </c>
      <c r="J2231" s="19"/>
      <c r="K2231" s="139" t="str">
        <f t="shared" ca="1" si="326"/>
        <v>Short</v>
      </c>
      <c r="L2231" s="243" t="e">
        <f t="shared" ca="1" si="321"/>
        <v>#N/A</v>
      </c>
      <c r="M2231" s="242" t="e">
        <f t="shared" ca="1" si="322"/>
        <v>#N/A</v>
      </c>
      <c r="N2231" s="20"/>
      <c r="O2231" s="74">
        <f t="shared" ca="1" si="327"/>
        <v>-1</v>
      </c>
      <c r="P2231" s="75">
        <f t="shared" ca="1" si="319"/>
        <v>0</v>
      </c>
      <c r="Q2231" s="76" t="str">
        <f t="shared" ca="1" si="323"/>
        <v/>
      </c>
      <c r="R2231" s="75"/>
      <c r="S2231" s="77">
        <f t="shared" ca="1" si="320"/>
        <v>-1</v>
      </c>
      <c r="T2231" s="78"/>
      <c r="U2231" s="81">
        <f t="shared" ca="1" si="328"/>
        <v>35</v>
      </c>
      <c r="V2231" s="82">
        <f t="shared" ca="1" si="324"/>
        <v>163025.97999999975</v>
      </c>
      <c r="W2231" s="50"/>
      <c r="X2231" s="50"/>
      <c r="Y2231" s="50"/>
      <c r="Z2231" s="50"/>
      <c r="AA2231" s="50"/>
      <c r="AG2231" s="50"/>
      <c r="AH2231" s="50"/>
      <c r="AI2231" s="50"/>
      <c r="AJ2231" s="50"/>
      <c r="AK2231" s="50"/>
      <c r="AL2231" s="50"/>
      <c r="AM2231" s="50"/>
      <c r="AN2231" s="50"/>
      <c r="AO2231" s="50"/>
      <c r="AP2231" s="138" t="str">
        <f>IF(NOT($AS2231=$AS2232),ROW(),"")</f>
        <v/>
      </c>
      <c r="AQ2231" s="20" t="str">
        <f>IF(NOT(AS2231=AS2232),AS2232,"")</f>
        <v/>
      </c>
      <c r="AR2231" s="20" t="str">
        <f>INDEX($AB$15:$AM$15,MATCH($AS2231,$AB$11:$AM$11,0))</f>
        <v>out</v>
      </c>
      <c r="AS2231" s="20" t="str">
        <f>LEFT(AT2231,4)</f>
        <v>2008</v>
      </c>
      <c r="AT2231" s="139" t="str">
        <f>LEFT(B2231,6)</f>
        <v>200809</v>
      </c>
    </row>
    <row r="2232" spans="2:46" x14ac:dyDescent="0.25">
      <c r="B2232" s="11">
        <f>'Market Data'!B2218</f>
        <v>20080911</v>
      </c>
      <c r="C2232" s="2">
        <f>'Market Data'!C2218</f>
        <v>6544</v>
      </c>
      <c r="D2232" s="2">
        <f>'Market Data'!D2218</f>
        <v>6572.5</v>
      </c>
      <c r="E2232" s="2">
        <f>'Market Data'!E2218</f>
        <v>6447</v>
      </c>
      <c r="F2232" s="12">
        <f>'Market Data'!F2218</f>
        <v>6543</v>
      </c>
      <c r="H2232" s="151">
        <f t="shared" si="325"/>
        <v>2214</v>
      </c>
      <c r="I2232" s="244">
        <f ca="1">IF($H2232&lt;($J$6+1),"",PFE(OFFSET($F2232,0,0,-$J$6)))</f>
        <v>-0.22930715480057515</v>
      </c>
      <c r="J2232" s="19"/>
      <c r="K2232" s="139" t="str">
        <f t="shared" ca="1" si="326"/>
        <v>Short</v>
      </c>
      <c r="L2232" s="243" t="e">
        <f t="shared" ca="1" si="321"/>
        <v>#N/A</v>
      </c>
      <c r="M2232" s="242" t="e">
        <f t="shared" ca="1" si="322"/>
        <v>#N/A</v>
      </c>
      <c r="N2232" s="20"/>
      <c r="O2232" s="74">
        <f t="shared" ca="1" si="327"/>
        <v>-1</v>
      </c>
      <c r="P2232" s="75">
        <f t="shared" ca="1" si="319"/>
        <v>0</v>
      </c>
      <c r="Q2232" s="76" t="str">
        <f t="shared" ca="1" si="323"/>
        <v/>
      </c>
      <c r="R2232" s="75"/>
      <c r="S2232" s="77">
        <f t="shared" ca="1" si="320"/>
        <v>-1</v>
      </c>
      <c r="T2232" s="78"/>
      <c r="U2232" s="81">
        <f t="shared" ca="1" si="328"/>
        <v>1330</v>
      </c>
      <c r="V2232" s="82">
        <f t="shared" ca="1" si="324"/>
        <v>164355.97999999975</v>
      </c>
      <c r="W2232" s="50"/>
      <c r="X2232" s="50"/>
      <c r="Y2232" s="50"/>
      <c r="Z2232" s="50"/>
      <c r="AA2232" s="50"/>
      <c r="AG2232" s="50"/>
      <c r="AH2232" s="50"/>
      <c r="AI2232" s="50"/>
      <c r="AJ2232" s="50"/>
      <c r="AK2232" s="50"/>
      <c r="AL2232" s="50"/>
      <c r="AM2232" s="50"/>
      <c r="AN2232" s="50"/>
      <c r="AO2232" s="50"/>
      <c r="AP2232" s="138" t="str">
        <f>IF(NOT($AS2232=$AS2233),ROW(),"")</f>
        <v/>
      </c>
      <c r="AQ2232" s="20" t="str">
        <f>IF(NOT(AS2232=AS2233),AS2233,"")</f>
        <v/>
      </c>
      <c r="AR2232" s="20" t="str">
        <f>INDEX($AB$15:$AM$15,MATCH($AS2232,$AB$11:$AM$11,0))</f>
        <v>out</v>
      </c>
      <c r="AS2232" s="20" t="str">
        <f>LEFT(AT2232,4)</f>
        <v>2008</v>
      </c>
      <c r="AT2232" s="139" t="str">
        <f>LEFT(B2232,6)</f>
        <v>200809</v>
      </c>
    </row>
    <row r="2233" spans="2:46" x14ac:dyDescent="0.25">
      <c r="B2233" s="11">
        <f>'Market Data'!B2219</f>
        <v>20080912</v>
      </c>
      <c r="C2233" s="2">
        <f>'Market Data'!C2219</f>
        <v>6596.5</v>
      </c>
      <c r="D2233" s="2">
        <f>'Market Data'!D2219</f>
        <v>6622</v>
      </c>
      <c r="E2233" s="2">
        <f>'Market Data'!E2219</f>
        <v>6524</v>
      </c>
      <c r="F2233" s="12">
        <f>'Market Data'!F2219</f>
        <v>6566.5</v>
      </c>
      <c r="H2233" s="151">
        <f t="shared" si="325"/>
        <v>2215</v>
      </c>
      <c r="I2233" s="244">
        <f ca="1">IF($H2233&lt;($J$6+1),"",PFE(OFFSET($F2233,0,0,-$J$6)))</f>
        <v>-0.20522521380463388</v>
      </c>
      <c r="J2233" s="19"/>
      <c r="K2233" s="139" t="str">
        <f t="shared" ca="1" si="326"/>
        <v>Short</v>
      </c>
      <c r="L2233" s="243" t="e">
        <f t="shared" ca="1" si="321"/>
        <v>#N/A</v>
      </c>
      <c r="M2233" s="242" t="e">
        <f t="shared" ca="1" si="322"/>
        <v>#N/A</v>
      </c>
      <c r="N2233" s="20"/>
      <c r="O2233" s="74">
        <f t="shared" ca="1" si="327"/>
        <v>-1</v>
      </c>
      <c r="P2233" s="75">
        <f t="shared" ca="1" si="319"/>
        <v>0</v>
      </c>
      <c r="Q2233" s="76" t="str">
        <f t="shared" ca="1" si="323"/>
        <v/>
      </c>
      <c r="R2233" s="75"/>
      <c r="S2233" s="77">
        <f t="shared" ca="1" si="320"/>
        <v>-1</v>
      </c>
      <c r="T2233" s="78"/>
      <c r="U2233" s="81">
        <f t="shared" ca="1" si="328"/>
        <v>-822.5</v>
      </c>
      <c r="V2233" s="82">
        <f t="shared" ca="1" si="324"/>
        <v>163533.47999999975</v>
      </c>
      <c r="W2233" s="50"/>
      <c r="X2233" s="50"/>
      <c r="Y2233" s="50"/>
      <c r="Z2233" s="50"/>
      <c r="AA2233" s="50"/>
      <c r="AG2233" s="50"/>
      <c r="AH2233" s="50"/>
      <c r="AI2233" s="50"/>
      <c r="AJ2233" s="50"/>
      <c r="AK2233" s="50"/>
      <c r="AL2233" s="50"/>
      <c r="AM2233" s="50"/>
      <c r="AN2233" s="50"/>
      <c r="AO2233" s="50"/>
      <c r="AP2233" s="138" t="str">
        <f>IF(NOT($AS2233=$AS2234),ROW(),"")</f>
        <v/>
      </c>
      <c r="AQ2233" s="20" t="str">
        <f>IF(NOT(AS2233=AS2234),AS2234,"")</f>
        <v/>
      </c>
      <c r="AR2233" s="20" t="str">
        <f>INDEX($AB$15:$AM$15,MATCH($AS2233,$AB$11:$AM$11,0))</f>
        <v>out</v>
      </c>
      <c r="AS2233" s="20" t="str">
        <f>LEFT(AT2233,4)</f>
        <v>2008</v>
      </c>
      <c r="AT2233" s="139" t="str">
        <f>LEFT(B2233,6)</f>
        <v>200809</v>
      </c>
    </row>
    <row r="2234" spans="2:46" x14ac:dyDescent="0.25">
      <c r="B2234" s="11">
        <f>'Market Data'!B2220</f>
        <v>20080915</v>
      </c>
      <c r="C2234" s="2">
        <f>'Market Data'!C2220</f>
        <v>6364.5</v>
      </c>
      <c r="D2234" s="2">
        <f>'Market Data'!D2220</f>
        <v>6448.5</v>
      </c>
      <c r="E2234" s="2">
        <f>'Market Data'!E2220</f>
        <v>6305</v>
      </c>
      <c r="F2234" s="12">
        <f>'Market Data'!F2220</f>
        <v>6417.5</v>
      </c>
      <c r="H2234" s="151">
        <f t="shared" si="325"/>
        <v>2216</v>
      </c>
      <c r="I2234" s="244">
        <f ca="1">IF($H2234&lt;($J$6+1),"",PFE(OFFSET($F2234,0,0,-$J$6)))</f>
        <v>-0.21837703731576824</v>
      </c>
      <c r="J2234" s="19"/>
      <c r="K2234" s="139" t="str">
        <f t="shared" ca="1" si="326"/>
        <v>Short</v>
      </c>
      <c r="L2234" s="243" t="e">
        <f t="shared" ca="1" si="321"/>
        <v>#N/A</v>
      </c>
      <c r="M2234" s="242" t="e">
        <f t="shared" ca="1" si="322"/>
        <v>#N/A</v>
      </c>
      <c r="N2234" s="20"/>
      <c r="O2234" s="74">
        <f t="shared" ca="1" si="327"/>
        <v>-1</v>
      </c>
      <c r="P2234" s="75">
        <f t="shared" ca="1" si="319"/>
        <v>0</v>
      </c>
      <c r="Q2234" s="76" t="str">
        <f t="shared" ca="1" si="323"/>
        <v/>
      </c>
      <c r="R2234" s="75"/>
      <c r="S2234" s="77">
        <f t="shared" ca="1" si="320"/>
        <v>-1</v>
      </c>
      <c r="T2234" s="78"/>
      <c r="U2234" s="81">
        <f t="shared" ca="1" si="328"/>
        <v>5215</v>
      </c>
      <c r="V2234" s="82">
        <f t="shared" ca="1" si="324"/>
        <v>168748.47999999975</v>
      </c>
      <c r="W2234" s="50"/>
      <c r="X2234" s="50"/>
      <c r="Y2234" s="50"/>
      <c r="Z2234" s="50"/>
      <c r="AA2234" s="50"/>
      <c r="AG2234" s="50"/>
      <c r="AH2234" s="50"/>
      <c r="AI2234" s="50"/>
      <c r="AJ2234" s="50"/>
      <c r="AK2234" s="50"/>
      <c r="AL2234" s="50"/>
      <c r="AM2234" s="50"/>
      <c r="AN2234" s="50"/>
      <c r="AO2234" s="50"/>
      <c r="AP2234" s="138" t="str">
        <f>IF(NOT($AS2234=$AS2235),ROW(),"")</f>
        <v/>
      </c>
      <c r="AQ2234" s="20" t="str">
        <f>IF(NOT(AS2234=AS2235),AS2235,"")</f>
        <v/>
      </c>
      <c r="AR2234" s="20" t="str">
        <f>INDEX($AB$15:$AM$15,MATCH($AS2234,$AB$11:$AM$11,0))</f>
        <v>out</v>
      </c>
      <c r="AS2234" s="20" t="str">
        <f>LEFT(AT2234,4)</f>
        <v>2008</v>
      </c>
      <c r="AT2234" s="139" t="str">
        <f>LEFT(B2234,6)</f>
        <v>200809</v>
      </c>
    </row>
    <row r="2235" spans="2:46" x14ac:dyDescent="0.25">
      <c r="B2235" s="11">
        <f>'Market Data'!B2221</f>
        <v>20080916</v>
      </c>
      <c r="C2235" s="2">
        <f>'Market Data'!C2221</f>
        <v>6300.5</v>
      </c>
      <c r="D2235" s="2">
        <f>'Market Data'!D2221</f>
        <v>6390</v>
      </c>
      <c r="E2235" s="2">
        <f>'Market Data'!E2221</f>
        <v>6224.5</v>
      </c>
      <c r="F2235" s="12">
        <f>'Market Data'!F2221</f>
        <v>6346.5</v>
      </c>
      <c r="H2235" s="151">
        <f t="shared" si="325"/>
        <v>2217</v>
      </c>
      <c r="I2235" s="244">
        <f ca="1">IF($H2235&lt;($J$6+1),"",PFE(OFFSET($F2235,0,0,-$J$6)))</f>
        <v>-0.23333257518123485</v>
      </c>
      <c r="J2235" s="19"/>
      <c r="K2235" s="139" t="str">
        <f t="shared" ca="1" si="326"/>
        <v>Short</v>
      </c>
      <c r="L2235" s="243" t="e">
        <f t="shared" ca="1" si="321"/>
        <v>#N/A</v>
      </c>
      <c r="M2235" s="242" t="e">
        <f t="shared" ca="1" si="322"/>
        <v>#N/A</v>
      </c>
      <c r="N2235" s="20"/>
      <c r="O2235" s="74">
        <f t="shared" ca="1" si="327"/>
        <v>-1</v>
      </c>
      <c r="P2235" s="75">
        <f t="shared" ca="1" si="319"/>
        <v>0</v>
      </c>
      <c r="Q2235" s="76" t="str">
        <f t="shared" ca="1" si="323"/>
        <v/>
      </c>
      <c r="R2235" s="75"/>
      <c r="S2235" s="77">
        <f t="shared" ca="1" si="320"/>
        <v>-1</v>
      </c>
      <c r="T2235" s="78"/>
      <c r="U2235" s="81">
        <f t="shared" ca="1" si="328"/>
        <v>2485</v>
      </c>
      <c r="V2235" s="82">
        <f t="shared" ca="1" si="324"/>
        <v>171233.47999999975</v>
      </c>
      <c r="W2235" s="50"/>
      <c r="X2235" s="50"/>
      <c r="Y2235" s="50"/>
      <c r="Z2235" s="50"/>
      <c r="AA2235" s="50"/>
      <c r="AG2235" s="50"/>
      <c r="AH2235" s="50"/>
      <c r="AI2235" s="50"/>
      <c r="AJ2235" s="50"/>
      <c r="AK2235" s="50"/>
      <c r="AL2235" s="50"/>
      <c r="AM2235" s="50"/>
      <c r="AN2235" s="50"/>
      <c r="AO2235" s="50"/>
      <c r="AP2235" s="138" t="str">
        <f>IF(NOT($AS2235=$AS2236),ROW(),"")</f>
        <v/>
      </c>
      <c r="AQ2235" s="20" t="str">
        <f>IF(NOT(AS2235=AS2236),AS2236,"")</f>
        <v/>
      </c>
      <c r="AR2235" s="20" t="str">
        <f>INDEX($AB$15:$AM$15,MATCH($AS2235,$AB$11:$AM$11,0))</f>
        <v>out</v>
      </c>
      <c r="AS2235" s="20" t="str">
        <f>LEFT(AT2235,4)</f>
        <v>2008</v>
      </c>
      <c r="AT2235" s="139" t="str">
        <f>LEFT(B2235,6)</f>
        <v>200809</v>
      </c>
    </row>
    <row r="2236" spans="2:46" x14ac:dyDescent="0.25">
      <c r="B2236" s="11">
        <f>'Market Data'!B2222</f>
        <v>20080917</v>
      </c>
      <c r="C2236" s="2">
        <f>'Market Data'!C2222</f>
        <v>6372</v>
      </c>
      <c r="D2236" s="2">
        <f>'Market Data'!D2222</f>
        <v>6411.5</v>
      </c>
      <c r="E2236" s="2">
        <f>'Market Data'!E2222</f>
        <v>6168</v>
      </c>
      <c r="F2236" s="12">
        <f>'Market Data'!F2222</f>
        <v>6208</v>
      </c>
      <c r="H2236" s="151">
        <f t="shared" si="325"/>
        <v>2218</v>
      </c>
      <c r="I2236" s="244">
        <f ca="1">IF($H2236&lt;($J$6+1),"",PFE(OFFSET($F2236,0,0,-$J$6)))</f>
        <v>-0.23378359276706892</v>
      </c>
      <c r="J2236" s="19"/>
      <c r="K2236" s="139" t="str">
        <f t="shared" ca="1" si="326"/>
        <v>Short</v>
      </c>
      <c r="L2236" s="243" t="e">
        <f t="shared" ca="1" si="321"/>
        <v>#N/A</v>
      </c>
      <c r="M2236" s="242" t="e">
        <f t="shared" ca="1" si="322"/>
        <v>#N/A</v>
      </c>
      <c r="N2236" s="20"/>
      <c r="O2236" s="74">
        <f t="shared" ca="1" si="327"/>
        <v>-1</v>
      </c>
      <c r="P2236" s="75">
        <f t="shared" ca="1" si="319"/>
        <v>0</v>
      </c>
      <c r="Q2236" s="76" t="str">
        <f t="shared" ca="1" si="323"/>
        <v/>
      </c>
      <c r="R2236" s="75"/>
      <c r="S2236" s="77">
        <f t="shared" ca="1" si="320"/>
        <v>-1</v>
      </c>
      <c r="T2236" s="78"/>
      <c r="U2236" s="81">
        <f t="shared" ca="1" si="328"/>
        <v>4847.5</v>
      </c>
      <c r="V2236" s="82">
        <f t="shared" ca="1" si="324"/>
        <v>176080.97999999975</v>
      </c>
      <c r="W2236" s="50"/>
      <c r="X2236" s="50"/>
      <c r="Y2236" s="50"/>
      <c r="Z2236" s="50"/>
      <c r="AA2236" s="50"/>
      <c r="AG2236" s="50"/>
      <c r="AH2236" s="50"/>
      <c r="AI2236" s="50"/>
      <c r="AJ2236" s="50"/>
      <c r="AK2236" s="50"/>
      <c r="AL2236" s="50"/>
      <c r="AM2236" s="50"/>
      <c r="AN2236" s="50"/>
      <c r="AO2236" s="50"/>
      <c r="AP2236" s="138" t="str">
        <f>IF(NOT($AS2236=$AS2237),ROW(),"")</f>
        <v/>
      </c>
      <c r="AQ2236" s="20" t="str">
        <f>IF(NOT(AS2236=AS2237),AS2237,"")</f>
        <v/>
      </c>
      <c r="AR2236" s="20" t="str">
        <f>INDEX($AB$15:$AM$15,MATCH($AS2236,$AB$11:$AM$11,0))</f>
        <v>out</v>
      </c>
      <c r="AS2236" s="20" t="str">
        <f>LEFT(AT2236,4)</f>
        <v>2008</v>
      </c>
      <c r="AT2236" s="139" t="str">
        <f>LEFT(B2236,6)</f>
        <v>200809</v>
      </c>
    </row>
    <row r="2237" spans="2:46" x14ac:dyDescent="0.25">
      <c r="B2237" s="11">
        <f>'Market Data'!B2223</f>
        <v>20080918</v>
      </c>
      <c r="C2237" s="2">
        <f>'Market Data'!C2223</f>
        <v>6218</v>
      </c>
      <c r="D2237" s="2">
        <f>'Market Data'!D2223</f>
        <v>6330.5</v>
      </c>
      <c r="E2237" s="2">
        <f>'Market Data'!E2223</f>
        <v>6145</v>
      </c>
      <c r="F2237" s="12">
        <f>'Market Data'!F2223</f>
        <v>6145</v>
      </c>
      <c r="H2237" s="151">
        <f t="shared" si="325"/>
        <v>2219</v>
      </c>
      <c r="I2237" s="244">
        <f ca="1">IF($H2237&lt;($J$6+1),"",PFE(OFFSET($F2237,0,0,-$J$6)))</f>
        <v>-0.24834191921432383</v>
      </c>
      <c r="J2237" s="19"/>
      <c r="K2237" s="139" t="str">
        <f t="shared" ca="1" si="326"/>
        <v>Short</v>
      </c>
      <c r="L2237" s="243" t="e">
        <f t="shared" ca="1" si="321"/>
        <v>#N/A</v>
      </c>
      <c r="M2237" s="242" t="e">
        <f t="shared" ca="1" si="322"/>
        <v>#N/A</v>
      </c>
      <c r="N2237" s="20"/>
      <c r="O2237" s="74">
        <f t="shared" ca="1" si="327"/>
        <v>-1</v>
      </c>
      <c r="P2237" s="75">
        <f t="shared" ca="1" si="319"/>
        <v>0</v>
      </c>
      <c r="Q2237" s="76" t="str">
        <f t="shared" ca="1" si="323"/>
        <v/>
      </c>
      <c r="R2237" s="75"/>
      <c r="S2237" s="77">
        <f t="shared" ca="1" si="320"/>
        <v>-1</v>
      </c>
      <c r="T2237" s="78"/>
      <c r="U2237" s="81">
        <f t="shared" ca="1" si="328"/>
        <v>2205</v>
      </c>
      <c r="V2237" s="82">
        <f t="shared" ca="1" si="324"/>
        <v>178285.97999999975</v>
      </c>
      <c r="W2237" s="50"/>
      <c r="X2237" s="50"/>
      <c r="Y2237" s="50"/>
      <c r="Z2237" s="50"/>
      <c r="AA2237" s="50"/>
      <c r="AG2237" s="50"/>
      <c r="AH2237" s="50"/>
      <c r="AI2237" s="50"/>
      <c r="AJ2237" s="50"/>
      <c r="AK2237" s="50"/>
      <c r="AL2237" s="50"/>
      <c r="AM2237" s="50"/>
      <c r="AN2237" s="50"/>
      <c r="AO2237" s="50"/>
      <c r="AP2237" s="138" t="str">
        <f>IF(NOT($AS2237=$AS2238),ROW(),"")</f>
        <v/>
      </c>
      <c r="AQ2237" s="20" t="str">
        <f>IF(NOT(AS2237=AS2238),AS2238,"")</f>
        <v/>
      </c>
      <c r="AR2237" s="20" t="str">
        <f>INDEX($AB$15:$AM$15,MATCH($AS2237,$AB$11:$AM$11,0))</f>
        <v>out</v>
      </c>
      <c r="AS2237" s="20" t="str">
        <f>LEFT(AT2237,4)</f>
        <v>2008</v>
      </c>
      <c r="AT2237" s="139" t="str">
        <f>LEFT(B2237,6)</f>
        <v>200809</v>
      </c>
    </row>
    <row r="2238" spans="2:46" x14ac:dyDescent="0.25">
      <c r="B2238" s="11">
        <f>'Market Data'!B2224</f>
        <v>20080919</v>
      </c>
      <c r="C2238" s="2">
        <f>'Market Data'!C2224</f>
        <v>6451.5</v>
      </c>
      <c r="D2238" s="2">
        <f>'Market Data'!D2224</f>
        <v>6585.5</v>
      </c>
      <c r="E2238" s="2">
        <f>'Market Data'!E2224</f>
        <v>6425</v>
      </c>
      <c r="F2238" s="12">
        <f>'Market Data'!F2224</f>
        <v>6572</v>
      </c>
      <c r="H2238" s="151">
        <f t="shared" si="325"/>
        <v>2220</v>
      </c>
      <c r="I2238" s="244">
        <f ca="1">IF($H2238&lt;($J$6+1),"",PFE(OFFSET($F2238,0,0,-$J$6)))</f>
        <v>-0.15361346138714299</v>
      </c>
      <c r="J2238" s="19"/>
      <c r="K2238" s="139" t="str">
        <f t="shared" ca="1" si="326"/>
        <v>Short</v>
      </c>
      <c r="L2238" s="243" t="e">
        <f t="shared" ca="1" si="321"/>
        <v>#N/A</v>
      </c>
      <c r="M2238" s="242" t="e">
        <f t="shared" ca="1" si="322"/>
        <v>#N/A</v>
      </c>
      <c r="N2238" s="20"/>
      <c r="O2238" s="74">
        <f t="shared" ca="1" si="327"/>
        <v>-1</v>
      </c>
      <c r="P2238" s="75">
        <f t="shared" ca="1" si="319"/>
        <v>0</v>
      </c>
      <c r="Q2238" s="76" t="str">
        <f t="shared" ca="1" si="323"/>
        <v/>
      </c>
      <c r="R2238" s="75"/>
      <c r="S2238" s="77">
        <f t="shared" ca="1" si="320"/>
        <v>-1</v>
      </c>
      <c r="T2238" s="78"/>
      <c r="U2238" s="81">
        <f t="shared" ca="1" si="328"/>
        <v>-14945</v>
      </c>
      <c r="V2238" s="82">
        <f t="shared" ca="1" si="324"/>
        <v>163340.97999999975</v>
      </c>
      <c r="W2238" s="50"/>
      <c r="X2238" s="50"/>
      <c r="Y2238" s="50"/>
      <c r="Z2238" s="50"/>
      <c r="AA2238" s="50"/>
      <c r="AG2238" s="50"/>
      <c r="AH2238" s="50"/>
      <c r="AI2238" s="50"/>
      <c r="AJ2238" s="50"/>
      <c r="AK2238" s="50"/>
      <c r="AL2238" s="50"/>
      <c r="AM2238" s="50"/>
      <c r="AN2238" s="50"/>
      <c r="AO2238" s="50"/>
      <c r="AP2238" s="138" t="str">
        <f>IF(NOT($AS2238=$AS2239),ROW(),"")</f>
        <v/>
      </c>
      <c r="AQ2238" s="20" t="str">
        <f>IF(NOT(AS2238=AS2239),AS2239,"")</f>
        <v/>
      </c>
      <c r="AR2238" s="20" t="str">
        <f>INDEX($AB$15:$AM$15,MATCH($AS2238,$AB$11:$AM$11,0))</f>
        <v>out</v>
      </c>
      <c r="AS2238" s="20" t="str">
        <f>LEFT(AT2238,4)</f>
        <v>2008</v>
      </c>
      <c r="AT2238" s="139" t="str">
        <f>LEFT(B2238,6)</f>
        <v>200809</v>
      </c>
    </row>
    <row r="2239" spans="2:46" x14ac:dyDescent="0.25">
      <c r="B2239" s="11">
        <f>'Market Data'!B2225</f>
        <v>20080922</v>
      </c>
      <c r="C2239" s="2">
        <f>'Market Data'!C2225</f>
        <v>6552.5</v>
      </c>
      <c r="D2239" s="2">
        <f>'Market Data'!D2225</f>
        <v>6589</v>
      </c>
      <c r="E2239" s="2">
        <f>'Market Data'!E2225</f>
        <v>6419.5</v>
      </c>
      <c r="F2239" s="12">
        <f>'Market Data'!F2225</f>
        <v>6459.5</v>
      </c>
      <c r="H2239" s="151">
        <f t="shared" si="325"/>
        <v>2221</v>
      </c>
      <c r="I2239" s="244">
        <f ca="1">IF($H2239&lt;($J$6+1),"",PFE(OFFSET($F2239,0,0,-$J$6)))</f>
        <v>-0.1853926488330061</v>
      </c>
      <c r="J2239" s="19"/>
      <c r="K2239" s="139" t="str">
        <f t="shared" ca="1" si="326"/>
        <v>Short</v>
      </c>
      <c r="L2239" s="243" t="e">
        <f t="shared" ca="1" si="321"/>
        <v>#N/A</v>
      </c>
      <c r="M2239" s="242" t="e">
        <f t="shared" ca="1" si="322"/>
        <v>#N/A</v>
      </c>
      <c r="N2239" s="20"/>
      <c r="O2239" s="74">
        <f t="shared" ca="1" si="327"/>
        <v>-1</v>
      </c>
      <c r="P2239" s="75">
        <f t="shared" ca="1" si="319"/>
        <v>0</v>
      </c>
      <c r="Q2239" s="76" t="str">
        <f t="shared" ca="1" si="323"/>
        <v/>
      </c>
      <c r="R2239" s="75"/>
      <c r="S2239" s="77">
        <f t="shared" ca="1" si="320"/>
        <v>-1</v>
      </c>
      <c r="T2239" s="78"/>
      <c r="U2239" s="81">
        <f t="shared" ca="1" si="328"/>
        <v>3937.5</v>
      </c>
      <c r="V2239" s="82">
        <f t="shared" ca="1" si="324"/>
        <v>167278.47999999975</v>
      </c>
      <c r="W2239" s="50"/>
      <c r="X2239" s="50"/>
      <c r="Y2239" s="50"/>
      <c r="Z2239" s="50"/>
      <c r="AA2239" s="50"/>
      <c r="AG2239" s="50"/>
      <c r="AH2239" s="50"/>
      <c r="AI2239" s="50"/>
      <c r="AJ2239" s="50"/>
      <c r="AK2239" s="50"/>
      <c r="AL2239" s="50"/>
      <c r="AM2239" s="50"/>
      <c r="AN2239" s="50"/>
      <c r="AO2239" s="50"/>
      <c r="AP2239" s="138" t="str">
        <f>IF(NOT($AS2239=$AS2240),ROW(),"")</f>
        <v/>
      </c>
      <c r="AQ2239" s="20" t="str">
        <f>IF(NOT(AS2239=AS2240),AS2240,"")</f>
        <v/>
      </c>
      <c r="AR2239" s="20" t="str">
        <f>INDEX($AB$15:$AM$15,MATCH($AS2239,$AB$11:$AM$11,0))</f>
        <v>out</v>
      </c>
      <c r="AS2239" s="20" t="str">
        <f>LEFT(AT2239,4)</f>
        <v>2008</v>
      </c>
      <c r="AT2239" s="139" t="str">
        <f>LEFT(B2239,6)</f>
        <v>200809</v>
      </c>
    </row>
    <row r="2240" spans="2:46" x14ac:dyDescent="0.25">
      <c r="B2240" s="11">
        <f>'Market Data'!B2226</f>
        <v>20080923</v>
      </c>
      <c r="C2240" s="2">
        <f>'Market Data'!C2226</f>
        <v>6430</v>
      </c>
      <c r="D2240" s="2">
        <f>'Market Data'!D2226</f>
        <v>6487</v>
      </c>
      <c r="E2240" s="2">
        <f>'Market Data'!E2226</f>
        <v>6388.5</v>
      </c>
      <c r="F2240" s="12">
        <f>'Market Data'!F2226</f>
        <v>6394.5</v>
      </c>
      <c r="H2240" s="151">
        <f t="shared" si="325"/>
        <v>2222</v>
      </c>
      <c r="I2240" s="244">
        <f ca="1">IF($H2240&lt;($J$6+1),"",PFE(OFFSET($F2240,0,0,-$J$6)))</f>
        <v>-0.20794631052361859</v>
      </c>
      <c r="J2240" s="19"/>
      <c r="K2240" s="139" t="str">
        <f t="shared" ca="1" si="326"/>
        <v>Short</v>
      </c>
      <c r="L2240" s="243" t="e">
        <f t="shared" ca="1" si="321"/>
        <v>#N/A</v>
      </c>
      <c r="M2240" s="242" t="e">
        <f t="shared" ca="1" si="322"/>
        <v>#N/A</v>
      </c>
      <c r="N2240" s="20"/>
      <c r="O2240" s="74">
        <f t="shared" ca="1" si="327"/>
        <v>-1</v>
      </c>
      <c r="P2240" s="75">
        <f t="shared" ca="1" si="319"/>
        <v>0</v>
      </c>
      <c r="Q2240" s="76" t="str">
        <f t="shared" ca="1" si="323"/>
        <v/>
      </c>
      <c r="R2240" s="75"/>
      <c r="S2240" s="77">
        <f t="shared" ca="1" si="320"/>
        <v>-1</v>
      </c>
      <c r="T2240" s="78"/>
      <c r="U2240" s="81">
        <f t="shared" ca="1" si="328"/>
        <v>2275</v>
      </c>
      <c r="V2240" s="82">
        <f t="shared" ca="1" si="324"/>
        <v>169553.47999999975</v>
      </c>
      <c r="W2240" s="50"/>
      <c r="X2240" s="50"/>
      <c r="Y2240" s="50"/>
      <c r="Z2240" s="50"/>
      <c r="AA2240" s="50"/>
      <c r="AG2240" s="50"/>
      <c r="AH2240" s="50"/>
      <c r="AI2240" s="50"/>
      <c r="AJ2240" s="50"/>
      <c r="AK2240" s="50"/>
      <c r="AL2240" s="50"/>
      <c r="AM2240" s="50"/>
      <c r="AN2240" s="50"/>
      <c r="AO2240" s="50"/>
      <c r="AP2240" s="138" t="str">
        <f>IF(NOT($AS2240=$AS2241),ROW(),"")</f>
        <v/>
      </c>
      <c r="AQ2240" s="20" t="str">
        <f>IF(NOT(AS2240=AS2241),AS2241,"")</f>
        <v/>
      </c>
      <c r="AR2240" s="20" t="str">
        <f>INDEX($AB$15:$AM$15,MATCH($AS2240,$AB$11:$AM$11,0))</f>
        <v>out</v>
      </c>
      <c r="AS2240" s="20" t="str">
        <f>LEFT(AT2240,4)</f>
        <v>2008</v>
      </c>
      <c r="AT2240" s="139" t="str">
        <f>LEFT(B2240,6)</f>
        <v>200809</v>
      </c>
    </row>
    <row r="2241" spans="2:46" x14ac:dyDescent="0.25">
      <c r="B2241" s="11">
        <f>'Market Data'!B2227</f>
        <v>20080924</v>
      </c>
      <c r="C2241" s="2">
        <f>'Market Data'!C2227</f>
        <v>6428</v>
      </c>
      <c r="D2241" s="2">
        <f>'Market Data'!D2227</f>
        <v>6468</v>
      </c>
      <c r="E2241" s="2">
        <f>'Market Data'!E2227</f>
        <v>6372.5</v>
      </c>
      <c r="F2241" s="12">
        <f>'Market Data'!F2227</f>
        <v>6403.5</v>
      </c>
      <c r="H2241" s="151">
        <f t="shared" si="325"/>
        <v>2223</v>
      </c>
      <c r="I2241" s="244">
        <f ca="1">IF($H2241&lt;($J$6+1),"",PFE(OFFSET($F2241,0,0,-$J$6)))</f>
        <v>-0.20487676778530459</v>
      </c>
      <c r="J2241" s="19"/>
      <c r="K2241" s="139" t="str">
        <f t="shared" ca="1" si="326"/>
        <v>Short</v>
      </c>
      <c r="L2241" s="243" t="e">
        <f t="shared" ca="1" si="321"/>
        <v>#N/A</v>
      </c>
      <c r="M2241" s="242" t="e">
        <f t="shared" ca="1" si="322"/>
        <v>#N/A</v>
      </c>
      <c r="N2241" s="20"/>
      <c r="O2241" s="74">
        <f t="shared" ca="1" si="327"/>
        <v>-1</v>
      </c>
      <c r="P2241" s="75">
        <f t="shared" ca="1" si="319"/>
        <v>0</v>
      </c>
      <c r="Q2241" s="76" t="str">
        <f t="shared" ca="1" si="323"/>
        <v/>
      </c>
      <c r="R2241" s="75"/>
      <c r="S2241" s="77">
        <f t="shared" ca="1" si="320"/>
        <v>-1</v>
      </c>
      <c r="T2241" s="78"/>
      <c r="U2241" s="81">
        <f t="shared" ca="1" si="328"/>
        <v>-315</v>
      </c>
      <c r="V2241" s="82">
        <f t="shared" ca="1" si="324"/>
        <v>169238.47999999975</v>
      </c>
      <c r="W2241" s="50"/>
      <c r="X2241" s="50"/>
      <c r="Y2241" s="50"/>
      <c r="Z2241" s="50"/>
      <c r="AA2241" s="50"/>
      <c r="AG2241" s="50"/>
      <c r="AH2241" s="50"/>
      <c r="AI2241" s="50"/>
      <c r="AJ2241" s="50"/>
      <c r="AK2241" s="50"/>
      <c r="AL2241" s="50"/>
      <c r="AM2241" s="50"/>
      <c r="AN2241" s="50"/>
      <c r="AO2241" s="50"/>
      <c r="AP2241" s="138" t="str">
        <f>IF(NOT($AS2241=$AS2242),ROW(),"")</f>
        <v/>
      </c>
      <c r="AQ2241" s="20" t="str">
        <f>IF(NOT(AS2241=AS2242),AS2242,"")</f>
        <v/>
      </c>
      <c r="AR2241" s="20" t="str">
        <f>INDEX($AB$15:$AM$15,MATCH($AS2241,$AB$11:$AM$11,0))</f>
        <v>out</v>
      </c>
      <c r="AS2241" s="20" t="str">
        <f>LEFT(AT2241,4)</f>
        <v>2008</v>
      </c>
      <c r="AT2241" s="139" t="str">
        <f>LEFT(B2241,6)</f>
        <v>200809</v>
      </c>
    </row>
    <row r="2242" spans="2:46" x14ac:dyDescent="0.25">
      <c r="B2242" s="11">
        <f>'Market Data'!B2228</f>
        <v>20080925</v>
      </c>
      <c r="C2242" s="2">
        <f>'Market Data'!C2228</f>
        <v>6416</v>
      </c>
      <c r="D2242" s="2">
        <f>'Market Data'!D2228</f>
        <v>6556</v>
      </c>
      <c r="E2242" s="2">
        <f>'Market Data'!E2228</f>
        <v>6404</v>
      </c>
      <c r="F2242" s="12">
        <f>'Market Data'!F2228</f>
        <v>6548</v>
      </c>
      <c r="H2242" s="151">
        <f t="shared" si="325"/>
        <v>2224</v>
      </c>
      <c r="I2242" s="244">
        <f ca="1">IF($H2242&lt;($J$6+1),"",PFE(OFFSET($F2242,0,0,-$J$6)))</f>
        <v>-0.15457316960951747</v>
      </c>
      <c r="J2242" s="19"/>
      <c r="K2242" s="139" t="str">
        <f t="shared" ca="1" si="326"/>
        <v>Short</v>
      </c>
      <c r="L2242" s="243" t="e">
        <f t="shared" ca="1" si="321"/>
        <v>#N/A</v>
      </c>
      <c r="M2242" s="242" t="e">
        <f t="shared" ca="1" si="322"/>
        <v>#N/A</v>
      </c>
      <c r="N2242" s="20"/>
      <c r="O2242" s="74">
        <f t="shared" ca="1" si="327"/>
        <v>-1</v>
      </c>
      <c r="P2242" s="75">
        <f t="shared" ca="1" si="319"/>
        <v>0</v>
      </c>
      <c r="Q2242" s="76" t="str">
        <f t="shared" ca="1" si="323"/>
        <v/>
      </c>
      <c r="R2242" s="75"/>
      <c r="S2242" s="77">
        <f t="shared" ca="1" si="320"/>
        <v>-1</v>
      </c>
      <c r="T2242" s="78"/>
      <c r="U2242" s="81">
        <f t="shared" ca="1" si="328"/>
        <v>-5057.5</v>
      </c>
      <c r="V2242" s="82">
        <f t="shared" ca="1" si="324"/>
        <v>164180.97999999975</v>
      </c>
      <c r="W2242" s="50"/>
      <c r="X2242" s="50"/>
      <c r="Y2242" s="50"/>
      <c r="Z2242" s="50"/>
      <c r="AA2242" s="50"/>
      <c r="AG2242" s="50"/>
      <c r="AH2242" s="50"/>
      <c r="AI2242" s="50"/>
      <c r="AJ2242" s="50"/>
      <c r="AK2242" s="50"/>
      <c r="AL2242" s="50"/>
      <c r="AM2242" s="50"/>
      <c r="AN2242" s="50"/>
      <c r="AO2242" s="50"/>
      <c r="AP2242" s="138" t="str">
        <f>IF(NOT($AS2242=$AS2243),ROW(),"")</f>
        <v/>
      </c>
      <c r="AQ2242" s="20" t="str">
        <f>IF(NOT(AS2242=AS2243),AS2243,"")</f>
        <v/>
      </c>
      <c r="AR2242" s="20" t="str">
        <f>INDEX($AB$15:$AM$15,MATCH($AS2242,$AB$11:$AM$11,0))</f>
        <v>out</v>
      </c>
      <c r="AS2242" s="20" t="str">
        <f>LEFT(AT2242,4)</f>
        <v>2008</v>
      </c>
      <c r="AT2242" s="139" t="str">
        <f>LEFT(B2242,6)</f>
        <v>200809</v>
      </c>
    </row>
    <row r="2243" spans="2:46" x14ac:dyDescent="0.25">
      <c r="B2243" s="11">
        <f>'Market Data'!B2229</f>
        <v>20080926</v>
      </c>
      <c r="C2243" s="2">
        <f>'Market Data'!C2229</f>
        <v>6463</v>
      </c>
      <c r="D2243" s="2">
        <f>'Market Data'!D2229</f>
        <v>6480.5</v>
      </c>
      <c r="E2243" s="2">
        <f>'Market Data'!E2229</f>
        <v>6364</v>
      </c>
      <c r="F2243" s="12">
        <f>'Market Data'!F2229</f>
        <v>6441</v>
      </c>
      <c r="H2243" s="151">
        <f t="shared" si="325"/>
        <v>2225</v>
      </c>
      <c r="I2243" s="244">
        <f ca="1">IF($H2243&lt;($J$6+1),"",PFE(OFFSET($F2243,0,0,-$J$6)))</f>
        <v>-0.18056031703302436</v>
      </c>
      <c r="J2243" s="19"/>
      <c r="K2243" s="139" t="str">
        <f t="shared" ca="1" si="326"/>
        <v>Short</v>
      </c>
      <c r="L2243" s="243" t="e">
        <f t="shared" ca="1" si="321"/>
        <v>#N/A</v>
      </c>
      <c r="M2243" s="242" t="e">
        <f t="shared" ca="1" si="322"/>
        <v>#N/A</v>
      </c>
      <c r="N2243" s="20"/>
      <c r="O2243" s="74">
        <f t="shared" ca="1" si="327"/>
        <v>-1</v>
      </c>
      <c r="P2243" s="75">
        <f t="shared" ca="1" si="319"/>
        <v>0</v>
      </c>
      <c r="Q2243" s="76" t="str">
        <f t="shared" ca="1" si="323"/>
        <v/>
      </c>
      <c r="R2243" s="75"/>
      <c r="S2243" s="77">
        <f t="shared" ca="1" si="320"/>
        <v>-1</v>
      </c>
      <c r="T2243" s="78"/>
      <c r="U2243" s="81">
        <f t="shared" ca="1" si="328"/>
        <v>3745</v>
      </c>
      <c r="V2243" s="82">
        <f t="shared" ca="1" si="324"/>
        <v>167925.97999999975</v>
      </c>
      <c r="W2243" s="50"/>
      <c r="X2243" s="50"/>
      <c r="Y2243" s="50"/>
      <c r="Z2243" s="50"/>
      <c r="AA2243" s="50"/>
      <c r="AG2243" s="50"/>
      <c r="AH2243" s="50"/>
      <c r="AI2243" s="50"/>
      <c r="AJ2243" s="50"/>
      <c r="AK2243" s="50"/>
      <c r="AL2243" s="50"/>
      <c r="AM2243" s="50"/>
      <c r="AN2243" s="50"/>
      <c r="AO2243" s="50"/>
      <c r="AP2243" s="138" t="str">
        <f>IF(NOT($AS2243=$AS2244),ROW(),"")</f>
        <v/>
      </c>
      <c r="AQ2243" s="20" t="str">
        <f>IF(NOT(AS2243=AS2244),AS2244,"")</f>
        <v/>
      </c>
      <c r="AR2243" s="20" t="str">
        <f>INDEX($AB$15:$AM$15,MATCH($AS2243,$AB$11:$AM$11,0))</f>
        <v>out</v>
      </c>
      <c r="AS2243" s="20" t="str">
        <f>LEFT(AT2243,4)</f>
        <v>2008</v>
      </c>
      <c r="AT2243" s="139" t="str">
        <f>LEFT(B2243,6)</f>
        <v>200809</v>
      </c>
    </row>
    <row r="2244" spans="2:46" x14ac:dyDescent="0.25">
      <c r="B2244" s="11">
        <f>'Market Data'!B2230</f>
        <v>20080929</v>
      </c>
      <c r="C2244" s="2">
        <f>'Market Data'!C2230</f>
        <v>6383</v>
      </c>
      <c r="D2244" s="2">
        <f>'Market Data'!D2230</f>
        <v>6399.5</v>
      </c>
      <c r="E2244" s="2">
        <f>'Market Data'!E2230</f>
        <v>6163</v>
      </c>
      <c r="F2244" s="12">
        <f>'Market Data'!F2230</f>
        <v>6193</v>
      </c>
      <c r="H2244" s="151">
        <f t="shared" si="325"/>
        <v>2226</v>
      </c>
      <c r="I2244" s="244">
        <f ca="1">IF($H2244&lt;($J$6+1),"",PFE(OFFSET($F2244,0,0,-$J$6)))</f>
        <v>-0.2068286254596019</v>
      </c>
      <c r="J2244" s="19"/>
      <c r="K2244" s="139" t="str">
        <f t="shared" ca="1" si="326"/>
        <v>Short</v>
      </c>
      <c r="L2244" s="243" t="e">
        <f t="shared" ca="1" si="321"/>
        <v>#N/A</v>
      </c>
      <c r="M2244" s="242" t="e">
        <f t="shared" ca="1" si="322"/>
        <v>#N/A</v>
      </c>
      <c r="N2244" s="20"/>
      <c r="O2244" s="74">
        <f t="shared" ca="1" si="327"/>
        <v>-1</v>
      </c>
      <c r="P2244" s="75">
        <f t="shared" ca="1" si="319"/>
        <v>0</v>
      </c>
      <c r="Q2244" s="76" t="str">
        <f t="shared" ca="1" si="323"/>
        <v/>
      </c>
      <c r="R2244" s="75"/>
      <c r="S2244" s="77">
        <f t="shared" ca="1" si="320"/>
        <v>-1</v>
      </c>
      <c r="T2244" s="78"/>
      <c r="U2244" s="81">
        <f t="shared" ca="1" si="328"/>
        <v>8680</v>
      </c>
      <c r="V2244" s="82">
        <f t="shared" ca="1" si="324"/>
        <v>176605.97999999975</v>
      </c>
      <c r="W2244" s="50"/>
      <c r="X2244" s="50"/>
      <c r="Y2244" s="50"/>
      <c r="Z2244" s="50"/>
      <c r="AA2244" s="50"/>
      <c r="AG2244" s="50"/>
      <c r="AH2244" s="50"/>
      <c r="AI2244" s="50"/>
      <c r="AJ2244" s="50"/>
      <c r="AK2244" s="50"/>
      <c r="AL2244" s="50"/>
      <c r="AM2244" s="50"/>
      <c r="AN2244" s="50"/>
      <c r="AO2244" s="50"/>
      <c r="AP2244" s="138" t="str">
        <f>IF(NOT($AS2244=$AS2245),ROW(),"")</f>
        <v/>
      </c>
      <c r="AQ2244" s="20" t="str">
        <f>IF(NOT(AS2244=AS2245),AS2245,"")</f>
        <v/>
      </c>
      <c r="AR2244" s="20" t="str">
        <f>INDEX($AB$15:$AM$15,MATCH($AS2244,$AB$11:$AM$11,0))</f>
        <v>out</v>
      </c>
      <c r="AS2244" s="20" t="str">
        <f>LEFT(AT2244,4)</f>
        <v>2008</v>
      </c>
      <c r="AT2244" s="139" t="str">
        <f>LEFT(B2244,6)</f>
        <v>200809</v>
      </c>
    </row>
    <row r="2245" spans="2:46" x14ac:dyDescent="0.25">
      <c r="B2245" s="11">
        <f>'Market Data'!B2231</f>
        <v>20080930</v>
      </c>
      <c r="C2245" s="2">
        <f>'Market Data'!C2231</f>
        <v>5984.5</v>
      </c>
      <c r="D2245" s="2">
        <f>'Market Data'!D2231</f>
        <v>6247</v>
      </c>
      <c r="E2245" s="2">
        <f>'Market Data'!E2231</f>
        <v>5969.5</v>
      </c>
      <c r="F2245" s="12">
        <f>'Market Data'!F2231</f>
        <v>6239.5</v>
      </c>
      <c r="H2245" s="151">
        <f t="shared" si="325"/>
        <v>2227</v>
      </c>
      <c r="I2245" s="244">
        <f ca="1">IF($H2245&lt;($J$6+1),"",PFE(OFFSET($F2245,0,0,-$J$6)))</f>
        <v>-0.19793617851539488</v>
      </c>
      <c r="J2245" s="19"/>
      <c r="K2245" s="139" t="str">
        <f t="shared" ca="1" si="326"/>
        <v>Short</v>
      </c>
      <c r="L2245" s="243" t="e">
        <f t="shared" ca="1" si="321"/>
        <v>#N/A</v>
      </c>
      <c r="M2245" s="242" t="e">
        <f t="shared" ca="1" si="322"/>
        <v>#N/A</v>
      </c>
      <c r="N2245" s="20"/>
      <c r="O2245" s="74">
        <f t="shared" ca="1" si="327"/>
        <v>-1</v>
      </c>
      <c r="P2245" s="75">
        <f t="shared" ca="1" si="319"/>
        <v>0</v>
      </c>
      <c r="Q2245" s="76" t="str">
        <f t="shared" ca="1" si="323"/>
        <v/>
      </c>
      <c r="R2245" s="75"/>
      <c r="S2245" s="77">
        <f t="shared" ca="1" si="320"/>
        <v>-1</v>
      </c>
      <c r="T2245" s="78"/>
      <c r="U2245" s="81">
        <f t="shared" ca="1" si="328"/>
        <v>-1627.5</v>
      </c>
      <c r="V2245" s="82">
        <f t="shared" ca="1" si="324"/>
        <v>174978.47999999975</v>
      </c>
      <c r="W2245" s="50"/>
      <c r="X2245" s="50"/>
      <c r="Y2245" s="50"/>
      <c r="Z2245" s="50"/>
      <c r="AA2245" s="50"/>
      <c r="AG2245" s="50"/>
      <c r="AH2245" s="50"/>
      <c r="AI2245" s="50"/>
      <c r="AJ2245" s="50"/>
      <c r="AK2245" s="50"/>
      <c r="AL2245" s="50"/>
      <c r="AM2245" s="50"/>
      <c r="AN2245" s="50"/>
      <c r="AO2245" s="50"/>
      <c r="AP2245" s="138" t="str">
        <f>IF(NOT($AS2245=$AS2246),ROW(),"")</f>
        <v/>
      </c>
      <c r="AQ2245" s="20" t="str">
        <f>IF(NOT(AS2245=AS2246),AS2246,"")</f>
        <v/>
      </c>
      <c r="AR2245" s="20" t="str">
        <f>INDEX($AB$15:$AM$15,MATCH($AS2245,$AB$11:$AM$11,0))</f>
        <v>out</v>
      </c>
      <c r="AS2245" s="20" t="str">
        <f>LEFT(AT2245,4)</f>
        <v>2008</v>
      </c>
      <c r="AT2245" s="139" t="str">
        <f>LEFT(B2245,6)</f>
        <v>200809</v>
      </c>
    </row>
    <row r="2246" spans="2:46" x14ac:dyDescent="0.25">
      <c r="B2246" s="11">
        <f>'Market Data'!B2232</f>
        <v>20081001</v>
      </c>
      <c r="C2246" s="2">
        <f>'Market Data'!C2232</f>
        <v>6240</v>
      </c>
      <c r="D2246" s="2">
        <f>'Market Data'!D2232</f>
        <v>6252.5</v>
      </c>
      <c r="E2246" s="2">
        <f>'Market Data'!E2232</f>
        <v>6113.5</v>
      </c>
      <c r="F2246" s="12">
        <f>'Market Data'!F2232</f>
        <v>6220.5</v>
      </c>
      <c r="H2246" s="151">
        <f t="shared" si="325"/>
        <v>2228</v>
      </c>
      <c r="I2246" s="244">
        <f ca="1">IF($H2246&lt;($J$6+1),"",PFE(OFFSET($F2246,0,0,-$J$6)))</f>
        <v>-0.18017536900408584</v>
      </c>
      <c r="J2246" s="19"/>
      <c r="K2246" s="139" t="str">
        <f t="shared" ca="1" si="326"/>
        <v>Short</v>
      </c>
      <c r="L2246" s="243" t="e">
        <f t="shared" ca="1" si="321"/>
        <v>#N/A</v>
      </c>
      <c r="M2246" s="242" t="e">
        <f t="shared" ca="1" si="322"/>
        <v>#N/A</v>
      </c>
      <c r="N2246" s="20"/>
      <c r="O2246" s="74">
        <f t="shared" ca="1" si="327"/>
        <v>-1</v>
      </c>
      <c r="P2246" s="75">
        <f t="shared" ca="1" si="319"/>
        <v>0</v>
      </c>
      <c r="Q2246" s="76" t="str">
        <f t="shared" ca="1" si="323"/>
        <v/>
      </c>
      <c r="R2246" s="75"/>
      <c r="S2246" s="77">
        <f t="shared" ca="1" si="320"/>
        <v>-1</v>
      </c>
      <c r="T2246" s="78"/>
      <c r="U2246" s="81">
        <f t="shared" ca="1" si="328"/>
        <v>665</v>
      </c>
      <c r="V2246" s="82">
        <f t="shared" ca="1" si="324"/>
        <v>175643.47999999975</v>
      </c>
      <c r="W2246" s="50"/>
      <c r="X2246" s="50"/>
      <c r="Y2246" s="50"/>
      <c r="Z2246" s="50"/>
      <c r="AA2246" s="50"/>
      <c r="AG2246" s="50"/>
      <c r="AH2246" s="50"/>
      <c r="AI2246" s="50"/>
      <c r="AJ2246" s="50"/>
      <c r="AK2246" s="50"/>
      <c r="AL2246" s="50"/>
      <c r="AM2246" s="50"/>
      <c r="AN2246" s="50"/>
      <c r="AO2246" s="50"/>
      <c r="AP2246" s="138" t="str">
        <f>IF(NOT($AS2246=$AS2247),ROW(),"")</f>
        <v/>
      </c>
      <c r="AQ2246" s="20" t="str">
        <f>IF(NOT(AS2246=AS2247),AS2247,"")</f>
        <v/>
      </c>
      <c r="AR2246" s="20" t="str">
        <f>INDEX($AB$15:$AM$15,MATCH($AS2246,$AB$11:$AM$11,0))</f>
        <v>out</v>
      </c>
      <c r="AS2246" s="20" t="str">
        <f>LEFT(AT2246,4)</f>
        <v>2008</v>
      </c>
      <c r="AT2246" s="139" t="str">
        <f>LEFT(B2246,6)</f>
        <v>200810</v>
      </c>
    </row>
    <row r="2247" spans="2:46" x14ac:dyDescent="0.25">
      <c r="B2247" s="11">
        <f>'Market Data'!B2233</f>
        <v>20081002</v>
      </c>
      <c r="C2247" s="2">
        <f>'Market Data'!C2233</f>
        <v>6146.5</v>
      </c>
      <c r="D2247" s="2">
        <f>'Market Data'!D2233</f>
        <v>6243.5</v>
      </c>
      <c r="E2247" s="2">
        <f>'Market Data'!E2233</f>
        <v>5992</v>
      </c>
      <c r="F2247" s="12">
        <f>'Market Data'!F2233</f>
        <v>6024.5</v>
      </c>
      <c r="H2247" s="151">
        <f t="shared" si="325"/>
        <v>2229</v>
      </c>
      <c r="I2247" s="244">
        <f ca="1">IF($H2247&lt;($J$6+1),"",PFE(OFFSET($F2247,0,0,-$J$6)))</f>
        <v>-0.20868764779154925</v>
      </c>
      <c r="J2247" s="19"/>
      <c r="K2247" s="139" t="str">
        <f t="shared" ca="1" si="326"/>
        <v>Short</v>
      </c>
      <c r="L2247" s="243" t="e">
        <f t="shared" ca="1" si="321"/>
        <v>#N/A</v>
      </c>
      <c r="M2247" s="242" t="e">
        <f t="shared" ca="1" si="322"/>
        <v>#N/A</v>
      </c>
      <c r="N2247" s="20"/>
      <c r="O2247" s="74">
        <f t="shared" ca="1" si="327"/>
        <v>-1</v>
      </c>
      <c r="P2247" s="75">
        <f t="shared" ca="1" si="319"/>
        <v>0</v>
      </c>
      <c r="Q2247" s="76" t="str">
        <f t="shared" ca="1" si="323"/>
        <v/>
      </c>
      <c r="R2247" s="75"/>
      <c r="S2247" s="77">
        <f t="shared" ca="1" si="320"/>
        <v>-1</v>
      </c>
      <c r="T2247" s="78"/>
      <c r="U2247" s="81">
        <f t="shared" ca="1" si="328"/>
        <v>6860</v>
      </c>
      <c r="V2247" s="82">
        <f t="shared" ca="1" si="324"/>
        <v>182503.47999999975</v>
      </c>
      <c r="W2247" s="50"/>
      <c r="X2247" s="50"/>
      <c r="Y2247" s="50"/>
      <c r="Z2247" s="50"/>
      <c r="AA2247" s="50"/>
      <c r="AG2247" s="50"/>
      <c r="AH2247" s="50"/>
      <c r="AI2247" s="50"/>
      <c r="AJ2247" s="50"/>
      <c r="AK2247" s="50"/>
      <c r="AL2247" s="50"/>
      <c r="AM2247" s="50"/>
      <c r="AN2247" s="50"/>
      <c r="AO2247" s="50"/>
      <c r="AP2247" s="138" t="str">
        <f>IF(NOT($AS2247=$AS2248),ROW(),"")</f>
        <v/>
      </c>
      <c r="AQ2247" s="20" t="str">
        <f>IF(NOT(AS2247=AS2248),AS2248,"")</f>
        <v/>
      </c>
      <c r="AR2247" s="20" t="str">
        <f>INDEX($AB$15:$AM$15,MATCH($AS2247,$AB$11:$AM$11,0))</f>
        <v>out</v>
      </c>
      <c r="AS2247" s="20" t="str">
        <f>LEFT(AT2247,4)</f>
        <v>2008</v>
      </c>
      <c r="AT2247" s="139" t="str">
        <f>LEFT(B2247,6)</f>
        <v>200810</v>
      </c>
    </row>
    <row r="2248" spans="2:46" x14ac:dyDescent="0.25">
      <c r="B2248" s="11">
        <f>'Market Data'!B2234</f>
        <v>20081003</v>
      </c>
      <c r="C2248" s="2">
        <f>'Market Data'!C2234</f>
        <v>6053</v>
      </c>
      <c r="D2248" s="2">
        <f>'Market Data'!D2234</f>
        <v>6196</v>
      </c>
      <c r="E2248" s="2">
        <f>'Market Data'!E2234</f>
        <v>5970.5</v>
      </c>
      <c r="F2248" s="12">
        <f>'Market Data'!F2234</f>
        <v>6182</v>
      </c>
      <c r="H2248" s="151">
        <f t="shared" si="325"/>
        <v>2230</v>
      </c>
      <c r="I2248" s="244">
        <f ca="1">IF($H2248&lt;($J$6+1),"",PFE(OFFSET($F2248,0,0,-$J$6)))</f>
        <v>-0.17366383962254459</v>
      </c>
      <c r="J2248" s="19"/>
      <c r="K2248" s="139" t="str">
        <f t="shared" ca="1" si="326"/>
        <v>Short</v>
      </c>
      <c r="L2248" s="243" t="e">
        <f t="shared" ca="1" si="321"/>
        <v>#N/A</v>
      </c>
      <c r="M2248" s="242" t="e">
        <f t="shared" ca="1" si="322"/>
        <v>#N/A</v>
      </c>
      <c r="N2248" s="20"/>
      <c r="O2248" s="74">
        <f t="shared" ca="1" si="327"/>
        <v>-1</v>
      </c>
      <c r="P2248" s="75">
        <f t="shared" ca="1" si="319"/>
        <v>0</v>
      </c>
      <c r="Q2248" s="76" t="str">
        <f t="shared" ca="1" si="323"/>
        <v/>
      </c>
      <c r="R2248" s="75"/>
      <c r="S2248" s="77">
        <f t="shared" ca="1" si="320"/>
        <v>-1</v>
      </c>
      <c r="T2248" s="78"/>
      <c r="U2248" s="81">
        <f t="shared" ca="1" si="328"/>
        <v>-5512.5</v>
      </c>
      <c r="V2248" s="82">
        <f t="shared" ca="1" si="324"/>
        <v>176990.97999999975</v>
      </c>
      <c r="W2248" s="50"/>
      <c r="X2248" s="50"/>
      <c r="Y2248" s="50"/>
      <c r="Z2248" s="50"/>
      <c r="AA2248" s="50"/>
      <c r="AG2248" s="50"/>
      <c r="AH2248" s="50"/>
      <c r="AI2248" s="50"/>
      <c r="AJ2248" s="50"/>
      <c r="AK2248" s="50"/>
      <c r="AL2248" s="50"/>
      <c r="AM2248" s="50"/>
      <c r="AN2248" s="50"/>
      <c r="AO2248" s="50"/>
      <c r="AP2248" s="138" t="str">
        <f>IF(NOT($AS2248=$AS2249),ROW(),"")</f>
        <v/>
      </c>
      <c r="AQ2248" s="20" t="str">
        <f>IF(NOT(AS2248=AS2249),AS2249,"")</f>
        <v/>
      </c>
      <c r="AR2248" s="20" t="str">
        <f>INDEX($AB$15:$AM$15,MATCH($AS2248,$AB$11:$AM$11,0))</f>
        <v>out</v>
      </c>
      <c r="AS2248" s="20" t="str">
        <f>LEFT(AT2248,4)</f>
        <v>2008</v>
      </c>
      <c r="AT2248" s="139" t="str">
        <f>LEFT(B2248,6)</f>
        <v>200810</v>
      </c>
    </row>
    <row r="2249" spans="2:46" x14ac:dyDescent="0.25">
      <c r="B2249" s="11">
        <f>'Market Data'!B2235</f>
        <v>20081006</v>
      </c>
      <c r="C2249" s="2">
        <f>'Market Data'!C2235</f>
        <v>5915</v>
      </c>
      <c r="D2249" s="2">
        <f>'Market Data'!D2235</f>
        <v>5929.5</v>
      </c>
      <c r="E2249" s="2">
        <f>'Market Data'!E2235</f>
        <v>5661.5</v>
      </c>
      <c r="F2249" s="12">
        <f>'Market Data'!F2235</f>
        <v>5712.5</v>
      </c>
      <c r="H2249" s="151">
        <f t="shared" si="325"/>
        <v>2231</v>
      </c>
      <c r="I2249" s="244">
        <f ca="1">IF($H2249&lt;($J$6+1),"",PFE(OFFSET($F2249,0,0,-$J$6)))</f>
        <v>-0.21635110845354644</v>
      </c>
      <c r="J2249" s="19"/>
      <c r="K2249" s="139" t="str">
        <f t="shared" ca="1" si="326"/>
        <v>Short</v>
      </c>
      <c r="L2249" s="243" t="e">
        <f t="shared" ca="1" si="321"/>
        <v>#N/A</v>
      </c>
      <c r="M2249" s="242" t="e">
        <f t="shared" ca="1" si="322"/>
        <v>#N/A</v>
      </c>
      <c r="N2249" s="20"/>
      <c r="O2249" s="74">
        <f t="shared" ca="1" si="327"/>
        <v>-1</v>
      </c>
      <c r="P2249" s="75">
        <f t="shared" ca="1" si="319"/>
        <v>0</v>
      </c>
      <c r="Q2249" s="76" t="str">
        <f t="shared" ca="1" si="323"/>
        <v/>
      </c>
      <c r="R2249" s="75"/>
      <c r="S2249" s="77">
        <f t="shared" ca="1" si="320"/>
        <v>-1</v>
      </c>
      <c r="T2249" s="78"/>
      <c r="U2249" s="81">
        <f t="shared" ca="1" si="328"/>
        <v>16432.5</v>
      </c>
      <c r="V2249" s="82">
        <f t="shared" ca="1" si="324"/>
        <v>193423.47999999975</v>
      </c>
      <c r="W2249" s="50"/>
      <c r="X2249" s="50"/>
      <c r="Y2249" s="50"/>
      <c r="Z2249" s="50"/>
      <c r="AA2249" s="50"/>
      <c r="AG2249" s="50"/>
      <c r="AH2249" s="50"/>
      <c r="AI2249" s="50"/>
      <c r="AJ2249" s="50"/>
      <c r="AK2249" s="50"/>
      <c r="AL2249" s="50"/>
      <c r="AM2249" s="50"/>
      <c r="AN2249" s="50"/>
      <c r="AO2249" s="50"/>
      <c r="AP2249" s="138" t="str">
        <f>IF(NOT($AS2249=$AS2250),ROW(),"")</f>
        <v/>
      </c>
      <c r="AQ2249" s="20" t="str">
        <f>IF(NOT(AS2249=AS2250),AS2250,"")</f>
        <v/>
      </c>
      <c r="AR2249" s="20" t="str">
        <f>INDEX($AB$15:$AM$15,MATCH($AS2249,$AB$11:$AM$11,0))</f>
        <v>out</v>
      </c>
      <c r="AS2249" s="20" t="str">
        <f>LEFT(AT2249,4)</f>
        <v>2008</v>
      </c>
      <c r="AT2249" s="139" t="str">
        <f>LEFT(B2249,6)</f>
        <v>200810</v>
      </c>
    </row>
    <row r="2250" spans="2:46" x14ac:dyDescent="0.25">
      <c r="B2250" s="11">
        <f>'Market Data'!B2236</f>
        <v>20081007</v>
      </c>
      <c r="C2250" s="2">
        <f>'Market Data'!C2236</f>
        <v>5819</v>
      </c>
      <c r="D2250" s="2">
        <f>'Market Data'!D2236</f>
        <v>5862.5</v>
      </c>
      <c r="E2250" s="2">
        <f>'Market Data'!E2236</f>
        <v>5623</v>
      </c>
      <c r="F2250" s="12">
        <f>'Market Data'!F2236</f>
        <v>5643</v>
      </c>
      <c r="H2250" s="151">
        <f t="shared" si="325"/>
        <v>2232</v>
      </c>
      <c r="I2250" s="244">
        <f ca="1">IF($H2250&lt;($J$6+1),"",PFE(OFFSET($F2250,0,0,-$J$6)))</f>
        <v>-0.23492628395952933</v>
      </c>
      <c r="J2250" s="19"/>
      <c r="K2250" s="139" t="str">
        <f t="shared" ca="1" si="326"/>
        <v>Short</v>
      </c>
      <c r="L2250" s="243" t="e">
        <f t="shared" ca="1" si="321"/>
        <v>#N/A</v>
      </c>
      <c r="M2250" s="242" t="e">
        <f t="shared" ca="1" si="322"/>
        <v>#N/A</v>
      </c>
      <c r="N2250" s="20"/>
      <c r="O2250" s="74">
        <f t="shared" ca="1" si="327"/>
        <v>-1</v>
      </c>
      <c r="P2250" s="75">
        <f t="shared" ca="1" si="319"/>
        <v>0</v>
      </c>
      <c r="Q2250" s="76" t="str">
        <f t="shared" ca="1" si="323"/>
        <v/>
      </c>
      <c r="R2250" s="75"/>
      <c r="S2250" s="77">
        <f t="shared" ca="1" si="320"/>
        <v>-1</v>
      </c>
      <c r="T2250" s="78"/>
      <c r="U2250" s="81">
        <f t="shared" ca="1" si="328"/>
        <v>2432.5</v>
      </c>
      <c r="V2250" s="82">
        <f t="shared" ca="1" si="324"/>
        <v>195855.97999999975</v>
      </c>
      <c r="W2250" s="50"/>
      <c r="X2250" s="50"/>
      <c r="Y2250" s="50"/>
      <c r="Z2250" s="50"/>
      <c r="AA2250" s="50"/>
      <c r="AG2250" s="50"/>
      <c r="AH2250" s="50"/>
      <c r="AI2250" s="50"/>
      <c r="AJ2250" s="50"/>
      <c r="AK2250" s="50"/>
      <c r="AL2250" s="50"/>
      <c r="AM2250" s="50"/>
      <c r="AN2250" s="50"/>
      <c r="AO2250" s="50"/>
      <c r="AP2250" s="138" t="str">
        <f>IF(NOT($AS2250=$AS2251),ROW(),"")</f>
        <v/>
      </c>
      <c r="AQ2250" s="20" t="str">
        <f>IF(NOT(AS2250=AS2251),AS2251,"")</f>
        <v/>
      </c>
      <c r="AR2250" s="20" t="str">
        <f>INDEX($AB$15:$AM$15,MATCH($AS2250,$AB$11:$AM$11,0))</f>
        <v>out</v>
      </c>
      <c r="AS2250" s="20" t="str">
        <f>LEFT(AT2250,4)</f>
        <v>2008</v>
      </c>
      <c r="AT2250" s="139" t="str">
        <f>LEFT(B2250,6)</f>
        <v>200810</v>
      </c>
    </row>
    <row r="2251" spans="2:46" x14ac:dyDescent="0.25">
      <c r="B2251" s="11">
        <f>'Market Data'!B2237</f>
        <v>20081008</v>
      </c>
      <c r="C2251" s="2">
        <f>'Market Data'!C2237</f>
        <v>5483</v>
      </c>
      <c r="D2251" s="2">
        <f>'Market Data'!D2237</f>
        <v>5693</v>
      </c>
      <c r="E2251" s="2">
        <f>'Market Data'!E2237</f>
        <v>5220</v>
      </c>
      <c r="F2251" s="12">
        <f>'Market Data'!F2237</f>
        <v>5332</v>
      </c>
      <c r="H2251" s="151">
        <f t="shared" si="325"/>
        <v>2233</v>
      </c>
      <c r="I2251" s="244">
        <f ca="1">IF($H2251&lt;($J$6+1),"",PFE(OFFSET($F2251,0,0,-$J$6)))</f>
        <v>-0.27777700647373138</v>
      </c>
      <c r="J2251" s="19"/>
      <c r="K2251" s="139" t="str">
        <f t="shared" ca="1" si="326"/>
        <v>Short</v>
      </c>
      <c r="L2251" s="243" t="e">
        <f t="shared" ca="1" si="321"/>
        <v>#N/A</v>
      </c>
      <c r="M2251" s="242" t="e">
        <f t="shared" ca="1" si="322"/>
        <v>#N/A</v>
      </c>
      <c r="N2251" s="20"/>
      <c r="O2251" s="74">
        <f t="shared" ca="1" si="327"/>
        <v>-1</v>
      </c>
      <c r="P2251" s="75">
        <f t="shared" ca="1" si="319"/>
        <v>0</v>
      </c>
      <c r="Q2251" s="76" t="str">
        <f t="shared" ca="1" si="323"/>
        <v/>
      </c>
      <c r="R2251" s="75"/>
      <c r="S2251" s="77">
        <f t="shared" ca="1" si="320"/>
        <v>-1</v>
      </c>
      <c r="T2251" s="78"/>
      <c r="U2251" s="81">
        <f t="shared" ca="1" si="328"/>
        <v>10885</v>
      </c>
      <c r="V2251" s="82">
        <f t="shared" ca="1" si="324"/>
        <v>206740.97999999975</v>
      </c>
      <c r="W2251" s="50"/>
      <c r="X2251" s="50"/>
      <c r="Y2251" s="50"/>
      <c r="Z2251" s="50"/>
      <c r="AA2251" s="50"/>
      <c r="AG2251" s="50"/>
      <c r="AH2251" s="50"/>
      <c r="AI2251" s="50"/>
      <c r="AJ2251" s="50"/>
      <c r="AK2251" s="50"/>
      <c r="AL2251" s="50"/>
      <c r="AM2251" s="50"/>
      <c r="AN2251" s="50"/>
      <c r="AO2251" s="50"/>
      <c r="AP2251" s="138" t="str">
        <f>IF(NOT($AS2251=$AS2252),ROW(),"")</f>
        <v/>
      </c>
      <c r="AQ2251" s="20" t="str">
        <f>IF(NOT(AS2251=AS2252),AS2252,"")</f>
        <v/>
      </c>
      <c r="AR2251" s="20" t="str">
        <f>INDEX($AB$15:$AM$15,MATCH($AS2251,$AB$11:$AM$11,0))</f>
        <v>out</v>
      </c>
      <c r="AS2251" s="20" t="str">
        <f>LEFT(AT2251,4)</f>
        <v>2008</v>
      </c>
      <c r="AT2251" s="139" t="str">
        <f>LEFT(B2251,6)</f>
        <v>200810</v>
      </c>
    </row>
    <row r="2252" spans="2:46" x14ac:dyDescent="0.25">
      <c r="B2252" s="11">
        <f>'Market Data'!B2238</f>
        <v>20081009</v>
      </c>
      <c r="C2252" s="2">
        <f>'Market Data'!C2238</f>
        <v>5365</v>
      </c>
      <c r="D2252" s="2">
        <f>'Market Data'!D2238</f>
        <v>5507</v>
      </c>
      <c r="E2252" s="2">
        <f>'Market Data'!E2238</f>
        <v>5163</v>
      </c>
      <c r="F2252" s="12">
        <f>'Market Data'!F2238</f>
        <v>5221.5</v>
      </c>
      <c r="H2252" s="151">
        <f t="shared" si="325"/>
        <v>2234</v>
      </c>
      <c r="I2252" s="244">
        <f ca="1">IF($H2252&lt;($J$6+1),"",PFE(OFFSET($F2252,0,0,-$J$6)))</f>
        <v>-0.28865488983164284</v>
      </c>
      <c r="J2252" s="19"/>
      <c r="K2252" s="139" t="str">
        <f t="shared" ca="1" si="326"/>
        <v>Short</v>
      </c>
      <c r="L2252" s="243" t="e">
        <f t="shared" ca="1" si="321"/>
        <v>#N/A</v>
      </c>
      <c r="M2252" s="242" t="e">
        <f t="shared" ca="1" si="322"/>
        <v>#N/A</v>
      </c>
      <c r="N2252" s="20"/>
      <c r="O2252" s="74">
        <f t="shared" ca="1" si="327"/>
        <v>-1</v>
      </c>
      <c r="P2252" s="75">
        <f t="shared" ca="1" si="319"/>
        <v>0</v>
      </c>
      <c r="Q2252" s="76" t="str">
        <f t="shared" ca="1" si="323"/>
        <v/>
      </c>
      <c r="R2252" s="75"/>
      <c r="S2252" s="77">
        <f t="shared" ca="1" si="320"/>
        <v>-1</v>
      </c>
      <c r="T2252" s="78"/>
      <c r="U2252" s="81">
        <f t="shared" ca="1" si="328"/>
        <v>3867.5</v>
      </c>
      <c r="V2252" s="82">
        <f t="shared" ca="1" si="324"/>
        <v>210608.47999999975</v>
      </c>
      <c r="W2252" s="50"/>
      <c r="X2252" s="50"/>
      <c r="Y2252" s="50"/>
      <c r="Z2252" s="50"/>
      <c r="AA2252" s="50"/>
      <c r="AG2252" s="50"/>
      <c r="AH2252" s="50"/>
      <c r="AI2252" s="50"/>
      <c r="AJ2252" s="50"/>
      <c r="AK2252" s="50"/>
      <c r="AL2252" s="50"/>
      <c r="AM2252" s="50"/>
      <c r="AN2252" s="50"/>
      <c r="AO2252" s="50"/>
      <c r="AP2252" s="138" t="str">
        <f>IF(NOT($AS2252=$AS2253),ROW(),"")</f>
        <v/>
      </c>
      <c r="AQ2252" s="20" t="str">
        <f>IF(NOT(AS2252=AS2253),AS2253,"")</f>
        <v/>
      </c>
      <c r="AR2252" s="20" t="str">
        <f>INDEX($AB$15:$AM$15,MATCH($AS2252,$AB$11:$AM$11,0))</f>
        <v>out</v>
      </c>
      <c r="AS2252" s="20" t="str">
        <f>LEFT(AT2252,4)</f>
        <v>2008</v>
      </c>
      <c r="AT2252" s="139" t="str">
        <f>LEFT(B2252,6)</f>
        <v>200810</v>
      </c>
    </row>
    <row r="2253" spans="2:46" x14ac:dyDescent="0.25">
      <c r="B2253" s="11">
        <f>'Market Data'!B2239</f>
        <v>20081010</v>
      </c>
      <c r="C2253" s="134">
        <f>'Market Data'!C2239</f>
        <v>4917</v>
      </c>
      <c r="D2253" s="134">
        <f>'Market Data'!D2239</f>
        <v>5008</v>
      </c>
      <c r="E2253" s="134">
        <f>'Market Data'!E2239</f>
        <v>4641</v>
      </c>
      <c r="F2253" s="135">
        <f>'Market Data'!F2239</f>
        <v>4894</v>
      </c>
      <c r="H2253" s="151">
        <f t="shared" si="325"/>
        <v>2235</v>
      </c>
      <c r="I2253" s="244">
        <f ca="1">IF($H2253&lt;($J$6+1),"",PFE(OFFSET($F2253,0,0,-$J$6)))</f>
        <v>-0.32989632201933683</v>
      </c>
      <c r="J2253" s="19"/>
      <c r="K2253" s="139" t="str">
        <f t="shared" ca="1" si="326"/>
        <v>Short</v>
      </c>
      <c r="L2253" s="243" t="e">
        <f t="shared" ca="1" si="321"/>
        <v>#N/A</v>
      </c>
      <c r="M2253" s="242" t="e">
        <f t="shared" ca="1" si="322"/>
        <v>#N/A</v>
      </c>
      <c r="N2253" s="20"/>
      <c r="O2253" s="74">
        <f t="shared" ca="1" si="327"/>
        <v>-1</v>
      </c>
      <c r="P2253" s="75">
        <f t="shared" ca="1" si="319"/>
        <v>0</v>
      </c>
      <c r="Q2253" s="76" t="str">
        <f t="shared" ca="1" si="323"/>
        <v/>
      </c>
      <c r="R2253" s="75"/>
      <c r="S2253" s="77">
        <f t="shared" ca="1" si="320"/>
        <v>-1</v>
      </c>
      <c r="T2253" s="78"/>
      <c r="U2253" s="81">
        <f t="shared" ca="1" si="328"/>
        <v>11462.5</v>
      </c>
      <c r="V2253" s="82">
        <f t="shared" ca="1" si="324"/>
        <v>222070.97999999975</v>
      </c>
      <c r="W2253" s="50"/>
      <c r="X2253" s="50"/>
      <c r="Y2253" s="50"/>
      <c r="Z2253" s="50"/>
      <c r="AA2253" s="50"/>
      <c r="AG2253" s="50"/>
      <c r="AH2253" s="50"/>
      <c r="AI2253" s="50"/>
      <c r="AJ2253" s="50"/>
      <c r="AK2253" s="50"/>
      <c r="AL2253" s="50"/>
      <c r="AM2253" s="50"/>
      <c r="AN2253" s="50"/>
      <c r="AO2253" s="50"/>
      <c r="AP2253" s="138" t="str">
        <f>IF(NOT($AS2253=$AS2254),ROW(),"")</f>
        <v/>
      </c>
      <c r="AQ2253" s="20" t="str">
        <f>IF(NOT(AS2253=AS2254),AS2254,"")</f>
        <v/>
      </c>
      <c r="AR2253" s="20" t="str">
        <f>INDEX($AB$15:$AM$15,MATCH($AS2253,$AB$11:$AM$11,0))</f>
        <v>out</v>
      </c>
      <c r="AS2253" s="20" t="str">
        <f>LEFT(AT2253,4)</f>
        <v>2008</v>
      </c>
      <c r="AT2253" s="139" t="str">
        <f>LEFT(B2253,6)</f>
        <v>200810</v>
      </c>
    </row>
    <row r="2254" spans="2:46" x14ac:dyDescent="0.25">
      <c r="B2254" s="11">
        <f>'Market Data'!B2240</f>
        <v>20081013</v>
      </c>
      <c r="C2254" s="2">
        <f>'Market Data'!C2240</f>
        <v>5130.5</v>
      </c>
      <c r="D2254" s="2">
        <f>'Market Data'!D2240</f>
        <v>5468</v>
      </c>
      <c r="E2254" s="2">
        <f>'Market Data'!E2240</f>
        <v>5082</v>
      </c>
      <c r="F2254" s="12">
        <f>'Market Data'!F2240</f>
        <v>5461</v>
      </c>
      <c r="H2254" s="151">
        <f t="shared" si="325"/>
        <v>2236</v>
      </c>
      <c r="I2254" s="244">
        <f ca="1">IF($H2254&lt;($J$6+1),"",PFE(OFFSET($F2254,0,0,-$J$6)))</f>
        <v>-0.22552813968429153</v>
      </c>
      <c r="J2254" s="19"/>
      <c r="K2254" s="139" t="str">
        <f t="shared" ca="1" si="326"/>
        <v>Short</v>
      </c>
      <c r="L2254" s="243" t="e">
        <f t="shared" ca="1" si="321"/>
        <v>#N/A</v>
      </c>
      <c r="M2254" s="242" t="e">
        <f t="shared" ca="1" si="322"/>
        <v>#N/A</v>
      </c>
      <c r="N2254" s="20"/>
      <c r="O2254" s="74">
        <f t="shared" ca="1" si="327"/>
        <v>-1</v>
      </c>
      <c r="P2254" s="75">
        <f t="shared" ca="1" si="319"/>
        <v>0</v>
      </c>
      <c r="Q2254" s="76" t="str">
        <f t="shared" ca="1" si="323"/>
        <v/>
      </c>
      <c r="R2254" s="75"/>
      <c r="S2254" s="77">
        <f t="shared" ca="1" si="320"/>
        <v>-1</v>
      </c>
      <c r="T2254" s="78"/>
      <c r="U2254" s="81">
        <f t="shared" ca="1" si="328"/>
        <v>-19845</v>
      </c>
      <c r="V2254" s="82">
        <f t="shared" ca="1" si="324"/>
        <v>202225.97999999975</v>
      </c>
      <c r="W2254" s="50"/>
      <c r="X2254" s="50"/>
      <c r="Y2254" s="50"/>
      <c r="Z2254" s="50"/>
      <c r="AA2254" s="50"/>
      <c r="AG2254" s="50"/>
      <c r="AH2254" s="50"/>
      <c r="AI2254" s="50"/>
      <c r="AJ2254" s="50"/>
      <c r="AK2254" s="50"/>
      <c r="AL2254" s="50"/>
      <c r="AM2254" s="50"/>
      <c r="AN2254" s="50"/>
      <c r="AO2254" s="50"/>
      <c r="AP2254" s="138" t="str">
        <f>IF(NOT($AS2254=$AS2255),ROW(),"")</f>
        <v/>
      </c>
      <c r="AQ2254" s="20" t="str">
        <f>IF(NOT(AS2254=AS2255),AS2255,"")</f>
        <v/>
      </c>
      <c r="AR2254" s="20" t="str">
        <f>INDEX($AB$15:$AM$15,MATCH($AS2254,$AB$11:$AM$11,0))</f>
        <v>out</v>
      </c>
      <c r="AS2254" s="20" t="str">
        <f>LEFT(AT2254,4)</f>
        <v>2008</v>
      </c>
      <c r="AT2254" s="139" t="str">
        <f>LEFT(B2254,6)</f>
        <v>200810</v>
      </c>
    </row>
    <row r="2255" spans="2:46" x14ac:dyDescent="0.25">
      <c r="B2255" s="11">
        <f>'Market Data'!B2241</f>
        <v>20081014</v>
      </c>
      <c r="C2255" s="2">
        <f>'Market Data'!C2241</f>
        <v>5675</v>
      </c>
      <c r="D2255" s="2">
        <f>'Market Data'!D2241</f>
        <v>5727.5</v>
      </c>
      <c r="E2255" s="2">
        <f>'Market Data'!E2241</f>
        <v>5438.5</v>
      </c>
      <c r="F2255" s="12">
        <f>'Market Data'!F2241</f>
        <v>5554.5</v>
      </c>
      <c r="H2255" s="151">
        <f t="shared" si="325"/>
        <v>2237</v>
      </c>
      <c r="I2255" s="244">
        <f ca="1">IF($H2255&lt;($J$6+1),"",PFE(OFFSET($F2255,0,0,-$J$6)))</f>
        <v>-0.21189000274770348</v>
      </c>
      <c r="J2255" s="19"/>
      <c r="K2255" s="139" t="str">
        <f t="shared" ca="1" si="326"/>
        <v>Short</v>
      </c>
      <c r="L2255" s="243" t="e">
        <f t="shared" ca="1" si="321"/>
        <v>#N/A</v>
      </c>
      <c r="M2255" s="242" t="e">
        <f t="shared" ca="1" si="322"/>
        <v>#N/A</v>
      </c>
      <c r="N2255" s="20"/>
      <c r="O2255" s="74">
        <f t="shared" ca="1" si="327"/>
        <v>-1</v>
      </c>
      <c r="P2255" s="75">
        <f t="shared" ca="1" si="319"/>
        <v>0</v>
      </c>
      <c r="Q2255" s="76" t="str">
        <f t="shared" ca="1" si="323"/>
        <v/>
      </c>
      <c r="R2255" s="75"/>
      <c r="S2255" s="77">
        <f t="shared" ca="1" si="320"/>
        <v>-1</v>
      </c>
      <c r="T2255" s="78"/>
      <c r="U2255" s="81">
        <f t="shared" ca="1" si="328"/>
        <v>-3272.5</v>
      </c>
      <c r="V2255" s="82">
        <f t="shared" ca="1" si="324"/>
        <v>198953.47999999975</v>
      </c>
      <c r="W2255" s="50"/>
      <c r="X2255" s="50"/>
      <c r="Y2255" s="50"/>
      <c r="Z2255" s="50"/>
      <c r="AA2255" s="50"/>
      <c r="AG2255" s="50"/>
      <c r="AH2255" s="50"/>
      <c r="AI2255" s="50"/>
      <c r="AJ2255" s="50"/>
      <c r="AK2255" s="50"/>
      <c r="AL2255" s="50"/>
      <c r="AM2255" s="50"/>
      <c r="AN2255" s="50"/>
      <c r="AO2255" s="50"/>
      <c r="AP2255" s="138" t="str">
        <f>IF(NOT($AS2255=$AS2256),ROW(),"")</f>
        <v/>
      </c>
      <c r="AQ2255" s="20" t="str">
        <f>IF(NOT(AS2255=AS2256),AS2256,"")</f>
        <v/>
      </c>
      <c r="AR2255" s="20" t="str">
        <f>INDEX($AB$15:$AM$15,MATCH($AS2255,$AB$11:$AM$11,0))</f>
        <v>out</v>
      </c>
      <c r="AS2255" s="20" t="str">
        <f>LEFT(AT2255,4)</f>
        <v>2008</v>
      </c>
      <c r="AT2255" s="139" t="str">
        <f>LEFT(B2255,6)</f>
        <v>200810</v>
      </c>
    </row>
    <row r="2256" spans="2:46" x14ac:dyDescent="0.25">
      <c r="B2256" s="11">
        <f>'Market Data'!B2242</f>
        <v>20081015</v>
      </c>
      <c r="C2256" s="2">
        <f>'Market Data'!C2242</f>
        <v>5534.5</v>
      </c>
      <c r="D2256" s="2">
        <f>'Market Data'!D2242</f>
        <v>5548</v>
      </c>
      <c r="E2256" s="2">
        <f>'Market Data'!E2242</f>
        <v>5126.5</v>
      </c>
      <c r="F2256" s="12">
        <f>'Market Data'!F2242</f>
        <v>5192</v>
      </c>
      <c r="H2256" s="151">
        <f t="shared" si="325"/>
        <v>2238</v>
      </c>
      <c r="I2256" s="244">
        <f ca="1">IF($H2256&lt;($J$6+1),"",PFE(OFFSET($F2256,0,0,-$J$6)))</f>
        <v>-0.22997338449699878</v>
      </c>
      <c r="J2256" s="19"/>
      <c r="K2256" s="139" t="str">
        <f t="shared" ca="1" si="326"/>
        <v>Short</v>
      </c>
      <c r="L2256" s="243" t="e">
        <f t="shared" ca="1" si="321"/>
        <v>#N/A</v>
      </c>
      <c r="M2256" s="242" t="e">
        <f t="shared" ca="1" si="322"/>
        <v>#N/A</v>
      </c>
      <c r="N2256" s="20"/>
      <c r="O2256" s="74">
        <f t="shared" ca="1" si="327"/>
        <v>-1</v>
      </c>
      <c r="P2256" s="75">
        <f t="shared" ca="1" si="319"/>
        <v>0</v>
      </c>
      <c r="Q2256" s="76" t="str">
        <f t="shared" ca="1" si="323"/>
        <v/>
      </c>
      <c r="R2256" s="75"/>
      <c r="S2256" s="77">
        <f t="shared" ca="1" si="320"/>
        <v>-1</v>
      </c>
      <c r="T2256" s="78"/>
      <c r="U2256" s="81">
        <f t="shared" ca="1" si="328"/>
        <v>12687.5</v>
      </c>
      <c r="V2256" s="82">
        <f t="shared" ca="1" si="324"/>
        <v>211640.97999999975</v>
      </c>
      <c r="W2256" s="50"/>
      <c r="X2256" s="50"/>
      <c r="Y2256" s="50"/>
      <c r="Z2256" s="50"/>
      <c r="AA2256" s="50"/>
      <c r="AG2256" s="50"/>
      <c r="AH2256" s="50"/>
      <c r="AI2256" s="50"/>
      <c r="AJ2256" s="50"/>
      <c r="AK2256" s="50"/>
      <c r="AL2256" s="50"/>
      <c r="AM2256" s="50"/>
      <c r="AN2256" s="50"/>
      <c r="AO2256" s="50"/>
      <c r="AP2256" s="138" t="str">
        <f>IF(NOT($AS2256=$AS2257),ROW(),"")</f>
        <v/>
      </c>
      <c r="AQ2256" s="20" t="str">
        <f>IF(NOT(AS2256=AS2257),AS2257,"")</f>
        <v/>
      </c>
      <c r="AR2256" s="20" t="str">
        <f>INDEX($AB$15:$AM$15,MATCH($AS2256,$AB$11:$AM$11,0))</f>
        <v>out</v>
      </c>
      <c r="AS2256" s="20" t="str">
        <f>LEFT(AT2256,4)</f>
        <v>2008</v>
      </c>
      <c r="AT2256" s="139" t="str">
        <f>LEFT(B2256,6)</f>
        <v>200810</v>
      </c>
    </row>
    <row r="2257" spans="2:46" x14ac:dyDescent="0.25">
      <c r="B2257" s="11">
        <f>'Market Data'!B2243</f>
        <v>20081016</v>
      </c>
      <c r="C2257" s="2">
        <f>'Market Data'!C2243</f>
        <v>4863</v>
      </c>
      <c r="D2257" s="2">
        <f>'Market Data'!D2243</f>
        <v>5234</v>
      </c>
      <c r="E2257" s="2">
        <f>'Market Data'!E2243</f>
        <v>4854.5</v>
      </c>
      <c r="F2257" s="12">
        <f>'Market Data'!F2243</f>
        <v>5010</v>
      </c>
      <c r="H2257" s="151">
        <f t="shared" si="325"/>
        <v>2239</v>
      </c>
      <c r="I2257" s="244">
        <f ca="1">IF($H2257&lt;($J$6+1),"",PFE(OFFSET($F2257,0,0,-$J$6)))</f>
        <v>-0.25237293225264851</v>
      </c>
      <c r="J2257" s="19"/>
      <c r="K2257" s="139" t="str">
        <f t="shared" ca="1" si="326"/>
        <v>Short</v>
      </c>
      <c r="L2257" s="243" t="e">
        <f t="shared" ca="1" si="321"/>
        <v>#N/A</v>
      </c>
      <c r="M2257" s="242" t="e">
        <f t="shared" ca="1" si="322"/>
        <v>#N/A</v>
      </c>
      <c r="N2257" s="20"/>
      <c r="O2257" s="74">
        <f t="shared" ca="1" si="327"/>
        <v>-1</v>
      </c>
      <c r="P2257" s="75">
        <f t="shared" ref="P2257:P2320" ca="1" si="329">$O2257-S2257</f>
        <v>0</v>
      </c>
      <c r="Q2257" s="76" t="str">
        <f t="shared" ca="1" si="323"/>
        <v/>
      </c>
      <c r="R2257" s="75"/>
      <c r="S2257" s="77">
        <f t="shared" ca="1" si="320"/>
        <v>-1</v>
      </c>
      <c r="T2257" s="78"/>
      <c r="U2257" s="81">
        <f t="shared" ca="1" si="328"/>
        <v>6370</v>
      </c>
      <c r="V2257" s="82">
        <f t="shared" ca="1" si="324"/>
        <v>218010.97999999975</v>
      </c>
      <c r="W2257" s="50"/>
      <c r="X2257" s="50"/>
      <c r="Y2257" s="50"/>
      <c r="Z2257" s="50"/>
      <c r="AA2257" s="50"/>
      <c r="AG2257" s="50"/>
      <c r="AH2257" s="50"/>
      <c r="AI2257" s="50"/>
      <c r="AJ2257" s="50"/>
      <c r="AK2257" s="50"/>
      <c r="AL2257" s="50"/>
      <c r="AM2257" s="50"/>
      <c r="AN2257" s="50"/>
      <c r="AO2257" s="50"/>
      <c r="AP2257" s="138" t="str">
        <f>IF(NOT($AS2257=$AS2258),ROW(),"")</f>
        <v/>
      </c>
      <c r="AQ2257" s="20" t="str">
        <f>IF(NOT(AS2257=AS2258),AS2258,"")</f>
        <v/>
      </c>
      <c r="AR2257" s="20" t="str">
        <f>INDEX($AB$15:$AM$15,MATCH($AS2257,$AB$11:$AM$11,0))</f>
        <v>out</v>
      </c>
      <c r="AS2257" s="20" t="str">
        <f>LEFT(AT2257,4)</f>
        <v>2008</v>
      </c>
      <c r="AT2257" s="139" t="str">
        <f>LEFT(B2257,6)</f>
        <v>200810</v>
      </c>
    </row>
    <row r="2258" spans="2:46" x14ac:dyDescent="0.25">
      <c r="B2258" s="11">
        <f>'Market Data'!B2244</f>
        <v>20081017</v>
      </c>
      <c r="C2258" s="2">
        <f>'Market Data'!C2244</f>
        <v>5228</v>
      </c>
      <c r="D2258" s="2">
        <f>'Market Data'!D2244</f>
        <v>5237</v>
      </c>
      <c r="E2258" s="2">
        <f>'Market Data'!E2244</f>
        <v>4918</v>
      </c>
      <c r="F2258" s="12">
        <f>'Market Data'!F2244</f>
        <v>5236.5</v>
      </c>
      <c r="H2258" s="151">
        <f t="shared" si="325"/>
        <v>2240</v>
      </c>
      <c r="I2258" s="244">
        <f ca="1">IF($H2258&lt;($J$6+1),"",PFE(OFFSET($F2258,0,0,-$J$6)))</f>
        <v>-0.21354920541234707</v>
      </c>
      <c r="J2258" s="19"/>
      <c r="K2258" s="139" t="str">
        <f t="shared" ca="1" si="326"/>
        <v>Short</v>
      </c>
      <c r="L2258" s="243" t="e">
        <f t="shared" ca="1" si="321"/>
        <v>#N/A</v>
      </c>
      <c r="M2258" s="242" t="e">
        <f t="shared" ca="1" si="322"/>
        <v>#N/A</v>
      </c>
      <c r="N2258" s="20"/>
      <c r="O2258" s="74">
        <f t="shared" ca="1" si="327"/>
        <v>-1</v>
      </c>
      <c r="P2258" s="75">
        <f t="shared" ca="1" si="329"/>
        <v>0</v>
      </c>
      <c r="Q2258" s="76" t="str">
        <f t="shared" ca="1" si="323"/>
        <v/>
      </c>
      <c r="R2258" s="75"/>
      <c r="S2258" s="77">
        <f t="shared" ref="S2258:S2321" ca="1" si="330">IF($Q2257="Fill",$O2257,$S2257)</f>
        <v>-1</v>
      </c>
      <c r="T2258" s="78"/>
      <c r="U2258" s="81">
        <f t="shared" ca="1" si="328"/>
        <v>-7927.5</v>
      </c>
      <c r="V2258" s="82">
        <f t="shared" ca="1" si="324"/>
        <v>210083.47999999975</v>
      </c>
      <c r="W2258" s="50"/>
      <c r="X2258" s="50"/>
      <c r="Y2258" s="50"/>
      <c r="Z2258" s="50"/>
      <c r="AA2258" s="50"/>
      <c r="AG2258" s="50"/>
      <c r="AH2258" s="50"/>
      <c r="AI2258" s="50"/>
      <c r="AJ2258" s="50"/>
      <c r="AK2258" s="50"/>
      <c r="AL2258" s="50"/>
      <c r="AM2258" s="50"/>
      <c r="AN2258" s="50"/>
      <c r="AO2258" s="50"/>
      <c r="AP2258" s="138" t="str">
        <f>IF(NOT($AS2258=$AS2259),ROW(),"")</f>
        <v/>
      </c>
      <c r="AQ2258" s="20" t="str">
        <f>IF(NOT(AS2258=AS2259),AS2259,"")</f>
        <v/>
      </c>
      <c r="AR2258" s="20" t="str">
        <f>INDEX($AB$15:$AM$15,MATCH($AS2258,$AB$11:$AM$11,0))</f>
        <v>out</v>
      </c>
      <c r="AS2258" s="20" t="str">
        <f>LEFT(AT2258,4)</f>
        <v>2008</v>
      </c>
      <c r="AT2258" s="139" t="str">
        <f>LEFT(B2258,6)</f>
        <v>200810</v>
      </c>
    </row>
    <row r="2259" spans="2:46" x14ac:dyDescent="0.25">
      <c r="B2259" s="11">
        <f>'Market Data'!B2245</f>
        <v>20081020</v>
      </c>
      <c r="C2259" s="2">
        <f>'Market Data'!C2245</f>
        <v>5223</v>
      </c>
      <c r="D2259" s="2">
        <f>'Market Data'!D2245</f>
        <v>5287</v>
      </c>
      <c r="E2259" s="2">
        <f>'Market Data'!E2245</f>
        <v>5091</v>
      </c>
      <c r="F2259" s="12">
        <f>'Market Data'!F2245</f>
        <v>5206.5</v>
      </c>
      <c r="H2259" s="151">
        <f t="shared" si="325"/>
        <v>2241</v>
      </c>
      <c r="I2259" s="244">
        <f ca="1">IF($H2259&lt;($J$6+1),"",PFE(OFFSET($F2259,0,0,-$J$6)))</f>
        <v>-0.22550855616372878</v>
      </c>
      <c r="J2259" s="19"/>
      <c r="K2259" s="139" t="str">
        <f t="shared" ca="1" si="326"/>
        <v>Short</v>
      </c>
      <c r="L2259" s="243" t="e">
        <f t="shared" ref="L2259:L2322" ca="1" si="331">IF(AND($K2259="Long",$K2258&lt;&gt;"Long"),$F2259,NA())</f>
        <v>#N/A</v>
      </c>
      <c r="M2259" s="242" t="e">
        <f t="shared" ref="M2259:M2322" ca="1" si="332">IF(AND($K2259="Short",$K2258&lt;&gt;"Short"),$F2259,NA())</f>
        <v>#N/A</v>
      </c>
      <c r="N2259" s="20"/>
      <c r="O2259" s="74">
        <f t="shared" ca="1" si="327"/>
        <v>-1</v>
      </c>
      <c r="P2259" s="75">
        <f t="shared" ca="1" si="329"/>
        <v>0</v>
      </c>
      <c r="Q2259" s="76" t="str">
        <f t="shared" ref="Q2259:Q2322" ca="1" si="333">IF(NOT($P2259=0),"Fill","")</f>
        <v/>
      </c>
      <c r="R2259" s="75"/>
      <c r="S2259" s="77">
        <f t="shared" ca="1" si="330"/>
        <v>-1</v>
      </c>
      <c r="T2259" s="78"/>
      <c r="U2259" s="81">
        <f t="shared" ca="1" si="328"/>
        <v>1050</v>
      </c>
      <c r="V2259" s="82">
        <f t="shared" ref="V2259:V2322" ca="1" si="334">V2258+U2259</f>
        <v>211133.47999999975</v>
      </c>
      <c r="W2259" s="50"/>
      <c r="X2259" s="50"/>
      <c r="Y2259" s="50"/>
      <c r="Z2259" s="50"/>
      <c r="AA2259" s="50"/>
      <c r="AG2259" s="50"/>
      <c r="AH2259" s="50"/>
      <c r="AI2259" s="50"/>
      <c r="AJ2259" s="50"/>
      <c r="AK2259" s="50"/>
      <c r="AL2259" s="50"/>
      <c r="AM2259" s="50"/>
      <c r="AN2259" s="50"/>
      <c r="AO2259" s="50"/>
      <c r="AP2259" s="138" t="str">
        <f>IF(NOT($AS2259=$AS2260),ROW(),"")</f>
        <v/>
      </c>
      <c r="AQ2259" s="20" t="str">
        <f>IF(NOT(AS2259=AS2260),AS2260,"")</f>
        <v/>
      </c>
      <c r="AR2259" s="20" t="str">
        <f>INDEX($AB$15:$AM$15,MATCH($AS2259,$AB$11:$AM$11,0))</f>
        <v>out</v>
      </c>
      <c r="AS2259" s="20" t="str">
        <f>LEFT(AT2259,4)</f>
        <v>2008</v>
      </c>
      <c r="AT2259" s="139" t="str">
        <f>LEFT(B2259,6)</f>
        <v>200810</v>
      </c>
    </row>
    <row r="2260" spans="2:46" x14ac:dyDescent="0.25">
      <c r="B2260" s="11">
        <f>'Market Data'!B2246</f>
        <v>20081021</v>
      </c>
      <c r="C2260" s="2">
        <f>'Market Data'!C2246</f>
        <v>5260</v>
      </c>
      <c r="D2260" s="2">
        <f>'Market Data'!D2246</f>
        <v>5265.5</v>
      </c>
      <c r="E2260" s="2">
        <f>'Market Data'!E2246</f>
        <v>5007.5</v>
      </c>
      <c r="F2260" s="12">
        <f>'Market Data'!F2246</f>
        <v>5021.5</v>
      </c>
      <c r="H2260" s="151">
        <f t="shared" ref="H2260:H2323" si="335">ROW()-ROW(H$18)</f>
        <v>2242</v>
      </c>
      <c r="I2260" s="244">
        <f ca="1">IF($H2260&lt;($J$6+1),"",PFE(OFFSET($F2260,0,0,-$J$6)))</f>
        <v>-0.22617197112609441</v>
      </c>
      <c r="J2260" s="19"/>
      <c r="K2260" s="139" t="str">
        <f t="shared" ref="K2260:K2323" ca="1" si="336">IF($I2260="","",IF($I2260&gt;$J$4,"Long",IF($I2260&lt;$J$5,"Short","")))</f>
        <v>Short</v>
      </c>
      <c r="L2260" s="243" t="e">
        <f t="shared" ca="1" si="331"/>
        <v>#N/A</v>
      </c>
      <c r="M2260" s="242" t="e">
        <f t="shared" ca="1" si="332"/>
        <v>#N/A</v>
      </c>
      <c r="N2260" s="20"/>
      <c r="O2260" s="74">
        <f t="shared" ref="O2260:O2323" ca="1" si="337">IF($K2260="Short",-1,IF($K2260="Long",1,0))</f>
        <v>-1</v>
      </c>
      <c r="P2260" s="75">
        <f t="shared" ca="1" si="329"/>
        <v>0</v>
      </c>
      <c r="Q2260" s="76" t="str">
        <f t="shared" ca="1" si="333"/>
        <v/>
      </c>
      <c r="R2260" s="75"/>
      <c r="S2260" s="77">
        <f t="shared" ca="1" si="330"/>
        <v>-1</v>
      </c>
      <c r="T2260" s="78"/>
      <c r="U2260" s="81">
        <f t="shared" ca="1" si="328"/>
        <v>6475</v>
      </c>
      <c r="V2260" s="82">
        <f t="shared" ca="1" si="334"/>
        <v>217608.47999999975</v>
      </c>
      <c r="W2260" s="50"/>
      <c r="X2260" s="50"/>
      <c r="Y2260" s="50"/>
      <c r="Z2260" s="50"/>
      <c r="AA2260" s="50"/>
      <c r="AG2260" s="50"/>
      <c r="AH2260" s="50"/>
      <c r="AI2260" s="50"/>
      <c r="AJ2260" s="50"/>
      <c r="AK2260" s="50"/>
      <c r="AL2260" s="50"/>
      <c r="AM2260" s="50"/>
      <c r="AN2260" s="50"/>
      <c r="AO2260" s="50"/>
      <c r="AP2260" s="138" t="str">
        <f>IF(NOT($AS2260=$AS2261),ROW(),"")</f>
        <v/>
      </c>
      <c r="AQ2260" s="20" t="str">
        <f>IF(NOT(AS2260=AS2261),AS2261,"")</f>
        <v/>
      </c>
      <c r="AR2260" s="20" t="str">
        <f>INDEX($AB$15:$AM$15,MATCH($AS2260,$AB$11:$AM$11,0))</f>
        <v>out</v>
      </c>
      <c r="AS2260" s="20" t="str">
        <f>LEFT(AT2260,4)</f>
        <v>2008</v>
      </c>
      <c r="AT2260" s="139" t="str">
        <f>LEFT(B2260,6)</f>
        <v>200810</v>
      </c>
    </row>
    <row r="2261" spans="2:46" x14ac:dyDescent="0.25">
      <c r="B2261" s="11">
        <f>'Market Data'!B2247</f>
        <v>20081022</v>
      </c>
      <c r="C2261" s="2">
        <f>'Market Data'!C2247</f>
        <v>5008</v>
      </c>
      <c r="D2261" s="2">
        <f>'Market Data'!D2247</f>
        <v>5043</v>
      </c>
      <c r="E2261" s="2">
        <f>'Market Data'!E2247</f>
        <v>4872</v>
      </c>
      <c r="F2261" s="12">
        <f>'Market Data'!F2247</f>
        <v>4899</v>
      </c>
      <c r="H2261" s="151">
        <f t="shared" si="335"/>
        <v>2243</v>
      </c>
      <c r="I2261" s="244">
        <f ca="1">IF($H2261&lt;($J$6+1),"",PFE(OFFSET($F2261,0,0,-$J$6)))</f>
        <v>-0.23534278060184965</v>
      </c>
      <c r="J2261" s="19"/>
      <c r="K2261" s="139" t="str">
        <f t="shared" ca="1" si="336"/>
        <v>Short</v>
      </c>
      <c r="L2261" s="243" t="e">
        <f t="shared" ca="1" si="331"/>
        <v>#N/A</v>
      </c>
      <c r="M2261" s="242" t="e">
        <f t="shared" ca="1" si="332"/>
        <v>#N/A</v>
      </c>
      <c r="N2261" s="20"/>
      <c r="O2261" s="74">
        <f t="shared" ca="1" si="337"/>
        <v>-1</v>
      </c>
      <c r="P2261" s="75">
        <f t="shared" ca="1" si="329"/>
        <v>0</v>
      </c>
      <c r="Q2261" s="76" t="str">
        <f t="shared" ca="1" si="333"/>
        <v/>
      </c>
      <c r="R2261" s="75"/>
      <c r="S2261" s="77">
        <f t="shared" ca="1" si="330"/>
        <v>-1</v>
      </c>
      <c r="T2261" s="78"/>
      <c r="U2261" s="81">
        <f t="shared" ca="1" si="328"/>
        <v>4287.5</v>
      </c>
      <c r="V2261" s="82">
        <f t="shared" ca="1" si="334"/>
        <v>221895.97999999975</v>
      </c>
      <c r="W2261" s="50"/>
      <c r="X2261" s="50"/>
      <c r="Y2261" s="50"/>
      <c r="Z2261" s="50"/>
      <c r="AA2261" s="50"/>
      <c r="AG2261" s="50"/>
      <c r="AH2261" s="50"/>
      <c r="AI2261" s="50"/>
      <c r="AJ2261" s="50"/>
      <c r="AK2261" s="50"/>
      <c r="AL2261" s="50"/>
      <c r="AM2261" s="50"/>
      <c r="AN2261" s="50"/>
      <c r="AO2261" s="50"/>
      <c r="AP2261" s="138" t="str">
        <f>IF(NOT($AS2261=$AS2262),ROW(),"")</f>
        <v/>
      </c>
      <c r="AQ2261" s="20" t="str">
        <f>IF(NOT(AS2261=AS2262),AS2262,"")</f>
        <v/>
      </c>
      <c r="AR2261" s="20" t="str">
        <f>INDEX($AB$15:$AM$15,MATCH($AS2261,$AB$11:$AM$11,0))</f>
        <v>out</v>
      </c>
      <c r="AS2261" s="20" t="str">
        <f>LEFT(AT2261,4)</f>
        <v>2008</v>
      </c>
      <c r="AT2261" s="139" t="str">
        <f>LEFT(B2261,6)</f>
        <v>200810</v>
      </c>
    </row>
    <row r="2262" spans="2:46" x14ac:dyDescent="0.25">
      <c r="B2262" s="11">
        <f>'Market Data'!B2248</f>
        <v>20081023</v>
      </c>
      <c r="C2262" s="2">
        <f>'Market Data'!C2248</f>
        <v>4871.5</v>
      </c>
      <c r="D2262" s="2">
        <f>'Market Data'!D2248</f>
        <v>4920.5</v>
      </c>
      <c r="E2262" s="2">
        <f>'Market Data'!E2248</f>
        <v>4689.5</v>
      </c>
      <c r="F2262" s="12">
        <f>'Market Data'!F2248</f>
        <v>4736</v>
      </c>
      <c r="H2262" s="151">
        <f t="shared" si="335"/>
        <v>2244</v>
      </c>
      <c r="I2262" s="244">
        <f ca="1">IF($H2262&lt;($J$6+1),"",PFE(OFFSET($F2262,0,0,-$J$6)))</f>
        <v>-0.24995414207023059</v>
      </c>
      <c r="J2262" s="19"/>
      <c r="K2262" s="139" t="str">
        <f t="shared" ca="1" si="336"/>
        <v>Short</v>
      </c>
      <c r="L2262" s="243" t="e">
        <f t="shared" ca="1" si="331"/>
        <v>#N/A</v>
      </c>
      <c r="M2262" s="242" t="e">
        <f t="shared" ca="1" si="332"/>
        <v>#N/A</v>
      </c>
      <c r="N2262" s="20"/>
      <c r="O2262" s="74">
        <f t="shared" ca="1" si="337"/>
        <v>-1</v>
      </c>
      <c r="P2262" s="75">
        <f t="shared" ca="1" si="329"/>
        <v>0</v>
      </c>
      <c r="Q2262" s="76" t="str">
        <f t="shared" ca="1" si="333"/>
        <v/>
      </c>
      <c r="R2262" s="75"/>
      <c r="S2262" s="77">
        <f t="shared" ca="1" si="330"/>
        <v>-1</v>
      </c>
      <c r="T2262" s="78"/>
      <c r="U2262" s="81">
        <f t="shared" ref="U2262:U2325" ca="1" si="338">IF(OR($S2261&amp;$O2261="01",$S2261&amp;$O2261="0-1"),(($F2262-$C2262)*$V$4*$O2261)-(ABS($P2261)*$V$5),IF(OR($S2261&amp;$O2261="10",$S2261&amp;$O2261="-10"),(($C2262-$F2261)*$V$4*$S2261)-(ABS($P2261)*$V$5),IF(OR($S2261&amp;$O2261="1-1",$S2261&amp;$O2261="-11"),(($C2262-$F2261)*$V$4*$S2261)-(ABS($P2261)*$V$5)+(($F2262-$C2262)*$V$4*$S2262),IF(OR($S2261&amp;$O2261="11",$S2261&amp;$O2261="-1-1"),(($F2262-$F2261)*$V$4*$S2262),0))))</f>
        <v>5705</v>
      </c>
      <c r="V2262" s="82">
        <f t="shared" ca="1" si="334"/>
        <v>227600.97999999975</v>
      </c>
      <c r="W2262" s="50"/>
      <c r="X2262" s="50"/>
      <c r="Y2262" s="50"/>
      <c r="Z2262" s="50"/>
      <c r="AA2262" s="50"/>
      <c r="AG2262" s="50"/>
      <c r="AH2262" s="50"/>
      <c r="AI2262" s="50"/>
      <c r="AJ2262" s="50"/>
      <c r="AK2262" s="50"/>
      <c r="AL2262" s="50"/>
      <c r="AM2262" s="50"/>
      <c r="AN2262" s="50"/>
      <c r="AO2262" s="50"/>
      <c r="AP2262" s="138" t="str">
        <f>IF(NOT($AS2262=$AS2263),ROW(),"")</f>
        <v/>
      </c>
      <c r="AQ2262" s="20" t="str">
        <f>IF(NOT(AS2262=AS2263),AS2263,"")</f>
        <v/>
      </c>
      <c r="AR2262" s="20" t="str">
        <f>INDEX($AB$15:$AM$15,MATCH($AS2262,$AB$11:$AM$11,0))</f>
        <v>out</v>
      </c>
      <c r="AS2262" s="20" t="str">
        <f>LEFT(AT2262,4)</f>
        <v>2008</v>
      </c>
      <c r="AT2262" s="139" t="str">
        <f>LEFT(B2262,6)</f>
        <v>200810</v>
      </c>
    </row>
    <row r="2263" spans="2:46" x14ac:dyDescent="0.25">
      <c r="B2263" s="11">
        <f>'Market Data'!B2249</f>
        <v>20081024</v>
      </c>
      <c r="C2263" s="2">
        <f>'Market Data'!C2249</f>
        <v>4608</v>
      </c>
      <c r="D2263" s="2">
        <f>'Market Data'!D2249</f>
        <v>4706</v>
      </c>
      <c r="E2263" s="2">
        <f>'Market Data'!E2249</f>
        <v>4340.5</v>
      </c>
      <c r="F2263" s="12">
        <f>'Market Data'!F2249</f>
        <v>4610</v>
      </c>
      <c r="H2263" s="151">
        <f t="shared" si="335"/>
        <v>2245</v>
      </c>
      <c r="I2263" s="244">
        <f ca="1">IF($H2263&lt;($J$6+1),"",PFE(OFFSET($F2263,0,0,-$J$6)))</f>
        <v>-0.24660228652156002</v>
      </c>
      <c r="J2263" s="19"/>
      <c r="K2263" s="139" t="str">
        <f t="shared" ca="1" si="336"/>
        <v>Short</v>
      </c>
      <c r="L2263" s="243" t="e">
        <f t="shared" ca="1" si="331"/>
        <v>#N/A</v>
      </c>
      <c r="M2263" s="242" t="e">
        <f t="shared" ca="1" si="332"/>
        <v>#N/A</v>
      </c>
      <c r="N2263" s="20"/>
      <c r="O2263" s="74">
        <f t="shared" ca="1" si="337"/>
        <v>-1</v>
      </c>
      <c r="P2263" s="75">
        <f t="shared" ca="1" si="329"/>
        <v>0</v>
      </c>
      <c r="Q2263" s="76" t="str">
        <f t="shared" ca="1" si="333"/>
        <v/>
      </c>
      <c r="R2263" s="75"/>
      <c r="S2263" s="77">
        <f t="shared" ca="1" si="330"/>
        <v>-1</v>
      </c>
      <c r="T2263" s="78"/>
      <c r="U2263" s="81">
        <f t="shared" ca="1" si="338"/>
        <v>4410</v>
      </c>
      <c r="V2263" s="82">
        <f t="shared" ca="1" si="334"/>
        <v>232010.97999999975</v>
      </c>
      <c r="W2263" s="50"/>
      <c r="X2263" s="50"/>
      <c r="Y2263" s="50"/>
      <c r="Z2263" s="50"/>
      <c r="AA2263" s="50"/>
      <c r="AG2263" s="50"/>
      <c r="AH2263" s="50"/>
      <c r="AI2263" s="50"/>
      <c r="AJ2263" s="50"/>
      <c r="AK2263" s="50"/>
      <c r="AL2263" s="50"/>
      <c r="AM2263" s="50"/>
      <c r="AN2263" s="50"/>
      <c r="AO2263" s="50"/>
      <c r="AP2263" s="138" t="str">
        <f>IF(NOT($AS2263=$AS2264),ROW(),"")</f>
        <v/>
      </c>
      <c r="AQ2263" s="20" t="str">
        <f>IF(NOT(AS2263=AS2264),AS2264,"")</f>
        <v/>
      </c>
      <c r="AR2263" s="20" t="str">
        <f>INDEX($AB$15:$AM$15,MATCH($AS2263,$AB$11:$AM$11,0))</f>
        <v>out</v>
      </c>
      <c r="AS2263" s="20" t="str">
        <f>LEFT(AT2263,4)</f>
        <v>2008</v>
      </c>
      <c r="AT2263" s="139" t="str">
        <f>LEFT(B2263,6)</f>
        <v>200810</v>
      </c>
    </row>
    <row r="2264" spans="2:46" x14ac:dyDescent="0.25">
      <c r="B2264" s="11">
        <f>'Market Data'!B2250</f>
        <v>20081027</v>
      </c>
      <c r="C2264" s="2">
        <f>'Market Data'!C2250</f>
        <v>4505.5</v>
      </c>
      <c r="D2264" s="2">
        <f>'Market Data'!D2250</f>
        <v>4811.5</v>
      </c>
      <c r="E2264" s="2">
        <f>'Market Data'!E2250</f>
        <v>4388</v>
      </c>
      <c r="F2264" s="12">
        <f>'Market Data'!F2250</f>
        <v>4671.5</v>
      </c>
      <c r="H2264" s="151">
        <f t="shared" si="335"/>
        <v>2246</v>
      </c>
      <c r="I2264" s="244">
        <f ca="1">IF($H2264&lt;($J$6+1),"",PFE(OFFSET($F2264,0,0,-$J$6)))</f>
        <v>-0.24496969947374383</v>
      </c>
      <c r="J2264" s="19"/>
      <c r="K2264" s="139" t="str">
        <f t="shared" ca="1" si="336"/>
        <v>Short</v>
      </c>
      <c r="L2264" s="243" t="e">
        <f t="shared" ca="1" si="331"/>
        <v>#N/A</v>
      </c>
      <c r="M2264" s="242" t="e">
        <f t="shared" ca="1" si="332"/>
        <v>#N/A</v>
      </c>
      <c r="N2264" s="20"/>
      <c r="O2264" s="74">
        <f t="shared" ca="1" si="337"/>
        <v>-1</v>
      </c>
      <c r="P2264" s="75">
        <f t="shared" ca="1" si="329"/>
        <v>0</v>
      </c>
      <c r="Q2264" s="76" t="str">
        <f t="shared" ca="1" si="333"/>
        <v/>
      </c>
      <c r="R2264" s="75"/>
      <c r="S2264" s="77">
        <f t="shared" ca="1" si="330"/>
        <v>-1</v>
      </c>
      <c r="T2264" s="78"/>
      <c r="U2264" s="81">
        <f t="shared" ca="1" si="338"/>
        <v>-2152.5</v>
      </c>
      <c r="V2264" s="82">
        <f t="shared" ca="1" si="334"/>
        <v>229858.47999999975</v>
      </c>
      <c r="W2264" s="50"/>
      <c r="X2264" s="50"/>
      <c r="Y2264" s="50"/>
      <c r="Z2264" s="50"/>
      <c r="AA2264" s="50"/>
      <c r="AG2264" s="50"/>
      <c r="AH2264" s="50"/>
      <c r="AI2264" s="50"/>
      <c r="AJ2264" s="50"/>
      <c r="AK2264" s="50"/>
      <c r="AL2264" s="50"/>
      <c r="AM2264" s="50"/>
      <c r="AN2264" s="50"/>
      <c r="AO2264" s="50"/>
      <c r="AP2264" s="138" t="str">
        <f>IF(NOT($AS2264=$AS2265),ROW(),"")</f>
        <v/>
      </c>
      <c r="AQ2264" s="20" t="str">
        <f>IF(NOT(AS2264=AS2265),AS2265,"")</f>
        <v/>
      </c>
      <c r="AR2264" s="20" t="str">
        <f>INDEX($AB$15:$AM$15,MATCH($AS2264,$AB$11:$AM$11,0))</f>
        <v>out</v>
      </c>
      <c r="AS2264" s="20" t="str">
        <f>LEFT(AT2264,4)</f>
        <v>2008</v>
      </c>
      <c r="AT2264" s="139" t="str">
        <f>LEFT(B2264,6)</f>
        <v>200810</v>
      </c>
    </row>
    <row r="2265" spans="2:46" x14ac:dyDescent="0.25">
      <c r="B2265" s="11">
        <f>'Market Data'!B2251</f>
        <v>20081028</v>
      </c>
      <c r="C2265" s="2">
        <f>'Market Data'!C2251</f>
        <v>4768</v>
      </c>
      <c r="D2265" s="2">
        <f>'Market Data'!D2251</f>
        <v>5099</v>
      </c>
      <c r="E2265" s="2">
        <f>'Market Data'!E2251</f>
        <v>4723</v>
      </c>
      <c r="F2265" s="12">
        <f>'Market Data'!F2251</f>
        <v>5051.5</v>
      </c>
      <c r="H2265" s="151">
        <f t="shared" si="335"/>
        <v>2247</v>
      </c>
      <c r="I2265" s="244">
        <f ca="1">IF($H2265&lt;($J$6+1),"",PFE(OFFSET($F2265,0,0,-$J$6)))</f>
        <v>-0.19688337549215176</v>
      </c>
      <c r="J2265" s="19"/>
      <c r="K2265" s="139" t="str">
        <f t="shared" ca="1" si="336"/>
        <v>Short</v>
      </c>
      <c r="L2265" s="243" t="e">
        <f t="shared" ca="1" si="331"/>
        <v>#N/A</v>
      </c>
      <c r="M2265" s="242" t="e">
        <f t="shared" ca="1" si="332"/>
        <v>#N/A</v>
      </c>
      <c r="N2265" s="20"/>
      <c r="O2265" s="74">
        <f t="shared" ca="1" si="337"/>
        <v>-1</v>
      </c>
      <c r="P2265" s="75">
        <f t="shared" ca="1" si="329"/>
        <v>0</v>
      </c>
      <c r="Q2265" s="76" t="str">
        <f t="shared" ca="1" si="333"/>
        <v/>
      </c>
      <c r="R2265" s="75"/>
      <c r="S2265" s="77">
        <f t="shared" ca="1" si="330"/>
        <v>-1</v>
      </c>
      <c r="T2265" s="78"/>
      <c r="U2265" s="81">
        <f t="shared" ca="1" si="338"/>
        <v>-13300</v>
      </c>
      <c r="V2265" s="82">
        <f t="shared" ca="1" si="334"/>
        <v>216558.47999999975</v>
      </c>
      <c r="W2265" s="50"/>
      <c r="X2265" s="50"/>
      <c r="Y2265" s="50"/>
      <c r="Z2265" s="50"/>
      <c r="AA2265" s="50"/>
      <c r="AG2265" s="50"/>
      <c r="AH2265" s="50"/>
      <c r="AI2265" s="50"/>
      <c r="AJ2265" s="50"/>
      <c r="AK2265" s="50"/>
      <c r="AL2265" s="50"/>
      <c r="AM2265" s="50"/>
      <c r="AN2265" s="50"/>
      <c r="AO2265" s="50"/>
      <c r="AP2265" s="138" t="str">
        <f>IF(NOT($AS2265=$AS2266),ROW(),"")</f>
        <v/>
      </c>
      <c r="AQ2265" s="20" t="str">
        <f>IF(NOT(AS2265=AS2266),AS2266,"")</f>
        <v/>
      </c>
      <c r="AR2265" s="20" t="str">
        <f>INDEX($AB$15:$AM$15,MATCH($AS2265,$AB$11:$AM$11,0))</f>
        <v>out</v>
      </c>
      <c r="AS2265" s="20" t="str">
        <f>LEFT(AT2265,4)</f>
        <v>2008</v>
      </c>
      <c r="AT2265" s="139" t="str">
        <f>LEFT(B2265,6)</f>
        <v>200810</v>
      </c>
    </row>
    <row r="2266" spans="2:46" x14ac:dyDescent="0.25">
      <c r="B2266" s="11">
        <f>'Market Data'!B2252</f>
        <v>20081029</v>
      </c>
      <c r="C2266" s="2">
        <f>'Market Data'!C2252</f>
        <v>5163</v>
      </c>
      <c r="D2266" s="2">
        <f>'Market Data'!D2252</f>
        <v>5203</v>
      </c>
      <c r="E2266" s="2">
        <f>'Market Data'!E2252</f>
        <v>4959.5</v>
      </c>
      <c r="F2266" s="12">
        <f>'Market Data'!F2252</f>
        <v>5145.5</v>
      </c>
      <c r="H2266" s="151">
        <f t="shared" si="335"/>
        <v>2248</v>
      </c>
      <c r="I2266" s="244">
        <f ca="1">IF($H2266&lt;($J$6+1),"",PFE(OFFSET($F2266,0,0,-$J$6)))</f>
        <v>-0.17674411298337497</v>
      </c>
      <c r="J2266" s="19"/>
      <c r="K2266" s="139" t="str">
        <f t="shared" ca="1" si="336"/>
        <v>Short</v>
      </c>
      <c r="L2266" s="243" t="e">
        <f t="shared" ca="1" si="331"/>
        <v>#N/A</v>
      </c>
      <c r="M2266" s="242" t="e">
        <f t="shared" ca="1" si="332"/>
        <v>#N/A</v>
      </c>
      <c r="N2266" s="20"/>
      <c r="O2266" s="74">
        <f t="shared" ca="1" si="337"/>
        <v>-1</v>
      </c>
      <c r="P2266" s="75">
        <f t="shared" ca="1" si="329"/>
        <v>0</v>
      </c>
      <c r="Q2266" s="76" t="str">
        <f t="shared" ca="1" si="333"/>
        <v/>
      </c>
      <c r="R2266" s="75"/>
      <c r="S2266" s="77">
        <f t="shared" ca="1" si="330"/>
        <v>-1</v>
      </c>
      <c r="T2266" s="78"/>
      <c r="U2266" s="81">
        <f t="shared" ca="1" si="338"/>
        <v>-3290</v>
      </c>
      <c r="V2266" s="82">
        <f t="shared" ca="1" si="334"/>
        <v>213268.47999999975</v>
      </c>
      <c r="W2266" s="50"/>
      <c r="X2266" s="50"/>
      <c r="Y2266" s="50"/>
      <c r="Z2266" s="50"/>
      <c r="AA2266" s="50"/>
      <c r="AG2266" s="50"/>
      <c r="AH2266" s="50"/>
      <c r="AI2266" s="50"/>
      <c r="AJ2266" s="50"/>
      <c r="AK2266" s="50"/>
      <c r="AL2266" s="50"/>
      <c r="AM2266" s="50"/>
      <c r="AN2266" s="50"/>
      <c r="AO2266" s="50"/>
      <c r="AP2266" s="138" t="str">
        <f>IF(NOT($AS2266=$AS2267),ROW(),"")</f>
        <v/>
      </c>
      <c r="AQ2266" s="20" t="str">
        <f>IF(NOT(AS2266=AS2267),AS2267,"")</f>
        <v/>
      </c>
      <c r="AR2266" s="20" t="str">
        <f>INDEX($AB$15:$AM$15,MATCH($AS2266,$AB$11:$AM$11,0))</f>
        <v>out</v>
      </c>
      <c r="AS2266" s="20" t="str">
        <f>LEFT(AT2266,4)</f>
        <v>2008</v>
      </c>
      <c r="AT2266" s="139" t="str">
        <f>LEFT(B2266,6)</f>
        <v>200810</v>
      </c>
    </row>
    <row r="2267" spans="2:46" x14ac:dyDescent="0.25">
      <c r="B2267" s="11">
        <f>'Market Data'!B2253</f>
        <v>20081030</v>
      </c>
      <c r="C2267" s="2">
        <f>'Market Data'!C2253</f>
        <v>5225.5</v>
      </c>
      <c r="D2267" s="2">
        <f>'Market Data'!D2253</f>
        <v>5356.5</v>
      </c>
      <c r="E2267" s="2">
        <f>'Market Data'!E2253</f>
        <v>5138</v>
      </c>
      <c r="F2267" s="12">
        <f>'Market Data'!F2253</f>
        <v>5206.5</v>
      </c>
      <c r="H2267" s="151">
        <f t="shared" si="335"/>
        <v>2249</v>
      </c>
      <c r="I2267" s="244">
        <f ca="1">IF($H2267&lt;($J$6+1),"",PFE(OFFSET($F2267,0,0,-$J$6)))</f>
        <v>-0.17299347894228276</v>
      </c>
      <c r="J2267" s="19"/>
      <c r="K2267" s="139" t="str">
        <f t="shared" ca="1" si="336"/>
        <v>Short</v>
      </c>
      <c r="L2267" s="243" t="e">
        <f t="shared" ca="1" si="331"/>
        <v>#N/A</v>
      </c>
      <c r="M2267" s="242" t="e">
        <f t="shared" ca="1" si="332"/>
        <v>#N/A</v>
      </c>
      <c r="N2267" s="20"/>
      <c r="O2267" s="74">
        <f t="shared" ca="1" si="337"/>
        <v>-1</v>
      </c>
      <c r="P2267" s="75">
        <f t="shared" ca="1" si="329"/>
        <v>0</v>
      </c>
      <c r="Q2267" s="76" t="str">
        <f t="shared" ca="1" si="333"/>
        <v/>
      </c>
      <c r="R2267" s="75"/>
      <c r="S2267" s="77">
        <f t="shared" ca="1" si="330"/>
        <v>-1</v>
      </c>
      <c r="T2267" s="78"/>
      <c r="U2267" s="81">
        <f t="shared" ca="1" si="338"/>
        <v>-2135</v>
      </c>
      <c r="V2267" s="82">
        <f t="shared" ca="1" si="334"/>
        <v>211133.47999999975</v>
      </c>
      <c r="W2267" s="50"/>
      <c r="X2267" s="50"/>
      <c r="Y2267" s="50"/>
      <c r="Z2267" s="50"/>
      <c r="AA2267" s="50"/>
      <c r="AG2267" s="50"/>
      <c r="AH2267" s="50"/>
      <c r="AI2267" s="50"/>
      <c r="AJ2267" s="50"/>
      <c r="AK2267" s="50"/>
      <c r="AL2267" s="50"/>
      <c r="AM2267" s="50"/>
      <c r="AN2267" s="50"/>
      <c r="AO2267" s="50"/>
      <c r="AP2267" s="138" t="str">
        <f>IF(NOT($AS2267=$AS2268),ROW(),"")</f>
        <v/>
      </c>
      <c r="AQ2267" s="20" t="str">
        <f>IF(NOT(AS2267=AS2268),AS2268,"")</f>
        <v/>
      </c>
      <c r="AR2267" s="20" t="str">
        <f>INDEX($AB$15:$AM$15,MATCH($AS2267,$AB$11:$AM$11,0))</f>
        <v>out</v>
      </c>
      <c r="AS2267" s="20" t="str">
        <f>LEFT(AT2267,4)</f>
        <v>2008</v>
      </c>
      <c r="AT2267" s="139" t="str">
        <f>LEFT(B2267,6)</f>
        <v>200810</v>
      </c>
    </row>
    <row r="2268" spans="2:46" x14ac:dyDescent="0.25">
      <c r="B2268" s="11">
        <f>'Market Data'!B2254</f>
        <v>20081031</v>
      </c>
      <c r="C2268" s="2">
        <f>'Market Data'!C2254</f>
        <v>5195</v>
      </c>
      <c r="D2268" s="2">
        <f>'Market Data'!D2254</f>
        <v>5414.5</v>
      </c>
      <c r="E2268" s="2">
        <f>'Market Data'!E2254</f>
        <v>5096.5</v>
      </c>
      <c r="F2268" s="12">
        <f>'Market Data'!F2254</f>
        <v>5400</v>
      </c>
      <c r="H2268" s="151">
        <f t="shared" si="335"/>
        <v>2250</v>
      </c>
      <c r="I2268" s="244">
        <f ca="1">IF($H2268&lt;($J$6+1),"",PFE(OFFSET($F2268,0,0,-$J$6)))</f>
        <v>-0.14861477764991929</v>
      </c>
      <c r="J2268" s="19"/>
      <c r="K2268" s="139" t="str">
        <f t="shared" ca="1" si="336"/>
        <v>Short</v>
      </c>
      <c r="L2268" s="243" t="e">
        <f t="shared" ca="1" si="331"/>
        <v>#N/A</v>
      </c>
      <c r="M2268" s="242" t="e">
        <f t="shared" ca="1" si="332"/>
        <v>#N/A</v>
      </c>
      <c r="N2268" s="20"/>
      <c r="O2268" s="74">
        <f t="shared" ca="1" si="337"/>
        <v>-1</v>
      </c>
      <c r="P2268" s="75">
        <f t="shared" ca="1" si="329"/>
        <v>0</v>
      </c>
      <c r="Q2268" s="76" t="str">
        <f t="shared" ca="1" si="333"/>
        <v/>
      </c>
      <c r="R2268" s="75"/>
      <c r="S2268" s="77">
        <f t="shared" ca="1" si="330"/>
        <v>-1</v>
      </c>
      <c r="T2268" s="78"/>
      <c r="U2268" s="81">
        <f t="shared" ca="1" si="338"/>
        <v>-6772.5</v>
      </c>
      <c r="V2268" s="82">
        <f t="shared" ca="1" si="334"/>
        <v>204360.97999999975</v>
      </c>
      <c r="W2268" s="50"/>
      <c r="X2268" s="50"/>
      <c r="Y2268" s="50"/>
      <c r="Z2268" s="50"/>
      <c r="AA2268" s="50"/>
      <c r="AG2268" s="50"/>
      <c r="AH2268" s="50"/>
      <c r="AI2268" s="50"/>
      <c r="AJ2268" s="50"/>
      <c r="AK2268" s="50"/>
      <c r="AL2268" s="50"/>
      <c r="AM2268" s="50"/>
      <c r="AN2268" s="50"/>
      <c r="AO2268" s="50"/>
      <c r="AP2268" s="138" t="str">
        <f>IF(NOT($AS2268=$AS2269),ROW(),"")</f>
        <v/>
      </c>
      <c r="AQ2268" s="20" t="str">
        <f>IF(NOT(AS2268=AS2269),AS2269,"")</f>
        <v/>
      </c>
      <c r="AR2268" s="20" t="str">
        <f>INDEX($AB$15:$AM$15,MATCH($AS2268,$AB$11:$AM$11,0))</f>
        <v>out</v>
      </c>
      <c r="AS2268" s="20" t="str">
        <f>LEFT(AT2268,4)</f>
        <v>2008</v>
      </c>
      <c r="AT2268" s="139" t="str">
        <f>LEFT(B2268,6)</f>
        <v>200810</v>
      </c>
    </row>
    <row r="2269" spans="2:46" x14ac:dyDescent="0.25">
      <c r="B2269" s="11">
        <f>'Market Data'!B2255</f>
        <v>20081103</v>
      </c>
      <c r="C2269" s="2">
        <f>'Market Data'!C2255</f>
        <v>5403</v>
      </c>
      <c r="D2269" s="2">
        <f>'Market Data'!D2255</f>
        <v>5427</v>
      </c>
      <c r="E2269" s="2">
        <f>'Market Data'!E2255</f>
        <v>5295.5</v>
      </c>
      <c r="F2269" s="12">
        <f>'Market Data'!F2255</f>
        <v>5364.5</v>
      </c>
      <c r="H2269" s="151">
        <f t="shared" si="335"/>
        <v>2251</v>
      </c>
      <c r="I2269" s="244">
        <f ca="1">IF($H2269&lt;($J$6+1),"",PFE(OFFSET($F2269,0,0,-$J$6)))</f>
        <v>-0.15897814918630743</v>
      </c>
      <c r="J2269" s="19"/>
      <c r="K2269" s="139" t="str">
        <f t="shared" ca="1" si="336"/>
        <v>Short</v>
      </c>
      <c r="L2269" s="243" t="e">
        <f t="shared" ca="1" si="331"/>
        <v>#N/A</v>
      </c>
      <c r="M2269" s="242" t="e">
        <f t="shared" ca="1" si="332"/>
        <v>#N/A</v>
      </c>
      <c r="N2269" s="20"/>
      <c r="O2269" s="74">
        <f t="shared" ca="1" si="337"/>
        <v>-1</v>
      </c>
      <c r="P2269" s="75">
        <f t="shared" ca="1" si="329"/>
        <v>0</v>
      </c>
      <c r="Q2269" s="76" t="str">
        <f t="shared" ca="1" si="333"/>
        <v/>
      </c>
      <c r="R2269" s="75"/>
      <c r="S2269" s="77">
        <f t="shared" ca="1" si="330"/>
        <v>-1</v>
      </c>
      <c r="T2269" s="78"/>
      <c r="U2269" s="81">
        <f t="shared" ca="1" si="338"/>
        <v>1242.5</v>
      </c>
      <c r="V2269" s="82">
        <f t="shared" ca="1" si="334"/>
        <v>205603.47999999975</v>
      </c>
      <c r="W2269" s="50"/>
      <c r="X2269" s="50"/>
      <c r="Y2269" s="50"/>
      <c r="Z2269" s="50"/>
      <c r="AA2269" s="50"/>
      <c r="AG2269" s="50"/>
      <c r="AH2269" s="50"/>
      <c r="AI2269" s="50"/>
      <c r="AJ2269" s="50"/>
      <c r="AK2269" s="50"/>
      <c r="AL2269" s="50"/>
      <c r="AM2269" s="50"/>
      <c r="AN2269" s="50"/>
      <c r="AO2269" s="50"/>
      <c r="AP2269" s="138" t="str">
        <f>IF(NOT($AS2269=$AS2270),ROW(),"")</f>
        <v/>
      </c>
      <c r="AQ2269" s="20" t="str">
        <f>IF(NOT(AS2269=AS2270),AS2270,"")</f>
        <v/>
      </c>
      <c r="AR2269" s="20" t="str">
        <f>INDEX($AB$15:$AM$15,MATCH($AS2269,$AB$11:$AM$11,0))</f>
        <v>out</v>
      </c>
      <c r="AS2269" s="20" t="str">
        <f>LEFT(AT2269,4)</f>
        <v>2008</v>
      </c>
      <c r="AT2269" s="139" t="str">
        <f>LEFT(B2269,6)</f>
        <v>200811</v>
      </c>
    </row>
    <row r="2270" spans="2:46" x14ac:dyDescent="0.25">
      <c r="B2270" s="11">
        <f>'Market Data'!B2256</f>
        <v>20081104</v>
      </c>
      <c r="C2270" s="2">
        <f>'Market Data'!C2256</f>
        <v>5361</v>
      </c>
      <c r="D2270" s="2">
        <f>'Market Data'!D2256</f>
        <v>5643.5</v>
      </c>
      <c r="E2270" s="2">
        <f>'Market Data'!E2256</f>
        <v>5321.5</v>
      </c>
      <c r="F2270" s="12">
        <f>'Market Data'!F2256</f>
        <v>5611</v>
      </c>
      <c r="H2270" s="151">
        <f t="shared" si="335"/>
        <v>2252</v>
      </c>
      <c r="I2270" s="244">
        <f ca="1">IF($H2270&lt;($J$6+1),"",PFE(OFFSET($F2270,0,0,-$J$6)))</f>
        <v>-0.12212722265656249</v>
      </c>
      <c r="J2270" s="19"/>
      <c r="K2270" s="139" t="str">
        <f t="shared" ca="1" si="336"/>
        <v>Short</v>
      </c>
      <c r="L2270" s="243" t="e">
        <f t="shared" ca="1" si="331"/>
        <v>#N/A</v>
      </c>
      <c r="M2270" s="242" t="e">
        <f t="shared" ca="1" si="332"/>
        <v>#N/A</v>
      </c>
      <c r="N2270" s="20"/>
      <c r="O2270" s="74">
        <f t="shared" ca="1" si="337"/>
        <v>-1</v>
      </c>
      <c r="P2270" s="75">
        <f t="shared" ca="1" si="329"/>
        <v>0</v>
      </c>
      <c r="Q2270" s="76" t="str">
        <f t="shared" ca="1" si="333"/>
        <v/>
      </c>
      <c r="R2270" s="75"/>
      <c r="S2270" s="77">
        <f t="shared" ca="1" si="330"/>
        <v>-1</v>
      </c>
      <c r="T2270" s="78"/>
      <c r="U2270" s="81">
        <f t="shared" ca="1" si="338"/>
        <v>-8627.5</v>
      </c>
      <c r="V2270" s="82">
        <f t="shared" ca="1" si="334"/>
        <v>196975.97999999975</v>
      </c>
      <c r="W2270" s="50"/>
      <c r="X2270" s="50"/>
      <c r="Y2270" s="50"/>
      <c r="Z2270" s="50"/>
      <c r="AA2270" s="50"/>
      <c r="AG2270" s="50"/>
      <c r="AH2270" s="50"/>
      <c r="AI2270" s="50"/>
      <c r="AJ2270" s="50"/>
      <c r="AK2270" s="50"/>
      <c r="AL2270" s="50"/>
      <c r="AM2270" s="50"/>
      <c r="AN2270" s="50"/>
      <c r="AO2270" s="50"/>
      <c r="AP2270" s="138" t="str">
        <f>IF(NOT($AS2270=$AS2271),ROW(),"")</f>
        <v/>
      </c>
      <c r="AQ2270" s="20" t="str">
        <f>IF(NOT(AS2270=AS2271),AS2271,"")</f>
        <v/>
      </c>
      <c r="AR2270" s="20" t="str">
        <f>INDEX($AB$15:$AM$15,MATCH($AS2270,$AB$11:$AM$11,0))</f>
        <v>out</v>
      </c>
      <c r="AS2270" s="20" t="str">
        <f>LEFT(AT2270,4)</f>
        <v>2008</v>
      </c>
      <c r="AT2270" s="139" t="str">
        <f>LEFT(B2270,6)</f>
        <v>200811</v>
      </c>
    </row>
    <row r="2271" spans="2:46" x14ac:dyDescent="0.25">
      <c r="B2271" s="11">
        <f>'Market Data'!B2257</f>
        <v>20081105</v>
      </c>
      <c r="C2271" s="2">
        <f>'Market Data'!C2257</f>
        <v>5648</v>
      </c>
      <c r="D2271" s="2">
        <f>'Market Data'!D2257</f>
        <v>5652</v>
      </c>
      <c r="E2271" s="2">
        <f>'Market Data'!E2257</f>
        <v>5374</v>
      </c>
      <c r="F2271" s="12">
        <f>'Market Data'!F2257</f>
        <v>5393.5</v>
      </c>
      <c r="H2271" s="151">
        <f t="shared" si="335"/>
        <v>2253</v>
      </c>
      <c r="I2271" s="244">
        <f ca="1">IF($H2271&lt;($J$6+1),"",PFE(OFFSET($F2271,0,0,-$J$6)))</f>
        <v>-0.12684857916580447</v>
      </c>
      <c r="J2271" s="19"/>
      <c r="K2271" s="139" t="str">
        <f t="shared" ca="1" si="336"/>
        <v>Short</v>
      </c>
      <c r="L2271" s="243" t="e">
        <f t="shared" ca="1" si="331"/>
        <v>#N/A</v>
      </c>
      <c r="M2271" s="242" t="e">
        <f t="shared" ca="1" si="332"/>
        <v>#N/A</v>
      </c>
      <c r="N2271" s="20"/>
      <c r="O2271" s="74">
        <f t="shared" ca="1" si="337"/>
        <v>-1</v>
      </c>
      <c r="P2271" s="75">
        <f t="shared" ca="1" si="329"/>
        <v>0</v>
      </c>
      <c r="Q2271" s="76" t="str">
        <f t="shared" ca="1" si="333"/>
        <v/>
      </c>
      <c r="R2271" s="75"/>
      <c r="S2271" s="77">
        <f t="shared" ca="1" si="330"/>
        <v>-1</v>
      </c>
      <c r="T2271" s="78"/>
      <c r="U2271" s="81">
        <f t="shared" ca="1" si="338"/>
        <v>7612.5</v>
      </c>
      <c r="V2271" s="82">
        <f t="shared" ca="1" si="334"/>
        <v>204588.47999999975</v>
      </c>
      <c r="W2271" s="50"/>
      <c r="X2271" s="50"/>
      <c r="Y2271" s="50"/>
      <c r="Z2271" s="50"/>
      <c r="AA2271" s="50"/>
      <c r="AG2271" s="50"/>
      <c r="AH2271" s="50"/>
      <c r="AI2271" s="50"/>
      <c r="AJ2271" s="50"/>
      <c r="AK2271" s="50"/>
      <c r="AL2271" s="50"/>
      <c r="AM2271" s="50"/>
      <c r="AN2271" s="50"/>
      <c r="AO2271" s="50"/>
      <c r="AP2271" s="138" t="str">
        <f>IF(NOT($AS2271=$AS2272),ROW(),"")</f>
        <v/>
      </c>
      <c r="AQ2271" s="20" t="str">
        <f>IF(NOT(AS2271=AS2272),AS2272,"")</f>
        <v/>
      </c>
      <c r="AR2271" s="20" t="str">
        <f>INDEX($AB$15:$AM$15,MATCH($AS2271,$AB$11:$AM$11,0))</f>
        <v>out</v>
      </c>
      <c r="AS2271" s="20" t="str">
        <f>LEFT(AT2271,4)</f>
        <v>2008</v>
      </c>
      <c r="AT2271" s="139" t="str">
        <f>LEFT(B2271,6)</f>
        <v>200811</v>
      </c>
    </row>
    <row r="2272" spans="2:46" x14ac:dyDescent="0.25">
      <c r="B2272" s="11">
        <f>'Market Data'!B2258</f>
        <v>20081106</v>
      </c>
      <c r="C2272" s="2">
        <f>'Market Data'!C2258</f>
        <v>5345</v>
      </c>
      <c r="D2272" s="2">
        <f>'Market Data'!D2258</f>
        <v>5402</v>
      </c>
      <c r="E2272" s="2">
        <f>'Market Data'!E2258</f>
        <v>5051</v>
      </c>
      <c r="F2272" s="12">
        <f>'Market Data'!F2258</f>
        <v>5084.5</v>
      </c>
      <c r="H2272" s="151">
        <f t="shared" si="335"/>
        <v>2254</v>
      </c>
      <c r="I2272" s="244">
        <f ca="1">IF($H2272&lt;($J$6+1),"",PFE(OFFSET($F2272,0,0,-$J$6)))</f>
        <v>-0.15778859791942834</v>
      </c>
      <c r="J2272" s="19"/>
      <c r="K2272" s="139" t="str">
        <f t="shared" ca="1" si="336"/>
        <v>Short</v>
      </c>
      <c r="L2272" s="243" t="e">
        <f t="shared" ca="1" si="331"/>
        <v>#N/A</v>
      </c>
      <c r="M2272" s="242" t="e">
        <f t="shared" ca="1" si="332"/>
        <v>#N/A</v>
      </c>
      <c r="N2272" s="20"/>
      <c r="O2272" s="74">
        <f t="shared" ca="1" si="337"/>
        <v>-1</v>
      </c>
      <c r="P2272" s="75">
        <f t="shared" ca="1" si="329"/>
        <v>0</v>
      </c>
      <c r="Q2272" s="76" t="str">
        <f t="shared" ca="1" si="333"/>
        <v/>
      </c>
      <c r="R2272" s="75"/>
      <c r="S2272" s="77">
        <f t="shared" ca="1" si="330"/>
        <v>-1</v>
      </c>
      <c r="T2272" s="78"/>
      <c r="U2272" s="81">
        <f t="shared" ca="1" si="338"/>
        <v>10815</v>
      </c>
      <c r="V2272" s="82">
        <f t="shared" ca="1" si="334"/>
        <v>215403.47999999975</v>
      </c>
      <c r="W2272" s="50"/>
      <c r="X2272" s="50"/>
      <c r="Y2272" s="50"/>
      <c r="Z2272" s="50"/>
      <c r="AA2272" s="50"/>
      <c r="AG2272" s="50"/>
      <c r="AH2272" s="50"/>
      <c r="AI2272" s="50"/>
      <c r="AJ2272" s="50"/>
      <c r="AK2272" s="50"/>
      <c r="AL2272" s="50"/>
      <c r="AM2272" s="50"/>
      <c r="AN2272" s="50"/>
      <c r="AO2272" s="50"/>
      <c r="AP2272" s="138" t="str">
        <f>IF(NOT($AS2272=$AS2273),ROW(),"")</f>
        <v/>
      </c>
      <c r="AQ2272" s="20" t="str">
        <f>IF(NOT(AS2272=AS2273),AS2273,"")</f>
        <v/>
      </c>
      <c r="AR2272" s="20" t="str">
        <f>INDEX($AB$15:$AM$15,MATCH($AS2272,$AB$11:$AM$11,0))</f>
        <v>out</v>
      </c>
      <c r="AS2272" s="20" t="str">
        <f>LEFT(AT2272,4)</f>
        <v>2008</v>
      </c>
      <c r="AT2272" s="139" t="str">
        <f>LEFT(B2272,6)</f>
        <v>200811</v>
      </c>
    </row>
    <row r="2273" spans="2:46" x14ac:dyDescent="0.25">
      <c r="B2273" s="11">
        <f>'Market Data'!B2259</f>
        <v>20081107</v>
      </c>
      <c r="C2273" s="2">
        <f>'Market Data'!C2259</f>
        <v>5112</v>
      </c>
      <c r="D2273" s="2">
        <f>'Market Data'!D2259</f>
        <v>5345</v>
      </c>
      <c r="E2273" s="2">
        <f>'Market Data'!E2259</f>
        <v>5071.5</v>
      </c>
      <c r="F2273" s="12">
        <f>'Market Data'!F2259</f>
        <v>5288.5</v>
      </c>
      <c r="H2273" s="151">
        <f t="shared" si="335"/>
        <v>2255</v>
      </c>
      <c r="I2273" s="244">
        <f ca="1">IF($H2273&lt;($J$6+1),"",PFE(OFFSET($F2273,0,0,-$J$6)))</f>
        <v>-0.1312452414096191</v>
      </c>
      <c r="J2273" s="19"/>
      <c r="K2273" s="139" t="str">
        <f t="shared" ca="1" si="336"/>
        <v>Short</v>
      </c>
      <c r="L2273" s="243" t="e">
        <f t="shared" ca="1" si="331"/>
        <v>#N/A</v>
      </c>
      <c r="M2273" s="242" t="e">
        <f t="shared" ca="1" si="332"/>
        <v>#N/A</v>
      </c>
      <c r="N2273" s="20"/>
      <c r="O2273" s="74">
        <f t="shared" ca="1" si="337"/>
        <v>-1</v>
      </c>
      <c r="P2273" s="75">
        <f t="shared" ca="1" si="329"/>
        <v>0</v>
      </c>
      <c r="Q2273" s="76" t="str">
        <f t="shared" ca="1" si="333"/>
        <v/>
      </c>
      <c r="R2273" s="75"/>
      <c r="S2273" s="77">
        <f t="shared" ca="1" si="330"/>
        <v>-1</v>
      </c>
      <c r="T2273" s="78"/>
      <c r="U2273" s="81">
        <f t="shared" ca="1" si="338"/>
        <v>-7140</v>
      </c>
      <c r="V2273" s="82">
        <f t="shared" ca="1" si="334"/>
        <v>208263.47999999975</v>
      </c>
      <c r="W2273" s="50"/>
      <c r="X2273" s="50"/>
      <c r="Y2273" s="50"/>
      <c r="Z2273" s="50"/>
      <c r="AA2273" s="50"/>
      <c r="AG2273" s="50"/>
      <c r="AH2273" s="50"/>
      <c r="AI2273" s="50"/>
      <c r="AJ2273" s="50"/>
      <c r="AK2273" s="50"/>
      <c r="AL2273" s="50"/>
      <c r="AM2273" s="50"/>
      <c r="AN2273" s="50"/>
      <c r="AO2273" s="50"/>
      <c r="AP2273" s="138" t="str">
        <f>IF(NOT($AS2273=$AS2274),ROW(),"")</f>
        <v/>
      </c>
      <c r="AQ2273" s="20" t="str">
        <f>IF(NOT(AS2273=AS2274),AS2274,"")</f>
        <v/>
      </c>
      <c r="AR2273" s="20" t="str">
        <f>INDEX($AB$15:$AM$15,MATCH($AS2273,$AB$11:$AM$11,0))</f>
        <v>out</v>
      </c>
      <c r="AS2273" s="20" t="str">
        <f>LEFT(AT2273,4)</f>
        <v>2008</v>
      </c>
      <c r="AT2273" s="139" t="str">
        <f>LEFT(B2273,6)</f>
        <v>200811</v>
      </c>
    </row>
    <row r="2274" spans="2:46" x14ac:dyDescent="0.25">
      <c r="B2274" s="11">
        <f>'Market Data'!B2260</f>
        <v>20081110</v>
      </c>
      <c r="C2274" s="2">
        <f>'Market Data'!C2260</f>
        <v>5397</v>
      </c>
      <c r="D2274" s="2">
        <f>'Market Data'!D2260</f>
        <v>5457</v>
      </c>
      <c r="E2274" s="2">
        <f>'Market Data'!E2260</f>
        <v>5219.5</v>
      </c>
      <c r="F2274" s="12">
        <f>'Market Data'!F2260</f>
        <v>5228.5</v>
      </c>
      <c r="H2274" s="151">
        <f t="shared" si="335"/>
        <v>2256</v>
      </c>
      <c r="I2274" s="244">
        <f ca="1">IF($H2274&lt;($J$6+1),"",PFE(OFFSET($F2274,0,0,-$J$6)))</f>
        <v>-0.14130076305558831</v>
      </c>
      <c r="J2274" s="19"/>
      <c r="K2274" s="139" t="str">
        <f t="shared" ca="1" si="336"/>
        <v>Short</v>
      </c>
      <c r="L2274" s="243" t="e">
        <f t="shared" ca="1" si="331"/>
        <v>#N/A</v>
      </c>
      <c r="M2274" s="242" t="e">
        <f t="shared" ca="1" si="332"/>
        <v>#N/A</v>
      </c>
      <c r="N2274" s="20"/>
      <c r="O2274" s="74">
        <f t="shared" ca="1" si="337"/>
        <v>-1</v>
      </c>
      <c r="P2274" s="75">
        <f t="shared" ca="1" si="329"/>
        <v>0</v>
      </c>
      <c r="Q2274" s="76" t="str">
        <f t="shared" ca="1" si="333"/>
        <v/>
      </c>
      <c r="R2274" s="75"/>
      <c r="S2274" s="77">
        <f t="shared" ca="1" si="330"/>
        <v>-1</v>
      </c>
      <c r="T2274" s="78"/>
      <c r="U2274" s="81">
        <f t="shared" ca="1" si="338"/>
        <v>2100</v>
      </c>
      <c r="V2274" s="82">
        <f t="shared" ca="1" si="334"/>
        <v>210363.47999999975</v>
      </c>
      <c r="W2274" s="50"/>
      <c r="X2274" s="50"/>
      <c r="Y2274" s="50"/>
      <c r="Z2274" s="50"/>
      <c r="AA2274" s="50"/>
      <c r="AG2274" s="50"/>
      <c r="AH2274" s="50"/>
      <c r="AI2274" s="50"/>
      <c r="AJ2274" s="50"/>
      <c r="AK2274" s="50"/>
      <c r="AL2274" s="50"/>
      <c r="AM2274" s="50"/>
      <c r="AN2274" s="50"/>
      <c r="AO2274" s="50"/>
      <c r="AP2274" s="138" t="str">
        <f>IF(NOT($AS2274=$AS2275),ROW(),"")</f>
        <v/>
      </c>
      <c r="AQ2274" s="20" t="str">
        <f>IF(NOT(AS2274=AS2275),AS2275,"")</f>
        <v/>
      </c>
      <c r="AR2274" s="20" t="str">
        <f>INDEX($AB$15:$AM$15,MATCH($AS2274,$AB$11:$AM$11,0))</f>
        <v>out</v>
      </c>
      <c r="AS2274" s="20" t="str">
        <f>LEFT(AT2274,4)</f>
        <v>2008</v>
      </c>
      <c r="AT2274" s="139" t="str">
        <f>LEFT(B2274,6)</f>
        <v>200811</v>
      </c>
    </row>
    <row r="2275" spans="2:46" x14ac:dyDescent="0.25">
      <c r="B2275" s="11">
        <f>'Market Data'!B2261</f>
        <v>20081111</v>
      </c>
      <c r="C2275" s="2">
        <f>'Market Data'!C2261</f>
        <v>5259.5</v>
      </c>
      <c r="D2275" s="2">
        <f>'Market Data'!D2261</f>
        <v>5281</v>
      </c>
      <c r="E2275" s="2">
        <f>'Market Data'!E2261</f>
        <v>5041</v>
      </c>
      <c r="F2275" s="12">
        <f>'Market Data'!F2261</f>
        <v>5085.5</v>
      </c>
      <c r="H2275" s="151">
        <f t="shared" si="335"/>
        <v>2257</v>
      </c>
      <c r="I2275" s="244">
        <f ca="1">IF($H2275&lt;($J$6+1),"",PFE(OFFSET($F2275,0,0,-$J$6)))</f>
        <v>-0.16542929500847489</v>
      </c>
      <c r="J2275" s="19"/>
      <c r="K2275" s="139" t="str">
        <f t="shared" ca="1" si="336"/>
        <v>Short</v>
      </c>
      <c r="L2275" s="243" t="e">
        <f t="shared" ca="1" si="331"/>
        <v>#N/A</v>
      </c>
      <c r="M2275" s="242" t="e">
        <f t="shared" ca="1" si="332"/>
        <v>#N/A</v>
      </c>
      <c r="N2275" s="20"/>
      <c r="O2275" s="74">
        <f t="shared" ca="1" si="337"/>
        <v>-1</v>
      </c>
      <c r="P2275" s="75">
        <f t="shared" ca="1" si="329"/>
        <v>0</v>
      </c>
      <c r="Q2275" s="76" t="str">
        <f t="shared" ca="1" si="333"/>
        <v/>
      </c>
      <c r="R2275" s="75"/>
      <c r="S2275" s="77">
        <f t="shared" ca="1" si="330"/>
        <v>-1</v>
      </c>
      <c r="T2275" s="78"/>
      <c r="U2275" s="81">
        <f t="shared" ca="1" si="338"/>
        <v>5005</v>
      </c>
      <c r="V2275" s="82">
        <f t="shared" ca="1" si="334"/>
        <v>215368.47999999975</v>
      </c>
      <c r="W2275" s="50"/>
      <c r="X2275" s="50"/>
      <c r="Y2275" s="50"/>
      <c r="Z2275" s="50"/>
      <c r="AA2275" s="50"/>
      <c r="AG2275" s="50"/>
      <c r="AH2275" s="50"/>
      <c r="AI2275" s="50"/>
      <c r="AJ2275" s="50"/>
      <c r="AK2275" s="50"/>
      <c r="AL2275" s="50"/>
      <c r="AM2275" s="50"/>
      <c r="AN2275" s="50"/>
      <c r="AO2275" s="50"/>
      <c r="AP2275" s="138" t="str">
        <f>IF(NOT($AS2275=$AS2276),ROW(),"")</f>
        <v/>
      </c>
      <c r="AQ2275" s="20" t="str">
        <f>IF(NOT(AS2275=AS2276),AS2276,"")</f>
        <v/>
      </c>
      <c r="AR2275" s="20" t="str">
        <f>INDEX($AB$15:$AM$15,MATCH($AS2275,$AB$11:$AM$11,0))</f>
        <v>out</v>
      </c>
      <c r="AS2275" s="20" t="str">
        <f>LEFT(AT2275,4)</f>
        <v>2008</v>
      </c>
      <c r="AT2275" s="139" t="str">
        <f>LEFT(B2275,6)</f>
        <v>200811</v>
      </c>
    </row>
    <row r="2276" spans="2:46" x14ac:dyDescent="0.25">
      <c r="B2276" s="11">
        <f>'Market Data'!B2262</f>
        <v>20081112</v>
      </c>
      <c r="C2276" s="2">
        <f>'Market Data'!C2262</f>
        <v>5188</v>
      </c>
      <c r="D2276" s="2">
        <f>'Market Data'!D2262</f>
        <v>5202</v>
      </c>
      <c r="E2276" s="2">
        <f>'Market Data'!E2262</f>
        <v>4870</v>
      </c>
      <c r="F2276" s="12">
        <f>'Market Data'!F2262</f>
        <v>4970</v>
      </c>
      <c r="H2276" s="151">
        <f t="shared" si="335"/>
        <v>2258</v>
      </c>
      <c r="I2276" s="244">
        <f ca="1">IF($H2276&lt;($J$6+1),"",PFE(OFFSET($F2276,0,0,-$J$6)))</f>
        <v>-0.18547317477056574</v>
      </c>
      <c r="J2276" s="19"/>
      <c r="K2276" s="139" t="str">
        <f t="shared" ca="1" si="336"/>
        <v>Short</v>
      </c>
      <c r="L2276" s="243" t="e">
        <f t="shared" ca="1" si="331"/>
        <v>#N/A</v>
      </c>
      <c r="M2276" s="242" t="e">
        <f t="shared" ca="1" si="332"/>
        <v>#N/A</v>
      </c>
      <c r="N2276" s="20"/>
      <c r="O2276" s="74">
        <f t="shared" ca="1" si="337"/>
        <v>-1</v>
      </c>
      <c r="P2276" s="75">
        <f t="shared" ca="1" si="329"/>
        <v>0</v>
      </c>
      <c r="Q2276" s="76" t="str">
        <f t="shared" ca="1" si="333"/>
        <v/>
      </c>
      <c r="R2276" s="75"/>
      <c r="S2276" s="77">
        <f t="shared" ca="1" si="330"/>
        <v>-1</v>
      </c>
      <c r="T2276" s="78"/>
      <c r="U2276" s="81">
        <f t="shared" ca="1" si="338"/>
        <v>4042.5</v>
      </c>
      <c r="V2276" s="82">
        <f t="shared" ca="1" si="334"/>
        <v>219410.97999999975</v>
      </c>
      <c r="W2276" s="50"/>
      <c r="X2276" s="50"/>
      <c r="Y2276" s="50"/>
      <c r="Z2276" s="50"/>
      <c r="AA2276" s="50"/>
      <c r="AG2276" s="50"/>
      <c r="AH2276" s="50"/>
      <c r="AI2276" s="50"/>
      <c r="AJ2276" s="50"/>
      <c r="AK2276" s="50"/>
      <c r="AL2276" s="50"/>
      <c r="AM2276" s="50"/>
      <c r="AN2276" s="50"/>
      <c r="AO2276" s="50"/>
      <c r="AP2276" s="138" t="str">
        <f>IF(NOT($AS2276=$AS2277),ROW(),"")</f>
        <v/>
      </c>
      <c r="AQ2276" s="20" t="str">
        <f>IF(NOT(AS2276=AS2277),AS2277,"")</f>
        <v/>
      </c>
      <c r="AR2276" s="20" t="str">
        <f>INDEX($AB$15:$AM$15,MATCH($AS2276,$AB$11:$AM$11,0))</f>
        <v>out</v>
      </c>
      <c r="AS2276" s="20" t="str">
        <f>LEFT(AT2276,4)</f>
        <v>2008</v>
      </c>
      <c r="AT2276" s="139" t="str">
        <f>LEFT(B2276,6)</f>
        <v>200811</v>
      </c>
    </row>
    <row r="2277" spans="2:46" x14ac:dyDescent="0.25">
      <c r="B2277" s="11">
        <f>'Market Data'!B2263</f>
        <v>20081113</v>
      </c>
      <c r="C2277" s="2">
        <f>'Market Data'!C2263</f>
        <v>4928</v>
      </c>
      <c r="D2277" s="2">
        <f>'Market Data'!D2263</f>
        <v>5037.5</v>
      </c>
      <c r="E2277" s="2">
        <f>'Market Data'!E2263</f>
        <v>4820.5</v>
      </c>
      <c r="F2277" s="12">
        <f>'Market Data'!F2263</f>
        <v>4823</v>
      </c>
      <c r="H2277" s="151">
        <f t="shared" si="335"/>
        <v>2259</v>
      </c>
      <c r="I2277" s="244">
        <f ca="1">IF($H2277&lt;($J$6+1),"",PFE(OFFSET($F2277,0,0,-$J$6)))</f>
        <v>-0.20291957588117715</v>
      </c>
      <c r="J2277" s="19"/>
      <c r="K2277" s="139" t="str">
        <f t="shared" ca="1" si="336"/>
        <v>Short</v>
      </c>
      <c r="L2277" s="243" t="e">
        <f t="shared" ca="1" si="331"/>
        <v>#N/A</v>
      </c>
      <c r="M2277" s="242" t="e">
        <f t="shared" ca="1" si="332"/>
        <v>#N/A</v>
      </c>
      <c r="N2277" s="20"/>
      <c r="O2277" s="74">
        <f t="shared" ca="1" si="337"/>
        <v>-1</v>
      </c>
      <c r="P2277" s="75">
        <f t="shared" ca="1" si="329"/>
        <v>0</v>
      </c>
      <c r="Q2277" s="76" t="str">
        <f t="shared" ca="1" si="333"/>
        <v/>
      </c>
      <c r="R2277" s="75"/>
      <c r="S2277" s="77">
        <f t="shared" ca="1" si="330"/>
        <v>-1</v>
      </c>
      <c r="T2277" s="78"/>
      <c r="U2277" s="81">
        <f t="shared" ca="1" si="338"/>
        <v>5145</v>
      </c>
      <c r="V2277" s="82">
        <f t="shared" ca="1" si="334"/>
        <v>224555.97999999975</v>
      </c>
      <c r="W2277" s="50"/>
      <c r="X2277" s="50"/>
      <c r="Y2277" s="50"/>
      <c r="Z2277" s="50"/>
      <c r="AA2277" s="50"/>
      <c r="AG2277" s="50"/>
      <c r="AH2277" s="50"/>
      <c r="AI2277" s="50"/>
      <c r="AJ2277" s="50"/>
      <c r="AK2277" s="50"/>
      <c r="AL2277" s="50"/>
      <c r="AM2277" s="50"/>
      <c r="AN2277" s="50"/>
      <c r="AO2277" s="50"/>
      <c r="AP2277" s="138" t="str">
        <f>IF(NOT($AS2277=$AS2278),ROW(),"")</f>
        <v/>
      </c>
      <c r="AQ2277" s="20" t="str">
        <f>IF(NOT(AS2277=AS2278),AS2278,"")</f>
        <v/>
      </c>
      <c r="AR2277" s="20" t="str">
        <f>INDEX($AB$15:$AM$15,MATCH($AS2277,$AB$11:$AM$11,0))</f>
        <v>out</v>
      </c>
      <c r="AS2277" s="20" t="str">
        <f>LEFT(AT2277,4)</f>
        <v>2008</v>
      </c>
      <c r="AT2277" s="139" t="str">
        <f>LEFT(B2277,6)</f>
        <v>200811</v>
      </c>
    </row>
    <row r="2278" spans="2:46" x14ac:dyDescent="0.25">
      <c r="B2278" s="11">
        <f>'Market Data'!B2264</f>
        <v>20081114</v>
      </c>
      <c r="C2278" s="2">
        <f>'Market Data'!C2264</f>
        <v>5149</v>
      </c>
      <c r="D2278" s="2">
        <f>'Market Data'!D2264</f>
        <v>5198</v>
      </c>
      <c r="E2278" s="2">
        <f>'Market Data'!E2264</f>
        <v>4966.5</v>
      </c>
      <c r="F2278" s="12">
        <f>'Market Data'!F2264</f>
        <v>5038</v>
      </c>
      <c r="H2278" s="151">
        <f t="shared" si="335"/>
        <v>2260</v>
      </c>
      <c r="I2278" s="244">
        <f ca="1">IF($H2278&lt;($J$6+1),"",PFE(OFFSET($F2278,0,0,-$J$6)))</f>
        <v>-0.17998017881639555</v>
      </c>
      <c r="J2278" s="19"/>
      <c r="K2278" s="139" t="str">
        <f t="shared" ca="1" si="336"/>
        <v>Short</v>
      </c>
      <c r="L2278" s="243" t="e">
        <f t="shared" ca="1" si="331"/>
        <v>#N/A</v>
      </c>
      <c r="M2278" s="242" t="e">
        <f t="shared" ca="1" si="332"/>
        <v>#N/A</v>
      </c>
      <c r="N2278" s="20"/>
      <c r="O2278" s="74">
        <f t="shared" ca="1" si="337"/>
        <v>-1</v>
      </c>
      <c r="P2278" s="75">
        <f t="shared" ca="1" si="329"/>
        <v>0</v>
      </c>
      <c r="Q2278" s="76" t="str">
        <f t="shared" ca="1" si="333"/>
        <v/>
      </c>
      <c r="R2278" s="75"/>
      <c r="S2278" s="77">
        <f t="shared" ca="1" si="330"/>
        <v>-1</v>
      </c>
      <c r="T2278" s="78"/>
      <c r="U2278" s="81">
        <f t="shared" ca="1" si="338"/>
        <v>-7525</v>
      </c>
      <c r="V2278" s="82">
        <f t="shared" ca="1" si="334"/>
        <v>217030.97999999975</v>
      </c>
      <c r="W2278" s="50"/>
      <c r="X2278" s="50"/>
      <c r="Y2278" s="50"/>
      <c r="Z2278" s="50"/>
      <c r="AA2278" s="50"/>
      <c r="AG2278" s="50"/>
      <c r="AH2278" s="50"/>
      <c r="AI2278" s="50"/>
      <c r="AJ2278" s="50"/>
      <c r="AK2278" s="50"/>
      <c r="AL2278" s="50"/>
      <c r="AM2278" s="50"/>
      <c r="AN2278" s="50"/>
      <c r="AO2278" s="50"/>
      <c r="AP2278" s="138" t="str">
        <f>IF(NOT($AS2278=$AS2279),ROW(),"")</f>
        <v/>
      </c>
      <c r="AQ2278" s="20" t="str">
        <f>IF(NOT(AS2278=AS2279),AS2279,"")</f>
        <v/>
      </c>
      <c r="AR2278" s="20" t="str">
        <f>INDEX($AB$15:$AM$15,MATCH($AS2278,$AB$11:$AM$11,0))</f>
        <v>out</v>
      </c>
      <c r="AS2278" s="20" t="str">
        <f>LEFT(AT2278,4)</f>
        <v>2008</v>
      </c>
      <c r="AT2278" s="139" t="str">
        <f>LEFT(B2278,6)</f>
        <v>200811</v>
      </c>
    </row>
    <row r="2279" spans="2:46" x14ac:dyDescent="0.25">
      <c r="B2279" s="11">
        <f>'Market Data'!B2265</f>
        <v>20081117</v>
      </c>
      <c r="C2279" s="2">
        <f>'Market Data'!C2265</f>
        <v>5000.5</v>
      </c>
      <c r="D2279" s="2">
        <f>'Market Data'!D2265</f>
        <v>5055</v>
      </c>
      <c r="E2279" s="2">
        <f>'Market Data'!E2265</f>
        <v>4833</v>
      </c>
      <c r="F2279" s="12">
        <f>'Market Data'!F2265</f>
        <v>4967</v>
      </c>
      <c r="H2279" s="151">
        <f t="shared" si="335"/>
        <v>2261</v>
      </c>
      <c r="I2279" s="244">
        <f ca="1">IF($H2279&lt;($J$6+1),"",PFE(OFFSET($F2279,0,0,-$J$6)))</f>
        <v>-0.19566621701483988</v>
      </c>
      <c r="J2279" s="19"/>
      <c r="K2279" s="139" t="str">
        <f t="shared" ca="1" si="336"/>
        <v>Short</v>
      </c>
      <c r="L2279" s="243" t="e">
        <f t="shared" ca="1" si="331"/>
        <v>#N/A</v>
      </c>
      <c r="M2279" s="242" t="e">
        <f t="shared" ca="1" si="332"/>
        <v>#N/A</v>
      </c>
      <c r="N2279" s="20"/>
      <c r="O2279" s="74">
        <f t="shared" ca="1" si="337"/>
        <v>-1</v>
      </c>
      <c r="P2279" s="75">
        <f t="shared" ca="1" si="329"/>
        <v>0</v>
      </c>
      <c r="Q2279" s="76" t="str">
        <f t="shared" ca="1" si="333"/>
        <v/>
      </c>
      <c r="R2279" s="75"/>
      <c r="S2279" s="77">
        <f t="shared" ca="1" si="330"/>
        <v>-1</v>
      </c>
      <c r="T2279" s="78"/>
      <c r="U2279" s="81">
        <f t="shared" ca="1" si="338"/>
        <v>2485</v>
      </c>
      <c r="V2279" s="82">
        <f t="shared" ca="1" si="334"/>
        <v>219515.97999999975</v>
      </c>
      <c r="W2279" s="50"/>
      <c r="X2279" s="50"/>
      <c r="Y2279" s="50"/>
      <c r="Z2279" s="50"/>
      <c r="AA2279" s="50"/>
      <c r="AG2279" s="50"/>
      <c r="AH2279" s="50"/>
      <c r="AI2279" s="50"/>
      <c r="AJ2279" s="50"/>
      <c r="AK2279" s="50"/>
      <c r="AL2279" s="50"/>
      <c r="AM2279" s="50"/>
      <c r="AN2279" s="50"/>
      <c r="AO2279" s="50"/>
      <c r="AP2279" s="138" t="str">
        <f>IF(NOT($AS2279=$AS2280),ROW(),"")</f>
        <v/>
      </c>
      <c r="AQ2279" s="20" t="str">
        <f>IF(NOT(AS2279=AS2280),AS2280,"")</f>
        <v/>
      </c>
      <c r="AR2279" s="20" t="str">
        <f>INDEX($AB$15:$AM$15,MATCH($AS2279,$AB$11:$AM$11,0))</f>
        <v>out</v>
      </c>
      <c r="AS2279" s="20" t="str">
        <f>LEFT(AT2279,4)</f>
        <v>2008</v>
      </c>
      <c r="AT2279" s="139" t="str">
        <f>LEFT(B2279,6)</f>
        <v>200811</v>
      </c>
    </row>
    <row r="2280" spans="2:46" x14ac:dyDescent="0.25">
      <c r="B2280" s="11">
        <f>'Market Data'!B2266</f>
        <v>20081118</v>
      </c>
      <c r="C2280" s="2">
        <f>'Market Data'!C2266</f>
        <v>4862</v>
      </c>
      <c r="D2280" s="2">
        <f>'Market Data'!D2266</f>
        <v>4942.5</v>
      </c>
      <c r="E2280" s="2">
        <f>'Market Data'!E2266</f>
        <v>4764</v>
      </c>
      <c r="F2280" s="12">
        <f>'Market Data'!F2266</f>
        <v>4876</v>
      </c>
      <c r="H2280" s="151">
        <f t="shared" si="335"/>
        <v>2262</v>
      </c>
      <c r="I2280" s="244">
        <f ca="1">IF($H2280&lt;($J$6+1),"",PFE(OFFSET($F2280,0,0,-$J$6)))</f>
        <v>-0.19530525909884758</v>
      </c>
      <c r="J2280" s="19"/>
      <c r="K2280" s="139" t="str">
        <f t="shared" ca="1" si="336"/>
        <v>Short</v>
      </c>
      <c r="L2280" s="243" t="e">
        <f t="shared" ca="1" si="331"/>
        <v>#N/A</v>
      </c>
      <c r="M2280" s="242" t="e">
        <f t="shared" ca="1" si="332"/>
        <v>#N/A</v>
      </c>
      <c r="N2280" s="20"/>
      <c r="O2280" s="74">
        <f t="shared" ca="1" si="337"/>
        <v>-1</v>
      </c>
      <c r="P2280" s="75">
        <f t="shared" ca="1" si="329"/>
        <v>0</v>
      </c>
      <c r="Q2280" s="76" t="str">
        <f t="shared" ca="1" si="333"/>
        <v/>
      </c>
      <c r="R2280" s="75"/>
      <c r="S2280" s="77">
        <f t="shared" ca="1" si="330"/>
        <v>-1</v>
      </c>
      <c r="T2280" s="78"/>
      <c r="U2280" s="81">
        <f t="shared" ca="1" si="338"/>
        <v>3185</v>
      </c>
      <c r="V2280" s="82">
        <f t="shared" ca="1" si="334"/>
        <v>222700.97999999975</v>
      </c>
      <c r="W2280" s="50"/>
      <c r="X2280" s="50"/>
      <c r="Y2280" s="50"/>
      <c r="Z2280" s="50"/>
      <c r="AA2280" s="50"/>
      <c r="AG2280" s="50"/>
      <c r="AH2280" s="50"/>
      <c r="AI2280" s="50"/>
      <c r="AJ2280" s="50"/>
      <c r="AK2280" s="50"/>
      <c r="AL2280" s="50"/>
      <c r="AM2280" s="50"/>
      <c r="AN2280" s="50"/>
      <c r="AO2280" s="50"/>
      <c r="AP2280" s="138" t="str">
        <f>IF(NOT($AS2280=$AS2281),ROW(),"")</f>
        <v/>
      </c>
      <c r="AQ2280" s="20" t="str">
        <f>IF(NOT(AS2280=AS2281),AS2281,"")</f>
        <v/>
      </c>
      <c r="AR2280" s="20" t="str">
        <f>INDEX($AB$15:$AM$15,MATCH($AS2280,$AB$11:$AM$11,0))</f>
        <v>out</v>
      </c>
      <c r="AS2280" s="20" t="str">
        <f>LEFT(AT2280,4)</f>
        <v>2008</v>
      </c>
      <c r="AT2280" s="139" t="str">
        <f>LEFT(B2280,6)</f>
        <v>200811</v>
      </c>
    </row>
    <row r="2281" spans="2:46" x14ac:dyDescent="0.25">
      <c r="B2281" s="11">
        <f>'Market Data'!B2267</f>
        <v>20081119</v>
      </c>
      <c r="C2281" s="2">
        <f>'Market Data'!C2267</f>
        <v>4932.5</v>
      </c>
      <c r="D2281" s="2">
        <f>'Market Data'!D2267</f>
        <v>4946</v>
      </c>
      <c r="E2281" s="2">
        <f>'Market Data'!E2267</f>
        <v>4650</v>
      </c>
      <c r="F2281" s="12">
        <f>'Market Data'!F2267</f>
        <v>4686</v>
      </c>
      <c r="H2281" s="151">
        <f t="shared" si="335"/>
        <v>2263</v>
      </c>
      <c r="I2281" s="244">
        <f ca="1">IF($H2281&lt;($J$6+1),"",PFE(OFFSET($F2281,0,0,-$J$6)))</f>
        <v>-0.21157580924639224</v>
      </c>
      <c r="J2281" s="19"/>
      <c r="K2281" s="139" t="str">
        <f t="shared" ca="1" si="336"/>
        <v>Short</v>
      </c>
      <c r="L2281" s="243" t="e">
        <f t="shared" ca="1" si="331"/>
        <v>#N/A</v>
      </c>
      <c r="M2281" s="242" t="e">
        <f t="shared" ca="1" si="332"/>
        <v>#N/A</v>
      </c>
      <c r="N2281" s="20"/>
      <c r="O2281" s="74">
        <f t="shared" ca="1" si="337"/>
        <v>-1</v>
      </c>
      <c r="P2281" s="75">
        <f t="shared" ca="1" si="329"/>
        <v>0</v>
      </c>
      <c r="Q2281" s="76" t="str">
        <f t="shared" ca="1" si="333"/>
        <v/>
      </c>
      <c r="R2281" s="75"/>
      <c r="S2281" s="77">
        <f t="shared" ca="1" si="330"/>
        <v>-1</v>
      </c>
      <c r="T2281" s="78"/>
      <c r="U2281" s="81">
        <f t="shared" ca="1" si="338"/>
        <v>6650</v>
      </c>
      <c r="V2281" s="82">
        <f t="shared" ca="1" si="334"/>
        <v>229350.97999999975</v>
      </c>
      <c r="W2281" s="50"/>
      <c r="X2281" s="50"/>
      <c r="Y2281" s="50"/>
      <c r="Z2281" s="50"/>
      <c r="AA2281" s="50"/>
      <c r="AG2281" s="50"/>
      <c r="AH2281" s="50"/>
      <c r="AI2281" s="50"/>
      <c r="AJ2281" s="50"/>
      <c r="AK2281" s="50"/>
      <c r="AL2281" s="50"/>
      <c r="AM2281" s="50"/>
      <c r="AN2281" s="50"/>
      <c r="AO2281" s="50"/>
      <c r="AP2281" s="138" t="str">
        <f>IF(NOT($AS2281=$AS2282),ROW(),"")</f>
        <v/>
      </c>
      <c r="AQ2281" s="20" t="str">
        <f>IF(NOT(AS2281=AS2282),AS2282,"")</f>
        <v/>
      </c>
      <c r="AR2281" s="20" t="str">
        <f>INDEX($AB$15:$AM$15,MATCH($AS2281,$AB$11:$AM$11,0))</f>
        <v>out</v>
      </c>
      <c r="AS2281" s="20" t="str">
        <f>LEFT(AT2281,4)</f>
        <v>2008</v>
      </c>
      <c r="AT2281" s="139" t="str">
        <f>LEFT(B2281,6)</f>
        <v>200811</v>
      </c>
    </row>
    <row r="2282" spans="2:46" x14ac:dyDescent="0.25">
      <c r="B2282" s="11">
        <f>'Market Data'!B2268</f>
        <v>20081120</v>
      </c>
      <c r="C2282" s="2">
        <f>'Market Data'!C2268</f>
        <v>4548</v>
      </c>
      <c r="D2282" s="2">
        <f>'Market Data'!D2268</f>
        <v>4653.5</v>
      </c>
      <c r="E2282" s="2">
        <f>'Market Data'!E2268</f>
        <v>4428.5</v>
      </c>
      <c r="F2282" s="12">
        <f>'Market Data'!F2268</f>
        <v>4603</v>
      </c>
      <c r="H2282" s="151">
        <f t="shared" si="335"/>
        <v>2264</v>
      </c>
      <c r="I2282" s="244">
        <f ca="1">IF($H2282&lt;($J$6+1),"",PFE(OFFSET($F2282,0,0,-$J$6)))</f>
        <v>-0.208005825151269</v>
      </c>
      <c r="J2282" s="19"/>
      <c r="K2282" s="139" t="str">
        <f t="shared" ca="1" si="336"/>
        <v>Short</v>
      </c>
      <c r="L2282" s="243" t="e">
        <f t="shared" ca="1" si="331"/>
        <v>#N/A</v>
      </c>
      <c r="M2282" s="242" t="e">
        <f t="shared" ca="1" si="332"/>
        <v>#N/A</v>
      </c>
      <c r="N2282" s="20"/>
      <c r="O2282" s="74">
        <f t="shared" ca="1" si="337"/>
        <v>-1</v>
      </c>
      <c r="P2282" s="75">
        <f t="shared" ca="1" si="329"/>
        <v>0</v>
      </c>
      <c r="Q2282" s="76" t="str">
        <f t="shared" ca="1" si="333"/>
        <v/>
      </c>
      <c r="R2282" s="75"/>
      <c r="S2282" s="77">
        <f t="shared" ca="1" si="330"/>
        <v>-1</v>
      </c>
      <c r="T2282" s="78"/>
      <c r="U2282" s="81">
        <f t="shared" ca="1" si="338"/>
        <v>2905</v>
      </c>
      <c r="V2282" s="82">
        <f t="shared" ca="1" si="334"/>
        <v>232255.97999999975</v>
      </c>
      <c r="W2282" s="50"/>
      <c r="X2282" s="50"/>
      <c r="Y2282" s="50"/>
      <c r="Z2282" s="50"/>
      <c r="AA2282" s="50"/>
      <c r="AG2282" s="50"/>
      <c r="AH2282" s="50"/>
      <c r="AI2282" s="50"/>
      <c r="AJ2282" s="50"/>
      <c r="AK2282" s="50"/>
      <c r="AL2282" s="50"/>
      <c r="AM2282" s="50"/>
      <c r="AN2282" s="50"/>
      <c r="AO2282" s="50"/>
      <c r="AP2282" s="138" t="str">
        <f>IF(NOT($AS2282=$AS2283),ROW(),"")</f>
        <v/>
      </c>
      <c r="AQ2282" s="20" t="str">
        <f>IF(NOT(AS2282=AS2283),AS2283,"")</f>
        <v/>
      </c>
      <c r="AR2282" s="20" t="str">
        <f>INDEX($AB$15:$AM$15,MATCH($AS2282,$AB$11:$AM$11,0))</f>
        <v>out</v>
      </c>
      <c r="AS2282" s="20" t="str">
        <f>LEFT(AT2282,4)</f>
        <v>2008</v>
      </c>
      <c r="AT2282" s="139" t="str">
        <f>LEFT(B2282,6)</f>
        <v>200811</v>
      </c>
    </row>
    <row r="2283" spans="2:46" x14ac:dyDescent="0.25">
      <c r="B2283" s="11">
        <f>'Market Data'!B2269</f>
        <v>20081121</v>
      </c>
      <c r="C2283" s="2">
        <f>'Market Data'!C2269</f>
        <v>4497</v>
      </c>
      <c r="D2283" s="2">
        <f>'Market Data'!D2269</f>
        <v>4615.5</v>
      </c>
      <c r="E2283" s="2">
        <f>'Market Data'!E2269</f>
        <v>4350</v>
      </c>
      <c r="F2283" s="12">
        <f>'Market Data'!F2269</f>
        <v>4435.5</v>
      </c>
      <c r="H2283" s="151">
        <f t="shared" si="335"/>
        <v>2265</v>
      </c>
      <c r="I2283" s="244">
        <f ca="1">IF($H2283&lt;($J$6+1),"",PFE(OFFSET($F2283,0,0,-$J$6)))</f>
        <v>-0.23345947475124965</v>
      </c>
      <c r="J2283" s="19"/>
      <c r="K2283" s="139" t="str">
        <f t="shared" ca="1" si="336"/>
        <v>Short</v>
      </c>
      <c r="L2283" s="243" t="e">
        <f t="shared" ca="1" si="331"/>
        <v>#N/A</v>
      </c>
      <c r="M2283" s="242" t="e">
        <f t="shared" ca="1" si="332"/>
        <v>#N/A</v>
      </c>
      <c r="N2283" s="20"/>
      <c r="O2283" s="74">
        <f t="shared" ca="1" si="337"/>
        <v>-1</v>
      </c>
      <c r="P2283" s="75">
        <f t="shared" ca="1" si="329"/>
        <v>0</v>
      </c>
      <c r="Q2283" s="76" t="str">
        <f t="shared" ca="1" si="333"/>
        <v/>
      </c>
      <c r="R2283" s="75"/>
      <c r="S2283" s="77">
        <f t="shared" ca="1" si="330"/>
        <v>-1</v>
      </c>
      <c r="T2283" s="78"/>
      <c r="U2283" s="81">
        <f t="shared" ca="1" si="338"/>
        <v>5862.5</v>
      </c>
      <c r="V2283" s="82">
        <f t="shared" ca="1" si="334"/>
        <v>238118.47999999975</v>
      </c>
      <c r="W2283" s="50"/>
      <c r="X2283" s="50"/>
      <c r="Y2283" s="50"/>
      <c r="Z2283" s="50"/>
      <c r="AA2283" s="50"/>
      <c r="AG2283" s="50"/>
      <c r="AH2283" s="50"/>
      <c r="AI2283" s="50"/>
      <c r="AJ2283" s="50"/>
      <c r="AK2283" s="50"/>
      <c r="AL2283" s="50"/>
      <c r="AM2283" s="50"/>
      <c r="AN2283" s="50"/>
      <c r="AO2283" s="50"/>
      <c r="AP2283" s="138" t="str">
        <f>IF(NOT($AS2283=$AS2284),ROW(),"")</f>
        <v/>
      </c>
      <c r="AQ2283" s="20" t="str">
        <f>IF(NOT(AS2283=AS2284),AS2284,"")</f>
        <v/>
      </c>
      <c r="AR2283" s="20" t="str">
        <f>INDEX($AB$15:$AM$15,MATCH($AS2283,$AB$11:$AM$11,0))</f>
        <v>out</v>
      </c>
      <c r="AS2283" s="20" t="str">
        <f>LEFT(AT2283,4)</f>
        <v>2008</v>
      </c>
      <c r="AT2283" s="139" t="str">
        <f>LEFT(B2283,6)</f>
        <v>200811</v>
      </c>
    </row>
    <row r="2284" spans="2:46" x14ac:dyDescent="0.25">
      <c r="B2284" s="11">
        <f>'Market Data'!B2270</f>
        <v>20081124</v>
      </c>
      <c r="C2284" s="2">
        <f>'Market Data'!C2270</f>
        <v>4570</v>
      </c>
      <c r="D2284" s="2">
        <f>'Market Data'!D2270</f>
        <v>4897.5</v>
      </c>
      <c r="E2284" s="2">
        <f>'Market Data'!E2270</f>
        <v>4472.5</v>
      </c>
      <c r="F2284" s="12">
        <f>'Market Data'!F2270</f>
        <v>4859.5</v>
      </c>
      <c r="H2284" s="151">
        <f t="shared" si="335"/>
        <v>2266</v>
      </c>
      <c r="I2284" s="244">
        <f ca="1">IF($H2284&lt;($J$6+1),"",PFE(OFFSET($F2284,0,0,-$J$6)))</f>
        <v>-0.18643306328961887</v>
      </c>
      <c r="J2284" s="19"/>
      <c r="K2284" s="139" t="str">
        <f t="shared" ca="1" si="336"/>
        <v>Short</v>
      </c>
      <c r="L2284" s="243" t="e">
        <f t="shared" ca="1" si="331"/>
        <v>#N/A</v>
      </c>
      <c r="M2284" s="242" t="e">
        <f t="shared" ca="1" si="332"/>
        <v>#N/A</v>
      </c>
      <c r="N2284" s="20"/>
      <c r="O2284" s="74">
        <f t="shared" ca="1" si="337"/>
        <v>-1</v>
      </c>
      <c r="P2284" s="75">
        <f t="shared" ca="1" si="329"/>
        <v>0</v>
      </c>
      <c r="Q2284" s="76" t="str">
        <f t="shared" ca="1" si="333"/>
        <v/>
      </c>
      <c r="R2284" s="75"/>
      <c r="S2284" s="77">
        <f t="shared" ca="1" si="330"/>
        <v>-1</v>
      </c>
      <c r="T2284" s="78"/>
      <c r="U2284" s="81">
        <f t="shared" ca="1" si="338"/>
        <v>-14840</v>
      </c>
      <c r="V2284" s="82">
        <f t="shared" ca="1" si="334"/>
        <v>223278.47999999975</v>
      </c>
      <c r="W2284" s="50"/>
      <c r="X2284" s="50"/>
      <c r="Y2284" s="50"/>
      <c r="Z2284" s="50"/>
      <c r="AA2284" s="50"/>
      <c r="AG2284" s="50"/>
      <c r="AH2284" s="50"/>
      <c r="AI2284" s="50"/>
      <c r="AJ2284" s="50"/>
      <c r="AK2284" s="50"/>
      <c r="AL2284" s="50"/>
      <c r="AM2284" s="50"/>
      <c r="AN2284" s="50"/>
      <c r="AO2284" s="50"/>
      <c r="AP2284" s="138" t="str">
        <f>IF(NOT($AS2284=$AS2285),ROW(),"")</f>
        <v/>
      </c>
      <c r="AQ2284" s="20" t="str">
        <f>IF(NOT(AS2284=AS2285),AS2285,"")</f>
        <v/>
      </c>
      <c r="AR2284" s="20" t="str">
        <f>INDEX($AB$15:$AM$15,MATCH($AS2284,$AB$11:$AM$11,0))</f>
        <v>out</v>
      </c>
      <c r="AS2284" s="20" t="str">
        <f>LEFT(AT2284,4)</f>
        <v>2008</v>
      </c>
      <c r="AT2284" s="139" t="str">
        <f>LEFT(B2284,6)</f>
        <v>200811</v>
      </c>
    </row>
    <row r="2285" spans="2:46" x14ac:dyDescent="0.25">
      <c r="B2285" s="11">
        <f>'Market Data'!B2271</f>
        <v>20081125</v>
      </c>
      <c r="C2285" s="2">
        <f>'Market Data'!C2271</f>
        <v>4887</v>
      </c>
      <c r="D2285" s="2">
        <f>'Market Data'!D2271</f>
        <v>5016</v>
      </c>
      <c r="E2285" s="2">
        <f>'Market Data'!E2271</f>
        <v>4774</v>
      </c>
      <c r="F2285" s="12">
        <f>'Market Data'!F2271</f>
        <v>4809.5</v>
      </c>
      <c r="H2285" s="151">
        <f t="shared" si="335"/>
        <v>2267</v>
      </c>
      <c r="I2285" s="244">
        <f ca="1">IF($H2285&lt;($J$6+1),"",PFE(OFFSET($F2285,0,0,-$J$6)))</f>
        <v>-0.19399023100733143</v>
      </c>
      <c r="J2285" s="19"/>
      <c r="K2285" s="139" t="str">
        <f t="shared" ca="1" si="336"/>
        <v>Short</v>
      </c>
      <c r="L2285" s="243" t="e">
        <f t="shared" ca="1" si="331"/>
        <v>#N/A</v>
      </c>
      <c r="M2285" s="242" t="e">
        <f t="shared" ca="1" si="332"/>
        <v>#N/A</v>
      </c>
      <c r="N2285" s="20"/>
      <c r="O2285" s="74">
        <f t="shared" ca="1" si="337"/>
        <v>-1</v>
      </c>
      <c r="P2285" s="75">
        <f t="shared" ca="1" si="329"/>
        <v>0</v>
      </c>
      <c r="Q2285" s="76" t="str">
        <f t="shared" ca="1" si="333"/>
        <v/>
      </c>
      <c r="R2285" s="75"/>
      <c r="S2285" s="77">
        <f t="shared" ca="1" si="330"/>
        <v>-1</v>
      </c>
      <c r="T2285" s="78"/>
      <c r="U2285" s="81">
        <f t="shared" ca="1" si="338"/>
        <v>1750</v>
      </c>
      <c r="V2285" s="82">
        <f t="shared" ca="1" si="334"/>
        <v>225028.47999999975</v>
      </c>
      <c r="W2285" s="50"/>
      <c r="X2285" s="50"/>
      <c r="Y2285" s="50"/>
      <c r="Z2285" s="50"/>
      <c r="AA2285" s="50"/>
      <c r="AG2285" s="50"/>
      <c r="AH2285" s="50"/>
      <c r="AI2285" s="50"/>
      <c r="AJ2285" s="50"/>
      <c r="AK2285" s="50"/>
      <c r="AL2285" s="50"/>
      <c r="AM2285" s="50"/>
      <c r="AN2285" s="50"/>
      <c r="AO2285" s="50"/>
      <c r="AP2285" s="138" t="str">
        <f>IF(NOT($AS2285=$AS2286),ROW(),"")</f>
        <v/>
      </c>
      <c r="AQ2285" s="20" t="str">
        <f>IF(NOT(AS2285=AS2286),AS2286,"")</f>
        <v/>
      </c>
      <c r="AR2285" s="20" t="str">
        <f>INDEX($AB$15:$AM$15,MATCH($AS2285,$AB$11:$AM$11,0))</f>
        <v>out</v>
      </c>
      <c r="AS2285" s="20" t="str">
        <f>LEFT(AT2285,4)</f>
        <v>2008</v>
      </c>
      <c r="AT2285" s="139" t="str">
        <f>LEFT(B2285,6)</f>
        <v>200811</v>
      </c>
    </row>
    <row r="2286" spans="2:46" x14ac:dyDescent="0.25">
      <c r="B2286" s="11">
        <f>'Market Data'!B2272</f>
        <v>20081126</v>
      </c>
      <c r="C2286" s="2">
        <f>'Market Data'!C2272</f>
        <v>4842</v>
      </c>
      <c r="D2286" s="2">
        <f>'Market Data'!D2272</f>
        <v>4934</v>
      </c>
      <c r="E2286" s="2">
        <f>'Market Data'!E2272</f>
        <v>4735.5</v>
      </c>
      <c r="F2286" s="12">
        <f>'Market Data'!F2272</f>
        <v>4897.5</v>
      </c>
      <c r="H2286" s="151">
        <f t="shared" si="335"/>
        <v>2268</v>
      </c>
      <c r="I2286" s="244">
        <f ca="1">IF($H2286&lt;($J$6+1),"",PFE(OFFSET($F2286,0,0,-$J$6)))</f>
        <v>-0.17671771610632567</v>
      </c>
      <c r="J2286" s="19"/>
      <c r="K2286" s="139" t="str">
        <f t="shared" ca="1" si="336"/>
        <v>Short</v>
      </c>
      <c r="L2286" s="243" t="e">
        <f t="shared" ca="1" si="331"/>
        <v>#N/A</v>
      </c>
      <c r="M2286" s="242" t="e">
        <f t="shared" ca="1" si="332"/>
        <v>#N/A</v>
      </c>
      <c r="N2286" s="20"/>
      <c r="O2286" s="74">
        <f t="shared" ca="1" si="337"/>
        <v>-1</v>
      </c>
      <c r="P2286" s="75">
        <f t="shared" ca="1" si="329"/>
        <v>0</v>
      </c>
      <c r="Q2286" s="76" t="str">
        <f t="shared" ca="1" si="333"/>
        <v/>
      </c>
      <c r="R2286" s="75"/>
      <c r="S2286" s="77">
        <f t="shared" ca="1" si="330"/>
        <v>-1</v>
      </c>
      <c r="T2286" s="78"/>
      <c r="U2286" s="81">
        <f t="shared" ca="1" si="338"/>
        <v>-3080</v>
      </c>
      <c r="V2286" s="82">
        <f t="shared" ca="1" si="334"/>
        <v>221948.47999999975</v>
      </c>
      <c r="W2286" s="50"/>
      <c r="X2286" s="50"/>
      <c r="Y2286" s="50"/>
      <c r="Z2286" s="50"/>
      <c r="AA2286" s="50"/>
      <c r="AG2286" s="50"/>
      <c r="AH2286" s="50"/>
      <c r="AI2286" s="50"/>
      <c r="AJ2286" s="50"/>
      <c r="AK2286" s="50"/>
      <c r="AL2286" s="50"/>
      <c r="AM2286" s="50"/>
      <c r="AN2286" s="50"/>
      <c r="AO2286" s="50"/>
      <c r="AP2286" s="138" t="str">
        <f>IF(NOT($AS2286=$AS2287),ROW(),"")</f>
        <v/>
      </c>
      <c r="AQ2286" s="20" t="str">
        <f>IF(NOT(AS2286=AS2287),AS2287,"")</f>
        <v/>
      </c>
      <c r="AR2286" s="20" t="str">
        <f>INDEX($AB$15:$AM$15,MATCH($AS2286,$AB$11:$AM$11,0))</f>
        <v>out</v>
      </c>
      <c r="AS2286" s="20" t="str">
        <f>LEFT(AT2286,4)</f>
        <v>2008</v>
      </c>
      <c r="AT2286" s="139" t="str">
        <f>LEFT(B2286,6)</f>
        <v>200811</v>
      </c>
    </row>
    <row r="2287" spans="2:46" x14ac:dyDescent="0.25">
      <c r="B2287" s="11">
        <f>'Market Data'!B2273</f>
        <v>20081127</v>
      </c>
      <c r="C2287" s="2">
        <f>'Market Data'!C2273</f>
        <v>4941</v>
      </c>
      <c r="D2287" s="2">
        <f>'Market Data'!D2273</f>
        <v>5001</v>
      </c>
      <c r="E2287" s="2">
        <f>'Market Data'!E2273</f>
        <v>4903</v>
      </c>
      <c r="F2287" s="12">
        <f>'Market Data'!F2273</f>
        <v>4973.5</v>
      </c>
      <c r="H2287" s="151">
        <f t="shared" si="335"/>
        <v>2269</v>
      </c>
      <c r="I2287" s="244">
        <f ca="1">IF($H2287&lt;($J$6+1),"",PFE(OFFSET($F2287,0,0,-$J$6)))</f>
        <v>-0.16727870674565809</v>
      </c>
      <c r="J2287" s="19"/>
      <c r="K2287" s="139" t="str">
        <f t="shared" ca="1" si="336"/>
        <v>Short</v>
      </c>
      <c r="L2287" s="243" t="e">
        <f t="shared" ca="1" si="331"/>
        <v>#N/A</v>
      </c>
      <c r="M2287" s="242" t="e">
        <f t="shared" ca="1" si="332"/>
        <v>#N/A</v>
      </c>
      <c r="N2287" s="20"/>
      <c r="O2287" s="74">
        <f t="shared" ca="1" si="337"/>
        <v>-1</v>
      </c>
      <c r="P2287" s="75">
        <f t="shared" ca="1" si="329"/>
        <v>0</v>
      </c>
      <c r="Q2287" s="76" t="str">
        <f t="shared" ca="1" si="333"/>
        <v/>
      </c>
      <c r="R2287" s="75"/>
      <c r="S2287" s="77">
        <f t="shared" ca="1" si="330"/>
        <v>-1</v>
      </c>
      <c r="T2287" s="78"/>
      <c r="U2287" s="81">
        <f t="shared" ca="1" si="338"/>
        <v>-2660</v>
      </c>
      <c r="V2287" s="82">
        <f t="shared" ca="1" si="334"/>
        <v>219288.47999999975</v>
      </c>
      <c r="W2287" s="50"/>
      <c r="X2287" s="50"/>
      <c r="Y2287" s="50"/>
      <c r="Z2287" s="50"/>
      <c r="AA2287" s="50"/>
      <c r="AG2287" s="50"/>
      <c r="AH2287" s="50"/>
      <c r="AI2287" s="50"/>
      <c r="AJ2287" s="50"/>
      <c r="AK2287" s="50"/>
      <c r="AL2287" s="50"/>
      <c r="AM2287" s="50"/>
      <c r="AN2287" s="50"/>
      <c r="AO2287" s="50"/>
      <c r="AP2287" s="138" t="str">
        <f>IF(NOT($AS2287=$AS2288),ROW(),"")</f>
        <v/>
      </c>
      <c r="AQ2287" s="20" t="str">
        <f>IF(NOT(AS2287=AS2288),AS2288,"")</f>
        <v/>
      </c>
      <c r="AR2287" s="20" t="str">
        <f>INDEX($AB$15:$AM$15,MATCH($AS2287,$AB$11:$AM$11,0))</f>
        <v>out</v>
      </c>
      <c r="AS2287" s="20" t="str">
        <f>LEFT(AT2287,4)</f>
        <v>2008</v>
      </c>
      <c r="AT2287" s="139" t="str">
        <f>LEFT(B2287,6)</f>
        <v>200811</v>
      </c>
    </row>
    <row r="2288" spans="2:46" x14ac:dyDescent="0.25">
      <c r="B2288" s="11">
        <f>'Market Data'!B2274</f>
        <v>20081128</v>
      </c>
      <c r="C2288" s="2">
        <f>'Market Data'!C2274</f>
        <v>4978</v>
      </c>
      <c r="D2288" s="2">
        <f>'Market Data'!D2274</f>
        <v>5023</v>
      </c>
      <c r="E2288" s="2">
        <f>'Market Data'!E2274</f>
        <v>4880.5</v>
      </c>
      <c r="F2288" s="12">
        <f>'Market Data'!F2274</f>
        <v>4990.5</v>
      </c>
      <c r="H2288" s="151">
        <f t="shared" si="335"/>
        <v>2270</v>
      </c>
      <c r="I2288" s="244">
        <f ca="1">IF($H2288&lt;($J$6+1),"",PFE(OFFSET($F2288,0,0,-$J$6)))</f>
        <v>-0.18360292085280197</v>
      </c>
      <c r="J2288" s="19"/>
      <c r="K2288" s="139" t="str">
        <f t="shared" ca="1" si="336"/>
        <v>Short</v>
      </c>
      <c r="L2288" s="243" t="e">
        <f t="shared" ca="1" si="331"/>
        <v>#N/A</v>
      </c>
      <c r="M2288" s="242" t="e">
        <f t="shared" ca="1" si="332"/>
        <v>#N/A</v>
      </c>
      <c r="N2288" s="20"/>
      <c r="O2288" s="74">
        <f t="shared" ca="1" si="337"/>
        <v>-1</v>
      </c>
      <c r="P2288" s="75">
        <f t="shared" ca="1" si="329"/>
        <v>0</v>
      </c>
      <c r="Q2288" s="76" t="str">
        <f t="shared" ca="1" si="333"/>
        <v/>
      </c>
      <c r="R2288" s="75"/>
      <c r="S2288" s="77">
        <f t="shared" ca="1" si="330"/>
        <v>-1</v>
      </c>
      <c r="T2288" s="78"/>
      <c r="U2288" s="81">
        <f t="shared" ca="1" si="338"/>
        <v>-595</v>
      </c>
      <c r="V2288" s="82">
        <f t="shared" ca="1" si="334"/>
        <v>218693.47999999975</v>
      </c>
      <c r="W2288" s="50"/>
      <c r="X2288" s="50"/>
      <c r="Y2288" s="50"/>
      <c r="Z2288" s="50"/>
      <c r="AA2288" s="50"/>
      <c r="AG2288" s="50"/>
      <c r="AH2288" s="50"/>
      <c r="AI2288" s="50"/>
      <c r="AJ2288" s="50"/>
      <c r="AK2288" s="50"/>
      <c r="AL2288" s="50"/>
      <c r="AM2288" s="50"/>
      <c r="AN2288" s="50"/>
      <c r="AO2288" s="50"/>
      <c r="AP2288" s="138" t="str">
        <f>IF(NOT($AS2288=$AS2289),ROW(),"")</f>
        <v/>
      </c>
      <c r="AQ2288" s="20" t="str">
        <f>IF(NOT(AS2288=AS2289),AS2289,"")</f>
        <v/>
      </c>
      <c r="AR2288" s="20" t="str">
        <f>INDEX($AB$15:$AM$15,MATCH($AS2288,$AB$11:$AM$11,0))</f>
        <v>out</v>
      </c>
      <c r="AS2288" s="20" t="str">
        <f>LEFT(AT2288,4)</f>
        <v>2008</v>
      </c>
      <c r="AT2288" s="139" t="str">
        <f>LEFT(B2288,6)</f>
        <v>200811</v>
      </c>
    </row>
    <row r="2289" spans="2:46" x14ac:dyDescent="0.25">
      <c r="B2289" s="11">
        <f>'Market Data'!B2275</f>
        <v>20081201</v>
      </c>
      <c r="C2289" s="2">
        <f>'Market Data'!C2275</f>
        <v>4956</v>
      </c>
      <c r="D2289" s="2">
        <f>'Market Data'!D2275</f>
        <v>4984.5</v>
      </c>
      <c r="E2289" s="2">
        <f>'Market Data'!E2275</f>
        <v>4680.5</v>
      </c>
      <c r="F2289" s="12">
        <f>'Market Data'!F2275</f>
        <v>4685.5</v>
      </c>
      <c r="H2289" s="151">
        <f t="shared" si="335"/>
        <v>2271</v>
      </c>
      <c r="I2289" s="244">
        <f ca="1">IF($H2289&lt;($J$6+1),"",PFE(OFFSET($F2289,0,0,-$J$6)))</f>
        <v>-0.21134649513306011</v>
      </c>
      <c r="J2289" s="19"/>
      <c r="K2289" s="139" t="str">
        <f t="shared" ca="1" si="336"/>
        <v>Short</v>
      </c>
      <c r="L2289" s="243" t="e">
        <f t="shared" ca="1" si="331"/>
        <v>#N/A</v>
      </c>
      <c r="M2289" s="242" t="e">
        <f t="shared" ca="1" si="332"/>
        <v>#N/A</v>
      </c>
      <c r="N2289" s="20"/>
      <c r="O2289" s="74">
        <f t="shared" ca="1" si="337"/>
        <v>-1</v>
      </c>
      <c r="P2289" s="75">
        <f t="shared" ca="1" si="329"/>
        <v>0</v>
      </c>
      <c r="Q2289" s="76" t="str">
        <f t="shared" ca="1" si="333"/>
        <v/>
      </c>
      <c r="R2289" s="75"/>
      <c r="S2289" s="77">
        <f t="shared" ca="1" si="330"/>
        <v>-1</v>
      </c>
      <c r="T2289" s="78"/>
      <c r="U2289" s="81">
        <f t="shared" ca="1" si="338"/>
        <v>10675</v>
      </c>
      <c r="V2289" s="82">
        <f t="shared" ca="1" si="334"/>
        <v>229368.47999999975</v>
      </c>
      <c r="W2289" s="50"/>
      <c r="X2289" s="50"/>
      <c r="Y2289" s="50"/>
      <c r="Z2289" s="50"/>
      <c r="AA2289" s="50"/>
      <c r="AG2289" s="50"/>
      <c r="AH2289" s="50"/>
      <c r="AI2289" s="50"/>
      <c r="AJ2289" s="50"/>
      <c r="AK2289" s="50"/>
      <c r="AL2289" s="50"/>
      <c r="AM2289" s="50"/>
      <c r="AN2289" s="50"/>
      <c r="AO2289" s="50"/>
      <c r="AP2289" s="138" t="str">
        <f>IF(NOT($AS2289=$AS2290),ROW(),"")</f>
        <v/>
      </c>
      <c r="AQ2289" s="20" t="str">
        <f>IF(NOT(AS2289=AS2290),AS2290,"")</f>
        <v/>
      </c>
      <c r="AR2289" s="20" t="str">
        <f>INDEX($AB$15:$AM$15,MATCH($AS2289,$AB$11:$AM$11,0))</f>
        <v>out</v>
      </c>
      <c r="AS2289" s="20" t="str">
        <f>LEFT(AT2289,4)</f>
        <v>2008</v>
      </c>
      <c r="AT2289" s="139" t="str">
        <f>LEFT(B2289,6)</f>
        <v>200812</v>
      </c>
    </row>
    <row r="2290" spans="2:46" x14ac:dyDescent="0.25">
      <c r="B2290" s="11">
        <f>'Market Data'!B2276</f>
        <v>20081202</v>
      </c>
      <c r="C2290" s="2">
        <f>'Market Data'!C2276</f>
        <v>4656</v>
      </c>
      <c r="D2290" s="2">
        <f>'Market Data'!D2276</f>
        <v>4890</v>
      </c>
      <c r="E2290" s="2">
        <f>'Market Data'!E2276</f>
        <v>4616</v>
      </c>
      <c r="F2290" s="12">
        <f>'Market Data'!F2276</f>
        <v>4864</v>
      </c>
      <c r="H2290" s="151">
        <f t="shared" si="335"/>
        <v>2272</v>
      </c>
      <c r="I2290" s="244">
        <f ca="1">IF($H2290&lt;($J$6+1),"",PFE(OFFSET($F2290,0,0,-$J$6)))</f>
        <v>-0.19089020876105492</v>
      </c>
      <c r="J2290" s="19"/>
      <c r="K2290" s="139" t="str">
        <f t="shared" ca="1" si="336"/>
        <v>Short</v>
      </c>
      <c r="L2290" s="243" t="e">
        <f t="shared" ca="1" si="331"/>
        <v>#N/A</v>
      </c>
      <c r="M2290" s="242" t="e">
        <f t="shared" ca="1" si="332"/>
        <v>#N/A</v>
      </c>
      <c r="N2290" s="20"/>
      <c r="O2290" s="74">
        <f t="shared" ca="1" si="337"/>
        <v>-1</v>
      </c>
      <c r="P2290" s="75">
        <f t="shared" ca="1" si="329"/>
        <v>0</v>
      </c>
      <c r="Q2290" s="76" t="str">
        <f t="shared" ca="1" si="333"/>
        <v/>
      </c>
      <c r="R2290" s="75"/>
      <c r="S2290" s="77">
        <f t="shared" ca="1" si="330"/>
        <v>-1</v>
      </c>
      <c r="T2290" s="78"/>
      <c r="U2290" s="81">
        <f t="shared" ca="1" si="338"/>
        <v>-6247.5</v>
      </c>
      <c r="V2290" s="82">
        <f t="shared" ca="1" si="334"/>
        <v>223120.97999999975</v>
      </c>
      <c r="W2290" s="50"/>
      <c r="X2290" s="50"/>
      <c r="Y2290" s="50"/>
      <c r="Z2290" s="50"/>
      <c r="AA2290" s="50"/>
      <c r="AG2290" s="50"/>
      <c r="AH2290" s="50"/>
      <c r="AI2290" s="50"/>
      <c r="AJ2290" s="50"/>
      <c r="AK2290" s="50"/>
      <c r="AL2290" s="50"/>
      <c r="AM2290" s="50"/>
      <c r="AN2290" s="50"/>
      <c r="AO2290" s="50"/>
      <c r="AP2290" s="138" t="str">
        <f>IF(NOT($AS2290=$AS2291),ROW(),"")</f>
        <v/>
      </c>
      <c r="AQ2290" s="20" t="str">
        <f>IF(NOT(AS2290=AS2291),AS2291,"")</f>
        <v/>
      </c>
      <c r="AR2290" s="20" t="str">
        <f>INDEX($AB$15:$AM$15,MATCH($AS2290,$AB$11:$AM$11,0))</f>
        <v>out</v>
      </c>
      <c r="AS2290" s="20" t="str">
        <f>LEFT(AT2290,4)</f>
        <v>2008</v>
      </c>
      <c r="AT2290" s="139" t="str">
        <f>LEFT(B2290,6)</f>
        <v>200812</v>
      </c>
    </row>
    <row r="2291" spans="2:46" x14ac:dyDescent="0.25">
      <c r="B2291" s="11">
        <f>'Market Data'!B2277</f>
        <v>20081203</v>
      </c>
      <c r="C2291" s="2">
        <f>'Market Data'!C2277</f>
        <v>4826</v>
      </c>
      <c r="D2291" s="2">
        <f>'Market Data'!D2277</f>
        <v>4932</v>
      </c>
      <c r="E2291" s="2">
        <f>'Market Data'!E2277</f>
        <v>4689.5</v>
      </c>
      <c r="F2291" s="12">
        <f>'Market Data'!F2277</f>
        <v>4889.5</v>
      </c>
      <c r="H2291" s="151">
        <f t="shared" si="335"/>
        <v>2273</v>
      </c>
      <c r="I2291" s="244">
        <f ca="1">IF($H2291&lt;($J$6+1),"",PFE(OFFSET($F2291,0,0,-$J$6)))</f>
        <v>-0.18926528691703648</v>
      </c>
      <c r="J2291" s="19"/>
      <c r="K2291" s="139" t="str">
        <f t="shared" ca="1" si="336"/>
        <v>Short</v>
      </c>
      <c r="L2291" s="243" t="e">
        <f t="shared" ca="1" si="331"/>
        <v>#N/A</v>
      </c>
      <c r="M2291" s="242" t="e">
        <f t="shared" ca="1" si="332"/>
        <v>#N/A</v>
      </c>
      <c r="N2291" s="20"/>
      <c r="O2291" s="74">
        <f t="shared" ca="1" si="337"/>
        <v>-1</v>
      </c>
      <c r="P2291" s="75">
        <f t="shared" ca="1" si="329"/>
        <v>0</v>
      </c>
      <c r="Q2291" s="76" t="str">
        <f t="shared" ca="1" si="333"/>
        <v/>
      </c>
      <c r="R2291" s="75"/>
      <c r="S2291" s="77">
        <f t="shared" ca="1" si="330"/>
        <v>-1</v>
      </c>
      <c r="T2291" s="78"/>
      <c r="U2291" s="81">
        <f t="shared" ca="1" si="338"/>
        <v>-892.5</v>
      </c>
      <c r="V2291" s="82">
        <f t="shared" ca="1" si="334"/>
        <v>222228.47999999975</v>
      </c>
      <c r="W2291" s="50"/>
      <c r="X2291" s="50"/>
      <c r="Y2291" s="50"/>
      <c r="Z2291" s="50"/>
      <c r="AA2291" s="50"/>
      <c r="AG2291" s="50"/>
      <c r="AH2291" s="50"/>
      <c r="AI2291" s="50"/>
      <c r="AJ2291" s="50"/>
      <c r="AK2291" s="50"/>
      <c r="AL2291" s="50"/>
      <c r="AM2291" s="50"/>
      <c r="AN2291" s="50"/>
      <c r="AO2291" s="50"/>
      <c r="AP2291" s="138" t="str">
        <f>IF(NOT($AS2291=$AS2292),ROW(),"")</f>
        <v/>
      </c>
      <c r="AQ2291" s="20" t="str">
        <f>IF(NOT(AS2291=AS2292),AS2292,"")</f>
        <v/>
      </c>
      <c r="AR2291" s="20" t="str">
        <f>INDEX($AB$15:$AM$15,MATCH($AS2291,$AB$11:$AM$11,0))</f>
        <v>out</v>
      </c>
      <c r="AS2291" s="20" t="str">
        <f>LEFT(AT2291,4)</f>
        <v>2008</v>
      </c>
      <c r="AT2291" s="139" t="str">
        <f>LEFT(B2291,6)</f>
        <v>200812</v>
      </c>
    </row>
    <row r="2292" spans="2:46" x14ac:dyDescent="0.25">
      <c r="B2292" s="11">
        <f>'Market Data'!B2278</f>
        <v>20081204</v>
      </c>
      <c r="C2292" s="2">
        <f>'Market Data'!C2278</f>
        <v>4869.5</v>
      </c>
      <c r="D2292" s="2">
        <f>'Market Data'!D2278</f>
        <v>5048</v>
      </c>
      <c r="E2292" s="2">
        <f>'Market Data'!E2278</f>
        <v>4802</v>
      </c>
      <c r="F2292" s="12">
        <f>'Market Data'!F2278</f>
        <v>4852</v>
      </c>
      <c r="H2292" s="151">
        <f t="shared" si="335"/>
        <v>2274</v>
      </c>
      <c r="I2292" s="244">
        <f ca="1">IF($H2292&lt;($J$6+1),"",PFE(OFFSET($F2292,0,0,-$J$6)))</f>
        <v>-0.19690571340245241</v>
      </c>
      <c r="J2292" s="19"/>
      <c r="K2292" s="139" t="str">
        <f t="shared" ca="1" si="336"/>
        <v>Short</v>
      </c>
      <c r="L2292" s="243" t="e">
        <f t="shared" ca="1" si="331"/>
        <v>#N/A</v>
      </c>
      <c r="M2292" s="242" t="e">
        <f t="shared" ca="1" si="332"/>
        <v>#N/A</v>
      </c>
      <c r="N2292" s="20"/>
      <c r="O2292" s="74">
        <f t="shared" ca="1" si="337"/>
        <v>-1</v>
      </c>
      <c r="P2292" s="75">
        <f t="shared" ca="1" si="329"/>
        <v>0</v>
      </c>
      <c r="Q2292" s="76" t="str">
        <f t="shared" ca="1" si="333"/>
        <v/>
      </c>
      <c r="R2292" s="75"/>
      <c r="S2292" s="77">
        <f t="shared" ca="1" si="330"/>
        <v>-1</v>
      </c>
      <c r="T2292" s="78"/>
      <c r="U2292" s="81">
        <f t="shared" ca="1" si="338"/>
        <v>1312.5</v>
      </c>
      <c r="V2292" s="82">
        <f t="shared" ca="1" si="334"/>
        <v>223540.97999999975</v>
      </c>
      <c r="W2292" s="50"/>
      <c r="X2292" s="50"/>
      <c r="Y2292" s="50"/>
      <c r="Z2292" s="50"/>
      <c r="AA2292" s="50"/>
      <c r="AG2292" s="50"/>
      <c r="AH2292" s="50"/>
      <c r="AI2292" s="50"/>
      <c r="AJ2292" s="50"/>
      <c r="AK2292" s="50"/>
      <c r="AL2292" s="50"/>
      <c r="AM2292" s="50"/>
      <c r="AN2292" s="50"/>
      <c r="AO2292" s="50"/>
      <c r="AP2292" s="138" t="str">
        <f>IF(NOT($AS2292=$AS2293),ROW(),"")</f>
        <v/>
      </c>
      <c r="AQ2292" s="20" t="str">
        <f>IF(NOT(AS2292=AS2293),AS2293,"")</f>
        <v/>
      </c>
      <c r="AR2292" s="20" t="str">
        <f>INDEX($AB$15:$AM$15,MATCH($AS2292,$AB$11:$AM$11,0))</f>
        <v>out</v>
      </c>
      <c r="AS2292" s="20" t="str">
        <f>LEFT(AT2292,4)</f>
        <v>2008</v>
      </c>
      <c r="AT2292" s="139" t="str">
        <f>LEFT(B2292,6)</f>
        <v>200812</v>
      </c>
    </row>
    <row r="2293" spans="2:46" x14ac:dyDescent="0.25">
      <c r="B2293" s="11">
        <f>'Market Data'!B2279</f>
        <v>20081205</v>
      </c>
      <c r="C2293" s="2">
        <f>'Market Data'!C2279</f>
        <v>4808</v>
      </c>
      <c r="D2293" s="2">
        <f>'Market Data'!D2279</f>
        <v>4843</v>
      </c>
      <c r="E2293" s="2">
        <f>'Market Data'!E2279</f>
        <v>4633.5</v>
      </c>
      <c r="F2293" s="12">
        <f>'Market Data'!F2279</f>
        <v>4704</v>
      </c>
      <c r="H2293" s="151">
        <f t="shared" si="335"/>
        <v>2275</v>
      </c>
      <c r="I2293" s="244">
        <f ca="1">IF($H2293&lt;($J$6+1),"",PFE(OFFSET($F2293,0,0,-$J$6)))</f>
        <v>-0.20597757494219962</v>
      </c>
      <c r="J2293" s="19"/>
      <c r="K2293" s="139" t="str">
        <f t="shared" ca="1" si="336"/>
        <v>Short</v>
      </c>
      <c r="L2293" s="243" t="e">
        <f t="shared" ca="1" si="331"/>
        <v>#N/A</v>
      </c>
      <c r="M2293" s="242" t="e">
        <f t="shared" ca="1" si="332"/>
        <v>#N/A</v>
      </c>
      <c r="N2293" s="20"/>
      <c r="O2293" s="74">
        <f t="shared" ca="1" si="337"/>
        <v>-1</v>
      </c>
      <c r="P2293" s="75">
        <f t="shared" ca="1" si="329"/>
        <v>0</v>
      </c>
      <c r="Q2293" s="76" t="str">
        <f t="shared" ca="1" si="333"/>
        <v/>
      </c>
      <c r="R2293" s="75"/>
      <c r="S2293" s="77">
        <f t="shared" ca="1" si="330"/>
        <v>-1</v>
      </c>
      <c r="T2293" s="78"/>
      <c r="U2293" s="81">
        <f t="shared" ca="1" si="338"/>
        <v>5180</v>
      </c>
      <c r="V2293" s="82">
        <f t="shared" ca="1" si="334"/>
        <v>228720.97999999975</v>
      </c>
      <c r="W2293" s="50"/>
      <c r="X2293" s="50"/>
      <c r="Y2293" s="50"/>
      <c r="Z2293" s="50"/>
      <c r="AA2293" s="50"/>
      <c r="AG2293" s="50"/>
      <c r="AH2293" s="50"/>
      <c r="AI2293" s="50"/>
      <c r="AJ2293" s="50"/>
      <c r="AK2293" s="50"/>
      <c r="AL2293" s="50"/>
      <c r="AM2293" s="50"/>
      <c r="AN2293" s="50"/>
      <c r="AO2293" s="50"/>
      <c r="AP2293" s="138" t="str">
        <f>IF(NOT($AS2293=$AS2294),ROW(),"")</f>
        <v/>
      </c>
      <c r="AQ2293" s="20" t="str">
        <f>IF(NOT(AS2293=AS2294),AS2294,"")</f>
        <v/>
      </c>
      <c r="AR2293" s="20" t="str">
        <f>INDEX($AB$15:$AM$15,MATCH($AS2293,$AB$11:$AM$11,0))</f>
        <v>out</v>
      </c>
      <c r="AS2293" s="20" t="str">
        <f>LEFT(AT2293,4)</f>
        <v>2008</v>
      </c>
      <c r="AT2293" s="139" t="str">
        <f>LEFT(B2293,6)</f>
        <v>200812</v>
      </c>
    </row>
    <row r="2294" spans="2:46" x14ac:dyDescent="0.25">
      <c r="B2294" s="11">
        <f>'Market Data'!B2280</f>
        <v>20081208</v>
      </c>
      <c r="C2294" s="2">
        <f>'Market Data'!C2280</f>
        <v>4939</v>
      </c>
      <c r="D2294" s="2">
        <f>'Market Data'!D2280</f>
        <v>5087.5</v>
      </c>
      <c r="E2294" s="2">
        <f>'Market Data'!E2280</f>
        <v>4918.5</v>
      </c>
      <c r="F2294" s="12">
        <f>'Market Data'!F2280</f>
        <v>5006.5</v>
      </c>
      <c r="H2294" s="151">
        <f t="shared" si="335"/>
        <v>2276</v>
      </c>
      <c r="I2294" s="244">
        <f ca="1">IF($H2294&lt;($J$6+1),"",PFE(OFFSET($F2294,0,0,-$J$6)))</f>
        <v>-0.16140851729936742</v>
      </c>
      <c r="J2294" s="19"/>
      <c r="K2294" s="139" t="str">
        <f t="shared" ca="1" si="336"/>
        <v>Short</v>
      </c>
      <c r="L2294" s="243" t="e">
        <f t="shared" ca="1" si="331"/>
        <v>#N/A</v>
      </c>
      <c r="M2294" s="242" t="e">
        <f t="shared" ca="1" si="332"/>
        <v>#N/A</v>
      </c>
      <c r="N2294" s="20"/>
      <c r="O2294" s="74">
        <f t="shared" ca="1" si="337"/>
        <v>-1</v>
      </c>
      <c r="P2294" s="75">
        <f t="shared" ca="1" si="329"/>
        <v>0</v>
      </c>
      <c r="Q2294" s="76" t="str">
        <f t="shared" ca="1" si="333"/>
        <v/>
      </c>
      <c r="R2294" s="75"/>
      <c r="S2294" s="77">
        <f t="shared" ca="1" si="330"/>
        <v>-1</v>
      </c>
      <c r="T2294" s="78"/>
      <c r="U2294" s="81">
        <f t="shared" ca="1" si="338"/>
        <v>-10587.5</v>
      </c>
      <c r="V2294" s="82">
        <f t="shared" ca="1" si="334"/>
        <v>218133.47999999975</v>
      </c>
      <c r="W2294" s="50"/>
      <c r="X2294" s="50"/>
      <c r="Y2294" s="50"/>
      <c r="Z2294" s="50"/>
      <c r="AA2294" s="50"/>
      <c r="AG2294" s="50"/>
      <c r="AH2294" s="50"/>
      <c r="AI2294" s="50"/>
      <c r="AJ2294" s="50"/>
      <c r="AK2294" s="50"/>
      <c r="AL2294" s="50"/>
      <c r="AM2294" s="50"/>
      <c r="AN2294" s="50"/>
      <c r="AO2294" s="50"/>
      <c r="AP2294" s="138" t="str">
        <f>IF(NOT($AS2294=$AS2295),ROW(),"")</f>
        <v/>
      </c>
      <c r="AQ2294" s="20" t="str">
        <f>IF(NOT(AS2294=AS2295),AS2295,"")</f>
        <v/>
      </c>
      <c r="AR2294" s="20" t="str">
        <f>INDEX($AB$15:$AM$15,MATCH($AS2294,$AB$11:$AM$11,0))</f>
        <v>out</v>
      </c>
      <c r="AS2294" s="20" t="str">
        <f>LEFT(AT2294,4)</f>
        <v>2008</v>
      </c>
      <c r="AT2294" s="139" t="str">
        <f>LEFT(B2294,6)</f>
        <v>200812</v>
      </c>
    </row>
    <row r="2295" spans="2:46" x14ac:dyDescent="0.25">
      <c r="B2295" s="11">
        <f>'Market Data'!B2281</f>
        <v>20081209</v>
      </c>
      <c r="C2295" s="2">
        <f>'Market Data'!C2281</f>
        <v>4995</v>
      </c>
      <c r="D2295" s="2">
        <f>'Market Data'!D2281</f>
        <v>5163.5</v>
      </c>
      <c r="E2295" s="2">
        <f>'Market Data'!E2281</f>
        <v>4934</v>
      </c>
      <c r="F2295" s="12">
        <f>'Market Data'!F2281</f>
        <v>5073</v>
      </c>
      <c r="H2295" s="151">
        <f t="shared" si="335"/>
        <v>2277</v>
      </c>
      <c r="I2295" s="244">
        <f ca="1">IF($H2295&lt;($J$6+1),"",PFE(OFFSET($F2295,0,0,-$J$6)))</f>
        <v>-0.15914020394057188</v>
      </c>
      <c r="J2295" s="19"/>
      <c r="K2295" s="139" t="str">
        <f t="shared" ca="1" si="336"/>
        <v>Short</v>
      </c>
      <c r="L2295" s="243" t="e">
        <f t="shared" ca="1" si="331"/>
        <v>#N/A</v>
      </c>
      <c r="M2295" s="242" t="e">
        <f t="shared" ca="1" si="332"/>
        <v>#N/A</v>
      </c>
      <c r="N2295" s="20"/>
      <c r="O2295" s="74">
        <f t="shared" ca="1" si="337"/>
        <v>-1</v>
      </c>
      <c r="P2295" s="75">
        <f t="shared" ca="1" si="329"/>
        <v>0</v>
      </c>
      <c r="Q2295" s="76" t="str">
        <f t="shared" ca="1" si="333"/>
        <v/>
      </c>
      <c r="R2295" s="75"/>
      <c r="S2295" s="77">
        <f t="shared" ca="1" si="330"/>
        <v>-1</v>
      </c>
      <c r="T2295" s="78"/>
      <c r="U2295" s="81">
        <f t="shared" ca="1" si="338"/>
        <v>-2327.5</v>
      </c>
      <c r="V2295" s="82">
        <f t="shared" ca="1" si="334"/>
        <v>215805.97999999975</v>
      </c>
      <c r="W2295" s="50"/>
      <c r="X2295" s="50"/>
      <c r="Y2295" s="50"/>
      <c r="Z2295" s="50"/>
      <c r="AA2295" s="50"/>
      <c r="AG2295" s="50"/>
      <c r="AH2295" s="50"/>
      <c r="AI2295" s="50"/>
      <c r="AJ2295" s="50"/>
      <c r="AK2295" s="50"/>
      <c r="AL2295" s="50"/>
      <c r="AM2295" s="50"/>
      <c r="AN2295" s="50"/>
      <c r="AO2295" s="50"/>
      <c r="AP2295" s="138" t="str">
        <f>IF(NOT($AS2295=$AS2296),ROW(),"")</f>
        <v/>
      </c>
      <c r="AQ2295" s="20" t="str">
        <f>IF(NOT(AS2295=AS2296),AS2296,"")</f>
        <v/>
      </c>
      <c r="AR2295" s="20" t="str">
        <f>INDEX($AB$15:$AM$15,MATCH($AS2295,$AB$11:$AM$11,0))</f>
        <v>out</v>
      </c>
      <c r="AS2295" s="20" t="str">
        <f>LEFT(AT2295,4)</f>
        <v>2008</v>
      </c>
      <c r="AT2295" s="139" t="str">
        <f>LEFT(B2295,6)</f>
        <v>200812</v>
      </c>
    </row>
    <row r="2296" spans="2:46" x14ac:dyDescent="0.25">
      <c r="B2296" s="11">
        <f>'Market Data'!B2282</f>
        <v>20081210</v>
      </c>
      <c r="C2296" s="2">
        <f>'Market Data'!C2282</f>
        <v>5099.5</v>
      </c>
      <c r="D2296" s="2">
        <f>'Market Data'!D2282</f>
        <v>5156</v>
      </c>
      <c r="E2296" s="2">
        <f>'Market Data'!E2282</f>
        <v>5053.5</v>
      </c>
      <c r="F2296" s="12">
        <f>'Market Data'!F2282</f>
        <v>5119</v>
      </c>
      <c r="H2296" s="151">
        <f t="shared" si="335"/>
        <v>2278</v>
      </c>
      <c r="I2296" s="244">
        <f ca="1">IF($H2296&lt;($J$6+1),"",PFE(OFFSET($F2296,0,0,-$J$6)))</f>
        <v>-0.15176477036242828</v>
      </c>
      <c r="J2296" s="19"/>
      <c r="K2296" s="139" t="str">
        <f t="shared" ca="1" si="336"/>
        <v>Short</v>
      </c>
      <c r="L2296" s="243" t="e">
        <f t="shared" ca="1" si="331"/>
        <v>#N/A</v>
      </c>
      <c r="M2296" s="242" t="e">
        <f t="shared" ca="1" si="332"/>
        <v>#N/A</v>
      </c>
      <c r="N2296" s="20"/>
      <c r="O2296" s="74">
        <f t="shared" ca="1" si="337"/>
        <v>-1</v>
      </c>
      <c r="P2296" s="75">
        <f t="shared" ca="1" si="329"/>
        <v>0</v>
      </c>
      <c r="Q2296" s="76" t="str">
        <f t="shared" ca="1" si="333"/>
        <v/>
      </c>
      <c r="R2296" s="75"/>
      <c r="S2296" s="77">
        <f t="shared" ca="1" si="330"/>
        <v>-1</v>
      </c>
      <c r="T2296" s="78"/>
      <c r="U2296" s="81">
        <f t="shared" ca="1" si="338"/>
        <v>-1610</v>
      </c>
      <c r="V2296" s="82">
        <f t="shared" ca="1" si="334"/>
        <v>214195.97999999975</v>
      </c>
      <c r="W2296" s="50"/>
      <c r="X2296" s="50"/>
      <c r="Y2296" s="50"/>
      <c r="Z2296" s="50"/>
      <c r="AA2296" s="50"/>
      <c r="AG2296" s="50"/>
      <c r="AH2296" s="50"/>
      <c r="AI2296" s="50"/>
      <c r="AJ2296" s="50"/>
      <c r="AK2296" s="50"/>
      <c r="AL2296" s="50"/>
      <c r="AM2296" s="50"/>
      <c r="AN2296" s="50"/>
      <c r="AO2296" s="50"/>
      <c r="AP2296" s="138" t="str">
        <f>IF(NOT($AS2296=$AS2297),ROW(),"")</f>
        <v/>
      </c>
      <c r="AQ2296" s="20" t="str">
        <f>IF(NOT(AS2296=AS2297),AS2297,"")</f>
        <v/>
      </c>
      <c r="AR2296" s="20" t="str">
        <f>INDEX($AB$15:$AM$15,MATCH($AS2296,$AB$11:$AM$11,0))</f>
        <v>out</v>
      </c>
      <c r="AS2296" s="20" t="str">
        <f>LEFT(AT2296,4)</f>
        <v>2008</v>
      </c>
      <c r="AT2296" s="139" t="str">
        <f>LEFT(B2296,6)</f>
        <v>200812</v>
      </c>
    </row>
    <row r="2297" spans="2:46" x14ac:dyDescent="0.25">
      <c r="B2297" s="11">
        <f>'Market Data'!B2283</f>
        <v>20081211</v>
      </c>
      <c r="C2297" s="2">
        <f>'Market Data'!C2283</f>
        <v>5101</v>
      </c>
      <c r="D2297" s="2">
        <f>'Market Data'!D2283</f>
        <v>5135</v>
      </c>
      <c r="E2297" s="2">
        <f>'Market Data'!E2283</f>
        <v>5023</v>
      </c>
      <c r="F2297" s="12">
        <f>'Market Data'!F2283</f>
        <v>5100.5</v>
      </c>
      <c r="H2297" s="151">
        <f t="shared" si="335"/>
        <v>2279</v>
      </c>
      <c r="I2297" s="244">
        <f ca="1">IF($H2297&lt;($J$6+1),"",PFE(OFFSET($F2297,0,0,-$J$6)))</f>
        <v>-0.14901094384130356</v>
      </c>
      <c r="J2297" s="19"/>
      <c r="K2297" s="139" t="str">
        <f t="shared" ca="1" si="336"/>
        <v>Short</v>
      </c>
      <c r="L2297" s="243" t="e">
        <f t="shared" ca="1" si="331"/>
        <v>#N/A</v>
      </c>
      <c r="M2297" s="242" t="e">
        <f t="shared" ca="1" si="332"/>
        <v>#N/A</v>
      </c>
      <c r="N2297" s="20"/>
      <c r="O2297" s="74">
        <f t="shared" ca="1" si="337"/>
        <v>-1</v>
      </c>
      <c r="P2297" s="75">
        <f t="shared" ca="1" si="329"/>
        <v>0</v>
      </c>
      <c r="Q2297" s="76" t="str">
        <f t="shared" ca="1" si="333"/>
        <v/>
      </c>
      <c r="R2297" s="75"/>
      <c r="S2297" s="77">
        <f t="shared" ca="1" si="330"/>
        <v>-1</v>
      </c>
      <c r="T2297" s="78"/>
      <c r="U2297" s="81">
        <f t="shared" ca="1" si="338"/>
        <v>647.5</v>
      </c>
      <c r="V2297" s="82">
        <f t="shared" ca="1" si="334"/>
        <v>214843.47999999975</v>
      </c>
      <c r="W2297" s="50"/>
      <c r="X2297" s="50"/>
      <c r="Y2297" s="50"/>
      <c r="Z2297" s="50"/>
      <c r="AA2297" s="50"/>
      <c r="AG2297" s="50"/>
      <c r="AH2297" s="50"/>
      <c r="AI2297" s="50"/>
      <c r="AJ2297" s="50"/>
      <c r="AK2297" s="50"/>
      <c r="AL2297" s="50"/>
      <c r="AM2297" s="50"/>
      <c r="AN2297" s="50"/>
      <c r="AO2297" s="50"/>
      <c r="AP2297" s="138" t="str">
        <f>IF(NOT($AS2297=$AS2298),ROW(),"")</f>
        <v/>
      </c>
      <c r="AQ2297" s="20" t="str">
        <f>IF(NOT(AS2297=AS2298),AS2298,"")</f>
        <v/>
      </c>
      <c r="AR2297" s="20" t="str">
        <f>INDEX($AB$15:$AM$15,MATCH($AS2297,$AB$11:$AM$11,0))</f>
        <v>out</v>
      </c>
      <c r="AS2297" s="20" t="str">
        <f>LEFT(AT2297,4)</f>
        <v>2008</v>
      </c>
      <c r="AT2297" s="139" t="str">
        <f>LEFT(B2297,6)</f>
        <v>200812</v>
      </c>
    </row>
    <row r="2298" spans="2:46" x14ac:dyDescent="0.25">
      <c r="B2298" s="11">
        <f>'Market Data'!B2284</f>
        <v>20081212</v>
      </c>
      <c r="C2298" s="2">
        <f>'Market Data'!C2284</f>
        <v>4889</v>
      </c>
      <c r="D2298" s="2">
        <f>'Market Data'!D2284</f>
        <v>5048</v>
      </c>
      <c r="E2298" s="2">
        <f>'Market Data'!E2284</f>
        <v>4831</v>
      </c>
      <c r="F2298" s="12">
        <f>'Market Data'!F2284</f>
        <v>5041</v>
      </c>
      <c r="H2298" s="151">
        <f t="shared" si="335"/>
        <v>2280</v>
      </c>
      <c r="I2298" s="244">
        <f ca="1">IF($H2298&lt;($J$6+1),"",PFE(OFFSET($F2298,0,0,-$J$6)))</f>
        <v>-0.14555342097879845</v>
      </c>
      <c r="J2298" s="19"/>
      <c r="K2298" s="139" t="str">
        <f t="shared" ca="1" si="336"/>
        <v>Short</v>
      </c>
      <c r="L2298" s="243" t="e">
        <f t="shared" ca="1" si="331"/>
        <v>#N/A</v>
      </c>
      <c r="M2298" s="242" t="e">
        <f t="shared" ca="1" si="332"/>
        <v>#N/A</v>
      </c>
      <c r="N2298" s="20"/>
      <c r="O2298" s="74">
        <f t="shared" ca="1" si="337"/>
        <v>-1</v>
      </c>
      <c r="P2298" s="75">
        <f t="shared" ca="1" si="329"/>
        <v>0</v>
      </c>
      <c r="Q2298" s="76" t="str">
        <f t="shared" ca="1" si="333"/>
        <v/>
      </c>
      <c r="R2298" s="75"/>
      <c r="S2298" s="77">
        <f t="shared" ca="1" si="330"/>
        <v>-1</v>
      </c>
      <c r="T2298" s="78"/>
      <c r="U2298" s="81">
        <f t="shared" ca="1" si="338"/>
        <v>2082.5</v>
      </c>
      <c r="V2298" s="82">
        <f t="shared" ca="1" si="334"/>
        <v>216925.97999999975</v>
      </c>
      <c r="W2298" s="50"/>
      <c r="X2298" s="50"/>
      <c r="Y2298" s="50"/>
      <c r="Z2298" s="50"/>
      <c r="AA2298" s="50"/>
      <c r="AG2298" s="50"/>
      <c r="AH2298" s="50"/>
      <c r="AI2298" s="50"/>
      <c r="AJ2298" s="50"/>
      <c r="AK2298" s="50"/>
      <c r="AL2298" s="50"/>
      <c r="AM2298" s="50"/>
      <c r="AN2298" s="50"/>
      <c r="AO2298" s="50"/>
      <c r="AP2298" s="138" t="str">
        <f>IF(NOT($AS2298=$AS2299),ROW(),"")</f>
        <v/>
      </c>
      <c r="AQ2298" s="20" t="str">
        <f>IF(NOT(AS2298=AS2299),AS2299,"")</f>
        <v/>
      </c>
      <c r="AR2298" s="20" t="str">
        <f>INDEX($AB$15:$AM$15,MATCH($AS2298,$AB$11:$AM$11,0))</f>
        <v>out</v>
      </c>
      <c r="AS2298" s="20" t="str">
        <f>LEFT(AT2298,4)</f>
        <v>2008</v>
      </c>
      <c r="AT2298" s="139" t="str">
        <f>LEFT(B2298,6)</f>
        <v>200812</v>
      </c>
    </row>
    <row r="2299" spans="2:46" x14ac:dyDescent="0.25">
      <c r="B2299" s="11">
        <f>'Market Data'!B2285</f>
        <v>20081215</v>
      </c>
      <c r="C2299" s="2">
        <f>'Market Data'!C2285</f>
        <v>5082</v>
      </c>
      <c r="D2299" s="2">
        <f>'Market Data'!D2285</f>
        <v>5107</v>
      </c>
      <c r="E2299" s="2">
        <f>'Market Data'!E2285</f>
        <v>4936.5</v>
      </c>
      <c r="F2299" s="12">
        <f>'Market Data'!F2285</f>
        <v>4981</v>
      </c>
      <c r="H2299" s="151">
        <f t="shared" si="335"/>
        <v>2281</v>
      </c>
      <c r="I2299" s="244">
        <f ca="1">IF($H2299&lt;($J$6+1),"",PFE(OFFSET($F2299,0,0,-$J$6)))</f>
        <v>-0.15133500569942571</v>
      </c>
      <c r="J2299" s="19"/>
      <c r="K2299" s="139" t="str">
        <f t="shared" ca="1" si="336"/>
        <v>Short</v>
      </c>
      <c r="L2299" s="243" t="e">
        <f t="shared" ca="1" si="331"/>
        <v>#N/A</v>
      </c>
      <c r="M2299" s="242" t="e">
        <f t="shared" ca="1" si="332"/>
        <v>#N/A</v>
      </c>
      <c r="N2299" s="20"/>
      <c r="O2299" s="74">
        <f t="shared" ca="1" si="337"/>
        <v>-1</v>
      </c>
      <c r="P2299" s="75">
        <f t="shared" ca="1" si="329"/>
        <v>0</v>
      </c>
      <c r="Q2299" s="76" t="str">
        <f t="shared" ca="1" si="333"/>
        <v/>
      </c>
      <c r="R2299" s="75"/>
      <c r="S2299" s="77">
        <f t="shared" ca="1" si="330"/>
        <v>-1</v>
      </c>
      <c r="T2299" s="78"/>
      <c r="U2299" s="81">
        <f t="shared" ca="1" si="338"/>
        <v>2100</v>
      </c>
      <c r="V2299" s="82">
        <f t="shared" ca="1" si="334"/>
        <v>219025.97999999975</v>
      </c>
      <c r="W2299" s="50"/>
      <c r="X2299" s="50"/>
      <c r="Y2299" s="50"/>
      <c r="Z2299" s="50"/>
      <c r="AA2299" s="50"/>
      <c r="AG2299" s="50"/>
      <c r="AH2299" s="50"/>
      <c r="AI2299" s="50"/>
      <c r="AJ2299" s="50"/>
      <c r="AK2299" s="50"/>
      <c r="AL2299" s="50"/>
      <c r="AM2299" s="50"/>
      <c r="AN2299" s="50"/>
      <c r="AO2299" s="50"/>
      <c r="AP2299" s="138" t="str">
        <f>IF(NOT($AS2299=$AS2300),ROW(),"")</f>
        <v/>
      </c>
      <c r="AQ2299" s="20" t="str">
        <f>IF(NOT(AS2299=AS2300),AS2300,"")</f>
        <v/>
      </c>
      <c r="AR2299" s="20" t="str">
        <f>INDEX($AB$15:$AM$15,MATCH($AS2299,$AB$11:$AM$11,0))</f>
        <v>out</v>
      </c>
      <c r="AS2299" s="20" t="str">
        <f>LEFT(AT2299,4)</f>
        <v>2008</v>
      </c>
      <c r="AT2299" s="139" t="str">
        <f>LEFT(B2299,6)</f>
        <v>200812</v>
      </c>
    </row>
    <row r="2300" spans="2:46" x14ac:dyDescent="0.25">
      <c r="B2300" s="11">
        <f>'Market Data'!B2286</f>
        <v>20081216</v>
      </c>
      <c r="C2300" s="2">
        <f>'Market Data'!C2286</f>
        <v>4987.5</v>
      </c>
      <c r="D2300" s="2">
        <f>'Market Data'!D2286</f>
        <v>5074.5</v>
      </c>
      <c r="E2300" s="2">
        <f>'Market Data'!E2286</f>
        <v>4960.5</v>
      </c>
      <c r="F2300" s="12">
        <f>'Market Data'!F2286</f>
        <v>5040</v>
      </c>
      <c r="H2300" s="151">
        <f t="shared" si="335"/>
        <v>2282</v>
      </c>
      <c r="I2300" s="244">
        <f ca="1">IF($H2300&lt;($J$6+1),"",PFE(OFFSET($F2300,0,0,-$J$6)))</f>
        <v>-0.14194728381278934</v>
      </c>
      <c r="J2300" s="19"/>
      <c r="K2300" s="139" t="str">
        <f t="shared" ca="1" si="336"/>
        <v>Short</v>
      </c>
      <c r="L2300" s="243" t="e">
        <f t="shared" ca="1" si="331"/>
        <v>#N/A</v>
      </c>
      <c r="M2300" s="242" t="e">
        <f t="shared" ca="1" si="332"/>
        <v>#N/A</v>
      </c>
      <c r="N2300" s="20"/>
      <c r="O2300" s="74">
        <f t="shared" ca="1" si="337"/>
        <v>-1</v>
      </c>
      <c r="P2300" s="75">
        <f t="shared" ca="1" si="329"/>
        <v>0</v>
      </c>
      <c r="Q2300" s="76" t="str">
        <f t="shared" ca="1" si="333"/>
        <v/>
      </c>
      <c r="R2300" s="75"/>
      <c r="S2300" s="77">
        <f t="shared" ca="1" si="330"/>
        <v>-1</v>
      </c>
      <c r="T2300" s="78"/>
      <c r="U2300" s="81">
        <f t="shared" ca="1" si="338"/>
        <v>-2065</v>
      </c>
      <c r="V2300" s="82">
        <f t="shared" ca="1" si="334"/>
        <v>216960.97999999975</v>
      </c>
      <c r="W2300" s="50"/>
      <c r="X2300" s="50"/>
      <c r="Y2300" s="50"/>
      <c r="Z2300" s="50"/>
      <c r="AA2300" s="50"/>
      <c r="AG2300" s="50"/>
      <c r="AH2300" s="50"/>
      <c r="AI2300" s="50"/>
      <c r="AJ2300" s="50"/>
      <c r="AK2300" s="50"/>
      <c r="AL2300" s="50"/>
      <c r="AM2300" s="50"/>
      <c r="AN2300" s="50"/>
      <c r="AO2300" s="50"/>
      <c r="AP2300" s="138" t="str">
        <f>IF(NOT($AS2300=$AS2301),ROW(),"")</f>
        <v/>
      </c>
      <c r="AQ2300" s="20" t="str">
        <f>IF(NOT(AS2300=AS2301),AS2301,"")</f>
        <v/>
      </c>
      <c r="AR2300" s="20" t="str">
        <f>INDEX($AB$15:$AM$15,MATCH($AS2300,$AB$11:$AM$11,0))</f>
        <v>out</v>
      </c>
      <c r="AS2300" s="20" t="str">
        <f>LEFT(AT2300,4)</f>
        <v>2008</v>
      </c>
      <c r="AT2300" s="139" t="str">
        <f>LEFT(B2300,6)</f>
        <v>200812</v>
      </c>
    </row>
    <row r="2301" spans="2:46" x14ac:dyDescent="0.25">
      <c r="B2301" s="11">
        <f>'Market Data'!B2287</f>
        <v>20081217</v>
      </c>
      <c r="C2301" s="2">
        <f>'Market Data'!C2287</f>
        <v>5127</v>
      </c>
      <c r="D2301" s="2">
        <f>'Market Data'!D2287</f>
        <v>5127</v>
      </c>
      <c r="E2301" s="2">
        <f>'Market Data'!E2287</f>
        <v>4956</v>
      </c>
      <c r="F2301" s="12">
        <f>'Market Data'!F2287</f>
        <v>5068</v>
      </c>
      <c r="H2301" s="151">
        <f t="shared" si="335"/>
        <v>2283</v>
      </c>
      <c r="I2301" s="244">
        <f ca="1">IF($H2301&lt;($J$6+1),"",PFE(OFFSET($F2301,0,0,-$J$6)))</f>
        <v>-0.1470416513698968</v>
      </c>
      <c r="J2301" s="19"/>
      <c r="K2301" s="139" t="str">
        <f t="shared" ca="1" si="336"/>
        <v>Short</v>
      </c>
      <c r="L2301" s="243" t="e">
        <f t="shared" ca="1" si="331"/>
        <v>#N/A</v>
      </c>
      <c r="M2301" s="242" t="e">
        <f t="shared" ca="1" si="332"/>
        <v>#N/A</v>
      </c>
      <c r="N2301" s="20"/>
      <c r="O2301" s="74">
        <f t="shared" ca="1" si="337"/>
        <v>-1</v>
      </c>
      <c r="P2301" s="75">
        <f t="shared" ca="1" si="329"/>
        <v>0</v>
      </c>
      <c r="Q2301" s="76" t="str">
        <f t="shared" ca="1" si="333"/>
        <v/>
      </c>
      <c r="R2301" s="75"/>
      <c r="S2301" s="77">
        <f t="shared" ca="1" si="330"/>
        <v>-1</v>
      </c>
      <c r="T2301" s="78"/>
      <c r="U2301" s="81">
        <f t="shared" ca="1" si="338"/>
        <v>-980</v>
      </c>
      <c r="V2301" s="82">
        <f t="shared" ca="1" si="334"/>
        <v>215980.97999999975</v>
      </c>
      <c r="W2301" s="50"/>
      <c r="X2301" s="50"/>
      <c r="Y2301" s="50"/>
      <c r="Z2301" s="50"/>
      <c r="AA2301" s="50"/>
      <c r="AG2301" s="50"/>
      <c r="AH2301" s="50"/>
      <c r="AI2301" s="50"/>
      <c r="AJ2301" s="50"/>
      <c r="AK2301" s="50"/>
      <c r="AL2301" s="50"/>
      <c r="AM2301" s="50"/>
      <c r="AN2301" s="50"/>
      <c r="AO2301" s="50"/>
      <c r="AP2301" s="138" t="str">
        <f>IF(NOT($AS2301=$AS2302),ROW(),"")</f>
        <v/>
      </c>
      <c r="AQ2301" s="20" t="str">
        <f>IF(NOT(AS2301=AS2302),AS2302,"")</f>
        <v/>
      </c>
      <c r="AR2301" s="20" t="str">
        <f>INDEX($AB$15:$AM$15,MATCH($AS2301,$AB$11:$AM$11,0))</f>
        <v>out</v>
      </c>
      <c r="AS2301" s="20" t="str">
        <f>LEFT(AT2301,4)</f>
        <v>2008</v>
      </c>
      <c r="AT2301" s="139" t="str">
        <f>LEFT(B2301,6)</f>
        <v>200812</v>
      </c>
    </row>
    <row r="2302" spans="2:46" x14ac:dyDescent="0.25">
      <c r="B2302" s="11">
        <f>'Market Data'!B2288</f>
        <v>20081218</v>
      </c>
      <c r="C2302" s="2">
        <f>'Market Data'!C2288</f>
        <v>5050.5</v>
      </c>
      <c r="D2302" s="2">
        <f>'Market Data'!D2288</f>
        <v>5103.5</v>
      </c>
      <c r="E2302" s="2">
        <f>'Market Data'!E2288</f>
        <v>5027</v>
      </c>
      <c r="F2302" s="12">
        <f>'Market Data'!F2288</f>
        <v>5086</v>
      </c>
      <c r="H2302" s="151">
        <f t="shared" si="335"/>
        <v>2284</v>
      </c>
      <c r="I2302" s="244">
        <f ca="1">IF($H2302&lt;($J$6+1),"",PFE(OFFSET($F2302,0,0,-$J$6)))</f>
        <v>-0.14068761928670814</v>
      </c>
      <c r="J2302" s="19"/>
      <c r="K2302" s="139" t="str">
        <f t="shared" ca="1" si="336"/>
        <v>Short</v>
      </c>
      <c r="L2302" s="243" t="e">
        <f t="shared" ca="1" si="331"/>
        <v>#N/A</v>
      </c>
      <c r="M2302" s="242" t="e">
        <f t="shared" ca="1" si="332"/>
        <v>#N/A</v>
      </c>
      <c r="N2302" s="20"/>
      <c r="O2302" s="74">
        <f t="shared" ca="1" si="337"/>
        <v>-1</v>
      </c>
      <c r="P2302" s="75">
        <f t="shared" ca="1" si="329"/>
        <v>0</v>
      </c>
      <c r="Q2302" s="76" t="str">
        <f t="shared" ca="1" si="333"/>
        <v/>
      </c>
      <c r="R2302" s="75"/>
      <c r="S2302" s="77">
        <f t="shared" ca="1" si="330"/>
        <v>-1</v>
      </c>
      <c r="T2302" s="78"/>
      <c r="U2302" s="81">
        <f t="shared" ca="1" si="338"/>
        <v>-630</v>
      </c>
      <c r="V2302" s="82">
        <f t="shared" ca="1" si="334"/>
        <v>215350.97999999975</v>
      </c>
      <c r="W2302" s="50"/>
      <c r="X2302" s="50"/>
      <c r="Y2302" s="50"/>
      <c r="Z2302" s="50"/>
      <c r="AA2302" s="50"/>
      <c r="AG2302" s="50"/>
      <c r="AH2302" s="50"/>
      <c r="AI2302" s="50"/>
      <c r="AJ2302" s="50"/>
      <c r="AK2302" s="50"/>
      <c r="AL2302" s="50"/>
      <c r="AM2302" s="50"/>
      <c r="AN2302" s="50"/>
      <c r="AO2302" s="50"/>
      <c r="AP2302" s="138" t="str">
        <f>IF(NOT($AS2302=$AS2303),ROW(),"")</f>
        <v/>
      </c>
      <c r="AQ2302" s="20" t="str">
        <f>IF(NOT(AS2302=AS2303),AS2303,"")</f>
        <v/>
      </c>
      <c r="AR2302" s="20" t="str">
        <f>INDEX($AB$15:$AM$15,MATCH($AS2302,$AB$11:$AM$11,0))</f>
        <v>out</v>
      </c>
      <c r="AS2302" s="20" t="str">
        <f>LEFT(AT2302,4)</f>
        <v>2008</v>
      </c>
      <c r="AT2302" s="139" t="str">
        <f>LEFT(B2302,6)</f>
        <v>200812</v>
      </c>
    </row>
    <row r="2303" spans="2:46" x14ac:dyDescent="0.25">
      <c r="B2303" s="11">
        <f>'Market Data'!B2289</f>
        <v>20081219</v>
      </c>
      <c r="C2303" s="2">
        <f>'Market Data'!C2289</f>
        <v>5020</v>
      </c>
      <c r="D2303" s="2">
        <f>'Market Data'!D2289</f>
        <v>5103.5</v>
      </c>
      <c r="E2303" s="2">
        <f>'Market Data'!E2289</f>
        <v>4959</v>
      </c>
      <c r="F2303" s="12">
        <f>'Market Data'!F2289</f>
        <v>4995</v>
      </c>
      <c r="H2303" s="151">
        <f t="shared" si="335"/>
        <v>2285</v>
      </c>
      <c r="I2303" s="244">
        <f ca="1">IF($H2303&lt;($J$6+1),"",PFE(OFFSET($F2303,0,0,-$J$6)))</f>
        <v>-0.15486404751810978</v>
      </c>
      <c r="J2303" s="19"/>
      <c r="K2303" s="139" t="str">
        <f t="shared" ca="1" si="336"/>
        <v>Short</v>
      </c>
      <c r="L2303" s="243" t="e">
        <f t="shared" ca="1" si="331"/>
        <v>#N/A</v>
      </c>
      <c r="M2303" s="242" t="e">
        <f t="shared" ca="1" si="332"/>
        <v>#N/A</v>
      </c>
      <c r="N2303" s="20"/>
      <c r="O2303" s="74">
        <f t="shared" ca="1" si="337"/>
        <v>-1</v>
      </c>
      <c r="P2303" s="75">
        <f t="shared" ca="1" si="329"/>
        <v>0</v>
      </c>
      <c r="Q2303" s="76" t="str">
        <f t="shared" ca="1" si="333"/>
        <v/>
      </c>
      <c r="R2303" s="75"/>
      <c r="S2303" s="77">
        <f t="shared" ca="1" si="330"/>
        <v>-1</v>
      </c>
      <c r="T2303" s="78"/>
      <c r="U2303" s="81">
        <f t="shared" ca="1" si="338"/>
        <v>3185</v>
      </c>
      <c r="V2303" s="82">
        <f t="shared" ca="1" si="334"/>
        <v>218535.97999999975</v>
      </c>
      <c r="W2303" s="50"/>
      <c r="X2303" s="50"/>
      <c r="Y2303" s="50"/>
      <c r="Z2303" s="50"/>
      <c r="AA2303" s="50"/>
      <c r="AG2303" s="50"/>
      <c r="AH2303" s="50"/>
      <c r="AI2303" s="50"/>
      <c r="AJ2303" s="50"/>
      <c r="AK2303" s="50"/>
      <c r="AL2303" s="50"/>
      <c r="AM2303" s="50"/>
      <c r="AN2303" s="50"/>
      <c r="AO2303" s="50"/>
      <c r="AP2303" s="138" t="str">
        <f>IF(NOT($AS2303=$AS2304),ROW(),"")</f>
        <v/>
      </c>
      <c r="AQ2303" s="20" t="str">
        <f>IF(NOT(AS2303=AS2304),AS2304,"")</f>
        <v/>
      </c>
      <c r="AR2303" s="20" t="str">
        <f>INDEX($AB$15:$AM$15,MATCH($AS2303,$AB$11:$AM$11,0))</f>
        <v>out</v>
      </c>
      <c r="AS2303" s="20" t="str">
        <f>LEFT(AT2303,4)</f>
        <v>2008</v>
      </c>
      <c r="AT2303" s="139" t="str">
        <f>LEFT(B2303,6)</f>
        <v>200812</v>
      </c>
    </row>
    <row r="2304" spans="2:46" x14ac:dyDescent="0.25">
      <c r="B2304" s="11">
        <f>'Market Data'!B2290</f>
        <v>20081222</v>
      </c>
      <c r="C2304" s="2">
        <f>'Market Data'!C2290</f>
        <v>5001</v>
      </c>
      <c r="D2304" s="2">
        <f>'Market Data'!D2290</f>
        <v>5014.5</v>
      </c>
      <c r="E2304" s="2">
        <f>'Market Data'!E2290</f>
        <v>4885</v>
      </c>
      <c r="F2304" s="12">
        <f>'Market Data'!F2290</f>
        <v>4946.5</v>
      </c>
      <c r="H2304" s="151">
        <f t="shared" si="335"/>
        <v>2286</v>
      </c>
      <c r="I2304" s="244">
        <f ca="1">IF($H2304&lt;($J$6+1),"",PFE(OFFSET($F2304,0,0,-$J$6)))</f>
        <v>-0.15938950117823134</v>
      </c>
      <c r="J2304" s="19"/>
      <c r="K2304" s="139" t="str">
        <f t="shared" ca="1" si="336"/>
        <v>Short</v>
      </c>
      <c r="L2304" s="243" t="e">
        <f t="shared" ca="1" si="331"/>
        <v>#N/A</v>
      </c>
      <c r="M2304" s="242" t="e">
        <f t="shared" ca="1" si="332"/>
        <v>#N/A</v>
      </c>
      <c r="N2304" s="20"/>
      <c r="O2304" s="74">
        <f t="shared" ca="1" si="337"/>
        <v>-1</v>
      </c>
      <c r="P2304" s="75">
        <f t="shared" ca="1" si="329"/>
        <v>0</v>
      </c>
      <c r="Q2304" s="76" t="str">
        <f t="shared" ca="1" si="333"/>
        <v/>
      </c>
      <c r="R2304" s="75"/>
      <c r="S2304" s="77">
        <f t="shared" ca="1" si="330"/>
        <v>-1</v>
      </c>
      <c r="T2304" s="78"/>
      <c r="U2304" s="81">
        <f t="shared" ca="1" si="338"/>
        <v>1697.5</v>
      </c>
      <c r="V2304" s="82">
        <f t="shared" ca="1" si="334"/>
        <v>220233.47999999975</v>
      </c>
      <c r="W2304" s="50"/>
      <c r="X2304" s="50"/>
      <c r="Y2304" s="50"/>
      <c r="Z2304" s="50"/>
      <c r="AA2304" s="50"/>
      <c r="AG2304" s="50"/>
      <c r="AH2304" s="50"/>
      <c r="AI2304" s="50"/>
      <c r="AJ2304" s="50"/>
      <c r="AK2304" s="50"/>
      <c r="AL2304" s="50"/>
      <c r="AM2304" s="50"/>
      <c r="AN2304" s="50"/>
      <c r="AO2304" s="50"/>
      <c r="AP2304" s="138" t="str">
        <f>IF(NOT($AS2304=$AS2305),ROW(),"")</f>
        <v/>
      </c>
      <c r="AQ2304" s="20" t="str">
        <f>IF(NOT(AS2304=AS2305),AS2305,"")</f>
        <v/>
      </c>
      <c r="AR2304" s="20" t="str">
        <f>INDEX($AB$15:$AM$15,MATCH($AS2304,$AB$11:$AM$11,0))</f>
        <v>out</v>
      </c>
      <c r="AS2304" s="20" t="str">
        <f>LEFT(AT2304,4)</f>
        <v>2008</v>
      </c>
      <c r="AT2304" s="139" t="str">
        <f>LEFT(B2304,6)</f>
        <v>200812</v>
      </c>
    </row>
    <row r="2305" spans="2:46" x14ac:dyDescent="0.25">
      <c r="B2305" s="11">
        <f>'Market Data'!B2291</f>
        <v>20081223</v>
      </c>
      <c r="C2305" s="2">
        <f>'Market Data'!C2291</f>
        <v>4931</v>
      </c>
      <c r="D2305" s="2">
        <f>'Market Data'!D2291</f>
        <v>5033.5</v>
      </c>
      <c r="E2305" s="2">
        <f>'Market Data'!E2291</f>
        <v>4915</v>
      </c>
      <c r="F2305" s="12">
        <f>'Market Data'!F2291</f>
        <v>4939</v>
      </c>
      <c r="H2305" s="151">
        <f t="shared" si="335"/>
        <v>2287</v>
      </c>
      <c r="I2305" s="244">
        <f ca="1">IF($H2305&lt;($J$6+1),"",PFE(OFFSET($F2305,0,0,-$J$6)))</f>
        <v>-0.16759046749116271</v>
      </c>
      <c r="J2305" s="19"/>
      <c r="K2305" s="139" t="str">
        <f t="shared" ca="1" si="336"/>
        <v>Short</v>
      </c>
      <c r="L2305" s="243" t="e">
        <f t="shared" ca="1" si="331"/>
        <v>#N/A</v>
      </c>
      <c r="M2305" s="242" t="e">
        <f t="shared" ca="1" si="332"/>
        <v>#N/A</v>
      </c>
      <c r="N2305" s="20"/>
      <c r="O2305" s="74">
        <f t="shared" ca="1" si="337"/>
        <v>-1</v>
      </c>
      <c r="P2305" s="75">
        <f t="shared" ca="1" si="329"/>
        <v>0</v>
      </c>
      <c r="Q2305" s="76" t="str">
        <f t="shared" ca="1" si="333"/>
        <v/>
      </c>
      <c r="R2305" s="75"/>
      <c r="S2305" s="77">
        <f t="shared" ca="1" si="330"/>
        <v>-1</v>
      </c>
      <c r="T2305" s="78"/>
      <c r="U2305" s="81">
        <f t="shared" ca="1" si="338"/>
        <v>262.5</v>
      </c>
      <c r="V2305" s="82">
        <f t="shared" ca="1" si="334"/>
        <v>220495.97999999975</v>
      </c>
      <c r="W2305" s="50"/>
      <c r="X2305" s="50"/>
      <c r="Y2305" s="50"/>
      <c r="Z2305" s="50"/>
      <c r="AA2305" s="50"/>
      <c r="AG2305" s="50"/>
      <c r="AH2305" s="50"/>
      <c r="AI2305" s="50"/>
      <c r="AJ2305" s="50"/>
      <c r="AK2305" s="50"/>
      <c r="AL2305" s="50"/>
      <c r="AM2305" s="50"/>
      <c r="AN2305" s="50"/>
      <c r="AO2305" s="50"/>
      <c r="AP2305" s="138" t="str">
        <f>IF(NOT($AS2305=$AS2306),ROW(),"")</f>
        <v/>
      </c>
      <c r="AQ2305" s="20" t="str">
        <f>IF(NOT(AS2305=AS2306),AS2306,"")</f>
        <v/>
      </c>
      <c r="AR2305" s="20" t="str">
        <f>INDEX($AB$15:$AM$15,MATCH($AS2305,$AB$11:$AM$11,0))</f>
        <v>out</v>
      </c>
      <c r="AS2305" s="20" t="str">
        <f>LEFT(AT2305,4)</f>
        <v>2008</v>
      </c>
      <c r="AT2305" s="139" t="str">
        <f>LEFT(B2305,6)</f>
        <v>200812</v>
      </c>
    </row>
    <row r="2306" spans="2:46" x14ac:dyDescent="0.25">
      <c r="B2306" s="11">
        <f>'Market Data'!B2292</f>
        <v>20081229</v>
      </c>
      <c r="C2306" s="2">
        <f>'Market Data'!C2292</f>
        <v>4961</v>
      </c>
      <c r="D2306" s="2">
        <f>'Market Data'!D2292</f>
        <v>5045</v>
      </c>
      <c r="E2306" s="2">
        <f>'Market Data'!E2292</f>
        <v>4950</v>
      </c>
      <c r="F2306" s="12">
        <f>'Market Data'!F2292</f>
        <v>5007</v>
      </c>
      <c r="H2306" s="151">
        <f t="shared" si="335"/>
        <v>2288</v>
      </c>
      <c r="I2306" s="244">
        <f ca="1">IF($H2306&lt;($J$6+1),"",PFE(OFFSET($F2306,0,0,-$J$6)))</f>
        <v>-0.15995786603084633</v>
      </c>
      <c r="J2306" s="19"/>
      <c r="K2306" s="139" t="str">
        <f t="shared" ca="1" si="336"/>
        <v>Short</v>
      </c>
      <c r="L2306" s="243" t="e">
        <f t="shared" ca="1" si="331"/>
        <v>#N/A</v>
      </c>
      <c r="M2306" s="242" t="e">
        <f t="shared" ca="1" si="332"/>
        <v>#N/A</v>
      </c>
      <c r="N2306" s="20"/>
      <c r="O2306" s="74">
        <f t="shared" ca="1" si="337"/>
        <v>-1</v>
      </c>
      <c r="P2306" s="75">
        <f t="shared" ca="1" si="329"/>
        <v>0</v>
      </c>
      <c r="Q2306" s="76" t="str">
        <f t="shared" ca="1" si="333"/>
        <v/>
      </c>
      <c r="R2306" s="75"/>
      <c r="S2306" s="77">
        <f t="shared" ca="1" si="330"/>
        <v>-1</v>
      </c>
      <c r="T2306" s="78"/>
      <c r="U2306" s="81">
        <f t="shared" ca="1" si="338"/>
        <v>-2380</v>
      </c>
      <c r="V2306" s="82">
        <f t="shared" ca="1" si="334"/>
        <v>218115.97999999975</v>
      </c>
      <c r="W2306" s="50"/>
      <c r="X2306" s="50"/>
      <c r="Y2306" s="50"/>
      <c r="Z2306" s="50"/>
      <c r="AA2306" s="50"/>
      <c r="AG2306" s="50"/>
      <c r="AH2306" s="50"/>
      <c r="AI2306" s="50"/>
      <c r="AJ2306" s="50"/>
      <c r="AK2306" s="50"/>
      <c r="AL2306" s="50"/>
      <c r="AM2306" s="50"/>
      <c r="AN2306" s="50"/>
      <c r="AO2306" s="50"/>
      <c r="AP2306" s="138" t="str">
        <f>IF(NOT($AS2306=$AS2307),ROW(),"")</f>
        <v/>
      </c>
      <c r="AQ2306" s="20" t="str">
        <f>IF(NOT(AS2306=AS2307),AS2307,"")</f>
        <v/>
      </c>
      <c r="AR2306" s="20" t="str">
        <f>INDEX($AB$15:$AM$15,MATCH($AS2306,$AB$11:$AM$11,0))</f>
        <v>out</v>
      </c>
      <c r="AS2306" s="20" t="str">
        <f>LEFT(AT2306,4)</f>
        <v>2008</v>
      </c>
      <c r="AT2306" s="139" t="str">
        <f>LEFT(B2306,6)</f>
        <v>200812</v>
      </c>
    </row>
    <row r="2307" spans="2:46" x14ac:dyDescent="0.25">
      <c r="B2307" s="11">
        <f>'Market Data'!B2293</f>
        <v>20081230</v>
      </c>
      <c r="C2307" s="2">
        <f>'Market Data'!C2293</f>
        <v>5051</v>
      </c>
      <c r="D2307" s="2">
        <f>'Market Data'!D2293</f>
        <v>5125.5</v>
      </c>
      <c r="E2307" s="2">
        <f>'Market Data'!E2293</f>
        <v>5049</v>
      </c>
      <c r="F2307" s="12">
        <f>'Market Data'!F2293</f>
        <v>5125.5</v>
      </c>
      <c r="H2307" s="151">
        <f t="shared" si="335"/>
        <v>2289</v>
      </c>
      <c r="I2307" s="244">
        <f ca="1">IF($H2307&lt;($J$6+1),"",PFE(OFFSET($F2307,0,0,-$J$6)))</f>
        <v>-0.14780538811089086</v>
      </c>
      <c r="J2307" s="19"/>
      <c r="K2307" s="139" t="str">
        <f t="shared" ca="1" si="336"/>
        <v>Short</v>
      </c>
      <c r="L2307" s="243" t="e">
        <f t="shared" ca="1" si="331"/>
        <v>#N/A</v>
      </c>
      <c r="M2307" s="242" t="e">
        <f t="shared" ca="1" si="332"/>
        <v>#N/A</v>
      </c>
      <c r="N2307" s="20"/>
      <c r="O2307" s="74">
        <f t="shared" ca="1" si="337"/>
        <v>-1</v>
      </c>
      <c r="P2307" s="75">
        <f t="shared" ca="1" si="329"/>
        <v>0</v>
      </c>
      <c r="Q2307" s="76" t="str">
        <f t="shared" ca="1" si="333"/>
        <v/>
      </c>
      <c r="R2307" s="75"/>
      <c r="S2307" s="77">
        <f t="shared" ca="1" si="330"/>
        <v>-1</v>
      </c>
      <c r="T2307" s="78"/>
      <c r="U2307" s="81">
        <f t="shared" ca="1" si="338"/>
        <v>-4147.5</v>
      </c>
      <c r="V2307" s="82">
        <f t="shared" ca="1" si="334"/>
        <v>213968.47999999975</v>
      </c>
      <c r="W2307" s="50"/>
      <c r="X2307" s="50"/>
      <c r="Y2307" s="50"/>
      <c r="Z2307" s="50"/>
      <c r="AA2307" s="50"/>
      <c r="AG2307" s="50"/>
      <c r="AH2307" s="50"/>
      <c r="AI2307" s="50"/>
      <c r="AJ2307" s="50"/>
      <c r="AK2307" s="50"/>
      <c r="AL2307" s="50"/>
      <c r="AM2307" s="50"/>
      <c r="AN2307" s="50"/>
      <c r="AO2307" s="50"/>
      <c r="AP2307" s="138">
        <f>IF(NOT($AS2307=$AS2308),ROW(),"")</f>
        <v>2307</v>
      </c>
      <c r="AQ2307" s="20" t="str">
        <f>IF(NOT(AS2307=AS2308),AS2308,"")</f>
        <v>2009</v>
      </c>
      <c r="AR2307" s="20" t="str">
        <f>INDEX($AB$15:$AM$15,MATCH($AS2307,$AB$11:$AM$11,0))</f>
        <v>out</v>
      </c>
      <c r="AS2307" s="20" t="str">
        <f>LEFT(AT2307,4)</f>
        <v>2008</v>
      </c>
      <c r="AT2307" s="139" t="str">
        <f>LEFT(B2307,6)</f>
        <v>200812</v>
      </c>
    </row>
    <row r="2308" spans="2:46" x14ac:dyDescent="0.25">
      <c r="B2308" s="11">
        <f>'Market Data'!B2294</f>
        <v>20090102</v>
      </c>
      <c r="C2308" s="2">
        <f>'Market Data'!C2294</f>
        <v>5176</v>
      </c>
      <c r="D2308" s="2">
        <f>'Market Data'!D2294</f>
        <v>5307</v>
      </c>
      <c r="E2308" s="2">
        <f>'Market Data'!E2294</f>
        <v>5154</v>
      </c>
      <c r="F2308" s="12">
        <f>'Market Data'!F2294</f>
        <v>5294</v>
      </c>
      <c r="H2308" s="151">
        <f t="shared" si="335"/>
        <v>2290</v>
      </c>
      <c r="I2308" s="244">
        <f ca="1">IF($H2308&lt;($J$6+1),"",PFE(OFFSET($F2308,0,0,-$J$6)))</f>
        <v>-0.13697635372391365</v>
      </c>
      <c r="J2308" s="19"/>
      <c r="K2308" s="139" t="str">
        <f t="shared" ca="1" si="336"/>
        <v>Short</v>
      </c>
      <c r="L2308" s="243" t="e">
        <f t="shared" ca="1" si="331"/>
        <v>#N/A</v>
      </c>
      <c r="M2308" s="242" t="e">
        <f t="shared" ca="1" si="332"/>
        <v>#N/A</v>
      </c>
      <c r="N2308" s="20"/>
      <c r="O2308" s="74">
        <f t="shared" ca="1" si="337"/>
        <v>-1</v>
      </c>
      <c r="P2308" s="75">
        <f t="shared" ca="1" si="329"/>
        <v>0</v>
      </c>
      <c r="Q2308" s="76" t="str">
        <f t="shared" ca="1" si="333"/>
        <v/>
      </c>
      <c r="R2308" s="75"/>
      <c r="S2308" s="77">
        <f t="shared" ca="1" si="330"/>
        <v>-1</v>
      </c>
      <c r="T2308" s="78"/>
      <c r="U2308" s="81">
        <f t="shared" ca="1" si="338"/>
        <v>-5897.5</v>
      </c>
      <c r="V2308" s="82">
        <f t="shared" ca="1" si="334"/>
        <v>208070.97999999975</v>
      </c>
      <c r="W2308" s="50"/>
      <c r="X2308" s="50"/>
      <c r="Y2308" s="50"/>
      <c r="Z2308" s="50"/>
      <c r="AA2308" s="50"/>
      <c r="AG2308" s="50"/>
      <c r="AH2308" s="50"/>
      <c r="AI2308" s="50"/>
      <c r="AJ2308" s="50"/>
      <c r="AK2308" s="50"/>
      <c r="AL2308" s="50"/>
      <c r="AM2308" s="50"/>
      <c r="AN2308" s="50"/>
      <c r="AO2308" s="50"/>
      <c r="AP2308" s="138" t="str">
        <f>IF(NOT($AS2308=$AS2309),ROW(),"")</f>
        <v/>
      </c>
      <c r="AQ2308" s="20" t="str">
        <f>IF(NOT(AS2308=AS2309),AS2309,"")</f>
        <v/>
      </c>
      <c r="AR2308" s="20" t="str">
        <f>INDEX($AB$15:$AM$15,MATCH($AS2308,$AB$11:$AM$11,0))</f>
        <v>in</v>
      </c>
      <c r="AS2308" s="20" t="str">
        <f>LEFT(AT2308,4)</f>
        <v>2009</v>
      </c>
      <c r="AT2308" s="139" t="str">
        <f>LEFT(B2308,6)</f>
        <v>200901</v>
      </c>
    </row>
    <row r="2309" spans="2:46" x14ac:dyDescent="0.25">
      <c r="B2309" s="11">
        <f>'Market Data'!B2295</f>
        <v>20090105</v>
      </c>
      <c r="C2309" s="2">
        <f>'Market Data'!C2295</f>
        <v>5323</v>
      </c>
      <c r="D2309" s="2">
        <f>'Market Data'!D2295</f>
        <v>5348</v>
      </c>
      <c r="E2309" s="2">
        <f>'Market Data'!E2295</f>
        <v>5257.5</v>
      </c>
      <c r="F2309" s="12">
        <f>'Market Data'!F2295</f>
        <v>5304.5</v>
      </c>
      <c r="H2309" s="151">
        <f t="shared" si="335"/>
        <v>2291</v>
      </c>
      <c r="I2309" s="244">
        <f ca="1">IF($H2309&lt;($J$6+1),"",PFE(OFFSET($F2309,0,0,-$J$6)))</f>
        <v>-0.1341592868216043</v>
      </c>
      <c r="J2309" s="19"/>
      <c r="K2309" s="139" t="str">
        <f t="shared" ca="1" si="336"/>
        <v>Short</v>
      </c>
      <c r="L2309" s="243" t="e">
        <f t="shared" ca="1" si="331"/>
        <v>#N/A</v>
      </c>
      <c r="M2309" s="242" t="e">
        <f t="shared" ca="1" si="332"/>
        <v>#N/A</v>
      </c>
      <c r="N2309" s="20"/>
      <c r="O2309" s="74">
        <f t="shared" ca="1" si="337"/>
        <v>-1</v>
      </c>
      <c r="P2309" s="75">
        <f t="shared" ca="1" si="329"/>
        <v>0</v>
      </c>
      <c r="Q2309" s="76" t="str">
        <f t="shared" ca="1" si="333"/>
        <v/>
      </c>
      <c r="R2309" s="75"/>
      <c r="S2309" s="77">
        <f t="shared" ca="1" si="330"/>
        <v>-1</v>
      </c>
      <c r="T2309" s="78"/>
      <c r="U2309" s="81">
        <f t="shared" ca="1" si="338"/>
        <v>-367.5</v>
      </c>
      <c r="V2309" s="82">
        <f t="shared" ca="1" si="334"/>
        <v>207703.47999999975</v>
      </c>
      <c r="W2309" s="50"/>
      <c r="X2309" s="50"/>
      <c r="Y2309" s="50"/>
      <c r="Z2309" s="50"/>
      <c r="AA2309" s="50"/>
      <c r="AG2309" s="50"/>
      <c r="AH2309" s="50"/>
      <c r="AI2309" s="50"/>
      <c r="AJ2309" s="50"/>
      <c r="AK2309" s="50"/>
      <c r="AL2309" s="50"/>
      <c r="AM2309" s="50"/>
      <c r="AN2309" s="50"/>
      <c r="AO2309" s="50"/>
      <c r="AP2309" s="138" t="str">
        <f>IF(NOT($AS2309=$AS2310),ROW(),"")</f>
        <v/>
      </c>
      <c r="AQ2309" s="20" t="str">
        <f>IF(NOT(AS2309=AS2310),AS2310,"")</f>
        <v/>
      </c>
      <c r="AR2309" s="20" t="str">
        <f>INDEX($AB$15:$AM$15,MATCH($AS2309,$AB$11:$AM$11,0))</f>
        <v>in</v>
      </c>
      <c r="AS2309" s="20" t="str">
        <f>LEFT(AT2309,4)</f>
        <v>2009</v>
      </c>
      <c r="AT2309" s="139" t="str">
        <f>LEFT(B2309,6)</f>
        <v>200901</v>
      </c>
    </row>
    <row r="2310" spans="2:46" x14ac:dyDescent="0.25">
      <c r="B2310" s="11">
        <f>'Market Data'!B2296</f>
        <v>20090106</v>
      </c>
      <c r="C2310" s="2">
        <f>'Market Data'!C2296</f>
        <v>5313</v>
      </c>
      <c r="D2310" s="2">
        <f>'Market Data'!D2296</f>
        <v>5429.5</v>
      </c>
      <c r="E2310" s="2">
        <f>'Market Data'!E2296</f>
        <v>5269.5</v>
      </c>
      <c r="F2310" s="12">
        <f>'Market Data'!F2296</f>
        <v>5350</v>
      </c>
      <c r="H2310" s="151">
        <f t="shared" si="335"/>
        <v>2292</v>
      </c>
      <c r="I2310" s="244">
        <f ca="1">IF($H2310&lt;($J$6+1),"",PFE(OFFSET($F2310,0,0,-$J$6)))</f>
        <v>-0.11412933556804507</v>
      </c>
      <c r="J2310" s="19"/>
      <c r="K2310" s="139" t="str">
        <f t="shared" ca="1" si="336"/>
        <v>Short</v>
      </c>
      <c r="L2310" s="243" t="e">
        <f t="shared" ca="1" si="331"/>
        <v>#N/A</v>
      </c>
      <c r="M2310" s="242" t="e">
        <f t="shared" ca="1" si="332"/>
        <v>#N/A</v>
      </c>
      <c r="N2310" s="20"/>
      <c r="O2310" s="74">
        <f t="shared" ca="1" si="337"/>
        <v>-1</v>
      </c>
      <c r="P2310" s="75">
        <f t="shared" ca="1" si="329"/>
        <v>0</v>
      </c>
      <c r="Q2310" s="76" t="str">
        <f t="shared" ca="1" si="333"/>
        <v/>
      </c>
      <c r="R2310" s="75"/>
      <c r="S2310" s="77">
        <f t="shared" ca="1" si="330"/>
        <v>-1</v>
      </c>
      <c r="T2310" s="78"/>
      <c r="U2310" s="81">
        <f t="shared" ca="1" si="338"/>
        <v>-1592.5</v>
      </c>
      <c r="V2310" s="82">
        <f t="shared" ca="1" si="334"/>
        <v>206110.97999999975</v>
      </c>
      <c r="W2310" s="50"/>
      <c r="X2310" s="50"/>
      <c r="Y2310" s="50"/>
      <c r="Z2310" s="50"/>
      <c r="AA2310" s="50"/>
      <c r="AG2310" s="50"/>
      <c r="AH2310" s="50"/>
      <c r="AI2310" s="50"/>
      <c r="AJ2310" s="50"/>
      <c r="AK2310" s="50"/>
      <c r="AL2310" s="50"/>
      <c r="AM2310" s="50"/>
      <c r="AN2310" s="50"/>
      <c r="AO2310" s="50"/>
      <c r="AP2310" s="138" t="str">
        <f>IF(NOT($AS2310=$AS2311),ROW(),"")</f>
        <v/>
      </c>
      <c r="AQ2310" s="20" t="str">
        <f>IF(NOT(AS2310=AS2311),AS2311,"")</f>
        <v/>
      </c>
      <c r="AR2310" s="20" t="str">
        <f>INDEX($AB$15:$AM$15,MATCH($AS2310,$AB$11:$AM$11,0))</f>
        <v>in</v>
      </c>
      <c r="AS2310" s="20" t="str">
        <f>LEFT(AT2310,4)</f>
        <v>2009</v>
      </c>
      <c r="AT2310" s="139" t="str">
        <f>LEFT(B2310,6)</f>
        <v>200901</v>
      </c>
    </row>
    <row r="2311" spans="2:46" x14ac:dyDescent="0.25">
      <c r="B2311" s="11">
        <f>'Market Data'!B2297</f>
        <v>20090107</v>
      </c>
      <c r="C2311" s="2">
        <f>'Market Data'!C2297</f>
        <v>5316</v>
      </c>
      <c r="D2311" s="2">
        <f>'Market Data'!D2297</f>
        <v>5325.5</v>
      </c>
      <c r="E2311" s="2">
        <f>'Market Data'!E2297</f>
        <v>5224.5</v>
      </c>
      <c r="F2311" s="12">
        <f>'Market Data'!F2297</f>
        <v>5243</v>
      </c>
      <c r="H2311" s="151">
        <f t="shared" si="335"/>
        <v>2293</v>
      </c>
      <c r="I2311" s="244">
        <f ca="1">IF($H2311&lt;($J$6+1),"",PFE(OFFSET($F2311,0,0,-$J$6)))</f>
        <v>-0.11510894115613747</v>
      </c>
      <c r="J2311" s="19"/>
      <c r="K2311" s="139" t="str">
        <f t="shared" ca="1" si="336"/>
        <v>Short</v>
      </c>
      <c r="L2311" s="243" t="e">
        <f t="shared" ca="1" si="331"/>
        <v>#N/A</v>
      </c>
      <c r="M2311" s="242" t="e">
        <f t="shared" ca="1" si="332"/>
        <v>#N/A</v>
      </c>
      <c r="N2311" s="20"/>
      <c r="O2311" s="74">
        <f t="shared" ca="1" si="337"/>
        <v>-1</v>
      </c>
      <c r="P2311" s="75">
        <f t="shared" ca="1" si="329"/>
        <v>0</v>
      </c>
      <c r="Q2311" s="76" t="str">
        <f t="shared" ca="1" si="333"/>
        <v/>
      </c>
      <c r="R2311" s="75"/>
      <c r="S2311" s="77">
        <f t="shared" ca="1" si="330"/>
        <v>-1</v>
      </c>
      <c r="T2311" s="78"/>
      <c r="U2311" s="81">
        <f t="shared" ca="1" si="338"/>
        <v>3745</v>
      </c>
      <c r="V2311" s="82">
        <f t="shared" ca="1" si="334"/>
        <v>209855.97999999975</v>
      </c>
      <c r="W2311" s="50"/>
      <c r="X2311" s="50"/>
      <c r="Y2311" s="50"/>
      <c r="Z2311" s="50"/>
      <c r="AA2311" s="50"/>
      <c r="AG2311" s="50"/>
      <c r="AH2311" s="50"/>
      <c r="AI2311" s="50"/>
      <c r="AJ2311" s="50"/>
      <c r="AK2311" s="50"/>
      <c r="AL2311" s="50"/>
      <c r="AM2311" s="50"/>
      <c r="AN2311" s="50"/>
      <c r="AO2311" s="50"/>
      <c r="AP2311" s="138" t="str">
        <f>IF(NOT($AS2311=$AS2312),ROW(),"")</f>
        <v/>
      </c>
      <c r="AQ2311" s="20" t="str">
        <f>IF(NOT(AS2311=AS2312),AS2312,"")</f>
        <v/>
      </c>
      <c r="AR2311" s="20" t="str">
        <f>INDEX($AB$15:$AM$15,MATCH($AS2311,$AB$11:$AM$11,0))</f>
        <v>in</v>
      </c>
      <c r="AS2311" s="20" t="str">
        <f>LEFT(AT2311,4)</f>
        <v>2009</v>
      </c>
      <c r="AT2311" s="139" t="str">
        <f>LEFT(B2311,6)</f>
        <v>200901</v>
      </c>
    </row>
    <row r="2312" spans="2:46" x14ac:dyDescent="0.25">
      <c r="B2312" s="11">
        <f>'Market Data'!B2298</f>
        <v>20090108</v>
      </c>
      <c r="C2312" s="2">
        <f>'Market Data'!C2298</f>
        <v>5206</v>
      </c>
      <c r="D2312" s="2">
        <f>'Market Data'!D2298</f>
        <v>5226.5</v>
      </c>
      <c r="E2312" s="2">
        <f>'Market Data'!E2298</f>
        <v>5128.5</v>
      </c>
      <c r="F2312" s="12">
        <f>'Market Data'!F2298</f>
        <v>5201.5</v>
      </c>
      <c r="H2312" s="151">
        <f t="shared" si="335"/>
        <v>2294</v>
      </c>
      <c r="I2312" s="244">
        <f ca="1">IF($H2312&lt;($J$6+1),"",PFE(OFFSET($F2312,0,0,-$J$6)))</f>
        <v>-0.12829818837262064</v>
      </c>
      <c r="J2312" s="19"/>
      <c r="K2312" s="139" t="str">
        <f t="shared" ca="1" si="336"/>
        <v>Short</v>
      </c>
      <c r="L2312" s="243" t="e">
        <f t="shared" ca="1" si="331"/>
        <v>#N/A</v>
      </c>
      <c r="M2312" s="242" t="e">
        <f t="shared" ca="1" si="332"/>
        <v>#N/A</v>
      </c>
      <c r="N2312" s="20"/>
      <c r="O2312" s="74">
        <f t="shared" ca="1" si="337"/>
        <v>-1</v>
      </c>
      <c r="P2312" s="75">
        <f t="shared" ca="1" si="329"/>
        <v>0</v>
      </c>
      <c r="Q2312" s="76" t="str">
        <f t="shared" ca="1" si="333"/>
        <v/>
      </c>
      <c r="R2312" s="75"/>
      <c r="S2312" s="77">
        <f t="shared" ca="1" si="330"/>
        <v>-1</v>
      </c>
      <c r="T2312" s="78"/>
      <c r="U2312" s="81">
        <f t="shared" ca="1" si="338"/>
        <v>1452.5</v>
      </c>
      <c r="V2312" s="82">
        <f t="shared" ca="1" si="334"/>
        <v>211308.47999999975</v>
      </c>
      <c r="W2312" s="50"/>
      <c r="X2312" s="50"/>
      <c r="Y2312" s="50"/>
      <c r="Z2312" s="50"/>
      <c r="AA2312" s="50"/>
      <c r="AG2312" s="50"/>
      <c r="AH2312" s="50"/>
      <c r="AI2312" s="50"/>
      <c r="AJ2312" s="50"/>
      <c r="AK2312" s="50"/>
      <c r="AL2312" s="50"/>
      <c r="AM2312" s="50"/>
      <c r="AN2312" s="50"/>
      <c r="AO2312" s="50"/>
      <c r="AP2312" s="138" t="str">
        <f>IF(NOT($AS2312=$AS2313),ROW(),"")</f>
        <v/>
      </c>
      <c r="AQ2312" s="20" t="str">
        <f>IF(NOT(AS2312=AS2313),AS2313,"")</f>
        <v/>
      </c>
      <c r="AR2312" s="20" t="str">
        <f>INDEX($AB$15:$AM$15,MATCH($AS2312,$AB$11:$AM$11,0))</f>
        <v>in</v>
      </c>
      <c r="AS2312" s="20" t="str">
        <f>LEFT(AT2312,4)</f>
        <v>2009</v>
      </c>
      <c r="AT2312" s="139" t="str">
        <f>LEFT(B2312,6)</f>
        <v>200901</v>
      </c>
    </row>
    <row r="2313" spans="2:46" x14ac:dyDescent="0.25">
      <c r="B2313" s="11">
        <f>'Market Data'!B2299</f>
        <v>20090109</v>
      </c>
      <c r="C2313" s="2">
        <f>'Market Data'!C2299</f>
        <v>5209</v>
      </c>
      <c r="D2313" s="2">
        <f>'Market Data'!D2299</f>
        <v>5244.5</v>
      </c>
      <c r="E2313" s="2">
        <f>'Market Data'!E2299</f>
        <v>5049.5</v>
      </c>
      <c r="F2313" s="12">
        <f>'Market Data'!F2299</f>
        <v>5087</v>
      </c>
      <c r="H2313" s="151">
        <f t="shared" si="335"/>
        <v>2295</v>
      </c>
      <c r="I2313" s="244">
        <f ca="1">IF($H2313&lt;($J$6+1),"",PFE(OFFSET($F2313,0,0,-$J$6)))</f>
        <v>-0.13277330710177801</v>
      </c>
      <c r="J2313" s="19"/>
      <c r="K2313" s="139" t="str">
        <f t="shared" ca="1" si="336"/>
        <v>Short</v>
      </c>
      <c r="L2313" s="243" t="e">
        <f t="shared" ca="1" si="331"/>
        <v>#N/A</v>
      </c>
      <c r="M2313" s="242" t="e">
        <f t="shared" ca="1" si="332"/>
        <v>#N/A</v>
      </c>
      <c r="N2313" s="20"/>
      <c r="O2313" s="74">
        <f t="shared" ca="1" si="337"/>
        <v>-1</v>
      </c>
      <c r="P2313" s="75">
        <f t="shared" ca="1" si="329"/>
        <v>0</v>
      </c>
      <c r="Q2313" s="76" t="str">
        <f t="shared" ca="1" si="333"/>
        <v/>
      </c>
      <c r="R2313" s="75"/>
      <c r="S2313" s="77">
        <f t="shared" ca="1" si="330"/>
        <v>-1</v>
      </c>
      <c r="T2313" s="78"/>
      <c r="U2313" s="81">
        <f t="shared" ca="1" si="338"/>
        <v>4007.5</v>
      </c>
      <c r="V2313" s="82">
        <f t="shared" ca="1" si="334"/>
        <v>215315.97999999975</v>
      </c>
      <c r="W2313" s="50"/>
      <c r="X2313" s="50"/>
      <c r="Y2313" s="50"/>
      <c r="Z2313" s="50"/>
      <c r="AA2313" s="50"/>
      <c r="AG2313" s="50"/>
      <c r="AH2313" s="50"/>
      <c r="AI2313" s="50"/>
      <c r="AJ2313" s="50"/>
      <c r="AK2313" s="50"/>
      <c r="AL2313" s="50"/>
      <c r="AM2313" s="50"/>
      <c r="AN2313" s="50"/>
      <c r="AO2313" s="50"/>
      <c r="AP2313" s="138" t="str">
        <f>IF(NOT($AS2313=$AS2314),ROW(),"")</f>
        <v/>
      </c>
      <c r="AQ2313" s="20" t="str">
        <f>IF(NOT(AS2313=AS2314),AS2314,"")</f>
        <v/>
      </c>
      <c r="AR2313" s="20" t="str">
        <f>INDEX($AB$15:$AM$15,MATCH($AS2313,$AB$11:$AM$11,0))</f>
        <v>in</v>
      </c>
      <c r="AS2313" s="20" t="str">
        <f>LEFT(AT2313,4)</f>
        <v>2009</v>
      </c>
      <c r="AT2313" s="139" t="str">
        <f>LEFT(B2313,6)</f>
        <v>200901</v>
      </c>
    </row>
    <row r="2314" spans="2:46" x14ac:dyDescent="0.25">
      <c r="B2314" s="11">
        <f>'Market Data'!B2300</f>
        <v>20090112</v>
      </c>
      <c r="C2314" s="2">
        <f>'Market Data'!C2300</f>
        <v>5056</v>
      </c>
      <c r="D2314" s="2">
        <f>'Market Data'!D2300</f>
        <v>5100</v>
      </c>
      <c r="E2314" s="2">
        <f>'Market Data'!E2300</f>
        <v>5001</v>
      </c>
      <c r="F2314" s="12">
        <f>'Market Data'!F2300</f>
        <v>5010</v>
      </c>
      <c r="H2314" s="151">
        <f t="shared" si="335"/>
        <v>2296</v>
      </c>
      <c r="I2314" s="244">
        <f ca="1">IF($H2314&lt;($J$6+1),"",PFE(OFFSET($F2314,0,0,-$J$6)))</f>
        <v>-0.13857386559817192</v>
      </c>
      <c r="J2314" s="19"/>
      <c r="K2314" s="139" t="str">
        <f t="shared" ca="1" si="336"/>
        <v>Short</v>
      </c>
      <c r="L2314" s="243" t="e">
        <f t="shared" ca="1" si="331"/>
        <v>#N/A</v>
      </c>
      <c r="M2314" s="242" t="e">
        <f t="shared" ca="1" si="332"/>
        <v>#N/A</v>
      </c>
      <c r="N2314" s="20"/>
      <c r="O2314" s="74">
        <f t="shared" ca="1" si="337"/>
        <v>-1</v>
      </c>
      <c r="P2314" s="75">
        <f t="shared" ca="1" si="329"/>
        <v>0</v>
      </c>
      <c r="Q2314" s="76" t="str">
        <f t="shared" ca="1" si="333"/>
        <v/>
      </c>
      <c r="R2314" s="75"/>
      <c r="S2314" s="77">
        <f t="shared" ca="1" si="330"/>
        <v>-1</v>
      </c>
      <c r="T2314" s="78"/>
      <c r="U2314" s="81">
        <f t="shared" ca="1" si="338"/>
        <v>2695</v>
      </c>
      <c r="V2314" s="82">
        <f t="shared" ca="1" si="334"/>
        <v>218010.97999999975</v>
      </c>
      <c r="W2314" s="50"/>
      <c r="X2314" s="50"/>
      <c r="Y2314" s="50"/>
      <c r="Z2314" s="50"/>
      <c r="AA2314" s="50"/>
      <c r="AG2314" s="50"/>
      <c r="AH2314" s="50"/>
      <c r="AI2314" s="50"/>
      <c r="AJ2314" s="50"/>
      <c r="AK2314" s="50"/>
      <c r="AL2314" s="50"/>
      <c r="AM2314" s="50"/>
      <c r="AN2314" s="50"/>
      <c r="AO2314" s="50"/>
      <c r="AP2314" s="138" t="str">
        <f>IF(NOT($AS2314=$AS2315),ROW(),"")</f>
        <v/>
      </c>
      <c r="AQ2314" s="20" t="str">
        <f>IF(NOT(AS2314=AS2315),AS2315,"")</f>
        <v/>
      </c>
      <c r="AR2314" s="20" t="str">
        <f>INDEX($AB$15:$AM$15,MATCH($AS2314,$AB$11:$AM$11,0))</f>
        <v>in</v>
      </c>
      <c r="AS2314" s="20" t="str">
        <f>LEFT(AT2314,4)</f>
        <v>2009</v>
      </c>
      <c r="AT2314" s="139" t="str">
        <f>LEFT(B2314,6)</f>
        <v>200901</v>
      </c>
    </row>
    <row r="2315" spans="2:46" x14ac:dyDescent="0.25">
      <c r="B2315" s="11">
        <f>'Market Data'!B2301</f>
        <v>20090113</v>
      </c>
      <c r="C2315" s="2">
        <f>'Market Data'!C2301</f>
        <v>4989</v>
      </c>
      <c r="D2315" s="2">
        <f>'Market Data'!D2301</f>
        <v>4989</v>
      </c>
      <c r="E2315" s="2">
        <f>'Market Data'!E2301</f>
        <v>4902</v>
      </c>
      <c r="F2315" s="12">
        <f>'Market Data'!F2301</f>
        <v>4939.5</v>
      </c>
      <c r="H2315" s="151">
        <f t="shared" si="335"/>
        <v>2297</v>
      </c>
      <c r="I2315" s="244">
        <f ca="1">IF($H2315&lt;($J$6+1),"",PFE(OFFSET($F2315,0,0,-$J$6)))</f>
        <v>-0.1410290525472063</v>
      </c>
      <c r="J2315" s="19"/>
      <c r="K2315" s="139" t="str">
        <f t="shared" ca="1" si="336"/>
        <v>Short</v>
      </c>
      <c r="L2315" s="243" t="e">
        <f t="shared" ca="1" si="331"/>
        <v>#N/A</v>
      </c>
      <c r="M2315" s="242" t="e">
        <f t="shared" ca="1" si="332"/>
        <v>#N/A</v>
      </c>
      <c r="N2315" s="20"/>
      <c r="O2315" s="74">
        <f t="shared" ca="1" si="337"/>
        <v>-1</v>
      </c>
      <c r="P2315" s="75">
        <f t="shared" ca="1" si="329"/>
        <v>0</v>
      </c>
      <c r="Q2315" s="76" t="str">
        <f t="shared" ca="1" si="333"/>
        <v/>
      </c>
      <c r="R2315" s="75"/>
      <c r="S2315" s="77">
        <f t="shared" ca="1" si="330"/>
        <v>-1</v>
      </c>
      <c r="T2315" s="78"/>
      <c r="U2315" s="81">
        <f t="shared" ca="1" si="338"/>
        <v>2467.5</v>
      </c>
      <c r="V2315" s="82">
        <f t="shared" ca="1" si="334"/>
        <v>220478.47999999975</v>
      </c>
      <c r="W2315" s="50"/>
      <c r="X2315" s="50"/>
      <c r="Y2315" s="50"/>
      <c r="Z2315" s="50"/>
      <c r="AA2315" s="50"/>
      <c r="AG2315" s="50"/>
      <c r="AH2315" s="50"/>
      <c r="AI2315" s="50"/>
      <c r="AJ2315" s="50"/>
      <c r="AK2315" s="50"/>
      <c r="AL2315" s="50"/>
      <c r="AM2315" s="50"/>
      <c r="AN2315" s="50"/>
      <c r="AO2315" s="50"/>
      <c r="AP2315" s="138" t="str">
        <f>IF(NOT($AS2315=$AS2316),ROW(),"")</f>
        <v/>
      </c>
      <c r="AQ2315" s="20" t="str">
        <f>IF(NOT(AS2315=AS2316),AS2316,"")</f>
        <v/>
      </c>
      <c r="AR2315" s="20" t="str">
        <f>INDEX($AB$15:$AM$15,MATCH($AS2315,$AB$11:$AM$11,0))</f>
        <v>in</v>
      </c>
      <c r="AS2315" s="20" t="str">
        <f>LEFT(AT2315,4)</f>
        <v>2009</v>
      </c>
      <c r="AT2315" s="139" t="str">
        <f>LEFT(B2315,6)</f>
        <v>200901</v>
      </c>
    </row>
    <row r="2316" spans="2:46" x14ac:dyDescent="0.25">
      <c r="B2316" s="11">
        <f>'Market Data'!B2302</f>
        <v>20090114</v>
      </c>
      <c r="C2316" s="2">
        <f>'Market Data'!C2302</f>
        <v>4982</v>
      </c>
      <c r="D2316" s="2">
        <f>'Market Data'!D2302</f>
        <v>4986</v>
      </c>
      <c r="E2316" s="2">
        <f>'Market Data'!E2302</f>
        <v>4683.5</v>
      </c>
      <c r="F2316" s="12">
        <f>'Market Data'!F2302</f>
        <v>4727.5</v>
      </c>
      <c r="H2316" s="151">
        <f t="shared" si="335"/>
        <v>2298</v>
      </c>
      <c r="I2316" s="244">
        <f ca="1">IF($H2316&lt;($J$6+1),"",PFE(OFFSET($F2316,0,0,-$J$6)))</f>
        <v>-0.15905648408494816</v>
      </c>
      <c r="J2316" s="19"/>
      <c r="K2316" s="139" t="str">
        <f t="shared" ca="1" si="336"/>
        <v>Short</v>
      </c>
      <c r="L2316" s="243" t="e">
        <f t="shared" ca="1" si="331"/>
        <v>#N/A</v>
      </c>
      <c r="M2316" s="242" t="e">
        <f t="shared" ca="1" si="332"/>
        <v>#N/A</v>
      </c>
      <c r="N2316" s="20"/>
      <c r="O2316" s="74">
        <f t="shared" ca="1" si="337"/>
        <v>-1</v>
      </c>
      <c r="P2316" s="75">
        <f t="shared" ca="1" si="329"/>
        <v>0</v>
      </c>
      <c r="Q2316" s="76" t="str">
        <f t="shared" ca="1" si="333"/>
        <v/>
      </c>
      <c r="R2316" s="75"/>
      <c r="S2316" s="77">
        <f t="shared" ca="1" si="330"/>
        <v>-1</v>
      </c>
      <c r="T2316" s="78"/>
      <c r="U2316" s="81">
        <f t="shared" ca="1" si="338"/>
        <v>7420</v>
      </c>
      <c r="V2316" s="82">
        <f t="shared" ca="1" si="334"/>
        <v>227898.47999999975</v>
      </c>
      <c r="W2316" s="50"/>
      <c r="X2316" s="50"/>
      <c r="Y2316" s="50"/>
      <c r="Z2316" s="50"/>
      <c r="AA2316" s="50"/>
      <c r="AG2316" s="50"/>
      <c r="AH2316" s="50"/>
      <c r="AI2316" s="50"/>
      <c r="AJ2316" s="50"/>
      <c r="AK2316" s="50"/>
      <c r="AL2316" s="50"/>
      <c r="AM2316" s="50"/>
      <c r="AN2316" s="50"/>
      <c r="AO2316" s="50"/>
      <c r="AP2316" s="138" t="str">
        <f>IF(NOT($AS2316=$AS2317),ROW(),"")</f>
        <v/>
      </c>
      <c r="AQ2316" s="20" t="str">
        <f>IF(NOT(AS2316=AS2317),AS2317,"")</f>
        <v/>
      </c>
      <c r="AR2316" s="20" t="str">
        <f>INDEX($AB$15:$AM$15,MATCH($AS2316,$AB$11:$AM$11,0))</f>
        <v>in</v>
      </c>
      <c r="AS2316" s="20" t="str">
        <f>LEFT(AT2316,4)</f>
        <v>2009</v>
      </c>
      <c r="AT2316" s="139" t="str">
        <f>LEFT(B2316,6)</f>
        <v>200901</v>
      </c>
    </row>
    <row r="2317" spans="2:46" x14ac:dyDescent="0.25">
      <c r="B2317" s="11">
        <f>'Market Data'!B2303</f>
        <v>20090115</v>
      </c>
      <c r="C2317" s="2">
        <f>'Market Data'!C2303</f>
        <v>4676</v>
      </c>
      <c r="D2317" s="2">
        <f>'Market Data'!D2303</f>
        <v>4758</v>
      </c>
      <c r="E2317" s="2">
        <f>'Market Data'!E2303</f>
        <v>4595</v>
      </c>
      <c r="F2317" s="12">
        <f>'Market Data'!F2303</f>
        <v>4618.5</v>
      </c>
      <c r="H2317" s="151">
        <f t="shared" si="335"/>
        <v>2299</v>
      </c>
      <c r="I2317" s="244">
        <f ca="1">IF($H2317&lt;($J$6+1),"",PFE(OFFSET($F2317,0,0,-$J$6)))</f>
        <v>-0.15614359828034222</v>
      </c>
      <c r="J2317" s="19"/>
      <c r="K2317" s="139" t="str">
        <f t="shared" ca="1" si="336"/>
        <v>Short</v>
      </c>
      <c r="L2317" s="243" t="e">
        <f t="shared" ca="1" si="331"/>
        <v>#N/A</v>
      </c>
      <c r="M2317" s="242" t="e">
        <f t="shared" ca="1" si="332"/>
        <v>#N/A</v>
      </c>
      <c r="N2317" s="20"/>
      <c r="O2317" s="74">
        <f t="shared" ca="1" si="337"/>
        <v>-1</v>
      </c>
      <c r="P2317" s="75">
        <f t="shared" ca="1" si="329"/>
        <v>0</v>
      </c>
      <c r="Q2317" s="76" t="str">
        <f t="shared" ca="1" si="333"/>
        <v/>
      </c>
      <c r="R2317" s="75"/>
      <c r="S2317" s="77">
        <f t="shared" ca="1" si="330"/>
        <v>-1</v>
      </c>
      <c r="T2317" s="78"/>
      <c r="U2317" s="81">
        <f t="shared" ca="1" si="338"/>
        <v>3815</v>
      </c>
      <c r="V2317" s="82">
        <f t="shared" ca="1" si="334"/>
        <v>231713.47999999975</v>
      </c>
      <c r="W2317" s="50"/>
      <c r="X2317" s="50"/>
      <c r="Y2317" s="50"/>
      <c r="Z2317" s="50"/>
      <c r="AA2317" s="50"/>
      <c r="AG2317" s="50"/>
      <c r="AH2317" s="50"/>
      <c r="AI2317" s="50"/>
      <c r="AJ2317" s="50"/>
      <c r="AK2317" s="50"/>
      <c r="AL2317" s="50"/>
      <c r="AM2317" s="50"/>
      <c r="AN2317" s="50"/>
      <c r="AO2317" s="50"/>
      <c r="AP2317" s="138" t="str">
        <f>IF(NOT($AS2317=$AS2318),ROW(),"")</f>
        <v/>
      </c>
      <c r="AQ2317" s="20" t="str">
        <f>IF(NOT(AS2317=AS2318),AS2318,"")</f>
        <v/>
      </c>
      <c r="AR2317" s="20" t="str">
        <f>INDEX($AB$15:$AM$15,MATCH($AS2317,$AB$11:$AM$11,0))</f>
        <v>in</v>
      </c>
      <c r="AS2317" s="20" t="str">
        <f>LEFT(AT2317,4)</f>
        <v>2009</v>
      </c>
      <c r="AT2317" s="139" t="str">
        <f>LEFT(B2317,6)</f>
        <v>200901</v>
      </c>
    </row>
    <row r="2318" spans="2:46" x14ac:dyDescent="0.25">
      <c r="B2318" s="11">
        <f>'Market Data'!B2304</f>
        <v>20090116</v>
      </c>
      <c r="C2318" s="2">
        <f>'Market Data'!C2304</f>
        <v>4718</v>
      </c>
      <c r="D2318" s="2">
        <f>'Market Data'!D2304</f>
        <v>4779</v>
      </c>
      <c r="E2318" s="2">
        <f>'Market Data'!E2304</f>
        <v>4602</v>
      </c>
      <c r="F2318" s="12">
        <f>'Market Data'!F2304</f>
        <v>4635</v>
      </c>
      <c r="H2318" s="151">
        <f t="shared" si="335"/>
        <v>2300</v>
      </c>
      <c r="I2318" s="244">
        <f ca="1">IF($H2318&lt;($J$6+1),"",PFE(OFFSET($F2318,0,0,-$J$6)))</f>
        <v>-0.14927065344737669</v>
      </c>
      <c r="J2318" s="19"/>
      <c r="K2318" s="139" t="str">
        <f t="shared" ca="1" si="336"/>
        <v>Short</v>
      </c>
      <c r="L2318" s="243" t="e">
        <f t="shared" ca="1" si="331"/>
        <v>#N/A</v>
      </c>
      <c r="M2318" s="242" t="e">
        <f t="shared" ca="1" si="332"/>
        <v>#N/A</v>
      </c>
      <c r="N2318" s="20"/>
      <c r="O2318" s="74">
        <f t="shared" ca="1" si="337"/>
        <v>-1</v>
      </c>
      <c r="P2318" s="75">
        <f t="shared" ca="1" si="329"/>
        <v>0</v>
      </c>
      <c r="Q2318" s="76" t="str">
        <f t="shared" ca="1" si="333"/>
        <v/>
      </c>
      <c r="R2318" s="75"/>
      <c r="S2318" s="77">
        <f t="shared" ca="1" si="330"/>
        <v>-1</v>
      </c>
      <c r="T2318" s="78"/>
      <c r="U2318" s="81">
        <f t="shared" ca="1" si="338"/>
        <v>-577.5</v>
      </c>
      <c r="V2318" s="82">
        <f t="shared" ca="1" si="334"/>
        <v>231135.97999999975</v>
      </c>
      <c r="W2318" s="50"/>
      <c r="X2318" s="50"/>
      <c r="Y2318" s="50"/>
      <c r="Z2318" s="50"/>
      <c r="AA2318" s="50"/>
      <c r="AG2318" s="50"/>
      <c r="AH2318" s="50"/>
      <c r="AI2318" s="50"/>
      <c r="AJ2318" s="50"/>
      <c r="AK2318" s="50"/>
      <c r="AL2318" s="50"/>
      <c r="AM2318" s="50"/>
      <c r="AN2318" s="50"/>
      <c r="AO2318" s="50"/>
      <c r="AP2318" s="138" t="str">
        <f>IF(NOT($AS2318=$AS2319),ROW(),"")</f>
        <v/>
      </c>
      <c r="AQ2318" s="20" t="str">
        <f>IF(NOT(AS2318=AS2319),AS2319,"")</f>
        <v/>
      </c>
      <c r="AR2318" s="20" t="str">
        <f>INDEX($AB$15:$AM$15,MATCH($AS2318,$AB$11:$AM$11,0))</f>
        <v>in</v>
      </c>
      <c r="AS2318" s="20" t="str">
        <f>LEFT(AT2318,4)</f>
        <v>2009</v>
      </c>
      <c r="AT2318" s="139" t="str">
        <f>LEFT(B2318,6)</f>
        <v>200901</v>
      </c>
    </row>
    <row r="2319" spans="2:46" x14ac:dyDescent="0.25">
      <c r="B2319" s="11">
        <f>'Market Data'!B2305</f>
        <v>20090119</v>
      </c>
      <c r="C2319" s="2">
        <f>'Market Data'!C2305</f>
        <v>4720.5</v>
      </c>
      <c r="D2319" s="2">
        <f>'Market Data'!D2305</f>
        <v>4757</v>
      </c>
      <c r="E2319" s="2">
        <f>'Market Data'!E2305</f>
        <v>4550</v>
      </c>
      <c r="F2319" s="12">
        <f>'Market Data'!F2305</f>
        <v>4605</v>
      </c>
      <c r="H2319" s="151">
        <f t="shared" si="335"/>
        <v>2301</v>
      </c>
      <c r="I2319" s="244">
        <f ca="1">IF($H2319&lt;($J$6+1),"",PFE(OFFSET($F2319,0,0,-$J$6)))</f>
        <v>-0.14116474872392176</v>
      </c>
      <c r="J2319" s="19"/>
      <c r="K2319" s="139" t="str">
        <f t="shared" ca="1" si="336"/>
        <v>Short</v>
      </c>
      <c r="L2319" s="243" t="e">
        <f t="shared" ca="1" si="331"/>
        <v>#N/A</v>
      </c>
      <c r="M2319" s="242" t="e">
        <f t="shared" ca="1" si="332"/>
        <v>#N/A</v>
      </c>
      <c r="N2319" s="20"/>
      <c r="O2319" s="74">
        <f t="shared" ca="1" si="337"/>
        <v>-1</v>
      </c>
      <c r="P2319" s="75">
        <f t="shared" ca="1" si="329"/>
        <v>0</v>
      </c>
      <c r="Q2319" s="76" t="str">
        <f t="shared" ca="1" si="333"/>
        <v/>
      </c>
      <c r="R2319" s="75"/>
      <c r="S2319" s="77">
        <f t="shared" ca="1" si="330"/>
        <v>-1</v>
      </c>
      <c r="T2319" s="78"/>
      <c r="U2319" s="81">
        <f t="shared" ca="1" si="338"/>
        <v>1050</v>
      </c>
      <c r="V2319" s="82">
        <f t="shared" ca="1" si="334"/>
        <v>232185.97999999975</v>
      </c>
      <c r="W2319" s="50"/>
      <c r="X2319" s="50"/>
      <c r="Y2319" s="50"/>
      <c r="Z2319" s="50"/>
      <c r="AA2319" s="50"/>
      <c r="AG2319" s="50"/>
      <c r="AH2319" s="50"/>
      <c r="AI2319" s="50"/>
      <c r="AJ2319" s="50"/>
      <c r="AK2319" s="50"/>
      <c r="AL2319" s="50"/>
      <c r="AM2319" s="50"/>
      <c r="AN2319" s="50"/>
      <c r="AO2319" s="50"/>
      <c r="AP2319" s="138" t="str">
        <f>IF(NOT($AS2319=$AS2320),ROW(),"")</f>
        <v/>
      </c>
      <c r="AQ2319" s="20" t="str">
        <f>IF(NOT(AS2319=AS2320),AS2320,"")</f>
        <v/>
      </c>
      <c r="AR2319" s="20" t="str">
        <f>INDEX($AB$15:$AM$15,MATCH($AS2319,$AB$11:$AM$11,0))</f>
        <v>in</v>
      </c>
      <c r="AS2319" s="20" t="str">
        <f>LEFT(AT2319,4)</f>
        <v>2009</v>
      </c>
      <c r="AT2319" s="139" t="str">
        <f>LEFT(B2319,6)</f>
        <v>200901</v>
      </c>
    </row>
    <row r="2320" spans="2:46" x14ac:dyDescent="0.25">
      <c r="B2320" s="11">
        <f>'Market Data'!B2306</f>
        <v>20090120</v>
      </c>
      <c r="C2320" s="2">
        <f>'Market Data'!C2306</f>
        <v>4621</v>
      </c>
      <c r="D2320" s="2">
        <f>'Market Data'!D2306</f>
        <v>4684.5</v>
      </c>
      <c r="E2320" s="2">
        <f>'Market Data'!E2306</f>
        <v>4519</v>
      </c>
      <c r="F2320" s="12">
        <f>'Market Data'!F2306</f>
        <v>4542</v>
      </c>
      <c r="H2320" s="151">
        <f t="shared" si="335"/>
        <v>2302</v>
      </c>
      <c r="I2320" s="244">
        <f ca="1">IF($H2320&lt;($J$6+1),"",PFE(OFFSET($F2320,0,0,-$J$6)))</f>
        <v>-0.14116474872392176</v>
      </c>
      <c r="J2320" s="19"/>
      <c r="K2320" s="139" t="str">
        <f t="shared" ca="1" si="336"/>
        <v>Short</v>
      </c>
      <c r="L2320" s="243" t="e">
        <f t="shared" ca="1" si="331"/>
        <v>#N/A</v>
      </c>
      <c r="M2320" s="242" t="e">
        <f t="shared" ca="1" si="332"/>
        <v>#N/A</v>
      </c>
      <c r="N2320" s="20"/>
      <c r="O2320" s="74">
        <f t="shared" ca="1" si="337"/>
        <v>-1</v>
      </c>
      <c r="P2320" s="75">
        <f t="shared" ca="1" si="329"/>
        <v>0</v>
      </c>
      <c r="Q2320" s="76" t="str">
        <f t="shared" ca="1" si="333"/>
        <v/>
      </c>
      <c r="R2320" s="75"/>
      <c r="S2320" s="77">
        <f t="shared" ca="1" si="330"/>
        <v>-1</v>
      </c>
      <c r="T2320" s="78"/>
      <c r="U2320" s="81">
        <f t="shared" ca="1" si="338"/>
        <v>2205</v>
      </c>
      <c r="V2320" s="82">
        <f t="shared" ca="1" si="334"/>
        <v>234390.97999999975</v>
      </c>
      <c r="W2320" s="50"/>
      <c r="X2320" s="50"/>
      <c r="Y2320" s="50"/>
      <c r="Z2320" s="50"/>
      <c r="AA2320" s="50"/>
      <c r="AG2320" s="50"/>
      <c r="AH2320" s="50"/>
      <c r="AI2320" s="50"/>
      <c r="AJ2320" s="50"/>
      <c r="AK2320" s="50"/>
      <c r="AL2320" s="50"/>
      <c r="AM2320" s="50"/>
      <c r="AN2320" s="50"/>
      <c r="AO2320" s="50"/>
      <c r="AP2320" s="138" t="str">
        <f>IF(NOT($AS2320=$AS2321),ROW(),"")</f>
        <v/>
      </c>
      <c r="AQ2320" s="20" t="str">
        <f>IF(NOT(AS2320=AS2321),AS2321,"")</f>
        <v/>
      </c>
      <c r="AR2320" s="20" t="str">
        <f>INDEX($AB$15:$AM$15,MATCH($AS2320,$AB$11:$AM$11,0))</f>
        <v>in</v>
      </c>
      <c r="AS2320" s="20" t="str">
        <f>LEFT(AT2320,4)</f>
        <v>2009</v>
      </c>
      <c r="AT2320" s="139" t="str">
        <f>LEFT(B2320,6)</f>
        <v>200901</v>
      </c>
    </row>
    <row r="2321" spans="2:46" x14ac:dyDescent="0.25">
      <c r="B2321" s="11">
        <f>'Market Data'!B2307</f>
        <v>20090121</v>
      </c>
      <c r="C2321" s="2">
        <f>'Market Data'!C2307</f>
        <v>4524.5</v>
      </c>
      <c r="D2321" s="2">
        <f>'Market Data'!D2307</f>
        <v>4616</v>
      </c>
      <c r="E2321" s="2">
        <f>'Market Data'!E2307</f>
        <v>4439.5</v>
      </c>
      <c r="F2321" s="12">
        <f>'Market Data'!F2307</f>
        <v>4583</v>
      </c>
      <c r="H2321" s="151">
        <f t="shared" si="335"/>
        <v>2303</v>
      </c>
      <c r="I2321" s="244">
        <f ca="1">IF($H2321&lt;($J$6+1),"",PFE(OFFSET($F2321,0,0,-$J$6)))</f>
        <v>-0.18122681296811338</v>
      </c>
      <c r="J2321" s="19"/>
      <c r="K2321" s="139" t="str">
        <f t="shared" ca="1" si="336"/>
        <v>Short</v>
      </c>
      <c r="L2321" s="243" t="e">
        <f t="shared" ca="1" si="331"/>
        <v>#N/A</v>
      </c>
      <c r="M2321" s="242" t="e">
        <f t="shared" ca="1" si="332"/>
        <v>#N/A</v>
      </c>
      <c r="N2321" s="20"/>
      <c r="O2321" s="74">
        <f t="shared" ca="1" si="337"/>
        <v>-1</v>
      </c>
      <c r="P2321" s="75">
        <f t="shared" ref="P2321:P2384" ca="1" si="339">$O2321-S2321</f>
        <v>0</v>
      </c>
      <c r="Q2321" s="76" t="str">
        <f t="shared" ca="1" si="333"/>
        <v/>
      </c>
      <c r="R2321" s="75"/>
      <c r="S2321" s="77">
        <f t="shared" ca="1" si="330"/>
        <v>-1</v>
      </c>
      <c r="T2321" s="78"/>
      <c r="U2321" s="81">
        <f t="shared" ca="1" si="338"/>
        <v>-1435</v>
      </c>
      <c r="V2321" s="82">
        <f t="shared" ca="1" si="334"/>
        <v>232955.97999999975</v>
      </c>
      <c r="W2321" s="50"/>
      <c r="X2321" s="50"/>
      <c r="Y2321" s="50"/>
      <c r="Z2321" s="50"/>
      <c r="AA2321" s="50"/>
      <c r="AG2321" s="50"/>
      <c r="AH2321" s="50"/>
      <c r="AI2321" s="50"/>
      <c r="AJ2321" s="50"/>
      <c r="AK2321" s="50"/>
      <c r="AL2321" s="50"/>
      <c r="AM2321" s="50"/>
      <c r="AN2321" s="50"/>
      <c r="AO2321" s="50"/>
      <c r="AP2321" s="138" t="str">
        <f>IF(NOT($AS2321=$AS2322),ROW(),"")</f>
        <v/>
      </c>
      <c r="AQ2321" s="20" t="str">
        <f>IF(NOT(AS2321=AS2322),AS2322,"")</f>
        <v/>
      </c>
      <c r="AR2321" s="20" t="str">
        <f>INDEX($AB$15:$AM$15,MATCH($AS2321,$AB$11:$AM$11,0))</f>
        <v>in</v>
      </c>
      <c r="AS2321" s="20" t="str">
        <f>LEFT(AT2321,4)</f>
        <v>2009</v>
      </c>
      <c r="AT2321" s="139" t="str">
        <f>LEFT(B2321,6)</f>
        <v>200901</v>
      </c>
    </row>
    <row r="2322" spans="2:46" x14ac:dyDescent="0.25">
      <c r="B2322" s="11">
        <f>'Market Data'!B2308</f>
        <v>20090122</v>
      </c>
      <c r="C2322" s="2">
        <f>'Market Data'!C2308</f>
        <v>4641</v>
      </c>
      <c r="D2322" s="2">
        <f>'Market Data'!D2308</f>
        <v>4668.5</v>
      </c>
      <c r="E2322" s="2">
        <f>'Market Data'!E2308</f>
        <v>4485.5</v>
      </c>
      <c r="F2322" s="12">
        <f>'Market Data'!F2308</f>
        <v>4518</v>
      </c>
      <c r="H2322" s="151">
        <f t="shared" si="335"/>
        <v>2304</v>
      </c>
      <c r="I2322" s="244">
        <f ca="1">IF($H2322&lt;($J$6+1),"",PFE(OFFSET($F2322,0,0,-$J$6)))</f>
        <v>-0.17767473221519006</v>
      </c>
      <c r="J2322" s="19"/>
      <c r="K2322" s="139" t="str">
        <f t="shared" ca="1" si="336"/>
        <v>Short</v>
      </c>
      <c r="L2322" s="243" t="e">
        <f t="shared" ca="1" si="331"/>
        <v>#N/A</v>
      </c>
      <c r="M2322" s="242" t="e">
        <f t="shared" ca="1" si="332"/>
        <v>#N/A</v>
      </c>
      <c r="N2322" s="20"/>
      <c r="O2322" s="74">
        <f t="shared" ca="1" si="337"/>
        <v>-1</v>
      </c>
      <c r="P2322" s="75">
        <f t="shared" ca="1" si="339"/>
        <v>0</v>
      </c>
      <c r="Q2322" s="76" t="str">
        <f t="shared" ca="1" si="333"/>
        <v/>
      </c>
      <c r="R2322" s="75"/>
      <c r="S2322" s="77">
        <f t="shared" ref="S2322:S2385" ca="1" si="340">IF($Q2321="Fill",$O2321,$S2321)</f>
        <v>-1</v>
      </c>
      <c r="T2322" s="78"/>
      <c r="U2322" s="81">
        <f t="shared" ca="1" si="338"/>
        <v>2275</v>
      </c>
      <c r="V2322" s="82">
        <f t="shared" ca="1" si="334"/>
        <v>235230.97999999975</v>
      </c>
      <c r="W2322" s="50"/>
      <c r="X2322" s="50"/>
      <c r="Y2322" s="50"/>
      <c r="Z2322" s="50"/>
      <c r="AA2322" s="50"/>
      <c r="AG2322" s="50"/>
      <c r="AH2322" s="50"/>
      <c r="AI2322" s="50"/>
      <c r="AJ2322" s="50"/>
      <c r="AK2322" s="50"/>
      <c r="AL2322" s="50"/>
      <c r="AM2322" s="50"/>
      <c r="AN2322" s="50"/>
      <c r="AO2322" s="50"/>
      <c r="AP2322" s="138" t="str">
        <f>IF(NOT($AS2322=$AS2323),ROW(),"")</f>
        <v/>
      </c>
      <c r="AQ2322" s="20" t="str">
        <f>IF(NOT(AS2322=AS2323),AS2323,"")</f>
        <v/>
      </c>
      <c r="AR2322" s="20" t="str">
        <f>INDEX($AB$15:$AM$15,MATCH($AS2322,$AB$11:$AM$11,0))</f>
        <v>in</v>
      </c>
      <c r="AS2322" s="20" t="str">
        <f>LEFT(AT2322,4)</f>
        <v>2009</v>
      </c>
      <c r="AT2322" s="139" t="str">
        <f>LEFT(B2322,6)</f>
        <v>200901</v>
      </c>
    </row>
    <row r="2323" spans="2:46" x14ac:dyDescent="0.25">
      <c r="B2323" s="11">
        <f>'Market Data'!B2309</f>
        <v>20090123</v>
      </c>
      <c r="C2323" s="2">
        <f>'Market Data'!C2309</f>
        <v>4526</v>
      </c>
      <c r="D2323" s="2">
        <f>'Market Data'!D2309</f>
        <v>4527.5</v>
      </c>
      <c r="E2323" s="2">
        <f>'Market Data'!E2309</f>
        <v>4366</v>
      </c>
      <c r="F2323" s="12">
        <f>'Market Data'!F2309</f>
        <v>4476</v>
      </c>
      <c r="H2323" s="151">
        <f t="shared" si="335"/>
        <v>2305</v>
      </c>
      <c r="I2323" s="244">
        <f ca="1">IF($H2323&lt;($J$6+1),"",PFE(OFFSET($F2323,0,0,-$J$6)))</f>
        <v>-0.17594369448172137</v>
      </c>
      <c r="J2323" s="19"/>
      <c r="K2323" s="139" t="str">
        <f t="shared" ca="1" si="336"/>
        <v>Short</v>
      </c>
      <c r="L2323" s="243" t="e">
        <f t="shared" ref="L2323:L2386" ca="1" si="341">IF(AND($K2323="Long",$K2322&lt;&gt;"Long"),$F2323,NA())</f>
        <v>#N/A</v>
      </c>
      <c r="M2323" s="242" t="e">
        <f t="shared" ref="M2323:M2386" ca="1" si="342">IF(AND($K2323="Short",$K2322&lt;&gt;"Short"),$F2323,NA())</f>
        <v>#N/A</v>
      </c>
      <c r="N2323" s="20"/>
      <c r="O2323" s="74">
        <f t="shared" ca="1" si="337"/>
        <v>-1</v>
      </c>
      <c r="P2323" s="75">
        <f t="shared" ca="1" si="339"/>
        <v>0</v>
      </c>
      <c r="Q2323" s="76" t="str">
        <f t="shared" ref="Q2323:Q2386" ca="1" si="343">IF(NOT($P2323=0),"Fill","")</f>
        <v/>
      </c>
      <c r="R2323" s="75"/>
      <c r="S2323" s="77">
        <f t="shared" ca="1" si="340"/>
        <v>-1</v>
      </c>
      <c r="T2323" s="78"/>
      <c r="U2323" s="81">
        <f t="shared" ca="1" si="338"/>
        <v>1470</v>
      </c>
      <c r="V2323" s="82">
        <f t="shared" ref="V2323:V2386" ca="1" si="344">V2322+U2323</f>
        <v>236700.97999999975</v>
      </c>
      <c r="W2323" s="50"/>
      <c r="X2323" s="50"/>
      <c r="Y2323" s="50"/>
      <c r="Z2323" s="50"/>
      <c r="AA2323" s="50"/>
      <c r="AG2323" s="50"/>
      <c r="AH2323" s="50"/>
      <c r="AI2323" s="50"/>
      <c r="AJ2323" s="50"/>
      <c r="AK2323" s="50"/>
      <c r="AL2323" s="50"/>
      <c r="AM2323" s="50"/>
      <c r="AN2323" s="50"/>
      <c r="AO2323" s="50"/>
      <c r="AP2323" s="138" t="str">
        <f>IF(NOT($AS2323=$AS2324),ROW(),"")</f>
        <v/>
      </c>
      <c r="AQ2323" s="20" t="str">
        <f>IF(NOT(AS2323=AS2324),AS2324,"")</f>
        <v/>
      </c>
      <c r="AR2323" s="20" t="str">
        <f>INDEX($AB$15:$AM$15,MATCH($AS2323,$AB$11:$AM$11,0))</f>
        <v>in</v>
      </c>
      <c r="AS2323" s="20" t="str">
        <f>LEFT(AT2323,4)</f>
        <v>2009</v>
      </c>
      <c r="AT2323" s="139" t="str">
        <f>LEFT(B2323,6)</f>
        <v>200901</v>
      </c>
    </row>
    <row r="2324" spans="2:46" x14ac:dyDescent="0.25">
      <c r="B2324" s="11">
        <f>'Market Data'!B2310</f>
        <v>20090126</v>
      </c>
      <c r="C2324" s="2">
        <f>'Market Data'!C2310</f>
        <v>4435.5</v>
      </c>
      <c r="D2324" s="2">
        <f>'Market Data'!D2310</f>
        <v>4674</v>
      </c>
      <c r="E2324" s="2">
        <f>'Market Data'!E2310</f>
        <v>4432.5</v>
      </c>
      <c r="F2324" s="12">
        <f>'Market Data'!F2310</f>
        <v>4617</v>
      </c>
      <c r="H2324" s="151">
        <f t="shared" ref="H2324:H2387" si="345">ROW()-ROW(H$18)</f>
        <v>2306</v>
      </c>
      <c r="I2324" s="244">
        <f ca="1">IF($H2324&lt;($J$6+1),"",PFE(OFFSET($F2324,0,0,-$J$6)))</f>
        <v>-0.16190421249920572</v>
      </c>
      <c r="J2324" s="19"/>
      <c r="K2324" s="139" t="str">
        <f t="shared" ref="K2324:K2387" ca="1" si="346">IF($I2324="","",IF($I2324&gt;$J$4,"Long",IF($I2324&lt;$J$5,"Short","")))</f>
        <v>Short</v>
      </c>
      <c r="L2324" s="243" t="e">
        <f t="shared" ca="1" si="341"/>
        <v>#N/A</v>
      </c>
      <c r="M2324" s="242" t="e">
        <f t="shared" ca="1" si="342"/>
        <v>#N/A</v>
      </c>
      <c r="N2324" s="20"/>
      <c r="O2324" s="74">
        <f t="shared" ref="O2324:O2387" ca="1" si="347">IF($K2324="Short",-1,IF($K2324="Long",1,0))</f>
        <v>-1</v>
      </c>
      <c r="P2324" s="75">
        <f t="shared" ca="1" si="339"/>
        <v>0</v>
      </c>
      <c r="Q2324" s="76" t="str">
        <f t="shared" ca="1" si="343"/>
        <v/>
      </c>
      <c r="R2324" s="75"/>
      <c r="S2324" s="77">
        <f t="shared" ca="1" si="340"/>
        <v>-1</v>
      </c>
      <c r="T2324" s="78"/>
      <c r="U2324" s="81">
        <f t="shared" ca="1" si="338"/>
        <v>-4935</v>
      </c>
      <c r="V2324" s="82">
        <f t="shared" ca="1" si="344"/>
        <v>231765.97999999975</v>
      </c>
      <c r="W2324" s="50"/>
      <c r="X2324" s="50"/>
      <c r="Y2324" s="50"/>
      <c r="Z2324" s="50"/>
      <c r="AA2324" s="50"/>
      <c r="AG2324" s="50"/>
      <c r="AH2324" s="50"/>
      <c r="AI2324" s="50"/>
      <c r="AJ2324" s="50"/>
      <c r="AK2324" s="50"/>
      <c r="AL2324" s="50"/>
      <c r="AM2324" s="50"/>
      <c r="AN2324" s="50"/>
      <c r="AO2324" s="50"/>
      <c r="AP2324" s="138" t="str">
        <f>IF(NOT($AS2324=$AS2325),ROW(),"")</f>
        <v/>
      </c>
      <c r="AQ2324" s="20" t="str">
        <f>IF(NOT(AS2324=AS2325),AS2325,"")</f>
        <v/>
      </c>
      <c r="AR2324" s="20" t="str">
        <f>INDEX($AB$15:$AM$15,MATCH($AS2324,$AB$11:$AM$11,0))</f>
        <v>in</v>
      </c>
      <c r="AS2324" s="20" t="str">
        <f>LEFT(AT2324,4)</f>
        <v>2009</v>
      </c>
      <c r="AT2324" s="139" t="str">
        <f>LEFT(B2324,6)</f>
        <v>200901</v>
      </c>
    </row>
    <row r="2325" spans="2:46" x14ac:dyDescent="0.25">
      <c r="B2325" s="11">
        <f>'Market Data'!B2311</f>
        <v>20090127</v>
      </c>
      <c r="C2325" s="2">
        <f>'Market Data'!C2311</f>
        <v>4620.5</v>
      </c>
      <c r="D2325" s="2">
        <f>'Market Data'!D2311</f>
        <v>4664</v>
      </c>
      <c r="E2325" s="2">
        <f>'Market Data'!E2311</f>
        <v>4562.5</v>
      </c>
      <c r="F2325" s="12">
        <f>'Market Data'!F2311</f>
        <v>4637</v>
      </c>
      <c r="H2325" s="151">
        <f t="shared" si="345"/>
        <v>2307</v>
      </c>
      <c r="I2325" s="244">
        <f ca="1">IF($H2325&lt;($J$6+1),"",PFE(OFFSET($F2325,0,0,-$J$6)))</f>
        <v>-0.17513730109888123</v>
      </c>
      <c r="J2325" s="19"/>
      <c r="K2325" s="139" t="str">
        <f t="shared" ca="1" si="346"/>
        <v>Short</v>
      </c>
      <c r="L2325" s="243" t="e">
        <f t="shared" ca="1" si="341"/>
        <v>#N/A</v>
      </c>
      <c r="M2325" s="242" t="e">
        <f t="shared" ca="1" si="342"/>
        <v>#N/A</v>
      </c>
      <c r="N2325" s="20"/>
      <c r="O2325" s="74">
        <f t="shared" ca="1" si="347"/>
        <v>-1</v>
      </c>
      <c r="P2325" s="75">
        <f t="shared" ca="1" si="339"/>
        <v>0</v>
      </c>
      <c r="Q2325" s="76" t="str">
        <f t="shared" ca="1" si="343"/>
        <v/>
      </c>
      <c r="R2325" s="75"/>
      <c r="S2325" s="77">
        <f t="shared" ca="1" si="340"/>
        <v>-1</v>
      </c>
      <c r="T2325" s="78"/>
      <c r="U2325" s="81">
        <f t="shared" ca="1" si="338"/>
        <v>-700</v>
      </c>
      <c r="V2325" s="82">
        <f t="shared" ca="1" si="344"/>
        <v>231065.97999999975</v>
      </c>
      <c r="W2325" s="50"/>
      <c r="X2325" s="50"/>
      <c r="Y2325" s="50"/>
      <c r="Z2325" s="50"/>
      <c r="AA2325" s="50"/>
      <c r="AG2325" s="50"/>
      <c r="AH2325" s="50"/>
      <c r="AI2325" s="50"/>
      <c r="AJ2325" s="50"/>
      <c r="AK2325" s="50"/>
      <c r="AL2325" s="50"/>
      <c r="AM2325" s="50"/>
      <c r="AN2325" s="50"/>
      <c r="AO2325" s="50"/>
      <c r="AP2325" s="138" t="str">
        <f>IF(NOT($AS2325=$AS2326),ROW(),"")</f>
        <v/>
      </c>
      <c r="AQ2325" s="20" t="str">
        <f>IF(NOT(AS2325=AS2326),AS2326,"")</f>
        <v/>
      </c>
      <c r="AR2325" s="20" t="str">
        <f>INDEX($AB$15:$AM$15,MATCH($AS2325,$AB$11:$AM$11,0))</f>
        <v>in</v>
      </c>
      <c r="AS2325" s="20" t="str">
        <f>LEFT(AT2325,4)</f>
        <v>2009</v>
      </c>
      <c r="AT2325" s="139" t="str">
        <f>LEFT(B2325,6)</f>
        <v>200901</v>
      </c>
    </row>
    <row r="2326" spans="2:46" x14ac:dyDescent="0.25">
      <c r="B2326" s="11">
        <f>'Market Data'!B2312</f>
        <v>20090128</v>
      </c>
      <c r="C2326" s="2">
        <f>'Market Data'!C2312</f>
        <v>4673.5</v>
      </c>
      <c r="D2326" s="2">
        <f>'Market Data'!D2312</f>
        <v>4833.5</v>
      </c>
      <c r="E2326" s="2">
        <f>'Market Data'!E2312</f>
        <v>4671</v>
      </c>
      <c r="F2326" s="12">
        <f>'Market Data'!F2312</f>
        <v>4811</v>
      </c>
      <c r="H2326" s="151">
        <f t="shared" si="345"/>
        <v>2308</v>
      </c>
      <c r="I2326" s="244">
        <f ca="1">IF($H2326&lt;($J$6+1),"",PFE(OFFSET($F2326,0,0,-$J$6)))</f>
        <v>-0.14852605237742209</v>
      </c>
      <c r="J2326" s="19"/>
      <c r="K2326" s="139" t="str">
        <f t="shared" ca="1" si="346"/>
        <v>Short</v>
      </c>
      <c r="L2326" s="243" t="e">
        <f t="shared" ca="1" si="341"/>
        <v>#N/A</v>
      </c>
      <c r="M2326" s="242" t="e">
        <f t="shared" ca="1" si="342"/>
        <v>#N/A</v>
      </c>
      <c r="N2326" s="20"/>
      <c r="O2326" s="74">
        <f t="shared" ca="1" si="347"/>
        <v>-1</v>
      </c>
      <c r="P2326" s="75">
        <f t="shared" ca="1" si="339"/>
        <v>0</v>
      </c>
      <c r="Q2326" s="76" t="str">
        <f t="shared" ca="1" si="343"/>
        <v/>
      </c>
      <c r="R2326" s="75"/>
      <c r="S2326" s="77">
        <f t="shared" ca="1" si="340"/>
        <v>-1</v>
      </c>
      <c r="T2326" s="78"/>
      <c r="U2326" s="81">
        <f t="shared" ref="U2326:U2389" ca="1" si="348">IF(OR($S2325&amp;$O2325="01",$S2325&amp;$O2325="0-1"),(($F2326-$C2326)*$V$4*$O2325)-(ABS($P2325)*$V$5),IF(OR($S2325&amp;$O2325="10",$S2325&amp;$O2325="-10"),(($C2326-$F2325)*$V$4*$S2325)-(ABS($P2325)*$V$5),IF(OR($S2325&amp;$O2325="1-1",$S2325&amp;$O2325="-11"),(($C2326-$F2325)*$V$4*$S2325)-(ABS($P2325)*$V$5)+(($F2326-$C2326)*$V$4*$S2326),IF(OR($S2325&amp;$O2325="11",$S2325&amp;$O2325="-1-1"),(($F2326-$F2325)*$V$4*$S2326),0))))</f>
        <v>-6090</v>
      </c>
      <c r="V2326" s="82">
        <f t="shared" ca="1" si="344"/>
        <v>224975.97999999975</v>
      </c>
      <c r="W2326" s="50"/>
      <c r="X2326" s="50"/>
      <c r="Y2326" s="50"/>
      <c r="Z2326" s="50"/>
      <c r="AA2326" s="50"/>
      <c r="AG2326" s="50"/>
      <c r="AH2326" s="50"/>
      <c r="AI2326" s="50"/>
      <c r="AJ2326" s="50"/>
      <c r="AK2326" s="50"/>
      <c r="AL2326" s="50"/>
      <c r="AM2326" s="50"/>
      <c r="AN2326" s="50"/>
      <c r="AO2326" s="50"/>
      <c r="AP2326" s="138" t="str">
        <f>IF(NOT($AS2326=$AS2327),ROW(),"")</f>
        <v/>
      </c>
      <c r="AQ2326" s="20" t="str">
        <f>IF(NOT(AS2326=AS2327),AS2327,"")</f>
        <v/>
      </c>
      <c r="AR2326" s="20" t="str">
        <f>INDEX($AB$15:$AM$15,MATCH($AS2326,$AB$11:$AM$11,0))</f>
        <v>in</v>
      </c>
      <c r="AS2326" s="20" t="str">
        <f>LEFT(AT2326,4)</f>
        <v>2009</v>
      </c>
      <c r="AT2326" s="139" t="str">
        <f>LEFT(B2326,6)</f>
        <v>200901</v>
      </c>
    </row>
    <row r="2327" spans="2:46" x14ac:dyDescent="0.25">
      <c r="B2327" s="11">
        <f>'Market Data'!B2313</f>
        <v>20090129</v>
      </c>
      <c r="C2327" s="2">
        <f>'Market Data'!C2313</f>
        <v>4821</v>
      </c>
      <c r="D2327" s="2">
        <f>'Market Data'!D2313</f>
        <v>4827.5</v>
      </c>
      <c r="E2327" s="2">
        <f>'Market Data'!E2313</f>
        <v>4682.5</v>
      </c>
      <c r="F2327" s="12">
        <f>'Market Data'!F2313</f>
        <v>4685</v>
      </c>
      <c r="H2327" s="151">
        <f t="shared" si="345"/>
        <v>2309</v>
      </c>
      <c r="I2327" s="244">
        <f ca="1">IF($H2327&lt;($J$6+1),"",PFE(OFFSET($F2327,0,0,-$J$6)))</f>
        <v>-0.13898228468003102</v>
      </c>
      <c r="J2327" s="19"/>
      <c r="K2327" s="139" t="str">
        <f t="shared" ca="1" si="346"/>
        <v>Short</v>
      </c>
      <c r="L2327" s="243" t="e">
        <f t="shared" ca="1" si="341"/>
        <v>#N/A</v>
      </c>
      <c r="M2327" s="242" t="e">
        <f t="shared" ca="1" si="342"/>
        <v>#N/A</v>
      </c>
      <c r="N2327" s="20"/>
      <c r="O2327" s="74">
        <f t="shared" ca="1" si="347"/>
        <v>-1</v>
      </c>
      <c r="P2327" s="75">
        <f t="shared" ca="1" si="339"/>
        <v>0</v>
      </c>
      <c r="Q2327" s="76" t="str">
        <f t="shared" ca="1" si="343"/>
        <v/>
      </c>
      <c r="R2327" s="75"/>
      <c r="S2327" s="77">
        <f t="shared" ca="1" si="340"/>
        <v>-1</v>
      </c>
      <c r="T2327" s="78"/>
      <c r="U2327" s="81">
        <f t="shared" ca="1" si="348"/>
        <v>4410</v>
      </c>
      <c r="V2327" s="82">
        <f t="shared" ca="1" si="344"/>
        <v>229385.97999999975</v>
      </c>
      <c r="W2327" s="50"/>
      <c r="X2327" s="50"/>
      <c r="Y2327" s="50"/>
      <c r="Z2327" s="50"/>
      <c r="AA2327" s="50"/>
      <c r="AG2327" s="50"/>
      <c r="AH2327" s="50"/>
      <c r="AI2327" s="50"/>
      <c r="AJ2327" s="50"/>
      <c r="AK2327" s="50"/>
      <c r="AL2327" s="50"/>
      <c r="AM2327" s="50"/>
      <c r="AN2327" s="50"/>
      <c r="AO2327" s="50"/>
      <c r="AP2327" s="138" t="str">
        <f>IF(NOT($AS2327=$AS2328),ROW(),"")</f>
        <v/>
      </c>
      <c r="AQ2327" s="20" t="str">
        <f>IF(NOT(AS2327=AS2328),AS2328,"")</f>
        <v/>
      </c>
      <c r="AR2327" s="20" t="str">
        <f>INDEX($AB$15:$AM$15,MATCH($AS2327,$AB$11:$AM$11,0))</f>
        <v>in</v>
      </c>
      <c r="AS2327" s="20" t="str">
        <f>LEFT(AT2327,4)</f>
        <v>2009</v>
      </c>
      <c r="AT2327" s="139" t="str">
        <f>LEFT(B2327,6)</f>
        <v>200901</v>
      </c>
    </row>
    <row r="2328" spans="2:46" x14ac:dyDescent="0.25">
      <c r="B2328" s="11">
        <f>'Market Data'!B2314</f>
        <v>20090130</v>
      </c>
      <c r="C2328" s="2">
        <f>'Market Data'!C2314</f>
        <v>4716.5</v>
      </c>
      <c r="D2328" s="2">
        <f>'Market Data'!D2314</f>
        <v>4752</v>
      </c>
      <c r="E2328" s="2">
        <f>'Market Data'!E2314</f>
        <v>4608</v>
      </c>
      <c r="F2328" s="12">
        <f>'Market Data'!F2314</f>
        <v>4667.5</v>
      </c>
      <c r="H2328" s="151">
        <f t="shared" si="345"/>
        <v>2310</v>
      </c>
      <c r="I2328" s="244">
        <f ca="1">IF($H2328&lt;($J$6+1),"",PFE(OFFSET($F2328,0,0,-$J$6)))</f>
        <v>-0.14525067616383588</v>
      </c>
      <c r="J2328" s="19"/>
      <c r="K2328" s="139" t="str">
        <f t="shared" ca="1" si="346"/>
        <v>Short</v>
      </c>
      <c r="L2328" s="243" t="e">
        <f t="shared" ca="1" si="341"/>
        <v>#N/A</v>
      </c>
      <c r="M2328" s="242" t="e">
        <f t="shared" ca="1" si="342"/>
        <v>#N/A</v>
      </c>
      <c r="N2328" s="20"/>
      <c r="O2328" s="74">
        <f t="shared" ca="1" si="347"/>
        <v>-1</v>
      </c>
      <c r="P2328" s="75">
        <f t="shared" ca="1" si="339"/>
        <v>0</v>
      </c>
      <c r="Q2328" s="76" t="str">
        <f t="shared" ca="1" si="343"/>
        <v/>
      </c>
      <c r="R2328" s="75"/>
      <c r="S2328" s="77">
        <f t="shared" ca="1" si="340"/>
        <v>-1</v>
      </c>
      <c r="T2328" s="78"/>
      <c r="U2328" s="81">
        <f t="shared" ca="1" si="348"/>
        <v>612.5</v>
      </c>
      <c r="V2328" s="82">
        <f t="shared" ca="1" si="344"/>
        <v>229998.47999999975</v>
      </c>
      <c r="W2328" s="50"/>
      <c r="X2328" s="50"/>
      <c r="Y2328" s="50"/>
      <c r="Z2328" s="50"/>
      <c r="AA2328" s="50"/>
      <c r="AG2328" s="50"/>
      <c r="AH2328" s="50"/>
      <c r="AI2328" s="50"/>
      <c r="AJ2328" s="50"/>
      <c r="AK2328" s="50"/>
      <c r="AL2328" s="50"/>
      <c r="AM2328" s="50"/>
      <c r="AN2328" s="50"/>
      <c r="AO2328" s="50"/>
      <c r="AP2328" s="138" t="str">
        <f>IF(NOT($AS2328=$AS2329),ROW(),"")</f>
        <v/>
      </c>
      <c r="AQ2328" s="20" t="str">
        <f>IF(NOT(AS2328=AS2329),AS2329,"")</f>
        <v/>
      </c>
      <c r="AR2328" s="20" t="str">
        <f>INDEX($AB$15:$AM$15,MATCH($AS2328,$AB$11:$AM$11,0))</f>
        <v>in</v>
      </c>
      <c r="AS2328" s="20" t="str">
        <f>LEFT(AT2328,4)</f>
        <v>2009</v>
      </c>
      <c r="AT2328" s="139" t="str">
        <f>LEFT(B2328,6)</f>
        <v>200901</v>
      </c>
    </row>
    <row r="2329" spans="2:46" x14ac:dyDescent="0.25">
      <c r="B2329" s="11">
        <f>'Market Data'!B2315</f>
        <v>20090202</v>
      </c>
      <c r="C2329" s="2">
        <f>'Market Data'!C2315</f>
        <v>4605.5</v>
      </c>
      <c r="D2329" s="2">
        <f>'Market Data'!D2315</f>
        <v>4606</v>
      </c>
      <c r="E2329" s="2">
        <f>'Market Data'!E2315</f>
        <v>4493.5</v>
      </c>
      <c r="F2329" s="12">
        <f>'Market Data'!F2315</f>
        <v>4595.5</v>
      </c>
      <c r="H2329" s="151">
        <f t="shared" si="345"/>
        <v>2311</v>
      </c>
      <c r="I2329" s="244">
        <f ca="1">IF($H2329&lt;($J$6+1),"",PFE(OFFSET($F2329,0,0,-$J$6)))</f>
        <v>-0.14940404574047841</v>
      </c>
      <c r="J2329" s="19"/>
      <c r="K2329" s="139" t="str">
        <f t="shared" ca="1" si="346"/>
        <v>Short</v>
      </c>
      <c r="L2329" s="243" t="e">
        <f t="shared" ca="1" si="341"/>
        <v>#N/A</v>
      </c>
      <c r="M2329" s="242" t="e">
        <f t="shared" ca="1" si="342"/>
        <v>#N/A</v>
      </c>
      <c r="N2329" s="20"/>
      <c r="O2329" s="74">
        <f t="shared" ca="1" si="347"/>
        <v>-1</v>
      </c>
      <c r="P2329" s="75">
        <f t="shared" ca="1" si="339"/>
        <v>0</v>
      </c>
      <c r="Q2329" s="76" t="str">
        <f t="shared" ca="1" si="343"/>
        <v/>
      </c>
      <c r="R2329" s="75"/>
      <c r="S2329" s="77">
        <f t="shared" ca="1" si="340"/>
        <v>-1</v>
      </c>
      <c r="T2329" s="78"/>
      <c r="U2329" s="81">
        <f t="shared" ca="1" si="348"/>
        <v>2520</v>
      </c>
      <c r="V2329" s="82">
        <f t="shared" ca="1" si="344"/>
        <v>232518.47999999975</v>
      </c>
      <c r="W2329" s="50"/>
      <c r="X2329" s="50"/>
      <c r="Y2329" s="50"/>
      <c r="Z2329" s="50"/>
      <c r="AA2329" s="50"/>
      <c r="AG2329" s="50"/>
      <c r="AH2329" s="50"/>
      <c r="AI2329" s="50"/>
      <c r="AJ2329" s="50"/>
      <c r="AK2329" s="50"/>
      <c r="AL2329" s="50"/>
      <c r="AM2329" s="50"/>
      <c r="AN2329" s="50"/>
      <c r="AO2329" s="50"/>
      <c r="AP2329" s="138" t="str">
        <f>IF(NOT($AS2329=$AS2330),ROW(),"")</f>
        <v/>
      </c>
      <c r="AQ2329" s="20" t="str">
        <f>IF(NOT(AS2329=AS2330),AS2330,"")</f>
        <v/>
      </c>
      <c r="AR2329" s="20" t="str">
        <f>INDEX($AB$15:$AM$15,MATCH($AS2329,$AB$11:$AM$11,0))</f>
        <v>in</v>
      </c>
      <c r="AS2329" s="20" t="str">
        <f>LEFT(AT2329,4)</f>
        <v>2009</v>
      </c>
      <c r="AT2329" s="139" t="str">
        <f>LEFT(B2329,6)</f>
        <v>200902</v>
      </c>
    </row>
    <row r="2330" spans="2:46" x14ac:dyDescent="0.25">
      <c r="B2330" s="11">
        <f>'Market Data'!B2316</f>
        <v>20090203</v>
      </c>
      <c r="C2330" s="2">
        <f>'Market Data'!C2316</f>
        <v>4567</v>
      </c>
      <c r="D2330" s="2">
        <f>'Market Data'!D2316</f>
        <v>4685.5</v>
      </c>
      <c r="E2330" s="2">
        <f>'Market Data'!E2316</f>
        <v>4517.5</v>
      </c>
      <c r="F2330" s="12">
        <f>'Market Data'!F2316</f>
        <v>4654</v>
      </c>
      <c r="H2330" s="151">
        <f t="shared" si="345"/>
        <v>2312</v>
      </c>
      <c r="I2330" s="244">
        <f ca="1">IF($H2330&lt;($J$6+1),"",PFE(OFFSET($F2330,0,0,-$J$6)))</f>
        <v>-0.1276835838114036</v>
      </c>
      <c r="J2330" s="19"/>
      <c r="K2330" s="139" t="str">
        <f t="shared" ca="1" si="346"/>
        <v>Short</v>
      </c>
      <c r="L2330" s="243" t="e">
        <f t="shared" ca="1" si="341"/>
        <v>#N/A</v>
      </c>
      <c r="M2330" s="242" t="e">
        <f t="shared" ca="1" si="342"/>
        <v>#N/A</v>
      </c>
      <c r="N2330" s="20"/>
      <c r="O2330" s="74">
        <f t="shared" ca="1" si="347"/>
        <v>-1</v>
      </c>
      <c r="P2330" s="75">
        <f t="shared" ca="1" si="339"/>
        <v>0</v>
      </c>
      <c r="Q2330" s="76" t="str">
        <f t="shared" ca="1" si="343"/>
        <v/>
      </c>
      <c r="R2330" s="75"/>
      <c r="S2330" s="77">
        <f t="shared" ca="1" si="340"/>
        <v>-1</v>
      </c>
      <c r="T2330" s="78"/>
      <c r="U2330" s="81">
        <f t="shared" ca="1" si="348"/>
        <v>-2047.5</v>
      </c>
      <c r="V2330" s="82">
        <f t="shared" ca="1" si="344"/>
        <v>230470.97999999975</v>
      </c>
      <c r="W2330" s="50"/>
      <c r="X2330" s="50"/>
      <c r="Y2330" s="50"/>
      <c r="Z2330" s="50"/>
      <c r="AA2330" s="50"/>
      <c r="AG2330" s="50"/>
      <c r="AH2330" s="50"/>
      <c r="AI2330" s="50"/>
      <c r="AJ2330" s="50"/>
      <c r="AK2330" s="50"/>
      <c r="AL2330" s="50"/>
      <c r="AM2330" s="50"/>
      <c r="AN2330" s="50"/>
      <c r="AO2330" s="50"/>
      <c r="AP2330" s="138" t="str">
        <f>IF(NOT($AS2330=$AS2331),ROW(),"")</f>
        <v/>
      </c>
      <c r="AQ2330" s="20" t="str">
        <f>IF(NOT(AS2330=AS2331),AS2331,"")</f>
        <v/>
      </c>
      <c r="AR2330" s="20" t="str">
        <f>INDEX($AB$15:$AM$15,MATCH($AS2330,$AB$11:$AM$11,0))</f>
        <v>in</v>
      </c>
      <c r="AS2330" s="20" t="str">
        <f>LEFT(AT2330,4)</f>
        <v>2009</v>
      </c>
      <c r="AT2330" s="139" t="str">
        <f>LEFT(B2330,6)</f>
        <v>200902</v>
      </c>
    </row>
    <row r="2331" spans="2:46" x14ac:dyDescent="0.25">
      <c r="B2331" s="11">
        <f>'Market Data'!B2317</f>
        <v>20090204</v>
      </c>
      <c r="C2331" s="2">
        <f>'Market Data'!C2317</f>
        <v>4692.5</v>
      </c>
      <c r="D2331" s="2">
        <f>'Market Data'!D2317</f>
        <v>4845</v>
      </c>
      <c r="E2331" s="2">
        <f>'Market Data'!E2317</f>
        <v>4670</v>
      </c>
      <c r="F2331" s="12">
        <f>'Market Data'!F2317</f>
        <v>4770</v>
      </c>
      <c r="H2331" s="151">
        <f t="shared" si="345"/>
        <v>2313</v>
      </c>
      <c r="I2331" s="244">
        <f ca="1">IF($H2331&lt;($J$6+1),"",PFE(OFFSET($F2331,0,0,-$J$6)))</f>
        <v>-0.13204562843808179</v>
      </c>
      <c r="J2331" s="19"/>
      <c r="K2331" s="139" t="str">
        <f t="shared" ca="1" si="346"/>
        <v>Short</v>
      </c>
      <c r="L2331" s="243" t="e">
        <f t="shared" ca="1" si="341"/>
        <v>#N/A</v>
      </c>
      <c r="M2331" s="242" t="e">
        <f t="shared" ca="1" si="342"/>
        <v>#N/A</v>
      </c>
      <c r="N2331" s="20"/>
      <c r="O2331" s="74">
        <f t="shared" ca="1" si="347"/>
        <v>-1</v>
      </c>
      <c r="P2331" s="75">
        <f t="shared" ca="1" si="339"/>
        <v>0</v>
      </c>
      <c r="Q2331" s="76" t="str">
        <f t="shared" ca="1" si="343"/>
        <v/>
      </c>
      <c r="R2331" s="75"/>
      <c r="S2331" s="77">
        <f t="shared" ca="1" si="340"/>
        <v>-1</v>
      </c>
      <c r="T2331" s="78"/>
      <c r="U2331" s="81">
        <f t="shared" ca="1" si="348"/>
        <v>-4060</v>
      </c>
      <c r="V2331" s="82">
        <f t="shared" ca="1" si="344"/>
        <v>226410.97999999975</v>
      </c>
      <c r="W2331" s="50"/>
      <c r="X2331" s="50"/>
      <c r="Y2331" s="50"/>
      <c r="Z2331" s="50"/>
      <c r="AA2331" s="50"/>
      <c r="AG2331" s="50"/>
      <c r="AH2331" s="50"/>
      <c r="AI2331" s="50"/>
      <c r="AJ2331" s="50"/>
      <c r="AK2331" s="50"/>
      <c r="AL2331" s="50"/>
      <c r="AM2331" s="50"/>
      <c r="AN2331" s="50"/>
      <c r="AO2331" s="50"/>
      <c r="AP2331" s="138" t="str">
        <f>IF(NOT($AS2331=$AS2332),ROW(),"")</f>
        <v/>
      </c>
      <c r="AQ2331" s="20" t="str">
        <f>IF(NOT(AS2331=AS2332),AS2332,"")</f>
        <v/>
      </c>
      <c r="AR2331" s="20" t="str">
        <f>INDEX($AB$15:$AM$15,MATCH($AS2331,$AB$11:$AM$11,0))</f>
        <v>in</v>
      </c>
      <c r="AS2331" s="20" t="str">
        <f>LEFT(AT2331,4)</f>
        <v>2009</v>
      </c>
      <c r="AT2331" s="139" t="str">
        <f>LEFT(B2331,6)</f>
        <v>200902</v>
      </c>
    </row>
    <row r="2332" spans="2:46" x14ac:dyDescent="0.25">
      <c r="B2332" s="11">
        <f>'Market Data'!B2318</f>
        <v>20090205</v>
      </c>
      <c r="C2332" s="2">
        <f>'Market Data'!C2318</f>
        <v>4716</v>
      </c>
      <c r="D2332" s="2">
        <f>'Market Data'!D2318</f>
        <v>4863</v>
      </c>
      <c r="E2332" s="2">
        <f>'Market Data'!E2318</f>
        <v>4682.5</v>
      </c>
      <c r="F2332" s="12">
        <f>'Market Data'!F2318</f>
        <v>4845</v>
      </c>
      <c r="H2332" s="151">
        <f t="shared" si="345"/>
        <v>2314</v>
      </c>
      <c r="I2332" s="244">
        <f ca="1">IF($H2332&lt;($J$6+1),"",PFE(OFFSET($F2332,0,0,-$J$6)))</f>
        <v>-8.4466561564452064E-2</v>
      </c>
      <c r="J2332" s="19"/>
      <c r="K2332" s="139" t="str">
        <f t="shared" ca="1" si="346"/>
        <v>Short</v>
      </c>
      <c r="L2332" s="243" t="e">
        <f t="shared" ca="1" si="341"/>
        <v>#N/A</v>
      </c>
      <c r="M2332" s="242" t="e">
        <f t="shared" ca="1" si="342"/>
        <v>#N/A</v>
      </c>
      <c r="N2332" s="20"/>
      <c r="O2332" s="74">
        <f t="shared" ca="1" si="347"/>
        <v>-1</v>
      </c>
      <c r="P2332" s="75">
        <f t="shared" ca="1" si="339"/>
        <v>0</v>
      </c>
      <c r="Q2332" s="76" t="str">
        <f t="shared" ca="1" si="343"/>
        <v/>
      </c>
      <c r="R2332" s="75"/>
      <c r="S2332" s="77">
        <f t="shared" ca="1" si="340"/>
        <v>-1</v>
      </c>
      <c r="T2332" s="78"/>
      <c r="U2332" s="81">
        <f t="shared" ca="1" si="348"/>
        <v>-2625</v>
      </c>
      <c r="V2332" s="82">
        <f t="shared" ca="1" si="344"/>
        <v>223785.97999999975</v>
      </c>
      <c r="W2332" s="50"/>
      <c r="X2332" s="50"/>
      <c r="Y2332" s="50"/>
      <c r="Z2332" s="50"/>
      <c r="AA2332" s="50"/>
      <c r="AG2332" s="50"/>
      <c r="AH2332" s="50"/>
      <c r="AI2332" s="50"/>
      <c r="AJ2332" s="50"/>
      <c r="AK2332" s="50"/>
      <c r="AL2332" s="50"/>
      <c r="AM2332" s="50"/>
      <c r="AN2332" s="50"/>
      <c r="AO2332" s="50"/>
      <c r="AP2332" s="138" t="str">
        <f>IF(NOT($AS2332=$AS2333),ROW(),"")</f>
        <v/>
      </c>
      <c r="AQ2332" s="20" t="str">
        <f>IF(NOT(AS2332=AS2333),AS2333,"")</f>
        <v/>
      </c>
      <c r="AR2332" s="20" t="str">
        <f>INDEX($AB$15:$AM$15,MATCH($AS2332,$AB$11:$AM$11,0))</f>
        <v>in</v>
      </c>
      <c r="AS2332" s="20" t="str">
        <f>LEFT(AT2332,4)</f>
        <v>2009</v>
      </c>
      <c r="AT2332" s="139" t="str">
        <f>LEFT(B2332,6)</f>
        <v>200902</v>
      </c>
    </row>
    <row r="2333" spans="2:46" x14ac:dyDescent="0.25">
      <c r="B2333" s="11">
        <f>'Market Data'!B2319</f>
        <v>20090206</v>
      </c>
      <c r="C2333" s="2">
        <f>'Market Data'!C2319</f>
        <v>4813.5</v>
      </c>
      <c r="D2333" s="2">
        <f>'Market Data'!D2319</f>
        <v>4953</v>
      </c>
      <c r="E2333" s="2">
        <f>'Market Data'!E2319</f>
        <v>4801</v>
      </c>
      <c r="F2333" s="12">
        <f>'Market Data'!F2319</f>
        <v>4948</v>
      </c>
      <c r="H2333" s="151">
        <f t="shared" si="345"/>
        <v>2315</v>
      </c>
      <c r="I2333" s="244">
        <f ca="1">IF($H2333&lt;($J$6+1),"",PFE(OFFSET($F2333,0,0,-$J$6)))</f>
        <v>-6.7622112954136795E-2</v>
      </c>
      <c r="J2333" s="19"/>
      <c r="K2333" s="139" t="str">
        <f t="shared" ca="1" si="346"/>
        <v>Short</v>
      </c>
      <c r="L2333" s="243" t="e">
        <f t="shared" ca="1" si="341"/>
        <v>#N/A</v>
      </c>
      <c r="M2333" s="242" t="e">
        <f t="shared" ca="1" si="342"/>
        <v>#N/A</v>
      </c>
      <c r="N2333" s="20"/>
      <c r="O2333" s="74">
        <f t="shared" ca="1" si="347"/>
        <v>-1</v>
      </c>
      <c r="P2333" s="75">
        <f t="shared" ca="1" si="339"/>
        <v>0</v>
      </c>
      <c r="Q2333" s="76" t="str">
        <f t="shared" ca="1" si="343"/>
        <v/>
      </c>
      <c r="R2333" s="75"/>
      <c r="S2333" s="77">
        <f t="shared" ca="1" si="340"/>
        <v>-1</v>
      </c>
      <c r="T2333" s="78"/>
      <c r="U2333" s="81">
        <f t="shared" ca="1" si="348"/>
        <v>-3605</v>
      </c>
      <c r="V2333" s="82">
        <f t="shared" ca="1" si="344"/>
        <v>220180.97999999975</v>
      </c>
      <c r="W2333" s="50"/>
      <c r="X2333" s="50"/>
      <c r="Y2333" s="50"/>
      <c r="Z2333" s="50"/>
      <c r="AA2333" s="50"/>
      <c r="AG2333" s="50"/>
      <c r="AH2333" s="50"/>
      <c r="AI2333" s="50"/>
      <c r="AJ2333" s="50"/>
      <c r="AK2333" s="50"/>
      <c r="AL2333" s="50"/>
      <c r="AM2333" s="50"/>
      <c r="AN2333" s="50"/>
      <c r="AO2333" s="50"/>
      <c r="AP2333" s="138" t="str">
        <f>IF(NOT($AS2333=$AS2334),ROW(),"")</f>
        <v/>
      </c>
      <c r="AQ2333" s="20" t="str">
        <f>IF(NOT(AS2333=AS2334),AS2334,"")</f>
        <v/>
      </c>
      <c r="AR2333" s="20" t="str">
        <f>INDEX($AB$15:$AM$15,MATCH($AS2333,$AB$11:$AM$11,0))</f>
        <v>in</v>
      </c>
      <c r="AS2333" s="20" t="str">
        <f>LEFT(AT2333,4)</f>
        <v>2009</v>
      </c>
      <c r="AT2333" s="139" t="str">
        <f>LEFT(B2333,6)</f>
        <v>200902</v>
      </c>
    </row>
    <row r="2334" spans="2:46" x14ac:dyDescent="0.25">
      <c r="B2334" s="11">
        <f>'Market Data'!B2320</f>
        <v>20090209</v>
      </c>
      <c r="C2334" s="2">
        <f>'Market Data'!C2320</f>
        <v>4910.5</v>
      </c>
      <c r="D2334" s="2">
        <f>'Market Data'!D2320</f>
        <v>4985</v>
      </c>
      <c r="E2334" s="2">
        <f>'Market Data'!E2320</f>
        <v>4892</v>
      </c>
      <c r="F2334" s="12">
        <f>'Market Data'!F2320</f>
        <v>4970</v>
      </c>
      <c r="H2334" s="151">
        <f t="shared" si="345"/>
        <v>2316</v>
      </c>
      <c r="I2334" s="244">
        <f ca="1">IF($H2334&lt;($J$6+1),"",PFE(OFFSET($F2334,0,0,-$J$6)))</f>
        <v>-3.6911382062897645E-2</v>
      </c>
      <c r="J2334" s="19"/>
      <c r="K2334" s="139" t="str">
        <f t="shared" ca="1" si="346"/>
        <v>Short</v>
      </c>
      <c r="L2334" s="243" t="e">
        <f t="shared" ca="1" si="341"/>
        <v>#N/A</v>
      </c>
      <c r="M2334" s="242" t="e">
        <f t="shared" ca="1" si="342"/>
        <v>#N/A</v>
      </c>
      <c r="N2334" s="20"/>
      <c r="O2334" s="74">
        <f t="shared" ca="1" si="347"/>
        <v>-1</v>
      </c>
      <c r="P2334" s="75">
        <f t="shared" ca="1" si="339"/>
        <v>0</v>
      </c>
      <c r="Q2334" s="76" t="str">
        <f t="shared" ca="1" si="343"/>
        <v/>
      </c>
      <c r="R2334" s="75"/>
      <c r="S2334" s="77">
        <f t="shared" ca="1" si="340"/>
        <v>-1</v>
      </c>
      <c r="T2334" s="78"/>
      <c r="U2334" s="81">
        <f t="shared" ca="1" si="348"/>
        <v>-770</v>
      </c>
      <c r="V2334" s="82">
        <f t="shared" ca="1" si="344"/>
        <v>219410.97999999975</v>
      </c>
      <c r="W2334" s="50"/>
      <c r="X2334" s="50"/>
      <c r="Y2334" s="50"/>
      <c r="Z2334" s="50"/>
      <c r="AA2334" s="50"/>
      <c r="AG2334" s="50"/>
      <c r="AH2334" s="50"/>
      <c r="AI2334" s="50"/>
      <c r="AJ2334" s="50"/>
      <c r="AK2334" s="50"/>
      <c r="AL2334" s="50"/>
      <c r="AM2334" s="50"/>
      <c r="AN2334" s="50"/>
      <c r="AO2334" s="50"/>
      <c r="AP2334" s="138" t="str">
        <f>IF(NOT($AS2334=$AS2335),ROW(),"")</f>
        <v/>
      </c>
      <c r="AQ2334" s="20" t="str">
        <f>IF(NOT(AS2334=AS2335),AS2335,"")</f>
        <v/>
      </c>
      <c r="AR2334" s="20" t="str">
        <f>INDEX($AB$15:$AM$15,MATCH($AS2334,$AB$11:$AM$11,0))</f>
        <v>in</v>
      </c>
      <c r="AS2334" s="20" t="str">
        <f>LEFT(AT2334,4)</f>
        <v>2009</v>
      </c>
      <c r="AT2334" s="139" t="str">
        <f>LEFT(B2334,6)</f>
        <v>200902</v>
      </c>
    </row>
    <row r="2335" spans="2:46" x14ac:dyDescent="0.25">
      <c r="B2335" s="11">
        <f>'Market Data'!B2321</f>
        <v>20090210</v>
      </c>
      <c r="C2335" s="2">
        <f>'Market Data'!C2321</f>
        <v>4917</v>
      </c>
      <c r="D2335" s="2">
        <f>'Market Data'!D2321</f>
        <v>4944.5</v>
      </c>
      <c r="E2335" s="2">
        <f>'Market Data'!E2321</f>
        <v>4765.5</v>
      </c>
      <c r="F2335" s="12">
        <f>'Market Data'!F2321</f>
        <v>4785</v>
      </c>
      <c r="H2335" s="151">
        <f t="shared" si="345"/>
        <v>2317</v>
      </c>
      <c r="I2335" s="244">
        <f ca="1">IF($H2335&lt;($J$6+1),"",PFE(OFFSET($F2335,0,0,-$J$6)))</f>
        <v>-4.3834842784880999E-2</v>
      </c>
      <c r="J2335" s="19"/>
      <c r="K2335" s="139" t="str">
        <f t="shared" ca="1" si="346"/>
        <v>Short</v>
      </c>
      <c r="L2335" s="243" t="e">
        <f t="shared" ca="1" si="341"/>
        <v>#N/A</v>
      </c>
      <c r="M2335" s="242" t="e">
        <f t="shared" ca="1" si="342"/>
        <v>#N/A</v>
      </c>
      <c r="N2335" s="20"/>
      <c r="O2335" s="74">
        <f t="shared" ca="1" si="347"/>
        <v>-1</v>
      </c>
      <c r="P2335" s="75">
        <f t="shared" ca="1" si="339"/>
        <v>0</v>
      </c>
      <c r="Q2335" s="76" t="str">
        <f t="shared" ca="1" si="343"/>
        <v/>
      </c>
      <c r="R2335" s="75"/>
      <c r="S2335" s="77">
        <f t="shared" ca="1" si="340"/>
        <v>-1</v>
      </c>
      <c r="T2335" s="78"/>
      <c r="U2335" s="81">
        <f t="shared" ca="1" si="348"/>
        <v>6475</v>
      </c>
      <c r="V2335" s="82">
        <f t="shared" ca="1" si="344"/>
        <v>225885.97999999975</v>
      </c>
      <c r="W2335" s="50"/>
      <c r="X2335" s="50"/>
      <c r="Y2335" s="50"/>
      <c r="Z2335" s="50"/>
      <c r="AA2335" s="50"/>
      <c r="AG2335" s="50"/>
      <c r="AH2335" s="50"/>
      <c r="AI2335" s="50"/>
      <c r="AJ2335" s="50"/>
      <c r="AK2335" s="50"/>
      <c r="AL2335" s="50"/>
      <c r="AM2335" s="50"/>
      <c r="AN2335" s="50"/>
      <c r="AO2335" s="50"/>
      <c r="AP2335" s="138" t="str">
        <f>IF(NOT($AS2335=$AS2336),ROW(),"")</f>
        <v/>
      </c>
      <c r="AQ2335" s="20" t="str">
        <f>IF(NOT(AS2335=AS2336),AS2336,"")</f>
        <v/>
      </c>
      <c r="AR2335" s="20" t="str">
        <f>INDEX($AB$15:$AM$15,MATCH($AS2335,$AB$11:$AM$11,0))</f>
        <v>in</v>
      </c>
      <c r="AS2335" s="20" t="str">
        <f>LEFT(AT2335,4)</f>
        <v>2009</v>
      </c>
      <c r="AT2335" s="139" t="str">
        <f>LEFT(B2335,6)</f>
        <v>200902</v>
      </c>
    </row>
    <row r="2336" spans="2:46" x14ac:dyDescent="0.25">
      <c r="B2336" s="11">
        <f>'Market Data'!B2322</f>
        <v>20090211</v>
      </c>
      <c r="C2336" s="2">
        <f>'Market Data'!C2322</f>
        <v>4781</v>
      </c>
      <c r="D2336" s="2">
        <f>'Market Data'!D2322</f>
        <v>4839</v>
      </c>
      <c r="E2336" s="2">
        <f>'Market Data'!E2322</f>
        <v>4760</v>
      </c>
      <c r="F2336" s="12">
        <f>'Market Data'!F2322</f>
        <v>4812</v>
      </c>
      <c r="H2336" s="151">
        <f t="shared" si="345"/>
        <v>2318</v>
      </c>
      <c r="I2336" s="244">
        <f ca="1">IF($H2336&lt;($J$6+1),"",PFE(OFFSET($F2336,0,0,-$J$6)))</f>
        <v>-1.1862289073463605E-2</v>
      </c>
      <c r="J2336" s="19"/>
      <c r="K2336" s="139" t="str">
        <f t="shared" ca="1" si="346"/>
        <v>Short</v>
      </c>
      <c r="L2336" s="243" t="e">
        <f t="shared" ca="1" si="341"/>
        <v>#N/A</v>
      </c>
      <c r="M2336" s="242" t="e">
        <f t="shared" ca="1" si="342"/>
        <v>#N/A</v>
      </c>
      <c r="N2336" s="20"/>
      <c r="O2336" s="74">
        <f t="shared" ca="1" si="347"/>
        <v>-1</v>
      </c>
      <c r="P2336" s="75">
        <f t="shared" ca="1" si="339"/>
        <v>0</v>
      </c>
      <c r="Q2336" s="76" t="str">
        <f t="shared" ca="1" si="343"/>
        <v/>
      </c>
      <c r="R2336" s="75"/>
      <c r="S2336" s="77">
        <f t="shared" ca="1" si="340"/>
        <v>-1</v>
      </c>
      <c r="T2336" s="78"/>
      <c r="U2336" s="81">
        <f t="shared" ca="1" si="348"/>
        <v>-945</v>
      </c>
      <c r="V2336" s="82">
        <f t="shared" ca="1" si="344"/>
        <v>224940.97999999975</v>
      </c>
      <c r="W2336" s="50"/>
      <c r="X2336" s="50"/>
      <c r="Y2336" s="50"/>
      <c r="Z2336" s="50"/>
      <c r="AA2336" s="50"/>
      <c r="AG2336" s="50"/>
      <c r="AH2336" s="50"/>
      <c r="AI2336" s="50"/>
      <c r="AJ2336" s="50"/>
      <c r="AK2336" s="50"/>
      <c r="AL2336" s="50"/>
      <c r="AM2336" s="50"/>
      <c r="AN2336" s="50"/>
      <c r="AO2336" s="50"/>
      <c r="AP2336" s="138" t="str">
        <f>IF(NOT($AS2336=$AS2337),ROW(),"")</f>
        <v/>
      </c>
      <c r="AQ2336" s="20" t="str">
        <f>IF(NOT(AS2336=AS2337),AS2337,"")</f>
        <v/>
      </c>
      <c r="AR2336" s="20" t="str">
        <f>INDEX($AB$15:$AM$15,MATCH($AS2336,$AB$11:$AM$11,0))</f>
        <v>in</v>
      </c>
      <c r="AS2336" s="20" t="str">
        <f>LEFT(AT2336,4)</f>
        <v>2009</v>
      </c>
      <c r="AT2336" s="139" t="str">
        <f>LEFT(B2336,6)</f>
        <v>200902</v>
      </c>
    </row>
    <row r="2337" spans="2:46" x14ac:dyDescent="0.25">
      <c r="B2337" s="11">
        <f>'Market Data'!B2323</f>
        <v>20090212</v>
      </c>
      <c r="C2337" s="2">
        <f>'Market Data'!C2323</f>
        <v>4798</v>
      </c>
      <c r="D2337" s="2">
        <f>'Market Data'!D2323</f>
        <v>4817</v>
      </c>
      <c r="E2337" s="2">
        <f>'Market Data'!E2323</f>
        <v>4665</v>
      </c>
      <c r="F2337" s="12">
        <f>'Market Data'!F2323</f>
        <v>4709.5</v>
      </c>
      <c r="H2337" s="151">
        <f t="shared" si="345"/>
        <v>2319</v>
      </c>
      <c r="I2337" s="244">
        <f ca="1">IF($H2337&lt;($J$6+1),"",PFE(OFFSET($F2337,0,0,-$J$6)))</f>
        <v>-8.0679479378900965E-2</v>
      </c>
      <c r="J2337" s="19"/>
      <c r="K2337" s="139" t="str">
        <f t="shared" ca="1" si="346"/>
        <v>Short</v>
      </c>
      <c r="L2337" s="243" t="e">
        <f t="shared" ca="1" si="341"/>
        <v>#N/A</v>
      </c>
      <c r="M2337" s="242" t="e">
        <f t="shared" ca="1" si="342"/>
        <v>#N/A</v>
      </c>
      <c r="N2337" s="20"/>
      <c r="O2337" s="74">
        <f t="shared" ca="1" si="347"/>
        <v>-1</v>
      </c>
      <c r="P2337" s="75">
        <f t="shared" ca="1" si="339"/>
        <v>0</v>
      </c>
      <c r="Q2337" s="76" t="str">
        <f t="shared" ca="1" si="343"/>
        <v/>
      </c>
      <c r="R2337" s="75"/>
      <c r="S2337" s="77">
        <f t="shared" ca="1" si="340"/>
        <v>-1</v>
      </c>
      <c r="T2337" s="78"/>
      <c r="U2337" s="81">
        <f t="shared" ca="1" si="348"/>
        <v>3587.5</v>
      </c>
      <c r="V2337" s="82">
        <f t="shared" ca="1" si="344"/>
        <v>228528.47999999975</v>
      </c>
      <c r="W2337" s="50"/>
      <c r="X2337" s="50"/>
      <c r="Y2337" s="50"/>
      <c r="Z2337" s="50"/>
      <c r="AA2337" s="50"/>
      <c r="AG2337" s="50"/>
      <c r="AH2337" s="50"/>
      <c r="AI2337" s="50"/>
      <c r="AJ2337" s="50"/>
      <c r="AK2337" s="50"/>
      <c r="AL2337" s="50"/>
      <c r="AM2337" s="50"/>
      <c r="AN2337" s="50"/>
      <c r="AO2337" s="50"/>
      <c r="AP2337" s="138" t="str">
        <f>IF(NOT($AS2337=$AS2338),ROW(),"")</f>
        <v/>
      </c>
      <c r="AQ2337" s="20" t="str">
        <f>IF(NOT(AS2337=AS2338),AS2338,"")</f>
        <v/>
      </c>
      <c r="AR2337" s="20" t="str">
        <f>INDEX($AB$15:$AM$15,MATCH($AS2337,$AB$11:$AM$11,0))</f>
        <v>in</v>
      </c>
      <c r="AS2337" s="20" t="str">
        <f>LEFT(AT2337,4)</f>
        <v>2009</v>
      </c>
      <c r="AT2337" s="139" t="str">
        <f>LEFT(B2337,6)</f>
        <v>200902</v>
      </c>
    </row>
    <row r="2338" spans="2:46" x14ac:dyDescent="0.25">
      <c r="B2338" s="11">
        <f>'Market Data'!B2324</f>
        <v>20090213</v>
      </c>
      <c r="C2338" s="2">
        <f>'Market Data'!C2324</f>
        <v>4768</v>
      </c>
      <c r="D2338" s="2">
        <f>'Market Data'!D2324</f>
        <v>4804.5</v>
      </c>
      <c r="E2338" s="2">
        <f>'Market Data'!E2324</f>
        <v>4681.5</v>
      </c>
      <c r="F2338" s="12">
        <f>'Market Data'!F2324</f>
        <v>4688.5</v>
      </c>
      <c r="H2338" s="151">
        <f t="shared" si="345"/>
        <v>2320</v>
      </c>
      <c r="I2338" s="244">
        <f ca="1">IF($H2338&lt;($J$6+1),"",PFE(OFFSET($F2338,0,0,-$J$6)))</f>
        <v>-9.3557123687496996E-2</v>
      </c>
      <c r="J2338" s="19"/>
      <c r="K2338" s="139" t="str">
        <f t="shared" ca="1" si="346"/>
        <v>Short</v>
      </c>
      <c r="L2338" s="243" t="e">
        <f t="shared" ca="1" si="341"/>
        <v>#N/A</v>
      </c>
      <c r="M2338" s="242" t="e">
        <f t="shared" ca="1" si="342"/>
        <v>#N/A</v>
      </c>
      <c r="N2338" s="20"/>
      <c r="O2338" s="74">
        <f t="shared" ca="1" si="347"/>
        <v>-1</v>
      </c>
      <c r="P2338" s="75">
        <f t="shared" ca="1" si="339"/>
        <v>0</v>
      </c>
      <c r="Q2338" s="76" t="str">
        <f t="shared" ca="1" si="343"/>
        <v/>
      </c>
      <c r="R2338" s="75"/>
      <c r="S2338" s="77">
        <f t="shared" ca="1" si="340"/>
        <v>-1</v>
      </c>
      <c r="T2338" s="78"/>
      <c r="U2338" s="81">
        <f t="shared" ca="1" si="348"/>
        <v>735</v>
      </c>
      <c r="V2338" s="82">
        <f t="shared" ca="1" si="344"/>
        <v>229263.47999999975</v>
      </c>
      <c r="W2338" s="50"/>
      <c r="X2338" s="50"/>
      <c r="Y2338" s="50"/>
      <c r="Z2338" s="50"/>
      <c r="AA2338" s="50"/>
      <c r="AG2338" s="50"/>
      <c r="AH2338" s="50"/>
      <c r="AI2338" s="50"/>
      <c r="AJ2338" s="50"/>
      <c r="AK2338" s="50"/>
      <c r="AL2338" s="50"/>
      <c r="AM2338" s="50"/>
      <c r="AN2338" s="50"/>
      <c r="AO2338" s="50"/>
      <c r="AP2338" s="138" t="str">
        <f>IF(NOT($AS2338=$AS2339),ROW(),"")</f>
        <v/>
      </c>
      <c r="AQ2338" s="20" t="str">
        <f>IF(NOT(AS2338=AS2339),AS2339,"")</f>
        <v/>
      </c>
      <c r="AR2338" s="20" t="str">
        <f>INDEX($AB$15:$AM$15,MATCH($AS2338,$AB$11:$AM$11,0))</f>
        <v>in</v>
      </c>
      <c r="AS2338" s="20" t="str">
        <f>LEFT(AT2338,4)</f>
        <v>2009</v>
      </c>
      <c r="AT2338" s="139" t="str">
        <f>LEFT(B2338,6)</f>
        <v>200902</v>
      </c>
    </row>
    <row r="2339" spans="2:46" x14ac:dyDescent="0.25">
      <c r="B2339" s="11">
        <f>'Market Data'!B2325</f>
        <v>20090216</v>
      </c>
      <c r="C2339" s="2">
        <f>'Market Data'!C2325</f>
        <v>4662</v>
      </c>
      <c r="D2339" s="2">
        <f>'Market Data'!D2325</f>
        <v>4718</v>
      </c>
      <c r="E2339" s="2">
        <f>'Market Data'!E2325</f>
        <v>4644</v>
      </c>
      <c r="F2339" s="12">
        <f>'Market Data'!F2325</f>
        <v>4654.5</v>
      </c>
      <c r="H2339" s="151">
        <f t="shared" si="345"/>
        <v>2321</v>
      </c>
      <c r="I2339" s="244">
        <f ca="1">IF($H2339&lt;($J$6+1),"",PFE(OFFSET($F2339,0,0,-$J$6)))</f>
        <v>-6.0630100926459284E-2</v>
      </c>
      <c r="J2339" s="19"/>
      <c r="K2339" s="139" t="str">
        <f t="shared" ca="1" si="346"/>
        <v>Short</v>
      </c>
      <c r="L2339" s="243" t="e">
        <f t="shared" ca="1" si="341"/>
        <v>#N/A</v>
      </c>
      <c r="M2339" s="242" t="e">
        <f t="shared" ca="1" si="342"/>
        <v>#N/A</v>
      </c>
      <c r="N2339" s="20"/>
      <c r="O2339" s="74">
        <f t="shared" ca="1" si="347"/>
        <v>-1</v>
      </c>
      <c r="P2339" s="75">
        <f t="shared" ca="1" si="339"/>
        <v>0</v>
      </c>
      <c r="Q2339" s="76" t="str">
        <f t="shared" ca="1" si="343"/>
        <v/>
      </c>
      <c r="R2339" s="75"/>
      <c r="S2339" s="77">
        <f t="shared" ca="1" si="340"/>
        <v>-1</v>
      </c>
      <c r="T2339" s="78"/>
      <c r="U2339" s="81">
        <f t="shared" ca="1" si="348"/>
        <v>1190</v>
      </c>
      <c r="V2339" s="82">
        <f t="shared" ca="1" si="344"/>
        <v>230453.47999999975</v>
      </c>
      <c r="W2339" s="50"/>
      <c r="X2339" s="50"/>
      <c r="Y2339" s="50"/>
      <c r="Z2339" s="50"/>
      <c r="AA2339" s="50"/>
      <c r="AG2339" s="50"/>
      <c r="AH2339" s="50"/>
      <c r="AI2339" s="50"/>
      <c r="AJ2339" s="50"/>
      <c r="AK2339" s="50"/>
      <c r="AL2339" s="50"/>
      <c r="AM2339" s="50"/>
      <c r="AN2339" s="50"/>
      <c r="AO2339" s="50"/>
      <c r="AP2339" s="138" t="str">
        <f>IF(NOT($AS2339=$AS2340),ROW(),"")</f>
        <v/>
      </c>
      <c r="AQ2339" s="20" t="str">
        <f>IF(NOT(AS2339=AS2340),AS2340,"")</f>
        <v/>
      </c>
      <c r="AR2339" s="20" t="str">
        <f>INDEX($AB$15:$AM$15,MATCH($AS2339,$AB$11:$AM$11,0))</f>
        <v>in</v>
      </c>
      <c r="AS2339" s="20" t="str">
        <f>LEFT(AT2339,4)</f>
        <v>2009</v>
      </c>
      <c r="AT2339" s="139" t="str">
        <f>LEFT(B2339,6)</f>
        <v>200902</v>
      </c>
    </row>
    <row r="2340" spans="2:46" x14ac:dyDescent="0.25">
      <c r="B2340" s="11">
        <f>'Market Data'!B2326</f>
        <v>20090217</v>
      </c>
      <c r="C2340" s="2">
        <f>'Market Data'!C2326</f>
        <v>4630.5</v>
      </c>
      <c r="D2340" s="2">
        <f>'Market Data'!D2326</f>
        <v>4636.5</v>
      </c>
      <c r="E2340" s="2">
        <f>'Market Data'!E2326</f>
        <v>4489.5</v>
      </c>
      <c r="F2340" s="12">
        <f>'Market Data'!F2326</f>
        <v>4513</v>
      </c>
      <c r="H2340" s="151">
        <f t="shared" si="345"/>
        <v>2322</v>
      </c>
      <c r="I2340" s="244">
        <f ca="1">IF($H2340&lt;($J$6+1),"",PFE(OFFSET($F2340,0,0,-$J$6)))</f>
        <v>-5.6427073786807745E-2</v>
      </c>
      <c r="J2340" s="19"/>
      <c r="K2340" s="139" t="str">
        <f t="shared" ca="1" si="346"/>
        <v>Short</v>
      </c>
      <c r="L2340" s="243" t="e">
        <f t="shared" ca="1" si="341"/>
        <v>#N/A</v>
      </c>
      <c r="M2340" s="242" t="e">
        <f t="shared" ca="1" si="342"/>
        <v>#N/A</v>
      </c>
      <c r="N2340" s="20"/>
      <c r="O2340" s="74">
        <f t="shared" ca="1" si="347"/>
        <v>-1</v>
      </c>
      <c r="P2340" s="75">
        <f t="shared" ca="1" si="339"/>
        <v>0</v>
      </c>
      <c r="Q2340" s="76" t="str">
        <f t="shared" ca="1" si="343"/>
        <v/>
      </c>
      <c r="R2340" s="75"/>
      <c r="S2340" s="77">
        <f t="shared" ca="1" si="340"/>
        <v>-1</v>
      </c>
      <c r="T2340" s="78"/>
      <c r="U2340" s="81">
        <f t="shared" ca="1" si="348"/>
        <v>4952.5</v>
      </c>
      <c r="V2340" s="82">
        <f t="shared" ca="1" si="344"/>
        <v>235405.97999999975</v>
      </c>
      <c r="W2340" s="50"/>
      <c r="X2340" s="50"/>
      <c r="Y2340" s="50"/>
      <c r="Z2340" s="50"/>
      <c r="AA2340" s="50"/>
      <c r="AG2340" s="50"/>
      <c r="AH2340" s="50"/>
      <c r="AI2340" s="50"/>
      <c r="AJ2340" s="50"/>
      <c r="AK2340" s="50"/>
      <c r="AL2340" s="50"/>
      <c r="AM2340" s="50"/>
      <c r="AN2340" s="50"/>
      <c r="AO2340" s="50"/>
      <c r="AP2340" s="138" t="str">
        <f>IF(NOT($AS2340=$AS2341),ROW(),"")</f>
        <v/>
      </c>
      <c r="AQ2340" s="20" t="str">
        <f>IF(NOT(AS2340=AS2341),AS2341,"")</f>
        <v/>
      </c>
      <c r="AR2340" s="20" t="str">
        <f>INDEX($AB$15:$AM$15,MATCH($AS2340,$AB$11:$AM$11,0))</f>
        <v>in</v>
      </c>
      <c r="AS2340" s="20" t="str">
        <f>LEFT(AT2340,4)</f>
        <v>2009</v>
      </c>
      <c r="AT2340" s="139" t="str">
        <f>LEFT(B2340,6)</f>
        <v>200902</v>
      </c>
    </row>
    <row r="2341" spans="2:46" x14ac:dyDescent="0.25">
      <c r="B2341" s="11">
        <f>'Market Data'!B2327</f>
        <v>20090218</v>
      </c>
      <c r="C2341" s="2">
        <f>'Market Data'!C2327</f>
        <v>4513</v>
      </c>
      <c r="D2341" s="2">
        <f>'Market Data'!D2327</f>
        <v>4546.5</v>
      </c>
      <c r="E2341" s="2">
        <f>'Market Data'!E2327</f>
        <v>4416.5</v>
      </c>
      <c r="F2341" s="12">
        <f>'Market Data'!F2327</f>
        <v>4510</v>
      </c>
      <c r="H2341" s="151">
        <f t="shared" si="345"/>
        <v>2323</v>
      </c>
      <c r="I2341" s="244">
        <f ca="1">IF($H2341&lt;($J$6+1),"",PFE(OFFSET($F2341,0,0,-$J$6)))</f>
        <v>-8.39865105209813E-2</v>
      </c>
      <c r="J2341" s="19"/>
      <c r="K2341" s="139" t="str">
        <f t="shared" ca="1" si="346"/>
        <v>Short</v>
      </c>
      <c r="L2341" s="243" t="e">
        <f t="shared" ca="1" si="341"/>
        <v>#N/A</v>
      </c>
      <c r="M2341" s="242" t="e">
        <f t="shared" ca="1" si="342"/>
        <v>#N/A</v>
      </c>
      <c r="N2341" s="20"/>
      <c r="O2341" s="74">
        <f t="shared" ca="1" si="347"/>
        <v>-1</v>
      </c>
      <c r="P2341" s="75">
        <f t="shared" ca="1" si="339"/>
        <v>0</v>
      </c>
      <c r="Q2341" s="76" t="str">
        <f t="shared" ca="1" si="343"/>
        <v/>
      </c>
      <c r="R2341" s="75"/>
      <c r="S2341" s="77">
        <f t="shared" ca="1" si="340"/>
        <v>-1</v>
      </c>
      <c r="T2341" s="78"/>
      <c r="U2341" s="81">
        <f t="shared" ca="1" si="348"/>
        <v>105</v>
      </c>
      <c r="V2341" s="82">
        <f t="shared" ca="1" si="344"/>
        <v>235510.97999999975</v>
      </c>
      <c r="W2341" s="50"/>
      <c r="X2341" s="50"/>
      <c r="Y2341" s="50"/>
      <c r="Z2341" s="50"/>
      <c r="AA2341" s="50"/>
      <c r="AG2341" s="50"/>
      <c r="AH2341" s="50"/>
      <c r="AI2341" s="50"/>
      <c r="AJ2341" s="50"/>
      <c r="AK2341" s="50"/>
      <c r="AL2341" s="50"/>
      <c r="AM2341" s="50"/>
      <c r="AN2341" s="50"/>
      <c r="AO2341" s="50"/>
      <c r="AP2341" s="138" t="str">
        <f>IF(NOT($AS2341=$AS2342),ROW(),"")</f>
        <v/>
      </c>
      <c r="AQ2341" s="20" t="str">
        <f>IF(NOT(AS2341=AS2342),AS2342,"")</f>
        <v/>
      </c>
      <c r="AR2341" s="20" t="str">
        <f>INDEX($AB$15:$AM$15,MATCH($AS2341,$AB$11:$AM$11,0))</f>
        <v>in</v>
      </c>
      <c r="AS2341" s="20" t="str">
        <f>LEFT(AT2341,4)</f>
        <v>2009</v>
      </c>
      <c r="AT2341" s="139" t="str">
        <f>LEFT(B2341,6)</f>
        <v>200902</v>
      </c>
    </row>
    <row r="2342" spans="2:46" x14ac:dyDescent="0.25">
      <c r="B2342" s="11">
        <f>'Market Data'!B2328</f>
        <v>20090219</v>
      </c>
      <c r="C2342" s="2">
        <f>'Market Data'!C2328</f>
        <v>4491</v>
      </c>
      <c r="D2342" s="2">
        <f>'Market Data'!D2328</f>
        <v>4570</v>
      </c>
      <c r="E2342" s="2">
        <f>'Market Data'!E2328</f>
        <v>4457.5</v>
      </c>
      <c r="F2342" s="12">
        <f>'Market Data'!F2328</f>
        <v>4479.5</v>
      </c>
      <c r="H2342" s="151">
        <f t="shared" si="345"/>
        <v>2324</v>
      </c>
      <c r="I2342" s="244">
        <f ca="1">IF($H2342&lt;($J$6+1),"",PFE(OFFSET($F2342,0,0,-$J$6)))</f>
        <v>-8.403874459783818E-2</v>
      </c>
      <c r="J2342" s="19"/>
      <c r="K2342" s="139" t="str">
        <f t="shared" ca="1" si="346"/>
        <v>Short</v>
      </c>
      <c r="L2342" s="243" t="e">
        <f t="shared" ca="1" si="341"/>
        <v>#N/A</v>
      </c>
      <c r="M2342" s="242" t="e">
        <f t="shared" ca="1" si="342"/>
        <v>#N/A</v>
      </c>
      <c r="N2342" s="20"/>
      <c r="O2342" s="74">
        <f t="shared" ca="1" si="347"/>
        <v>-1</v>
      </c>
      <c r="P2342" s="75">
        <f t="shared" ca="1" si="339"/>
        <v>0</v>
      </c>
      <c r="Q2342" s="76" t="str">
        <f t="shared" ca="1" si="343"/>
        <v/>
      </c>
      <c r="R2342" s="75"/>
      <c r="S2342" s="77">
        <f t="shared" ca="1" si="340"/>
        <v>-1</v>
      </c>
      <c r="T2342" s="78"/>
      <c r="U2342" s="81">
        <f t="shared" ca="1" si="348"/>
        <v>1067.5</v>
      </c>
      <c r="V2342" s="82">
        <f t="shared" ca="1" si="344"/>
        <v>236578.47999999975</v>
      </c>
      <c r="W2342" s="50"/>
      <c r="X2342" s="50"/>
      <c r="Y2342" s="50"/>
      <c r="Z2342" s="50"/>
      <c r="AA2342" s="50"/>
      <c r="AG2342" s="50"/>
      <c r="AH2342" s="50"/>
      <c r="AI2342" s="50"/>
      <c r="AJ2342" s="50"/>
      <c r="AK2342" s="50"/>
      <c r="AL2342" s="50"/>
      <c r="AM2342" s="50"/>
      <c r="AN2342" s="50"/>
      <c r="AO2342" s="50"/>
      <c r="AP2342" s="138" t="str">
        <f>IF(NOT($AS2342=$AS2343),ROW(),"")</f>
        <v/>
      </c>
      <c r="AQ2342" s="20" t="str">
        <f>IF(NOT(AS2342=AS2343),AS2343,"")</f>
        <v/>
      </c>
      <c r="AR2342" s="20" t="str">
        <f>INDEX($AB$15:$AM$15,MATCH($AS2342,$AB$11:$AM$11,0))</f>
        <v>in</v>
      </c>
      <c r="AS2342" s="20" t="str">
        <f>LEFT(AT2342,4)</f>
        <v>2009</v>
      </c>
      <c r="AT2342" s="139" t="str">
        <f>LEFT(B2342,6)</f>
        <v>200902</v>
      </c>
    </row>
    <row r="2343" spans="2:46" x14ac:dyDescent="0.25">
      <c r="B2343" s="11">
        <f>'Market Data'!B2329</f>
        <v>20090220</v>
      </c>
      <c r="C2343" s="2">
        <f>'Market Data'!C2329</f>
        <v>4413.5</v>
      </c>
      <c r="D2343" s="2">
        <f>'Market Data'!D2329</f>
        <v>4434</v>
      </c>
      <c r="E2343" s="2">
        <f>'Market Data'!E2329</f>
        <v>4279</v>
      </c>
      <c r="F2343" s="12">
        <f>'Market Data'!F2329</f>
        <v>4300</v>
      </c>
      <c r="H2343" s="151">
        <f t="shared" si="345"/>
        <v>2325</v>
      </c>
      <c r="I2343" s="244">
        <f ca="1">IF($H2343&lt;($J$6+1),"",PFE(OFFSET($F2343,0,0,-$J$6)))</f>
        <v>-8.3463895797467089E-2</v>
      </c>
      <c r="J2343" s="19"/>
      <c r="K2343" s="139" t="str">
        <f t="shared" ca="1" si="346"/>
        <v>Short</v>
      </c>
      <c r="L2343" s="243" t="e">
        <f t="shared" ca="1" si="341"/>
        <v>#N/A</v>
      </c>
      <c r="M2343" s="242" t="e">
        <f t="shared" ca="1" si="342"/>
        <v>#N/A</v>
      </c>
      <c r="N2343" s="20"/>
      <c r="O2343" s="74">
        <f t="shared" ca="1" si="347"/>
        <v>-1</v>
      </c>
      <c r="P2343" s="75">
        <f t="shared" ca="1" si="339"/>
        <v>0</v>
      </c>
      <c r="Q2343" s="76" t="str">
        <f t="shared" ca="1" si="343"/>
        <v/>
      </c>
      <c r="R2343" s="75"/>
      <c r="S2343" s="77">
        <f t="shared" ca="1" si="340"/>
        <v>-1</v>
      </c>
      <c r="T2343" s="78"/>
      <c r="U2343" s="81">
        <f t="shared" ca="1" si="348"/>
        <v>6282.5</v>
      </c>
      <c r="V2343" s="82">
        <f t="shared" ca="1" si="344"/>
        <v>242860.97999999975</v>
      </c>
      <c r="W2343" s="50"/>
      <c r="X2343" s="50"/>
      <c r="Y2343" s="50"/>
      <c r="Z2343" s="50"/>
      <c r="AA2343" s="50"/>
      <c r="AG2343" s="50"/>
      <c r="AH2343" s="50"/>
      <c r="AI2343" s="50"/>
      <c r="AJ2343" s="50"/>
      <c r="AK2343" s="50"/>
      <c r="AL2343" s="50"/>
      <c r="AM2343" s="50"/>
      <c r="AN2343" s="50"/>
      <c r="AO2343" s="50"/>
      <c r="AP2343" s="138" t="str">
        <f>IF(NOT($AS2343=$AS2344),ROW(),"")</f>
        <v/>
      </c>
      <c r="AQ2343" s="20" t="str">
        <f>IF(NOT(AS2343=AS2344),AS2344,"")</f>
        <v/>
      </c>
      <c r="AR2343" s="20" t="str">
        <f>INDEX($AB$15:$AM$15,MATCH($AS2343,$AB$11:$AM$11,0))</f>
        <v>in</v>
      </c>
      <c r="AS2343" s="20" t="str">
        <f>LEFT(AT2343,4)</f>
        <v>2009</v>
      </c>
      <c r="AT2343" s="139" t="str">
        <f>LEFT(B2343,6)</f>
        <v>200902</v>
      </c>
    </row>
    <row r="2344" spans="2:46" x14ac:dyDescent="0.25">
      <c r="B2344" s="11">
        <f>'Market Data'!B2330</f>
        <v>20090223</v>
      </c>
      <c r="C2344" s="2">
        <f>'Market Data'!C2330</f>
        <v>4345</v>
      </c>
      <c r="D2344" s="2">
        <f>'Market Data'!D2330</f>
        <v>4407.5</v>
      </c>
      <c r="E2344" s="2">
        <f>'Market Data'!E2330</f>
        <v>4176</v>
      </c>
      <c r="F2344" s="12">
        <f>'Market Data'!F2330</f>
        <v>4177</v>
      </c>
      <c r="H2344" s="151">
        <f t="shared" si="345"/>
        <v>2326</v>
      </c>
      <c r="I2344" s="244">
        <f ca="1">IF($H2344&lt;($J$6+1),"",PFE(OFFSET($F2344,0,0,-$J$6)))</f>
        <v>-8.3516182330694577E-2</v>
      </c>
      <c r="J2344" s="19"/>
      <c r="K2344" s="139" t="str">
        <f t="shared" ca="1" si="346"/>
        <v>Short</v>
      </c>
      <c r="L2344" s="243" t="e">
        <f t="shared" ca="1" si="341"/>
        <v>#N/A</v>
      </c>
      <c r="M2344" s="242" t="e">
        <f t="shared" ca="1" si="342"/>
        <v>#N/A</v>
      </c>
      <c r="N2344" s="20"/>
      <c r="O2344" s="74">
        <f t="shared" ca="1" si="347"/>
        <v>-1</v>
      </c>
      <c r="P2344" s="75">
        <f t="shared" ca="1" si="339"/>
        <v>0</v>
      </c>
      <c r="Q2344" s="76" t="str">
        <f t="shared" ca="1" si="343"/>
        <v/>
      </c>
      <c r="R2344" s="75"/>
      <c r="S2344" s="77">
        <f t="shared" ca="1" si="340"/>
        <v>-1</v>
      </c>
      <c r="T2344" s="78"/>
      <c r="U2344" s="81">
        <f t="shared" ca="1" si="348"/>
        <v>4305</v>
      </c>
      <c r="V2344" s="82">
        <f t="shared" ca="1" si="344"/>
        <v>247165.97999999975</v>
      </c>
      <c r="W2344" s="50"/>
      <c r="X2344" s="50"/>
      <c r="Y2344" s="50"/>
      <c r="Z2344" s="50"/>
      <c r="AA2344" s="50"/>
      <c r="AG2344" s="50"/>
      <c r="AH2344" s="50"/>
      <c r="AI2344" s="50"/>
      <c r="AJ2344" s="50"/>
      <c r="AK2344" s="50"/>
      <c r="AL2344" s="50"/>
      <c r="AM2344" s="50"/>
      <c r="AN2344" s="50"/>
      <c r="AO2344" s="50"/>
      <c r="AP2344" s="138" t="str">
        <f>IF(NOT($AS2344=$AS2345),ROW(),"")</f>
        <v/>
      </c>
      <c r="AQ2344" s="20" t="str">
        <f>IF(NOT(AS2344=AS2345),AS2345,"")</f>
        <v/>
      </c>
      <c r="AR2344" s="20" t="str">
        <f>INDEX($AB$15:$AM$15,MATCH($AS2344,$AB$11:$AM$11,0))</f>
        <v>in</v>
      </c>
      <c r="AS2344" s="20" t="str">
        <f>LEFT(AT2344,4)</f>
        <v>2009</v>
      </c>
      <c r="AT2344" s="139" t="str">
        <f>LEFT(B2344,6)</f>
        <v>200902</v>
      </c>
    </row>
    <row r="2345" spans="2:46" x14ac:dyDescent="0.25">
      <c r="B2345" s="11">
        <f>'Market Data'!B2331</f>
        <v>20090224</v>
      </c>
      <c r="C2345" s="2">
        <f>'Market Data'!C2331</f>
        <v>4194</v>
      </c>
      <c r="D2345" s="2">
        <f>'Market Data'!D2331</f>
        <v>4226.5</v>
      </c>
      <c r="E2345" s="2">
        <f>'Market Data'!E2331</f>
        <v>4108.5</v>
      </c>
      <c r="F2345" s="12">
        <f>'Market Data'!F2331</f>
        <v>4192.5</v>
      </c>
      <c r="H2345" s="151">
        <f t="shared" si="345"/>
        <v>2327</v>
      </c>
      <c r="I2345" s="244">
        <f ca="1">IF($H2345&lt;($J$6+1),"",PFE(OFFSET($F2345,0,0,-$J$6)))</f>
        <v>-6.4270419728859413E-2</v>
      </c>
      <c r="J2345" s="19"/>
      <c r="K2345" s="139" t="str">
        <f t="shared" ca="1" si="346"/>
        <v>Short</v>
      </c>
      <c r="L2345" s="243" t="e">
        <f t="shared" ca="1" si="341"/>
        <v>#N/A</v>
      </c>
      <c r="M2345" s="242" t="e">
        <f t="shared" ca="1" si="342"/>
        <v>#N/A</v>
      </c>
      <c r="N2345" s="20"/>
      <c r="O2345" s="74">
        <f t="shared" ca="1" si="347"/>
        <v>-1</v>
      </c>
      <c r="P2345" s="75">
        <f t="shared" ca="1" si="339"/>
        <v>0</v>
      </c>
      <c r="Q2345" s="76" t="str">
        <f t="shared" ca="1" si="343"/>
        <v/>
      </c>
      <c r="R2345" s="75"/>
      <c r="S2345" s="77">
        <f t="shared" ca="1" si="340"/>
        <v>-1</v>
      </c>
      <c r="T2345" s="78"/>
      <c r="U2345" s="81">
        <f t="shared" ca="1" si="348"/>
        <v>-542.5</v>
      </c>
      <c r="V2345" s="82">
        <f t="shared" ca="1" si="344"/>
        <v>246623.47999999975</v>
      </c>
      <c r="W2345" s="50"/>
      <c r="X2345" s="50"/>
      <c r="Y2345" s="50"/>
      <c r="Z2345" s="50"/>
      <c r="AA2345" s="50"/>
      <c r="AG2345" s="50"/>
      <c r="AH2345" s="50"/>
      <c r="AI2345" s="50"/>
      <c r="AJ2345" s="50"/>
      <c r="AK2345" s="50"/>
      <c r="AL2345" s="50"/>
      <c r="AM2345" s="50"/>
      <c r="AN2345" s="50"/>
      <c r="AO2345" s="50"/>
      <c r="AP2345" s="138" t="str">
        <f>IF(NOT($AS2345=$AS2346),ROW(),"")</f>
        <v/>
      </c>
      <c r="AQ2345" s="20" t="str">
        <f>IF(NOT(AS2345=AS2346),AS2346,"")</f>
        <v/>
      </c>
      <c r="AR2345" s="20" t="str">
        <f>INDEX($AB$15:$AM$15,MATCH($AS2345,$AB$11:$AM$11,0))</f>
        <v>in</v>
      </c>
      <c r="AS2345" s="20" t="str">
        <f>LEFT(AT2345,4)</f>
        <v>2009</v>
      </c>
      <c r="AT2345" s="139" t="str">
        <f>LEFT(B2345,6)</f>
        <v>200902</v>
      </c>
    </row>
    <row r="2346" spans="2:46" x14ac:dyDescent="0.25">
      <c r="B2346" s="11">
        <f>'Market Data'!B2332</f>
        <v>20090225</v>
      </c>
      <c r="C2346" s="2">
        <f>'Market Data'!C2332</f>
        <v>4220</v>
      </c>
      <c r="D2346" s="2">
        <f>'Market Data'!D2332</f>
        <v>4271</v>
      </c>
      <c r="E2346" s="2">
        <f>'Market Data'!E2332</f>
        <v>4081.5</v>
      </c>
      <c r="F2346" s="12">
        <f>'Market Data'!F2332</f>
        <v>4122</v>
      </c>
      <c r="H2346" s="151">
        <f t="shared" si="345"/>
        <v>2328</v>
      </c>
      <c r="I2346" s="244">
        <f ca="1">IF($H2346&lt;($J$6+1),"",PFE(OFFSET($F2346,0,0,-$J$6)))</f>
        <v>-5.8243097392800904E-2</v>
      </c>
      <c r="J2346" s="19"/>
      <c r="K2346" s="139" t="str">
        <f t="shared" ca="1" si="346"/>
        <v>Short</v>
      </c>
      <c r="L2346" s="243" t="e">
        <f t="shared" ca="1" si="341"/>
        <v>#N/A</v>
      </c>
      <c r="M2346" s="242" t="e">
        <f t="shared" ca="1" si="342"/>
        <v>#N/A</v>
      </c>
      <c r="N2346" s="20"/>
      <c r="O2346" s="74">
        <f t="shared" ca="1" si="347"/>
        <v>-1</v>
      </c>
      <c r="P2346" s="75">
        <f t="shared" ca="1" si="339"/>
        <v>0</v>
      </c>
      <c r="Q2346" s="76" t="str">
        <f t="shared" ca="1" si="343"/>
        <v/>
      </c>
      <c r="R2346" s="75"/>
      <c r="S2346" s="77">
        <f t="shared" ca="1" si="340"/>
        <v>-1</v>
      </c>
      <c r="T2346" s="78"/>
      <c r="U2346" s="81">
        <f t="shared" ca="1" si="348"/>
        <v>2467.5</v>
      </c>
      <c r="V2346" s="82">
        <f t="shared" ca="1" si="344"/>
        <v>249090.97999999975</v>
      </c>
      <c r="W2346" s="50"/>
      <c r="X2346" s="50"/>
      <c r="Y2346" s="50"/>
      <c r="Z2346" s="50"/>
      <c r="AA2346" s="50"/>
      <c r="AG2346" s="50"/>
      <c r="AH2346" s="50"/>
      <c r="AI2346" s="50"/>
      <c r="AJ2346" s="50"/>
      <c r="AK2346" s="50"/>
      <c r="AL2346" s="50"/>
      <c r="AM2346" s="50"/>
      <c r="AN2346" s="50"/>
      <c r="AO2346" s="50"/>
      <c r="AP2346" s="138" t="str">
        <f>IF(NOT($AS2346=$AS2347),ROW(),"")</f>
        <v/>
      </c>
      <c r="AQ2346" s="20" t="str">
        <f>IF(NOT(AS2346=AS2347),AS2347,"")</f>
        <v/>
      </c>
      <c r="AR2346" s="20" t="str">
        <f>INDEX($AB$15:$AM$15,MATCH($AS2346,$AB$11:$AM$11,0))</f>
        <v>in</v>
      </c>
      <c r="AS2346" s="20" t="str">
        <f>LEFT(AT2346,4)</f>
        <v>2009</v>
      </c>
      <c r="AT2346" s="139" t="str">
        <f>LEFT(B2346,6)</f>
        <v>200902</v>
      </c>
    </row>
    <row r="2347" spans="2:46" x14ac:dyDescent="0.25">
      <c r="B2347" s="11">
        <f>'Market Data'!B2333</f>
        <v>20090226</v>
      </c>
      <c r="C2347" s="2">
        <f>'Market Data'!C2333</f>
        <v>4161.5</v>
      </c>
      <c r="D2347" s="2">
        <f>'Market Data'!D2333</f>
        <v>4283.5</v>
      </c>
      <c r="E2347" s="2">
        <f>'Market Data'!E2333</f>
        <v>4142</v>
      </c>
      <c r="F2347" s="12">
        <f>'Market Data'!F2333</f>
        <v>4206.5</v>
      </c>
      <c r="H2347" s="151">
        <f t="shared" si="345"/>
        <v>2329</v>
      </c>
      <c r="I2347" s="244">
        <f ca="1">IF($H2347&lt;($J$6+1),"",PFE(OFFSET($F2347,0,0,-$J$6)))</f>
        <v>-5.5427079718076554E-2</v>
      </c>
      <c r="J2347" s="19"/>
      <c r="K2347" s="139" t="str">
        <f t="shared" ca="1" si="346"/>
        <v>Short</v>
      </c>
      <c r="L2347" s="243" t="e">
        <f t="shared" ca="1" si="341"/>
        <v>#N/A</v>
      </c>
      <c r="M2347" s="242" t="e">
        <f t="shared" ca="1" si="342"/>
        <v>#N/A</v>
      </c>
      <c r="N2347" s="20"/>
      <c r="O2347" s="74">
        <f t="shared" ca="1" si="347"/>
        <v>-1</v>
      </c>
      <c r="P2347" s="75">
        <f t="shared" ca="1" si="339"/>
        <v>0</v>
      </c>
      <c r="Q2347" s="76" t="str">
        <f t="shared" ca="1" si="343"/>
        <v/>
      </c>
      <c r="R2347" s="75"/>
      <c r="S2347" s="77">
        <f t="shared" ca="1" si="340"/>
        <v>-1</v>
      </c>
      <c r="T2347" s="78"/>
      <c r="U2347" s="81">
        <f t="shared" ca="1" si="348"/>
        <v>-2957.5</v>
      </c>
      <c r="V2347" s="82">
        <f t="shared" ca="1" si="344"/>
        <v>246133.47999999975</v>
      </c>
      <c r="W2347" s="50"/>
      <c r="X2347" s="50"/>
      <c r="Y2347" s="50"/>
      <c r="Z2347" s="50"/>
      <c r="AA2347" s="50"/>
      <c r="AG2347" s="50"/>
      <c r="AH2347" s="50"/>
      <c r="AI2347" s="50"/>
      <c r="AJ2347" s="50"/>
      <c r="AK2347" s="50"/>
      <c r="AL2347" s="50"/>
      <c r="AM2347" s="50"/>
      <c r="AN2347" s="50"/>
      <c r="AO2347" s="50"/>
      <c r="AP2347" s="138" t="str">
        <f>IF(NOT($AS2347=$AS2348),ROW(),"")</f>
        <v/>
      </c>
      <c r="AQ2347" s="20" t="str">
        <f>IF(NOT(AS2347=AS2348),AS2348,"")</f>
        <v/>
      </c>
      <c r="AR2347" s="20" t="str">
        <f>INDEX($AB$15:$AM$15,MATCH($AS2347,$AB$11:$AM$11,0))</f>
        <v>in</v>
      </c>
      <c r="AS2347" s="20" t="str">
        <f>LEFT(AT2347,4)</f>
        <v>2009</v>
      </c>
      <c r="AT2347" s="139" t="str">
        <f>LEFT(B2347,6)</f>
        <v>200902</v>
      </c>
    </row>
    <row r="2348" spans="2:46" x14ac:dyDescent="0.25">
      <c r="B2348" s="11">
        <f>'Market Data'!B2334</f>
        <v>20090227</v>
      </c>
      <c r="C2348" s="2">
        <f>'Market Data'!C2334</f>
        <v>4164.5</v>
      </c>
      <c r="D2348" s="2">
        <f>'Market Data'!D2334</f>
        <v>4195.5</v>
      </c>
      <c r="E2348" s="2">
        <f>'Market Data'!E2334</f>
        <v>4052.5</v>
      </c>
      <c r="F2348" s="12">
        <f>'Market Data'!F2334</f>
        <v>4163.5</v>
      </c>
      <c r="H2348" s="151">
        <f t="shared" si="345"/>
        <v>2330</v>
      </c>
      <c r="I2348" s="244">
        <f ca="1">IF($H2348&lt;($J$6+1),"",PFE(OFFSET($F2348,0,0,-$J$6)))</f>
        <v>-0.10896391342610069</v>
      </c>
      <c r="J2348" s="19"/>
      <c r="K2348" s="139" t="str">
        <f t="shared" ca="1" si="346"/>
        <v>Short</v>
      </c>
      <c r="L2348" s="243" t="e">
        <f t="shared" ca="1" si="341"/>
        <v>#N/A</v>
      </c>
      <c r="M2348" s="242" t="e">
        <f t="shared" ca="1" si="342"/>
        <v>#N/A</v>
      </c>
      <c r="N2348" s="20"/>
      <c r="O2348" s="74">
        <f t="shared" ca="1" si="347"/>
        <v>-1</v>
      </c>
      <c r="P2348" s="75">
        <f t="shared" ca="1" si="339"/>
        <v>0</v>
      </c>
      <c r="Q2348" s="76" t="str">
        <f t="shared" ca="1" si="343"/>
        <v/>
      </c>
      <c r="R2348" s="75"/>
      <c r="S2348" s="77">
        <f t="shared" ca="1" si="340"/>
        <v>-1</v>
      </c>
      <c r="T2348" s="78"/>
      <c r="U2348" s="81">
        <f t="shared" ca="1" si="348"/>
        <v>1505</v>
      </c>
      <c r="V2348" s="82">
        <f t="shared" ca="1" si="344"/>
        <v>247638.47999999975</v>
      </c>
      <c r="W2348" s="50"/>
      <c r="X2348" s="50"/>
      <c r="Y2348" s="50"/>
      <c r="Z2348" s="50"/>
      <c r="AA2348" s="50"/>
      <c r="AG2348" s="50"/>
      <c r="AH2348" s="50"/>
      <c r="AI2348" s="50"/>
      <c r="AJ2348" s="50"/>
      <c r="AK2348" s="50"/>
      <c r="AL2348" s="50"/>
      <c r="AM2348" s="50"/>
      <c r="AN2348" s="50"/>
      <c r="AO2348" s="50"/>
      <c r="AP2348" s="138" t="str">
        <f>IF(NOT($AS2348=$AS2349),ROW(),"")</f>
        <v/>
      </c>
      <c r="AQ2348" s="20" t="str">
        <f>IF(NOT(AS2348=AS2349),AS2349,"")</f>
        <v/>
      </c>
      <c r="AR2348" s="20" t="str">
        <f>INDEX($AB$15:$AM$15,MATCH($AS2348,$AB$11:$AM$11,0))</f>
        <v>in</v>
      </c>
      <c r="AS2348" s="20" t="str">
        <f>LEFT(AT2348,4)</f>
        <v>2009</v>
      </c>
      <c r="AT2348" s="139" t="str">
        <f>LEFT(B2348,6)</f>
        <v>200902</v>
      </c>
    </row>
    <row r="2349" spans="2:46" x14ac:dyDescent="0.25">
      <c r="B2349" s="11">
        <f>'Market Data'!B2335</f>
        <v>20090302</v>
      </c>
      <c r="C2349" s="2">
        <f>'Market Data'!C2335</f>
        <v>4064.5</v>
      </c>
      <c r="D2349" s="2">
        <f>'Market Data'!D2335</f>
        <v>4077.5</v>
      </c>
      <c r="E2349" s="2">
        <f>'Market Data'!E2335</f>
        <v>3970.5</v>
      </c>
      <c r="F2349" s="12">
        <f>'Market Data'!F2335</f>
        <v>3978</v>
      </c>
      <c r="H2349" s="151">
        <f t="shared" si="345"/>
        <v>2331</v>
      </c>
      <c r="I2349" s="244">
        <f ca="1">IF($H2349&lt;($J$6+1),"",PFE(OFFSET($F2349,0,0,-$J$6)))</f>
        <v>-0.14141797116360463</v>
      </c>
      <c r="J2349" s="19"/>
      <c r="K2349" s="139" t="str">
        <f t="shared" ca="1" si="346"/>
        <v>Short</v>
      </c>
      <c r="L2349" s="243" t="e">
        <f t="shared" ca="1" si="341"/>
        <v>#N/A</v>
      </c>
      <c r="M2349" s="242" t="e">
        <f t="shared" ca="1" si="342"/>
        <v>#N/A</v>
      </c>
      <c r="N2349" s="20"/>
      <c r="O2349" s="74">
        <f t="shared" ca="1" si="347"/>
        <v>-1</v>
      </c>
      <c r="P2349" s="75">
        <f t="shared" ca="1" si="339"/>
        <v>0</v>
      </c>
      <c r="Q2349" s="76" t="str">
        <f t="shared" ca="1" si="343"/>
        <v/>
      </c>
      <c r="R2349" s="75"/>
      <c r="S2349" s="77">
        <f t="shared" ca="1" si="340"/>
        <v>-1</v>
      </c>
      <c r="T2349" s="78"/>
      <c r="U2349" s="81">
        <f t="shared" ca="1" si="348"/>
        <v>6492.5</v>
      </c>
      <c r="V2349" s="82">
        <f t="shared" ca="1" si="344"/>
        <v>254130.97999999975</v>
      </c>
      <c r="W2349" s="50"/>
      <c r="X2349" s="50"/>
      <c r="Y2349" s="50"/>
      <c r="Z2349" s="50"/>
      <c r="AA2349" s="50"/>
      <c r="AG2349" s="50"/>
      <c r="AH2349" s="50"/>
      <c r="AI2349" s="50"/>
      <c r="AJ2349" s="50"/>
      <c r="AK2349" s="50"/>
      <c r="AL2349" s="50"/>
      <c r="AM2349" s="50"/>
      <c r="AN2349" s="50"/>
      <c r="AO2349" s="50"/>
      <c r="AP2349" s="138" t="str">
        <f>IF(NOT($AS2349=$AS2350),ROW(),"")</f>
        <v/>
      </c>
      <c r="AQ2349" s="20" t="str">
        <f>IF(NOT(AS2349=AS2350),AS2350,"")</f>
        <v/>
      </c>
      <c r="AR2349" s="20" t="str">
        <f>INDEX($AB$15:$AM$15,MATCH($AS2349,$AB$11:$AM$11,0))</f>
        <v>in</v>
      </c>
      <c r="AS2349" s="20" t="str">
        <f>LEFT(AT2349,4)</f>
        <v>2009</v>
      </c>
      <c r="AT2349" s="139" t="str">
        <f>LEFT(B2349,6)</f>
        <v>200903</v>
      </c>
    </row>
    <row r="2350" spans="2:46" x14ac:dyDescent="0.25">
      <c r="B2350" s="11">
        <f>'Market Data'!B2336</f>
        <v>20090303</v>
      </c>
      <c r="C2350" s="2">
        <f>'Market Data'!C2336</f>
        <v>4025</v>
      </c>
      <c r="D2350" s="2">
        <f>'Market Data'!D2336</f>
        <v>4050</v>
      </c>
      <c r="E2350" s="2">
        <f>'Market Data'!E2336</f>
        <v>3960</v>
      </c>
      <c r="F2350" s="12">
        <f>'Market Data'!F2336</f>
        <v>3997.5</v>
      </c>
      <c r="H2350" s="151">
        <f t="shared" si="345"/>
        <v>2332</v>
      </c>
      <c r="I2350" s="244">
        <f ca="1">IF($H2350&lt;($J$6+1),"",PFE(OFFSET($F2350,0,0,-$J$6)))</f>
        <v>-0.14715753972026219</v>
      </c>
      <c r="J2350" s="19"/>
      <c r="K2350" s="139" t="str">
        <f t="shared" ca="1" si="346"/>
        <v>Short</v>
      </c>
      <c r="L2350" s="243" t="e">
        <f t="shared" ca="1" si="341"/>
        <v>#N/A</v>
      </c>
      <c r="M2350" s="242" t="e">
        <f t="shared" ca="1" si="342"/>
        <v>#N/A</v>
      </c>
      <c r="N2350" s="20"/>
      <c r="O2350" s="74">
        <f t="shared" ca="1" si="347"/>
        <v>-1</v>
      </c>
      <c r="P2350" s="75">
        <f t="shared" ca="1" si="339"/>
        <v>0</v>
      </c>
      <c r="Q2350" s="76" t="str">
        <f t="shared" ca="1" si="343"/>
        <v/>
      </c>
      <c r="R2350" s="75"/>
      <c r="S2350" s="77">
        <f t="shared" ca="1" si="340"/>
        <v>-1</v>
      </c>
      <c r="T2350" s="78"/>
      <c r="U2350" s="81">
        <f t="shared" ca="1" si="348"/>
        <v>-682.5</v>
      </c>
      <c r="V2350" s="82">
        <f t="shared" ca="1" si="344"/>
        <v>253448.47999999975</v>
      </c>
      <c r="W2350" s="50"/>
      <c r="X2350" s="50"/>
      <c r="Y2350" s="50"/>
      <c r="Z2350" s="50"/>
      <c r="AA2350" s="50"/>
      <c r="AG2350" s="50"/>
      <c r="AH2350" s="50"/>
      <c r="AI2350" s="50"/>
      <c r="AJ2350" s="50"/>
      <c r="AK2350" s="50"/>
      <c r="AL2350" s="50"/>
      <c r="AM2350" s="50"/>
      <c r="AN2350" s="50"/>
      <c r="AO2350" s="50"/>
      <c r="AP2350" s="138" t="str">
        <f>IF(NOT($AS2350=$AS2351),ROW(),"")</f>
        <v/>
      </c>
      <c r="AQ2350" s="20" t="str">
        <f>IF(NOT(AS2350=AS2351),AS2351,"")</f>
        <v/>
      </c>
      <c r="AR2350" s="20" t="str">
        <f>INDEX($AB$15:$AM$15,MATCH($AS2350,$AB$11:$AM$11,0))</f>
        <v>in</v>
      </c>
      <c r="AS2350" s="20" t="str">
        <f>LEFT(AT2350,4)</f>
        <v>2009</v>
      </c>
      <c r="AT2350" s="139" t="str">
        <f>LEFT(B2350,6)</f>
        <v>200903</v>
      </c>
    </row>
    <row r="2351" spans="2:46" x14ac:dyDescent="0.25">
      <c r="B2351" s="11">
        <f>'Market Data'!B2337</f>
        <v>20090304</v>
      </c>
      <c r="C2351" s="2">
        <f>'Market Data'!C2337</f>
        <v>4021</v>
      </c>
      <c r="D2351" s="2">
        <f>'Market Data'!D2337</f>
        <v>4194</v>
      </c>
      <c r="E2351" s="2">
        <f>'Market Data'!E2337</f>
        <v>4016</v>
      </c>
      <c r="F2351" s="12">
        <f>'Market Data'!F2337</f>
        <v>4163.5</v>
      </c>
      <c r="H2351" s="151">
        <f t="shared" si="345"/>
        <v>2333</v>
      </c>
      <c r="I2351" s="244">
        <f ca="1">IF($H2351&lt;($J$6+1),"",PFE(OFFSET($F2351,0,0,-$J$6)))</f>
        <v>-0.15099348670966758</v>
      </c>
      <c r="J2351" s="19"/>
      <c r="K2351" s="139" t="str">
        <f t="shared" ca="1" si="346"/>
        <v>Short</v>
      </c>
      <c r="L2351" s="243" t="e">
        <f t="shared" ca="1" si="341"/>
        <v>#N/A</v>
      </c>
      <c r="M2351" s="242" t="e">
        <f t="shared" ca="1" si="342"/>
        <v>#N/A</v>
      </c>
      <c r="N2351" s="20"/>
      <c r="O2351" s="74">
        <f t="shared" ca="1" si="347"/>
        <v>-1</v>
      </c>
      <c r="P2351" s="75">
        <f t="shared" ca="1" si="339"/>
        <v>0</v>
      </c>
      <c r="Q2351" s="76" t="str">
        <f t="shared" ca="1" si="343"/>
        <v/>
      </c>
      <c r="R2351" s="75"/>
      <c r="S2351" s="77">
        <f t="shared" ca="1" si="340"/>
        <v>-1</v>
      </c>
      <c r="T2351" s="78"/>
      <c r="U2351" s="81">
        <f t="shared" ca="1" si="348"/>
        <v>-5810</v>
      </c>
      <c r="V2351" s="82">
        <f t="shared" ca="1" si="344"/>
        <v>247638.47999999975</v>
      </c>
      <c r="W2351" s="50"/>
      <c r="X2351" s="50"/>
      <c r="Y2351" s="50"/>
      <c r="Z2351" s="50"/>
      <c r="AA2351" s="50"/>
      <c r="AG2351" s="50"/>
      <c r="AH2351" s="50"/>
      <c r="AI2351" s="50"/>
      <c r="AJ2351" s="50"/>
      <c r="AK2351" s="50"/>
      <c r="AL2351" s="50"/>
      <c r="AM2351" s="50"/>
      <c r="AN2351" s="50"/>
      <c r="AO2351" s="50"/>
      <c r="AP2351" s="138" t="str">
        <f>IF(NOT($AS2351=$AS2352),ROW(),"")</f>
        <v/>
      </c>
      <c r="AQ2351" s="20" t="str">
        <f>IF(NOT(AS2351=AS2352),AS2352,"")</f>
        <v/>
      </c>
      <c r="AR2351" s="20" t="str">
        <f>INDEX($AB$15:$AM$15,MATCH($AS2351,$AB$11:$AM$11,0))</f>
        <v>in</v>
      </c>
      <c r="AS2351" s="20" t="str">
        <f>LEFT(AT2351,4)</f>
        <v>2009</v>
      </c>
      <c r="AT2351" s="139" t="str">
        <f>LEFT(B2351,6)</f>
        <v>200903</v>
      </c>
    </row>
    <row r="2352" spans="2:46" x14ac:dyDescent="0.25">
      <c r="B2352" s="11">
        <f>'Market Data'!B2338</f>
        <v>20090305</v>
      </c>
      <c r="C2352" s="2">
        <f>'Market Data'!C2338</f>
        <v>4124</v>
      </c>
      <c r="D2352" s="2">
        <f>'Market Data'!D2338</f>
        <v>4154.5</v>
      </c>
      <c r="E2352" s="2">
        <f>'Market Data'!E2338</f>
        <v>3959.5</v>
      </c>
      <c r="F2352" s="12">
        <f>'Market Data'!F2338</f>
        <v>3982</v>
      </c>
      <c r="H2352" s="151">
        <f t="shared" si="345"/>
        <v>2334</v>
      </c>
      <c r="I2352" s="244">
        <f ca="1">IF($H2352&lt;($J$6+1),"",PFE(OFFSET($F2352,0,0,-$J$6)))</f>
        <v>-0.1657972444029622</v>
      </c>
      <c r="J2352" s="19"/>
      <c r="K2352" s="139" t="str">
        <f t="shared" ca="1" si="346"/>
        <v>Short</v>
      </c>
      <c r="L2352" s="243" t="e">
        <f t="shared" ca="1" si="341"/>
        <v>#N/A</v>
      </c>
      <c r="M2352" s="242" t="e">
        <f t="shared" ca="1" si="342"/>
        <v>#N/A</v>
      </c>
      <c r="N2352" s="20"/>
      <c r="O2352" s="74">
        <f t="shared" ca="1" si="347"/>
        <v>-1</v>
      </c>
      <c r="P2352" s="75">
        <f t="shared" ca="1" si="339"/>
        <v>0</v>
      </c>
      <c r="Q2352" s="76" t="str">
        <f t="shared" ca="1" si="343"/>
        <v/>
      </c>
      <c r="R2352" s="75"/>
      <c r="S2352" s="77">
        <f t="shared" ca="1" si="340"/>
        <v>-1</v>
      </c>
      <c r="T2352" s="78"/>
      <c r="U2352" s="81">
        <f t="shared" ca="1" si="348"/>
        <v>6352.5</v>
      </c>
      <c r="V2352" s="82">
        <f t="shared" ca="1" si="344"/>
        <v>253990.97999999975</v>
      </c>
      <c r="W2352" s="50"/>
      <c r="X2352" s="50"/>
      <c r="Y2352" s="50"/>
      <c r="Z2352" s="50"/>
      <c r="AA2352" s="50"/>
      <c r="AG2352" s="50"/>
      <c r="AH2352" s="50"/>
      <c r="AI2352" s="50"/>
      <c r="AJ2352" s="50"/>
      <c r="AK2352" s="50"/>
      <c r="AL2352" s="50"/>
      <c r="AM2352" s="50"/>
      <c r="AN2352" s="50"/>
      <c r="AO2352" s="50"/>
      <c r="AP2352" s="138" t="str">
        <f>IF(NOT($AS2352=$AS2353),ROW(),"")</f>
        <v/>
      </c>
      <c r="AQ2352" s="20" t="str">
        <f>IF(NOT(AS2352=AS2353),AS2353,"")</f>
        <v/>
      </c>
      <c r="AR2352" s="20" t="str">
        <f>INDEX($AB$15:$AM$15,MATCH($AS2352,$AB$11:$AM$11,0))</f>
        <v>in</v>
      </c>
      <c r="AS2352" s="20" t="str">
        <f>LEFT(AT2352,4)</f>
        <v>2009</v>
      </c>
      <c r="AT2352" s="139" t="str">
        <f>LEFT(B2352,6)</f>
        <v>200903</v>
      </c>
    </row>
    <row r="2353" spans="2:46" x14ac:dyDescent="0.25">
      <c r="B2353" s="11">
        <f>'Market Data'!B2339</f>
        <v>20090306</v>
      </c>
      <c r="C2353" s="2">
        <f>'Market Data'!C2339</f>
        <v>4004.5</v>
      </c>
      <c r="D2353" s="2">
        <f>'Market Data'!D2339</f>
        <v>4063</v>
      </c>
      <c r="E2353" s="2">
        <f>'Market Data'!E2339</f>
        <v>3927</v>
      </c>
      <c r="F2353" s="12">
        <f>'Market Data'!F2339</f>
        <v>3945</v>
      </c>
      <c r="H2353" s="151">
        <f t="shared" si="345"/>
        <v>2335</v>
      </c>
      <c r="I2353" s="244">
        <f ca="1">IF($H2353&lt;($J$6+1),"",PFE(OFFSET($F2353,0,0,-$J$6)))</f>
        <v>-0.20482090487363633</v>
      </c>
      <c r="J2353" s="19"/>
      <c r="K2353" s="139" t="str">
        <f t="shared" ca="1" si="346"/>
        <v>Short</v>
      </c>
      <c r="L2353" s="243" t="e">
        <f t="shared" ca="1" si="341"/>
        <v>#N/A</v>
      </c>
      <c r="M2353" s="242" t="e">
        <f t="shared" ca="1" si="342"/>
        <v>#N/A</v>
      </c>
      <c r="N2353" s="20"/>
      <c r="O2353" s="74">
        <f t="shared" ca="1" si="347"/>
        <v>-1</v>
      </c>
      <c r="P2353" s="75">
        <f t="shared" ca="1" si="339"/>
        <v>0</v>
      </c>
      <c r="Q2353" s="76" t="str">
        <f t="shared" ca="1" si="343"/>
        <v/>
      </c>
      <c r="R2353" s="75"/>
      <c r="S2353" s="77">
        <f t="shared" ca="1" si="340"/>
        <v>-1</v>
      </c>
      <c r="T2353" s="78"/>
      <c r="U2353" s="81">
        <f t="shared" ca="1" si="348"/>
        <v>1295</v>
      </c>
      <c r="V2353" s="82">
        <f t="shared" ca="1" si="344"/>
        <v>255285.97999999975</v>
      </c>
      <c r="W2353" s="50"/>
      <c r="X2353" s="50"/>
      <c r="Y2353" s="50"/>
      <c r="Z2353" s="50"/>
      <c r="AA2353" s="50"/>
      <c r="AG2353" s="50"/>
      <c r="AH2353" s="50"/>
      <c r="AI2353" s="50"/>
      <c r="AJ2353" s="50"/>
      <c r="AK2353" s="50"/>
      <c r="AL2353" s="50"/>
      <c r="AM2353" s="50"/>
      <c r="AN2353" s="50"/>
      <c r="AO2353" s="50"/>
      <c r="AP2353" s="138" t="str">
        <f>IF(NOT($AS2353=$AS2354),ROW(),"")</f>
        <v/>
      </c>
      <c r="AQ2353" s="20" t="str">
        <f>IF(NOT(AS2353=AS2354),AS2354,"")</f>
        <v/>
      </c>
      <c r="AR2353" s="20" t="str">
        <f>INDEX($AB$15:$AM$15,MATCH($AS2353,$AB$11:$AM$11,0))</f>
        <v>in</v>
      </c>
      <c r="AS2353" s="20" t="str">
        <f>LEFT(AT2353,4)</f>
        <v>2009</v>
      </c>
      <c r="AT2353" s="139" t="str">
        <f>LEFT(B2353,6)</f>
        <v>200903</v>
      </c>
    </row>
    <row r="2354" spans="2:46" x14ac:dyDescent="0.25">
      <c r="B2354" s="11">
        <f>'Market Data'!B2340</f>
        <v>20090309</v>
      </c>
      <c r="C2354" s="2">
        <f>'Market Data'!C2340</f>
        <v>3965</v>
      </c>
      <c r="D2354" s="2">
        <f>'Market Data'!D2340</f>
        <v>4000</v>
      </c>
      <c r="E2354" s="2">
        <f>'Market Data'!E2340</f>
        <v>3879.5</v>
      </c>
      <c r="F2354" s="12">
        <f>'Market Data'!F2340</f>
        <v>3957</v>
      </c>
      <c r="H2354" s="151">
        <f t="shared" si="345"/>
        <v>2336</v>
      </c>
      <c r="I2354" s="244">
        <f ca="1">IF($H2354&lt;($J$6+1),"",PFE(OFFSET($F2354,0,0,-$J$6)))</f>
        <v>-0.18125394936283376</v>
      </c>
      <c r="J2354" s="19"/>
      <c r="K2354" s="139" t="str">
        <f t="shared" ca="1" si="346"/>
        <v>Short</v>
      </c>
      <c r="L2354" s="243" t="e">
        <f t="shared" ca="1" si="341"/>
        <v>#N/A</v>
      </c>
      <c r="M2354" s="242" t="e">
        <f t="shared" ca="1" si="342"/>
        <v>#N/A</v>
      </c>
      <c r="N2354" s="20"/>
      <c r="O2354" s="74">
        <f t="shared" ca="1" si="347"/>
        <v>-1</v>
      </c>
      <c r="P2354" s="75">
        <f t="shared" ca="1" si="339"/>
        <v>0</v>
      </c>
      <c r="Q2354" s="76" t="str">
        <f t="shared" ca="1" si="343"/>
        <v/>
      </c>
      <c r="R2354" s="75"/>
      <c r="S2354" s="77">
        <f t="shared" ca="1" si="340"/>
        <v>-1</v>
      </c>
      <c r="T2354" s="78"/>
      <c r="U2354" s="81">
        <f t="shared" ca="1" si="348"/>
        <v>-420</v>
      </c>
      <c r="V2354" s="82">
        <f t="shared" ca="1" si="344"/>
        <v>254865.97999999975</v>
      </c>
      <c r="W2354" s="50"/>
      <c r="X2354" s="50"/>
      <c r="Y2354" s="50"/>
      <c r="Z2354" s="50"/>
      <c r="AA2354" s="50"/>
      <c r="AG2354" s="50"/>
      <c r="AH2354" s="50"/>
      <c r="AI2354" s="50"/>
      <c r="AJ2354" s="50"/>
      <c r="AK2354" s="50"/>
      <c r="AL2354" s="50"/>
      <c r="AM2354" s="50"/>
      <c r="AN2354" s="50"/>
      <c r="AO2354" s="50"/>
      <c r="AP2354" s="138" t="str">
        <f>IF(NOT($AS2354=$AS2355),ROW(),"")</f>
        <v/>
      </c>
      <c r="AQ2354" s="20" t="str">
        <f>IF(NOT(AS2354=AS2355),AS2355,"")</f>
        <v/>
      </c>
      <c r="AR2354" s="20" t="str">
        <f>INDEX($AB$15:$AM$15,MATCH($AS2354,$AB$11:$AM$11,0))</f>
        <v>in</v>
      </c>
      <c r="AS2354" s="20" t="str">
        <f>LEFT(AT2354,4)</f>
        <v>2009</v>
      </c>
      <c r="AT2354" s="139" t="str">
        <f>LEFT(B2354,6)</f>
        <v>200903</v>
      </c>
    </row>
    <row r="2355" spans="2:46" x14ac:dyDescent="0.25">
      <c r="B2355" s="11">
        <f>'Market Data'!B2341</f>
        <v>20090310</v>
      </c>
      <c r="C2355" s="2">
        <f>'Market Data'!C2341</f>
        <v>3972.5</v>
      </c>
      <c r="D2355" s="2">
        <f>'Market Data'!D2341</f>
        <v>4199</v>
      </c>
      <c r="E2355" s="2">
        <f>'Market Data'!E2341</f>
        <v>3958</v>
      </c>
      <c r="F2355" s="12">
        <f>'Market Data'!F2341</f>
        <v>4161</v>
      </c>
      <c r="H2355" s="151">
        <f t="shared" si="345"/>
        <v>2337</v>
      </c>
      <c r="I2355" s="244">
        <f ca="1">IF($H2355&lt;($J$6+1),"",PFE(OFFSET($F2355,0,0,-$J$6)))</f>
        <v>-0.11836532951415149</v>
      </c>
      <c r="J2355" s="19"/>
      <c r="K2355" s="139" t="str">
        <f t="shared" ca="1" si="346"/>
        <v>Short</v>
      </c>
      <c r="L2355" s="243" t="e">
        <f t="shared" ca="1" si="341"/>
        <v>#N/A</v>
      </c>
      <c r="M2355" s="242" t="e">
        <f t="shared" ca="1" si="342"/>
        <v>#N/A</v>
      </c>
      <c r="N2355" s="20"/>
      <c r="O2355" s="74">
        <f t="shared" ca="1" si="347"/>
        <v>-1</v>
      </c>
      <c r="P2355" s="75">
        <f t="shared" ca="1" si="339"/>
        <v>0</v>
      </c>
      <c r="Q2355" s="76" t="str">
        <f t="shared" ca="1" si="343"/>
        <v/>
      </c>
      <c r="R2355" s="75"/>
      <c r="S2355" s="77">
        <f t="shared" ca="1" si="340"/>
        <v>-1</v>
      </c>
      <c r="T2355" s="78"/>
      <c r="U2355" s="81">
        <f t="shared" ca="1" si="348"/>
        <v>-7140</v>
      </c>
      <c r="V2355" s="82">
        <f t="shared" ca="1" si="344"/>
        <v>247725.97999999975</v>
      </c>
      <c r="W2355" s="50"/>
      <c r="X2355" s="50"/>
      <c r="Y2355" s="50"/>
      <c r="Z2355" s="50"/>
      <c r="AA2355" s="50"/>
      <c r="AG2355" s="50"/>
      <c r="AH2355" s="50"/>
      <c r="AI2355" s="50"/>
      <c r="AJ2355" s="50"/>
      <c r="AK2355" s="50"/>
      <c r="AL2355" s="50"/>
      <c r="AM2355" s="50"/>
      <c r="AN2355" s="50"/>
      <c r="AO2355" s="50"/>
      <c r="AP2355" s="138" t="str">
        <f>IF(NOT($AS2355=$AS2356),ROW(),"")</f>
        <v/>
      </c>
      <c r="AQ2355" s="20" t="str">
        <f>IF(NOT(AS2355=AS2356),AS2356,"")</f>
        <v/>
      </c>
      <c r="AR2355" s="20" t="str">
        <f>INDEX($AB$15:$AM$15,MATCH($AS2355,$AB$11:$AM$11,0))</f>
        <v>in</v>
      </c>
      <c r="AS2355" s="20" t="str">
        <f>LEFT(AT2355,4)</f>
        <v>2009</v>
      </c>
      <c r="AT2355" s="139" t="str">
        <f>LEFT(B2355,6)</f>
        <v>200903</v>
      </c>
    </row>
    <row r="2356" spans="2:46" x14ac:dyDescent="0.25">
      <c r="B2356" s="11">
        <f>'Market Data'!B2342</f>
        <v>20090311</v>
      </c>
      <c r="C2356" s="2">
        <f>'Market Data'!C2342</f>
        <v>4156.5</v>
      </c>
      <c r="D2356" s="2">
        <f>'Market Data'!D2342</f>
        <v>4286</v>
      </c>
      <c r="E2356" s="2">
        <f>'Market Data'!E2342</f>
        <v>4119</v>
      </c>
      <c r="F2356" s="12">
        <f>'Market Data'!F2342</f>
        <v>4203.5</v>
      </c>
      <c r="H2356" s="151">
        <f t="shared" si="345"/>
        <v>2338</v>
      </c>
      <c r="I2356" s="244">
        <f ca="1">IF($H2356&lt;($J$6+1),"",PFE(OFFSET($F2356,0,0,-$J$6)))</f>
        <v>-0.14183520459077517</v>
      </c>
      <c r="J2356" s="19"/>
      <c r="K2356" s="139" t="str">
        <f t="shared" ca="1" si="346"/>
        <v>Short</v>
      </c>
      <c r="L2356" s="243" t="e">
        <f t="shared" ca="1" si="341"/>
        <v>#N/A</v>
      </c>
      <c r="M2356" s="242" t="e">
        <f t="shared" ca="1" si="342"/>
        <v>#N/A</v>
      </c>
      <c r="N2356" s="20"/>
      <c r="O2356" s="74">
        <f t="shared" ca="1" si="347"/>
        <v>-1</v>
      </c>
      <c r="P2356" s="75">
        <f t="shared" ca="1" si="339"/>
        <v>0</v>
      </c>
      <c r="Q2356" s="76" t="str">
        <f t="shared" ca="1" si="343"/>
        <v/>
      </c>
      <c r="R2356" s="75"/>
      <c r="S2356" s="77">
        <f t="shared" ca="1" si="340"/>
        <v>-1</v>
      </c>
      <c r="T2356" s="78"/>
      <c r="U2356" s="81">
        <f t="shared" ca="1" si="348"/>
        <v>-1487.5</v>
      </c>
      <c r="V2356" s="82">
        <f t="shared" ca="1" si="344"/>
        <v>246238.47999999975</v>
      </c>
      <c r="W2356" s="50"/>
      <c r="X2356" s="50"/>
      <c r="Y2356" s="50"/>
      <c r="Z2356" s="50"/>
      <c r="AA2356" s="50"/>
      <c r="AG2356" s="50"/>
      <c r="AH2356" s="50"/>
      <c r="AI2356" s="50"/>
      <c r="AJ2356" s="50"/>
      <c r="AK2356" s="50"/>
      <c r="AL2356" s="50"/>
      <c r="AM2356" s="50"/>
      <c r="AN2356" s="50"/>
      <c r="AO2356" s="50"/>
      <c r="AP2356" s="138" t="str">
        <f>IF(NOT($AS2356=$AS2357),ROW(),"")</f>
        <v/>
      </c>
      <c r="AQ2356" s="20" t="str">
        <f>IF(NOT(AS2356=AS2357),AS2357,"")</f>
        <v/>
      </c>
      <c r="AR2356" s="20" t="str">
        <f>INDEX($AB$15:$AM$15,MATCH($AS2356,$AB$11:$AM$11,0))</f>
        <v>in</v>
      </c>
      <c r="AS2356" s="20" t="str">
        <f>LEFT(AT2356,4)</f>
        <v>2009</v>
      </c>
      <c r="AT2356" s="139" t="str">
        <f>LEFT(B2356,6)</f>
        <v>200903</v>
      </c>
    </row>
    <row r="2357" spans="2:46" x14ac:dyDescent="0.25">
      <c r="B2357" s="11">
        <f>'Market Data'!B2343</f>
        <v>20090312</v>
      </c>
      <c r="C2357" s="2">
        <f>'Market Data'!C2343</f>
        <v>4165.5</v>
      </c>
      <c r="D2357" s="2">
        <f>'Market Data'!D2343</f>
        <v>4273.5</v>
      </c>
      <c r="E2357" s="2">
        <f>'Market Data'!E2343</f>
        <v>4092</v>
      </c>
      <c r="F2357" s="12">
        <f>'Market Data'!F2343</f>
        <v>4264</v>
      </c>
      <c r="H2357" s="151">
        <f t="shared" si="345"/>
        <v>2339</v>
      </c>
      <c r="I2357" s="244">
        <f ca="1">IF($H2357&lt;($J$6+1),"",PFE(OFFSET($F2357,0,0,-$J$6)))</f>
        <v>-0.12617210936456844</v>
      </c>
      <c r="J2357" s="19"/>
      <c r="K2357" s="139" t="str">
        <f t="shared" ca="1" si="346"/>
        <v>Short</v>
      </c>
      <c r="L2357" s="243" t="e">
        <f t="shared" ca="1" si="341"/>
        <v>#N/A</v>
      </c>
      <c r="M2357" s="242" t="e">
        <f t="shared" ca="1" si="342"/>
        <v>#N/A</v>
      </c>
      <c r="N2357" s="20"/>
      <c r="O2357" s="74">
        <f t="shared" ca="1" si="347"/>
        <v>-1</v>
      </c>
      <c r="P2357" s="75">
        <f t="shared" ca="1" si="339"/>
        <v>0</v>
      </c>
      <c r="Q2357" s="76" t="str">
        <f t="shared" ca="1" si="343"/>
        <v/>
      </c>
      <c r="R2357" s="75"/>
      <c r="S2357" s="77">
        <f t="shared" ca="1" si="340"/>
        <v>-1</v>
      </c>
      <c r="T2357" s="78"/>
      <c r="U2357" s="81">
        <f t="shared" ca="1" si="348"/>
        <v>-2117.5</v>
      </c>
      <c r="V2357" s="82">
        <f t="shared" ca="1" si="344"/>
        <v>244120.97999999975</v>
      </c>
      <c r="W2357" s="50"/>
      <c r="X2357" s="50"/>
      <c r="Y2357" s="50"/>
      <c r="Z2357" s="50"/>
      <c r="AA2357" s="50"/>
      <c r="AG2357" s="50"/>
      <c r="AH2357" s="50"/>
      <c r="AI2357" s="50"/>
      <c r="AJ2357" s="50"/>
      <c r="AK2357" s="50"/>
      <c r="AL2357" s="50"/>
      <c r="AM2357" s="50"/>
      <c r="AN2357" s="50"/>
      <c r="AO2357" s="50"/>
      <c r="AP2357" s="138" t="str">
        <f>IF(NOT($AS2357=$AS2358),ROW(),"")</f>
        <v/>
      </c>
      <c r="AQ2357" s="20" t="str">
        <f>IF(NOT(AS2357=AS2358),AS2358,"")</f>
        <v/>
      </c>
      <c r="AR2357" s="20" t="str">
        <f>INDEX($AB$15:$AM$15,MATCH($AS2357,$AB$11:$AM$11,0))</f>
        <v>in</v>
      </c>
      <c r="AS2357" s="20" t="str">
        <f>LEFT(AT2357,4)</f>
        <v>2009</v>
      </c>
      <c r="AT2357" s="139" t="str">
        <f>LEFT(B2357,6)</f>
        <v>200903</v>
      </c>
    </row>
    <row r="2358" spans="2:46" x14ac:dyDescent="0.25">
      <c r="B2358" s="11">
        <f>'Market Data'!B2344</f>
        <v>20090313</v>
      </c>
      <c r="C2358" s="2">
        <f>'Market Data'!C2344</f>
        <v>4299.5</v>
      </c>
      <c r="D2358" s="2">
        <f>'Market Data'!D2344</f>
        <v>4345</v>
      </c>
      <c r="E2358" s="2">
        <f>'Market Data'!E2344</f>
        <v>4227.5</v>
      </c>
      <c r="F2358" s="12">
        <f>'Market Data'!F2344</f>
        <v>4274.5</v>
      </c>
      <c r="H2358" s="151">
        <f t="shared" si="345"/>
        <v>2340</v>
      </c>
      <c r="I2358" s="244">
        <f ca="1">IF($H2358&lt;($J$6+1),"",PFE(OFFSET($F2358,0,0,-$J$6)))</f>
        <v>-0.10811983199274287</v>
      </c>
      <c r="J2358" s="19"/>
      <c r="K2358" s="139" t="str">
        <f t="shared" ca="1" si="346"/>
        <v>Short</v>
      </c>
      <c r="L2358" s="243" t="e">
        <f t="shared" ca="1" si="341"/>
        <v>#N/A</v>
      </c>
      <c r="M2358" s="242" t="e">
        <f t="shared" ca="1" si="342"/>
        <v>#N/A</v>
      </c>
      <c r="N2358" s="20"/>
      <c r="O2358" s="74">
        <f t="shared" ca="1" si="347"/>
        <v>-1</v>
      </c>
      <c r="P2358" s="75">
        <f t="shared" ca="1" si="339"/>
        <v>0</v>
      </c>
      <c r="Q2358" s="76" t="str">
        <f t="shared" ca="1" si="343"/>
        <v/>
      </c>
      <c r="R2358" s="75"/>
      <c r="S2358" s="77">
        <f t="shared" ca="1" si="340"/>
        <v>-1</v>
      </c>
      <c r="T2358" s="78"/>
      <c r="U2358" s="81">
        <f t="shared" ca="1" si="348"/>
        <v>-367.5</v>
      </c>
      <c r="V2358" s="82">
        <f t="shared" ca="1" si="344"/>
        <v>243753.47999999975</v>
      </c>
      <c r="W2358" s="50"/>
      <c r="X2358" s="50"/>
      <c r="Y2358" s="50"/>
      <c r="Z2358" s="50"/>
      <c r="AA2358" s="50"/>
      <c r="AG2358" s="50"/>
      <c r="AH2358" s="50"/>
      <c r="AI2358" s="50"/>
      <c r="AJ2358" s="50"/>
      <c r="AK2358" s="50"/>
      <c r="AL2358" s="50"/>
      <c r="AM2358" s="50"/>
      <c r="AN2358" s="50"/>
      <c r="AO2358" s="50"/>
      <c r="AP2358" s="138" t="str">
        <f>IF(NOT($AS2358=$AS2359),ROW(),"")</f>
        <v/>
      </c>
      <c r="AQ2358" s="20" t="str">
        <f>IF(NOT(AS2358=AS2359),AS2359,"")</f>
        <v/>
      </c>
      <c r="AR2358" s="20" t="str">
        <f>INDEX($AB$15:$AM$15,MATCH($AS2358,$AB$11:$AM$11,0))</f>
        <v>in</v>
      </c>
      <c r="AS2358" s="20" t="str">
        <f>LEFT(AT2358,4)</f>
        <v>2009</v>
      </c>
      <c r="AT2358" s="139" t="str">
        <f>LEFT(B2358,6)</f>
        <v>200903</v>
      </c>
    </row>
    <row r="2359" spans="2:46" x14ac:dyDescent="0.25">
      <c r="B2359" s="11">
        <f>'Market Data'!B2345</f>
        <v>20090316</v>
      </c>
      <c r="C2359" s="2">
        <f>'Market Data'!C2345</f>
        <v>4296</v>
      </c>
      <c r="D2359" s="2">
        <f>'Market Data'!D2345</f>
        <v>4364</v>
      </c>
      <c r="E2359" s="2">
        <f>'Market Data'!E2345</f>
        <v>4273.5</v>
      </c>
      <c r="F2359" s="12">
        <f>'Market Data'!F2345</f>
        <v>4342</v>
      </c>
      <c r="H2359" s="151">
        <f t="shared" si="345"/>
        <v>2341</v>
      </c>
      <c r="I2359" s="244">
        <f ca="1">IF($H2359&lt;($J$6+1),"",PFE(OFFSET($F2359,0,0,-$J$6)))</f>
        <v>-8.45503191873688E-2</v>
      </c>
      <c r="J2359" s="19"/>
      <c r="K2359" s="139" t="str">
        <f t="shared" ca="1" si="346"/>
        <v>Short</v>
      </c>
      <c r="L2359" s="243" t="e">
        <f t="shared" ca="1" si="341"/>
        <v>#N/A</v>
      </c>
      <c r="M2359" s="242" t="e">
        <f t="shared" ca="1" si="342"/>
        <v>#N/A</v>
      </c>
      <c r="N2359" s="20"/>
      <c r="O2359" s="74">
        <f t="shared" ca="1" si="347"/>
        <v>-1</v>
      </c>
      <c r="P2359" s="75">
        <f t="shared" ca="1" si="339"/>
        <v>0</v>
      </c>
      <c r="Q2359" s="76" t="str">
        <f t="shared" ca="1" si="343"/>
        <v/>
      </c>
      <c r="R2359" s="75"/>
      <c r="S2359" s="77">
        <f t="shared" ca="1" si="340"/>
        <v>-1</v>
      </c>
      <c r="T2359" s="78"/>
      <c r="U2359" s="81">
        <f t="shared" ca="1" si="348"/>
        <v>-2362.5</v>
      </c>
      <c r="V2359" s="82">
        <f t="shared" ca="1" si="344"/>
        <v>241390.97999999975</v>
      </c>
      <c r="W2359" s="50"/>
      <c r="X2359" s="50"/>
      <c r="Y2359" s="50"/>
      <c r="Z2359" s="50"/>
      <c r="AA2359" s="50"/>
      <c r="AG2359" s="50"/>
      <c r="AH2359" s="50"/>
      <c r="AI2359" s="50"/>
      <c r="AJ2359" s="50"/>
      <c r="AK2359" s="50"/>
      <c r="AL2359" s="50"/>
      <c r="AM2359" s="50"/>
      <c r="AN2359" s="50"/>
      <c r="AO2359" s="50"/>
      <c r="AP2359" s="138" t="str">
        <f>IF(NOT($AS2359=$AS2360),ROW(),"")</f>
        <v/>
      </c>
      <c r="AQ2359" s="20" t="str">
        <f>IF(NOT(AS2359=AS2360),AS2360,"")</f>
        <v/>
      </c>
      <c r="AR2359" s="20" t="str">
        <f>INDEX($AB$15:$AM$15,MATCH($AS2359,$AB$11:$AM$11,0))</f>
        <v>in</v>
      </c>
      <c r="AS2359" s="20" t="str">
        <f>LEFT(AT2359,4)</f>
        <v>2009</v>
      </c>
      <c r="AT2359" s="139" t="str">
        <f>LEFT(B2359,6)</f>
        <v>200903</v>
      </c>
    </row>
    <row r="2360" spans="2:46" x14ac:dyDescent="0.25">
      <c r="B2360" s="11">
        <f>'Market Data'!B2346</f>
        <v>20090317</v>
      </c>
      <c r="C2360" s="2">
        <f>'Market Data'!C2346</f>
        <v>4329.5</v>
      </c>
      <c r="D2360" s="2">
        <f>'Market Data'!D2346</f>
        <v>4338</v>
      </c>
      <c r="E2360" s="2">
        <f>'Market Data'!E2346</f>
        <v>4238</v>
      </c>
      <c r="F2360" s="12">
        <f>'Market Data'!F2346</f>
        <v>4288.5</v>
      </c>
      <c r="H2360" s="151">
        <f t="shared" si="345"/>
        <v>2342</v>
      </c>
      <c r="I2360" s="244">
        <f ca="1">IF($H2360&lt;($J$6+1),"",PFE(OFFSET($F2360,0,0,-$J$6)))</f>
        <v>-7.3108975330818643E-2</v>
      </c>
      <c r="J2360" s="19"/>
      <c r="K2360" s="139" t="str">
        <f t="shared" ca="1" si="346"/>
        <v>Short</v>
      </c>
      <c r="L2360" s="243" t="e">
        <f t="shared" ca="1" si="341"/>
        <v>#N/A</v>
      </c>
      <c r="M2360" s="242" t="e">
        <f t="shared" ca="1" si="342"/>
        <v>#N/A</v>
      </c>
      <c r="N2360" s="20"/>
      <c r="O2360" s="74">
        <f t="shared" ca="1" si="347"/>
        <v>-1</v>
      </c>
      <c r="P2360" s="75">
        <f t="shared" ca="1" si="339"/>
        <v>0</v>
      </c>
      <c r="Q2360" s="76" t="str">
        <f t="shared" ca="1" si="343"/>
        <v/>
      </c>
      <c r="R2360" s="75"/>
      <c r="S2360" s="77">
        <f t="shared" ca="1" si="340"/>
        <v>-1</v>
      </c>
      <c r="T2360" s="78"/>
      <c r="U2360" s="81">
        <f t="shared" ca="1" si="348"/>
        <v>1872.5</v>
      </c>
      <c r="V2360" s="82">
        <f t="shared" ca="1" si="344"/>
        <v>243263.47999999975</v>
      </c>
      <c r="W2360" s="50"/>
      <c r="X2360" s="50"/>
      <c r="Y2360" s="50"/>
      <c r="Z2360" s="50"/>
      <c r="AA2360" s="50"/>
      <c r="AG2360" s="50"/>
      <c r="AH2360" s="50"/>
      <c r="AI2360" s="50"/>
      <c r="AJ2360" s="50"/>
      <c r="AK2360" s="50"/>
      <c r="AL2360" s="50"/>
      <c r="AM2360" s="50"/>
      <c r="AN2360" s="50"/>
      <c r="AO2360" s="50"/>
      <c r="AP2360" s="138" t="str">
        <f>IF(NOT($AS2360=$AS2361),ROW(),"")</f>
        <v/>
      </c>
      <c r="AQ2360" s="20" t="str">
        <f>IF(NOT(AS2360=AS2361),AS2361,"")</f>
        <v/>
      </c>
      <c r="AR2360" s="20" t="str">
        <f>INDEX($AB$15:$AM$15,MATCH($AS2360,$AB$11:$AM$11,0))</f>
        <v>in</v>
      </c>
      <c r="AS2360" s="20" t="str">
        <f>LEFT(AT2360,4)</f>
        <v>2009</v>
      </c>
      <c r="AT2360" s="139" t="str">
        <f>LEFT(B2360,6)</f>
        <v>200903</v>
      </c>
    </row>
    <row r="2361" spans="2:46" x14ac:dyDescent="0.25">
      <c r="B2361" s="11">
        <f>'Market Data'!B2347</f>
        <v>20090318</v>
      </c>
      <c r="C2361" s="2">
        <f>'Market Data'!C2347</f>
        <v>4340</v>
      </c>
      <c r="D2361" s="2">
        <f>'Market Data'!D2347</f>
        <v>4359</v>
      </c>
      <c r="E2361" s="2">
        <f>'Market Data'!E2347</f>
        <v>4238</v>
      </c>
      <c r="F2361" s="12">
        <f>'Market Data'!F2347</f>
        <v>4293</v>
      </c>
      <c r="H2361" s="151">
        <f t="shared" si="345"/>
        <v>2343</v>
      </c>
      <c r="I2361" s="244">
        <f ca="1">IF($H2361&lt;($J$6+1),"",PFE(OFFSET($F2361,0,0,-$J$6)))</f>
        <v>-0.10428281930766257</v>
      </c>
      <c r="J2361" s="19"/>
      <c r="K2361" s="139" t="str">
        <f t="shared" ca="1" si="346"/>
        <v>Short</v>
      </c>
      <c r="L2361" s="243" t="e">
        <f t="shared" ca="1" si="341"/>
        <v>#N/A</v>
      </c>
      <c r="M2361" s="242" t="e">
        <f t="shared" ca="1" si="342"/>
        <v>#N/A</v>
      </c>
      <c r="N2361" s="20"/>
      <c r="O2361" s="74">
        <f t="shared" ca="1" si="347"/>
        <v>-1</v>
      </c>
      <c r="P2361" s="75">
        <f t="shared" ca="1" si="339"/>
        <v>0</v>
      </c>
      <c r="Q2361" s="76" t="str">
        <f t="shared" ca="1" si="343"/>
        <v/>
      </c>
      <c r="R2361" s="75"/>
      <c r="S2361" s="77">
        <f t="shared" ca="1" si="340"/>
        <v>-1</v>
      </c>
      <c r="T2361" s="78"/>
      <c r="U2361" s="81">
        <f t="shared" ca="1" si="348"/>
        <v>-157.5</v>
      </c>
      <c r="V2361" s="82">
        <f t="shared" ca="1" si="344"/>
        <v>243105.97999999975</v>
      </c>
      <c r="W2361" s="50"/>
      <c r="X2361" s="50"/>
      <c r="Y2361" s="50"/>
      <c r="Z2361" s="50"/>
      <c r="AA2361" s="50"/>
      <c r="AG2361" s="50"/>
      <c r="AH2361" s="50"/>
      <c r="AI2361" s="50"/>
      <c r="AJ2361" s="50"/>
      <c r="AK2361" s="50"/>
      <c r="AL2361" s="50"/>
      <c r="AM2361" s="50"/>
      <c r="AN2361" s="50"/>
      <c r="AO2361" s="50"/>
      <c r="AP2361" s="138" t="str">
        <f>IF(NOT($AS2361=$AS2362),ROW(),"")</f>
        <v/>
      </c>
      <c r="AQ2361" s="20" t="str">
        <f>IF(NOT(AS2361=AS2362),AS2362,"")</f>
        <v/>
      </c>
      <c r="AR2361" s="20" t="str">
        <f>INDEX($AB$15:$AM$15,MATCH($AS2361,$AB$11:$AM$11,0))</f>
        <v>in</v>
      </c>
      <c r="AS2361" s="20" t="str">
        <f>LEFT(AT2361,4)</f>
        <v>2009</v>
      </c>
      <c r="AT2361" s="139" t="str">
        <f>LEFT(B2361,6)</f>
        <v>200903</v>
      </c>
    </row>
    <row r="2362" spans="2:46" x14ac:dyDescent="0.25">
      <c r="B2362" s="11">
        <f>'Market Data'!B2348</f>
        <v>20090319</v>
      </c>
      <c r="C2362" s="2">
        <f>'Market Data'!C2348</f>
        <v>4331.5</v>
      </c>
      <c r="D2362" s="2">
        <f>'Market Data'!D2348</f>
        <v>4428</v>
      </c>
      <c r="E2362" s="2">
        <f>'Market Data'!E2348</f>
        <v>4294</v>
      </c>
      <c r="F2362" s="12">
        <f>'Market Data'!F2348</f>
        <v>4340</v>
      </c>
      <c r="H2362" s="151">
        <f t="shared" si="345"/>
        <v>2344</v>
      </c>
      <c r="I2362" s="244">
        <f ca="1">IF($H2362&lt;($J$6+1),"",PFE(OFFSET($F2362,0,0,-$J$6)))</f>
        <v>-8.8281525830764165E-2</v>
      </c>
      <c r="J2362" s="19"/>
      <c r="K2362" s="139" t="str">
        <f t="shared" ca="1" si="346"/>
        <v>Short</v>
      </c>
      <c r="L2362" s="243" t="e">
        <f t="shared" ca="1" si="341"/>
        <v>#N/A</v>
      </c>
      <c r="M2362" s="242" t="e">
        <f t="shared" ca="1" si="342"/>
        <v>#N/A</v>
      </c>
      <c r="N2362" s="20"/>
      <c r="O2362" s="74">
        <f t="shared" ca="1" si="347"/>
        <v>-1</v>
      </c>
      <c r="P2362" s="75">
        <f t="shared" ca="1" si="339"/>
        <v>0</v>
      </c>
      <c r="Q2362" s="76" t="str">
        <f t="shared" ca="1" si="343"/>
        <v/>
      </c>
      <c r="R2362" s="75"/>
      <c r="S2362" s="77">
        <f t="shared" ca="1" si="340"/>
        <v>-1</v>
      </c>
      <c r="T2362" s="78"/>
      <c r="U2362" s="81">
        <f t="shared" ca="1" si="348"/>
        <v>-1645</v>
      </c>
      <c r="V2362" s="82">
        <f t="shared" ca="1" si="344"/>
        <v>241460.97999999975</v>
      </c>
      <c r="W2362" s="50"/>
      <c r="X2362" s="50"/>
      <c r="Y2362" s="50"/>
      <c r="Z2362" s="50"/>
      <c r="AA2362" s="50"/>
      <c r="AG2362" s="50"/>
      <c r="AH2362" s="50"/>
      <c r="AI2362" s="50"/>
      <c r="AJ2362" s="50"/>
      <c r="AK2362" s="50"/>
      <c r="AL2362" s="50"/>
      <c r="AM2362" s="50"/>
      <c r="AN2362" s="50"/>
      <c r="AO2362" s="50"/>
      <c r="AP2362" s="138" t="str">
        <f>IF(NOT($AS2362=$AS2363),ROW(),"")</f>
        <v/>
      </c>
      <c r="AQ2362" s="20" t="str">
        <f>IF(NOT(AS2362=AS2363),AS2363,"")</f>
        <v/>
      </c>
      <c r="AR2362" s="20" t="str">
        <f>INDEX($AB$15:$AM$15,MATCH($AS2362,$AB$11:$AM$11,0))</f>
        <v>in</v>
      </c>
      <c r="AS2362" s="20" t="str">
        <f>LEFT(AT2362,4)</f>
        <v>2009</v>
      </c>
      <c r="AT2362" s="139" t="str">
        <f>LEFT(B2362,6)</f>
        <v>200903</v>
      </c>
    </row>
    <row r="2363" spans="2:46" x14ac:dyDescent="0.25">
      <c r="B2363" s="11">
        <f>'Market Data'!B2349</f>
        <v>20090320</v>
      </c>
      <c r="C2363" s="2">
        <f>'Market Data'!C2349</f>
        <v>4302.5</v>
      </c>
      <c r="D2363" s="2">
        <f>'Market Data'!D2349</f>
        <v>4380</v>
      </c>
      <c r="E2363" s="2">
        <f>'Market Data'!E2349</f>
        <v>4287.5</v>
      </c>
      <c r="F2363" s="12">
        <f>'Market Data'!F2349</f>
        <v>4302</v>
      </c>
      <c r="H2363" s="151">
        <f t="shared" si="345"/>
        <v>2345</v>
      </c>
      <c r="I2363" s="244">
        <f ca="1">IF($H2363&lt;($J$6+1),"",PFE(OFFSET($F2363,0,0,-$J$6)))</f>
        <v>-8.1556726731977391E-2</v>
      </c>
      <c r="J2363" s="19"/>
      <c r="K2363" s="139" t="str">
        <f t="shared" ca="1" si="346"/>
        <v>Short</v>
      </c>
      <c r="L2363" s="243" t="e">
        <f t="shared" ca="1" si="341"/>
        <v>#N/A</v>
      </c>
      <c r="M2363" s="242" t="e">
        <f t="shared" ca="1" si="342"/>
        <v>#N/A</v>
      </c>
      <c r="N2363" s="20"/>
      <c r="O2363" s="74">
        <f t="shared" ca="1" si="347"/>
        <v>-1</v>
      </c>
      <c r="P2363" s="75">
        <f t="shared" ca="1" si="339"/>
        <v>0</v>
      </c>
      <c r="Q2363" s="76" t="str">
        <f t="shared" ca="1" si="343"/>
        <v/>
      </c>
      <c r="R2363" s="75"/>
      <c r="S2363" s="77">
        <f t="shared" ca="1" si="340"/>
        <v>-1</v>
      </c>
      <c r="T2363" s="78"/>
      <c r="U2363" s="81">
        <f t="shared" ca="1" si="348"/>
        <v>1330</v>
      </c>
      <c r="V2363" s="82">
        <f t="shared" ca="1" si="344"/>
        <v>242790.97999999975</v>
      </c>
      <c r="W2363" s="50"/>
      <c r="X2363" s="50"/>
      <c r="Y2363" s="50"/>
      <c r="Z2363" s="50"/>
      <c r="AA2363" s="50"/>
      <c r="AG2363" s="50"/>
      <c r="AH2363" s="50"/>
      <c r="AI2363" s="50"/>
      <c r="AJ2363" s="50"/>
      <c r="AK2363" s="50"/>
      <c r="AL2363" s="50"/>
      <c r="AM2363" s="50"/>
      <c r="AN2363" s="50"/>
      <c r="AO2363" s="50"/>
      <c r="AP2363" s="138" t="str">
        <f>IF(NOT($AS2363=$AS2364),ROW(),"")</f>
        <v/>
      </c>
      <c r="AQ2363" s="20" t="str">
        <f>IF(NOT(AS2363=AS2364),AS2364,"")</f>
        <v/>
      </c>
      <c r="AR2363" s="20" t="str">
        <f>INDEX($AB$15:$AM$15,MATCH($AS2363,$AB$11:$AM$11,0))</f>
        <v>in</v>
      </c>
      <c r="AS2363" s="20" t="str">
        <f>LEFT(AT2363,4)</f>
        <v>2009</v>
      </c>
      <c r="AT2363" s="139" t="str">
        <f>LEFT(B2363,6)</f>
        <v>200903</v>
      </c>
    </row>
    <row r="2364" spans="2:46" x14ac:dyDescent="0.25">
      <c r="B2364" s="11">
        <f>'Market Data'!B2350</f>
        <v>20090323</v>
      </c>
      <c r="C2364" s="2">
        <f>'Market Data'!C2350</f>
        <v>4402.5</v>
      </c>
      <c r="D2364" s="2">
        <f>'Market Data'!D2350</f>
        <v>4480.5</v>
      </c>
      <c r="E2364" s="2">
        <f>'Market Data'!E2350</f>
        <v>4392</v>
      </c>
      <c r="F2364" s="12">
        <f>'Market Data'!F2350</f>
        <v>4455.5</v>
      </c>
      <c r="H2364" s="151">
        <f t="shared" si="345"/>
        <v>2346</v>
      </c>
      <c r="I2364" s="244">
        <f ca="1">IF($H2364&lt;($J$6+1),"",PFE(OFFSET($F2364,0,0,-$J$6)))</f>
        <v>-3.4628563949099994E-2</v>
      </c>
      <c r="J2364" s="19"/>
      <c r="K2364" s="139" t="str">
        <f t="shared" ca="1" si="346"/>
        <v>Short</v>
      </c>
      <c r="L2364" s="243" t="e">
        <f t="shared" ca="1" si="341"/>
        <v>#N/A</v>
      </c>
      <c r="M2364" s="242" t="e">
        <f t="shared" ca="1" si="342"/>
        <v>#N/A</v>
      </c>
      <c r="N2364" s="20"/>
      <c r="O2364" s="74">
        <f t="shared" ca="1" si="347"/>
        <v>-1</v>
      </c>
      <c r="P2364" s="75">
        <f t="shared" ca="1" si="339"/>
        <v>0</v>
      </c>
      <c r="Q2364" s="76" t="str">
        <f t="shared" ca="1" si="343"/>
        <v/>
      </c>
      <c r="R2364" s="75"/>
      <c r="S2364" s="77">
        <f t="shared" ca="1" si="340"/>
        <v>-1</v>
      </c>
      <c r="T2364" s="78"/>
      <c r="U2364" s="81">
        <f t="shared" ca="1" si="348"/>
        <v>-5372.5</v>
      </c>
      <c r="V2364" s="82">
        <f t="shared" ca="1" si="344"/>
        <v>237418.47999999975</v>
      </c>
      <c r="W2364" s="50"/>
      <c r="X2364" s="50"/>
      <c r="Y2364" s="50"/>
      <c r="Z2364" s="50"/>
      <c r="AA2364" s="50"/>
      <c r="AG2364" s="50"/>
      <c r="AH2364" s="50"/>
      <c r="AI2364" s="50"/>
      <c r="AJ2364" s="50"/>
      <c r="AK2364" s="50"/>
      <c r="AL2364" s="50"/>
      <c r="AM2364" s="50"/>
      <c r="AN2364" s="50"/>
      <c r="AO2364" s="50"/>
      <c r="AP2364" s="138" t="str">
        <f>IF(NOT($AS2364=$AS2365),ROW(),"")</f>
        <v/>
      </c>
      <c r="AQ2364" s="20" t="str">
        <f>IF(NOT(AS2364=AS2365),AS2365,"")</f>
        <v/>
      </c>
      <c r="AR2364" s="20" t="str">
        <f>INDEX($AB$15:$AM$15,MATCH($AS2364,$AB$11:$AM$11,0))</f>
        <v>in</v>
      </c>
      <c r="AS2364" s="20" t="str">
        <f>LEFT(AT2364,4)</f>
        <v>2009</v>
      </c>
      <c r="AT2364" s="139" t="str">
        <f>LEFT(B2364,6)</f>
        <v>200903</v>
      </c>
    </row>
    <row r="2365" spans="2:46" x14ac:dyDescent="0.25">
      <c r="B2365" s="11">
        <f>'Market Data'!B2351</f>
        <v>20090324</v>
      </c>
      <c r="C2365" s="2">
        <f>'Market Data'!C2351</f>
        <v>4523.5</v>
      </c>
      <c r="D2365" s="2">
        <f>'Market Data'!D2351</f>
        <v>4545.5</v>
      </c>
      <c r="E2365" s="2">
        <f>'Market Data'!E2351</f>
        <v>4445.5</v>
      </c>
      <c r="F2365" s="12">
        <f>'Market Data'!F2351</f>
        <v>4498</v>
      </c>
      <c r="H2365" s="151">
        <f t="shared" si="345"/>
        <v>2347</v>
      </c>
      <c r="I2365" s="244">
        <f ca="1">IF($H2365&lt;($J$6+1),"",PFE(OFFSET($F2365,0,0,-$J$6)))</f>
        <v>-1.9027355413540586E-2</v>
      </c>
      <c r="J2365" s="19"/>
      <c r="K2365" s="139" t="str">
        <f t="shared" ca="1" si="346"/>
        <v>Short</v>
      </c>
      <c r="L2365" s="243" t="e">
        <f t="shared" ca="1" si="341"/>
        <v>#N/A</v>
      </c>
      <c r="M2365" s="242" t="e">
        <f t="shared" ca="1" si="342"/>
        <v>#N/A</v>
      </c>
      <c r="N2365" s="20"/>
      <c r="O2365" s="74">
        <f t="shared" ca="1" si="347"/>
        <v>-1</v>
      </c>
      <c r="P2365" s="75">
        <f t="shared" ca="1" si="339"/>
        <v>0</v>
      </c>
      <c r="Q2365" s="76" t="str">
        <f t="shared" ca="1" si="343"/>
        <v/>
      </c>
      <c r="R2365" s="75"/>
      <c r="S2365" s="77">
        <f t="shared" ca="1" si="340"/>
        <v>-1</v>
      </c>
      <c r="T2365" s="78"/>
      <c r="U2365" s="81">
        <f t="shared" ca="1" si="348"/>
        <v>-1487.5</v>
      </c>
      <c r="V2365" s="82">
        <f t="shared" ca="1" si="344"/>
        <v>235930.97999999975</v>
      </c>
      <c r="W2365" s="50"/>
      <c r="X2365" s="50"/>
      <c r="Y2365" s="50"/>
      <c r="Z2365" s="50"/>
      <c r="AA2365" s="50"/>
      <c r="AG2365" s="50"/>
      <c r="AH2365" s="50"/>
      <c r="AI2365" s="50"/>
      <c r="AJ2365" s="50"/>
      <c r="AK2365" s="50"/>
      <c r="AL2365" s="50"/>
      <c r="AM2365" s="50"/>
      <c r="AN2365" s="50"/>
      <c r="AO2365" s="50"/>
      <c r="AP2365" s="138" t="str">
        <f>IF(NOT($AS2365=$AS2366),ROW(),"")</f>
        <v/>
      </c>
      <c r="AQ2365" s="20" t="str">
        <f>IF(NOT(AS2365=AS2366),AS2366,"")</f>
        <v/>
      </c>
      <c r="AR2365" s="20" t="str">
        <f>INDEX($AB$15:$AM$15,MATCH($AS2365,$AB$11:$AM$11,0))</f>
        <v>in</v>
      </c>
      <c r="AS2365" s="20" t="str">
        <f>LEFT(AT2365,4)</f>
        <v>2009</v>
      </c>
      <c r="AT2365" s="139" t="str">
        <f>LEFT(B2365,6)</f>
        <v>200903</v>
      </c>
    </row>
    <row r="2366" spans="2:46" x14ac:dyDescent="0.25">
      <c r="B2366" s="11">
        <f>'Market Data'!B2352</f>
        <v>20090325</v>
      </c>
      <c r="C2366" s="2">
        <f>'Market Data'!C2352</f>
        <v>4475.5</v>
      </c>
      <c r="D2366" s="2">
        <f>'Market Data'!D2352</f>
        <v>4561.5</v>
      </c>
      <c r="E2366" s="2">
        <f>'Market Data'!E2352</f>
        <v>4435</v>
      </c>
      <c r="F2366" s="12">
        <f>'Market Data'!F2352</f>
        <v>4486</v>
      </c>
      <c r="H2366" s="151">
        <f t="shared" si="345"/>
        <v>2348</v>
      </c>
      <c r="I2366" s="244">
        <f ca="1">IF($H2366&lt;($J$6+1),"",PFE(OFFSET($F2366,0,0,-$J$6)))</f>
        <v>1.4123967982376043E-2</v>
      </c>
      <c r="J2366" s="19"/>
      <c r="K2366" s="139" t="str">
        <f t="shared" ca="1" si="346"/>
        <v>Long</v>
      </c>
      <c r="L2366" s="243">
        <f t="shared" ca="1" si="341"/>
        <v>4486</v>
      </c>
      <c r="M2366" s="242" t="e">
        <f t="shared" ca="1" si="342"/>
        <v>#N/A</v>
      </c>
      <c r="N2366" s="20"/>
      <c r="O2366" s="74">
        <f t="shared" ca="1" si="347"/>
        <v>1</v>
      </c>
      <c r="P2366" s="75">
        <f t="shared" ca="1" si="339"/>
        <v>2</v>
      </c>
      <c r="Q2366" s="76" t="str">
        <f t="shared" ca="1" si="343"/>
        <v>Fill</v>
      </c>
      <c r="R2366" s="75"/>
      <c r="S2366" s="77">
        <f t="shared" ca="1" si="340"/>
        <v>-1</v>
      </c>
      <c r="T2366" s="78"/>
      <c r="U2366" s="81">
        <f t="shared" ca="1" si="348"/>
        <v>420</v>
      </c>
      <c r="V2366" s="82">
        <f t="shared" ca="1" si="344"/>
        <v>236350.97999999975</v>
      </c>
      <c r="W2366" s="50"/>
      <c r="X2366" s="50"/>
      <c r="Y2366" s="50"/>
      <c r="Z2366" s="50"/>
      <c r="AA2366" s="50"/>
      <c r="AG2366" s="50"/>
      <c r="AH2366" s="50"/>
      <c r="AI2366" s="50"/>
      <c r="AJ2366" s="50"/>
      <c r="AK2366" s="50"/>
      <c r="AL2366" s="50"/>
      <c r="AM2366" s="50"/>
      <c r="AN2366" s="50"/>
      <c r="AO2366" s="50"/>
      <c r="AP2366" s="138" t="str">
        <f>IF(NOT($AS2366=$AS2367),ROW(),"")</f>
        <v/>
      </c>
      <c r="AQ2366" s="20" t="str">
        <f>IF(NOT(AS2366=AS2367),AS2367,"")</f>
        <v/>
      </c>
      <c r="AR2366" s="20" t="str">
        <f>INDEX($AB$15:$AM$15,MATCH($AS2366,$AB$11:$AM$11,0))</f>
        <v>in</v>
      </c>
      <c r="AS2366" s="20" t="str">
        <f>LEFT(AT2366,4)</f>
        <v>2009</v>
      </c>
      <c r="AT2366" s="139" t="str">
        <f>LEFT(B2366,6)</f>
        <v>200903</v>
      </c>
    </row>
    <row r="2367" spans="2:46" x14ac:dyDescent="0.25">
      <c r="B2367" s="11">
        <f>'Market Data'!B2353</f>
        <v>20090326</v>
      </c>
      <c r="C2367" s="2">
        <f>'Market Data'!C2353</f>
        <v>4537.5</v>
      </c>
      <c r="D2367" s="2">
        <f>'Market Data'!D2353</f>
        <v>4593</v>
      </c>
      <c r="E2367" s="2">
        <f>'Market Data'!E2353</f>
        <v>4510</v>
      </c>
      <c r="F2367" s="12">
        <f>'Market Data'!F2353</f>
        <v>4573.5</v>
      </c>
      <c r="H2367" s="151">
        <f t="shared" si="345"/>
        <v>2349</v>
      </c>
      <c r="I2367" s="244">
        <f ca="1">IF($H2367&lt;($J$6+1),"",PFE(OFFSET($F2367,0,0,-$J$6)))</f>
        <v>-4.5519242467251482E-2</v>
      </c>
      <c r="J2367" s="19"/>
      <c r="K2367" s="139" t="str">
        <f t="shared" ca="1" si="346"/>
        <v>Short</v>
      </c>
      <c r="L2367" s="243" t="e">
        <f t="shared" ca="1" si="341"/>
        <v>#N/A</v>
      </c>
      <c r="M2367" s="242">
        <f t="shared" ca="1" si="342"/>
        <v>4573.5</v>
      </c>
      <c r="N2367" s="20"/>
      <c r="O2367" s="74">
        <f t="shared" ca="1" si="347"/>
        <v>-1</v>
      </c>
      <c r="P2367" s="75">
        <f t="shared" ca="1" si="339"/>
        <v>-2</v>
      </c>
      <c r="Q2367" s="76" t="str">
        <f t="shared" ca="1" si="343"/>
        <v>Fill</v>
      </c>
      <c r="R2367" s="75"/>
      <c r="S2367" s="77">
        <f t="shared" ca="1" si="340"/>
        <v>1</v>
      </c>
      <c r="T2367" s="78"/>
      <c r="U2367" s="81">
        <f t="shared" ca="1" si="348"/>
        <v>-724.42000000000007</v>
      </c>
      <c r="V2367" s="82">
        <f t="shared" ca="1" si="344"/>
        <v>235626.55999999974</v>
      </c>
      <c r="W2367" s="50"/>
      <c r="X2367" s="50"/>
      <c r="Y2367" s="50"/>
      <c r="Z2367" s="50"/>
      <c r="AA2367" s="50"/>
      <c r="AG2367" s="50"/>
      <c r="AH2367" s="50"/>
      <c r="AI2367" s="50"/>
      <c r="AJ2367" s="50"/>
      <c r="AK2367" s="50"/>
      <c r="AL2367" s="50"/>
      <c r="AM2367" s="50"/>
      <c r="AN2367" s="50"/>
      <c r="AO2367" s="50"/>
      <c r="AP2367" s="138" t="str">
        <f>IF(NOT($AS2367=$AS2368),ROW(),"")</f>
        <v/>
      </c>
      <c r="AQ2367" s="20" t="str">
        <f>IF(NOT(AS2367=AS2368),AS2368,"")</f>
        <v/>
      </c>
      <c r="AR2367" s="20" t="str">
        <f>INDEX($AB$15:$AM$15,MATCH($AS2367,$AB$11:$AM$11,0))</f>
        <v>in</v>
      </c>
      <c r="AS2367" s="20" t="str">
        <f>LEFT(AT2367,4)</f>
        <v>2009</v>
      </c>
      <c r="AT2367" s="139" t="str">
        <f>LEFT(B2367,6)</f>
        <v>200903</v>
      </c>
    </row>
    <row r="2368" spans="2:46" x14ac:dyDescent="0.25">
      <c r="B2368" s="11">
        <f>'Market Data'!B2354</f>
        <v>20090327</v>
      </c>
      <c r="C2368" s="2">
        <f>'Market Data'!C2354</f>
        <v>4551.5</v>
      </c>
      <c r="D2368" s="2">
        <f>'Market Data'!D2354</f>
        <v>4567.5</v>
      </c>
      <c r="E2368" s="2">
        <f>'Market Data'!E2354</f>
        <v>4450</v>
      </c>
      <c r="F2368" s="12">
        <f>'Market Data'!F2354</f>
        <v>4477.5</v>
      </c>
      <c r="H2368" s="151">
        <f t="shared" si="345"/>
        <v>2350</v>
      </c>
      <c r="I2368" s="244">
        <f ca="1">IF($H2368&lt;($J$6+1),"",PFE(OFFSET($F2368,0,0,-$J$6)))</f>
        <v>-5.1943342809257761E-2</v>
      </c>
      <c r="J2368" s="19"/>
      <c r="K2368" s="139" t="str">
        <f t="shared" ca="1" si="346"/>
        <v>Short</v>
      </c>
      <c r="L2368" s="243" t="e">
        <f t="shared" ca="1" si="341"/>
        <v>#N/A</v>
      </c>
      <c r="M2368" s="242" t="e">
        <f t="shared" ca="1" si="342"/>
        <v>#N/A</v>
      </c>
      <c r="N2368" s="20"/>
      <c r="O2368" s="74">
        <f t="shared" ca="1" si="347"/>
        <v>-1</v>
      </c>
      <c r="P2368" s="75">
        <f t="shared" ca="1" si="339"/>
        <v>0</v>
      </c>
      <c r="Q2368" s="76" t="str">
        <f t="shared" ca="1" si="343"/>
        <v/>
      </c>
      <c r="R2368" s="75"/>
      <c r="S2368" s="77">
        <f t="shared" ca="1" si="340"/>
        <v>-1</v>
      </c>
      <c r="T2368" s="78"/>
      <c r="U2368" s="81">
        <f t="shared" ca="1" si="348"/>
        <v>1638.08</v>
      </c>
      <c r="V2368" s="82">
        <f t="shared" ca="1" si="344"/>
        <v>237264.63999999972</v>
      </c>
      <c r="W2368" s="50"/>
      <c r="X2368" s="50"/>
      <c r="Y2368" s="50"/>
      <c r="Z2368" s="50"/>
      <c r="AA2368" s="50"/>
      <c r="AG2368" s="50"/>
      <c r="AH2368" s="50"/>
      <c r="AI2368" s="50"/>
      <c r="AJ2368" s="50"/>
      <c r="AK2368" s="50"/>
      <c r="AL2368" s="50"/>
      <c r="AM2368" s="50"/>
      <c r="AN2368" s="50"/>
      <c r="AO2368" s="50"/>
      <c r="AP2368" s="138" t="str">
        <f>IF(NOT($AS2368=$AS2369),ROW(),"")</f>
        <v/>
      </c>
      <c r="AQ2368" s="20" t="str">
        <f>IF(NOT(AS2368=AS2369),AS2369,"")</f>
        <v/>
      </c>
      <c r="AR2368" s="20" t="str">
        <f>INDEX($AB$15:$AM$15,MATCH($AS2368,$AB$11:$AM$11,0))</f>
        <v>in</v>
      </c>
      <c r="AS2368" s="20" t="str">
        <f>LEFT(AT2368,4)</f>
        <v>2009</v>
      </c>
      <c r="AT2368" s="139" t="str">
        <f>LEFT(B2368,6)</f>
        <v>200903</v>
      </c>
    </row>
    <row r="2369" spans="2:46" x14ac:dyDescent="0.25">
      <c r="B2369" s="11">
        <f>'Market Data'!B2355</f>
        <v>20090330</v>
      </c>
      <c r="C2369" s="2">
        <f>'Market Data'!C2355</f>
        <v>4452.5</v>
      </c>
      <c r="D2369" s="2">
        <f>'Market Data'!D2355</f>
        <v>4452.5</v>
      </c>
      <c r="E2369" s="2">
        <f>'Market Data'!E2355</f>
        <v>4264.5</v>
      </c>
      <c r="F2369" s="12">
        <f>'Market Data'!F2355</f>
        <v>4283.5</v>
      </c>
      <c r="H2369" s="151">
        <f t="shared" si="345"/>
        <v>2351</v>
      </c>
      <c r="I2369" s="244">
        <f ca="1">IF($H2369&lt;($J$6+1),"",PFE(OFFSET($F2369,0,0,-$J$6)))</f>
        <v>-9.255423579724549E-2</v>
      </c>
      <c r="J2369" s="19"/>
      <c r="K2369" s="139" t="str">
        <f t="shared" ca="1" si="346"/>
        <v>Short</v>
      </c>
      <c r="L2369" s="243" t="e">
        <f t="shared" ca="1" si="341"/>
        <v>#N/A</v>
      </c>
      <c r="M2369" s="242" t="e">
        <f t="shared" ca="1" si="342"/>
        <v>#N/A</v>
      </c>
      <c r="N2369" s="20"/>
      <c r="O2369" s="74">
        <f t="shared" ca="1" si="347"/>
        <v>-1</v>
      </c>
      <c r="P2369" s="75">
        <f t="shared" ca="1" si="339"/>
        <v>0</v>
      </c>
      <c r="Q2369" s="76" t="str">
        <f t="shared" ca="1" si="343"/>
        <v/>
      </c>
      <c r="R2369" s="75"/>
      <c r="S2369" s="77">
        <f t="shared" ca="1" si="340"/>
        <v>-1</v>
      </c>
      <c r="T2369" s="78"/>
      <c r="U2369" s="81">
        <f t="shared" ca="1" si="348"/>
        <v>6790</v>
      </c>
      <c r="V2369" s="82">
        <f t="shared" ca="1" si="344"/>
        <v>244054.63999999972</v>
      </c>
      <c r="W2369" s="50"/>
      <c r="X2369" s="50"/>
      <c r="Y2369" s="50"/>
      <c r="Z2369" s="50"/>
      <c r="AA2369" s="50"/>
      <c r="AG2369" s="50"/>
      <c r="AH2369" s="50"/>
      <c r="AI2369" s="50"/>
      <c r="AJ2369" s="50"/>
      <c r="AK2369" s="50"/>
      <c r="AL2369" s="50"/>
      <c r="AM2369" s="50"/>
      <c r="AN2369" s="50"/>
      <c r="AO2369" s="50"/>
      <c r="AP2369" s="138" t="str">
        <f>IF(NOT($AS2369=$AS2370),ROW(),"")</f>
        <v/>
      </c>
      <c r="AQ2369" s="20" t="str">
        <f>IF(NOT(AS2369=AS2370),AS2370,"")</f>
        <v/>
      </c>
      <c r="AR2369" s="20" t="str">
        <f>INDEX($AB$15:$AM$15,MATCH($AS2369,$AB$11:$AM$11,0))</f>
        <v>in</v>
      </c>
      <c r="AS2369" s="20" t="str">
        <f>LEFT(AT2369,4)</f>
        <v>2009</v>
      </c>
      <c r="AT2369" s="139" t="str">
        <f>LEFT(B2369,6)</f>
        <v>200903</v>
      </c>
    </row>
    <row r="2370" spans="2:46" x14ac:dyDescent="0.25">
      <c r="B2370" s="11">
        <f>'Market Data'!B2356</f>
        <v>20090331</v>
      </c>
      <c r="C2370" s="2">
        <f>'Market Data'!C2356</f>
        <v>4284</v>
      </c>
      <c r="D2370" s="2">
        <f>'Market Data'!D2356</f>
        <v>4389</v>
      </c>
      <c r="E2370" s="2">
        <f>'Market Data'!E2356</f>
        <v>4284</v>
      </c>
      <c r="F2370" s="12">
        <f>'Market Data'!F2356</f>
        <v>4379.5</v>
      </c>
      <c r="H2370" s="151">
        <f t="shared" si="345"/>
        <v>2352</v>
      </c>
      <c r="I2370" s="244">
        <f ca="1">IF($H2370&lt;($J$6+1),"",PFE(OFFSET($F2370,0,0,-$J$6)))</f>
        <v>-8.9327576924068786E-2</v>
      </c>
      <c r="J2370" s="19"/>
      <c r="K2370" s="139" t="str">
        <f t="shared" ca="1" si="346"/>
        <v>Short</v>
      </c>
      <c r="L2370" s="243" t="e">
        <f t="shared" ca="1" si="341"/>
        <v>#N/A</v>
      </c>
      <c r="M2370" s="242" t="e">
        <f t="shared" ca="1" si="342"/>
        <v>#N/A</v>
      </c>
      <c r="N2370" s="20"/>
      <c r="O2370" s="74">
        <f t="shared" ca="1" si="347"/>
        <v>-1</v>
      </c>
      <c r="P2370" s="75">
        <f t="shared" ca="1" si="339"/>
        <v>0</v>
      </c>
      <c r="Q2370" s="76" t="str">
        <f t="shared" ca="1" si="343"/>
        <v/>
      </c>
      <c r="R2370" s="75"/>
      <c r="S2370" s="77">
        <f t="shared" ca="1" si="340"/>
        <v>-1</v>
      </c>
      <c r="T2370" s="78"/>
      <c r="U2370" s="81">
        <f t="shared" ca="1" si="348"/>
        <v>-3360</v>
      </c>
      <c r="V2370" s="82">
        <f t="shared" ca="1" si="344"/>
        <v>240694.63999999972</v>
      </c>
      <c r="W2370" s="50"/>
      <c r="X2370" s="50"/>
      <c r="Y2370" s="50"/>
      <c r="Z2370" s="50"/>
      <c r="AA2370" s="50"/>
      <c r="AG2370" s="50"/>
      <c r="AH2370" s="50"/>
      <c r="AI2370" s="50"/>
      <c r="AJ2370" s="50"/>
      <c r="AK2370" s="50"/>
      <c r="AL2370" s="50"/>
      <c r="AM2370" s="50"/>
      <c r="AN2370" s="50"/>
      <c r="AO2370" s="50"/>
      <c r="AP2370" s="138" t="str">
        <f>IF(NOT($AS2370=$AS2371),ROW(),"")</f>
        <v/>
      </c>
      <c r="AQ2370" s="20" t="str">
        <f>IF(NOT(AS2370=AS2371),AS2371,"")</f>
        <v/>
      </c>
      <c r="AR2370" s="20" t="str">
        <f>INDEX($AB$15:$AM$15,MATCH($AS2370,$AB$11:$AM$11,0))</f>
        <v>in</v>
      </c>
      <c r="AS2370" s="20" t="str">
        <f>LEFT(AT2370,4)</f>
        <v>2009</v>
      </c>
      <c r="AT2370" s="139" t="str">
        <f>LEFT(B2370,6)</f>
        <v>200903</v>
      </c>
    </row>
    <row r="2371" spans="2:46" x14ac:dyDescent="0.25">
      <c r="B2371" s="11">
        <f>'Market Data'!B2357</f>
        <v>20090401</v>
      </c>
      <c r="C2371" s="2">
        <f>'Market Data'!C2357</f>
        <v>4341.5</v>
      </c>
      <c r="D2371" s="2">
        <f>'Market Data'!D2357</f>
        <v>4460.5</v>
      </c>
      <c r="E2371" s="2">
        <f>'Market Data'!E2357</f>
        <v>4288.5</v>
      </c>
      <c r="F2371" s="12">
        <f>'Market Data'!F2357</f>
        <v>4428</v>
      </c>
      <c r="H2371" s="151">
        <f t="shared" si="345"/>
        <v>2353</v>
      </c>
      <c r="I2371" s="244">
        <f ca="1">IF($H2371&lt;($J$6+1),"",PFE(OFFSET($F2371,0,0,-$J$6)))</f>
        <v>-8.4288516348655473E-2</v>
      </c>
      <c r="J2371" s="19"/>
      <c r="K2371" s="139" t="str">
        <f t="shared" ca="1" si="346"/>
        <v>Short</v>
      </c>
      <c r="L2371" s="243" t="e">
        <f t="shared" ca="1" si="341"/>
        <v>#N/A</v>
      </c>
      <c r="M2371" s="242" t="e">
        <f t="shared" ca="1" si="342"/>
        <v>#N/A</v>
      </c>
      <c r="N2371" s="20"/>
      <c r="O2371" s="74">
        <f t="shared" ca="1" si="347"/>
        <v>-1</v>
      </c>
      <c r="P2371" s="75">
        <f t="shared" ca="1" si="339"/>
        <v>0</v>
      </c>
      <c r="Q2371" s="76" t="str">
        <f t="shared" ca="1" si="343"/>
        <v/>
      </c>
      <c r="R2371" s="75"/>
      <c r="S2371" s="77">
        <f t="shared" ca="1" si="340"/>
        <v>-1</v>
      </c>
      <c r="T2371" s="78"/>
      <c r="U2371" s="81">
        <f t="shared" ca="1" si="348"/>
        <v>-1697.5</v>
      </c>
      <c r="V2371" s="82">
        <f t="shared" ca="1" si="344"/>
        <v>238997.13999999972</v>
      </c>
      <c r="W2371" s="50"/>
      <c r="X2371" s="50"/>
      <c r="Y2371" s="50"/>
      <c r="Z2371" s="50"/>
      <c r="AA2371" s="50"/>
      <c r="AG2371" s="50"/>
      <c r="AH2371" s="50"/>
      <c r="AI2371" s="50"/>
      <c r="AJ2371" s="50"/>
      <c r="AK2371" s="50"/>
      <c r="AL2371" s="50"/>
      <c r="AM2371" s="50"/>
      <c r="AN2371" s="50"/>
      <c r="AO2371" s="50"/>
      <c r="AP2371" s="138" t="str">
        <f>IF(NOT($AS2371=$AS2372),ROW(),"")</f>
        <v/>
      </c>
      <c r="AQ2371" s="20" t="str">
        <f>IF(NOT(AS2371=AS2372),AS2372,"")</f>
        <v/>
      </c>
      <c r="AR2371" s="20" t="str">
        <f>INDEX($AB$15:$AM$15,MATCH($AS2371,$AB$11:$AM$11,0))</f>
        <v>in</v>
      </c>
      <c r="AS2371" s="20" t="str">
        <f>LEFT(AT2371,4)</f>
        <v>2009</v>
      </c>
      <c r="AT2371" s="139" t="str">
        <f>LEFT(B2371,6)</f>
        <v>200904</v>
      </c>
    </row>
    <row r="2372" spans="2:46" x14ac:dyDescent="0.25">
      <c r="B2372" s="11">
        <f>'Market Data'!B2358</f>
        <v>20090402</v>
      </c>
      <c r="C2372" s="2">
        <f>'Market Data'!C2358</f>
        <v>4519.5</v>
      </c>
      <c r="D2372" s="2">
        <f>'Market Data'!D2358</f>
        <v>4696</v>
      </c>
      <c r="E2372" s="2">
        <f>'Market Data'!E2358</f>
        <v>4507.5</v>
      </c>
      <c r="F2372" s="12">
        <f>'Market Data'!F2358</f>
        <v>4673.5</v>
      </c>
      <c r="H2372" s="151">
        <f t="shared" si="345"/>
        <v>2354</v>
      </c>
      <c r="I2372" s="244">
        <f ca="1">IF($H2372&lt;($J$6+1),"",PFE(OFFSET($F2372,0,0,-$J$6)))</f>
        <v>-1.2542573438618332E-2</v>
      </c>
      <c r="J2372" s="19"/>
      <c r="K2372" s="139" t="str">
        <f t="shared" ca="1" si="346"/>
        <v>Short</v>
      </c>
      <c r="L2372" s="243" t="e">
        <f t="shared" ca="1" si="341"/>
        <v>#N/A</v>
      </c>
      <c r="M2372" s="242" t="e">
        <f t="shared" ca="1" si="342"/>
        <v>#N/A</v>
      </c>
      <c r="N2372" s="20"/>
      <c r="O2372" s="74">
        <f t="shared" ca="1" si="347"/>
        <v>-1</v>
      </c>
      <c r="P2372" s="75">
        <f t="shared" ca="1" si="339"/>
        <v>0</v>
      </c>
      <c r="Q2372" s="76" t="str">
        <f t="shared" ca="1" si="343"/>
        <v/>
      </c>
      <c r="R2372" s="75"/>
      <c r="S2372" s="77">
        <f t="shared" ca="1" si="340"/>
        <v>-1</v>
      </c>
      <c r="T2372" s="78"/>
      <c r="U2372" s="81">
        <f t="shared" ca="1" si="348"/>
        <v>-8592.5</v>
      </c>
      <c r="V2372" s="82">
        <f t="shared" ca="1" si="344"/>
        <v>230404.63999999972</v>
      </c>
      <c r="W2372" s="50"/>
      <c r="X2372" s="50"/>
      <c r="Y2372" s="50"/>
      <c r="Z2372" s="50"/>
      <c r="AA2372" s="50"/>
      <c r="AG2372" s="50"/>
      <c r="AH2372" s="50"/>
      <c r="AI2372" s="50"/>
      <c r="AJ2372" s="50"/>
      <c r="AK2372" s="50"/>
      <c r="AL2372" s="50"/>
      <c r="AM2372" s="50"/>
      <c r="AN2372" s="50"/>
      <c r="AO2372" s="50"/>
      <c r="AP2372" s="138" t="str">
        <f>IF(NOT($AS2372=$AS2373),ROW(),"")</f>
        <v/>
      </c>
      <c r="AQ2372" s="20" t="str">
        <f>IF(NOT(AS2372=AS2373),AS2373,"")</f>
        <v/>
      </c>
      <c r="AR2372" s="20" t="str">
        <f>INDEX($AB$15:$AM$15,MATCH($AS2372,$AB$11:$AM$11,0))</f>
        <v>in</v>
      </c>
      <c r="AS2372" s="20" t="str">
        <f>LEFT(AT2372,4)</f>
        <v>2009</v>
      </c>
      <c r="AT2372" s="139" t="str">
        <f>LEFT(B2372,6)</f>
        <v>200904</v>
      </c>
    </row>
    <row r="2373" spans="2:46" x14ac:dyDescent="0.25">
      <c r="B2373" s="11">
        <f>'Market Data'!B2359</f>
        <v>20090403</v>
      </c>
      <c r="C2373" s="2">
        <f>'Market Data'!C2359</f>
        <v>4659</v>
      </c>
      <c r="D2373" s="2">
        <f>'Market Data'!D2359</f>
        <v>4752.5</v>
      </c>
      <c r="E2373" s="2">
        <f>'Market Data'!E2359</f>
        <v>4626</v>
      </c>
      <c r="F2373" s="12">
        <f>'Market Data'!F2359</f>
        <v>4701</v>
      </c>
      <c r="H2373" s="151">
        <f t="shared" si="345"/>
        <v>2355</v>
      </c>
      <c r="I2373" s="244">
        <f ca="1">IF($H2373&lt;($J$6+1),"",PFE(OFFSET($F2373,0,0,-$J$6)))</f>
        <v>-2.7988891046814002E-2</v>
      </c>
      <c r="J2373" s="19"/>
      <c r="K2373" s="139" t="str">
        <f t="shared" ca="1" si="346"/>
        <v>Short</v>
      </c>
      <c r="L2373" s="243" t="e">
        <f t="shared" ca="1" si="341"/>
        <v>#N/A</v>
      </c>
      <c r="M2373" s="242" t="e">
        <f t="shared" ca="1" si="342"/>
        <v>#N/A</v>
      </c>
      <c r="N2373" s="20"/>
      <c r="O2373" s="74">
        <f t="shared" ca="1" si="347"/>
        <v>-1</v>
      </c>
      <c r="P2373" s="75">
        <f t="shared" ca="1" si="339"/>
        <v>0</v>
      </c>
      <c r="Q2373" s="76" t="str">
        <f t="shared" ca="1" si="343"/>
        <v/>
      </c>
      <c r="R2373" s="75"/>
      <c r="S2373" s="77">
        <f t="shared" ca="1" si="340"/>
        <v>-1</v>
      </c>
      <c r="T2373" s="78"/>
      <c r="U2373" s="81">
        <f t="shared" ca="1" si="348"/>
        <v>-962.5</v>
      </c>
      <c r="V2373" s="82">
        <f t="shared" ca="1" si="344"/>
        <v>229442.13999999972</v>
      </c>
      <c r="W2373" s="50"/>
      <c r="X2373" s="50"/>
      <c r="Y2373" s="50"/>
      <c r="Z2373" s="50"/>
      <c r="AA2373" s="50"/>
      <c r="AG2373" s="50"/>
      <c r="AH2373" s="50"/>
      <c r="AI2373" s="50"/>
      <c r="AJ2373" s="50"/>
      <c r="AK2373" s="50"/>
      <c r="AL2373" s="50"/>
      <c r="AM2373" s="50"/>
      <c r="AN2373" s="50"/>
      <c r="AO2373" s="50"/>
      <c r="AP2373" s="138" t="str">
        <f>IF(NOT($AS2373=$AS2374),ROW(),"")</f>
        <v/>
      </c>
      <c r="AQ2373" s="20" t="str">
        <f>IF(NOT(AS2373=AS2374),AS2374,"")</f>
        <v/>
      </c>
      <c r="AR2373" s="20" t="str">
        <f>INDEX($AB$15:$AM$15,MATCH($AS2373,$AB$11:$AM$11,0))</f>
        <v>in</v>
      </c>
      <c r="AS2373" s="20" t="str">
        <f>LEFT(AT2373,4)</f>
        <v>2009</v>
      </c>
      <c r="AT2373" s="139" t="str">
        <f>LEFT(B2373,6)</f>
        <v>200904</v>
      </c>
    </row>
    <row r="2374" spans="2:46" x14ac:dyDescent="0.25">
      <c r="B2374" s="11">
        <f>'Market Data'!B2360</f>
        <v>20090406</v>
      </c>
      <c r="C2374" s="2">
        <f>'Market Data'!C2360</f>
        <v>4741</v>
      </c>
      <c r="D2374" s="2">
        <f>'Market Data'!D2360</f>
        <v>4754</v>
      </c>
      <c r="E2374" s="2">
        <f>'Market Data'!E2360</f>
        <v>4596.5</v>
      </c>
      <c r="F2374" s="12">
        <f>'Market Data'!F2360</f>
        <v>4630.5</v>
      </c>
      <c r="H2374" s="151">
        <f t="shared" si="345"/>
        <v>2356</v>
      </c>
      <c r="I2374" s="244">
        <f ca="1">IF($H2374&lt;($J$6+1),"",PFE(OFFSET($F2374,0,0,-$J$6)))</f>
        <v>-4.1331785251929938E-2</v>
      </c>
      <c r="J2374" s="19"/>
      <c r="K2374" s="139" t="str">
        <f t="shared" ca="1" si="346"/>
        <v>Short</v>
      </c>
      <c r="L2374" s="243" t="e">
        <f t="shared" ca="1" si="341"/>
        <v>#N/A</v>
      </c>
      <c r="M2374" s="242" t="e">
        <f t="shared" ca="1" si="342"/>
        <v>#N/A</v>
      </c>
      <c r="N2374" s="20"/>
      <c r="O2374" s="74">
        <f t="shared" ca="1" si="347"/>
        <v>-1</v>
      </c>
      <c r="P2374" s="75">
        <f t="shared" ca="1" si="339"/>
        <v>0</v>
      </c>
      <c r="Q2374" s="76" t="str">
        <f t="shared" ca="1" si="343"/>
        <v/>
      </c>
      <c r="R2374" s="75"/>
      <c r="S2374" s="77">
        <f t="shared" ca="1" si="340"/>
        <v>-1</v>
      </c>
      <c r="T2374" s="78"/>
      <c r="U2374" s="81">
        <f t="shared" ca="1" si="348"/>
        <v>2467.5</v>
      </c>
      <c r="V2374" s="82">
        <f t="shared" ca="1" si="344"/>
        <v>231909.63999999972</v>
      </c>
      <c r="W2374" s="50"/>
      <c r="X2374" s="50"/>
      <c r="Y2374" s="50"/>
      <c r="Z2374" s="50"/>
      <c r="AA2374" s="50"/>
      <c r="AG2374" s="50"/>
      <c r="AH2374" s="50"/>
      <c r="AI2374" s="50"/>
      <c r="AJ2374" s="50"/>
      <c r="AK2374" s="50"/>
      <c r="AL2374" s="50"/>
      <c r="AM2374" s="50"/>
      <c r="AN2374" s="50"/>
      <c r="AO2374" s="50"/>
      <c r="AP2374" s="138" t="str">
        <f>IF(NOT($AS2374=$AS2375),ROW(),"")</f>
        <v/>
      </c>
      <c r="AQ2374" s="20" t="str">
        <f>IF(NOT(AS2374=AS2375),AS2375,"")</f>
        <v/>
      </c>
      <c r="AR2374" s="20" t="str">
        <f>INDEX($AB$15:$AM$15,MATCH($AS2374,$AB$11:$AM$11,0))</f>
        <v>in</v>
      </c>
      <c r="AS2374" s="20" t="str">
        <f>LEFT(AT2374,4)</f>
        <v>2009</v>
      </c>
      <c r="AT2374" s="139" t="str">
        <f>LEFT(B2374,6)</f>
        <v>200904</v>
      </c>
    </row>
    <row r="2375" spans="2:46" x14ac:dyDescent="0.25">
      <c r="B2375" s="11">
        <f>'Market Data'!B2361</f>
        <v>20090407</v>
      </c>
      <c r="C2375" s="2">
        <f>'Market Data'!C2361</f>
        <v>4674.5</v>
      </c>
      <c r="D2375" s="2">
        <f>'Market Data'!D2361</f>
        <v>4680.5</v>
      </c>
      <c r="E2375" s="2">
        <f>'Market Data'!E2361</f>
        <v>4567</v>
      </c>
      <c r="F2375" s="12">
        <f>'Market Data'!F2361</f>
        <v>4603</v>
      </c>
      <c r="H2375" s="151">
        <f t="shared" si="345"/>
        <v>2357</v>
      </c>
      <c r="I2375" s="244">
        <f ca="1">IF($H2375&lt;($J$6+1),"",PFE(OFFSET($F2375,0,0,-$J$6)))</f>
        <v>-3.9947961630527315E-2</v>
      </c>
      <c r="J2375" s="19"/>
      <c r="K2375" s="139" t="str">
        <f t="shared" ca="1" si="346"/>
        <v>Short</v>
      </c>
      <c r="L2375" s="243" t="e">
        <f t="shared" ca="1" si="341"/>
        <v>#N/A</v>
      </c>
      <c r="M2375" s="242" t="e">
        <f t="shared" ca="1" si="342"/>
        <v>#N/A</v>
      </c>
      <c r="N2375" s="20"/>
      <c r="O2375" s="74">
        <f t="shared" ca="1" si="347"/>
        <v>-1</v>
      </c>
      <c r="P2375" s="75">
        <f t="shared" ca="1" si="339"/>
        <v>0</v>
      </c>
      <c r="Q2375" s="76" t="str">
        <f t="shared" ca="1" si="343"/>
        <v/>
      </c>
      <c r="R2375" s="75"/>
      <c r="S2375" s="77">
        <f t="shared" ca="1" si="340"/>
        <v>-1</v>
      </c>
      <c r="T2375" s="78"/>
      <c r="U2375" s="81">
        <f t="shared" ca="1" si="348"/>
        <v>962.5</v>
      </c>
      <c r="V2375" s="82">
        <f t="shared" ca="1" si="344"/>
        <v>232872.13999999972</v>
      </c>
      <c r="W2375" s="50"/>
      <c r="X2375" s="50"/>
      <c r="Y2375" s="50"/>
      <c r="Z2375" s="50"/>
      <c r="AA2375" s="50"/>
      <c r="AG2375" s="50"/>
      <c r="AH2375" s="50"/>
      <c r="AI2375" s="50"/>
      <c r="AJ2375" s="50"/>
      <c r="AK2375" s="50"/>
      <c r="AL2375" s="50"/>
      <c r="AM2375" s="50"/>
      <c r="AN2375" s="50"/>
      <c r="AO2375" s="50"/>
      <c r="AP2375" s="138" t="str">
        <f>IF(NOT($AS2375=$AS2376),ROW(),"")</f>
        <v/>
      </c>
      <c r="AQ2375" s="20" t="str">
        <f>IF(NOT(AS2375=AS2376),AS2376,"")</f>
        <v/>
      </c>
      <c r="AR2375" s="20" t="str">
        <f>INDEX($AB$15:$AM$15,MATCH($AS2375,$AB$11:$AM$11,0))</f>
        <v>in</v>
      </c>
      <c r="AS2375" s="20" t="str">
        <f>LEFT(AT2375,4)</f>
        <v>2009</v>
      </c>
      <c r="AT2375" s="139" t="str">
        <f>LEFT(B2375,6)</f>
        <v>200904</v>
      </c>
    </row>
    <row r="2376" spans="2:46" x14ac:dyDescent="0.25">
      <c r="B2376" s="11">
        <f>'Market Data'!B2362</f>
        <v>20090408</v>
      </c>
      <c r="C2376" s="2">
        <f>'Market Data'!C2362</f>
        <v>4542.5</v>
      </c>
      <c r="D2376" s="2">
        <f>'Market Data'!D2362</f>
        <v>4682</v>
      </c>
      <c r="E2376" s="2">
        <f>'Market Data'!E2362</f>
        <v>4514.5</v>
      </c>
      <c r="F2376" s="12">
        <f>'Market Data'!F2362</f>
        <v>4676</v>
      </c>
      <c r="H2376" s="151">
        <f t="shared" si="345"/>
        <v>2358</v>
      </c>
      <c r="I2376" s="244">
        <f ca="1">IF($H2376&lt;($J$6+1),"",PFE(OFFSET($F2376,0,0,-$J$6)))</f>
        <v>-1.3486054297494731E-2</v>
      </c>
      <c r="J2376" s="19"/>
      <c r="K2376" s="139" t="str">
        <f t="shared" ca="1" si="346"/>
        <v>Short</v>
      </c>
      <c r="L2376" s="243" t="e">
        <f t="shared" ca="1" si="341"/>
        <v>#N/A</v>
      </c>
      <c r="M2376" s="242" t="e">
        <f t="shared" ca="1" si="342"/>
        <v>#N/A</v>
      </c>
      <c r="N2376" s="20"/>
      <c r="O2376" s="74">
        <f t="shared" ca="1" si="347"/>
        <v>-1</v>
      </c>
      <c r="P2376" s="75">
        <f t="shared" ca="1" si="339"/>
        <v>0</v>
      </c>
      <c r="Q2376" s="76" t="str">
        <f t="shared" ca="1" si="343"/>
        <v/>
      </c>
      <c r="R2376" s="75"/>
      <c r="S2376" s="77">
        <f t="shared" ca="1" si="340"/>
        <v>-1</v>
      </c>
      <c r="T2376" s="78"/>
      <c r="U2376" s="81">
        <f t="shared" ca="1" si="348"/>
        <v>-2555</v>
      </c>
      <c r="V2376" s="82">
        <f t="shared" ca="1" si="344"/>
        <v>230317.13999999972</v>
      </c>
      <c r="W2376" s="50"/>
      <c r="X2376" s="50"/>
      <c r="Y2376" s="50"/>
      <c r="Z2376" s="50"/>
      <c r="AA2376" s="50"/>
      <c r="AG2376" s="50"/>
      <c r="AH2376" s="50"/>
      <c r="AI2376" s="50"/>
      <c r="AJ2376" s="50"/>
      <c r="AK2376" s="50"/>
      <c r="AL2376" s="50"/>
      <c r="AM2376" s="50"/>
      <c r="AN2376" s="50"/>
      <c r="AO2376" s="50"/>
      <c r="AP2376" s="138" t="str">
        <f>IF(NOT($AS2376=$AS2377),ROW(),"")</f>
        <v/>
      </c>
      <c r="AQ2376" s="20" t="str">
        <f>IF(NOT(AS2376=AS2377),AS2377,"")</f>
        <v/>
      </c>
      <c r="AR2376" s="20" t="str">
        <f>INDEX($AB$15:$AM$15,MATCH($AS2376,$AB$11:$AM$11,0))</f>
        <v>in</v>
      </c>
      <c r="AS2376" s="20" t="str">
        <f>LEFT(AT2376,4)</f>
        <v>2009</v>
      </c>
      <c r="AT2376" s="139" t="str">
        <f>LEFT(B2376,6)</f>
        <v>200904</v>
      </c>
    </row>
    <row r="2377" spans="2:46" x14ac:dyDescent="0.25">
      <c r="B2377" s="11">
        <f>'Market Data'!B2363</f>
        <v>20090409</v>
      </c>
      <c r="C2377" s="2">
        <f>'Market Data'!C2363</f>
        <v>4699.5</v>
      </c>
      <c r="D2377" s="2">
        <f>'Market Data'!D2363</f>
        <v>4802.5</v>
      </c>
      <c r="E2377" s="2">
        <f>'Market Data'!E2363</f>
        <v>4668.5</v>
      </c>
      <c r="F2377" s="12">
        <f>'Market Data'!F2363</f>
        <v>4783</v>
      </c>
      <c r="H2377" s="151">
        <f t="shared" si="345"/>
        <v>2359</v>
      </c>
      <c r="I2377" s="244">
        <f ca="1">IF($H2377&lt;($J$6+1),"",PFE(OFFSET($F2377,0,0,-$J$6)))</f>
        <v>-3.7844816725102398E-2</v>
      </c>
      <c r="J2377" s="19"/>
      <c r="K2377" s="139" t="str">
        <f t="shared" ca="1" si="346"/>
        <v>Short</v>
      </c>
      <c r="L2377" s="243" t="e">
        <f t="shared" ca="1" si="341"/>
        <v>#N/A</v>
      </c>
      <c r="M2377" s="242" t="e">
        <f t="shared" ca="1" si="342"/>
        <v>#N/A</v>
      </c>
      <c r="N2377" s="20"/>
      <c r="O2377" s="74">
        <f t="shared" ca="1" si="347"/>
        <v>-1</v>
      </c>
      <c r="P2377" s="75">
        <f t="shared" ca="1" si="339"/>
        <v>0</v>
      </c>
      <c r="Q2377" s="76" t="str">
        <f t="shared" ca="1" si="343"/>
        <v/>
      </c>
      <c r="R2377" s="75"/>
      <c r="S2377" s="77">
        <f t="shared" ca="1" si="340"/>
        <v>-1</v>
      </c>
      <c r="T2377" s="78"/>
      <c r="U2377" s="81">
        <f t="shared" ca="1" si="348"/>
        <v>-3745</v>
      </c>
      <c r="V2377" s="82">
        <f t="shared" ca="1" si="344"/>
        <v>226572.13999999972</v>
      </c>
      <c r="W2377" s="50"/>
      <c r="X2377" s="50"/>
      <c r="Y2377" s="50"/>
      <c r="Z2377" s="50"/>
      <c r="AA2377" s="50"/>
      <c r="AG2377" s="50"/>
      <c r="AH2377" s="50"/>
      <c r="AI2377" s="50"/>
      <c r="AJ2377" s="50"/>
      <c r="AK2377" s="50"/>
      <c r="AL2377" s="50"/>
      <c r="AM2377" s="50"/>
      <c r="AN2377" s="50"/>
      <c r="AO2377" s="50"/>
      <c r="AP2377" s="138" t="str">
        <f>IF(NOT($AS2377=$AS2378),ROW(),"")</f>
        <v/>
      </c>
      <c r="AQ2377" s="20" t="str">
        <f>IF(NOT(AS2377=AS2378),AS2378,"")</f>
        <v/>
      </c>
      <c r="AR2377" s="20" t="str">
        <f>INDEX($AB$15:$AM$15,MATCH($AS2377,$AB$11:$AM$11,0))</f>
        <v>in</v>
      </c>
      <c r="AS2377" s="20" t="str">
        <f>LEFT(AT2377,4)</f>
        <v>2009</v>
      </c>
      <c r="AT2377" s="139" t="str">
        <f>LEFT(B2377,6)</f>
        <v>200904</v>
      </c>
    </row>
    <row r="2378" spans="2:46" x14ac:dyDescent="0.25">
      <c r="B2378" s="11">
        <f>'Market Data'!B2364</f>
        <v>20090414</v>
      </c>
      <c r="C2378" s="2">
        <f>'Market Data'!C2364</f>
        <v>4768.5</v>
      </c>
      <c r="D2378" s="2">
        <f>'Market Data'!D2364</f>
        <v>4875.5</v>
      </c>
      <c r="E2378" s="2">
        <f>'Market Data'!E2364</f>
        <v>4753.5</v>
      </c>
      <c r="F2378" s="12">
        <f>'Market Data'!F2364</f>
        <v>4813.5</v>
      </c>
      <c r="H2378" s="151">
        <f t="shared" si="345"/>
        <v>2360</v>
      </c>
      <c r="I2378" s="244">
        <f ca="1">IF($H2378&lt;($J$6+1),"",PFE(OFFSET($F2378,0,0,-$J$6)))</f>
        <v>-4.3496108674410047E-2</v>
      </c>
      <c r="J2378" s="19"/>
      <c r="K2378" s="139" t="str">
        <f t="shared" ca="1" si="346"/>
        <v>Short</v>
      </c>
      <c r="L2378" s="243" t="e">
        <f t="shared" ca="1" si="341"/>
        <v>#N/A</v>
      </c>
      <c r="M2378" s="242" t="e">
        <f t="shared" ca="1" si="342"/>
        <v>#N/A</v>
      </c>
      <c r="N2378" s="20"/>
      <c r="O2378" s="74">
        <f t="shared" ca="1" si="347"/>
        <v>-1</v>
      </c>
      <c r="P2378" s="75">
        <f t="shared" ca="1" si="339"/>
        <v>0</v>
      </c>
      <c r="Q2378" s="76" t="str">
        <f t="shared" ca="1" si="343"/>
        <v/>
      </c>
      <c r="R2378" s="75"/>
      <c r="S2378" s="77">
        <f t="shared" ca="1" si="340"/>
        <v>-1</v>
      </c>
      <c r="T2378" s="78"/>
      <c r="U2378" s="81">
        <f t="shared" ca="1" si="348"/>
        <v>-1067.5</v>
      </c>
      <c r="V2378" s="82">
        <f t="shared" ca="1" si="344"/>
        <v>225504.63999999972</v>
      </c>
      <c r="W2378" s="50"/>
      <c r="X2378" s="50"/>
      <c r="Y2378" s="50"/>
      <c r="Z2378" s="50"/>
      <c r="AA2378" s="50"/>
      <c r="AG2378" s="50"/>
      <c r="AH2378" s="50"/>
      <c r="AI2378" s="50"/>
      <c r="AJ2378" s="50"/>
      <c r="AK2378" s="50"/>
      <c r="AL2378" s="50"/>
      <c r="AM2378" s="50"/>
      <c r="AN2378" s="50"/>
      <c r="AO2378" s="50"/>
      <c r="AP2378" s="138" t="str">
        <f>IF(NOT($AS2378=$AS2379),ROW(),"")</f>
        <v/>
      </c>
      <c r="AQ2378" s="20" t="str">
        <f>IF(NOT(AS2378=AS2379),AS2379,"")</f>
        <v/>
      </c>
      <c r="AR2378" s="20" t="str">
        <f>INDEX($AB$15:$AM$15,MATCH($AS2378,$AB$11:$AM$11,0))</f>
        <v>in</v>
      </c>
      <c r="AS2378" s="20" t="str">
        <f>LEFT(AT2378,4)</f>
        <v>2009</v>
      </c>
      <c r="AT2378" s="139" t="str">
        <f>LEFT(B2378,6)</f>
        <v>200904</v>
      </c>
    </row>
    <row r="2379" spans="2:46" x14ac:dyDescent="0.25">
      <c r="B2379" s="11">
        <f>'Market Data'!B2365</f>
        <v>20090415</v>
      </c>
      <c r="C2379" s="2">
        <f>'Market Data'!C2365</f>
        <v>4790.5</v>
      </c>
      <c r="D2379" s="2">
        <f>'Market Data'!D2365</f>
        <v>4868.5</v>
      </c>
      <c r="E2379" s="2">
        <f>'Market Data'!E2365</f>
        <v>4777.5</v>
      </c>
      <c r="F2379" s="12">
        <f>'Market Data'!F2365</f>
        <v>4867</v>
      </c>
      <c r="H2379" s="151">
        <f t="shared" si="345"/>
        <v>2361</v>
      </c>
      <c r="I2379" s="244">
        <f ca="1">IF($H2379&lt;($J$6+1),"",PFE(OFFSET($F2379,0,0,-$J$6)))</f>
        <v>-4.2306589485312449E-2</v>
      </c>
      <c r="J2379" s="19"/>
      <c r="K2379" s="139" t="str">
        <f t="shared" ca="1" si="346"/>
        <v>Short</v>
      </c>
      <c r="L2379" s="243" t="e">
        <f t="shared" ca="1" si="341"/>
        <v>#N/A</v>
      </c>
      <c r="M2379" s="242" t="e">
        <f t="shared" ca="1" si="342"/>
        <v>#N/A</v>
      </c>
      <c r="N2379" s="20"/>
      <c r="O2379" s="74">
        <f t="shared" ca="1" si="347"/>
        <v>-1</v>
      </c>
      <c r="P2379" s="75">
        <f t="shared" ca="1" si="339"/>
        <v>0</v>
      </c>
      <c r="Q2379" s="76" t="str">
        <f t="shared" ca="1" si="343"/>
        <v/>
      </c>
      <c r="R2379" s="75"/>
      <c r="S2379" s="77">
        <f t="shared" ca="1" si="340"/>
        <v>-1</v>
      </c>
      <c r="T2379" s="78"/>
      <c r="U2379" s="81">
        <f t="shared" ca="1" si="348"/>
        <v>-1872.5</v>
      </c>
      <c r="V2379" s="82">
        <f t="shared" ca="1" si="344"/>
        <v>223632.13999999972</v>
      </c>
      <c r="W2379" s="50"/>
      <c r="X2379" s="50"/>
      <c r="Y2379" s="50"/>
      <c r="Z2379" s="50"/>
      <c r="AA2379" s="50"/>
      <c r="AG2379" s="50"/>
      <c r="AH2379" s="50"/>
      <c r="AI2379" s="50"/>
      <c r="AJ2379" s="50"/>
      <c r="AK2379" s="50"/>
      <c r="AL2379" s="50"/>
      <c r="AM2379" s="50"/>
      <c r="AN2379" s="50"/>
      <c r="AO2379" s="50"/>
      <c r="AP2379" s="138" t="str">
        <f>IF(NOT($AS2379=$AS2380),ROW(),"")</f>
        <v/>
      </c>
      <c r="AQ2379" s="20" t="str">
        <f>IF(NOT(AS2379=AS2380),AS2380,"")</f>
        <v/>
      </c>
      <c r="AR2379" s="20" t="str">
        <f>INDEX($AB$15:$AM$15,MATCH($AS2379,$AB$11:$AM$11,0))</f>
        <v>in</v>
      </c>
      <c r="AS2379" s="20" t="str">
        <f>LEFT(AT2379,4)</f>
        <v>2009</v>
      </c>
      <c r="AT2379" s="139" t="str">
        <f>LEFT(B2379,6)</f>
        <v>200904</v>
      </c>
    </row>
    <row r="2380" spans="2:46" x14ac:dyDescent="0.25">
      <c r="B2380" s="11">
        <f>'Market Data'!B2366</f>
        <v>20090416</v>
      </c>
      <c r="C2380" s="2">
        <f>'Market Data'!C2366</f>
        <v>4863.5</v>
      </c>
      <c r="D2380" s="2">
        <f>'Market Data'!D2366</f>
        <v>4935</v>
      </c>
      <c r="E2380" s="2">
        <f>'Market Data'!E2366</f>
        <v>4821</v>
      </c>
      <c r="F2380" s="12">
        <f>'Market Data'!F2366</f>
        <v>4904</v>
      </c>
      <c r="H2380" s="151">
        <f t="shared" si="345"/>
        <v>2362</v>
      </c>
      <c r="I2380" s="244">
        <f ca="1">IF($H2380&lt;($J$6+1),"",PFE(OFFSET($F2380,0,0,-$J$6)))</f>
        <v>-3.3913812354459401E-2</v>
      </c>
      <c r="J2380" s="19"/>
      <c r="K2380" s="139" t="str">
        <f t="shared" ca="1" si="346"/>
        <v>Short</v>
      </c>
      <c r="L2380" s="243" t="e">
        <f t="shared" ca="1" si="341"/>
        <v>#N/A</v>
      </c>
      <c r="M2380" s="242" t="e">
        <f t="shared" ca="1" si="342"/>
        <v>#N/A</v>
      </c>
      <c r="N2380" s="20"/>
      <c r="O2380" s="74">
        <f t="shared" ca="1" si="347"/>
        <v>-1</v>
      </c>
      <c r="P2380" s="75">
        <f t="shared" ca="1" si="339"/>
        <v>0</v>
      </c>
      <c r="Q2380" s="76" t="str">
        <f t="shared" ca="1" si="343"/>
        <v/>
      </c>
      <c r="R2380" s="75"/>
      <c r="S2380" s="77">
        <f t="shared" ca="1" si="340"/>
        <v>-1</v>
      </c>
      <c r="T2380" s="78"/>
      <c r="U2380" s="81">
        <f t="shared" ca="1" si="348"/>
        <v>-1295</v>
      </c>
      <c r="V2380" s="82">
        <f t="shared" ca="1" si="344"/>
        <v>222337.13999999972</v>
      </c>
      <c r="W2380" s="50"/>
      <c r="X2380" s="50"/>
      <c r="Y2380" s="50"/>
      <c r="Z2380" s="50"/>
      <c r="AA2380" s="50"/>
      <c r="AG2380" s="50"/>
      <c r="AH2380" s="50"/>
      <c r="AI2380" s="50"/>
      <c r="AJ2380" s="50"/>
      <c r="AK2380" s="50"/>
      <c r="AL2380" s="50"/>
      <c r="AM2380" s="50"/>
      <c r="AN2380" s="50"/>
      <c r="AO2380" s="50"/>
      <c r="AP2380" s="138" t="str">
        <f>IF(NOT($AS2380=$AS2381),ROW(),"")</f>
        <v/>
      </c>
      <c r="AQ2380" s="20" t="str">
        <f>IF(NOT(AS2380=AS2381),AS2381,"")</f>
        <v/>
      </c>
      <c r="AR2380" s="20" t="str">
        <f>INDEX($AB$15:$AM$15,MATCH($AS2380,$AB$11:$AM$11,0))</f>
        <v>in</v>
      </c>
      <c r="AS2380" s="20" t="str">
        <f>LEFT(AT2380,4)</f>
        <v>2009</v>
      </c>
      <c r="AT2380" s="139" t="str">
        <f>LEFT(B2380,6)</f>
        <v>200904</v>
      </c>
    </row>
    <row r="2381" spans="2:46" x14ac:dyDescent="0.25">
      <c r="B2381" s="11">
        <f>'Market Data'!B2367</f>
        <v>20090417</v>
      </c>
      <c r="C2381" s="2">
        <f>'Market Data'!C2367</f>
        <v>4902.5</v>
      </c>
      <c r="D2381" s="2">
        <f>'Market Data'!D2367</f>
        <v>4979.5</v>
      </c>
      <c r="E2381" s="2">
        <f>'Market Data'!E2367</f>
        <v>4880.5</v>
      </c>
      <c r="F2381" s="12">
        <f>'Market Data'!F2367</f>
        <v>4964</v>
      </c>
      <c r="H2381" s="151">
        <f t="shared" si="345"/>
        <v>2363</v>
      </c>
      <c r="I2381" s="244">
        <f ca="1">IF($H2381&lt;($J$6+1),"",PFE(OFFSET($F2381,0,0,-$J$6)))</f>
        <v>-1.7998676243337289E-2</v>
      </c>
      <c r="J2381" s="19"/>
      <c r="K2381" s="139" t="str">
        <f t="shared" ca="1" si="346"/>
        <v>Short</v>
      </c>
      <c r="L2381" s="243" t="e">
        <f t="shared" ca="1" si="341"/>
        <v>#N/A</v>
      </c>
      <c r="M2381" s="242" t="e">
        <f t="shared" ca="1" si="342"/>
        <v>#N/A</v>
      </c>
      <c r="N2381" s="20"/>
      <c r="O2381" s="74">
        <f t="shared" ca="1" si="347"/>
        <v>-1</v>
      </c>
      <c r="P2381" s="75">
        <f t="shared" ca="1" si="339"/>
        <v>0</v>
      </c>
      <c r="Q2381" s="76" t="str">
        <f t="shared" ca="1" si="343"/>
        <v/>
      </c>
      <c r="R2381" s="75"/>
      <c r="S2381" s="77">
        <f t="shared" ca="1" si="340"/>
        <v>-1</v>
      </c>
      <c r="T2381" s="78"/>
      <c r="U2381" s="81">
        <f t="shared" ca="1" si="348"/>
        <v>-2100</v>
      </c>
      <c r="V2381" s="82">
        <f t="shared" ca="1" si="344"/>
        <v>220237.13999999972</v>
      </c>
      <c r="W2381" s="50"/>
      <c r="X2381" s="50"/>
      <c r="Y2381" s="50"/>
      <c r="Z2381" s="50"/>
      <c r="AA2381" s="50"/>
      <c r="AG2381" s="50"/>
      <c r="AH2381" s="50"/>
      <c r="AI2381" s="50"/>
      <c r="AJ2381" s="50"/>
      <c r="AK2381" s="50"/>
      <c r="AL2381" s="50"/>
      <c r="AM2381" s="50"/>
      <c r="AN2381" s="50"/>
      <c r="AO2381" s="50"/>
      <c r="AP2381" s="138" t="str">
        <f>IF(NOT($AS2381=$AS2382),ROW(),"")</f>
        <v/>
      </c>
      <c r="AQ2381" s="20" t="str">
        <f>IF(NOT(AS2381=AS2382),AS2382,"")</f>
        <v/>
      </c>
      <c r="AR2381" s="20" t="str">
        <f>INDEX($AB$15:$AM$15,MATCH($AS2381,$AB$11:$AM$11,0))</f>
        <v>in</v>
      </c>
      <c r="AS2381" s="20" t="str">
        <f>LEFT(AT2381,4)</f>
        <v>2009</v>
      </c>
      <c r="AT2381" s="139" t="str">
        <f>LEFT(B2381,6)</f>
        <v>200904</v>
      </c>
    </row>
    <row r="2382" spans="2:46" x14ac:dyDescent="0.25">
      <c r="B2382" s="11">
        <f>'Market Data'!B2368</f>
        <v>20090420</v>
      </c>
      <c r="C2382" s="2">
        <f>'Market Data'!C2368</f>
        <v>4949.5</v>
      </c>
      <c r="D2382" s="2">
        <f>'Market Data'!D2368</f>
        <v>4956.5</v>
      </c>
      <c r="E2382" s="2">
        <f>'Market Data'!E2368</f>
        <v>4759.5</v>
      </c>
      <c r="F2382" s="12">
        <f>'Market Data'!F2368</f>
        <v>4787</v>
      </c>
      <c r="H2382" s="151">
        <f t="shared" si="345"/>
        <v>2364</v>
      </c>
      <c r="I2382" s="244">
        <f ca="1">IF($H2382&lt;($J$6+1),"",PFE(OFFSET($F2382,0,0,-$J$6)))</f>
        <v>-3.2932828748260486E-2</v>
      </c>
      <c r="J2382" s="19"/>
      <c r="K2382" s="139" t="str">
        <f t="shared" ca="1" si="346"/>
        <v>Short</v>
      </c>
      <c r="L2382" s="243" t="e">
        <f t="shared" ca="1" si="341"/>
        <v>#N/A</v>
      </c>
      <c r="M2382" s="242" t="e">
        <f t="shared" ca="1" si="342"/>
        <v>#N/A</v>
      </c>
      <c r="N2382" s="20"/>
      <c r="O2382" s="74">
        <f t="shared" ca="1" si="347"/>
        <v>-1</v>
      </c>
      <c r="P2382" s="75">
        <f t="shared" ca="1" si="339"/>
        <v>0</v>
      </c>
      <c r="Q2382" s="76" t="str">
        <f t="shared" ca="1" si="343"/>
        <v/>
      </c>
      <c r="R2382" s="75"/>
      <c r="S2382" s="77">
        <f t="shared" ca="1" si="340"/>
        <v>-1</v>
      </c>
      <c r="T2382" s="78"/>
      <c r="U2382" s="81">
        <f t="shared" ca="1" si="348"/>
        <v>6195</v>
      </c>
      <c r="V2382" s="82">
        <f t="shared" ca="1" si="344"/>
        <v>226432.13999999972</v>
      </c>
      <c r="W2382" s="50"/>
      <c r="X2382" s="50"/>
      <c r="Y2382" s="50"/>
      <c r="Z2382" s="50"/>
      <c r="AA2382" s="50"/>
      <c r="AG2382" s="50"/>
      <c r="AH2382" s="50"/>
      <c r="AI2382" s="50"/>
      <c r="AJ2382" s="50"/>
      <c r="AK2382" s="50"/>
      <c r="AL2382" s="50"/>
      <c r="AM2382" s="50"/>
      <c r="AN2382" s="50"/>
      <c r="AO2382" s="50"/>
      <c r="AP2382" s="138" t="str">
        <f>IF(NOT($AS2382=$AS2383),ROW(),"")</f>
        <v/>
      </c>
      <c r="AQ2382" s="20" t="str">
        <f>IF(NOT(AS2382=AS2383),AS2383,"")</f>
        <v/>
      </c>
      <c r="AR2382" s="20" t="str">
        <f>INDEX($AB$15:$AM$15,MATCH($AS2382,$AB$11:$AM$11,0))</f>
        <v>in</v>
      </c>
      <c r="AS2382" s="20" t="str">
        <f>LEFT(AT2382,4)</f>
        <v>2009</v>
      </c>
      <c r="AT2382" s="139" t="str">
        <f>LEFT(B2382,6)</f>
        <v>200904</v>
      </c>
    </row>
    <row r="2383" spans="2:46" x14ac:dyDescent="0.25">
      <c r="B2383" s="11">
        <f>'Market Data'!B2369</f>
        <v>20090421</v>
      </c>
      <c r="C2383" s="2">
        <f>'Market Data'!C2369</f>
        <v>4795.5</v>
      </c>
      <c r="D2383" s="2">
        <f>'Market Data'!D2369</f>
        <v>4834.5</v>
      </c>
      <c r="E2383" s="2">
        <f>'Market Data'!E2369</f>
        <v>4681.5</v>
      </c>
      <c r="F2383" s="12">
        <f>'Market Data'!F2369</f>
        <v>4823</v>
      </c>
      <c r="H2383" s="151">
        <f t="shared" si="345"/>
        <v>2365</v>
      </c>
      <c r="I2383" s="244">
        <f ca="1">IF($H2383&lt;($J$6+1),"",PFE(OFFSET($F2383,0,0,-$J$6)))</f>
        <v>-3.6391242018050649E-2</v>
      </c>
      <c r="J2383" s="19"/>
      <c r="K2383" s="139" t="str">
        <f t="shared" ca="1" si="346"/>
        <v>Short</v>
      </c>
      <c r="L2383" s="243" t="e">
        <f t="shared" ca="1" si="341"/>
        <v>#N/A</v>
      </c>
      <c r="M2383" s="242" t="e">
        <f t="shared" ca="1" si="342"/>
        <v>#N/A</v>
      </c>
      <c r="N2383" s="20"/>
      <c r="O2383" s="74">
        <f t="shared" ca="1" si="347"/>
        <v>-1</v>
      </c>
      <c r="P2383" s="75">
        <f t="shared" ca="1" si="339"/>
        <v>0</v>
      </c>
      <c r="Q2383" s="76" t="str">
        <f t="shared" ca="1" si="343"/>
        <v/>
      </c>
      <c r="R2383" s="75"/>
      <c r="S2383" s="77">
        <f t="shared" ca="1" si="340"/>
        <v>-1</v>
      </c>
      <c r="T2383" s="78"/>
      <c r="U2383" s="81">
        <f t="shared" ca="1" si="348"/>
        <v>-1260</v>
      </c>
      <c r="V2383" s="82">
        <f t="shared" ca="1" si="344"/>
        <v>225172.13999999972</v>
      </c>
      <c r="W2383" s="50"/>
      <c r="X2383" s="50"/>
      <c r="Y2383" s="50"/>
      <c r="Z2383" s="50"/>
      <c r="AA2383" s="50"/>
      <c r="AG2383" s="50"/>
      <c r="AH2383" s="50"/>
      <c r="AI2383" s="50"/>
      <c r="AJ2383" s="50"/>
      <c r="AK2383" s="50"/>
      <c r="AL2383" s="50"/>
      <c r="AM2383" s="50"/>
      <c r="AN2383" s="50"/>
      <c r="AO2383" s="50"/>
      <c r="AP2383" s="138" t="str">
        <f>IF(NOT($AS2383=$AS2384),ROW(),"")</f>
        <v/>
      </c>
      <c r="AQ2383" s="20" t="str">
        <f>IF(NOT(AS2383=AS2384),AS2384,"")</f>
        <v/>
      </c>
      <c r="AR2383" s="20" t="str">
        <f>INDEX($AB$15:$AM$15,MATCH($AS2383,$AB$11:$AM$11,0))</f>
        <v>in</v>
      </c>
      <c r="AS2383" s="20" t="str">
        <f>LEFT(AT2383,4)</f>
        <v>2009</v>
      </c>
      <c r="AT2383" s="139" t="str">
        <f>LEFT(B2383,6)</f>
        <v>200904</v>
      </c>
    </row>
    <row r="2384" spans="2:46" x14ac:dyDescent="0.25">
      <c r="B2384" s="11">
        <f>'Market Data'!B2370</f>
        <v>20090422</v>
      </c>
      <c r="C2384" s="2">
        <f>'Market Data'!C2370</f>
        <v>4809.5</v>
      </c>
      <c r="D2384" s="2">
        <f>'Market Data'!D2370</f>
        <v>4903</v>
      </c>
      <c r="E2384" s="2">
        <f>'Market Data'!E2370</f>
        <v>4746.5</v>
      </c>
      <c r="F2384" s="12">
        <f>'Market Data'!F2370</f>
        <v>4869</v>
      </c>
      <c r="H2384" s="151">
        <f t="shared" si="345"/>
        <v>2366</v>
      </c>
      <c r="I2384" s="244">
        <f ca="1">IF($H2384&lt;($J$6+1),"",PFE(OFFSET($F2384,0,0,-$J$6)))</f>
        <v>-3.3677976640194097E-2</v>
      </c>
      <c r="J2384" s="19"/>
      <c r="K2384" s="139" t="str">
        <f t="shared" ca="1" si="346"/>
        <v>Short</v>
      </c>
      <c r="L2384" s="243" t="e">
        <f t="shared" ca="1" si="341"/>
        <v>#N/A</v>
      </c>
      <c r="M2384" s="242" t="e">
        <f t="shared" ca="1" si="342"/>
        <v>#N/A</v>
      </c>
      <c r="N2384" s="20"/>
      <c r="O2384" s="74">
        <f t="shared" ca="1" si="347"/>
        <v>-1</v>
      </c>
      <c r="P2384" s="75">
        <f t="shared" ca="1" si="339"/>
        <v>0</v>
      </c>
      <c r="Q2384" s="76" t="str">
        <f t="shared" ca="1" si="343"/>
        <v/>
      </c>
      <c r="R2384" s="75"/>
      <c r="S2384" s="77">
        <f t="shared" ca="1" si="340"/>
        <v>-1</v>
      </c>
      <c r="T2384" s="78"/>
      <c r="U2384" s="81">
        <f t="shared" ca="1" si="348"/>
        <v>-1610</v>
      </c>
      <c r="V2384" s="82">
        <f t="shared" ca="1" si="344"/>
        <v>223562.13999999972</v>
      </c>
      <c r="W2384" s="50"/>
      <c r="X2384" s="50"/>
      <c r="Y2384" s="50"/>
      <c r="Z2384" s="50"/>
      <c r="AA2384" s="50"/>
      <c r="AG2384" s="50"/>
      <c r="AH2384" s="50"/>
      <c r="AI2384" s="50"/>
      <c r="AJ2384" s="50"/>
      <c r="AK2384" s="50"/>
      <c r="AL2384" s="50"/>
      <c r="AM2384" s="50"/>
      <c r="AN2384" s="50"/>
      <c r="AO2384" s="50"/>
      <c r="AP2384" s="138" t="str">
        <f>IF(NOT($AS2384=$AS2385),ROW(),"")</f>
        <v/>
      </c>
      <c r="AQ2384" s="20" t="str">
        <f>IF(NOT(AS2384=AS2385),AS2385,"")</f>
        <v/>
      </c>
      <c r="AR2384" s="20" t="str">
        <f>INDEX($AB$15:$AM$15,MATCH($AS2384,$AB$11:$AM$11,0))</f>
        <v>in</v>
      </c>
      <c r="AS2384" s="20" t="str">
        <f>LEFT(AT2384,4)</f>
        <v>2009</v>
      </c>
      <c r="AT2384" s="139" t="str">
        <f>LEFT(B2384,6)</f>
        <v>200904</v>
      </c>
    </row>
    <row r="2385" spans="2:46" x14ac:dyDescent="0.25">
      <c r="B2385" s="11">
        <f>'Market Data'!B2371</f>
        <v>20090423</v>
      </c>
      <c r="C2385" s="2">
        <f>'Market Data'!C2371</f>
        <v>4851.5</v>
      </c>
      <c r="D2385" s="2">
        <f>'Market Data'!D2371</f>
        <v>4899</v>
      </c>
      <c r="E2385" s="2">
        <f>'Market Data'!E2371</f>
        <v>4811</v>
      </c>
      <c r="F2385" s="12">
        <f>'Market Data'!F2371</f>
        <v>4839</v>
      </c>
      <c r="H2385" s="151">
        <f t="shared" si="345"/>
        <v>2367</v>
      </c>
      <c r="I2385" s="244">
        <f ca="1">IF($H2385&lt;($J$6+1),"",PFE(OFFSET($F2385,0,0,-$J$6)))</f>
        <v>-4.0623955566019908E-2</v>
      </c>
      <c r="J2385" s="19"/>
      <c r="K2385" s="139" t="str">
        <f t="shared" ca="1" si="346"/>
        <v>Short</v>
      </c>
      <c r="L2385" s="243" t="e">
        <f t="shared" ca="1" si="341"/>
        <v>#N/A</v>
      </c>
      <c r="M2385" s="242" t="e">
        <f t="shared" ca="1" si="342"/>
        <v>#N/A</v>
      </c>
      <c r="N2385" s="20"/>
      <c r="O2385" s="74">
        <f t="shared" ca="1" si="347"/>
        <v>-1</v>
      </c>
      <c r="P2385" s="75">
        <f t="shared" ref="P2385:P2448" ca="1" si="349">$O2385-S2385</f>
        <v>0</v>
      </c>
      <c r="Q2385" s="76" t="str">
        <f t="shared" ca="1" si="343"/>
        <v/>
      </c>
      <c r="R2385" s="75"/>
      <c r="S2385" s="77">
        <f t="shared" ca="1" si="340"/>
        <v>-1</v>
      </c>
      <c r="T2385" s="78"/>
      <c r="U2385" s="81">
        <f t="shared" ca="1" si="348"/>
        <v>1050</v>
      </c>
      <c r="V2385" s="82">
        <f t="shared" ca="1" si="344"/>
        <v>224612.13999999972</v>
      </c>
      <c r="W2385" s="50"/>
      <c r="X2385" s="50"/>
      <c r="Y2385" s="50"/>
      <c r="Z2385" s="50"/>
      <c r="AA2385" s="50"/>
      <c r="AG2385" s="50"/>
      <c r="AH2385" s="50"/>
      <c r="AI2385" s="50"/>
      <c r="AJ2385" s="50"/>
      <c r="AK2385" s="50"/>
      <c r="AL2385" s="50"/>
      <c r="AM2385" s="50"/>
      <c r="AN2385" s="50"/>
      <c r="AO2385" s="50"/>
      <c r="AP2385" s="138" t="str">
        <f>IF(NOT($AS2385=$AS2386),ROW(),"")</f>
        <v/>
      </c>
      <c r="AQ2385" s="20" t="str">
        <f>IF(NOT(AS2385=AS2386),AS2386,"")</f>
        <v/>
      </c>
      <c r="AR2385" s="20" t="str">
        <f>INDEX($AB$15:$AM$15,MATCH($AS2385,$AB$11:$AM$11,0))</f>
        <v>in</v>
      </c>
      <c r="AS2385" s="20" t="str">
        <f>LEFT(AT2385,4)</f>
        <v>2009</v>
      </c>
      <c r="AT2385" s="139" t="str">
        <f>LEFT(B2385,6)</f>
        <v>200904</v>
      </c>
    </row>
    <row r="2386" spans="2:46" x14ac:dyDescent="0.25">
      <c r="B2386" s="11">
        <f>'Market Data'!B2372</f>
        <v>20090424</v>
      </c>
      <c r="C2386" s="2">
        <f>'Market Data'!C2372</f>
        <v>4850.5</v>
      </c>
      <c r="D2386" s="2">
        <f>'Market Data'!D2372</f>
        <v>4971</v>
      </c>
      <c r="E2386" s="2">
        <f>'Market Data'!E2372</f>
        <v>4838.5</v>
      </c>
      <c r="F2386" s="12">
        <f>'Market Data'!F2372</f>
        <v>4962.5</v>
      </c>
      <c r="H2386" s="151">
        <f t="shared" si="345"/>
        <v>2368</v>
      </c>
      <c r="I2386" s="244">
        <f ca="1">IF($H2386&lt;($J$6+1),"",PFE(OFFSET($F2386,0,0,-$J$6)))</f>
        <v>-1.3826512620172308E-2</v>
      </c>
      <c r="J2386" s="19"/>
      <c r="K2386" s="139" t="str">
        <f t="shared" ca="1" si="346"/>
        <v>Short</v>
      </c>
      <c r="L2386" s="243" t="e">
        <f t="shared" ca="1" si="341"/>
        <v>#N/A</v>
      </c>
      <c r="M2386" s="242" t="e">
        <f t="shared" ca="1" si="342"/>
        <v>#N/A</v>
      </c>
      <c r="N2386" s="20"/>
      <c r="O2386" s="74">
        <f t="shared" ca="1" si="347"/>
        <v>-1</v>
      </c>
      <c r="P2386" s="75">
        <f t="shared" ca="1" si="349"/>
        <v>0</v>
      </c>
      <c r="Q2386" s="76" t="str">
        <f t="shared" ca="1" si="343"/>
        <v/>
      </c>
      <c r="R2386" s="75"/>
      <c r="S2386" s="77">
        <f t="shared" ref="S2386:S2449" ca="1" si="350">IF($Q2385="Fill",$O2385,$S2385)</f>
        <v>-1</v>
      </c>
      <c r="T2386" s="78"/>
      <c r="U2386" s="81">
        <f t="shared" ca="1" si="348"/>
        <v>-4322.5</v>
      </c>
      <c r="V2386" s="82">
        <f t="shared" ca="1" si="344"/>
        <v>220289.63999999972</v>
      </c>
      <c r="W2386" s="50"/>
      <c r="X2386" s="50"/>
      <c r="Y2386" s="50"/>
      <c r="Z2386" s="50"/>
      <c r="AA2386" s="50"/>
      <c r="AG2386" s="50"/>
      <c r="AH2386" s="50"/>
      <c r="AI2386" s="50"/>
      <c r="AJ2386" s="50"/>
      <c r="AK2386" s="50"/>
      <c r="AL2386" s="50"/>
      <c r="AM2386" s="50"/>
      <c r="AN2386" s="50"/>
      <c r="AO2386" s="50"/>
      <c r="AP2386" s="138" t="str">
        <f>IF(NOT($AS2386=$AS2387),ROW(),"")</f>
        <v/>
      </c>
      <c r="AQ2386" s="20" t="str">
        <f>IF(NOT(AS2386=AS2387),AS2387,"")</f>
        <v/>
      </c>
      <c r="AR2386" s="20" t="str">
        <f>INDEX($AB$15:$AM$15,MATCH($AS2386,$AB$11:$AM$11,0))</f>
        <v>in</v>
      </c>
      <c r="AS2386" s="20" t="str">
        <f>LEFT(AT2386,4)</f>
        <v>2009</v>
      </c>
      <c r="AT2386" s="139" t="str">
        <f>LEFT(B2386,6)</f>
        <v>200904</v>
      </c>
    </row>
    <row r="2387" spans="2:46" x14ac:dyDescent="0.25">
      <c r="B2387" s="11">
        <f>'Market Data'!B2373</f>
        <v>20090427</v>
      </c>
      <c r="C2387" s="2">
        <f>'Market Data'!C2373</f>
        <v>4920</v>
      </c>
      <c r="D2387" s="2">
        <f>'Market Data'!D2373</f>
        <v>5006</v>
      </c>
      <c r="E2387" s="2">
        <f>'Market Data'!E2373</f>
        <v>4861</v>
      </c>
      <c r="F2387" s="12">
        <f>'Market Data'!F2373</f>
        <v>4979.5</v>
      </c>
      <c r="H2387" s="151">
        <f t="shared" si="345"/>
        <v>2369</v>
      </c>
      <c r="I2387" s="244">
        <f ca="1">IF($H2387&lt;($J$6+1),"",PFE(OFFSET($F2387,0,0,-$J$6)))</f>
        <v>1.392296840020792E-2</v>
      </c>
      <c r="J2387" s="19"/>
      <c r="K2387" s="139" t="str">
        <f t="shared" ca="1" si="346"/>
        <v>Long</v>
      </c>
      <c r="L2387" s="243">
        <f t="shared" ref="L2387:L2450" ca="1" si="351">IF(AND($K2387="Long",$K2386&lt;&gt;"Long"),$F2387,NA())</f>
        <v>4979.5</v>
      </c>
      <c r="M2387" s="242" t="e">
        <f t="shared" ref="M2387:M2450" ca="1" si="352">IF(AND($K2387="Short",$K2386&lt;&gt;"Short"),$F2387,NA())</f>
        <v>#N/A</v>
      </c>
      <c r="N2387" s="20"/>
      <c r="O2387" s="74">
        <f t="shared" ca="1" si="347"/>
        <v>1</v>
      </c>
      <c r="P2387" s="75">
        <f t="shared" ca="1" si="349"/>
        <v>2</v>
      </c>
      <c r="Q2387" s="76" t="str">
        <f t="shared" ref="Q2387:Q2450" ca="1" si="353">IF(NOT($P2387=0),"Fill","")</f>
        <v>Fill</v>
      </c>
      <c r="R2387" s="75"/>
      <c r="S2387" s="77">
        <f t="shared" ca="1" si="350"/>
        <v>-1</v>
      </c>
      <c r="T2387" s="78"/>
      <c r="U2387" s="81">
        <f t="shared" ca="1" si="348"/>
        <v>-595</v>
      </c>
      <c r="V2387" s="82">
        <f t="shared" ref="V2387:V2450" ca="1" si="354">V2386+U2387</f>
        <v>219694.63999999972</v>
      </c>
      <c r="W2387" s="50"/>
      <c r="X2387" s="50"/>
      <c r="Y2387" s="50"/>
      <c r="Z2387" s="50"/>
      <c r="AA2387" s="50"/>
      <c r="AG2387" s="50"/>
      <c r="AH2387" s="50"/>
      <c r="AI2387" s="50"/>
      <c r="AJ2387" s="50"/>
      <c r="AK2387" s="50"/>
      <c r="AL2387" s="50"/>
      <c r="AM2387" s="50"/>
      <c r="AN2387" s="50"/>
      <c r="AO2387" s="50"/>
      <c r="AP2387" s="138" t="str">
        <f>IF(NOT($AS2387=$AS2388),ROW(),"")</f>
        <v/>
      </c>
      <c r="AQ2387" s="20" t="str">
        <f>IF(NOT(AS2387=AS2388),AS2388,"")</f>
        <v/>
      </c>
      <c r="AR2387" s="20" t="str">
        <f>INDEX($AB$15:$AM$15,MATCH($AS2387,$AB$11:$AM$11,0))</f>
        <v>in</v>
      </c>
      <c r="AS2387" s="20" t="str">
        <f>LEFT(AT2387,4)</f>
        <v>2009</v>
      </c>
      <c r="AT2387" s="139" t="str">
        <f>LEFT(B2387,6)</f>
        <v>200904</v>
      </c>
    </row>
    <row r="2388" spans="2:46" x14ac:dyDescent="0.25">
      <c r="B2388" s="11">
        <f>'Market Data'!B2374</f>
        <v>20090428</v>
      </c>
      <c r="C2388" s="2">
        <f>'Market Data'!C2374</f>
        <v>4924.5</v>
      </c>
      <c r="D2388" s="2">
        <f>'Market Data'!D2374</f>
        <v>4937.5</v>
      </c>
      <c r="E2388" s="2">
        <f>'Market Data'!E2374</f>
        <v>4838</v>
      </c>
      <c r="F2388" s="12">
        <f>'Market Data'!F2374</f>
        <v>4910.5</v>
      </c>
      <c r="H2388" s="151">
        <f t="shared" ref="H2388:H2451" si="355">ROW()-ROW(H$18)</f>
        <v>2370</v>
      </c>
      <c r="I2388" s="244">
        <f ca="1">IF($H2388&lt;($J$6+1),"",PFE(OFFSET($F2388,0,0,-$J$6)))</f>
        <v>-1.3549580945690816E-2</v>
      </c>
      <c r="J2388" s="19"/>
      <c r="K2388" s="139" t="str">
        <f t="shared" ref="K2388:K2451" ca="1" si="356">IF($I2388="","",IF($I2388&gt;$J$4,"Long",IF($I2388&lt;$J$5,"Short","")))</f>
        <v>Short</v>
      </c>
      <c r="L2388" s="243" t="e">
        <f t="shared" ca="1" si="351"/>
        <v>#N/A</v>
      </c>
      <c r="M2388" s="242">
        <f t="shared" ca="1" si="352"/>
        <v>4910.5</v>
      </c>
      <c r="N2388" s="20"/>
      <c r="O2388" s="74">
        <f t="shared" ref="O2388:O2451" ca="1" si="357">IF($K2388="Short",-1,IF($K2388="Long",1,0))</f>
        <v>-1</v>
      </c>
      <c r="P2388" s="75">
        <f t="shared" ca="1" si="349"/>
        <v>-2</v>
      </c>
      <c r="Q2388" s="76" t="str">
        <f t="shared" ca="1" si="353"/>
        <v>Fill</v>
      </c>
      <c r="R2388" s="75"/>
      <c r="S2388" s="77">
        <f t="shared" ca="1" si="350"/>
        <v>1</v>
      </c>
      <c r="T2388" s="78"/>
      <c r="U2388" s="81">
        <f t="shared" ca="1" si="348"/>
        <v>1253.08</v>
      </c>
      <c r="V2388" s="82">
        <f t="shared" ca="1" si="354"/>
        <v>220947.71999999971</v>
      </c>
      <c r="W2388" s="50"/>
      <c r="X2388" s="50"/>
      <c r="Y2388" s="50"/>
      <c r="Z2388" s="50"/>
      <c r="AA2388" s="50"/>
      <c r="AG2388" s="50"/>
      <c r="AH2388" s="50"/>
      <c r="AI2388" s="50"/>
      <c r="AJ2388" s="50"/>
      <c r="AK2388" s="50"/>
      <c r="AL2388" s="50"/>
      <c r="AM2388" s="50"/>
      <c r="AN2388" s="50"/>
      <c r="AO2388" s="50"/>
      <c r="AP2388" s="138" t="str">
        <f>IF(NOT($AS2388=$AS2389),ROW(),"")</f>
        <v/>
      </c>
      <c r="AQ2388" s="20" t="str">
        <f>IF(NOT(AS2388=AS2389),AS2389,"")</f>
        <v/>
      </c>
      <c r="AR2388" s="20" t="str">
        <f>INDEX($AB$15:$AM$15,MATCH($AS2388,$AB$11:$AM$11,0))</f>
        <v>in</v>
      </c>
      <c r="AS2388" s="20" t="str">
        <f>LEFT(AT2388,4)</f>
        <v>2009</v>
      </c>
      <c r="AT2388" s="139" t="str">
        <f>LEFT(B2388,6)</f>
        <v>200904</v>
      </c>
    </row>
    <row r="2389" spans="2:46" x14ac:dyDescent="0.25">
      <c r="B2389" s="11">
        <f>'Market Data'!B2375</f>
        <v>20090429</v>
      </c>
      <c r="C2389" s="2">
        <f>'Market Data'!C2375</f>
        <v>4922.5</v>
      </c>
      <c r="D2389" s="2">
        <f>'Market Data'!D2375</f>
        <v>5015.5</v>
      </c>
      <c r="E2389" s="2">
        <f>'Market Data'!E2375</f>
        <v>4910.5</v>
      </c>
      <c r="F2389" s="12">
        <f>'Market Data'!F2375</f>
        <v>4990</v>
      </c>
      <c r="H2389" s="151">
        <f t="shared" si="355"/>
        <v>2371</v>
      </c>
      <c r="I2389" s="244">
        <f ca="1">IF($H2389&lt;($J$6+1),"",PFE(OFFSET($F2389,0,0,-$J$6)))</f>
        <v>-1.305799822434512E-2</v>
      </c>
      <c r="J2389" s="19"/>
      <c r="K2389" s="139" t="str">
        <f t="shared" ca="1" si="356"/>
        <v>Short</v>
      </c>
      <c r="L2389" s="243" t="e">
        <f t="shared" ca="1" si="351"/>
        <v>#N/A</v>
      </c>
      <c r="M2389" s="242" t="e">
        <f t="shared" ca="1" si="352"/>
        <v>#N/A</v>
      </c>
      <c r="N2389" s="20"/>
      <c r="O2389" s="74">
        <f t="shared" ca="1" si="357"/>
        <v>-1</v>
      </c>
      <c r="P2389" s="75">
        <f t="shared" ca="1" si="349"/>
        <v>0</v>
      </c>
      <c r="Q2389" s="76" t="str">
        <f t="shared" ca="1" si="353"/>
        <v/>
      </c>
      <c r="R2389" s="75"/>
      <c r="S2389" s="77">
        <f t="shared" ca="1" si="350"/>
        <v>-1</v>
      </c>
      <c r="T2389" s="78"/>
      <c r="U2389" s="81">
        <f t="shared" ca="1" si="348"/>
        <v>-2124.42</v>
      </c>
      <c r="V2389" s="82">
        <f t="shared" ca="1" si="354"/>
        <v>218823.2999999997</v>
      </c>
      <c r="W2389" s="50"/>
      <c r="X2389" s="50"/>
      <c r="Y2389" s="50"/>
      <c r="Z2389" s="50"/>
      <c r="AA2389" s="50"/>
      <c r="AG2389" s="50"/>
      <c r="AH2389" s="50"/>
      <c r="AI2389" s="50"/>
      <c r="AJ2389" s="50"/>
      <c r="AK2389" s="50"/>
      <c r="AL2389" s="50"/>
      <c r="AM2389" s="50"/>
      <c r="AN2389" s="50"/>
      <c r="AO2389" s="50"/>
      <c r="AP2389" s="138" t="str">
        <f>IF(NOT($AS2389=$AS2390),ROW(),"")</f>
        <v/>
      </c>
      <c r="AQ2389" s="20" t="str">
        <f>IF(NOT(AS2389=AS2390),AS2390,"")</f>
        <v/>
      </c>
      <c r="AR2389" s="20" t="str">
        <f>INDEX($AB$15:$AM$15,MATCH($AS2389,$AB$11:$AM$11,0))</f>
        <v>in</v>
      </c>
      <c r="AS2389" s="20" t="str">
        <f>LEFT(AT2389,4)</f>
        <v>2009</v>
      </c>
      <c r="AT2389" s="139" t="str">
        <f>LEFT(B2389,6)</f>
        <v>200904</v>
      </c>
    </row>
    <row r="2390" spans="2:46" x14ac:dyDescent="0.25">
      <c r="B2390" s="11">
        <f>'Market Data'!B2376</f>
        <v>20090430</v>
      </c>
      <c r="C2390" s="2">
        <f>'Market Data'!C2376</f>
        <v>5005</v>
      </c>
      <c r="D2390" s="2">
        <f>'Market Data'!D2376</f>
        <v>5130</v>
      </c>
      <c r="E2390" s="2">
        <f>'Market Data'!E2376</f>
        <v>4996</v>
      </c>
      <c r="F2390" s="12">
        <f>'Market Data'!F2376</f>
        <v>5035.5</v>
      </c>
      <c r="H2390" s="151">
        <f t="shared" si="355"/>
        <v>2372</v>
      </c>
      <c r="I2390" s="244">
        <f ca="1">IF($H2390&lt;($J$6+1),"",PFE(OFFSET($F2390,0,0,-$J$6)))</f>
        <v>-1.9084235529677661E-2</v>
      </c>
      <c r="J2390" s="19"/>
      <c r="K2390" s="139" t="str">
        <f t="shared" ca="1" si="356"/>
        <v>Short</v>
      </c>
      <c r="L2390" s="243" t="e">
        <f t="shared" ca="1" si="351"/>
        <v>#N/A</v>
      </c>
      <c r="M2390" s="242" t="e">
        <f t="shared" ca="1" si="352"/>
        <v>#N/A</v>
      </c>
      <c r="N2390" s="20"/>
      <c r="O2390" s="74">
        <f t="shared" ca="1" si="357"/>
        <v>-1</v>
      </c>
      <c r="P2390" s="75">
        <f t="shared" ca="1" si="349"/>
        <v>0</v>
      </c>
      <c r="Q2390" s="76" t="str">
        <f t="shared" ca="1" si="353"/>
        <v/>
      </c>
      <c r="R2390" s="75"/>
      <c r="S2390" s="77">
        <f t="shared" ca="1" si="350"/>
        <v>-1</v>
      </c>
      <c r="T2390" s="78"/>
      <c r="U2390" s="81">
        <f t="shared" ref="U2390:U2453" ca="1" si="358">IF(OR($S2389&amp;$O2389="01",$S2389&amp;$O2389="0-1"),(($F2390-$C2390)*$V$4*$O2389)-(ABS($P2389)*$V$5),IF(OR($S2389&amp;$O2389="10",$S2389&amp;$O2389="-10"),(($C2390-$F2389)*$V$4*$S2389)-(ABS($P2389)*$V$5),IF(OR($S2389&amp;$O2389="1-1",$S2389&amp;$O2389="-11"),(($C2390-$F2389)*$V$4*$S2389)-(ABS($P2389)*$V$5)+(($F2390-$C2390)*$V$4*$S2390),IF(OR($S2389&amp;$O2389="11",$S2389&amp;$O2389="-1-1"),(($F2390-$F2389)*$V$4*$S2390),0))))</f>
        <v>-1592.5</v>
      </c>
      <c r="V2390" s="82">
        <f t="shared" ca="1" si="354"/>
        <v>217230.7999999997</v>
      </c>
      <c r="W2390" s="50"/>
      <c r="X2390" s="50"/>
      <c r="Y2390" s="50"/>
      <c r="Z2390" s="50"/>
      <c r="AA2390" s="50"/>
      <c r="AG2390" s="50"/>
      <c r="AH2390" s="50"/>
      <c r="AI2390" s="50"/>
      <c r="AJ2390" s="50"/>
      <c r="AK2390" s="50"/>
      <c r="AL2390" s="50"/>
      <c r="AM2390" s="50"/>
      <c r="AN2390" s="50"/>
      <c r="AO2390" s="50"/>
      <c r="AP2390" s="138" t="str">
        <f>IF(NOT($AS2390=$AS2391),ROW(),"")</f>
        <v/>
      </c>
      <c r="AQ2390" s="20" t="str">
        <f>IF(NOT(AS2390=AS2391),AS2391,"")</f>
        <v/>
      </c>
      <c r="AR2390" s="20" t="str">
        <f>INDEX($AB$15:$AM$15,MATCH($AS2390,$AB$11:$AM$11,0))</f>
        <v>in</v>
      </c>
      <c r="AS2390" s="20" t="str">
        <f>LEFT(AT2390,4)</f>
        <v>2009</v>
      </c>
      <c r="AT2390" s="139" t="str">
        <f>LEFT(B2390,6)</f>
        <v>200904</v>
      </c>
    </row>
    <row r="2391" spans="2:46" x14ac:dyDescent="0.25">
      <c r="B2391" s="11">
        <f>'Market Data'!B2377</f>
        <v>20090504</v>
      </c>
      <c r="C2391" s="2">
        <f>'Market Data'!C2377</f>
        <v>5103.5</v>
      </c>
      <c r="D2391" s="2">
        <f>'Market Data'!D2377</f>
        <v>5198.5</v>
      </c>
      <c r="E2391" s="2">
        <f>'Market Data'!E2377</f>
        <v>5092.5</v>
      </c>
      <c r="F2391" s="12">
        <f>'Market Data'!F2377</f>
        <v>5172.5</v>
      </c>
      <c r="H2391" s="151">
        <f t="shared" si="355"/>
        <v>2373</v>
      </c>
      <c r="I2391" s="244">
        <f ca="1">IF($H2391&lt;($J$6+1),"",PFE(OFFSET($F2391,0,0,-$J$6)))</f>
        <v>-2.3049823457321424E-2</v>
      </c>
      <c r="J2391" s="19"/>
      <c r="K2391" s="139" t="str">
        <f t="shared" ca="1" si="356"/>
        <v>Short</v>
      </c>
      <c r="L2391" s="243" t="e">
        <f t="shared" ca="1" si="351"/>
        <v>#N/A</v>
      </c>
      <c r="M2391" s="242" t="e">
        <f t="shared" ca="1" si="352"/>
        <v>#N/A</v>
      </c>
      <c r="N2391" s="20"/>
      <c r="O2391" s="74">
        <f t="shared" ca="1" si="357"/>
        <v>-1</v>
      </c>
      <c r="P2391" s="75">
        <f t="shared" ca="1" si="349"/>
        <v>0</v>
      </c>
      <c r="Q2391" s="76" t="str">
        <f t="shared" ca="1" si="353"/>
        <v/>
      </c>
      <c r="R2391" s="75"/>
      <c r="S2391" s="77">
        <f t="shared" ca="1" si="350"/>
        <v>-1</v>
      </c>
      <c r="T2391" s="78"/>
      <c r="U2391" s="81">
        <f t="shared" ca="1" si="358"/>
        <v>-4795</v>
      </c>
      <c r="V2391" s="82">
        <f t="shared" ca="1" si="354"/>
        <v>212435.7999999997</v>
      </c>
      <c r="W2391" s="50"/>
      <c r="X2391" s="50"/>
      <c r="Y2391" s="50"/>
      <c r="Z2391" s="50"/>
      <c r="AA2391" s="50"/>
      <c r="AG2391" s="50"/>
      <c r="AH2391" s="50"/>
      <c r="AI2391" s="50"/>
      <c r="AJ2391" s="50"/>
      <c r="AK2391" s="50"/>
      <c r="AL2391" s="50"/>
      <c r="AM2391" s="50"/>
      <c r="AN2391" s="50"/>
      <c r="AO2391" s="50"/>
      <c r="AP2391" s="138" t="str">
        <f>IF(NOT($AS2391=$AS2392),ROW(),"")</f>
        <v/>
      </c>
      <c r="AQ2391" s="20" t="str">
        <f>IF(NOT(AS2391=AS2392),AS2392,"")</f>
        <v/>
      </c>
      <c r="AR2391" s="20" t="str">
        <f>INDEX($AB$15:$AM$15,MATCH($AS2391,$AB$11:$AM$11,0))</f>
        <v>in</v>
      </c>
      <c r="AS2391" s="20" t="str">
        <f>LEFT(AT2391,4)</f>
        <v>2009</v>
      </c>
      <c r="AT2391" s="139" t="str">
        <f>LEFT(B2391,6)</f>
        <v>200905</v>
      </c>
    </row>
    <row r="2392" spans="2:46" x14ac:dyDescent="0.25">
      <c r="B2392" s="11">
        <f>'Market Data'!B2378</f>
        <v>20090505</v>
      </c>
      <c r="C2392" s="2">
        <f>'Market Data'!C2378</f>
        <v>5188.5</v>
      </c>
      <c r="D2392" s="2">
        <f>'Market Data'!D2378</f>
        <v>5218.5</v>
      </c>
      <c r="E2392" s="2">
        <f>'Market Data'!E2378</f>
        <v>5132.5</v>
      </c>
      <c r="F2392" s="12">
        <f>'Market Data'!F2378</f>
        <v>5146</v>
      </c>
      <c r="H2392" s="151">
        <f t="shared" si="355"/>
        <v>2374</v>
      </c>
      <c r="I2392" s="244">
        <f ca="1">IF($H2392&lt;($J$6+1),"",PFE(OFFSET($F2392,0,0,-$J$6)))</f>
        <v>-2.7957107329660256E-2</v>
      </c>
      <c r="J2392" s="19"/>
      <c r="K2392" s="139" t="str">
        <f t="shared" ca="1" si="356"/>
        <v>Short</v>
      </c>
      <c r="L2392" s="243" t="e">
        <f t="shared" ca="1" si="351"/>
        <v>#N/A</v>
      </c>
      <c r="M2392" s="242" t="e">
        <f t="shared" ca="1" si="352"/>
        <v>#N/A</v>
      </c>
      <c r="N2392" s="20"/>
      <c r="O2392" s="74">
        <f t="shared" ca="1" si="357"/>
        <v>-1</v>
      </c>
      <c r="P2392" s="75">
        <f t="shared" ca="1" si="349"/>
        <v>0</v>
      </c>
      <c r="Q2392" s="76" t="str">
        <f t="shared" ca="1" si="353"/>
        <v/>
      </c>
      <c r="R2392" s="75"/>
      <c r="S2392" s="77">
        <f t="shared" ca="1" si="350"/>
        <v>-1</v>
      </c>
      <c r="T2392" s="78"/>
      <c r="U2392" s="81">
        <f t="shared" ca="1" si="358"/>
        <v>927.5</v>
      </c>
      <c r="V2392" s="82">
        <f t="shared" ca="1" si="354"/>
        <v>213363.2999999997</v>
      </c>
      <c r="W2392" s="50"/>
      <c r="X2392" s="50"/>
      <c r="Y2392" s="50"/>
      <c r="Z2392" s="50"/>
      <c r="AA2392" s="50"/>
      <c r="AG2392" s="50"/>
      <c r="AH2392" s="50"/>
      <c r="AI2392" s="50"/>
      <c r="AJ2392" s="50"/>
      <c r="AK2392" s="50"/>
      <c r="AL2392" s="50"/>
      <c r="AM2392" s="50"/>
      <c r="AN2392" s="50"/>
      <c r="AO2392" s="50"/>
      <c r="AP2392" s="138" t="str">
        <f>IF(NOT($AS2392=$AS2393),ROW(),"")</f>
        <v/>
      </c>
      <c r="AQ2392" s="20" t="str">
        <f>IF(NOT(AS2392=AS2393),AS2393,"")</f>
        <v/>
      </c>
      <c r="AR2392" s="20" t="str">
        <f>INDEX($AB$15:$AM$15,MATCH($AS2392,$AB$11:$AM$11,0))</f>
        <v>in</v>
      </c>
      <c r="AS2392" s="20" t="str">
        <f>LEFT(AT2392,4)</f>
        <v>2009</v>
      </c>
      <c r="AT2392" s="139" t="str">
        <f>LEFT(B2392,6)</f>
        <v>200905</v>
      </c>
    </row>
    <row r="2393" spans="2:46" x14ac:dyDescent="0.25">
      <c r="B2393" s="11">
        <f>'Market Data'!B2379</f>
        <v>20090506</v>
      </c>
      <c r="C2393" s="2">
        <f>'Market Data'!C2379</f>
        <v>5129.5</v>
      </c>
      <c r="D2393" s="2">
        <f>'Market Data'!D2379</f>
        <v>5235.5</v>
      </c>
      <c r="E2393" s="2">
        <f>'Market Data'!E2379</f>
        <v>5113.5</v>
      </c>
      <c r="F2393" s="12">
        <f>'Market Data'!F2379</f>
        <v>5186</v>
      </c>
      <c r="H2393" s="151">
        <f t="shared" si="355"/>
        <v>2375</v>
      </c>
      <c r="I2393" s="244">
        <f ca="1">IF($H2393&lt;($J$6+1),"",PFE(OFFSET($F2393,0,0,-$J$6)))</f>
        <v>-2.8745917608867747E-2</v>
      </c>
      <c r="J2393" s="19"/>
      <c r="K2393" s="139" t="str">
        <f t="shared" ca="1" si="356"/>
        <v>Short</v>
      </c>
      <c r="L2393" s="243" t="e">
        <f t="shared" ca="1" si="351"/>
        <v>#N/A</v>
      </c>
      <c r="M2393" s="242" t="e">
        <f t="shared" ca="1" si="352"/>
        <v>#N/A</v>
      </c>
      <c r="N2393" s="20"/>
      <c r="O2393" s="74">
        <f t="shared" ca="1" si="357"/>
        <v>-1</v>
      </c>
      <c r="P2393" s="75">
        <f t="shared" ca="1" si="349"/>
        <v>0</v>
      </c>
      <c r="Q2393" s="76" t="str">
        <f t="shared" ca="1" si="353"/>
        <v/>
      </c>
      <c r="R2393" s="75"/>
      <c r="S2393" s="77">
        <f t="shared" ca="1" si="350"/>
        <v>-1</v>
      </c>
      <c r="T2393" s="78"/>
      <c r="U2393" s="81">
        <f t="shared" ca="1" si="358"/>
        <v>-1400</v>
      </c>
      <c r="V2393" s="82">
        <f t="shared" ca="1" si="354"/>
        <v>211963.2999999997</v>
      </c>
      <c r="W2393" s="50"/>
      <c r="X2393" s="50"/>
      <c r="Y2393" s="50"/>
      <c r="Z2393" s="50"/>
      <c r="AA2393" s="50"/>
      <c r="AG2393" s="50"/>
      <c r="AH2393" s="50"/>
      <c r="AI2393" s="50"/>
      <c r="AJ2393" s="50"/>
      <c r="AK2393" s="50"/>
      <c r="AL2393" s="50"/>
      <c r="AM2393" s="50"/>
      <c r="AN2393" s="50"/>
      <c r="AO2393" s="50"/>
      <c r="AP2393" s="138" t="str">
        <f>IF(NOT($AS2393=$AS2394),ROW(),"")</f>
        <v/>
      </c>
      <c r="AQ2393" s="20" t="str">
        <f>IF(NOT(AS2393=AS2394),AS2394,"")</f>
        <v/>
      </c>
      <c r="AR2393" s="20" t="str">
        <f>INDEX($AB$15:$AM$15,MATCH($AS2393,$AB$11:$AM$11,0))</f>
        <v>in</v>
      </c>
      <c r="AS2393" s="20" t="str">
        <f>LEFT(AT2393,4)</f>
        <v>2009</v>
      </c>
      <c r="AT2393" s="139" t="str">
        <f>LEFT(B2393,6)</f>
        <v>200905</v>
      </c>
    </row>
    <row r="2394" spans="2:46" x14ac:dyDescent="0.25">
      <c r="B2394" s="11">
        <f>'Market Data'!B2380</f>
        <v>20090507</v>
      </c>
      <c r="C2394" s="2">
        <f>'Market Data'!C2380</f>
        <v>5211</v>
      </c>
      <c r="D2394" s="2">
        <f>'Market Data'!D2380</f>
        <v>5267.5</v>
      </c>
      <c r="E2394" s="2">
        <f>'Market Data'!E2380</f>
        <v>5077</v>
      </c>
      <c r="F2394" s="12">
        <f>'Market Data'!F2380</f>
        <v>5113.5</v>
      </c>
      <c r="H2394" s="151">
        <f t="shared" si="355"/>
        <v>2376</v>
      </c>
      <c r="I2394" s="244">
        <f ca="1">IF($H2394&lt;($J$6+1),"",PFE(OFFSET($F2394,0,0,-$J$6)))</f>
        <v>-2.4186005015867585E-2</v>
      </c>
      <c r="J2394" s="19"/>
      <c r="K2394" s="139" t="str">
        <f t="shared" ca="1" si="356"/>
        <v>Short</v>
      </c>
      <c r="L2394" s="243" t="e">
        <f t="shared" ca="1" si="351"/>
        <v>#N/A</v>
      </c>
      <c r="M2394" s="242" t="e">
        <f t="shared" ca="1" si="352"/>
        <v>#N/A</v>
      </c>
      <c r="N2394" s="20"/>
      <c r="O2394" s="74">
        <f t="shared" ca="1" si="357"/>
        <v>-1</v>
      </c>
      <c r="P2394" s="75">
        <f t="shared" ca="1" si="349"/>
        <v>0</v>
      </c>
      <c r="Q2394" s="76" t="str">
        <f t="shared" ca="1" si="353"/>
        <v/>
      </c>
      <c r="R2394" s="75"/>
      <c r="S2394" s="77">
        <f t="shared" ca="1" si="350"/>
        <v>-1</v>
      </c>
      <c r="T2394" s="78"/>
      <c r="U2394" s="81">
        <f t="shared" ca="1" si="358"/>
        <v>2537.5</v>
      </c>
      <c r="V2394" s="82">
        <f t="shared" ca="1" si="354"/>
        <v>214500.7999999997</v>
      </c>
      <c r="W2394" s="50"/>
      <c r="X2394" s="50"/>
      <c r="Y2394" s="50"/>
      <c r="Z2394" s="50"/>
      <c r="AA2394" s="50"/>
      <c r="AG2394" s="50"/>
      <c r="AH2394" s="50"/>
      <c r="AI2394" s="50"/>
      <c r="AJ2394" s="50"/>
      <c r="AK2394" s="50"/>
      <c r="AL2394" s="50"/>
      <c r="AM2394" s="50"/>
      <c r="AN2394" s="50"/>
      <c r="AO2394" s="50"/>
      <c r="AP2394" s="138" t="str">
        <f>IF(NOT($AS2394=$AS2395),ROW(),"")</f>
        <v/>
      </c>
      <c r="AQ2394" s="20" t="str">
        <f>IF(NOT(AS2394=AS2395),AS2395,"")</f>
        <v/>
      </c>
      <c r="AR2394" s="20" t="str">
        <f>INDEX($AB$15:$AM$15,MATCH($AS2394,$AB$11:$AM$11,0))</f>
        <v>in</v>
      </c>
      <c r="AS2394" s="20" t="str">
        <f>LEFT(AT2394,4)</f>
        <v>2009</v>
      </c>
      <c r="AT2394" s="139" t="str">
        <f>LEFT(B2394,6)</f>
        <v>200905</v>
      </c>
    </row>
    <row r="2395" spans="2:46" x14ac:dyDescent="0.25">
      <c r="B2395" s="11">
        <f>'Market Data'!B2381</f>
        <v>20090508</v>
      </c>
      <c r="C2395" s="2">
        <f>'Market Data'!C2381</f>
        <v>5155.5</v>
      </c>
      <c r="D2395" s="2">
        <f>'Market Data'!D2381</f>
        <v>5254</v>
      </c>
      <c r="E2395" s="2">
        <f>'Market Data'!E2381</f>
        <v>5134.5</v>
      </c>
      <c r="F2395" s="12">
        <f>'Market Data'!F2381</f>
        <v>5234</v>
      </c>
      <c r="H2395" s="151">
        <f t="shared" si="355"/>
        <v>2377</v>
      </c>
      <c r="I2395" s="244">
        <f ca="1">IF($H2395&lt;($J$6+1),"",PFE(OFFSET($F2395,0,0,-$J$6)))</f>
        <v>1.3843834662143907E-2</v>
      </c>
      <c r="J2395" s="19"/>
      <c r="K2395" s="139" t="str">
        <f t="shared" ca="1" si="356"/>
        <v>Long</v>
      </c>
      <c r="L2395" s="243">
        <f t="shared" ca="1" si="351"/>
        <v>5234</v>
      </c>
      <c r="M2395" s="242" t="e">
        <f t="shared" ca="1" si="352"/>
        <v>#N/A</v>
      </c>
      <c r="N2395" s="20"/>
      <c r="O2395" s="74">
        <f t="shared" ca="1" si="357"/>
        <v>1</v>
      </c>
      <c r="P2395" s="75">
        <f t="shared" ca="1" si="349"/>
        <v>2</v>
      </c>
      <c r="Q2395" s="76" t="str">
        <f t="shared" ca="1" si="353"/>
        <v>Fill</v>
      </c>
      <c r="R2395" s="75"/>
      <c r="S2395" s="77">
        <f t="shared" ca="1" si="350"/>
        <v>-1</v>
      </c>
      <c r="T2395" s="78"/>
      <c r="U2395" s="81">
        <f t="shared" ca="1" si="358"/>
        <v>-4217.5</v>
      </c>
      <c r="V2395" s="82">
        <f t="shared" ca="1" si="354"/>
        <v>210283.2999999997</v>
      </c>
      <c r="W2395" s="50"/>
      <c r="X2395" s="50"/>
      <c r="Y2395" s="50"/>
      <c r="Z2395" s="50"/>
      <c r="AA2395" s="50"/>
      <c r="AG2395" s="50"/>
      <c r="AH2395" s="50"/>
      <c r="AI2395" s="50"/>
      <c r="AJ2395" s="50"/>
      <c r="AK2395" s="50"/>
      <c r="AL2395" s="50"/>
      <c r="AM2395" s="50"/>
      <c r="AN2395" s="50"/>
      <c r="AO2395" s="50"/>
      <c r="AP2395" s="138" t="str">
        <f>IF(NOT($AS2395=$AS2396),ROW(),"")</f>
        <v/>
      </c>
      <c r="AQ2395" s="20" t="str">
        <f>IF(NOT(AS2395=AS2396),AS2396,"")</f>
        <v/>
      </c>
      <c r="AR2395" s="20" t="str">
        <f>INDEX($AB$15:$AM$15,MATCH($AS2395,$AB$11:$AM$11,0))</f>
        <v>in</v>
      </c>
      <c r="AS2395" s="20" t="str">
        <f>LEFT(AT2395,4)</f>
        <v>2009</v>
      </c>
      <c r="AT2395" s="139" t="str">
        <f>LEFT(B2395,6)</f>
        <v>200905</v>
      </c>
    </row>
    <row r="2396" spans="2:46" x14ac:dyDescent="0.25">
      <c r="B2396" s="11">
        <f>'Market Data'!B2382</f>
        <v>20090511</v>
      </c>
      <c r="C2396" s="2">
        <f>'Market Data'!C2382</f>
        <v>5205.5</v>
      </c>
      <c r="D2396" s="2">
        <f>'Market Data'!D2382</f>
        <v>5219.5</v>
      </c>
      <c r="E2396" s="2">
        <f>'Market Data'!E2382</f>
        <v>5117.5</v>
      </c>
      <c r="F2396" s="12">
        <f>'Market Data'!F2382</f>
        <v>5146</v>
      </c>
      <c r="H2396" s="151">
        <f t="shared" si="355"/>
        <v>2378</v>
      </c>
      <c r="I2396" s="244">
        <f ca="1">IF($H2396&lt;($J$6+1),"",PFE(OFFSET($F2396,0,0,-$J$6)))</f>
        <v>1.5881190066789952E-2</v>
      </c>
      <c r="J2396" s="19"/>
      <c r="K2396" s="139" t="str">
        <f t="shared" ca="1" si="356"/>
        <v>Long</v>
      </c>
      <c r="L2396" s="243" t="e">
        <f t="shared" ca="1" si="351"/>
        <v>#N/A</v>
      </c>
      <c r="M2396" s="242" t="e">
        <f t="shared" ca="1" si="352"/>
        <v>#N/A</v>
      </c>
      <c r="N2396" s="20"/>
      <c r="O2396" s="74">
        <f t="shared" ca="1" si="357"/>
        <v>1</v>
      </c>
      <c r="P2396" s="75">
        <f t="shared" ca="1" si="349"/>
        <v>0</v>
      </c>
      <c r="Q2396" s="76" t="str">
        <f t="shared" ca="1" si="353"/>
        <v/>
      </c>
      <c r="R2396" s="75"/>
      <c r="S2396" s="77">
        <f t="shared" ca="1" si="350"/>
        <v>1</v>
      </c>
      <c r="T2396" s="78"/>
      <c r="U2396" s="81">
        <f t="shared" ca="1" si="358"/>
        <v>-1266.92</v>
      </c>
      <c r="V2396" s="82">
        <f t="shared" ca="1" si="354"/>
        <v>209016.37999999968</v>
      </c>
      <c r="W2396" s="50"/>
      <c r="X2396" s="50"/>
      <c r="Y2396" s="50"/>
      <c r="Z2396" s="50"/>
      <c r="AA2396" s="50"/>
      <c r="AG2396" s="50"/>
      <c r="AH2396" s="50"/>
      <c r="AI2396" s="50"/>
      <c r="AJ2396" s="50"/>
      <c r="AK2396" s="50"/>
      <c r="AL2396" s="50"/>
      <c r="AM2396" s="50"/>
      <c r="AN2396" s="50"/>
      <c r="AO2396" s="50"/>
      <c r="AP2396" s="138" t="str">
        <f>IF(NOT($AS2396=$AS2397),ROW(),"")</f>
        <v/>
      </c>
      <c r="AQ2396" s="20" t="str">
        <f>IF(NOT(AS2396=AS2397),AS2397,"")</f>
        <v/>
      </c>
      <c r="AR2396" s="20" t="str">
        <f>INDEX($AB$15:$AM$15,MATCH($AS2396,$AB$11:$AM$11,0))</f>
        <v>in</v>
      </c>
      <c r="AS2396" s="20" t="str">
        <f>LEFT(AT2396,4)</f>
        <v>2009</v>
      </c>
      <c r="AT2396" s="139" t="str">
        <f>LEFT(B2396,6)</f>
        <v>200905</v>
      </c>
    </row>
    <row r="2397" spans="2:46" x14ac:dyDescent="0.25">
      <c r="B2397" s="11">
        <f>'Market Data'!B2383</f>
        <v>20090512</v>
      </c>
      <c r="C2397" s="2">
        <f>'Market Data'!C2383</f>
        <v>5122.5</v>
      </c>
      <c r="D2397" s="2">
        <f>'Market Data'!D2383</f>
        <v>5215.5</v>
      </c>
      <c r="E2397" s="2">
        <f>'Market Data'!E2383</f>
        <v>5104</v>
      </c>
      <c r="F2397" s="12">
        <f>'Market Data'!F2383</f>
        <v>5117.5</v>
      </c>
      <c r="H2397" s="151">
        <f t="shared" si="355"/>
        <v>2379</v>
      </c>
      <c r="I2397" s="244">
        <f ca="1">IF($H2397&lt;($J$6+1),"",PFE(OFFSET($F2397,0,0,-$J$6)))</f>
        <v>2.1341874017437965E-2</v>
      </c>
      <c r="J2397" s="19"/>
      <c r="K2397" s="139" t="str">
        <f t="shared" ca="1" si="356"/>
        <v>Long</v>
      </c>
      <c r="L2397" s="243" t="e">
        <f t="shared" ca="1" si="351"/>
        <v>#N/A</v>
      </c>
      <c r="M2397" s="242" t="e">
        <f t="shared" ca="1" si="352"/>
        <v>#N/A</v>
      </c>
      <c r="N2397" s="20"/>
      <c r="O2397" s="74">
        <f t="shared" ca="1" si="357"/>
        <v>1</v>
      </c>
      <c r="P2397" s="75">
        <f t="shared" ca="1" si="349"/>
        <v>0</v>
      </c>
      <c r="Q2397" s="76" t="str">
        <f t="shared" ca="1" si="353"/>
        <v/>
      </c>
      <c r="R2397" s="75"/>
      <c r="S2397" s="77">
        <f t="shared" ca="1" si="350"/>
        <v>1</v>
      </c>
      <c r="T2397" s="78"/>
      <c r="U2397" s="81">
        <f t="shared" ca="1" si="358"/>
        <v>-997.5</v>
      </c>
      <c r="V2397" s="82">
        <f t="shared" ca="1" si="354"/>
        <v>208018.87999999968</v>
      </c>
      <c r="W2397" s="50"/>
      <c r="X2397" s="50"/>
      <c r="Y2397" s="50"/>
      <c r="Z2397" s="50"/>
      <c r="AA2397" s="50"/>
      <c r="AG2397" s="50"/>
      <c r="AH2397" s="50"/>
      <c r="AI2397" s="50"/>
      <c r="AJ2397" s="50"/>
      <c r="AK2397" s="50"/>
      <c r="AL2397" s="50"/>
      <c r="AM2397" s="50"/>
      <c r="AN2397" s="50"/>
      <c r="AO2397" s="50"/>
      <c r="AP2397" s="138" t="str">
        <f>IF(NOT($AS2397=$AS2398),ROW(),"")</f>
        <v/>
      </c>
      <c r="AQ2397" s="20" t="str">
        <f>IF(NOT(AS2397=AS2398),AS2398,"")</f>
        <v/>
      </c>
      <c r="AR2397" s="20" t="str">
        <f>INDEX($AB$15:$AM$15,MATCH($AS2397,$AB$11:$AM$11,0))</f>
        <v>in</v>
      </c>
      <c r="AS2397" s="20" t="str">
        <f>LEFT(AT2397,4)</f>
        <v>2009</v>
      </c>
      <c r="AT2397" s="139" t="str">
        <f>LEFT(B2397,6)</f>
        <v>200905</v>
      </c>
    </row>
    <row r="2398" spans="2:46" x14ac:dyDescent="0.25">
      <c r="B2398" s="11">
        <f>'Market Data'!B2384</f>
        <v>20090513</v>
      </c>
      <c r="C2398" s="2">
        <f>'Market Data'!C2384</f>
        <v>5192</v>
      </c>
      <c r="D2398" s="2">
        <f>'Market Data'!D2384</f>
        <v>5196</v>
      </c>
      <c r="E2398" s="2">
        <f>'Market Data'!E2384</f>
        <v>4994</v>
      </c>
      <c r="F2398" s="12">
        <f>'Market Data'!F2384</f>
        <v>4999</v>
      </c>
      <c r="H2398" s="151">
        <f t="shared" si="355"/>
        <v>2380</v>
      </c>
      <c r="I2398" s="244">
        <f ca="1">IF($H2398&lt;($J$6+1),"",PFE(OFFSET($F2398,0,0,-$J$6)))</f>
        <v>1.5927716491542159E-2</v>
      </c>
      <c r="J2398" s="19"/>
      <c r="K2398" s="139" t="str">
        <f t="shared" ca="1" si="356"/>
        <v>Long</v>
      </c>
      <c r="L2398" s="243" t="e">
        <f t="shared" ca="1" si="351"/>
        <v>#N/A</v>
      </c>
      <c r="M2398" s="242" t="e">
        <f t="shared" ca="1" si="352"/>
        <v>#N/A</v>
      </c>
      <c r="N2398" s="20"/>
      <c r="O2398" s="74">
        <f t="shared" ca="1" si="357"/>
        <v>1</v>
      </c>
      <c r="P2398" s="75">
        <f t="shared" ca="1" si="349"/>
        <v>0</v>
      </c>
      <c r="Q2398" s="76" t="str">
        <f t="shared" ca="1" si="353"/>
        <v/>
      </c>
      <c r="R2398" s="75"/>
      <c r="S2398" s="77">
        <f t="shared" ca="1" si="350"/>
        <v>1</v>
      </c>
      <c r="T2398" s="78"/>
      <c r="U2398" s="81">
        <f t="shared" ca="1" si="358"/>
        <v>-4147.5</v>
      </c>
      <c r="V2398" s="82">
        <f t="shared" ca="1" si="354"/>
        <v>203871.37999999968</v>
      </c>
      <c r="W2398" s="50"/>
      <c r="X2398" s="50"/>
      <c r="Y2398" s="50"/>
      <c r="Z2398" s="50"/>
      <c r="AA2398" s="50"/>
      <c r="AG2398" s="50"/>
      <c r="AH2398" s="50"/>
      <c r="AI2398" s="50"/>
      <c r="AJ2398" s="50"/>
      <c r="AK2398" s="50"/>
      <c r="AL2398" s="50"/>
      <c r="AM2398" s="50"/>
      <c r="AN2398" s="50"/>
      <c r="AO2398" s="50"/>
      <c r="AP2398" s="138" t="str">
        <f>IF(NOT($AS2398=$AS2399),ROW(),"")</f>
        <v/>
      </c>
      <c r="AQ2398" s="20" t="str">
        <f>IF(NOT(AS2398=AS2399),AS2399,"")</f>
        <v/>
      </c>
      <c r="AR2398" s="20" t="str">
        <f>INDEX($AB$15:$AM$15,MATCH($AS2398,$AB$11:$AM$11,0))</f>
        <v>in</v>
      </c>
      <c r="AS2398" s="20" t="str">
        <f>LEFT(AT2398,4)</f>
        <v>2009</v>
      </c>
      <c r="AT2398" s="139" t="str">
        <f>LEFT(B2398,6)</f>
        <v>200905</v>
      </c>
    </row>
    <row r="2399" spans="2:46" x14ac:dyDescent="0.25">
      <c r="B2399" s="11">
        <f>'Market Data'!B2385</f>
        <v>20090514</v>
      </c>
      <c r="C2399" s="2">
        <f>'Market Data'!C2385</f>
        <v>5010.5</v>
      </c>
      <c r="D2399" s="2">
        <f>'Market Data'!D2385</f>
        <v>5054</v>
      </c>
      <c r="E2399" s="2">
        <f>'Market Data'!E2385</f>
        <v>4939</v>
      </c>
      <c r="F2399" s="12">
        <f>'Market Data'!F2385</f>
        <v>5047.5</v>
      </c>
      <c r="H2399" s="151">
        <f t="shared" si="355"/>
        <v>2381</v>
      </c>
      <c r="I2399" s="244">
        <f ca="1">IF($H2399&lt;($J$6+1),"",PFE(OFFSET($F2399,0,0,-$J$6)))</f>
        <v>5.2909411011323473E-2</v>
      </c>
      <c r="J2399" s="19"/>
      <c r="K2399" s="139" t="str">
        <f t="shared" ca="1" si="356"/>
        <v>Long</v>
      </c>
      <c r="L2399" s="243" t="e">
        <f t="shared" ca="1" si="351"/>
        <v>#N/A</v>
      </c>
      <c r="M2399" s="242" t="e">
        <f t="shared" ca="1" si="352"/>
        <v>#N/A</v>
      </c>
      <c r="N2399" s="20"/>
      <c r="O2399" s="74">
        <f t="shared" ca="1" si="357"/>
        <v>1</v>
      </c>
      <c r="P2399" s="75">
        <f t="shared" ca="1" si="349"/>
        <v>0</v>
      </c>
      <c r="Q2399" s="76" t="str">
        <f t="shared" ca="1" si="353"/>
        <v/>
      </c>
      <c r="R2399" s="75"/>
      <c r="S2399" s="77">
        <f t="shared" ca="1" si="350"/>
        <v>1</v>
      </c>
      <c r="T2399" s="78"/>
      <c r="U2399" s="81">
        <f t="shared" ca="1" si="358"/>
        <v>1697.5</v>
      </c>
      <c r="V2399" s="82">
        <f t="shared" ca="1" si="354"/>
        <v>205568.87999999968</v>
      </c>
      <c r="W2399" s="50"/>
      <c r="X2399" s="50"/>
      <c r="Y2399" s="50"/>
      <c r="Z2399" s="50"/>
      <c r="AA2399" s="50"/>
      <c r="AG2399" s="50"/>
      <c r="AH2399" s="50"/>
      <c r="AI2399" s="50"/>
      <c r="AJ2399" s="50"/>
      <c r="AK2399" s="50"/>
      <c r="AL2399" s="50"/>
      <c r="AM2399" s="50"/>
      <c r="AN2399" s="50"/>
      <c r="AO2399" s="50"/>
      <c r="AP2399" s="138" t="str">
        <f>IF(NOT($AS2399=$AS2400),ROW(),"")</f>
        <v/>
      </c>
      <c r="AQ2399" s="20" t="str">
        <f>IF(NOT(AS2399=AS2400),AS2400,"")</f>
        <v/>
      </c>
      <c r="AR2399" s="20" t="str">
        <f>INDEX($AB$15:$AM$15,MATCH($AS2399,$AB$11:$AM$11,0))</f>
        <v>in</v>
      </c>
      <c r="AS2399" s="20" t="str">
        <f>LEFT(AT2399,4)</f>
        <v>2009</v>
      </c>
      <c r="AT2399" s="139" t="str">
        <f>LEFT(B2399,6)</f>
        <v>200905</v>
      </c>
    </row>
    <row r="2400" spans="2:46" x14ac:dyDescent="0.25">
      <c r="B2400" s="11">
        <f>'Market Data'!B2386</f>
        <v>20090515</v>
      </c>
      <c r="C2400" s="2">
        <f>'Market Data'!C2386</f>
        <v>5033.5</v>
      </c>
      <c r="D2400" s="2">
        <f>'Market Data'!D2386</f>
        <v>5059.5</v>
      </c>
      <c r="E2400" s="2">
        <f>'Market Data'!E2386</f>
        <v>4967.5</v>
      </c>
      <c r="F2400" s="12">
        <f>'Market Data'!F2386</f>
        <v>4992</v>
      </c>
      <c r="H2400" s="151">
        <f t="shared" si="355"/>
        <v>2382</v>
      </c>
      <c r="I2400" s="244">
        <f ca="1">IF($H2400&lt;($J$6+1),"",PFE(OFFSET($F2400,0,0,-$J$6)))</f>
        <v>6.1764167316555443E-2</v>
      </c>
      <c r="J2400" s="19"/>
      <c r="K2400" s="139" t="str">
        <f t="shared" ca="1" si="356"/>
        <v>Long</v>
      </c>
      <c r="L2400" s="243" t="e">
        <f t="shared" ca="1" si="351"/>
        <v>#N/A</v>
      </c>
      <c r="M2400" s="242" t="e">
        <f t="shared" ca="1" si="352"/>
        <v>#N/A</v>
      </c>
      <c r="N2400" s="20"/>
      <c r="O2400" s="74">
        <f t="shared" ca="1" si="357"/>
        <v>1</v>
      </c>
      <c r="P2400" s="75">
        <f t="shared" ca="1" si="349"/>
        <v>0</v>
      </c>
      <c r="Q2400" s="76" t="str">
        <f t="shared" ca="1" si="353"/>
        <v/>
      </c>
      <c r="R2400" s="75"/>
      <c r="S2400" s="77">
        <f t="shared" ca="1" si="350"/>
        <v>1</v>
      </c>
      <c r="T2400" s="78"/>
      <c r="U2400" s="81">
        <f t="shared" ca="1" si="358"/>
        <v>-1942.5</v>
      </c>
      <c r="V2400" s="82">
        <f t="shared" ca="1" si="354"/>
        <v>203626.37999999968</v>
      </c>
      <c r="W2400" s="50"/>
      <c r="X2400" s="50"/>
      <c r="Y2400" s="50"/>
      <c r="Z2400" s="50"/>
      <c r="AA2400" s="50"/>
      <c r="AG2400" s="50"/>
      <c r="AH2400" s="50"/>
      <c r="AI2400" s="50"/>
      <c r="AJ2400" s="50"/>
      <c r="AK2400" s="50"/>
      <c r="AL2400" s="50"/>
      <c r="AM2400" s="50"/>
      <c r="AN2400" s="50"/>
      <c r="AO2400" s="50"/>
      <c r="AP2400" s="138" t="str">
        <f>IF(NOT($AS2400=$AS2401),ROW(),"")</f>
        <v/>
      </c>
      <c r="AQ2400" s="20" t="str">
        <f>IF(NOT(AS2400=AS2401),AS2401,"")</f>
        <v/>
      </c>
      <c r="AR2400" s="20" t="str">
        <f>INDEX($AB$15:$AM$15,MATCH($AS2400,$AB$11:$AM$11,0))</f>
        <v>in</v>
      </c>
      <c r="AS2400" s="20" t="str">
        <f>LEFT(AT2400,4)</f>
        <v>2009</v>
      </c>
      <c r="AT2400" s="139" t="str">
        <f>LEFT(B2400,6)</f>
        <v>200905</v>
      </c>
    </row>
    <row r="2401" spans="2:46" x14ac:dyDescent="0.25">
      <c r="B2401" s="11">
        <f>'Market Data'!B2387</f>
        <v>20090518</v>
      </c>
      <c r="C2401" s="2">
        <f>'Market Data'!C2387</f>
        <v>4957.5</v>
      </c>
      <c r="D2401" s="2">
        <f>'Market Data'!D2387</f>
        <v>5149.5</v>
      </c>
      <c r="E2401" s="2">
        <f>'Market Data'!E2387</f>
        <v>4941.5</v>
      </c>
      <c r="F2401" s="12">
        <f>'Market Data'!F2387</f>
        <v>5146.5</v>
      </c>
      <c r="H2401" s="151">
        <f t="shared" si="355"/>
        <v>2383</v>
      </c>
      <c r="I2401" s="244">
        <f ca="1">IF($H2401&lt;($J$6+1),"",PFE(OFFSET($F2401,0,0,-$J$6)))</f>
        <v>8.1827935669363513E-2</v>
      </c>
      <c r="J2401" s="19"/>
      <c r="K2401" s="139" t="str">
        <f t="shared" ca="1" si="356"/>
        <v>Long</v>
      </c>
      <c r="L2401" s="243" t="e">
        <f t="shared" ca="1" si="351"/>
        <v>#N/A</v>
      </c>
      <c r="M2401" s="242" t="e">
        <f t="shared" ca="1" si="352"/>
        <v>#N/A</v>
      </c>
      <c r="N2401" s="20"/>
      <c r="O2401" s="74">
        <f t="shared" ca="1" si="357"/>
        <v>1</v>
      </c>
      <c r="P2401" s="75">
        <f t="shared" ca="1" si="349"/>
        <v>0</v>
      </c>
      <c r="Q2401" s="76" t="str">
        <f t="shared" ca="1" si="353"/>
        <v/>
      </c>
      <c r="R2401" s="75"/>
      <c r="S2401" s="77">
        <f t="shared" ca="1" si="350"/>
        <v>1</v>
      </c>
      <c r="T2401" s="78"/>
      <c r="U2401" s="81">
        <f t="shared" ca="1" si="358"/>
        <v>5407.5</v>
      </c>
      <c r="V2401" s="82">
        <f t="shared" ca="1" si="354"/>
        <v>209033.87999999968</v>
      </c>
      <c r="W2401" s="50"/>
      <c r="X2401" s="50"/>
      <c r="Y2401" s="50"/>
      <c r="Z2401" s="50"/>
      <c r="AA2401" s="50"/>
      <c r="AG2401" s="50"/>
      <c r="AH2401" s="50"/>
      <c r="AI2401" s="50"/>
      <c r="AJ2401" s="50"/>
      <c r="AK2401" s="50"/>
      <c r="AL2401" s="50"/>
      <c r="AM2401" s="50"/>
      <c r="AN2401" s="50"/>
      <c r="AO2401" s="50"/>
      <c r="AP2401" s="138" t="str">
        <f>IF(NOT($AS2401=$AS2402),ROW(),"")</f>
        <v/>
      </c>
      <c r="AQ2401" s="20" t="str">
        <f>IF(NOT(AS2401=AS2402),AS2402,"")</f>
        <v/>
      </c>
      <c r="AR2401" s="20" t="str">
        <f>INDEX($AB$15:$AM$15,MATCH($AS2401,$AB$11:$AM$11,0))</f>
        <v>in</v>
      </c>
      <c r="AS2401" s="20" t="str">
        <f>LEFT(AT2401,4)</f>
        <v>2009</v>
      </c>
      <c r="AT2401" s="139" t="str">
        <f>LEFT(B2401,6)</f>
        <v>200905</v>
      </c>
    </row>
    <row r="2402" spans="2:46" x14ac:dyDescent="0.25">
      <c r="B2402" s="11">
        <f>'Market Data'!B2388</f>
        <v>20090519</v>
      </c>
      <c r="C2402" s="2">
        <f>'Market Data'!C2388</f>
        <v>5175</v>
      </c>
      <c r="D2402" s="2">
        <f>'Market Data'!D2388</f>
        <v>5297</v>
      </c>
      <c r="E2402" s="2">
        <f>'Market Data'!E2388</f>
        <v>5169.5</v>
      </c>
      <c r="F2402" s="12">
        <f>'Market Data'!F2388</f>
        <v>5235.5</v>
      </c>
      <c r="H2402" s="151">
        <f t="shared" si="355"/>
        <v>2384</v>
      </c>
      <c r="I2402" s="244">
        <f ca="1">IF($H2402&lt;($J$6+1),"",PFE(OFFSET($F2402,0,0,-$J$6)))</f>
        <v>9.949504345426767E-2</v>
      </c>
      <c r="J2402" s="19"/>
      <c r="K2402" s="139" t="str">
        <f t="shared" ca="1" si="356"/>
        <v>Long</v>
      </c>
      <c r="L2402" s="243" t="e">
        <f t="shared" ca="1" si="351"/>
        <v>#N/A</v>
      </c>
      <c r="M2402" s="242" t="e">
        <f t="shared" ca="1" si="352"/>
        <v>#N/A</v>
      </c>
      <c r="N2402" s="20"/>
      <c r="O2402" s="74">
        <f t="shared" ca="1" si="357"/>
        <v>1</v>
      </c>
      <c r="P2402" s="75">
        <f t="shared" ca="1" si="349"/>
        <v>0</v>
      </c>
      <c r="Q2402" s="76" t="str">
        <f t="shared" ca="1" si="353"/>
        <v/>
      </c>
      <c r="R2402" s="75"/>
      <c r="S2402" s="77">
        <f t="shared" ca="1" si="350"/>
        <v>1</v>
      </c>
      <c r="T2402" s="78"/>
      <c r="U2402" s="81">
        <f t="shared" ca="1" si="358"/>
        <v>3115</v>
      </c>
      <c r="V2402" s="82">
        <f t="shared" ca="1" si="354"/>
        <v>212148.87999999968</v>
      </c>
      <c r="W2402" s="50"/>
      <c r="X2402" s="50"/>
      <c r="Y2402" s="50"/>
      <c r="Z2402" s="50"/>
      <c r="AA2402" s="50"/>
      <c r="AG2402" s="50"/>
      <c r="AH2402" s="50"/>
      <c r="AI2402" s="50"/>
      <c r="AJ2402" s="50"/>
      <c r="AK2402" s="50"/>
      <c r="AL2402" s="50"/>
      <c r="AM2402" s="50"/>
      <c r="AN2402" s="50"/>
      <c r="AO2402" s="50"/>
      <c r="AP2402" s="138" t="str">
        <f>IF(NOT($AS2402=$AS2403),ROW(),"")</f>
        <v/>
      </c>
      <c r="AQ2402" s="20" t="str">
        <f>IF(NOT(AS2402=AS2403),AS2403,"")</f>
        <v/>
      </c>
      <c r="AR2402" s="20" t="str">
        <f>INDEX($AB$15:$AM$15,MATCH($AS2402,$AB$11:$AM$11,0))</f>
        <v>in</v>
      </c>
      <c r="AS2402" s="20" t="str">
        <f>LEFT(AT2402,4)</f>
        <v>2009</v>
      </c>
      <c r="AT2402" s="139" t="str">
        <f>LEFT(B2402,6)</f>
        <v>200905</v>
      </c>
    </row>
    <row r="2403" spans="2:46" x14ac:dyDescent="0.25">
      <c r="B2403" s="11">
        <f>'Market Data'!B2389</f>
        <v>20090520</v>
      </c>
      <c r="C2403" s="2">
        <f>'Market Data'!C2389</f>
        <v>5236</v>
      </c>
      <c r="D2403" s="2">
        <f>'Market Data'!D2389</f>
        <v>5346</v>
      </c>
      <c r="E2403" s="2">
        <f>'Market Data'!E2389</f>
        <v>5221.5</v>
      </c>
      <c r="F2403" s="12">
        <f>'Market Data'!F2389</f>
        <v>5289.5</v>
      </c>
      <c r="H2403" s="151">
        <f t="shared" si="355"/>
        <v>2385</v>
      </c>
      <c r="I2403" s="244">
        <f ca="1">IF($H2403&lt;($J$6+1),"",PFE(OFFSET($F2403,0,0,-$J$6)))</f>
        <v>0.1178336883528273</v>
      </c>
      <c r="J2403" s="19"/>
      <c r="K2403" s="139" t="str">
        <f t="shared" ca="1" si="356"/>
        <v>Long</v>
      </c>
      <c r="L2403" s="243" t="e">
        <f t="shared" ca="1" si="351"/>
        <v>#N/A</v>
      </c>
      <c r="M2403" s="242" t="e">
        <f t="shared" ca="1" si="352"/>
        <v>#N/A</v>
      </c>
      <c r="N2403" s="20"/>
      <c r="O2403" s="74">
        <f t="shared" ca="1" si="357"/>
        <v>1</v>
      </c>
      <c r="P2403" s="75">
        <f t="shared" ca="1" si="349"/>
        <v>0</v>
      </c>
      <c r="Q2403" s="76" t="str">
        <f t="shared" ca="1" si="353"/>
        <v/>
      </c>
      <c r="R2403" s="75"/>
      <c r="S2403" s="77">
        <f t="shared" ca="1" si="350"/>
        <v>1</v>
      </c>
      <c r="T2403" s="78"/>
      <c r="U2403" s="81">
        <f t="shared" ca="1" si="358"/>
        <v>1890</v>
      </c>
      <c r="V2403" s="82">
        <f t="shared" ca="1" si="354"/>
        <v>214038.87999999968</v>
      </c>
      <c r="W2403" s="50"/>
      <c r="X2403" s="50"/>
      <c r="Y2403" s="50"/>
      <c r="Z2403" s="50"/>
      <c r="AA2403" s="50"/>
      <c r="AG2403" s="50"/>
      <c r="AH2403" s="50"/>
      <c r="AI2403" s="50"/>
      <c r="AJ2403" s="50"/>
      <c r="AK2403" s="50"/>
      <c r="AL2403" s="50"/>
      <c r="AM2403" s="50"/>
      <c r="AN2403" s="50"/>
      <c r="AO2403" s="50"/>
      <c r="AP2403" s="138" t="str">
        <f>IF(NOT($AS2403=$AS2404),ROW(),"")</f>
        <v/>
      </c>
      <c r="AQ2403" s="20" t="str">
        <f>IF(NOT(AS2403=AS2404),AS2404,"")</f>
        <v/>
      </c>
      <c r="AR2403" s="20" t="str">
        <f>INDEX($AB$15:$AM$15,MATCH($AS2403,$AB$11:$AM$11,0))</f>
        <v>in</v>
      </c>
      <c r="AS2403" s="20" t="str">
        <f>LEFT(AT2403,4)</f>
        <v>2009</v>
      </c>
      <c r="AT2403" s="139" t="str">
        <f>LEFT(B2403,6)</f>
        <v>200905</v>
      </c>
    </row>
    <row r="2404" spans="2:46" x14ac:dyDescent="0.25">
      <c r="B2404" s="11">
        <f>'Market Data'!B2390</f>
        <v>20090521</v>
      </c>
      <c r="C2404" s="2">
        <f>'Market Data'!C2390</f>
        <v>5257.5</v>
      </c>
      <c r="D2404" s="2">
        <f>'Market Data'!D2390</f>
        <v>5274</v>
      </c>
      <c r="E2404" s="2">
        <f>'Market Data'!E2390</f>
        <v>5160.5</v>
      </c>
      <c r="F2404" s="12">
        <f>'Market Data'!F2390</f>
        <v>5194</v>
      </c>
      <c r="H2404" s="151">
        <f t="shared" si="355"/>
        <v>2386</v>
      </c>
      <c r="I2404" s="244">
        <f ca="1">IF($H2404&lt;($J$6+1),"",PFE(OFFSET($F2404,0,0,-$J$6)))</f>
        <v>9.57893112792986E-2</v>
      </c>
      <c r="J2404" s="19"/>
      <c r="K2404" s="139" t="str">
        <f t="shared" ca="1" si="356"/>
        <v>Long</v>
      </c>
      <c r="L2404" s="243" t="e">
        <f t="shared" ca="1" si="351"/>
        <v>#N/A</v>
      </c>
      <c r="M2404" s="242" t="e">
        <f t="shared" ca="1" si="352"/>
        <v>#N/A</v>
      </c>
      <c r="N2404" s="20"/>
      <c r="O2404" s="74">
        <f t="shared" ca="1" si="357"/>
        <v>1</v>
      </c>
      <c r="P2404" s="75">
        <f t="shared" ca="1" si="349"/>
        <v>0</v>
      </c>
      <c r="Q2404" s="76" t="str">
        <f t="shared" ca="1" si="353"/>
        <v/>
      </c>
      <c r="R2404" s="75"/>
      <c r="S2404" s="77">
        <f t="shared" ca="1" si="350"/>
        <v>1</v>
      </c>
      <c r="T2404" s="78"/>
      <c r="U2404" s="81">
        <f t="shared" ca="1" si="358"/>
        <v>-3342.5</v>
      </c>
      <c r="V2404" s="82">
        <f t="shared" ca="1" si="354"/>
        <v>210696.37999999968</v>
      </c>
      <c r="W2404" s="50"/>
      <c r="X2404" s="50"/>
      <c r="Y2404" s="50"/>
      <c r="Z2404" s="50"/>
      <c r="AA2404" s="50"/>
      <c r="AG2404" s="50"/>
      <c r="AH2404" s="50"/>
      <c r="AI2404" s="50"/>
      <c r="AJ2404" s="50"/>
      <c r="AK2404" s="50"/>
      <c r="AL2404" s="50"/>
      <c r="AM2404" s="50"/>
      <c r="AN2404" s="50"/>
      <c r="AO2404" s="50"/>
      <c r="AP2404" s="138" t="str">
        <f>IF(NOT($AS2404=$AS2405),ROW(),"")</f>
        <v/>
      </c>
      <c r="AQ2404" s="20" t="str">
        <f>IF(NOT(AS2404=AS2405),AS2405,"")</f>
        <v/>
      </c>
      <c r="AR2404" s="20" t="str">
        <f>INDEX($AB$15:$AM$15,MATCH($AS2404,$AB$11:$AM$11,0))</f>
        <v>in</v>
      </c>
      <c r="AS2404" s="20" t="str">
        <f>LEFT(AT2404,4)</f>
        <v>2009</v>
      </c>
      <c r="AT2404" s="139" t="str">
        <f>LEFT(B2404,6)</f>
        <v>200905</v>
      </c>
    </row>
    <row r="2405" spans="2:46" x14ac:dyDescent="0.25">
      <c r="B2405" s="11">
        <f>'Market Data'!B2391</f>
        <v>20090522</v>
      </c>
      <c r="C2405" s="2">
        <f>'Market Data'!C2391</f>
        <v>5194</v>
      </c>
      <c r="D2405" s="2">
        <f>'Market Data'!D2391</f>
        <v>5249.5</v>
      </c>
      <c r="E2405" s="2">
        <f>'Market Data'!E2391</f>
        <v>5152.5</v>
      </c>
      <c r="F2405" s="12">
        <f>'Market Data'!F2391</f>
        <v>5197</v>
      </c>
      <c r="H2405" s="151">
        <f t="shared" si="355"/>
        <v>2387</v>
      </c>
      <c r="I2405" s="244">
        <f ca="1">IF($H2405&lt;($J$6+1),"",PFE(OFFSET($F2405,0,0,-$J$6)))</f>
        <v>0.10729720479210163</v>
      </c>
      <c r="J2405" s="19"/>
      <c r="K2405" s="139" t="str">
        <f t="shared" ca="1" si="356"/>
        <v>Long</v>
      </c>
      <c r="L2405" s="243" t="e">
        <f t="shared" ca="1" si="351"/>
        <v>#N/A</v>
      </c>
      <c r="M2405" s="242" t="e">
        <f t="shared" ca="1" si="352"/>
        <v>#N/A</v>
      </c>
      <c r="N2405" s="20"/>
      <c r="O2405" s="74">
        <f t="shared" ca="1" si="357"/>
        <v>1</v>
      </c>
      <c r="P2405" s="75">
        <f t="shared" ca="1" si="349"/>
        <v>0</v>
      </c>
      <c r="Q2405" s="76" t="str">
        <f t="shared" ca="1" si="353"/>
        <v/>
      </c>
      <c r="R2405" s="75"/>
      <c r="S2405" s="77">
        <f t="shared" ca="1" si="350"/>
        <v>1</v>
      </c>
      <c r="T2405" s="78"/>
      <c r="U2405" s="81">
        <f t="shared" ca="1" si="358"/>
        <v>105</v>
      </c>
      <c r="V2405" s="82">
        <f t="shared" ca="1" si="354"/>
        <v>210801.37999999968</v>
      </c>
      <c r="W2405" s="50"/>
      <c r="X2405" s="50"/>
      <c r="Y2405" s="50"/>
      <c r="Z2405" s="50"/>
      <c r="AA2405" s="50"/>
      <c r="AG2405" s="50"/>
      <c r="AH2405" s="50"/>
      <c r="AI2405" s="50"/>
      <c r="AJ2405" s="50"/>
      <c r="AK2405" s="50"/>
      <c r="AL2405" s="50"/>
      <c r="AM2405" s="50"/>
      <c r="AN2405" s="50"/>
      <c r="AO2405" s="50"/>
      <c r="AP2405" s="138" t="str">
        <f>IF(NOT($AS2405=$AS2406),ROW(),"")</f>
        <v/>
      </c>
      <c r="AQ2405" s="20" t="str">
        <f>IF(NOT(AS2405=AS2406),AS2406,"")</f>
        <v/>
      </c>
      <c r="AR2405" s="20" t="str">
        <f>INDEX($AB$15:$AM$15,MATCH($AS2405,$AB$11:$AM$11,0))</f>
        <v>in</v>
      </c>
      <c r="AS2405" s="20" t="str">
        <f>LEFT(AT2405,4)</f>
        <v>2009</v>
      </c>
      <c r="AT2405" s="139" t="str">
        <f>LEFT(B2405,6)</f>
        <v>200905</v>
      </c>
    </row>
    <row r="2406" spans="2:46" x14ac:dyDescent="0.25">
      <c r="B2406" s="11">
        <f>'Market Data'!B2392</f>
        <v>20090525</v>
      </c>
      <c r="C2406" s="2">
        <f>'Market Data'!C2392</f>
        <v>5197</v>
      </c>
      <c r="D2406" s="2">
        <f>'Market Data'!D2392</f>
        <v>5225.5</v>
      </c>
      <c r="E2406" s="2">
        <f>'Market Data'!E2392</f>
        <v>5111.5</v>
      </c>
      <c r="F2406" s="12">
        <f>'Market Data'!F2392</f>
        <v>5200.5</v>
      </c>
      <c r="H2406" s="151">
        <f t="shared" si="355"/>
        <v>2388</v>
      </c>
      <c r="I2406" s="244">
        <f ca="1">IF($H2406&lt;($J$6+1),"",PFE(OFFSET($F2406,0,0,-$J$6)))</f>
        <v>0.11507727643242348</v>
      </c>
      <c r="J2406" s="19"/>
      <c r="K2406" s="139" t="str">
        <f t="shared" ca="1" si="356"/>
        <v>Long</v>
      </c>
      <c r="L2406" s="243" t="e">
        <f t="shared" ca="1" si="351"/>
        <v>#N/A</v>
      </c>
      <c r="M2406" s="242" t="e">
        <f t="shared" ca="1" si="352"/>
        <v>#N/A</v>
      </c>
      <c r="N2406" s="20"/>
      <c r="O2406" s="74">
        <f t="shared" ca="1" si="357"/>
        <v>1</v>
      </c>
      <c r="P2406" s="75">
        <f t="shared" ca="1" si="349"/>
        <v>0</v>
      </c>
      <c r="Q2406" s="76" t="str">
        <f t="shared" ca="1" si="353"/>
        <v/>
      </c>
      <c r="R2406" s="75"/>
      <c r="S2406" s="77">
        <f t="shared" ca="1" si="350"/>
        <v>1</v>
      </c>
      <c r="T2406" s="78"/>
      <c r="U2406" s="81">
        <f t="shared" ca="1" si="358"/>
        <v>122.5</v>
      </c>
      <c r="V2406" s="82">
        <f t="shared" ca="1" si="354"/>
        <v>210923.87999999968</v>
      </c>
      <c r="W2406" s="50"/>
      <c r="X2406" s="50"/>
      <c r="Y2406" s="50"/>
      <c r="Z2406" s="50"/>
      <c r="AA2406" s="50"/>
      <c r="AG2406" s="50"/>
      <c r="AH2406" s="50"/>
      <c r="AI2406" s="50"/>
      <c r="AJ2406" s="50"/>
      <c r="AK2406" s="50"/>
      <c r="AL2406" s="50"/>
      <c r="AM2406" s="50"/>
      <c r="AN2406" s="50"/>
      <c r="AO2406" s="50"/>
      <c r="AP2406" s="138" t="str">
        <f>IF(NOT($AS2406=$AS2407),ROW(),"")</f>
        <v/>
      </c>
      <c r="AQ2406" s="20" t="str">
        <f>IF(NOT(AS2406=AS2407),AS2407,"")</f>
        <v/>
      </c>
      <c r="AR2406" s="20" t="str">
        <f>INDEX($AB$15:$AM$15,MATCH($AS2406,$AB$11:$AM$11,0))</f>
        <v>in</v>
      </c>
      <c r="AS2406" s="20" t="str">
        <f>LEFT(AT2406,4)</f>
        <v>2009</v>
      </c>
      <c r="AT2406" s="139" t="str">
        <f>LEFT(B2406,6)</f>
        <v>200905</v>
      </c>
    </row>
    <row r="2407" spans="2:46" x14ac:dyDescent="0.25">
      <c r="B2407" s="11">
        <f>'Market Data'!B2393</f>
        <v>20090526</v>
      </c>
      <c r="C2407" s="2">
        <f>'Market Data'!C2393</f>
        <v>5172.5</v>
      </c>
      <c r="D2407" s="2">
        <f>'Market Data'!D2393</f>
        <v>5286.5</v>
      </c>
      <c r="E2407" s="2">
        <f>'Market Data'!E2393</f>
        <v>5086.5</v>
      </c>
      <c r="F2407" s="12">
        <f>'Market Data'!F2393</f>
        <v>5281</v>
      </c>
      <c r="H2407" s="151">
        <f t="shared" si="355"/>
        <v>2389</v>
      </c>
      <c r="I2407" s="244">
        <f ca="1">IF($H2407&lt;($J$6+1),"",PFE(OFFSET($F2407,0,0,-$J$6)))</f>
        <v>0.1066155598687268</v>
      </c>
      <c r="J2407" s="19"/>
      <c r="K2407" s="139" t="str">
        <f t="shared" ca="1" si="356"/>
        <v>Long</v>
      </c>
      <c r="L2407" s="243" t="e">
        <f t="shared" ca="1" si="351"/>
        <v>#N/A</v>
      </c>
      <c r="M2407" s="242" t="e">
        <f t="shared" ca="1" si="352"/>
        <v>#N/A</v>
      </c>
      <c r="N2407" s="20"/>
      <c r="O2407" s="74">
        <f t="shared" ca="1" si="357"/>
        <v>1</v>
      </c>
      <c r="P2407" s="75">
        <f t="shared" ca="1" si="349"/>
        <v>0</v>
      </c>
      <c r="Q2407" s="76" t="str">
        <f t="shared" ca="1" si="353"/>
        <v/>
      </c>
      <c r="R2407" s="75"/>
      <c r="S2407" s="77">
        <f t="shared" ca="1" si="350"/>
        <v>1</v>
      </c>
      <c r="T2407" s="78"/>
      <c r="U2407" s="81">
        <f t="shared" ca="1" si="358"/>
        <v>2817.5</v>
      </c>
      <c r="V2407" s="82">
        <f t="shared" ca="1" si="354"/>
        <v>213741.37999999968</v>
      </c>
      <c r="W2407" s="50"/>
      <c r="X2407" s="50"/>
      <c r="Y2407" s="50"/>
      <c r="Z2407" s="50"/>
      <c r="AA2407" s="50"/>
      <c r="AG2407" s="50"/>
      <c r="AH2407" s="50"/>
      <c r="AI2407" s="50"/>
      <c r="AJ2407" s="50"/>
      <c r="AK2407" s="50"/>
      <c r="AL2407" s="50"/>
      <c r="AM2407" s="50"/>
      <c r="AN2407" s="50"/>
      <c r="AO2407" s="50"/>
      <c r="AP2407" s="138" t="str">
        <f>IF(NOT($AS2407=$AS2408),ROW(),"")</f>
        <v/>
      </c>
      <c r="AQ2407" s="20" t="str">
        <f>IF(NOT(AS2407=AS2408),AS2408,"")</f>
        <v/>
      </c>
      <c r="AR2407" s="20" t="str">
        <f>INDEX($AB$15:$AM$15,MATCH($AS2407,$AB$11:$AM$11,0))</f>
        <v>in</v>
      </c>
      <c r="AS2407" s="20" t="str">
        <f>LEFT(AT2407,4)</f>
        <v>2009</v>
      </c>
      <c r="AT2407" s="139" t="str">
        <f>LEFT(B2407,6)</f>
        <v>200905</v>
      </c>
    </row>
    <row r="2408" spans="2:46" x14ac:dyDescent="0.25">
      <c r="B2408" s="11">
        <f>'Market Data'!B2394</f>
        <v>20090527</v>
      </c>
      <c r="C2408" s="2">
        <f>'Market Data'!C2394</f>
        <v>5270</v>
      </c>
      <c r="D2408" s="2">
        <f>'Market Data'!D2394</f>
        <v>5320</v>
      </c>
      <c r="E2408" s="2">
        <f>'Market Data'!E2394</f>
        <v>5246</v>
      </c>
      <c r="F2408" s="12">
        <f>'Market Data'!F2394</f>
        <v>5270.5</v>
      </c>
      <c r="H2408" s="151">
        <f t="shared" si="355"/>
        <v>2390</v>
      </c>
      <c r="I2408" s="244">
        <f ca="1">IF($H2408&lt;($J$6+1),"",PFE(OFFSET($F2408,0,0,-$J$6)))</f>
        <v>0.10194937983628426</v>
      </c>
      <c r="J2408" s="19"/>
      <c r="K2408" s="139" t="str">
        <f t="shared" ca="1" si="356"/>
        <v>Long</v>
      </c>
      <c r="L2408" s="243" t="e">
        <f t="shared" ca="1" si="351"/>
        <v>#N/A</v>
      </c>
      <c r="M2408" s="242" t="e">
        <f t="shared" ca="1" si="352"/>
        <v>#N/A</v>
      </c>
      <c r="N2408" s="20"/>
      <c r="O2408" s="74">
        <f t="shared" ca="1" si="357"/>
        <v>1</v>
      </c>
      <c r="P2408" s="75">
        <f t="shared" ca="1" si="349"/>
        <v>0</v>
      </c>
      <c r="Q2408" s="76" t="str">
        <f t="shared" ca="1" si="353"/>
        <v/>
      </c>
      <c r="R2408" s="75"/>
      <c r="S2408" s="77">
        <f t="shared" ca="1" si="350"/>
        <v>1</v>
      </c>
      <c r="T2408" s="78"/>
      <c r="U2408" s="81">
        <f t="shared" ca="1" si="358"/>
        <v>-367.5</v>
      </c>
      <c r="V2408" s="82">
        <f t="shared" ca="1" si="354"/>
        <v>213373.87999999968</v>
      </c>
      <c r="W2408" s="50"/>
      <c r="X2408" s="50"/>
      <c r="Y2408" s="50"/>
      <c r="Z2408" s="50"/>
      <c r="AA2408" s="50"/>
      <c r="AG2408" s="50"/>
      <c r="AH2408" s="50"/>
      <c r="AI2408" s="50"/>
      <c r="AJ2408" s="50"/>
      <c r="AK2408" s="50"/>
      <c r="AL2408" s="50"/>
      <c r="AM2408" s="50"/>
      <c r="AN2408" s="50"/>
      <c r="AO2408" s="50"/>
      <c r="AP2408" s="138" t="str">
        <f>IF(NOT($AS2408=$AS2409),ROW(),"")</f>
        <v/>
      </c>
      <c r="AQ2408" s="20" t="str">
        <f>IF(NOT(AS2408=AS2409),AS2409,"")</f>
        <v/>
      </c>
      <c r="AR2408" s="20" t="str">
        <f>INDEX($AB$15:$AM$15,MATCH($AS2408,$AB$11:$AM$11,0))</f>
        <v>in</v>
      </c>
      <c r="AS2408" s="20" t="str">
        <f>LEFT(AT2408,4)</f>
        <v>2009</v>
      </c>
      <c r="AT2408" s="139" t="str">
        <f>LEFT(B2408,6)</f>
        <v>200905</v>
      </c>
    </row>
    <row r="2409" spans="2:46" x14ac:dyDescent="0.25">
      <c r="B2409" s="11">
        <f>'Market Data'!B2395</f>
        <v>20090528</v>
      </c>
      <c r="C2409" s="2">
        <f>'Market Data'!C2395</f>
        <v>5242.5</v>
      </c>
      <c r="D2409" s="2">
        <f>'Market Data'!D2395</f>
        <v>5273.5</v>
      </c>
      <c r="E2409" s="2">
        <f>'Market Data'!E2395</f>
        <v>5166.5</v>
      </c>
      <c r="F2409" s="12">
        <f>'Market Data'!F2395</f>
        <v>5206.5</v>
      </c>
      <c r="H2409" s="151">
        <f t="shared" si="355"/>
        <v>2391</v>
      </c>
      <c r="I2409" s="244">
        <f ca="1">IF($H2409&lt;($J$6+1),"",PFE(OFFSET($F2409,0,0,-$J$6)))</f>
        <v>6.5635337181563835E-2</v>
      </c>
      <c r="J2409" s="19"/>
      <c r="K2409" s="139" t="str">
        <f t="shared" ca="1" si="356"/>
        <v>Long</v>
      </c>
      <c r="L2409" s="243" t="e">
        <f t="shared" ca="1" si="351"/>
        <v>#N/A</v>
      </c>
      <c r="M2409" s="242" t="e">
        <f t="shared" ca="1" si="352"/>
        <v>#N/A</v>
      </c>
      <c r="N2409" s="20"/>
      <c r="O2409" s="74">
        <f t="shared" ca="1" si="357"/>
        <v>1</v>
      </c>
      <c r="P2409" s="75">
        <f t="shared" ca="1" si="349"/>
        <v>0</v>
      </c>
      <c r="Q2409" s="76" t="str">
        <f t="shared" ca="1" si="353"/>
        <v/>
      </c>
      <c r="R2409" s="75"/>
      <c r="S2409" s="77">
        <f t="shared" ca="1" si="350"/>
        <v>1</v>
      </c>
      <c r="T2409" s="78"/>
      <c r="U2409" s="81">
        <f t="shared" ca="1" si="358"/>
        <v>-2240</v>
      </c>
      <c r="V2409" s="82">
        <f t="shared" ca="1" si="354"/>
        <v>211133.87999999968</v>
      </c>
      <c r="W2409" s="50"/>
      <c r="X2409" s="50"/>
      <c r="Y2409" s="50"/>
      <c r="Z2409" s="50"/>
      <c r="AA2409" s="50"/>
      <c r="AG2409" s="50"/>
      <c r="AH2409" s="50"/>
      <c r="AI2409" s="50"/>
      <c r="AJ2409" s="50"/>
      <c r="AK2409" s="50"/>
      <c r="AL2409" s="50"/>
      <c r="AM2409" s="50"/>
      <c r="AN2409" s="50"/>
      <c r="AO2409" s="50"/>
      <c r="AP2409" s="138" t="str">
        <f>IF(NOT($AS2409=$AS2410),ROW(),"")</f>
        <v/>
      </c>
      <c r="AQ2409" s="20" t="str">
        <f>IF(NOT(AS2409=AS2410),AS2410,"")</f>
        <v/>
      </c>
      <c r="AR2409" s="20" t="str">
        <f>INDEX($AB$15:$AM$15,MATCH($AS2409,$AB$11:$AM$11,0))</f>
        <v>in</v>
      </c>
      <c r="AS2409" s="20" t="str">
        <f>LEFT(AT2409,4)</f>
        <v>2009</v>
      </c>
      <c r="AT2409" s="139" t="str">
        <f>LEFT(B2409,6)</f>
        <v>200905</v>
      </c>
    </row>
    <row r="2410" spans="2:46" x14ac:dyDescent="0.25">
      <c r="B2410" s="11">
        <f>'Market Data'!B2396</f>
        <v>20090529</v>
      </c>
      <c r="C2410" s="2">
        <f>'Market Data'!C2396</f>
        <v>5257.5</v>
      </c>
      <c r="D2410" s="2">
        <f>'Market Data'!D2396</f>
        <v>5294.5</v>
      </c>
      <c r="E2410" s="2">
        <f>'Market Data'!E2396</f>
        <v>5200.5</v>
      </c>
      <c r="F2410" s="12">
        <f>'Market Data'!F2396</f>
        <v>5221.5</v>
      </c>
      <c r="H2410" s="151">
        <f t="shared" si="355"/>
        <v>2392</v>
      </c>
      <c r="I2410" s="244">
        <f ca="1">IF($H2410&lt;($J$6+1),"",PFE(OFFSET($F2410,0,0,-$J$6)))</f>
        <v>8.9791863539228869E-2</v>
      </c>
      <c r="J2410" s="19"/>
      <c r="K2410" s="139" t="str">
        <f t="shared" ca="1" si="356"/>
        <v>Long</v>
      </c>
      <c r="L2410" s="243" t="e">
        <f t="shared" ca="1" si="351"/>
        <v>#N/A</v>
      </c>
      <c r="M2410" s="242" t="e">
        <f t="shared" ca="1" si="352"/>
        <v>#N/A</v>
      </c>
      <c r="N2410" s="20"/>
      <c r="O2410" s="74">
        <f t="shared" ca="1" si="357"/>
        <v>1</v>
      </c>
      <c r="P2410" s="75">
        <f t="shared" ca="1" si="349"/>
        <v>0</v>
      </c>
      <c r="Q2410" s="76" t="str">
        <f t="shared" ca="1" si="353"/>
        <v/>
      </c>
      <c r="R2410" s="75"/>
      <c r="S2410" s="77">
        <f t="shared" ca="1" si="350"/>
        <v>1</v>
      </c>
      <c r="T2410" s="78"/>
      <c r="U2410" s="81">
        <f t="shared" ca="1" si="358"/>
        <v>525</v>
      </c>
      <c r="V2410" s="82">
        <f t="shared" ca="1" si="354"/>
        <v>211658.87999999968</v>
      </c>
      <c r="W2410" s="50"/>
      <c r="X2410" s="50"/>
      <c r="Y2410" s="50"/>
      <c r="Z2410" s="50"/>
      <c r="AA2410" s="50"/>
      <c r="AG2410" s="50"/>
      <c r="AH2410" s="50"/>
      <c r="AI2410" s="50"/>
      <c r="AJ2410" s="50"/>
      <c r="AK2410" s="50"/>
      <c r="AL2410" s="50"/>
      <c r="AM2410" s="50"/>
      <c r="AN2410" s="50"/>
      <c r="AO2410" s="50"/>
      <c r="AP2410" s="138" t="str">
        <f>IF(NOT($AS2410=$AS2411),ROW(),"")</f>
        <v/>
      </c>
      <c r="AQ2410" s="20" t="str">
        <f>IF(NOT(AS2410=AS2411),AS2411,"")</f>
        <v/>
      </c>
      <c r="AR2410" s="20" t="str">
        <f>INDEX($AB$15:$AM$15,MATCH($AS2410,$AB$11:$AM$11,0))</f>
        <v>in</v>
      </c>
      <c r="AS2410" s="20" t="str">
        <f>LEFT(AT2410,4)</f>
        <v>2009</v>
      </c>
      <c r="AT2410" s="139" t="str">
        <f>LEFT(B2410,6)</f>
        <v>200905</v>
      </c>
    </row>
    <row r="2411" spans="2:46" x14ac:dyDescent="0.25">
      <c r="B2411" s="11">
        <f>'Market Data'!B2397</f>
        <v>20090601</v>
      </c>
      <c r="C2411" s="2">
        <f>'Market Data'!C2397</f>
        <v>5297</v>
      </c>
      <c r="D2411" s="2">
        <f>'Market Data'!D2397</f>
        <v>5440.5</v>
      </c>
      <c r="E2411" s="2">
        <f>'Market Data'!E2397</f>
        <v>5290.5</v>
      </c>
      <c r="F2411" s="12">
        <f>'Market Data'!F2397</f>
        <v>5415</v>
      </c>
      <c r="H2411" s="151">
        <f t="shared" si="355"/>
        <v>2393</v>
      </c>
      <c r="I2411" s="244">
        <f ca="1">IF($H2411&lt;($J$6+1),"",PFE(OFFSET($F2411,0,0,-$J$6)))</f>
        <v>0.12087689545514328</v>
      </c>
      <c r="J2411" s="19"/>
      <c r="K2411" s="139" t="str">
        <f t="shared" ca="1" si="356"/>
        <v>Long</v>
      </c>
      <c r="L2411" s="243" t="e">
        <f t="shared" ca="1" si="351"/>
        <v>#N/A</v>
      </c>
      <c r="M2411" s="242" t="e">
        <f t="shared" ca="1" si="352"/>
        <v>#N/A</v>
      </c>
      <c r="N2411" s="20"/>
      <c r="O2411" s="74">
        <f t="shared" ca="1" si="357"/>
        <v>1</v>
      </c>
      <c r="P2411" s="75">
        <f t="shared" ca="1" si="349"/>
        <v>0</v>
      </c>
      <c r="Q2411" s="76" t="str">
        <f t="shared" ca="1" si="353"/>
        <v/>
      </c>
      <c r="R2411" s="75"/>
      <c r="S2411" s="77">
        <f t="shared" ca="1" si="350"/>
        <v>1</v>
      </c>
      <c r="T2411" s="78"/>
      <c r="U2411" s="81">
        <f t="shared" ca="1" si="358"/>
        <v>6772.5</v>
      </c>
      <c r="V2411" s="82">
        <f t="shared" ca="1" si="354"/>
        <v>218431.37999999968</v>
      </c>
      <c r="W2411" s="50"/>
      <c r="X2411" s="50"/>
      <c r="Y2411" s="50"/>
      <c r="Z2411" s="50"/>
      <c r="AA2411" s="50"/>
      <c r="AG2411" s="50"/>
      <c r="AH2411" s="50"/>
      <c r="AI2411" s="50"/>
      <c r="AJ2411" s="50"/>
      <c r="AK2411" s="50"/>
      <c r="AL2411" s="50"/>
      <c r="AM2411" s="50"/>
      <c r="AN2411" s="50"/>
      <c r="AO2411" s="50"/>
      <c r="AP2411" s="138" t="str">
        <f>IF(NOT($AS2411=$AS2412),ROW(),"")</f>
        <v/>
      </c>
      <c r="AQ2411" s="20" t="str">
        <f>IF(NOT(AS2411=AS2412),AS2412,"")</f>
        <v/>
      </c>
      <c r="AR2411" s="20" t="str">
        <f>INDEX($AB$15:$AM$15,MATCH($AS2411,$AB$11:$AM$11,0))</f>
        <v>in</v>
      </c>
      <c r="AS2411" s="20" t="str">
        <f>LEFT(AT2411,4)</f>
        <v>2009</v>
      </c>
      <c r="AT2411" s="139" t="str">
        <f>LEFT(B2411,6)</f>
        <v>200906</v>
      </c>
    </row>
    <row r="2412" spans="2:46" x14ac:dyDescent="0.25">
      <c r="B2412" s="11">
        <f>'Market Data'!B2398</f>
        <v>20090602</v>
      </c>
      <c r="C2412" s="2">
        <f>'Market Data'!C2398</f>
        <v>5392.5</v>
      </c>
      <c r="D2412" s="2">
        <f>'Market Data'!D2398</f>
        <v>5462</v>
      </c>
      <c r="E2412" s="2">
        <f>'Market Data'!E2398</f>
        <v>5383.5</v>
      </c>
      <c r="F2412" s="12">
        <f>'Market Data'!F2398</f>
        <v>5425.5</v>
      </c>
      <c r="H2412" s="151">
        <f t="shared" si="355"/>
        <v>2394</v>
      </c>
      <c r="I2412" s="244">
        <f ca="1">IF($H2412&lt;($J$6+1),"",PFE(OFFSET($F2412,0,0,-$J$6)))</f>
        <v>0.13540079103320657</v>
      </c>
      <c r="J2412" s="19"/>
      <c r="K2412" s="139" t="str">
        <f t="shared" ca="1" si="356"/>
        <v>Long</v>
      </c>
      <c r="L2412" s="243" t="e">
        <f t="shared" ca="1" si="351"/>
        <v>#N/A</v>
      </c>
      <c r="M2412" s="242" t="e">
        <f t="shared" ca="1" si="352"/>
        <v>#N/A</v>
      </c>
      <c r="N2412" s="20"/>
      <c r="O2412" s="74">
        <f t="shared" ca="1" si="357"/>
        <v>1</v>
      </c>
      <c r="P2412" s="75">
        <f t="shared" ca="1" si="349"/>
        <v>0</v>
      </c>
      <c r="Q2412" s="76" t="str">
        <f t="shared" ca="1" si="353"/>
        <v/>
      </c>
      <c r="R2412" s="75"/>
      <c r="S2412" s="77">
        <f t="shared" ca="1" si="350"/>
        <v>1</v>
      </c>
      <c r="T2412" s="78"/>
      <c r="U2412" s="81">
        <f t="shared" ca="1" si="358"/>
        <v>367.5</v>
      </c>
      <c r="V2412" s="82">
        <f t="shared" ca="1" si="354"/>
        <v>218798.87999999968</v>
      </c>
      <c r="W2412" s="50"/>
      <c r="X2412" s="50"/>
      <c r="Y2412" s="50"/>
      <c r="Z2412" s="50"/>
      <c r="AA2412" s="50"/>
      <c r="AG2412" s="50"/>
      <c r="AH2412" s="50"/>
      <c r="AI2412" s="50"/>
      <c r="AJ2412" s="50"/>
      <c r="AK2412" s="50"/>
      <c r="AL2412" s="50"/>
      <c r="AM2412" s="50"/>
      <c r="AN2412" s="50"/>
      <c r="AO2412" s="50"/>
      <c r="AP2412" s="138" t="str">
        <f>IF(NOT($AS2412=$AS2413),ROW(),"")</f>
        <v/>
      </c>
      <c r="AQ2412" s="20" t="str">
        <f>IF(NOT(AS2412=AS2413),AS2413,"")</f>
        <v/>
      </c>
      <c r="AR2412" s="20" t="str">
        <f>INDEX($AB$15:$AM$15,MATCH($AS2412,$AB$11:$AM$11,0))</f>
        <v>in</v>
      </c>
      <c r="AS2412" s="20" t="str">
        <f>LEFT(AT2412,4)</f>
        <v>2009</v>
      </c>
      <c r="AT2412" s="139" t="str">
        <f>LEFT(B2412,6)</f>
        <v>200906</v>
      </c>
    </row>
    <row r="2413" spans="2:46" x14ac:dyDescent="0.25">
      <c r="B2413" s="11">
        <f>'Market Data'!B2399</f>
        <v>20090603</v>
      </c>
      <c r="C2413" s="2">
        <f>'Market Data'!C2399</f>
        <v>5430.5</v>
      </c>
      <c r="D2413" s="2">
        <f>'Market Data'!D2399</f>
        <v>5453.5</v>
      </c>
      <c r="E2413" s="2">
        <f>'Market Data'!E2399</f>
        <v>5321.5</v>
      </c>
      <c r="F2413" s="12">
        <f>'Market Data'!F2399</f>
        <v>5324</v>
      </c>
      <c r="H2413" s="151">
        <f t="shared" si="355"/>
        <v>2395</v>
      </c>
      <c r="I2413" s="244">
        <f ca="1">IF($H2413&lt;($J$6+1),"",PFE(OFFSET($F2413,0,0,-$J$6)))</f>
        <v>0.10882878539433613</v>
      </c>
      <c r="J2413" s="19"/>
      <c r="K2413" s="139" t="str">
        <f t="shared" ca="1" si="356"/>
        <v>Long</v>
      </c>
      <c r="L2413" s="243" t="e">
        <f t="shared" ca="1" si="351"/>
        <v>#N/A</v>
      </c>
      <c r="M2413" s="242" t="e">
        <f t="shared" ca="1" si="352"/>
        <v>#N/A</v>
      </c>
      <c r="N2413" s="20"/>
      <c r="O2413" s="74">
        <f t="shared" ca="1" si="357"/>
        <v>1</v>
      </c>
      <c r="P2413" s="75">
        <f t="shared" ca="1" si="349"/>
        <v>0</v>
      </c>
      <c r="Q2413" s="76" t="str">
        <f t="shared" ca="1" si="353"/>
        <v/>
      </c>
      <c r="R2413" s="75"/>
      <c r="S2413" s="77">
        <f t="shared" ca="1" si="350"/>
        <v>1</v>
      </c>
      <c r="T2413" s="78"/>
      <c r="U2413" s="81">
        <f t="shared" ca="1" si="358"/>
        <v>-3552.5</v>
      </c>
      <c r="V2413" s="82">
        <f t="shared" ca="1" si="354"/>
        <v>215246.37999999968</v>
      </c>
      <c r="W2413" s="50"/>
      <c r="X2413" s="50"/>
      <c r="Y2413" s="50"/>
      <c r="Z2413" s="50"/>
      <c r="AA2413" s="50"/>
      <c r="AG2413" s="50"/>
      <c r="AH2413" s="50"/>
      <c r="AI2413" s="50"/>
      <c r="AJ2413" s="50"/>
      <c r="AK2413" s="50"/>
      <c r="AL2413" s="50"/>
      <c r="AM2413" s="50"/>
      <c r="AN2413" s="50"/>
      <c r="AO2413" s="50"/>
      <c r="AP2413" s="138" t="str">
        <f>IF(NOT($AS2413=$AS2414),ROW(),"")</f>
        <v/>
      </c>
      <c r="AQ2413" s="20" t="str">
        <f>IF(NOT(AS2413=AS2414),AS2414,"")</f>
        <v/>
      </c>
      <c r="AR2413" s="20" t="str">
        <f>INDEX($AB$15:$AM$15,MATCH($AS2413,$AB$11:$AM$11,0))</f>
        <v>in</v>
      </c>
      <c r="AS2413" s="20" t="str">
        <f>LEFT(AT2413,4)</f>
        <v>2009</v>
      </c>
      <c r="AT2413" s="139" t="str">
        <f>LEFT(B2413,6)</f>
        <v>200906</v>
      </c>
    </row>
    <row r="2414" spans="2:46" x14ac:dyDescent="0.25">
      <c r="B2414" s="11">
        <f>'Market Data'!B2400</f>
        <v>20090604</v>
      </c>
      <c r="C2414" s="2">
        <f>'Market Data'!C2400</f>
        <v>5337.5</v>
      </c>
      <c r="D2414" s="2">
        <f>'Market Data'!D2400</f>
        <v>5406</v>
      </c>
      <c r="E2414" s="2">
        <f>'Market Data'!E2400</f>
        <v>5327.5</v>
      </c>
      <c r="F2414" s="12">
        <f>'Market Data'!F2400</f>
        <v>5355.5</v>
      </c>
      <c r="H2414" s="151">
        <f t="shared" si="355"/>
        <v>2396</v>
      </c>
      <c r="I2414" s="244">
        <f ca="1">IF($H2414&lt;($J$6+1),"",PFE(OFFSET($F2414,0,0,-$J$6)))</f>
        <v>9.664173252670949E-2</v>
      </c>
      <c r="J2414" s="19"/>
      <c r="K2414" s="139" t="str">
        <f t="shared" ca="1" si="356"/>
        <v>Long</v>
      </c>
      <c r="L2414" s="243" t="e">
        <f t="shared" ca="1" si="351"/>
        <v>#N/A</v>
      </c>
      <c r="M2414" s="242" t="e">
        <f t="shared" ca="1" si="352"/>
        <v>#N/A</v>
      </c>
      <c r="N2414" s="20"/>
      <c r="O2414" s="74">
        <f t="shared" ca="1" si="357"/>
        <v>1</v>
      </c>
      <c r="P2414" s="75">
        <f t="shared" ca="1" si="349"/>
        <v>0</v>
      </c>
      <c r="Q2414" s="76" t="str">
        <f t="shared" ca="1" si="353"/>
        <v/>
      </c>
      <c r="R2414" s="75"/>
      <c r="S2414" s="77">
        <f t="shared" ca="1" si="350"/>
        <v>1</v>
      </c>
      <c r="T2414" s="78"/>
      <c r="U2414" s="81">
        <f t="shared" ca="1" si="358"/>
        <v>1102.5</v>
      </c>
      <c r="V2414" s="82">
        <f t="shared" ca="1" si="354"/>
        <v>216348.87999999968</v>
      </c>
      <c r="W2414" s="50"/>
      <c r="X2414" s="50"/>
      <c r="Y2414" s="50"/>
      <c r="Z2414" s="50"/>
      <c r="AA2414" s="50"/>
      <c r="AG2414" s="50"/>
      <c r="AH2414" s="50"/>
      <c r="AI2414" s="50"/>
      <c r="AJ2414" s="50"/>
      <c r="AK2414" s="50"/>
      <c r="AL2414" s="50"/>
      <c r="AM2414" s="50"/>
      <c r="AN2414" s="50"/>
      <c r="AO2414" s="50"/>
      <c r="AP2414" s="138" t="str">
        <f>IF(NOT($AS2414=$AS2415),ROW(),"")</f>
        <v/>
      </c>
      <c r="AQ2414" s="20" t="str">
        <f>IF(NOT(AS2414=AS2415),AS2415,"")</f>
        <v/>
      </c>
      <c r="AR2414" s="20" t="str">
        <f>INDEX($AB$15:$AM$15,MATCH($AS2414,$AB$11:$AM$11,0))</f>
        <v>in</v>
      </c>
      <c r="AS2414" s="20" t="str">
        <f>LEFT(AT2414,4)</f>
        <v>2009</v>
      </c>
      <c r="AT2414" s="139" t="str">
        <f>LEFT(B2414,6)</f>
        <v>200906</v>
      </c>
    </row>
    <row r="2415" spans="2:46" x14ac:dyDescent="0.25">
      <c r="B2415" s="11">
        <f>'Market Data'!B2401</f>
        <v>20090605</v>
      </c>
      <c r="C2415" s="2">
        <f>'Market Data'!C2401</f>
        <v>5378.5</v>
      </c>
      <c r="D2415" s="2">
        <f>'Market Data'!D2401</f>
        <v>5447.5</v>
      </c>
      <c r="E2415" s="2">
        <f>'Market Data'!E2401</f>
        <v>5329</v>
      </c>
      <c r="F2415" s="12">
        <f>'Market Data'!F2401</f>
        <v>5365.5</v>
      </c>
      <c r="H2415" s="151">
        <f t="shared" si="355"/>
        <v>2397</v>
      </c>
      <c r="I2415" s="244">
        <f ca="1">IF($H2415&lt;($J$6+1),"",PFE(OFFSET($F2415,0,0,-$J$6)))</f>
        <v>8.7061394877251855E-2</v>
      </c>
      <c r="J2415" s="19"/>
      <c r="K2415" s="139" t="str">
        <f t="shared" ca="1" si="356"/>
        <v>Long</v>
      </c>
      <c r="L2415" s="243" t="e">
        <f t="shared" ca="1" si="351"/>
        <v>#N/A</v>
      </c>
      <c r="M2415" s="242" t="e">
        <f t="shared" ca="1" si="352"/>
        <v>#N/A</v>
      </c>
      <c r="N2415" s="20"/>
      <c r="O2415" s="74">
        <f t="shared" ca="1" si="357"/>
        <v>1</v>
      </c>
      <c r="P2415" s="75">
        <f t="shared" ca="1" si="349"/>
        <v>0</v>
      </c>
      <c r="Q2415" s="76" t="str">
        <f t="shared" ca="1" si="353"/>
        <v/>
      </c>
      <c r="R2415" s="75"/>
      <c r="S2415" s="77">
        <f t="shared" ca="1" si="350"/>
        <v>1</v>
      </c>
      <c r="T2415" s="78"/>
      <c r="U2415" s="81">
        <f t="shared" ca="1" si="358"/>
        <v>350</v>
      </c>
      <c r="V2415" s="82">
        <f t="shared" ca="1" si="354"/>
        <v>216698.87999999968</v>
      </c>
      <c r="W2415" s="50"/>
      <c r="X2415" s="50"/>
      <c r="Y2415" s="50"/>
      <c r="Z2415" s="50"/>
      <c r="AA2415" s="50"/>
      <c r="AG2415" s="50"/>
      <c r="AH2415" s="50"/>
      <c r="AI2415" s="50"/>
      <c r="AJ2415" s="50"/>
      <c r="AK2415" s="50"/>
      <c r="AL2415" s="50"/>
      <c r="AM2415" s="50"/>
      <c r="AN2415" s="50"/>
      <c r="AO2415" s="50"/>
      <c r="AP2415" s="138" t="str">
        <f>IF(NOT($AS2415=$AS2416),ROW(),"")</f>
        <v/>
      </c>
      <c r="AQ2415" s="20" t="str">
        <f>IF(NOT(AS2415=AS2416),AS2416,"")</f>
        <v/>
      </c>
      <c r="AR2415" s="20" t="str">
        <f>INDEX($AB$15:$AM$15,MATCH($AS2415,$AB$11:$AM$11,0))</f>
        <v>in</v>
      </c>
      <c r="AS2415" s="20" t="str">
        <f>LEFT(AT2415,4)</f>
        <v>2009</v>
      </c>
      <c r="AT2415" s="139" t="str">
        <f>LEFT(B2415,6)</f>
        <v>200906</v>
      </c>
    </row>
    <row r="2416" spans="2:46" x14ac:dyDescent="0.25">
      <c r="B2416" s="11">
        <f>'Market Data'!B2402</f>
        <v>20090608</v>
      </c>
      <c r="C2416" s="2">
        <f>'Market Data'!C2402</f>
        <v>5335.5</v>
      </c>
      <c r="D2416" s="2">
        <f>'Market Data'!D2402</f>
        <v>5343</v>
      </c>
      <c r="E2416" s="2">
        <f>'Market Data'!E2402</f>
        <v>5249</v>
      </c>
      <c r="F2416" s="12">
        <f>'Market Data'!F2402</f>
        <v>5287</v>
      </c>
      <c r="H2416" s="151">
        <f t="shared" si="355"/>
        <v>2398</v>
      </c>
      <c r="I2416" s="244">
        <f ca="1">IF($H2416&lt;($J$6+1),"",PFE(OFFSET($F2416,0,0,-$J$6)))</f>
        <v>5.7883492621493463E-2</v>
      </c>
      <c r="J2416" s="19"/>
      <c r="K2416" s="139" t="str">
        <f t="shared" ca="1" si="356"/>
        <v>Long</v>
      </c>
      <c r="L2416" s="243" t="e">
        <f t="shared" ca="1" si="351"/>
        <v>#N/A</v>
      </c>
      <c r="M2416" s="242" t="e">
        <f t="shared" ca="1" si="352"/>
        <v>#N/A</v>
      </c>
      <c r="N2416" s="20"/>
      <c r="O2416" s="74">
        <f t="shared" ca="1" si="357"/>
        <v>1</v>
      </c>
      <c r="P2416" s="75">
        <f t="shared" ca="1" si="349"/>
        <v>0</v>
      </c>
      <c r="Q2416" s="76" t="str">
        <f t="shared" ca="1" si="353"/>
        <v/>
      </c>
      <c r="R2416" s="75"/>
      <c r="S2416" s="77">
        <f t="shared" ca="1" si="350"/>
        <v>1</v>
      </c>
      <c r="T2416" s="78"/>
      <c r="U2416" s="81">
        <f t="shared" ca="1" si="358"/>
        <v>-2747.5</v>
      </c>
      <c r="V2416" s="82">
        <f t="shared" ca="1" si="354"/>
        <v>213951.37999999968</v>
      </c>
      <c r="W2416" s="50"/>
      <c r="X2416" s="50"/>
      <c r="Y2416" s="50"/>
      <c r="Z2416" s="50"/>
      <c r="AA2416" s="50"/>
      <c r="AG2416" s="50"/>
      <c r="AH2416" s="50"/>
      <c r="AI2416" s="50"/>
      <c r="AJ2416" s="50"/>
      <c r="AK2416" s="50"/>
      <c r="AL2416" s="50"/>
      <c r="AM2416" s="50"/>
      <c r="AN2416" s="50"/>
      <c r="AO2416" s="50"/>
      <c r="AP2416" s="138" t="str">
        <f>IF(NOT($AS2416=$AS2417),ROW(),"")</f>
        <v/>
      </c>
      <c r="AQ2416" s="20" t="str">
        <f>IF(NOT(AS2416=AS2417),AS2417,"")</f>
        <v/>
      </c>
      <c r="AR2416" s="20" t="str">
        <f>INDEX($AB$15:$AM$15,MATCH($AS2416,$AB$11:$AM$11,0))</f>
        <v>in</v>
      </c>
      <c r="AS2416" s="20" t="str">
        <f>LEFT(AT2416,4)</f>
        <v>2009</v>
      </c>
      <c r="AT2416" s="139" t="str">
        <f>LEFT(B2416,6)</f>
        <v>200906</v>
      </c>
    </row>
    <row r="2417" spans="2:46" x14ac:dyDescent="0.25">
      <c r="B2417" s="11">
        <f>'Market Data'!B2403</f>
        <v>20090609</v>
      </c>
      <c r="C2417" s="2">
        <f>'Market Data'!C2403</f>
        <v>5317.5</v>
      </c>
      <c r="D2417" s="2">
        <f>'Market Data'!D2403</f>
        <v>5350</v>
      </c>
      <c r="E2417" s="2">
        <f>'Market Data'!E2403</f>
        <v>5261.5</v>
      </c>
      <c r="F2417" s="12">
        <f>'Market Data'!F2403</f>
        <v>5298.5</v>
      </c>
      <c r="H2417" s="151">
        <f t="shared" si="355"/>
        <v>2399</v>
      </c>
      <c r="I2417" s="244">
        <f ca="1">IF($H2417&lt;($J$6+1),"",PFE(OFFSET($F2417,0,0,-$J$6)))</f>
        <v>5.629139603662528E-2</v>
      </c>
      <c r="J2417" s="19"/>
      <c r="K2417" s="139" t="str">
        <f t="shared" ca="1" si="356"/>
        <v>Long</v>
      </c>
      <c r="L2417" s="243" t="e">
        <f t="shared" ca="1" si="351"/>
        <v>#N/A</v>
      </c>
      <c r="M2417" s="242" t="e">
        <f t="shared" ca="1" si="352"/>
        <v>#N/A</v>
      </c>
      <c r="N2417" s="20"/>
      <c r="O2417" s="74">
        <f t="shared" ca="1" si="357"/>
        <v>1</v>
      </c>
      <c r="P2417" s="75">
        <f t="shared" ca="1" si="349"/>
        <v>0</v>
      </c>
      <c r="Q2417" s="76" t="str">
        <f t="shared" ca="1" si="353"/>
        <v/>
      </c>
      <c r="R2417" s="75"/>
      <c r="S2417" s="77">
        <f t="shared" ca="1" si="350"/>
        <v>1</v>
      </c>
      <c r="T2417" s="78"/>
      <c r="U2417" s="81">
        <f t="shared" ca="1" si="358"/>
        <v>402.5</v>
      </c>
      <c r="V2417" s="82">
        <f t="shared" ca="1" si="354"/>
        <v>214353.87999999968</v>
      </c>
      <c r="W2417" s="50"/>
      <c r="X2417" s="50"/>
      <c r="Y2417" s="50"/>
      <c r="Z2417" s="50"/>
      <c r="AA2417" s="50"/>
      <c r="AG2417" s="50"/>
      <c r="AH2417" s="50"/>
      <c r="AI2417" s="50"/>
      <c r="AJ2417" s="50"/>
      <c r="AK2417" s="50"/>
      <c r="AL2417" s="50"/>
      <c r="AM2417" s="50"/>
      <c r="AN2417" s="50"/>
      <c r="AO2417" s="50"/>
      <c r="AP2417" s="138" t="str">
        <f>IF(NOT($AS2417=$AS2418),ROW(),"")</f>
        <v/>
      </c>
      <c r="AQ2417" s="20" t="str">
        <f>IF(NOT(AS2417=AS2418),AS2418,"")</f>
        <v/>
      </c>
      <c r="AR2417" s="20" t="str">
        <f>INDEX($AB$15:$AM$15,MATCH($AS2417,$AB$11:$AM$11,0))</f>
        <v>in</v>
      </c>
      <c r="AS2417" s="20" t="str">
        <f>LEFT(AT2417,4)</f>
        <v>2009</v>
      </c>
      <c r="AT2417" s="139" t="str">
        <f>LEFT(B2417,6)</f>
        <v>200906</v>
      </c>
    </row>
    <row r="2418" spans="2:46" x14ac:dyDescent="0.25">
      <c r="B2418" s="11">
        <f>'Market Data'!B2404</f>
        <v>20090610</v>
      </c>
      <c r="C2418" s="2">
        <f>'Market Data'!C2404</f>
        <v>5324</v>
      </c>
      <c r="D2418" s="2">
        <f>'Market Data'!D2404</f>
        <v>5418.5</v>
      </c>
      <c r="E2418" s="2">
        <f>'Market Data'!E2404</f>
        <v>5315.5</v>
      </c>
      <c r="F2418" s="12">
        <f>'Market Data'!F2404</f>
        <v>5334</v>
      </c>
      <c r="H2418" s="151">
        <f t="shared" si="355"/>
        <v>2400</v>
      </c>
      <c r="I2418" s="244">
        <f ca="1">IF($H2418&lt;($J$6+1),"",PFE(OFFSET($F2418,0,0,-$J$6)))</f>
        <v>9.4595537084674747E-2</v>
      </c>
      <c r="J2418" s="19"/>
      <c r="K2418" s="139" t="str">
        <f t="shared" ca="1" si="356"/>
        <v>Long</v>
      </c>
      <c r="L2418" s="243" t="e">
        <f t="shared" ca="1" si="351"/>
        <v>#N/A</v>
      </c>
      <c r="M2418" s="242" t="e">
        <f t="shared" ca="1" si="352"/>
        <v>#N/A</v>
      </c>
      <c r="N2418" s="20"/>
      <c r="O2418" s="74">
        <f t="shared" ca="1" si="357"/>
        <v>1</v>
      </c>
      <c r="P2418" s="75">
        <f t="shared" ca="1" si="349"/>
        <v>0</v>
      </c>
      <c r="Q2418" s="76" t="str">
        <f t="shared" ca="1" si="353"/>
        <v/>
      </c>
      <c r="R2418" s="75"/>
      <c r="S2418" s="77">
        <f t="shared" ca="1" si="350"/>
        <v>1</v>
      </c>
      <c r="T2418" s="78"/>
      <c r="U2418" s="81">
        <f t="shared" ca="1" si="358"/>
        <v>1242.5</v>
      </c>
      <c r="V2418" s="82">
        <f t="shared" ca="1" si="354"/>
        <v>215596.37999999968</v>
      </c>
      <c r="W2418" s="50"/>
      <c r="X2418" s="50"/>
      <c r="Y2418" s="50"/>
      <c r="Z2418" s="50"/>
      <c r="AA2418" s="50"/>
      <c r="AG2418" s="50"/>
      <c r="AH2418" s="50"/>
      <c r="AI2418" s="50"/>
      <c r="AJ2418" s="50"/>
      <c r="AK2418" s="50"/>
      <c r="AL2418" s="50"/>
      <c r="AM2418" s="50"/>
      <c r="AN2418" s="50"/>
      <c r="AO2418" s="50"/>
      <c r="AP2418" s="138" t="str">
        <f>IF(NOT($AS2418=$AS2419),ROW(),"")</f>
        <v/>
      </c>
      <c r="AQ2418" s="20" t="str">
        <f>IF(NOT(AS2418=AS2419),AS2419,"")</f>
        <v/>
      </c>
      <c r="AR2418" s="20" t="str">
        <f>INDEX($AB$15:$AM$15,MATCH($AS2418,$AB$11:$AM$11,0))</f>
        <v>in</v>
      </c>
      <c r="AS2418" s="20" t="str">
        <f>LEFT(AT2418,4)</f>
        <v>2009</v>
      </c>
      <c r="AT2418" s="139" t="str">
        <f>LEFT(B2418,6)</f>
        <v>200906</v>
      </c>
    </row>
    <row r="2419" spans="2:46" x14ac:dyDescent="0.25">
      <c r="B2419" s="11">
        <f>'Market Data'!B2405</f>
        <v>20090611</v>
      </c>
      <c r="C2419" s="2">
        <f>'Market Data'!C2405</f>
        <v>5344</v>
      </c>
      <c r="D2419" s="2">
        <f>'Market Data'!D2405</f>
        <v>5405</v>
      </c>
      <c r="E2419" s="2">
        <f>'Market Data'!E2405</f>
        <v>5321</v>
      </c>
      <c r="F2419" s="12">
        <f>'Market Data'!F2405</f>
        <v>5392</v>
      </c>
      <c r="H2419" s="151">
        <f t="shared" si="355"/>
        <v>2401</v>
      </c>
      <c r="I2419" s="244">
        <f ca="1">IF($H2419&lt;($J$6+1),"",PFE(OFFSET($F2419,0,0,-$J$6)))</f>
        <v>9.9296498550039081E-2</v>
      </c>
      <c r="J2419" s="19"/>
      <c r="K2419" s="139" t="str">
        <f t="shared" ca="1" si="356"/>
        <v>Long</v>
      </c>
      <c r="L2419" s="243" t="e">
        <f t="shared" ca="1" si="351"/>
        <v>#N/A</v>
      </c>
      <c r="M2419" s="242" t="e">
        <f t="shared" ca="1" si="352"/>
        <v>#N/A</v>
      </c>
      <c r="N2419" s="20"/>
      <c r="O2419" s="74">
        <f t="shared" ca="1" si="357"/>
        <v>1</v>
      </c>
      <c r="P2419" s="75">
        <f t="shared" ca="1" si="349"/>
        <v>0</v>
      </c>
      <c r="Q2419" s="76" t="str">
        <f t="shared" ca="1" si="353"/>
        <v/>
      </c>
      <c r="R2419" s="75"/>
      <c r="S2419" s="77">
        <f t="shared" ca="1" si="350"/>
        <v>1</v>
      </c>
      <c r="T2419" s="78"/>
      <c r="U2419" s="81">
        <f t="shared" ca="1" si="358"/>
        <v>2030</v>
      </c>
      <c r="V2419" s="82">
        <f t="shared" ca="1" si="354"/>
        <v>217626.37999999968</v>
      </c>
      <c r="W2419" s="50"/>
      <c r="X2419" s="50"/>
      <c r="Y2419" s="50"/>
      <c r="Z2419" s="50"/>
      <c r="AA2419" s="50"/>
      <c r="AG2419" s="50"/>
      <c r="AH2419" s="50"/>
      <c r="AI2419" s="50"/>
      <c r="AJ2419" s="50"/>
      <c r="AK2419" s="50"/>
      <c r="AL2419" s="50"/>
      <c r="AM2419" s="50"/>
      <c r="AN2419" s="50"/>
      <c r="AO2419" s="50"/>
      <c r="AP2419" s="138" t="str">
        <f>IF(NOT($AS2419=$AS2420),ROW(),"")</f>
        <v/>
      </c>
      <c r="AQ2419" s="20" t="str">
        <f>IF(NOT(AS2419=AS2420),AS2420,"")</f>
        <v/>
      </c>
      <c r="AR2419" s="20" t="str">
        <f>INDEX($AB$15:$AM$15,MATCH($AS2419,$AB$11:$AM$11,0))</f>
        <v>in</v>
      </c>
      <c r="AS2419" s="20" t="str">
        <f>LEFT(AT2419,4)</f>
        <v>2009</v>
      </c>
      <c r="AT2419" s="139" t="str">
        <f>LEFT(B2419,6)</f>
        <v>200906</v>
      </c>
    </row>
    <row r="2420" spans="2:46" x14ac:dyDescent="0.25">
      <c r="B2420" s="11">
        <f>'Market Data'!B2406</f>
        <v>20090612</v>
      </c>
      <c r="C2420" s="2">
        <f>'Market Data'!C2406</f>
        <v>5375</v>
      </c>
      <c r="D2420" s="2">
        <f>'Market Data'!D2406</f>
        <v>5390</v>
      </c>
      <c r="E2420" s="2">
        <f>'Market Data'!E2406</f>
        <v>5326.5</v>
      </c>
      <c r="F2420" s="12">
        <f>'Market Data'!F2406</f>
        <v>5349.5</v>
      </c>
      <c r="H2420" s="151">
        <f t="shared" si="355"/>
        <v>2402</v>
      </c>
      <c r="I2420" s="244">
        <f ca="1">IF($H2420&lt;($J$6+1),"",PFE(OFFSET($F2420,0,0,-$J$6)))</f>
        <v>0.11049533909004373</v>
      </c>
      <c r="J2420" s="19"/>
      <c r="K2420" s="139" t="str">
        <f t="shared" ca="1" si="356"/>
        <v>Long</v>
      </c>
      <c r="L2420" s="243" t="e">
        <f t="shared" ca="1" si="351"/>
        <v>#N/A</v>
      </c>
      <c r="M2420" s="242" t="e">
        <f t="shared" ca="1" si="352"/>
        <v>#N/A</v>
      </c>
      <c r="N2420" s="20"/>
      <c r="O2420" s="74">
        <f t="shared" ca="1" si="357"/>
        <v>1</v>
      </c>
      <c r="P2420" s="75">
        <f t="shared" ca="1" si="349"/>
        <v>0</v>
      </c>
      <c r="Q2420" s="76" t="str">
        <f t="shared" ca="1" si="353"/>
        <v/>
      </c>
      <c r="R2420" s="75"/>
      <c r="S2420" s="77">
        <f t="shared" ca="1" si="350"/>
        <v>1</v>
      </c>
      <c r="T2420" s="78"/>
      <c r="U2420" s="81">
        <f t="shared" ca="1" si="358"/>
        <v>-1487.5</v>
      </c>
      <c r="V2420" s="82">
        <f t="shared" ca="1" si="354"/>
        <v>216138.87999999968</v>
      </c>
      <c r="W2420" s="50"/>
      <c r="X2420" s="50"/>
      <c r="Y2420" s="50"/>
      <c r="Z2420" s="50"/>
      <c r="AA2420" s="50"/>
      <c r="AG2420" s="50"/>
      <c r="AH2420" s="50"/>
      <c r="AI2420" s="50"/>
      <c r="AJ2420" s="50"/>
      <c r="AK2420" s="50"/>
      <c r="AL2420" s="50"/>
      <c r="AM2420" s="50"/>
      <c r="AN2420" s="50"/>
      <c r="AO2420" s="50"/>
      <c r="AP2420" s="138" t="str">
        <f>IF(NOT($AS2420=$AS2421),ROW(),"")</f>
        <v/>
      </c>
      <c r="AQ2420" s="20" t="str">
        <f>IF(NOT(AS2420=AS2421),AS2421,"")</f>
        <v/>
      </c>
      <c r="AR2420" s="20" t="str">
        <f>INDEX($AB$15:$AM$15,MATCH($AS2420,$AB$11:$AM$11,0))</f>
        <v>in</v>
      </c>
      <c r="AS2420" s="20" t="str">
        <f>LEFT(AT2420,4)</f>
        <v>2009</v>
      </c>
      <c r="AT2420" s="139" t="str">
        <f>LEFT(B2420,6)</f>
        <v>200906</v>
      </c>
    </row>
    <row r="2421" spans="2:46" x14ac:dyDescent="0.25">
      <c r="B2421" s="11">
        <f>'Market Data'!B2407</f>
        <v>20090615</v>
      </c>
      <c r="C2421" s="2">
        <f>'Market Data'!C2407</f>
        <v>5342.5</v>
      </c>
      <c r="D2421" s="2">
        <f>'Market Data'!D2407</f>
        <v>5342.5</v>
      </c>
      <c r="E2421" s="2">
        <f>'Market Data'!E2407</f>
        <v>5163.5</v>
      </c>
      <c r="F2421" s="12">
        <f>'Market Data'!F2407</f>
        <v>5176.5</v>
      </c>
      <c r="H2421" s="151">
        <f t="shared" si="355"/>
        <v>2403</v>
      </c>
      <c r="I2421" s="244">
        <f ca="1">IF($H2421&lt;($J$6+1),"",PFE(OFFSET($F2421,0,0,-$J$6)))</f>
        <v>8.2603448375627234E-2</v>
      </c>
      <c r="J2421" s="19"/>
      <c r="K2421" s="139" t="str">
        <f t="shared" ca="1" si="356"/>
        <v>Long</v>
      </c>
      <c r="L2421" s="243" t="e">
        <f t="shared" ca="1" si="351"/>
        <v>#N/A</v>
      </c>
      <c r="M2421" s="242" t="e">
        <f t="shared" ca="1" si="352"/>
        <v>#N/A</v>
      </c>
      <c r="N2421" s="20"/>
      <c r="O2421" s="74">
        <f t="shared" ca="1" si="357"/>
        <v>1</v>
      </c>
      <c r="P2421" s="75">
        <f t="shared" ca="1" si="349"/>
        <v>0</v>
      </c>
      <c r="Q2421" s="76" t="str">
        <f t="shared" ca="1" si="353"/>
        <v/>
      </c>
      <c r="R2421" s="75"/>
      <c r="S2421" s="77">
        <f t="shared" ca="1" si="350"/>
        <v>1</v>
      </c>
      <c r="T2421" s="78"/>
      <c r="U2421" s="81">
        <f t="shared" ca="1" si="358"/>
        <v>-6055</v>
      </c>
      <c r="V2421" s="82">
        <f t="shared" ca="1" si="354"/>
        <v>210083.87999999968</v>
      </c>
      <c r="W2421" s="50"/>
      <c r="X2421" s="50"/>
      <c r="Y2421" s="50"/>
      <c r="Z2421" s="50"/>
      <c r="AA2421" s="50"/>
      <c r="AG2421" s="50"/>
      <c r="AH2421" s="50"/>
      <c r="AI2421" s="50"/>
      <c r="AJ2421" s="50"/>
      <c r="AK2421" s="50"/>
      <c r="AL2421" s="50"/>
      <c r="AM2421" s="50"/>
      <c r="AN2421" s="50"/>
      <c r="AO2421" s="50"/>
      <c r="AP2421" s="138" t="str">
        <f>IF(NOT($AS2421=$AS2422),ROW(),"")</f>
        <v/>
      </c>
      <c r="AQ2421" s="20" t="str">
        <f>IF(NOT(AS2421=AS2422),AS2422,"")</f>
        <v/>
      </c>
      <c r="AR2421" s="20" t="str">
        <f>INDEX($AB$15:$AM$15,MATCH($AS2421,$AB$11:$AM$11,0))</f>
        <v>in</v>
      </c>
      <c r="AS2421" s="20" t="str">
        <f>LEFT(AT2421,4)</f>
        <v>2009</v>
      </c>
      <c r="AT2421" s="139" t="str">
        <f>LEFT(B2421,6)</f>
        <v>200906</v>
      </c>
    </row>
    <row r="2422" spans="2:46" x14ac:dyDescent="0.25">
      <c r="B2422" s="11">
        <f>'Market Data'!B2408</f>
        <v>20090616</v>
      </c>
      <c r="C2422" s="2">
        <f>'Market Data'!C2408</f>
        <v>5172.5</v>
      </c>
      <c r="D2422" s="2">
        <f>'Market Data'!D2408</f>
        <v>5217</v>
      </c>
      <c r="E2422" s="2">
        <f>'Market Data'!E2408</f>
        <v>5138.5</v>
      </c>
      <c r="F2422" s="12">
        <f>'Market Data'!F2408</f>
        <v>5142.5</v>
      </c>
      <c r="H2422" s="151">
        <f t="shared" si="355"/>
        <v>2404</v>
      </c>
      <c r="I2422" s="244">
        <f ca="1">IF($H2422&lt;($J$6+1),"",PFE(OFFSET($F2422,0,0,-$J$6)))</f>
        <v>8.2603448375627234E-2</v>
      </c>
      <c r="J2422" s="19"/>
      <c r="K2422" s="139" t="str">
        <f t="shared" ca="1" si="356"/>
        <v>Long</v>
      </c>
      <c r="L2422" s="243" t="e">
        <f t="shared" ca="1" si="351"/>
        <v>#N/A</v>
      </c>
      <c r="M2422" s="242" t="e">
        <f t="shared" ca="1" si="352"/>
        <v>#N/A</v>
      </c>
      <c r="N2422" s="20"/>
      <c r="O2422" s="74">
        <f t="shared" ca="1" si="357"/>
        <v>1</v>
      </c>
      <c r="P2422" s="75">
        <f t="shared" ca="1" si="349"/>
        <v>0</v>
      </c>
      <c r="Q2422" s="76" t="str">
        <f t="shared" ca="1" si="353"/>
        <v/>
      </c>
      <c r="R2422" s="75"/>
      <c r="S2422" s="77">
        <f t="shared" ca="1" si="350"/>
        <v>1</v>
      </c>
      <c r="T2422" s="78"/>
      <c r="U2422" s="81">
        <f t="shared" ca="1" si="358"/>
        <v>-1190</v>
      </c>
      <c r="V2422" s="82">
        <f t="shared" ca="1" si="354"/>
        <v>208893.87999999968</v>
      </c>
      <c r="W2422" s="50"/>
      <c r="X2422" s="50"/>
      <c r="Y2422" s="50"/>
      <c r="Z2422" s="50"/>
      <c r="AA2422" s="50"/>
      <c r="AG2422" s="50"/>
      <c r="AH2422" s="50"/>
      <c r="AI2422" s="50"/>
      <c r="AJ2422" s="50"/>
      <c r="AK2422" s="50"/>
      <c r="AL2422" s="50"/>
      <c r="AM2422" s="50"/>
      <c r="AN2422" s="50"/>
      <c r="AO2422" s="50"/>
      <c r="AP2422" s="138" t="str">
        <f>IF(NOT($AS2422=$AS2423),ROW(),"")</f>
        <v/>
      </c>
      <c r="AQ2422" s="20" t="str">
        <f>IF(NOT(AS2422=AS2423),AS2423,"")</f>
        <v/>
      </c>
      <c r="AR2422" s="20" t="str">
        <f>INDEX($AB$15:$AM$15,MATCH($AS2422,$AB$11:$AM$11,0))</f>
        <v>in</v>
      </c>
      <c r="AS2422" s="20" t="str">
        <f>LEFT(AT2422,4)</f>
        <v>2009</v>
      </c>
      <c r="AT2422" s="139" t="str">
        <f>LEFT(B2422,6)</f>
        <v>200906</v>
      </c>
    </row>
    <row r="2423" spans="2:46" x14ac:dyDescent="0.25">
      <c r="B2423" s="11">
        <f>'Market Data'!B2409</f>
        <v>20090617</v>
      </c>
      <c r="C2423" s="2">
        <f>'Market Data'!C2409</f>
        <v>5151.5</v>
      </c>
      <c r="D2423" s="2">
        <f>'Market Data'!D2409</f>
        <v>5170</v>
      </c>
      <c r="E2423" s="2">
        <f>'Market Data'!E2409</f>
        <v>5042.5</v>
      </c>
      <c r="F2423" s="12">
        <f>'Market Data'!F2409</f>
        <v>5093</v>
      </c>
      <c r="H2423" s="151">
        <f t="shared" si="355"/>
        <v>2405</v>
      </c>
      <c r="I2423" s="244">
        <f ca="1">IF($H2423&lt;($J$6+1),"",PFE(OFFSET($F2423,0,0,-$J$6)))</f>
        <v>9.9296623992591926E-2</v>
      </c>
      <c r="J2423" s="19"/>
      <c r="K2423" s="139" t="str">
        <f t="shared" ca="1" si="356"/>
        <v>Long</v>
      </c>
      <c r="L2423" s="243" t="e">
        <f t="shared" ca="1" si="351"/>
        <v>#N/A</v>
      </c>
      <c r="M2423" s="242" t="e">
        <f t="shared" ca="1" si="352"/>
        <v>#N/A</v>
      </c>
      <c r="N2423" s="20"/>
      <c r="O2423" s="74">
        <f t="shared" ca="1" si="357"/>
        <v>1</v>
      </c>
      <c r="P2423" s="75">
        <f t="shared" ca="1" si="349"/>
        <v>0</v>
      </c>
      <c r="Q2423" s="76" t="str">
        <f t="shared" ca="1" si="353"/>
        <v/>
      </c>
      <c r="R2423" s="75"/>
      <c r="S2423" s="77">
        <f t="shared" ca="1" si="350"/>
        <v>1</v>
      </c>
      <c r="T2423" s="78"/>
      <c r="U2423" s="81">
        <f t="shared" ca="1" si="358"/>
        <v>-1732.5</v>
      </c>
      <c r="V2423" s="82">
        <f t="shared" ca="1" si="354"/>
        <v>207161.37999999968</v>
      </c>
      <c r="W2423" s="50"/>
      <c r="X2423" s="50"/>
      <c r="Y2423" s="50"/>
      <c r="Z2423" s="50"/>
      <c r="AA2423" s="50"/>
      <c r="AG2423" s="50"/>
      <c r="AH2423" s="50"/>
      <c r="AI2423" s="50"/>
      <c r="AJ2423" s="50"/>
      <c r="AK2423" s="50"/>
      <c r="AL2423" s="50"/>
      <c r="AM2423" s="50"/>
      <c r="AN2423" s="50"/>
      <c r="AO2423" s="50"/>
      <c r="AP2423" s="138" t="str">
        <f>IF(NOT($AS2423=$AS2424),ROW(),"")</f>
        <v/>
      </c>
      <c r="AQ2423" s="20" t="str">
        <f>IF(NOT(AS2423=AS2424),AS2424,"")</f>
        <v/>
      </c>
      <c r="AR2423" s="20" t="str">
        <f>INDEX($AB$15:$AM$15,MATCH($AS2423,$AB$11:$AM$11,0))</f>
        <v>in</v>
      </c>
      <c r="AS2423" s="20" t="str">
        <f>LEFT(AT2423,4)</f>
        <v>2009</v>
      </c>
      <c r="AT2423" s="139" t="str">
        <f>LEFT(B2423,6)</f>
        <v>200906</v>
      </c>
    </row>
    <row r="2424" spans="2:46" x14ac:dyDescent="0.25">
      <c r="B2424" s="11">
        <f>'Market Data'!B2410</f>
        <v>20090618</v>
      </c>
      <c r="C2424" s="2">
        <f>'Market Data'!C2410</f>
        <v>5097</v>
      </c>
      <c r="D2424" s="2">
        <f>'Market Data'!D2410</f>
        <v>5140</v>
      </c>
      <c r="E2424" s="2">
        <f>'Market Data'!E2410</f>
        <v>5051</v>
      </c>
      <c r="F2424" s="12">
        <f>'Market Data'!F2410</f>
        <v>5127.5</v>
      </c>
      <c r="H2424" s="151">
        <f t="shared" si="355"/>
        <v>2406</v>
      </c>
      <c r="I2424" s="244">
        <f ca="1">IF($H2424&lt;($J$6+1),"",PFE(OFFSET($F2424,0,0,-$J$6)))</f>
        <v>0.10503358166866614</v>
      </c>
      <c r="J2424" s="19"/>
      <c r="K2424" s="139" t="str">
        <f t="shared" ca="1" si="356"/>
        <v>Long</v>
      </c>
      <c r="L2424" s="243" t="e">
        <f t="shared" ca="1" si="351"/>
        <v>#N/A</v>
      </c>
      <c r="M2424" s="242" t="e">
        <f t="shared" ca="1" si="352"/>
        <v>#N/A</v>
      </c>
      <c r="N2424" s="20"/>
      <c r="O2424" s="74">
        <f t="shared" ca="1" si="357"/>
        <v>1</v>
      </c>
      <c r="P2424" s="75">
        <f t="shared" ca="1" si="349"/>
        <v>0</v>
      </c>
      <c r="Q2424" s="76" t="str">
        <f t="shared" ca="1" si="353"/>
        <v/>
      </c>
      <c r="R2424" s="75"/>
      <c r="S2424" s="77">
        <f t="shared" ca="1" si="350"/>
        <v>1</v>
      </c>
      <c r="T2424" s="78"/>
      <c r="U2424" s="81">
        <f t="shared" ca="1" si="358"/>
        <v>1207.5</v>
      </c>
      <c r="V2424" s="82">
        <f t="shared" ca="1" si="354"/>
        <v>208368.87999999968</v>
      </c>
      <c r="W2424" s="50"/>
      <c r="X2424" s="50"/>
      <c r="Y2424" s="50"/>
      <c r="Z2424" s="50"/>
      <c r="AA2424" s="50"/>
      <c r="AG2424" s="50"/>
      <c r="AH2424" s="50"/>
      <c r="AI2424" s="50"/>
      <c r="AJ2424" s="50"/>
      <c r="AK2424" s="50"/>
      <c r="AL2424" s="50"/>
      <c r="AM2424" s="50"/>
      <c r="AN2424" s="50"/>
      <c r="AO2424" s="50"/>
      <c r="AP2424" s="138" t="str">
        <f>IF(NOT($AS2424=$AS2425),ROW(),"")</f>
        <v/>
      </c>
      <c r="AQ2424" s="20" t="str">
        <f>IF(NOT(AS2424=AS2425),AS2425,"")</f>
        <v/>
      </c>
      <c r="AR2424" s="20" t="str">
        <f>INDEX($AB$15:$AM$15,MATCH($AS2424,$AB$11:$AM$11,0))</f>
        <v>in</v>
      </c>
      <c r="AS2424" s="20" t="str">
        <f>LEFT(AT2424,4)</f>
        <v>2009</v>
      </c>
      <c r="AT2424" s="139" t="str">
        <f>LEFT(B2424,6)</f>
        <v>200906</v>
      </c>
    </row>
    <row r="2425" spans="2:46" x14ac:dyDescent="0.25">
      <c r="B2425" s="11">
        <f>'Market Data'!B2411</f>
        <v>20090619</v>
      </c>
      <c r="C2425" s="2">
        <f>'Market Data'!C2411</f>
        <v>5118</v>
      </c>
      <c r="D2425" s="2">
        <f>'Market Data'!D2411</f>
        <v>5161</v>
      </c>
      <c r="E2425" s="2">
        <f>'Market Data'!E2411</f>
        <v>5097</v>
      </c>
      <c r="F2425" s="12">
        <f>'Market Data'!F2411</f>
        <v>5108.5</v>
      </c>
      <c r="H2425" s="151">
        <f t="shared" si="355"/>
        <v>2407</v>
      </c>
      <c r="I2425" s="244">
        <f ca="1">IF($H2425&lt;($J$6+1),"",PFE(OFFSET($F2425,0,0,-$J$6)))</f>
        <v>0.10716284419623129</v>
      </c>
      <c r="J2425" s="19"/>
      <c r="K2425" s="139" t="str">
        <f t="shared" ca="1" si="356"/>
        <v>Long</v>
      </c>
      <c r="L2425" s="243" t="e">
        <f t="shared" ca="1" si="351"/>
        <v>#N/A</v>
      </c>
      <c r="M2425" s="242" t="e">
        <f t="shared" ca="1" si="352"/>
        <v>#N/A</v>
      </c>
      <c r="N2425" s="20"/>
      <c r="O2425" s="74">
        <f t="shared" ca="1" si="357"/>
        <v>1</v>
      </c>
      <c r="P2425" s="75">
        <f t="shared" ca="1" si="349"/>
        <v>0</v>
      </c>
      <c r="Q2425" s="76" t="str">
        <f t="shared" ca="1" si="353"/>
        <v/>
      </c>
      <c r="R2425" s="75"/>
      <c r="S2425" s="77">
        <f t="shared" ca="1" si="350"/>
        <v>1</v>
      </c>
      <c r="T2425" s="78"/>
      <c r="U2425" s="81">
        <f t="shared" ca="1" si="358"/>
        <v>-665</v>
      </c>
      <c r="V2425" s="82">
        <f t="shared" ca="1" si="354"/>
        <v>207703.87999999968</v>
      </c>
      <c r="W2425" s="50"/>
      <c r="X2425" s="50"/>
      <c r="Y2425" s="50"/>
      <c r="Z2425" s="50"/>
      <c r="AA2425" s="50"/>
      <c r="AG2425" s="50"/>
      <c r="AH2425" s="50"/>
      <c r="AI2425" s="50"/>
      <c r="AJ2425" s="50"/>
      <c r="AK2425" s="50"/>
      <c r="AL2425" s="50"/>
      <c r="AM2425" s="50"/>
      <c r="AN2425" s="50"/>
      <c r="AO2425" s="50"/>
      <c r="AP2425" s="138" t="str">
        <f>IF(NOT($AS2425=$AS2426),ROW(),"")</f>
        <v/>
      </c>
      <c r="AQ2425" s="20" t="str">
        <f>IF(NOT(AS2425=AS2426),AS2426,"")</f>
        <v/>
      </c>
      <c r="AR2425" s="20" t="str">
        <f>INDEX($AB$15:$AM$15,MATCH($AS2425,$AB$11:$AM$11,0))</f>
        <v>in</v>
      </c>
      <c r="AS2425" s="20" t="str">
        <f>LEFT(AT2425,4)</f>
        <v>2009</v>
      </c>
      <c r="AT2425" s="139" t="str">
        <f>LEFT(B2425,6)</f>
        <v>200906</v>
      </c>
    </row>
    <row r="2426" spans="2:46" x14ac:dyDescent="0.25">
      <c r="B2426" s="11">
        <f>'Market Data'!B2412</f>
        <v>20090622</v>
      </c>
      <c r="C2426" s="2">
        <f>'Market Data'!C2412</f>
        <v>5127</v>
      </c>
      <c r="D2426" s="2">
        <f>'Market Data'!D2412</f>
        <v>5144</v>
      </c>
      <c r="E2426" s="2">
        <f>'Market Data'!E2412</f>
        <v>4963</v>
      </c>
      <c r="F2426" s="12">
        <f>'Market Data'!F2412</f>
        <v>4975</v>
      </c>
      <c r="H2426" s="151">
        <f t="shared" si="355"/>
        <v>2408</v>
      </c>
      <c r="I2426" s="244">
        <f ca="1">IF($H2426&lt;($J$6+1),"",PFE(OFFSET($F2426,0,0,-$J$6)))</f>
        <v>0.11576971928927783</v>
      </c>
      <c r="J2426" s="19"/>
      <c r="K2426" s="139" t="str">
        <f t="shared" ca="1" si="356"/>
        <v>Long</v>
      </c>
      <c r="L2426" s="243" t="e">
        <f t="shared" ca="1" si="351"/>
        <v>#N/A</v>
      </c>
      <c r="M2426" s="242" t="e">
        <f t="shared" ca="1" si="352"/>
        <v>#N/A</v>
      </c>
      <c r="N2426" s="20"/>
      <c r="O2426" s="74">
        <f t="shared" ca="1" si="357"/>
        <v>1</v>
      </c>
      <c r="P2426" s="75">
        <f t="shared" ca="1" si="349"/>
        <v>0</v>
      </c>
      <c r="Q2426" s="76" t="str">
        <f t="shared" ca="1" si="353"/>
        <v/>
      </c>
      <c r="R2426" s="75"/>
      <c r="S2426" s="77">
        <f t="shared" ca="1" si="350"/>
        <v>1</v>
      </c>
      <c r="T2426" s="78"/>
      <c r="U2426" s="81">
        <f t="shared" ca="1" si="358"/>
        <v>-4672.5</v>
      </c>
      <c r="V2426" s="82">
        <f t="shared" ca="1" si="354"/>
        <v>203031.37999999968</v>
      </c>
      <c r="W2426" s="50"/>
      <c r="X2426" s="50"/>
      <c r="Y2426" s="50"/>
      <c r="Z2426" s="50"/>
      <c r="AA2426" s="50"/>
      <c r="AG2426" s="50"/>
      <c r="AH2426" s="50"/>
      <c r="AI2426" s="50"/>
      <c r="AJ2426" s="50"/>
      <c r="AK2426" s="50"/>
      <c r="AL2426" s="50"/>
      <c r="AM2426" s="50"/>
      <c r="AN2426" s="50"/>
      <c r="AO2426" s="50"/>
      <c r="AP2426" s="138" t="str">
        <f>IF(NOT($AS2426=$AS2427),ROW(),"")</f>
        <v/>
      </c>
      <c r="AQ2426" s="20" t="str">
        <f>IF(NOT(AS2426=AS2427),AS2427,"")</f>
        <v/>
      </c>
      <c r="AR2426" s="20" t="str">
        <f>INDEX($AB$15:$AM$15,MATCH($AS2426,$AB$11:$AM$11,0))</f>
        <v>in</v>
      </c>
      <c r="AS2426" s="20" t="str">
        <f>LEFT(AT2426,4)</f>
        <v>2009</v>
      </c>
      <c r="AT2426" s="139" t="str">
        <f>LEFT(B2426,6)</f>
        <v>200906</v>
      </c>
    </row>
    <row r="2427" spans="2:46" x14ac:dyDescent="0.25">
      <c r="B2427" s="11">
        <f>'Market Data'!B2413</f>
        <v>20090623</v>
      </c>
      <c r="C2427" s="2">
        <f>'Market Data'!C2413</f>
        <v>4961</v>
      </c>
      <c r="D2427" s="2">
        <f>'Market Data'!D2413</f>
        <v>5034</v>
      </c>
      <c r="E2427" s="2">
        <f>'Market Data'!E2413</f>
        <v>4950</v>
      </c>
      <c r="F2427" s="12">
        <f>'Market Data'!F2413</f>
        <v>5003.5</v>
      </c>
      <c r="H2427" s="151">
        <f t="shared" si="355"/>
        <v>2409</v>
      </c>
      <c r="I2427" s="244">
        <f ca="1">IF($H2427&lt;($J$6+1),"",PFE(OFFSET($F2427,0,0,-$J$6)))</f>
        <v>0.14371312863327587</v>
      </c>
      <c r="J2427" s="19"/>
      <c r="K2427" s="139" t="str">
        <f t="shared" ca="1" si="356"/>
        <v>Long</v>
      </c>
      <c r="L2427" s="243" t="e">
        <f t="shared" ca="1" si="351"/>
        <v>#N/A</v>
      </c>
      <c r="M2427" s="242" t="e">
        <f t="shared" ca="1" si="352"/>
        <v>#N/A</v>
      </c>
      <c r="N2427" s="20"/>
      <c r="O2427" s="74">
        <f t="shared" ca="1" si="357"/>
        <v>1</v>
      </c>
      <c r="P2427" s="75">
        <f t="shared" ca="1" si="349"/>
        <v>0</v>
      </c>
      <c r="Q2427" s="76" t="str">
        <f t="shared" ca="1" si="353"/>
        <v/>
      </c>
      <c r="R2427" s="75"/>
      <c r="S2427" s="77">
        <f t="shared" ca="1" si="350"/>
        <v>1</v>
      </c>
      <c r="T2427" s="78"/>
      <c r="U2427" s="81">
        <f t="shared" ca="1" si="358"/>
        <v>997.5</v>
      </c>
      <c r="V2427" s="82">
        <f t="shared" ca="1" si="354"/>
        <v>204028.87999999968</v>
      </c>
      <c r="W2427" s="50"/>
      <c r="X2427" s="50"/>
      <c r="Y2427" s="50"/>
      <c r="Z2427" s="50"/>
      <c r="AA2427" s="50"/>
      <c r="AG2427" s="50"/>
      <c r="AH2427" s="50"/>
      <c r="AI2427" s="50"/>
      <c r="AJ2427" s="50"/>
      <c r="AK2427" s="50"/>
      <c r="AL2427" s="50"/>
      <c r="AM2427" s="50"/>
      <c r="AN2427" s="50"/>
      <c r="AO2427" s="50"/>
      <c r="AP2427" s="138" t="str">
        <f>IF(NOT($AS2427=$AS2428),ROW(),"")</f>
        <v/>
      </c>
      <c r="AQ2427" s="20" t="str">
        <f>IF(NOT(AS2427=AS2428),AS2428,"")</f>
        <v/>
      </c>
      <c r="AR2427" s="20" t="str">
        <f>INDEX($AB$15:$AM$15,MATCH($AS2427,$AB$11:$AM$11,0))</f>
        <v>in</v>
      </c>
      <c r="AS2427" s="20" t="str">
        <f>LEFT(AT2427,4)</f>
        <v>2009</v>
      </c>
      <c r="AT2427" s="139" t="str">
        <f>LEFT(B2427,6)</f>
        <v>200906</v>
      </c>
    </row>
    <row r="2428" spans="2:46" x14ac:dyDescent="0.25">
      <c r="B2428" s="11">
        <f>'Market Data'!B2414</f>
        <v>20090624</v>
      </c>
      <c r="C2428" s="2">
        <f>'Market Data'!C2414</f>
        <v>5001</v>
      </c>
      <c r="D2428" s="2">
        <f>'Market Data'!D2414</f>
        <v>5121</v>
      </c>
      <c r="E2428" s="2">
        <f>'Market Data'!E2414</f>
        <v>4977</v>
      </c>
      <c r="F2428" s="12">
        <f>'Market Data'!F2414</f>
        <v>5099.5</v>
      </c>
      <c r="H2428" s="151">
        <f t="shared" si="355"/>
        <v>2410</v>
      </c>
      <c r="I2428" s="244">
        <f ca="1">IF($H2428&lt;($J$6+1),"",PFE(OFFSET($F2428,0,0,-$J$6)))</f>
        <v>0.1554132101095427</v>
      </c>
      <c r="J2428" s="19"/>
      <c r="K2428" s="139" t="str">
        <f t="shared" ca="1" si="356"/>
        <v>Long</v>
      </c>
      <c r="L2428" s="243" t="e">
        <f t="shared" ca="1" si="351"/>
        <v>#N/A</v>
      </c>
      <c r="M2428" s="242" t="e">
        <f t="shared" ca="1" si="352"/>
        <v>#N/A</v>
      </c>
      <c r="N2428" s="20"/>
      <c r="O2428" s="74">
        <f t="shared" ca="1" si="357"/>
        <v>1</v>
      </c>
      <c r="P2428" s="75">
        <f t="shared" ca="1" si="349"/>
        <v>0</v>
      </c>
      <c r="Q2428" s="76" t="str">
        <f t="shared" ca="1" si="353"/>
        <v/>
      </c>
      <c r="R2428" s="75"/>
      <c r="S2428" s="77">
        <f t="shared" ca="1" si="350"/>
        <v>1</v>
      </c>
      <c r="T2428" s="78"/>
      <c r="U2428" s="81">
        <f t="shared" ca="1" si="358"/>
        <v>3360</v>
      </c>
      <c r="V2428" s="82">
        <f t="shared" ca="1" si="354"/>
        <v>207388.87999999968</v>
      </c>
      <c r="W2428" s="50"/>
      <c r="X2428" s="50"/>
      <c r="Y2428" s="50"/>
      <c r="Z2428" s="50"/>
      <c r="AA2428" s="50"/>
      <c r="AG2428" s="50"/>
      <c r="AH2428" s="50"/>
      <c r="AI2428" s="50"/>
      <c r="AJ2428" s="50"/>
      <c r="AK2428" s="50"/>
      <c r="AL2428" s="50"/>
      <c r="AM2428" s="50"/>
      <c r="AN2428" s="50"/>
      <c r="AO2428" s="50"/>
      <c r="AP2428" s="138" t="str">
        <f>IF(NOT($AS2428=$AS2429),ROW(),"")</f>
        <v/>
      </c>
      <c r="AQ2428" s="20" t="str">
        <f>IF(NOT(AS2428=AS2429),AS2429,"")</f>
        <v/>
      </c>
      <c r="AR2428" s="20" t="str">
        <f>INDEX($AB$15:$AM$15,MATCH($AS2428,$AB$11:$AM$11,0))</f>
        <v>in</v>
      </c>
      <c r="AS2428" s="20" t="str">
        <f>LEFT(AT2428,4)</f>
        <v>2009</v>
      </c>
      <c r="AT2428" s="139" t="str">
        <f>LEFT(B2428,6)</f>
        <v>200906</v>
      </c>
    </row>
    <row r="2429" spans="2:46" x14ac:dyDescent="0.25">
      <c r="B2429" s="11">
        <f>'Market Data'!B2415</f>
        <v>20090625</v>
      </c>
      <c r="C2429" s="2">
        <f>'Market Data'!C2415</f>
        <v>5113</v>
      </c>
      <c r="D2429" s="2">
        <f>'Market Data'!D2415</f>
        <v>5122</v>
      </c>
      <c r="E2429" s="2">
        <f>'Market Data'!E2415</f>
        <v>4998</v>
      </c>
      <c r="F2429" s="12">
        <f>'Market Data'!F2415</f>
        <v>5098</v>
      </c>
      <c r="H2429" s="151">
        <f t="shared" si="355"/>
        <v>2411</v>
      </c>
      <c r="I2429" s="244">
        <f ca="1">IF($H2429&lt;($J$6+1),"",PFE(OFFSET($F2429,0,0,-$J$6)))</f>
        <v>0.16912423574827626</v>
      </c>
      <c r="J2429" s="19"/>
      <c r="K2429" s="139" t="str">
        <f t="shared" ca="1" si="356"/>
        <v>Long</v>
      </c>
      <c r="L2429" s="243" t="e">
        <f t="shared" ca="1" si="351"/>
        <v>#N/A</v>
      </c>
      <c r="M2429" s="242" t="e">
        <f t="shared" ca="1" si="352"/>
        <v>#N/A</v>
      </c>
      <c r="N2429" s="20"/>
      <c r="O2429" s="74">
        <f t="shared" ca="1" si="357"/>
        <v>1</v>
      </c>
      <c r="P2429" s="75">
        <f t="shared" ca="1" si="349"/>
        <v>0</v>
      </c>
      <c r="Q2429" s="76" t="str">
        <f t="shared" ca="1" si="353"/>
        <v/>
      </c>
      <c r="R2429" s="75"/>
      <c r="S2429" s="77">
        <f t="shared" ca="1" si="350"/>
        <v>1</v>
      </c>
      <c r="T2429" s="78"/>
      <c r="U2429" s="81">
        <f t="shared" ca="1" si="358"/>
        <v>-52.5</v>
      </c>
      <c r="V2429" s="82">
        <f t="shared" ca="1" si="354"/>
        <v>207336.37999999968</v>
      </c>
      <c r="W2429" s="50"/>
      <c r="X2429" s="50"/>
      <c r="Y2429" s="50"/>
      <c r="Z2429" s="50"/>
      <c r="AA2429" s="50"/>
      <c r="AG2429" s="50"/>
      <c r="AH2429" s="50"/>
      <c r="AI2429" s="50"/>
      <c r="AJ2429" s="50"/>
      <c r="AK2429" s="50"/>
      <c r="AL2429" s="50"/>
      <c r="AM2429" s="50"/>
      <c r="AN2429" s="50"/>
      <c r="AO2429" s="50"/>
      <c r="AP2429" s="138" t="str">
        <f>IF(NOT($AS2429=$AS2430),ROW(),"")</f>
        <v/>
      </c>
      <c r="AQ2429" s="20" t="str">
        <f>IF(NOT(AS2429=AS2430),AS2430,"")</f>
        <v/>
      </c>
      <c r="AR2429" s="20" t="str">
        <f>INDEX($AB$15:$AM$15,MATCH($AS2429,$AB$11:$AM$11,0))</f>
        <v>in</v>
      </c>
      <c r="AS2429" s="20" t="str">
        <f>LEFT(AT2429,4)</f>
        <v>2009</v>
      </c>
      <c r="AT2429" s="139" t="str">
        <f>LEFT(B2429,6)</f>
        <v>200906</v>
      </c>
    </row>
    <row r="2430" spans="2:46" x14ac:dyDescent="0.25">
      <c r="B2430" s="11">
        <f>'Market Data'!B2416</f>
        <v>20090626</v>
      </c>
      <c r="C2430" s="2">
        <f>'Market Data'!C2416</f>
        <v>5098</v>
      </c>
      <c r="D2430" s="2">
        <f>'Market Data'!D2416</f>
        <v>5146.5</v>
      </c>
      <c r="E2430" s="2">
        <f>'Market Data'!E2416</f>
        <v>5030.5</v>
      </c>
      <c r="F2430" s="12">
        <f>'Market Data'!F2416</f>
        <v>5067</v>
      </c>
      <c r="H2430" s="151">
        <f t="shared" si="355"/>
        <v>2412</v>
      </c>
      <c r="I2430" s="244">
        <f ca="1">IF($H2430&lt;($J$6+1),"",PFE(OFFSET($F2430,0,0,-$J$6)))</f>
        <v>0.15065469122764522</v>
      </c>
      <c r="J2430" s="19"/>
      <c r="K2430" s="139" t="str">
        <f t="shared" ca="1" si="356"/>
        <v>Long</v>
      </c>
      <c r="L2430" s="243" t="e">
        <f t="shared" ca="1" si="351"/>
        <v>#N/A</v>
      </c>
      <c r="M2430" s="242" t="e">
        <f t="shared" ca="1" si="352"/>
        <v>#N/A</v>
      </c>
      <c r="N2430" s="20"/>
      <c r="O2430" s="74">
        <f t="shared" ca="1" si="357"/>
        <v>1</v>
      </c>
      <c r="P2430" s="75">
        <f t="shared" ca="1" si="349"/>
        <v>0</v>
      </c>
      <c r="Q2430" s="76" t="str">
        <f t="shared" ca="1" si="353"/>
        <v/>
      </c>
      <c r="R2430" s="75"/>
      <c r="S2430" s="77">
        <f t="shared" ca="1" si="350"/>
        <v>1</v>
      </c>
      <c r="T2430" s="78"/>
      <c r="U2430" s="81">
        <f t="shared" ca="1" si="358"/>
        <v>-1085</v>
      </c>
      <c r="V2430" s="82">
        <f t="shared" ca="1" si="354"/>
        <v>206251.37999999968</v>
      </c>
      <c r="W2430" s="50"/>
      <c r="X2430" s="50"/>
      <c r="Y2430" s="50"/>
      <c r="Z2430" s="50"/>
      <c r="AA2430" s="50"/>
      <c r="AG2430" s="50"/>
      <c r="AH2430" s="50"/>
      <c r="AI2430" s="50"/>
      <c r="AJ2430" s="50"/>
      <c r="AK2430" s="50"/>
      <c r="AL2430" s="50"/>
      <c r="AM2430" s="50"/>
      <c r="AN2430" s="50"/>
      <c r="AO2430" s="50"/>
      <c r="AP2430" s="138" t="str">
        <f>IF(NOT($AS2430=$AS2431),ROW(),"")</f>
        <v/>
      </c>
      <c r="AQ2430" s="20" t="str">
        <f>IF(NOT(AS2430=AS2431),AS2431,"")</f>
        <v/>
      </c>
      <c r="AR2430" s="20" t="str">
        <f>INDEX($AB$15:$AM$15,MATCH($AS2430,$AB$11:$AM$11,0))</f>
        <v>in</v>
      </c>
      <c r="AS2430" s="20" t="str">
        <f>LEFT(AT2430,4)</f>
        <v>2009</v>
      </c>
      <c r="AT2430" s="139" t="str">
        <f>LEFT(B2430,6)</f>
        <v>200906</v>
      </c>
    </row>
    <row r="2431" spans="2:46" x14ac:dyDescent="0.25">
      <c r="B2431" s="11">
        <f>'Market Data'!B2417</f>
        <v>20090629</v>
      </c>
      <c r="C2431" s="2">
        <f>'Market Data'!C2417</f>
        <v>5025</v>
      </c>
      <c r="D2431" s="2">
        <f>'Market Data'!D2417</f>
        <v>5182.5</v>
      </c>
      <c r="E2431" s="2">
        <f>'Market Data'!E2417</f>
        <v>5018</v>
      </c>
      <c r="F2431" s="12">
        <f>'Market Data'!F2417</f>
        <v>5156</v>
      </c>
      <c r="H2431" s="151">
        <f t="shared" si="355"/>
        <v>2413</v>
      </c>
      <c r="I2431" s="244">
        <f ca="1">IF($H2431&lt;($J$6+1),"",PFE(OFFSET($F2431,0,0,-$J$6)))</f>
        <v>0.1721858932349975</v>
      </c>
      <c r="J2431" s="19"/>
      <c r="K2431" s="139" t="str">
        <f t="shared" ca="1" si="356"/>
        <v>Long</v>
      </c>
      <c r="L2431" s="243" t="e">
        <f t="shared" ca="1" si="351"/>
        <v>#N/A</v>
      </c>
      <c r="M2431" s="242" t="e">
        <f t="shared" ca="1" si="352"/>
        <v>#N/A</v>
      </c>
      <c r="N2431" s="20"/>
      <c r="O2431" s="74">
        <f t="shared" ca="1" si="357"/>
        <v>1</v>
      </c>
      <c r="P2431" s="75">
        <f t="shared" ca="1" si="349"/>
        <v>0</v>
      </c>
      <c r="Q2431" s="76" t="str">
        <f t="shared" ca="1" si="353"/>
        <v/>
      </c>
      <c r="R2431" s="75"/>
      <c r="S2431" s="77">
        <f t="shared" ca="1" si="350"/>
        <v>1</v>
      </c>
      <c r="T2431" s="78"/>
      <c r="U2431" s="81">
        <f t="shared" ca="1" si="358"/>
        <v>3115</v>
      </c>
      <c r="V2431" s="82">
        <f t="shared" ca="1" si="354"/>
        <v>209366.37999999968</v>
      </c>
      <c r="W2431" s="50"/>
      <c r="X2431" s="50"/>
      <c r="Y2431" s="50"/>
      <c r="Z2431" s="50"/>
      <c r="AA2431" s="50"/>
      <c r="AG2431" s="50"/>
      <c r="AH2431" s="50"/>
      <c r="AI2431" s="50"/>
      <c r="AJ2431" s="50"/>
      <c r="AK2431" s="50"/>
      <c r="AL2431" s="50"/>
      <c r="AM2431" s="50"/>
      <c r="AN2431" s="50"/>
      <c r="AO2431" s="50"/>
      <c r="AP2431" s="138" t="str">
        <f>IF(NOT($AS2431=$AS2432),ROW(),"")</f>
        <v/>
      </c>
      <c r="AQ2431" s="20" t="str">
        <f>IF(NOT(AS2431=AS2432),AS2432,"")</f>
        <v/>
      </c>
      <c r="AR2431" s="20" t="str">
        <f>INDEX($AB$15:$AM$15,MATCH($AS2431,$AB$11:$AM$11,0))</f>
        <v>in</v>
      </c>
      <c r="AS2431" s="20" t="str">
        <f>LEFT(AT2431,4)</f>
        <v>2009</v>
      </c>
      <c r="AT2431" s="139" t="str">
        <f>LEFT(B2431,6)</f>
        <v>200906</v>
      </c>
    </row>
    <row r="2432" spans="2:46" x14ac:dyDescent="0.25">
      <c r="B2432" s="11">
        <f>'Market Data'!B2418</f>
        <v>20090630</v>
      </c>
      <c r="C2432" s="2">
        <f>'Market Data'!C2418</f>
        <v>5161.5</v>
      </c>
      <c r="D2432" s="2">
        <f>'Market Data'!D2418</f>
        <v>5185</v>
      </c>
      <c r="E2432" s="2">
        <f>'Market Data'!E2418</f>
        <v>5067.5</v>
      </c>
      <c r="F2432" s="12">
        <f>'Market Data'!F2418</f>
        <v>5092.5</v>
      </c>
      <c r="H2432" s="151">
        <f t="shared" si="355"/>
        <v>2414</v>
      </c>
      <c r="I2432" s="244">
        <f ca="1">IF($H2432&lt;($J$6+1),"",PFE(OFFSET($F2432,0,0,-$J$6)))</f>
        <v>0.19737513493276182</v>
      </c>
      <c r="J2432" s="19"/>
      <c r="K2432" s="139" t="str">
        <f t="shared" ca="1" si="356"/>
        <v>Long</v>
      </c>
      <c r="L2432" s="243" t="e">
        <f t="shared" ca="1" si="351"/>
        <v>#N/A</v>
      </c>
      <c r="M2432" s="242" t="e">
        <f t="shared" ca="1" si="352"/>
        <v>#N/A</v>
      </c>
      <c r="N2432" s="20"/>
      <c r="O2432" s="74">
        <f t="shared" ca="1" si="357"/>
        <v>1</v>
      </c>
      <c r="P2432" s="75">
        <f t="shared" ca="1" si="349"/>
        <v>0</v>
      </c>
      <c r="Q2432" s="76" t="str">
        <f t="shared" ca="1" si="353"/>
        <v/>
      </c>
      <c r="R2432" s="75"/>
      <c r="S2432" s="77">
        <f t="shared" ca="1" si="350"/>
        <v>1</v>
      </c>
      <c r="T2432" s="78"/>
      <c r="U2432" s="81">
        <f t="shared" ca="1" si="358"/>
        <v>-2222.5</v>
      </c>
      <c r="V2432" s="82">
        <f t="shared" ca="1" si="354"/>
        <v>207143.87999999968</v>
      </c>
      <c r="W2432" s="50"/>
      <c r="X2432" s="50"/>
      <c r="Y2432" s="50"/>
      <c r="Z2432" s="50"/>
      <c r="AA2432" s="50"/>
      <c r="AG2432" s="50"/>
      <c r="AH2432" s="50"/>
      <c r="AI2432" s="50"/>
      <c r="AJ2432" s="50"/>
      <c r="AK2432" s="50"/>
      <c r="AL2432" s="50"/>
      <c r="AM2432" s="50"/>
      <c r="AN2432" s="50"/>
      <c r="AO2432" s="50"/>
      <c r="AP2432" s="138" t="str">
        <f>IF(NOT($AS2432=$AS2433),ROW(),"")</f>
        <v/>
      </c>
      <c r="AQ2432" s="20" t="str">
        <f>IF(NOT(AS2432=AS2433),AS2433,"")</f>
        <v/>
      </c>
      <c r="AR2432" s="20" t="str">
        <f>INDEX($AB$15:$AM$15,MATCH($AS2432,$AB$11:$AM$11,0))</f>
        <v>in</v>
      </c>
      <c r="AS2432" s="20" t="str">
        <f>LEFT(AT2432,4)</f>
        <v>2009</v>
      </c>
      <c r="AT2432" s="139" t="str">
        <f>LEFT(B2432,6)</f>
        <v>200906</v>
      </c>
    </row>
    <row r="2433" spans="2:46" x14ac:dyDescent="0.25">
      <c r="B2433" s="11">
        <f>'Market Data'!B2419</f>
        <v>20090701</v>
      </c>
      <c r="C2433" s="2">
        <f>'Market Data'!C2419</f>
        <v>5096.5</v>
      </c>
      <c r="D2433" s="2">
        <f>'Market Data'!D2419</f>
        <v>5208.5</v>
      </c>
      <c r="E2433" s="2">
        <f>'Market Data'!E2419</f>
        <v>5084</v>
      </c>
      <c r="F2433" s="12">
        <f>'Market Data'!F2419</f>
        <v>5180</v>
      </c>
      <c r="H2433" s="151">
        <f t="shared" si="355"/>
        <v>2415</v>
      </c>
      <c r="I2433" s="244">
        <f ca="1">IF($H2433&lt;($J$6+1),"",PFE(OFFSET($F2433,0,0,-$J$6)))</f>
        <v>0.20686959424083676</v>
      </c>
      <c r="J2433" s="19"/>
      <c r="K2433" s="139" t="str">
        <f t="shared" ca="1" si="356"/>
        <v>Long</v>
      </c>
      <c r="L2433" s="243" t="e">
        <f t="shared" ca="1" si="351"/>
        <v>#N/A</v>
      </c>
      <c r="M2433" s="242" t="e">
        <f t="shared" ca="1" si="352"/>
        <v>#N/A</v>
      </c>
      <c r="N2433" s="20"/>
      <c r="O2433" s="74">
        <f t="shared" ca="1" si="357"/>
        <v>1</v>
      </c>
      <c r="P2433" s="75">
        <f t="shared" ca="1" si="349"/>
        <v>0</v>
      </c>
      <c r="Q2433" s="76" t="str">
        <f t="shared" ca="1" si="353"/>
        <v/>
      </c>
      <c r="R2433" s="75"/>
      <c r="S2433" s="77">
        <f t="shared" ca="1" si="350"/>
        <v>1</v>
      </c>
      <c r="T2433" s="78"/>
      <c r="U2433" s="81">
        <f t="shared" ca="1" si="358"/>
        <v>3062.5</v>
      </c>
      <c r="V2433" s="82">
        <f t="shared" ca="1" si="354"/>
        <v>210206.37999999968</v>
      </c>
      <c r="W2433" s="50"/>
      <c r="X2433" s="50"/>
      <c r="Y2433" s="50"/>
      <c r="Z2433" s="50"/>
      <c r="AA2433" s="50"/>
      <c r="AG2433" s="50"/>
      <c r="AH2433" s="50"/>
      <c r="AI2433" s="50"/>
      <c r="AJ2433" s="50"/>
      <c r="AK2433" s="50"/>
      <c r="AL2433" s="50"/>
      <c r="AM2433" s="50"/>
      <c r="AN2433" s="50"/>
      <c r="AO2433" s="50"/>
      <c r="AP2433" s="138" t="str">
        <f>IF(NOT($AS2433=$AS2434),ROW(),"")</f>
        <v/>
      </c>
      <c r="AQ2433" s="20" t="str">
        <f>IF(NOT(AS2433=AS2434),AS2434,"")</f>
        <v/>
      </c>
      <c r="AR2433" s="20" t="str">
        <f>INDEX($AB$15:$AM$15,MATCH($AS2433,$AB$11:$AM$11,0))</f>
        <v>in</v>
      </c>
      <c r="AS2433" s="20" t="str">
        <f>LEFT(AT2433,4)</f>
        <v>2009</v>
      </c>
      <c r="AT2433" s="139" t="str">
        <f>LEFT(B2433,6)</f>
        <v>200907</v>
      </c>
    </row>
    <row r="2434" spans="2:46" x14ac:dyDescent="0.25">
      <c r="B2434" s="11">
        <f>'Market Data'!B2420</f>
        <v>20090702</v>
      </c>
      <c r="C2434" s="2">
        <f>'Market Data'!C2420</f>
        <v>5139</v>
      </c>
      <c r="D2434" s="2">
        <f>'Market Data'!D2420</f>
        <v>5158.5</v>
      </c>
      <c r="E2434" s="2">
        <f>'Market Data'!E2420</f>
        <v>4982</v>
      </c>
      <c r="F2434" s="12">
        <f>'Market Data'!F2420</f>
        <v>4999.5</v>
      </c>
      <c r="H2434" s="151">
        <f t="shared" si="355"/>
        <v>2416</v>
      </c>
      <c r="I2434" s="244">
        <f ca="1">IF($H2434&lt;($J$6+1),"",PFE(OFFSET($F2434,0,0,-$J$6)))</f>
        <v>0.14624027250258326</v>
      </c>
      <c r="J2434" s="19"/>
      <c r="K2434" s="139" t="str">
        <f t="shared" ca="1" si="356"/>
        <v>Long</v>
      </c>
      <c r="L2434" s="243" t="e">
        <f t="shared" ca="1" si="351"/>
        <v>#N/A</v>
      </c>
      <c r="M2434" s="242" t="e">
        <f t="shared" ca="1" si="352"/>
        <v>#N/A</v>
      </c>
      <c r="N2434" s="20"/>
      <c r="O2434" s="74">
        <f t="shared" ca="1" si="357"/>
        <v>1</v>
      </c>
      <c r="P2434" s="75">
        <f t="shared" ca="1" si="349"/>
        <v>0</v>
      </c>
      <c r="Q2434" s="76" t="str">
        <f t="shared" ca="1" si="353"/>
        <v/>
      </c>
      <c r="R2434" s="75"/>
      <c r="S2434" s="77">
        <f t="shared" ca="1" si="350"/>
        <v>1</v>
      </c>
      <c r="T2434" s="78"/>
      <c r="U2434" s="81">
        <f t="shared" ca="1" si="358"/>
        <v>-6317.5</v>
      </c>
      <c r="V2434" s="82">
        <f t="shared" ca="1" si="354"/>
        <v>203888.87999999968</v>
      </c>
      <c r="W2434" s="50"/>
      <c r="X2434" s="50"/>
      <c r="Y2434" s="50"/>
      <c r="Z2434" s="50"/>
      <c r="AA2434" s="50"/>
      <c r="AG2434" s="50"/>
      <c r="AH2434" s="50"/>
      <c r="AI2434" s="50"/>
      <c r="AJ2434" s="50"/>
      <c r="AK2434" s="50"/>
      <c r="AL2434" s="50"/>
      <c r="AM2434" s="50"/>
      <c r="AN2434" s="50"/>
      <c r="AO2434" s="50"/>
      <c r="AP2434" s="138" t="str">
        <f>IF(NOT($AS2434=$AS2435),ROW(),"")</f>
        <v/>
      </c>
      <c r="AQ2434" s="20" t="str">
        <f>IF(NOT(AS2434=AS2435),AS2435,"")</f>
        <v/>
      </c>
      <c r="AR2434" s="20" t="str">
        <f>INDEX($AB$15:$AM$15,MATCH($AS2434,$AB$11:$AM$11,0))</f>
        <v>in</v>
      </c>
      <c r="AS2434" s="20" t="str">
        <f>LEFT(AT2434,4)</f>
        <v>2009</v>
      </c>
      <c r="AT2434" s="139" t="str">
        <f>LEFT(B2434,6)</f>
        <v>200907</v>
      </c>
    </row>
    <row r="2435" spans="2:46" x14ac:dyDescent="0.25">
      <c r="B2435" s="11">
        <f>'Market Data'!B2421</f>
        <v>20090703</v>
      </c>
      <c r="C2435" s="2">
        <f>'Market Data'!C2421</f>
        <v>5011.5</v>
      </c>
      <c r="D2435" s="2">
        <f>'Market Data'!D2421</f>
        <v>5028.5</v>
      </c>
      <c r="E2435" s="2">
        <f>'Market Data'!E2421</f>
        <v>4962.5</v>
      </c>
      <c r="F2435" s="12">
        <f>'Market Data'!F2421</f>
        <v>4984.5</v>
      </c>
      <c r="H2435" s="151">
        <f t="shared" si="355"/>
        <v>2417</v>
      </c>
      <c r="I2435" s="244">
        <f ca="1">IF($H2435&lt;($J$6+1),"",PFE(OFFSET($F2435,0,0,-$J$6)))</f>
        <v>0.18033058564513921</v>
      </c>
      <c r="J2435" s="19"/>
      <c r="K2435" s="139" t="str">
        <f t="shared" ca="1" si="356"/>
        <v>Long</v>
      </c>
      <c r="L2435" s="243" t="e">
        <f t="shared" ca="1" si="351"/>
        <v>#N/A</v>
      </c>
      <c r="M2435" s="242" t="e">
        <f t="shared" ca="1" si="352"/>
        <v>#N/A</v>
      </c>
      <c r="N2435" s="20"/>
      <c r="O2435" s="74">
        <f t="shared" ca="1" si="357"/>
        <v>1</v>
      </c>
      <c r="P2435" s="75">
        <f t="shared" ca="1" si="349"/>
        <v>0</v>
      </c>
      <c r="Q2435" s="76" t="str">
        <f t="shared" ca="1" si="353"/>
        <v/>
      </c>
      <c r="R2435" s="75"/>
      <c r="S2435" s="77">
        <f t="shared" ca="1" si="350"/>
        <v>1</v>
      </c>
      <c r="T2435" s="78"/>
      <c r="U2435" s="81">
        <f t="shared" ca="1" si="358"/>
        <v>-525</v>
      </c>
      <c r="V2435" s="82">
        <f t="shared" ca="1" si="354"/>
        <v>203363.87999999968</v>
      </c>
      <c r="W2435" s="50"/>
      <c r="X2435" s="50"/>
      <c r="Y2435" s="50"/>
      <c r="Z2435" s="50"/>
      <c r="AA2435" s="50"/>
      <c r="AG2435" s="50"/>
      <c r="AH2435" s="50"/>
      <c r="AI2435" s="50"/>
      <c r="AJ2435" s="50"/>
      <c r="AK2435" s="50"/>
      <c r="AL2435" s="50"/>
      <c r="AM2435" s="50"/>
      <c r="AN2435" s="50"/>
      <c r="AO2435" s="50"/>
      <c r="AP2435" s="138" t="str">
        <f>IF(NOT($AS2435=$AS2436),ROW(),"")</f>
        <v/>
      </c>
      <c r="AQ2435" s="20" t="str">
        <f>IF(NOT(AS2435=AS2436),AS2436,"")</f>
        <v/>
      </c>
      <c r="AR2435" s="20" t="str">
        <f>INDEX($AB$15:$AM$15,MATCH($AS2435,$AB$11:$AM$11,0))</f>
        <v>in</v>
      </c>
      <c r="AS2435" s="20" t="str">
        <f>LEFT(AT2435,4)</f>
        <v>2009</v>
      </c>
      <c r="AT2435" s="139" t="str">
        <f>LEFT(B2435,6)</f>
        <v>200907</v>
      </c>
    </row>
    <row r="2436" spans="2:46" x14ac:dyDescent="0.25">
      <c r="B2436" s="11">
        <f>'Market Data'!B2422</f>
        <v>20090706</v>
      </c>
      <c r="C2436" s="2">
        <f>'Market Data'!C2422</f>
        <v>4945.5</v>
      </c>
      <c r="D2436" s="2">
        <f>'Market Data'!D2422</f>
        <v>4970.5</v>
      </c>
      <c r="E2436" s="2">
        <f>'Market Data'!E2422</f>
        <v>4886.5</v>
      </c>
      <c r="F2436" s="12">
        <f>'Market Data'!F2422</f>
        <v>4937.5</v>
      </c>
      <c r="H2436" s="151">
        <f t="shared" si="355"/>
        <v>2418</v>
      </c>
      <c r="I2436" s="244">
        <f ca="1">IF($H2436&lt;($J$6+1),"",PFE(OFFSET($F2436,0,0,-$J$6)))</f>
        <v>0.1782246772624371</v>
      </c>
      <c r="J2436" s="19"/>
      <c r="K2436" s="139" t="str">
        <f t="shared" ca="1" si="356"/>
        <v>Long</v>
      </c>
      <c r="L2436" s="243" t="e">
        <f t="shared" ca="1" si="351"/>
        <v>#N/A</v>
      </c>
      <c r="M2436" s="242" t="e">
        <f t="shared" ca="1" si="352"/>
        <v>#N/A</v>
      </c>
      <c r="N2436" s="20"/>
      <c r="O2436" s="74">
        <f t="shared" ca="1" si="357"/>
        <v>1</v>
      </c>
      <c r="P2436" s="75">
        <f t="shared" ca="1" si="349"/>
        <v>0</v>
      </c>
      <c r="Q2436" s="76" t="str">
        <f t="shared" ca="1" si="353"/>
        <v/>
      </c>
      <c r="R2436" s="75"/>
      <c r="S2436" s="77">
        <f t="shared" ca="1" si="350"/>
        <v>1</v>
      </c>
      <c r="T2436" s="78"/>
      <c r="U2436" s="81">
        <f t="shared" ca="1" si="358"/>
        <v>-1645</v>
      </c>
      <c r="V2436" s="82">
        <f t="shared" ca="1" si="354"/>
        <v>201718.87999999968</v>
      </c>
      <c r="W2436" s="50"/>
      <c r="X2436" s="50"/>
      <c r="Y2436" s="50"/>
      <c r="Z2436" s="50"/>
      <c r="AA2436" s="50"/>
      <c r="AG2436" s="50"/>
      <c r="AH2436" s="50"/>
      <c r="AI2436" s="50"/>
      <c r="AJ2436" s="50"/>
      <c r="AK2436" s="50"/>
      <c r="AL2436" s="50"/>
      <c r="AM2436" s="50"/>
      <c r="AN2436" s="50"/>
      <c r="AO2436" s="50"/>
      <c r="AP2436" s="138" t="str">
        <f>IF(NOT($AS2436=$AS2437),ROW(),"")</f>
        <v/>
      </c>
      <c r="AQ2436" s="20" t="str">
        <f>IF(NOT(AS2436=AS2437),AS2437,"")</f>
        <v/>
      </c>
      <c r="AR2436" s="20" t="str">
        <f>INDEX($AB$15:$AM$15,MATCH($AS2436,$AB$11:$AM$11,0))</f>
        <v>in</v>
      </c>
      <c r="AS2436" s="20" t="str">
        <f>LEFT(AT2436,4)</f>
        <v>2009</v>
      </c>
      <c r="AT2436" s="139" t="str">
        <f>LEFT(B2436,6)</f>
        <v>200907</v>
      </c>
    </row>
    <row r="2437" spans="2:46" x14ac:dyDescent="0.25">
      <c r="B2437" s="11">
        <f>'Market Data'!B2423</f>
        <v>20090707</v>
      </c>
      <c r="C2437" s="2">
        <f>'Market Data'!C2423</f>
        <v>4946.5</v>
      </c>
      <c r="D2437" s="2">
        <f>'Market Data'!D2423</f>
        <v>4982.5</v>
      </c>
      <c r="E2437" s="2">
        <f>'Market Data'!E2423</f>
        <v>4861.5</v>
      </c>
      <c r="F2437" s="12">
        <f>'Market Data'!F2423</f>
        <v>4873</v>
      </c>
      <c r="H2437" s="151">
        <f t="shared" si="355"/>
        <v>2419</v>
      </c>
      <c r="I2437" s="244">
        <f ca="1">IF($H2437&lt;($J$6+1),"",PFE(OFFSET($F2437,0,0,-$J$6)))</f>
        <v>0.16305594281693164</v>
      </c>
      <c r="J2437" s="19"/>
      <c r="K2437" s="139" t="str">
        <f t="shared" ca="1" si="356"/>
        <v>Long</v>
      </c>
      <c r="L2437" s="243" t="e">
        <f t="shared" ca="1" si="351"/>
        <v>#N/A</v>
      </c>
      <c r="M2437" s="242" t="e">
        <f t="shared" ca="1" si="352"/>
        <v>#N/A</v>
      </c>
      <c r="N2437" s="20"/>
      <c r="O2437" s="74">
        <f t="shared" ca="1" si="357"/>
        <v>1</v>
      </c>
      <c r="P2437" s="75">
        <f t="shared" ca="1" si="349"/>
        <v>0</v>
      </c>
      <c r="Q2437" s="76" t="str">
        <f t="shared" ca="1" si="353"/>
        <v/>
      </c>
      <c r="R2437" s="75"/>
      <c r="S2437" s="77">
        <f t="shared" ca="1" si="350"/>
        <v>1</v>
      </c>
      <c r="T2437" s="78"/>
      <c r="U2437" s="81">
        <f t="shared" ca="1" si="358"/>
        <v>-2257.5</v>
      </c>
      <c r="V2437" s="82">
        <f t="shared" ca="1" si="354"/>
        <v>199461.37999999968</v>
      </c>
      <c r="W2437" s="50"/>
      <c r="X2437" s="50"/>
      <c r="Y2437" s="50"/>
      <c r="Z2437" s="50"/>
      <c r="AA2437" s="50"/>
      <c r="AG2437" s="50"/>
      <c r="AH2437" s="50"/>
      <c r="AI2437" s="50"/>
      <c r="AJ2437" s="50"/>
      <c r="AK2437" s="50"/>
      <c r="AL2437" s="50"/>
      <c r="AM2437" s="50"/>
      <c r="AN2437" s="50"/>
      <c r="AO2437" s="50"/>
      <c r="AP2437" s="138" t="str">
        <f>IF(NOT($AS2437=$AS2438),ROW(),"")</f>
        <v/>
      </c>
      <c r="AQ2437" s="20" t="str">
        <f>IF(NOT(AS2437=AS2438),AS2438,"")</f>
        <v/>
      </c>
      <c r="AR2437" s="20" t="str">
        <f>INDEX($AB$15:$AM$15,MATCH($AS2437,$AB$11:$AM$11,0))</f>
        <v>in</v>
      </c>
      <c r="AS2437" s="20" t="str">
        <f>LEFT(AT2437,4)</f>
        <v>2009</v>
      </c>
      <c r="AT2437" s="139" t="str">
        <f>LEFT(B2437,6)</f>
        <v>200907</v>
      </c>
    </row>
    <row r="2438" spans="2:46" x14ac:dyDescent="0.25">
      <c r="B2438" s="11">
        <f>'Market Data'!B2424</f>
        <v>20090708</v>
      </c>
      <c r="C2438" s="2">
        <f>'Market Data'!C2424</f>
        <v>4852</v>
      </c>
      <c r="D2438" s="2">
        <f>'Market Data'!D2424</f>
        <v>4910</v>
      </c>
      <c r="E2438" s="2">
        <f>'Market Data'!E2424</f>
        <v>4830.5</v>
      </c>
      <c r="F2438" s="12">
        <f>'Market Data'!F2424</f>
        <v>4837</v>
      </c>
      <c r="H2438" s="151">
        <f t="shared" si="355"/>
        <v>2420</v>
      </c>
      <c r="I2438" s="244">
        <f ca="1">IF($H2438&lt;($J$6+1),"",PFE(OFFSET($F2438,0,0,-$J$6)))</f>
        <v>0.12444910560261009</v>
      </c>
      <c r="J2438" s="19"/>
      <c r="K2438" s="139" t="str">
        <f t="shared" ca="1" si="356"/>
        <v>Long</v>
      </c>
      <c r="L2438" s="243" t="e">
        <f t="shared" ca="1" si="351"/>
        <v>#N/A</v>
      </c>
      <c r="M2438" s="242" t="e">
        <f t="shared" ca="1" si="352"/>
        <v>#N/A</v>
      </c>
      <c r="N2438" s="20"/>
      <c r="O2438" s="74">
        <f t="shared" ca="1" si="357"/>
        <v>1</v>
      </c>
      <c r="P2438" s="75">
        <f t="shared" ca="1" si="349"/>
        <v>0</v>
      </c>
      <c r="Q2438" s="76" t="str">
        <f t="shared" ca="1" si="353"/>
        <v/>
      </c>
      <c r="R2438" s="75"/>
      <c r="S2438" s="77">
        <f t="shared" ca="1" si="350"/>
        <v>1</v>
      </c>
      <c r="T2438" s="78"/>
      <c r="U2438" s="81">
        <f t="shared" ca="1" si="358"/>
        <v>-1260</v>
      </c>
      <c r="V2438" s="82">
        <f t="shared" ca="1" si="354"/>
        <v>198201.37999999968</v>
      </c>
      <c r="W2438" s="50"/>
      <c r="X2438" s="50"/>
      <c r="Y2438" s="50"/>
      <c r="Z2438" s="50"/>
      <c r="AA2438" s="50"/>
      <c r="AG2438" s="50"/>
      <c r="AH2438" s="50"/>
      <c r="AI2438" s="50"/>
      <c r="AJ2438" s="50"/>
      <c r="AK2438" s="50"/>
      <c r="AL2438" s="50"/>
      <c r="AM2438" s="50"/>
      <c r="AN2438" s="50"/>
      <c r="AO2438" s="50"/>
      <c r="AP2438" s="138" t="str">
        <f>IF(NOT($AS2438=$AS2439),ROW(),"")</f>
        <v/>
      </c>
      <c r="AQ2438" s="20" t="str">
        <f>IF(NOT(AS2438=AS2439),AS2439,"")</f>
        <v/>
      </c>
      <c r="AR2438" s="20" t="str">
        <f>INDEX($AB$15:$AM$15,MATCH($AS2438,$AB$11:$AM$11,0))</f>
        <v>in</v>
      </c>
      <c r="AS2438" s="20" t="str">
        <f>LEFT(AT2438,4)</f>
        <v>2009</v>
      </c>
      <c r="AT2438" s="139" t="str">
        <f>LEFT(B2438,6)</f>
        <v>200907</v>
      </c>
    </row>
    <row r="2439" spans="2:46" x14ac:dyDescent="0.25">
      <c r="B2439" s="11">
        <f>'Market Data'!B2425</f>
        <v>20090709</v>
      </c>
      <c r="C2439" s="2">
        <f>'Market Data'!C2425</f>
        <v>4867.5</v>
      </c>
      <c r="D2439" s="2">
        <f>'Market Data'!D2425</f>
        <v>4948.5</v>
      </c>
      <c r="E2439" s="2">
        <f>'Market Data'!E2425</f>
        <v>4865.5</v>
      </c>
      <c r="F2439" s="12">
        <f>'Market Data'!F2425</f>
        <v>4918.5</v>
      </c>
      <c r="H2439" s="151">
        <f t="shared" si="355"/>
        <v>2421</v>
      </c>
      <c r="I2439" s="244">
        <f ca="1">IF($H2439&lt;($J$6+1),"",PFE(OFFSET($F2439,0,0,-$J$6)))</f>
        <v>0.13059458576375707</v>
      </c>
      <c r="J2439" s="19"/>
      <c r="K2439" s="139" t="str">
        <f t="shared" ca="1" si="356"/>
        <v>Long</v>
      </c>
      <c r="L2439" s="243" t="e">
        <f t="shared" ca="1" si="351"/>
        <v>#N/A</v>
      </c>
      <c r="M2439" s="242" t="e">
        <f t="shared" ca="1" si="352"/>
        <v>#N/A</v>
      </c>
      <c r="N2439" s="20"/>
      <c r="O2439" s="74">
        <f t="shared" ca="1" si="357"/>
        <v>1</v>
      </c>
      <c r="P2439" s="75">
        <f t="shared" ca="1" si="349"/>
        <v>0</v>
      </c>
      <c r="Q2439" s="76" t="str">
        <f t="shared" ca="1" si="353"/>
        <v/>
      </c>
      <c r="R2439" s="75"/>
      <c r="S2439" s="77">
        <f t="shared" ca="1" si="350"/>
        <v>1</v>
      </c>
      <c r="T2439" s="78"/>
      <c r="U2439" s="81">
        <f t="shared" ca="1" si="358"/>
        <v>2852.5</v>
      </c>
      <c r="V2439" s="82">
        <f t="shared" ca="1" si="354"/>
        <v>201053.87999999968</v>
      </c>
      <c r="W2439" s="50"/>
      <c r="X2439" s="50"/>
      <c r="Y2439" s="50"/>
      <c r="Z2439" s="50"/>
      <c r="AA2439" s="50"/>
      <c r="AG2439" s="50"/>
      <c r="AH2439" s="50"/>
      <c r="AI2439" s="50"/>
      <c r="AJ2439" s="50"/>
      <c r="AK2439" s="50"/>
      <c r="AL2439" s="50"/>
      <c r="AM2439" s="50"/>
      <c r="AN2439" s="50"/>
      <c r="AO2439" s="50"/>
      <c r="AP2439" s="138" t="str">
        <f>IF(NOT($AS2439=$AS2440),ROW(),"")</f>
        <v/>
      </c>
      <c r="AQ2439" s="20" t="str">
        <f>IF(NOT(AS2439=AS2440),AS2440,"")</f>
        <v/>
      </c>
      <c r="AR2439" s="20" t="str">
        <f>INDEX($AB$15:$AM$15,MATCH($AS2439,$AB$11:$AM$11,0))</f>
        <v>in</v>
      </c>
      <c r="AS2439" s="20" t="str">
        <f>LEFT(AT2439,4)</f>
        <v>2009</v>
      </c>
      <c r="AT2439" s="139" t="str">
        <f>LEFT(B2439,6)</f>
        <v>200907</v>
      </c>
    </row>
    <row r="2440" spans="2:46" x14ac:dyDescent="0.25">
      <c r="B2440" s="11">
        <f>'Market Data'!B2426</f>
        <v>20090710</v>
      </c>
      <c r="C2440" s="2">
        <f>'Market Data'!C2426</f>
        <v>4879</v>
      </c>
      <c r="D2440" s="2">
        <f>'Market Data'!D2426</f>
        <v>4923.5</v>
      </c>
      <c r="E2440" s="2">
        <f>'Market Data'!E2426</f>
        <v>4845</v>
      </c>
      <c r="F2440" s="12">
        <f>'Market Data'!F2426</f>
        <v>4865</v>
      </c>
      <c r="H2440" s="151">
        <f t="shared" si="355"/>
        <v>2422</v>
      </c>
      <c r="I2440" s="244">
        <f ca="1">IF($H2440&lt;($J$6+1),"",PFE(OFFSET($F2440,0,0,-$J$6)))</f>
        <v>0.11021516263167164</v>
      </c>
      <c r="J2440" s="19"/>
      <c r="K2440" s="139" t="str">
        <f t="shared" ca="1" si="356"/>
        <v>Long</v>
      </c>
      <c r="L2440" s="243" t="e">
        <f t="shared" ca="1" si="351"/>
        <v>#N/A</v>
      </c>
      <c r="M2440" s="242" t="e">
        <f t="shared" ca="1" si="352"/>
        <v>#N/A</v>
      </c>
      <c r="N2440" s="20"/>
      <c r="O2440" s="74">
        <f t="shared" ca="1" si="357"/>
        <v>1</v>
      </c>
      <c r="P2440" s="75">
        <f t="shared" ca="1" si="349"/>
        <v>0</v>
      </c>
      <c r="Q2440" s="76" t="str">
        <f t="shared" ca="1" si="353"/>
        <v/>
      </c>
      <c r="R2440" s="75"/>
      <c r="S2440" s="77">
        <f t="shared" ca="1" si="350"/>
        <v>1</v>
      </c>
      <c r="T2440" s="78"/>
      <c r="U2440" s="81">
        <f t="shared" ca="1" si="358"/>
        <v>-1872.5</v>
      </c>
      <c r="V2440" s="82">
        <f t="shared" ca="1" si="354"/>
        <v>199181.37999999968</v>
      </c>
      <c r="W2440" s="50"/>
      <c r="X2440" s="50"/>
      <c r="Y2440" s="50"/>
      <c r="Z2440" s="50"/>
      <c r="AA2440" s="50"/>
      <c r="AG2440" s="50"/>
      <c r="AH2440" s="50"/>
      <c r="AI2440" s="50"/>
      <c r="AJ2440" s="50"/>
      <c r="AK2440" s="50"/>
      <c r="AL2440" s="50"/>
      <c r="AM2440" s="50"/>
      <c r="AN2440" s="50"/>
      <c r="AO2440" s="50"/>
      <c r="AP2440" s="138" t="str">
        <f>IF(NOT($AS2440=$AS2441),ROW(),"")</f>
        <v/>
      </c>
      <c r="AQ2440" s="20" t="str">
        <f>IF(NOT(AS2440=AS2441),AS2441,"")</f>
        <v/>
      </c>
      <c r="AR2440" s="20" t="str">
        <f>INDEX($AB$15:$AM$15,MATCH($AS2440,$AB$11:$AM$11,0))</f>
        <v>in</v>
      </c>
      <c r="AS2440" s="20" t="str">
        <f>LEFT(AT2440,4)</f>
        <v>2009</v>
      </c>
      <c r="AT2440" s="139" t="str">
        <f>LEFT(B2440,6)</f>
        <v>200907</v>
      </c>
    </row>
    <row r="2441" spans="2:46" x14ac:dyDescent="0.25">
      <c r="B2441" s="11">
        <f>'Market Data'!B2427</f>
        <v>20090713</v>
      </c>
      <c r="C2441" s="2">
        <f>'Market Data'!C2427</f>
        <v>4831</v>
      </c>
      <c r="D2441" s="2">
        <f>'Market Data'!D2427</f>
        <v>5024</v>
      </c>
      <c r="E2441" s="2">
        <f>'Market Data'!E2427</f>
        <v>4798</v>
      </c>
      <c r="F2441" s="12">
        <f>'Market Data'!F2427</f>
        <v>5008</v>
      </c>
      <c r="H2441" s="151">
        <f t="shared" si="355"/>
        <v>2423</v>
      </c>
      <c r="I2441" s="244">
        <f ca="1">IF($H2441&lt;($J$6+1),"",PFE(OFFSET($F2441,0,0,-$J$6)))</f>
        <v>0.13094860424786933</v>
      </c>
      <c r="J2441" s="19"/>
      <c r="K2441" s="139" t="str">
        <f t="shared" ca="1" si="356"/>
        <v>Long</v>
      </c>
      <c r="L2441" s="243" t="e">
        <f t="shared" ca="1" si="351"/>
        <v>#N/A</v>
      </c>
      <c r="M2441" s="242" t="e">
        <f t="shared" ca="1" si="352"/>
        <v>#N/A</v>
      </c>
      <c r="N2441" s="20"/>
      <c r="O2441" s="74">
        <f t="shared" ca="1" si="357"/>
        <v>1</v>
      </c>
      <c r="P2441" s="75">
        <f t="shared" ca="1" si="349"/>
        <v>0</v>
      </c>
      <c r="Q2441" s="76" t="str">
        <f t="shared" ca="1" si="353"/>
        <v/>
      </c>
      <c r="R2441" s="75"/>
      <c r="S2441" s="77">
        <f t="shared" ca="1" si="350"/>
        <v>1</v>
      </c>
      <c r="T2441" s="78"/>
      <c r="U2441" s="81">
        <f t="shared" ca="1" si="358"/>
        <v>5005</v>
      </c>
      <c r="V2441" s="82">
        <f t="shared" ca="1" si="354"/>
        <v>204186.37999999968</v>
      </c>
      <c r="W2441" s="50"/>
      <c r="X2441" s="50"/>
      <c r="Y2441" s="50"/>
      <c r="Z2441" s="50"/>
      <c r="AA2441" s="50"/>
      <c r="AG2441" s="50"/>
      <c r="AH2441" s="50"/>
      <c r="AI2441" s="50"/>
      <c r="AJ2441" s="50"/>
      <c r="AK2441" s="50"/>
      <c r="AL2441" s="50"/>
      <c r="AM2441" s="50"/>
      <c r="AN2441" s="50"/>
      <c r="AO2441" s="50"/>
      <c r="AP2441" s="138" t="str">
        <f>IF(NOT($AS2441=$AS2442),ROW(),"")</f>
        <v/>
      </c>
      <c r="AQ2441" s="20" t="str">
        <f>IF(NOT(AS2441=AS2442),AS2442,"")</f>
        <v/>
      </c>
      <c r="AR2441" s="20" t="str">
        <f>INDEX($AB$15:$AM$15,MATCH($AS2441,$AB$11:$AM$11,0))</f>
        <v>in</v>
      </c>
      <c r="AS2441" s="20" t="str">
        <f>LEFT(AT2441,4)</f>
        <v>2009</v>
      </c>
      <c r="AT2441" s="139" t="str">
        <f>LEFT(B2441,6)</f>
        <v>200907</v>
      </c>
    </row>
    <row r="2442" spans="2:46" x14ac:dyDescent="0.25">
      <c r="B2442" s="11">
        <f>'Market Data'!B2428</f>
        <v>20090714</v>
      </c>
      <c r="C2442" s="2">
        <f>'Market Data'!C2428</f>
        <v>5014.5</v>
      </c>
      <c r="D2442" s="2">
        <f>'Market Data'!D2428</f>
        <v>5081.5</v>
      </c>
      <c r="E2442" s="2">
        <f>'Market Data'!E2428</f>
        <v>4981.5</v>
      </c>
      <c r="F2442" s="12">
        <f>'Market Data'!F2428</f>
        <v>5055.5</v>
      </c>
      <c r="H2442" s="151">
        <f t="shared" si="355"/>
        <v>2424</v>
      </c>
      <c r="I2442" s="244">
        <f ca="1">IF($H2442&lt;($J$6+1),"",PFE(OFFSET($F2442,0,0,-$J$6)))</f>
        <v>0.12787747677756647</v>
      </c>
      <c r="J2442" s="19"/>
      <c r="K2442" s="139" t="str">
        <f t="shared" ca="1" si="356"/>
        <v>Long</v>
      </c>
      <c r="L2442" s="243" t="e">
        <f t="shared" ca="1" si="351"/>
        <v>#N/A</v>
      </c>
      <c r="M2442" s="242" t="e">
        <f t="shared" ca="1" si="352"/>
        <v>#N/A</v>
      </c>
      <c r="N2442" s="20"/>
      <c r="O2442" s="74">
        <f t="shared" ca="1" si="357"/>
        <v>1</v>
      </c>
      <c r="P2442" s="75">
        <f t="shared" ca="1" si="349"/>
        <v>0</v>
      </c>
      <c r="Q2442" s="76" t="str">
        <f t="shared" ca="1" si="353"/>
        <v/>
      </c>
      <c r="R2442" s="75"/>
      <c r="S2442" s="77">
        <f t="shared" ca="1" si="350"/>
        <v>1</v>
      </c>
      <c r="T2442" s="78"/>
      <c r="U2442" s="81">
        <f t="shared" ca="1" si="358"/>
        <v>1662.5</v>
      </c>
      <c r="V2442" s="82">
        <f t="shared" ca="1" si="354"/>
        <v>205848.87999999968</v>
      </c>
      <c r="W2442" s="50"/>
      <c r="X2442" s="50"/>
      <c r="Y2442" s="50"/>
      <c r="Z2442" s="50"/>
      <c r="AA2442" s="50"/>
      <c r="AG2442" s="50"/>
      <c r="AH2442" s="50"/>
      <c r="AI2442" s="50"/>
      <c r="AJ2442" s="50"/>
      <c r="AK2442" s="50"/>
      <c r="AL2442" s="50"/>
      <c r="AM2442" s="50"/>
      <c r="AN2442" s="50"/>
      <c r="AO2442" s="50"/>
      <c r="AP2442" s="138" t="str">
        <f>IF(NOT($AS2442=$AS2443),ROW(),"")</f>
        <v/>
      </c>
      <c r="AQ2442" s="20" t="str">
        <f>IF(NOT(AS2442=AS2443),AS2443,"")</f>
        <v/>
      </c>
      <c r="AR2442" s="20" t="str">
        <f>INDEX($AB$15:$AM$15,MATCH($AS2442,$AB$11:$AM$11,0))</f>
        <v>in</v>
      </c>
      <c r="AS2442" s="20" t="str">
        <f>LEFT(AT2442,4)</f>
        <v>2009</v>
      </c>
      <c r="AT2442" s="139" t="str">
        <f>LEFT(B2442,6)</f>
        <v>200907</v>
      </c>
    </row>
    <row r="2443" spans="2:46" x14ac:dyDescent="0.25">
      <c r="B2443" s="11">
        <f>'Market Data'!B2429</f>
        <v>20090715</v>
      </c>
      <c r="C2443" s="2">
        <f>'Market Data'!C2429</f>
        <v>5106</v>
      </c>
      <c r="D2443" s="2">
        <f>'Market Data'!D2429</f>
        <v>5210</v>
      </c>
      <c r="E2443" s="2">
        <f>'Market Data'!E2429</f>
        <v>5089.5</v>
      </c>
      <c r="F2443" s="12">
        <f>'Market Data'!F2429</f>
        <v>5193.5</v>
      </c>
      <c r="H2443" s="151">
        <f t="shared" si="355"/>
        <v>2425</v>
      </c>
      <c r="I2443" s="244">
        <f ca="1">IF($H2443&lt;($J$6+1),"",PFE(OFFSET($F2443,0,0,-$J$6)))</f>
        <v>0.15939131849741328</v>
      </c>
      <c r="J2443" s="19"/>
      <c r="K2443" s="139" t="str">
        <f t="shared" ca="1" si="356"/>
        <v>Long</v>
      </c>
      <c r="L2443" s="243" t="e">
        <f t="shared" ca="1" si="351"/>
        <v>#N/A</v>
      </c>
      <c r="M2443" s="242" t="e">
        <f t="shared" ca="1" si="352"/>
        <v>#N/A</v>
      </c>
      <c r="N2443" s="20"/>
      <c r="O2443" s="74">
        <f t="shared" ca="1" si="357"/>
        <v>1</v>
      </c>
      <c r="P2443" s="75">
        <f t="shared" ca="1" si="349"/>
        <v>0</v>
      </c>
      <c r="Q2443" s="76" t="str">
        <f t="shared" ca="1" si="353"/>
        <v/>
      </c>
      <c r="R2443" s="75"/>
      <c r="S2443" s="77">
        <f t="shared" ca="1" si="350"/>
        <v>1</v>
      </c>
      <c r="T2443" s="78"/>
      <c r="U2443" s="81">
        <f t="shared" ca="1" si="358"/>
        <v>4830</v>
      </c>
      <c r="V2443" s="82">
        <f t="shared" ca="1" si="354"/>
        <v>210678.87999999968</v>
      </c>
      <c r="W2443" s="50"/>
      <c r="X2443" s="50"/>
      <c r="Y2443" s="50"/>
      <c r="Z2443" s="50"/>
      <c r="AA2443" s="50"/>
      <c r="AG2443" s="50"/>
      <c r="AH2443" s="50"/>
      <c r="AI2443" s="50"/>
      <c r="AJ2443" s="50"/>
      <c r="AK2443" s="50"/>
      <c r="AL2443" s="50"/>
      <c r="AM2443" s="50"/>
      <c r="AN2443" s="50"/>
      <c r="AO2443" s="50"/>
      <c r="AP2443" s="138" t="str">
        <f>IF(NOT($AS2443=$AS2444),ROW(),"")</f>
        <v/>
      </c>
      <c r="AQ2443" s="20" t="str">
        <f>IF(NOT(AS2443=AS2444),AS2444,"")</f>
        <v/>
      </c>
      <c r="AR2443" s="20" t="str">
        <f>INDEX($AB$15:$AM$15,MATCH($AS2443,$AB$11:$AM$11,0))</f>
        <v>in</v>
      </c>
      <c r="AS2443" s="20" t="str">
        <f>LEFT(AT2443,4)</f>
        <v>2009</v>
      </c>
      <c r="AT2443" s="139" t="str">
        <f>LEFT(B2443,6)</f>
        <v>200907</v>
      </c>
    </row>
    <row r="2444" spans="2:46" x14ac:dyDescent="0.25">
      <c r="B2444" s="11">
        <f>'Market Data'!B2430</f>
        <v>20090716</v>
      </c>
      <c r="C2444" s="2">
        <f>'Market Data'!C2430</f>
        <v>5198</v>
      </c>
      <c r="D2444" s="2">
        <f>'Market Data'!D2430</f>
        <v>5279</v>
      </c>
      <c r="E2444" s="2">
        <f>'Market Data'!E2430</f>
        <v>5180.5</v>
      </c>
      <c r="F2444" s="12">
        <f>'Market Data'!F2430</f>
        <v>5248.5</v>
      </c>
      <c r="H2444" s="151">
        <f t="shared" si="355"/>
        <v>2426</v>
      </c>
      <c r="I2444" s="244">
        <f ca="1">IF($H2444&lt;($J$6+1),"",PFE(OFFSET($F2444,0,0,-$J$6)))</f>
        <v>0.16673941458175665</v>
      </c>
      <c r="J2444" s="19"/>
      <c r="K2444" s="139" t="str">
        <f t="shared" ca="1" si="356"/>
        <v>Long</v>
      </c>
      <c r="L2444" s="243" t="e">
        <f t="shared" ca="1" si="351"/>
        <v>#N/A</v>
      </c>
      <c r="M2444" s="242" t="e">
        <f t="shared" ca="1" si="352"/>
        <v>#N/A</v>
      </c>
      <c r="N2444" s="20"/>
      <c r="O2444" s="74">
        <f t="shared" ca="1" si="357"/>
        <v>1</v>
      </c>
      <c r="P2444" s="75">
        <f t="shared" ca="1" si="349"/>
        <v>0</v>
      </c>
      <c r="Q2444" s="76" t="str">
        <f t="shared" ca="1" si="353"/>
        <v/>
      </c>
      <c r="R2444" s="75"/>
      <c r="S2444" s="77">
        <f t="shared" ca="1" si="350"/>
        <v>1</v>
      </c>
      <c r="T2444" s="78"/>
      <c r="U2444" s="81">
        <f t="shared" ca="1" si="358"/>
        <v>1925</v>
      </c>
      <c r="V2444" s="82">
        <f t="shared" ca="1" si="354"/>
        <v>212603.87999999968</v>
      </c>
      <c r="W2444" s="50"/>
      <c r="X2444" s="50"/>
      <c r="Y2444" s="50"/>
      <c r="Z2444" s="50"/>
      <c r="AA2444" s="50"/>
      <c r="AG2444" s="50"/>
      <c r="AH2444" s="50"/>
      <c r="AI2444" s="50"/>
      <c r="AJ2444" s="50"/>
      <c r="AK2444" s="50"/>
      <c r="AL2444" s="50"/>
      <c r="AM2444" s="50"/>
      <c r="AN2444" s="50"/>
      <c r="AO2444" s="50"/>
      <c r="AP2444" s="138" t="str">
        <f>IF(NOT($AS2444=$AS2445),ROW(),"")</f>
        <v/>
      </c>
      <c r="AQ2444" s="20" t="str">
        <f>IF(NOT(AS2444=AS2445),AS2445,"")</f>
        <v/>
      </c>
      <c r="AR2444" s="20" t="str">
        <f>INDEX($AB$15:$AM$15,MATCH($AS2444,$AB$11:$AM$11,0))</f>
        <v>in</v>
      </c>
      <c r="AS2444" s="20" t="str">
        <f>LEFT(AT2444,4)</f>
        <v>2009</v>
      </c>
      <c r="AT2444" s="139" t="str">
        <f>LEFT(B2444,6)</f>
        <v>200907</v>
      </c>
    </row>
    <row r="2445" spans="2:46" x14ac:dyDescent="0.25">
      <c r="B2445" s="11">
        <f>'Market Data'!B2431</f>
        <v>20090717</v>
      </c>
      <c r="C2445" s="2">
        <f>'Market Data'!C2431</f>
        <v>5286.5</v>
      </c>
      <c r="D2445" s="2">
        <f>'Market Data'!D2431</f>
        <v>5300.5</v>
      </c>
      <c r="E2445" s="2">
        <f>'Market Data'!E2431</f>
        <v>5237</v>
      </c>
      <c r="F2445" s="12">
        <f>'Market Data'!F2431</f>
        <v>5269</v>
      </c>
      <c r="H2445" s="151">
        <f t="shared" si="355"/>
        <v>2427</v>
      </c>
      <c r="I2445" s="244">
        <f ca="1">IF($H2445&lt;($J$6+1),"",PFE(OFFSET($F2445,0,0,-$J$6)))</f>
        <v>0.16290025521165155</v>
      </c>
      <c r="J2445" s="19"/>
      <c r="K2445" s="139" t="str">
        <f t="shared" ca="1" si="356"/>
        <v>Long</v>
      </c>
      <c r="L2445" s="243" t="e">
        <f t="shared" ca="1" si="351"/>
        <v>#N/A</v>
      </c>
      <c r="M2445" s="242" t="e">
        <f t="shared" ca="1" si="352"/>
        <v>#N/A</v>
      </c>
      <c r="N2445" s="20"/>
      <c r="O2445" s="74">
        <f t="shared" ca="1" si="357"/>
        <v>1</v>
      </c>
      <c r="P2445" s="75">
        <f t="shared" ca="1" si="349"/>
        <v>0</v>
      </c>
      <c r="Q2445" s="76" t="str">
        <f t="shared" ca="1" si="353"/>
        <v/>
      </c>
      <c r="R2445" s="75"/>
      <c r="S2445" s="77">
        <f t="shared" ca="1" si="350"/>
        <v>1</v>
      </c>
      <c r="T2445" s="78"/>
      <c r="U2445" s="81">
        <f t="shared" ca="1" si="358"/>
        <v>717.5</v>
      </c>
      <c r="V2445" s="82">
        <f t="shared" ca="1" si="354"/>
        <v>213321.37999999968</v>
      </c>
      <c r="W2445" s="50"/>
      <c r="X2445" s="50"/>
      <c r="Y2445" s="50"/>
      <c r="Z2445" s="50"/>
      <c r="AA2445" s="50"/>
      <c r="AG2445" s="50"/>
      <c r="AH2445" s="50"/>
      <c r="AI2445" s="50"/>
      <c r="AJ2445" s="50"/>
      <c r="AK2445" s="50"/>
      <c r="AL2445" s="50"/>
      <c r="AM2445" s="50"/>
      <c r="AN2445" s="50"/>
      <c r="AO2445" s="50"/>
      <c r="AP2445" s="138" t="str">
        <f>IF(NOT($AS2445=$AS2446),ROW(),"")</f>
        <v/>
      </c>
      <c r="AQ2445" s="20" t="str">
        <f>IF(NOT(AS2445=AS2446),AS2446,"")</f>
        <v/>
      </c>
      <c r="AR2445" s="20" t="str">
        <f>INDEX($AB$15:$AM$15,MATCH($AS2445,$AB$11:$AM$11,0))</f>
        <v>in</v>
      </c>
      <c r="AS2445" s="20" t="str">
        <f>LEFT(AT2445,4)</f>
        <v>2009</v>
      </c>
      <c r="AT2445" s="139" t="str">
        <f>LEFT(B2445,6)</f>
        <v>200907</v>
      </c>
    </row>
    <row r="2446" spans="2:46" x14ac:dyDescent="0.25">
      <c r="B2446" s="11">
        <f>'Market Data'!B2432</f>
        <v>20090720</v>
      </c>
      <c r="C2446" s="2">
        <f>'Market Data'!C2432</f>
        <v>5314</v>
      </c>
      <c r="D2446" s="2">
        <f>'Market Data'!D2432</f>
        <v>5340</v>
      </c>
      <c r="E2446" s="2">
        <f>'Market Data'!E2432</f>
        <v>5284</v>
      </c>
      <c r="F2446" s="12">
        <f>'Market Data'!F2432</f>
        <v>5318</v>
      </c>
      <c r="H2446" s="151">
        <f t="shared" si="355"/>
        <v>2428</v>
      </c>
      <c r="I2446" s="244">
        <f ca="1">IF($H2446&lt;($J$6+1),"",PFE(OFFSET($F2446,0,0,-$J$6)))</f>
        <v>0.1776987385480909</v>
      </c>
      <c r="J2446" s="19"/>
      <c r="K2446" s="139" t="str">
        <f t="shared" ca="1" si="356"/>
        <v>Long</v>
      </c>
      <c r="L2446" s="243" t="e">
        <f t="shared" ca="1" si="351"/>
        <v>#N/A</v>
      </c>
      <c r="M2446" s="242" t="e">
        <f t="shared" ca="1" si="352"/>
        <v>#N/A</v>
      </c>
      <c r="N2446" s="20"/>
      <c r="O2446" s="74">
        <f t="shared" ca="1" si="357"/>
        <v>1</v>
      </c>
      <c r="P2446" s="75">
        <f t="shared" ca="1" si="349"/>
        <v>0</v>
      </c>
      <c r="Q2446" s="76" t="str">
        <f t="shared" ca="1" si="353"/>
        <v/>
      </c>
      <c r="R2446" s="75"/>
      <c r="S2446" s="77">
        <f t="shared" ca="1" si="350"/>
        <v>1</v>
      </c>
      <c r="T2446" s="78"/>
      <c r="U2446" s="81">
        <f t="shared" ca="1" si="358"/>
        <v>1715</v>
      </c>
      <c r="V2446" s="82">
        <f t="shared" ca="1" si="354"/>
        <v>215036.37999999968</v>
      </c>
      <c r="W2446" s="50"/>
      <c r="X2446" s="50"/>
      <c r="Y2446" s="50"/>
      <c r="Z2446" s="50"/>
      <c r="AA2446" s="50"/>
      <c r="AG2446" s="50"/>
      <c r="AH2446" s="50"/>
      <c r="AI2446" s="50"/>
      <c r="AJ2446" s="50"/>
      <c r="AK2446" s="50"/>
      <c r="AL2446" s="50"/>
      <c r="AM2446" s="50"/>
      <c r="AN2446" s="50"/>
      <c r="AO2446" s="50"/>
      <c r="AP2446" s="138" t="str">
        <f>IF(NOT($AS2446=$AS2447),ROW(),"")</f>
        <v/>
      </c>
      <c r="AQ2446" s="20" t="str">
        <f>IF(NOT(AS2446=AS2447),AS2447,"")</f>
        <v/>
      </c>
      <c r="AR2446" s="20" t="str">
        <f>INDEX($AB$15:$AM$15,MATCH($AS2446,$AB$11:$AM$11,0))</f>
        <v>in</v>
      </c>
      <c r="AS2446" s="20" t="str">
        <f>LEFT(AT2446,4)</f>
        <v>2009</v>
      </c>
      <c r="AT2446" s="139" t="str">
        <f>LEFT(B2446,6)</f>
        <v>200907</v>
      </c>
    </row>
    <row r="2447" spans="2:46" x14ac:dyDescent="0.25">
      <c r="B2447" s="11">
        <f>'Market Data'!B2433</f>
        <v>20090721</v>
      </c>
      <c r="C2447" s="2">
        <f>'Market Data'!C2433</f>
        <v>5342</v>
      </c>
      <c r="D2447" s="2">
        <f>'Market Data'!D2433</f>
        <v>5420</v>
      </c>
      <c r="E2447" s="2">
        <f>'Market Data'!E2433</f>
        <v>5306.5</v>
      </c>
      <c r="F2447" s="12">
        <f>'Market Data'!F2433</f>
        <v>5352.5</v>
      </c>
      <c r="H2447" s="151">
        <f t="shared" si="355"/>
        <v>2429</v>
      </c>
      <c r="I2447" s="244">
        <f ca="1">IF($H2447&lt;($J$6+1),"",PFE(OFFSET($F2447,0,0,-$J$6)))</f>
        <v>0.16035883830863121</v>
      </c>
      <c r="J2447" s="19"/>
      <c r="K2447" s="139" t="str">
        <f t="shared" ca="1" si="356"/>
        <v>Long</v>
      </c>
      <c r="L2447" s="243" t="e">
        <f t="shared" ca="1" si="351"/>
        <v>#N/A</v>
      </c>
      <c r="M2447" s="242" t="e">
        <f t="shared" ca="1" si="352"/>
        <v>#N/A</v>
      </c>
      <c r="N2447" s="20"/>
      <c r="O2447" s="74">
        <f t="shared" ca="1" si="357"/>
        <v>1</v>
      </c>
      <c r="P2447" s="75">
        <f t="shared" ca="1" si="349"/>
        <v>0</v>
      </c>
      <c r="Q2447" s="76" t="str">
        <f t="shared" ca="1" si="353"/>
        <v/>
      </c>
      <c r="R2447" s="75"/>
      <c r="S2447" s="77">
        <f t="shared" ca="1" si="350"/>
        <v>1</v>
      </c>
      <c r="T2447" s="78"/>
      <c r="U2447" s="81">
        <f t="shared" ca="1" si="358"/>
        <v>1207.5</v>
      </c>
      <c r="V2447" s="82">
        <f t="shared" ca="1" si="354"/>
        <v>216243.87999999968</v>
      </c>
      <c r="W2447" s="50"/>
      <c r="X2447" s="50"/>
      <c r="Y2447" s="50"/>
      <c r="Z2447" s="50"/>
      <c r="AA2447" s="50"/>
      <c r="AG2447" s="50"/>
      <c r="AH2447" s="50"/>
      <c r="AI2447" s="50"/>
      <c r="AJ2447" s="50"/>
      <c r="AK2447" s="50"/>
      <c r="AL2447" s="50"/>
      <c r="AM2447" s="50"/>
      <c r="AN2447" s="50"/>
      <c r="AO2447" s="50"/>
      <c r="AP2447" s="138" t="str">
        <f>IF(NOT($AS2447=$AS2448),ROW(),"")</f>
        <v/>
      </c>
      <c r="AQ2447" s="20" t="str">
        <f>IF(NOT(AS2447=AS2448),AS2448,"")</f>
        <v/>
      </c>
      <c r="AR2447" s="20" t="str">
        <f>INDEX($AB$15:$AM$15,MATCH($AS2447,$AB$11:$AM$11,0))</f>
        <v>in</v>
      </c>
      <c r="AS2447" s="20" t="str">
        <f>LEFT(AT2447,4)</f>
        <v>2009</v>
      </c>
      <c r="AT2447" s="139" t="str">
        <f>LEFT(B2447,6)</f>
        <v>200907</v>
      </c>
    </row>
    <row r="2448" spans="2:46" x14ac:dyDescent="0.25">
      <c r="B2448" s="11">
        <f>'Market Data'!B2434</f>
        <v>20090722</v>
      </c>
      <c r="C2448" s="2">
        <f>'Market Data'!C2434</f>
        <v>5394</v>
      </c>
      <c r="D2448" s="2">
        <f>'Market Data'!D2434</f>
        <v>5419</v>
      </c>
      <c r="E2448" s="2">
        <f>'Market Data'!E2434</f>
        <v>5327.5</v>
      </c>
      <c r="F2448" s="12">
        <f>'Market Data'!F2434</f>
        <v>5409</v>
      </c>
      <c r="H2448" s="151">
        <f t="shared" si="355"/>
        <v>2430</v>
      </c>
      <c r="I2448" s="244">
        <f ca="1">IF($H2448&lt;($J$6+1),"",PFE(OFFSET($F2448,0,0,-$J$6)))</f>
        <v>0.16243583372883896</v>
      </c>
      <c r="J2448" s="19"/>
      <c r="K2448" s="139" t="str">
        <f t="shared" ca="1" si="356"/>
        <v>Long</v>
      </c>
      <c r="L2448" s="243" t="e">
        <f t="shared" ca="1" si="351"/>
        <v>#N/A</v>
      </c>
      <c r="M2448" s="242" t="e">
        <f t="shared" ca="1" si="352"/>
        <v>#N/A</v>
      </c>
      <c r="N2448" s="20"/>
      <c r="O2448" s="74">
        <f t="shared" ca="1" si="357"/>
        <v>1</v>
      </c>
      <c r="P2448" s="75">
        <f t="shared" ca="1" si="349"/>
        <v>0</v>
      </c>
      <c r="Q2448" s="76" t="str">
        <f t="shared" ca="1" si="353"/>
        <v/>
      </c>
      <c r="R2448" s="75"/>
      <c r="S2448" s="77">
        <f t="shared" ca="1" si="350"/>
        <v>1</v>
      </c>
      <c r="T2448" s="78"/>
      <c r="U2448" s="81">
        <f t="shared" ca="1" si="358"/>
        <v>1977.5</v>
      </c>
      <c r="V2448" s="82">
        <f t="shared" ca="1" si="354"/>
        <v>218221.37999999968</v>
      </c>
      <c r="W2448" s="50"/>
      <c r="X2448" s="50"/>
      <c r="Y2448" s="50"/>
      <c r="Z2448" s="50"/>
      <c r="AA2448" s="50"/>
      <c r="AG2448" s="50"/>
      <c r="AH2448" s="50"/>
      <c r="AI2448" s="50"/>
      <c r="AJ2448" s="50"/>
      <c r="AK2448" s="50"/>
      <c r="AL2448" s="50"/>
      <c r="AM2448" s="50"/>
      <c r="AN2448" s="50"/>
      <c r="AO2448" s="50"/>
      <c r="AP2448" s="138" t="str">
        <f>IF(NOT($AS2448=$AS2449),ROW(),"")</f>
        <v/>
      </c>
      <c r="AQ2448" s="20" t="str">
        <f>IF(NOT(AS2448=AS2449),AS2449,"")</f>
        <v/>
      </c>
      <c r="AR2448" s="20" t="str">
        <f>INDEX($AB$15:$AM$15,MATCH($AS2448,$AB$11:$AM$11,0))</f>
        <v>in</v>
      </c>
      <c r="AS2448" s="20" t="str">
        <f>LEFT(AT2448,4)</f>
        <v>2009</v>
      </c>
      <c r="AT2448" s="139" t="str">
        <f>LEFT(B2448,6)</f>
        <v>200907</v>
      </c>
    </row>
    <row r="2449" spans="2:46" x14ac:dyDescent="0.25">
      <c r="B2449" s="11">
        <f>'Market Data'!B2435</f>
        <v>20090723</v>
      </c>
      <c r="C2449" s="2">
        <f>'Market Data'!C2435</f>
        <v>5414</v>
      </c>
      <c r="D2449" s="2">
        <f>'Market Data'!D2435</f>
        <v>5543</v>
      </c>
      <c r="E2449" s="2">
        <f>'Market Data'!E2435</f>
        <v>5379</v>
      </c>
      <c r="F2449" s="12">
        <f>'Market Data'!F2435</f>
        <v>5541</v>
      </c>
      <c r="H2449" s="151">
        <f t="shared" si="355"/>
        <v>2431</v>
      </c>
      <c r="I2449" s="244">
        <f ca="1">IF($H2449&lt;($J$6+1),"",PFE(OFFSET($F2449,0,0,-$J$6)))</f>
        <v>0.18399529750415786</v>
      </c>
      <c r="J2449" s="19"/>
      <c r="K2449" s="139" t="str">
        <f t="shared" ca="1" si="356"/>
        <v>Long</v>
      </c>
      <c r="L2449" s="243" t="e">
        <f t="shared" ca="1" si="351"/>
        <v>#N/A</v>
      </c>
      <c r="M2449" s="242" t="e">
        <f t="shared" ca="1" si="352"/>
        <v>#N/A</v>
      </c>
      <c r="N2449" s="20"/>
      <c r="O2449" s="74">
        <f t="shared" ca="1" si="357"/>
        <v>1</v>
      </c>
      <c r="P2449" s="75">
        <f t="shared" ref="P2449:P2512" ca="1" si="359">$O2449-S2449</f>
        <v>0</v>
      </c>
      <c r="Q2449" s="76" t="str">
        <f t="shared" ca="1" si="353"/>
        <v/>
      </c>
      <c r="R2449" s="75"/>
      <c r="S2449" s="77">
        <f t="shared" ca="1" si="350"/>
        <v>1</v>
      </c>
      <c r="T2449" s="78"/>
      <c r="U2449" s="81">
        <f t="shared" ca="1" si="358"/>
        <v>4620</v>
      </c>
      <c r="V2449" s="82">
        <f t="shared" ca="1" si="354"/>
        <v>222841.37999999968</v>
      </c>
      <c r="W2449" s="50"/>
      <c r="X2449" s="50"/>
      <c r="Y2449" s="50"/>
      <c r="Z2449" s="50"/>
      <c r="AA2449" s="50"/>
      <c r="AG2449" s="50"/>
      <c r="AH2449" s="50"/>
      <c r="AI2449" s="50"/>
      <c r="AJ2449" s="50"/>
      <c r="AK2449" s="50"/>
      <c r="AL2449" s="50"/>
      <c r="AM2449" s="50"/>
      <c r="AN2449" s="50"/>
      <c r="AO2449" s="50"/>
      <c r="AP2449" s="138" t="str">
        <f>IF(NOT($AS2449=$AS2450),ROW(),"")</f>
        <v/>
      </c>
      <c r="AQ2449" s="20" t="str">
        <f>IF(NOT(AS2449=AS2450),AS2450,"")</f>
        <v/>
      </c>
      <c r="AR2449" s="20" t="str">
        <f>INDEX($AB$15:$AM$15,MATCH($AS2449,$AB$11:$AM$11,0))</f>
        <v>in</v>
      </c>
      <c r="AS2449" s="20" t="str">
        <f>LEFT(AT2449,4)</f>
        <v>2009</v>
      </c>
      <c r="AT2449" s="139" t="str">
        <f>LEFT(B2449,6)</f>
        <v>200907</v>
      </c>
    </row>
    <row r="2450" spans="2:46" x14ac:dyDescent="0.25">
      <c r="B2450" s="11">
        <f>'Market Data'!B2436</f>
        <v>20090724</v>
      </c>
      <c r="C2450" s="2">
        <f>'Market Data'!C2436</f>
        <v>5506</v>
      </c>
      <c r="D2450" s="2">
        <f>'Market Data'!D2436</f>
        <v>5584</v>
      </c>
      <c r="E2450" s="2">
        <f>'Market Data'!E2436</f>
        <v>5479</v>
      </c>
      <c r="F2450" s="12">
        <f>'Market Data'!F2436</f>
        <v>5511.5</v>
      </c>
      <c r="H2450" s="151">
        <f t="shared" si="355"/>
        <v>2432</v>
      </c>
      <c r="I2450" s="244">
        <f ca="1">IF($H2450&lt;($J$6+1),"",PFE(OFFSET($F2450,0,0,-$J$6)))</f>
        <v>0.16539094134909446</v>
      </c>
      <c r="J2450" s="19"/>
      <c r="K2450" s="139" t="str">
        <f t="shared" ca="1" si="356"/>
        <v>Long</v>
      </c>
      <c r="L2450" s="243" t="e">
        <f t="shared" ca="1" si="351"/>
        <v>#N/A</v>
      </c>
      <c r="M2450" s="242" t="e">
        <f t="shared" ca="1" si="352"/>
        <v>#N/A</v>
      </c>
      <c r="N2450" s="20"/>
      <c r="O2450" s="74">
        <f t="shared" ca="1" si="357"/>
        <v>1</v>
      </c>
      <c r="P2450" s="75">
        <f t="shared" ca="1" si="359"/>
        <v>0</v>
      </c>
      <c r="Q2450" s="76" t="str">
        <f t="shared" ca="1" si="353"/>
        <v/>
      </c>
      <c r="R2450" s="75"/>
      <c r="S2450" s="77">
        <f t="shared" ref="S2450:S2513" ca="1" si="360">IF($Q2449="Fill",$O2449,$S2449)</f>
        <v>1</v>
      </c>
      <c r="T2450" s="78"/>
      <c r="U2450" s="81">
        <f t="shared" ca="1" si="358"/>
        <v>-1032.5</v>
      </c>
      <c r="V2450" s="82">
        <f t="shared" ca="1" si="354"/>
        <v>221808.87999999968</v>
      </c>
      <c r="W2450" s="50"/>
      <c r="X2450" s="50"/>
      <c r="Y2450" s="50"/>
      <c r="Z2450" s="50"/>
      <c r="AA2450" s="50"/>
      <c r="AG2450" s="50"/>
      <c r="AH2450" s="50"/>
      <c r="AI2450" s="50"/>
      <c r="AJ2450" s="50"/>
      <c r="AK2450" s="50"/>
      <c r="AL2450" s="50"/>
      <c r="AM2450" s="50"/>
      <c r="AN2450" s="50"/>
      <c r="AO2450" s="50"/>
      <c r="AP2450" s="138" t="str">
        <f>IF(NOT($AS2450=$AS2451),ROW(),"")</f>
        <v/>
      </c>
      <c r="AQ2450" s="20" t="str">
        <f>IF(NOT(AS2450=AS2451),AS2451,"")</f>
        <v/>
      </c>
      <c r="AR2450" s="20" t="str">
        <f>INDEX($AB$15:$AM$15,MATCH($AS2450,$AB$11:$AM$11,0))</f>
        <v>in</v>
      </c>
      <c r="AS2450" s="20" t="str">
        <f>LEFT(AT2450,4)</f>
        <v>2009</v>
      </c>
      <c r="AT2450" s="139" t="str">
        <f>LEFT(B2450,6)</f>
        <v>200907</v>
      </c>
    </row>
    <row r="2451" spans="2:46" x14ac:dyDescent="0.25">
      <c r="B2451" s="11">
        <f>'Market Data'!B2437</f>
        <v>20090727</v>
      </c>
      <c r="C2451" s="2">
        <f>'Market Data'!C2437</f>
        <v>5582</v>
      </c>
      <c r="D2451" s="2">
        <f>'Market Data'!D2437</f>
        <v>5602.5</v>
      </c>
      <c r="E2451" s="2">
        <f>'Market Data'!E2437</f>
        <v>5494.5</v>
      </c>
      <c r="F2451" s="12">
        <f>'Market Data'!F2437</f>
        <v>5527</v>
      </c>
      <c r="H2451" s="151">
        <f t="shared" si="355"/>
        <v>2433</v>
      </c>
      <c r="I2451" s="244">
        <f ca="1">IF($H2451&lt;($J$6+1),"",PFE(OFFSET($F2451,0,0,-$J$6)))</f>
        <v>0.18755720633153919</v>
      </c>
      <c r="J2451" s="19"/>
      <c r="K2451" s="139" t="str">
        <f t="shared" ca="1" si="356"/>
        <v>Long</v>
      </c>
      <c r="L2451" s="243" t="e">
        <f t="shared" ref="L2451:L2514" ca="1" si="361">IF(AND($K2451="Long",$K2450&lt;&gt;"Long"),$F2451,NA())</f>
        <v>#N/A</v>
      </c>
      <c r="M2451" s="242" t="e">
        <f t="shared" ref="M2451:M2514" ca="1" si="362">IF(AND($K2451="Short",$K2450&lt;&gt;"Short"),$F2451,NA())</f>
        <v>#N/A</v>
      </c>
      <c r="N2451" s="20"/>
      <c r="O2451" s="74">
        <f t="shared" ca="1" si="357"/>
        <v>1</v>
      </c>
      <c r="P2451" s="75">
        <f t="shared" ca="1" si="359"/>
        <v>0</v>
      </c>
      <c r="Q2451" s="76" t="str">
        <f t="shared" ref="Q2451:Q2514" ca="1" si="363">IF(NOT($P2451=0),"Fill","")</f>
        <v/>
      </c>
      <c r="R2451" s="75"/>
      <c r="S2451" s="77">
        <f t="shared" ca="1" si="360"/>
        <v>1</v>
      </c>
      <c r="T2451" s="78"/>
      <c r="U2451" s="81">
        <f t="shared" ca="1" si="358"/>
        <v>542.5</v>
      </c>
      <c r="V2451" s="82">
        <f t="shared" ref="V2451:V2514" ca="1" si="364">V2450+U2451</f>
        <v>222351.37999999968</v>
      </c>
      <c r="W2451" s="50"/>
      <c r="X2451" s="50"/>
      <c r="Y2451" s="50"/>
      <c r="Z2451" s="50"/>
      <c r="AA2451" s="50"/>
      <c r="AG2451" s="50"/>
      <c r="AH2451" s="50"/>
      <c r="AI2451" s="50"/>
      <c r="AJ2451" s="50"/>
      <c r="AK2451" s="50"/>
      <c r="AL2451" s="50"/>
      <c r="AM2451" s="50"/>
      <c r="AN2451" s="50"/>
      <c r="AO2451" s="50"/>
      <c r="AP2451" s="138" t="str">
        <f>IF(NOT($AS2451=$AS2452),ROW(),"")</f>
        <v/>
      </c>
      <c r="AQ2451" s="20" t="str">
        <f>IF(NOT(AS2451=AS2452),AS2452,"")</f>
        <v/>
      </c>
      <c r="AR2451" s="20" t="str">
        <f>INDEX($AB$15:$AM$15,MATCH($AS2451,$AB$11:$AM$11,0))</f>
        <v>in</v>
      </c>
      <c r="AS2451" s="20" t="str">
        <f>LEFT(AT2451,4)</f>
        <v>2009</v>
      </c>
      <c r="AT2451" s="139" t="str">
        <f>LEFT(B2451,6)</f>
        <v>200907</v>
      </c>
    </row>
    <row r="2452" spans="2:46" x14ac:dyDescent="0.25">
      <c r="B2452" s="11">
        <f>'Market Data'!B2438</f>
        <v>20090728</v>
      </c>
      <c r="C2452" s="2">
        <f>'Market Data'!C2438</f>
        <v>5562.5</v>
      </c>
      <c r="D2452" s="2">
        <f>'Market Data'!D2438</f>
        <v>5583</v>
      </c>
      <c r="E2452" s="2">
        <f>'Market Data'!E2438</f>
        <v>5442.5</v>
      </c>
      <c r="F2452" s="12">
        <f>'Market Data'!F2438</f>
        <v>5466</v>
      </c>
      <c r="H2452" s="151">
        <f t="shared" ref="H2452:H2515" si="365">ROW()-ROW(H$18)</f>
        <v>2434</v>
      </c>
      <c r="I2452" s="244">
        <f ca="1">IF($H2452&lt;($J$6+1),"",PFE(OFFSET($F2452,0,0,-$J$6)))</f>
        <v>0.21631149065106609</v>
      </c>
      <c r="J2452" s="19"/>
      <c r="K2452" s="139" t="str">
        <f t="shared" ref="K2452:K2515" ca="1" si="366">IF($I2452="","",IF($I2452&gt;$J$4,"Long",IF($I2452&lt;$J$5,"Short","")))</f>
        <v>Long</v>
      </c>
      <c r="L2452" s="243" t="e">
        <f t="shared" ca="1" si="361"/>
        <v>#N/A</v>
      </c>
      <c r="M2452" s="242" t="e">
        <f t="shared" ca="1" si="362"/>
        <v>#N/A</v>
      </c>
      <c r="N2452" s="20"/>
      <c r="O2452" s="74">
        <f t="shared" ref="O2452:O2515" ca="1" si="367">IF($K2452="Short",-1,IF($K2452="Long",1,0))</f>
        <v>1</v>
      </c>
      <c r="P2452" s="75">
        <f t="shared" ca="1" si="359"/>
        <v>0</v>
      </c>
      <c r="Q2452" s="76" t="str">
        <f t="shared" ca="1" si="363"/>
        <v/>
      </c>
      <c r="R2452" s="75"/>
      <c r="S2452" s="77">
        <f t="shared" ca="1" si="360"/>
        <v>1</v>
      </c>
      <c r="T2452" s="78"/>
      <c r="U2452" s="81">
        <f t="shared" ca="1" si="358"/>
        <v>-2135</v>
      </c>
      <c r="V2452" s="82">
        <f t="shared" ca="1" si="364"/>
        <v>220216.37999999968</v>
      </c>
      <c r="W2452" s="50"/>
      <c r="X2452" s="50"/>
      <c r="Y2452" s="50"/>
      <c r="Z2452" s="50"/>
      <c r="AA2452" s="50"/>
      <c r="AG2452" s="50"/>
      <c r="AH2452" s="50"/>
      <c r="AI2452" s="50"/>
      <c r="AJ2452" s="50"/>
      <c r="AK2452" s="50"/>
      <c r="AL2452" s="50"/>
      <c r="AM2452" s="50"/>
      <c r="AN2452" s="50"/>
      <c r="AO2452" s="50"/>
      <c r="AP2452" s="138" t="str">
        <f>IF(NOT($AS2452=$AS2453),ROW(),"")</f>
        <v/>
      </c>
      <c r="AQ2452" s="20" t="str">
        <f>IF(NOT(AS2452=AS2453),AS2453,"")</f>
        <v/>
      </c>
      <c r="AR2452" s="20" t="str">
        <f>INDEX($AB$15:$AM$15,MATCH($AS2452,$AB$11:$AM$11,0))</f>
        <v>in</v>
      </c>
      <c r="AS2452" s="20" t="str">
        <f>LEFT(AT2452,4)</f>
        <v>2009</v>
      </c>
      <c r="AT2452" s="139" t="str">
        <f>LEFT(B2452,6)</f>
        <v>200907</v>
      </c>
    </row>
    <row r="2453" spans="2:46" x14ac:dyDescent="0.25">
      <c r="B2453" s="11">
        <f>'Market Data'!B2439</f>
        <v>20090729</v>
      </c>
      <c r="C2453" s="2">
        <f>'Market Data'!C2439</f>
        <v>5496</v>
      </c>
      <c r="D2453" s="2">
        <f>'Market Data'!D2439</f>
        <v>5590</v>
      </c>
      <c r="E2453" s="2">
        <f>'Market Data'!E2439</f>
        <v>5424.5</v>
      </c>
      <c r="F2453" s="12">
        <f>'Market Data'!F2439</f>
        <v>5565.5</v>
      </c>
      <c r="H2453" s="151">
        <f t="shared" si="365"/>
        <v>2435</v>
      </c>
      <c r="I2453" s="244">
        <f ca="1">IF($H2453&lt;($J$6+1),"",PFE(OFFSET($F2453,0,0,-$J$6)))</f>
        <v>0.21681013809979449</v>
      </c>
      <c r="J2453" s="19"/>
      <c r="K2453" s="139" t="str">
        <f t="shared" ca="1" si="366"/>
        <v>Long</v>
      </c>
      <c r="L2453" s="243" t="e">
        <f t="shared" ca="1" si="361"/>
        <v>#N/A</v>
      </c>
      <c r="M2453" s="242" t="e">
        <f t="shared" ca="1" si="362"/>
        <v>#N/A</v>
      </c>
      <c r="N2453" s="20"/>
      <c r="O2453" s="74">
        <f t="shared" ca="1" si="367"/>
        <v>1</v>
      </c>
      <c r="P2453" s="75">
        <f t="shared" ca="1" si="359"/>
        <v>0</v>
      </c>
      <c r="Q2453" s="76" t="str">
        <f t="shared" ca="1" si="363"/>
        <v/>
      </c>
      <c r="R2453" s="75"/>
      <c r="S2453" s="77">
        <f t="shared" ca="1" si="360"/>
        <v>1</v>
      </c>
      <c r="T2453" s="78"/>
      <c r="U2453" s="81">
        <f t="shared" ca="1" si="358"/>
        <v>3482.5</v>
      </c>
      <c r="V2453" s="82">
        <f t="shared" ca="1" si="364"/>
        <v>223698.87999999968</v>
      </c>
      <c r="W2453" s="50"/>
      <c r="X2453" s="50"/>
      <c r="Y2453" s="50"/>
      <c r="Z2453" s="50"/>
      <c r="AA2453" s="50"/>
      <c r="AG2453" s="50"/>
      <c r="AH2453" s="50"/>
      <c r="AI2453" s="50"/>
      <c r="AJ2453" s="50"/>
      <c r="AK2453" s="50"/>
      <c r="AL2453" s="50"/>
      <c r="AM2453" s="50"/>
      <c r="AN2453" s="50"/>
      <c r="AO2453" s="50"/>
      <c r="AP2453" s="138" t="str">
        <f>IF(NOT($AS2453=$AS2454),ROW(),"")</f>
        <v/>
      </c>
      <c r="AQ2453" s="20" t="str">
        <f>IF(NOT(AS2453=AS2454),AS2454,"")</f>
        <v/>
      </c>
      <c r="AR2453" s="20" t="str">
        <f>INDEX($AB$15:$AM$15,MATCH($AS2453,$AB$11:$AM$11,0))</f>
        <v>in</v>
      </c>
      <c r="AS2453" s="20" t="str">
        <f>LEFT(AT2453,4)</f>
        <v>2009</v>
      </c>
      <c r="AT2453" s="139" t="str">
        <f>LEFT(B2453,6)</f>
        <v>200907</v>
      </c>
    </row>
    <row r="2454" spans="2:46" x14ac:dyDescent="0.25">
      <c r="B2454" s="11">
        <f>'Market Data'!B2440</f>
        <v>20090730</v>
      </c>
      <c r="C2454" s="2">
        <f>'Market Data'!C2440</f>
        <v>5585</v>
      </c>
      <c r="D2454" s="2">
        <f>'Market Data'!D2440</f>
        <v>5678</v>
      </c>
      <c r="E2454" s="2">
        <f>'Market Data'!E2440</f>
        <v>5532.5</v>
      </c>
      <c r="F2454" s="12">
        <f>'Market Data'!F2440</f>
        <v>5634.5</v>
      </c>
      <c r="H2454" s="151">
        <f t="shared" si="365"/>
        <v>2436</v>
      </c>
      <c r="I2454" s="244">
        <f ca="1">IF($H2454&lt;($J$6+1),"",PFE(OFFSET($F2454,0,0,-$J$6)))</f>
        <v>0.21971831301248795</v>
      </c>
      <c r="J2454" s="19"/>
      <c r="K2454" s="139" t="str">
        <f t="shared" ca="1" si="366"/>
        <v>Long</v>
      </c>
      <c r="L2454" s="243" t="e">
        <f t="shared" ca="1" si="361"/>
        <v>#N/A</v>
      </c>
      <c r="M2454" s="242" t="e">
        <f t="shared" ca="1" si="362"/>
        <v>#N/A</v>
      </c>
      <c r="N2454" s="20"/>
      <c r="O2454" s="74">
        <f t="shared" ca="1" si="367"/>
        <v>1</v>
      </c>
      <c r="P2454" s="75">
        <f t="shared" ca="1" si="359"/>
        <v>0</v>
      </c>
      <c r="Q2454" s="76" t="str">
        <f t="shared" ca="1" si="363"/>
        <v/>
      </c>
      <c r="R2454" s="75"/>
      <c r="S2454" s="77">
        <f t="shared" ca="1" si="360"/>
        <v>1</v>
      </c>
      <c r="T2454" s="78"/>
      <c r="U2454" s="81">
        <f t="shared" ref="U2454:U2517" ca="1" si="368">IF(OR($S2453&amp;$O2453="01",$S2453&amp;$O2453="0-1"),(($F2454-$C2454)*$V$4*$O2453)-(ABS($P2453)*$V$5),IF(OR($S2453&amp;$O2453="10",$S2453&amp;$O2453="-10"),(($C2454-$F2453)*$V$4*$S2453)-(ABS($P2453)*$V$5),IF(OR($S2453&amp;$O2453="1-1",$S2453&amp;$O2453="-11"),(($C2454-$F2453)*$V$4*$S2453)-(ABS($P2453)*$V$5)+(($F2454-$C2454)*$V$4*$S2454),IF(OR($S2453&amp;$O2453="11",$S2453&amp;$O2453="-1-1"),(($F2454-$F2453)*$V$4*$S2454),0))))</f>
        <v>2415</v>
      </c>
      <c r="V2454" s="82">
        <f t="shared" ca="1" si="364"/>
        <v>226113.87999999968</v>
      </c>
      <c r="W2454" s="50"/>
      <c r="X2454" s="50"/>
      <c r="Y2454" s="50"/>
      <c r="Z2454" s="50"/>
      <c r="AA2454" s="50"/>
      <c r="AG2454" s="50"/>
      <c r="AH2454" s="50"/>
      <c r="AI2454" s="50"/>
      <c r="AJ2454" s="50"/>
      <c r="AK2454" s="50"/>
      <c r="AL2454" s="50"/>
      <c r="AM2454" s="50"/>
      <c r="AN2454" s="50"/>
      <c r="AO2454" s="50"/>
      <c r="AP2454" s="138" t="str">
        <f>IF(NOT($AS2454=$AS2455),ROW(),"")</f>
        <v/>
      </c>
      <c r="AQ2454" s="20" t="str">
        <f>IF(NOT(AS2454=AS2455),AS2455,"")</f>
        <v/>
      </c>
      <c r="AR2454" s="20" t="str">
        <f>INDEX($AB$15:$AM$15,MATCH($AS2454,$AB$11:$AM$11,0))</f>
        <v>in</v>
      </c>
      <c r="AS2454" s="20" t="str">
        <f>LEFT(AT2454,4)</f>
        <v>2009</v>
      </c>
      <c r="AT2454" s="139" t="str">
        <f>LEFT(B2454,6)</f>
        <v>200907</v>
      </c>
    </row>
    <row r="2455" spans="2:46" x14ac:dyDescent="0.25">
      <c r="B2455" s="11">
        <f>'Market Data'!B2441</f>
        <v>20090731</v>
      </c>
      <c r="C2455" s="2">
        <f>'Market Data'!C2441</f>
        <v>5627</v>
      </c>
      <c r="D2455" s="2">
        <f>'Market Data'!D2441</f>
        <v>5666.5</v>
      </c>
      <c r="E2455" s="2">
        <f>'Market Data'!E2441</f>
        <v>5582.5</v>
      </c>
      <c r="F2455" s="12">
        <f>'Market Data'!F2441</f>
        <v>5608.5</v>
      </c>
      <c r="H2455" s="151">
        <f t="shared" si="365"/>
        <v>2437</v>
      </c>
      <c r="I2455" s="244">
        <f ca="1">IF($H2455&lt;($J$6+1),"",PFE(OFFSET($F2455,0,0,-$J$6)))</f>
        <v>0.17762435426599474</v>
      </c>
      <c r="J2455" s="19"/>
      <c r="K2455" s="139" t="str">
        <f t="shared" ca="1" si="366"/>
        <v>Long</v>
      </c>
      <c r="L2455" s="243" t="e">
        <f t="shared" ca="1" si="361"/>
        <v>#N/A</v>
      </c>
      <c r="M2455" s="242" t="e">
        <f t="shared" ca="1" si="362"/>
        <v>#N/A</v>
      </c>
      <c r="N2455" s="20"/>
      <c r="O2455" s="74">
        <f t="shared" ca="1" si="367"/>
        <v>1</v>
      </c>
      <c r="P2455" s="75">
        <f t="shared" ca="1" si="359"/>
        <v>0</v>
      </c>
      <c r="Q2455" s="76" t="str">
        <f t="shared" ca="1" si="363"/>
        <v/>
      </c>
      <c r="R2455" s="75"/>
      <c r="S2455" s="77">
        <f t="shared" ca="1" si="360"/>
        <v>1</v>
      </c>
      <c r="T2455" s="78"/>
      <c r="U2455" s="81">
        <f t="shared" ca="1" si="368"/>
        <v>-910</v>
      </c>
      <c r="V2455" s="82">
        <f t="shared" ca="1" si="364"/>
        <v>225203.87999999968</v>
      </c>
      <c r="W2455" s="50"/>
      <c r="X2455" s="50"/>
      <c r="Y2455" s="50"/>
      <c r="Z2455" s="50"/>
      <c r="AA2455" s="50"/>
      <c r="AG2455" s="50"/>
      <c r="AH2455" s="50"/>
      <c r="AI2455" s="50"/>
      <c r="AJ2455" s="50"/>
      <c r="AK2455" s="50"/>
      <c r="AL2455" s="50"/>
      <c r="AM2455" s="50"/>
      <c r="AN2455" s="50"/>
      <c r="AO2455" s="50"/>
      <c r="AP2455" s="138" t="str">
        <f>IF(NOT($AS2455=$AS2456),ROW(),"")</f>
        <v/>
      </c>
      <c r="AQ2455" s="20" t="str">
        <f>IF(NOT(AS2455=AS2456),AS2456,"")</f>
        <v/>
      </c>
      <c r="AR2455" s="20" t="str">
        <f>INDEX($AB$15:$AM$15,MATCH($AS2455,$AB$11:$AM$11,0))</f>
        <v>in</v>
      </c>
      <c r="AS2455" s="20" t="str">
        <f>LEFT(AT2455,4)</f>
        <v>2009</v>
      </c>
      <c r="AT2455" s="139" t="str">
        <f>LEFT(B2455,6)</f>
        <v>200907</v>
      </c>
    </row>
    <row r="2456" spans="2:46" x14ac:dyDescent="0.25">
      <c r="B2456" s="11">
        <f>'Market Data'!B2442</f>
        <v>20090803</v>
      </c>
      <c r="C2456" s="2">
        <f>'Market Data'!C2442</f>
        <v>5639</v>
      </c>
      <c r="D2456" s="2">
        <f>'Market Data'!D2442</f>
        <v>5743.5</v>
      </c>
      <c r="E2456" s="2">
        <f>'Market Data'!E2442</f>
        <v>5585</v>
      </c>
      <c r="F2456" s="12">
        <f>'Market Data'!F2442</f>
        <v>5711.5</v>
      </c>
      <c r="H2456" s="151">
        <f t="shared" si="365"/>
        <v>2438</v>
      </c>
      <c r="I2456" s="244">
        <f ca="1">IF($H2456&lt;($J$6+1),"",PFE(OFFSET($F2456,0,0,-$J$6)))</f>
        <v>0.18915733546098026</v>
      </c>
      <c r="J2456" s="19"/>
      <c r="K2456" s="139" t="str">
        <f t="shared" ca="1" si="366"/>
        <v>Long</v>
      </c>
      <c r="L2456" s="243" t="e">
        <f t="shared" ca="1" si="361"/>
        <v>#N/A</v>
      </c>
      <c r="M2456" s="242" t="e">
        <f t="shared" ca="1" si="362"/>
        <v>#N/A</v>
      </c>
      <c r="N2456" s="20"/>
      <c r="O2456" s="74">
        <f t="shared" ca="1" si="367"/>
        <v>1</v>
      </c>
      <c r="P2456" s="75">
        <f t="shared" ca="1" si="359"/>
        <v>0</v>
      </c>
      <c r="Q2456" s="76" t="str">
        <f t="shared" ca="1" si="363"/>
        <v/>
      </c>
      <c r="R2456" s="75"/>
      <c r="S2456" s="77">
        <f t="shared" ca="1" si="360"/>
        <v>1</v>
      </c>
      <c r="T2456" s="78"/>
      <c r="U2456" s="81">
        <f t="shared" ca="1" si="368"/>
        <v>3605</v>
      </c>
      <c r="V2456" s="82">
        <f t="shared" ca="1" si="364"/>
        <v>228808.87999999968</v>
      </c>
      <c r="W2456" s="50"/>
      <c r="X2456" s="50"/>
      <c r="Y2456" s="50"/>
      <c r="Z2456" s="50"/>
      <c r="AA2456" s="50"/>
      <c r="AG2456" s="50"/>
      <c r="AH2456" s="50"/>
      <c r="AI2456" s="50"/>
      <c r="AJ2456" s="50"/>
      <c r="AK2456" s="50"/>
      <c r="AL2456" s="50"/>
      <c r="AM2456" s="50"/>
      <c r="AN2456" s="50"/>
      <c r="AO2456" s="50"/>
      <c r="AP2456" s="138" t="str">
        <f>IF(NOT($AS2456=$AS2457),ROW(),"")</f>
        <v/>
      </c>
      <c r="AQ2456" s="20" t="str">
        <f>IF(NOT(AS2456=AS2457),AS2457,"")</f>
        <v/>
      </c>
      <c r="AR2456" s="20" t="str">
        <f>INDEX($AB$15:$AM$15,MATCH($AS2456,$AB$11:$AM$11,0))</f>
        <v>in</v>
      </c>
      <c r="AS2456" s="20" t="str">
        <f>LEFT(AT2456,4)</f>
        <v>2009</v>
      </c>
      <c r="AT2456" s="139" t="str">
        <f>LEFT(B2456,6)</f>
        <v>200908</v>
      </c>
    </row>
    <row r="2457" spans="2:46" x14ac:dyDescent="0.25">
      <c r="B2457" s="11">
        <f>'Market Data'!B2443</f>
        <v>20090804</v>
      </c>
      <c r="C2457" s="2">
        <f>'Market Data'!C2443</f>
        <v>5690</v>
      </c>
      <c r="D2457" s="2">
        <f>'Market Data'!D2443</f>
        <v>5713.5</v>
      </c>
      <c r="E2457" s="2">
        <f>'Market Data'!E2443</f>
        <v>5638.5</v>
      </c>
      <c r="F2457" s="12">
        <f>'Market Data'!F2443</f>
        <v>5711.5</v>
      </c>
      <c r="H2457" s="151">
        <f t="shared" si="365"/>
        <v>2439</v>
      </c>
      <c r="I2457" s="244">
        <f ca="1">IF($H2457&lt;($J$6+1),"",PFE(OFFSET($F2457,0,0,-$J$6)))</f>
        <v>0.2049261644261276</v>
      </c>
      <c r="J2457" s="19"/>
      <c r="K2457" s="139" t="str">
        <f t="shared" ca="1" si="366"/>
        <v>Long</v>
      </c>
      <c r="L2457" s="243" t="e">
        <f t="shared" ca="1" si="361"/>
        <v>#N/A</v>
      </c>
      <c r="M2457" s="242" t="e">
        <f t="shared" ca="1" si="362"/>
        <v>#N/A</v>
      </c>
      <c r="N2457" s="20"/>
      <c r="O2457" s="74">
        <f t="shared" ca="1" si="367"/>
        <v>1</v>
      </c>
      <c r="P2457" s="75">
        <f t="shared" ca="1" si="359"/>
        <v>0</v>
      </c>
      <c r="Q2457" s="76" t="str">
        <f t="shared" ca="1" si="363"/>
        <v/>
      </c>
      <c r="R2457" s="75"/>
      <c r="S2457" s="77">
        <f t="shared" ca="1" si="360"/>
        <v>1</v>
      </c>
      <c r="T2457" s="78"/>
      <c r="U2457" s="81">
        <f t="shared" ca="1" si="368"/>
        <v>0</v>
      </c>
      <c r="V2457" s="82">
        <f t="shared" ca="1" si="364"/>
        <v>228808.87999999968</v>
      </c>
      <c r="W2457" s="50"/>
      <c r="X2457" s="50"/>
      <c r="Y2457" s="50"/>
      <c r="Z2457" s="50"/>
      <c r="AA2457" s="50"/>
      <c r="AG2457" s="50"/>
      <c r="AH2457" s="50"/>
      <c r="AI2457" s="50"/>
      <c r="AJ2457" s="50"/>
      <c r="AK2457" s="50"/>
      <c r="AL2457" s="50"/>
      <c r="AM2457" s="50"/>
      <c r="AN2457" s="50"/>
      <c r="AO2457" s="50"/>
      <c r="AP2457" s="138" t="str">
        <f>IF(NOT($AS2457=$AS2458),ROW(),"")</f>
        <v/>
      </c>
      <c r="AQ2457" s="20" t="str">
        <f>IF(NOT(AS2457=AS2458),AS2458,"")</f>
        <v/>
      </c>
      <c r="AR2457" s="20" t="str">
        <f>INDEX($AB$15:$AM$15,MATCH($AS2457,$AB$11:$AM$11,0))</f>
        <v>in</v>
      </c>
      <c r="AS2457" s="20" t="str">
        <f>LEFT(AT2457,4)</f>
        <v>2009</v>
      </c>
      <c r="AT2457" s="139" t="str">
        <f>LEFT(B2457,6)</f>
        <v>200908</v>
      </c>
    </row>
    <row r="2458" spans="2:46" x14ac:dyDescent="0.25">
      <c r="B2458" s="11">
        <f>'Market Data'!B2444</f>
        <v>20090805</v>
      </c>
      <c r="C2458" s="2">
        <f>'Market Data'!C2444</f>
        <v>5705</v>
      </c>
      <c r="D2458" s="2">
        <f>'Market Data'!D2444</f>
        <v>5733</v>
      </c>
      <c r="E2458" s="2">
        <f>'Market Data'!E2444</f>
        <v>5611</v>
      </c>
      <c r="F2458" s="12">
        <f>'Market Data'!F2444</f>
        <v>5632.5</v>
      </c>
      <c r="H2458" s="151">
        <f t="shared" si="365"/>
        <v>2440</v>
      </c>
      <c r="I2458" s="244">
        <f ca="1">IF($H2458&lt;($J$6+1),"",PFE(OFFSET($F2458,0,0,-$J$6)))</f>
        <v>0.19334031188165482</v>
      </c>
      <c r="J2458" s="19"/>
      <c r="K2458" s="139" t="str">
        <f t="shared" ca="1" si="366"/>
        <v>Long</v>
      </c>
      <c r="L2458" s="243" t="e">
        <f t="shared" ca="1" si="361"/>
        <v>#N/A</v>
      </c>
      <c r="M2458" s="242" t="e">
        <f t="shared" ca="1" si="362"/>
        <v>#N/A</v>
      </c>
      <c r="N2458" s="20"/>
      <c r="O2458" s="74">
        <f t="shared" ca="1" si="367"/>
        <v>1</v>
      </c>
      <c r="P2458" s="75">
        <f t="shared" ca="1" si="359"/>
        <v>0</v>
      </c>
      <c r="Q2458" s="76" t="str">
        <f t="shared" ca="1" si="363"/>
        <v/>
      </c>
      <c r="R2458" s="75"/>
      <c r="S2458" s="77">
        <f t="shared" ca="1" si="360"/>
        <v>1</v>
      </c>
      <c r="T2458" s="78"/>
      <c r="U2458" s="81">
        <f t="shared" ca="1" si="368"/>
        <v>-2765</v>
      </c>
      <c r="V2458" s="82">
        <f t="shared" ca="1" si="364"/>
        <v>226043.87999999968</v>
      </c>
      <c r="W2458" s="50"/>
      <c r="X2458" s="50"/>
      <c r="Y2458" s="50"/>
      <c r="Z2458" s="50"/>
      <c r="AA2458" s="50"/>
      <c r="AG2458" s="50"/>
      <c r="AH2458" s="50"/>
      <c r="AI2458" s="50"/>
      <c r="AJ2458" s="50"/>
      <c r="AK2458" s="50"/>
      <c r="AL2458" s="50"/>
      <c r="AM2458" s="50"/>
      <c r="AN2458" s="50"/>
      <c r="AO2458" s="50"/>
      <c r="AP2458" s="138" t="str">
        <f>IF(NOT($AS2458=$AS2459),ROW(),"")</f>
        <v/>
      </c>
      <c r="AQ2458" s="20" t="str">
        <f>IF(NOT(AS2458=AS2459),AS2459,"")</f>
        <v/>
      </c>
      <c r="AR2458" s="20" t="str">
        <f>INDEX($AB$15:$AM$15,MATCH($AS2458,$AB$11:$AM$11,0))</f>
        <v>in</v>
      </c>
      <c r="AS2458" s="20" t="str">
        <f>LEFT(AT2458,4)</f>
        <v>2009</v>
      </c>
      <c r="AT2458" s="139" t="str">
        <f>LEFT(B2458,6)</f>
        <v>200908</v>
      </c>
    </row>
    <row r="2459" spans="2:46" x14ac:dyDescent="0.25">
      <c r="B2459" s="11">
        <f>'Market Data'!B2445</f>
        <v>20090806</v>
      </c>
      <c r="C2459" s="2">
        <f>'Market Data'!C2445</f>
        <v>5677</v>
      </c>
      <c r="D2459" s="2">
        <f>'Market Data'!D2445</f>
        <v>5704</v>
      </c>
      <c r="E2459" s="2">
        <f>'Market Data'!E2445</f>
        <v>5619</v>
      </c>
      <c r="F2459" s="12">
        <f>'Market Data'!F2445</f>
        <v>5635</v>
      </c>
      <c r="H2459" s="151">
        <f t="shared" si="365"/>
        <v>2441</v>
      </c>
      <c r="I2459" s="244">
        <f ca="1">IF($H2459&lt;($J$6+1),"",PFE(OFFSET($F2459,0,0,-$J$6)))</f>
        <v>0.18259236034864074</v>
      </c>
      <c r="J2459" s="19"/>
      <c r="K2459" s="139" t="str">
        <f t="shared" ca="1" si="366"/>
        <v>Long</v>
      </c>
      <c r="L2459" s="243" t="e">
        <f t="shared" ca="1" si="361"/>
        <v>#N/A</v>
      </c>
      <c r="M2459" s="242" t="e">
        <f t="shared" ca="1" si="362"/>
        <v>#N/A</v>
      </c>
      <c r="N2459" s="20"/>
      <c r="O2459" s="74">
        <f t="shared" ca="1" si="367"/>
        <v>1</v>
      </c>
      <c r="P2459" s="75">
        <f t="shared" ca="1" si="359"/>
        <v>0</v>
      </c>
      <c r="Q2459" s="76" t="str">
        <f t="shared" ca="1" si="363"/>
        <v/>
      </c>
      <c r="R2459" s="75"/>
      <c r="S2459" s="77">
        <f t="shared" ca="1" si="360"/>
        <v>1</v>
      </c>
      <c r="T2459" s="78"/>
      <c r="U2459" s="81">
        <f t="shared" ca="1" si="368"/>
        <v>87.5</v>
      </c>
      <c r="V2459" s="82">
        <f t="shared" ca="1" si="364"/>
        <v>226131.37999999968</v>
      </c>
      <c r="W2459" s="50"/>
      <c r="X2459" s="50"/>
      <c r="Y2459" s="50"/>
      <c r="Z2459" s="50"/>
      <c r="AA2459" s="50"/>
      <c r="AG2459" s="50"/>
      <c r="AH2459" s="50"/>
      <c r="AI2459" s="50"/>
      <c r="AJ2459" s="50"/>
      <c r="AK2459" s="50"/>
      <c r="AL2459" s="50"/>
      <c r="AM2459" s="50"/>
      <c r="AN2459" s="50"/>
      <c r="AO2459" s="50"/>
      <c r="AP2459" s="138" t="str">
        <f>IF(NOT($AS2459=$AS2460),ROW(),"")</f>
        <v/>
      </c>
      <c r="AQ2459" s="20" t="str">
        <f>IF(NOT(AS2459=AS2460),AS2460,"")</f>
        <v/>
      </c>
      <c r="AR2459" s="20" t="str">
        <f>INDEX($AB$15:$AM$15,MATCH($AS2459,$AB$11:$AM$11,0))</f>
        <v>in</v>
      </c>
      <c r="AS2459" s="20" t="str">
        <f>LEFT(AT2459,4)</f>
        <v>2009</v>
      </c>
      <c r="AT2459" s="139" t="str">
        <f>LEFT(B2459,6)</f>
        <v>200908</v>
      </c>
    </row>
    <row r="2460" spans="2:46" x14ac:dyDescent="0.25">
      <c r="B2460" s="11">
        <f>'Market Data'!B2446</f>
        <v>20090807</v>
      </c>
      <c r="C2460" s="2">
        <f>'Market Data'!C2446</f>
        <v>5641</v>
      </c>
      <c r="D2460" s="2">
        <f>'Market Data'!D2446</f>
        <v>5760.5</v>
      </c>
      <c r="E2460" s="2">
        <f>'Market Data'!E2446</f>
        <v>5592.5</v>
      </c>
      <c r="F2460" s="12">
        <f>'Market Data'!F2446</f>
        <v>5740</v>
      </c>
      <c r="H2460" s="151">
        <f t="shared" si="365"/>
        <v>2442</v>
      </c>
      <c r="I2460" s="244">
        <f ca="1">IF($H2460&lt;($J$6+1),"",PFE(OFFSET($F2460,0,0,-$J$6)))</f>
        <v>0.18228354858315973</v>
      </c>
      <c r="J2460" s="19"/>
      <c r="K2460" s="139" t="str">
        <f t="shared" ca="1" si="366"/>
        <v>Long</v>
      </c>
      <c r="L2460" s="243" t="e">
        <f t="shared" ca="1" si="361"/>
        <v>#N/A</v>
      </c>
      <c r="M2460" s="242" t="e">
        <f t="shared" ca="1" si="362"/>
        <v>#N/A</v>
      </c>
      <c r="N2460" s="20"/>
      <c r="O2460" s="74">
        <f t="shared" ca="1" si="367"/>
        <v>1</v>
      </c>
      <c r="P2460" s="75">
        <f t="shared" ca="1" si="359"/>
        <v>0</v>
      </c>
      <c r="Q2460" s="76" t="str">
        <f t="shared" ca="1" si="363"/>
        <v/>
      </c>
      <c r="R2460" s="75"/>
      <c r="S2460" s="77">
        <f t="shared" ca="1" si="360"/>
        <v>1</v>
      </c>
      <c r="T2460" s="78"/>
      <c r="U2460" s="81">
        <f t="shared" ca="1" si="368"/>
        <v>3675</v>
      </c>
      <c r="V2460" s="82">
        <f t="shared" ca="1" si="364"/>
        <v>229806.37999999968</v>
      </c>
      <c r="W2460" s="50"/>
      <c r="X2460" s="50"/>
      <c r="Y2460" s="50"/>
      <c r="Z2460" s="50"/>
      <c r="AA2460" s="50"/>
      <c r="AG2460" s="50"/>
      <c r="AH2460" s="50"/>
      <c r="AI2460" s="50"/>
      <c r="AJ2460" s="50"/>
      <c r="AK2460" s="50"/>
      <c r="AL2460" s="50"/>
      <c r="AM2460" s="50"/>
      <c r="AN2460" s="50"/>
      <c r="AO2460" s="50"/>
      <c r="AP2460" s="138" t="str">
        <f>IF(NOT($AS2460=$AS2461),ROW(),"")</f>
        <v/>
      </c>
      <c r="AQ2460" s="20" t="str">
        <f>IF(NOT(AS2460=AS2461),AS2461,"")</f>
        <v/>
      </c>
      <c r="AR2460" s="20" t="str">
        <f>INDEX($AB$15:$AM$15,MATCH($AS2460,$AB$11:$AM$11,0))</f>
        <v>in</v>
      </c>
      <c r="AS2460" s="20" t="str">
        <f>LEFT(AT2460,4)</f>
        <v>2009</v>
      </c>
      <c r="AT2460" s="139" t="str">
        <f>LEFT(B2460,6)</f>
        <v>200908</v>
      </c>
    </row>
    <row r="2461" spans="2:46" x14ac:dyDescent="0.25">
      <c r="B2461" s="11">
        <f>'Market Data'!B2447</f>
        <v>20090810</v>
      </c>
      <c r="C2461" s="2">
        <f>'Market Data'!C2447</f>
        <v>5707</v>
      </c>
      <c r="D2461" s="2">
        <f>'Market Data'!D2447</f>
        <v>5723</v>
      </c>
      <c r="E2461" s="2">
        <f>'Market Data'!E2447</f>
        <v>5668.5</v>
      </c>
      <c r="F2461" s="12">
        <f>'Market Data'!F2447</f>
        <v>5684</v>
      </c>
      <c r="H2461" s="151">
        <f t="shared" si="365"/>
        <v>2443</v>
      </c>
      <c r="I2461" s="244">
        <f ca="1">IF($H2461&lt;($J$6+1),"",PFE(OFFSET($F2461,0,0,-$J$6)))</f>
        <v>0.16513776733985169</v>
      </c>
      <c r="J2461" s="19"/>
      <c r="K2461" s="139" t="str">
        <f t="shared" ca="1" si="366"/>
        <v>Long</v>
      </c>
      <c r="L2461" s="243" t="e">
        <f t="shared" ca="1" si="361"/>
        <v>#N/A</v>
      </c>
      <c r="M2461" s="242" t="e">
        <f t="shared" ca="1" si="362"/>
        <v>#N/A</v>
      </c>
      <c r="N2461" s="20"/>
      <c r="O2461" s="74">
        <f t="shared" ca="1" si="367"/>
        <v>1</v>
      </c>
      <c r="P2461" s="75">
        <f t="shared" ca="1" si="359"/>
        <v>0</v>
      </c>
      <c r="Q2461" s="76" t="str">
        <f t="shared" ca="1" si="363"/>
        <v/>
      </c>
      <c r="R2461" s="75"/>
      <c r="S2461" s="77">
        <f t="shared" ca="1" si="360"/>
        <v>1</v>
      </c>
      <c r="T2461" s="78"/>
      <c r="U2461" s="81">
        <f t="shared" ca="1" si="368"/>
        <v>-1960</v>
      </c>
      <c r="V2461" s="82">
        <f t="shared" ca="1" si="364"/>
        <v>227846.37999999968</v>
      </c>
      <c r="W2461" s="50"/>
      <c r="X2461" s="50"/>
      <c r="Y2461" s="50"/>
      <c r="Z2461" s="50"/>
      <c r="AA2461" s="50"/>
      <c r="AG2461" s="50"/>
      <c r="AH2461" s="50"/>
      <c r="AI2461" s="50"/>
      <c r="AJ2461" s="50"/>
      <c r="AK2461" s="50"/>
      <c r="AL2461" s="50"/>
      <c r="AM2461" s="50"/>
      <c r="AN2461" s="50"/>
      <c r="AO2461" s="50"/>
      <c r="AP2461" s="138" t="str">
        <f>IF(NOT($AS2461=$AS2462),ROW(),"")</f>
        <v/>
      </c>
      <c r="AQ2461" s="20" t="str">
        <f>IF(NOT(AS2461=AS2462),AS2462,"")</f>
        <v/>
      </c>
      <c r="AR2461" s="20" t="str">
        <f>INDEX($AB$15:$AM$15,MATCH($AS2461,$AB$11:$AM$11,0))</f>
        <v>in</v>
      </c>
      <c r="AS2461" s="20" t="str">
        <f>LEFT(AT2461,4)</f>
        <v>2009</v>
      </c>
      <c r="AT2461" s="139" t="str">
        <f>LEFT(B2461,6)</f>
        <v>200908</v>
      </c>
    </row>
    <row r="2462" spans="2:46" x14ac:dyDescent="0.25">
      <c r="B2462" s="11">
        <f>'Market Data'!B2448</f>
        <v>20090811</v>
      </c>
      <c r="C2462" s="2">
        <f>'Market Data'!C2448</f>
        <v>5712</v>
      </c>
      <c r="D2462" s="2">
        <f>'Market Data'!D2448</f>
        <v>5734</v>
      </c>
      <c r="E2462" s="2">
        <f>'Market Data'!E2448</f>
        <v>5549.5</v>
      </c>
      <c r="F2462" s="12">
        <f>'Market Data'!F2448</f>
        <v>5570</v>
      </c>
      <c r="H2462" s="151">
        <f t="shared" si="365"/>
        <v>2444</v>
      </c>
      <c r="I2462" s="244">
        <f ca="1">IF($H2462&lt;($J$6+1),"",PFE(OFFSET($F2462,0,0,-$J$6)))</f>
        <v>0.13217227247515514</v>
      </c>
      <c r="J2462" s="19"/>
      <c r="K2462" s="139" t="str">
        <f t="shared" ca="1" si="366"/>
        <v>Long</v>
      </c>
      <c r="L2462" s="243" t="e">
        <f t="shared" ca="1" si="361"/>
        <v>#N/A</v>
      </c>
      <c r="M2462" s="242" t="e">
        <f t="shared" ca="1" si="362"/>
        <v>#N/A</v>
      </c>
      <c r="N2462" s="20"/>
      <c r="O2462" s="74">
        <f t="shared" ca="1" si="367"/>
        <v>1</v>
      </c>
      <c r="P2462" s="75">
        <f t="shared" ca="1" si="359"/>
        <v>0</v>
      </c>
      <c r="Q2462" s="76" t="str">
        <f t="shared" ca="1" si="363"/>
        <v/>
      </c>
      <c r="R2462" s="75"/>
      <c r="S2462" s="77">
        <f t="shared" ca="1" si="360"/>
        <v>1</v>
      </c>
      <c r="T2462" s="78"/>
      <c r="U2462" s="81">
        <f t="shared" ca="1" si="368"/>
        <v>-3990</v>
      </c>
      <c r="V2462" s="82">
        <f t="shared" ca="1" si="364"/>
        <v>223856.37999999968</v>
      </c>
      <c r="W2462" s="50"/>
      <c r="X2462" s="50"/>
      <c r="Y2462" s="50"/>
      <c r="Z2462" s="50"/>
      <c r="AA2462" s="50"/>
      <c r="AG2462" s="50"/>
      <c r="AH2462" s="50"/>
      <c r="AI2462" s="50"/>
      <c r="AJ2462" s="50"/>
      <c r="AK2462" s="50"/>
      <c r="AL2462" s="50"/>
      <c r="AM2462" s="50"/>
      <c r="AN2462" s="50"/>
      <c r="AO2462" s="50"/>
      <c r="AP2462" s="138" t="str">
        <f>IF(NOT($AS2462=$AS2463),ROW(),"")</f>
        <v/>
      </c>
      <c r="AQ2462" s="20" t="str">
        <f>IF(NOT(AS2462=AS2463),AS2463,"")</f>
        <v/>
      </c>
      <c r="AR2462" s="20" t="str">
        <f>INDEX($AB$15:$AM$15,MATCH($AS2462,$AB$11:$AM$11,0))</f>
        <v>in</v>
      </c>
      <c r="AS2462" s="20" t="str">
        <f>LEFT(AT2462,4)</f>
        <v>2009</v>
      </c>
      <c r="AT2462" s="139" t="str">
        <f>LEFT(B2462,6)</f>
        <v>200908</v>
      </c>
    </row>
    <row r="2463" spans="2:46" x14ac:dyDescent="0.25">
      <c r="B2463" s="11">
        <f>'Market Data'!B2449</f>
        <v>20090812</v>
      </c>
      <c r="C2463" s="2">
        <f>'Market Data'!C2449</f>
        <v>5591.5</v>
      </c>
      <c r="D2463" s="2">
        <f>'Market Data'!D2449</f>
        <v>5649</v>
      </c>
      <c r="E2463" s="2">
        <f>'Market Data'!E2449</f>
        <v>5531.5</v>
      </c>
      <c r="F2463" s="12">
        <f>'Market Data'!F2449</f>
        <v>5633</v>
      </c>
      <c r="H2463" s="151">
        <f t="shared" si="365"/>
        <v>2445</v>
      </c>
      <c r="I2463" s="244">
        <f ca="1">IF($H2463&lt;($J$6+1),"",PFE(OFFSET($F2463,0,0,-$J$6)))</f>
        <v>0.13633285950496582</v>
      </c>
      <c r="J2463" s="19"/>
      <c r="K2463" s="139" t="str">
        <f t="shared" ca="1" si="366"/>
        <v>Long</v>
      </c>
      <c r="L2463" s="243" t="e">
        <f t="shared" ca="1" si="361"/>
        <v>#N/A</v>
      </c>
      <c r="M2463" s="242" t="e">
        <f t="shared" ca="1" si="362"/>
        <v>#N/A</v>
      </c>
      <c r="N2463" s="20"/>
      <c r="O2463" s="74">
        <f t="shared" ca="1" si="367"/>
        <v>1</v>
      </c>
      <c r="P2463" s="75">
        <f t="shared" ca="1" si="359"/>
        <v>0</v>
      </c>
      <c r="Q2463" s="76" t="str">
        <f t="shared" ca="1" si="363"/>
        <v/>
      </c>
      <c r="R2463" s="75"/>
      <c r="S2463" s="77">
        <f t="shared" ca="1" si="360"/>
        <v>1</v>
      </c>
      <c r="T2463" s="78"/>
      <c r="U2463" s="81">
        <f t="shared" ca="1" si="368"/>
        <v>2205</v>
      </c>
      <c r="V2463" s="82">
        <f t="shared" ca="1" si="364"/>
        <v>226061.37999999968</v>
      </c>
      <c r="W2463" s="50"/>
      <c r="X2463" s="50"/>
      <c r="Y2463" s="50"/>
      <c r="Z2463" s="50"/>
      <c r="AA2463" s="50"/>
      <c r="AG2463" s="50"/>
      <c r="AH2463" s="50"/>
      <c r="AI2463" s="50"/>
      <c r="AJ2463" s="50"/>
      <c r="AK2463" s="50"/>
      <c r="AL2463" s="50"/>
      <c r="AM2463" s="50"/>
      <c r="AN2463" s="50"/>
      <c r="AO2463" s="50"/>
      <c r="AP2463" s="138" t="str">
        <f>IF(NOT($AS2463=$AS2464),ROW(),"")</f>
        <v/>
      </c>
      <c r="AQ2463" s="20" t="str">
        <f>IF(NOT(AS2463=AS2464),AS2464,"")</f>
        <v/>
      </c>
      <c r="AR2463" s="20" t="str">
        <f>INDEX($AB$15:$AM$15,MATCH($AS2463,$AB$11:$AM$11,0))</f>
        <v>in</v>
      </c>
      <c r="AS2463" s="20" t="str">
        <f>LEFT(AT2463,4)</f>
        <v>2009</v>
      </c>
      <c r="AT2463" s="139" t="str">
        <f>LEFT(B2463,6)</f>
        <v>200908</v>
      </c>
    </row>
    <row r="2464" spans="2:46" x14ac:dyDescent="0.25">
      <c r="B2464" s="11">
        <f>'Market Data'!B2450</f>
        <v>20090813</v>
      </c>
      <c r="C2464" s="2">
        <f>'Market Data'!C2450</f>
        <v>5638</v>
      </c>
      <c r="D2464" s="2">
        <f>'Market Data'!D2450</f>
        <v>5734</v>
      </c>
      <c r="E2464" s="2">
        <f>'Market Data'!E2450</f>
        <v>5629</v>
      </c>
      <c r="F2464" s="12">
        <f>'Market Data'!F2450</f>
        <v>5683</v>
      </c>
      <c r="H2464" s="151">
        <f t="shared" si="365"/>
        <v>2446</v>
      </c>
      <c r="I2464" s="244">
        <f ca="1">IF($H2464&lt;($J$6+1),"",PFE(OFFSET($F2464,0,0,-$J$6)))</f>
        <v>0.13473713810768312</v>
      </c>
      <c r="J2464" s="19"/>
      <c r="K2464" s="139" t="str">
        <f t="shared" ca="1" si="366"/>
        <v>Long</v>
      </c>
      <c r="L2464" s="243" t="e">
        <f t="shared" ca="1" si="361"/>
        <v>#N/A</v>
      </c>
      <c r="M2464" s="242" t="e">
        <f t="shared" ca="1" si="362"/>
        <v>#N/A</v>
      </c>
      <c r="N2464" s="20"/>
      <c r="O2464" s="74">
        <f t="shared" ca="1" si="367"/>
        <v>1</v>
      </c>
      <c r="P2464" s="75">
        <f t="shared" ca="1" si="359"/>
        <v>0</v>
      </c>
      <c r="Q2464" s="76" t="str">
        <f t="shared" ca="1" si="363"/>
        <v/>
      </c>
      <c r="R2464" s="75"/>
      <c r="S2464" s="77">
        <f t="shared" ca="1" si="360"/>
        <v>1</v>
      </c>
      <c r="T2464" s="78"/>
      <c r="U2464" s="81">
        <f t="shared" ca="1" si="368"/>
        <v>1750</v>
      </c>
      <c r="V2464" s="82">
        <f t="shared" ca="1" si="364"/>
        <v>227811.37999999968</v>
      </c>
      <c r="W2464" s="50"/>
      <c r="X2464" s="50"/>
      <c r="Y2464" s="50"/>
      <c r="Z2464" s="50"/>
      <c r="AA2464" s="50"/>
      <c r="AG2464" s="50"/>
      <c r="AH2464" s="50"/>
      <c r="AI2464" s="50"/>
      <c r="AJ2464" s="50"/>
      <c r="AK2464" s="50"/>
      <c r="AL2464" s="50"/>
      <c r="AM2464" s="50"/>
      <c r="AN2464" s="50"/>
      <c r="AO2464" s="50"/>
      <c r="AP2464" s="138" t="str">
        <f>IF(NOT($AS2464=$AS2465),ROW(),"")</f>
        <v/>
      </c>
      <c r="AQ2464" s="20" t="str">
        <f>IF(NOT(AS2464=AS2465),AS2465,"")</f>
        <v/>
      </c>
      <c r="AR2464" s="20" t="str">
        <f>INDEX($AB$15:$AM$15,MATCH($AS2464,$AB$11:$AM$11,0))</f>
        <v>in</v>
      </c>
      <c r="AS2464" s="20" t="str">
        <f>LEFT(AT2464,4)</f>
        <v>2009</v>
      </c>
      <c r="AT2464" s="139" t="str">
        <f>LEFT(B2464,6)</f>
        <v>200908</v>
      </c>
    </row>
    <row r="2465" spans="2:46" x14ac:dyDescent="0.25">
      <c r="B2465" s="11">
        <f>'Market Data'!B2451</f>
        <v>20090814</v>
      </c>
      <c r="C2465" s="2">
        <f>'Market Data'!C2451</f>
        <v>5677</v>
      </c>
      <c r="D2465" s="2">
        <f>'Market Data'!D2451</f>
        <v>5724.5</v>
      </c>
      <c r="E2465" s="2">
        <f>'Market Data'!E2451</f>
        <v>5569</v>
      </c>
      <c r="F2465" s="12">
        <f>'Market Data'!F2451</f>
        <v>5604</v>
      </c>
      <c r="H2465" s="151">
        <f t="shared" si="365"/>
        <v>2447</v>
      </c>
      <c r="I2465" s="244">
        <f ca="1">IF($H2465&lt;($J$6+1),"",PFE(OFFSET($F2465,0,0,-$J$6)))</f>
        <v>0.15571537649152356</v>
      </c>
      <c r="J2465" s="19"/>
      <c r="K2465" s="139" t="str">
        <f t="shared" ca="1" si="366"/>
        <v>Long</v>
      </c>
      <c r="L2465" s="243" t="e">
        <f t="shared" ca="1" si="361"/>
        <v>#N/A</v>
      </c>
      <c r="M2465" s="242" t="e">
        <f t="shared" ca="1" si="362"/>
        <v>#N/A</v>
      </c>
      <c r="N2465" s="20"/>
      <c r="O2465" s="74">
        <f t="shared" ca="1" si="367"/>
        <v>1</v>
      </c>
      <c r="P2465" s="75">
        <f t="shared" ca="1" si="359"/>
        <v>0</v>
      </c>
      <c r="Q2465" s="76" t="str">
        <f t="shared" ca="1" si="363"/>
        <v/>
      </c>
      <c r="R2465" s="75"/>
      <c r="S2465" s="77">
        <f t="shared" ca="1" si="360"/>
        <v>1</v>
      </c>
      <c r="T2465" s="78"/>
      <c r="U2465" s="81">
        <f t="shared" ca="1" si="368"/>
        <v>-2765</v>
      </c>
      <c r="V2465" s="82">
        <f t="shared" ca="1" si="364"/>
        <v>225046.37999999968</v>
      </c>
      <c r="W2465" s="50"/>
      <c r="X2465" s="50"/>
      <c r="Y2465" s="50"/>
      <c r="Z2465" s="50"/>
      <c r="AA2465" s="50"/>
      <c r="AG2465" s="50"/>
      <c r="AH2465" s="50"/>
      <c r="AI2465" s="50"/>
      <c r="AJ2465" s="50"/>
      <c r="AK2465" s="50"/>
      <c r="AL2465" s="50"/>
      <c r="AM2465" s="50"/>
      <c r="AN2465" s="50"/>
      <c r="AO2465" s="50"/>
      <c r="AP2465" s="138" t="str">
        <f>IF(NOT($AS2465=$AS2466),ROW(),"")</f>
        <v/>
      </c>
      <c r="AQ2465" s="20" t="str">
        <f>IF(NOT(AS2465=AS2466),AS2466,"")</f>
        <v/>
      </c>
      <c r="AR2465" s="20" t="str">
        <f>INDEX($AB$15:$AM$15,MATCH($AS2465,$AB$11:$AM$11,0))</f>
        <v>in</v>
      </c>
      <c r="AS2465" s="20" t="str">
        <f>LEFT(AT2465,4)</f>
        <v>2009</v>
      </c>
      <c r="AT2465" s="139" t="str">
        <f>LEFT(B2465,6)</f>
        <v>200908</v>
      </c>
    </row>
    <row r="2466" spans="2:46" x14ac:dyDescent="0.25">
      <c r="B2466" s="11">
        <f>'Market Data'!B2452</f>
        <v>20090817</v>
      </c>
      <c r="C2466" s="2">
        <f>'Market Data'!C2452</f>
        <v>5586</v>
      </c>
      <c r="D2466" s="2">
        <f>'Market Data'!D2452</f>
        <v>5586</v>
      </c>
      <c r="E2466" s="2">
        <f>'Market Data'!E2452</f>
        <v>5454</v>
      </c>
      <c r="F2466" s="12">
        <f>'Market Data'!F2452</f>
        <v>5486</v>
      </c>
      <c r="H2466" s="151">
        <f t="shared" si="365"/>
        <v>2448</v>
      </c>
      <c r="I2466" s="244">
        <f ca="1">IF($H2466&lt;($J$6+1),"",PFE(OFFSET($F2466,0,0,-$J$6)))</f>
        <v>0.12475849936482661</v>
      </c>
      <c r="J2466" s="19"/>
      <c r="K2466" s="139" t="str">
        <f t="shared" ca="1" si="366"/>
        <v>Long</v>
      </c>
      <c r="L2466" s="243" t="e">
        <f t="shared" ca="1" si="361"/>
        <v>#N/A</v>
      </c>
      <c r="M2466" s="242" t="e">
        <f t="shared" ca="1" si="362"/>
        <v>#N/A</v>
      </c>
      <c r="N2466" s="20"/>
      <c r="O2466" s="74">
        <f t="shared" ca="1" si="367"/>
        <v>1</v>
      </c>
      <c r="P2466" s="75">
        <f t="shared" ca="1" si="359"/>
        <v>0</v>
      </c>
      <c r="Q2466" s="76" t="str">
        <f t="shared" ca="1" si="363"/>
        <v/>
      </c>
      <c r="R2466" s="75"/>
      <c r="S2466" s="77">
        <f t="shared" ca="1" si="360"/>
        <v>1</v>
      </c>
      <c r="T2466" s="78"/>
      <c r="U2466" s="81">
        <f t="shared" ca="1" si="368"/>
        <v>-4130</v>
      </c>
      <c r="V2466" s="82">
        <f t="shared" ca="1" si="364"/>
        <v>220916.37999999968</v>
      </c>
      <c r="W2466" s="50"/>
      <c r="X2466" s="50"/>
      <c r="Y2466" s="50"/>
      <c r="Z2466" s="50"/>
      <c r="AA2466" s="50"/>
      <c r="AG2466" s="50"/>
      <c r="AH2466" s="50"/>
      <c r="AI2466" s="50"/>
      <c r="AJ2466" s="50"/>
      <c r="AK2466" s="50"/>
      <c r="AL2466" s="50"/>
      <c r="AM2466" s="50"/>
      <c r="AN2466" s="50"/>
      <c r="AO2466" s="50"/>
      <c r="AP2466" s="138" t="str">
        <f>IF(NOT($AS2466=$AS2467),ROW(),"")</f>
        <v/>
      </c>
      <c r="AQ2466" s="20" t="str">
        <f>IF(NOT(AS2466=AS2467),AS2467,"")</f>
        <v/>
      </c>
      <c r="AR2466" s="20" t="str">
        <f>INDEX($AB$15:$AM$15,MATCH($AS2466,$AB$11:$AM$11,0))</f>
        <v>in</v>
      </c>
      <c r="AS2466" s="20" t="str">
        <f>LEFT(AT2466,4)</f>
        <v>2009</v>
      </c>
      <c r="AT2466" s="139" t="str">
        <f>LEFT(B2466,6)</f>
        <v>200908</v>
      </c>
    </row>
    <row r="2467" spans="2:46" x14ac:dyDescent="0.25">
      <c r="B2467" s="11">
        <f>'Market Data'!B2453</f>
        <v>20090818</v>
      </c>
      <c r="C2467" s="2">
        <f>'Market Data'!C2453</f>
        <v>5512</v>
      </c>
      <c r="D2467" s="2">
        <f>'Market Data'!D2453</f>
        <v>5536</v>
      </c>
      <c r="E2467" s="2">
        <f>'Market Data'!E2453</f>
        <v>5475</v>
      </c>
      <c r="F2467" s="12">
        <f>'Market Data'!F2453</f>
        <v>5528</v>
      </c>
      <c r="H2467" s="151">
        <f t="shared" si="365"/>
        <v>2449</v>
      </c>
      <c r="I2467" s="244">
        <f ca="1">IF($H2467&lt;($J$6+1),"",PFE(OFFSET($F2467,0,0,-$J$6)))</f>
        <v>0.12411012659108824</v>
      </c>
      <c r="J2467" s="19"/>
      <c r="K2467" s="139" t="str">
        <f t="shared" ca="1" si="366"/>
        <v>Long</v>
      </c>
      <c r="L2467" s="243" t="e">
        <f t="shared" ca="1" si="361"/>
        <v>#N/A</v>
      </c>
      <c r="M2467" s="242" t="e">
        <f t="shared" ca="1" si="362"/>
        <v>#N/A</v>
      </c>
      <c r="N2467" s="20"/>
      <c r="O2467" s="74">
        <f t="shared" ca="1" si="367"/>
        <v>1</v>
      </c>
      <c r="P2467" s="75">
        <f t="shared" ca="1" si="359"/>
        <v>0</v>
      </c>
      <c r="Q2467" s="76" t="str">
        <f t="shared" ca="1" si="363"/>
        <v/>
      </c>
      <c r="R2467" s="75"/>
      <c r="S2467" s="77">
        <f t="shared" ca="1" si="360"/>
        <v>1</v>
      </c>
      <c r="T2467" s="78"/>
      <c r="U2467" s="81">
        <f t="shared" ca="1" si="368"/>
        <v>1470</v>
      </c>
      <c r="V2467" s="82">
        <f t="shared" ca="1" si="364"/>
        <v>222386.37999999968</v>
      </c>
      <c r="W2467" s="50"/>
      <c r="X2467" s="50"/>
      <c r="Y2467" s="50"/>
      <c r="Z2467" s="50"/>
      <c r="AA2467" s="50"/>
      <c r="AG2467" s="50"/>
      <c r="AH2467" s="50"/>
      <c r="AI2467" s="50"/>
      <c r="AJ2467" s="50"/>
      <c r="AK2467" s="50"/>
      <c r="AL2467" s="50"/>
      <c r="AM2467" s="50"/>
      <c r="AN2467" s="50"/>
      <c r="AO2467" s="50"/>
      <c r="AP2467" s="138" t="str">
        <f>IF(NOT($AS2467=$AS2468),ROW(),"")</f>
        <v/>
      </c>
      <c r="AQ2467" s="20" t="str">
        <f>IF(NOT(AS2467=AS2468),AS2468,"")</f>
        <v/>
      </c>
      <c r="AR2467" s="20" t="str">
        <f>INDEX($AB$15:$AM$15,MATCH($AS2467,$AB$11:$AM$11,0))</f>
        <v>in</v>
      </c>
      <c r="AS2467" s="20" t="str">
        <f>LEFT(AT2467,4)</f>
        <v>2009</v>
      </c>
      <c r="AT2467" s="139" t="str">
        <f>LEFT(B2467,6)</f>
        <v>200908</v>
      </c>
    </row>
    <row r="2468" spans="2:46" x14ac:dyDescent="0.25">
      <c r="B2468" s="11">
        <f>'Market Data'!B2454</f>
        <v>20090819</v>
      </c>
      <c r="C2468" s="2">
        <f>'Market Data'!C2454</f>
        <v>5497</v>
      </c>
      <c r="D2468" s="2">
        <f>'Market Data'!D2454</f>
        <v>5556.5</v>
      </c>
      <c r="E2468" s="2">
        <f>'Market Data'!E2454</f>
        <v>5437</v>
      </c>
      <c r="F2468" s="12">
        <f>'Market Data'!F2454</f>
        <v>5551</v>
      </c>
      <c r="H2468" s="151">
        <f t="shared" si="365"/>
        <v>2450</v>
      </c>
      <c r="I2468" s="244">
        <f ca="1">IF($H2468&lt;($J$6+1),"",PFE(OFFSET($F2468,0,0,-$J$6)))</f>
        <v>0.13411681734792905</v>
      </c>
      <c r="J2468" s="19"/>
      <c r="K2468" s="139" t="str">
        <f t="shared" ca="1" si="366"/>
        <v>Long</v>
      </c>
      <c r="L2468" s="243" t="e">
        <f t="shared" ca="1" si="361"/>
        <v>#N/A</v>
      </c>
      <c r="M2468" s="242" t="e">
        <f t="shared" ca="1" si="362"/>
        <v>#N/A</v>
      </c>
      <c r="N2468" s="20"/>
      <c r="O2468" s="74">
        <f t="shared" ca="1" si="367"/>
        <v>1</v>
      </c>
      <c r="P2468" s="75">
        <f t="shared" ca="1" si="359"/>
        <v>0</v>
      </c>
      <c r="Q2468" s="76" t="str">
        <f t="shared" ca="1" si="363"/>
        <v/>
      </c>
      <c r="R2468" s="75"/>
      <c r="S2468" s="77">
        <f t="shared" ca="1" si="360"/>
        <v>1</v>
      </c>
      <c r="T2468" s="78"/>
      <c r="U2468" s="81">
        <f t="shared" ca="1" si="368"/>
        <v>805</v>
      </c>
      <c r="V2468" s="82">
        <f t="shared" ca="1" si="364"/>
        <v>223191.37999999968</v>
      </c>
      <c r="W2468" s="50"/>
      <c r="X2468" s="50"/>
      <c r="Y2468" s="50"/>
      <c r="Z2468" s="50"/>
      <c r="AA2468" s="50"/>
      <c r="AG2468" s="50"/>
      <c r="AH2468" s="50"/>
      <c r="AI2468" s="50"/>
      <c r="AJ2468" s="50"/>
      <c r="AK2468" s="50"/>
      <c r="AL2468" s="50"/>
      <c r="AM2468" s="50"/>
      <c r="AN2468" s="50"/>
      <c r="AO2468" s="50"/>
      <c r="AP2468" s="138" t="str">
        <f>IF(NOT($AS2468=$AS2469),ROW(),"")</f>
        <v/>
      </c>
      <c r="AQ2468" s="20" t="str">
        <f>IF(NOT(AS2468=AS2469),AS2469,"")</f>
        <v/>
      </c>
      <c r="AR2468" s="20" t="str">
        <f>INDEX($AB$15:$AM$15,MATCH($AS2468,$AB$11:$AM$11,0))</f>
        <v>in</v>
      </c>
      <c r="AS2468" s="20" t="str">
        <f>LEFT(AT2468,4)</f>
        <v>2009</v>
      </c>
      <c r="AT2468" s="139" t="str">
        <f>LEFT(B2468,6)</f>
        <v>200908</v>
      </c>
    </row>
    <row r="2469" spans="2:46" x14ac:dyDescent="0.25">
      <c r="B2469" s="11">
        <f>'Market Data'!B2455</f>
        <v>20090820</v>
      </c>
      <c r="C2469" s="2">
        <f>'Market Data'!C2455</f>
        <v>5565</v>
      </c>
      <c r="D2469" s="2">
        <f>'Market Data'!D2455</f>
        <v>5604.5</v>
      </c>
      <c r="E2469" s="2">
        <f>'Market Data'!E2455</f>
        <v>5543</v>
      </c>
      <c r="F2469" s="12">
        <f>'Market Data'!F2455</f>
        <v>5590</v>
      </c>
      <c r="H2469" s="151">
        <f t="shared" si="365"/>
        <v>2451</v>
      </c>
      <c r="I2469" s="244">
        <f ca="1">IF($H2469&lt;($J$6+1),"",PFE(OFFSET($F2469,0,0,-$J$6)))</f>
        <v>0.12032961376726474</v>
      </c>
      <c r="J2469" s="19"/>
      <c r="K2469" s="139" t="str">
        <f t="shared" ca="1" si="366"/>
        <v>Long</v>
      </c>
      <c r="L2469" s="243" t="e">
        <f t="shared" ca="1" si="361"/>
        <v>#N/A</v>
      </c>
      <c r="M2469" s="242" t="e">
        <f t="shared" ca="1" si="362"/>
        <v>#N/A</v>
      </c>
      <c r="N2469" s="20"/>
      <c r="O2469" s="74">
        <f t="shared" ca="1" si="367"/>
        <v>1</v>
      </c>
      <c r="P2469" s="75">
        <f t="shared" ca="1" si="359"/>
        <v>0</v>
      </c>
      <c r="Q2469" s="76" t="str">
        <f t="shared" ca="1" si="363"/>
        <v/>
      </c>
      <c r="R2469" s="75"/>
      <c r="S2469" s="77">
        <f t="shared" ca="1" si="360"/>
        <v>1</v>
      </c>
      <c r="T2469" s="78"/>
      <c r="U2469" s="81">
        <f t="shared" ca="1" si="368"/>
        <v>1365</v>
      </c>
      <c r="V2469" s="82">
        <f t="shared" ca="1" si="364"/>
        <v>224556.37999999968</v>
      </c>
      <c r="W2469" s="50"/>
      <c r="X2469" s="50"/>
      <c r="Y2469" s="50"/>
      <c r="Z2469" s="50"/>
      <c r="AA2469" s="50"/>
      <c r="AG2469" s="50"/>
      <c r="AH2469" s="50"/>
      <c r="AI2469" s="50"/>
      <c r="AJ2469" s="50"/>
      <c r="AK2469" s="50"/>
      <c r="AL2469" s="50"/>
      <c r="AM2469" s="50"/>
      <c r="AN2469" s="50"/>
      <c r="AO2469" s="50"/>
      <c r="AP2469" s="138" t="str">
        <f>IF(NOT($AS2469=$AS2470),ROW(),"")</f>
        <v/>
      </c>
      <c r="AQ2469" s="20" t="str">
        <f>IF(NOT(AS2469=AS2470),AS2470,"")</f>
        <v/>
      </c>
      <c r="AR2469" s="20" t="str">
        <f>INDEX($AB$15:$AM$15,MATCH($AS2469,$AB$11:$AM$11,0))</f>
        <v>in</v>
      </c>
      <c r="AS2469" s="20" t="str">
        <f>LEFT(AT2469,4)</f>
        <v>2009</v>
      </c>
      <c r="AT2469" s="139" t="str">
        <f>LEFT(B2469,6)</f>
        <v>200908</v>
      </c>
    </row>
    <row r="2470" spans="2:46" x14ac:dyDescent="0.25">
      <c r="B2470" s="11">
        <f>'Market Data'!B2456</f>
        <v>20090821</v>
      </c>
      <c r="C2470" s="2">
        <f>'Market Data'!C2456</f>
        <v>5566</v>
      </c>
      <c r="D2470" s="2">
        <f>'Market Data'!D2456</f>
        <v>5758.5</v>
      </c>
      <c r="E2470" s="2">
        <f>'Market Data'!E2456</f>
        <v>5559</v>
      </c>
      <c r="F2470" s="12">
        <f>'Market Data'!F2456</f>
        <v>5739</v>
      </c>
      <c r="H2470" s="151">
        <f t="shared" si="365"/>
        <v>2452</v>
      </c>
      <c r="I2470" s="244">
        <f ca="1">IF($H2470&lt;($J$6+1),"",PFE(OFFSET($F2470,0,0,-$J$6)))</f>
        <v>0.14168919755451514</v>
      </c>
      <c r="J2470" s="19"/>
      <c r="K2470" s="139" t="str">
        <f t="shared" ca="1" si="366"/>
        <v>Long</v>
      </c>
      <c r="L2470" s="243" t="e">
        <f t="shared" ca="1" si="361"/>
        <v>#N/A</v>
      </c>
      <c r="M2470" s="242" t="e">
        <f t="shared" ca="1" si="362"/>
        <v>#N/A</v>
      </c>
      <c r="N2470" s="20"/>
      <c r="O2470" s="74">
        <f t="shared" ca="1" si="367"/>
        <v>1</v>
      </c>
      <c r="P2470" s="75">
        <f t="shared" ca="1" si="359"/>
        <v>0</v>
      </c>
      <c r="Q2470" s="76" t="str">
        <f t="shared" ca="1" si="363"/>
        <v/>
      </c>
      <c r="R2470" s="75"/>
      <c r="S2470" s="77">
        <f t="shared" ca="1" si="360"/>
        <v>1</v>
      </c>
      <c r="T2470" s="78"/>
      <c r="U2470" s="81">
        <f t="shared" ca="1" si="368"/>
        <v>5215</v>
      </c>
      <c r="V2470" s="82">
        <f t="shared" ca="1" si="364"/>
        <v>229771.37999999968</v>
      </c>
      <c r="W2470" s="50"/>
      <c r="X2470" s="50"/>
      <c r="Y2470" s="50"/>
      <c r="Z2470" s="50"/>
      <c r="AA2470" s="50"/>
      <c r="AG2470" s="50"/>
      <c r="AH2470" s="50"/>
      <c r="AI2470" s="50"/>
      <c r="AJ2470" s="50"/>
      <c r="AK2470" s="50"/>
      <c r="AL2470" s="50"/>
      <c r="AM2470" s="50"/>
      <c r="AN2470" s="50"/>
      <c r="AO2470" s="50"/>
      <c r="AP2470" s="138" t="str">
        <f>IF(NOT($AS2470=$AS2471),ROW(),"")</f>
        <v/>
      </c>
      <c r="AQ2470" s="20" t="str">
        <f>IF(NOT(AS2470=AS2471),AS2471,"")</f>
        <v/>
      </c>
      <c r="AR2470" s="20" t="str">
        <f>INDEX($AB$15:$AM$15,MATCH($AS2470,$AB$11:$AM$11,0))</f>
        <v>in</v>
      </c>
      <c r="AS2470" s="20" t="str">
        <f>LEFT(AT2470,4)</f>
        <v>2009</v>
      </c>
      <c r="AT2470" s="139" t="str">
        <f>LEFT(B2470,6)</f>
        <v>200908</v>
      </c>
    </row>
    <row r="2471" spans="2:46" x14ac:dyDescent="0.25">
      <c r="B2471" s="11">
        <f>'Market Data'!B2457</f>
        <v>20090824</v>
      </c>
      <c r="C2471" s="2">
        <f>'Market Data'!C2457</f>
        <v>5770</v>
      </c>
      <c r="D2471" s="2">
        <f>'Market Data'!D2457</f>
        <v>5811</v>
      </c>
      <c r="E2471" s="2">
        <f>'Market Data'!E2457</f>
        <v>5748</v>
      </c>
      <c r="F2471" s="12">
        <f>'Market Data'!F2457</f>
        <v>5778</v>
      </c>
      <c r="H2471" s="151">
        <f t="shared" si="365"/>
        <v>2453</v>
      </c>
      <c r="I2471" s="244">
        <f ca="1">IF($H2471&lt;($J$6+1),"",PFE(OFFSET($F2471,0,0,-$J$6)))</f>
        <v>0.16251811017371173</v>
      </c>
      <c r="J2471" s="19"/>
      <c r="K2471" s="139" t="str">
        <f t="shared" ca="1" si="366"/>
        <v>Long</v>
      </c>
      <c r="L2471" s="243" t="e">
        <f t="shared" ca="1" si="361"/>
        <v>#N/A</v>
      </c>
      <c r="M2471" s="242" t="e">
        <f t="shared" ca="1" si="362"/>
        <v>#N/A</v>
      </c>
      <c r="N2471" s="20"/>
      <c r="O2471" s="74">
        <f t="shared" ca="1" si="367"/>
        <v>1</v>
      </c>
      <c r="P2471" s="75">
        <f t="shared" ca="1" si="359"/>
        <v>0</v>
      </c>
      <c r="Q2471" s="76" t="str">
        <f t="shared" ca="1" si="363"/>
        <v/>
      </c>
      <c r="R2471" s="75"/>
      <c r="S2471" s="77">
        <f t="shared" ca="1" si="360"/>
        <v>1</v>
      </c>
      <c r="T2471" s="78"/>
      <c r="U2471" s="81">
        <f t="shared" ca="1" si="368"/>
        <v>1365</v>
      </c>
      <c r="V2471" s="82">
        <f t="shared" ca="1" si="364"/>
        <v>231136.37999999968</v>
      </c>
      <c r="W2471" s="50"/>
      <c r="X2471" s="50"/>
      <c r="Y2471" s="50"/>
      <c r="Z2471" s="50"/>
      <c r="AA2471" s="50"/>
      <c r="AG2471" s="50"/>
      <c r="AH2471" s="50"/>
      <c r="AI2471" s="50"/>
      <c r="AJ2471" s="50"/>
      <c r="AK2471" s="50"/>
      <c r="AL2471" s="50"/>
      <c r="AM2471" s="50"/>
      <c r="AN2471" s="50"/>
      <c r="AO2471" s="50"/>
      <c r="AP2471" s="138" t="str">
        <f>IF(NOT($AS2471=$AS2472),ROW(),"")</f>
        <v/>
      </c>
      <c r="AQ2471" s="20" t="str">
        <f>IF(NOT(AS2471=AS2472),AS2472,"")</f>
        <v/>
      </c>
      <c r="AR2471" s="20" t="str">
        <f>INDEX($AB$15:$AM$15,MATCH($AS2471,$AB$11:$AM$11,0))</f>
        <v>in</v>
      </c>
      <c r="AS2471" s="20" t="str">
        <f>LEFT(AT2471,4)</f>
        <v>2009</v>
      </c>
      <c r="AT2471" s="139" t="str">
        <f>LEFT(B2471,6)</f>
        <v>200908</v>
      </c>
    </row>
    <row r="2472" spans="2:46" x14ac:dyDescent="0.25">
      <c r="B2472" s="11">
        <f>'Market Data'!B2458</f>
        <v>20090825</v>
      </c>
      <c r="C2472" s="2">
        <f>'Market Data'!C2458</f>
        <v>5746</v>
      </c>
      <c r="D2472" s="2">
        <f>'Market Data'!D2458</f>
        <v>5855.5</v>
      </c>
      <c r="E2472" s="2">
        <f>'Market Data'!E2458</f>
        <v>5737.5</v>
      </c>
      <c r="F2472" s="12">
        <f>'Market Data'!F2458</f>
        <v>5827.5</v>
      </c>
      <c r="H2472" s="151">
        <f t="shared" si="365"/>
        <v>2454</v>
      </c>
      <c r="I2472" s="244">
        <f ca="1">IF($H2472&lt;($J$6+1),"",PFE(OFFSET($F2472,0,0,-$J$6)))</f>
        <v>0.15783268367842754</v>
      </c>
      <c r="J2472" s="19"/>
      <c r="K2472" s="139" t="str">
        <f t="shared" ca="1" si="366"/>
        <v>Long</v>
      </c>
      <c r="L2472" s="243" t="e">
        <f t="shared" ca="1" si="361"/>
        <v>#N/A</v>
      </c>
      <c r="M2472" s="242" t="e">
        <f t="shared" ca="1" si="362"/>
        <v>#N/A</v>
      </c>
      <c r="N2472" s="20"/>
      <c r="O2472" s="74">
        <f t="shared" ca="1" si="367"/>
        <v>1</v>
      </c>
      <c r="P2472" s="75">
        <f t="shared" ca="1" si="359"/>
        <v>0</v>
      </c>
      <c r="Q2472" s="76" t="str">
        <f t="shared" ca="1" si="363"/>
        <v/>
      </c>
      <c r="R2472" s="75"/>
      <c r="S2472" s="77">
        <f t="shared" ca="1" si="360"/>
        <v>1</v>
      </c>
      <c r="T2472" s="78"/>
      <c r="U2472" s="81">
        <f t="shared" ca="1" si="368"/>
        <v>1732.5</v>
      </c>
      <c r="V2472" s="82">
        <f t="shared" ca="1" si="364"/>
        <v>232868.87999999968</v>
      </c>
      <c r="W2472" s="50"/>
      <c r="X2472" s="50"/>
      <c r="Y2472" s="50"/>
      <c r="Z2472" s="50"/>
      <c r="AA2472" s="50"/>
      <c r="AG2472" s="50"/>
      <c r="AH2472" s="50"/>
      <c r="AI2472" s="50"/>
      <c r="AJ2472" s="50"/>
      <c r="AK2472" s="50"/>
      <c r="AL2472" s="50"/>
      <c r="AM2472" s="50"/>
      <c r="AN2472" s="50"/>
      <c r="AO2472" s="50"/>
      <c r="AP2472" s="138" t="str">
        <f>IF(NOT($AS2472=$AS2473),ROW(),"")</f>
        <v/>
      </c>
      <c r="AQ2472" s="20" t="str">
        <f>IF(NOT(AS2472=AS2473),AS2473,"")</f>
        <v/>
      </c>
      <c r="AR2472" s="20" t="str">
        <f>INDEX($AB$15:$AM$15,MATCH($AS2472,$AB$11:$AM$11,0))</f>
        <v>in</v>
      </c>
      <c r="AS2472" s="20" t="str">
        <f>LEFT(AT2472,4)</f>
        <v>2009</v>
      </c>
      <c r="AT2472" s="139" t="str">
        <f>LEFT(B2472,6)</f>
        <v>200908</v>
      </c>
    </row>
    <row r="2473" spans="2:46" x14ac:dyDescent="0.25">
      <c r="B2473" s="11">
        <f>'Market Data'!B2459</f>
        <v>20090826</v>
      </c>
      <c r="C2473" s="2">
        <f>'Market Data'!C2459</f>
        <v>5827</v>
      </c>
      <c r="D2473" s="2">
        <f>'Market Data'!D2459</f>
        <v>5851</v>
      </c>
      <c r="E2473" s="2">
        <f>'Market Data'!E2459</f>
        <v>5778</v>
      </c>
      <c r="F2473" s="12">
        <f>'Market Data'!F2459</f>
        <v>5806</v>
      </c>
      <c r="H2473" s="151">
        <f t="shared" si="365"/>
        <v>2455</v>
      </c>
      <c r="I2473" s="244">
        <f ca="1">IF($H2473&lt;($J$6+1),"",PFE(OFFSET($F2473,0,0,-$J$6)))</f>
        <v>0.14599091807440862</v>
      </c>
      <c r="J2473" s="19"/>
      <c r="K2473" s="139" t="str">
        <f t="shared" ca="1" si="366"/>
        <v>Long</v>
      </c>
      <c r="L2473" s="243" t="e">
        <f t="shared" ca="1" si="361"/>
        <v>#N/A</v>
      </c>
      <c r="M2473" s="242" t="e">
        <f t="shared" ca="1" si="362"/>
        <v>#N/A</v>
      </c>
      <c r="N2473" s="20"/>
      <c r="O2473" s="74">
        <f t="shared" ca="1" si="367"/>
        <v>1</v>
      </c>
      <c r="P2473" s="75">
        <f t="shared" ca="1" si="359"/>
        <v>0</v>
      </c>
      <c r="Q2473" s="76" t="str">
        <f t="shared" ca="1" si="363"/>
        <v/>
      </c>
      <c r="R2473" s="75"/>
      <c r="S2473" s="77">
        <f t="shared" ca="1" si="360"/>
        <v>1</v>
      </c>
      <c r="T2473" s="78"/>
      <c r="U2473" s="81">
        <f t="shared" ca="1" si="368"/>
        <v>-752.5</v>
      </c>
      <c r="V2473" s="82">
        <f t="shared" ca="1" si="364"/>
        <v>232116.37999999968</v>
      </c>
      <c r="W2473" s="50"/>
      <c r="X2473" s="50"/>
      <c r="Y2473" s="50"/>
      <c r="Z2473" s="50"/>
      <c r="AA2473" s="50"/>
      <c r="AG2473" s="50"/>
      <c r="AH2473" s="50"/>
      <c r="AI2473" s="50"/>
      <c r="AJ2473" s="50"/>
      <c r="AK2473" s="50"/>
      <c r="AL2473" s="50"/>
      <c r="AM2473" s="50"/>
      <c r="AN2473" s="50"/>
      <c r="AO2473" s="50"/>
      <c r="AP2473" s="138" t="str">
        <f>IF(NOT($AS2473=$AS2474),ROW(),"")</f>
        <v/>
      </c>
      <c r="AQ2473" s="20" t="str">
        <f>IF(NOT(AS2473=AS2474),AS2474,"")</f>
        <v/>
      </c>
      <c r="AR2473" s="20" t="str">
        <f>INDEX($AB$15:$AM$15,MATCH($AS2473,$AB$11:$AM$11,0))</f>
        <v>in</v>
      </c>
      <c r="AS2473" s="20" t="str">
        <f>LEFT(AT2473,4)</f>
        <v>2009</v>
      </c>
      <c r="AT2473" s="139" t="str">
        <f>LEFT(B2473,6)</f>
        <v>200908</v>
      </c>
    </row>
    <row r="2474" spans="2:46" x14ac:dyDescent="0.25">
      <c r="B2474" s="11">
        <f>'Market Data'!B2460</f>
        <v>20090827</v>
      </c>
      <c r="C2474" s="2">
        <f>'Market Data'!C2460</f>
        <v>5791</v>
      </c>
      <c r="D2474" s="2">
        <f>'Market Data'!D2460</f>
        <v>5820.5</v>
      </c>
      <c r="E2474" s="2">
        <f>'Market Data'!E2460</f>
        <v>5709</v>
      </c>
      <c r="F2474" s="12">
        <f>'Market Data'!F2460</f>
        <v>5780.5</v>
      </c>
      <c r="H2474" s="151">
        <f t="shared" si="365"/>
        <v>2456</v>
      </c>
      <c r="I2474" s="244">
        <f ca="1">IF($H2474&lt;($J$6+1),"",PFE(OFFSET($F2474,0,0,-$J$6)))</f>
        <v>0.11808076567845913</v>
      </c>
      <c r="J2474" s="19"/>
      <c r="K2474" s="139" t="str">
        <f t="shared" ca="1" si="366"/>
        <v>Long</v>
      </c>
      <c r="L2474" s="243" t="e">
        <f t="shared" ca="1" si="361"/>
        <v>#N/A</v>
      </c>
      <c r="M2474" s="242" t="e">
        <f t="shared" ca="1" si="362"/>
        <v>#N/A</v>
      </c>
      <c r="N2474" s="20"/>
      <c r="O2474" s="74">
        <f t="shared" ca="1" si="367"/>
        <v>1</v>
      </c>
      <c r="P2474" s="75">
        <f t="shared" ca="1" si="359"/>
        <v>0</v>
      </c>
      <c r="Q2474" s="76" t="str">
        <f t="shared" ca="1" si="363"/>
        <v/>
      </c>
      <c r="R2474" s="75"/>
      <c r="S2474" s="77">
        <f t="shared" ca="1" si="360"/>
        <v>1</v>
      </c>
      <c r="T2474" s="78"/>
      <c r="U2474" s="81">
        <f t="shared" ca="1" si="368"/>
        <v>-892.5</v>
      </c>
      <c r="V2474" s="82">
        <f t="shared" ca="1" si="364"/>
        <v>231223.87999999968</v>
      </c>
      <c r="W2474" s="50"/>
      <c r="X2474" s="50"/>
      <c r="Y2474" s="50"/>
      <c r="Z2474" s="50"/>
      <c r="AA2474" s="50"/>
      <c r="AG2474" s="50"/>
      <c r="AH2474" s="50"/>
      <c r="AI2474" s="50"/>
      <c r="AJ2474" s="50"/>
      <c r="AK2474" s="50"/>
      <c r="AL2474" s="50"/>
      <c r="AM2474" s="50"/>
      <c r="AN2474" s="50"/>
      <c r="AO2474" s="50"/>
      <c r="AP2474" s="138" t="str">
        <f>IF(NOT($AS2474=$AS2475),ROW(),"")</f>
        <v/>
      </c>
      <c r="AQ2474" s="20" t="str">
        <f>IF(NOT(AS2474=AS2475),AS2475,"")</f>
        <v/>
      </c>
      <c r="AR2474" s="20" t="str">
        <f>INDEX($AB$15:$AM$15,MATCH($AS2474,$AB$11:$AM$11,0))</f>
        <v>in</v>
      </c>
      <c r="AS2474" s="20" t="str">
        <f>LEFT(AT2474,4)</f>
        <v>2009</v>
      </c>
      <c r="AT2474" s="139" t="str">
        <f>LEFT(B2474,6)</f>
        <v>200908</v>
      </c>
    </row>
    <row r="2475" spans="2:46" x14ac:dyDescent="0.25">
      <c r="B2475" s="11">
        <f>'Market Data'!B2461</f>
        <v>20090828</v>
      </c>
      <c r="C2475" s="2">
        <f>'Market Data'!C2461</f>
        <v>5783.5</v>
      </c>
      <c r="D2475" s="2">
        <f>'Market Data'!D2461</f>
        <v>5853</v>
      </c>
      <c r="E2475" s="2">
        <f>'Market Data'!E2461</f>
        <v>5770</v>
      </c>
      <c r="F2475" s="12">
        <f>'Market Data'!F2461</f>
        <v>5777.5</v>
      </c>
      <c r="H2475" s="151">
        <f t="shared" si="365"/>
        <v>2457</v>
      </c>
      <c r="I2475" s="244">
        <f ca="1">IF($H2475&lt;($J$6+1),"",PFE(OFFSET($F2475,0,0,-$J$6)))</f>
        <v>0.1231161090903547</v>
      </c>
      <c r="J2475" s="19"/>
      <c r="K2475" s="139" t="str">
        <f t="shared" ca="1" si="366"/>
        <v>Long</v>
      </c>
      <c r="L2475" s="243" t="e">
        <f t="shared" ca="1" si="361"/>
        <v>#N/A</v>
      </c>
      <c r="M2475" s="242" t="e">
        <f t="shared" ca="1" si="362"/>
        <v>#N/A</v>
      </c>
      <c r="N2475" s="20"/>
      <c r="O2475" s="74">
        <f t="shared" ca="1" si="367"/>
        <v>1</v>
      </c>
      <c r="P2475" s="75">
        <f t="shared" ca="1" si="359"/>
        <v>0</v>
      </c>
      <c r="Q2475" s="76" t="str">
        <f t="shared" ca="1" si="363"/>
        <v/>
      </c>
      <c r="R2475" s="75"/>
      <c r="S2475" s="77">
        <f t="shared" ca="1" si="360"/>
        <v>1</v>
      </c>
      <c r="T2475" s="78"/>
      <c r="U2475" s="81">
        <f t="shared" ca="1" si="368"/>
        <v>-105</v>
      </c>
      <c r="V2475" s="82">
        <f t="shared" ca="1" si="364"/>
        <v>231118.87999999968</v>
      </c>
      <c r="W2475" s="50"/>
      <c r="X2475" s="50"/>
      <c r="Y2475" s="50"/>
      <c r="Z2475" s="50"/>
      <c r="AA2475" s="50"/>
      <c r="AG2475" s="50"/>
      <c r="AH2475" s="50"/>
      <c r="AI2475" s="50"/>
      <c r="AJ2475" s="50"/>
      <c r="AK2475" s="50"/>
      <c r="AL2475" s="50"/>
      <c r="AM2475" s="50"/>
      <c r="AN2475" s="50"/>
      <c r="AO2475" s="50"/>
      <c r="AP2475" s="138" t="str">
        <f>IF(NOT($AS2475=$AS2476),ROW(),"")</f>
        <v/>
      </c>
      <c r="AQ2475" s="20" t="str">
        <f>IF(NOT(AS2475=AS2476),AS2476,"")</f>
        <v/>
      </c>
      <c r="AR2475" s="20" t="str">
        <f>INDEX($AB$15:$AM$15,MATCH($AS2475,$AB$11:$AM$11,0))</f>
        <v>in</v>
      </c>
      <c r="AS2475" s="20" t="str">
        <f>LEFT(AT2475,4)</f>
        <v>2009</v>
      </c>
      <c r="AT2475" s="139" t="str">
        <f>LEFT(B2475,6)</f>
        <v>200908</v>
      </c>
    </row>
    <row r="2476" spans="2:46" x14ac:dyDescent="0.25">
      <c r="B2476" s="11">
        <f>'Market Data'!B2462</f>
        <v>20090831</v>
      </c>
      <c r="C2476" s="2">
        <f>'Market Data'!C2462</f>
        <v>5757</v>
      </c>
      <c r="D2476" s="2">
        <f>'Market Data'!D2462</f>
        <v>5774</v>
      </c>
      <c r="E2476" s="2">
        <f>'Market Data'!E2462</f>
        <v>5714.5</v>
      </c>
      <c r="F2476" s="12">
        <f>'Market Data'!F2462</f>
        <v>5742.5</v>
      </c>
      <c r="H2476" s="151">
        <f t="shared" si="365"/>
        <v>2458</v>
      </c>
      <c r="I2476" s="244">
        <f ca="1">IF($H2476&lt;($J$6+1),"",PFE(OFFSET($F2476,0,0,-$J$6)))</f>
        <v>0.10886412798908886</v>
      </c>
      <c r="J2476" s="19"/>
      <c r="K2476" s="139" t="str">
        <f t="shared" ca="1" si="366"/>
        <v>Long</v>
      </c>
      <c r="L2476" s="243" t="e">
        <f t="shared" ca="1" si="361"/>
        <v>#N/A</v>
      </c>
      <c r="M2476" s="242" t="e">
        <f t="shared" ca="1" si="362"/>
        <v>#N/A</v>
      </c>
      <c r="N2476" s="20"/>
      <c r="O2476" s="74">
        <f t="shared" ca="1" si="367"/>
        <v>1</v>
      </c>
      <c r="P2476" s="75">
        <f t="shared" ca="1" si="359"/>
        <v>0</v>
      </c>
      <c r="Q2476" s="76" t="str">
        <f t="shared" ca="1" si="363"/>
        <v/>
      </c>
      <c r="R2476" s="75"/>
      <c r="S2476" s="77">
        <f t="shared" ca="1" si="360"/>
        <v>1</v>
      </c>
      <c r="T2476" s="78"/>
      <c r="U2476" s="81">
        <f t="shared" ca="1" si="368"/>
        <v>-1225</v>
      </c>
      <c r="V2476" s="82">
        <f t="shared" ca="1" si="364"/>
        <v>229893.87999999968</v>
      </c>
      <c r="W2476" s="50"/>
      <c r="X2476" s="50"/>
      <c r="Y2476" s="50"/>
      <c r="Z2476" s="50"/>
      <c r="AA2476" s="50"/>
      <c r="AG2476" s="50"/>
      <c r="AH2476" s="50"/>
      <c r="AI2476" s="50"/>
      <c r="AJ2476" s="50"/>
      <c r="AK2476" s="50"/>
      <c r="AL2476" s="50"/>
      <c r="AM2476" s="50"/>
      <c r="AN2476" s="50"/>
      <c r="AO2476" s="50"/>
      <c r="AP2476" s="138" t="str">
        <f>IF(NOT($AS2476=$AS2477),ROW(),"")</f>
        <v/>
      </c>
      <c r="AQ2476" s="20" t="str">
        <f>IF(NOT(AS2476=AS2477),AS2477,"")</f>
        <v/>
      </c>
      <c r="AR2476" s="20" t="str">
        <f>INDEX($AB$15:$AM$15,MATCH($AS2476,$AB$11:$AM$11,0))</f>
        <v>in</v>
      </c>
      <c r="AS2476" s="20" t="str">
        <f>LEFT(AT2476,4)</f>
        <v>2009</v>
      </c>
      <c r="AT2476" s="139" t="str">
        <f>LEFT(B2476,6)</f>
        <v>200908</v>
      </c>
    </row>
    <row r="2477" spans="2:46" x14ac:dyDescent="0.25">
      <c r="B2477" s="11">
        <f>'Market Data'!B2463</f>
        <v>20090901</v>
      </c>
      <c r="C2477" s="2">
        <f>'Market Data'!C2463</f>
        <v>5781</v>
      </c>
      <c r="D2477" s="2">
        <f>'Market Data'!D2463</f>
        <v>5791</v>
      </c>
      <c r="E2477" s="2">
        <f>'Market Data'!E2463</f>
        <v>5582</v>
      </c>
      <c r="F2477" s="12">
        <f>'Market Data'!F2463</f>
        <v>5593</v>
      </c>
      <c r="H2477" s="151">
        <f t="shared" si="365"/>
        <v>2459</v>
      </c>
      <c r="I2477" s="244">
        <f ca="1">IF($H2477&lt;($J$6+1),"",PFE(OFFSET($F2477,0,0,-$J$6)))</f>
        <v>9.2772521197462918E-2</v>
      </c>
      <c r="J2477" s="19"/>
      <c r="K2477" s="139" t="str">
        <f t="shared" ca="1" si="366"/>
        <v>Long</v>
      </c>
      <c r="L2477" s="243" t="e">
        <f t="shared" ca="1" si="361"/>
        <v>#N/A</v>
      </c>
      <c r="M2477" s="242" t="e">
        <f t="shared" ca="1" si="362"/>
        <v>#N/A</v>
      </c>
      <c r="N2477" s="20"/>
      <c r="O2477" s="74">
        <f t="shared" ca="1" si="367"/>
        <v>1</v>
      </c>
      <c r="P2477" s="75">
        <f t="shared" ca="1" si="359"/>
        <v>0</v>
      </c>
      <c r="Q2477" s="76" t="str">
        <f t="shared" ca="1" si="363"/>
        <v/>
      </c>
      <c r="R2477" s="75"/>
      <c r="S2477" s="77">
        <f t="shared" ca="1" si="360"/>
        <v>1</v>
      </c>
      <c r="T2477" s="78"/>
      <c r="U2477" s="81">
        <f t="shared" ca="1" si="368"/>
        <v>-5232.5</v>
      </c>
      <c r="V2477" s="82">
        <f t="shared" ca="1" si="364"/>
        <v>224661.37999999968</v>
      </c>
      <c r="W2477" s="50"/>
      <c r="X2477" s="50"/>
      <c r="Y2477" s="50"/>
      <c r="Z2477" s="50"/>
      <c r="AA2477" s="50"/>
      <c r="AG2477" s="50"/>
      <c r="AH2477" s="50"/>
      <c r="AI2477" s="50"/>
      <c r="AJ2477" s="50"/>
      <c r="AK2477" s="50"/>
      <c r="AL2477" s="50"/>
      <c r="AM2477" s="50"/>
      <c r="AN2477" s="50"/>
      <c r="AO2477" s="50"/>
      <c r="AP2477" s="138" t="str">
        <f>IF(NOT($AS2477=$AS2478),ROW(),"")</f>
        <v/>
      </c>
      <c r="AQ2477" s="20" t="str">
        <f>IF(NOT(AS2477=AS2478),AS2478,"")</f>
        <v/>
      </c>
      <c r="AR2477" s="20" t="str">
        <f>INDEX($AB$15:$AM$15,MATCH($AS2477,$AB$11:$AM$11,0))</f>
        <v>in</v>
      </c>
      <c r="AS2477" s="20" t="str">
        <f>LEFT(AT2477,4)</f>
        <v>2009</v>
      </c>
      <c r="AT2477" s="139" t="str">
        <f>LEFT(B2477,6)</f>
        <v>200909</v>
      </c>
    </row>
    <row r="2478" spans="2:46" x14ac:dyDescent="0.25">
      <c r="B2478" s="11">
        <f>'Market Data'!B2464</f>
        <v>20090902</v>
      </c>
      <c r="C2478" s="2">
        <f>'Market Data'!C2464</f>
        <v>5606</v>
      </c>
      <c r="D2478" s="2">
        <f>'Market Data'!D2464</f>
        <v>5617.5</v>
      </c>
      <c r="E2478" s="2">
        <f>'Market Data'!E2464</f>
        <v>5540.5</v>
      </c>
      <c r="F2478" s="12">
        <f>'Market Data'!F2464</f>
        <v>5588.5</v>
      </c>
      <c r="H2478" s="151">
        <f t="shared" si="365"/>
        <v>2460</v>
      </c>
      <c r="I2478" s="244">
        <f ca="1">IF($H2478&lt;($J$6+1),"",PFE(OFFSET($F2478,0,0,-$J$6)))</f>
        <v>7.0978712630642607E-2</v>
      </c>
      <c r="J2478" s="19"/>
      <c r="K2478" s="139" t="str">
        <f t="shared" ca="1" si="366"/>
        <v>Long</v>
      </c>
      <c r="L2478" s="243" t="e">
        <f t="shared" ca="1" si="361"/>
        <v>#N/A</v>
      </c>
      <c r="M2478" s="242" t="e">
        <f t="shared" ca="1" si="362"/>
        <v>#N/A</v>
      </c>
      <c r="N2478" s="20"/>
      <c r="O2478" s="74">
        <f t="shared" ca="1" si="367"/>
        <v>1</v>
      </c>
      <c r="P2478" s="75">
        <f t="shared" ca="1" si="359"/>
        <v>0</v>
      </c>
      <c r="Q2478" s="76" t="str">
        <f t="shared" ca="1" si="363"/>
        <v/>
      </c>
      <c r="R2478" s="75"/>
      <c r="S2478" s="77">
        <f t="shared" ca="1" si="360"/>
        <v>1</v>
      </c>
      <c r="T2478" s="78"/>
      <c r="U2478" s="81">
        <f t="shared" ca="1" si="368"/>
        <v>-157.5</v>
      </c>
      <c r="V2478" s="82">
        <f t="shared" ca="1" si="364"/>
        <v>224503.87999999968</v>
      </c>
      <c r="W2478" s="50"/>
      <c r="X2478" s="50"/>
      <c r="Y2478" s="50"/>
      <c r="Z2478" s="50"/>
      <c r="AA2478" s="50"/>
      <c r="AG2478" s="50"/>
      <c r="AH2478" s="50"/>
      <c r="AI2478" s="50"/>
      <c r="AJ2478" s="50"/>
      <c r="AK2478" s="50"/>
      <c r="AL2478" s="50"/>
      <c r="AM2478" s="50"/>
      <c r="AN2478" s="50"/>
      <c r="AO2478" s="50"/>
      <c r="AP2478" s="138" t="str">
        <f>IF(NOT($AS2478=$AS2479),ROW(),"")</f>
        <v/>
      </c>
      <c r="AQ2478" s="20" t="str">
        <f>IF(NOT(AS2478=AS2479),AS2479,"")</f>
        <v/>
      </c>
      <c r="AR2478" s="20" t="str">
        <f>INDEX($AB$15:$AM$15,MATCH($AS2478,$AB$11:$AM$11,0))</f>
        <v>in</v>
      </c>
      <c r="AS2478" s="20" t="str">
        <f>LEFT(AT2478,4)</f>
        <v>2009</v>
      </c>
      <c r="AT2478" s="139" t="str">
        <f>LEFT(B2478,6)</f>
        <v>200909</v>
      </c>
    </row>
    <row r="2479" spans="2:46" x14ac:dyDescent="0.25">
      <c r="B2479" s="11">
        <f>'Market Data'!B2465</f>
        <v>20090903</v>
      </c>
      <c r="C2479" s="2">
        <f>'Market Data'!C2465</f>
        <v>5586</v>
      </c>
      <c r="D2479" s="2">
        <f>'Market Data'!D2465</f>
        <v>5644</v>
      </c>
      <c r="E2479" s="2">
        <f>'Market Data'!E2465</f>
        <v>5554</v>
      </c>
      <c r="F2479" s="12">
        <f>'Market Data'!F2465</f>
        <v>5585.5</v>
      </c>
      <c r="H2479" s="151">
        <f t="shared" si="365"/>
        <v>2461</v>
      </c>
      <c r="I2479" s="244">
        <f ca="1">IF($H2479&lt;($J$6+1),"",PFE(OFFSET($F2479,0,0,-$J$6)))</f>
        <v>8.8661476119779578E-2</v>
      </c>
      <c r="J2479" s="19"/>
      <c r="K2479" s="139" t="str">
        <f t="shared" ca="1" si="366"/>
        <v>Long</v>
      </c>
      <c r="L2479" s="243" t="e">
        <f t="shared" ca="1" si="361"/>
        <v>#N/A</v>
      </c>
      <c r="M2479" s="242" t="e">
        <f t="shared" ca="1" si="362"/>
        <v>#N/A</v>
      </c>
      <c r="N2479" s="20"/>
      <c r="O2479" s="74">
        <f t="shared" ca="1" si="367"/>
        <v>1</v>
      </c>
      <c r="P2479" s="75">
        <f t="shared" ca="1" si="359"/>
        <v>0</v>
      </c>
      <c r="Q2479" s="76" t="str">
        <f t="shared" ca="1" si="363"/>
        <v/>
      </c>
      <c r="R2479" s="75"/>
      <c r="S2479" s="77">
        <f t="shared" ca="1" si="360"/>
        <v>1</v>
      </c>
      <c r="T2479" s="78"/>
      <c r="U2479" s="81">
        <f t="shared" ca="1" si="368"/>
        <v>-105</v>
      </c>
      <c r="V2479" s="82">
        <f t="shared" ca="1" si="364"/>
        <v>224398.87999999968</v>
      </c>
      <c r="W2479" s="50"/>
      <c r="X2479" s="50"/>
      <c r="Y2479" s="50"/>
      <c r="Z2479" s="50"/>
      <c r="AA2479" s="50"/>
      <c r="AG2479" s="50"/>
      <c r="AH2479" s="50"/>
      <c r="AI2479" s="50"/>
      <c r="AJ2479" s="50"/>
      <c r="AK2479" s="50"/>
      <c r="AL2479" s="50"/>
      <c r="AM2479" s="50"/>
      <c r="AN2479" s="50"/>
      <c r="AO2479" s="50"/>
      <c r="AP2479" s="138" t="str">
        <f>IF(NOT($AS2479=$AS2480),ROW(),"")</f>
        <v/>
      </c>
      <c r="AQ2479" s="20" t="str">
        <f>IF(NOT(AS2479=AS2480),AS2480,"")</f>
        <v/>
      </c>
      <c r="AR2479" s="20" t="str">
        <f>INDEX($AB$15:$AM$15,MATCH($AS2479,$AB$11:$AM$11,0))</f>
        <v>in</v>
      </c>
      <c r="AS2479" s="20" t="str">
        <f>LEFT(AT2479,4)</f>
        <v>2009</v>
      </c>
      <c r="AT2479" s="139" t="str">
        <f>LEFT(B2479,6)</f>
        <v>200909</v>
      </c>
    </row>
    <row r="2480" spans="2:46" x14ac:dyDescent="0.25">
      <c r="B2480" s="11">
        <f>'Market Data'!B2466</f>
        <v>20090904</v>
      </c>
      <c r="C2480" s="2">
        <f>'Market Data'!C2466</f>
        <v>5600</v>
      </c>
      <c r="D2480" s="2">
        <f>'Market Data'!D2466</f>
        <v>5708</v>
      </c>
      <c r="E2480" s="2">
        <f>'Market Data'!E2466</f>
        <v>5598</v>
      </c>
      <c r="F2480" s="12">
        <f>'Market Data'!F2466</f>
        <v>5698.5</v>
      </c>
      <c r="H2480" s="151">
        <f t="shared" si="365"/>
        <v>2462</v>
      </c>
      <c r="I2480" s="244">
        <f ca="1">IF($H2480&lt;($J$6+1),"",PFE(OFFSET($F2480,0,0,-$J$6)))</f>
        <v>0.11442380338919184</v>
      </c>
      <c r="J2480" s="19"/>
      <c r="K2480" s="139" t="str">
        <f t="shared" ca="1" si="366"/>
        <v>Long</v>
      </c>
      <c r="L2480" s="243" t="e">
        <f t="shared" ca="1" si="361"/>
        <v>#N/A</v>
      </c>
      <c r="M2480" s="242" t="e">
        <f t="shared" ca="1" si="362"/>
        <v>#N/A</v>
      </c>
      <c r="N2480" s="20"/>
      <c r="O2480" s="74">
        <f t="shared" ca="1" si="367"/>
        <v>1</v>
      </c>
      <c r="P2480" s="75">
        <f t="shared" ca="1" si="359"/>
        <v>0</v>
      </c>
      <c r="Q2480" s="76" t="str">
        <f t="shared" ca="1" si="363"/>
        <v/>
      </c>
      <c r="R2480" s="75"/>
      <c r="S2480" s="77">
        <f t="shared" ca="1" si="360"/>
        <v>1</v>
      </c>
      <c r="T2480" s="78"/>
      <c r="U2480" s="81">
        <f t="shared" ca="1" si="368"/>
        <v>3955</v>
      </c>
      <c r="V2480" s="82">
        <f t="shared" ca="1" si="364"/>
        <v>228353.87999999968</v>
      </c>
      <c r="W2480" s="50"/>
      <c r="X2480" s="50"/>
      <c r="Y2480" s="50"/>
      <c r="Z2480" s="50"/>
      <c r="AA2480" s="50"/>
      <c r="AG2480" s="50"/>
      <c r="AH2480" s="50"/>
      <c r="AI2480" s="50"/>
      <c r="AJ2480" s="50"/>
      <c r="AK2480" s="50"/>
      <c r="AL2480" s="50"/>
      <c r="AM2480" s="50"/>
      <c r="AN2480" s="50"/>
      <c r="AO2480" s="50"/>
      <c r="AP2480" s="138" t="str">
        <f>IF(NOT($AS2480=$AS2481),ROW(),"")</f>
        <v/>
      </c>
      <c r="AQ2480" s="20" t="str">
        <f>IF(NOT(AS2480=AS2481),AS2481,"")</f>
        <v/>
      </c>
      <c r="AR2480" s="20" t="str">
        <f>INDEX($AB$15:$AM$15,MATCH($AS2480,$AB$11:$AM$11,0))</f>
        <v>in</v>
      </c>
      <c r="AS2480" s="20" t="str">
        <f>LEFT(AT2480,4)</f>
        <v>2009</v>
      </c>
      <c r="AT2480" s="139" t="str">
        <f>LEFT(B2480,6)</f>
        <v>200909</v>
      </c>
    </row>
    <row r="2481" spans="2:46" x14ac:dyDescent="0.25">
      <c r="B2481" s="11">
        <f>'Market Data'!B2467</f>
        <v>20090907</v>
      </c>
      <c r="C2481" s="2">
        <f>'Market Data'!C2467</f>
        <v>5692</v>
      </c>
      <c r="D2481" s="2">
        <f>'Market Data'!D2467</f>
        <v>5755</v>
      </c>
      <c r="E2481" s="2">
        <f>'Market Data'!E2467</f>
        <v>5692</v>
      </c>
      <c r="F2481" s="12">
        <f>'Market Data'!F2467</f>
        <v>5732</v>
      </c>
      <c r="H2481" s="151">
        <f t="shared" si="365"/>
        <v>2463</v>
      </c>
      <c r="I2481" s="244">
        <f ca="1">IF($H2481&lt;($J$6+1),"",PFE(OFFSET($F2481,0,0,-$J$6)))</f>
        <v>0.14624473451257039</v>
      </c>
      <c r="J2481" s="19"/>
      <c r="K2481" s="139" t="str">
        <f t="shared" ca="1" si="366"/>
        <v>Long</v>
      </c>
      <c r="L2481" s="243" t="e">
        <f t="shared" ca="1" si="361"/>
        <v>#N/A</v>
      </c>
      <c r="M2481" s="242" t="e">
        <f t="shared" ca="1" si="362"/>
        <v>#N/A</v>
      </c>
      <c r="N2481" s="20"/>
      <c r="O2481" s="74">
        <f t="shared" ca="1" si="367"/>
        <v>1</v>
      </c>
      <c r="P2481" s="75">
        <f t="shared" ca="1" si="359"/>
        <v>0</v>
      </c>
      <c r="Q2481" s="76" t="str">
        <f t="shared" ca="1" si="363"/>
        <v/>
      </c>
      <c r="R2481" s="75"/>
      <c r="S2481" s="77">
        <f t="shared" ca="1" si="360"/>
        <v>1</v>
      </c>
      <c r="T2481" s="78"/>
      <c r="U2481" s="81">
        <f t="shared" ca="1" si="368"/>
        <v>1172.5</v>
      </c>
      <c r="V2481" s="82">
        <f t="shared" ca="1" si="364"/>
        <v>229526.37999999968</v>
      </c>
      <c r="W2481" s="50"/>
      <c r="X2481" s="50"/>
      <c r="Y2481" s="50"/>
      <c r="Z2481" s="50"/>
      <c r="AA2481" s="50"/>
      <c r="AG2481" s="50"/>
      <c r="AH2481" s="50"/>
      <c r="AI2481" s="50"/>
      <c r="AJ2481" s="50"/>
      <c r="AK2481" s="50"/>
      <c r="AL2481" s="50"/>
      <c r="AM2481" s="50"/>
      <c r="AN2481" s="50"/>
      <c r="AO2481" s="50"/>
      <c r="AP2481" s="138" t="str">
        <f>IF(NOT($AS2481=$AS2482),ROW(),"")</f>
        <v/>
      </c>
      <c r="AQ2481" s="20" t="str">
        <f>IF(NOT(AS2481=AS2482),AS2482,"")</f>
        <v/>
      </c>
      <c r="AR2481" s="20" t="str">
        <f>INDEX($AB$15:$AM$15,MATCH($AS2481,$AB$11:$AM$11,0))</f>
        <v>in</v>
      </c>
      <c r="AS2481" s="20" t="str">
        <f>LEFT(AT2481,4)</f>
        <v>2009</v>
      </c>
      <c r="AT2481" s="139" t="str">
        <f>LEFT(B2481,6)</f>
        <v>200909</v>
      </c>
    </row>
    <row r="2482" spans="2:46" x14ac:dyDescent="0.25">
      <c r="B2482" s="11">
        <f>'Market Data'!B2468</f>
        <v>20090908</v>
      </c>
      <c r="C2482" s="2">
        <f>'Market Data'!C2468</f>
        <v>5750</v>
      </c>
      <c r="D2482" s="2">
        <f>'Market Data'!D2468</f>
        <v>5781</v>
      </c>
      <c r="E2482" s="2">
        <f>'Market Data'!E2468</f>
        <v>5731.5</v>
      </c>
      <c r="F2482" s="12">
        <f>'Market Data'!F2468</f>
        <v>5754.5</v>
      </c>
      <c r="H2482" s="151">
        <f t="shared" si="365"/>
        <v>2464</v>
      </c>
      <c r="I2482" s="244">
        <f ca="1">IF($H2482&lt;($J$6+1),"",PFE(OFFSET($F2482,0,0,-$J$6)))</f>
        <v>0.14185504864150622</v>
      </c>
      <c r="J2482" s="19"/>
      <c r="K2482" s="139" t="str">
        <f t="shared" ca="1" si="366"/>
        <v>Long</v>
      </c>
      <c r="L2482" s="243" t="e">
        <f t="shared" ca="1" si="361"/>
        <v>#N/A</v>
      </c>
      <c r="M2482" s="242" t="e">
        <f t="shared" ca="1" si="362"/>
        <v>#N/A</v>
      </c>
      <c r="N2482" s="20"/>
      <c r="O2482" s="74">
        <f t="shared" ca="1" si="367"/>
        <v>1</v>
      </c>
      <c r="P2482" s="75">
        <f t="shared" ca="1" si="359"/>
        <v>0</v>
      </c>
      <c r="Q2482" s="76" t="str">
        <f t="shared" ca="1" si="363"/>
        <v/>
      </c>
      <c r="R2482" s="75"/>
      <c r="S2482" s="77">
        <f t="shared" ca="1" si="360"/>
        <v>1</v>
      </c>
      <c r="T2482" s="78"/>
      <c r="U2482" s="81">
        <f t="shared" ca="1" si="368"/>
        <v>787.5</v>
      </c>
      <c r="V2482" s="82">
        <f t="shared" ca="1" si="364"/>
        <v>230313.87999999968</v>
      </c>
      <c r="W2482" s="50"/>
      <c r="X2482" s="50"/>
      <c r="Y2482" s="50"/>
      <c r="Z2482" s="50"/>
      <c r="AA2482" s="50"/>
      <c r="AG2482" s="50"/>
      <c r="AH2482" s="50"/>
      <c r="AI2482" s="50"/>
      <c r="AJ2482" s="50"/>
      <c r="AK2482" s="50"/>
      <c r="AL2482" s="50"/>
      <c r="AM2482" s="50"/>
      <c r="AN2482" s="50"/>
      <c r="AO2482" s="50"/>
      <c r="AP2482" s="138" t="str">
        <f>IF(NOT($AS2482=$AS2483),ROW(),"")</f>
        <v/>
      </c>
      <c r="AQ2482" s="20" t="str">
        <f>IF(NOT(AS2482=AS2483),AS2483,"")</f>
        <v/>
      </c>
      <c r="AR2482" s="20" t="str">
        <f>INDEX($AB$15:$AM$15,MATCH($AS2482,$AB$11:$AM$11,0))</f>
        <v>in</v>
      </c>
      <c r="AS2482" s="20" t="str">
        <f>LEFT(AT2482,4)</f>
        <v>2009</v>
      </c>
      <c r="AT2482" s="139" t="str">
        <f>LEFT(B2482,6)</f>
        <v>200909</v>
      </c>
    </row>
    <row r="2483" spans="2:46" x14ac:dyDescent="0.25">
      <c r="B2483" s="11">
        <f>'Market Data'!B2469</f>
        <v>20090909</v>
      </c>
      <c r="C2483" s="2">
        <f>'Market Data'!C2469</f>
        <v>5739</v>
      </c>
      <c r="D2483" s="2">
        <f>'Market Data'!D2469</f>
        <v>5863</v>
      </c>
      <c r="E2483" s="2">
        <f>'Market Data'!E2469</f>
        <v>5726.5</v>
      </c>
      <c r="F2483" s="12">
        <f>'Market Data'!F2469</f>
        <v>5855</v>
      </c>
      <c r="H2483" s="151">
        <f t="shared" si="365"/>
        <v>2465</v>
      </c>
      <c r="I2483" s="244">
        <f ca="1">IF($H2483&lt;($J$6+1),"",PFE(OFFSET($F2483,0,0,-$J$6)))</f>
        <v>0.17123258885693016</v>
      </c>
      <c r="J2483" s="19"/>
      <c r="K2483" s="139" t="str">
        <f t="shared" ca="1" si="366"/>
        <v>Long</v>
      </c>
      <c r="L2483" s="243" t="e">
        <f t="shared" ca="1" si="361"/>
        <v>#N/A</v>
      </c>
      <c r="M2483" s="242" t="e">
        <f t="shared" ca="1" si="362"/>
        <v>#N/A</v>
      </c>
      <c r="N2483" s="20"/>
      <c r="O2483" s="74">
        <f t="shared" ca="1" si="367"/>
        <v>1</v>
      </c>
      <c r="P2483" s="75">
        <f t="shared" ca="1" si="359"/>
        <v>0</v>
      </c>
      <c r="Q2483" s="76" t="str">
        <f t="shared" ca="1" si="363"/>
        <v/>
      </c>
      <c r="R2483" s="75"/>
      <c r="S2483" s="77">
        <f t="shared" ca="1" si="360"/>
        <v>1</v>
      </c>
      <c r="T2483" s="78"/>
      <c r="U2483" s="81">
        <f t="shared" ca="1" si="368"/>
        <v>3517.5</v>
      </c>
      <c r="V2483" s="82">
        <f t="shared" ca="1" si="364"/>
        <v>233831.37999999968</v>
      </c>
      <c r="W2483" s="50"/>
      <c r="X2483" s="50"/>
      <c r="Y2483" s="50"/>
      <c r="Z2483" s="50"/>
      <c r="AA2483" s="50"/>
      <c r="AG2483" s="50"/>
      <c r="AH2483" s="50"/>
      <c r="AI2483" s="50"/>
      <c r="AJ2483" s="50"/>
      <c r="AK2483" s="50"/>
      <c r="AL2483" s="50"/>
      <c r="AM2483" s="50"/>
      <c r="AN2483" s="50"/>
      <c r="AO2483" s="50"/>
      <c r="AP2483" s="138" t="str">
        <f>IF(NOT($AS2483=$AS2484),ROW(),"")</f>
        <v/>
      </c>
      <c r="AQ2483" s="20" t="str">
        <f>IF(NOT(AS2483=AS2484),AS2484,"")</f>
        <v/>
      </c>
      <c r="AR2483" s="20" t="str">
        <f>INDEX($AB$15:$AM$15,MATCH($AS2483,$AB$11:$AM$11,0))</f>
        <v>in</v>
      </c>
      <c r="AS2483" s="20" t="str">
        <f>LEFT(AT2483,4)</f>
        <v>2009</v>
      </c>
      <c r="AT2483" s="139" t="str">
        <f>LEFT(B2483,6)</f>
        <v>200909</v>
      </c>
    </row>
    <row r="2484" spans="2:46" x14ac:dyDescent="0.25">
      <c r="B2484" s="11">
        <f>'Market Data'!B2470</f>
        <v>20090910</v>
      </c>
      <c r="C2484" s="2">
        <f>'Market Data'!C2470</f>
        <v>5869.5</v>
      </c>
      <c r="D2484" s="2">
        <f>'Market Data'!D2470</f>
        <v>5906</v>
      </c>
      <c r="E2484" s="2">
        <f>'Market Data'!E2470</f>
        <v>5823</v>
      </c>
      <c r="F2484" s="12">
        <f>'Market Data'!F2470</f>
        <v>5881</v>
      </c>
      <c r="H2484" s="151">
        <f t="shared" si="365"/>
        <v>2466</v>
      </c>
      <c r="I2484" s="244">
        <f ca="1">IF($H2484&lt;($J$6+1),"",PFE(OFFSET($F2484,0,0,-$J$6)))</f>
        <v>0.14979121221875336</v>
      </c>
      <c r="J2484" s="19"/>
      <c r="K2484" s="139" t="str">
        <f t="shared" ca="1" si="366"/>
        <v>Long</v>
      </c>
      <c r="L2484" s="243" t="e">
        <f t="shared" ca="1" si="361"/>
        <v>#N/A</v>
      </c>
      <c r="M2484" s="242" t="e">
        <f t="shared" ca="1" si="362"/>
        <v>#N/A</v>
      </c>
      <c r="N2484" s="20"/>
      <c r="O2484" s="74">
        <f t="shared" ca="1" si="367"/>
        <v>1</v>
      </c>
      <c r="P2484" s="75">
        <f t="shared" ca="1" si="359"/>
        <v>0</v>
      </c>
      <c r="Q2484" s="76" t="str">
        <f t="shared" ca="1" si="363"/>
        <v/>
      </c>
      <c r="R2484" s="75"/>
      <c r="S2484" s="77">
        <f t="shared" ca="1" si="360"/>
        <v>1</v>
      </c>
      <c r="T2484" s="78"/>
      <c r="U2484" s="81">
        <f t="shared" ca="1" si="368"/>
        <v>910</v>
      </c>
      <c r="V2484" s="82">
        <f t="shared" ca="1" si="364"/>
        <v>234741.37999999968</v>
      </c>
      <c r="W2484" s="50"/>
      <c r="X2484" s="50"/>
      <c r="Y2484" s="50"/>
      <c r="Z2484" s="50"/>
      <c r="AA2484" s="50"/>
      <c r="AG2484" s="50"/>
      <c r="AH2484" s="50"/>
      <c r="AI2484" s="50"/>
      <c r="AJ2484" s="50"/>
      <c r="AK2484" s="50"/>
      <c r="AL2484" s="50"/>
      <c r="AM2484" s="50"/>
      <c r="AN2484" s="50"/>
      <c r="AO2484" s="50"/>
      <c r="AP2484" s="138" t="str">
        <f>IF(NOT($AS2484=$AS2485),ROW(),"")</f>
        <v/>
      </c>
      <c r="AQ2484" s="20" t="str">
        <f>IF(NOT(AS2484=AS2485),AS2485,"")</f>
        <v/>
      </c>
      <c r="AR2484" s="20" t="str">
        <f>INDEX($AB$15:$AM$15,MATCH($AS2484,$AB$11:$AM$11,0))</f>
        <v>in</v>
      </c>
      <c r="AS2484" s="20" t="str">
        <f>LEFT(AT2484,4)</f>
        <v>2009</v>
      </c>
      <c r="AT2484" s="139" t="str">
        <f>LEFT(B2484,6)</f>
        <v>200909</v>
      </c>
    </row>
    <row r="2485" spans="2:46" x14ac:dyDescent="0.25">
      <c r="B2485" s="11">
        <f>'Market Data'!B2471</f>
        <v>20090911</v>
      </c>
      <c r="C2485" s="2">
        <f>'Market Data'!C2471</f>
        <v>5887</v>
      </c>
      <c r="D2485" s="2">
        <f>'Market Data'!D2471</f>
        <v>5930.5</v>
      </c>
      <c r="E2485" s="2">
        <f>'Market Data'!E2471</f>
        <v>5875.5</v>
      </c>
      <c r="F2485" s="12">
        <f>'Market Data'!F2471</f>
        <v>5887.5</v>
      </c>
      <c r="H2485" s="151">
        <f t="shared" si="365"/>
        <v>2467</v>
      </c>
      <c r="I2485" s="244">
        <f ca="1">IF($H2485&lt;($J$6+1),"",PFE(OFFSET($F2485,0,0,-$J$6)))</f>
        <v>0.13545446060833657</v>
      </c>
      <c r="J2485" s="19"/>
      <c r="K2485" s="139" t="str">
        <f t="shared" ca="1" si="366"/>
        <v>Long</v>
      </c>
      <c r="L2485" s="243" t="e">
        <f t="shared" ca="1" si="361"/>
        <v>#N/A</v>
      </c>
      <c r="M2485" s="242" t="e">
        <f t="shared" ca="1" si="362"/>
        <v>#N/A</v>
      </c>
      <c r="N2485" s="20"/>
      <c r="O2485" s="74">
        <f t="shared" ca="1" si="367"/>
        <v>1</v>
      </c>
      <c r="P2485" s="75">
        <f t="shared" ca="1" si="359"/>
        <v>0</v>
      </c>
      <c r="Q2485" s="76" t="str">
        <f t="shared" ca="1" si="363"/>
        <v/>
      </c>
      <c r="R2485" s="75"/>
      <c r="S2485" s="77">
        <f t="shared" ca="1" si="360"/>
        <v>1</v>
      </c>
      <c r="T2485" s="78"/>
      <c r="U2485" s="81">
        <f t="shared" ca="1" si="368"/>
        <v>227.5</v>
      </c>
      <c r="V2485" s="82">
        <f t="shared" ca="1" si="364"/>
        <v>234968.87999999968</v>
      </c>
      <c r="W2485" s="50"/>
      <c r="X2485" s="50"/>
      <c r="Y2485" s="50"/>
      <c r="Z2485" s="50"/>
      <c r="AA2485" s="50"/>
      <c r="AG2485" s="50"/>
      <c r="AH2485" s="50"/>
      <c r="AI2485" s="50"/>
      <c r="AJ2485" s="50"/>
      <c r="AK2485" s="50"/>
      <c r="AL2485" s="50"/>
      <c r="AM2485" s="50"/>
      <c r="AN2485" s="50"/>
      <c r="AO2485" s="50"/>
      <c r="AP2485" s="138" t="str">
        <f>IF(NOT($AS2485=$AS2486),ROW(),"")</f>
        <v/>
      </c>
      <c r="AQ2485" s="20" t="str">
        <f>IF(NOT(AS2485=AS2486),AS2486,"")</f>
        <v/>
      </c>
      <c r="AR2485" s="20" t="str">
        <f>INDEX($AB$15:$AM$15,MATCH($AS2485,$AB$11:$AM$11,0))</f>
        <v>in</v>
      </c>
      <c r="AS2485" s="20" t="str">
        <f>LEFT(AT2485,4)</f>
        <v>2009</v>
      </c>
      <c r="AT2485" s="139" t="str">
        <f>LEFT(B2485,6)</f>
        <v>200909</v>
      </c>
    </row>
    <row r="2486" spans="2:46" x14ac:dyDescent="0.25">
      <c r="B2486" s="11">
        <f>'Market Data'!B2472</f>
        <v>20090914</v>
      </c>
      <c r="C2486" s="2">
        <f>'Market Data'!C2472</f>
        <v>5847</v>
      </c>
      <c r="D2486" s="2">
        <f>'Market Data'!D2472</f>
        <v>5901.5</v>
      </c>
      <c r="E2486" s="2">
        <f>'Market Data'!E2472</f>
        <v>5809</v>
      </c>
      <c r="F2486" s="12">
        <f>'Market Data'!F2472</f>
        <v>5892</v>
      </c>
      <c r="H2486" s="151">
        <f t="shared" si="365"/>
        <v>2468</v>
      </c>
      <c r="I2486" s="244">
        <f ca="1">IF($H2486&lt;($J$6+1),"",PFE(OFFSET($F2486,0,0,-$J$6)))</f>
        <v>0.12663052673476421</v>
      </c>
      <c r="J2486" s="19"/>
      <c r="K2486" s="139" t="str">
        <f t="shared" ca="1" si="366"/>
        <v>Long</v>
      </c>
      <c r="L2486" s="243" t="e">
        <f t="shared" ca="1" si="361"/>
        <v>#N/A</v>
      </c>
      <c r="M2486" s="242" t="e">
        <f t="shared" ca="1" si="362"/>
        <v>#N/A</v>
      </c>
      <c r="N2486" s="20"/>
      <c r="O2486" s="74">
        <f t="shared" ca="1" si="367"/>
        <v>1</v>
      </c>
      <c r="P2486" s="75">
        <f t="shared" ca="1" si="359"/>
        <v>0</v>
      </c>
      <c r="Q2486" s="76" t="str">
        <f t="shared" ca="1" si="363"/>
        <v/>
      </c>
      <c r="R2486" s="75"/>
      <c r="S2486" s="77">
        <f t="shared" ca="1" si="360"/>
        <v>1</v>
      </c>
      <c r="T2486" s="78"/>
      <c r="U2486" s="81">
        <f t="shared" ca="1" si="368"/>
        <v>157.5</v>
      </c>
      <c r="V2486" s="82">
        <f t="shared" ca="1" si="364"/>
        <v>235126.37999999968</v>
      </c>
      <c r="W2486" s="50"/>
      <c r="X2486" s="50"/>
      <c r="Y2486" s="50"/>
      <c r="Z2486" s="50"/>
      <c r="AA2486" s="50"/>
      <c r="AG2486" s="50"/>
      <c r="AH2486" s="50"/>
      <c r="AI2486" s="50"/>
      <c r="AJ2486" s="50"/>
      <c r="AK2486" s="50"/>
      <c r="AL2486" s="50"/>
      <c r="AM2486" s="50"/>
      <c r="AN2486" s="50"/>
      <c r="AO2486" s="50"/>
      <c r="AP2486" s="138" t="str">
        <f>IF(NOT($AS2486=$AS2487),ROW(),"")</f>
        <v/>
      </c>
      <c r="AQ2486" s="20" t="str">
        <f>IF(NOT(AS2486=AS2487),AS2487,"")</f>
        <v/>
      </c>
      <c r="AR2486" s="20" t="str">
        <f>INDEX($AB$15:$AM$15,MATCH($AS2486,$AB$11:$AM$11,0))</f>
        <v>in</v>
      </c>
      <c r="AS2486" s="20" t="str">
        <f>LEFT(AT2486,4)</f>
        <v>2009</v>
      </c>
      <c r="AT2486" s="139" t="str">
        <f>LEFT(B2486,6)</f>
        <v>200909</v>
      </c>
    </row>
    <row r="2487" spans="2:46" x14ac:dyDescent="0.25">
      <c r="B2487" s="11">
        <f>'Market Data'!B2473</f>
        <v>20090915</v>
      </c>
      <c r="C2487" s="2">
        <f>'Market Data'!C2473</f>
        <v>5902.5</v>
      </c>
      <c r="D2487" s="2">
        <f>'Market Data'!D2473</f>
        <v>5927</v>
      </c>
      <c r="E2487" s="2">
        <f>'Market Data'!E2473</f>
        <v>5860</v>
      </c>
      <c r="F2487" s="12">
        <f>'Market Data'!F2473</f>
        <v>5913.5</v>
      </c>
      <c r="H2487" s="151">
        <f t="shared" si="365"/>
        <v>2469</v>
      </c>
      <c r="I2487" s="244">
        <f ca="1">IF($H2487&lt;($J$6+1),"",PFE(OFFSET($F2487,0,0,-$J$6)))</f>
        <v>0.15315890450187658</v>
      </c>
      <c r="J2487" s="19"/>
      <c r="K2487" s="139" t="str">
        <f t="shared" ca="1" si="366"/>
        <v>Long</v>
      </c>
      <c r="L2487" s="243" t="e">
        <f t="shared" ca="1" si="361"/>
        <v>#N/A</v>
      </c>
      <c r="M2487" s="242" t="e">
        <f t="shared" ca="1" si="362"/>
        <v>#N/A</v>
      </c>
      <c r="N2487" s="20"/>
      <c r="O2487" s="74">
        <f t="shared" ca="1" si="367"/>
        <v>1</v>
      </c>
      <c r="P2487" s="75">
        <f t="shared" ca="1" si="359"/>
        <v>0</v>
      </c>
      <c r="Q2487" s="76" t="str">
        <f t="shared" ca="1" si="363"/>
        <v/>
      </c>
      <c r="R2487" s="75"/>
      <c r="S2487" s="77">
        <f t="shared" ca="1" si="360"/>
        <v>1</v>
      </c>
      <c r="T2487" s="78"/>
      <c r="U2487" s="81">
        <f t="shared" ca="1" si="368"/>
        <v>752.5</v>
      </c>
      <c r="V2487" s="82">
        <f t="shared" ca="1" si="364"/>
        <v>235878.87999999968</v>
      </c>
      <c r="W2487" s="50"/>
      <c r="X2487" s="50"/>
      <c r="Y2487" s="50"/>
      <c r="Z2487" s="50"/>
      <c r="AA2487" s="50"/>
      <c r="AG2487" s="50"/>
      <c r="AH2487" s="50"/>
      <c r="AI2487" s="50"/>
      <c r="AJ2487" s="50"/>
      <c r="AK2487" s="50"/>
      <c r="AL2487" s="50"/>
      <c r="AM2487" s="50"/>
      <c r="AN2487" s="50"/>
      <c r="AO2487" s="50"/>
      <c r="AP2487" s="138" t="str">
        <f>IF(NOT($AS2487=$AS2488),ROW(),"")</f>
        <v/>
      </c>
      <c r="AQ2487" s="20" t="str">
        <f>IF(NOT(AS2487=AS2488),AS2488,"")</f>
        <v/>
      </c>
      <c r="AR2487" s="20" t="str">
        <f>INDEX($AB$15:$AM$15,MATCH($AS2487,$AB$11:$AM$11,0))</f>
        <v>in</v>
      </c>
      <c r="AS2487" s="20" t="str">
        <f>LEFT(AT2487,4)</f>
        <v>2009</v>
      </c>
      <c r="AT2487" s="139" t="str">
        <f>LEFT(B2487,6)</f>
        <v>200909</v>
      </c>
    </row>
    <row r="2488" spans="2:46" x14ac:dyDescent="0.25">
      <c r="B2488" s="11">
        <f>'Market Data'!B2474</f>
        <v>20090916</v>
      </c>
      <c r="C2488" s="2">
        <f>'Market Data'!C2474</f>
        <v>5927</v>
      </c>
      <c r="D2488" s="2">
        <f>'Market Data'!D2474</f>
        <v>5998</v>
      </c>
      <c r="E2488" s="2">
        <f>'Market Data'!E2474</f>
        <v>5918.5</v>
      </c>
      <c r="F2488" s="12">
        <f>'Market Data'!F2474</f>
        <v>5988.5</v>
      </c>
      <c r="H2488" s="151">
        <f t="shared" si="365"/>
        <v>2470</v>
      </c>
      <c r="I2488" s="244">
        <f ca="1">IF($H2488&lt;($J$6+1),"",PFE(OFFSET($F2488,0,0,-$J$6)))</f>
        <v>0.16577464793208624</v>
      </c>
      <c r="J2488" s="19"/>
      <c r="K2488" s="139" t="str">
        <f t="shared" ca="1" si="366"/>
        <v>Long</v>
      </c>
      <c r="L2488" s="243" t="e">
        <f t="shared" ca="1" si="361"/>
        <v>#N/A</v>
      </c>
      <c r="M2488" s="242" t="e">
        <f t="shared" ca="1" si="362"/>
        <v>#N/A</v>
      </c>
      <c r="N2488" s="20"/>
      <c r="O2488" s="74">
        <f t="shared" ca="1" si="367"/>
        <v>1</v>
      </c>
      <c r="P2488" s="75">
        <f t="shared" ca="1" si="359"/>
        <v>0</v>
      </c>
      <c r="Q2488" s="76" t="str">
        <f t="shared" ca="1" si="363"/>
        <v/>
      </c>
      <c r="R2488" s="75"/>
      <c r="S2488" s="77">
        <f t="shared" ca="1" si="360"/>
        <v>1</v>
      </c>
      <c r="T2488" s="78"/>
      <c r="U2488" s="81">
        <f t="shared" ca="1" si="368"/>
        <v>2625</v>
      </c>
      <c r="V2488" s="82">
        <f t="shared" ca="1" si="364"/>
        <v>238503.87999999968</v>
      </c>
      <c r="W2488" s="50"/>
      <c r="X2488" s="50"/>
      <c r="Y2488" s="50"/>
      <c r="Z2488" s="50"/>
      <c r="AA2488" s="50"/>
      <c r="AG2488" s="50"/>
      <c r="AH2488" s="50"/>
      <c r="AI2488" s="50"/>
      <c r="AJ2488" s="50"/>
      <c r="AK2488" s="50"/>
      <c r="AL2488" s="50"/>
      <c r="AM2488" s="50"/>
      <c r="AN2488" s="50"/>
      <c r="AO2488" s="50"/>
      <c r="AP2488" s="138" t="str">
        <f>IF(NOT($AS2488=$AS2489),ROW(),"")</f>
        <v/>
      </c>
      <c r="AQ2488" s="20" t="str">
        <f>IF(NOT(AS2488=AS2489),AS2489,"")</f>
        <v/>
      </c>
      <c r="AR2488" s="20" t="str">
        <f>INDEX($AB$15:$AM$15,MATCH($AS2488,$AB$11:$AM$11,0))</f>
        <v>in</v>
      </c>
      <c r="AS2488" s="20" t="str">
        <f>LEFT(AT2488,4)</f>
        <v>2009</v>
      </c>
      <c r="AT2488" s="139" t="str">
        <f>LEFT(B2488,6)</f>
        <v>200909</v>
      </c>
    </row>
    <row r="2489" spans="2:46" x14ac:dyDescent="0.25">
      <c r="B2489" s="11">
        <f>'Market Data'!B2475</f>
        <v>20090917</v>
      </c>
      <c r="C2489" s="2">
        <f>'Market Data'!C2475</f>
        <v>6018.5</v>
      </c>
      <c r="D2489" s="2">
        <f>'Market Data'!D2475</f>
        <v>6026.5</v>
      </c>
      <c r="E2489" s="2">
        <f>'Market Data'!E2475</f>
        <v>5974</v>
      </c>
      <c r="F2489" s="12">
        <f>'Market Data'!F2475</f>
        <v>5978</v>
      </c>
      <c r="H2489" s="151">
        <f t="shared" si="365"/>
        <v>2471</v>
      </c>
      <c r="I2489" s="244">
        <f ca="1">IF($H2489&lt;($J$6+1),"",PFE(OFFSET($F2489,0,0,-$J$6)))</f>
        <v>0.16264060140565498</v>
      </c>
      <c r="J2489" s="19"/>
      <c r="K2489" s="139" t="str">
        <f t="shared" ca="1" si="366"/>
        <v>Long</v>
      </c>
      <c r="L2489" s="243" t="e">
        <f t="shared" ca="1" si="361"/>
        <v>#N/A</v>
      </c>
      <c r="M2489" s="242" t="e">
        <f t="shared" ca="1" si="362"/>
        <v>#N/A</v>
      </c>
      <c r="N2489" s="20"/>
      <c r="O2489" s="74">
        <f t="shared" ca="1" si="367"/>
        <v>1</v>
      </c>
      <c r="P2489" s="75">
        <f t="shared" ca="1" si="359"/>
        <v>0</v>
      </c>
      <c r="Q2489" s="76" t="str">
        <f t="shared" ca="1" si="363"/>
        <v/>
      </c>
      <c r="R2489" s="75"/>
      <c r="S2489" s="77">
        <f t="shared" ca="1" si="360"/>
        <v>1</v>
      </c>
      <c r="T2489" s="78"/>
      <c r="U2489" s="81">
        <f t="shared" ca="1" si="368"/>
        <v>-367.5</v>
      </c>
      <c r="V2489" s="82">
        <f t="shared" ca="1" si="364"/>
        <v>238136.37999999968</v>
      </c>
      <c r="W2489" s="50"/>
      <c r="X2489" s="50"/>
      <c r="Y2489" s="50"/>
      <c r="Z2489" s="50"/>
      <c r="AA2489" s="50"/>
      <c r="AG2489" s="50"/>
      <c r="AH2489" s="50"/>
      <c r="AI2489" s="50"/>
      <c r="AJ2489" s="50"/>
      <c r="AK2489" s="50"/>
      <c r="AL2489" s="50"/>
      <c r="AM2489" s="50"/>
      <c r="AN2489" s="50"/>
      <c r="AO2489" s="50"/>
      <c r="AP2489" s="138" t="str">
        <f>IF(NOT($AS2489=$AS2490),ROW(),"")</f>
        <v/>
      </c>
      <c r="AQ2489" s="20" t="str">
        <f>IF(NOT(AS2489=AS2490),AS2490,"")</f>
        <v/>
      </c>
      <c r="AR2489" s="20" t="str">
        <f>INDEX($AB$15:$AM$15,MATCH($AS2489,$AB$11:$AM$11,0))</f>
        <v>in</v>
      </c>
      <c r="AS2489" s="20" t="str">
        <f>LEFT(AT2489,4)</f>
        <v>2009</v>
      </c>
      <c r="AT2489" s="139" t="str">
        <f>LEFT(B2489,6)</f>
        <v>200909</v>
      </c>
    </row>
    <row r="2490" spans="2:46" x14ac:dyDescent="0.25">
      <c r="B2490" s="11">
        <f>'Market Data'!B2476</f>
        <v>20090918</v>
      </c>
      <c r="C2490" s="2">
        <f>'Market Data'!C2476</f>
        <v>5995</v>
      </c>
      <c r="D2490" s="2">
        <f>'Market Data'!D2476</f>
        <v>6040.5</v>
      </c>
      <c r="E2490" s="2">
        <f>'Market Data'!E2476</f>
        <v>5979.5</v>
      </c>
      <c r="F2490" s="12">
        <f>'Market Data'!F2476</f>
        <v>6000</v>
      </c>
      <c r="H2490" s="151">
        <f t="shared" si="365"/>
        <v>2472</v>
      </c>
      <c r="I2490" s="244">
        <f ca="1">IF($H2490&lt;($J$6+1),"",PFE(OFFSET($F2490,0,0,-$J$6)))</f>
        <v>0.15240066859577006</v>
      </c>
      <c r="J2490" s="19"/>
      <c r="K2490" s="139" t="str">
        <f t="shared" ca="1" si="366"/>
        <v>Long</v>
      </c>
      <c r="L2490" s="243" t="e">
        <f t="shared" ca="1" si="361"/>
        <v>#N/A</v>
      </c>
      <c r="M2490" s="242" t="e">
        <f t="shared" ca="1" si="362"/>
        <v>#N/A</v>
      </c>
      <c r="N2490" s="20"/>
      <c r="O2490" s="74">
        <f t="shared" ca="1" si="367"/>
        <v>1</v>
      </c>
      <c r="P2490" s="75">
        <f t="shared" ca="1" si="359"/>
        <v>0</v>
      </c>
      <c r="Q2490" s="76" t="str">
        <f t="shared" ca="1" si="363"/>
        <v/>
      </c>
      <c r="R2490" s="75"/>
      <c r="S2490" s="77">
        <f t="shared" ca="1" si="360"/>
        <v>1</v>
      </c>
      <c r="T2490" s="78"/>
      <c r="U2490" s="81">
        <f t="shared" ca="1" si="368"/>
        <v>770</v>
      </c>
      <c r="V2490" s="82">
        <f t="shared" ca="1" si="364"/>
        <v>238906.37999999968</v>
      </c>
      <c r="W2490" s="50"/>
      <c r="X2490" s="50"/>
      <c r="Y2490" s="50"/>
      <c r="Z2490" s="50"/>
      <c r="AA2490" s="50"/>
      <c r="AG2490" s="50"/>
      <c r="AH2490" s="50"/>
      <c r="AI2490" s="50"/>
      <c r="AJ2490" s="50"/>
      <c r="AK2490" s="50"/>
      <c r="AL2490" s="50"/>
      <c r="AM2490" s="50"/>
      <c r="AN2490" s="50"/>
      <c r="AO2490" s="50"/>
      <c r="AP2490" s="138" t="str">
        <f>IF(NOT($AS2490=$AS2491),ROW(),"")</f>
        <v/>
      </c>
      <c r="AQ2490" s="20" t="str">
        <f>IF(NOT(AS2490=AS2491),AS2491,"")</f>
        <v/>
      </c>
      <c r="AR2490" s="20" t="str">
        <f>INDEX($AB$15:$AM$15,MATCH($AS2490,$AB$11:$AM$11,0))</f>
        <v>in</v>
      </c>
      <c r="AS2490" s="20" t="str">
        <f>LEFT(AT2490,4)</f>
        <v>2009</v>
      </c>
      <c r="AT2490" s="139" t="str">
        <f>LEFT(B2490,6)</f>
        <v>200909</v>
      </c>
    </row>
    <row r="2491" spans="2:46" x14ac:dyDescent="0.25">
      <c r="B2491" s="11">
        <f>'Market Data'!B2477</f>
        <v>20090921</v>
      </c>
      <c r="C2491" s="2">
        <f>'Market Data'!C2477</f>
        <v>5986</v>
      </c>
      <c r="D2491" s="2">
        <f>'Market Data'!D2477</f>
        <v>5989.5</v>
      </c>
      <c r="E2491" s="2">
        <f>'Market Data'!E2477</f>
        <v>5893.5</v>
      </c>
      <c r="F2491" s="12">
        <f>'Market Data'!F2477</f>
        <v>5945</v>
      </c>
      <c r="H2491" s="151">
        <f t="shared" si="365"/>
        <v>2473</v>
      </c>
      <c r="I2491" s="244">
        <f ca="1">IF($H2491&lt;($J$6+1),"",PFE(OFFSET($F2491,0,0,-$J$6)))</f>
        <v>0.14176919408798397</v>
      </c>
      <c r="J2491" s="19"/>
      <c r="K2491" s="139" t="str">
        <f t="shared" ca="1" si="366"/>
        <v>Long</v>
      </c>
      <c r="L2491" s="243" t="e">
        <f t="shared" ca="1" si="361"/>
        <v>#N/A</v>
      </c>
      <c r="M2491" s="242" t="e">
        <f t="shared" ca="1" si="362"/>
        <v>#N/A</v>
      </c>
      <c r="N2491" s="20"/>
      <c r="O2491" s="74">
        <f t="shared" ca="1" si="367"/>
        <v>1</v>
      </c>
      <c r="P2491" s="75">
        <f t="shared" ca="1" si="359"/>
        <v>0</v>
      </c>
      <c r="Q2491" s="76" t="str">
        <f t="shared" ca="1" si="363"/>
        <v/>
      </c>
      <c r="R2491" s="75"/>
      <c r="S2491" s="77">
        <f t="shared" ca="1" si="360"/>
        <v>1</v>
      </c>
      <c r="T2491" s="78"/>
      <c r="U2491" s="81">
        <f t="shared" ca="1" si="368"/>
        <v>-1925</v>
      </c>
      <c r="V2491" s="82">
        <f t="shared" ca="1" si="364"/>
        <v>236981.37999999968</v>
      </c>
      <c r="W2491" s="50"/>
      <c r="X2491" s="50"/>
      <c r="Y2491" s="50"/>
      <c r="Z2491" s="50"/>
      <c r="AA2491" s="50"/>
      <c r="AG2491" s="50"/>
      <c r="AH2491" s="50"/>
      <c r="AI2491" s="50"/>
      <c r="AJ2491" s="50"/>
      <c r="AK2491" s="50"/>
      <c r="AL2491" s="50"/>
      <c r="AM2491" s="50"/>
      <c r="AN2491" s="50"/>
      <c r="AO2491" s="50"/>
      <c r="AP2491" s="138" t="str">
        <f>IF(NOT($AS2491=$AS2492),ROW(),"")</f>
        <v/>
      </c>
      <c r="AQ2491" s="20" t="str">
        <f>IF(NOT(AS2491=AS2492),AS2492,"")</f>
        <v/>
      </c>
      <c r="AR2491" s="20" t="str">
        <f>INDEX($AB$15:$AM$15,MATCH($AS2491,$AB$11:$AM$11,0))</f>
        <v>in</v>
      </c>
      <c r="AS2491" s="20" t="str">
        <f>LEFT(AT2491,4)</f>
        <v>2009</v>
      </c>
      <c r="AT2491" s="139" t="str">
        <f>LEFT(B2491,6)</f>
        <v>200909</v>
      </c>
    </row>
    <row r="2492" spans="2:46" x14ac:dyDescent="0.25">
      <c r="B2492" s="11">
        <f>'Market Data'!B2478</f>
        <v>20090922</v>
      </c>
      <c r="C2492" s="2">
        <f>'Market Data'!C2478</f>
        <v>5980.5</v>
      </c>
      <c r="D2492" s="2">
        <f>'Market Data'!D2478</f>
        <v>6030.5</v>
      </c>
      <c r="E2492" s="2">
        <f>'Market Data'!E2478</f>
        <v>5968.5</v>
      </c>
      <c r="F2492" s="12">
        <f>'Market Data'!F2478</f>
        <v>5992.5</v>
      </c>
      <c r="H2492" s="151">
        <f t="shared" si="365"/>
        <v>2474</v>
      </c>
      <c r="I2492" s="244">
        <f ca="1">IF($H2492&lt;($J$6+1),"",PFE(OFFSET($F2492,0,0,-$J$6)))</f>
        <v>0.16544901891608466</v>
      </c>
      <c r="J2492" s="19"/>
      <c r="K2492" s="139" t="str">
        <f t="shared" ca="1" si="366"/>
        <v>Long</v>
      </c>
      <c r="L2492" s="243" t="e">
        <f t="shared" ca="1" si="361"/>
        <v>#N/A</v>
      </c>
      <c r="M2492" s="242" t="e">
        <f t="shared" ca="1" si="362"/>
        <v>#N/A</v>
      </c>
      <c r="N2492" s="20"/>
      <c r="O2492" s="74">
        <f t="shared" ca="1" si="367"/>
        <v>1</v>
      </c>
      <c r="P2492" s="75">
        <f t="shared" ca="1" si="359"/>
        <v>0</v>
      </c>
      <c r="Q2492" s="76" t="str">
        <f t="shared" ca="1" si="363"/>
        <v/>
      </c>
      <c r="R2492" s="75"/>
      <c r="S2492" s="77">
        <f t="shared" ca="1" si="360"/>
        <v>1</v>
      </c>
      <c r="T2492" s="78"/>
      <c r="U2492" s="81">
        <f t="shared" ca="1" si="368"/>
        <v>1662.5</v>
      </c>
      <c r="V2492" s="82">
        <f t="shared" ca="1" si="364"/>
        <v>238643.87999999968</v>
      </c>
      <c r="W2492" s="50"/>
      <c r="X2492" s="50"/>
      <c r="Y2492" s="50"/>
      <c r="Z2492" s="50"/>
      <c r="AA2492" s="50"/>
      <c r="AG2492" s="50"/>
      <c r="AH2492" s="50"/>
      <c r="AI2492" s="50"/>
      <c r="AJ2492" s="50"/>
      <c r="AK2492" s="50"/>
      <c r="AL2492" s="50"/>
      <c r="AM2492" s="50"/>
      <c r="AN2492" s="50"/>
      <c r="AO2492" s="50"/>
      <c r="AP2492" s="138" t="str">
        <f>IF(NOT($AS2492=$AS2493),ROW(),"")</f>
        <v/>
      </c>
      <c r="AQ2492" s="20" t="str">
        <f>IF(NOT(AS2492=AS2493),AS2493,"")</f>
        <v/>
      </c>
      <c r="AR2492" s="20" t="str">
        <f>INDEX($AB$15:$AM$15,MATCH($AS2492,$AB$11:$AM$11,0))</f>
        <v>in</v>
      </c>
      <c r="AS2492" s="20" t="str">
        <f>LEFT(AT2492,4)</f>
        <v>2009</v>
      </c>
      <c r="AT2492" s="139" t="str">
        <f>LEFT(B2492,6)</f>
        <v>200909</v>
      </c>
    </row>
    <row r="2493" spans="2:46" x14ac:dyDescent="0.25">
      <c r="B2493" s="11">
        <f>'Market Data'!B2479</f>
        <v>20090923</v>
      </c>
      <c r="C2493" s="2">
        <f>'Market Data'!C2479</f>
        <v>5988.5</v>
      </c>
      <c r="D2493" s="2">
        <f>'Market Data'!D2479</f>
        <v>6033</v>
      </c>
      <c r="E2493" s="2">
        <f>'Market Data'!E2479</f>
        <v>5948</v>
      </c>
      <c r="F2493" s="12">
        <f>'Market Data'!F2479</f>
        <v>5997.5</v>
      </c>
      <c r="H2493" s="151">
        <f t="shared" si="365"/>
        <v>2475</v>
      </c>
      <c r="I2493" s="244">
        <f ca="1">IF($H2493&lt;($J$6+1),"",PFE(OFFSET($F2493,0,0,-$J$6)))</f>
        <v>0.16370786989079869</v>
      </c>
      <c r="J2493" s="19"/>
      <c r="K2493" s="139" t="str">
        <f t="shared" ca="1" si="366"/>
        <v>Long</v>
      </c>
      <c r="L2493" s="243" t="e">
        <f t="shared" ca="1" si="361"/>
        <v>#N/A</v>
      </c>
      <c r="M2493" s="242" t="e">
        <f t="shared" ca="1" si="362"/>
        <v>#N/A</v>
      </c>
      <c r="N2493" s="20"/>
      <c r="O2493" s="74">
        <f t="shared" ca="1" si="367"/>
        <v>1</v>
      </c>
      <c r="P2493" s="75">
        <f t="shared" ca="1" si="359"/>
        <v>0</v>
      </c>
      <c r="Q2493" s="76" t="str">
        <f t="shared" ca="1" si="363"/>
        <v/>
      </c>
      <c r="R2493" s="75"/>
      <c r="S2493" s="77">
        <f t="shared" ca="1" si="360"/>
        <v>1</v>
      </c>
      <c r="T2493" s="78"/>
      <c r="U2493" s="81">
        <f t="shared" ca="1" si="368"/>
        <v>175</v>
      </c>
      <c r="V2493" s="82">
        <f t="shared" ca="1" si="364"/>
        <v>238818.87999999968</v>
      </c>
      <c r="W2493" s="50"/>
      <c r="X2493" s="50"/>
      <c r="Y2493" s="50"/>
      <c r="Z2493" s="50"/>
      <c r="AA2493" s="50"/>
      <c r="AG2493" s="50"/>
      <c r="AH2493" s="50"/>
      <c r="AI2493" s="50"/>
      <c r="AJ2493" s="50"/>
      <c r="AK2493" s="50"/>
      <c r="AL2493" s="50"/>
      <c r="AM2493" s="50"/>
      <c r="AN2493" s="50"/>
      <c r="AO2493" s="50"/>
      <c r="AP2493" s="138" t="str">
        <f>IF(NOT($AS2493=$AS2494),ROW(),"")</f>
        <v/>
      </c>
      <c r="AQ2493" s="20" t="str">
        <f>IF(NOT(AS2493=AS2494),AS2494,"")</f>
        <v/>
      </c>
      <c r="AR2493" s="20" t="str">
        <f>INDEX($AB$15:$AM$15,MATCH($AS2493,$AB$11:$AM$11,0))</f>
        <v>in</v>
      </c>
      <c r="AS2493" s="20" t="str">
        <f>LEFT(AT2493,4)</f>
        <v>2009</v>
      </c>
      <c r="AT2493" s="139" t="str">
        <f>LEFT(B2493,6)</f>
        <v>200909</v>
      </c>
    </row>
    <row r="2494" spans="2:46" x14ac:dyDescent="0.25">
      <c r="B2494" s="11">
        <f>'Market Data'!B2480</f>
        <v>20090924</v>
      </c>
      <c r="C2494" s="2">
        <f>'Market Data'!C2480</f>
        <v>5955.5</v>
      </c>
      <c r="D2494" s="2">
        <f>'Market Data'!D2480</f>
        <v>6020.5</v>
      </c>
      <c r="E2494" s="2">
        <f>'Market Data'!E2480</f>
        <v>5862</v>
      </c>
      <c r="F2494" s="12">
        <f>'Market Data'!F2480</f>
        <v>5875</v>
      </c>
      <c r="H2494" s="151">
        <f t="shared" si="365"/>
        <v>2476</v>
      </c>
      <c r="I2494" s="244">
        <f ca="1">IF($H2494&lt;($J$6+1),"",PFE(OFFSET($F2494,0,0,-$J$6)))</f>
        <v>9.9533480520789711E-2</v>
      </c>
      <c r="J2494" s="19"/>
      <c r="K2494" s="139" t="str">
        <f t="shared" ca="1" si="366"/>
        <v>Long</v>
      </c>
      <c r="L2494" s="243" t="e">
        <f t="shared" ca="1" si="361"/>
        <v>#N/A</v>
      </c>
      <c r="M2494" s="242" t="e">
        <f t="shared" ca="1" si="362"/>
        <v>#N/A</v>
      </c>
      <c r="N2494" s="20"/>
      <c r="O2494" s="74">
        <f t="shared" ca="1" si="367"/>
        <v>1</v>
      </c>
      <c r="P2494" s="75">
        <f t="shared" ca="1" si="359"/>
        <v>0</v>
      </c>
      <c r="Q2494" s="76" t="str">
        <f t="shared" ca="1" si="363"/>
        <v/>
      </c>
      <c r="R2494" s="75"/>
      <c r="S2494" s="77">
        <f t="shared" ca="1" si="360"/>
        <v>1</v>
      </c>
      <c r="T2494" s="78"/>
      <c r="U2494" s="81">
        <f t="shared" ca="1" si="368"/>
        <v>-4287.5</v>
      </c>
      <c r="V2494" s="82">
        <f t="shared" ca="1" si="364"/>
        <v>234531.37999999968</v>
      </c>
      <c r="W2494" s="50"/>
      <c r="X2494" s="50"/>
      <c r="Y2494" s="50"/>
      <c r="Z2494" s="50"/>
      <c r="AA2494" s="50"/>
      <c r="AG2494" s="50"/>
      <c r="AH2494" s="50"/>
      <c r="AI2494" s="50"/>
      <c r="AJ2494" s="50"/>
      <c r="AK2494" s="50"/>
      <c r="AL2494" s="50"/>
      <c r="AM2494" s="50"/>
      <c r="AN2494" s="50"/>
      <c r="AO2494" s="50"/>
      <c r="AP2494" s="138" t="str">
        <f>IF(NOT($AS2494=$AS2495),ROW(),"")</f>
        <v/>
      </c>
      <c r="AQ2494" s="20" t="str">
        <f>IF(NOT(AS2494=AS2495),AS2495,"")</f>
        <v/>
      </c>
      <c r="AR2494" s="20" t="str">
        <f>INDEX($AB$15:$AM$15,MATCH($AS2494,$AB$11:$AM$11,0))</f>
        <v>in</v>
      </c>
      <c r="AS2494" s="20" t="str">
        <f>LEFT(AT2494,4)</f>
        <v>2009</v>
      </c>
      <c r="AT2494" s="139" t="str">
        <f>LEFT(B2494,6)</f>
        <v>200909</v>
      </c>
    </row>
    <row r="2495" spans="2:46" x14ac:dyDescent="0.25">
      <c r="B2495" s="11">
        <f>'Market Data'!B2481</f>
        <v>20090925</v>
      </c>
      <c r="C2495" s="2">
        <f>'Market Data'!C2481</f>
        <v>5899</v>
      </c>
      <c r="D2495" s="2">
        <f>'Market Data'!D2481</f>
        <v>5907</v>
      </c>
      <c r="E2495" s="2">
        <f>'Market Data'!E2481</f>
        <v>5836.5</v>
      </c>
      <c r="F2495" s="12">
        <f>'Market Data'!F2481</f>
        <v>5846.5</v>
      </c>
      <c r="H2495" s="151">
        <f t="shared" si="365"/>
        <v>2477</v>
      </c>
      <c r="I2495" s="244">
        <f ca="1">IF($H2495&lt;($J$6+1),"",PFE(OFFSET($F2495,0,0,-$J$6)))</f>
        <v>9.102444029933246E-2</v>
      </c>
      <c r="J2495" s="19"/>
      <c r="K2495" s="139" t="str">
        <f t="shared" ca="1" si="366"/>
        <v>Long</v>
      </c>
      <c r="L2495" s="243" t="e">
        <f t="shared" ca="1" si="361"/>
        <v>#N/A</v>
      </c>
      <c r="M2495" s="242" t="e">
        <f t="shared" ca="1" si="362"/>
        <v>#N/A</v>
      </c>
      <c r="N2495" s="20"/>
      <c r="O2495" s="74">
        <f t="shared" ca="1" si="367"/>
        <v>1</v>
      </c>
      <c r="P2495" s="75">
        <f t="shared" ca="1" si="359"/>
        <v>0</v>
      </c>
      <c r="Q2495" s="76" t="str">
        <f t="shared" ca="1" si="363"/>
        <v/>
      </c>
      <c r="R2495" s="75"/>
      <c r="S2495" s="77">
        <f t="shared" ca="1" si="360"/>
        <v>1</v>
      </c>
      <c r="T2495" s="78"/>
      <c r="U2495" s="81">
        <f t="shared" ca="1" si="368"/>
        <v>-997.5</v>
      </c>
      <c r="V2495" s="82">
        <f t="shared" ca="1" si="364"/>
        <v>233533.87999999968</v>
      </c>
      <c r="W2495" s="50"/>
      <c r="X2495" s="50"/>
      <c r="Y2495" s="50"/>
      <c r="Z2495" s="50"/>
      <c r="AA2495" s="50"/>
      <c r="AG2495" s="50"/>
      <c r="AH2495" s="50"/>
      <c r="AI2495" s="50"/>
      <c r="AJ2495" s="50"/>
      <c r="AK2495" s="50"/>
      <c r="AL2495" s="50"/>
      <c r="AM2495" s="50"/>
      <c r="AN2495" s="50"/>
      <c r="AO2495" s="50"/>
      <c r="AP2495" s="138" t="str">
        <f>IF(NOT($AS2495=$AS2496),ROW(),"")</f>
        <v/>
      </c>
      <c r="AQ2495" s="20" t="str">
        <f>IF(NOT(AS2495=AS2496),AS2496,"")</f>
        <v/>
      </c>
      <c r="AR2495" s="20" t="str">
        <f>INDEX($AB$15:$AM$15,MATCH($AS2495,$AB$11:$AM$11,0))</f>
        <v>in</v>
      </c>
      <c r="AS2495" s="20" t="str">
        <f>LEFT(AT2495,4)</f>
        <v>2009</v>
      </c>
      <c r="AT2495" s="139" t="str">
        <f>LEFT(B2495,6)</f>
        <v>200909</v>
      </c>
    </row>
    <row r="2496" spans="2:46" x14ac:dyDescent="0.25">
      <c r="B2496" s="11">
        <f>'Market Data'!B2482</f>
        <v>20090928</v>
      </c>
      <c r="C2496" s="2">
        <f>'Market Data'!C2482</f>
        <v>5842.5</v>
      </c>
      <c r="D2496" s="2">
        <f>'Market Data'!D2482</f>
        <v>6020</v>
      </c>
      <c r="E2496" s="2">
        <f>'Market Data'!E2482</f>
        <v>5830.5</v>
      </c>
      <c r="F2496" s="12">
        <f>'Market Data'!F2482</f>
        <v>6010.5</v>
      </c>
      <c r="H2496" s="151">
        <f t="shared" si="365"/>
        <v>2478</v>
      </c>
      <c r="I2496" s="244">
        <f ca="1">IF($H2496&lt;($J$6+1),"",PFE(OFFSET($F2496,0,0,-$J$6)))</f>
        <v>0.14476635171834998</v>
      </c>
      <c r="J2496" s="19"/>
      <c r="K2496" s="139" t="str">
        <f t="shared" ca="1" si="366"/>
        <v>Long</v>
      </c>
      <c r="L2496" s="243" t="e">
        <f t="shared" ca="1" si="361"/>
        <v>#N/A</v>
      </c>
      <c r="M2496" s="242" t="e">
        <f t="shared" ca="1" si="362"/>
        <v>#N/A</v>
      </c>
      <c r="N2496" s="20"/>
      <c r="O2496" s="74">
        <f t="shared" ca="1" si="367"/>
        <v>1</v>
      </c>
      <c r="P2496" s="75">
        <f t="shared" ca="1" si="359"/>
        <v>0</v>
      </c>
      <c r="Q2496" s="76" t="str">
        <f t="shared" ca="1" si="363"/>
        <v/>
      </c>
      <c r="R2496" s="75"/>
      <c r="S2496" s="77">
        <f t="shared" ca="1" si="360"/>
        <v>1</v>
      </c>
      <c r="T2496" s="78"/>
      <c r="U2496" s="81">
        <f t="shared" ca="1" si="368"/>
        <v>5740</v>
      </c>
      <c r="V2496" s="82">
        <f t="shared" ca="1" si="364"/>
        <v>239273.87999999968</v>
      </c>
      <c r="W2496" s="50"/>
      <c r="X2496" s="50"/>
      <c r="Y2496" s="50"/>
      <c r="Z2496" s="50"/>
      <c r="AA2496" s="50"/>
      <c r="AG2496" s="50"/>
      <c r="AH2496" s="50"/>
      <c r="AI2496" s="50"/>
      <c r="AJ2496" s="50"/>
      <c r="AK2496" s="50"/>
      <c r="AL2496" s="50"/>
      <c r="AM2496" s="50"/>
      <c r="AN2496" s="50"/>
      <c r="AO2496" s="50"/>
      <c r="AP2496" s="138" t="str">
        <f>IF(NOT($AS2496=$AS2497),ROW(),"")</f>
        <v/>
      </c>
      <c r="AQ2496" s="20" t="str">
        <f>IF(NOT(AS2496=AS2497),AS2497,"")</f>
        <v/>
      </c>
      <c r="AR2496" s="20" t="str">
        <f>INDEX($AB$15:$AM$15,MATCH($AS2496,$AB$11:$AM$11,0))</f>
        <v>in</v>
      </c>
      <c r="AS2496" s="20" t="str">
        <f>LEFT(AT2496,4)</f>
        <v>2009</v>
      </c>
      <c r="AT2496" s="139" t="str">
        <f>LEFT(B2496,6)</f>
        <v>200909</v>
      </c>
    </row>
    <row r="2497" spans="2:46" x14ac:dyDescent="0.25">
      <c r="B2497" s="11">
        <f>'Market Data'!B2483</f>
        <v>20090929</v>
      </c>
      <c r="C2497" s="2">
        <f>'Market Data'!C2483</f>
        <v>6010.5</v>
      </c>
      <c r="D2497" s="2">
        <f>'Market Data'!D2483</f>
        <v>6035.5</v>
      </c>
      <c r="E2497" s="2">
        <f>'Market Data'!E2483</f>
        <v>5967</v>
      </c>
      <c r="F2497" s="12">
        <f>'Market Data'!F2483</f>
        <v>5995</v>
      </c>
      <c r="H2497" s="151">
        <f t="shared" si="365"/>
        <v>2479</v>
      </c>
      <c r="I2497" s="244">
        <f ca="1">IF($H2497&lt;($J$6+1),"",PFE(OFFSET($F2497,0,0,-$J$6)))</f>
        <v>0.13545640122334487</v>
      </c>
      <c r="J2497" s="19"/>
      <c r="K2497" s="139" t="str">
        <f t="shared" ca="1" si="366"/>
        <v>Long</v>
      </c>
      <c r="L2497" s="243" t="e">
        <f t="shared" ca="1" si="361"/>
        <v>#N/A</v>
      </c>
      <c r="M2497" s="242" t="e">
        <f t="shared" ca="1" si="362"/>
        <v>#N/A</v>
      </c>
      <c r="N2497" s="20"/>
      <c r="O2497" s="74">
        <f t="shared" ca="1" si="367"/>
        <v>1</v>
      </c>
      <c r="P2497" s="75">
        <f t="shared" ca="1" si="359"/>
        <v>0</v>
      </c>
      <c r="Q2497" s="76" t="str">
        <f t="shared" ca="1" si="363"/>
        <v/>
      </c>
      <c r="R2497" s="75"/>
      <c r="S2497" s="77">
        <f t="shared" ca="1" si="360"/>
        <v>1</v>
      </c>
      <c r="T2497" s="78"/>
      <c r="U2497" s="81">
        <f t="shared" ca="1" si="368"/>
        <v>-542.5</v>
      </c>
      <c r="V2497" s="82">
        <f t="shared" ca="1" si="364"/>
        <v>238731.37999999968</v>
      </c>
      <c r="W2497" s="50"/>
      <c r="X2497" s="50"/>
      <c r="Y2497" s="50"/>
      <c r="Z2497" s="50"/>
      <c r="AA2497" s="50"/>
      <c r="AG2497" s="50"/>
      <c r="AH2497" s="50"/>
      <c r="AI2497" s="50"/>
      <c r="AJ2497" s="50"/>
      <c r="AK2497" s="50"/>
      <c r="AL2497" s="50"/>
      <c r="AM2497" s="50"/>
      <c r="AN2497" s="50"/>
      <c r="AO2497" s="50"/>
      <c r="AP2497" s="138" t="str">
        <f>IF(NOT($AS2497=$AS2498),ROW(),"")</f>
        <v/>
      </c>
      <c r="AQ2497" s="20" t="str">
        <f>IF(NOT(AS2497=AS2498),AS2498,"")</f>
        <v/>
      </c>
      <c r="AR2497" s="20" t="str">
        <f>INDEX($AB$15:$AM$15,MATCH($AS2497,$AB$11:$AM$11,0))</f>
        <v>in</v>
      </c>
      <c r="AS2497" s="20" t="str">
        <f>LEFT(AT2497,4)</f>
        <v>2009</v>
      </c>
      <c r="AT2497" s="139" t="str">
        <f>LEFT(B2497,6)</f>
        <v>200909</v>
      </c>
    </row>
    <row r="2498" spans="2:46" x14ac:dyDescent="0.25">
      <c r="B2498" s="11">
        <f>'Market Data'!B2484</f>
        <v>20090930</v>
      </c>
      <c r="C2498" s="2">
        <f>'Market Data'!C2484</f>
        <v>5996</v>
      </c>
      <c r="D2498" s="2">
        <f>'Market Data'!D2484</f>
        <v>6023</v>
      </c>
      <c r="E2498" s="2">
        <f>'Market Data'!E2484</f>
        <v>5895.5</v>
      </c>
      <c r="F2498" s="12">
        <f>'Market Data'!F2484</f>
        <v>5981.5</v>
      </c>
      <c r="H2498" s="151">
        <f t="shared" si="365"/>
        <v>2480</v>
      </c>
      <c r="I2498" s="244">
        <f ca="1">IF($H2498&lt;($J$6+1),"",PFE(OFFSET($F2498,0,0,-$J$6)))</f>
        <v>0.13046716433750133</v>
      </c>
      <c r="J2498" s="19"/>
      <c r="K2498" s="139" t="str">
        <f t="shared" ca="1" si="366"/>
        <v>Long</v>
      </c>
      <c r="L2498" s="243" t="e">
        <f t="shared" ca="1" si="361"/>
        <v>#N/A</v>
      </c>
      <c r="M2498" s="242" t="e">
        <f t="shared" ca="1" si="362"/>
        <v>#N/A</v>
      </c>
      <c r="N2498" s="20"/>
      <c r="O2498" s="74">
        <f t="shared" ca="1" si="367"/>
        <v>1</v>
      </c>
      <c r="P2498" s="75">
        <f t="shared" ca="1" si="359"/>
        <v>0</v>
      </c>
      <c r="Q2498" s="76" t="str">
        <f t="shared" ca="1" si="363"/>
        <v/>
      </c>
      <c r="R2498" s="75"/>
      <c r="S2498" s="77">
        <f t="shared" ca="1" si="360"/>
        <v>1</v>
      </c>
      <c r="T2498" s="78"/>
      <c r="U2498" s="81">
        <f t="shared" ca="1" si="368"/>
        <v>-472.5</v>
      </c>
      <c r="V2498" s="82">
        <f t="shared" ca="1" si="364"/>
        <v>238258.87999999968</v>
      </c>
      <c r="W2498" s="50"/>
      <c r="X2498" s="50"/>
      <c r="Y2498" s="50"/>
      <c r="Z2498" s="50"/>
      <c r="AA2498" s="50"/>
      <c r="AG2498" s="50"/>
      <c r="AH2498" s="50"/>
      <c r="AI2498" s="50"/>
      <c r="AJ2498" s="50"/>
      <c r="AK2498" s="50"/>
      <c r="AL2498" s="50"/>
      <c r="AM2498" s="50"/>
      <c r="AN2498" s="50"/>
      <c r="AO2498" s="50"/>
      <c r="AP2498" s="138" t="str">
        <f>IF(NOT($AS2498=$AS2499),ROW(),"")</f>
        <v/>
      </c>
      <c r="AQ2498" s="20" t="str">
        <f>IF(NOT(AS2498=AS2499),AS2499,"")</f>
        <v/>
      </c>
      <c r="AR2498" s="20" t="str">
        <f>INDEX($AB$15:$AM$15,MATCH($AS2498,$AB$11:$AM$11,0))</f>
        <v>in</v>
      </c>
      <c r="AS2498" s="20" t="str">
        <f>LEFT(AT2498,4)</f>
        <v>2009</v>
      </c>
      <c r="AT2498" s="139" t="str">
        <f>LEFT(B2498,6)</f>
        <v>200909</v>
      </c>
    </row>
    <row r="2499" spans="2:46" x14ac:dyDescent="0.25">
      <c r="B2499" s="11">
        <f>'Market Data'!B2485</f>
        <v>20091001</v>
      </c>
      <c r="C2499" s="2">
        <f>'Market Data'!C2485</f>
        <v>5955.5</v>
      </c>
      <c r="D2499" s="2">
        <f>'Market Data'!D2485</f>
        <v>6005.5</v>
      </c>
      <c r="E2499" s="2">
        <f>'Market Data'!E2485</f>
        <v>5828.5</v>
      </c>
      <c r="F2499" s="12">
        <f>'Market Data'!F2485</f>
        <v>5844</v>
      </c>
      <c r="H2499" s="151">
        <f t="shared" si="365"/>
        <v>2481</v>
      </c>
      <c r="I2499" s="244">
        <f ca="1">IF($H2499&lt;($J$6+1),"",PFE(OFFSET($F2499,0,0,-$J$6)))</f>
        <v>0.11675960932024283</v>
      </c>
      <c r="J2499" s="19"/>
      <c r="K2499" s="139" t="str">
        <f t="shared" ca="1" si="366"/>
        <v>Long</v>
      </c>
      <c r="L2499" s="243" t="e">
        <f t="shared" ca="1" si="361"/>
        <v>#N/A</v>
      </c>
      <c r="M2499" s="242" t="e">
        <f t="shared" ca="1" si="362"/>
        <v>#N/A</v>
      </c>
      <c r="N2499" s="20"/>
      <c r="O2499" s="74">
        <f t="shared" ca="1" si="367"/>
        <v>1</v>
      </c>
      <c r="P2499" s="75">
        <f t="shared" ca="1" si="359"/>
        <v>0</v>
      </c>
      <c r="Q2499" s="76" t="str">
        <f t="shared" ca="1" si="363"/>
        <v/>
      </c>
      <c r="R2499" s="75"/>
      <c r="S2499" s="77">
        <f t="shared" ca="1" si="360"/>
        <v>1</v>
      </c>
      <c r="T2499" s="78"/>
      <c r="U2499" s="81">
        <f t="shared" ca="1" si="368"/>
        <v>-4812.5</v>
      </c>
      <c r="V2499" s="82">
        <f t="shared" ca="1" si="364"/>
        <v>233446.37999999968</v>
      </c>
      <c r="W2499" s="50"/>
      <c r="X2499" s="50"/>
      <c r="Y2499" s="50"/>
      <c r="Z2499" s="50"/>
      <c r="AA2499" s="50"/>
      <c r="AG2499" s="50"/>
      <c r="AH2499" s="50"/>
      <c r="AI2499" s="50"/>
      <c r="AJ2499" s="50"/>
      <c r="AK2499" s="50"/>
      <c r="AL2499" s="50"/>
      <c r="AM2499" s="50"/>
      <c r="AN2499" s="50"/>
      <c r="AO2499" s="50"/>
      <c r="AP2499" s="138" t="str">
        <f>IF(NOT($AS2499=$AS2500),ROW(),"")</f>
        <v/>
      </c>
      <c r="AQ2499" s="20" t="str">
        <f>IF(NOT(AS2499=AS2500),AS2500,"")</f>
        <v/>
      </c>
      <c r="AR2499" s="20" t="str">
        <f>INDEX($AB$15:$AM$15,MATCH($AS2499,$AB$11:$AM$11,0))</f>
        <v>in</v>
      </c>
      <c r="AS2499" s="20" t="str">
        <f>LEFT(AT2499,4)</f>
        <v>2009</v>
      </c>
      <c r="AT2499" s="139" t="str">
        <f>LEFT(B2499,6)</f>
        <v>200910</v>
      </c>
    </row>
    <row r="2500" spans="2:46" x14ac:dyDescent="0.25">
      <c r="B2500" s="11">
        <f>'Market Data'!B2486</f>
        <v>20091002</v>
      </c>
      <c r="C2500" s="2">
        <f>'Market Data'!C2486</f>
        <v>5798.5</v>
      </c>
      <c r="D2500" s="2">
        <f>'Market Data'!D2486</f>
        <v>5814.5</v>
      </c>
      <c r="E2500" s="2">
        <f>'Market Data'!E2486</f>
        <v>5720</v>
      </c>
      <c r="F2500" s="12">
        <f>'Market Data'!F2486</f>
        <v>5748.5</v>
      </c>
      <c r="H2500" s="151">
        <f t="shared" si="365"/>
        <v>2482</v>
      </c>
      <c r="I2500" s="244">
        <f ca="1">IF($H2500&lt;($J$6+1),"",PFE(OFFSET($F2500,0,0,-$J$6)))</f>
        <v>9.3250302260734538E-2</v>
      </c>
      <c r="J2500" s="19"/>
      <c r="K2500" s="139" t="str">
        <f t="shared" ca="1" si="366"/>
        <v>Long</v>
      </c>
      <c r="L2500" s="243" t="e">
        <f t="shared" ca="1" si="361"/>
        <v>#N/A</v>
      </c>
      <c r="M2500" s="242" t="e">
        <f t="shared" ca="1" si="362"/>
        <v>#N/A</v>
      </c>
      <c r="N2500" s="20"/>
      <c r="O2500" s="74">
        <f t="shared" ca="1" si="367"/>
        <v>1</v>
      </c>
      <c r="P2500" s="75">
        <f t="shared" ca="1" si="359"/>
        <v>0</v>
      </c>
      <c r="Q2500" s="76" t="str">
        <f t="shared" ca="1" si="363"/>
        <v/>
      </c>
      <c r="R2500" s="75"/>
      <c r="S2500" s="77">
        <f t="shared" ca="1" si="360"/>
        <v>1</v>
      </c>
      <c r="T2500" s="78"/>
      <c r="U2500" s="81">
        <f t="shared" ca="1" si="368"/>
        <v>-3342.5</v>
      </c>
      <c r="V2500" s="82">
        <f t="shared" ca="1" si="364"/>
        <v>230103.87999999968</v>
      </c>
      <c r="W2500" s="50"/>
      <c r="X2500" s="50"/>
      <c r="Y2500" s="50"/>
      <c r="Z2500" s="50"/>
      <c r="AA2500" s="50"/>
      <c r="AG2500" s="50"/>
      <c r="AH2500" s="50"/>
      <c r="AI2500" s="50"/>
      <c r="AJ2500" s="50"/>
      <c r="AK2500" s="50"/>
      <c r="AL2500" s="50"/>
      <c r="AM2500" s="50"/>
      <c r="AN2500" s="50"/>
      <c r="AO2500" s="50"/>
      <c r="AP2500" s="138" t="str">
        <f>IF(NOT($AS2500=$AS2501),ROW(),"")</f>
        <v/>
      </c>
      <c r="AQ2500" s="20" t="str">
        <f>IF(NOT(AS2500=AS2501),AS2501,"")</f>
        <v/>
      </c>
      <c r="AR2500" s="20" t="str">
        <f>INDEX($AB$15:$AM$15,MATCH($AS2500,$AB$11:$AM$11,0))</f>
        <v>in</v>
      </c>
      <c r="AS2500" s="20" t="str">
        <f>LEFT(AT2500,4)</f>
        <v>2009</v>
      </c>
      <c r="AT2500" s="139" t="str">
        <f>LEFT(B2500,6)</f>
        <v>200910</v>
      </c>
    </row>
    <row r="2501" spans="2:46" x14ac:dyDescent="0.25">
      <c r="B2501" s="11">
        <f>'Market Data'!B2487</f>
        <v>20091005</v>
      </c>
      <c r="C2501" s="2">
        <f>'Market Data'!C2487</f>
        <v>5747</v>
      </c>
      <c r="D2501" s="2">
        <f>'Market Data'!D2487</f>
        <v>5818.5</v>
      </c>
      <c r="E2501" s="2">
        <f>'Market Data'!E2487</f>
        <v>5718.5</v>
      </c>
      <c r="F2501" s="12">
        <f>'Market Data'!F2487</f>
        <v>5811.5</v>
      </c>
      <c r="H2501" s="151">
        <f t="shared" si="365"/>
        <v>2483</v>
      </c>
      <c r="I2501" s="244">
        <f ca="1">IF($H2501&lt;($J$6+1),"",PFE(OFFSET($F2501,0,0,-$J$6)))</f>
        <v>9.8216383566514048E-2</v>
      </c>
      <c r="J2501" s="19"/>
      <c r="K2501" s="139" t="str">
        <f t="shared" ca="1" si="366"/>
        <v>Long</v>
      </c>
      <c r="L2501" s="243" t="e">
        <f t="shared" ca="1" si="361"/>
        <v>#N/A</v>
      </c>
      <c r="M2501" s="242" t="e">
        <f t="shared" ca="1" si="362"/>
        <v>#N/A</v>
      </c>
      <c r="N2501" s="20"/>
      <c r="O2501" s="74">
        <f t="shared" ca="1" si="367"/>
        <v>1</v>
      </c>
      <c r="P2501" s="75">
        <f t="shared" ca="1" si="359"/>
        <v>0</v>
      </c>
      <c r="Q2501" s="76" t="str">
        <f t="shared" ca="1" si="363"/>
        <v/>
      </c>
      <c r="R2501" s="75"/>
      <c r="S2501" s="77">
        <f t="shared" ca="1" si="360"/>
        <v>1</v>
      </c>
      <c r="T2501" s="78"/>
      <c r="U2501" s="81">
        <f t="shared" ca="1" si="368"/>
        <v>2205</v>
      </c>
      <c r="V2501" s="82">
        <f t="shared" ca="1" si="364"/>
        <v>232308.87999999968</v>
      </c>
      <c r="W2501" s="50"/>
      <c r="X2501" s="50"/>
      <c r="Y2501" s="50"/>
      <c r="Z2501" s="50"/>
      <c r="AA2501" s="50"/>
      <c r="AG2501" s="50"/>
      <c r="AH2501" s="50"/>
      <c r="AI2501" s="50"/>
      <c r="AJ2501" s="50"/>
      <c r="AK2501" s="50"/>
      <c r="AL2501" s="50"/>
      <c r="AM2501" s="50"/>
      <c r="AN2501" s="50"/>
      <c r="AO2501" s="50"/>
      <c r="AP2501" s="138" t="str">
        <f>IF(NOT($AS2501=$AS2502),ROW(),"")</f>
        <v/>
      </c>
      <c r="AQ2501" s="20" t="str">
        <f>IF(NOT(AS2501=AS2502),AS2502,"")</f>
        <v/>
      </c>
      <c r="AR2501" s="20" t="str">
        <f>INDEX($AB$15:$AM$15,MATCH($AS2501,$AB$11:$AM$11,0))</f>
        <v>in</v>
      </c>
      <c r="AS2501" s="20" t="str">
        <f>LEFT(AT2501,4)</f>
        <v>2009</v>
      </c>
      <c r="AT2501" s="139" t="str">
        <f>LEFT(B2501,6)</f>
        <v>200910</v>
      </c>
    </row>
    <row r="2502" spans="2:46" x14ac:dyDescent="0.25">
      <c r="B2502" s="11">
        <f>'Market Data'!B2488</f>
        <v>20091006</v>
      </c>
      <c r="C2502" s="2">
        <f>'Market Data'!C2488</f>
        <v>5796.5</v>
      </c>
      <c r="D2502" s="2">
        <f>'Market Data'!D2488</f>
        <v>5941.5</v>
      </c>
      <c r="E2502" s="2">
        <f>'Market Data'!E2488</f>
        <v>5795.5</v>
      </c>
      <c r="F2502" s="12">
        <f>'Market Data'!F2488</f>
        <v>5922</v>
      </c>
      <c r="H2502" s="151">
        <f t="shared" si="365"/>
        <v>2484</v>
      </c>
      <c r="I2502" s="244">
        <f ca="1">IF($H2502&lt;($J$6+1),"",PFE(OFFSET($F2502,0,0,-$J$6)))</f>
        <v>0.10756925576102871</v>
      </c>
      <c r="J2502" s="19"/>
      <c r="K2502" s="139" t="str">
        <f t="shared" ca="1" si="366"/>
        <v>Long</v>
      </c>
      <c r="L2502" s="243" t="e">
        <f t="shared" ca="1" si="361"/>
        <v>#N/A</v>
      </c>
      <c r="M2502" s="242" t="e">
        <f t="shared" ca="1" si="362"/>
        <v>#N/A</v>
      </c>
      <c r="N2502" s="20"/>
      <c r="O2502" s="74">
        <f t="shared" ca="1" si="367"/>
        <v>1</v>
      </c>
      <c r="P2502" s="75">
        <f t="shared" ca="1" si="359"/>
        <v>0</v>
      </c>
      <c r="Q2502" s="76" t="str">
        <f t="shared" ca="1" si="363"/>
        <v/>
      </c>
      <c r="R2502" s="75"/>
      <c r="S2502" s="77">
        <f t="shared" ca="1" si="360"/>
        <v>1</v>
      </c>
      <c r="T2502" s="78"/>
      <c r="U2502" s="81">
        <f t="shared" ca="1" si="368"/>
        <v>3867.5</v>
      </c>
      <c r="V2502" s="82">
        <f t="shared" ca="1" si="364"/>
        <v>236176.37999999968</v>
      </c>
      <c r="W2502" s="50"/>
      <c r="X2502" s="50"/>
      <c r="Y2502" s="50"/>
      <c r="Z2502" s="50"/>
      <c r="AA2502" s="50"/>
      <c r="AG2502" s="50"/>
      <c r="AH2502" s="50"/>
      <c r="AI2502" s="50"/>
      <c r="AJ2502" s="50"/>
      <c r="AK2502" s="50"/>
      <c r="AL2502" s="50"/>
      <c r="AM2502" s="50"/>
      <c r="AN2502" s="50"/>
      <c r="AO2502" s="50"/>
      <c r="AP2502" s="138" t="str">
        <f>IF(NOT($AS2502=$AS2503),ROW(),"")</f>
        <v/>
      </c>
      <c r="AQ2502" s="20" t="str">
        <f>IF(NOT(AS2502=AS2503),AS2503,"")</f>
        <v/>
      </c>
      <c r="AR2502" s="20" t="str">
        <f>INDEX($AB$15:$AM$15,MATCH($AS2502,$AB$11:$AM$11,0))</f>
        <v>in</v>
      </c>
      <c r="AS2502" s="20" t="str">
        <f>LEFT(AT2502,4)</f>
        <v>2009</v>
      </c>
      <c r="AT2502" s="139" t="str">
        <f>LEFT(B2502,6)</f>
        <v>200910</v>
      </c>
    </row>
    <row r="2503" spans="2:46" x14ac:dyDescent="0.25">
      <c r="B2503" s="11">
        <f>'Market Data'!B2489</f>
        <v>20091007</v>
      </c>
      <c r="C2503" s="2">
        <f>'Market Data'!C2489</f>
        <v>5916.5</v>
      </c>
      <c r="D2503" s="2">
        <f>'Market Data'!D2489</f>
        <v>5971.5</v>
      </c>
      <c r="E2503" s="2">
        <f>'Market Data'!E2489</f>
        <v>5904.5</v>
      </c>
      <c r="F2503" s="12">
        <f>'Market Data'!F2489</f>
        <v>5923.5</v>
      </c>
      <c r="H2503" s="151">
        <f t="shared" si="365"/>
        <v>2485</v>
      </c>
      <c r="I2503" s="244">
        <f ca="1">IF($H2503&lt;($J$6+1),"",PFE(OFFSET($F2503,0,0,-$J$6)))</f>
        <v>0.11725087539504515</v>
      </c>
      <c r="J2503" s="19"/>
      <c r="K2503" s="139" t="str">
        <f t="shared" ca="1" si="366"/>
        <v>Long</v>
      </c>
      <c r="L2503" s="243" t="e">
        <f t="shared" ca="1" si="361"/>
        <v>#N/A</v>
      </c>
      <c r="M2503" s="242" t="e">
        <f t="shared" ca="1" si="362"/>
        <v>#N/A</v>
      </c>
      <c r="N2503" s="20"/>
      <c r="O2503" s="74">
        <f t="shared" ca="1" si="367"/>
        <v>1</v>
      </c>
      <c r="P2503" s="75">
        <f t="shared" ca="1" si="359"/>
        <v>0</v>
      </c>
      <c r="Q2503" s="76" t="str">
        <f t="shared" ca="1" si="363"/>
        <v/>
      </c>
      <c r="R2503" s="75"/>
      <c r="S2503" s="77">
        <f t="shared" ca="1" si="360"/>
        <v>1</v>
      </c>
      <c r="T2503" s="78"/>
      <c r="U2503" s="81">
        <f t="shared" ca="1" si="368"/>
        <v>52.5</v>
      </c>
      <c r="V2503" s="82">
        <f t="shared" ca="1" si="364"/>
        <v>236228.87999999968</v>
      </c>
      <c r="W2503" s="50"/>
      <c r="X2503" s="50"/>
      <c r="Y2503" s="50"/>
      <c r="Z2503" s="50"/>
      <c r="AA2503" s="50"/>
      <c r="AG2503" s="50"/>
      <c r="AH2503" s="50"/>
      <c r="AI2503" s="50"/>
      <c r="AJ2503" s="50"/>
      <c r="AK2503" s="50"/>
      <c r="AL2503" s="50"/>
      <c r="AM2503" s="50"/>
      <c r="AN2503" s="50"/>
      <c r="AO2503" s="50"/>
      <c r="AP2503" s="138" t="str">
        <f>IF(NOT($AS2503=$AS2504),ROW(),"")</f>
        <v/>
      </c>
      <c r="AQ2503" s="20" t="str">
        <f>IF(NOT(AS2503=AS2504),AS2504,"")</f>
        <v/>
      </c>
      <c r="AR2503" s="20" t="str">
        <f>INDEX($AB$15:$AM$15,MATCH($AS2503,$AB$11:$AM$11,0))</f>
        <v>in</v>
      </c>
      <c r="AS2503" s="20" t="str">
        <f>LEFT(AT2503,4)</f>
        <v>2009</v>
      </c>
      <c r="AT2503" s="139" t="str">
        <f>LEFT(B2503,6)</f>
        <v>200910</v>
      </c>
    </row>
    <row r="2504" spans="2:46" x14ac:dyDescent="0.25">
      <c r="B2504" s="11">
        <f>'Market Data'!B2490</f>
        <v>20091008</v>
      </c>
      <c r="C2504" s="2">
        <f>'Market Data'!C2490</f>
        <v>5997.5</v>
      </c>
      <c r="D2504" s="2">
        <f>'Market Data'!D2490</f>
        <v>6010</v>
      </c>
      <c r="E2504" s="2">
        <f>'Market Data'!E2490</f>
        <v>5944.5</v>
      </c>
      <c r="F2504" s="12">
        <f>'Market Data'!F2490</f>
        <v>5998</v>
      </c>
      <c r="H2504" s="151">
        <f t="shared" si="365"/>
        <v>2486</v>
      </c>
      <c r="I2504" s="244">
        <f ca="1">IF($H2504&lt;($J$6+1),"",PFE(OFFSET($F2504,0,0,-$J$6)))</f>
        <v>0.17031735438270904</v>
      </c>
      <c r="J2504" s="19"/>
      <c r="K2504" s="139" t="str">
        <f t="shared" ca="1" si="366"/>
        <v>Long</v>
      </c>
      <c r="L2504" s="243" t="e">
        <f t="shared" ca="1" si="361"/>
        <v>#N/A</v>
      </c>
      <c r="M2504" s="242" t="e">
        <f t="shared" ca="1" si="362"/>
        <v>#N/A</v>
      </c>
      <c r="N2504" s="20"/>
      <c r="O2504" s="74">
        <f t="shared" ca="1" si="367"/>
        <v>1</v>
      </c>
      <c r="P2504" s="75">
        <f t="shared" ca="1" si="359"/>
        <v>0</v>
      </c>
      <c r="Q2504" s="76" t="str">
        <f t="shared" ca="1" si="363"/>
        <v/>
      </c>
      <c r="R2504" s="75"/>
      <c r="S2504" s="77">
        <f t="shared" ca="1" si="360"/>
        <v>1</v>
      </c>
      <c r="T2504" s="78"/>
      <c r="U2504" s="81">
        <f t="shared" ca="1" si="368"/>
        <v>2607.5</v>
      </c>
      <c r="V2504" s="82">
        <f t="shared" ca="1" si="364"/>
        <v>238836.37999999968</v>
      </c>
      <c r="W2504" s="50"/>
      <c r="X2504" s="50"/>
      <c r="Y2504" s="50"/>
      <c r="Z2504" s="50"/>
      <c r="AA2504" s="50"/>
      <c r="AG2504" s="50"/>
      <c r="AH2504" s="50"/>
      <c r="AI2504" s="50"/>
      <c r="AJ2504" s="50"/>
      <c r="AK2504" s="50"/>
      <c r="AL2504" s="50"/>
      <c r="AM2504" s="50"/>
      <c r="AN2504" s="50"/>
      <c r="AO2504" s="50"/>
      <c r="AP2504" s="138" t="str">
        <f>IF(NOT($AS2504=$AS2505),ROW(),"")</f>
        <v/>
      </c>
      <c r="AQ2504" s="20" t="str">
        <f>IF(NOT(AS2504=AS2505),AS2505,"")</f>
        <v/>
      </c>
      <c r="AR2504" s="20" t="str">
        <f>INDEX($AB$15:$AM$15,MATCH($AS2504,$AB$11:$AM$11,0))</f>
        <v>in</v>
      </c>
      <c r="AS2504" s="20" t="str">
        <f>LEFT(AT2504,4)</f>
        <v>2009</v>
      </c>
      <c r="AT2504" s="139" t="str">
        <f>LEFT(B2504,6)</f>
        <v>200910</v>
      </c>
    </row>
    <row r="2505" spans="2:46" x14ac:dyDescent="0.25">
      <c r="B2505" s="11">
        <f>'Market Data'!B2491</f>
        <v>20091009</v>
      </c>
      <c r="C2505" s="2">
        <f>'Market Data'!C2491</f>
        <v>5990.5</v>
      </c>
      <c r="D2505" s="2">
        <f>'Market Data'!D2491</f>
        <v>6027.5</v>
      </c>
      <c r="E2505" s="2">
        <f>'Market Data'!E2491</f>
        <v>5952.5</v>
      </c>
      <c r="F2505" s="12">
        <f>'Market Data'!F2491</f>
        <v>5987</v>
      </c>
      <c r="H2505" s="151">
        <f t="shared" si="365"/>
        <v>2487</v>
      </c>
      <c r="I2505" s="244">
        <f ca="1">IF($H2505&lt;($J$6+1),"",PFE(OFFSET($F2505,0,0,-$J$6)))</f>
        <v>0.17587156901819676</v>
      </c>
      <c r="J2505" s="19"/>
      <c r="K2505" s="139" t="str">
        <f t="shared" ca="1" si="366"/>
        <v>Long</v>
      </c>
      <c r="L2505" s="243" t="e">
        <f t="shared" ca="1" si="361"/>
        <v>#N/A</v>
      </c>
      <c r="M2505" s="242" t="e">
        <f t="shared" ca="1" si="362"/>
        <v>#N/A</v>
      </c>
      <c r="N2505" s="20"/>
      <c r="O2505" s="74">
        <f t="shared" ca="1" si="367"/>
        <v>1</v>
      </c>
      <c r="P2505" s="75">
        <f t="shared" ca="1" si="359"/>
        <v>0</v>
      </c>
      <c r="Q2505" s="76" t="str">
        <f t="shared" ca="1" si="363"/>
        <v/>
      </c>
      <c r="R2505" s="75"/>
      <c r="S2505" s="77">
        <f t="shared" ca="1" si="360"/>
        <v>1</v>
      </c>
      <c r="T2505" s="78"/>
      <c r="U2505" s="81">
        <f t="shared" ca="1" si="368"/>
        <v>-385</v>
      </c>
      <c r="V2505" s="82">
        <f t="shared" ca="1" si="364"/>
        <v>238451.37999999968</v>
      </c>
      <c r="W2505" s="50"/>
      <c r="X2505" s="50"/>
      <c r="Y2505" s="50"/>
      <c r="Z2505" s="50"/>
      <c r="AA2505" s="50"/>
      <c r="AG2505" s="50"/>
      <c r="AH2505" s="50"/>
      <c r="AI2505" s="50"/>
      <c r="AJ2505" s="50"/>
      <c r="AK2505" s="50"/>
      <c r="AL2505" s="50"/>
      <c r="AM2505" s="50"/>
      <c r="AN2505" s="50"/>
      <c r="AO2505" s="50"/>
      <c r="AP2505" s="138" t="str">
        <f>IF(NOT($AS2505=$AS2506),ROW(),"")</f>
        <v/>
      </c>
      <c r="AQ2505" s="20" t="str">
        <f>IF(NOT(AS2505=AS2506),AS2506,"")</f>
        <v/>
      </c>
      <c r="AR2505" s="20" t="str">
        <f>INDEX($AB$15:$AM$15,MATCH($AS2505,$AB$11:$AM$11,0))</f>
        <v>in</v>
      </c>
      <c r="AS2505" s="20" t="str">
        <f>LEFT(AT2505,4)</f>
        <v>2009</v>
      </c>
      <c r="AT2505" s="139" t="str">
        <f>LEFT(B2505,6)</f>
        <v>200910</v>
      </c>
    </row>
    <row r="2506" spans="2:46" x14ac:dyDescent="0.25">
      <c r="B2506" s="11">
        <f>'Market Data'!B2492</f>
        <v>20091012</v>
      </c>
      <c r="C2506" s="2">
        <f>'Market Data'!C2492</f>
        <v>6009.5</v>
      </c>
      <c r="D2506" s="2">
        <f>'Market Data'!D2492</f>
        <v>6095</v>
      </c>
      <c r="E2506" s="2">
        <f>'Market Data'!E2492</f>
        <v>6009.5</v>
      </c>
      <c r="F2506" s="12">
        <f>'Market Data'!F2492</f>
        <v>6061.5</v>
      </c>
      <c r="H2506" s="151">
        <f t="shared" si="365"/>
        <v>2488</v>
      </c>
      <c r="I2506" s="244">
        <f ca="1">IF($H2506&lt;($J$6+1),"",PFE(OFFSET($F2506,0,0,-$J$6)))</f>
        <v>0.20042549903026816</v>
      </c>
      <c r="J2506" s="19"/>
      <c r="K2506" s="139" t="str">
        <f t="shared" ca="1" si="366"/>
        <v>Long</v>
      </c>
      <c r="L2506" s="243" t="e">
        <f t="shared" ca="1" si="361"/>
        <v>#N/A</v>
      </c>
      <c r="M2506" s="242" t="e">
        <f t="shared" ca="1" si="362"/>
        <v>#N/A</v>
      </c>
      <c r="N2506" s="20"/>
      <c r="O2506" s="74">
        <f t="shared" ca="1" si="367"/>
        <v>1</v>
      </c>
      <c r="P2506" s="75">
        <f t="shared" ca="1" si="359"/>
        <v>0</v>
      </c>
      <c r="Q2506" s="76" t="str">
        <f t="shared" ca="1" si="363"/>
        <v/>
      </c>
      <c r="R2506" s="75"/>
      <c r="S2506" s="77">
        <f t="shared" ca="1" si="360"/>
        <v>1</v>
      </c>
      <c r="T2506" s="78"/>
      <c r="U2506" s="81">
        <f t="shared" ca="1" si="368"/>
        <v>2607.5</v>
      </c>
      <c r="V2506" s="82">
        <f t="shared" ca="1" si="364"/>
        <v>241058.87999999968</v>
      </c>
      <c r="W2506" s="50"/>
      <c r="X2506" s="50"/>
      <c r="Y2506" s="50"/>
      <c r="Z2506" s="50"/>
      <c r="AA2506" s="50"/>
      <c r="AG2506" s="50"/>
      <c r="AH2506" s="50"/>
      <c r="AI2506" s="50"/>
      <c r="AJ2506" s="50"/>
      <c r="AK2506" s="50"/>
      <c r="AL2506" s="50"/>
      <c r="AM2506" s="50"/>
      <c r="AN2506" s="50"/>
      <c r="AO2506" s="50"/>
      <c r="AP2506" s="138" t="str">
        <f>IF(NOT($AS2506=$AS2507),ROW(),"")</f>
        <v/>
      </c>
      <c r="AQ2506" s="20" t="str">
        <f>IF(NOT(AS2506=AS2507),AS2507,"")</f>
        <v/>
      </c>
      <c r="AR2506" s="20" t="str">
        <f>INDEX($AB$15:$AM$15,MATCH($AS2506,$AB$11:$AM$11,0))</f>
        <v>in</v>
      </c>
      <c r="AS2506" s="20" t="str">
        <f>LEFT(AT2506,4)</f>
        <v>2009</v>
      </c>
      <c r="AT2506" s="139" t="str">
        <f>LEFT(B2506,6)</f>
        <v>200910</v>
      </c>
    </row>
    <row r="2507" spans="2:46" x14ac:dyDescent="0.25">
      <c r="B2507" s="11">
        <f>'Market Data'!B2493</f>
        <v>20091013</v>
      </c>
      <c r="C2507" s="2">
        <f>'Market Data'!C2493</f>
        <v>6049.5</v>
      </c>
      <c r="D2507" s="2">
        <f>'Market Data'!D2493</f>
        <v>6068.5</v>
      </c>
      <c r="E2507" s="2">
        <f>'Market Data'!E2493</f>
        <v>5974</v>
      </c>
      <c r="F2507" s="12">
        <f>'Market Data'!F2493</f>
        <v>6010.5</v>
      </c>
      <c r="H2507" s="151">
        <f t="shared" si="365"/>
        <v>2489</v>
      </c>
      <c r="I2507" s="244">
        <f ca="1">IF($H2507&lt;($J$6+1),"",PFE(OFFSET($F2507,0,0,-$J$6)))</f>
        <v>0.18224711589757275</v>
      </c>
      <c r="J2507" s="19"/>
      <c r="K2507" s="139" t="str">
        <f t="shared" ca="1" si="366"/>
        <v>Long</v>
      </c>
      <c r="L2507" s="243" t="e">
        <f t="shared" ca="1" si="361"/>
        <v>#N/A</v>
      </c>
      <c r="M2507" s="242" t="e">
        <f t="shared" ca="1" si="362"/>
        <v>#N/A</v>
      </c>
      <c r="N2507" s="20"/>
      <c r="O2507" s="74">
        <f t="shared" ca="1" si="367"/>
        <v>1</v>
      </c>
      <c r="P2507" s="75">
        <f t="shared" ca="1" si="359"/>
        <v>0</v>
      </c>
      <c r="Q2507" s="76" t="str">
        <f t="shared" ca="1" si="363"/>
        <v/>
      </c>
      <c r="R2507" s="75"/>
      <c r="S2507" s="77">
        <f t="shared" ca="1" si="360"/>
        <v>1</v>
      </c>
      <c r="T2507" s="78"/>
      <c r="U2507" s="81">
        <f t="shared" ca="1" si="368"/>
        <v>-1785</v>
      </c>
      <c r="V2507" s="82">
        <f t="shared" ca="1" si="364"/>
        <v>239273.87999999968</v>
      </c>
      <c r="W2507" s="50"/>
      <c r="X2507" s="50"/>
      <c r="Y2507" s="50"/>
      <c r="Z2507" s="50"/>
      <c r="AA2507" s="50"/>
      <c r="AG2507" s="50"/>
      <c r="AH2507" s="50"/>
      <c r="AI2507" s="50"/>
      <c r="AJ2507" s="50"/>
      <c r="AK2507" s="50"/>
      <c r="AL2507" s="50"/>
      <c r="AM2507" s="50"/>
      <c r="AN2507" s="50"/>
      <c r="AO2507" s="50"/>
      <c r="AP2507" s="138" t="str">
        <f>IF(NOT($AS2507=$AS2508),ROW(),"")</f>
        <v/>
      </c>
      <c r="AQ2507" s="20" t="str">
        <f>IF(NOT(AS2507=AS2508),AS2508,"")</f>
        <v/>
      </c>
      <c r="AR2507" s="20" t="str">
        <f>INDEX($AB$15:$AM$15,MATCH($AS2507,$AB$11:$AM$11,0))</f>
        <v>in</v>
      </c>
      <c r="AS2507" s="20" t="str">
        <f>LEFT(AT2507,4)</f>
        <v>2009</v>
      </c>
      <c r="AT2507" s="139" t="str">
        <f>LEFT(B2507,6)</f>
        <v>200910</v>
      </c>
    </row>
    <row r="2508" spans="2:46" x14ac:dyDescent="0.25">
      <c r="B2508" s="11">
        <f>'Market Data'!B2494</f>
        <v>20091014</v>
      </c>
      <c r="C2508" s="2">
        <f>'Market Data'!C2494</f>
        <v>6061.5</v>
      </c>
      <c r="D2508" s="2">
        <f>'Market Data'!D2494</f>
        <v>6143.5</v>
      </c>
      <c r="E2508" s="2">
        <f>'Market Data'!E2494</f>
        <v>6059.5</v>
      </c>
      <c r="F2508" s="12">
        <f>'Market Data'!F2494</f>
        <v>6126</v>
      </c>
      <c r="H2508" s="151">
        <f t="shared" si="365"/>
        <v>2490</v>
      </c>
      <c r="I2508" s="244">
        <f ca="1">IF($H2508&lt;($J$6+1),"",PFE(OFFSET($F2508,0,0,-$J$6)))</f>
        <v>0.20570202163822926</v>
      </c>
      <c r="J2508" s="19"/>
      <c r="K2508" s="139" t="str">
        <f t="shared" ca="1" si="366"/>
        <v>Long</v>
      </c>
      <c r="L2508" s="243" t="e">
        <f t="shared" ca="1" si="361"/>
        <v>#N/A</v>
      </c>
      <c r="M2508" s="242" t="e">
        <f t="shared" ca="1" si="362"/>
        <v>#N/A</v>
      </c>
      <c r="N2508" s="20"/>
      <c r="O2508" s="74">
        <f t="shared" ca="1" si="367"/>
        <v>1</v>
      </c>
      <c r="P2508" s="75">
        <f t="shared" ca="1" si="359"/>
        <v>0</v>
      </c>
      <c r="Q2508" s="76" t="str">
        <f t="shared" ca="1" si="363"/>
        <v/>
      </c>
      <c r="R2508" s="75"/>
      <c r="S2508" s="77">
        <f t="shared" ca="1" si="360"/>
        <v>1</v>
      </c>
      <c r="T2508" s="78"/>
      <c r="U2508" s="81">
        <f t="shared" ca="1" si="368"/>
        <v>4042.5</v>
      </c>
      <c r="V2508" s="82">
        <f t="shared" ca="1" si="364"/>
        <v>243316.37999999968</v>
      </c>
      <c r="W2508" s="50"/>
      <c r="X2508" s="50"/>
      <c r="Y2508" s="50"/>
      <c r="Z2508" s="50"/>
      <c r="AA2508" s="50"/>
      <c r="AG2508" s="50"/>
      <c r="AH2508" s="50"/>
      <c r="AI2508" s="50"/>
      <c r="AJ2508" s="50"/>
      <c r="AK2508" s="50"/>
      <c r="AL2508" s="50"/>
      <c r="AM2508" s="50"/>
      <c r="AN2508" s="50"/>
      <c r="AO2508" s="50"/>
      <c r="AP2508" s="138" t="str">
        <f>IF(NOT($AS2508=$AS2509),ROW(),"")</f>
        <v/>
      </c>
      <c r="AQ2508" s="20" t="str">
        <f>IF(NOT(AS2508=AS2509),AS2509,"")</f>
        <v/>
      </c>
      <c r="AR2508" s="20" t="str">
        <f>INDEX($AB$15:$AM$15,MATCH($AS2508,$AB$11:$AM$11,0))</f>
        <v>in</v>
      </c>
      <c r="AS2508" s="20" t="str">
        <f>LEFT(AT2508,4)</f>
        <v>2009</v>
      </c>
      <c r="AT2508" s="139" t="str">
        <f>LEFT(B2508,6)</f>
        <v>200910</v>
      </c>
    </row>
    <row r="2509" spans="2:46" x14ac:dyDescent="0.25">
      <c r="B2509" s="11">
        <f>'Market Data'!B2495</f>
        <v>20091015</v>
      </c>
      <c r="C2509" s="2">
        <f>'Market Data'!C2495</f>
        <v>6138.5</v>
      </c>
      <c r="D2509" s="2">
        <f>'Market Data'!D2495</f>
        <v>6149.5</v>
      </c>
      <c r="E2509" s="2">
        <f>'Market Data'!E2495</f>
        <v>6085.5</v>
      </c>
      <c r="F2509" s="12">
        <f>'Market Data'!F2495</f>
        <v>6118</v>
      </c>
      <c r="H2509" s="151">
        <f t="shared" si="365"/>
        <v>2491</v>
      </c>
      <c r="I2509" s="244">
        <f ca="1">IF($H2509&lt;($J$6+1),"",PFE(OFFSET($F2509,0,0,-$J$6)))</f>
        <v>0.23690298313995398</v>
      </c>
      <c r="J2509" s="19"/>
      <c r="K2509" s="139" t="str">
        <f t="shared" ca="1" si="366"/>
        <v>Long</v>
      </c>
      <c r="L2509" s="243" t="e">
        <f t="shared" ca="1" si="361"/>
        <v>#N/A</v>
      </c>
      <c r="M2509" s="242" t="e">
        <f t="shared" ca="1" si="362"/>
        <v>#N/A</v>
      </c>
      <c r="N2509" s="20"/>
      <c r="O2509" s="74">
        <f t="shared" ca="1" si="367"/>
        <v>1</v>
      </c>
      <c r="P2509" s="75">
        <f t="shared" ca="1" si="359"/>
        <v>0</v>
      </c>
      <c r="Q2509" s="76" t="str">
        <f t="shared" ca="1" si="363"/>
        <v/>
      </c>
      <c r="R2509" s="75"/>
      <c r="S2509" s="77">
        <f t="shared" ca="1" si="360"/>
        <v>1</v>
      </c>
      <c r="T2509" s="78"/>
      <c r="U2509" s="81">
        <f t="shared" ca="1" si="368"/>
        <v>-280</v>
      </c>
      <c r="V2509" s="82">
        <f t="shared" ca="1" si="364"/>
        <v>243036.37999999968</v>
      </c>
      <c r="W2509" s="50"/>
      <c r="X2509" s="50"/>
      <c r="Y2509" s="50"/>
      <c r="Z2509" s="50"/>
      <c r="AA2509" s="50"/>
      <c r="AG2509" s="50"/>
      <c r="AH2509" s="50"/>
      <c r="AI2509" s="50"/>
      <c r="AJ2509" s="50"/>
      <c r="AK2509" s="50"/>
      <c r="AL2509" s="50"/>
      <c r="AM2509" s="50"/>
      <c r="AN2509" s="50"/>
      <c r="AO2509" s="50"/>
      <c r="AP2509" s="138" t="str">
        <f>IF(NOT($AS2509=$AS2510),ROW(),"")</f>
        <v/>
      </c>
      <c r="AQ2509" s="20" t="str">
        <f>IF(NOT(AS2509=AS2510),AS2510,"")</f>
        <v/>
      </c>
      <c r="AR2509" s="20" t="str">
        <f>INDEX($AB$15:$AM$15,MATCH($AS2509,$AB$11:$AM$11,0))</f>
        <v>in</v>
      </c>
      <c r="AS2509" s="20" t="str">
        <f>LEFT(AT2509,4)</f>
        <v>2009</v>
      </c>
      <c r="AT2509" s="139" t="str">
        <f>LEFT(B2509,6)</f>
        <v>200910</v>
      </c>
    </row>
    <row r="2510" spans="2:46" x14ac:dyDescent="0.25">
      <c r="B2510" s="11">
        <f>'Market Data'!B2496</f>
        <v>20091016</v>
      </c>
      <c r="C2510" s="2">
        <f>'Market Data'!C2496</f>
        <v>6141.5</v>
      </c>
      <c r="D2510" s="2">
        <f>'Market Data'!D2496</f>
        <v>6166.5</v>
      </c>
      <c r="E2510" s="2">
        <f>'Market Data'!E2496</f>
        <v>6009</v>
      </c>
      <c r="F2510" s="12">
        <f>'Market Data'!F2496</f>
        <v>6033.5</v>
      </c>
      <c r="H2510" s="151">
        <f t="shared" si="365"/>
        <v>2492</v>
      </c>
      <c r="I2510" s="244">
        <f ca="1">IF($H2510&lt;($J$6+1),"",PFE(OFFSET($F2510,0,0,-$J$6)))</f>
        <v>0.21116764433747506</v>
      </c>
      <c r="J2510" s="19"/>
      <c r="K2510" s="139" t="str">
        <f t="shared" ca="1" si="366"/>
        <v>Long</v>
      </c>
      <c r="L2510" s="243" t="e">
        <f t="shared" ca="1" si="361"/>
        <v>#N/A</v>
      </c>
      <c r="M2510" s="242" t="e">
        <f t="shared" ca="1" si="362"/>
        <v>#N/A</v>
      </c>
      <c r="N2510" s="20"/>
      <c r="O2510" s="74">
        <f t="shared" ca="1" si="367"/>
        <v>1</v>
      </c>
      <c r="P2510" s="75">
        <f t="shared" ca="1" si="359"/>
        <v>0</v>
      </c>
      <c r="Q2510" s="76" t="str">
        <f t="shared" ca="1" si="363"/>
        <v/>
      </c>
      <c r="R2510" s="75"/>
      <c r="S2510" s="77">
        <f t="shared" ca="1" si="360"/>
        <v>1</v>
      </c>
      <c r="T2510" s="78"/>
      <c r="U2510" s="81">
        <f t="shared" ca="1" si="368"/>
        <v>-2957.5</v>
      </c>
      <c r="V2510" s="82">
        <f t="shared" ca="1" si="364"/>
        <v>240078.87999999968</v>
      </c>
      <c r="W2510" s="50"/>
      <c r="X2510" s="50"/>
      <c r="Y2510" s="50"/>
      <c r="Z2510" s="50"/>
      <c r="AA2510" s="50"/>
      <c r="AG2510" s="50"/>
      <c r="AH2510" s="50"/>
      <c r="AI2510" s="50"/>
      <c r="AJ2510" s="50"/>
      <c r="AK2510" s="50"/>
      <c r="AL2510" s="50"/>
      <c r="AM2510" s="50"/>
      <c r="AN2510" s="50"/>
      <c r="AO2510" s="50"/>
      <c r="AP2510" s="138" t="str">
        <f>IF(NOT($AS2510=$AS2511),ROW(),"")</f>
        <v/>
      </c>
      <c r="AQ2510" s="20" t="str">
        <f>IF(NOT(AS2510=AS2511),AS2511,"")</f>
        <v/>
      </c>
      <c r="AR2510" s="20" t="str">
        <f>INDEX($AB$15:$AM$15,MATCH($AS2510,$AB$11:$AM$11,0))</f>
        <v>in</v>
      </c>
      <c r="AS2510" s="20" t="str">
        <f>LEFT(AT2510,4)</f>
        <v>2009</v>
      </c>
      <c r="AT2510" s="139" t="str">
        <f>LEFT(B2510,6)</f>
        <v>200910</v>
      </c>
    </row>
    <row r="2511" spans="2:46" x14ac:dyDescent="0.25">
      <c r="B2511" s="11">
        <f>'Market Data'!B2497</f>
        <v>20091019</v>
      </c>
      <c r="C2511" s="2">
        <f>'Market Data'!C2497</f>
        <v>6046</v>
      </c>
      <c r="D2511" s="2">
        <f>'Market Data'!D2497</f>
        <v>6137.5</v>
      </c>
      <c r="E2511" s="2">
        <f>'Market Data'!E2497</f>
        <v>6038.5</v>
      </c>
      <c r="F2511" s="12">
        <f>'Market Data'!F2497</f>
        <v>6120.5</v>
      </c>
      <c r="H2511" s="151">
        <f t="shared" si="365"/>
        <v>2493</v>
      </c>
      <c r="I2511" s="244">
        <f ca="1">IF($H2511&lt;($J$6+1),"",PFE(OFFSET($F2511,0,0,-$J$6)))</f>
        <v>0.20972013917372134</v>
      </c>
      <c r="J2511" s="19"/>
      <c r="K2511" s="139" t="str">
        <f t="shared" ca="1" si="366"/>
        <v>Long</v>
      </c>
      <c r="L2511" s="243" t="e">
        <f t="shared" ca="1" si="361"/>
        <v>#N/A</v>
      </c>
      <c r="M2511" s="242" t="e">
        <f t="shared" ca="1" si="362"/>
        <v>#N/A</v>
      </c>
      <c r="N2511" s="20"/>
      <c r="O2511" s="74">
        <f t="shared" ca="1" si="367"/>
        <v>1</v>
      </c>
      <c r="P2511" s="75">
        <f t="shared" ca="1" si="359"/>
        <v>0</v>
      </c>
      <c r="Q2511" s="76" t="str">
        <f t="shared" ca="1" si="363"/>
        <v/>
      </c>
      <c r="R2511" s="75"/>
      <c r="S2511" s="77">
        <f t="shared" ca="1" si="360"/>
        <v>1</v>
      </c>
      <c r="T2511" s="78"/>
      <c r="U2511" s="81">
        <f t="shared" ca="1" si="368"/>
        <v>3045</v>
      </c>
      <c r="V2511" s="82">
        <f t="shared" ca="1" si="364"/>
        <v>243123.87999999968</v>
      </c>
      <c r="W2511" s="50"/>
      <c r="X2511" s="50"/>
      <c r="Y2511" s="50"/>
      <c r="Z2511" s="50"/>
      <c r="AA2511" s="50"/>
      <c r="AG2511" s="50"/>
      <c r="AH2511" s="50"/>
      <c r="AI2511" s="50"/>
      <c r="AJ2511" s="50"/>
      <c r="AK2511" s="50"/>
      <c r="AL2511" s="50"/>
      <c r="AM2511" s="50"/>
      <c r="AN2511" s="50"/>
      <c r="AO2511" s="50"/>
      <c r="AP2511" s="138" t="str">
        <f>IF(NOT($AS2511=$AS2512),ROW(),"")</f>
        <v/>
      </c>
      <c r="AQ2511" s="20" t="str">
        <f>IF(NOT(AS2511=AS2512),AS2512,"")</f>
        <v/>
      </c>
      <c r="AR2511" s="20" t="str">
        <f>INDEX($AB$15:$AM$15,MATCH($AS2511,$AB$11:$AM$11,0))</f>
        <v>in</v>
      </c>
      <c r="AS2511" s="20" t="str">
        <f>LEFT(AT2511,4)</f>
        <v>2009</v>
      </c>
      <c r="AT2511" s="139" t="str">
        <f>LEFT(B2511,6)</f>
        <v>200910</v>
      </c>
    </row>
    <row r="2512" spans="2:46" x14ac:dyDescent="0.25">
      <c r="B2512" s="11">
        <f>'Market Data'!B2498</f>
        <v>20091020</v>
      </c>
      <c r="C2512" s="2">
        <f>'Market Data'!C2498</f>
        <v>6134</v>
      </c>
      <c r="D2512" s="2">
        <f>'Market Data'!D2498</f>
        <v>6170.5</v>
      </c>
      <c r="E2512" s="2">
        <f>'Market Data'!E2498</f>
        <v>6062</v>
      </c>
      <c r="F2512" s="12">
        <f>'Market Data'!F2498</f>
        <v>6072.5</v>
      </c>
      <c r="H2512" s="151">
        <f t="shared" si="365"/>
        <v>2494</v>
      </c>
      <c r="I2512" s="244">
        <f ca="1">IF($H2512&lt;($J$6+1),"",PFE(OFFSET($F2512,0,0,-$J$6)))</f>
        <v>0.19835644327656302</v>
      </c>
      <c r="J2512" s="19"/>
      <c r="K2512" s="139" t="str">
        <f t="shared" ca="1" si="366"/>
        <v>Long</v>
      </c>
      <c r="L2512" s="243" t="e">
        <f t="shared" ca="1" si="361"/>
        <v>#N/A</v>
      </c>
      <c r="M2512" s="242" t="e">
        <f t="shared" ca="1" si="362"/>
        <v>#N/A</v>
      </c>
      <c r="N2512" s="20"/>
      <c r="O2512" s="74">
        <f t="shared" ca="1" si="367"/>
        <v>1</v>
      </c>
      <c r="P2512" s="75">
        <f t="shared" ca="1" si="359"/>
        <v>0</v>
      </c>
      <c r="Q2512" s="76" t="str">
        <f t="shared" ca="1" si="363"/>
        <v/>
      </c>
      <c r="R2512" s="75"/>
      <c r="S2512" s="77">
        <f t="shared" ca="1" si="360"/>
        <v>1</v>
      </c>
      <c r="T2512" s="78"/>
      <c r="U2512" s="81">
        <f t="shared" ca="1" si="368"/>
        <v>-1680</v>
      </c>
      <c r="V2512" s="82">
        <f t="shared" ca="1" si="364"/>
        <v>241443.87999999968</v>
      </c>
      <c r="W2512" s="50"/>
      <c r="X2512" s="50"/>
      <c r="Y2512" s="50"/>
      <c r="Z2512" s="50"/>
      <c r="AA2512" s="50"/>
      <c r="AG2512" s="50"/>
      <c r="AH2512" s="50"/>
      <c r="AI2512" s="50"/>
      <c r="AJ2512" s="50"/>
      <c r="AK2512" s="50"/>
      <c r="AL2512" s="50"/>
      <c r="AM2512" s="50"/>
      <c r="AN2512" s="50"/>
      <c r="AO2512" s="50"/>
      <c r="AP2512" s="138" t="str">
        <f>IF(NOT($AS2512=$AS2513),ROW(),"")</f>
        <v/>
      </c>
      <c r="AQ2512" s="20" t="str">
        <f>IF(NOT(AS2512=AS2513),AS2513,"")</f>
        <v/>
      </c>
      <c r="AR2512" s="20" t="str">
        <f>INDEX($AB$15:$AM$15,MATCH($AS2512,$AB$11:$AM$11,0))</f>
        <v>in</v>
      </c>
      <c r="AS2512" s="20" t="str">
        <f>LEFT(AT2512,4)</f>
        <v>2009</v>
      </c>
      <c r="AT2512" s="139" t="str">
        <f>LEFT(B2512,6)</f>
        <v>200910</v>
      </c>
    </row>
    <row r="2513" spans="2:46" x14ac:dyDescent="0.25">
      <c r="B2513" s="11">
        <f>'Market Data'!B2499</f>
        <v>20091021</v>
      </c>
      <c r="C2513" s="2">
        <f>'Market Data'!C2499</f>
        <v>6104.5</v>
      </c>
      <c r="D2513" s="2">
        <f>'Market Data'!D2499</f>
        <v>6139</v>
      </c>
      <c r="E2513" s="2">
        <f>'Market Data'!E2499</f>
        <v>6016</v>
      </c>
      <c r="F2513" s="12">
        <f>'Market Data'!F2499</f>
        <v>6114.5</v>
      </c>
      <c r="H2513" s="151">
        <f t="shared" si="365"/>
        <v>2495</v>
      </c>
      <c r="I2513" s="244">
        <f ca="1">IF($H2513&lt;($J$6+1),"",PFE(OFFSET($F2513,0,0,-$J$6)))</f>
        <v>0.21263785608567762</v>
      </c>
      <c r="J2513" s="19"/>
      <c r="K2513" s="139" t="str">
        <f t="shared" ca="1" si="366"/>
        <v>Long</v>
      </c>
      <c r="L2513" s="243" t="e">
        <f t="shared" ca="1" si="361"/>
        <v>#N/A</v>
      </c>
      <c r="M2513" s="242" t="e">
        <f t="shared" ca="1" si="362"/>
        <v>#N/A</v>
      </c>
      <c r="N2513" s="20"/>
      <c r="O2513" s="74">
        <f t="shared" ca="1" si="367"/>
        <v>1</v>
      </c>
      <c r="P2513" s="75">
        <f t="shared" ref="P2513:P2576" ca="1" si="369">$O2513-S2513</f>
        <v>0</v>
      </c>
      <c r="Q2513" s="76" t="str">
        <f t="shared" ca="1" si="363"/>
        <v/>
      </c>
      <c r="R2513" s="75"/>
      <c r="S2513" s="77">
        <f t="shared" ca="1" si="360"/>
        <v>1</v>
      </c>
      <c r="T2513" s="78"/>
      <c r="U2513" s="81">
        <f t="shared" ca="1" si="368"/>
        <v>1470</v>
      </c>
      <c r="V2513" s="82">
        <f t="shared" ca="1" si="364"/>
        <v>242913.87999999968</v>
      </c>
      <c r="W2513" s="50"/>
      <c r="X2513" s="50"/>
      <c r="Y2513" s="50"/>
      <c r="Z2513" s="50"/>
      <c r="AA2513" s="50"/>
      <c r="AG2513" s="50"/>
      <c r="AH2513" s="50"/>
      <c r="AI2513" s="50"/>
      <c r="AJ2513" s="50"/>
      <c r="AK2513" s="50"/>
      <c r="AL2513" s="50"/>
      <c r="AM2513" s="50"/>
      <c r="AN2513" s="50"/>
      <c r="AO2513" s="50"/>
      <c r="AP2513" s="138" t="str">
        <f>IF(NOT($AS2513=$AS2514),ROW(),"")</f>
        <v/>
      </c>
      <c r="AQ2513" s="20" t="str">
        <f>IF(NOT(AS2513=AS2514),AS2514,"")</f>
        <v/>
      </c>
      <c r="AR2513" s="20" t="str">
        <f>INDEX($AB$15:$AM$15,MATCH($AS2513,$AB$11:$AM$11,0))</f>
        <v>in</v>
      </c>
      <c r="AS2513" s="20" t="str">
        <f>LEFT(AT2513,4)</f>
        <v>2009</v>
      </c>
      <c r="AT2513" s="139" t="str">
        <f>LEFT(B2513,6)</f>
        <v>200910</v>
      </c>
    </row>
    <row r="2514" spans="2:46" x14ac:dyDescent="0.25">
      <c r="B2514" s="11">
        <f>'Market Data'!B2500</f>
        <v>20091022</v>
      </c>
      <c r="C2514" s="2">
        <f>'Market Data'!C2500</f>
        <v>6049</v>
      </c>
      <c r="D2514" s="2">
        <f>'Market Data'!D2500</f>
        <v>6059.5</v>
      </c>
      <c r="E2514" s="2">
        <f>'Market Data'!E2500</f>
        <v>5990.5</v>
      </c>
      <c r="F2514" s="12">
        <f>'Market Data'!F2500</f>
        <v>6052</v>
      </c>
      <c r="H2514" s="151">
        <f t="shared" si="365"/>
        <v>2496</v>
      </c>
      <c r="I2514" s="244">
        <f ca="1">IF($H2514&lt;($J$6+1),"",PFE(OFFSET($F2514,0,0,-$J$6)))</f>
        <v>0.18307366854545298</v>
      </c>
      <c r="J2514" s="19"/>
      <c r="K2514" s="139" t="str">
        <f t="shared" ca="1" si="366"/>
        <v>Long</v>
      </c>
      <c r="L2514" s="243" t="e">
        <f t="shared" ca="1" si="361"/>
        <v>#N/A</v>
      </c>
      <c r="M2514" s="242" t="e">
        <f t="shared" ca="1" si="362"/>
        <v>#N/A</v>
      </c>
      <c r="N2514" s="20"/>
      <c r="O2514" s="74">
        <f t="shared" ca="1" si="367"/>
        <v>1</v>
      </c>
      <c r="P2514" s="75">
        <f t="shared" ca="1" si="369"/>
        <v>0</v>
      </c>
      <c r="Q2514" s="76" t="str">
        <f t="shared" ca="1" si="363"/>
        <v/>
      </c>
      <c r="R2514" s="75"/>
      <c r="S2514" s="77">
        <f t="shared" ref="S2514:S2577" ca="1" si="370">IF($Q2513="Fill",$O2513,$S2513)</f>
        <v>1</v>
      </c>
      <c r="T2514" s="78"/>
      <c r="U2514" s="81">
        <f t="shared" ca="1" si="368"/>
        <v>-2187.5</v>
      </c>
      <c r="V2514" s="82">
        <f t="shared" ca="1" si="364"/>
        <v>240726.37999999968</v>
      </c>
      <c r="W2514" s="50"/>
      <c r="X2514" s="50"/>
      <c r="Y2514" s="50"/>
      <c r="Z2514" s="50"/>
      <c r="AA2514" s="50"/>
      <c r="AG2514" s="50"/>
      <c r="AH2514" s="50"/>
      <c r="AI2514" s="50"/>
      <c r="AJ2514" s="50"/>
      <c r="AK2514" s="50"/>
      <c r="AL2514" s="50"/>
      <c r="AM2514" s="50"/>
      <c r="AN2514" s="50"/>
      <c r="AO2514" s="50"/>
      <c r="AP2514" s="138" t="str">
        <f>IF(NOT($AS2514=$AS2515),ROW(),"")</f>
        <v/>
      </c>
      <c r="AQ2514" s="20" t="str">
        <f>IF(NOT(AS2514=AS2515),AS2515,"")</f>
        <v/>
      </c>
      <c r="AR2514" s="20" t="str">
        <f>INDEX($AB$15:$AM$15,MATCH($AS2514,$AB$11:$AM$11,0))</f>
        <v>in</v>
      </c>
      <c r="AS2514" s="20" t="str">
        <f>LEFT(AT2514,4)</f>
        <v>2009</v>
      </c>
      <c r="AT2514" s="139" t="str">
        <f>LEFT(B2514,6)</f>
        <v>200910</v>
      </c>
    </row>
    <row r="2515" spans="2:46" x14ac:dyDescent="0.25">
      <c r="B2515" s="11">
        <f>'Market Data'!B2501</f>
        <v>20091023</v>
      </c>
      <c r="C2515" s="2">
        <f>'Market Data'!C2501</f>
        <v>6108.5</v>
      </c>
      <c r="D2515" s="2">
        <f>'Market Data'!D2501</f>
        <v>6128.5</v>
      </c>
      <c r="E2515" s="2">
        <f>'Market Data'!E2501</f>
        <v>6009.5</v>
      </c>
      <c r="F2515" s="12">
        <f>'Market Data'!F2501</f>
        <v>6036.5</v>
      </c>
      <c r="H2515" s="151">
        <f t="shared" si="365"/>
        <v>2497</v>
      </c>
      <c r="I2515" s="244">
        <f ca="1">IF($H2515&lt;($J$6+1),"",PFE(OFFSET($F2515,0,0,-$J$6)))</f>
        <v>0.19470026933074391</v>
      </c>
      <c r="J2515" s="19"/>
      <c r="K2515" s="139" t="str">
        <f t="shared" ca="1" si="366"/>
        <v>Long</v>
      </c>
      <c r="L2515" s="243" t="e">
        <f t="shared" ref="L2515:L2578" ca="1" si="371">IF(AND($K2515="Long",$K2514&lt;&gt;"Long"),$F2515,NA())</f>
        <v>#N/A</v>
      </c>
      <c r="M2515" s="242" t="e">
        <f t="shared" ref="M2515:M2578" ca="1" si="372">IF(AND($K2515="Short",$K2514&lt;&gt;"Short"),$F2515,NA())</f>
        <v>#N/A</v>
      </c>
      <c r="N2515" s="20"/>
      <c r="O2515" s="74">
        <f t="shared" ca="1" si="367"/>
        <v>1</v>
      </c>
      <c r="P2515" s="75">
        <f t="shared" ca="1" si="369"/>
        <v>0</v>
      </c>
      <c r="Q2515" s="76" t="str">
        <f t="shared" ref="Q2515:Q2578" ca="1" si="373">IF(NOT($P2515=0),"Fill","")</f>
        <v/>
      </c>
      <c r="R2515" s="75"/>
      <c r="S2515" s="77">
        <f t="shared" ca="1" si="370"/>
        <v>1</v>
      </c>
      <c r="T2515" s="78"/>
      <c r="U2515" s="81">
        <f t="shared" ca="1" si="368"/>
        <v>-542.5</v>
      </c>
      <c r="V2515" s="82">
        <f t="shared" ref="V2515:V2578" ca="1" si="374">V2514+U2515</f>
        <v>240183.87999999968</v>
      </c>
      <c r="W2515" s="50"/>
      <c r="X2515" s="50"/>
      <c r="Y2515" s="50"/>
      <c r="Z2515" s="50"/>
      <c r="AA2515" s="50"/>
      <c r="AG2515" s="50"/>
      <c r="AH2515" s="50"/>
      <c r="AI2515" s="50"/>
      <c r="AJ2515" s="50"/>
      <c r="AK2515" s="50"/>
      <c r="AL2515" s="50"/>
      <c r="AM2515" s="50"/>
      <c r="AN2515" s="50"/>
      <c r="AO2515" s="50"/>
      <c r="AP2515" s="138" t="str">
        <f>IF(NOT($AS2515=$AS2516),ROW(),"")</f>
        <v/>
      </c>
      <c r="AQ2515" s="20" t="str">
        <f>IF(NOT(AS2515=AS2516),AS2516,"")</f>
        <v/>
      </c>
      <c r="AR2515" s="20" t="str">
        <f>INDEX($AB$15:$AM$15,MATCH($AS2515,$AB$11:$AM$11,0))</f>
        <v>in</v>
      </c>
      <c r="AS2515" s="20" t="str">
        <f>LEFT(AT2515,4)</f>
        <v>2009</v>
      </c>
      <c r="AT2515" s="139" t="str">
        <f>LEFT(B2515,6)</f>
        <v>200910</v>
      </c>
    </row>
    <row r="2516" spans="2:46" x14ac:dyDescent="0.25">
      <c r="B2516" s="11">
        <f>'Market Data'!B2502</f>
        <v>20091026</v>
      </c>
      <c r="C2516" s="2">
        <f>'Market Data'!C2502</f>
        <v>6051.5</v>
      </c>
      <c r="D2516" s="2">
        <f>'Market Data'!D2502</f>
        <v>6080.5</v>
      </c>
      <c r="E2516" s="2">
        <f>'Market Data'!E2502</f>
        <v>5902</v>
      </c>
      <c r="F2516" s="12">
        <f>'Market Data'!F2502</f>
        <v>5927</v>
      </c>
      <c r="H2516" s="151">
        <f t="shared" ref="H2516:H2579" si="375">ROW()-ROW(H$18)</f>
        <v>2498</v>
      </c>
      <c r="I2516" s="244">
        <f ca="1">IF($H2516&lt;($J$6+1),"",PFE(OFFSET($F2516,0,0,-$J$6)))</f>
        <v>0.15372653619798715</v>
      </c>
      <c r="J2516" s="19"/>
      <c r="K2516" s="139" t="str">
        <f t="shared" ref="K2516:K2579" ca="1" si="376">IF($I2516="","",IF($I2516&gt;$J$4,"Long",IF($I2516&lt;$J$5,"Short","")))</f>
        <v>Long</v>
      </c>
      <c r="L2516" s="243" t="e">
        <f t="shared" ca="1" si="371"/>
        <v>#N/A</v>
      </c>
      <c r="M2516" s="242" t="e">
        <f t="shared" ca="1" si="372"/>
        <v>#N/A</v>
      </c>
      <c r="N2516" s="20"/>
      <c r="O2516" s="74">
        <f t="shared" ref="O2516:O2579" ca="1" si="377">IF($K2516="Short",-1,IF($K2516="Long",1,0))</f>
        <v>1</v>
      </c>
      <c r="P2516" s="75">
        <f t="shared" ca="1" si="369"/>
        <v>0</v>
      </c>
      <c r="Q2516" s="76" t="str">
        <f t="shared" ca="1" si="373"/>
        <v/>
      </c>
      <c r="R2516" s="75"/>
      <c r="S2516" s="77">
        <f t="shared" ca="1" si="370"/>
        <v>1</v>
      </c>
      <c r="T2516" s="78"/>
      <c r="U2516" s="81">
        <f t="shared" ca="1" si="368"/>
        <v>-3832.5</v>
      </c>
      <c r="V2516" s="82">
        <f t="shared" ca="1" si="374"/>
        <v>236351.37999999968</v>
      </c>
      <c r="W2516" s="50"/>
      <c r="X2516" s="50"/>
      <c r="Y2516" s="50"/>
      <c r="Z2516" s="50"/>
      <c r="AA2516" s="50"/>
      <c r="AG2516" s="50"/>
      <c r="AH2516" s="50"/>
      <c r="AI2516" s="50"/>
      <c r="AJ2516" s="50"/>
      <c r="AK2516" s="50"/>
      <c r="AL2516" s="50"/>
      <c r="AM2516" s="50"/>
      <c r="AN2516" s="50"/>
      <c r="AO2516" s="50"/>
      <c r="AP2516" s="138" t="str">
        <f>IF(NOT($AS2516=$AS2517),ROW(),"")</f>
        <v/>
      </c>
      <c r="AQ2516" s="20" t="str">
        <f>IF(NOT(AS2516=AS2517),AS2517,"")</f>
        <v/>
      </c>
      <c r="AR2516" s="20" t="str">
        <f>INDEX($AB$15:$AM$15,MATCH($AS2516,$AB$11:$AM$11,0))</f>
        <v>in</v>
      </c>
      <c r="AS2516" s="20" t="str">
        <f>LEFT(AT2516,4)</f>
        <v>2009</v>
      </c>
      <c r="AT2516" s="139" t="str">
        <f>LEFT(B2516,6)</f>
        <v>200910</v>
      </c>
    </row>
    <row r="2517" spans="2:46" x14ac:dyDescent="0.25">
      <c r="B2517" s="11">
        <f>'Market Data'!B2503</f>
        <v>20091027</v>
      </c>
      <c r="C2517" s="2">
        <f>'Market Data'!C2503</f>
        <v>5932.5</v>
      </c>
      <c r="D2517" s="2">
        <f>'Market Data'!D2503</f>
        <v>5953.5</v>
      </c>
      <c r="E2517" s="2">
        <f>'Market Data'!E2503</f>
        <v>5877</v>
      </c>
      <c r="F2517" s="12">
        <f>'Market Data'!F2503</f>
        <v>5898.5</v>
      </c>
      <c r="H2517" s="151">
        <f t="shared" si="375"/>
        <v>2499</v>
      </c>
      <c r="I2517" s="244">
        <f ca="1">IF($H2517&lt;($J$6+1),"",PFE(OFFSET($F2517,0,0,-$J$6)))</f>
        <v>0.19058178327319344</v>
      </c>
      <c r="J2517" s="19"/>
      <c r="K2517" s="139" t="str">
        <f t="shared" ca="1" si="376"/>
        <v>Long</v>
      </c>
      <c r="L2517" s="243" t="e">
        <f t="shared" ca="1" si="371"/>
        <v>#N/A</v>
      </c>
      <c r="M2517" s="242" t="e">
        <f t="shared" ca="1" si="372"/>
        <v>#N/A</v>
      </c>
      <c r="N2517" s="20"/>
      <c r="O2517" s="74">
        <f t="shared" ca="1" si="377"/>
        <v>1</v>
      </c>
      <c r="P2517" s="75">
        <f t="shared" ca="1" si="369"/>
        <v>0</v>
      </c>
      <c r="Q2517" s="76" t="str">
        <f t="shared" ca="1" si="373"/>
        <v/>
      </c>
      <c r="R2517" s="75"/>
      <c r="S2517" s="77">
        <f t="shared" ca="1" si="370"/>
        <v>1</v>
      </c>
      <c r="T2517" s="78"/>
      <c r="U2517" s="81">
        <f t="shared" ca="1" si="368"/>
        <v>-997.5</v>
      </c>
      <c r="V2517" s="82">
        <f t="shared" ca="1" si="374"/>
        <v>235353.87999999968</v>
      </c>
      <c r="W2517" s="50"/>
      <c r="X2517" s="50"/>
      <c r="Y2517" s="50"/>
      <c r="Z2517" s="50"/>
      <c r="AA2517" s="50"/>
      <c r="AG2517" s="50"/>
      <c r="AH2517" s="50"/>
      <c r="AI2517" s="50"/>
      <c r="AJ2517" s="50"/>
      <c r="AK2517" s="50"/>
      <c r="AL2517" s="50"/>
      <c r="AM2517" s="50"/>
      <c r="AN2517" s="50"/>
      <c r="AO2517" s="50"/>
      <c r="AP2517" s="138" t="str">
        <f>IF(NOT($AS2517=$AS2518),ROW(),"")</f>
        <v/>
      </c>
      <c r="AQ2517" s="20" t="str">
        <f>IF(NOT(AS2517=AS2518),AS2518,"")</f>
        <v/>
      </c>
      <c r="AR2517" s="20" t="str">
        <f>INDEX($AB$15:$AM$15,MATCH($AS2517,$AB$11:$AM$11,0))</f>
        <v>in</v>
      </c>
      <c r="AS2517" s="20" t="str">
        <f>LEFT(AT2517,4)</f>
        <v>2009</v>
      </c>
      <c r="AT2517" s="139" t="str">
        <f>LEFT(B2517,6)</f>
        <v>200910</v>
      </c>
    </row>
    <row r="2518" spans="2:46" x14ac:dyDescent="0.25">
      <c r="B2518" s="11">
        <f>'Market Data'!B2504</f>
        <v>20091028</v>
      </c>
      <c r="C2518" s="2">
        <f>'Market Data'!C2504</f>
        <v>5897.5</v>
      </c>
      <c r="D2518" s="2">
        <f>'Market Data'!D2504</f>
        <v>5908.5</v>
      </c>
      <c r="E2518" s="2">
        <f>'Market Data'!E2504</f>
        <v>5751</v>
      </c>
      <c r="F2518" s="12">
        <f>'Market Data'!F2504</f>
        <v>5774</v>
      </c>
      <c r="H2518" s="151">
        <f t="shared" si="375"/>
        <v>2500</v>
      </c>
      <c r="I2518" s="244">
        <f ca="1">IF($H2518&lt;($J$6+1),"",PFE(OFFSET($F2518,0,0,-$J$6)))</f>
        <v>0.16379315300461708</v>
      </c>
      <c r="J2518" s="19"/>
      <c r="K2518" s="139" t="str">
        <f t="shared" ca="1" si="376"/>
        <v>Long</v>
      </c>
      <c r="L2518" s="243" t="e">
        <f t="shared" ca="1" si="371"/>
        <v>#N/A</v>
      </c>
      <c r="M2518" s="242" t="e">
        <f t="shared" ca="1" si="372"/>
        <v>#N/A</v>
      </c>
      <c r="N2518" s="20"/>
      <c r="O2518" s="74">
        <f t="shared" ca="1" si="377"/>
        <v>1</v>
      </c>
      <c r="P2518" s="75">
        <f t="shared" ca="1" si="369"/>
        <v>0</v>
      </c>
      <c r="Q2518" s="76" t="str">
        <f t="shared" ca="1" si="373"/>
        <v/>
      </c>
      <c r="R2518" s="75"/>
      <c r="S2518" s="77">
        <f t="shared" ca="1" si="370"/>
        <v>1</v>
      </c>
      <c r="T2518" s="78"/>
      <c r="U2518" s="81">
        <f t="shared" ref="U2518:U2581" ca="1" si="378">IF(OR($S2517&amp;$O2517="01",$S2517&amp;$O2517="0-1"),(($F2518-$C2518)*$V$4*$O2517)-(ABS($P2517)*$V$5),IF(OR($S2517&amp;$O2517="10",$S2517&amp;$O2517="-10"),(($C2518-$F2517)*$V$4*$S2517)-(ABS($P2517)*$V$5),IF(OR($S2517&amp;$O2517="1-1",$S2517&amp;$O2517="-11"),(($C2518-$F2517)*$V$4*$S2517)-(ABS($P2517)*$V$5)+(($F2518-$C2518)*$V$4*$S2518),IF(OR($S2517&amp;$O2517="11",$S2517&amp;$O2517="-1-1"),(($F2518-$F2517)*$V$4*$S2518),0))))</f>
        <v>-4357.5</v>
      </c>
      <c r="V2518" s="82">
        <f t="shared" ca="1" si="374"/>
        <v>230996.37999999968</v>
      </c>
      <c r="W2518" s="50"/>
      <c r="X2518" s="50"/>
      <c r="Y2518" s="50"/>
      <c r="Z2518" s="50"/>
      <c r="AA2518" s="50"/>
      <c r="AG2518" s="50"/>
      <c r="AH2518" s="50"/>
      <c r="AI2518" s="50"/>
      <c r="AJ2518" s="50"/>
      <c r="AK2518" s="50"/>
      <c r="AL2518" s="50"/>
      <c r="AM2518" s="50"/>
      <c r="AN2518" s="50"/>
      <c r="AO2518" s="50"/>
      <c r="AP2518" s="138" t="str">
        <f>IF(NOT($AS2518=$AS2519),ROW(),"")</f>
        <v/>
      </c>
      <c r="AQ2518" s="20" t="str">
        <f>IF(NOT(AS2518=AS2519),AS2519,"")</f>
        <v/>
      </c>
      <c r="AR2518" s="20" t="str">
        <f>INDEX($AB$15:$AM$15,MATCH($AS2518,$AB$11:$AM$11,0))</f>
        <v>in</v>
      </c>
      <c r="AS2518" s="20" t="str">
        <f>LEFT(AT2518,4)</f>
        <v>2009</v>
      </c>
      <c r="AT2518" s="139" t="str">
        <f>LEFT(B2518,6)</f>
        <v>200910</v>
      </c>
    </row>
    <row r="2519" spans="2:46" x14ac:dyDescent="0.25">
      <c r="B2519" s="11">
        <f>'Market Data'!B2505</f>
        <v>20091029</v>
      </c>
      <c r="C2519" s="2">
        <f>'Market Data'!C2505</f>
        <v>5742.5</v>
      </c>
      <c r="D2519" s="2">
        <f>'Market Data'!D2505</f>
        <v>5884.5</v>
      </c>
      <c r="E2519" s="2">
        <f>'Market Data'!E2505</f>
        <v>5739.5</v>
      </c>
      <c r="F2519" s="12">
        <f>'Market Data'!F2505</f>
        <v>5878</v>
      </c>
      <c r="H2519" s="151">
        <f t="shared" si="375"/>
        <v>2501</v>
      </c>
      <c r="I2519" s="244">
        <f ca="1">IF($H2519&lt;($J$6+1),"",PFE(OFFSET($F2519,0,0,-$J$6)))</f>
        <v>0.19254088785702911</v>
      </c>
      <c r="J2519" s="19"/>
      <c r="K2519" s="139" t="str">
        <f t="shared" ca="1" si="376"/>
        <v>Long</v>
      </c>
      <c r="L2519" s="243" t="e">
        <f t="shared" ca="1" si="371"/>
        <v>#N/A</v>
      </c>
      <c r="M2519" s="242" t="e">
        <f t="shared" ca="1" si="372"/>
        <v>#N/A</v>
      </c>
      <c r="N2519" s="20"/>
      <c r="O2519" s="74">
        <f t="shared" ca="1" si="377"/>
        <v>1</v>
      </c>
      <c r="P2519" s="75">
        <f t="shared" ca="1" si="369"/>
        <v>0</v>
      </c>
      <c r="Q2519" s="76" t="str">
        <f t="shared" ca="1" si="373"/>
        <v/>
      </c>
      <c r="R2519" s="75"/>
      <c r="S2519" s="77">
        <f t="shared" ca="1" si="370"/>
        <v>1</v>
      </c>
      <c r="T2519" s="78"/>
      <c r="U2519" s="81">
        <f t="shared" ca="1" si="378"/>
        <v>3640</v>
      </c>
      <c r="V2519" s="82">
        <f t="shared" ca="1" si="374"/>
        <v>234636.37999999968</v>
      </c>
      <c r="W2519" s="50"/>
      <c r="X2519" s="50"/>
      <c r="Y2519" s="50"/>
      <c r="Z2519" s="50"/>
      <c r="AA2519" s="50"/>
      <c r="AG2519" s="50"/>
      <c r="AH2519" s="50"/>
      <c r="AI2519" s="50"/>
      <c r="AJ2519" s="50"/>
      <c r="AK2519" s="50"/>
      <c r="AL2519" s="50"/>
      <c r="AM2519" s="50"/>
      <c r="AN2519" s="50"/>
      <c r="AO2519" s="50"/>
      <c r="AP2519" s="138" t="str">
        <f>IF(NOT($AS2519=$AS2520),ROW(),"")</f>
        <v/>
      </c>
      <c r="AQ2519" s="20" t="str">
        <f>IF(NOT(AS2519=AS2520),AS2520,"")</f>
        <v/>
      </c>
      <c r="AR2519" s="20" t="str">
        <f>INDEX($AB$15:$AM$15,MATCH($AS2519,$AB$11:$AM$11,0))</f>
        <v>in</v>
      </c>
      <c r="AS2519" s="20" t="str">
        <f>LEFT(AT2519,4)</f>
        <v>2009</v>
      </c>
      <c r="AT2519" s="139" t="str">
        <f>LEFT(B2519,6)</f>
        <v>200910</v>
      </c>
    </row>
    <row r="2520" spans="2:46" x14ac:dyDescent="0.25">
      <c r="B2520" s="11">
        <f>'Market Data'!B2506</f>
        <v>20091030</v>
      </c>
      <c r="C2520" s="2">
        <f>'Market Data'!C2506</f>
        <v>5876</v>
      </c>
      <c r="D2520" s="2">
        <f>'Market Data'!D2506</f>
        <v>5880</v>
      </c>
      <c r="E2520" s="2">
        <f>'Market Data'!E2506</f>
        <v>5659</v>
      </c>
      <c r="F2520" s="12">
        <f>'Market Data'!F2506</f>
        <v>5675.5</v>
      </c>
      <c r="H2520" s="151">
        <f t="shared" si="375"/>
        <v>2502</v>
      </c>
      <c r="I2520" s="244">
        <f ca="1">IF($H2520&lt;($J$6+1),"",PFE(OFFSET($F2520,0,0,-$J$6)))</f>
        <v>0.16002297325425013</v>
      </c>
      <c r="J2520" s="19"/>
      <c r="K2520" s="139" t="str">
        <f t="shared" ca="1" si="376"/>
        <v>Long</v>
      </c>
      <c r="L2520" s="243" t="e">
        <f t="shared" ca="1" si="371"/>
        <v>#N/A</v>
      </c>
      <c r="M2520" s="242" t="e">
        <f t="shared" ca="1" si="372"/>
        <v>#N/A</v>
      </c>
      <c r="N2520" s="20"/>
      <c r="O2520" s="74">
        <f t="shared" ca="1" si="377"/>
        <v>1</v>
      </c>
      <c r="P2520" s="75">
        <f t="shared" ca="1" si="369"/>
        <v>0</v>
      </c>
      <c r="Q2520" s="76" t="str">
        <f t="shared" ca="1" si="373"/>
        <v/>
      </c>
      <c r="R2520" s="75"/>
      <c r="S2520" s="77">
        <f t="shared" ca="1" si="370"/>
        <v>1</v>
      </c>
      <c r="T2520" s="78"/>
      <c r="U2520" s="81">
        <f t="shared" ca="1" si="378"/>
        <v>-7087.5</v>
      </c>
      <c r="V2520" s="82">
        <f t="shared" ca="1" si="374"/>
        <v>227548.87999999968</v>
      </c>
      <c r="W2520" s="50"/>
      <c r="X2520" s="50"/>
      <c r="Y2520" s="50"/>
      <c r="Z2520" s="50"/>
      <c r="AA2520" s="50"/>
      <c r="AG2520" s="50"/>
      <c r="AH2520" s="50"/>
      <c r="AI2520" s="50"/>
      <c r="AJ2520" s="50"/>
      <c r="AK2520" s="50"/>
      <c r="AL2520" s="50"/>
      <c r="AM2520" s="50"/>
      <c r="AN2520" s="50"/>
      <c r="AO2520" s="50"/>
      <c r="AP2520" s="138" t="str">
        <f>IF(NOT($AS2520=$AS2521),ROW(),"")</f>
        <v/>
      </c>
      <c r="AQ2520" s="20" t="str">
        <f>IF(NOT(AS2520=AS2521),AS2521,"")</f>
        <v/>
      </c>
      <c r="AR2520" s="20" t="str">
        <f>INDEX($AB$15:$AM$15,MATCH($AS2520,$AB$11:$AM$11,0))</f>
        <v>in</v>
      </c>
      <c r="AS2520" s="20" t="str">
        <f>LEFT(AT2520,4)</f>
        <v>2009</v>
      </c>
      <c r="AT2520" s="139" t="str">
        <f>LEFT(B2520,6)</f>
        <v>200910</v>
      </c>
    </row>
    <row r="2521" spans="2:46" x14ac:dyDescent="0.25">
      <c r="B2521" s="11">
        <f>'Market Data'!B2507</f>
        <v>20091102</v>
      </c>
      <c r="C2521" s="2">
        <f>'Market Data'!C2507</f>
        <v>5689.5</v>
      </c>
      <c r="D2521" s="2">
        <f>'Market Data'!D2507</f>
        <v>5752.5</v>
      </c>
      <c r="E2521" s="2">
        <f>'Market Data'!E2507</f>
        <v>5616.5</v>
      </c>
      <c r="F2521" s="12">
        <f>'Market Data'!F2507</f>
        <v>5616.5</v>
      </c>
      <c r="H2521" s="151">
        <f t="shared" si="375"/>
        <v>2503</v>
      </c>
      <c r="I2521" s="244">
        <f ca="1">IF($H2521&lt;($J$6+1),"",PFE(OFFSET($F2521,0,0,-$J$6)))</f>
        <v>0.15477995561726784</v>
      </c>
      <c r="J2521" s="19"/>
      <c r="K2521" s="139" t="str">
        <f t="shared" ca="1" si="376"/>
        <v>Long</v>
      </c>
      <c r="L2521" s="243" t="e">
        <f t="shared" ca="1" si="371"/>
        <v>#N/A</v>
      </c>
      <c r="M2521" s="242" t="e">
        <f t="shared" ca="1" si="372"/>
        <v>#N/A</v>
      </c>
      <c r="N2521" s="20"/>
      <c r="O2521" s="74">
        <f t="shared" ca="1" si="377"/>
        <v>1</v>
      </c>
      <c r="P2521" s="75">
        <f t="shared" ca="1" si="369"/>
        <v>0</v>
      </c>
      <c r="Q2521" s="76" t="str">
        <f t="shared" ca="1" si="373"/>
        <v/>
      </c>
      <c r="R2521" s="75"/>
      <c r="S2521" s="77">
        <f t="shared" ca="1" si="370"/>
        <v>1</v>
      </c>
      <c r="T2521" s="78"/>
      <c r="U2521" s="81">
        <f t="shared" ca="1" si="378"/>
        <v>-2065</v>
      </c>
      <c r="V2521" s="82">
        <f t="shared" ca="1" si="374"/>
        <v>225483.87999999968</v>
      </c>
      <c r="W2521" s="50"/>
      <c r="X2521" s="50"/>
      <c r="Y2521" s="50"/>
      <c r="Z2521" s="50"/>
      <c r="AA2521" s="50"/>
      <c r="AG2521" s="50"/>
      <c r="AH2521" s="50"/>
      <c r="AI2521" s="50"/>
      <c r="AJ2521" s="50"/>
      <c r="AK2521" s="50"/>
      <c r="AL2521" s="50"/>
      <c r="AM2521" s="50"/>
      <c r="AN2521" s="50"/>
      <c r="AO2521" s="50"/>
      <c r="AP2521" s="138" t="str">
        <f>IF(NOT($AS2521=$AS2522),ROW(),"")</f>
        <v/>
      </c>
      <c r="AQ2521" s="20" t="str">
        <f>IF(NOT(AS2521=AS2522),AS2522,"")</f>
        <v/>
      </c>
      <c r="AR2521" s="20" t="str">
        <f>INDEX($AB$15:$AM$15,MATCH($AS2521,$AB$11:$AM$11,0))</f>
        <v>in</v>
      </c>
      <c r="AS2521" s="20" t="str">
        <f>LEFT(AT2521,4)</f>
        <v>2009</v>
      </c>
      <c r="AT2521" s="139" t="str">
        <f>LEFT(B2521,6)</f>
        <v>200911</v>
      </c>
    </row>
    <row r="2522" spans="2:46" x14ac:dyDescent="0.25">
      <c r="B2522" s="11">
        <f>'Market Data'!B2508</f>
        <v>20091103</v>
      </c>
      <c r="C2522" s="2">
        <f>'Market Data'!C2508</f>
        <v>5664</v>
      </c>
      <c r="D2522" s="2">
        <f>'Market Data'!D2508</f>
        <v>5674.5</v>
      </c>
      <c r="E2522" s="2">
        <f>'Market Data'!E2508</f>
        <v>5592.5</v>
      </c>
      <c r="F2522" s="12">
        <f>'Market Data'!F2508</f>
        <v>5647</v>
      </c>
      <c r="H2522" s="151">
        <f t="shared" si="375"/>
        <v>2504</v>
      </c>
      <c r="I2522" s="244">
        <f ca="1">IF($H2522&lt;($J$6+1),"",PFE(OFFSET($F2522,0,0,-$J$6)))</f>
        <v>0.14624303011914302</v>
      </c>
      <c r="J2522" s="19"/>
      <c r="K2522" s="139" t="str">
        <f t="shared" ca="1" si="376"/>
        <v>Long</v>
      </c>
      <c r="L2522" s="243" t="e">
        <f t="shared" ca="1" si="371"/>
        <v>#N/A</v>
      </c>
      <c r="M2522" s="242" t="e">
        <f t="shared" ca="1" si="372"/>
        <v>#N/A</v>
      </c>
      <c r="N2522" s="20"/>
      <c r="O2522" s="74">
        <f t="shared" ca="1" si="377"/>
        <v>1</v>
      </c>
      <c r="P2522" s="75">
        <f t="shared" ca="1" si="369"/>
        <v>0</v>
      </c>
      <c r="Q2522" s="76" t="str">
        <f t="shared" ca="1" si="373"/>
        <v/>
      </c>
      <c r="R2522" s="75"/>
      <c r="S2522" s="77">
        <f t="shared" ca="1" si="370"/>
        <v>1</v>
      </c>
      <c r="T2522" s="78"/>
      <c r="U2522" s="81">
        <f t="shared" ca="1" si="378"/>
        <v>1067.5</v>
      </c>
      <c r="V2522" s="82">
        <f t="shared" ca="1" si="374"/>
        <v>226551.37999999968</v>
      </c>
      <c r="W2522" s="50"/>
      <c r="X2522" s="50"/>
      <c r="Y2522" s="50"/>
      <c r="Z2522" s="50"/>
      <c r="AA2522" s="50"/>
      <c r="AG2522" s="50"/>
      <c r="AH2522" s="50"/>
      <c r="AI2522" s="50"/>
      <c r="AJ2522" s="50"/>
      <c r="AK2522" s="50"/>
      <c r="AL2522" s="50"/>
      <c r="AM2522" s="50"/>
      <c r="AN2522" s="50"/>
      <c r="AO2522" s="50"/>
      <c r="AP2522" s="138" t="str">
        <f>IF(NOT($AS2522=$AS2523),ROW(),"")</f>
        <v/>
      </c>
      <c r="AQ2522" s="20" t="str">
        <f>IF(NOT(AS2522=AS2523),AS2523,"")</f>
        <v/>
      </c>
      <c r="AR2522" s="20" t="str">
        <f>INDEX($AB$15:$AM$15,MATCH($AS2522,$AB$11:$AM$11,0))</f>
        <v>in</v>
      </c>
      <c r="AS2522" s="20" t="str">
        <f>LEFT(AT2522,4)</f>
        <v>2009</v>
      </c>
      <c r="AT2522" s="139" t="str">
        <f>LEFT(B2522,6)</f>
        <v>200911</v>
      </c>
    </row>
    <row r="2523" spans="2:46" x14ac:dyDescent="0.25">
      <c r="B2523" s="11">
        <f>'Market Data'!B2509</f>
        <v>20091104</v>
      </c>
      <c r="C2523" s="2">
        <f>'Market Data'!C2509</f>
        <v>5661.5</v>
      </c>
      <c r="D2523" s="2">
        <f>'Market Data'!D2509</f>
        <v>5751</v>
      </c>
      <c r="E2523" s="2">
        <f>'Market Data'!E2509</f>
        <v>5659</v>
      </c>
      <c r="F2523" s="12">
        <f>'Market Data'!F2509</f>
        <v>5711.5</v>
      </c>
      <c r="H2523" s="151">
        <f t="shared" si="375"/>
        <v>2505</v>
      </c>
      <c r="I2523" s="244">
        <f ca="1">IF($H2523&lt;($J$6+1),"",PFE(OFFSET($F2523,0,0,-$J$6)))</f>
        <v>0.16927702378012141</v>
      </c>
      <c r="J2523" s="19"/>
      <c r="K2523" s="139" t="str">
        <f t="shared" ca="1" si="376"/>
        <v>Long</v>
      </c>
      <c r="L2523" s="243" t="e">
        <f t="shared" ca="1" si="371"/>
        <v>#N/A</v>
      </c>
      <c r="M2523" s="242" t="e">
        <f t="shared" ca="1" si="372"/>
        <v>#N/A</v>
      </c>
      <c r="N2523" s="20"/>
      <c r="O2523" s="74">
        <f t="shared" ca="1" si="377"/>
        <v>1</v>
      </c>
      <c r="P2523" s="75">
        <f t="shared" ca="1" si="369"/>
        <v>0</v>
      </c>
      <c r="Q2523" s="76" t="str">
        <f t="shared" ca="1" si="373"/>
        <v/>
      </c>
      <c r="R2523" s="75"/>
      <c r="S2523" s="77">
        <f t="shared" ca="1" si="370"/>
        <v>1</v>
      </c>
      <c r="T2523" s="78"/>
      <c r="U2523" s="81">
        <f t="shared" ca="1" si="378"/>
        <v>2257.5</v>
      </c>
      <c r="V2523" s="82">
        <f t="shared" ca="1" si="374"/>
        <v>228808.87999999968</v>
      </c>
      <c r="W2523" s="50"/>
      <c r="X2523" s="50"/>
      <c r="Y2523" s="50"/>
      <c r="Z2523" s="50"/>
      <c r="AA2523" s="50"/>
      <c r="AG2523" s="50"/>
      <c r="AH2523" s="50"/>
      <c r="AI2523" s="50"/>
      <c r="AJ2523" s="50"/>
      <c r="AK2523" s="50"/>
      <c r="AL2523" s="50"/>
      <c r="AM2523" s="50"/>
      <c r="AN2523" s="50"/>
      <c r="AO2523" s="50"/>
      <c r="AP2523" s="138" t="str">
        <f>IF(NOT($AS2523=$AS2524),ROW(),"")</f>
        <v/>
      </c>
      <c r="AQ2523" s="20" t="str">
        <f>IF(NOT(AS2523=AS2524),AS2524,"")</f>
        <v/>
      </c>
      <c r="AR2523" s="20" t="str">
        <f>INDEX($AB$15:$AM$15,MATCH($AS2523,$AB$11:$AM$11,0))</f>
        <v>in</v>
      </c>
      <c r="AS2523" s="20" t="str">
        <f>LEFT(AT2523,4)</f>
        <v>2009</v>
      </c>
      <c r="AT2523" s="139" t="str">
        <f>LEFT(B2523,6)</f>
        <v>200911</v>
      </c>
    </row>
    <row r="2524" spans="2:46" x14ac:dyDescent="0.25">
      <c r="B2524" s="11">
        <f>'Market Data'!B2510</f>
        <v>20091105</v>
      </c>
      <c r="C2524" s="2">
        <f>'Market Data'!C2510</f>
        <v>5659.5</v>
      </c>
      <c r="D2524" s="2">
        <f>'Market Data'!D2510</f>
        <v>5793</v>
      </c>
      <c r="E2524" s="2">
        <f>'Market Data'!E2510</f>
        <v>5634.5</v>
      </c>
      <c r="F2524" s="12">
        <f>'Market Data'!F2510</f>
        <v>5759</v>
      </c>
      <c r="H2524" s="151">
        <f t="shared" si="375"/>
        <v>2506</v>
      </c>
      <c r="I2524" s="244">
        <f ca="1">IF($H2524&lt;($J$6+1),"",PFE(OFFSET($F2524,0,0,-$J$6)))</f>
        <v>0.15328608885760123</v>
      </c>
      <c r="J2524" s="19"/>
      <c r="K2524" s="139" t="str">
        <f t="shared" ca="1" si="376"/>
        <v>Long</v>
      </c>
      <c r="L2524" s="243" t="e">
        <f t="shared" ca="1" si="371"/>
        <v>#N/A</v>
      </c>
      <c r="M2524" s="242" t="e">
        <f t="shared" ca="1" si="372"/>
        <v>#N/A</v>
      </c>
      <c r="N2524" s="20"/>
      <c r="O2524" s="74">
        <f t="shared" ca="1" si="377"/>
        <v>1</v>
      </c>
      <c r="P2524" s="75">
        <f t="shared" ca="1" si="369"/>
        <v>0</v>
      </c>
      <c r="Q2524" s="76" t="str">
        <f t="shared" ca="1" si="373"/>
        <v/>
      </c>
      <c r="R2524" s="75"/>
      <c r="S2524" s="77">
        <f t="shared" ca="1" si="370"/>
        <v>1</v>
      </c>
      <c r="T2524" s="78"/>
      <c r="U2524" s="81">
        <f t="shared" ca="1" si="378"/>
        <v>1662.5</v>
      </c>
      <c r="V2524" s="82">
        <f t="shared" ca="1" si="374"/>
        <v>230471.37999999968</v>
      </c>
      <c r="W2524" s="50"/>
      <c r="X2524" s="50"/>
      <c r="Y2524" s="50"/>
      <c r="Z2524" s="50"/>
      <c r="AA2524" s="50"/>
      <c r="AG2524" s="50"/>
      <c r="AH2524" s="50"/>
      <c r="AI2524" s="50"/>
      <c r="AJ2524" s="50"/>
      <c r="AK2524" s="50"/>
      <c r="AL2524" s="50"/>
      <c r="AM2524" s="50"/>
      <c r="AN2524" s="50"/>
      <c r="AO2524" s="50"/>
      <c r="AP2524" s="138" t="str">
        <f>IF(NOT($AS2524=$AS2525),ROW(),"")</f>
        <v/>
      </c>
      <c r="AQ2524" s="20" t="str">
        <f>IF(NOT(AS2524=AS2525),AS2525,"")</f>
        <v/>
      </c>
      <c r="AR2524" s="20" t="str">
        <f>INDEX($AB$15:$AM$15,MATCH($AS2524,$AB$11:$AM$11,0))</f>
        <v>in</v>
      </c>
      <c r="AS2524" s="20" t="str">
        <f>LEFT(AT2524,4)</f>
        <v>2009</v>
      </c>
      <c r="AT2524" s="139" t="str">
        <f>LEFT(B2524,6)</f>
        <v>200911</v>
      </c>
    </row>
    <row r="2525" spans="2:46" x14ac:dyDescent="0.25">
      <c r="B2525" s="11">
        <f>'Market Data'!B2511</f>
        <v>20091106</v>
      </c>
      <c r="C2525" s="2">
        <f>'Market Data'!C2511</f>
        <v>5756.5</v>
      </c>
      <c r="D2525" s="2">
        <f>'Market Data'!D2511</f>
        <v>5809.5</v>
      </c>
      <c r="E2525" s="2">
        <f>'Market Data'!E2511</f>
        <v>5687.5</v>
      </c>
      <c r="F2525" s="12">
        <f>'Market Data'!F2511</f>
        <v>5774</v>
      </c>
      <c r="H2525" s="151">
        <f t="shared" si="375"/>
        <v>2507</v>
      </c>
      <c r="I2525" s="244">
        <f ca="1">IF($H2525&lt;($J$6+1),"",PFE(OFFSET($F2525,0,0,-$J$6)))</f>
        <v>0.14770758575020804</v>
      </c>
      <c r="J2525" s="19"/>
      <c r="K2525" s="139" t="str">
        <f t="shared" ca="1" si="376"/>
        <v>Long</v>
      </c>
      <c r="L2525" s="243" t="e">
        <f t="shared" ca="1" si="371"/>
        <v>#N/A</v>
      </c>
      <c r="M2525" s="242" t="e">
        <f t="shared" ca="1" si="372"/>
        <v>#N/A</v>
      </c>
      <c r="N2525" s="20"/>
      <c r="O2525" s="74">
        <f t="shared" ca="1" si="377"/>
        <v>1</v>
      </c>
      <c r="P2525" s="75">
        <f t="shared" ca="1" si="369"/>
        <v>0</v>
      </c>
      <c r="Q2525" s="76" t="str">
        <f t="shared" ca="1" si="373"/>
        <v/>
      </c>
      <c r="R2525" s="75"/>
      <c r="S2525" s="77">
        <f t="shared" ca="1" si="370"/>
        <v>1</v>
      </c>
      <c r="T2525" s="78"/>
      <c r="U2525" s="81">
        <f t="shared" ca="1" si="378"/>
        <v>525</v>
      </c>
      <c r="V2525" s="82">
        <f t="shared" ca="1" si="374"/>
        <v>230996.37999999968</v>
      </c>
      <c r="W2525" s="50"/>
      <c r="X2525" s="50"/>
      <c r="Y2525" s="50"/>
      <c r="Z2525" s="50"/>
      <c r="AA2525" s="50"/>
      <c r="AG2525" s="50"/>
      <c r="AH2525" s="50"/>
      <c r="AI2525" s="50"/>
      <c r="AJ2525" s="50"/>
      <c r="AK2525" s="50"/>
      <c r="AL2525" s="50"/>
      <c r="AM2525" s="50"/>
      <c r="AN2525" s="50"/>
      <c r="AO2525" s="50"/>
      <c r="AP2525" s="138" t="str">
        <f>IF(NOT($AS2525=$AS2526),ROW(),"")</f>
        <v/>
      </c>
      <c r="AQ2525" s="20" t="str">
        <f>IF(NOT(AS2525=AS2526),AS2526,"")</f>
        <v/>
      </c>
      <c r="AR2525" s="20" t="str">
        <f>INDEX($AB$15:$AM$15,MATCH($AS2525,$AB$11:$AM$11,0))</f>
        <v>in</v>
      </c>
      <c r="AS2525" s="20" t="str">
        <f>LEFT(AT2525,4)</f>
        <v>2009</v>
      </c>
      <c r="AT2525" s="139" t="str">
        <f>LEFT(B2525,6)</f>
        <v>200911</v>
      </c>
    </row>
    <row r="2526" spans="2:46" x14ac:dyDescent="0.25">
      <c r="B2526" s="11">
        <f>'Market Data'!B2512</f>
        <v>20091109</v>
      </c>
      <c r="C2526" s="2">
        <f>'Market Data'!C2512</f>
        <v>5805</v>
      </c>
      <c r="D2526" s="2">
        <f>'Market Data'!D2512</f>
        <v>5919.5</v>
      </c>
      <c r="E2526" s="2">
        <f>'Market Data'!E2512</f>
        <v>5805</v>
      </c>
      <c r="F2526" s="12">
        <f>'Market Data'!F2512</f>
        <v>5916</v>
      </c>
      <c r="H2526" s="151">
        <f t="shared" si="375"/>
        <v>2508</v>
      </c>
      <c r="I2526" s="244">
        <f ca="1">IF($H2526&lt;($J$6+1),"",PFE(OFFSET($F2526,0,0,-$J$6)))</f>
        <v>0.14839787740902552</v>
      </c>
      <c r="J2526" s="19"/>
      <c r="K2526" s="139" t="str">
        <f t="shared" ca="1" si="376"/>
        <v>Long</v>
      </c>
      <c r="L2526" s="243" t="e">
        <f t="shared" ca="1" si="371"/>
        <v>#N/A</v>
      </c>
      <c r="M2526" s="242" t="e">
        <f t="shared" ca="1" si="372"/>
        <v>#N/A</v>
      </c>
      <c r="N2526" s="20"/>
      <c r="O2526" s="74">
        <f t="shared" ca="1" si="377"/>
        <v>1</v>
      </c>
      <c r="P2526" s="75">
        <f t="shared" ca="1" si="369"/>
        <v>0</v>
      </c>
      <c r="Q2526" s="76" t="str">
        <f t="shared" ca="1" si="373"/>
        <v/>
      </c>
      <c r="R2526" s="75"/>
      <c r="S2526" s="77">
        <f t="shared" ca="1" si="370"/>
        <v>1</v>
      </c>
      <c r="T2526" s="78"/>
      <c r="U2526" s="81">
        <f t="shared" ca="1" si="378"/>
        <v>4970</v>
      </c>
      <c r="V2526" s="82">
        <f t="shared" ca="1" si="374"/>
        <v>235966.37999999968</v>
      </c>
      <c r="W2526" s="50"/>
      <c r="X2526" s="50"/>
      <c r="Y2526" s="50"/>
      <c r="Z2526" s="50"/>
      <c r="AA2526" s="50"/>
      <c r="AG2526" s="50"/>
      <c r="AH2526" s="50"/>
      <c r="AI2526" s="50"/>
      <c r="AJ2526" s="50"/>
      <c r="AK2526" s="50"/>
      <c r="AL2526" s="50"/>
      <c r="AM2526" s="50"/>
      <c r="AN2526" s="50"/>
      <c r="AO2526" s="50"/>
      <c r="AP2526" s="138" t="str">
        <f>IF(NOT($AS2526=$AS2527),ROW(),"")</f>
        <v/>
      </c>
      <c r="AQ2526" s="20" t="str">
        <f>IF(NOT(AS2526=AS2527),AS2527,"")</f>
        <v/>
      </c>
      <c r="AR2526" s="20" t="str">
        <f>INDEX($AB$15:$AM$15,MATCH($AS2526,$AB$11:$AM$11,0))</f>
        <v>in</v>
      </c>
      <c r="AS2526" s="20" t="str">
        <f>LEFT(AT2526,4)</f>
        <v>2009</v>
      </c>
      <c r="AT2526" s="139" t="str">
        <f>LEFT(B2526,6)</f>
        <v>200911</v>
      </c>
    </row>
    <row r="2527" spans="2:46" x14ac:dyDescent="0.25">
      <c r="B2527" s="11">
        <f>'Market Data'!B2513</f>
        <v>20091110</v>
      </c>
      <c r="C2527" s="2">
        <f>'Market Data'!C2513</f>
        <v>5911.5</v>
      </c>
      <c r="D2527" s="2">
        <f>'Market Data'!D2513</f>
        <v>5930.5</v>
      </c>
      <c r="E2527" s="2">
        <f>'Market Data'!E2513</f>
        <v>5873.5</v>
      </c>
      <c r="F2527" s="12">
        <f>'Market Data'!F2513</f>
        <v>5885.5</v>
      </c>
      <c r="H2527" s="151">
        <f t="shared" si="375"/>
        <v>2509</v>
      </c>
      <c r="I2527" s="244">
        <f ca="1">IF($H2527&lt;($J$6+1),"",PFE(OFFSET($F2527,0,0,-$J$6)))</f>
        <v>0.13173887567293502</v>
      </c>
      <c r="J2527" s="19"/>
      <c r="K2527" s="139" t="str">
        <f t="shared" ca="1" si="376"/>
        <v>Long</v>
      </c>
      <c r="L2527" s="243" t="e">
        <f t="shared" ca="1" si="371"/>
        <v>#N/A</v>
      </c>
      <c r="M2527" s="242" t="e">
        <f t="shared" ca="1" si="372"/>
        <v>#N/A</v>
      </c>
      <c r="N2527" s="20"/>
      <c r="O2527" s="74">
        <f t="shared" ca="1" si="377"/>
        <v>1</v>
      </c>
      <c r="P2527" s="75">
        <f t="shared" ca="1" si="369"/>
        <v>0</v>
      </c>
      <c r="Q2527" s="76" t="str">
        <f t="shared" ca="1" si="373"/>
        <v/>
      </c>
      <c r="R2527" s="75"/>
      <c r="S2527" s="77">
        <f t="shared" ca="1" si="370"/>
        <v>1</v>
      </c>
      <c r="T2527" s="78"/>
      <c r="U2527" s="81">
        <f t="shared" ca="1" si="378"/>
        <v>-1067.5</v>
      </c>
      <c r="V2527" s="82">
        <f t="shared" ca="1" si="374"/>
        <v>234898.87999999968</v>
      </c>
      <c r="W2527" s="50"/>
      <c r="X2527" s="50"/>
      <c r="Y2527" s="50"/>
      <c r="Z2527" s="50"/>
      <c r="AA2527" s="50"/>
      <c r="AG2527" s="50"/>
      <c r="AH2527" s="50"/>
      <c r="AI2527" s="50"/>
      <c r="AJ2527" s="50"/>
      <c r="AK2527" s="50"/>
      <c r="AL2527" s="50"/>
      <c r="AM2527" s="50"/>
      <c r="AN2527" s="50"/>
      <c r="AO2527" s="50"/>
      <c r="AP2527" s="138" t="str">
        <f>IF(NOT($AS2527=$AS2528),ROW(),"")</f>
        <v/>
      </c>
      <c r="AQ2527" s="20" t="str">
        <f>IF(NOT(AS2527=AS2528),AS2528,"")</f>
        <v/>
      </c>
      <c r="AR2527" s="20" t="str">
        <f>INDEX($AB$15:$AM$15,MATCH($AS2527,$AB$11:$AM$11,0))</f>
        <v>in</v>
      </c>
      <c r="AS2527" s="20" t="str">
        <f>LEFT(AT2527,4)</f>
        <v>2009</v>
      </c>
      <c r="AT2527" s="139" t="str">
        <f>LEFT(B2527,6)</f>
        <v>200911</v>
      </c>
    </row>
    <row r="2528" spans="2:46" x14ac:dyDescent="0.25">
      <c r="B2528" s="11">
        <f>'Market Data'!B2514</f>
        <v>20091111</v>
      </c>
      <c r="C2528" s="2">
        <f>'Market Data'!C2514</f>
        <v>5933.5</v>
      </c>
      <c r="D2528" s="2">
        <f>'Market Data'!D2514</f>
        <v>5985</v>
      </c>
      <c r="E2528" s="2">
        <f>'Market Data'!E2514</f>
        <v>5922.5</v>
      </c>
      <c r="F2528" s="12">
        <f>'Market Data'!F2514</f>
        <v>5950</v>
      </c>
      <c r="H2528" s="151">
        <f t="shared" si="375"/>
        <v>2510</v>
      </c>
      <c r="I2528" s="244">
        <f ca="1">IF($H2528&lt;($J$6+1),"",PFE(OFFSET($F2528,0,0,-$J$6)))</f>
        <v>0.13943380134675873</v>
      </c>
      <c r="J2528" s="19"/>
      <c r="K2528" s="139" t="str">
        <f t="shared" ca="1" si="376"/>
        <v>Long</v>
      </c>
      <c r="L2528" s="243" t="e">
        <f t="shared" ca="1" si="371"/>
        <v>#N/A</v>
      </c>
      <c r="M2528" s="242" t="e">
        <f t="shared" ca="1" si="372"/>
        <v>#N/A</v>
      </c>
      <c r="N2528" s="20"/>
      <c r="O2528" s="74">
        <f t="shared" ca="1" si="377"/>
        <v>1</v>
      </c>
      <c r="P2528" s="75">
        <f t="shared" ca="1" si="369"/>
        <v>0</v>
      </c>
      <c r="Q2528" s="76" t="str">
        <f t="shared" ca="1" si="373"/>
        <v/>
      </c>
      <c r="R2528" s="75"/>
      <c r="S2528" s="77">
        <f t="shared" ca="1" si="370"/>
        <v>1</v>
      </c>
      <c r="T2528" s="78"/>
      <c r="U2528" s="81">
        <f t="shared" ca="1" si="378"/>
        <v>2257.5</v>
      </c>
      <c r="V2528" s="82">
        <f t="shared" ca="1" si="374"/>
        <v>237156.37999999968</v>
      </c>
      <c r="W2528" s="50"/>
      <c r="X2528" s="50"/>
      <c r="Y2528" s="50"/>
      <c r="Z2528" s="50"/>
      <c r="AA2528" s="50"/>
      <c r="AG2528" s="50"/>
      <c r="AH2528" s="50"/>
      <c r="AI2528" s="50"/>
      <c r="AJ2528" s="50"/>
      <c r="AK2528" s="50"/>
      <c r="AL2528" s="50"/>
      <c r="AM2528" s="50"/>
      <c r="AN2528" s="50"/>
      <c r="AO2528" s="50"/>
      <c r="AP2528" s="138" t="str">
        <f>IF(NOT($AS2528=$AS2529),ROW(),"")</f>
        <v/>
      </c>
      <c r="AQ2528" s="20" t="str">
        <f>IF(NOT(AS2528=AS2529),AS2529,"")</f>
        <v/>
      </c>
      <c r="AR2528" s="20" t="str">
        <f>INDEX($AB$15:$AM$15,MATCH($AS2528,$AB$11:$AM$11,0))</f>
        <v>in</v>
      </c>
      <c r="AS2528" s="20" t="str">
        <f>LEFT(AT2528,4)</f>
        <v>2009</v>
      </c>
      <c r="AT2528" s="139" t="str">
        <f>LEFT(B2528,6)</f>
        <v>200911</v>
      </c>
    </row>
    <row r="2529" spans="2:46" x14ac:dyDescent="0.25">
      <c r="B2529" s="11">
        <f>'Market Data'!B2515</f>
        <v>20091112</v>
      </c>
      <c r="C2529" s="2">
        <f>'Market Data'!C2515</f>
        <v>5931</v>
      </c>
      <c r="D2529" s="2">
        <f>'Market Data'!D2515</f>
        <v>6007</v>
      </c>
      <c r="E2529" s="2">
        <f>'Market Data'!E2515</f>
        <v>5912</v>
      </c>
      <c r="F2529" s="12">
        <f>'Market Data'!F2515</f>
        <v>5948</v>
      </c>
      <c r="H2529" s="151">
        <f t="shared" si="375"/>
        <v>2511</v>
      </c>
      <c r="I2529" s="244">
        <f ca="1">IF($H2529&lt;($J$6+1),"",PFE(OFFSET($F2529,0,0,-$J$6)))</f>
        <v>0.13039012086163496</v>
      </c>
      <c r="J2529" s="19"/>
      <c r="K2529" s="139" t="str">
        <f t="shared" ca="1" si="376"/>
        <v>Long</v>
      </c>
      <c r="L2529" s="243" t="e">
        <f t="shared" ca="1" si="371"/>
        <v>#N/A</v>
      </c>
      <c r="M2529" s="242" t="e">
        <f t="shared" ca="1" si="372"/>
        <v>#N/A</v>
      </c>
      <c r="N2529" s="20"/>
      <c r="O2529" s="74">
        <f t="shared" ca="1" si="377"/>
        <v>1</v>
      </c>
      <c r="P2529" s="75">
        <f t="shared" ca="1" si="369"/>
        <v>0</v>
      </c>
      <c r="Q2529" s="76" t="str">
        <f t="shared" ca="1" si="373"/>
        <v/>
      </c>
      <c r="R2529" s="75"/>
      <c r="S2529" s="77">
        <f t="shared" ca="1" si="370"/>
        <v>1</v>
      </c>
      <c r="T2529" s="78"/>
      <c r="U2529" s="81">
        <f t="shared" ca="1" si="378"/>
        <v>-70</v>
      </c>
      <c r="V2529" s="82">
        <f t="shared" ca="1" si="374"/>
        <v>237086.37999999968</v>
      </c>
      <c r="W2529" s="50"/>
      <c r="X2529" s="50"/>
      <c r="Y2529" s="50"/>
      <c r="Z2529" s="50"/>
      <c r="AA2529" s="50"/>
      <c r="AG2529" s="50"/>
      <c r="AH2529" s="50"/>
      <c r="AI2529" s="50"/>
      <c r="AJ2529" s="50"/>
      <c r="AK2529" s="50"/>
      <c r="AL2529" s="50"/>
      <c r="AM2529" s="50"/>
      <c r="AN2529" s="50"/>
      <c r="AO2529" s="50"/>
      <c r="AP2529" s="138" t="str">
        <f>IF(NOT($AS2529=$AS2530),ROW(),"")</f>
        <v/>
      </c>
      <c r="AQ2529" s="20" t="str">
        <f>IF(NOT(AS2529=AS2530),AS2530,"")</f>
        <v/>
      </c>
      <c r="AR2529" s="20" t="str">
        <f>INDEX($AB$15:$AM$15,MATCH($AS2529,$AB$11:$AM$11,0))</f>
        <v>in</v>
      </c>
      <c r="AS2529" s="20" t="str">
        <f>LEFT(AT2529,4)</f>
        <v>2009</v>
      </c>
      <c r="AT2529" s="139" t="str">
        <f>LEFT(B2529,6)</f>
        <v>200911</v>
      </c>
    </row>
    <row r="2530" spans="2:46" x14ac:dyDescent="0.25">
      <c r="B2530" s="11">
        <f>'Market Data'!B2516</f>
        <v>20091113</v>
      </c>
      <c r="C2530" s="2">
        <f>'Market Data'!C2516</f>
        <v>5948</v>
      </c>
      <c r="D2530" s="2">
        <f>'Market Data'!D2516</f>
        <v>5981</v>
      </c>
      <c r="E2530" s="2">
        <f>'Market Data'!E2516</f>
        <v>5893</v>
      </c>
      <c r="F2530" s="12">
        <f>'Market Data'!F2516</f>
        <v>5973.5</v>
      </c>
      <c r="H2530" s="151">
        <f t="shared" si="375"/>
        <v>2512</v>
      </c>
      <c r="I2530" s="244">
        <f ca="1">IF($H2530&lt;($J$6+1),"",PFE(OFFSET($F2530,0,0,-$J$6)))</f>
        <v>0.12879713279665589</v>
      </c>
      <c r="J2530" s="19"/>
      <c r="K2530" s="139" t="str">
        <f t="shared" ca="1" si="376"/>
        <v>Long</v>
      </c>
      <c r="L2530" s="243" t="e">
        <f t="shared" ca="1" si="371"/>
        <v>#N/A</v>
      </c>
      <c r="M2530" s="242" t="e">
        <f t="shared" ca="1" si="372"/>
        <v>#N/A</v>
      </c>
      <c r="N2530" s="20"/>
      <c r="O2530" s="74">
        <f t="shared" ca="1" si="377"/>
        <v>1</v>
      </c>
      <c r="P2530" s="75">
        <f t="shared" ca="1" si="369"/>
        <v>0</v>
      </c>
      <c r="Q2530" s="76" t="str">
        <f t="shared" ca="1" si="373"/>
        <v/>
      </c>
      <c r="R2530" s="75"/>
      <c r="S2530" s="77">
        <f t="shared" ca="1" si="370"/>
        <v>1</v>
      </c>
      <c r="T2530" s="78"/>
      <c r="U2530" s="81">
        <f t="shared" ca="1" si="378"/>
        <v>892.5</v>
      </c>
      <c r="V2530" s="82">
        <f t="shared" ca="1" si="374"/>
        <v>237978.87999999968</v>
      </c>
      <c r="W2530" s="50"/>
      <c r="X2530" s="50"/>
      <c r="Y2530" s="50"/>
      <c r="Z2530" s="50"/>
      <c r="AA2530" s="50"/>
      <c r="AG2530" s="50"/>
      <c r="AH2530" s="50"/>
      <c r="AI2530" s="50"/>
      <c r="AJ2530" s="50"/>
      <c r="AK2530" s="50"/>
      <c r="AL2530" s="50"/>
      <c r="AM2530" s="50"/>
      <c r="AN2530" s="50"/>
      <c r="AO2530" s="50"/>
      <c r="AP2530" s="138" t="str">
        <f>IF(NOT($AS2530=$AS2531),ROW(),"")</f>
        <v/>
      </c>
      <c r="AQ2530" s="20" t="str">
        <f>IF(NOT(AS2530=AS2531),AS2531,"")</f>
        <v/>
      </c>
      <c r="AR2530" s="20" t="str">
        <f>INDEX($AB$15:$AM$15,MATCH($AS2530,$AB$11:$AM$11,0))</f>
        <v>in</v>
      </c>
      <c r="AS2530" s="20" t="str">
        <f>LEFT(AT2530,4)</f>
        <v>2009</v>
      </c>
      <c r="AT2530" s="139" t="str">
        <f>LEFT(B2530,6)</f>
        <v>200911</v>
      </c>
    </row>
    <row r="2531" spans="2:46" x14ac:dyDescent="0.25">
      <c r="B2531" s="11">
        <f>'Market Data'!B2517</f>
        <v>20091116</v>
      </c>
      <c r="C2531" s="2">
        <f>'Market Data'!C2517</f>
        <v>6011.5</v>
      </c>
      <c r="D2531" s="2">
        <f>'Market Data'!D2517</f>
        <v>6093</v>
      </c>
      <c r="E2531" s="2">
        <f>'Market Data'!E2517</f>
        <v>6008</v>
      </c>
      <c r="F2531" s="12">
        <f>'Market Data'!F2517</f>
        <v>6078.5</v>
      </c>
      <c r="H2531" s="151">
        <f t="shared" si="375"/>
        <v>2513</v>
      </c>
      <c r="I2531" s="244">
        <f ca="1">IF($H2531&lt;($J$6+1),"",PFE(OFFSET($F2531,0,0,-$J$6)))</f>
        <v>0.13731693358863509</v>
      </c>
      <c r="J2531" s="19"/>
      <c r="K2531" s="139" t="str">
        <f t="shared" ca="1" si="376"/>
        <v>Long</v>
      </c>
      <c r="L2531" s="243" t="e">
        <f t="shared" ca="1" si="371"/>
        <v>#N/A</v>
      </c>
      <c r="M2531" s="242" t="e">
        <f t="shared" ca="1" si="372"/>
        <v>#N/A</v>
      </c>
      <c r="N2531" s="20"/>
      <c r="O2531" s="74">
        <f t="shared" ca="1" si="377"/>
        <v>1</v>
      </c>
      <c r="P2531" s="75">
        <f t="shared" ca="1" si="369"/>
        <v>0</v>
      </c>
      <c r="Q2531" s="76" t="str">
        <f t="shared" ca="1" si="373"/>
        <v/>
      </c>
      <c r="R2531" s="75"/>
      <c r="S2531" s="77">
        <f t="shared" ca="1" si="370"/>
        <v>1</v>
      </c>
      <c r="T2531" s="78"/>
      <c r="U2531" s="81">
        <f t="shared" ca="1" si="378"/>
        <v>3675</v>
      </c>
      <c r="V2531" s="82">
        <f t="shared" ca="1" si="374"/>
        <v>241653.87999999968</v>
      </c>
      <c r="W2531" s="50"/>
      <c r="X2531" s="50"/>
      <c r="Y2531" s="50"/>
      <c r="Z2531" s="50"/>
      <c r="AA2531" s="50"/>
      <c r="AG2531" s="50"/>
      <c r="AH2531" s="50"/>
      <c r="AI2531" s="50"/>
      <c r="AJ2531" s="50"/>
      <c r="AK2531" s="50"/>
      <c r="AL2531" s="50"/>
      <c r="AM2531" s="50"/>
      <c r="AN2531" s="50"/>
      <c r="AO2531" s="50"/>
      <c r="AP2531" s="138" t="str">
        <f>IF(NOT($AS2531=$AS2532),ROW(),"")</f>
        <v/>
      </c>
      <c r="AQ2531" s="20" t="str">
        <f>IF(NOT(AS2531=AS2532),AS2532,"")</f>
        <v/>
      </c>
      <c r="AR2531" s="20" t="str">
        <f>INDEX($AB$15:$AM$15,MATCH($AS2531,$AB$11:$AM$11,0))</f>
        <v>in</v>
      </c>
      <c r="AS2531" s="20" t="str">
        <f>LEFT(AT2531,4)</f>
        <v>2009</v>
      </c>
      <c r="AT2531" s="139" t="str">
        <f>LEFT(B2531,6)</f>
        <v>200911</v>
      </c>
    </row>
    <row r="2532" spans="2:46" x14ac:dyDescent="0.25">
      <c r="B2532" s="11">
        <f>'Market Data'!B2518</f>
        <v>20091117</v>
      </c>
      <c r="C2532" s="2">
        <f>'Market Data'!C2518</f>
        <v>6063.5</v>
      </c>
      <c r="D2532" s="2">
        <f>'Market Data'!D2518</f>
        <v>6084</v>
      </c>
      <c r="E2532" s="2">
        <f>'Market Data'!E2518</f>
        <v>6039.5</v>
      </c>
      <c r="F2532" s="12">
        <f>'Market Data'!F2518</f>
        <v>6073</v>
      </c>
      <c r="H2532" s="151">
        <f t="shared" si="375"/>
        <v>2514</v>
      </c>
      <c r="I2532" s="244">
        <f ca="1">IF($H2532&lt;($J$6+1),"",PFE(OFFSET($F2532,0,0,-$J$6)))</f>
        <v>0.11249064850292748</v>
      </c>
      <c r="J2532" s="19"/>
      <c r="K2532" s="139" t="str">
        <f t="shared" ca="1" si="376"/>
        <v>Long</v>
      </c>
      <c r="L2532" s="243" t="e">
        <f t="shared" ca="1" si="371"/>
        <v>#N/A</v>
      </c>
      <c r="M2532" s="242" t="e">
        <f t="shared" ca="1" si="372"/>
        <v>#N/A</v>
      </c>
      <c r="N2532" s="20"/>
      <c r="O2532" s="74">
        <f t="shared" ca="1" si="377"/>
        <v>1</v>
      </c>
      <c r="P2532" s="75">
        <f t="shared" ca="1" si="369"/>
        <v>0</v>
      </c>
      <c r="Q2532" s="76" t="str">
        <f t="shared" ca="1" si="373"/>
        <v/>
      </c>
      <c r="R2532" s="75"/>
      <c r="S2532" s="77">
        <f t="shared" ca="1" si="370"/>
        <v>1</v>
      </c>
      <c r="T2532" s="78"/>
      <c r="U2532" s="81">
        <f t="shared" ca="1" si="378"/>
        <v>-192.5</v>
      </c>
      <c r="V2532" s="82">
        <f t="shared" ca="1" si="374"/>
        <v>241461.37999999968</v>
      </c>
      <c r="W2532" s="50"/>
      <c r="X2532" s="50"/>
      <c r="Y2532" s="50"/>
      <c r="Z2532" s="50"/>
      <c r="AA2532" s="50"/>
      <c r="AG2532" s="50"/>
      <c r="AH2532" s="50"/>
      <c r="AI2532" s="50"/>
      <c r="AJ2532" s="50"/>
      <c r="AK2532" s="50"/>
      <c r="AL2532" s="50"/>
      <c r="AM2532" s="50"/>
      <c r="AN2532" s="50"/>
      <c r="AO2532" s="50"/>
      <c r="AP2532" s="138" t="str">
        <f>IF(NOT($AS2532=$AS2533),ROW(),"")</f>
        <v/>
      </c>
      <c r="AQ2532" s="20" t="str">
        <f>IF(NOT(AS2532=AS2533),AS2533,"")</f>
        <v/>
      </c>
      <c r="AR2532" s="20" t="str">
        <f>INDEX($AB$15:$AM$15,MATCH($AS2532,$AB$11:$AM$11,0))</f>
        <v>in</v>
      </c>
      <c r="AS2532" s="20" t="str">
        <f>LEFT(AT2532,4)</f>
        <v>2009</v>
      </c>
      <c r="AT2532" s="139" t="str">
        <f>LEFT(B2532,6)</f>
        <v>200911</v>
      </c>
    </row>
    <row r="2533" spans="2:46" x14ac:dyDescent="0.25">
      <c r="B2533" s="11">
        <f>'Market Data'!B2519</f>
        <v>20091118</v>
      </c>
      <c r="C2533" s="2">
        <f>'Market Data'!C2519</f>
        <v>6086</v>
      </c>
      <c r="D2533" s="2">
        <f>'Market Data'!D2519</f>
        <v>6124</v>
      </c>
      <c r="E2533" s="2">
        <f>'Market Data'!E2519</f>
        <v>6048.5</v>
      </c>
      <c r="F2533" s="12">
        <f>'Market Data'!F2519</f>
        <v>6066</v>
      </c>
      <c r="H2533" s="151">
        <f t="shared" si="375"/>
        <v>2515</v>
      </c>
      <c r="I2533" s="244">
        <f ca="1">IF($H2533&lt;($J$6+1),"",PFE(OFFSET($F2533,0,0,-$J$6)))</f>
        <v>0.11768932633928481</v>
      </c>
      <c r="J2533" s="19"/>
      <c r="K2533" s="139" t="str">
        <f t="shared" ca="1" si="376"/>
        <v>Long</v>
      </c>
      <c r="L2533" s="243" t="e">
        <f t="shared" ca="1" si="371"/>
        <v>#N/A</v>
      </c>
      <c r="M2533" s="242" t="e">
        <f t="shared" ca="1" si="372"/>
        <v>#N/A</v>
      </c>
      <c r="N2533" s="20"/>
      <c r="O2533" s="74">
        <f t="shared" ca="1" si="377"/>
        <v>1</v>
      </c>
      <c r="P2533" s="75">
        <f t="shared" ca="1" si="369"/>
        <v>0</v>
      </c>
      <c r="Q2533" s="76" t="str">
        <f t="shared" ca="1" si="373"/>
        <v/>
      </c>
      <c r="R2533" s="75"/>
      <c r="S2533" s="77">
        <f t="shared" ca="1" si="370"/>
        <v>1</v>
      </c>
      <c r="T2533" s="78"/>
      <c r="U2533" s="81">
        <f t="shared" ca="1" si="378"/>
        <v>-245</v>
      </c>
      <c r="V2533" s="82">
        <f t="shared" ca="1" si="374"/>
        <v>241216.37999999968</v>
      </c>
      <c r="W2533" s="50"/>
      <c r="X2533" s="50"/>
      <c r="Y2533" s="50"/>
      <c r="Z2533" s="50"/>
      <c r="AA2533" s="50"/>
      <c r="AG2533" s="50"/>
      <c r="AH2533" s="50"/>
      <c r="AI2533" s="50"/>
      <c r="AJ2533" s="50"/>
      <c r="AK2533" s="50"/>
      <c r="AL2533" s="50"/>
      <c r="AM2533" s="50"/>
      <c r="AN2533" s="50"/>
      <c r="AO2533" s="50"/>
      <c r="AP2533" s="138" t="str">
        <f>IF(NOT($AS2533=$AS2534),ROW(),"")</f>
        <v/>
      </c>
      <c r="AQ2533" s="20" t="str">
        <f>IF(NOT(AS2533=AS2534),AS2534,"")</f>
        <v/>
      </c>
      <c r="AR2533" s="20" t="str">
        <f>INDEX($AB$15:$AM$15,MATCH($AS2533,$AB$11:$AM$11,0))</f>
        <v>in</v>
      </c>
      <c r="AS2533" s="20" t="str">
        <f>LEFT(AT2533,4)</f>
        <v>2009</v>
      </c>
      <c r="AT2533" s="139" t="str">
        <f>LEFT(B2533,6)</f>
        <v>200911</v>
      </c>
    </row>
    <row r="2534" spans="2:46" x14ac:dyDescent="0.25">
      <c r="B2534" s="11">
        <f>'Market Data'!B2520</f>
        <v>20091119</v>
      </c>
      <c r="C2534" s="2">
        <f>'Market Data'!C2520</f>
        <v>6076.5</v>
      </c>
      <c r="D2534" s="2">
        <f>'Market Data'!D2520</f>
        <v>6076.5</v>
      </c>
      <c r="E2534" s="2">
        <f>'Market Data'!E2520</f>
        <v>5966.5</v>
      </c>
      <c r="F2534" s="12">
        <f>'Market Data'!F2520</f>
        <v>5991</v>
      </c>
      <c r="H2534" s="151">
        <f t="shared" si="375"/>
        <v>2516</v>
      </c>
      <c r="I2534" s="244">
        <f ca="1">IF($H2534&lt;($J$6+1),"",PFE(OFFSET($F2534,0,0,-$J$6)))</f>
        <v>9.7722180047151205E-2</v>
      </c>
      <c r="J2534" s="19"/>
      <c r="K2534" s="139" t="str">
        <f t="shared" ca="1" si="376"/>
        <v>Long</v>
      </c>
      <c r="L2534" s="243" t="e">
        <f t="shared" ca="1" si="371"/>
        <v>#N/A</v>
      </c>
      <c r="M2534" s="242" t="e">
        <f t="shared" ca="1" si="372"/>
        <v>#N/A</v>
      </c>
      <c r="N2534" s="20"/>
      <c r="O2534" s="74">
        <f t="shared" ca="1" si="377"/>
        <v>1</v>
      </c>
      <c r="P2534" s="75">
        <f t="shared" ca="1" si="369"/>
        <v>0</v>
      </c>
      <c r="Q2534" s="76" t="str">
        <f t="shared" ca="1" si="373"/>
        <v/>
      </c>
      <c r="R2534" s="75"/>
      <c r="S2534" s="77">
        <f t="shared" ca="1" si="370"/>
        <v>1</v>
      </c>
      <c r="T2534" s="78"/>
      <c r="U2534" s="81">
        <f t="shared" ca="1" si="378"/>
        <v>-2625</v>
      </c>
      <c r="V2534" s="82">
        <f t="shared" ca="1" si="374"/>
        <v>238591.37999999968</v>
      </c>
      <c r="W2534" s="50"/>
      <c r="X2534" s="50"/>
      <c r="Y2534" s="50"/>
      <c r="Z2534" s="50"/>
      <c r="AA2534" s="50"/>
      <c r="AG2534" s="50"/>
      <c r="AH2534" s="50"/>
      <c r="AI2534" s="50"/>
      <c r="AJ2534" s="50"/>
      <c r="AK2534" s="50"/>
      <c r="AL2534" s="50"/>
      <c r="AM2534" s="50"/>
      <c r="AN2534" s="50"/>
      <c r="AO2534" s="50"/>
      <c r="AP2534" s="138" t="str">
        <f>IF(NOT($AS2534=$AS2535),ROW(),"")</f>
        <v/>
      </c>
      <c r="AQ2534" s="20" t="str">
        <f>IF(NOT(AS2534=AS2535),AS2535,"")</f>
        <v/>
      </c>
      <c r="AR2534" s="20" t="str">
        <f>INDEX($AB$15:$AM$15,MATCH($AS2534,$AB$11:$AM$11,0))</f>
        <v>in</v>
      </c>
      <c r="AS2534" s="20" t="str">
        <f>LEFT(AT2534,4)</f>
        <v>2009</v>
      </c>
      <c r="AT2534" s="139" t="str">
        <f>LEFT(B2534,6)</f>
        <v>200911</v>
      </c>
    </row>
    <row r="2535" spans="2:46" x14ac:dyDescent="0.25">
      <c r="B2535" s="11">
        <f>'Market Data'!B2521</f>
        <v>20091120</v>
      </c>
      <c r="C2535" s="2">
        <f>'Market Data'!C2521</f>
        <v>6012.5</v>
      </c>
      <c r="D2535" s="2">
        <f>'Market Data'!D2521</f>
        <v>6026.5</v>
      </c>
      <c r="E2535" s="2">
        <f>'Market Data'!E2521</f>
        <v>5914</v>
      </c>
      <c r="F2535" s="12">
        <f>'Market Data'!F2521</f>
        <v>5950</v>
      </c>
      <c r="H2535" s="151">
        <f t="shared" si="375"/>
        <v>2517</v>
      </c>
      <c r="I2535" s="244">
        <f ca="1">IF($H2535&lt;($J$6+1),"",PFE(OFFSET($F2535,0,0,-$J$6)))</f>
        <v>0.1022301570882949</v>
      </c>
      <c r="J2535" s="19"/>
      <c r="K2535" s="139" t="str">
        <f t="shared" ca="1" si="376"/>
        <v>Long</v>
      </c>
      <c r="L2535" s="243" t="e">
        <f t="shared" ca="1" si="371"/>
        <v>#N/A</v>
      </c>
      <c r="M2535" s="242" t="e">
        <f t="shared" ca="1" si="372"/>
        <v>#N/A</v>
      </c>
      <c r="N2535" s="20"/>
      <c r="O2535" s="74">
        <f t="shared" ca="1" si="377"/>
        <v>1</v>
      </c>
      <c r="P2535" s="75">
        <f t="shared" ca="1" si="369"/>
        <v>0</v>
      </c>
      <c r="Q2535" s="76" t="str">
        <f t="shared" ca="1" si="373"/>
        <v/>
      </c>
      <c r="R2535" s="75"/>
      <c r="S2535" s="77">
        <f t="shared" ca="1" si="370"/>
        <v>1</v>
      </c>
      <c r="T2535" s="78"/>
      <c r="U2535" s="81">
        <f t="shared" ca="1" si="378"/>
        <v>-1435</v>
      </c>
      <c r="V2535" s="82">
        <f t="shared" ca="1" si="374"/>
        <v>237156.37999999968</v>
      </c>
      <c r="W2535" s="50"/>
      <c r="X2535" s="50"/>
      <c r="Y2535" s="50"/>
      <c r="Z2535" s="50"/>
      <c r="AA2535" s="50"/>
      <c r="AG2535" s="50"/>
      <c r="AH2535" s="50"/>
      <c r="AI2535" s="50"/>
      <c r="AJ2535" s="50"/>
      <c r="AK2535" s="50"/>
      <c r="AL2535" s="50"/>
      <c r="AM2535" s="50"/>
      <c r="AN2535" s="50"/>
      <c r="AO2535" s="50"/>
      <c r="AP2535" s="138" t="str">
        <f>IF(NOT($AS2535=$AS2536),ROW(),"")</f>
        <v/>
      </c>
      <c r="AQ2535" s="20" t="str">
        <f>IF(NOT(AS2535=AS2536),AS2536,"")</f>
        <v/>
      </c>
      <c r="AR2535" s="20" t="str">
        <f>INDEX($AB$15:$AM$15,MATCH($AS2535,$AB$11:$AM$11,0))</f>
        <v>in</v>
      </c>
      <c r="AS2535" s="20" t="str">
        <f>LEFT(AT2535,4)</f>
        <v>2009</v>
      </c>
      <c r="AT2535" s="139" t="str">
        <f>LEFT(B2535,6)</f>
        <v>200911</v>
      </c>
    </row>
    <row r="2536" spans="2:46" x14ac:dyDescent="0.25">
      <c r="B2536" s="11">
        <f>'Market Data'!B2522</f>
        <v>20091123</v>
      </c>
      <c r="C2536" s="2">
        <f>'Market Data'!C2522</f>
        <v>5987.5</v>
      </c>
      <c r="D2536" s="2">
        <f>'Market Data'!D2522</f>
        <v>6103.5</v>
      </c>
      <c r="E2536" s="2">
        <f>'Market Data'!E2522</f>
        <v>5987.5</v>
      </c>
      <c r="F2536" s="12">
        <f>'Market Data'!F2522</f>
        <v>6065.5</v>
      </c>
      <c r="H2536" s="151">
        <f t="shared" si="375"/>
        <v>2518</v>
      </c>
      <c r="I2536" s="244">
        <f ca="1">IF($H2536&lt;($J$6+1),"",PFE(OFFSET($F2536,0,0,-$J$6)))</f>
        <v>0.10516434767227482</v>
      </c>
      <c r="J2536" s="19"/>
      <c r="K2536" s="139" t="str">
        <f t="shared" ca="1" si="376"/>
        <v>Long</v>
      </c>
      <c r="L2536" s="243" t="e">
        <f t="shared" ca="1" si="371"/>
        <v>#N/A</v>
      </c>
      <c r="M2536" s="242" t="e">
        <f t="shared" ca="1" si="372"/>
        <v>#N/A</v>
      </c>
      <c r="N2536" s="20"/>
      <c r="O2536" s="74">
        <f t="shared" ca="1" si="377"/>
        <v>1</v>
      </c>
      <c r="P2536" s="75">
        <f t="shared" ca="1" si="369"/>
        <v>0</v>
      </c>
      <c r="Q2536" s="76" t="str">
        <f t="shared" ca="1" si="373"/>
        <v/>
      </c>
      <c r="R2536" s="75"/>
      <c r="S2536" s="77">
        <f t="shared" ca="1" si="370"/>
        <v>1</v>
      </c>
      <c r="T2536" s="78"/>
      <c r="U2536" s="81">
        <f t="shared" ca="1" si="378"/>
        <v>4042.5</v>
      </c>
      <c r="V2536" s="82">
        <f t="shared" ca="1" si="374"/>
        <v>241198.87999999968</v>
      </c>
      <c r="W2536" s="50"/>
      <c r="X2536" s="50"/>
      <c r="Y2536" s="50"/>
      <c r="Z2536" s="50"/>
      <c r="AA2536" s="50"/>
      <c r="AG2536" s="50"/>
      <c r="AH2536" s="50"/>
      <c r="AI2536" s="50"/>
      <c r="AJ2536" s="50"/>
      <c r="AK2536" s="50"/>
      <c r="AL2536" s="50"/>
      <c r="AM2536" s="50"/>
      <c r="AN2536" s="50"/>
      <c r="AO2536" s="50"/>
      <c r="AP2536" s="138" t="str">
        <f>IF(NOT($AS2536=$AS2537),ROW(),"")</f>
        <v/>
      </c>
      <c r="AQ2536" s="20" t="str">
        <f>IF(NOT(AS2536=AS2537),AS2537,"")</f>
        <v/>
      </c>
      <c r="AR2536" s="20" t="str">
        <f>INDEX($AB$15:$AM$15,MATCH($AS2536,$AB$11:$AM$11,0))</f>
        <v>in</v>
      </c>
      <c r="AS2536" s="20" t="str">
        <f>LEFT(AT2536,4)</f>
        <v>2009</v>
      </c>
      <c r="AT2536" s="139" t="str">
        <f>LEFT(B2536,6)</f>
        <v>200911</v>
      </c>
    </row>
    <row r="2537" spans="2:46" x14ac:dyDescent="0.25">
      <c r="B2537" s="11">
        <f>'Market Data'!B2523</f>
        <v>20091124</v>
      </c>
      <c r="C2537" s="2">
        <f>'Market Data'!C2523</f>
        <v>6035.5</v>
      </c>
      <c r="D2537" s="2">
        <f>'Market Data'!D2523</f>
        <v>6095.5</v>
      </c>
      <c r="E2537" s="2">
        <f>'Market Data'!E2523</f>
        <v>6024</v>
      </c>
      <c r="F2537" s="12">
        <f>'Market Data'!F2523</f>
        <v>6049</v>
      </c>
      <c r="H2537" s="151">
        <f t="shared" si="375"/>
        <v>2519</v>
      </c>
      <c r="I2537" s="244">
        <f ca="1">IF($H2537&lt;($J$6+1),"",PFE(OFFSET($F2537,0,0,-$J$6)))</f>
        <v>8.8677175773970482E-2</v>
      </c>
      <c r="J2537" s="19"/>
      <c r="K2537" s="139" t="str">
        <f t="shared" ca="1" si="376"/>
        <v>Long</v>
      </c>
      <c r="L2537" s="243" t="e">
        <f t="shared" ca="1" si="371"/>
        <v>#N/A</v>
      </c>
      <c r="M2537" s="242" t="e">
        <f t="shared" ca="1" si="372"/>
        <v>#N/A</v>
      </c>
      <c r="N2537" s="20"/>
      <c r="O2537" s="74">
        <f t="shared" ca="1" si="377"/>
        <v>1</v>
      </c>
      <c r="P2537" s="75">
        <f t="shared" ca="1" si="369"/>
        <v>0</v>
      </c>
      <c r="Q2537" s="76" t="str">
        <f t="shared" ca="1" si="373"/>
        <v/>
      </c>
      <c r="R2537" s="75"/>
      <c r="S2537" s="77">
        <f t="shared" ca="1" si="370"/>
        <v>1</v>
      </c>
      <c r="T2537" s="78"/>
      <c r="U2537" s="81">
        <f t="shared" ca="1" si="378"/>
        <v>-577.5</v>
      </c>
      <c r="V2537" s="82">
        <f t="shared" ca="1" si="374"/>
        <v>240621.37999999968</v>
      </c>
      <c r="W2537" s="50"/>
      <c r="X2537" s="50"/>
      <c r="Y2537" s="50"/>
      <c r="Z2537" s="50"/>
      <c r="AA2537" s="50"/>
      <c r="AG2537" s="50"/>
      <c r="AH2537" s="50"/>
      <c r="AI2537" s="50"/>
      <c r="AJ2537" s="50"/>
      <c r="AK2537" s="50"/>
      <c r="AL2537" s="50"/>
      <c r="AM2537" s="50"/>
      <c r="AN2537" s="50"/>
      <c r="AO2537" s="50"/>
      <c r="AP2537" s="138" t="str">
        <f>IF(NOT($AS2537=$AS2538),ROW(),"")</f>
        <v/>
      </c>
      <c r="AQ2537" s="20" t="str">
        <f>IF(NOT(AS2537=AS2538),AS2538,"")</f>
        <v/>
      </c>
      <c r="AR2537" s="20" t="str">
        <f>INDEX($AB$15:$AM$15,MATCH($AS2537,$AB$11:$AM$11,0))</f>
        <v>in</v>
      </c>
      <c r="AS2537" s="20" t="str">
        <f>LEFT(AT2537,4)</f>
        <v>2009</v>
      </c>
      <c r="AT2537" s="139" t="str">
        <f>LEFT(B2537,6)</f>
        <v>200911</v>
      </c>
    </row>
    <row r="2538" spans="2:46" x14ac:dyDescent="0.25">
      <c r="B2538" s="11">
        <f>'Market Data'!B2524</f>
        <v>20091125</v>
      </c>
      <c r="C2538" s="2">
        <f>'Market Data'!C2524</f>
        <v>6106.5</v>
      </c>
      <c r="D2538" s="2">
        <f>'Market Data'!D2524</f>
        <v>6112.5</v>
      </c>
      <c r="E2538" s="2">
        <f>'Market Data'!E2524</f>
        <v>6031</v>
      </c>
      <c r="F2538" s="12">
        <f>'Market Data'!F2524</f>
        <v>6072.5</v>
      </c>
      <c r="H2538" s="151">
        <f t="shared" si="375"/>
        <v>2520</v>
      </c>
      <c r="I2538" s="244">
        <f ca="1">IF($H2538&lt;($J$6+1),"",PFE(OFFSET($F2538,0,0,-$J$6)))</f>
        <v>9.8931703719119857E-2</v>
      </c>
      <c r="J2538" s="19"/>
      <c r="K2538" s="139" t="str">
        <f t="shared" ca="1" si="376"/>
        <v>Long</v>
      </c>
      <c r="L2538" s="243" t="e">
        <f t="shared" ca="1" si="371"/>
        <v>#N/A</v>
      </c>
      <c r="M2538" s="242" t="e">
        <f t="shared" ca="1" si="372"/>
        <v>#N/A</v>
      </c>
      <c r="N2538" s="20"/>
      <c r="O2538" s="74">
        <f t="shared" ca="1" si="377"/>
        <v>1</v>
      </c>
      <c r="P2538" s="75">
        <f t="shared" ca="1" si="369"/>
        <v>0</v>
      </c>
      <c r="Q2538" s="76" t="str">
        <f t="shared" ca="1" si="373"/>
        <v/>
      </c>
      <c r="R2538" s="75"/>
      <c r="S2538" s="77">
        <f t="shared" ca="1" si="370"/>
        <v>1</v>
      </c>
      <c r="T2538" s="78"/>
      <c r="U2538" s="81">
        <f t="shared" ca="1" si="378"/>
        <v>822.5</v>
      </c>
      <c r="V2538" s="82">
        <f t="shared" ca="1" si="374"/>
        <v>241443.87999999968</v>
      </c>
      <c r="W2538" s="50"/>
      <c r="X2538" s="50"/>
      <c r="Y2538" s="50"/>
      <c r="Z2538" s="50"/>
      <c r="AA2538" s="50"/>
      <c r="AG2538" s="50"/>
      <c r="AH2538" s="50"/>
      <c r="AI2538" s="50"/>
      <c r="AJ2538" s="50"/>
      <c r="AK2538" s="50"/>
      <c r="AL2538" s="50"/>
      <c r="AM2538" s="50"/>
      <c r="AN2538" s="50"/>
      <c r="AO2538" s="50"/>
      <c r="AP2538" s="138" t="str">
        <f>IF(NOT($AS2538=$AS2539),ROW(),"")</f>
        <v/>
      </c>
      <c r="AQ2538" s="20" t="str">
        <f>IF(NOT(AS2538=AS2539),AS2539,"")</f>
        <v/>
      </c>
      <c r="AR2538" s="20" t="str">
        <f>INDEX($AB$15:$AM$15,MATCH($AS2538,$AB$11:$AM$11,0))</f>
        <v>in</v>
      </c>
      <c r="AS2538" s="20" t="str">
        <f>LEFT(AT2538,4)</f>
        <v>2009</v>
      </c>
      <c r="AT2538" s="139" t="str">
        <f>LEFT(B2538,6)</f>
        <v>200911</v>
      </c>
    </row>
    <row r="2539" spans="2:46" x14ac:dyDescent="0.25">
      <c r="B2539" s="11">
        <f>'Market Data'!B2525</f>
        <v>20091126</v>
      </c>
      <c r="C2539" s="2">
        <f>'Market Data'!C2525</f>
        <v>6051.5</v>
      </c>
      <c r="D2539" s="2">
        <f>'Market Data'!D2525</f>
        <v>6055</v>
      </c>
      <c r="E2539" s="2">
        <f>'Market Data'!E2525</f>
        <v>5872.5</v>
      </c>
      <c r="F2539" s="12">
        <f>'Market Data'!F2525</f>
        <v>5899</v>
      </c>
      <c r="H2539" s="151">
        <f t="shared" si="375"/>
        <v>2521</v>
      </c>
      <c r="I2539" s="244">
        <f ca="1">IF($H2539&lt;($J$6+1),"",PFE(OFFSET($F2539,0,0,-$J$6)))</f>
        <v>4.2408966237779094E-2</v>
      </c>
      <c r="J2539" s="19"/>
      <c r="K2539" s="139" t="str">
        <f t="shared" ca="1" si="376"/>
        <v>Long</v>
      </c>
      <c r="L2539" s="243" t="e">
        <f t="shared" ca="1" si="371"/>
        <v>#N/A</v>
      </c>
      <c r="M2539" s="242" t="e">
        <f t="shared" ca="1" si="372"/>
        <v>#N/A</v>
      </c>
      <c r="N2539" s="20"/>
      <c r="O2539" s="74">
        <f t="shared" ca="1" si="377"/>
        <v>1</v>
      </c>
      <c r="P2539" s="75">
        <f t="shared" ca="1" si="369"/>
        <v>0</v>
      </c>
      <c r="Q2539" s="76" t="str">
        <f t="shared" ca="1" si="373"/>
        <v/>
      </c>
      <c r="R2539" s="75"/>
      <c r="S2539" s="77">
        <f t="shared" ca="1" si="370"/>
        <v>1</v>
      </c>
      <c r="T2539" s="78"/>
      <c r="U2539" s="81">
        <f t="shared" ca="1" si="378"/>
        <v>-6072.5</v>
      </c>
      <c r="V2539" s="82">
        <f t="shared" ca="1" si="374"/>
        <v>235371.37999999968</v>
      </c>
      <c r="W2539" s="50"/>
      <c r="X2539" s="50"/>
      <c r="Y2539" s="50"/>
      <c r="Z2539" s="50"/>
      <c r="AA2539" s="50"/>
      <c r="AG2539" s="50"/>
      <c r="AH2539" s="50"/>
      <c r="AI2539" s="50"/>
      <c r="AJ2539" s="50"/>
      <c r="AK2539" s="50"/>
      <c r="AL2539" s="50"/>
      <c r="AM2539" s="50"/>
      <c r="AN2539" s="50"/>
      <c r="AO2539" s="50"/>
      <c r="AP2539" s="138" t="str">
        <f>IF(NOT($AS2539=$AS2540),ROW(),"")</f>
        <v/>
      </c>
      <c r="AQ2539" s="20" t="str">
        <f>IF(NOT(AS2539=AS2540),AS2540,"")</f>
        <v/>
      </c>
      <c r="AR2539" s="20" t="str">
        <f>INDEX($AB$15:$AM$15,MATCH($AS2539,$AB$11:$AM$11,0))</f>
        <v>in</v>
      </c>
      <c r="AS2539" s="20" t="str">
        <f>LEFT(AT2539,4)</f>
        <v>2009</v>
      </c>
      <c r="AT2539" s="139" t="str">
        <f>LEFT(B2539,6)</f>
        <v>200911</v>
      </c>
    </row>
    <row r="2540" spans="2:46" x14ac:dyDescent="0.25">
      <c r="B2540" s="11">
        <f>'Market Data'!B2526</f>
        <v>20091127</v>
      </c>
      <c r="C2540" s="2">
        <f>'Market Data'!C2526</f>
        <v>5837.5</v>
      </c>
      <c r="D2540" s="2">
        <f>'Market Data'!D2526</f>
        <v>5999</v>
      </c>
      <c r="E2540" s="2">
        <f>'Market Data'!E2526</f>
        <v>5786</v>
      </c>
      <c r="F2540" s="12">
        <f>'Market Data'!F2526</f>
        <v>5949.5</v>
      </c>
      <c r="H2540" s="151">
        <f t="shared" si="375"/>
        <v>2522</v>
      </c>
      <c r="I2540" s="244">
        <f ca="1">IF($H2540&lt;($J$6+1),"",PFE(OFFSET($F2540,0,0,-$J$6)))</f>
        <v>5.1602937674104316E-2</v>
      </c>
      <c r="J2540" s="19"/>
      <c r="K2540" s="139" t="str">
        <f t="shared" ca="1" si="376"/>
        <v>Long</v>
      </c>
      <c r="L2540" s="243" t="e">
        <f t="shared" ca="1" si="371"/>
        <v>#N/A</v>
      </c>
      <c r="M2540" s="242" t="e">
        <f t="shared" ca="1" si="372"/>
        <v>#N/A</v>
      </c>
      <c r="N2540" s="20"/>
      <c r="O2540" s="74">
        <f t="shared" ca="1" si="377"/>
        <v>1</v>
      </c>
      <c r="P2540" s="75">
        <f t="shared" ca="1" si="369"/>
        <v>0</v>
      </c>
      <c r="Q2540" s="76" t="str">
        <f t="shared" ca="1" si="373"/>
        <v/>
      </c>
      <c r="R2540" s="75"/>
      <c r="S2540" s="77">
        <f t="shared" ca="1" si="370"/>
        <v>1</v>
      </c>
      <c r="T2540" s="78"/>
      <c r="U2540" s="81">
        <f t="shared" ca="1" si="378"/>
        <v>1767.5</v>
      </c>
      <c r="V2540" s="82">
        <f t="shared" ca="1" si="374"/>
        <v>237138.87999999968</v>
      </c>
      <c r="W2540" s="50"/>
      <c r="X2540" s="50"/>
      <c r="Y2540" s="50"/>
      <c r="Z2540" s="50"/>
      <c r="AA2540" s="50"/>
      <c r="AG2540" s="50"/>
      <c r="AH2540" s="50"/>
      <c r="AI2540" s="50"/>
      <c r="AJ2540" s="50"/>
      <c r="AK2540" s="50"/>
      <c r="AL2540" s="50"/>
      <c r="AM2540" s="50"/>
      <c r="AN2540" s="50"/>
      <c r="AO2540" s="50"/>
      <c r="AP2540" s="138" t="str">
        <f>IF(NOT($AS2540=$AS2541),ROW(),"")</f>
        <v/>
      </c>
      <c r="AQ2540" s="20" t="str">
        <f>IF(NOT(AS2540=AS2541),AS2541,"")</f>
        <v/>
      </c>
      <c r="AR2540" s="20" t="str">
        <f>INDEX($AB$15:$AM$15,MATCH($AS2540,$AB$11:$AM$11,0))</f>
        <v>in</v>
      </c>
      <c r="AS2540" s="20" t="str">
        <f>LEFT(AT2540,4)</f>
        <v>2009</v>
      </c>
      <c r="AT2540" s="139" t="str">
        <f>LEFT(B2540,6)</f>
        <v>200911</v>
      </c>
    </row>
    <row r="2541" spans="2:46" x14ac:dyDescent="0.25">
      <c r="B2541" s="11">
        <f>'Market Data'!B2527</f>
        <v>20091130</v>
      </c>
      <c r="C2541" s="2">
        <f>'Market Data'!C2527</f>
        <v>5970.5</v>
      </c>
      <c r="D2541" s="2">
        <f>'Market Data'!D2527</f>
        <v>6000</v>
      </c>
      <c r="E2541" s="2">
        <f>'Market Data'!E2527</f>
        <v>5884.5</v>
      </c>
      <c r="F2541" s="12">
        <f>'Market Data'!F2527</f>
        <v>5899.5</v>
      </c>
      <c r="H2541" s="151">
        <f t="shared" si="375"/>
        <v>2523</v>
      </c>
      <c r="I2541" s="244">
        <f ca="1">IF($H2541&lt;($J$6+1),"",PFE(OFFSET($F2541,0,0,-$J$6)))</f>
        <v>5.7584131218847201E-2</v>
      </c>
      <c r="J2541" s="19"/>
      <c r="K2541" s="139" t="str">
        <f t="shared" ca="1" si="376"/>
        <v>Long</v>
      </c>
      <c r="L2541" s="243" t="e">
        <f t="shared" ca="1" si="371"/>
        <v>#N/A</v>
      </c>
      <c r="M2541" s="242" t="e">
        <f t="shared" ca="1" si="372"/>
        <v>#N/A</v>
      </c>
      <c r="N2541" s="20"/>
      <c r="O2541" s="74">
        <f t="shared" ca="1" si="377"/>
        <v>1</v>
      </c>
      <c r="P2541" s="75">
        <f t="shared" ca="1" si="369"/>
        <v>0</v>
      </c>
      <c r="Q2541" s="76" t="str">
        <f t="shared" ca="1" si="373"/>
        <v/>
      </c>
      <c r="R2541" s="75"/>
      <c r="S2541" s="77">
        <f t="shared" ca="1" si="370"/>
        <v>1</v>
      </c>
      <c r="T2541" s="78"/>
      <c r="U2541" s="81">
        <f t="shared" ca="1" si="378"/>
        <v>-1750</v>
      </c>
      <c r="V2541" s="82">
        <f t="shared" ca="1" si="374"/>
        <v>235388.87999999968</v>
      </c>
      <c r="W2541" s="50"/>
      <c r="X2541" s="50"/>
      <c r="Y2541" s="50"/>
      <c r="Z2541" s="50"/>
      <c r="AA2541" s="50"/>
      <c r="AG2541" s="50"/>
      <c r="AH2541" s="50"/>
      <c r="AI2541" s="50"/>
      <c r="AJ2541" s="50"/>
      <c r="AK2541" s="50"/>
      <c r="AL2541" s="50"/>
      <c r="AM2541" s="50"/>
      <c r="AN2541" s="50"/>
      <c r="AO2541" s="50"/>
      <c r="AP2541" s="138" t="str">
        <f>IF(NOT($AS2541=$AS2542),ROW(),"")</f>
        <v/>
      </c>
      <c r="AQ2541" s="20" t="str">
        <f>IF(NOT(AS2541=AS2542),AS2542,"")</f>
        <v/>
      </c>
      <c r="AR2541" s="20" t="str">
        <f>INDEX($AB$15:$AM$15,MATCH($AS2541,$AB$11:$AM$11,0))</f>
        <v>in</v>
      </c>
      <c r="AS2541" s="20" t="str">
        <f>LEFT(AT2541,4)</f>
        <v>2009</v>
      </c>
      <c r="AT2541" s="139" t="str">
        <f>LEFT(B2541,6)</f>
        <v>200911</v>
      </c>
    </row>
    <row r="2542" spans="2:46" x14ac:dyDescent="0.25">
      <c r="B2542" s="11">
        <f>'Market Data'!B2528</f>
        <v>20091201</v>
      </c>
      <c r="C2542" s="2">
        <f>'Market Data'!C2528</f>
        <v>5951.5</v>
      </c>
      <c r="D2542" s="2">
        <f>'Market Data'!D2528</f>
        <v>6063</v>
      </c>
      <c r="E2542" s="2">
        <f>'Market Data'!E2528</f>
        <v>5949.5</v>
      </c>
      <c r="F2542" s="12">
        <f>'Market Data'!F2528</f>
        <v>6051.5</v>
      </c>
      <c r="H2542" s="151">
        <f t="shared" si="375"/>
        <v>2524</v>
      </c>
      <c r="I2542" s="244">
        <f ca="1">IF($H2542&lt;($J$6+1),"",PFE(OFFSET($F2542,0,0,-$J$6)))</f>
        <v>8.4855232101117284E-2</v>
      </c>
      <c r="J2542" s="19"/>
      <c r="K2542" s="139" t="str">
        <f t="shared" ca="1" si="376"/>
        <v>Long</v>
      </c>
      <c r="L2542" s="243" t="e">
        <f t="shared" ca="1" si="371"/>
        <v>#N/A</v>
      </c>
      <c r="M2542" s="242" t="e">
        <f t="shared" ca="1" si="372"/>
        <v>#N/A</v>
      </c>
      <c r="N2542" s="20"/>
      <c r="O2542" s="74">
        <f t="shared" ca="1" si="377"/>
        <v>1</v>
      </c>
      <c r="P2542" s="75">
        <f t="shared" ca="1" si="369"/>
        <v>0</v>
      </c>
      <c r="Q2542" s="76" t="str">
        <f t="shared" ca="1" si="373"/>
        <v/>
      </c>
      <c r="R2542" s="75"/>
      <c r="S2542" s="77">
        <f t="shared" ca="1" si="370"/>
        <v>1</v>
      </c>
      <c r="T2542" s="78"/>
      <c r="U2542" s="81">
        <f t="shared" ca="1" si="378"/>
        <v>5320</v>
      </c>
      <c r="V2542" s="82">
        <f t="shared" ca="1" si="374"/>
        <v>240708.87999999968</v>
      </c>
      <c r="W2542" s="50"/>
      <c r="X2542" s="50"/>
      <c r="Y2542" s="50"/>
      <c r="Z2542" s="50"/>
      <c r="AA2542" s="50"/>
      <c r="AG2542" s="50"/>
      <c r="AH2542" s="50"/>
      <c r="AI2542" s="50"/>
      <c r="AJ2542" s="50"/>
      <c r="AK2542" s="50"/>
      <c r="AL2542" s="50"/>
      <c r="AM2542" s="50"/>
      <c r="AN2542" s="50"/>
      <c r="AO2542" s="50"/>
      <c r="AP2542" s="138" t="str">
        <f>IF(NOT($AS2542=$AS2543),ROW(),"")</f>
        <v/>
      </c>
      <c r="AQ2542" s="20" t="str">
        <f>IF(NOT(AS2542=AS2543),AS2543,"")</f>
        <v/>
      </c>
      <c r="AR2542" s="20" t="str">
        <f>INDEX($AB$15:$AM$15,MATCH($AS2542,$AB$11:$AM$11,0))</f>
        <v>in</v>
      </c>
      <c r="AS2542" s="20" t="str">
        <f>LEFT(AT2542,4)</f>
        <v>2009</v>
      </c>
      <c r="AT2542" s="139" t="str">
        <f>LEFT(B2542,6)</f>
        <v>200912</v>
      </c>
    </row>
    <row r="2543" spans="2:46" x14ac:dyDescent="0.25">
      <c r="B2543" s="11">
        <f>'Market Data'!B2529</f>
        <v>20091202</v>
      </c>
      <c r="C2543" s="2">
        <f>'Market Data'!C2529</f>
        <v>6051.5</v>
      </c>
      <c r="D2543" s="2">
        <f>'Market Data'!D2529</f>
        <v>6092.5</v>
      </c>
      <c r="E2543" s="2">
        <f>'Market Data'!E2529</f>
        <v>6030</v>
      </c>
      <c r="F2543" s="12">
        <f>'Market Data'!F2529</f>
        <v>6053</v>
      </c>
      <c r="H2543" s="151">
        <f t="shared" si="375"/>
        <v>2525</v>
      </c>
      <c r="I2543" s="244">
        <f ca="1">IF($H2543&lt;($J$6+1),"",PFE(OFFSET($F2543,0,0,-$J$6)))</f>
        <v>6.6062757310637946E-2</v>
      </c>
      <c r="J2543" s="19"/>
      <c r="K2543" s="139" t="str">
        <f t="shared" ca="1" si="376"/>
        <v>Long</v>
      </c>
      <c r="L2543" s="243" t="e">
        <f t="shared" ca="1" si="371"/>
        <v>#N/A</v>
      </c>
      <c r="M2543" s="242" t="e">
        <f t="shared" ca="1" si="372"/>
        <v>#N/A</v>
      </c>
      <c r="N2543" s="20"/>
      <c r="O2543" s="74">
        <f t="shared" ca="1" si="377"/>
        <v>1</v>
      </c>
      <c r="P2543" s="75">
        <f t="shared" ca="1" si="369"/>
        <v>0</v>
      </c>
      <c r="Q2543" s="76" t="str">
        <f t="shared" ca="1" si="373"/>
        <v/>
      </c>
      <c r="R2543" s="75"/>
      <c r="S2543" s="77">
        <f t="shared" ca="1" si="370"/>
        <v>1</v>
      </c>
      <c r="T2543" s="78"/>
      <c r="U2543" s="81">
        <f t="shared" ca="1" si="378"/>
        <v>52.5</v>
      </c>
      <c r="V2543" s="82">
        <f t="shared" ca="1" si="374"/>
        <v>240761.37999999968</v>
      </c>
      <c r="W2543" s="50"/>
      <c r="X2543" s="50"/>
      <c r="Y2543" s="50"/>
      <c r="Z2543" s="50"/>
      <c r="AA2543" s="50"/>
      <c r="AG2543" s="50"/>
      <c r="AH2543" s="50"/>
      <c r="AI2543" s="50"/>
      <c r="AJ2543" s="50"/>
      <c r="AK2543" s="50"/>
      <c r="AL2543" s="50"/>
      <c r="AM2543" s="50"/>
      <c r="AN2543" s="50"/>
      <c r="AO2543" s="50"/>
      <c r="AP2543" s="138" t="str">
        <f>IF(NOT($AS2543=$AS2544),ROW(),"")</f>
        <v/>
      </c>
      <c r="AQ2543" s="20" t="str">
        <f>IF(NOT(AS2543=AS2544),AS2544,"")</f>
        <v/>
      </c>
      <c r="AR2543" s="20" t="str">
        <f>INDEX($AB$15:$AM$15,MATCH($AS2543,$AB$11:$AM$11,0))</f>
        <v>in</v>
      </c>
      <c r="AS2543" s="20" t="str">
        <f>LEFT(AT2543,4)</f>
        <v>2009</v>
      </c>
      <c r="AT2543" s="139" t="str">
        <f>LEFT(B2543,6)</f>
        <v>200912</v>
      </c>
    </row>
    <row r="2544" spans="2:46" x14ac:dyDescent="0.25">
      <c r="B2544" s="11">
        <f>'Market Data'!B2530</f>
        <v>20091203</v>
      </c>
      <c r="C2544" s="2">
        <f>'Market Data'!C2530</f>
        <v>6106.5</v>
      </c>
      <c r="D2544" s="2">
        <f>'Market Data'!D2530</f>
        <v>6133</v>
      </c>
      <c r="E2544" s="2">
        <f>'Market Data'!E2530</f>
        <v>6033.5</v>
      </c>
      <c r="F2544" s="12">
        <f>'Market Data'!F2530</f>
        <v>6054.5</v>
      </c>
      <c r="H2544" s="151">
        <f t="shared" si="375"/>
        <v>2526</v>
      </c>
      <c r="I2544" s="244">
        <f ca="1">IF($H2544&lt;($J$6+1),"",PFE(OFFSET($F2544,0,0,-$J$6)))</f>
        <v>7.8326128132304398E-2</v>
      </c>
      <c r="J2544" s="19"/>
      <c r="K2544" s="139" t="str">
        <f t="shared" ca="1" si="376"/>
        <v>Long</v>
      </c>
      <c r="L2544" s="243" t="e">
        <f t="shared" ca="1" si="371"/>
        <v>#N/A</v>
      </c>
      <c r="M2544" s="242" t="e">
        <f t="shared" ca="1" si="372"/>
        <v>#N/A</v>
      </c>
      <c r="N2544" s="20"/>
      <c r="O2544" s="74">
        <f t="shared" ca="1" si="377"/>
        <v>1</v>
      </c>
      <c r="P2544" s="75">
        <f t="shared" ca="1" si="369"/>
        <v>0</v>
      </c>
      <c r="Q2544" s="76" t="str">
        <f t="shared" ca="1" si="373"/>
        <v/>
      </c>
      <c r="R2544" s="75"/>
      <c r="S2544" s="77">
        <f t="shared" ca="1" si="370"/>
        <v>1</v>
      </c>
      <c r="T2544" s="78"/>
      <c r="U2544" s="81">
        <f t="shared" ca="1" si="378"/>
        <v>52.5</v>
      </c>
      <c r="V2544" s="82">
        <f t="shared" ca="1" si="374"/>
        <v>240813.87999999968</v>
      </c>
      <c r="W2544" s="50"/>
      <c r="X2544" s="50"/>
      <c r="Y2544" s="50"/>
      <c r="Z2544" s="50"/>
      <c r="AA2544" s="50"/>
      <c r="AG2544" s="50"/>
      <c r="AH2544" s="50"/>
      <c r="AI2544" s="50"/>
      <c r="AJ2544" s="50"/>
      <c r="AK2544" s="50"/>
      <c r="AL2544" s="50"/>
      <c r="AM2544" s="50"/>
      <c r="AN2544" s="50"/>
      <c r="AO2544" s="50"/>
      <c r="AP2544" s="138" t="str">
        <f>IF(NOT($AS2544=$AS2545),ROW(),"")</f>
        <v/>
      </c>
      <c r="AQ2544" s="20" t="str">
        <f>IF(NOT(AS2544=AS2545),AS2545,"")</f>
        <v/>
      </c>
      <c r="AR2544" s="20" t="str">
        <f>INDEX($AB$15:$AM$15,MATCH($AS2544,$AB$11:$AM$11,0))</f>
        <v>in</v>
      </c>
      <c r="AS2544" s="20" t="str">
        <f>LEFT(AT2544,4)</f>
        <v>2009</v>
      </c>
      <c r="AT2544" s="139" t="str">
        <f>LEFT(B2544,6)</f>
        <v>200912</v>
      </c>
    </row>
    <row r="2545" spans="2:46" x14ac:dyDescent="0.25">
      <c r="B2545" s="11">
        <f>'Market Data'!B2531</f>
        <v>20091204</v>
      </c>
      <c r="C2545" s="2">
        <f>'Market Data'!C2531</f>
        <v>6020.5</v>
      </c>
      <c r="D2545" s="2">
        <f>'Market Data'!D2531</f>
        <v>6138.5</v>
      </c>
      <c r="E2545" s="2">
        <f>'Market Data'!E2531</f>
        <v>6001</v>
      </c>
      <c r="F2545" s="12">
        <f>'Market Data'!F2531</f>
        <v>6075.5</v>
      </c>
      <c r="H2545" s="151">
        <f t="shared" si="375"/>
        <v>2527</v>
      </c>
      <c r="I2545" s="244">
        <f ca="1">IF($H2545&lt;($J$6+1),"",PFE(OFFSET($F2545,0,0,-$J$6)))</f>
        <v>0.10774434928438875</v>
      </c>
      <c r="J2545" s="19"/>
      <c r="K2545" s="139" t="str">
        <f t="shared" ca="1" si="376"/>
        <v>Long</v>
      </c>
      <c r="L2545" s="243" t="e">
        <f t="shared" ca="1" si="371"/>
        <v>#N/A</v>
      </c>
      <c r="M2545" s="242" t="e">
        <f t="shared" ca="1" si="372"/>
        <v>#N/A</v>
      </c>
      <c r="N2545" s="20"/>
      <c r="O2545" s="74">
        <f t="shared" ca="1" si="377"/>
        <v>1</v>
      </c>
      <c r="P2545" s="75">
        <f t="shared" ca="1" si="369"/>
        <v>0</v>
      </c>
      <c r="Q2545" s="76" t="str">
        <f t="shared" ca="1" si="373"/>
        <v/>
      </c>
      <c r="R2545" s="75"/>
      <c r="S2545" s="77">
        <f t="shared" ca="1" si="370"/>
        <v>1</v>
      </c>
      <c r="T2545" s="78"/>
      <c r="U2545" s="81">
        <f t="shared" ca="1" si="378"/>
        <v>735</v>
      </c>
      <c r="V2545" s="82">
        <f t="shared" ca="1" si="374"/>
        <v>241548.87999999968</v>
      </c>
      <c r="W2545" s="50"/>
      <c r="X2545" s="50"/>
      <c r="Y2545" s="50"/>
      <c r="Z2545" s="50"/>
      <c r="AA2545" s="50"/>
      <c r="AG2545" s="50"/>
      <c r="AH2545" s="50"/>
      <c r="AI2545" s="50"/>
      <c r="AJ2545" s="50"/>
      <c r="AK2545" s="50"/>
      <c r="AL2545" s="50"/>
      <c r="AM2545" s="50"/>
      <c r="AN2545" s="50"/>
      <c r="AO2545" s="50"/>
      <c r="AP2545" s="138" t="str">
        <f>IF(NOT($AS2545=$AS2546),ROW(),"")</f>
        <v/>
      </c>
      <c r="AQ2545" s="20" t="str">
        <f>IF(NOT(AS2545=AS2546),AS2546,"")</f>
        <v/>
      </c>
      <c r="AR2545" s="20" t="str">
        <f>INDEX($AB$15:$AM$15,MATCH($AS2545,$AB$11:$AM$11,0))</f>
        <v>in</v>
      </c>
      <c r="AS2545" s="20" t="str">
        <f>LEFT(AT2545,4)</f>
        <v>2009</v>
      </c>
      <c r="AT2545" s="139" t="str">
        <f>LEFT(B2545,6)</f>
        <v>200912</v>
      </c>
    </row>
    <row r="2546" spans="2:46" x14ac:dyDescent="0.25">
      <c r="B2546" s="11">
        <f>'Market Data'!B2532</f>
        <v>20091207</v>
      </c>
      <c r="C2546" s="2">
        <f>'Market Data'!C2532</f>
        <v>6072.5</v>
      </c>
      <c r="D2546" s="2">
        <f>'Market Data'!D2532</f>
        <v>6091</v>
      </c>
      <c r="E2546" s="2">
        <f>'Market Data'!E2532</f>
        <v>6020.5</v>
      </c>
      <c r="F2546" s="12">
        <f>'Market Data'!F2532</f>
        <v>6072.5</v>
      </c>
      <c r="H2546" s="151">
        <f t="shared" si="375"/>
        <v>2528</v>
      </c>
      <c r="I2546" s="244">
        <f ca="1">IF($H2546&lt;($J$6+1),"",PFE(OFFSET($F2546,0,0,-$J$6)))</f>
        <v>9.5272238808725374E-2</v>
      </c>
      <c r="J2546" s="19"/>
      <c r="K2546" s="139" t="str">
        <f t="shared" ca="1" si="376"/>
        <v>Long</v>
      </c>
      <c r="L2546" s="243" t="e">
        <f t="shared" ca="1" si="371"/>
        <v>#N/A</v>
      </c>
      <c r="M2546" s="242" t="e">
        <f t="shared" ca="1" si="372"/>
        <v>#N/A</v>
      </c>
      <c r="N2546" s="20"/>
      <c r="O2546" s="74">
        <f t="shared" ca="1" si="377"/>
        <v>1</v>
      </c>
      <c r="P2546" s="75">
        <f t="shared" ca="1" si="369"/>
        <v>0</v>
      </c>
      <c r="Q2546" s="76" t="str">
        <f t="shared" ca="1" si="373"/>
        <v/>
      </c>
      <c r="R2546" s="75"/>
      <c r="S2546" s="77">
        <f t="shared" ca="1" si="370"/>
        <v>1</v>
      </c>
      <c r="T2546" s="78"/>
      <c r="U2546" s="81">
        <f t="shared" ca="1" si="378"/>
        <v>-105</v>
      </c>
      <c r="V2546" s="82">
        <f t="shared" ca="1" si="374"/>
        <v>241443.87999999968</v>
      </c>
      <c r="W2546" s="50"/>
      <c r="X2546" s="50"/>
      <c r="Y2546" s="50"/>
      <c r="Z2546" s="50"/>
      <c r="AA2546" s="50"/>
      <c r="AG2546" s="50"/>
      <c r="AH2546" s="50"/>
      <c r="AI2546" s="50"/>
      <c r="AJ2546" s="50"/>
      <c r="AK2546" s="50"/>
      <c r="AL2546" s="50"/>
      <c r="AM2546" s="50"/>
      <c r="AN2546" s="50"/>
      <c r="AO2546" s="50"/>
      <c r="AP2546" s="138" t="str">
        <f>IF(NOT($AS2546=$AS2547),ROW(),"")</f>
        <v/>
      </c>
      <c r="AQ2546" s="20" t="str">
        <f>IF(NOT(AS2546=AS2547),AS2547,"")</f>
        <v/>
      </c>
      <c r="AR2546" s="20" t="str">
        <f>INDEX($AB$15:$AM$15,MATCH($AS2546,$AB$11:$AM$11,0))</f>
        <v>in</v>
      </c>
      <c r="AS2546" s="20" t="str">
        <f>LEFT(AT2546,4)</f>
        <v>2009</v>
      </c>
      <c r="AT2546" s="139" t="str">
        <f>LEFT(B2546,6)</f>
        <v>200912</v>
      </c>
    </row>
    <row r="2547" spans="2:46" x14ac:dyDescent="0.25">
      <c r="B2547" s="11">
        <f>'Market Data'!B2533</f>
        <v>20091208</v>
      </c>
      <c r="C2547" s="2">
        <f>'Market Data'!C2533</f>
        <v>6071.5</v>
      </c>
      <c r="D2547" s="2">
        <f>'Market Data'!D2533</f>
        <v>6088.5</v>
      </c>
      <c r="E2547" s="2">
        <f>'Market Data'!E2533</f>
        <v>5934.5</v>
      </c>
      <c r="F2547" s="12">
        <f>'Market Data'!F2533</f>
        <v>5955.5</v>
      </c>
      <c r="H2547" s="151">
        <f t="shared" si="375"/>
        <v>2529</v>
      </c>
      <c r="I2547" s="244">
        <f ca="1">IF($H2547&lt;($J$6+1),"",PFE(OFFSET($F2547,0,0,-$J$6)))</f>
        <v>5.9824036769459223E-2</v>
      </c>
      <c r="J2547" s="19"/>
      <c r="K2547" s="139" t="str">
        <f t="shared" ca="1" si="376"/>
        <v>Long</v>
      </c>
      <c r="L2547" s="243" t="e">
        <f t="shared" ca="1" si="371"/>
        <v>#N/A</v>
      </c>
      <c r="M2547" s="242" t="e">
        <f t="shared" ca="1" si="372"/>
        <v>#N/A</v>
      </c>
      <c r="N2547" s="20"/>
      <c r="O2547" s="74">
        <f t="shared" ca="1" si="377"/>
        <v>1</v>
      </c>
      <c r="P2547" s="75">
        <f t="shared" ca="1" si="369"/>
        <v>0</v>
      </c>
      <c r="Q2547" s="76" t="str">
        <f t="shared" ca="1" si="373"/>
        <v/>
      </c>
      <c r="R2547" s="75"/>
      <c r="S2547" s="77">
        <f t="shared" ca="1" si="370"/>
        <v>1</v>
      </c>
      <c r="T2547" s="78"/>
      <c r="U2547" s="81">
        <f t="shared" ca="1" si="378"/>
        <v>-4095</v>
      </c>
      <c r="V2547" s="82">
        <f t="shared" ca="1" si="374"/>
        <v>237348.87999999968</v>
      </c>
      <c r="W2547" s="50"/>
      <c r="X2547" s="50"/>
      <c r="Y2547" s="50"/>
      <c r="Z2547" s="50"/>
      <c r="AA2547" s="50"/>
      <c r="AG2547" s="50"/>
      <c r="AH2547" s="50"/>
      <c r="AI2547" s="50"/>
      <c r="AJ2547" s="50"/>
      <c r="AK2547" s="50"/>
      <c r="AL2547" s="50"/>
      <c r="AM2547" s="50"/>
      <c r="AN2547" s="50"/>
      <c r="AO2547" s="50"/>
      <c r="AP2547" s="138" t="str">
        <f>IF(NOT($AS2547=$AS2548),ROW(),"")</f>
        <v/>
      </c>
      <c r="AQ2547" s="20" t="str">
        <f>IF(NOT(AS2547=AS2548),AS2548,"")</f>
        <v/>
      </c>
      <c r="AR2547" s="20" t="str">
        <f>INDEX($AB$15:$AM$15,MATCH($AS2547,$AB$11:$AM$11,0))</f>
        <v>in</v>
      </c>
      <c r="AS2547" s="20" t="str">
        <f>LEFT(AT2547,4)</f>
        <v>2009</v>
      </c>
      <c r="AT2547" s="139" t="str">
        <f>LEFT(B2547,6)</f>
        <v>200912</v>
      </c>
    </row>
    <row r="2548" spans="2:46" x14ac:dyDescent="0.25">
      <c r="B2548" s="11">
        <f>'Market Data'!B2534</f>
        <v>20091209</v>
      </c>
      <c r="C2548" s="2">
        <f>'Market Data'!C2534</f>
        <v>5946.5</v>
      </c>
      <c r="D2548" s="2">
        <f>'Market Data'!D2534</f>
        <v>5996</v>
      </c>
      <c r="E2548" s="2">
        <f>'Market Data'!E2534</f>
        <v>5881</v>
      </c>
      <c r="F2548" s="12">
        <f>'Market Data'!F2534</f>
        <v>5920</v>
      </c>
      <c r="H2548" s="151">
        <f t="shared" si="375"/>
        <v>2530</v>
      </c>
      <c r="I2548" s="244">
        <f ca="1">IF($H2548&lt;($J$6+1),"",PFE(OFFSET($F2548,0,0,-$J$6)))</f>
        <v>6.9247318654164169E-2</v>
      </c>
      <c r="J2548" s="19"/>
      <c r="K2548" s="139" t="str">
        <f t="shared" ca="1" si="376"/>
        <v>Long</v>
      </c>
      <c r="L2548" s="243" t="e">
        <f t="shared" ca="1" si="371"/>
        <v>#N/A</v>
      </c>
      <c r="M2548" s="242" t="e">
        <f t="shared" ca="1" si="372"/>
        <v>#N/A</v>
      </c>
      <c r="N2548" s="20"/>
      <c r="O2548" s="74">
        <f t="shared" ca="1" si="377"/>
        <v>1</v>
      </c>
      <c r="P2548" s="75">
        <f t="shared" ca="1" si="369"/>
        <v>0</v>
      </c>
      <c r="Q2548" s="76" t="str">
        <f t="shared" ca="1" si="373"/>
        <v/>
      </c>
      <c r="R2548" s="75"/>
      <c r="S2548" s="77">
        <f t="shared" ca="1" si="370"/>
        <v>1</v>
      </c>
      <c r="T2548" s="78"/>
      <c r="U2548" s="81">
        <f t="shared" ca="1" si="378"/>
        <v>-1242.5</v>
      </c>
      <c r="V2548" s="82">
        <f t="shared" ca="1" si="374"/>
        <v>236106.37999999968</v>
      </c>
      <c r="W2548" s="50"/>
      <c r="X2548" s="50"/>
      <c r="Y2548" s="50"/>
      <c r="Z2548" s="50"/>
      <c r="AA2548" s="50"/>
      <c r="AG2548" s="50"/>
      <c r="AH2548" s="50"/>
      <c r="AI2548" s="50"/>
      <c r="AJ2548" s="50"/>
      <c r="AK2548" s="50"/>
      <c r="AL2548" s="50"/>
      <c r="AM2548" s="50"/>
      <c r="AN2548" s="50"/>
      <c r="AO2548" s="50"/>
      <c r="AP2548" s="138" t="str">
        <f>IF(NOT($AS2548=$AS2549),ROW(),"")</f>
        <v/>
      </c>
      <c r="AQ2548" s="20" t="str">
        <f>IF(NOT(AS2548=AS2549),AS2549,"")</f>
        <v/>
      </c>
      <c r="AR2548" s="20" t="str">
        <f>INDEX($AB$15:$AM$15,MATCH($AS2548,$AB$11:$AM$11,0))</f>
        <v>in</v>
      </c>
      <c r="AS2548" s="20" t="str">
        <f>LEFT(AT2548,4)</f>
        <v>2009</v>
      </c>
      <c r="AT2548" s="139" t="str">
        <f>LEFT(B2548,6)</f>
        <v>200912</v>
      </c>
    </row>
    <row r="2549" spans="2:46" x14ac:dyDescent="0.25">
      <c r="B2549" s="11">
        <f>'Market Data'!B2535</f>
        <v>20091210</v>
      </c>
      <c r="C2549" s="2">
        <f>'Market Data'!C2535</f>
        <v>5924.5</v>
      </c>
      <c r="D2549" s="2">
        <f>'Market Data'!D2535</f>
        <v>6020</v>
      </c>
      <c r="E2549" s="2">
        <f>'Market Data'!E2535</f>
        <v>5913.5</v>
      </c>
      <c r="F2549" s="12">
        <f>'Market Data'!F2535</f>
        <v>5984.5</v>
      </c>
      <c r="H2549" s="151">
        <f t="shared" si="375"/>
        <v>2531</v>
      </c>
      <c r="I2549" s="244">
        <f ca="1">IF($H2549&lt;($J$6+1),"",PFE(OFFSET($F2549,0,0,-$J$6)))</f>
        <v>0.10833893499384296</v>
      </c>
      <c r="J2549" s="19"/>
      <c r="K2549" s="139" t="str">
        <f t="shared" ca="1" si="376"/>
        <v>Long</v>
      </c>
      <c r="L2549" s="243" t="e">
        <f t="shared" ca="1" si="371"/>
        <v>#N/A</v>
      </c>
      <c r="M2549" s="242" t="e">
        <f t="shared" ca="1" si="372"/>
        <v>#N/A</v>
      </c>
      <c r="N2549" s="20"/>
      <c r="O2549" s="74">
        <f t="shared" ca="1" si="377"/>
        <v>1</v>
      </c>
      <c r="P2549" s="75">
        <f t="shared" ca="1" si="369"/>
        <v>0</v>
      </c>
      <c r="Q2549" s="76" t="str">
        <f t="shared" ca="1" si="373"/>
        <v/>
      </c>
      <c r="R2549" s="75"/>
      <c r="S2549" s="77">
        <f t="shared" ca="1" si="370"/>
        <v>1</v>
      </c>
      <c r="T2549" s="78"/>
      <c r="U2549" s="81">
        <f t="shared" ca="1" si="378"/>
        <v>2257.5</v>
      </c>
      <c r="V2549" s="82">
        <f t="shared" ca="1" si="374"/>
        <v>238363.87999999968</v>
      </c>
      <c r="W2549" s="50"/>
      <c r="X2549" s="50"/>
      <c r="Y2549" s="50"/>
      <c r="Z2549" s="50"/>
      <c r="AA2549" s="50"/>
      <c r="AG2549" s="50"/>
      <c r="AH2549" s="50"/>
      <c r="AI2549" s="50"/>
      <c r="AJ2549" s="50"/>
      <c r="AK2549" s="50"/>
      <c r="AL2549" s="50"/>
      <c r="AM2549" s="50"/>
      <c r="AN2549" s="50"/>
      <c r="AO2549" s="50"/>
      <c r="AP2549" s="138" t="str">
        <f>IF(NOT($AS2549=$AS2550),ROW(),"")</f>
        <v/>
      </c>
      <c r="AQ2549" s="20" t="str">
        <f>IF(NOT(AS2549=AS2550),AS2550,"")</f>
        <v/>
      </c>
      <c r="AR2549" s="20" t="str">
        <f>INDEX($AB$15:$AM$15,MATCH($AS2549,$AB$11:$AM$11,0))</f>
        <v>in</v>
      </c>
      <c r="AS2549" s="20" t="str">
        <f>LEFT(AT2549,4)</f>
        <v>2009</v>
      </c>
      <c r="AT2549" s="139" t="str">
        <f>LEFT(B2549,6)</f>
        <v>200912</v>
      </c>
    </row>
    <row r="2550" spans="2:46" x14ac:dyDescent="0.25">
      <c r="B2550" s="11">
        <f>'Market Data'!B2536</f>
        <v>20091211</v>
      </c>
      <c r="C2550" s="2">
        <f>'Market Data'!C2536</f>
        <v>5996.5</v>
      </c>
      <c r="D2550" s="2">
        <f>'Market Data'!D2536</f>
        <v>6075</v>
      </c>
      <c r="E2550" s="2">
        <f>'Market Data'!E2536</f>
        <v>5994.5</v>
      </c>
      <c r="F2550" s="12">
        <f>'Market Data'!F2536</f>
        <v>6041</v>
      </c>
      <c r="H2550" s="151">
        <f t="shared" si="375"/>
        <v>2532</v>
      </c>
      <c r="I2550" s="244">
        <f ca="1">IF($H2550&lt;($J$6+1),"",PFE(OFFSET($F2550,0,0,-$J$6)))</f>
        <v>0.11106122405557123</v>
      </c>
      <c r="J2550" s="19"/>
      <c r="K2550" s="139" t="str">
        <f t="shared" ca="1" si="376"/>
        <v>Long</v>
      </c>
      <c r="L2550" s="243" t="e">
        <f t="shared" ca="1" si="371"/>
        <v>#N/A</v>
      </c>
      <c r="M2550" s="242" t="e">
        <f t="shared" ca="1" si="372"/>
        <v>#N/A</v>
      </c>
      <c r="N2550" s="20"/>
      <c r="O2550" s="74">
        <f t="shared" ca="1" si="377"/>
        <v>1</v>
      </c>
      <c r="P2550" s="75">
        <f t="shared" ca="1" si="369"/>
        <v>0</v>
      </c>
      <c r="Q2550" s="76" t="str">
        <f t="shared" ca="1" si="373"/>
        <v/>
      </c>
      <c r="R2550" s="75"/>
      <c r="S2550" s="77">
        <f t="shared" ca="1" si="370"/>
        <v>1</v>
      </c>
      <c r="T2550" s="78"/>
      <c r="U2550" s="81">
        <f t="shared" ca="1" si="378"/>
        <v>1977.5</v>
      </c>
      <c r="V2550" s="82">
        <f t="shared" ca="1" si="374"/>
        <v>240341.37999999968</v>
      </c>
      <c r="W2550" s="50"/>
      <c r="X2550" s="50"/>
      <c r="Y2550" s="50"/>
      <c r="Z2550" s="50"/>
      <c r="AA2550" s="50"/>
      <c r="AG2550" s="50"/>
      <c r="AH2550" s="50"/>
      <c r="AI2550" s="50"/>
      <c r="AJ2550" s="50"/>
      <c r="AK2550" s="50"/>
      <c r="AL2550" s="50"/>
      <c r="AM2550" s="50"/>
      <c r="AN2550" s="50"/>
      <c r="AO2550" s="50"/>
      <c r="AP2550" s="138" t="str">
        <f>IF(NOT($AS2550=$AS2551),ROW(),"")</f>
        <v/>
      </c>
      <c r="AQ2550" s="20" t="str">
        <f>IF(NOT(AS2550=AS2551),AS2551,"")</f>
        <v/>
      </c>
      <c r="AR2550" s="20" t="str">
        <f>INDEX($AB$15:$AM$15,MATCH($AS2550,$AB$11:$AM$11,0))</f>
        <v>in</v>
      </c>
      <c r="AS2550" s="20" t="str">
        <f>LEFT(AT2550,4)</f>
        <v>2009</v>
      </c>
      <c r="AT2550" s="139" t="str">
        <f>LEFT(B2550,6)</f>
        <v>200912</v>
      </c>
    </row>
    <row r="2551" spans="2:46" x14ac:dyDescent="0.25">
      <c r="B2551" s="11">
        <f>'Market Data'!B2537</f>
        <v>20091214</v>
      </c>
      <c r="C2551" s="2">
        <f>'Market Data'!C2537</f>
        <v>6100.5</v>
      </c>
      <c r="D2551" s="2">
        <f>'Market Data'!D2537</f>
        <v>6117.5</v>
      </c>
      <c r="E2551" s="2">
        <f>'Market Data'!E2537</f>
        <v>6055</v>
      </c>
      <c r="F2551" s="12">
        <f>'Market Data'!F2537</f>
        <v>6083</v>
      </c>
      <c r="H2551" s="151">
        <f t="shared" si="375"/>
        <v>2533</v>
      </c>
      <c r="I2551" s="244">
        <f ca="1">IF($H2551&lt;($J$6+1),"",PFE(OFFSET($F2551,0,0,-$J$6)))</f>
        <v>0.1146063736557037</v>
      </c>
      <c r="J2551" s="19"/>
      <c r="K2551" s="139" t="str">
        <f t="shared" ca="1" si="376"/>
        <v>Long</v>
      </c>
      <c r="L2551" s="243" t="e">
        <f t="shared" ca="1" si="371"/>
        <v>#N/A</v>
      </c>
      <c r="M2551" s="242" t="e">
        <f t="shared" ca="1" si="372"/>
        <v>#N/A</v>
      </c>
      <c r="N2551" s="20"/>
      <c r="O2551" s="74">
        <f t="shared" ca="1" si="377"/>
        <v>1</v>
      </c>
      <c r="P2551" s="75">
        <f t="shared" ca="1" si="369"/>
        <v>0</v>
      </c>
      <c r="Q2551" s="76" t="str">
        <f t="shared" ca="1" si="373"/>
        <v/>
      </c>
      <c r="R2551" s="75"/>
      <c r="S2551" s="77">
        <f t="shared" ca="1" si="370"/>
        <v>1</v>
      </c>
      <c r="T2551" s="78"/>
      <c r="U2551" s="81">
        <f t="shared" ca="1" si="378"/>
        <v>1470</v>
      </c>
      <c r="V2551" s="82">
        <f t="shared" ca="1" si="374"/>
        <v>241811.37999999968</v>
      </c>
      <c r="W2551" s="50"/>
      <c r="X2551" s="50"/>
      <c r="Y2551" s="50"/>
      <c r="Z2551" s="50"/>
      <c r="AA2551" s="50"/>
      <c r="AG2551" s="50"/>
      <c r="AH2551" s="50"/>
      <c r="AI2551" s="50"/>
      <c r="AJ2551" s="50"/>
      <c r="AK2551" s="50"/>
      <c r="AL2551" s="50"/>
      <c r="AM2551" s="50"/>
      <c r="AN2551" s="50"/>
      <c r="AO2551" s="50"/>
      <c r="AP2551" s="138" t="str">
        <f>IF(NOT($AS2551=$AS2552),ROW(),"")</f>
        <v/>
      </c>
      <c r="AQ2551" s="20" t="str">
        <f>IF(NOT(AS2551=AS2552),AS2552,"")</f>
        <v/>
      </c>
      <c r="AR2551" s="20" t="str">
        <f>INDEX($AB$15:$AM$15,MATCH($AS2551,$AB$11:$AM$11,0))</f>
        <v>in</v>
      </c>
      <c r="AS2551" s="20" t="str">
        <f>LEFT(AT2551,4)</f>
        <v>2009</v>
      </c>
      <c r="AT2551" s="139" t="str">
        <f>LEFT(B2551,6)</f>
        <v>200912</v>
      </c>
    </row>
    <row r="2552" spans="2:46" x14ac:dyDescent="0.25">
      <c r="B2552" s="11">
        <f>'Market Data'!B2538</f>
        <v>20091215</v>
      </c>
      <c r="C2552" s="2">
        <f>'Market Data'!C2538</f>
        <v>6104.5</v>
      </c>
      <c r="D2552" s="2">
        <f>'Market Data'!D2538</f>
        <v>6107</v>
      </c>
      <c r="E2552" s="2">
        <f>'Market Data'!E2538</f>
        <v>6028</v>
      </c>
      <c r="F2552" s="12">
        <f>'Market Data'!F2538</f>
        <v>6088</v>
      </c>
      <c r="H2552" s="151">
        <f t="shared" si="375"/>
        <v>2534</v>
      </c>
      <c r="I2552" s="244">
        <f ca="1">IF($H2552&lt;($J$6+1),"",PFE(OFFSET($F2552,0,0,-$J$6)))</f>
        <v>0.1082431037448692</v>
      </c>
      <c r="J2552" s="19"/>
      <c r="K2552" s="139" t="str">
        <f t="shared" ca="1" si="376"/>
        <v>Long</v>
      </c>
      <c r="L2552" s="243" t="e">
        <f t="shared" ca="1" si="371"/>
        <v>#N/A</v>
      </c>
      <c r="M2552" s="242" t="e">
        <f t="shared" ca="1" si="372"/>
        <v>#N/A</v>
      </c>
      <c r="N2552" s="20"/>
      <c r="O2552" s="74">
        <f t="shared" ca="1" si="377"/>
        <v>1</v>
      </c>
      <c r="P2552" s="75">
        <f t="shared" ca="1" si="369"/>
        <v>0</v>
      </c>
      <c r="Q2552" s="76" t="str">
        <f t="shared" ca="1" si="373"/>
        <v/>
      </c>
      <c r="R2552" s="75"/>
      <c r="S2552" s="77">
        <f t="shared" ca="1" si="370"/>
        <v>1</v>
      </c>
      <c r="T2552" s="78"/>
      <c r="U2552" s="81">
        <f t="shared" ca="1" si="378"/>
        <v>175</v>
      </c>
      <c r="V2552" s="82">
        <f t="shared" ca="1" si="374"/>
        <v>241986.37999999968</v>
      </c>
      <c r="W2552" s="50"/>
      <c r="X2552" s="50"/>
      <c r="Y2552" s="50"/>
      <c r="Z2552" s="50"/>
      <c r="AA2552" s="50"/>
      <c r="AG2552" s="50"/>
      <c r="AH2552" s="50"/>
      <c r="AI2552" s="50"/>
      <c r="AJ2552" s="50"/>
      <c r="AK2552" s="50"/>
      <c r="AL2552" s="50"/>
      <c r="AM2552" s="50"/>
      <c r="AN2552" s="50"/>
      <c r="AO2552" s="50"/>
      <c r="AP2552" s="138" t="str">
        <f>IF(NOT($AS2552=$AS2553),ROW(),"")</f>
        <v/>
      </c>
      <c r="AQ2552" s="20" t="str">
        <f>IF(NOT(AS2552=AS2553),AS2553,"")</f>
        <v/>
      </c>
      <c r="AR2552" s="20" t="str">
        <f>INDEX($AB$15:$AM$15,MATCH($AS2552,$AB$11:$AM$11,0))</f>
        <v>in</v>
      </c>
      <c r="AS2552" s="20" t="str">
        <f>LEFT(AT2552,4)</f>
        <v>2009</v>
      </c>
      <c r="AT2552" s="139" t="str">
        <f>LEFT(B2552,6)</f>
        <v>200912</v>
      </c>
    </row>
    <row r="2553" spans="2:46" x14ac:dyDescent="0.25">
      <c r="B2553" s="11">
        <f>'Market Data'!B2539</f>
        <v>20091216</v>
      </c>
      <c r="C2553" s="2">
        <f>'Market Data'!C2539</f>
        <v>6089</v>
      </c>
      <c r="D2553" s="2">
        <f>'Market Data'!D2539</f>
        <v>6183.5</v>
      </c>
      <c r="E2553" s="2">
        <f>'Market Data'!E2539</f>
        <v>6080.5</v>
      </c>
      <c r="F2553" s="12">
        <f>'Market Data'!F2539</f>
        <v>6174.5</v>
      </c>
      <c r="H2553" s="151">
        <f t="shared" si="375"/>
        <v>2535</v>
      </c>
      <c r="I2553" s="244">
        <f ca="1">IF($H2553&lt;($J$6+1),"",PFE(OFFSET($F2553,0,0,-$J$6)))</f>
        <v>9.63419850286166E-2</v>
      </c>
      <c r="J2553" s="19"/>
      <c r="K2553" s="139" t="str">
        <f t="shared" ca="1" si="376"/>
        <v>Long</v>
      </c>
      <c r="L2553" s="243" t="e">
        <f t="shared" ca="1" si="371"/>
        <v>#N/A</v>
      </c>
      <c r="M2553" s="242" t="e">
        <f t="shared" ca="1" si="372"/>
        <v>#N/A</v>
      </c>
      <c r="N2553" s="20"/>
      <c r="O2553" s="74">
        <f t="shared" ca="1" si="377"/>
        <v>1</v>
      </c>
      <c r="P2553" s="75">
        <f t="shared" ca="1" si="369"/>
        <v>0</v>
      </c>
      <c r="Q2553" s="76" t="str">
        <f t="shared" ca="1" si="373"/>
        <v/>
      </c>
      <c r="R2553" s="75"/>
      <c r="S2553" s="77">
        <f t="shared" ca="1" si="370"/>
        <v>1</v>
      </c>
      <c r="T2553" s="78"/>
      <c r="U2553" s="81">
        <f t="shared" ca="1" si="378"/>
        <v>3027.5</v>
      </c>
      <c r="V2553" s="82">
        <f t="shared" ca="1" si="374"/>
        <v>245013.87999999968</v>
      </c>
      <c r="W2553" s="50"/>
      <c r="X2553" s="50"/>
      <c r="Y2553" s="50"/>
      <c r="Z2553" s="50"/>
      <c r="AA2553" s="50"/>
      <c r="AG2553" s="50"/>
      <c r="AH2553" s="50"/>
      <c r="AI2553" s="50"/>
      <c r="AJ2553" s="50"/>
      <c r="AK2553" s="50"/>
      <c r="AL2553" s="50"/>
      <c r="AM2553" s="50"/>
      <c r="AN2553" s="50"/>
      <c r="AO2553" s="50"/>
      <c r="AP2553" s="138" t="str">
        <f>IF(NOT($AS2553=$AS2554),ROW(),"")</f>
        <v/>
      </c>
      <c r="AQ2553" s="20" t="str">
        <f>IF(NOT(AS2553=AS2554),AS2554,"")</f>
        <v/>
      </c>
      <c r="AR2553" s="20" t="str">
        <f>INDEX($AB$15:$AM$15,MATCH($AS2553,$AB$11:$AM$11,0))</f>
        <v>in</v>
      </c>
      <c r="AS2553" s="20" t="str">
        <f>LEFT(AT2553,4)</f>
        <v>2009</v>
      </c>
      <c r="AT2553" s="139" t="str">
        <f>LEFT(B2553,6)</f>
        <v>200912</v>
      </c>
    </row>
    <row r="2554" spans="2:46" x14ac:dyDescent="0.25">
      <c r="B2554" s="11">
        <f>'Market Data'!B2540</f>
        <v>20091217</v>
      </c>
      <c r="C2554" s="2">
        <f>'Market Data'!C2540</f>
        <v>6138.5</v>
      </c>
      <c r="D2554" s="2">
        <f>'Market Data'!D2540</f>
        <v>6168.5</v>
      </c>
      <c r="E2554" s="2">
        <f>'Market Data'!E2540</f>
        <v>6099</v>
      </c>
      <c r="F2554" s="12">
        <f>'Market Data'!F2540</f>
        <v>6106</v>
      </c>
      <c r="H2554" s="151">
        <f t="shared" si="375"/>
        <v>2536</v>
      </c>
      <c r="I2554" s="244">
        <f ca="1">IF($H2554&lt;($J$6+1),"",PFE(OFFSET($F2554,0,0,-$J$6)))</f>
        <v>7.3056139946669749E-2</v>
      </c>
      <c r="J2554" s="19"/>
      <c r="K2554" s="139" t="str">
        <f t="shared" ca="1" si="376"/>
        <v>Long</v>
      </c>
      <c r="L2554" s="243" t="e">
        <f t="shared" ca="1" si="371"/>
        <v>#N/A</v>
      </c>
      <c r="M2554" s="242" t="e">
        <f t="shared" ca="1" si="372"/>
        <v>#N/A</v>
      </c>
      <c r="N2554" s="20"/>
      <c r="O2554" s="74">
        <f t="shared" ca="1" si="377"/>
        <v>1</v>
      </c>
      <c r="P2554" s="75">
        <f t="shared" ca="1" si="369"/>
        <v>0</v>
      </c>
      <c r="Q2554" s="76" t="str">
        <f t="shared" ca="1" si="373"/>
        <v/>
      </c>
      <c r="R2554" s="75"/>
      <c r="S2554" s="77">
        <f t="shared" ca="1" si="370"/>
        <v>1</v>
      </c>
      <c r="T2554" s="78"/>
      <c r="U2554" s="81">
        <f t="shared" ca="1" si="378"/>
        <v>-2397.5</v>
      </c>
      <c r="V2554" s="82">
        <f t="shared" ca="1" si="374"/>
        <v>242616.37999999968</v>
      </c>
      <c r="W2554" s="50"/>
      <c r="X2554" s="50"/>
      <c r="Y2554" s="50"/>
      <c r="Z2554" s="50"/>
      <c r="AA2554" s="50"/>
      <c r="AG2554" s="50"/>
      <c r="AH2554" s="50"/>
      <c r="AI2554" s="50"/>
      <c r="AJ2554" s="50"/>
      <c r="AK2554" s="50"/>
      <c r="AL2554" s="50"/>
      <c r="AM2554" s="50"/>
      <c r="AN2554" s="50"/>
      <c r="AO2554" s="50"/>
      <c r="AP2554" s="138" t="str">
        <f>IF(NOT($AS2554=$AS2555),ROW(),"")</f>
        <v/>
      </c>
      <c r="AQ2554" s="20" t="str">
        <f>IF(NOT(AS2554=AS2555),AS2555,"")</f>
        <v/>
      </c>
      <c r="AR2554" s="20" t="str">
        <f>INDEX($AB$15:$AM$15,MATCH($AS2554,$AB$11:$AM$11,0))</f>
        <v>in</v>
      </c>
      <c r="AS2554" s="20" t="str">
        <f>LEFT(AT2554,4)</f>
        <v>2009</v>
      </c>
      <c r="AT2554" s="139" t="str">
        <f>LEFT(B2554,6)</f>
        <v>200912</v>
      </c>
    </row>
    <row r="2555" spans="2:46" x14ac:dyDescent="0.25">
      <c r="B2555" s="11">
        <f>'Market Data'!B2541</f>
        <v>20091218</v>
      </c>
      <c r="C2555" s="2">
        <f>'Market Data'!C2541</f>
        <v>6129.5</v>
      </c>
      <c r="D2555" s="2">
        <f>'Market Data'!D2541</f>
        <v>6177.5</v>
      </c>
      <c r="E2555" s="2">
        <f>'Market Data'!E2541</f>
        <v>6092.5</v>
      </c>
      <c r="F2555" s="12">
        <f>'Market Data'!F2541</f>
        <v>6114.5</v>
      </c>
      <c r="H2555" s="151">
        <f t="shared" si="375"/>
        <v>2537</v>
      </c>
      <c r="I2555" s="244">
        <f ca="1">IF($H2555&lt;($J$6+1),"",PFE(OFFSET($F2555,0,0,-$J$6)))</f>
        <v>6.5085776568211351E-2</v>
      </c>
      <c r="J2555" s="19"/>
      <c r="K2555" s="139" t="str">
        <f t="shared" ca="1" si="376"/>
        <v>Long</v>
      </c>
      <c r="L2555" s="243" t="e">
        <f t="shared" ca="1" si="371"/>
        <v>#N/A</v>
      </c>
      <c r="M2555" s="242" t="e">
        <f t="shared" ca="1" si="372"/>
        <v>#N/A</v>
      </c>
      <c r="N2555" s="20"/>
      <c r="O2555" s="74">
        <f t="shared" ca="1" si="377"/>
        <v>1</v>
      </c>
      <c r="P2555" s="75">
        <f t="shared" ca="1" si="369"/>
        <v>0</v>
      </c>
      <c r="Q2555" s="76" t="str">
        <f t="shared" ca="1" si="373"/>
        <v/>
      </c>
      <c r="R2555" s="75"/>
      <c r="S2555" s="77">
        <f t="shared" ca="1" si="370"/>
        <v>1</v>
      </c>
      <c r="T2555" s="78"/>
      <c r="U2555" s="81">
        <f t="shared" ca="1" si="378"/>
        <v>297.5</v>
      </c>
      <c r="V2555" s="82">
        <f t="shared" ca="1" si="374"/>
        <v>242913.87999999968</v>
      </c>
      <c r="W2555" s="50"/>
      <c r="X2555" s="50"/>
      <c r="Y2555" s="50"/>
      <c r="Z2555" s="50"/>
      <c r="AA2555" s="50"/>
      <c r="AG2555" s="50"/>
      <c r="AH2555" s="50"/>
      <c r="AI2555" s="50"/>
      <c r="AJ2555" s="50"/>
      <c r="AK2555" s="50"/>
      <c r="AL2555" s="50"/>
      <c r="AM2555" s="50"/>
      <c r="AN2555" s="50"/>
      <c r="AO2555" s="50"/>
      <c r="AP2555" s="138" t="str">
        <f>IF(NOT($AS2555=$AS2556),ROW(),"")</f>
        <v/>
      </c>
      <c r="AQ2555" s="20" t="str">
        <f>IF(NOT(AS2555=AS2556),AS2556,"")</f>
        <v/>
      </c>
      <c r="AR2555" s="20" t="str">
        <f>INDEX($AB$15:$AM$15,MATCH($AS2555,$AB$11:$AM$11,0))</f>
        <v>in</v>
      </c>
      <c r="AS2555" s="20" t="str">
        <f>LEFT(AT2555,4)</f>
        <v>2009</v>
      </c>
      <c r="AT2555" s="139" t="str">
        <f>LEFT(B2555,6)</f>
        <v>200912</v>
      </c>
    </row>
    <row r="2556" spans="2:46" x14ac:dyDescent="0.25">
      <c r="B2556" s="11">
        <f>'Market Data'!B2542</f>
        <v>20091221</v>
      </c>
      <c r="C2556" s="2">
        <f>'Market Data'!C2542</f>
        <v>6134.5</v>
      </c>
      <c r="D2556" s="2">
        <f>'Market Data'!D2542</f>
        <v>6216.5</v>
      </c>
      <c r="E2556" s="2">
        <f>'Market Data'!E2542</f>
        <v>6121</v>
      </c>
      <c r="F2556" s="12">
        <f>'Market Data'!F2542</f>
        <v>6206.5</v>
      </c>
      <c r="H2556" s="151">
        <f t="shared" si="375"/>
        <v>2538</v>
      </c>
      <c r="I2556" s="244">
        <f ca="1">IF($H2556&lt;($J$6+1),"",PFE(OFFSET($F2556,0,0,-$J$6)))</f>
        <v>8.775638809920755E-2</v>
      </c>
      <c r="J2556" s="19"/>
      <c r="K2556" s="139" t="str">
        <f t="shared" ca="1" si="376"/>
        <v>Long</v>
      </c>
      <c r="L2556" s="243" t="e">
        <f t="shared" ca="1" si="371"/>
        <v>#N/A</v>
      </c>
      <c r="M2556" s="242" t="e">
        <f t="shared" ca="1" si="372"/>
        <v>#N/A</v>
      </c>
      <c r="N2556" s="20"/>
      <c r="O2556" s="74">
        <f t="shared" ca="1" si="377"/>
        <v>1</v>
      </c>
      <c r="P2556" s="75">
        <f t="shared" ca="1" si="369"/>
        <v>0</v>
      </c>
      <c r="Q2556" s="76" t="str">
        <f t="shared" ca="1" si="373"/>
        <v/>
      </c>
      <c r="R2556" s="75"/>
      <c r="S2556" s="77">
        <f t="shared" ca="1" si="370"/>
        <v>1</v>
      </c>
      <c r="T2556" s="78"/>
      <c r="U2556" s="81">
        <f t="shared" ca="1" si="378"/>
        <v>3220</v>
      </c>
      <c r="V2556" s="82">
        <f t="shared" ca="1" si="374"/>
        <v>246133.87999999968</v>
      </c>
      <c r="W2556" s="50"/>
      <c r="X2556" s="50"/>
      <c r="Y2556" s="50"/>
      <c r="Z2556" s="50"/>
      <c r="AA2556" s="50"/>
      <c r="AG2556" s="50"/>
      <c r="AH2556" s="50"/>
      <c r="AI2556" s="50"/>
      <c r="AJ2556" s="50"/>
      <c r="AK2556" s="50"/>
      <c r="AL2556" s="50"/>
      <c r="AM2556" s="50"/>
      <c r="AN2556" s="50"/>
      <c r="AO2556" s="50"/>
      <c r="AP2556" s="138" t="str">
        <f>IF(NOT($AS2556=$AS2557),ROW(),"")</f>
        <v/>
      </c>
      <c r="AQ2556" s="20" t="str">
        <f>IF(NOT(AS2556=AS2557),AS2557,"")</f>
        <v/>
      </c>
      <c r="AR2556" s="20" t="str">
        <f>INDEX($AB$15:$AM$15,MATCH($AS2556,$AB$11:$AM$11,0))</f>
        <v>in</v>
      </c>
      <c r="AS2556" s="20" t="str">
        <f>LEFT(AT2556,4)</f>
        <v>2009</v>
      </c>
      <c r="AT2556" s="139" t="str">
        <f>LEFT(B2556,6)</f>
        <v>200912</v>
      </c>
    </row>
    <row r="2557" spans="2:46" x14ac:dyDescent="0.25">
      <c r="B2557" s="11">
        <f>'Market Data'!B2543</f>
        <v>20091222</v>
      </c>
      <c r="C2557" s="2">
        <f>'Market Data'!C2543</f>
        <v>6210</v>
      </c>
      <c r="D2557" s="2">
        <f>'Market Data'!D2543</f>
        <v>6258.5</v>
      </c>
      <c r="E2557" s="2">
        <f>'Market Data'!E2543</f>
        <v>6203</v>
      </c>
      <c r="F2557" s="12">
        <f>'Market Data'!F2543</f>
        <v>6237</v>
      </c>
      <c r="H2557" s="151">
        <f t="shared" si="375"/>
        <v>2539</v>
      </c>
      <c r="I2557" s="244">
        <f ca="1">IF($H2557&lt;($J$6+1),"",PFE(OFFSET($F2557,0,0,-$J$6)))</f>
        <v>9.9444889183129201E-2</v>
      </c>
      <c r="J2557" s="19"/>
      <c r="K2557" s="139" t="str">
        <f t="shared" ca="1" si="376"/>
        <v>Long</v>
      </c>
      <c r="L2557" s="243" t="e">
        <f t="shared" ca="1" si="371"/>
        <v>#N/A</v>
      </c>
      <c r="M2557" s="242" t="e">
        <f t="shared" ca="1" si="372"/>
        <v>#N/A</v>
      </c>
      <c r="N2557" s="20"/>
      <c r="O2557" s="74">
        <f t="shared" ca="1" si="377"/>
        <v>1</v>
      </c>
      <c r="P2557" s="75">
        <f t="shared" ca="1" si="369"/>
        <v>0</v>
      </c>
      <c r="Q2557" s="76" t="str">
        <f t="shared" ca="1" si="373"/>
        <v/>
      </c>
      <c r="R2557" s="75"/>
      <c r="S2557" s="77">
        <f t="shared" ca="1" si="370"/>
        <v>1</v>
      </c>
      <c r="T2557" s="78"/>
      <c r="U2557" s="81">
        <f t="shared" ca="1" si="378"/>
        <v>1067.5</v>
      </c>
      <c r="V2557" s="82">
        <f t="shared" ca="1" si="374"/>
        <v>247201.37999999968</v>
      </c>
      <c r="W2557" s="50"/>
      <c r="X2557" s="50"/>
      <c r="Y2557" s="50"/>
      <c r="Z2557" s="50"/>
      <c r="AA2557" s="50"/>
      <c r="AG2557" s="50"/>
      <c r="AH2557" s="50"/>
      <c r="AI2557" s="50"/>
      <c r="AJ2557" s="50"/>
      <c r="AK2557" s="50"/>
      <c r="AL2557" s="50"/>
      <c r="AM2557" s="50"/>
      <c r="AN2557" s="50"/>
      <c r="AO2557" s="50"/>
      <c r="AP2557" s="138" t="str">
        <f>IF(NOT($AS2557=$AS2558),ROW(),"")</f>
        <v/>
      </c>
      <c r="AQ2557" s="20" t="str">
        <f>IF(NOT(AS2557=AS2558),AS2558,"")</f>
        <v/>
      </c>
      <c r="AR2557" s="20" t="str">
        <f>INDEX($AB$15:$AM$15,MATCH($AS2557,$AB$11:$AM$11,0))</f>
        <v>in</v>
      </c>
      <c r="AS2557" s="20" t="str">
        <f>LEFT(AT2557,4)</f>
        <v>2009</v>
      </c>
      <c r="AT2557" s="139" t="str">
        <f>LEFT(B2557,6)</f>
        <v>200912</v>
      </c>
    </row>
    <row r="2558" spans="2:46" x14ac:dyDescent="0.25">
      <c r="B2558" s="11">
        <f>'Market Data'!B2544</f>
        <v>20091223</v>
      </c>
      <c r="C2558" s="2">
        <f>'Market Data'!C2544</f>
        <v>6263.5</v>
      </c>
      <c r="D2558" s="2">
        <f>'Market Data'!D2544</f>
        <v>6267</v>
      </c>
      <c r="E2558" s="2">
        <f>'Market Data'!E2544</f>
        <v>6210.5</v>
      </c>
      <c r="F2558" s="12">
        <f>'Market Data'!F2544</f>
        <v>6236.5</v>
      </c>
      <c r="H2558" s="151">
        <f t="shared" si="375"/>
        <v>2540</v>
      </c>
      <c r="I2558" s="244">
        <f ca="1">IF($H2558&lt;($J$6+1),"",PFE(OFFSET($F2558,0,0,-$J$6)))</f>
        <v>0.10001593375104896</v>
      </c>
      <c r="J2558" s="19"/>
      <c r="K2558" s="139" t="str">
        <f t="shared" ca="1" si="376"/>
        <v>Long</v>
      </c>
      <c r="L2558" s="243" t="e">
        <f t="shared" ca="1" si="371"/>
        <v>#N/A</v>
      </c>
      <c r="M2558" s="242" t="e">
        <f t="shared" ca="1" si="372"/>
        <v>#N/A</v>
      </c>
      <c r="N2558" s="20"/>
      <c r="O2558" s="74">
        <f t="shared" ca="1" si="377"/>
        <v>1</v>
      </c>
      <c r="P2558" s="75">
        <f t="shared" ca="1" si="369"/>
        <v>0</v>
      </c>
      <c r="Q2558" s="76" t="str">
        <f t="shared" ca="1" si="373"/>
        <v/>
      </c>
      <c r="R2558" s="75"/>
      <c r="S2558" s="77">
        <f t="shared" ca="1" si="370"/>
        <v>1</v>
      </c>
      <c r="T2558" s="78"/>
      <c r="U2558" s="81">
        <f t="shared" ca="1" si="378"/>
        <v>-17.5</v>
      </c>
      <c r="V2558" s="82">
        <f t="shared" ca="1" si="374"/>
        <v>247183.87999999968</v>
      </c>
      <c r="W2558" s="50"/>
      <c r="X2558" s="50"/>
      <c r="Y2558" s="50"/>
      <c r="Z2558" s="50"/>
      <c r="AA2558" s="50"/>
      <c r="AG2558" s="50"/>
      <c r="AH2558" s="50"/>
      <c r="AI2558" s="50"/>
      <c r="AJ2558" s="50"/>
      <c r="AK2558" s="50"/>
      <c r="AL2558" s="50"/>
      <c r="AM2558" s="50"/>
      <c r="AN2558" s="50"/>
      <c r="AO2558" s="50"/>
      <c r="AP2558" s="138" t="str">
        <f>IF(NOT($AS2558=$AS2559),ROW(),"")</f>
        <v/>
      </c>
      <c r="AQ2558" s="20" t="str">
        <f>IF(NOT(AS2558=AS2559),AS2559,"")</f>
        <v/>
      </c>
      <c r="AR2558" s="20" t="str">
        <f>INDEX($AB$15:$AM$15,MATCH($AS2558,$AB$11:$AM$11,0))</f>
        <v>in</v>
      </c>
      <c r="AS2558" s="20" t="str">
        <f>LEFT(AT2558,4)</f>
        <v>2009</v>
      </c>
      <c r="AT2558" s="139" t="str">
        <f>LEFT(B2558,6)</f>
        <v>200912</v>
      </c>
    </row>
    <row r="2559" spans="2:46" x14ac:dyDescent="0.25">
      <c r="B2559" s="11">
        <f>'Market Data'!B2545</f>
        <v>20091228</v>
      </c>
      <c r="C2559" s="2">
        <f>'Market Data'!C2545</f>
        <v>6303.5</v>
      </c>
      <c r="D2559" s="2">
        <f>'Market Data'!D2545</f>
        <v>6304.5</v>
      </c>
      <c r="E2559" s="2">
        <f>'Market Data'!E2545</f>
        <v>6256</v>
      </c>
      <c r="F2559" s="12">
        <f>'Market Data'!F2545</f>
        <v>6282.5</v>
      </c>
      <c r="H2559" s="151">
        <f t="shared" si="375"/>
        <v>2541</v>
      </c>
      <c r="I2559" s="244">
        <f ca="1">IF($H2559&lt;($J$6+1),"",PFE(OFFSET($F2559,0,0,-$J$6)))</f>
        <v>0.11687214929946955</v>
      </c>
      <c r="J2559" s="19"/>
      <c r="K2559" s="139" t="str">
        <f t="shared" ca="1" si="376"/>
        <v>Long</v>
      </c>
      <c r="L2559" s="243" t="e">
        <f t="shared" ca="1" si="371"/>
        <v>#N/A</v>
      </c>
      <c r="M2559" s="242" t="e">
        <f t="shared" ca="1" si="372"/>
        <v>#N/A</v>
      </c>
      <c r="N2559" s="20"/>
      <c r="O2559" s="74">
        <f t="shared" ca="1" si="377"/>
        <v>1</v>
      </c>
      <c r="P2559" s="75">
        <f t="shared" ca="1" si="369"/>
        <v>0</v>
      </c>
      <c r="Q2559" s="76" t="str">
        <f t="shared" ca="1" si="373"/>
        <v/>
      </c>
      <c r="R2559" s="75"/>
      <c r="S2559" s="77">
        <f t="shared" ca="1" si="370"/>
        <v>1</v>
      </c>
      <c r="T2559" s="78"/>
      <c r="U2559" s="81">
        <f t="shared" ca="1" si="378"/>
        <v>1610</v>
      </c>
      <c r="V2559" s="82">
        <f t="shared" ca="1" si="374"/>
        <v>248793.87999999968</v>
      </c>
      <c r="W2559" s="50"/>
      <c r="X2559" s="50"/>
      <c r="Y2559" s="50"/>
      <c r="Z2559" s="50"/>
      <c r="AA2559" s="50"/>
      <c r="AG2559" s="50"/>
      <c r="AH2559" s="50"/>
      <c r="AI2559" s="50"/>
      <c r="AJ2559" s="50"/>
      <c r="AK2559" s="50"/>
      <c r="AL2559" s="50"/>
      <c r="AM2559" s="50"/>
      <c r="AN2559" s="50"/>
      <c r="AO2559" s="50"/>
      <c r="AP2559" s="138" t="str">
        <f>IF(NOT($AS2559=$AS2560),ROW(),"")</f>
        <v/>
      </c>
      <c r="AQ2559" s="20" t="str">
        <f>IF(NOT(AS2559=AS2560),AS2560,"")</f>
        <v/>
      </c>
      <c r="AR2559" s="20" t="str">
        <f>INDEX($AB$15:$AM$15,MATCH($AS2559,$AB$11:$AM$11,0))</f>
        <v>in</v>
      </c>
      <c r="AS2559" s="20" t="str">
        <f>LEFT(AT2559,4)</f>
        <v>2009</v>
      </c>
      <c r="AT2559" s="139" t="str">
        <f>LEFT(B2559,6)</f>
        <v>200912</v>
      </c>
    </row>
    <row r="2560" spans="2:46" x14ac:dyDescent="0.25">
      <c r="B2560" s="11">
        <f>'Market Data'!B2546</f>
        <v>20091229</v>
      </c>
      <c r="C2560" s="2">
        <f>'Market Data'!C2546</f>
        <v>6305.5</v>
      </c>
      <c r="D2560" s="2">
        <f>'Market Data'!D2546</f>
        <v>6308.5</v>
      </c>
      <c r="E2560" s="2">
        <f>'Market Data'!E2546</f>
        <v>6275.5</v>
      </c>
      <c r="F2560" s="12">
        <f>'Market Data'!F2546</f>
        <v>6290.5</v>
      </c>
      <c r="H2560" s="151">
        <f t="shared" si="375"/>
        <v>2542</v>
      </c>
      <c r="I2560" s="244">
        <f ca="1">IF($H2560&lt;($J$6+1),"",PFE(OFFSET($F2560,0,0,-$J$6)))</f>
        <v>0.15494857533259934</v>
      </c>
      <c r="J2560" s="19"/>
      <c r="K2560" s="139" t="str">
        <f t="shared" ca="1" si="376"/>
        <v>Long</v>
      </c>
      <c r="L2560" s="243" t="e">
        <f t="shared" ca="1" si="371"/>
        <v>#N/A</v>
      </c>
      <c r="M2560" s="242" t="e">
        <f t="shared" ca="1" si="372"/>
        <v>#N/A</v>
      </c>
      <c r="N2560" s="20"/>
      <c r="O2560" s="74">
        <f t="shared" ca="1" si="377"/>
        <v>1</v>
      </c>
      <c r="P2560" s="75">
        <f t="shared" ca="1" si="369"/>
        <v>0</v>
      </c>
      <c r="Q2560" s="76" t="str">
        <f t="shared" ca="1" si="373"/>
        <v/>
      </c>
      <c r="R2560" s="75"/>
      <c r="S2560" s="77">
        <f t="shared" ca="1" si="370"/>
        <v>1</v>
      </c>
      <c r="T2560" s="78"/>
      <c r="U2560" s="81">
        <f t="shared" ca="1" si="378"/>
        <v>280</v>
      </c>
      <c r="V2560" s="82">
        <f t="shared" ca="1" si="374"/>
        <v>249073.87999999968</v>
      </c>
      <c r="W2560" s="50"/>
      <c r="X2560" s="50"/>
      <c r="Y2560" s="50"/>
      <c r="Z2560" s="50"/>
      <c r="AA2560" s="50"/>
      <c r="AG2560" s="50"/>
      <c r="AH2560" s="50"/>
      <c r="AI2560" s="50"/>
      <c r="AJ2560" s="50"/>
      <c r="AK2560" s="50"/>
      <c r="AL2560" s="50"/>
      <c r="AM2560" s="50"/>
      <c r="AN2560" s="50"/>
      <c r="AO2560" s="50"/>
      <c r="AP2560" s="138" t="str">
        <f>IF(NOT($AS2560=$AS2561),ROW(),"")</f>
        <v/>
      </c>
      <c r="AQ2560" s="20" t="str">
        <f>IF(NOT(AS2560=AS2561),AS2561,"")</f>
        <v/>
      </c>
      <c r="AR2560" s="20" t="str">
        <f>INDEX($AB$15:$AM$15,MATCH($AS2560,$AB$11:$AM$11,0))</f>
        <v>in</v>
      </c>
      <c r="AS2560" s="20" t="str">
        <f>LEFT(AT2560,4)</f>
        <v>2009</v>
      </c>
      <c r="AT2560" s="139" t="str">
        <f>LEFT(B2560,6)</f>
        <v>200912</v>
      </c>
    </row>
    <row r="2561" spans="2:46" x14ac:dyDescent="0.25">
      <c r="B2561" s="11">
        <f>'Market Data'!B2547</f>
        <v>20091230</v>
      </c>
      <c r="C2561" s="2">
        <f>'Market Data'!C2547</f>
        <v>6282.5</v>
      </c>
      <c r="D2561" s="2">
        <f>'Market Data'!D2547</f>
        <v>6286</v>
      </c>
      <c r="E2561" s="2">
        <f>'Market Data'!E2547</f>
        <v>6225</v>
      </c>
      <c r="F2561" s="12">
        <f>'Market Data'!F2547</f>
        <v>6228</v>
      </c>
      <c r="H2561" s="151">
        <f t="shared" si="375"/>
        <v>2543</v>
      </c>
      <c r="I2561" s="244">
        <f ca="1">IF($H2561&lt;($J$6+1),"",PFE(OFFSET($F2561,0,0,-$J$6)))</f>
        <v>0.14045798228269199</v>
      </c>
      <c r="J2561" s="19"/>
      <c r="K2561" s="139" t="str">
        <f t="shared" ca="1" si="376"/>
        <v>Long</v>
      </c>
      <c r="L2561" s="243" t="e">
        <f t="shared" ca="1" si="371"/>
        <v>#N/A</v>
      </c>
      <c r="M2561" s="242" t="e">
        <f t="shared" ca="1" si="372"/>
        <v>#N/A</v>
      </c>
      <c r="N2561" s="20"/>
      <c r="O2561" s="74">
        <f t="shared" ca="1" si="377"/>
        <v>1</v>
      </c>
      <c r="P2561" s="75">
        <f t="shared" ca="1" si="369"/>
        <v>0</v>
      </c>
      <c r="Q2561" s="76" t="str">
        <f t="shared" ca="1" si="373"/>
        <v/>
      </c>
      <c r="R2561" s="75"/>
      <c r="S2561" s="77">
        <f t="shared" ca="1" si="370"/>
        <v>1</v>
      </c>
      <c r="T2561" s="78"/>
      <c r="U2561" s="81">
        <f t="shared" ca="1" si="378"/>
        <v>-2187.5</v>
      </c>
      <c r="V2561" s="82">
        <f t="shared" ca="1" si="374"/>
        <v>246886.37999999968</v>
      </c>
      <c r="W2561" s="50"/>
      <c r="X2561" s="50"/>
      <c r="Y2561" s="50"/>
      <c r="Z2561" s="50"/>
      <c r="AA2561" s="50"/>
      <c r="AG2561" s="50"/>
      <c r="AH2561" s="50"/>
      <c r="AI2561" s="50"/>
      <c r="AJ2561" s="50"/>
      <c r="AK2561" s="50"/>
      <c r="AL2561" s="50"/>
      <c r="AM2561" s="50"/>
      <c r="AN2561" s="50"/>
      <c r="AO2561" s="50"/>
      <c r="AP2561" s="138">
        <f>IF(NOT($AS2561=$AS2562),ROW(),"")</f>
        <v>2561</v>
      </c>
      <c r="AQ2561" s="20" t="str">
        <f>IF(NOT(AS2561=AS2562),AS2562,"")</f>
        <v>2010</v>
      </c>
      <c r="AR2561" s="20" t="str">
        <f>INDEX($AB$15:$AM$15,MATCH($AS2561,$AB$11:$AM$11,0))</f>
        <v>in</v>
      </c>
      <c r="AS2561" s="20" t="str">
        <f>LEFT(AT2561,4)</f>
        <v>2009</v>
      </c>
      <c r="AT2561" s="139" t="str">
        <f>LEFT(B2561,6)</f>
        <v>200912</v>
      </c>
    </row>
    <row r="2562" spans="2:46" x14ac:dyDescent="0.25">
      <c r="B2562" s="11">
        <f>'Market Data'!B2548</f>
        <v>20100104</v>
      </c>
      <c r="C2562" s="2">
        <f>'Market Data'!C2548</f>
        <v>6271.5</v>
      </c>
      <c r="D2562" s="2">
        <f>'Market Data'!D2548</f>
        <v>6331.5</v>
      </c>
      <c r="E2562" s="2">
        <f>'Market Data'!E2548</f>
        <v>6249</v>
      </c>
      <c r="F2562" s="12">
        <f>'Market Data'!F2548</f>
        <v>6323.5</v>
      </c>
      <c r="H2562" s="151">
        <f t="shared" si="375"/>
        <v>2544</v>
      </c>
      <c r="I2562" s="244">
        <f ca="1">IF($H2562&lt;($J$6+1),"",PFE(OFFSET($F2562,0,0,-$J$6)))</f>
        <v>0.15856810170291533</v>
      </c>
      <c r="J2562" s="19"/>
      <c r="K2562" s="139" t="str">
        <f t="shared" ca="1" si="376"/>
        <v>Long</v>
      </c>
      <c r="L2562" s="243" t="e">
        <f t="shared" ca="1" si="371"/>
        <v>#N/A</v>
      </c>
      <c r="M2562" s="242" t="e">
        <f t="shared" ca="1" si="372"/>
        <v>#N/A</v>
      </c>
      <c r="N2562" s="20"/>
      <c r="O2562" s="74">
        <f t="shared" ca="1" si="377"/>
        <v>1</v>
      </c>
      <c r="P2562" s="75">
        <f t="shared" ca="1" si="369"/>
        <v>0</v>
      </c>
      <c r="Q2562" s="76" t="str">
        <f t="shared" ca="1" si="373"/>
        <v/>
      </c>
      <c r="R2562" s="75"/>
      <c r="S2562" s="77">
        <f t="shared" ca="1" si="370"/>
        <v>1</v>
      </c>
      <c r="T2562" s="78"/>
      <c r="U2562" s="81">
        <f t="shared" ca="1" si="378"/>
        <v>3342.5</v>
      </c>
      <c r="V2562" s="82">
        <f t="shared" ca="1" si="374"/>
        <v>250228.87999999968</v>
      </c>
      <c r="W2562" s="50"/>
      <c r="X2562" s="50"/>
      <c r="Y2562" s="50"/>
      <c r="Z2562" s="50"/>
      <c r="AA2562" s="50"/>
      <c r="AG2562" s="50"/>
      <c r="AH2562" s="50"/>
      <c r="AI2562" s="50"/>
      <c r="AJ2562" s="50"/>
      <c r="AK2562" s="50"/>
      <c r="AL2562" s="50"/>
      <c r="AM2562" s="50"/>
      <c r="AN2562" s="50"/>
      <c r="AO2562" s="50"/>
      <c r="AP2562" s="138" t="str">
        <f>IF(NOT($AS2562=$AS2563),ROW(),"")</f>
        <v/>
      </c>
      <c r="AQ2562" s="20" t="str">
        <f>IF(NOT(AS2562=AS2563),AS2563,"")</f>
        <v/>
      </c>
      <c r="AR2562" s="20" t="str">
        <f>INDEX($AB$15:$AM$15,MATCH($AS2562,$AB$11:$AM$11,0))</f>
        <v>out</v>
      </c>
      <c r="AS2562" s="20" t="str">
        <f>LEFT(AT2562,4)</f>
        <v>2010</v>
      </c>
      <c r="AT2562" s="139" t="str">
        <f>LEFT(B2562,6)</f>
        <v>201001</v>
      </c>
    </row>
    <row r="2563" spans="2:46" x14ac:dyDescent="0.25">
      <c r="B2563" s="11">
        <f>'Market Data'!B2549</f>
        <v>20100105</v>
      </c>
      <c r="C2563" s="2">
        <f>'Market Data'!C2549</f>
        <v>6300.5</v>
      </c>
      <c r="D2563" s="2">
        <f>'Market Data'!D2549</f>
        <v>6333</v>
      </c>
      <c r="E2563" s="2">
        <f>'Market Data'!E2549</f>
        <v>6285.5</v>
      </c>
      <c r="F2563" s="12">
        <f>'Market Data'!F2549</f>
        <v>6307</v>
      </c>
      <c r="H2563" s="151">
        <f t="shared" si="375"/>
        <v>2545</v>
      </c>
      <c r="I2563" s="244">
        <f ca="1">IF($H2563&lt;($J$6+1),"",PFE(OFFSET($F2563,0,0,-$J$6)))</f>
        <v>0.13388531922760985</v>
      </c>
      <c r="J2563" s="19"/>
      <c r="K2563" s="139" t="str">
        <f t="shared" ca="1" si="376"/>
        <v>Long</v>
      </c>
      <c r="L2563" s="243" t="e">
        <f t="shared" ca="1" si="371"/>
        <v>#N/A</v>
      </c>
      <c r="M2563" s="242" t="e">
        <f t="shared" ca="1" si="372"/>
        <v>#N/A</v>
      </c>
      <c r="N2563" s="20"/>
      <c r="O2563" s="74">
        <f t="shared" ca="1" si="377"/>
        <v>1</v>
      </c>
      <c r="P2563" s="75">
        <f t="shared" ca="1" si="369"/>
        <v>0</v>
      </c>
      <c r="Q2563" s="76" t="str">
        <f t="shared" ca="1" si="373"/>
        <v/>
      </c>
      <c r="R2563" s="75"/>
      <c r="S2563" s="77">
        <f t="shared" ca="1" si="370"/>
        <v>1</v>
      </c>
      <c r="T2563" s="78"/>
      <c r="U2563" s="81">
        <f t="shared" ca="1" si="378"/>
        <v>-577.5</v>
      </c>
      <c r="V2563" s="82">
        <f t="shared" ca="1" si="374"/>
        <v>249651.37999999968</v>
      </c>
      <c r="W2563" s="50"/>
      <c r="X2563" s="50"/>
      <c r="Y2563" s="50"/>
      <c r="Z2563" s="50"/>
      <c r="AA2563" s="50"/>
      <c r="AG2563" s="50"/>
      <c r="AH2563" s="50"/>
      <c r="AI2563" s="50"/>
      <c r="AJ2563" s="50"/>
      <c r="AK2563" s="50"/>
      <c r="AL2563" s="50"/>
      <c r="AM2563" s="50"/>
      <c r="AN2563" s="50"/>
      <c r="AO2563" s="50"/>
      <c r="AP2563" s="138" t="str">
        <f>IF(NOT($AS2563=$AS2564),ROW(),"")</f>
        <v/>
      </c>
      <c r="AQ2563" s="20" t="str">
        <f>IF(NOT(AS2563=AS2564),AS2564,"")</f>
        <v/>
      </c>
      <c r="AR2563" s="20" t="str">
        <f>INDEX($AB$15:$AM$15,MATCH($AS2563,$AB$11:$AM$11,0))</f>
        <v>out</v>
      </c>
      <c r="AS2563" s="20" t="str">
        <f>LEFT(AT2563,4)</f>
        <v>2010</v>
      </c>
      <c r="AT2563" s="139" t="str">
        <f>LEFT(B2563,6)</f>
        <v>201001</v>
      </c>
    </row>
    <row r="2564" spans="2:46" x14ac:dyDescent="0.25">
      <c r="B2564" s="11">
        <f>'Market Data'!B2550</f>
        <v>20100106</v>
      </c>
      <c r="C2564" s="2">
        <f>'Market Data'!C2550</f>
        <v>6303.5</v>
      </c>
      <c r="D2564" s="2">
        <f>'Market Data'!D2550</f>
        <v>6322</v>
      </c>
      <c r="E2564" s="2">
        <f>'Market Data'!E2550</f>
        <v>6272.5</v>
      </c>
      <c r="F2564" s="12">
        <f>'Market Data'!F2550</f>
        <v>6306.5</v>
      </c>
      <c r="H2564" s="151">
        <f t="shared" si="375"/>
        <v>2546</v>
      </c>
      <c r="I2564" s="244">
        <f ca="1">IF($H2564&lt;($J$6+1),"",PFE(OFFSET($F2564,0,0,-$J$6)))</f>
        <v>0.12744518033860061</v>
      </c>
      <c r="J2564" s="19"/>
      <c r="K2564" s="139" t="str">
        <f t="shared" ca="1" si="376"/>
        <v>Long</v>
      </c>
      <c r="L2564" s="243" t="e">
        <f t="shared" ca="1" si="371"/>
        <v>#N/A</v>
      </c>
      <c r="M2564" s="242" t="e">
        <f t="shared" ca="1" si="372"/>
        <v>#N/A</v>
      </c>
      <c r="N2564" s="20"/>
      <c r="O2564" s="74">
        <f t="shared" ca="1" si="377"/>
        <v>1</v>
      </c>
      <c r="P2564" s="75">
        <f t="shared" ca="1" si="369"/>
        <v>0</v>
      </c>
      <c r="Q2564" s="76" t="str">
        <f t="shared" ca="1" si="373"/>
        <v/>
      </c>
      <c r="R2564" s="75"/>
      <c r="S2564" s="77">
        <f t="shared" ca="1" si="370"/>
        <v>1</v>
      </c>
      <c r="T2564" s="78"/>
      <c r="U2564" s="81">
        <f t="shared" ca="1" si="378"/>
        <v>-17.5</v>
      </c>
      <c r="V2564" s="82">
        <f t="shared" ca="1" si="374"/>
        <v>249633.87999999968</v>
      </c>
      <c r="W2564" s="50"/>
      <c r="X2564" s="50"/>
      <c r="Y2564" s="50"/>
      <c r="Z2564" s="50"/>
      <c r="AA2564" s="50"/>
      <c r="AG2564" s="50"/>
      <c r="AH2564" s="50"/>
      <c r="AI2564" s="50"/>
      <c r="AJ2564" s="50"/>
      <c r="AK2564" s="50"/>
      <c r="AL2564" s="50"/>
      <c r="AM2564" s="50"/>
      <c r="AN2564" s="50"/>
      <c r="AO2564" s="50"/>
      <c r="AP2564" s="138" t="str">
        <f>IF(NOT($AS2564=$AS2565),ROW(),"")</f>
        <v/>
      </c>
      <c r="AQ2564" s="20" t="str">
        <f>IF(NOT(AS2564=AS2565),AS2565,"")</f>
        <v/>
      </c>
      <c r="AR2564" s="20" t="str">
        <f>INDEX($AB$15:$AM$15,MATCH($AS2564,$AB$11:$AM$11,0))</f>
        <v>out</v>
      </c>
      <c r="AS2564" s="20" t="str">
        <f>LEFT(AT2564,4)</f>
        <v>2010</v>
      </c>
      <c r="AT2564" s="139" t="str">
        <f>LEFT(B2564,6)</f>
        <v>201001</v>
      </c>
    </row>
    <row r="2565" spans="2:46" x14ac:dyDescent="0.25">
      <c r="B2565" s="11">
        <f>'Market Data'!B2551</f>
        <v>20100107</v>
      </c>
      <c r="C2565" s="2">
        <f>'Market Data'!C2551</f>
        <v>6296</v>
      </c>
      <c r="D2565" s="2">
        <f>'Market Data'!D2551</f>
        <v>6313</v>
      </c>
      <c r="E2565" s="2">
        <f>'Market Data'!E2551</f>
        <v>6234.5</v>
      </c>
      <c r="F2565" s="12">
        <f>'Market Data'!F2551</f>
        <v>6301.5</v>
      </c>
      <c r="H2565" s="151">
        <f t="shared" si="375"/>
        <v>2547</v>
      </c>
      <c r="I2565" s="244">
        <f ca="1">IF($H2565&lt;($J$6+1),"",PFE(OFFSET($F2565,0,0,-$J$6)))</f>
        <v>0.12193893280463525</v>
      </c>
      <c r="J2565" s="19"/>
      <c r="K2565" s="139" t="str">
        <f t="shared" ca="1" si="376"/>
        <v>Long</v>
      </c>
      <c r="L2565" s="243" t="e">
        <f t="shared" ca="1" si="371"/>
        <v>#N/A</v>
      </c>
      <c r="M2565" s="242" t="e">
        <f t="shared" ca="1" si="372"/>
        <v>#N/A</v>
      </c>
      <c r="N2565" s="20"/>
      <c r="O2565" s="74">
        <f t="shared" ca="1" si="377"/>
        <v>1</v>
      </c>
      <c r="P2565" s="75">
        <f t="shared" ca="1" si="369"/>
        <v>0</v>
      </c>
      <c r="Q2565" s="76" t="str">
        <f t="shared" ca="1" si="373"/>
        <v/>
      </c>
      <c r="R2565" s="75"/>
      <c r="S2565" s="77">
        <f t="shared" ca="1" si="370"/>
        <v>1</v>
      </c>
      <c r="T2565" s="78"/>
      <c r="U2565" s="81">
        <f t="shared" ca="1" si="378"/>
        <v>-175</v>
      </c>
      <c r="V2565" s="82">
        <f t="shared" ca="1" si="374"/>
        <v>249458.87999999968</v>
      </c>
      <c r="W2565" s="50"/>
      <c r="X2565" s="50"/>
      <c r="Y2565" s="50"/>
      <c r="Z2565" s="50"/>
      <c r="AA2565" s="50"/>
      <c r="AG2565" s="50"/>
      <c r="AH2565" s="50"/>
      <c r="AI2565" s="50"/>
      <c r="AJ2565" s="50"/>
      <c r="AK2565" s="50"/>
      <c r="AL2565" s="50"/>
      <c r="AM2565" s="50"/>
      <c r="AN2565" s="50"/>
      <c r="AO2565" s="50"/>
      <c r="AP2565" s="138" t="str">
        <f>IF(NOT($AS2565=$AS2566),ROW(),"")</f>
        <v/>
      </c>
      <c r="AQ2565" s="20" t="str">
        <f>IF(NOT(AS2565=AS2566),AS2566,"")</f>
        <v/>
      </c>
      <c r="AR2565" s="20" t="str">
        <f>INDEX($AB$15:$AM$15,MATCH($AS2565,$AB$11:$AM$11,0))</f>
        <v>out</v>
      </c>
      <c r="AS2565" s="20" t="str">
        <f>LEFT(AT2565,4)</f>
        <v>2010</v>
      </c>
      <c r="AT2565" s="139" t="str">
        <f>LEFT(B2565,6)</f>
        <v>201001</v>
      </c>
    </row>
    <row r="2566" spans="2:46" x14ac:dyDescent="0.25">
      <c r="B2566" s="11">
        <f>'Market Data'!B2552</f>
        <v>20100108</v>
      </c>
      <c r="C2566" s="2">
        <f>'Market Data'!C2552</f>
        <v>6328.5</v>
      </c>
      <c r="D2566" s="2">
        <f>'Market Data'!D2552</f>
        <v>6331.5</v>
      </c>
      <c r="E2566" s="2">
        <f>'Market Data'!E2552</f>
        <v>6244</v>
      </c>
      <c r="F2566" s="12">
        <f>'Market Data'!F2552</f>
        <v>6307.5</v>
      </c>
      <c r="H2566" s="151">
        <f t="shared" si="375"/>
        <v>2548</v>
      </c>
      <c r="I2566" s="244">
        <f ca="1">IF($H2566&lt;($J$6+1),"",PFE(OFFSET($F2566,0,0,-$J$6)))</f>
        <v>0.10354991333752184</v>
      </c>
      <c r="J2566" s="19"/>
      <c r="K2566" s="139" t="str">
        <f t="shared" ca="1" si="376"/>
        <v>Long</v>
      </c>
      <c r="L2566" s="243" t="e">
        <f t="shared" ca="1" si="371"/>
        <v>#N/A</v>
      </c>
      <c r="M2566" s="242" t="e">
        <f t="shared" ca="1" si="372"/>
        <v>#N/A</v>
      </c>
      <c r="N2566" s="20"/>
      <c r="O2566" s="74">
        <f t="shared" ca="1" si="377"/>
        <v>1</v>
      </c>
      <c r="P2566" s="75">
        <f t="shared" ca="1" si="369"/>
        <v>0</v>
      </c>
      <c r="Q2566" s="76" t="str">
        <f t="shared" ca="1" si="373"/>
        <v/>
      </c>
      <c r="R2566" s="75"/>
      <c r="S2566" s="77">
        <f t="shared" ca="1" si="370"/>
        <v>1</v>
      </c>
      <c r="T2566" s="78"/>
      <c r="U2566" s="81">
        <f t="shared" ca="1" si="378"/>
        <v>210</v>
      </c>
      <c r="V2566" s="82">
        <f t="shared" ca="1" si="374"/>
        <v>249668.87999999968</v>
      </c>
      <c r="W2566" s="50"/>
      <c r="X2566" s="50"/>
      <c r="Y2566" s="50"/>
      <c r="Z2566" s="50"/>
      <c r="AA2566" s="50"/>
      <c r="AG2566" s="50"/>
      <c r="AH2566" s="50"/>
      <c r="AI2566" s="50"/>
      <c r="AJ2566" s="50"/>
      <c r="AK2566" s="50"/>
      <c r="AL2566" s="50"/>
      <c r="AM2566" s="50"/>
      <c r="AN2566" s="50"/>
      <c r="AO2566" s="50"/>
      <c r="AP2566" s="138" t="str">
        <f>IF(NOT($AS2566=$AS2567),ROW(),"")</f>
        <v/>
      </c>
      <c r="AQ2566" s="20" t="str">
        <f>IF(NOT(AS2566=AS2567),AS2567,"")</f>
        <v/>
      </c>
      <c r="AR2566" s="20" t="str">
        <f>INDEX($AB$15:$AM$15,MATCH($AS2566,$AB$11:$AM$11,0))</f>
        <v>out</v>
      </c>
      <c r="AS2566" s="20" t="str">
        <f>LEFT(AT2566,4)</f>
        <v>2010</v>
      </c>
      <c r="AT2566" s="139" t="str">
        <f>LEFT(B2566,6)</f>
        <v>201001</v>
      </c>
    </row>
    <row r="2567" spans="2:46" x14ac:dyDescent="0.25">
      <c r="B2567" s="11">
        <f>'Market Data'!B2553</f>
        <v>20100111</v>
      </c>
      <c r="C2567" s="2">
        <f>'Market Data'!C2553</f>
        <v>6353.5</v>
      </c>
      <c r="D2567" s="2">
        <f>'Market Data'!D2553</f>
        <v>6369</v>
      </c>
      <c r="E2567" s="2">
        <f>'Market Data'!E2553</f>
        <v>6304.5</v>
      </c>
      <c r="F2567" s="12">
        <f>'Market Data'!F2553</f>
        <v>6315</v>
      </c>
      <c r="H2567" s="151">
        <f t="shared" si="375"/>
        <v>2549</v>
      </c>
      <c r="I2567" s="244">
        <f ca="1">IF($H2567&lt;($J$6+1),"",PFE(OFFSET($F2567,0,0,-$J$6)))</f>
        <v>9.987183142234253E-2</v>
      </c>
      <c r="J2567" s="19"/>
      <c r="K2567" s="139" t="str">
        <f t="shared" ca="1" si="376"/>
        <v>Long</v>
      </c>
      <c r="L2567" s="243" t="e">
        <f t="shared" ca="1" si="371"/>
        <v>#N/A</v>
      </c>
      <c r="M2567" s="242" t="e">
        <f t="shared" ca="1" si="372"/>
        <v>#N/A</v>
      </c>
      <c r="N2567" s="20"/>
      <c r="O2567" s="74">
        <f t="shared" ca="1" si="377"/>
        <v>1</v>
      </c>
      <c r="P2567" s="75">
        <f t="shared" ca="1" si="369"/>
        <v>0</v>
      </c>
      <c r="Q2567" s="76" t="str">
        <f t="shared" ca="1" si="373"/>
        <v/>
      </c>
      <c r="R2567" s="75"/>
      <c r="S2567" s="77">
        <f t="shared" ca="1" si="370"/>
        <v>1</v>
      </c>
      <c r="T2567" s="78"/>
      <c r="U2567" s="81">
        <f t="shared" ca="1" si="378"/>
        <v>262.5</v>
      </c>
      <c r="V2567" s="82">
        <f t="shared" ca="1" si="374"/>
        <v>249931.37999999968</v>
      </c>
      <c r="W2567" s="50"/>
      <c r="X2567" s="50"/>
      <c r="Y2567" s="50"/>
      <c r="Z2567" s="50"/>
      <c r="AA2567" s="50"/>
      <c r="AG2567" s="50"/>
      <c r="AH2567" s="50"/>
      <c r="AI2567" s="50"/>
      <c r="AJ2567" s="50"/>
      <c r="AK2567" s="50"/>
      <c r="AL2567" s="50"/>
      <c r="AM2567" s="50"/>
      <c r="AN2567" s="50"/>
      <c r="AO2567" s="50"/>
      <c r="AP2567" s="138" t="str">
        <f>IF(NOT($AS2567=$AS2568),ROW(),"")</f>
        <v/>
      </c>
      <c r="AQ2567" s="20" t="str">
        <f>IF(NOT(AS2567=AS2568),AS2568,"")</f>
        <v/>
      </c>
      <c r="AR2567" s="20" t="str">
        <f>INDEX($AB$15:$AM$15,MATCH($AS2567,$AB$11:$AM$11,0))</f>
        <v>out</v>
      </c>
      <c r="AS2567" s="20" t="str">
        <f>LEFT(AT2567,4)</f>
        <v>2010</v>
      </c>
      <c r="AT2567" s="139" t="str">
        <f>LEFT(B2567,6)</f>
        <v>201001</v>
      </c>
    </row>
    <row r="2568" spans="2:46" x14ac:dyDescent="0.25">
      <c r="B2568" s="11">
        <f>'Market Data'!B2554</f>
        <v>20100112</v>
      </c>
      <c r="C2568" s="2">
        <f>'Market Data'!C2554</f>
        <v>6324.5</v>
      </c>
      <c r="D2568" s="2">
        <f>'Market Data'!D2554</f>
        <v>6330</v>
      </c>
      <c r="E2568" s="2">
        <f>'Market Data'!E2554</f>
        <v>6191</v>
      </c>
      <c r="F2568" s="12">
        <f>'Market Data'!F2554</f>
        <v>6195.5</v>
      </c>
      <c r="H2568" s="151">
        <f t="shared" si="375"/>
        <v>2550</v>
      </c>
      <c r="I2568" s="244">
        <f ca="1">IF($H2568&lt;($J$6+1),"",PFE(OFFSET($F2568,0,0,-$J$6)))</f>
        <v>7.0304110155381294E-2</v>
      </c>
      <c r="J2568" s="19"/>
      <c r="K2568" s="139" t="str">
        <f t="shared" ca="1" si="376"/>
        <v>Long</v>
      </c>
      <c r="L2568" s="243" t="e">
        <f t="shared" ca="1" si="371"/>
        <v>#N/A</v>
      </c>
      <c r="M2568" s="242" t="e">
        <f t="shared" ca="1" si="372"/>
        <v>#N/A</v>
      </c>
      <c r="N2568" s="20"/>
      <c r="O2568" s="74">
        <f t="shared" ca="1" si="377"/>
        <v>1</v>
      </c>
      <c r="P2568" s="75">
        <f t="shared" ca="1" si="369"/>
        <v>0</v>
      </c>
      <c r="Q2568" s="76" t="str">
        <f t="shared" ca="1" si="373"/>
        <v/>
      </c>
      <c r="R2568" s="75"/>
      <c r="S2568" s="77">
        <f t="shared" ca="1" si="370"/>
        <v>1</v>
      </c>
      <c r="T2568" s="78"/>
      <c r="U2568" s="81">
        <f t="shared" ca="1" si="378"/>
        <v>-4182.5</v>
      </c>
      <c r="V2568" s="82">
        <f t="shared" ca="1" si="374"/>
        <v>245748.87999999968</v>
      </c>
      <c r="W2568" s="50"/>
      <c r="X2568" s="50"/>
      <c r="Y2568" s="50"/>
      <c r="Z2568" s="50"/>
      <c r="AA2568" s="50"/>
      <c r="AG2568" s="50"/>
      <c r="AH2568" s="50"/>
      <c r="AI2568" s="50"/>
      <c r="AJ2568" s="50"/>
      <c r="AK2568" s="50"/>
      <c r="AL2568" s="50"/>
      <c r="AM2568" s="50"/>
      <c r="AN2568" s="50"/>
      <c r="AO2568" s="50"/>
      <c r="AP2568" s="138" t="str">
        <f>IF(NOT($AS2568=$AS2569),ROW(),"")</f>
        <v/>
      </c>
      <c r="AQ2568" s="20" t="str">
        <f>IF(NOT(AS2568=AS2569),AS2569,"")</f>
        <v/>
      </c>
      <c r="AR2568" s="20" t="str">
        <f>INDEX($AB$15:$AM$15,MATCH($AS2568,$AB$11:$AM$11,0))</f>
        <v>out</v>
      </c>
      <c r="AS2568" s="20" t="str">
        <f>LEFT(AT2568,4)</f>
        <v>2010</v>
      </c>
      <c r="AT2568" s="139" t="str">
        <f>LEFT(B2568,6)</f>
        <v>201001</v>
      </c>
    </row>
    <row r="2569" spans="2:46" x14ac:dyDescent="0.25">
      <c r="B2569" s="11">
        <f>'Market Data'!B2555</f>
        <v>20100113</v>
      </c>
      <c r="C2569" s="2">
        <f>'Market Data'!C2555</f>
        <v>6214</v>
      </c>
      <c r="D2569" s="2">
        <f>'Market Data'!D2555</f>
        <v>6273.5</v>
      </c>
      <c r="E2569" s="2">
        <f>'Market Data'!E2555</f>
        <v>6199.5</v>
      </c>
      <c r="F2569" s="12">
        <f>'Market Data'!F2555</f>
        <v>6266</v>
      </c>
      <c r="H2569" s="151">
        <f t="shared" si="375"/>
        <v>2551</v>
      </c>
      <c r="I2569" s="244">
        <f ca="1">IF($H2569&lt;($J$6+1),"",PFE(OFFSET($F2569,0,0,-$J$6)))</f>
        <v>8.3225457574960096E-2</v>
      </c>
      <c r="J2569" s="19"/>
      <c r="K2569" s="139" t="str">
        <f t="shared" ca="1" si="376"/>
        <v>Long</v>
      </c>
      <c r="L2569" s="243" t="e">
        <f t="shared" ca="1" si="371"/>
        <v>#N/A</v>
      </c>
      <c r="M2569" s="242" t="e">
        <f t="shared" ca="1" si="372"/>
        <v>#N/A</v>
      </c>
      <c r="N2569" s="20"/>
      <c r="O2569" s="74">
        <f t="shared" ca="1" si="377"/>
        <v>1</v>
      </c>
      <c r="P2569" s="75">
        <f t="shared" ca="1" si="369"/>
        <v>0</v>
      </c>
      <c r="Q2569" s="76" t="str">
        <f t="shared" ca="1" si="373"/>
        <v/>
      </c>
      <c r="R2569" s="75"/>
      <c r="S2569" s="77">
        <f t="shared" ca="1" si="370"/>
        <v>1</v>
      </c>
      <c r="T2569" s="78"/>
      <c r="U2569" s="81">
        <f t="shared" ca="1" si="378"/>
        <v>2467.5</v>
      </c>
      <c r="V2569" s="82">
        <f t="shared" ca="1" si="374"/>
        <v>248216.37999999968</v>
      </c>
      <c r="W2569" s="50"/>
      <c r="X2569" s="50"/>
      <c r="Y2569" s="50"/>
      <c r="Z2569" s="50"/>
      <c r="AA2569" s="50"/>
      <c r="AG2569" s="50"/>
      <c r="AH2569" s="50"/>
      <c r="AI2569" s="50"/>
      <c r="AJ2569" s="50"/>
      <c r="AK2569" s="50"/>
      <c r="AL2569" s="50"/>
      <c r="AM2569" s="50"/>
      <c r="AN2569" s="50"/>
      <c r="AO2569" s="50"/>
      <c r="AP2569" s="138" t="str">
        <f>IF(NOT($AS2569=$AS2570),ROW(),"")</f>
        <v/>
      </c>
      <c r="AQ2569" s="20" t="str">
        <f>IF(NOT(AS2569=AS2570),AS2570,"")</f>
        <v/>
      </c>
      <c r="AR2569" s="20" t="str">
        <f>INDEX($AB$15:$AM$15,MATCH($AS2569,$AB$11:$AM$11,0))</f>
        <v>out</v>
      </c>
      <c r="AS2569" s="20" t="str">
        <f>LEFT(AT2569,4)</f>
        <v>2010</v>
      </c>
      <c r="AT2569" s="139" t="str">
        <f>LEFT(B2569,6)</f>
        <v>201001</v>
      </c>
    </row>
    <row r="2570" spans="2:46" x14ac:dyDescent="0.25">
      <c r="B2570" s="11">
        <f>'Market Data'!B2556</f>
        <v>20100114</v>
      </c>
      <c r="C2570" s="2">
        <f>'Market Data'!C2556</f>
        <v>6280</v>
      </c>
      <c r="D2570" s="2">
        <f>'Market Data'!D2556</f>
        <v>6285</v>
      </c>
      <c r="E2570" s="2">
        <f>'Market Data'!E2556</f>
        <v>6223.5</v>
      </c>
      <c r="F2570" s="12">
        <f>'Market Data'!F2556</f>
        <v>6266</v>
      </c>
      <c r="H2570" s="151">
        <f t="shared" si="375"/>
        <v>2552</v>
      </c>
      <c r="I2570" s="244">
        <f ca="1">IF($H2570&lt;($J$6+1),"",PFE(OFFSET($F2570,0,0,-$J$6)))</f>
        <v>7.9024519859960063E-2</v>
      </c>
      <c r="J2570" s="19"/>
      <c r="K2570" s="139" t="str">
        <f t="shared" ca="1" si="376"/>
        <v>Long</v>
      </c>
      <c r="L2570" s="243" t="e">
        <f t="shared" ca="1" si="371"/>
        <v>#N/A</v>
      </c>
      <c r="M2570" s="242" t="e">
        <f t="shared" ca="1" si="372"/>
        <v>#N/A</v>
      </c>
      <c r="N2570" s="20"/>
      <c r="O2570" s="74">
        <f t="shared" ca="1" si="377"/>
        <v>1</v>
      </c>
      <c r="P2570" s="75">
        <f t="shared" ca="1" si="369"/>
        <v>0</v>
      </c>
      <c r="Q2570" s="76" t="str">
        <f t="shared" ca="1" si="373"/>
        <v/>
      </c>
      <c r="R2570" s="75"/>
      <c r="S2570" s="77">
        <f t="shared" ca="1" si="370"/>
        <v>1</v>
      </c>
      <c r="T2570" s="78"/>
      <c r="U2570" s="81">
        <f t="shared" ca="1" si="378"/>
        <v>0</v>
      </c>
      <c r="V2570" s="82">
        <f t="shared" ca="1" si="374"/>
        <v>248216.37999999968</v>
      </c>
      <c r="W2570" s="50"/>
      <c r="X2570" s="50"/>
      <c r="Y2570" s="50"/>
      <c r="Z2570" s="50"/>
      <c r="AA2570" s="50"/>
      <c r="AG2570" s="50"/>
      <c r="AH2570" s="50"/>
      <c r="AI2570" s="50"/>
      <c r="AJ2570" s="50"/>
      <c r="AK2570" s="50"/>
      <c r="AL2570" s="50"/>
      <c r="AM2570" s="50"/>
      <c r="AN2570" s="50"/>
      <c r="AO2570" s="50"/>
      <c r="AP2570" s="138" t="str">
        <f>IF(NOT($AS2570=$AS2571),ROW(),"")</f>
        <v/>
      </c>
      <c r="AQ2570" s="20" t="str">
        <f>IF(NOT(AS2570=AS2571),AS2571,"")</f>
        <v/>
      </c>
      <c r="AR2570" s="20" t="str">
        <f>INDEX($AB$15:$AM$15,MATCH($AS2570,$AB$11:$AM$11,0))</f>
        <v>out</v>
      </c>
      <c r="AS2570" s="20" t="str">
        <f>LEFT(AT2570,4)</f>
        <v>2010</v>
      </c>
      <c r="AT2570" s="139" t="str">
        <f>LEFT(B2570,6)</f>
        <v>201001</v>
      </c>
    </row>
    <row r="2571" spans="2:46" x14ac:dyDescent="0.25">
      <c r="B2571" s="11">
        <f>'Market Data'!B2557</f>
        <v>20100115</v>
      </c>
      <c r="C2571" s="2">
        <f>'Market Data'!C2557</f>
        <v>6264</v>
      </c>
      <c r="D2571" s="2">
        <f>'Market Data'!D2557</f>
        <v>6301.5</v>
      </c>
      <c r="E2571" s="2">
        <f>'Market Data'!E2557</f>
        <v>6132.5</v>
      </c>
      <c r="F2571" s="12">
        <f>'Market Data'!F2557</f>
        <v>6140.5</v>
      </c>
      <c r="H2571" s="151">
        <f t="shared" si="375"/>
        <v>2553</v>
      </c>
      <c r="I2571" s="244">
        <f ca="1">IF($H2571&lt;($J$6+1),"",PFE(OFFSET($F2571,0,0,-$J$6)))</f>
        <v>3.7379724137265043E-2</v>
      </c>
      <c r="J2571" s="19"/>
      <c r="K2571" s="139" t="str">
        <f t="shared" ca="1" si="376"/>
        <v>Long</v>
      </c>
      <c r="L2571" s="243" t="e">
        <f t="shared" ca="1" si="371"/>
        <v>#N/A</v>
      </c>
      <c r="M2571" s="242" t="e">
        <f t="shared" ca="1" si="372"/>
        <v>#N/A</v>
      </c>
      <c r="N2571" s="20"/>
      <c r="O2571" s="74">
        <f t="shared" ca="1" si="377"/>
        <v>1</v>
      </c>
      <c r="P2571" s="75">
        <f t="shared" ca="1" si="369"/>
        <v>0</v>
      </c>
      <c r="Q2571" s="76" t="str">
        <f t="shared" ca="1" si="373"/>
        <v/>
      </c>
      <c r="R2571" s="75"/>
      <c r="S2571" s="77">
        <f t="shared" ca="1" si="370"/>
        <v>1</v>
      </c>
      <c r="T2571" s="78"/>
      <c r="U2571" s="81">
        <f t="shared" ca="1" si="378"/>
        <v>-4392.5</v>
      </c>
      <c r="V2571" s="82">
        <f t="shared" ca="1" si="374"/>
        <v>243823.87999999968</v>
      </c>
      <c r="W2571" s="50"/>
      <c r="X2571" s="50"/>
      <c r="Y2571" s="50"/>
      <c r="Z2571" s="50"/>
      <c r="AA2571" s="50"/>
      <c r="AG2571" s="50"/>
      <c r="AH2571" s="50"/>
      <c r="AI2571" s="50"/>
      <c r="AJ2571" s="50"/>
      <c r="AK2571" s="50"/>
      <c r="AL2571" s="50"/>
      <c r="AM2571" s="50"/>
      <c r="AN2571" s="50"/>
      <c r="AO2571" s="50"/>
      <c r="AP2571" s="138" t="str">
        <f>IF(NOT($AS2571=$AS2572),ROW(),"")</f>
        <v/>
      </c>
      <c r="AQ2571" s="20" t="str">
        <f>IF(NOT(AS2571=AS2572),AS2572,"")</f>
        <v/>
      </c>
      <c r="AR2571" s="20" t="str">
        <f>INDEX($AB$15:$AM$15,MATCH($AS2571,$AB$11:$AM$11,0))</f>
        <v>out</v>
      </c>
      <c r="AS2571" s="20" t="str">
        <f>LEFT(AT2571,4)</f>
        <v>2010</v>
      </c>
      <c r="AT2571" s="139" t="str">
        <f>LEFT(B2571,6)</f>
        <v>201001</v>
      </c>
    </row>
    <row r="2572" spans="2:46" x14ac:dyDescent="0.25">
      <c r="B2572" s="11">
        <f>'Market Data'!B2558</f>
        <v>20100118</v>
      </c>
      <c r="C2572" s="2">
        <f>'Market Data'!C2558</f>
        <v>6178.5</v>
      </c>
      <c r="D2572" s="2">
        <f>'Market Data'!D2558</f>
        <v>6196.5</v>
      </c>
      <c r="E2572" s="2">
        <f>'Market Data'!E2558</f>
        <v>6151</v>
      </c>
      <c r="F2572" s="12">
        <f>'Market Data'!F2558</f>
        <v>6189.5</v>
      </c>
      <c r="H2572" s="151">
        <f t="shared" si="375"/>
        <v>2554</v>
      </c>
      <c r="I2572" s="244">
        <f ca="1">IF($H2572&lt;($J$6+1),"",PFE(OFFSET($F2572,0,0,-$J$6)))</f>
        <v>4.8635110532789912E-2</v>
      </c>
      <c r="J2572" s="19"/>
      <c r="K2572" s="139" t="str">
        <f t="shared" ca="1" si="376"/>
        <v>Long</v>
      </c>
      <c r="L2572" s="243" t="e">
        <f t="shared" ca="1" si="371"/>
        <v>#N/A</v>
      </c>
      <c r="M2572" s="242" t="e">
        <f t="shared" ca="1" si="372"/>
        <v>#N/A</v>
      </c>
      <c r="N2572" s="20"/>
      <c r="O2572" s="74">
        <f t="shared" ca="1" si="377"/>
        <v>1</v>
      </c>
      <c r="P2572" s="75">
        <f t="shared" ca="1" si="369"/>
        <v>0</v>
      </c>
      <c r="Q2572" s="76" t="str">
        <f t="shared" ca="1" si="373"/>
        <v/>
      </c>
      <c r="R2572" s="75"/>
      <c r="S2572" s="77">
        <f t="shared" ca="1" si="370"/>
        <v>1</v>
      </c>
      <c r="T2572" s="78"/>
      <c r="U2572" s="81">
        <f t="shared" ca="1" si="378"/>
        <v>1715</v>
      </c>
      <c r="V2572" s="82">
        <f t="shared" ca="1" si="374"/>
        <v>245538.87999999968</v>
      </c>
      <c r="W2572" s="50"/>
      <c r="X2572" s="50"/>
      <c r="Y2572" s="50"/>
      <c r="Z2572" s="50"/>
      <c r="AA2572" s="50"/>
      <c r="AG2572" s="50"/>
      <c r="AH2572" s="50"/>
      <c r="AI2572" s="50"/>
      <c r="AJ2572" s="50"/>
      <c r="AK2572" s="50"/>
      <c r="AL2572" s="50"/>
      <c r="AM2572" s="50"/>
      <c r="AN2572" s="50"/>
      <c r="AO2572" s="50"/>
      <c r="AP2572" s="138" t="str">
        <f>IF(NOT($AS2572=$AS2573),ROW(),"")</f>
        <v/>
      </c>
      <c r="AQ2572" s="20" t="str">
        <f>IF(NOT(AS2572=AS2573),AS2573,"")</f>
        <v/>
      </c>
      <c r="AR2572" s="20" t="str">
        <f>INDEX($AB$15:$AM$15,MATCH($AS2572,$AB$11:$AM$11,0))</f>
        <v>out</v>
      </c>
      <c r="AS2572" s="20" t="str">
        <f>LEFT(AT2572,4)</f>
        <v>2010</v>
      </c>
      <c r="AT2572" s="139" t="str">
        <f>LEFT(B2572,6)</f>
        <v>201001</v>
      </c>
    </row>
    <row r="2573" spans="2:46" x14ac:dyDescent="0.25">
      <c r="B2573" s="11">
        <f>'Market Data'!B2559</f>
        <v>20100119</v>
      </c>
      <c r="C2573" s="2">
        <f>'Market Data'!C2559</f>
        <v>6173.5</v>
      </c>
      <c r="D2573" s="2">
        <f>'Market Data'!D2559</f>
        <v>6266.5</v>
      </c>
      <c r="E2573" s="2">
        <f>'Market Data'!E2559</f>
        <v>6120.5</v>
      </c>
      <c r="F2573" s="12">
        <f>'Market Data'!F2559</f>
        <v>6261</v>
      </c>
      <c r="H2573" s="151">
        <f t="shared" si="375"/>
        <v>2555</v>
      </c>
      <c r="I2573" s="244">
        <f ca="1">IF($H2573&lt;($J$6+1),"",PFE(OFFSET($F2573,0,0,-$J$6)))</f>
        <v>5.8012170482348795E-2</v>
      </c>
      <c r="J2573" s="19"/>
      <c r="K2573" s="139" t="str">
        <f t="shared" ca="1" si="376"/>
        <v>Long</v>
      </c>
      <c r="L2573" s="243" t="e">
        <f t="shared" ca="1" si="371"/>
        <v>#N/A</v>
      </c>
      <c r="M2573" s="242" t="e">
        <f t="shared" ca="1" si="372"/>
        <v>#N/A</v>
      </c>
      <c r="N2573" s="20"/>
      <c r="O2573" s="74">
        <f t="shared" ca="1" si="377"/>
        <v>1</v>
      </c>
      <c r="P2573" s="75">
        <f t="shared" ca="1" si="369"/>
        <v>0</v>
      </c>
      <c r="Q2573" s="76" t="str">
        <f t="shared" ca="1" si="373"/>
        <v/>
      </c>
      <c r="R2573" s="75"/>
      <c r="S2573" s="77">
        <f t="shared" ca="1" si="370"/>
        <v>1</v>
      </c>
      <c r="T2573" s="78"/>
      <c r="U2573" s="81">
        <f t="shared" ca="1" si="378"/>
        <v>2502.5</v>
      </c>
      <c r="V2573" s="82">
        <f t="shared" ca="1" si="374"/>
        <v>248041.37999999968</v>
      </c>
      <c r="W2573" s="50"/>
      <c r="X2573" s="50"/>
      <c r="Y2573" s="50"/>
      <c r="Z2573" s="50"/>
      <c r="AA2573" s="50"/>
      <c r="AG2573" s="50"/>
      <c r="AH2573" s="50"/>
      <c r="AI2573" s="50"/>
      <c r="AJ2573" s="50"/>
      <c r="AK2573" s="50"/>
      <c r="AL2573" s="50"/>
      <c r="AM2573" s="50"/>
      <c r="AN2573" s="50"/>
      <c r="AO2573" s="50"/>
      <c r="AP2573" s="138" t="str">
        <f>IF(NOT($AS2573=$AS2574),ROW(),"")</f>
        <v/>
      </c>
      <c r="AQ2573" s="20" t="str">
        <f>IF(NOT(AS2573=AS2574),AS2574,"")</f>
        <v/>
      </c>
      <c r="AR2573" s="20" t="str">
        <f>INDEX($AB$15:$AM$15,MATCH($AS2573,$AB$11:$AM$11,0))</f>
        <v>out</v>
      </c>
      <c r="AS2573" s="20" t="str">
        <f>LEFT(AT2573,4)</f>
        <v>2010</v>
      </c>
      <c r="AT2573" s="139" t="str">
        <f>LEFT(B2573,6)</f>
        <v>201001</v>
      </c>
    </row>
    <row r="2574" spans="2:46" x14ac:dyDescent="0.25">
      <c r="B2574" s="11">
        <f>'Market Data'!B2560</f>
        <v>20100120</v>
      </c>
      <c r="C2574" s="2">
        <f>'Market Data'!C2560</f>
        <v>6234.5</v>
      </c>
      <c r="D2574" s="2">
        <f>'Market Data'!D2560</f>
        <v>6246</v>
      </c>
      <c r="E2574" s="2">
        <f>'Market Data'!E2560</f>
        <v>6103</v>
      </c>
      <c r="F2574" s="12">
        <f>'Market Data'!F2560</f>
        <v>6129.5</v>
      </c>
      <c r="H2574" s="151">
        <f t="shared" si="375"/>
        <v>2556</v>
      </c>
      <c r="I2574" s="244">
        <f ca="1">IF($H2574&lt;($J$6+1),"",PFE(OFFSET($F2574,0,0,-$J$6)))</f>
        <v>4.216926427561387E-2</v>
      </c>
      <c r="J2574" s="19"/>
      <c r="K2574" s="139" t="str">
        <f t="shared" ca="1" si="376"/>
        <v>Long</v>
      </c>
      <c r="L2574" s="243" t="e">
        <f t="shared" ca="1" si="371"/>
        <v>#N/A</v>
      </c>
      <c r="M2574" s="242" t="e">
        <f t="shared" ca="1" si="372"/>
        <v>#N/A</v>
      </c>
      <c r="N2574" s="20"/>
      <c r="O2574" s="74">
        <f t="shared" ca="1" si="377"/>
        <v>1</v>
      </c>
      <c r="P2574" s="75">
        <f t="shared" ca="1" si="369"/>
        <v>0</v>
      </c>
      <c r="Q2574" s="76" t="str">
        <f t="shared" ca="1" si="373"/>
        <v/>
      </c>
      <c r="R2574" s="75"/>
      <c r="S2574" s="77">
        <f t="shared" ca="1" si="370"/>
        <v>1</v>
      </c>
      <c r="T2574" s="78"/>
      <c r="U2574" s="81">
        <f t="shared" ca="1" si="378"/>
        <v>-4602.5</v>
      </c>
      <c r="V2574" s="82">
        <f t="shared" ca="1" si="374"/>
        <v>243438.87999999968</v>
      </c>
      <c r="W2574" s="50"/>
      <c r="X2574" s="50"/>
      <c r="Y2574" s="50"/>
      <c r="Z2574" s="50"/>
      <c r="AA2574" s="50"/>
      <c r="AG2574" s="50"/>
      <c r="AH2574" s="50"/>
      <c r="AI2574" s="50"/>
      <c r="AJ2574" s="50"/>
      <c r="AK2574" s="50"/>
      <c r="AL2574" s="50"/>
      <c r="AM2574" s="50"/>
      <c r="AN2574" s="50"/>
      <c r="AO2574" s="50"/>
      <c r="AP2574" s="138" t="str">
        <f>IF(NOT($AS2574=$AS2575),ROW(),"")</f>
        <v/>
      </c>
      <c r="AQ2574" s="20" t="str">
        <f>IF(NOT(AS2574=AS2575),AS2575,"")</f>
        <v/>
      </c>
      <c r="AR2574" s="20" t="str">
        <f>INDEX($AB$15:$AM$15,MATCH($AS2574,$AB$11:$AM$11,0))</f>
        <v>out</v>
      </c>
      <c r="AS2574" s="20" t="str">
        <f>LEFT(AT2574,4)</f>
        <v>2010</v>
      </c>
      <c r="AT2574" s="139" t="str">
        <f>LEFT(B2574,6)</f>
        <v>201001</v>
      </c>
    </row>
    <row r="2575" spans="2:46" x14ac:dyDescent="0.25">
      <c r="B2575" s="11">
        <f>'Market Data'!B2561</f>
        <v>20100121</v>
      </c>
      <c r="C2575" s="2">
        <f>'Market Data'!C2561</f>
        <v>6174.5</v>
      </c>
      <c r="D2575" s="2">
        <f>'Market Data'!D2561</f>
        <v>6182.5</v>
      </c>
      <c r="E2575" s="2">
        <f>'Market Data'!E2561</f>
        <v>5958</v>
      </c>
      <c r="F2575" s="12">
        <f>'Market Data'!F2561</f>
        <v>5986</v>
      </c>
      <c r="H2575" s="151">
        <f t="shared" si="375"/>
        <v>2557</v>
      </c>
      <c r="I2575" s="244">
        <f ca="1">IF($H2575&lt;($J$6+1),"",PFE(OFFSET($F2575,0,0,-$J$6)))</f>
        <v>-1.7013005543592814E-2</v>
      </c>
      <c r="J2575" s="19"/>
      <c r="K2575" s="139" t="str">
        <f t="shared" ca="1" si="376"/>
        <v>Short</v>
      </c>
      <c r="L2575" s="243" t="e">
        <f t="shared" ca="1" si="371"/>
        <v>#N/A</v>
      </c>
      <c r="M2575" s="242">
        <f t="shared" ca="1" si="372"/>
        <v>5986</v>
      </c>
      <c r="N2575" s="20"/>
      <c r="O2575" s="74">
        <f t="shared" ca="1" si="377"/>
        <v>-1</v>
      </c>
      <c r="P2575" s="75">
        <f t="shared" ca="1" si="369"/>
        <v>-2</v>
      </c>
      <c r="Q2575" s="76" t="str">
        <f t="shared" ca="1" si="373"/>
        <v>Fill</v>
      </c>
      <c r="R2575" s="75"/>
      <c r="S2575" s="77">
        <f t="shared" ca="1" si="370"/>
        <v>1</v>
      </c>
      <c r="T2575" s="78"/>
      <c r="U2575" s="81">
        <f t="shared" ca="1" si="378"/>
        <v>-5022.5</v>
      </c>
      <c r="V2575" s="82">
        <f t="shared" ca="1" si="374"/>
        <v>238416.37999999968</v>
      </c>
      <c r="W2575" s="50"/>
      <c r="X2575" s="50"/>
      <c r="Y2575" s="50"/>
      <c r="Z2575" s="50"/>
      <c r="AA2575" s="50"/>
      <c r="AG2575" s="50"/>
      <c r="AH2575" s="50"/>
      <c r="AI2575" s="50"/>
      <c r="AJ2575" s="50"/>
      <c r="AK2575" s="50"/>
      <c r="AL2575" s="50"/>
      <c r="AM2575" s="50"/>
      <c r="AN2575" s="50"/>
      <c r="AO2575" s="50"/>
      <c r="AP2575" s="138" t="str">
        <f>IF(NOT($AS2575=$AS2576),ROW(),"")</f>
        <v/>
      </c>
      <c r="AQ2575" s="20" t="str">
        <f>IF(NOT(AS2575=AS2576),AS2576,"")</f>
        <v/>
      </c>
      <c r="AR2575" s="20" t="str">
        <f>INDEX($AB$15:$AM$15,MATCH($AS2575,$AB$11:$AM$11,0))</f>
        <v>out</v>
      </c>
      <c r="AS2575" s="20" t="str">
        <f>LEFT(AT2575,4)</f>
        <v>2010</v>
      </c>
      <c r="AT2575" s="139" t="str">
        <f>LEFT(B2575,6)</f>
        <v>201001</v>
      </c>
    </row>
    <row r="2576" spans="2:46" x14ac:dyDescent="0.25">
      <c r="B2576" s="11">
        <f>'Market Data'!B2562</f>
        <v>20100122</v>
      </c>
      <c r="C2576" s="2">
        <f>'Market Data'!C2562</f>
        <v>5994.5</v>
      </c>
      <c r="D2576" s="2">
        <f>'Market Data'!D2562</f>
        <v>6013</v>
      </c>
      <c r="E2576" s="2">
        <f>'Market Data'!E2562</f>
        <v>5909.5</v>
      </c>
      <c r="F2576" s="12">
        <f>'Market Data'!F2562</f>
        <v>5929.5</v>
      </c>
      <c r="H2576" s="151">
        <f t="shared" si="375"/>
        <v>2558</v>
      </c>
      <c r="I2576" s="244">
        <f ca="1">IF($H2576&lt;($J$6+1),"",PFE(OFFSET($F2576,0,0,-$J$6)))</f>
        <v>-2.1698553518637431E-2</v>
      </c>
      <c r="J2576" s="19"/>
      <c r="K2576" s="139" t="str">
        <f t="shared" ca="1" si="376"/>
        <v>Short</v>
      </c>
      <c r="L2576" s="243" t="e">
        <f t="shared" ca="1" si="371"/>
        <v>#N/A</v>
      </c>
      <c r="M2576" s="242" t="e">
        <f t="shared" ca="1" si="372"/>
        <v>#N/A</v>
      </c>
      <c r="N2576" s="20"/>
      <c r="O2576" s="74">
        <f t="shared" ca="1" si="377"/>
        <v>-1</v>
      </c>
      <c r="P2576" s="75">
        <f t="shared" ca="1" si="369"/>
        <v>0</v>
      </c>
      <c r="Q2576" s="76" t="str">
        <f t="shared" ca="1" si="373"/>
        <v/>
      </c>
      <c r="R2576" s="75"/>
      <c r="S2576" s="77">
        <f t="shared" ca="1" si="370"/>
        <v>-1</v>
      </c>
      <c r="T2576" s="78"/>
      <c r="U2576" s="81">
        <f t="shared" ca="1" si="378"/>
        <v>2390.58</v>
      </c>
      <c r="V2576" s="82">
        <f t="shared" ca="1" si="374"/>
        <v>240806.95999999967</v>
      </c>
      <c r="W2576" s="50"/>
      <c r="X2576" s="50"/>
      <c r="Y2576" s="50"/>
      <c r="Z2576" s="50"/>
      <c r="AA2576" s="50"/>
      <c r="AG2576" s="50"/>
      <c r="AH2576" s="50"/>
      <c r="AI2576" s="50"/>
      <c r="AJ2576" s="50"/>
      <c r="AK2576" s="50"/>
      <c r="AL2576" s="50"/>
      <c r="AM2576" s="50"/>
      <c r="AN2576" s="50"/>
      <c r="AO2576" s="50"/>
      <c r="AP2576" s="138" t="str">
        <f>IF(NOT($AS2576=$AS2577),ROW(),"")</f>
        <v/>
      </c>
      <c r="AQ2576" s="20" t="str">
        <f>IF(NOT(AS2576=AS2577),AS2577,"")</f>
        <v/>
      </c>
      <c r="AR2576" s="20" t="str">
        <f>INDEX($AB$15:$AM$15,MATCH($AS2576,$AB$11:$AM$11,0))</f>
        <v>out</v>
      </c>
      <c r="AS2576" s="20" t="str">
        <f>LEFT(AT2576,4)</f>
        <v>2010</v>
      </c>
      <c r="AT2576" s="139" t="str">
        <f>LEFT(B2576,6)</f>
        <v>201001</v>
      </c>
    </row>
    <row r="2577" spans="2:46" x14ac:dyDescent="0.25">
      <c r="B2577" s="11">
        <f>'Market Data'!B2563</f>
        <v>20100125</v>
      </c>
      <c r="C2577" s="2">
        <f>'Market Data'!C2563</f>
        <v>5886.5</v>
      </c>
      <c r="D2577" s="2">
        <f>'Market Data'!D2563</f>
        <v>5965.5</v>
      </c>
      <c r="E2577" s="2">
        <f>'Market Data'!E2563</f>
        <v>5881</v>
      </c>
      <c r="F2577" s="12">
        <f>'Market Data'!F2563</f>
        <v>5912.5</v>
      </c>
      <c r="H2577" s="151">
        <f t="shared" si="375"/>
        <v>2559</v>
      </c>
      <c r="I2577" s="244">
        <f ca="1">IF($H2577&lt;($J$6+1),"",PFE(OFFSET($F2577,0,0,-$J$6)))</f>
        <v>1.8819793915816029E-2</v>
      </c>
      <c r="J2577" s="19"/>
      <c r="K2577" s="139" t="str">
        <f t="shared" ca="1" si="376"/>
        <v>Long</v>
      </c>
      <c r="L2577" s="243">
        <f t="shared" ca="1" si="371"/>
        <v>5912.5</v>
      </c>
      <c r="M2577" s="242" t="e">
        <f t="shared" ca="1" si="372"/>
        <v>#N/A</v>
      </c>
      <c r="N2577" s="20"/>
      <c r="O2577" s="74">
        <f t="shared" ca="1" si="377"/>
        <v>1</v>
      </c>
      <c r="P2577" s="75">
        <f t="shared" ref="P2577:P2640" ca="1" si="379">$O2577-S2577</f>
        <v>2</v>
      </c>
      <c r="Q2577" s="76" t="str">
        <f t="shared" ca="1" si="373"/>
        <v>Fill</v>
      </c>
      <c r="R2577" s="75"/>
      <c r="S2577" s="77">
        <f t="shared" ca="1" si="370"/>
        <v>-1</v>
      </c>
      <c r="T2577" s="78"/>
      <c r="U2577" s="81">
        <f t="shared" ca="1" si="378"/>
        <v>595</v>
      </c>
      <c r="V2577" s="82">
        <f t="shared" ca="1" si="374"/>
        <v>241401.95999999967</v>
      </c>
      <c r="W2577" s="50"/>
      <c r="X2577" s="50"/>
      <c r="Y2577" s="50"/>
      <c r="Z2577" s="50"/>
      <c r="AA2577" s="50"/>
      <c r="AG2577" s="50"/>
      <c r="AH2577" s="50"/>
      <c r="AI2577" s="50"/>
      <c r="AJ2577" s="50"/>
      <c r="AK2577" s="50"/>
      <c r="AL2577" s="50"/>
      <c r="AM2577" s="50"/>
      <c r="AN2577" s="50"/>
      <c r="AO2577" s="50"/>
      <c r="AP2577" s="138" t="str">
        <f>IF(NOT($AS2577=$AS2578),ROW(),"")</f>
        <v/>
      </c>
      <c r="AQ2577" s="20" t="str">
        <f>IF(NOT(AS2577=AS2578),AS2578,"")</f>
        <v/>
      </c>
      <c r="AR2577" s="20" t="str">
        <f>INDEX($AB$15:$AM$15,MATCH($AS2577,$AB$11:$AM$11,0))</f>
        <v>out</v>
      </c>
      <c r="AS2577" s="20" t="str">
        <f>LEFT(AT2577,4)</f>
        <v>2010</v>
      </c>
      <c r="AT2577" s="139" t="str">
        <f>LEFT(B2577,6)</f>
        <v>201001</v>
      </c>
    </row>
    <row r="2578" spans="2:46" x14ac:dyDescent="0.25">
      <c r="B2578" s="11">
        <f>'Market Data'!B2564</f>
        <v>20100126</v>
      </c>
      <c r="C2578" s="2">
        <f>'Market Data'!C2564</f>
        <v>5825.5</v>
      </c>
      <c r="D2578" s="2">
        <f>'Market Data'!D2564</f>
        <v>5957.5</v>
      </c>
      <c r="E2578" s="2">
        <f>'Market Data'!E2564</f>
        <v>5818</v>
      </c>
      <c r="F2578" s="12">
        <f>'Market Data'!F2564</f>
        <v>5955.5</v>
      </c>
      <c r="H2578" s="151">
        <f t="shared" si="375"/>
        <v>2560</v>
      </c>
      <c r="I2578" s="244">
        <f ca="1">IF($H2578&lt;($J$6+1),"",PFE(OFFSET($F2578,0,0,-$J$6)))</f>
        <v>2.82249713295512E-2</v>
      </c>
      <c r="J2578" s="19"/>
      <c r="K2578" s="139" t="str">
        <f t="shared" ca="1" si="376"/>
        <v>Long</v>
      </c>
      <c r="L2578" s="243" t="e">
        <f t="shared" ca="1" si="371"/>
        <v>#N/A</v>
      </c>
      <c r="M2578" s="242" t="e">
        <f t="shared" ca="1" si="372"/>
        <v>#N/A</v>
      </c>
      <c r="N2578" s="20"/>
      <c r="O2578" s="74">
        <f t="shared" ca="1" si="377"/>
        <v>1</v>
      </c>
      <c r="P2578" s="75">
        <f t="shared" ca="1" si="379"/>
        <v>0</v>
      </c>
      <c r="Q2578" s="76" t="str">
        <f t="shared" ca="1" si="373"/>
        <v/>
      </c>
      <c r="R2578" s="75"/>
      <c r="S2578" s="77">
        <f t="shared" ref="S2578:S2641" ca="1" si="380">IF($Q2577="Fill",$O2577,$S2577)</f>
        <v>1</v>
      </c>
      <c r="T2578" s="78"/>
      <c r="U2578" s="81">
        <f t="shared" ca="1" si="378"/>
        <v>7413.08</v>
      </c>
      <c r="V2578" s="82">
        <f t="shared" ca="1" si="374"/>
        <v>248815.03999999966</v>
      </c>
      <c r="W2578" s="50"/>
      <c r="X2578" s="50"/>
      <c r="Y2578" s="50"/>
      <c r="Z2578" s="50"/>
      <c r="AA2578" s="50"/>
      <c r="AG2578" s="50"/>
      <c r="AH2578" s="50"/>
      <c r="AI2578" s="50"/>
      <c r="AJ2578" s="50"/>
      <c r="AK2578" s="50"/>
      <c r="AL2578" s="50"/>
      <c r="AM2578" s="50"/>
      <c r="AN2578" s="50"/>
      <c r="AO2578" s="50"/>
      <c r="AP2578" s="138" t="str">
        <f>IF(NOT($AS2578=$AS2579),ROW(),"")</f>
        <v/>
      </c>
      <c r="AQ2578" s="20" t="str">
        <f>IF(NOT(AS2578=AS2579),AS2579,"")</f>
        <v/>
      </c>
      <c r="AR2578" s="20" t="str">
        <f>INDEX($AB$15:$AM$15,MATCH($AS2578,$AB$11:$AM$11,0))</f>
        <v>out</v>
      </c>
      <c r="AS2578" s="20" t="str">
        <f>LEFT(AT2578,4)</f>
        <v>2010</v>
      </c>
      <c r="AT2578" s="139" t="str">
        <f>LEFT(B2578,6)</f>
        <v>201001</v>
      </c>
    </row>
    <row r="2579" spans="2:46" x14ac:dyDescent="0.25">
      <c r="B2579" s="11">
        <f>'Market Data'!B2565</f>
        <v>20100127</v>
      </c>
      <c r="C2579" s="2">
        <f>'Market Data'!C2565</f>
        <v>5887</v>
      </c>
      <c r="D2579" s="2">
        <f>'Market Data'!D2565</f>
        <v>5943.5</v>
      </c>
      <c r="E2579" s="2">
        <f>'Market Data'!E2565</f>
        <v>5859</v>
      </c>
      <c r="F2579" s="12">
        <f>'Market Data'!F2565</f>
        <v>5905.5</v>
      </c>
      <c r="H2579" s="151">
        <f t="shared" si="375"/>
        <v>2561</v>
      </c>
      <c r="I2579" s="244">
        <f ca="1">IF($H2579&lt;($J$6+1),"",PFE(OFFSET($F2579,0,0,-$J$6)))</f>
        <v>-2.8236995143421491E-2</v>
      </c>
      <c r="J2579" s="19"/>
      <c r="K2579" s="139" t="str">
        <f t="shared" ca="1" si="376"/>
        <v>Short</v>
      </c>
      <c r="L2579" s="243" t="e">
        <f t="shared" ref="L2579:L2642" ca="1" si="381">IF(AND($K2579="Long",$K2578&lt;&gt;"Long"),$F2579,NA())</f>
        <v>#N/A</v>
      </c>
      <c r="M2579" s="242">
        <f t="shared" ref="M2579:M2642" ca="1" si="382">IF(AND($K2579="Short",$K2578&lt;&gt;"Short"),$F2579,NA())</f>
        <v>5905.5</v>
      </c>
      <c r="N2579" s="20"/>
      <c r="O2579" s="74">
        <f t="shared" ca="1" si="377"/>
        <v>-1</v>
      </c>
      <c r="P2579" s="75">
        <f t="shared" ca="1" si="379"/>
        <v>-2</v>
      </c>
      <c r="Q2579" s="76" t="str">
        <f t="shared" ref="Q2579:Q2642" ca="1" si="383">IF(NOT($P2579=0),"Fill","")</f>
        <v>Fill</v>
      </c>
      <c r="R2579" s="75"/>
      <c r="S2579" s="77">
        <f t="shared" ca="1" si="380"/>
        <v>1</v>
      </c>
      <c r="T2579" s="78"/>
      <c r="U2579" s="81">
        <f t="shared" ca="1" si="378"/>
        <v>-1750</v>
      </c>
      <c r="V2579" s="82">
        <f t="shared" ref="V2579:V2642" ca="1" si="384">V2578+U2579</f>
        <v>247065.03999999966</v>
      </c>
      <c r="W2579" s="50"/>
      <c r="X2579" s="50"/>
      <c r="Y2579" s="50"/>
      <c r="Z2579" s="50"/>
      <c r="AA2579" s="50"/>
      <c r="AG2579" s="50"/>
      <c r="AH2579" s="50"/>
      <c r="AI2579" s="50"/>
      <c r="AJ2579" s="50"/>
      <c r="AK2579" s="50"/>
      <c r="AL2579" s="50"/>
      <c r="AM2579" s="50"/>
      <c r="AN2579" s="50"/>
      <c r="AO2579" s="50"/>
      <c r="AP2579" s="138" t="str">
        <f>IF(NOT($AS2579=$AS2580),ROW(),"")</f>
        <v/>
      </c>
      <c r="AQ2579" s="20" t="str">
        <f>IF(NOT(AS2579=AS2580),AS2580,"")</f>
        <v/>
      </c>
      <c r="AR2579" s="20" t="str">
        <f>INDEX($AB$15:$AM$15,MATCH($AS2579,$AB$11:$AM$11,0))</f>
        <v>out</v>
      </c>
      <c r="AS2579" s="20" t="str">
        <f>LEFT(AT2579,4)</f>
        <v>2010</v>
      </c>
      <c r="AT2579" s="139" t="str">
        <f>LEFT(B2579,6)</f>
        <v>201001</v>
      </c>
    </row>
    <row r="2580" spans="2:46" x14ac:dyDescent="0.25">
      <c r="B2580" s="11">
        <f>'Market Data'!B2566</f>
        <v>20100128</v>
      </c>
      <c r="C2580" s="2">
        <f>'Market Data'!C2566</f>
        <v>5976.5</v>
      </c>
      <c r="D2580" s="2">
        <f>'Market Data'!D2566</f>
        <v>5997.5</v>
      </c>
      <c r="E2580" s="2">
        <f>'Market Data'!E2566</f>
        <v>5804.5</v>
      </c>
      <c r="F2580" s="12">
        <f>'Market Data'!F2566</f>
        <v>5837.5</v>
      </c>
      <c r="H2580" s="151">
        <f t="shared" ref="H2580:H2643" si="385">ROW()-ROW(H$18)</f>
        <v>2562</v>
      </c>
      <c r="I2580" s="244">
        <f ca="1">IF($H2580&lt;($J$6+1),"",PFE(OFFSET($F2580,0,0,-$J$6)))</f>
        <v>-3.7148198129343758E-2</v>
      </c>
      <c r="J2580" s="19"/>
      <c r="K2580" s="139" t="str">
        <f t="shared" ref="K2580:K2643" ca="1" si="386">IF($I2580="","",IF($I2580&gt;$J$4,"Long",IF($I2580&lt;$J$5,"Short","")))</f>
        <v>Short</v>
      </c>
      <c r="L2580" s="243" t="e">
        <f t="shared" ca="1" si="381"/>
        <v>#N/A</v>
      </c>
      <c r="M2580" s="242" t="e">
        <f t="shared" ca="1" si="382"/>
        <v>#N/A</v>
      </c>
      <c r="N2580" s="20"/>
      <c r="O2580" s="74">
        <f t="shared" ref="O2580:O2643" ca="1" si="387">IF($K2580="Short",-1,IF($K2580="Long",1,0))</f>
        <v>-1</v>
      </c>
      <c r="P2580" s="75">
        <f t="shared" ca="1" si="379"/>
        <v>0</v>
      </c>
      <c r="Q2580" s="76" t="str">
        <f t="shared" ca="1" si="383"/>
        <v/>
      </c>
      <c r="R2580" s="75"/>
      <c r="S2580" s="77">
        <f t="shared" ca="1" si="380"/>
        <v>-1</v>
      </c>
      <c r="T2580" s="78"/>
      <c r="U2580" s="81">
        <f t="shared" ca="1" si="378"/>
        <v>7168.08</v>
      </c>
      <c r="V2580" s="82">
        <f t="shared" ca="1" si="384"/>
        <v>254233.11999999965</v>
      </c>
      <c r="W2580" s="50"/>
      <c r="X2580" s="50"/>
      <c r="Y2580" s="50"/>
      <c r="Z2580" s="50"/>
      <c r="AA2580" s="50"/>
      <c r="AG2580" s="50"/>
      <c r="AH2580" s="50"/>
      <c r="AI2580" s="50"/>
      <c r="AJ2580" s="50"/>
      <c r="AK2580" s="50"/>
      <c r="AL2580" s="50"/>
      <c r="AM2580" s="50"/>
      <c r="AN2580" s="50"/>
      <c r="AO2580" s="50"/>
      <c r="AP2580" s="138" t="str">
        <f>IF(NOT($AS2580=$AS2581),ROW(),"")</f>
        <v/>
      </c>
      <c r="AQ2580" s="20" t="str">
        <f>IF(NOT(AS2580=AS2581),AS2581,"")</f>
        <v/>
      </c>
      <c r="AR2580" s="20" t="str">
        <f>INDEX($AB$15:$AM$15,MATCH($AS2580,$AB$11:$AM$11,0))</f>
        <v>out</v>
      </c>
      <c r="AS2580" s="20" t="str">
        <f>LEFT(AT2580,4)</f>
        <v>2010</v>
      </c>
      <c r="AT2580" s="139" t="str">
        <f>LEFT(B2580,6)</f>
        <v>201001</v>
      </c>
    </row>
    <row r="2581" spans="2:46" x14ac:dyDescent="0.25">
      <c r="B2581" s="11">
        <f>'Market Data'!B2567</f>
        <v>20100129</v>
      </c>
      <c r="C2581" s="2">
        <f>'Market Data'!C2567</f>
        <v>5828.5</v>
      </c>
      <c r="D2581" s="2">
        <f>'Market Data'!D2567</f>
        <v>5928.5</v>
      </c>
      <c r="E2581" s="2">
        <f>'Market Data'!E2567</f>
        <v>5825</v>
      </c>
      <c r="F2581" s="12">
        <f>'Market Data'!F2567</f>
        <v>5882.5</v>
      </c>
      <c r="H2581" s="151">
        <f t="shared" si="385"/>
        <v>2563</v>
      </c>
      <c r="I2581" s="244">
        <f ca="1">IF($H2581&lt;($J$6+1),"",PFE(OFFSET($F2581,0,0,-$J$6)))</f>
        <v>-2.6780949130603193E-2</v>
      </c>
      <c r="J2581" s="19"/>
      <c r="K2581" s="139" t="str">
        <f t="shared" ca="1" si="386"/>
        <v>Short</v>
      </c>
      <c r="L2581" s="243" t="e">
        <f t="shared" ca="1" si="381"/>
        <v>#N/A</v>
      </c>
      <c r="M2581" s="242" t="e">
        <f t="shared" ca="1" si="382"/>
        <v>#N/A</v>
      </c>
      <c r="N2581" s="20"/>
      <c r="O2581" s="74">
        <f t="shared" ca="1" si="387"/>
        <v>-1</v>
      </c>
      <c r="P2581" s="75">
        <f t="shared" ca="1" si="379"/>
        <v>0</v>
      </c>
      <c r="Q2581" s="76" t="str">
        <f t="shared" ca="1" si="383"/>
        <v/>
      </c>
      <c r="R2581" s="75"/>
      <c r="S2581" s="77">
        <f t="shared" ca="1" si="380"/>
        <v>-1</v>
      </c>
      <c r="T2581" s="78"/>
      <c r="U2581" s="81">
        <f t="shared" ca="1" si="378"/>
        <v>-1575</v>
      </c>
      <c r="V2581" s="82">
        <f t="shared" ca="1" si="384"/>
        <v>252658.11999999965</v>
      </c>
      <c r="W2581" s="50"/>
      <c r="X2581" s="50"/>
      <c r="Y2581" s="50"/>
      <c r="Z2581" s="50"/>
      <c r="AA2581" s="50"/>
      <c r="AG2581" s="50"/>
      <c r="AH2581" s="50"/>
      <c r="AI2581" s="50"/>
      <c r="AJ2581" s="50"/>
      <c r="AK2581" s="50"/>
      <c r="AL2581" s="50"/>
      <c r="AM2581" s="50"/>
      <c r="AN2581" s="50"/>
      <c r="AO2581" s="50"/>
      <c r="AP2581" s="138" t="str">
        <f>IF(NOT($AS2581=$AS2582),ROW(),"")</f>
        <v/>
      </c>
      <c r="AQ2581" s="20" t="str">
        <f>IF(NOT(AS2581=AS2582),AS2582,"")</f>
        <v/>
      </c>
      <c r="AR2581" s="20" t="str">
        <f>INDEX($AB$15:$AM$15,MATCH($AS2581,$AB$11:$AM$11,0))</f>
        <v>out</v>
      </c>
      <c r="AS2581" s="20" t="str">
        <f>LEFT(AT2581,4)</f>
        <v>2010</v>
      </c>
      <c r="AT2581" s="139" t="str">
        <f>LEFT(B2581,6)</f>
        <v>201001</v>
      </c>
    </row>
    <row r="2582" spans="2:46" x14ac:dyDescent="0.25">
      <c r="B2582" s="11">
        <f>'Market Data'!B2568</f>
        <v>20100201</v>
      </c>
      <c r="C2582" s="2">
        <f>'Market Data'!C2568</f>
        <v>5833.5</v>
      </c>
      <c r="D2582" s="2">
        <f>'Market Data'!D2568</f>
        <v>5945.5</v>
      </c>
      <c r="E2582" s="2">
        <f>'Market Data'!E2568</f>
        <v>5833.5</v>
      </c>
      <c r="F2582" s="12">
        <f>'Market Data'!F2568</f>
        <v>5914.5</v>
      </c>
      <c r="H2582" s="151">
        <f t="shared" si="385"/>
        <v>2564</v>
      </c>
      <c r="I2582" s="244">
        <f ca="1">IF($H2582&lt;($J$6+1),"",PFE(OFFSET($F2582,0,0,-$J$6)))</f>
        <v>2.3079625578413122E-2</v>
      </c>
      <c r="J2582" s="19"/>
      <c r="K2582" s="139" t="str">
        <f t="shared" ca="1" si="386"/>
        <v>Long</v>
      </c>
      <c r="L2582" s="243">
        <f t="shared" ca="1" si="381"/>
        <v>5914.5</v>
      </c>
      <c r="M2582" s="242" t="e">
        <f t="shared" ca="1" si="382"/>
        <v>#N/A</v>
      </c>
      <c r="N2582" s="20"/>
      <c r="O2582" s="74">
        <f t="shared" ca="1" si="387"/>
        <v>1</v>
      </c>
      <c r="P2582" s="75">
        <f t="shared" ca="1" si="379"/>
        <v>2</v>
      </c>
      <c r="Q2582" s="76" t="str">
        <f t="shared" ca="1" si="383"/>
        <v>Fill</v>
      </c>
      <c r="R2582" s="75"/>
      <c r="S2582" s="77">
        <f t="shared" ca="1" si="380"/>
        <v>-1</v>
      </c>
      <c r="T2582" s="78"/>
      <c r="U2582" s="81">
        <f t="shared" ref="U2582:U2645" ca="1" si="388">IF(OR($S2581&amp;$O2581="01",$S2581&amp;$O2581="0-1"),(($F2582-$C2582)*$V$4*$O2581)-(ABS($P2581)*$V$5),IF(OR($S2581&amp;$O2581="10",$S2581&amp;$O2581="-10"),(($C2582-$F2581)*$V$4*$S2581)-(ABS($P2581)*$V$5),IF(OR($S2581&amp;$O2581="1-1",$S2581&amp;$O2581="-11"),(($C2582-$F2581)*$V$4*$S2581)-(ABS($P2581)*$V$5)+(($F2582-$C2582)*$V$4*$S2582),IF(OR($S2581&amp;$O2581="11",$S2581&amp;$O2581="-1-1"),(($F2582-$F2581)*$V$4*$S2582),0))))</f>
        <v>-1120</v>
      </c>
      <c r="V2582" s="82">
        <f t="shared" ca="1" si="384"/>
        <v>251538.11999999965</v>
      </c>
      <c r="W2582" s="50"/>
      <c r="X2582" s="50"/>
      <c r="Y2582" s="50"/>
      <c r="Z2582" s="50"/>
      <c r="AA2582" s="50"/>
      <c r="AG2582" s="50"/>
      <c r="AH2582" s="50"/>
      <c r="AI2582" s="50"/>
      <c r="AJ2582" s="50"/>
      <c r="AK2582" s="50"/>
      <c r="AL2582" s="50"/>
      <c r="AM2582" s="50"/>
      <c r="AN2582" s="50"/>
      <c r="AO2582" s="50"/>
      <c r="AP2582" s="138" t="str">
        <f>IF(NOT($AS2582=$AS2583),ROW(),"")</f>
        <v/>
      </c>
      <c r="AQ2582" s="20" t="str">
        <f>IF(NOT(AS2582=AS2583),AS2583,"")</f>
        <v/>
      </c>
      <c r="AR2582" s="20" t="str">
        <f>INDEX($AB$15:$AM$15,MATCH($AS2582,$AB$11:$AM$11,0))</f>
        <v>out</v>
      </c>
      <c r="AS2582" s="20" t="str">
        <f>LEFT(AT2582,4)</f>
        <v>2010</v>
      </c>
      <c r="AT2582" s="139" t="str">
        <f>LEFT(B2582,6)</f>
        <v>201002</v>
      </c>
    </row>
    <row r="2583" spans="2:46" x14ac:dyDescent="0.25">
      <c r="B2583" s="11">
        <f>'Market Data'!B2569</f>
        <v>20100202</v>
      </c>
      <c r="C2583" s="2">
        <f>'Market Data'!C2569</f>
        <v>5910.5</v>
      </c>
      <c r="D2583" s="2">
        <f>'Market Data'!D2569</f>
        <v>5993</v>
      </c>
      <c r="E2583" s="2">
        <f>'Market Data'!E2569</f>
        <v>5894</v>
      </c>
      <c r="F2583" s="12">
        <f>'Market Data'!F2569</f>
        <v>5985.5</v>
      </c>
      <c r="H2583" s="151">
        <f t="shared" si="385"/>
        <v>2565</v>
      </c>
      <c r="I2583" s="244">
        <f ca="1">IF($H2583&lt;($J$6+1),"",PFE(OFFSET($F2583,0,0,-$J$6)))</f>
        <v>5.3497190060353597E-2</v>
      </c>
      <c r="J2583" s="19"/>
      <c r="K2583" s="139" t="str">
        <f t="shared" ca="1" si="386"/>
        <v>Long</v>
      </c>
      <c r="L2583" s="243" t="e">
        <f t="shared" ca="1" si="381"/>
        <v>#N/A</v>
      </c>
      <c r="M2583" s="242" t="e">
        <f t="shared" ca="1" si="382"/>
        <v>#N/A</v>
      </c>
      <c r="N2583" s="20"/>
      <c r="O2583" s="74">
        <f t="shared" ca="1" si="387"/>
        <v>1</v>
      </c>
      <c r="P2583" s="75">
        <f t="shared" ca="1" si="379"/>
        <v>0</v>
      </c>
      <c r="Q2583" s="76" t="str">
        <f t="shared" ca="1" si="383"/>
        <v/>
      </c>
      <c r="R2583" s="75"/>
      <c r="S2583" s="77">
        <f t="shared" ca="1" si="380"/>
        <v>1</v>
      </c>
      <c r="T2583" s="78"/>
      <c r="U2583" s="81">
        <f t="shared" ca="1" si="388"/>
        <v>2583.08</v>
      </c>
      <c r="V2583" s="82">
        <f t="shared" ca="1" si="384"/>
        <v>254121.19999999963</v>
      </c>
      <c r="W2583" s="50"/>
      <c r="X2583" s="50"/>
      <c r="Y2583" s="50"/>
      <c r="Z2583" s="50"/>
      <c r="AA2583" s="50"/>
      <c r="AG2583" s="50"/>
      <c r="AH2583" s="50"/>
      <c r="AI2583" s="50"/>
      <c r="AJ2583" s="50"/>
      <c r="AK2583" s="50"/>
      <c r="AL2583" s="50"/>
      <c r="AM2583" s="50"/>
      <c r="AN2583" s="50"/>
      <c r="AO2583" s="50"/>
      <c r="AP2583" s="138" t="str">
        <f>IF(NOT($AS2583=$AS2584),ROW(),"")</f>
        <v/>
      </c>
      <c r="AQ2583" s="20" t="str">
        <f>IF(NOT(AS2583=AS2584),AS2584,"")</f>
        <v/>
      </c>
      <c r="AR2583" s="20" t="str">
        <f>INDEX($AB$15:$AM$15,MATCH($AS2583,$AB$11:$AM$11,0))</f>
        <v>out</v>
      </c>
      <c r="AS2583" s="20" t="str">
        <f>LEFT(AT2583,4)</f>
        <v>2010</v>
      </c>
      <c r="AT2583" s="139" t="str">
        <f>LEFT(B2583,6)</f>
        <v>201002</v>
      </c>
    </row>
    <row r="2584" spans="2:46" x14ac:dyDescent="0.25">
      <c r="B2584" s="11">
        <f>'Market Data'!B2570</f>
        <v>20100203</v>
      </c>
      <c r="C2584" s="2">
        <f>'Market Data'!C2570</f>
        <v>6008</v>
      </c>
      <c r="D2584" s="2">
        <f>'Market Data'!D2570</f>
        <v>6008.5</v>
      </c>
      <c r="E2584" s="2">
        <f>'Market Data'!E2570</f>
        <v>5925</v>
      </c>
      <c r="F2584" s="12">
        <f>'Market Data'!F2570</f>
        <v>5948</v>
      </c>
      <c r="H2584" s="151">
        <f t="shared" si="385"/>
        <v>2566</v>
      </c>
      <c r="I2584" s="244">
        <f ca="1">IF($H2584&lt;($J$6+1),"",PFE(OFFSET($F2584,0,0,-$J$6)))</f>
        <v>3.421977013965409E-2</v>
      </c>
      <c r="J2584" s="19"/>
      <c r="K2584" s="139" t="str">
        <f t="shared" ca="1" si="386"/>
        <v>Long</v>
      </c>
      <c r="L2584" s="243" t="e">
        <f t="shared" ca="1" si="381"/>
        <v>#N/A</v>
      </c>
      <c r="M2584" s="242" t="e">
        <f t="shared" ca="1" si="382"/>
        <v>#N/A</v>
      </c>
      <c r="N2584" s="20"/>
      <c r="O2584" s="74">
        <f t="shared" ca="1" si="387"/>
        <v>1</v>
      </c>
      <c r="P2584" s="75">
        <f t="shared" ca="1" si="379"/>
        <v>0</v>
      </c>
      <c r="Q2584" s="76" t="str">
        <f t="shared" ca="1" si="383"/>
        <v/>
      </c>
      <c r="R2584" s="75"/>
      <c r="S2584" s="77">
        <f t="shared" ca="1" si="380"/>
        <v>1</v>
      </c>
      <c r="T2584" s="78"/>
      <c r="U2584" s="81">
        <f t="shared" ca="1" si="388"/>
        <v>-1312.5</v>
      </c>
      <c r="V2584" s="82">
        <f t="shared" ca="1" si="384"/>
        <v>252808.69999999963</v>
      </c>
      <c r="W2584" s="50"/>
      <c r="X2584" s="50"/>
      <c r="Y2584" s="50"/>
      <c r="Z2584" s="50"/>
      <c r="AA2584" s="50"/>
      <c r="AG2584" s="50"/>
      <c r="AH2584" s="50"/>
      <c r="AI2584" s="50"/>
      <c r="AJ2584" s="50"/>
      <c r="AK2584" s="50"/>
      <c r="AL2584" s="50"/>
      <c r="AM2584" s="50"/>
      <c r="AN2584" s="50"/>
      <c r="AO2584" s="50"/>
      <c r="AP2584" s="138" t="str">
        <f>IF(NOT($AS2584=$AS2585),ROW(),"")</f>
        <v/>
      </c>
      <c r="AQ2584" s="20" t="str">
        <f>IF(NOT(AS2584=AS2585),AS2585,"")</f>
        <v/>
      </c>
      <c r="AR2584" s="20" t="str">
        <f>INDEX($AB$15:$AM$15,MATCH($AS2584,$AB$11:$AM$11,0))</f>
        <v>out</v>
      </c>
      <c r="AS2584" s="20" t="str">
        <f>LEFT(AT2584,4)</f>
        <v>2010</v>
      </c>
      <c r="AT2584" s="139" t="str">
        <f>LEFT(B2584,6)</f>
        <v>201002</v>
      </c>
    </row>
    <row r="2585" spans="2:46" x14ac:dyDescent="0.25">
      <c r="B2585" s="11">
        <f>'Market Data'!B2571</f>
        <v>20100204</v>
      </c>
      <c r="C2585" s="2">
        <f>'Market Data'!C2571</f>
        <v>5963.5</v>
      </c>
      <c r="D2585" s="2">
        <f>'Market Data'!D2571</f>
        <v>5966.5</v>
      </c>
      <c r="E2585" s="2">
        <f>'Market Data'!E2571</f>
        <v>5782</v>
      </c>
      <c r="F2585" s="12">
        <f>'Market Data'!F2571</f>
        <v>5807</v>
      </c>
      <c r="H2585" s="151">
        <f t="shared" si="385"/>
        <v>2567</v>
      </c>
      <c r="I2585" s="244">
        <f ca="1">IF($H2585&lt;($J$6+1),"",PFE(OFFSET($F2585,0,0,-$J$6)))</f>
        <v>-3.0181952130879774E-2</v>
      </c>
      <c r="J2585" s="19"/>
      <c r="K2585" s="139" t="str">
        <f t="shared" ca="1" si="386"/>
        <v>Short</v>
      </c>
      <c r="L2585" s="243" t="e">
        <f t="shared" ca="1" si="381"/>
        <v>#N/A</v>
      </c>
      <c r="M2585" s="242">
        <f t="shared" ca="1" si="382"/>
        <v>5807</v>
      </c>
      <c r="N2585" s="20"/>
      <c r="O2585" s="74">
        <f t="shared" ca="1" si="387"/>
        <v>-1</v>
      </c>
      <c r="P2585" s="75">
        <f t="shared" ca="1" si="379"/>
        <v>-2</v>
      </c>
      <c r="Q2585" s="76" t="str">
        <f t="shared" ca="1" si="383"/>
        <v>Fill</v>
      </c>
      <c r="R2585" s="75"/>
      <c r="S2585" s="77">
        <f t="shared" ca="1" si="380"/>
        <v>1</v>
      </c>
      <c r="T2585" s="78"/>
      <c r="U2585" s="81">
        <f t="shared" ca="1" si="388"/>
        <v>-4935</v>
      </c>
      <c r="V2585" s="82">
        <f t="shared" ca="1" si="384"/>
        <v>247873.69999999963</v>
      </c>
      <c r="W2585" s="50"/>
      <c r="X2585" s="50"/>
      <c r="Y2585" s="50"/>
      <c r="Z2585" s="50"/>
      <c r="AA2585" s="50"/>
      <c r="AG2585" s="50"/>
      <c r="AH2585" s="50"/>
      <c r="AI2585" s="50"/>
      <c r="AJ2585" s="50"/>
      <c r="AK2585" s="50"/>
      <c r="AL2585" s="50"/>
      <c r="AM2585" s="50"/>
      <c r="AN2585" s="50"/>
      <c r="AO2585" s="50"/>
      <c r="AP2585" s="138" t="str">
        <f>IF(NOT($AS2585=$AS2586),ROW(),"")</f>
        <v/>
      </c>
      <c r="AQ2585" s="20" t="str">
        <f>IF(NOT(AS2585=AS2586),AS2586,"")</f>
        <v/>
      </c>
      <c r="AR2585" s="20" t="str">
        <f>INDEX($AB$15:$AM$15,MATCH($AS2585,$AB$11:$AM$11,0))</f>
        <v>out</v>
      </c>
      <c r="AS2585" s="20" t="str">
        <f>LEFT(AT2585,4)</f>
        <v>2010</v>
      </c>
      <c r="AT2585" s="139" t="str">
        <f>LEFT(B2585,6)</f>
        <v>201002</v>
      </c>
    </row>
    <row r="2586" spans="2:46" x14ac:dyDescent="0.25">
      <c r="B2586" s="11">
        <f>'Market Data'!B2572</f>
        <v>20100205</v>
      </c>
      <c r="C2586" s="2">
        <f>'Market Data'!C2572</f>
        <v>5804.5</v>
      </c>
      <c r="D2586" s="2">
        <f>'Market Data'!D2572</f>
        <v>5805.5</v>
      </c>
      <c r="E2586" s="2">
        <f>'Market Data'!E2572</f>
        <v>5688.5</v>
      </c>
      <c r="F2586" s="12">
        <f>'Market Data'!F2572</f>
        <v>5706</v>
      </c>
      <c r="H2586" s="151">
        <f t="shared" si="385"/>
        <v>2568</v>
      </c>
      <c r="I2586" s="244">
        <f ca="1">IF($H2586&lt;($J$6+1),"",PFE(OFFSET($F2586,0,0,-$J$6)))</f>
        <v>-4.8518296424483104E-2</v>
      </c>
      <c r="J2586" s="19"/>
      <c r="K2586" s="139" t="str">
        <f t="shared" ca="1" si="386"/>
        <v>Short</v>
      </c>
      <c r="L2586" s="243" t="e">
        <f t="shared" ca="1" si="381"/>
        <v>#N/A</v>
      </c>
      <c r="M2586" s="242" t="e">
        <f t="shared" ca="1" si="382"/>
        <v>#N/A</v>
      </c>
      <c r="N2586" s="20"/>
      <c r="O2586" s="74">
        <f t="shared" ca="1" si="387"/>
        <v>-1</v>
      </c>
      <c r="P2586" s="75">
        <f t="shared" ca="1" si="379"/>
        <v>0</v>
      </c>
      <c r="Q2586" s="76" t="str">
        <f t="shared" ca="1" si="383"/>
        <v/>
      </c>
      <c r="R2586" s="75"/>
      <c r="S2586" s="77">
        <f t="shared" ca="1" si="380"/>
        <v>-1</v>
      </c>
      <c r="T2586" s="78"/>
      <c r="U2586" s="81">
        <f t="shared" ca="1" si="388"/>
        <v>3178.08</v>
      </c>
      <c r="V2586" s="82">
        <f t="shared" ca="1" si="384"/>
        <v>251051.77999999962</v>
      </c>
      <c r="W2586" s="50"/>
      <c r="X2586" s="50"/>
      <c r="Y2586" s="50"/>
      <c r="Z2586" s="50"/>
      <c r="AA2586" s="50"/>
      <c r="AG2586" s="50"/>
      <c r="AH2586" s="50"/>
      <c r="AI2586" s="50"/>
      <c r="AJ2586" s="50"/>
      <c r="AK2586" s="50"/>
      <c r="AL2586" s="50"/>
      <c r="AM2586" s="50"/>
      <c r="AN2586" s="50"/>
      <c r="AO2586" s="50"/>
      <c r="AP2586" s="138" t="str">
        <f>IF(NOT($AS2586=$AS2587),ROW(),"")</f>
        <v/>
      </c>
      <c r="AQ2586" s="20" t="str">
        <f>IF(NOT(AS2586=AS2587),AS2587,"")</f>
        <v/>
      </c>
      <c r="AR2586" s="20" t="str">
        <f>INDEX($AB$15:$AM$15,MATCH($AS2586,$AB$11:$AM$11,0))</f>
        <v>out</v>
      </c>
      <c r="AS2586" s="20" t="str">
        <f>LEFT(AT2586,4)</f>
        <v>2010</v>
      </c>
      <c r="AT2586" s="139" t="str">
        <f>LEFT(B2586,6)</f>
        <v>201002</v>
      </c>
    </row>
    <row r="2587" spans="2:46" x14ac:dyDescent="0.25">
      <c r="B2587" s="11">
        <f>'Market Data'!B2573</f>
        <v>20100208</v>
      </c>
      <c r="C2587" s="2">
        <f>'Market Data'!C2573</f>
        <v>5712</v>
      </c>
      <c r="D2587" s="2">
        <f>'Market Data'!D2573</f>
        <v>5776.5</v>
      </c>
      <c r="E2587" s="2">
        <f>'Market Data'!E2573</f>
        <v>5705.5</v>
      </c>
      <c r="F2587" s="12">
        <f>'Market Data'!F2573</f>
        <v>5747</v>
      </c>
      <c r="H2587" s="151">
        <f t="shared" si="385"/>
        <v>2569</v>
      </c>
      <c r="I2587" s="244">
        <f ca="1">IF($H2587&lt;($J$6+1),"",PFE(OFFSET($F2587,0,0,-$J$6)))</f>
        <v>-5.5484893932493409E-2</v>
      </c>
      <c r="J2587" s="19"/>
      <c r="K2587" s="139" t="str">
        <f t="shared" ca="1" si="386"/>
        <v>Short</v>
      </c>
      <c r="L2587" s="243" t="e">
        <f t="shared" ca="1" si="381"/>
        <v>#N/A</v>
      </c>
      <c r="M2587" s="242" t="e">
        <f t="shared" ca="1" si="382"/>
        <v>#N/A</v>
      </c>
      <c r="N2587" s="20"/>
      <c r="O2587" s="74">
        <f t="shared" ca="1" si="387"/>
        <v>-1</v>
      </c>
      <c r="P2587" s="75">
        <f t="shared" ca="1" si="379"/>
        <v>0</v>
      </c>
      <c r="Q2587" s="76" t="str">
        <f t="shared" ca="1" si="383"/>
        <v/>
      </c>
      <c r="R2587" s="75"/>
      <c r="S2587" s="77">
        <f t="shared" ca="1" si="380"/>
        <v>-1</v>
      </c>
      <c r="T2587" s="78"/>
      <c r="U2587" s="81">
        <f t="shared" ca="1" si="388"/>
        <v>-1435</v>
      </c>
      <c r="V2587" s="82">
        <f t="shared" ca="1" si="384"/>
        <v>249616.77999999962</v>
      </c>
      <c r="W2587" s="50"/>
      <c r="X2587" s="50"/>
      <c r="Y2587" s="50"/>
      <c r="Z2587" s="50"/>
      <c r="AA2587" s="50"/>
      <c r="AG2587" s="50"/>
      <c r="AH2587" s="50"/>
      <c r="AI2587" s="50"/>
      <c r="AJ2587" s="50"/>
      <c r="AK2587" s="50"/>
      <c r="AL2587" s="50"/>
      <c r="AM2587" s="50"/>
      <c r="AN2587" s="50"/>
      <c r="AO2587" s="50"/>
      <c r="AP2587" s="138" t="str">
        <f>IF(NOT($AS2587=$AS2588),ROW(),"")</f>
        <v/>
      </c>
      <c r="AQ2587" s="20" t="str">
        <f>IF(NOT(AS2587=AS2588),AS2588,"")</f>
        <v/>
      </c>
      <c r="AR2587" s="20" t="str">
        <f>INDEX($AB$15:$AM$15,MATCH($AS2587,$AB$11:$AM$11,0))</f>
        <v>out</v>
      </c>
      <c r="AS2587" s="20" t="str">
        <f>LEFT(AT2587,4)</f>
        <v>2010</v>
      </c>
      <c r="AT2587" s="139" t="str">
        <f>LEFT(B2587,6)</f>
        <v>201002</v>
      </c>
    </row>
    <row r="2588" spans="2:46" x14ac:dyDescent="0.25">
      <c r="B2588" s="11">
        <f>'Market Data'!B2574</f>
        <v>20100209</v>
      </c>
      <c r="C2588" s="2">
        <f>'Market Data'!C2574</f>
        <v>5733.5</v>
      </c>
      <c r="D2588" s="2">
        <f>'Market Data'!D2574</f>
        <v>5840</v>
      </c>
      <c r="E2588" s="2">
        <f>'Market Data'!E2574</f>
        <v>5730.5</v>
      </c>
      <c r="F2588" s="12">
        <f>'Market Data'!F2574</f>
        <v>5817.5</v>
      </c>
      <c r="H2588" s="151">
        <f t="shared" si="385"/>
        <v>2570</v>
      </c>
      <c r="I2588" s="244">
        <f ca="1">IF($H2588&lt;($J$6+1),"",PFE(OFFSET($F2588,0,0,-$J$6)))</f>
        <v>-3.9122202158634344E-2</v>
      </c>
      <c r="J2588" s="19"/>
      <c r="K2588" s="139" t="str">
        <f t="shared" ca="1" si="386"/>
        <v>Short</v>
      </c>
      <c r="L2588" s="243" t="e">
        <f t="shared" ca="1" si="381"/>
        <v>#N/A</v>
      </c>
      <c r="M2588" s="242" t="e">
        <f t="shared" ca="1" si="382"/>
        <v>#N/A</v>
      </c>
      <c r="N2588" s="20"/>
      <c r="O2588" s="74">
        <f t="shared" ca="1" si="387"/>
        <v>-1</v>
      </c>
      <c r="P2588" s="75">
        <f t="shared" ca="1" si="379"/>
        <v>0</v>
      </c>
      <c r="Q2588" s="76" t="str">
        <f t="shared" ca="1" si="383"/>
        <v/>
      </c>
      <c r="R2588" s="75"/>
      <c r="S2588" s="77">
        <f t="shared" ca="1" si="380"/>
        <v>-1</v>
      </c>
      <c r="T2588" s="78"/>
      <c r="U2588" s="81">
        <f t="shared" ca="1" si="388"/>
        <v>-2467.5</v>
      </c>
      <c r="V2588" s="82">
        <f t="shared" ca="1" si="384"/>
        <v>247149.27999999962</v>
      </c>
      <c r="W2588" s="50"/>
      <c r="X2588" s="50"/>
      <c r="Y2588" s="50"/>
      <c r="Z2588" s="50"/>
      <c r="AA2588" s="50"/>
      <c r="AG2588" s="50"/>
      <c r="AH2588" s="50"/>
      <c r="AI2588" s="50"/>
      <c r="AJ2588" s="50"/>
      <c r="AK2588" s="50"/>
      <c r="AL2588" s="50"/>
      <c r="AM2588" s="50"/>
      <c r="AN2588" s="50"/>
      <c r="AO2588" s="50"/>
      <c r="AP2588" s="138" t="str">
        <f>IF(NOT($AS2588=$AS2589),ROW(),"")</f>
        <v/>
      </c>
      <c r="AQ2588" s="20" t="str">
        <f>IF(NOT(AS2588=AS2589),AS2589,"")</f>
        <v/>
      </c>
      <c r="AR2588" s="20" t="str">
        <f>INDEX($AB$15:$AM$15,MATCH($AS2588,$AB$11:$AM$11,0))</f>
        <v>out</v>
      </c>
      <c r="AS2588" s="20" t="str">
        <f>LEFT(AT2588,4)</f>
        <v>2010</v>
      </c>
      <c r="AT2588" s="139" t="str">
        <f>LEFT(B2588,6)</f>
        <v>201002</v>
      </c>
    </row>
    <row r="2589" spans="2:46" x14ac:dyDescent="0.25">
      <c r="B2589" s="11">
        <f>'Market Data'!B2575</f>
        <v>20100210</v>
      </c>
      <c r="C2589" s="2">
        <f>'Market Data'!C2575</f>
        <v>5803.5</v>
      </c>
      <c r="D2589" s="2">
        <f>'Market Data'!D2575</f>
        <v>5863.5</v>
      </c>
      <c r="E2589" s="2">
        <f>'Market Data'!E2575</f>
        <v>5774.5</v>
      </c>
      <c r="F2589" s="12">
        <f>'Market Data'!F2575</f>
        <v>5803.5</v>
      </c>
      <c r="H2589" s="151">
        <f t="shared" si="385"/>
        <v>2571</v>
      </c>
      <c r="I2589" s="244">
        <f ca="1">IF($H2589&lt;($J$6+1),"",PFE(OFFSET($F2589,0,0,-$J$6)))</f>
        <v>-5.6893678774929859E-2</v>
      </c>
      <c r="J2589" s="19"/>
      <c r="K2589" s="139" t="str">
        <f t="shared" ca="1" si="386"/>
        <v>Short</v>
      </c>
      <c r="L2589" s="243" t="e">
        <f t="shared" ca="1" si="381"/>
        <v>#N/A</v>
      </c>
      <c r="M2589" s="242" t="e">
        <f t="shared" ca="1" si="382"/>
        <v>#N/A</v>
      </c>
      <c r="N2589" s="20"/>
      <c r="O2589" s="74">
        <f t="shared" ca="1" si="387"/>
        <v>-1</v>
      </c>
      <c r="P2589" s="75">
        <f t="shared" ca="1" si="379"/>
        <v>0</v>
      </c>
      <c r="Q2589" s="76" t="str">
        <f t="shared" ca="1" si="383"/>
        <v/>
      </c>
      <c r="R2589" s="75"/>
      <c r="S2589" s="77">
        <f t="shared" ca="1" si="380"/>
        <v>-1</v>
      </c>
      <c r="T2589" s="78"/>
      <c r="U2589" s="81">
        <f t="shared" ca="1" si="388"/>
        <v>490</v>
      </c>
      <c r="V2589" s="82">
        <f t="shared" ca="1" si="384"/>
        <v>247639.27999999962</v>
      </c>
      <c r="W2589" s="50"/>
      <c r="X2589" s="50"/>
      <c r="Y2589" s="50"/>
      <c r="Z2589" s="50"/>
      <c r="AA2589" s="50"/>
      <c r="AG2589" s="50"/>
      <c r="AH2589" s="50"/>
      <c r="AI2589" s="50"/>
      <c r="AJ2589" s="50"/>
      <c r="AK2589" s="50"/>
      <c r="AL2589" s="50"/>
      <c r="AM2589" s="50"/>
      <c r="AN2589" s="50"/>
      <c r="AO2589" s="50"/>
      <c r="AP2589" s="138" t="str">
        <f>IF(NOT($AS2589=$AS2590),ROW(),"")</f>
        <v/>
      </c>
      <c r="AQ2589" s="20" t="str">
        <f>IF(NOT(AS2589=AS2590),AS2590,"")</f>
        <v/>
      </c>
      <c r="AR2589" s="20" t="str">
        <f>INDEX($AB$15:$AM$15,MATCH($AS2589,$AB$11:$AM$11,0))</f>
        <v>out</v>
      </c>
      <c r="AS2589" s="20" t="str">
        <f>LEFT(AT2589,4)</f>
        <v>2010</v>
      </c>
      <c r="AT2589" s="139" t="str">
        <f>LEFT(B2589,6)</f>
        <v>201002</v>
      </c>
    </row>
    <row r="2590" spans="2:46" x14ac:dyDescent="0.25">
      <c r="B2590" s="11">
        <f>'Market Data'!B2576</f>
        <v>20100211</v>
      </c>
      <c r="C2590" s="2">
        <f>'Market Data'!C2576</f>
        <v>5836.5</v>
      </c>
      <c r="D2590" s="2">
        <f>'Market Data'!D2576</f>
        <v>5852.5</v>
      </c>
      <c r="E2590" s="2">
        <f>'Market Data'!E2576</f>
        <v>5724</v>
      </c>
      <c r="F2590" s="12">
        <f>'Market Data'!F2576</f>
        <v>5805.5</v>
      </c>
      <c r="H2590" s="151">
        <f t="shared" si="385"/>
        <v>2572</v>
      </c>
      <c r="I2590" s="244">
        <f ca="1">IF($H2590&lt;($J$6+1),"",PFE(OFFSET($F2590,0,0,-$J$6)))</f>
        <v>-4.6907833264184781E-2</v>
      </c>
      <c r="J2590" s="19"/>
      <c r="K2590" s="139" t="str">
        <f t="shared" ca="1" si="386"/>
        <v>Short</v>
      </c>
      <c r="L2590" s="243" t="e">
        <f t="shared" ca="1" si="381"/>
        <v>#N/A</v>
      </c>
      <c r="M2590" s="242" t="e">
        <f t="shared" ca="1" si="382"/>
        <v>#N/A</v>
      </c>
      <c r="N2590" s="20"/>
      <c r="O2590" s="74">
        <f t="shared" ca="1" si="387"/>
        <v>-1</v>
      </c>
      <c r="P2590" s="75">
        <f t="shared" ca="1" si="379"/>
        <v>0</v>
      </c>
      <c r="Q2590" s="76" t="str">
        <f t="shared" ca="1" si="383"/>
        <v/>
      </c>
      <c r="R2590" s="75"/>
      <c r="S2590" s="77">
        <f t="shared" ca="1" si="380"/>
        <v>-1</v>
      </c>
      <c r="T2590" s="78"/>
      <c r="U2590" s="81">
        <f t="shared" ca="1" si="388"/>
        <v>-70</v>
      </c>
      <c r="V2590" s="82">
        <f t="shared" ca="1" si="384"/>
        <v>247569.27999999962</v>
      </c>
      <c r="W2590" s="50"/>
      <c r="X2590" s="50"/>
      <c r="Y2590" s="50"/>
      <c r="Z2590" s="50"/>
      <c r="AA2590" s="50"/>
      <c r="AG2590" s="50"/>
      <c r="AH2590" s="50"/>
      <c r="AI2590" s="50"/>
      <c r="AJ2590" s="50"/>
      <c r="AK2590" s="50"/>
      <c r="AL2590" s="50"/>
      <c r="AM2590" s="50"/>
      <c r="AN2590" s="50"/>
      <c r="AO2590" s="50"/>
      <c r="AP2590" s="138" t="str">
        <f>IF(NOT($AS2590=$AS2591),ROW(),"")</f>
        <v/>
      </c>
      <c r="AQ2590" s="20" t="str">
        <f>IF(NOT(AS2590=AS2591),AS2591,"")</f>
        <v/>
      </c>
      <c r="AR2590" s="20" t="str">
        <f>INDEX($AB$15:$AM$15,MATCH($AS2590,$AB$11:$AM$11,0))</f>
        <v>out</v>
      </c>
      <c r="AS2590" s="20" t="str">
        <f>LEFT(AT2590,4)</f>
        <v>2010</v>
      </c>
      <c r="AT2590" s="139" t="str">
        <f>LEFT(B2590,6)</f>
        <v>201002</v>
      </c>
    </row>
    <row r="2591" spans="2:46" x14ac:dyDescent="0.25">
      <c r="B2591" s="11">
        <f>'Market Data'!B2577</f>
        <v>20100212</v>
      </c>
      <c r="C2591" s="2">
        <f>'Market Data'!C2577</f>
        <v>5837.5</v>
      </c>
      <c r="D2591" s="2">
        <f>'Market Data'!D2577</f>
        <v>5838.5</v>
      </c>
      <c r="E2591" s="2">
        <f>'Market Data'!E2577</f>
        <v>5729</v>
      </c>
      <c r="F2591" s="12">
        <f>'Market Data'!F2577</f>
        <v>5784</v>
      </c>
      <c r="H2591" s="151">
        <f t="shared" si="385"/>
        <v>2573</v>
      </c>
      <c r="I2591" s="244">
        <f ca="1">IF($H2591&lt;($J$6+1),"",PFE(OFFSET($F2591,0,0,-$J$6)))</f>
        <v>-7.6159873244009815E-2</v>
      </c>
      <c r="J2591" s="19"/>
      <c r="K2591" s="139" t="str">
        <f t="shared" ca="1" si="386"/>
        <v>Short</v>
      </c>
      <c r="L2591" s="243" t="e">
        <f t="shared" ca="1" si="381"/>
        <v>#N/A</v>
      </c>
      <c r="M2591" s="242" t="e">
        <f t="shared" ca="1" si="382"/>
        <v>#N/A</v>
      </c>
      <c r="N2591" s="20"/>
      <c r="O2591" s="74">
        <f t="shared" ca="1" si="387"/>
        <v>-1</v>
      </c>
      <c r="P2591" s="75">
        <f t="shared" ca="1" si="379"/>
        <v>0</v>
      </c>
      <c r="Q2591" s="76" t="str">
        <f t="shared" ca="1" si="383"/>
        <v/>
      </c>
      <c r="R2591" s="75"/>
      <c r="S2591" s="77">
        <f t="shared" ca="1" si="380"/>
        <v>-1</v>
      </c>
      <c r="T2591" s="78"/>
      <c r="U2591" s="81">
        <f t="shared" ca="1" si="388"/>
        <v>752.5</v>
      </c>
      <c r="V2591" s="82">
        <f t="shared" ca="1" si="384"/>
        <v>248321.77999999962</v>
      </c>
      <c r="W2591" s="50"/>
      <c r="X2591" s="50"/>
      <c r="Y2591" s="50"/>
      <c r="Z2591" s="50"/>
      <c r="AA2591" s="50"/>
      <c r="AG2591" s="50"/>
      <c r="AH2591" s="50"/>
      <c r="AI2591" s="50"/>
      <c r="AJ2591" s="50"/>
      <c r="AK2591" s="50"/>
      <c r="AL2591" s="50"/>
      <c r="AM2591" s="50"/>
      <c r="AN2591" s="50"/>
      <c r="AO2591" s="50"/>
      <c r="AP2591" s="138" t="str">
        <f>IF(NOT($AS2591=$AS2592),ROW(),"")</f>
        <v/>
      </c>
      <c r="AQ2591" s="20" t="str">
        <f>IF(NOT(AS2591=AS2592),AS2592,"")</f>
        <v/>
      </c>
      <c r="AR2591" s="20" t="str">
        <f>INDEX($AB$15:$AM$15,MATCH($AS2591,$AB$11:$AM$11,0))</f>
        <v>out</v>
      </c>
      <c r="AS2591" s="20" t="str">
        <f>LEFT(AT2591,4)</f>
        <v>2010</v>
      </c>
      <c r="AT2591" s="139" t="str">
        <f>LEFT(B2591,6)</f>
        <v>201002</v>
      </c>
    </row>
    <row r="2592" spans="2:46" x14ac:dyDescent="0.25">
      <c r="B2592" s="11">
        <f>'Market Data'!B2578</f>
        <v>20100215</v>
      </c>
      <c r="C2592" s="2">
        <f>'Market Data'!C2578</f>
        <v>5793.5</v>
      </c>
      <c r="D2592" s="2">
        <f>'Market Data'!D2578</f>
        <v>5817.5</v>
      </c>
      <c r="E2592" s="2">
        <f>'Market Data'!E2578</f>
        <v>5770.5</v>
      </c>
      <c r="F2592" s="12">
        <f>'Market Data'!F2578</f>
        <v>5787.5</v>
      </c>
      <c r="H2592" s="151">
        <f t="shared" si="385"/>
        <v>2574</v>
      </c>
      <c r="I2592" s="244">
        <f ca="1">IF($H2592&lt;($J$6+1),"",PFE(OFFSET($F2592,0,0,-$J$6)))</f>
        <v>-7.3814363092933641E-2</v>
      </c>
      <c r="J2592" s="19"/>
      <c r="K2592" s="139" t="str">
        <f t="shared" ca="1" si="386"/>
        <v>Short</v>
      </c>
      <c r="L2592" s="243" t="e">
        <f t="shared" ca="1" si="381"/>
        <v>#N/A</v>
      </c>
      <c r="M2592" s="242" t="e">
        <f t="shared" ca="1" si="382"/>
        <v>#N/A</v>
      </c>
      <c r="N2592" s="20"/>
      <c r="O2592" s="74">
        <f t="shared" ca="1" si="387"/>
        <v>-1</v>
      </c>
      <c r="P2592" s="75">
        <f t="shared" ca="1" si="379"/>
        <v>0</v>
      </c>
      <c r="Q2592" s="76" t="str">
        <f t="shared" ca="1" si="383"/>
        <v/>
      </c>
      <c r="R2592" s="75"/>
      <c r="S2592" s="77">
        <f t="shared" ca="1" si="380"/>
        <v>-1</v>
      </c>
      <c r="T2592" s="78"/>
      <c r="U2592" s="81">
        <f t="shared" ca="1" si="388"/>
        <v>-122.5</v>
      </c>
      <c r="V2592" s="82">
        <f t="shared" ca="1" si="384"/>
        <v>248199.27999999962</v>
      </c>
      <c r="W2592" s="50"/>
      <c r="X2592" s="50"/>
      <c r="Y2592" s="50"/>
      <c r="Z2592" s="50"/>
      <c r="AA2592" s="50"/>
      <c r="AG2592" s="50"/>
      <c r="AH2592" s="50"/>
      <c r="AI2592" s="50"/>
      <c r="AJ2592" s="50"/>
      <c r="AK2592" s="50"/>
      <c r="AL2592" s="50"/>
      <c r="AM2592" s="50"/>
      <c r="AN2592" s="50"/>
      <c r="AO2592" s="50"/>
      <c r="AP2592" s="138" t="str">
        <f>IF(NOT($AS2592=$AS2593),ROW(),"")</f>
        <v/>
      </c>
      <c r="AQ2592" s="20" t="str">
        <f>IF(NOT(AS2592=AS2593),AS2593,"")</f>
        <v/>
      </c>
      <c r="AR2592" s="20" t="str">
        <f>INDEX($AB$15:$AM$15,MATCH($AS2592,$AB$11:$AM$11,0))</f>
        <v>out</v>
      </c>
      <c r="AS2592" s="20" t="str">
        <f>LEFT(AT2592,4)</f>
        <v>2010</v>
      </c>
      <c r="AT2592" s="139" t="str">
        <f>LEFT(B2592,6)</f>
        <v>201002</v>
      </c>
    </row>
    <row r="2593" spans="2:46" x14ac:dyDescent="0.25">
      <c r="B2593" s="11">
        <f>'Market Data'!B2579</f>
        <v>20100216</v>
      </c>
      <c r="C2593" s="2">
        <f>'Market Data'!C2579</f>
        <v>5800.5</v>
      </c>
      <c r="D2593" s="2">
        <f>'Market Data'!D2579</f>
        <v>5876.5</v>
      </c>
      <c r="E2593" s="2">
        <f>'Market Data'!E2579</f>
        <v>5765</v>
      </c>
      <c r="F2593" s="12">
        <f>'Market Data'!F2579</f>
        <v>5863</v>
      </c>
      <c r="H2593" s="151">
        <f t="shared" si="385"/>
        <v>2575</v>
      </c>
      <c r="I2593" s="244">
        <f ca="1">IF($H2593&lt;($J$6+1),"",PFE(OFFSET($F2593,0,0,-$J$6)))</f>
        <v>-4.1156791524761455E-2</v>
      </c>
      <c r="J2593" s="19"/>
      <c r="K2593" s="139" t="str">
        <f t="shared" ca="1" si="386"/>
        <v>Short</v>
      </c>
      <c r="L2593" s="243" t="e">
        <f t="shared" ca="1" si="381"/>
        <v>#N/A</v>
      </c>
      <c r="M2593" s="242" t="e">
        <f t="shared" ca="1" si="382"/>
        <v>#N/A</v>
      </c>
      <c r="N2593" s="20"/>
      <c r="O2593" s="74">
        <f t="shared" ca="1" si="387"/>
        <v>-1</v>
      </c>
      <c r="P2593" s="75">
        <f t="shared" ca="1" si="379"/>
        <v>0</v>
      </c>
      <c r="Q2593" s="76" t="str">
        <f t="shared" ca="1" si="383"/>
        <v/>
      </c>
      <c r="R2593" s="75"/>
      <c r="S2593" s="77">
        <f t="shared" ca="1" si="380"/>
        <v>-1</v>
      </c>
      <c r="T2593" s="78"/>
      <c r="U2593" s="81">
        <f t="shared" ca="1" si="388"/>
        <v>-2642.5</v>
      </c>
      <c r="V2593" s="82">
        <f t="shared" ca="1" si="384"/>
        <v>245556.77999999962</v>
      </c>
      <c r="W2593" s="50"/>
      <c r="X2593" s="50"/>
      <c r="Y2593" s="50"/>
      <c r="Z2593" s="50"/>
      <c r="AA2593" s="50"/>
      <c r="AG2593" s="50"/>
      <c r="AH2593" s="50"/>
      <c r="AI2593" s="50"/>
      <c r="AJ2593" s="50"/>
      <c r="AK2593" s="50"/>
      <c r="AL2593" s="50"/>
      <c r="AM2593" s="50"/>
      <c r="AN2593" s="50"/>
      <c r="AO2593" s="50"/>
      <c r="AP2593" s="138" t="str">
        <f>IF(NOT($AS2593=$AS2594),ROW(),"")</f>
        <v/>
      </c>
      <c r="AQ2593" s="20" t="str">
        <f>IF(NOT(AS2593=AS2594),AS2594,"")</f>
        <v/>
      </c>
      <c r="AR2593" s="20" t="str">
        <f>INDEX($AB$15:$AM$15,MATCH($AS2593,$AB$11:$AM$11,0))</f>
        <v>out</v>
      </c>
      <c r="AS2593" s="20" t="str">
        <f>LEFT(AT2593,4)</f>
        <v>2010</v>
      </c>
      <c r="AT2593" s="139" t="str">
        <f>LEFT(B2593,6)</f>
        <v>201002</v>
      </c>
    </row>
    <row r="2594" spans="2:46" x14ac:dyDescent="0.25">
      <c r="B2594" s="11">
        <f>'Market Data'!B2580</f>
        <v>20100217</v>
      </c>
      <c r="C2594" s="2">
        <f>'Market Data'!C2580</f>
        <v>5895</v>
      </c>
      <c r="D2594" s="2">
        <f>'Market Data'!D2580</f>
        <v>5952</v>
      </c>
      <c r="E2594" s="2">
        <f>'Market Data'!E2580</f>
        <v>5881.5</v>
      </c>
      <c r="F2594" s="12">
        <f>'Market Data'!F2580</f>
        <v>5924.5</v>
      </c>
      <c r="H2594" s="151">
        <f t="shared" si="385"/>
        <v>2576</v>
      </c>
      <c r="I2594" s="244">
        <f ca="1">IF($H2594&lt;($J$6+1),"",PFE(OFFSET($F2594,0,0,-$J$6)))</f>
        <v>-4.6453592678153285E-2</v>
      </c>
      <c r="J2594" s="19"/>
      <c r="K2594" s="139" t="str">
        <f t="shared" ca="1" si="386"/>
        <v>Short</v>
      </c>
      <c r="L2594" s="243" t="e">
        <f t="shared" ca="1" si="381"/>
        <v>#N/A</v>
      </c>
      <c r="M2594" s="242" t="e">
        <f t="shared" ca="1" si="382"/>
        <v>#N/A</v>
      </c>
      <c r="N2594" s="20"/>
      <c r="O2594" s="74">
        <f t="shared" ca="1" si="387"/>
        <v>-1</v>
      </c>
      <c r="P2594" s="75">
        <f t="shared" ca="1" si="379"/>
        <v>0</v>
      </c>
      <c r="Q2594" s="76" t="str">
        <f t="shared" ca="1" si="383"/>
        <v/>
      </c>
      <c r="R2594" s="75"/>
      <c r="S2594" s="77">
        <f t="shared" ca="1" si="380"/>
        <v>-1</v>
      </c>
      <c r="T2594" s="78"/>
      <c r="U2594" s="81">
        <f t="shared" ca="1" si="388"/>
        <v>-2152.5</v>
      </c>
      <c r="V2594" s="82">
        <f t="shared" ca="1" si="384"/>
        <v>243404.27999999962</v>
      </c>
      <c r="W2594" s="50"/>
      <c r="X2594" s="50"/>
      <c r="Y2594" s="50"/>
      <c r="Z2594" s="50"/>
      <c r="AA2594" s="50"/>
      <c r="AG2594" s="50"/>
      <c r="AH2594" s="50"/>
      <c r="AI2594" s="50"/>
      <c r="AJ2594" s="50"/>
      <c r="AK2594" s="50"/>
      <c r="AL2594" s="50"/>
      <c r="AM2594" s="50"/>
      <c r="AN2594" s="50"/>
      <c r="AO2594" s="50"/>
      <c r="AP2594" s="138" t="str">
        <f>IF(NOT($AS2594=$AS2595),ROW(),"")</f>
        <v/>
      </c>
      <c r="AQ2594" s="20" t="str">
        <f>IF(NOT(AS2594=AS2595),AS2595,"")</f>
        <v/>
      </c>
      <c r="AR2594" s="20" t="str">
        <f>INDEX($AB$15:$AM$15,MATCH($AS2594,$AB$11:$AM$11,0))</f>
        <v>out</v>
      </c>
      <c r="AS2594" s="20" t="str">
        <f>LEFT(AT2594,4)</f>
        <v>2010</v>
      </c>
      <c r="AT2594" s="139" t="str">
        <f>LEFT(B2594,6)</f>
        <v>201002</v>
      </c>
    </row>
    <row r="2595" spans="2:46" x14ac:dyDescent="0.25">
      <c r="B2595" s="11">
        <f>'Market Data'!B2581</f>
        <v>20100218</v>
      </c>
      <c r="C2595" s="2">
        <f>'Market Data'!C2581</f>
        <v>5922.5</v>
      </c>
      <c r="D2595" s="2">
        <f>'Market Data'!D2581</f>
        <v>5962</v>
      </c>
      <c r="E2595" s="2">
        <f>'Market Data'!E2581</f>
        <v>5894.5</v>
      </c>
      <c r="F2595" s="12">
        <f>'Market Data'!F2581</f>
        <v>5948</v>
      </c>
      <c r="H2595" s="151">
        <f t="shared" si="385"/>
        <v>2577</v>
      </c>
      <c r="I2595" s="244">
        <f ca="1">IF($H2595&lt;($J$6+1),"",PFE(OFFSET($F2595,0,0,-$J$6)))</f>
        <v>-3.2831701731628825E-2</v>
      </c>
      <c r="J2595" s="19"/>
      <c r="K2595" s="139" t="str">
        <f t="shared" ca="1" si="386"/>
        <v>Short</v>
      </c>
      <c r="L2595" s="243" t="e">
        <f t="shared" ca="1" si="381"/>
        <v>#N/A</v>
      </c>
      <c r="M2595" s="242" t="e">
        <f t="shared" ca="1" si="382"/>
        <v>#N/A</v>
      </c>
      <c r="N2595" s="20"/>
      <c r="O2595" s="74">
        <f t="shared" ca="1" si="387"/>
        <v>-1</v>
      </c>
      <c r="P2595" s="75">
        <f t="shared" ca="1" si="379"/>
        <v>0</v>
      </c>
      <c r="Q2595" s="76" t="str">
        <f t="shared" ca="1" si="383"/>
        <v/>
      </c>
      <c r="R2595" s="75"/>
      <c r="S2595" s="77">
        <f t="shared" ca="1" si="380"/>
        <v>-1</v>
      </c>
      <c r="T2595" s="78"/>
      <c r="U2595" s="81">
        <f t="shared" ca="1" si="388"/>
        <v>-822.5</v>
      </c>
      <c r="V2595" s="82">
        <f t="shared" ca="1" si="384"/>
        <v>242581.77999999962</v>
      </c>
      <c r="W2595" s="50"/>
      <c r="X2595" s="50"/>
      <c r="Y2595" s="50"/>
      <c r="Z2595" s="50"/>
      <c r="AA2595" s="50"/>
      <c r="AG2595" s="50"/>
      <c r="AH2595" s="50"/>
      <c r="AI2595" s="50"/>
      <c r="AJ2595" s="50"/>
      <c r="AK2595" s="50"/>
      <c r="AL2595" s="50"/>
      <c r="AM2595" s="50"/>
      <c r="AN2595" s="50"/>
      <c r="AO2595" s="50"/>
      <c r="AP2595" s="138" t="str">
        <f>IF(NOT($AS2595=$AS2596),ROW(),"")</f>
        <v/>
      </c>
      <c r="AQ2595" s="20" t="str">
        <f>IF(NOT(AS2595=AS2596),AS2596,"")</f>
        <v/>
      </c>
      <c r="AR2595" s="20" t="str">
        <f>INDEX($AB$15:$AM$15,MATCH($AS2595,$AB$11:$AM$11,0))</f>
        <v>out</v>
      </c>
      <c r="AS2595" s="20" t="str">
        <f>LEFT(AT2595,4)</f>
        <v>2010</v>
      </c>
      <c r="AT2595" s="139" t="str">
        <f>LEFT(B2595,6)</f>
        <v>201002</v>
      </c>
    </row>
    <row r="2596" spans="2:46" x14ac:dyDescent="0.25">
      <c r="B2596" s="11">
        <f>'Market Data'!B2582</f>
        <v>20100219</v>
      </c>
      <c r="C2596" s="2">
        <f>'Market Data'!C2582</f>
        <v>5908.5</v>
      </c>
      <c r="D2596" s="2">
        <f>'Market Data'!D2582</f>
        <v>6000.5</v>
      </c>
      <c r="E2596" s="2">
        <f>'Market Data'!E2582</f>
        <v>5895.5</v>
      </c>
      <c r="F2596" s="12">
        <f>'Market Data'!F2582</f>
        <v>5987.5</v>
      </c>
      <c r="H2596" s="151">
        <f t="shared" si="385"/>
        <v>2578</v>
      </c>
      <c r="I2596" s="244">
        <f ca="1">IF($H2596&lt;($J$6+1),"",PFE(OFFSET($F2596,0,0,-$J$6)))</f>
        <v>-3.3307776208981982E-2</v>
      </c>
      <c r="J2596" s="19"/>
      <c r="K2596" s="139" t="str">
        <f t="shared" ca="1" si="386"/>
        <v>Short</v>
      </c>
      <c r="L2596" s="243" t="e">
        <f t="shared" ca="1" si="381"/>
        <v>#N/A</v>
      </c>
      <c r="M2596" s="242" t="e">
        <f t="shared" ca="1" si="382"/>
        <v>#N/A</v>
      </c>
      <c r="N2596" s="20"/>
      <c r="O2596" s="74">
        <f t="shared" ca="1" si="387"/>
        <v>-1</v>
      </c>
      <c r="P2596" s="75">
        <f t="shared" ca="1" si="379"/>
        <v>0</v>
      </c>
      <c r="Q2596" s="76" t="str">
        <f t="shared" ca="1" si="383"/>
        <v/>
      </c>
      <c r="R2596" s="75"/>
      <c r="S2596" s="77">
        <f t="shared" ca="1" si="380"/>
        <v>-1</v>
      </c>
      <c r="T2596" s="78"/>
      <c r="U2596" s="81">
        <f t="shared" ca="1" si="388"/>
        <v>-1382.5</v>
      </c>
      <c r="V2596" s="82">
        <f t="shared" ca="1" si="384"/>
        <v>241199.27999999962</v>
      </c>
      <c r="W2596" s="50"/>
      <c r="X2596" s="50"/>
      <c r="Y2596" s="50"/>
      <c r="Z2596" s="50"/>
      <c r="AA2596" s="50"/>
      <c r="AG2596" s="50"/>
      <c r="AH2596" s="50"/>
      <c r="AI2596" s="50"/>
      <c r="AJ2596" s="50"/>
      <c r="AK2596" s="50"/>
      <c r="AL2596" s="50"/>
      <c r="AM2596" s="50"/>
      <c r="AN2596" s="50"/>
      <c r="AO2596" s="50"/>
      <c r="AP2596" s="138" t="str">
        <f>IF(NOT($AS2596=$AS2597),ROW(),"")</f>
        <v/>
      </c>
      <c r="AQ2596" s="20" t="str">
        <f>IF(NOT(AS2596=AS2597),AS2597,"")</f>
        <v/>
      </c>
      <c r="AR2596" s="20" t="str">
        <f>INDEX($AB$15:$AM$15,MATCH($AS2596,$AB$11:$AM$11,0))</f>
        <v>out</v>
      </c>
      <c r="AS2596" s="20" t="str">
        <f>LEFT(AT2596,4)</f>
        <v>2010</v>
      </c>
      <c r="AT2596" s="139" t="str">
        <f>LEFT(B2596,6)</f>
        <v>201002</v>
      </c>
    </row>
    <row r="2597" spans="2:46" x14ac:dyDescent="0.25">
      <c r="B2597" s="11">
        <f>'Market Data'!B2583</f>
        <v>20100222</v>
      </c>
      <c r="C2597" s="2">
        <f>'Market Data'!C2583</f>
        <v>5993.5</v>
      </c>
      <c r="D2597" s="2">
        <f>'Market Data'!D2583</f>
        <v>6026</v>
      </c>
      <c r="E2597" s="2">
        <f>'Market Data'!E2583</f>
        <v>5951.5</v>
      </c>
      <c r="F2597" s="12">
        <f>'Market Data'!F2583</f>
        <v>5963.5</v>
      </c>
      <c r="H2597" s="151">
        <f t="shared" si="385"/>
        <v>2579</v>
      </c>
      <c r="I2597" s="244">
        <f ca="1">IF($H2597&lt;($J$6+1),"",PFE(OFFSET($F2597,0,0,-$J$6)))</f>
        <v>-2.6863916238128019E-2</v>
      </c>
      <c r="J2597" s="19"/>
      <c r="K2597" s="139" t="str">
        <f t="shared" ca="1" si="386"/>
        <v>Short</v>
      </c>
      <c r="L2597" s="243" t="e">
        <f t="shared" ca="1" si="381"/>
        <v>#N/A</v>
      </c>
      <c r="M2597" s="242" t="e">
        <f t="shared" ca="1" si="382"/>
        <v>#N/A</v>
      </c>
      <c r="N2597" s="20"/>
      <c r="O2597" s="74">
        <f t="shared" ca="1" si="387"/>
        <v>-1</v>
      </c>
      <c r="P2597" s="75">
        <f t="shared" ca="1" si="379"/>
        <v>0</v>
      </c>
      <c r="Q2597" s="76" t="str">
        <f t="shared" ca="1" si="383"/>
        <v/>
      </c>
      <c r="R2597" s="75"/>
      <c r="S2597" s="77">
        <f t="shared" ca="1" si="380"/>
        <v>-1</v>
      </c>
      <c r="T2597" s="78"/>
      <c r="U2597" s="81">
        <f t="shared" ca="1" si="388"/>
        <v>840</v>
      </c>
      <c r="V2597" s="82">
        <f t="shared" ca="1" si="384"/>
        <v>242039.27999999962</v>
      </c>
      <c r="W2597" s="50"/>
      <c r="X2597" s="50"/>
      <c r="Y2597" s="50"/>
      <c r="Z2597" s="50"/>
      <c r="AA2597" s="50"/>
      <c r="AG2597" s="50"/>
      <c r="AH2597" s="50"/>
      <c r="AI2597" s="50"/>
      <c r="AJ2597" s="50"/>
      <c r="AK2597" s="50"/>
      <c r="AL2597" s="50"/>
      <c r="AM2597" s="50"/>
      <c r="AN2597" s="50"/>
      <c r="AO2597" s="50"/>
      <c r="AP2597" s="138" t="str">
        <f>IF(NOT($AS2597=$AS2598),ROW(),"")</f>
        <v/>
      </c>
      <c r="AQ2597" s="20" t="str">
        <f>IF(NOT(AS2597=AS2598),AS2598,"")</f>
        <v/>
      </c>
      <c r="AR2597" s="20" t="str">
        <f>INDEX($AB$15:$AM$15,MATCH($AS2597,$AB$11:$AM$11,0))</f>
        <v>out</v>
      </c>
      <c r="AS2597" s="20" t="str">
        <f>LEFT(AT2597,4)</f>
        <v>2010</v>
      </c>
      <c r="AT2597" s="139" t="str">
        <f>LEFT(B2597,6)</f>
        <v>201002</v>
      </c>
    </row>
    <row r="2598" spans="2:46" x14ac:dyDescent="0.25">
      <c r="B2598" s="11">
        <f>'Market Data'!B2584</f>
        <v>20100223</v>
      </c>
      <c r="C2598" s="2">
        <f>'Market Data'!C2584</f>
        <v>5973.5</v>
      </c>
      <c r="D2598" s="2">
        <f>'Market Data'!D2584</f>
        <v>6002.5</v>
      </c>
      <c r="E2598" s="2">
        <f>'Market Data'!E2584</f>
        <v>5852.5</v>
      </c>
      <c r="F2598" s="12">
        <f>'Market Data'!F2584</f>
        <v>5873.5</v>
      </c>
      <c r="H2598" s="151">
        <f t="shared" si="385"/>
        <v>2580</v>
      </c>
      <c r="I2598" s="244">
        <f ca="1">IF($H2598&lt;($J$6+1),"",PFE(OFFSET($F2598,0,0,-$J$6)))</f>
        <v>-3.984228428738841E-2</v>
      </c>
      <c r="J2598" s="19"/>
      <c r="K2598" s="139" t="str">
        <f t="shared" ca="1" si="386"/>
        <v>Short</v>
      </c>
      <c r="L2598" s="243" t="e">
        <f t="shared" ca="1" si="381"/>
        <v>#N/A</v>
      </c>
      <c r="M2598" s="242" t="e">
        <f t="shared" ca="1" si="382"/>
        <v>#N/A</v>
      </c>
      <c r="N2598" s="20"/>
      <c r="O2598" s="74">
        <f t="shared" ca="1" si="387"/>
        <v>-1</v>
      </c>
      <c r="P2598" s="75">
        <f t="shared" ca="1" si="379"/>
        <v>0</v>
      </c>
      <c r="Q2598" s="76" t="str">
        <f t="shared" ca="1" si="383"/>
        <v/>
      </c>
      <c r="R2598" s="75"/>
      <c r="S2598" s="77">
        <f t="shared" ca="1" si="380"/>
        <v>-1</v>
      </c>
      <c r="T2598" s="78"/>
      <c r="U2598" s="81">
        <f t="shared" ca="1" si="388"/>
        <v>3150</v>
      </c>
      <c r="V2598" s="82">
        <f t="shared" ca="1" si="384"/>
        <v>245189.27999999962</v>
      </c>
      <c r="W2598" s="50"/>
      <c r="X2598" s="50"/>
      <c r="Y2598" s="50"/>
      <c r="Z2598" s="50"/>
      <c r="AA2598" s="50"/>
      <c r="AG2598" s="50"/>
      <c r="AH2598" s="50"/>
      <c r="AI2598" s="50"/>
      <c r="AJ2598" s="50"/>
      <c r="AK2598" s="50"/>
      <c r="AL2598" s="50"/>
      <c r="AM2598" s="50"/>
      <c r="AN2598" s="50"/>
      <c r="AO2598" s="50"/>
      <c r="AP2598" s="138" t="str">
        <f>IF(NOT($AS2598=$AS2599),ROW(),"")</f>
        <v/>
      </c>
      <c r="AQ2598" s="20" t="str">
        <f>IF(NOT(AS2598=AS2599),AS2599,"")</f>
        <v/>
      </c>
      <c r="AR2598" s="20" t="str">
        <f>INDEX($AB$15:$AM$15,MATCH($AS2598,$AB$11:$AM$11,0))</f>
        <v>out</v>
      </c>
      <c r="AS2598" s="20" t="str">
        <f>LEFT(AT2598,4)</f>
        <v>2010</v>
      </c>
      <c r="AT2598" s="139" t="str">
        <f>LEFT(B2598,6)</f>
        <v>201002</v>
      </c>
    </row>
    <row r="2599" spans="2:46" x14ac:dyDescent="0.25">
      <c r="B2599" s="11">
        <f>'Market Data'!B2585</f>
        <v>20100224</v>
      </c>
      <c r="C2599" s="2">
        <f>'Market Data'!C2585</f>
        <v>5903.5</v>
      </c>
      <c r="D2599" s="2">
        <f>'Market Data'!D2585</f>
        <v>5910.5</v>
      </c>
      <c r="E2599" s="2">
        <f>'Market Data'!E2585</f>
        <v>5840.5</v>
      </c>
      <c r="F2599" s="12">
        <f>'Market Data'!F2585</f>
        <v>5886.5</v>
      </c>
      <c r="H2599" s="151">
        <f t="shared" si="385"/>
        <v>2581</v>
      </c>
      <c r="I2599" s="244">
        <f ca="1">IF($H2599&lt;($J$6+1),"",PFE(OFFSET($F2599,0,0,-$J$6)))</f>
        <v>-2.0548131426597432E-2</v>
      </c>
      <c r="J2599" s="19"/>
      <c r="K2599" s="139" t="str">
        <f t="shared" ca="1" si="386"/>
        <v>Short</v>
      </c>
      <c r="L2599" s="243" t="e">
        <f t="shared" ca="1" si="381"/>
        <v>#N/A</v>
      </c>
      <c r="M2599" s="242" t="e">
        <f t="shared" ca="1" si="382"/>
        <v>#N/A</v>
      </c>
      <c r="N2599" s="20"/>
      <c r="O2599" s="74">
        <f t="shared" ca="1" si="387"/>
        <v>-1</v>
      </c>
      <c r="P2599" s="75">
        <f t="shared" ca="1" si="379"/>
        <v>0</v>
      </c>
      <c r="Q2599" s="76" t="str">
        <f t="shared" ca="1" si="383"/>
        <v/>
      </c>
      <c r="R2599" s="75"/>
      <c r="S2599" s="77">
        <f t="shared" ca="1" si="380"/>
        <v>-1</v>
      </c>
      <c r="T2599" s="78"/>
      <c r="U2599" s="81">
        <f t="shared" ca="1" si="388"/>
        <v>-455</v>
      </c>
      <c r="V2599" s="82">
        <f t="shared" ca="1" si="384"/>
        <v>244734.27999999962</v>
      </c>
      <c r="W2599" s="50"/>
      <c r="X2599" s="50"/>
      <c r="Y2599" s="50"/>
      <c r="Z2599" s="50"/>
      <c r="AA2599" s="50"/>
      <c r="AG2599" s="50"/>
      <c r="AH2599" s="50"/>
      <c r="AI2599" s="50"/>
      <c r="AJ2599" s="50"/>
      <c r="AK2599" s="50"/>
      <c r="AL2599" s="50"/>
      <c r="AM2599" s="50"/>
      <c r="AN2599" s="50"/>
      <c r="AO2599" s="50"/>
      <c r="AP2599" s="138" t="str">
        <f>IF(NOT($AS2599=$AS2600),ROW(),"")</f>
        <v/>
      </c>
      <c r="AQ2599" s="20" t="str">
        <f>IF(NOT(AS2599=AS2600),AS2600,"")</f>
        <v/>
      </c>
      <c r="AR2599" s="20" t="str">
        <f>INDEX($AB$15:$AM$15,MATCH($AS2599,$AB$11:$AM$11,0))</f>
        <v>out</v>
      </c>
      <c r="AS2599" s="20" t="str">
        <f>LEFT(AT2599,4)</f>
        <v>2010</v>
      </c>
      <c r="AT2599" s="139" t="str">
        <f>LEFT(B2599,6)</f>
        <v>201002</v>
      </c>
    </row>
    <row r="2600" spans="2:46" x14ac:dyDescent="0.25">
      <c r="B2600" s="11">
        <f>'Market Data'!B2586</f>
        <v>20100225</v>
      </c>
      <c r="C2600" s="2">
        <f>'Market Data'!C2586</f>
        <v>5865</v>
      </c>
      <c r="D2600" s="2">
        <f>'Market Data'!D2586</f>
        <v>5927</v>
      </c>
      <c r="E2600" s="2">
        <f>'Market Data'!E2586</f>
        <v>5787</v>
      </c>
      <c r="F2600" s="12">
        <f>'Market Data'!F2586</f>
        <v>5816</v>
      </c>
      <c r="H2600" s="151">
        <f t="shared" si="385"/>
        <v>2582</v>
      </c>
      <c r="I2600" s="244">
        <f ca="1">IF($H2600&lt;($J$6+1),"",PFE(OFFSET($F2600,0,0,-$J$6)))</f>
        <v>-2.5796654100884223E-2</v>
      </c>
      <c r="J2600" s="19"/>
      <c r="K2600" s="139" t="str">
        <f t="shared" ca="1" si="386"/>
        <v>Short</v>
      </c>
      <c r="L2600" s="243" t="e">
        <f t="shared" ca="1" si="381"/>
        <v>#N/A</v>
      </c>
      <c r="M2600" s="242" t="e">
        <f t="shared" ca="1" si="382"/>
        <v>#N/A</v>
      </c>
      <c r="N2600" s="20"/>
      <c r="O2600" s="74">
        <f t="shared" ca="1" si="387"/>
        <v>-1</v>
      </c>
      <c r="P2600" s="75">
        <f t="shared" ca="1" si="379"/>
        <v>0</v>
      </c>
      <c r="Q2600" s="76" t="str">
        <f t="shared" ca="1" si="383"/>
        <v/>
      </c>
      <c r="R2600" s="75"/>
      <c r="S2600" s="77">
        <f t="shared" ca="1" si="380"/>
        <v>-1</v>
      </c>
      <c r="T2600" s="78"/>
      <c r="U2600" s="81">
        <f t="shared" ca="1" si="388"/>
        <v>2467.5</v>
      </c>
      <c r="V2600" s="82">
        <f t="shared" ca="1" si="384"/>
        <v>247201.77999999962</v>
      </c>
      <c r="W2600" s="50"/>
      <c r="X2600" s="50"/>
      <c r="Y2600" s="50"/>
      <c r="Z2600" s="50"/>
      <c r="AA2600" s="50"/>
      <c r="AG2600" s="50"/>
      <c r="AH2600" s="50"/>
      <c r="AI2600" s="50"/>
      <c r="AJ2600" s="50"/>
      <c r="AK2600" s="50"/>
      <c r="AL2600" s="50"/>
      <c r="AM2600" s="50"/>
      <c r="AN2600" s="50"/>
      <c r="AO2600" s="50"/>
      <c r="AP2600" s="138" t="str">
        <f>IF(NOT($AS2600=$AS2601),ROW(),"")</f>
        <v/>
      </c>
      <c r="AQ2600" s="20" t="str">
        <f>IF(NOT(AS2600=AS2601),AS2601,"")</f>
        <v/>
      </c>
      <c r="AR2600" s="20" t="str">
        <f>INDEX($AB$15:$AM$15,MATCH($AS2600,$AB$11:$AM$11,0))</f>
        <v>out</v>
      </c>
      <c r="AS2600" s="20" t="str">
        <f>LEFT(AT2600,4)</f>
        <v>2010</v>
      </c>
      <c r="AT2600" s="139" t="str">
        <f>LEFT(B2600,6)</f>
        <v>201002</v>
      </c>
    </row>
    <row r="2601" spans="2:46" x14ac:dyDescent="0.25">
      <c r="B2601" s="11">
        <f>'Market Data'!B2587</f>
        <v>20100226</v>
      </c>
      <c r="C2601" s="2">
        <f>'Market Data'!C2587</f>
        <v>5865.5</v>
      </c>
      <c r="D2601" s="2">
        <f>'Market Data'!D2587</f>
        <v>5879</v>
      </c>
      <c r="E2601" s="2">
        <f>'Market Data'!E2587</f>
        <v>5799</v>
      </c>
      <c r="F2601" s="12">
        <f>'Market Data'!F2587</f>
        <v>5861.5</v>
      </c>
      <c r="H2601" s="151">
        <f t="shared" si="385"/>
        <v>2583</v>
      </c>
      <c r="I2601" s="244">
        <f ca="1">IF($H2601&lt;($J$6+1),"",PFE(OFFSET($F2601,0,0,-$J$6)))</f>
        <v>2.7056266324206119E-2</v>
      </c>
      <c r="J2601" s="19"/>
      <c r="K2601" s="139" t="str">
        <f t="shared" ca="1" si="386"/>
        <v>Long</v>
      </c>
      <c r="L2601" s="243">
        <f t="shared" ca="1" si="381"/>
        <v>5861.5</v>
      </c>
      <c r="M2601" s="242" t="e">
        <f t="shared" ca="1" si="382"/>
        <v>#N/A</v>
      </c>
      <c r="N2601" s="20"/>
      <c r="O2601" s="74">
        <f t="shared" ca="1" si="387"/>
        <v>1</v>
      </c>
      <c r="P2601" s="75">
        <f t="shared" ca="1" si="379"/>
        <v>2</v>
      </c>
      <c r="Q2601" s="76" t="str">
        <f t="shared" ca="1" si="383"/>
        <v>Fill</v>
      </c>
      <c r="R2601" s="75"/>
      <c r="S2601" s="77">
        <f t="shared" ca="1" si="380"/>
        <v>-1</v>
      </c>
      <c r="T2601" s="78"/>
      <c r="U2601" s="81">
        <f t="shared" ca="1" si="388"/>
        <v>-1592.5</v>
      </c>
      <c r="V2601" s="82">
        <f t="shared" ca="1" si="384"/>
        <v>245609.27999999962</v>
      </c>
      <c r="W2601" s="50"/>
      <c r="X2601" s="50"/>
      <c r="Y2601" s="50"/>
      <c r="Z2601" s="50"/>
      <c r="AA2601" s="50"/>
      <c r="AG2601" s="50"/>
      <c r="AH2601" s="50"/>
      <c r="AI2601" s="50"/>
      <c r="AJ2601" s="50"/>
      <c r="AK2601" s="50"/>
      <c r="AL2601" s="50"/>
      <c r="AM2601" s="50"/>
      <c r="AN2601" s="50"/>
      <c r="AO2601" s="50"/>
      <c r="AP2601" s="138" t="str">
        <f>IF(NOT($AS2601=$AS2602),ROW(),"")</f>
        <v/>
      </c>
      <c r="AQ2601" s="20" t="str">
        <f>IF(NOT(AS2601=AS2602),AS2602,"")</f>
        <v/>
      </c>
      <c r="AR2601" s="20" t="str">
        <f>INDEX($AB$15:$AM$15,MATCH($AS2601,$AB$11:$AM$11,0))</f>
        <v>out</v>
      </c>
      <c r="AS2601" s="20" t="str">
        <f>LEFT(AT2601,4)</f>
        <v>2010</v>
      </c>
      <c r="AT2601" s="139" t="str">
        <f>LEFT(B2601,6)</f>
        <v>201002</v>
      </c>
    </row>
    <row r="2602" spans="2:46" x14ac:dyDescent="0.25">
      <c r="B2602" s="11">
        <f>'Market Data'!B2588</f>
        <v>20100301</v>
      </c>
      <c r="C2602" s="2">
        <f>'Market Data'!C2588</f>
        <v>5910.5</v>
      </c>
      <c r="D2602" s="2">
        <f>'Market Data'!D2588</f>
        <v>5988.5</v>
      </c>
      <c r="E2602" s="2">
        <f>'Market Data'!E2588</f>
        <v>5906</v>
      </c>
      <c r="F2602" s="12">
        <f>'Market Data'!F2588</f>
        <v>5980</v>
      </c>
      <c r="H2602" s="151">
        <f t="shared" si="385"/>
        <v>2584</v>
      </c>
      <c r="I2602" s="244">
        <f ca="1">IF($H2602&lt;($J$6+1),"",PFE(OFFSET($F2602,0,0,-$J$6)))</f>
        <v>2.9405736372857118E-2</v>
      </c>
      <c r="J2602" s="19"/>
      <c r="K2602" s="139" t="str">
        <f t="shared" ca="1" si="386"/>
        <v>Long</v>
      </c>
      <c r="L2602" s="243" t="e">
        <f t="shared" ca="1" si="381"/>
        <v>#N/A</v>
      </c>
      <c r="M2602" s="242" t="e">
        <f t="shared" ca="1" si="382"/>
        <v>#N/A</v>
      </c>
      <c r="N2602" s="20"/>
      <c r="O2602" s="74">
        <f t="shared" ca="1" si="387"/>
        <v>1</v>
      </c>
      <c r="P2602" s="75">
        <f t="shared" ca="1" si="379"/>
        <v>0</v>
      </c>
      <c r="Q2602" s="76" t="str">
        <f t="shared" ca="1" si="383"/>
        <v/>
      </c>
      <c r="R2602" s="75"/>
      <c r="S2602" s="77">
        <f t="shared" ca="1" si="380"/>
        <v>1</v>
      </c>
      <c r="T2602" s="78"/>
      <c r="U2602" s="81">
        <f t="shared" ca="1" si="388"/>
        <v>535.57999999999993</v>
      </c>
      <c r="V2602" s="82">
        <f t="shared" ca="1" si="384"/>
        <v>246144.85999999961</v>
      </c>
      <c r="W2602" s="50"/>
      <c r="X2602" s="50"/>
      <c r="Y2602" s="50"/>
      <c r="Z2602" s="50"/>
      <c r="AA2602" s="50"/>
      <c r="AG2602" s="50"/>
      <c r="AH2602" s="50"/>
      <c r="AI2602" s="50"/>
      <c r="AJ2602" s="50"/>
      <c r="AK2602" s="50"/>
      <c r="AL2602" s="50"/>
      <c r="AM2602" s="50"/>
      <c r="AN2602" s="50"/>
      <c r="AO2602" s="50"/>
      <c r="AP2602" s="138" t="str">
        <f>IF(NOT($AS2602=$AS2603),ROW(),"")</f>
        <v/>
      </c>
      <c r="AQ2602" s="20" t="str">
        <f>IF(NOT(AS2602=AS2603),AS2603,"")</f>
        <v/>
      </c>
      <c r="AR2602" s="20" t="str">
        <f>INDEX($AB$15:$AM$15,MATCH($AS2602,$AB$11:$AM$11,0))</f>
        <v>out</v>
      </c>
      <c r="AS2602" s="20" t="str">
        <f>LEFT(AT2602,4)</f>
        <v>2010</v>
      </c>
      <c r="AT2602" s="139" t="str">
        <f>LEFT(B2602,6)</f>
        <v>201003</v>
      </c>
    </row>
    <row r="2603" spans="2:46" x14ac:dyDescent="0.25">
      <c r="B2603" s="11">
        <f>'Market Data'!B2589</f>
        <v>20100302</v>
      </c>
      <c r="C2603" s="2">
        <f>'Market Data'!C2589</f>
        <v>5993.5</v>
      </c>
      <c r="D2603" s="2">
        <f>'Market Data'!D2589</f>
        <v>6052</v>
      </c>
      <c r="E2603" s="2">
        <f>'Market Data'!E2589</f>
        <v>5979.5</v>
      </c>
      <c r="F2603" s="12">
        <f>'Market Data'!F2589</f>
        <v>6041.5</v>
      </c>
      <c r="H2603" s="151">
        <f t="shared" si="385"/>
        <v>2585</v>
      </c>
      <c r="I2603" s="244">
        <f ca="1">IF($H2603&lt;($J$6+1),"",PFE(OFFSET($F2603,0,0,-$J$6)))</f>
        <v>8.665240211453748E-2</v>
      </c>
      <c r="J2603" s="19"/>
      <c r="K2603" s="139" t="str">
        <f t="shared" ca="1" si="386"/>
        <v>Long</v>
      </c>
      <c r="L2603" s="243" t="e">
        <f t="shared" ca="1" si="381"/>
        <v>#N/A</v>
      </c>
      <c r="M2603" s="242" t="e">
        <f t="shared" ca="1" si="382"/>
        <v>#N/A</v>
      </c>
      <c r="N2603" s="20"/>
      <c r="O2603" s="74">
        <f t="shared" ca="1" si="387"/>
        <v>1</v>
      </c>
      <c r="P2603" s="75">
        <f t="shared" ca="1" si="379"/>
        <v>0</v>
      </c>
      <c r="Q2603" s="76" t="str">
        <f t="shared" ca="1" si="383"/>
        <v/>
      </c>
      <c r="R2603" s="75"/>
      <c r="S2603" s="77">
        <f t="shared" ca="1" si="380"/>
        <v>1</v>
      </c>
      <c r="T2603" s="78"/>
      <c r="U2603" s="81">
        <f t="shared" ca="1" si="388"/>
        <v>2152.5</v>
      </c>
      <c r="V2603" s="82">
        <f t="shared" ca="1" si="384"/>
        <v>248297.35999999961</v>
      </c>
      <c r="W2603" s="50"/>
      <c r="X2603" s="50"/>
      <c r="Y2603" s="50"/>
      <c r="Z2603" s="50"/>
      <c r="AA2603" s="50"/>
      <c r="AG2603" s="50"/>
      <c r="AH2603" s="50"/>
      <c r="AI2603" s="50"/>
      <c r="AJ2603" s="50"/>
      <c r="AK2603" s="50"/>
      <c r="AL2603" s="50"/>
      <c r="AM2603" s="50"/>
      <c r="AN2603" s="50"/>
      <c r="AO2603" s="50"/>
      <c r="AP2603" s="138" t="str">
        <f>IF(NOT($AS2603=$AS2604),ROW(),"")</f>
        <v/>
      </c>
      <c r="AQ2603" s="20" t="str">
        <f>IF(NOT(AS2603=AS2604),AS2604,"")</f>
        <v/>
      </c>
      <c r="AR2603" s="20" t="str">
        <f>INDEX($AB$15:$AM$15,MATCH($AS2603,$AB$11:$AM$11,0))</f>
        <v>out</v>
      </c>
      <c r="AS2603" s="20" t="str">
        <f>LEFT(AT2603,4)</f>
        <v>2010</v>
      </c>
      <c r="AT2603" s="139" t="str">
        <f>LEFT(B2603,6)</f>
        <v>201003</v>
      </c>
    </row>
    <row r="2604" spans="2:46" x14ac:dyDescent="0.25">
      <c r="B2604" s="11">
        <f>'Market Data'!B2590</f>
        <v>20100303</v>
      </c>
      <c r="C2604" s="2">
        <f>'Market Data'!C2590</f>
        <v>6026.5</v>
      </c>
      <c r="D2604" s="2">
        <f>'Market Data'!D2590</f>
        <v>6100</v>
      </c>
      <c r="E2604" s="2">
        <f>'Market Data'!E2590</f>
        <v>6026.5</v>
      </c>
      <c r="F2604" s="12">
        <f>'Market Data'!F2590</f>
        <v>6073</v>
      </c>
      <c r="H2604" s="151">
        <f t="shared" si="385"/>
        <v>2586</v>
      </c>
      <c r="I2604" s="244">
        <f ca="1">IF($H2604&lt;($J$6+1),"",PFE(OFFSET($F2604,0,0,-$J$6)))</f>
        <v>0.10781485679834223</v>
      </c>
      <c r="J2604" s="19"/>
      <c r="K2604" s="139" t="str">
        <f t="shared" ca="1" si="386"/>
        <v>Long</v>
      </c>
      <c r="L2604" s="243" t="e">
        <f t="shared" ca="1" si="381"/>
        <v>#N/A</v>
      </c>
      <c r="M2604" s="242" t="e">
        <f t="shared" ca="1" si="382"/>
        <v>#N/A</v>
      </c>
      <c r="N2604" s="20"/>
      <c r="O2604" s="74">
        <f t="shared" ca="1" si="387"/>
        <v>1</v>
      </c>
      <c r="P2604" s="75">
        <f t="shared" ca="1" si="379"/>
        <v>0</v>
      </c>
      <c r="Q2604" s="76" t="str">
        <f t="shared" ca="1" si="383"/>
        <v/>
      </c>
      <c r="R2604" s="75"/>
      <c r="S2604" s="77">
        <f t="shared" ca="1" si="380"/>
        <v>1</v>
      </c>
      <c r="T2604" s="78"/>
      <c r="U2604" s="81">
        <f t="shared" ca="1" si="388"/>
        <v>1102.5</v>
      </c>
      <c r="V2604" s="82">
        <f t="shared" ca="1" si="384"/>
        <v>249399.85999999961</v>
      </c>
      <c r="W2604" s="50"/>
      <c r="X2604" s="50"/>
      <c r="Y2604" s="50"/>
      <c r="Z2604" s="50"/>
      <c r="AA2604" s="50"/>
      <c r="AG2604" s="50"/>
      <c r="AH2604" s="50"/>
      <c r="AI2604" s="50"/>
      <c r="AJ2604" s="50"/>
      <c r="AK2604" s="50"/>
      <c r="AL2604" s="50"/>
      <c r="AM2604" s="50"/>
      <c r="AN2604" s="50"/>
      <c r="AO2604" s="50"/>
      <c r="AP2604" s="138" t="str">
        <f>IF(NOT($AS2604=$AS2605),ROW(),"")</f>
        <v/>
      </c>
      <c r="AQ2604" s="20" t="str">
        <f>IF(NOT(AS2604=AS2605),AS2605,"")</f>
        <v/>
      </c>
      <c r="AR2604" s="20" t="str">
        <f>INDEX($AB$15:$AM$15,MATCH($AS2604,$AB$11:$AM$11,0))</f>
        <v>out</v>
      </c>
      <c r="AS2604" s="20" t="str">
        <f>LEFT(AT2604,4)</f>
        <v>2010</v>
      </c>
      <c r="AT2604" s="139" t="str">
        <f>LEFT(B2604,6)</f>
        <v>201003</v>
      </c>
    </row>
    <row r="2605" spans="2:46" x14ac:dyDescent="0.25">
      <c r="B2605" s="11">
        <f>'Market Data'!B2591</f>
        <v>20100304</v>
      </c>
      <c r="C2605" s="2">
        <f>'Market Data'!C2591</f>
        <v>6043.5</v>
      </c>
      <c r="D2605" s="2">
        <f>'Market Data'!D2591</f>
        <v>6093.5</v>
      </c>
      <c r="E2605" s="2">
        <f>'Market Data'!E2591</f>
        <v>6033</v>
      </c>
      <c r="F2605" s="12">
        <f>'Market Data'!F2591</f>
        <v>6063.5</v>
      </c>
      <c r="H2605" s="151">
        <f t="shared" si="385"/>
        <v>2587</v>
      </c>
      <c r="I2605" s="244">
        <f ca="1">IF($H2605&lt;($J$6+1),"",PFE(OFFSET($F2605,0,0,-$J$6)))</f>
        <v>9.9167162606430909E-2</v>
      </c>
      <c r="J2605" s="19"/>
      <c r="K2605" s="139" t="str">
        <f t="shared" ca="1" si="386"/>
        <v>Long</v>
      </c>
      <c r="L2605" s="243" t="e">
        <f t="shared" ca="1" si="381"/>
        <v>#N/A</v>
      </c>
      <c r="M2605" s="242" t="e">
        <f t="shared" ca="1" si="382"/>
        <v>#N/A</v>
      </c>
      <c r="N2605" s="20"/>
      <c r="O2605" s="74">
        <f t="shared" ca="1" si="387"/>
        <v>1</v>
      </c>
      <c r="P2605" s="75">
        <f t="shared" ca="1" si="379"/>
        <v>0</v>
      </c>
      <c r="Q2605" s="76" t="str">
        <f t="shared" ca="1" si="383"/>
        <v/>
      </c>
      <c r="R2605" s="75"/>
      <c r="S2605" s="77">
        <f t="shared" ca="1" si="380"/>
        <v>1</v>
      </c>
      <c r="T2605" s="78"/>
      <c r="U2605" s="81">
        <f t="shared" ca="1" si="388"/>
        <v>-332.5</v>
      </c>
      <c r="V2605" s="82">
        <f t="shared" ca="1" si="384"/>
        <v>249067.35999999961</v>
      </c>
      <c r="W2605" s="50"/>
      <c r="X2605" s="50"/>
      <c r="Y2605" s="50"/>
      <c r="Z2605" s="50"/>
      <c r="AA2605" s="50"/>
      <c r="AG2605" s="50"/>
      <c r="AH2605" s="50"/>
      <c r="AI2605" s="50"/>
      <c r="AJ2605" s="50"/>
      <c r="AK2605" s="50"/>
      <c r="AL2605" s="50"/>
      <c r="AM2605" s="50"/>
      <c r="AN2605" s="50"/>
      <c r="AO2605" s="50"/>
      <c r="AP2605" s="138" t="str">
        <f>IF(NOT($AS2605=$AS2606),ROW(),"")</f>
        <v/>
      </c>
      <c r="AQ2605" s="20" t="str">
        <f>IF(NOT(AS2605=AS2606),AS2606,"")</f>
        <v/>
      </c>
      <c r="AR2605" s="20" t="str">
        <f>INDEX($AB$15:$AM$15,MATCH($AS2605,$AB$11:$AM$11,0))</f>
        <v>out</v>
      </c>
      <c r="AS2605" s="20" t="str">
        <f>LEFT(AT2605,4)</f>
        <v>2010</v>
      </c>
      <c r="AT2605" s="139" t="str">
        <f>LEFT(B2605,6)</f>
        <v>201003</v>
      </c>
    </row>
    <row r="2606" spans="2:46" x14ac:dyDescent="0.25">
      <c r="B2606" s="11">
        <f>'Market Data'!B2592</f>
        <v>20100305</v>
      </c>
      <c r="C2606" s="2">
        <f>'Market Data'!C2592</f>
        <v>6083.5</v>
      </c>
      <c r="D2606" s="2">
        <f>'Market Data'!D2592</f>
        <v>6150.5</v>
      </c>
      <c r="E2606" s="2">
        <f>'Market Data'!E2592</f>
        <v>6077</v>
      </c>
      <c r="F2606" s="12">
        <f>'Market Data'!F2592</f>
        <v>6143.5</v>
      </c>
      <c r="H2606" s="151">
        <f t="shared" si="385"/>
        <v>2588</v>
      </c>
      <c r="I2606" s="244">
        <f ca="1">IF($H2606&lt;($J$6+1),"",PFE(OFFSET($F2606,0,0,-$J$6)))</f>
        <v>0.10234873447559428</v>
      </c>
      <c r="J2606" s="19"/>
      <c r="K2606" s="139" t="str">
        <f t="shared" ca="1" si="386"/>
        <v>Long</v>
      </c>
      <c r="L2606" s="243" t="e">
        <f t="shared" ca="1" si="381"/>
        <v>#N/A</v>
      </c>
      <c r="M2606" s="242" t="e">
        <f t="shared" ca="1" si="382"/>
        <v>#N/A</v>
      </c>
      <c r="N2606" s="20"/>
      <c r="O2606" s="74">
        <f t="shared" ca="1" si="387"/>
        <v>1</v>
      </c>
      <c r="P2606" s="75">
        <f t="shared" ca="1" si="379"/>
        <v>0</v>
      </c>
      <c r="Q2606" s="76" t="str">
        <f t="shared" ca="1" si="383"/>
        <v/>
      </c>
      <c r="R2606" s="75"/>
      <c r="S2606" s="77">
        <f t="shared" ca="1" si="380"/>
        <v>1</v>
      </c>
      <c r="T2606" s="78"/>
      <c r="U2606" s="81">
        <f t="shared" ca="1" si="388"/>
        <v>2800</v>
      </c>
      <c r="V2606" s="82">
        <f t="shared" ca="1" si="384"/>
        <v>251867.35999999961</v>
      </c>
      <c r="W2606" s="50"/>
      <c r="X2606" s="50"/>
      <c r="Y2606" s="50"/>
      <c r="Z2606" s="50"/>
      <c r="AA2606" s="50"/>
      <c r="AG2606" s="50"/>
      <c r="AH2606" s="50"/>
      <c r="AI2606" s="50"/>
      <c r="AJ2606" s="50"/>
      <c r="AK2606" s="50"/>
      <c r="AL2606" s="50"/>
      <c r="AM2606" s="50"/>
      <c r="AN2606" s="50"/>
      <c r="AO2606" s="50"/>
      <c r="AP2606" s="138" t="str">
        <f>IF(NOT($AS2606=$AS2607),ROW(),"")</f>
        <v/>
      </c>
      <c r="AQ2606" s="20" t="str">
        <f>IF(NOT(AS2606=AS2607),AS2607,"")</f>
        <v/>
      </c>
      <c r="AR2606" s="20" t="str">
        <f>INDEX($AB$15:$AM$15,MATCH($AS2606,$AB$11:$AM$11,0))</f>
        <v>out</v>
      </c>
      <c r="AS2606" s="20" t="str">
        <f>LEFT(AT2606,4)</f>
        <v>2010</v>
      </c>
      <c r="AT2606" s="139" t="str">
        <f>LEFT(B2606,6)</f>
        <v>201003</v>
      </c>
    </row>
    <row r="2607" spans="2:46" x14ac:dyDescent="0.25">
      <c r="B2607" s="11">
        <f>'Market Data'!B2593</f>
        <v>20100308</v>
      </c>
      <c r="C2607" s="2">
        <f>'Market Data'!C2593</f>
        <v>6178.5</v>
      </c>
      <c r="D2607" s="2">
        <f>'Market Data'!D2593</f>
        <v>6183</v>
      </c>
      <c r="E2607" s="2">
        <f>'Market Data'!E2593</f>
        <v>6135</v>
      </c>
      <c r="F2607" s="12">
        <f>'Market Data'!F2593</f>
        <v>6152</v>
      </c>
      <c r="H2607" s="151">
        <f t="shared" si="385"/>
        <v>2589</v>
      </c>
      <c r="I2607" s="244">
        <f ca="1">IF($H2607&lt;($J$6+1),"",PFE(OFFSET($F2607,0,0,-$J$6)))</f>
        <v>9.4308220183738092E-2</v>
      </c>
      <c r="J2607" s="19"/>
      <c r="K2607" s="139" t="str">
        <f t="shared" ca="1" si="386"/>
        <v>Long</v>
      </c>
      <c r="L2607" s="243" t="e">
        <f t="shared" ca="1" si="381"/>
        <v>#N/A</v>
      </c>
      <c r="M2607" s="242" t="e">
        <f t="shared" ca="1" si="382"/>
        <v>#N/A</v>
      </c>
      <c r="N2607" s="20"/>
      <c r="O2607" s="74">
        <f t="shared" ca="1" si="387"/>
        <v>1</v>
      </c>
      <c r="P2607" s="75">
        <f t="shared" ca="1" si="379"/>
        <v>0</v>
      </c>
      <c r="Q2607" s="76" t="str">
        <f t="shared" ca="1" si="383"/>
        <v/>
      </c>
      <c r="R2607" s="75"/>
      <c r="S2607" s="77">
        <f t="shared" ca="1" si="380"/>
        <v>1</v>
      </c>
      <c r="T2607" s="78"/>
      <c r="U2607" s="81">
        <f t="shared" ca="1" si="388"/>
        <v>297.5</v>
      </c>
      <c r="V2607" s="82">
        <f t="shared" ca="1" si="384"/>
        <v>252164.85999999961</v>
      </c>
      <c r="W2607" s="50"/>
      <c r="X2607" s="50"/>
      <c r="Y2607" s="50"/>
      <c r="Z2607" s="50"/>
      <c r="AA2607" s="50"/>
      <c r="AG2607" s="50"/>
      <c r="AH2607" s="50"/>
      <c r="AI2607" s="50"/>
      <c r="AJ2607" s="50"/>
      <c r="AK2607" s="50"/>
      <c r="AL2607" s="50"/>
      <c r="AM2607" s="50"/>
      <c r="AN2607" s="50"/>
      <c r="AO2607" s="50"/>
      <c r="AP2607" s="138" t="str">
        <f>IF(NOT($AS2607=$AS2608),ROW(),"")</f>
        <v/>
      </c>
      <c r="AQ2607" s="20" t="str">
        <f>IF(NOT(AS2607=AS2608),AS2608,"")</f>
        <v/>
      </c>
      <c r="AR2607" s="20" t="str">
        <f>INDEX($AB$15:$AM$15,MATCH($AS2607,$AB$11:$AM$11,0))</f>
        <v>out</v>
      </c>
      <c r="AS2607" s="20" t="str">
        <f>LEFT(AT2607,4)</f>
        <v>2010</v>
      </c>
      <c r="AT2607" s="139" t="str">
        <f>LEFT(B2607,6)</f>
        <v>201003</v>
      </c>
    </row>
    <row r="2608" spans="2:46" x14ac:dyDescent="0.25">
      <c r="B2608" s="11">
        <f>'Market Data'!B2594</f>
        <v>20100309</v>
      </c>
      <c r="C2608" s="2">
        <f>'Market Data'!C2594</f>
        <v>6144</v>
      </c>
      <c r="D2608" s="2">
        <f>'Market Data'!D2594</f>
        <v>6178</v>
      </c>
      <c r="E2608" s="2">
        <f>'Market Data'!E2594</f>
        <v>6107</v>
      </c>
      <c r="F2608" s="12">
        <f>'Market Data'!F2594</f>
        <v>6176</v>
      </c>
      <c r="H2608" s="151">
        <f t="shared" si="385"/>
        <v>2590</v>
      </c>
      <c r="I2608" s="244">
        <f ca="1">IF($H2608&lt;($J$6+1),"",PFE(OFFSET($F2608,0,0,-$J$6)))</f>
        <v>9.6173775975667522E-2</v>
      </c>
      <c r="J2608" s="19"/>
      <c r="K2608" s="139" t="str">
        <f t="shared" ca="1" si="386"/>
        <v>Long</v>
      </c>
      <c r="L2608" s="243" t="e">
        <f t="shared" ca="1" si="381"/>
        <v>#N/A</v>
      </c>
      <c r="M2608" s="242" t="e">
        <f t="shared" ca="1" si="382"/>
        <v>#N/A</v>
      </c>
      <c r="N2608" s="20"/>
      <c r="O2608" s="74">
        <f t="shared" ca="1" si="387"/>
        <v>1</v>
      </c>
      <c r="P2608" s="75">
        <f t="shared" ca="1" si="379"/>
        <v>0</v>
      </c>
      <c r="Q2608" s="76" t="str">
        <f t="shared" ca="1" si="383"/>
        <v/>
      </c>
      <c r="R2608" s="75"/>
      <c r="S2608" s="77">
        <f t="shared" ca="1" si="380"/>
        <v>1</v>
      </c>
      <c r="T2608" s="78"/>
      <c r="U2608" s="81">
        <f t="shared" ca="1" si="388"/>
        <v>840</v>
      </c>
      <c r="V2608" s="82">
        <f t="shared" ca="1" si="384"/>
        <v>253004.85999999961</v>
      </c>
      <c r="W2608" s="50"/>
      <c r="X2608" s="50"/>
      <c r="Y2608" s="50"/>
      <c r="Z2608" s="50"/>
      <c r="AA2608" s="50"/>
      <c r="AG2608" s="50"/>
      <c r="AH2608" s="50"/>
      <c r="AI2608" s="50"/>
      <c r="AJ2608" s="50"/>
      <c r="AK2608" s="50"/>
      <c r="AL2608" s="50"/>
      <c r="AM2608" s="50"/>
      <c r="AN2608" s="50"/>
      <c r="AO2608" s="50"/>
      <c r="AP2608" s="138" t="str">
        <f>IF(NOT($AS2608=$AS2609),ROW(),"")</f>
        <v/>
      </c>
      <c r="AQ2608" s="20" t="str">
        <f>IF(NOT(AS2608=AS2609),AS2609,"")</f>
        <v/>
      </c>
      <c r="AR2608" s="20" t="str">
        <f>INDEX($AB$15:$AM$15,MATCH($AS2608,$AB$11:$AM$11,0))</f>
        <v>out</v>
      </c>
      <c r="AS2608" s="20" t="str">
        <f>LEFT(AT2608,4)</f>
        <v>2010</v>
      </c>
      <c r="AT2608" s="139" t="str">
        <f>LEFT(B2608,6)</f>
        <v>201003</v>
      </c>
    </row>
    <row r="2609" spans="2:46" x14ac:dyDescent="0.25">
      <c r="B2609" s="11">
        <f>'Market Data'!B2595</f>
        <v>20100310</v>
      </c>
      <c r="C2609" s="2">
        <f>'Market Data'!C2595</f>
        <v>6164.5</v>
      </c>
      <c r="D2609" s="2">
        <f>'Market Data'!D2595</f>
        <v>6224.5</v>
      </c>
      <c r="E2609" s="2">
        <f>'Market Data'!E2595</f>
        <v>6142.5</v>
      </c>
      <c r="F2609" s="12">
        <f>'Market Data'!F2595</f>
        <v>6193</v>
      </c>
      <c r="H2609" s="151">
        <f t="shared" si="385"/>
        <v>2591</v>
      </c>
      <c r="I2609" s="244">
        <f ca="1">IF($H2609&lt;($J$6+1),"",PFE(OFFSET($F2609,0,0,-$J$6)))</f>
        <v>6.9794643447822921E-2</v>
      </c>
      <c r="J2609" s="19"/>
      <c r="K2609" s="139" t="str">
        <f t="shared" ca="1" si="386"/>
        <v>Long</v>
      </c>
      <c r="L2609" s="243" t="e">
        <f t="shared" ca="1" si="381"/>
        <v>#N/A</v>
      </c>
      <c r="M2609" s="242" t="e">
        <f t="shared" ca="1" si="382"/>
        <v>#N/A</v>
      </c>
      <c r="N2609" s="20"/>
      <c r="O2609" s="74">
        <f t="shared" ca="1" si="387"/>
        <v>1</v>
      </c>
      <c r="P2609" s="75">
        <f t="shared" ca="1" si="379"/>
        <v>0</v>
      </c>
      <c r="Q2609" s="76" t="str">
        <f t="shared" ca="1" si="383"/>
        <v/>
      </c>
      <c r="R2609" s="75"/>
      <c r="S2609" s="77">
        <f t="shared" ca="1" si="380"/>
        <v>1</v>
      </c>
      <c r="T2609" s="78"/>
      <c r="U2609" s="81">
        <f t="shared" ca="1" si="388"/>
        <v>595</v>
      </c>
      <c r="V2609" s="82">
        <f t="shared" ca="1" si="384"/>
        <v>253599.85999999961</v>
      </c>
      <c r="W2609" s="50"/>
      <c r="X2609" s="50"/>
      <c r="Y2609" s="50"/>
      <c r="Z2609" s="50"/>
      <c r="AA2609" s="50"/>
      <c r="AG2609" s="50"/>
      <c r="AH2609" s="50"/>
      <c r="AI2609" s="50"/>
      <c r="AJ2609" s="50"/>
      <c r="AK2609" s="50"/>
      <c r="AL2609" s="50"/>
      <c r="AM2609" s="50"/>
      <c r="AN2609" s="50"/>
      <c r="AO2609" s="50"/>
      <c r="AP2609" s="138" t="str">
        <f>IF(NOT($AS2609=$AS2610),ROW(),"")</f>
        <v/>
      </c>
      <c r="AQ2609" s="20" t="str">
        <f>IF(NOT(AS2609=AS2610),AS2610,"")</f>
        <v/>
      </c>
      <c r="AR2609" s="20" t="str">
        <f>INDEX($AB$15:$AM$15,MATCH($AS2609,$AB$11:$AM$11,0))</f>
        <v>out</v>
      </c>
      <c r="AS2609" s="20" t="str">
        <f>LEFT(AT2609,4)</f>
        <v>2010</v>
      </c>
      <c r="AT2609" s="139" t="str">
        <f>LEFT(B2609,6)</f>
        <v>201003</v>
      </c>
    </row>
    <row r="2610" spans="2:46" x14ac:dyDescent="0.25">
      <c r="B2610" s="11">
        <f>'Market Data'!B2596</f>
        <v>20100311</v>
      </c>
      <c r="C2610" s="2">
        <f>'Market Data'!C2596</f>
        <v>6188.5</v>
      </c>
      <c r="D2610" s="2">
        <f>'Market Data'!D2596</f>
        <v>6224</v>
      </c>
      <c r="E2610" s="2">
        <f>'Market Data'!E2596</f>
        <v>6175.5</v>
      </c>
      <c r="F2610" s="12">
        <f>'Market Data'!F2596</f>
        <v>6197.5</v>
      </c>
      <c r="H2610" s="151">
        <f t="shared" si="385"/>
        <v>2592</v>
      </c>
      <c r="I2610" s="244">
        <f ca="1">IF($H2610&lt;($J$6+1),"",PFE(OFFSET($F2610,0,0,-$J$6)))</f>
        <v>7.8414966017983076E-2</v>
      </c>
      <c r="J2610" s="19"/>
      <c r="K2610" s="139" t="str">
        <f t="shared" ca="1" si="386"/>
        <v>Long</v>
      </c>
      <c r="L2610" s="243" t="e">
        <f t="shared" ca="1" si="381"/>
        <v>#N/A</v>
      </c>
      <c r="M2610" s="242" t="e">
        <f t="shared" ca="1" si="382"/>
        <v>#N/A</v>
      </c>
      <c r="N2610" s="20"/>
      <c r="O2610" s="74">
        <f t="shared" ca="1" si="387"/>
        <v>1</v>
      </c>
      <c r="P2610" s="75">
        <f t="shared" ca="1" si="379"/>
        <v>0</v>
      </c>
      <c r="Q2610" s="76" t="str">
        <f t="shared" ca="1" si="383"/>
        <v/>
      </c>
      <c r="R2610" s="75"/>
      <c r="S2610" s="77">
        <f t="shared" ca="1" si="380"/>
        <v>1</v>
      </c>
      <c r="T2610" s="78"/>
      <c r="U2610" s="81">
        <f t="shared" ca="1" si="388"/>
        <v>157.5</v>
      </c>
      <c r="V2610" s="82">
        <f t="shared" ca="1" si="384"/>
        <v>253757.35999999961</v>
      </c>
      <c r="W2610" s="50"/>
      <c r="X2610" s="50"/>
      <c r="Y2610" s="50"/>
      <c r="Z2610" s="50"/>
      <c r="AA2610" s="50"/>
      <c r="AG2610" s="50"/>
      <c r="AH2610" s="50"/>
      <c r="AI2610" s="50"/>
      <c r="AJ2610" s="50"/>
      <c r="AK2610" s="50"/>
      <c r="AL2610" s="50"/>
      <c r="AM2610" s="50"/>
      <c r="AN2610" s="50"/>
      <c r="AO2610" s="50"/>
      <c r="AP2610" s="138" t="str">
        <f>IF(NOT($AS2610=$AS2611),ROW(),"")</f>
        <v/>
      </c>
      <c r="AQ2610" s="20" t="str">
        <f>IF(NOT(AS2610=AS2611),AS2611,"")</f>
        <v/>
      </c>
      <c r="AR2610" s="20" t="str">
        <f>INDEX($AB$15:$AM$15,MATCH($AS2610,$AB$11:$AM$11,0))</f>
        <v>out</v>
      </c>
      <c r="AS2610" s="20" t="str">
        <f>LEFT(AT2610,4)</f>
        <v>2010</v>
      </c>
      <c r="AT2610" s="139" t="str">
        <f>LEFT(B2610,6)</f>
        <v>201003</v>
      </c>
    </row>
    <row r="2611" spans="2:46" x14ac:dyDescent="0.25">
      <c r="B2611" s="11">
        <f>'Market Data'!B2597</f>
        <v>20100312</v>
      </c>
      <c r="C2611" s="2">
        <f>'Market Data'!C2597</f>
        <v>6214</v>
      </c>
      <c r="D2611" s="2">
        <f>'Market Data'!D2597</f>
        <v>6259.5</v>
      </c>
      <c r="E2611" s="2">
        <f>'Market Data'!E2597</f>
        <v>6202.5</v>
      </c>
      <c r="F2611" s="12">
        <f>'Market Data'!F2597</f>
        <v>6211</v>
      </c>
      <c r="H2611" s="151">
        <f t="shared" si="385"/>
        <v>2593</v>
      </c>
      <c r="I2611" s="244">
        <f ca="1">IF($H2611&lt;($J$6+1),"",PFE(OFFSET($F2611,0,0,-$J$6)))</f>
        <v>6.7354405444160617E-2</v>
      </c>
      <c r="J2611" s="19"/>
      <c r="K2611" s="139" t="str">
        <f t="shared" ca="1" si="386"/>
        <v>Long</v>
      </c>
      <c r="L2611" s="243" t="e">
        <f t="shared" ca="1" si="381"/>
        <v>#N/A</v>
      </c>
      <c r="M2611" s="242" t="e">
        <f t="shared" ca="1" si="382"/>
        <v>#N/A</v>
      </c>
      <c r="N2611" s="20"/>
      <c r="O2611" s="74">
        <f t="shared" ca="1" si="387"/>
        <v>1</v>
      </c>
      <c r="P2611" s="75">
        <f t="shared" ca="1" si="379"/>
        <v>0</v>
      </c>
      <c r="Q2611" s="76" t="str">
        <f t="shared" ca="1" si="383"/>
        <v/>
      </c>
      <c r="R2611" s="75"/>
      <c r="S2611" s="77">
        <f t="shared" ca="1" si="380"/>
        <v>1</v>
      </c>
      <c r="T2611" s="78"/>
      <c r="U2611" s="81">
        <f t="shared" ca="1" si="388"/>
        <v>472.5</v>
      </c>
      <c r="V2611" s="82">
        <f t="shared" ca="1" si="384"/>
        <v>254229.85999999961</v>
      </c>
      <c r="W2611" s="50"/>
      <c r="X2611" s="50"/>
      <c r="Y2611" s="50"/>
      <c r="Z2611" s="50"/>
      <c r="AA2611" s="50"/>
      <c r="AG2611" s="50"/>
      <c r="AH2611" s="50"/>
      <c r="AI2611" s="50"/>
      <c r="AJ2611" s="50"/>
      <c r="AK2611" s="50"/>
      <c r="AL2611" s="50"/>
      <c r="AM2611" s="50"/>
      <c r="AN2611" s="50"/>
      <c r="AO2611" s="50"/>
      <c r="AP2611" s="138" t="str">
        <f>IF(NOT($AS2611=$AS2612),ROW(),"")</f>
        <v/>
      </c>
      <c r="AQ2611" s="20" t="str">
        <f>IF(NOT(AS2611=AS2612),AS2612,"")</f>
        <v/>
      </c>
      <c r="AR2611" s="20" t="str">
        <f>INDEX($AB$15:$AM$15,MATCH($AS2611,$AB$11:$AM$11,0))</f>
        <v>out</v>
      </c>
      <c r="AS2611" s="20" t="str">
        <f>LEFT(AT2611,4)</f>
        <v>2010</v>
      </c>
      <c r="AT2611" s="139" t="str">
        <f>LEFT(B2611,6)</f>
        <v>201003</v>
      </c>
    </row>
    <row r="2612" spans="2:46" x14ac:dyDescent="0.25">
      <c r="B2612" s="11">
        <f>'Market Data'!B2598</f>
        <v>20100315</v>
      </c>
      <c r="C2612" s="2">
        <f>'Market Data'!C2598</f>
        <v>6207.5</v>
      </c>
      <c r="D2612" s="2">
        <f>'Market Data'!D2598</f>
        <v>6222.5</v>
      </c>
      <c r="E2612" s="2">
        <f>'Market Data'!E2598</f>
        <v>6166.5</v>
      </c>
      <c r="F2612" s="12">
        <f>'Market Data'!F2598</f>
        <v>6188</v>
      </c>
      <c r="H2612" s="151">
        <f t="shared" si="385"/>
        <v>2594</v>
      </c>
      <c r="I2612" s="244">
        <f ca="1">IF($H2612&lt;($J$6+1),"",PFE(OFFSET($F2612,0,0,-$J$6)))</f>
        <v>6.2134798181782851E-2</v>
      </c>
      <c r="J2612" s="19"/>
      <c r="K2612" s="139" t="str">
        <f t="shared" ca="1" si="386"/>
        <v>Long</v>
      </c>
      <c r="L2612" s="243" t="e">
        <f t="shared" ca="1" si="381"/>
        <v>#N/A</v>
      </c>
      <c r="M2612" s="242" t="e">
        <f t="shared" ca="1" si="382"/>
        <v>#N/A</v>
      </c>
      <c r="N2612" s="20"/>
      <c r="O2612" s="74">
        <f t="shared" ca="1" si="387"/>
        <v>1</v>
      </c>
      <c r="P2612" s="75">
        <f t="shared" ca="1" si="379"/>
        <v>0</v>
      </c>
      <c r="Q2612" s="76" t="str">
        <f t="shared" ca="1" si="383"/>
        <v/>
      </c>
      <c r="R2612" s="75"/>
      <c r="S2612" s="77">
        <f t="shared" ca="1" si="380"/>
        <v>1</v>
      </c>
      <c r="T2612" s="78"/>
      <c r="U2612" s="81">
        <f t="shared" ca="1" si="388"/>
        <v>-805</v>
      </c>
      <c r="V2612" s="82">
        <f t="shared" ca="1" si="384"/>
        <v>253424.85999999961</v>
      </c>
      <c r="W2612" s="50"/>
      <c r="X2612" s="50"/>
      <c r="Y2612" s="50"/>
      <c r="Z2612" s="50"/>
      <c r="AA2612" s="50"/>
      <c r="AG2612" s="50"/>
      <c r="AH2612" s="50"/>
      <c r="AI2612" s="50"/>
      <c r="AJ2612" s="50"/>
      <c r="AK2612" s="50"/>
      <c r="AL2612" s="50"/>
      <c r="AM2612" s="50"/>
      <c r="AN2612" s="50"/>
      <c r="AO2612" s="50"/>
      <c r="AP2612" s="138" t="str">
        <f>IF(NOT($AS2612=$AS2613),ROW(),"")</f>
        <v/>
      </c>
      <c r="AQ2612" s="20" t="str">
        <f>IF(NOT(AS2612=AS2613),AS2613,"")</f>
        <v/>
      </c>
      <c r="AR2612" s="20" t="str">
        <f>INDEX($AB$15:$AM$15,MATCH($AS2612,$AB$11:$AM$11,0))</f>
        <v>out</v>
      </c>
      <c r="AS2612" s="20" t="str">
        <f>LEFT(AT2612,4)</f>
        <v>2010</v>
      </c>
      <c r="AT2612" s="139" t="str">
        <f>LEFT(B2612,6)</f>
        <v>201003</v>
      </c>
    </row>
    <row r="2613" spans="2:46" x14ac:dyDescent="0.25">
      <c r="B2613" s="11">
        <f>'Market Data'!B2599</f>
        <v>20100316</v>
      </c>
      <c r="C2613" s="2">
        <f>'Market Data'!C2599</f>
        <v>6217</v>
      </c>
      <c r="D2613" s="2">
        <f>'Market Data'!D2599</f>
        <v>6260.5</v>
      </c>
      <c r="E2613" s="2">
        <f>'Market Data'!E2599</f>
        <v>6197.5</v>
      </c>
      <c r="F2613" s="12">
        <f>'Market Data'!F2599</f>
        <v>6229</v>
      </c>
      <c r="H2613" s="151">
        <f t="shared" si="385"/>
        <v>2595</v>
      </c>
      <c r="I2613" s="244">
        <f ca="1">IF($H2613&lt;($J$6+1),"",PFE(OFFSET($F2613,0,0,-$J$6)))</f>
        <v>6.5482463766483506E-2</v>
      </c>
      <c r="J2613" s="19"/>
      <c r="K2613" s="139" t="str">
        <f t="shared" ca="1" si="386"/>
        <v>Long</v>
      </c>
      <c r="L2613" s="243" t="e">
        <f t="shared" ca="1" si="381"/>
        <v>#N/A</v>
      </c>
      <c r="M2613" s="242" t="e">
        <f t="shared" ca="1" si="382"/>
        <v>#N/A</v>
      </c>
      <c r="N2613" s="20"/>
      <c r="O2613" s="74">
        <f t="shared" ca="1" si="387"/>
        <v>1</v>
      </c>
      <c r="P2613" s="75">
        <f t="shared" ca="1" si="379"/>
        <v>0</v>
      </c>
      <c r="Q2613" s="76" t="str">
        <f t="shared" ca="1" si="383"/>
        <v/>
      </c>
      <c r="R2613" s="75"/>
      <c r="S2613" s="77">
        <f t="shared" ca="1" si="380"/>
        <v>1</v>
      </c>
      <c r="T2613" s="78"/>
      <c r="U2613" s="81">
        <f t="shared" ca="1" si="388"/>
        <v>1435</v>
      </c>
      <c r="V2613" s="82">
        <f t="shared" ca="1" si="384"/>
        <v>254859.85999999961</v>
      </c>
      <c r="W2613" s="50"/>
      <c r="X2613" s="50"/>
      <c r="Y2613" s="50"/>
      <c r="Z2613" s="50"/>
      <c r="AA2613" s="50"/>
      <c r="AG2613" s="50"/>
      <c r="AH2613" s="50"/>
      <c r="AI2613" s="50"/>
      <c r="AJ2613" s="50"/>
      <c r="AK2613" s="50"/>
      <c r="AL2613" s="50"/>
      <c r="AM2613" s="50"/>
      <c r="AN2613" s="50"/>
      <c r="AO2613" s="50"/>
      <c r="AP2613" s="138" t="str">
        <f>IF(NOT($AS2613=$AS2614),ROW(),"")</f>
        <v/>
      </c>
      <c r="AQ2613" s="20" t="str">
        <f>IF(NOT(AS2613=AS2614),AS2614,"")</f>
        <v/>
      </c>
      <c r="AR2613" s="20" t="str">
        <f>INDEX($AB$15:$AM$15,MATCH($AS2613,$AB$11:$AM$11,0))</f>
        <v>out</v>
      </c>
      <c r="AS2613" s="20" t="str">
        <f>LEFT(AT2613,4)</f>
        <v>2010</v>
      </c>
      <c r="AT2613" s="139" t="str">
        <f>LEFT(B2613,6)</f>
        <v>201003</v>
      </c>
    </row>
    <row r="2614" spans="2:46" x14ac:dyDescent="0.25">
      <c r="B2614" s="11">
        <f>'Market Data'!B2600</f>
        <v>20100317</v>
      </c>
      <c r="C2614" s="2">
        <f>'Market Data'!C2600</f>
        <v>6267</v>
      </c>
      <c r="D2614" s="2">
        <f>'Market Data'!D2600</f>
        <v>6305.5</v>
      </c>
      <c r="E2614" s="2">
        <f>'Market Data'!E2600</f>
        <v>6259</v>
      </c>
      <c r="F2614" s="12">
        <f>'Market Data'!F2600</f>
        <v>6300.5</v>
      </c>
      <c r="H2614" s="151">
        <f t="shared" si="385"/>
        <v>2596</v>
      </c>
      <c r="I2614" s="244">
        <f ca="1">IF($H2614&lt;($J$6+1),"",PFE(OFFSET($F2614,0,0,-$J$6)))</f>
        <v>5.8246973685753989E-2</v>
      </c>
      <c r="J2614" s="19"/>
      <c r="K2614" s="139" t="str">
        <f t="shared" ca="1" si="386"/>
        <v>Long</v>
      </c>
      <c r="L2614" s="243" t="e">
        <f t="shared" ca="1" si="381"/>
        <v>#N/A</v>
      </c>
      <c r="M2614" s="242" t="e">
        <f t="shared" ca="1" si="382"/>
        <v>#N/A</v>
      </c>
      <c r="N2614" s="20"/>
      <c r="O2614" s="74">
        <f t="shared" ca="1" si="387"/>
        <v>1</v>
      </c>
      <c r="P2614" s="75">
        <f t="shared" ca="1" si="379"/>
        <v>0</v>
      </c>
      <c r="Q2614" s="76" t="str">
        <f t="shared" ca="1" si="383"/>
        <v/>
      </c>
      <c r="R2614" s="75"/>
      <c r="S2614" s="77">
        <f t="shared" ca="1" si="380"/>
        <v>1</v>
      </c>
      <c r="T2614" s="78"/>
      <c r="U2614" s="81">
        <f t="shared" ca="1" si="388"/>
        <v>2502.5</v>
      </c>
      <c r="V2614" s="82">
        <f t="shared" ca="1" si="384"/>
        <v>257362.35999999961</v>
      </c>
      <c r="W2614" s="50"/>
      <c r="X2614" s="50"/>
      <c r="Y2614" s="50"/>
      <c r="Z2614" s="50"/>
      <c r="AA2614" s="50"/>
      <c r="AG2614" s="50"/>
      <c r="AH2614" s="50"/>
      <c r="AI2614" s="50"/>
      <c r="AJ2614" s="50"/>
      <c r="AK2614" s="50"/>
      <c r="AL2614" s="50"/>
      <c r="AM2614" s="50"/>
      <c r="AN2614" s="50"/>
      <c r="AO2614" s="50"/>
      <c r="AP2614" s="138" t="str">
        <f>IF(NOT($AS2614=$AS2615),ROW(),"")</f>
        <v/>
      </c>
      <c r="AQ2614" s="20" t="str">
        <f>IF(NOT(AS2614=AS2615),AS2615,"")</f>
        <v/>
      </c>
      <c r="AR2614" s="20" t="str">
        <f>INDEX($AB$15:$AM$15,MATCH($AS2614,$AB$11:$AM$11,0))</f>
        <v>out</v>
      </c>
      <c r="AS2614" s="20" t="str">
        <f>LEFT(AT2614,4)</f>
        <v>2010</v>
      </c>
      <c r="AT2614" s="139" t="str">
        <f>LEFT(B2614,6)</f>
        <v>201003</v>
      </c>
    </row>
    <row r="2615" spans="2:46" x14ac:dyDescent="0.25">
      <c r="B2615" s="11">
        <f>'Market Data'!B2601</f>
        <v>20100318</v>
      </c>
      <c r="C2615" s="2">
        <f>'Market Data'!C2601</f>
        <v>6278.5</v>
      </c>
      <c r="D2615" s="2">
        <f>'Market Data'!D2601</f>
        <v>6309</v>
      </c>
      <c r="E2615" s="2">
        <f>'Market Data'!E2601</f>
        <v>6264</v>
      </c>
      <c r="F2615" s="12">
        <f>'Market Data'!F2601</f>
        <v>6292</v>
      </c>
      <c r="H2615" s="151">
        <f t="shared" si="385"/>
        <v>2597</v>
      </c>
      <c r="I2615" s="244">
        <f ca="1">IF($H2615&lt;($J$6+1),"",PFE(OFFSET($F2615,0,0,-$J$6)))</f>
        <v>5.7515004722879438E-2</v>
      </c>
      <c r="J2615" s="19"/>
      <c r="K2615" s="139" t="str">
        <f t="shared" ca="1" si="386"/>
        <v>Long</v>
      </c>
      <c r="L2615" s="243" t="e">
        <f t="shared" ca="1" si="381"/>
        <v>#N/A</v>
      </c>
      <c r="M2615" s="242" t="e">
        <f t="shared" ca="1" si="382"/>
        <v>#N/A</v>
      </c>
      <c r="N2615" s="20"/>
      <c r="O2615" s="74">
        <f t="shared" ca="1" si="387"/>
        <v>1</v>
      </c>
      <c r="P2615" s="75">
        <f t="shared" ca="1" si="379"/>
        <v>0</v>
      </c>
      <c r="Q2615" s="76" t="str">
        <f t="shared" ca="1" si="383"/>
        <v/>
      </c>
      <c r="R2615" s="75"/>
      <c r="S2615" s="77">
        <f t="shared" ca="1" si="380"/>
        <v>1</v>
      </c>
      <c r="T2615" s="78"/>
      <c r="U2615" s="81">
        <f t="shared" ca="1" si="388"/>
        <v>-297.5</v>
      </c>
      <c r="V2615" s="82">
        <f t="shared" ca="1" si="384"/>
        <v>257064.85999999961</v>
      </c>
      <c r="W2615" s="50"/>
      <c r="X2615" s="50"/>
      <c r="Y2615" s="50"/>
      <c r="Z2615" s="50"/>
      <c r="AA2615" s="50"/>
      <c r="AG2615" s="50"/>
      <c r="AH2615" s="50"/>
      <c r="AI2615" s="50"/>
      <c r="AJ2615" s="50"/>
      <c r="AK2615" s="50"/>
      <c r="AL2615" s="50"/>
      <c r="AM2615" s="50"/>
      <c r="AN2615" s="50"/>
      <c r="AO2615" s="50"/>
      <c r="AP2615" s="138" t="str">
        <f>IF(NOT($AS2615=$AS2616),ROW(),"")</f>
        <v/>
      </c>
      <c r="AQ2615" s="20" t="str">
        <f>IF(NOT(AS2615=AS2616),AS2616,"")</f>
        <v/>
      </c>
      <c r="AR2615" s="20" t="str">
        <f>INDEX($AB$15:$AM$15,MATCH($AS2615,$AB$11:$AM$11,0))</f>
        <v>out</v>
      </c>
      <c r="AS2615" s="20" t="str">
        <f>LEFT(AT2615,4)</f>
        <v>2010</v>
      </c>
      <c r="AT2615" s="139" t="str">
        <f>LEFT(B2615,6)</f>
        <v>201003</v>
      </c>
    </row>
    <row r="2616" spans="2:46" x14ac:dyDescent="0.25">
      <c r="B2616" s="11">
        <f>'Market Data'!B2602</f>
        <v>20100319</v>
      </c>
      <c r="C2616" s="2">
        <f>'Market Data'!C2602</f>
        <v>6306.5</v>
      </c>
      <c r="D2616" s="2">
        <f>'Market Data'!D2602</f>
        <v>6311.5</v>
      </c>
      <c r="E2616" s="2">
        <f>'Market Data'!E2602</f>
        <v>6222.5</v>
      </c>
      <c r="F2616" s="12">
        <f>'Market Data'!F2602</f>
        <v>6251.5</v>
      </c>
      <c r="H2616" s="151">
        <f t="shared" si="385"/>
        <v>2598</v>
      </c>
      <c r="I2616" s="244">
        <f ca="1">IF($H2616&lt;($J$6+1),"",PFE(OFFSET($F2616,0,0,-$J$6)))</f>
        <v>4.9500757650415624E-2</v>
      </c>
      <c r="J2616" s="19"/>
      <c r="K2616" s="139" t="str">
        <f t="shared" ca="1" si="386"/>
        <v>Long</v>
      </c>
      <c r="L2616" s="243" t="e">
        <f t="shared" ca="1" si="381"/>
        <v>#N/A</v>
      </c>
      <c r="M2616" s="242" t="e">
        <f t="shared" ca="1" si="382"/>
        <v>#N/A</v>
      </c>
      <c r="N2616" s="20"/>
      <c r="O2616" s="74">
        <f t="shared" ca="1" si="387"/>
        <v>1</v>
      </c>
      <c r="P2616" s="75">
        <f t="shared" ca="1" si="379"/>
        <v>0</v>
      </c>
      <c r="Q2616" s="76" t="str">
        <f t="shared" ca="1" si="383"/>
        <v/>
      </c>
      <c r="R2616" s="75"/>
      <c r="S2616" s="77">
        <f t="shared" ca="1" si="380"/>
        <v>1</v>
      </c>
      <c r="T2616" s="78"/>
      <c r="U2616" s="81">
        <f t="shared" ca="1" si="388"/>
        <v>-1417.5</v>
      </c>
      <c r="V2616" s="82">
        <f t="shared" ca="1" si="384"/>
        <v>255647.35999999961</v>
      </c>
      <c r="W2616" s="50"/>
      <c r="X2616" s="50"/>
      <c r="Y2616" s="50"/>
      <c r="Z2616" s="50"/>
      <c r="AA2616" s="50"/>
      <c r="AG2616" s="50"/>
      <c r="AH2616" s="50"/>
      <c r="AI2616" s="50"/>
      <c r="AJ2616" s="50"/>
      <c r="AK2616" s="50"/>
      <c r="AL2616" s="50"/>
      <c r="AM2616" s="50"/>
      <c r="AN2616" s="50"/>
      <c r="AO2616" s="50"/>
      <c r="AP2616" s="138" t="str">
        <f>IF(NOT($AS2616=$AS2617),ROW(),"")</f>
        <v/>
      </c>
      <c r="AQ2616" s="20" t="str">
        <f>IF(NOT(AS2616=AS2617),AS2617,"")</f>
        <v/>
      </c>
      <c r="AR2616" s="20" t="str">
        <f>INDEX($AB$15:$AM$15,MATCH($AS2616,$AB$11:$AM$11,0))</f>
        <v>out</v>
      </c>
      <c r="AS2616" s="20" t="str">
        <f>LEFT(AT2616,4)</f>
        <v>2010</v>
      </c>
      <c r="AT2616" s="139" t="str">
        <f>LEFT(B2616,6)</f>
        <v>201003</v>
      </c>
    </row>
    <row r="2617" spans="2:46" x14ac:dyDescent="0.25">
      <c r="B2617" s="11">
        <f>'Market Data'!B2603</f>
        <v>20100322</v>
      </c>
      <c r="C2617" s="2">
        <f>'Market Data'!C2603</f>
        <v>6228.5</v>
      </c>
      <c r="D2617" s="2">
        <f>'Market Data'!D2603</f>
        <v>6265.5</v>
      </c>
      <c r="E2617" s="2">
        <f>'Market Data'!E2603</f>
        <v>6178</v>
      </c>
      <c r="F2617" s="12">
        <f>'Market Data'!F2603</f>
        <v>6259.5</v>
      </c>
      <c r="H2617" s="151">
        <f t="shared" si="385"/>
        <v>2599</v>
      </c>
      <c r="I2617" s="244">
        <f ca="1">IF($H2617&lt;($J$6+1),"",PFE(OFFSET($F2617,0,0,-$J$6)))</f>
        <v>6.9589364316529498E-2</v>
      </c>
      <c r="J2617" s="19"/>
      <c r="K2617" s="139" t="str">
        <f t="shared" ca="1" si="386"/>
        <v>Long</v>
      </c>
      <c r="L2617" s="243" t="e">
        <f t="shared" ca="1" si="381"/>
        <v>#N/A</v>
      </c>
      <c r="M2617" s="242" t="e">
        <f t="shared" ca="1" si="382"/>
        <v>#N/A</v>
      </c>
      <c r="N2617" s="20"/>
      <c r="O2617" s="74">
        <f t="shared" ca="1" si="387"/>
        <v>1</v>
      </c>
      <c r="P2617" s="75">
        <f t="shared" ca="1" si="379"/>
        <v>0</v>
      </c>
      <c r="Q2617" s="76" t="str">
        <f t="shared" ca="1" si="383"/>
        <v/>
      </c>
      <c r="R2617" s="75"/>
      <c r="S2617" s="77">
        <f t="shared" ca="1" si="380"/>
        <v>1</v>
      </c>
      <c r="T2617" s="78"/>
      <c r="U2617" s="81">
        <f t="shared" ca="1" si="388"/>
        <v>280</v>
      </c>
      <c r="V2617" s="82">
        <f t="shared" ca="1" si="384"/>
        <v>255927.35999999961</v>
      </c>
      <c r="W2617" s="50"/>
      <c r="X2617" s="50"/>
      <c r="Y2617" s="50"/>
      <c r="Z2617" s="50"/>
      <c r="AA2617" s="50"/>
      <c r="AG2617" s="50"/>
      <c r="AH2617" s="50"/>
      <c r="AI2617" s="50"/>
      <c r="AJ2617" s="50"/>
      <c r="AK2617" s="50"/>
      <c r="AL2617" s="50"/>
      <c r="AM2617" s="50"/>
      <c r="AN2617" s="50"/>
      <c r="AO2617" s="50"/>
      <c r="AP2617" s="138" t="str">
        <f>IF(NOT($AS2617=$AS2618),ROW(),"")</f>
        <v/>
      </c>
      <c r="AQ2617" s="20" t="str">
        <f>IF(NOT(AS2617=AS2618),AS2618,"")</f>
        <v/>
      </c>
      <c r="AR2617" s="20" t="str">
        <f>INDEX($AB$15:$AM$15,MATCH($AS2617,$AB$11:$AM$11,0))</f>
        <v>out</v>
      </c>
      <c r="AS2617" s="20" t="str">
        <f>LEFT(AT2617,4)</f>
        <v>2010</v>
      </c>
      <c r="AT2617" s="139" t="str">
        <f>LEFT(B2617,6)</f>
        <v>201003</v>
      </c>
    </row>
    <row r="2618" spans="2:46" x14ac:dyDescent="0.25">
      <c r="B2618" s="11">
        <f>'Market Data'!B2604</f>
        <v>20100323</v>
      </c>
      <c r="C2618" s="2">
        <f>'Market Data'!C2604</f>
        <v>6256.5</v>
      </c>
      <c r="D2618" s="2">
        <f>'Market Data'!D2604</f>
        <v>6300</v>
      </c>
      <c r="E2618" s="2">
        <f>'Market Data'!E2604</f>
        <v>6249</v>
      </c>
      <c r="F2618" s="12">
        <f>'Market Data'!F2604</f>
        <v>6279.5</v>
      </c>
      <c r="H2618" s="151">
        <f t="shared" si="385"/>
        <v>2600</v>
      </c>
      <c r="I2618" s="244">
        <f ca="1">IF($H2618&lt;($J$6+1),"",PFE(OFFSET($F2618,0,0,-$J$6)))</f>
        <v>8.4578125953187894E-2</v>
      </c>
      <c r="J2618" s="19"/>
      <c r="K2618" s="139" t="str">
        <f t="shared" ca="1" si="386"/>
        <v>Long</v>
      </c>
      <c r="L2618" s="243" t="e">
        <f t="shared" ca="1" si="381"/>
        <v>#N/A</v>
      </c>
      <c r="M2618" s="242" t="e">
        <f t="shared" ca="1" si="382"/>
        <v>#N/A</v>
      </c>
      <c r="N2618" s="20"/>
      <c r="O2618" s="74">
        <f t="shared" ca="1" si="387"/>
        <v>1</v>
      </c>
      <c r="P2618" s="75">
        <f t="shared" ca="1" si="379"/>
        <v>0</v>
      </c>
      <c r="Q2618" s="76" t="str">
        <f t="shared" ca="1" si="383"/>
        <v/>
      </c>
      <c r="R2618" s="75"/>
      <c r="S2618" s="77">
        <f t="shared" ca="1" si="380"/>
        <v>1</v>
      </c>
      <c r="T2618" s="78"/>
      <c r="U2618" s="81">
        <f t="shared" ca="1" si="388"/>
        <v>700</v>
      </c>
      <c r="V2618" s="82">
        <f t="shared" ca="1" si="384"/>
        <v>256627.35999999961</v>
      </c>
      <c r="W2618" s="50"/>
      <c r="X2618" s="50"/>
      <c r="Y2618" s="50"/>
      <c r="Z2618" s="50"/>
      <c r="AA2618" s="50"/>
      <c r="AG2618" s="50"/>
      <c r="AH2618" s="50"/>
      <c r="AI2618" s="50"/>
      <c r="AJ2618" s="50"/>
      <c r="AK2618" s="50"/>
      <c r="AL2618" s="50"/>
      <c r="AM2618" s="50"/>
      <c r="AN2618" s="50"/>
      <c r="AO2618" s="50"/>
      <c r="AP2618" s="138" t="str">
        <f>IF(NOT($AS2618=$AS2619),ROW(),"")</f>
        <v/>
      </c>
      <c r="AQ2618" s="20" t="str">
        <f>IF(NOT(AS2618=AS2619),AS2619,"")</f>
        <v/>
      </c>
      <c r="AR2618" s="20" t="str">
        <f>INDEX($AB$15:$AM$15,MATCH($AS2618,$AB$11:$AM$11,0))</f>
        <v>out</v>
      </c>
      <c r="AS2618" s="20" t="str">
        <f>LEFT(AT2618,4)</f>
        <v>2010</v>
      </c>
      <c r="AT2618" s="139" t="str">
        <f>LEFT(B2618,6)</f>
        <v>201003</v>
      </c>
    </row>
    <row r="2619" spans="2:46" x14ac:dyDescent="0.25">
      <c r="B2619" s="11">
        <f>'Market Data'!B2605</f>
        <v>20100324</v>
      </c>
      <c r="C2619" s="2">
        <f>'Market Data'!C2605</f>
        <v>6299</v>
      </c>
      <c r="D2619" s="2">
        <f>'Market Data'!D2605</f>
        <v>6315.5</v>
      </c>
      <c r="E2619" s="2">
        <f>'Market Data'!E2605</f>
        <v>6231</v>
      </c>
      <c r="F2619" s="12">
        <f>'Market Data'!F2605</f>
        <v>6294</v>
      </c>
      <c r="H2619" s="151">
        <f t="shared" si="385"/>
        <v>2601</v>
      </c>
      <c r="I2619" s="244">
        <f ca="1">IF($H2619&lt;($J$6+1),"",PFE(OFFSET($F2619,0,0,-$J$6)))</f>
        <v>6.2072098731215303E-2</v>
      </c>
      <c r="J2619" s="19"/>
      <c r="K2619" s="139" t="str">
        <f t="shared" ca="1" si="386"/>
        <v>Long</v>
      </c>
      <c r="L2619" s="243" t="e">
        <f t="shared" ca="1" si="381"/>
        <v>#N/A</v>
      </c>
      <c r="M2619" s="242" t="e">
        <f t="shared" ca="1" si="382"/>
        <v>#N/A</v>
      </c>
      <c r="N2619" s="20"/>
      <c r="O2619" s="74">
        <f t="shared" ca="1" si="387"/>
        <v>1</v>
      </c>
      <c r="P2619" s="75">
        <f t="shared" ca="1" si="379"/>
        <v>0</v>
      </c>
      <c r="Q2619" s="76" t="str">
        <f t="shared" ca="1" si="383"/>
        <v/>
      </c>
      <c r="R2619" s="75"/>
      <c r="S2619" s="77">
        <f t="shared" ca="1" si="380"/>
        <v>1</v>
      </c>
      <c r="T2619" s="78"/>
      <c r="U2619" s="81">
        <f t="shared" ca="1" si="388"/>
        <v>507.5</v>
      </c>
      <c r="V2619" s="82">
        <f t="shared" ca="1" si="384"/>
        <v>257134.85999999961</v>
      </c>
      <c r="W2619" s="50"/>
      <c r="X2619" s="50"/>
      <c r="Y2619" s="50"/>
      <c r="Z2619" s="50"/>
      <c r="AA2619" s="50"/>
      <c r="AG2619" s="50"/>
      <c r="AH2619" s="50"/>
      <c r="AI2619" s="50"/>
      <c r="AJ2619" s="50"/>
      <c r="AK2619" s="50"/>
      <c r="AL2619" s="50"/>
      <c r="AM2619" s="50"/>
      <c r="AN2619" s="50"/>
      <c r="AO2619" s="50"/>
      <c r="AP2619" s="138" t="str">
        <f>IF(NOT($AS2619=$AS2620),ROW(),"")</f>
        <v/>
      </c>
      <c r="AQ2619" s="20" t="str">
        <f>IF(NOT(AS2619=AS2620),AS2620,"")</f>
        <v/>
      </c>
      <c r="AR2619" s="20" t="str">
        <f>INDEX($AB$15:$AM$15,MATCH($AS2619,$AB$11:$AM$11,0))</f>
        <v>out</v>
      </c>
      <c r="AS2619" s="20" t="str">
        <f>LEFT(AT2619,4)</f>
        <v>2010</v>
      </c>
      <c r="AT2619" s="139" t="str">
        <f>LEFT(B2619,6)</f>
        <v>201003</v>
      </c>
    </row>
    <row r="2620" spans="2:46" x14ac:dyDescent="0.25">
      <c r="B2620" s="11">
        <f>'Market Data'!B2606</f>
        <v>20100325</v>
      </c>
      <c r="C2620" s="2">
        <f>'Market Data'!C2606</f>
        <v>6313.5</v>
      </c>
      <c r="D2620" s="2">
        <f>'Market Data'!D2606</f>
        <v>6407.5</v>
      </c>
      <c r="E2620" s="2">
        <f>'Market Data'!E2606</f>
        <v>6305.5</v>
      </c>
      <c r="F2620" s="12">
        <f>'Market Data'!F2606</f>
        <v>6391.5</v>
      </c>
      <c r="H2620" s="151">
        <f t="shared" si="385"/>
        <v>2602</v>
      </c>
      <c r="I2620" s="244">
        <f ca="1">IF($H2620&lt;($J$6+1),"",PFE(OFFSET($F2620,0,0,-$J$6)))</f>
        <v>8.8158269453798926E-2</v>
      </c>
      <c r="J2620" s="19"/>
      <c r="K2620" s="139" t="str">
        <f t="shared" ca="1" si="386"/>
        <v>Long</v>
      </c>
      <c r="L2620" s="243" t="e">
        <f t="shared" ca="1" si="381"/>
        <v>#N/A</v>
      </c>
      <c r="M2620" s="242" t="e">
        <f t="shared" ca="1" si="382"/>
        <v>#N/A</v>
      </c>
      <c r="N2620" s="20"/>
      <c r="O2620" s="74">
        <f t="shared" ca="1" si="387"/>
        <v>1</v>
      </c>
      <c r="P2620" s="75">
        <f t="shared" ca="1" si="379"/>
        <v>0</v>
      </c>
      <c r="Q2620" s="76" t="str">
        <f t="shared" ca="1" si="383"/>
        <v/>
      </c>
      <c r="R2620" s="75"/>
      <c r="S2620" s="77">
        <f t="shared" ca="1" si="380"/>
        <v>1</v>
      </c>
      <c r="T2620" s="78"/>
      <c r="U2620" s="81">
        <f t="shared" ca="1" si="388"/>
        <v>3412.5</v>
      </c>
      <c r="V2620" s="82">
        <f t="shared" ca="1" si="384"/>
        <v>260547.35999999961</v>
      </c>
      <c r="W2620" s="50"/>
      <c r="X2620" s="50"/>
      <c r="Y2620" s="50"/>
      <c r="Z2620" s="50"/>
      <c r="AA2620" s="50"/>
      <c r="AG2620" s="50"/>
      <c r="AH2620" s="50"/>
      <c r="AI2620" s="50"/>
      <c r="AJ2620" s="50"/>
      <c r="AK2620" s="50"/>
      <c r="AL2620" s="50"/>
      <c r="AM2620" s="50"/>
      <c r="AN2620" s="50"/>
      <c r="AO2620" s="50"/>
      <c r="AP2620" s="138" t="str">
        <f>IF(NOT($AS2620=$AS2621),ROW(),"")</f>
        <v/>
      </c>
      <c r="AQ2620" s="20" t="str">
        <f>IF(NOT(AS2620=AS2621),AS2621,"")</f>
        <v/>
      </c>
      <c r="AR2620" s="20" t="str">
        <f>INDEX($AB$15:$AM$15,MATCH($AS2620,$AB$11:$AM$11,0))</f>
        <v>out</v>
      </c>
      <c r="AS2620" s="20" t="str">
        <f>LEFT(AT2620,4)</f>
        <v>2010</v>
      </c>
      <c r="AT2620" s="139" t="str">
        <f>LEFT(B2620,6)</f>
        <v>201003</v>
      </c>
    </row>
    <row r="2621" spans="2:46" x14ac:dyDescent="0.25">
      <c r="B2621" s="11">
        <f>'Market Data'!B2607</f>
        <v>20100326</v>
      </c>
      <c r="C2621" s="2">
        <f>'Market Data'!C2607</f>
        <v>6374.5</v>
      </c>
      <c r="D2621" s="2">
        <f>'Market Data'!D2607</f>
        <v>6404</v>
      </c>
      <c r="E2621" s="2">
        <f>'Market Data'!E2607</f>
        <v>6367</v>
      </c>
      <c r="F2621" s="12">
        <f>'Market Data'!F2607</f>
        <v>6383.5</v>
      </c>
      <c r="H2621" s="151">
        <f t="shared" si="385"/>
        <v>2603</v>
      </c>
      <c r="I2621" s="244">
        <f ca="1">IF($H2621&lt;($J$6+1),"",PFE(OFFSET($F2621,0,0,-$J$6)))</f>
        <v>8.0834013510456368E-2</v>
      </c>
      <c r="J2621" s="19"/>
      <c r="K2621" s="139" t="str">
        <f t="shared" ca="1" si="386"/>
        <v>Long</v>
      </c>
      <c r="L2621" s="243" t="e">
        <f t="shared" ca="1" si="381"/>
        <v>#N/A</v>
      </c>
      <c r="M2621" s="242" t="e">
        <f t="shared" ca="1" si="382"/>
        <v>#N/A</v>
      </c>
      <c r="N2621" s="20"/>
      <c r="O2621" s="74">
        <f t="shared" ca="1" si="387"/>
        <v>1</v>
      </c>
      <c r="P2621" s="75">
        <f t="shared" ca="1" si="379"/>
        <v>0</v>
      </c>
      <c r="Q2621" s="76" t="str">
        <f t="shared" ca="1" si="383"/>
        <v/>
      </c>
      <c r="R2621" s="75"/>
      <c r="S2621" s="77">
        <f t="shared" ca="1" si="380"/>
        <v>1</v>
      </c>
      <c r="T2621" s="78"/>
      <c r="U2621" s="81">
        <f t="shared" ca="1" si="388"/>
        <v>-280</v>
      </c>
      <c r="V2621" s="82">
        <f t="shared" ca="1" si="384"/>
        <v>260267.35999999961</v>
      </c>
      <c r="W2621" s="50"/>
      <c r="X2621" s="50"/>
      <c r="Y2621" s="50"/>
      <c r="Z2621" s="50"/>
      <c r="AA2621" s="50"/>
      <c r="AG2621" s="50"/>
      <c r="AH2621" s="50"/>
      <c r="AI2621" s="50"/>
      <c r="AJ2621" s="50"/>
      <c r="AK2621" s="50"/>
      <c r="AL2621" s="50"/>
      <c r="AM2621" s="50"/>
      <c r="AN2621" s="50"/>
      <c r="AO2621" s="50"/>
      <c r="AP2621" s="138" t="str">
        <f>IF(NOT($AS2621=$AS2622),ROW(),"")</f>
        <v/>
      </c>
      <c r="AQ2621" s="20" t="str">
        <f>IF(NOT(AS2621=AS2622),AS2622,"")</f>
        <v/>
      </c>
      <c r="AR2621" s="20" t="str">
        <f>INDEX($AB$15:$AM$15,MATCH($AS2621,$AB$11:$AM$11,0))</f>
        <v>out</v>
      </c>
      <c r="AS2621" s="20" t="str">
        <f>LEFT(AT2621,4)</f>
        <v>2010</v>
      </c>
      <c r="AT2621" s="139" t="str">
        <f>LEFT(B2621,6)</f>
        <v>201003</v>
      </c>
    </row>
    <row r="2622" spans="2:46" x14ac:dyDescent="0.25">
      <c r="B2622" s="11">
        <f>'Market Data'!B2608</f>
        <v>20100329</v>
      </c>
      <c r="C2622" s="2">
        <f>'Market Data'!C2608</f>
        <v>6406</v>
      </c>
      <c r="D2622" s="2">
        <f>'Market Data'!D2608</f>
        <v>6441</v>
      </c>
      <c r="E2622" s="2">
        <f>'Market Data'!E2608</f>
        <v>6395</v>
      </c>
      <c r="F2622" s="12">
        <f>'Market Data'!F2608</f>
        <v>6416.5</v>
      </c>
      <c r="H2622" s="151">
        <f t="shared" si="385"/>
        <v>2604</v>
      </c>
      <c r="I2622" s="244">
        <f ca="1">IF($H2622&lt;($J$6+1),"",PFE(OFFSET($F2622,0,0,-$J$6)))</f>
        <v>0.1364324610128177</v>
      </c>
      <c r="J2622" s="19"/>
      <c r="K2622" s="139" t="str">
        <f t="shared" ca="1" si="386"/>
        <v>Long</v>
      </c>
      <c r="L2622" s="243" t="e">
        <f t="shared" ca="1" si="381"/>
        <v>#N/A</v>
      </c>
      <c r="M2622" s="242" t="e">
        <f t="shared" ca="1" si="382"/>
        <v>#N/A</v>
      </c>
      <c r="N2622" s="20"/>
      <c r="O2622" s="74">
        <f t="shared" ca="1" si="387"/>
        <v>1</v>
      </c>
      <c r="P2622" s="75">
        <f t="shared" ca="1" si="379"/>
        <v>0</v>
      </c>
      <c r="Q2622" s="76" t="str">
        <f t="shared" ca="1" si="383"/>
        <v/>
      </c>
      <c r="R2622" s="75"/>
      <c r="S2622" s="77">
        <f t="shared" ca="1" si="380"/>
        <v>1</v>
      </c>
      <c r="T2622" s="78"/>
      <c r="U2622" s="81">
        <f t="shared" ca="1" si="388"/>
        <v>1155</v>
      </c>
      <c r="V2622" s="82">
        <f t="shared" ca="1" si="384"/>
        <v>261422.35999999961</v>
      </c>
      <c r="W2622" s="50"/>
      <c r="X2622" s="50"/>
      <c r="Y2622" s="50"/>
      <c r="Z2622" s="50"/>
      <c r="AA2622" s="50"/>
      <c r="AG2622" s="50"/>
      <c r="AH2622" s="50"/>
      <c r="AI2622" s="50"/>
      <c r="AJ2622" s="50"/>
      <c r="AK2622" s="50"/>
      <c r="AL2622" s="50"/>
      <c r="AM2622" s="50"/>
      <c r="AN2622" s="50"/>
      <c r="AO2622" s="50"/>
      <c r="AP2622" s="138" t="str">
        <f>IF(NOT($AS2622=$AS2623),ROW(),"")</f>
        <v/>
      </c>
      <c r="AQ2622" s="20" t="str">
        <f>IF(NOT(AS2622=AS2623),AS2623,"")</f>
        <v/>
      </c>
      <c r="AR2622" s="20" t="str">
        <f>INDEX($AB$15:$AM$15,MATCH($AS2622,$AB$11:$AM$11,0))</f>
        <v>out</v>
      </c>
      <c r="AS2622" s="20" t="str">
        <f>LEFT(AT2622,4)</f>
        <v>2010</v>
      </c>
      <c r="AT2622" s="139" t="str">
        <f>LEFT(B2622,6)</f>
        <v>201003</v>
      </c>
    </row>
    <row r="2623" spans="2:46" x14ac:dyDescent="0.25">
      <c r="B2623" s="11">
        <f>'Market Data'!B2609</f>
        <v>20100330</v>
      </c>
      <c r="C2623" s="2">
        <f>'Market Data'!C2609</f>
        <v>6426</v>
      </c>
      <c r="D2623" s="2">
        <f>'Market Data'!D2609</f>
        <v>6474.5</v>
      </c>
      <c r="E2623" s="2">
        <f>'Market Data'!E2609</f>
        <v>6402.5</v>
      </c>
      <c r="F2623" s="12">
        <f>'Market Data'!F2609</f>
        <v>6422</v>
      </c>
      <c r="H2623" s="151">
        <f t="shared" si="385"/>
        <v>2605</v>
      </c>
      <c r="I2623" s="244">
        <f ca="1">IF($H2623&lt;($J$6+1),"",PFE(OFFSET($F2623,0,0,-$J$6)))</f>
        <v>0.12635758420861815</v>
      </c>
      <c r="J2623" s="19"/>
      <c r="K2623" s="139" t="str">
        <f t="shared" ca="1" si="386"/>
        <v>Long</v>
      </c>
      <c r="L2623" s="243" t="e">
        <f t="shared" ca="1" si="381"/>
        <v>#N/A</v>
      </c>
      <c r="M2623" s="242" t="e">
        <f t="shared" ca="1" si="382"/>
        <v>#N/A</v>
      </c>
      <c r="N2623" s="20"/>
      <c r="O2623" s="74">
        <f t="shared" ca="1" si="387"/>
        <v>1</v>
      </c>
      <c r="P2623" s="75">
        <f t="shared" ca="1" si="379"/>
        <v>0</v>
      </c>
      <c r="Q2623" s="76" t="str">
        <f t="shared" ca="1" si="383"/>
        <v/>
      </c>
      <c r="R2623" s="75"/>
      <c r="S2623" s="77">
        <f t="shared" ca="1" si="380"/>
        <v>1</v>
      </c>
      <c r="T2623" s="78"/>
      <c r="U2623" s="81">
        <f t="shared" ca="1" si="388"/>
        <v>192.5</v>
      </c>
      <c r="V2623" s="82">
        <f t="shared" ca="1" si="384"/>
        <v>261614.85999999961</v>
      </c>
      <c r="W2623" s="50"/>
      <c r="X2623" s="50"/>
      <c r="Y2623" s="50"/>
      <c r="Z2623" s="50"/>
      <c r="AA2623" s="50"/>
      <c r="AG2623" s="50"/>
      <c r="AH2623" s="50"/>
      <c r="AI2623" s="50"/>
      <c r="AJ2623" s="50"/>
      <c r="AK2623" s="50"/>
      <c r="AL2623" s="50"/>
      <c r="AM2623" s="50"/>
      <c r="AN2623" s="50"/>
      <c r="AO2623" s="50"/>
      <c r="AP2623" s="138" t="str">
        <f>IF(NOT($AS2623=$AS2624),ROW(),"")</f>
        <v/>
      </c>
      <c r="AQ2623" s="20" t="str">
        <f>IF(NOT(AS2623=AS2624),AS2624,"")</f>
        <v/>
      </c>
      <c r="AR2623" s="20" t="str">
        <f>INDEX($AB$15:$AM$15,MATCH($AS2623,$AB$11:$AM$11,0))</f>
        <v>out</v>
      </c>
      <c r="AS2623" s="20" t="str">
        <f>LEFT(AT2623,4)</f>
        <v>2010</v>
      </c>
      <c r="AT2623" s="139" t="str">
        <f>LEFT(B2623,6)</f>
        <v>201003</v>
      </c>
    </row>
    <row r="2624" spans="2:46" x14ac:dyDescent="0.25">
      <c r="B2624" s="11">
        <f>'Market Data'!B2610</f>
        <v>20100331</v>
      </c>
      <c r="C2624" s="2">
        <f>'Market Data'!C2610</f>
        <v>6418.5</v>
      </c>
      <c r="D2624" s="2">
        <f>'Market Data'!D2610</f>
        <v>6434</v>
      </c>
      <c r="E2624" s="2">
        <f>'Market Data'!E2610</f>
        <v>6375.5</v>
      </c>
      <c r="F2624" s="12">
        <f>'Market Data'!F2610</f>
        <v>6427.5</v>
      </c>
      <c r="H2624" s="151">
        <f t="shared" si="385"/>
        <v>2606</v>
      </c>
      <c r="I2624" s="244">
        <f ca="1">IF($H2624&lt;($J$6+1),"",PFE(OFFSET($F2624,0,0,-$J$6)))</f>
        <v>0.14244460524035729</v>
      </c>
      <c r="J2624" s="19"/>
      <c r="K2624" s="139" t="str">
        <f t="shared" ca="1" si="386"/>
        <v>Long</v>
      </c>
      <c r="L2624" s="243" t="e">
        <f t="shared" ca="1" si="381"/>
        <v>#N/A</v>
      </c>
      <c r="M2624" s="242" t="e">
        <f t="shared" ca="1" si="382"/>
        <v>#N/A</v>
      </c>
      <c r="N2624" s="20"/>
      <c r="O2624" s="74">
        <f t="shared" ca="1" si="387"/>
        <v>1</v>
      </c>
      <c r="P2624" s="75">
        <f t="shared" ca="1" si="379"/>
        <v>0</v>
      </c>
      <c r="Q2624" s="76" t="str">
        <f t="shared" ca="1" si="383"/>
        <v/>
      </c>
      <c r="R2624" s="75"/>
      <c r="S2624" s="77">
        <f t="shared" ca="1" si="380"/>
        <v>1</v>
      </c>
      <c r="T2624" s="78"/>
      <c r="U2624" s="81">
        <f t="shared" ca="1" si="388"/>
        <v>192.5</v>
      </c>
      <c r="V2624" s="82">
        <f t="shared" ca="1" si="384"/>
        <v>261807.35999999961</v>
      </c>
      <c r="W2624" s="50"/>
      <c r="X2624" s="50"/>
      <c r="Y2624" s="50"/>
      <c r="Z2624" s="50"/>
      <c r="AA2624" s="50"/>
      <c r="AG2624" s="50"/>
      <c r="AH2624" s="50"/>
      <c r="AI2624" s="50"/>
      <c r="AJ2624" s="50"/>
      <c r="AK2624" s="50"/>
      <c r="AL2624" s="50"/>
      <c r="AM2624" s="50"/>
      <c r="AN2624" s="50"/>
      <c r="AO2624" s="50"/>
      <c r="AP2624" s="138" t="str">
        <f>IF(NOT($AS2624=$AS2625),ROW(),"")</f>
        <v/>
      </c>
      <c r="AQ2624" s="20" t="str">
        <f>IF(NOT(AS2624=AS2625),AS2625,"")</f>
        <v/>
      </c>
      <c r="AR2624" s="20" t="str">
        <f>INDEX($AB$15:$AM$15,MATCH($AS2624,$AB$11:$AM$11,0))</f>
        <v>out</v>
      </c>
      <c r="AS2624" s="20" t="str">
        <f>LEFT(AT2624,4)</f>
        <v>2010</v>
      </c>
      <c r="AT2624" s="139" t="str">
        <f>LEFT(B2624,6)</f>
        <v>201003</v>
      </c>
    </row>
    <row r="2625" spans="2:46" x14ac:dyDescent="0.25">
      <c r="B2625" s="11">
        <f>'Market Data'!B2611</f>
        <v>20100401</v>
      </c>
      <c r="C2625" s="2">
        <f>'Market Data'!C2611</f>
        <v>6454.5</v>
      </c>
      <c r="D2625" s="2">
        <f>'Market Data'!D2611</f>
        <v>6509.5</v>
      </c>
      <c r="E2625" s="2">
        <f>'Market Data'!E2611</f>
        <v>6444</v>
      </c>
      <c r="F2625" s="12">
        <f>'Market Data'!F2611</f>
        <v>6500</v>
      </c>
      <c r="H2625" s="151">
        <f t="shared" si="385"/>
        <v>2607</v>
      </c>
      <c r="I2625" s="244">
        <f ca="1">IF($H2625&lt;($J$6+1),"",PFE(OFFSET($F2625,0,0,-$J$6)))</f>
        <v>0.1241898711688431</v>
      </c>
      <c r="J2625" s="19"/>
      <c r="K2625" s="139" t="str">
        <f t="shared" ca="1" si="386"/>
        <v>Long</v>
      </c>
      <c r="L2625" s="243" t="e">
        <f t="shared" ca="1" si="381"/>
        <v>#N/A</v>
      </c>
      <c r="M2625" s="242" t="e">
        <f t="shared" ca="1" si="382"/>
        <v>#N/A</v>
      </c>
      <c r="N2625" s="20"/>
      <c r="O2625" s="74">
        <f t="shared" ca="1" si="387"/>
        <v>1</v>
      </c>
      <c r="P2625" s="75">
        <f t="shared" ca="1" si="379"/>
        <v>0</v>
      </c>
      <c r="Q2625" s="76" t="str">
        <f t="shared" ca="1" si="383"/>
        <v/>
      </c>
      <c r="R2625" s="75"/>
      <c r="S2625" s="77">
        <f t="shared" ca="1" si="380"/>
        <v>1</v>
      </c>
      <c r="T2625" s="78"/>
      <c r="U2625" s="81">
        <f t="shared" ca="1" si="388"/>
        <v>2537.5</v>
      </c>
      <c r="V2625" s="82">
        <f t="shared" ca="1" si="384"/>
        <v>264344.85999999964</v>
      </c>
      <c r="W2625" s="50"/>
      <c r="X2625" s="50"/>
      <c r="Y2625" s="50"/>
      <c r="Z2625" s="50"/>
      <c r="AA2625" s="50"/>
      <c r="AG2625" s="50"/>
      <c r="AH2625" s="50"/>
      <c r="AI2625" s="50"/>
      <c r="AJ2625" s="50"/>
      <c r="AK2625" s="50"/>
      <c r="AL2625" s="50"/>
      <c r="AM2625" s="50"/>
      <c r="AN2625" s="50"/>
      <c r="AO2625" s="50"/>
      <c r="AP2625" s="138" t="str">
        <f>IF(NOT($AS2625=$AS2626),ROW(),"")</f>
        <v/>
      </c>
      <c r="AQ2625" s="20" t="str">
        <f>IF(NOT(AS2625=AS2626),AS2626,"")</f>
        <v/>
      </c>
      <c r="AR2625" s="20" t="str">
        <f>INDEX($AB$15:$AM$15,MATCH($AS2625,$AB$11:$AM$11,0))</f>
        <v>out</v>
      </c>
      <c r="AS2625" s="20" t="str">
        <f>LEFT(AT2625,4)</f>
        <v>2010</v>
      </c>
      <c r="AT2625" s="139" t="str">
        <f>LEFT(B2625,6)</f>
        <v>201004</v>
      </c>
    </row>
    <row r="2626" spans="2:46" x14ac:dyDescent="0.25">
      <c r="B2626" s="11">
        <f>'Market Data'!B2612</f>
        <v>20100406</v>
      </c>
      <c r="C2626" s="2">
        <f>'Market Data'!C2612</f>
        <v>6520.5</v>
      </c>
      <c r="D2626" s="2">
        <f>'Market Data'!D2612</f>
        <v>6534</v>
      </c>
      <c r="E2626" s="2">
        <f>'Market Data'!E2612</f>
        <v>6481</v>
      </c>
      <c r="F2626" s="12">
        <f>'Market Data'!F2612</f>
        <v>6517.5</v>
      </c>
      <c r="H2626" s="151">
        <f t="shared" si="385"/>
        <v>2608</v>
      </c>
      <c r="I2626" s="244">
        <f ca="1">IF($H2626&lt;($J$6+1),"",PFE(OFFSET($F2626,0,0,-$J$6)))</f>
        <v>0.12792825848690831</v>
      </c>
      <c r="J2626" s="19"/>
      <c r="K2626" s="139" t="str">
        <f t="shared" ca="1" si="386"/>
        <v>Long</v>
      </c>
      <c r="L2626" s="243" t="e">
        <f t="shared" ca="1" si="381"/>
        <v>#N/A</v>
      </c>
      <c r="M2626" s="242" t="e">
        <f t="shared" ca="1" si="382"/>
        <v>#N/A</v>
      </c>
      <c r="N2626" s="20"/>
      <c r="O2626" s="74">
        <f t="shared" ca="1" si="387"/>
        <v>1</v>
      </c>
      <c r="P2626" s="75">
        <f t="shared" ca="1" si="379"/>
        <v>0</v>
      </c>
      <c r="Q2626" s="76" t="str">
        <f t="shared" ca="1" si="383"/>
        <v/>
      </c>
      <c r="R2626" s="75"/>
      <c r="S2626" s="77">
        <f t="shared" ca="1" si="380"/>
        <v>1</v>
      </c>
      <c r="T2626" s="78"/>
      <c r="U2626" s="81">
        <f t="shared" ca="1" si="388"/>
        <v>612.5</v>
      </c>
      <c r="V2626" s="82">
        <f t="shared" ca="1" si="384"/>
        <v>264957.35999999964</v>
      </c>
      <c r="W2626" s="50"/>
      <c r="X2626" s="50"/>
      <c r="Y2626" s="50"/>
      <c r="Z2626" s="50"/>
      <c r="AA2626" s="50"/>
      <c r="AG2626" s="50"/>
      <c r="AH2626" s="50"/>
      <c r="AI2626" s="50"/>
      <c r="AJ2626" s="50"/>
      <c r="AK2626" s="50"/>
      <c r="AL2626" s="50"/>
      <c r="AM2626" s="50"/>
      <c r="AN2626" s="50"/>
      <c r="AO2626" s="50"/>
      <c r="AP2626" s="138" t="str">
        <f>IF(NOT($AS2626=$AS2627),ROW(),"")</f>
        <v/>
      </c>
      <c r="AQ2626" s="20" t="str">
        <f>IF(NOT(AS2626=AS2627),AS2627,"")</f>
        <v/>
      </c>
      <c r="AR2626" s="20" t="str">
        <f>INDEX($AB$15:$AM$15,MATCH($AS2626,$AB$11:$AM$11,0))</f>
        <v>out</v>
      </c>
      <c r="AS2626" s="20" t="str">
        <f>LEFT(AT2626,4)</f>
        <v>2010</v>
      </c>
      <c r="AT2626" s="139" t="str">
        <f>LEFT(B2626,6)</f>
        <v>201004</v>
      </c>
    </row>
    <row r="2627" spans="2:46" x14ac:dyDescent="0.25">
      <c r="B2627" s="11">
        <f>'Market Data'!B2613</f>
        <v>20100407</v>
      </c>
      <c r="C2627" s="2">
        <f>'Market Data'!C2613</f>
        <v>6524.5</v>
      </c>
      <c r="D2627" s="2">
        <f>'Market Data'!D2613</f>
        <v>6525</v>
      </c>
      <c r="E2627" s="2">
        <f>'Market Data'!E2613</f>
        <v>6475</v>
      </c>
      <c r="F2627" s="12">
        <f>'Market Data'!F2613</f>
        <v>6489.5</v>
      </c>
      <c r="H2627" s="151">
        <f t="shared" si="385"/>
        <v>2609</v>
      </c>
      <c r="I2627" s="244">
        <f ca="1">IF($H2627&lt;($J$6+1),"",PFE(OFFSET($F2627,0,0,-$J$6)))</f>
        <v>0.11921596208685174</v>
      </c>
      <c r="J2627" s="19"/>
      <c r="K2627" s="139" t="str">
        <f t="shared" ca="1" si="386"/>
        <v>Long</v>
      </c>
      <c r="L2627" s="243" t="e">
        <f t="shared" ca="1" si="381"/>
        <v>#N/A</v>
      </c>
      <c r="M2627" s="242" t="e">
        <f t="shared" ca="1" si="382"/>
        <v>#N/A</v>
      </c>
      <c r="N2627" s="20"/>
      <c r="O2627" s="74">
        <f t="shared" ca="1" si="387"/>
        <v>1</v>
      </c>
      <c r="P2627" s="75">
        <f t="shared" ca="1" si="379"/>
        <v>0</v>
      </c>
      <c r="Q2627" s="76" t="str">
        <f t="shared" ca="1" si="383"/>
        <v/>
      </c>
      <c r="R2627" s="75"/>
      <c r="S2627" s="77">
        <f t="shared" ca="1" si="380"/>
        <v>1</v>
      </c>
      <c r="T2627" s="78"/>
      <c r="U2627" s="81">
        <f t="shared" ca="1" si="388"/>
        <v>-980</v>
      </c>
      <c r="V2627" s="82">
        <f t="shared" ca="1" si="384"/>
        <v>263977.35999999964</v>
      </c>
      <c r="W2627" s="50"/>
      <c r="X2627" s="50"/>
      <c r="Y2627" s="50"/>
      <c r="Z2627" s="50"/>
      <c r="AA2627" s="50"/>
      <c r="AG2627" s="50"/>
      <c r="AH2627" s="50"/>
      <c r="AI2627" s="50"/>
      <c r="AJ2627" s="50"/>
      <c r="AK2627" s="50"/>
      <c r="AL2627" s="50"/>
      <c r="AM2627" s="50"/>
      <c r="AN2627" s="50"/>
      <c r="AO2627" s="50"/>
      <c r="AP2627" s="138" t="str">
        <f>IF(NOT($AS2627=$AS2628),ROW(),"")</f>
        <v/>
      </c>
      <c r="AQ2627" s="20" t="str">
        <f>IF(NOT(AS2627=AS2628),AS2628,"")</f>
        <v/>
      </c>
      <c r="AR2627" s="20" t="str">
        <f>INDEX($AB$15:$AM$15,MATCH($AS2627,$AB$11:$AM$11,0))</f>
        <v>out</v>
      </c>
      <c r="AS2627" s="20" t="str">
        <f>LEFT(AT2627,4)</f>
        <v>2010</v>
      </c>
      <c r="AT2627" s="139" t="str">
        <f>LEFT(B2627,6)</f>
        <v>201004</v>
      </c>
    </row>
    <row r="2628" spans="2:46" x14ac:dyDescent="0.25">
      <c r="B2628" s="11">
        <f>'Market Data'!B2614</f>
        <v>20100408</v>
      </c>
      <c r="C2628" s="2">
        <f>'Market Data'!C2614</f>
        <v>6470.5</v>
      </c>
      <c r="D2628" s="2">
        <f>'Market Data'!D2614</f>
        <v>6474.5</v>
      </c>
      <c r="E2628" s="2">
        <f>'Market Data'!E2614</f>
        <v>6403.5</v>
      </c>
      <c r="F2628" s="12">
        <f>'Market Data'!F2614</f>
        <v>6467.5</v>
      </c>
      <c r="H2628" s="151">
        <f t="shared" si="385"/>
        <v>2610</v>
      </c>
      <c r="I2628" s="244">
        <f ca="1">IF($H2628&lt;($J$6+1),"",PFE(OFFSET($F2628,0,0,-$J$6)))</f>
        <v>0.10783818012708414</v>
      </c>
      <c r="J2628" s="19"/>
      <c r="K2628" s="139" t="str">
        <f t="shared" ca="1" si="386"/>
        <v>Long</v>
      </c>
      <c r="L2628" s="243" t="e">
        <f t="shared" ca="1" si="381"/>
        <v>#N/A</v>
      </c>
      <c r="M2628" s="242" t="e">
        <f t="shared" ca="1" si="382"/>
        <v>#N/A</v>
      </c>
      <c r="N2628" s="20"/>
      <c r="O2628" s="74">
        <f t="shared" ca="1" si="387"/>
        <v>1</v>
      </c>
      <c r="P2628" s="75">
        <f t="shared" ca="1" si="379"/>
        <v>0</v>
      </c>
      <c r="Q2628" s="76" t="str">
        <f t="shared" ca="1" si="383"/>
        <v/>
      </c>
      <c r="R2628" s="75"/>
      <c r="S2628" s="77">
        <f t="shared" ca="1" si="380"/>
        <v>1</v>
      </c>
      <c r="T2628" s="78"/>
      <c r="U2628" s="81">
        <f t="shared" ca="1" si="388"/>
        <v>-770</v>
      </c>
      <c r="V2628" s="82">
        <f t="shared" ca="1" si="384"/>
        <v>263207.35999999964</v>
      </c>
      <c r="W2628" s="50"/>
      <c r="X2628" s="50"/>
      <c r="Y2628" s="50"/>
      <c r="Z2628" s="50"/>
      <c r="AA2628" s="50"/>
      <c r="AG2628" s="50"/>
      <c r="AH2628" s="50"/>
      <c r="AI2628" s="50"/>
      <c r="AJ2628" s="50"/>
      <c r="AK2628" s="50"/>
      <c r="AL2628" s="50"/>
      <c r="AM2628" s="50"/>
      <c r="AN2628" s="50"/>
      <c r="AO2628" s="50"/>
      <c r="AP2628" s="138" t="str">
        <f>IF(NOT($AS2628=$AS2629),ROW(),"")</f>
        <v/>
      </c>
      <c r="AQ2628" s="20" t="str">
        <f>IF(NOT(AS2628=AS2629),AS2629,"")</f>
        <v/>
      </c>
      <c r="AR2628" s="20" t="str">
        <f>INDEX($AB$15:$AM$15,MATCH($AS2628,$AB$11:$AM$11,0))</f>
        <v>out</v>
      </c>
      <c r="AS2628" s="20" t="str">
        <f>LEFT(AT2628,4)</f>
        <v>2010</v>
      </c>
      <c r="AT2628" s="139" t="str">
        <f>LEFT(B2628,6)</f>
        <v>201004</v>
      </c>
    </row>
    <row r="2629" spans="2:46" x14ac:dyDescent="0.25">
      <c r="B2629" s="11">
        <f>'Market Data'!B2615</f>
        <v>20100409</v>
      </c>
      <c r="C2629" s="2">
        <f>'Market Data'!C2615</f>
        <v>6473</v>
      </c>
      <c r="D2629" s="2">
        <f>'Market Data'!D2615</f>
        <v>6522</v>
      </c>
      <c r="E2629" s="2">
        <f>'Market Data'!E2615</f>
        <v>6473</v>
      </c>
      <c r="F2629" s="12">
        <f>'Market Data'!F2615</f>
        <v>6507.5</v>
      </c>
      <c r="H2629" s="151">
        <f t="shared" si="385"/>
        <v>2611</v>
      </c>
      <c r="I2629" s="244">
        <f ca="1">IF($H2629&lt;($J$6+1),"",PFE(OFFSET($F2629,0,0,-$J$6)))</f>
        <v>0.11801350980568208</v>
      </c>
      <c r="J2629" s="19"/>
      <c r="K2629" s="139" t="str">
        <f t="shared" ca="1" si="386"/>
        <v>Long</v>
      </c>
      <c r="L2629" s="243" t="e">
        <f t="shared" ca="1" si="381"/>
        <v>#N/A</v>
      </c>
      <c r="M2629" s="242" t="e">
        <f t="shared" ca="1" si="382"/>
        <v>#N/A</v>
      </c>
      <c r="N2629" s="20"/>
      <c r="O2629" s="74">
        <f t="shared" ca="1" si="387"/>
        <v>1</v>
      </c>
      <c r="P2629" s="75">
        <f t="shared" ca="1" si="379"/>
        <v>0</v>
      </c>
      <c r="Q2629" s="76" t="str">
        <f t="shared" ca="1" si="383"/>
        <v/>
      </c>
      <c r="R2629" s="75"/>
      <c r="S2629" s="77">
        <f t="shared" ca="1" si="380"/>
        <v>1</v>
      </c>
      <c r="T2629" s="78"/>
      <c r="U2629" s="81">
        <f t="shared" ca="1" si="388"/>
        <v>1400</v>
      </c>
      <c r="V2629" s="82">
        <f t="shared" ca="1" si="384"/>
        <v>264607.35999999964</v>
      </c>
      <c r="W2629" s="50"/>
      <c r="X2629" s="50"/>
      <c r="Y2629" s="50"/>
      <c r="Z2629" s="50"/>
      <c r="AA2629" s="50"/>
      <c r="AG2629" s="50"/>
      <c r="AH2629" s="50"/>
      <c r="AI2629" s="50"/>
      <c r="AJ2629" s="50"/>
      <c r="AK2629" s="50"/>
      <c r="AL2629" s="50"/>
      <c r="AM2629" s="50"/>
      <c r="AN2629" s="50"/>
      <c r="AO2629" s="50"/>
      <c r="AP2629" s="138" t="str">
        <f>IF(NOT($AS2629=$AS2630),ROW(),"")</f>
        <v/>
      </c>
      <c r="AQ2629" s="20" t="str">
        <f>IF(NOT(AS2629=AS2630),AS2630,"")</f>
        <v/>
      </c>
      <c r="AR2629" s="20" t="str">
        <f>INDEX($AB$15:$AM$15,MATCH($AS2629,$AB$11:$AM$11,0))</f>
        <v>out</v>
      </c>
      <c r="AS2629" s="20" t="str">
        <f>LEFT(AT2629,4)</f>
        <v>2010</v>
      </c>
      <c r="AT2629" s="139" t="str">
        <f>LEFT(B2629,6)</f>
        <v>201004</v>
      </c>
    </row>
    <row r="2630" spans="2:46" x14ac:dyDescent="0.25">
      <c r="B2630" s="11">
        <f>'Market Data'!B2616</f>
        <v>20100412</v>
      </c>
      <c r="C2630" s="2">
        <f>'Market Data'!C2616</f>
        <v>6551.5</v>
      </c>
      <c r="D2630" s="2">
        <f>'Market Data'!D2616</f>
        <v>6563.5</v>
      </c>
      <c r="E2630" s="2">
        <f>'Market Data'!E2616</f>
        <v>6489.5</v>
      </c>
      <c r="F2630" s="12">
        <f>'Market Data'!F2616</f>
        <v>6523</v>
      </c>
      <c r="H2630" s="151">
        <f t="shared" si="385"/>
        <v>2612</v>
      </c>
      <c r="I2630" s="244">
        <f ca="1">IF($H2630&lt;($J$6+1),"",PFE(OFFSET($F2630,0,0,-$J$6)))</f>
        <v>0.15708862154685227</v>
      </c>
      <c r="J2630" s="19"/>
      <c r="K2630" s="139" t="str">
        <f t="shared" ca="1" si="386"/>
        <v>Long</v>
      </c>
      <c r="L2630" s="243" t="e">
        <f t="shared" ca="1" si="381"/>
        <v>#N/A</v>
      </c>
      <c r="M2630" s="242" t="e">
        <f t="shared" ca="1" si="382"/>
        <v>#N/A</v>
      </c>
      <c r="N2630" s="20"/>
      <c r="O2630" s="74">
        <f t="shared" ca="1" si="387"/>
        <v>1</v>
      </c>
      <c r="P2630" s="75">
        <f t="shared" ca="1" si="379"/>
        <v>0</v>
      </c>
      <c r="Q2630" s="76" t="str">
        <f t="shared" ca="1" si="383"/>
        <v/>
      </c>
      <c r="R2630" s="75"/>
      <c r="S2630" s="77">
        <f t="shared" ca="1" si="380"/>
        <v>1</v>
      </c>
      <c r="T2630" s="78"/>
      <c r="U2630" s="81">
        <f t="shared" ca="1" si="388"/>
        <v>542.5</v>
      </c>
      <c r="V2630" s="82">
        <f t="shared" ca="1" si="384"/>
        <v>265149.85999999964</v>
      </c>
      <c r="W2630" s="50"/>
      <c r="X2630" s="50"/>
      <c r="Y2630" s="50"/>
      <c r="Z2630" s="50"/>
      <c r="AA2630" s="50"/>
      <c r="AG2630" s="50"/>
      <c r="AH2630" s="50"/>
      <c r="AI2630" s="50"/>
      <c r="AJ2630" s="50"/>
      <c r="AK2630" s="50"/>
      <c r="AL2630" s="50"/>
      <c r="AM2630" s="50"/>
      <c r="AN2630" s="50"/>
      <c r="AO2630" s="50"/>
      <c r="AP2630" s="138" t="str">
        <f>IF(NOT($AS2630=$AS2631),ROW(),"")</f>
        <v/>
      </c>
      <c r="AQ2630" s="20" t="str">
        <f>IF(NOT(AS2630=AS2631),AS2631,"")</f>
        <v/>
      </c>
      <c r="AR2630" s="20" t="str">
        <f>INDEX($AB$15:$AM$15,MATCH($AS2630,$AB$11:$AM$11,0))</f>
        <v>out</v>
      </c>
      <c r="AS2630" s="20" t="str">
        <f>LEFT(AT2630,4)</f>
        <v>2010</v>
      </c>
      <c r="AT2630" s="139" t="str">
        <f>LEFT(B2630,6)</f>
        <v>201004</v>
      </c>
    </row>
    <row r="2631" spans="2:46" x14ac:dyDescent="0.25">
      <c r="B2631" s="11">
        <f>'Market Data'!B2617</f>
        <v>20100413</v>
      </c>
      <c r="C2631" s="2">
        <f>'Market Data'!C2617</f>
        <v>6500.5</v>
      </c>
      <c r="D2631" s="2">
        <f>'Market Data'!D2617</f>
        <v>6520</v>
      </c>
      <c r="E2631" s="2">
        <f>'Market Data'!E2617</f>
        <v>6465.5</v>
      </c>
      <c r="F2631" s="12">
        <f>'Market Data'!F2617</f>
        <v>6503</v>
      </c>
      <c r="H2631" s="151">
        <f t="shared" si="385"/>
        <v>2613</v>
      </c>
      <c r="I2631" s="244">
        <f ca="1">IF($H2631&lt;($J$6+1),"",PFE(OFFSET($F2631,0,0,-$J$6)))</f>
        <v>0.16197763251259195</v>
      </c>
      <c r="J2631" s="19"/>
      <c r="K2631" s="139" t="str">
        <f t="shared" ca="1" si="386"/>
        <v>Long</v>
      </c>
      <c r="L2631" s="243" t="e">
        <f t="shared" ca="1" si="381"/>
        <v>#N/A</v>
      </c>
      <c r="M2631" s="242" t="e">
        <f t="shared" ca="1" si="382"/>
        <v>#N/A</v>
      </c>
      <c r="N2631" s="20"/>
      <c r="O2631" s="74">
        <f t="shared" ca="1" si="387"/>
        <v>1</v>
      </c>
      <c r="P2631" s="75">
        <f t="shared" ca="1" si="379"/>
        <v>0</v>
      </c>
      <c r="Q2631" s="76" t="str">
        <f t="shared" ca="1" si="383"/>
        <v/>
      </c>
      <c r="R2631" s="75"/>
      <c r="S2631" s="77">
        <f t="shared" ca="1" si="380"/>
        <v>1</v>
      </c>
      <c r="T2631" s="78"/>
      <c r="U2631" s="81">
        <f t="shared" ca="1" si="388"/>
        <v>-700</v>
      </c>
      <c r="V2631" s="82">
        <f t="shared" ca="1" si="384"/>
        <v>264449.85999999964</v>
      </c>
      <c r="W2631" s="50"/>
      <c r="X2631" s="50"/>
      <c r="Y2631" s="50"/>
      <c r="Z2631" s="50"/>
      <c r="AA2631" s="50"/>
      <c r="AG2631" s="50"/>
      <c r="AH2631" s="50"/>
      <c r="AI2631" s="50"/>
      <c r="AJ2631" s="50"/>
      <c r="AK2631" s="50"/>
      <c r="AL2631" s="50"/>
      <c r="AM2631" s="50"/>
      <c r="AN2631" s="50"/>
      <c r="AO2631" s="50"/>
      <c r="AP2631" s="138" t="str">
        <f>IF(NOT($AS2631=$AS2632),ROW(),"")</f>
        <v/>
      </c>
      <c r="AQ2631" s="20" t="str">
        <f>IF(NOT(AS2631=AS2632),AS2632,"")</f>
        <v/>
      </c>
      <c r="AR2631" s="20" t="str">
        <f>INDEX($AB$15:$AM$15,MATCH($AS2631,$AB$11:$AM$11,0))</f>
        <v>out</v>
      </c>
      <c r="AS2631" s="20" t="str">
        <f>LEFT(AT2631,4)</f>
        <v>2010</v>
      </c>
      <c r="AT2631" s="139" t="str">
        <f>LEFT(B2631,6)</f>
        <v>201004</v>
      </c>
    </row>
    <row r="2632" spans="2:46" x14ac:dyDescent="0.25">
      <c r="B2632" s="11">
        <f>'Market Data'!B2618</f>
        <v>20100414</v>
      </c>
      <c r="C2632" s="2">
        <f>'Market Data'!C2618</f>
        <v>6532.5</v>
      </c>
      <c r="D2632" s="2">
        <f>'Market Data'!D2618</f>
        <v>6573.5</v>
      </c>
      <c r="E2632" s="2">
        <f>'Market Data'!E2618</f>
        <v>6517</v>
      </c>
      <c r="F2632" s="12">
        <f>'Market Data'!F2618</f>
        <v>6546</v>
      </c>
      <c r="H2632" s="151">
        <f t="shared" si="385"/>
        <v>2614</v>
      </c>
      <c r="I2632" s="244">
        <f ca="1">IF($H2632&lt;($J$6+1),"",PFE(OFFSET($F2632,0,0,-$J$6)))</f>
        <v>0.15705369745608996</v>
      </c>
      <c r="J2632" s="19"/>
      <c r="K2632" s="139" t="str">
        <f t="shared" ca="1" si="386"/>
        <v>Long</v>
      </c>
      <c r="L2632" s="243" t="e">
        <f t="shared" ca="1" si="381"/>
        <v>#N/A</v>
      </c>
      <c r="M2632" s="242" t="e">
        <f t="shared" ca="1" si="382"/>
        <v>#N/A</v>
      </c>
      <c r="N2632" s="20"/>
      <c r="O2632" s="74">
        <f t="shared" ca="1" si="387"/>
        <v>1</v>
      </c>
      <c r="P2632" s="75">
        <f t="shared" ca="1" si="379"/>
        <v>0</v>
      </c>
      <c r="Q2632" s="76" t="str">
        <f t="shared" ca="1" si="383"/>
        <v/>
      </c>
      <c r="R2632" s="75"/>
      <c r="S2632" s="77">
        <f t="shared" ca="1" si="380"/>
        <v>1</v>
      </c>
      <c r="T2632" s="78"/>
      <c r="U2632" s="81">
        <f t="shared" ca="1" si="388"/>
        <v>1505</v>
      </c>
      <c r="V2632" s="82">
        <f t="shared" ca="1" si="384"/>
        <v>265954.85999999964</v>
      </c>
      <c r="W2632" s="50"/>
      <c r="X2632" s="50"/>
      <c r="Y2632" s="50"/>
      <c r="Z2632" s="50"/>
      <c r="AA2632" s="50"/>
      <c r="AG2632" s="50"/>
      <c r="AH2632" s="50"/>
      <c r="AI2632" s="50"/>
      <c r="AJ2632" s="50"/>
      <c r="AK2632" s="50"/>
      <c r="AL2632" s="50"/>
      <c r="AM2632" s="50"/>
      <c r="AN2632" s="50"/>
      <c r="AO2632" s="50"/>
      <c r="AP2632" s="138" t="str">
        <f>IF(NOT($AS2632=$AS2633),ROW(),"")</f>
        <v/>
      </c>
      <c r="AQ2632" s="20" t="str">
        <f>IF(NOT(AS2632=AS2633),AS2633,"")</f>
        <v/>
      </c>
      <c r="AR2632" s="20" t="str">
        <f>INDEX($AB$15:$AM$15,MATCH($AS2632,$AB$11:$AM$11,0))</f>
        <v>out</v>
      </c>
      <c r="AS2632" s="20" t="str">
        <f>LEFT(AT2632,4)</f>
        <v>2010</v>
      </c>
      <c r="AT2632" s="139" t="str">
        <f>LEFT(B2632,6)</f>
        <v>201004</v>
      </c>
    </row>
    <row r="2633" spans="2:46" x14ac:dyDescent="0.25">
      <c r="B2633" s="11">
        <f>'Market Data'!B2619</f>
        <v>20100415</v>
      </c>
      <c r="C2633" s="2">
        <f>'Market Data'!C2619</f>
        <v>6551.5</v>
      </c>
      <c r="D2633" s="2">
        <f>'Market Data'!D2619</f>
        <v>6577</v>
      </c>
      <c r="E2633" s="2">
        <f>'Market Data'!E2619</f>
        <v>6516.5</v>
      </c>
      <c r="F2633" s="12">
        <f>'Market Data'!F2619</f>
        <v>6559.5</v>
      </c>
      <c r="H2633" s="151">
        <f t="shared" si="385"/>
        <v>2615</v>
      </c>
      <c r="I2633" s="244">
        <f ca="1">IF($H2633&lt;($J$6+1),"",PFE(OFFSET($F2633,0,0,-$J$6)))</f>
        <v>0.14704239233156813</v>
      </c>
      <c r="J2633" s="19"/>
      <c r="K2633" s="139" t="str">
        <f t="shared" ca="1" si="386"/>
        <v>Long</v>
      </c>
      <c r="L2633" s="243" t="e">
        <f t="shared" ca="1" si="381"/>
        <v>#N/A</v>
      </c>
      <c r="M2633" s="242" t="e">
        <f t="shared" ca="1" si="382"/>
        <v>#N/A</v>
      </c>
      <c r="N2633" s="20"/>
      <c r="O2633" s="74">
        <f t="shared" ca="1" si="387"/>
        <v>1</v>
      </c>
      <c r="P2633" s="75">
        <f t="shared" ca="1" si="379"/>
        <v>0</v>
      </c>
      <c r="Q2633" s="76" t="str">
        <f t="shared" ca="1" si="383"/>
        <v/>
      </c>
      <c r="R2633" s="75"/>
      <c r="S2633" s="77">
        <f t="shared" ca="1" si="380"/>
        <v>1</v>
      </c>
      <c r="T2633" s="78"/>
      <c r="U2633" s="81">
        <f t="shared" ca="1" si="388"/>
        <v>472.5</v>
      </c>
      <c r="V2633" s="82">
        <f t="shared" ca="1" si="384"/>
        <v>266427.35999999964</v>
      </c>
      <c r="W2633" s="50"/>
      <c r="X2633" s="50"/>
      <c r="Y2633" s="50"/>
      <c r="Z2633" s="50"/>
      <c r="AA2633" s="50"/>
      <c r="AG2633" s="50"/>
      <c r="AH2633" s="50"/>
      <c r="AI2633" s="50"/>
      <c r="AJ2633" s="50"/>
      <c r="AK2633" s="50"/>
      <c r="AL2633" s="50"/>
      <c r="AM2633" s="50"/>
      <c r="AN2633" s="50"/>
      <c r="AO2633" s="50"/>
      <c r="AP2633" s="138" t="str">
        <f>IF(NOT($AS2633=$AS2634),ROW(),"")</f>
        <v/>
      </c>
      <c r="AQ2633" s="20" t="str">
        <f>IF(NOT(AS2633=AS2634),AS2634,"")</f>
        <v/>
      </c>
      <c r="AR2633" s="20" t="str">
        <f>INDEX($AB$15:$AM$15,MATCH($AS2633,$AB$11:$AM$11,0))</f>
        <v>out</v>
      </c>
      <c r="AS2633" s="20" t="str">
        <f>LEFT(AT2633,4)</f>
        <v>2010</v>
      </c>
      <c r="AT2633" s="139" t="str">
        <f>LEFT(B2633,6)</f>
        <v>201004</v>
      </c>
    </row>
    <row r="2634" spans="2:46" x14ac:dyDescent="0.25">
      <c r="B2634" s="11">
        <f>'Market Data'!B2620</f>
        <v>20100416</v>
      </c>
      <c r="C2634" s="2">
        <f>'Market Data'!C2620</f>
        <v>6525.5</v>
      </c>
      <c r="D2634" s="2">
        <f>'Market Data'!D2620</f>
        <v>6570.5</v>
      </c>
      <c r="E2634" s="2">
        <f>'Market Data'!E2620</f>
        <v>6428.5</v>
      </c>
      <c r="F2634" s="12">
        <f>'Market Data'!F2620</f>
        <v>6455</v>
      </c>
      <c r="H2634" s="151">
        <f t="shared" si="385"/>
        <v>2616</v>
      </c>
      <c r="I2634" s="244">
        <f ca="1">IF($H2634&lt;($J$6+1),"",PFE(OFFSET($F2634,0,0,-$J$6)))</f>
        <v>0.10489571225463698</v>
      </c>
      <c r="J2634" s="19"/>
      <c r="K2634" s="139" t="str">
        <f t="shared" ca="1" si="386"/>
        <v>Long</v>
      </c>
      <c r="L2634" s="243" t="e">
        <f t="shared" ca="1" si="381"/>
        <v>#N/A</v>
      </c>
      <c r="M2634" s="242" t="e">
        <f t="shared" ca="1" si="382"/>
        <v>#N/A</v>
      </c>
      <c r="N2634" s="20"/>
      <c r="O2634" s="74">
        <f t="shared" ca="1" si="387"/>
        <v>1</v>
      </c>
      <c r="P2634" s="75">
        <f t="shared" ca="1" si="379"/>
        <v>0</v>
      </c>
      <c r="Q2634" s="76" t="str">
        <f t="shared" ca="1" si="383"/>
        <v/>
      </c>
      <c r="R2634" s="75"/>
      <c r="S2634" s="77">
        <f t="shared" ca="1" si="380"/>
        <v>1</v>
      </c>
      <c r="T2634" s="78"/>
      <c r="U2634" s="81">
        <f t="shared" ca="1" si="388"/>
        <v>-3657.5</v>
      </c>
      <c r="V2634" s="82">
        <f t="shared" ca="1" si="384"/>
        <v>262769.85999999964</v>
      </c>
      <c r="W2634" s="50"/>
      <c r="X2634" s="50"/>
      <c r="Y2634" s="50"/>
      <c r="Z2634" s="50"/>
      <c r="AA2634" s="50"/>
      <c r="AG2634" s="50"/>
      <c r="AH2634" s="50"/>
      <c r="AI2634" s="50"/>
      <c r="AJ2634" s="50"/>
      <c r="AK2634" s="50"/>
      <c r="AL2634" s="50"/>
      <c r="AM2634" s="50"/>
      <c r="AN2634" s="50"/>
      <c r="AO2634" s="50"/>
      <c r="AP2634" s="138" t="str">
        <f>IF(NOT($AS2634=$AS2635),ROW(),"")</f>
        <v/>
      </c>
      <c r="AQ2634" s="20" t="str">
        <f>IF(NOT(AS2634=AS2635),AS2635,"")</f>
        <v/>
      </c>
      <c r="AR2634" s="20" t="str">
        <f>INDEX($AB$15:$AM$15,MATCH($AS2634,$AB$11:$AM$11,0))</f>
        <v>out</v>
      </c>
      <c r="AS2634" s="20" t="str">
        <f>LEFT(AT2634,4)</f>
        <v>2010</v>
      </c>
      <c r="AT2634" s="139" t="str">
        <f>LEFT(B2634,6)</f>
        <v>201004</v>
      </c>
    </row>
    <row r="2635" spans="2:46" x14ac:dyDescent="0.25">
      <c r="B2635" s="11">
        <f>'Market Data'!B2621</f>
        <v>20100419</v>
      </c>
      <c r="C2635" s="2">
        <f>'Market Data'!C2621</f>
        <v>6425.5</v>
      </c>
      <c r="D2635" s="2">
        <f>'Market Data'!D2621</f>
        <v>6457</v>
      </c>
      <c r="E2635" s="2">
        <f>'Market Data'!E2621</f>
        <v>6400</v>
      </c>
      <c r="F2635" s="12">
        <f>'Market Data'!F2621</f>
        <v>6423.5</v>
      </c>
      <c r="H2635" s="151">
        <f t="shared" si="385"/>
        <v>2617</v>
      </c>
      <c r="I2635" s="244">
        <f ca="1">IF($H2635&lt;($J$6+1),"",PFE(OFFSET($F2635,0,0,-$J$6)))</f>
        <v>9.4430222300354652E-2</v>
      </c>
      <c r="J2635" s="19"/>
      <c r="K2635" s="139" t="str">
        <f t="shared" ca="1" si="386"/>
        <v>Long</v>
      </c>
      <c r="L2635" s="243" t="e">
        <f t="shared" ca="1" si="381"/>
        <v>#N/A</v>
      </c>
      <c r="M2635" s="242" t="e">
        <f t="shared" ca="1" si="382"/>
        <v>#N/A</v>
      </c>
      <c r="N2635" s="20"/>
      <c r="O2635" s="74">
        <f t="shared" ca="1" si="387"/>
        <v>1</v>
      </c>
      <c r="P2635" s="75">
        <f t="shared" ca="1" si="379"/>
        <v>0</v>
      </c>
      <c r="Q2635" s="76" t="str">
        <f t="shared" ca="1" si="383"/>
        <v/>
      </c>
      <c r="R2635" s="75"/>
      <c r="S2635" s="77">
        <f t="shared" ca="1" si="380"/>
        <v>1</v>
      </c>
      <c r="T2635" s="78"/>
      <c r="U2635" s="81">
        <f t="shared" ca="1" si="388"/>
        <v>-1102.5</v>
      </c>
      <c r="V2635" s="82">
        <f t="shared" ca="1" si="384"/>
        <v>261667.35999999964</v>
      </c>
      <c r="W2635" s="50"/>
      <c r="X2635" s="50"/>
      <c r="Y2635" s="50"/>
      <c r="Z2635" s="50"/>
      <c r="AA2635" s="50"/>
      <c r="AG2635" s="50"/>
      <c r="AH2635" s="50"/>
      <c r="AI2635" s="50"/>
      <c r="AJ2635" s="50"/>
      <c r="AK2635" s="50"/>
      <c r="AL2635" s="50"/>
      <c r="AM2635" s="50"/>
      <c r="AN2635" s="50"/>
      <c r="AO2635" s="50"/>
      <c r="AP2635" s="138" t="str">
        <f>IF(NOT($AS2635=$AS2636),ROW(),"")</f>
        <v/>
      </c>
      <c r="AQ2635" s="20" t="str">
        <f>IF(NOT(AS2635=AS2636),AS2636,"")</f>
        <v/>
      </c>
      <c r="AR2635" s="20" t="str">
        <f>INDEX($AB$15:$AM$15,MATCH($AS2635,$AB$11:$AM$11,0))</f>
        <v>out</v>
      </c>
      <c r="AS2635" s="20" t="str">
        <f>LEFT(AT2635,4)</f>
        <v>2010</v>
      </c>
      <c r="AT2635" s="139" t="str">
        <f>LEFT(B2635,6)</f>
        <v>201004</v>
      </c>
    </row>
    <row r="2636" spans="2:46" x14ac:dyDescent="0.25">
      <c r="B2636" s="11">
        <f>'Market Data'!B2622</f>
        <v>20100420</v>
      </c>
      <c r="C2636" s="2">
        <f>'Market Data'!C2622</f>
        <v>6454.5</v>
      </c>
      <c r="D2636" s="2">
        <f>'Market Data'!D2622</f>
        <v>6534.5</v>
      </c>
      <c r="E2636" s="2">
        <f>'Market Data'!E2622</f>
        <v>6438.5</v>
      </c>
      <c r="F2636" s="12">
        <f>'Market Data'!F2622</f>
        <v>6526.5</v>
      </c>
      <c r="H2636" s="151">
        <f t="shared" si="385"/>
        <v>2618</v>
      </c>
      <c r="I2636" s="244">
        <f ca="1">IF($H2636&lt;($J$6+1),"",PFE(OFFSET($F2636,0,0,-$J$6)))</f>
        <v>9.8368980834031505E-2</v>
      </c>
      <c r="J2636" s="19"/>
      <c r="K2636" s="139" t="str">
        <f t="shared" ca="1" si="386"/>
        <v>Long</v>
      </c>
      <c r="L2636" s="243" t="e">
        <f t="shared" ca="1" si="381"/>
        <v>#N/A</v>
      </c>
      <c r="M2636" s="242" t="e">
        <f t="shared" ca="1" si="382"/>
        <v>#N/A</v>
      </c>
      <c r="N2636" s="20"/>
      <c r="O2636" s="74">
        <f t="shared" ca="1" si="387"/>
        <v>1</v>
      </c>
      <c r="P2636" s="75">
        <f t="shared" ca="1" si="379"/>
        <v>0</v>
      </c>
      <c r="Q2636" s="76" t="str">
        <f t="shared" ca="1" si="383"/>
        <v/>
      </c>
      <c r="R2636" s="75"/>
      <c r="S2636" s="77">
        <f t="shared" ca="1" si="380"/>
        <v>1</v>
      </c>
      <c r="T2636" s="78"/>
      <c r="U2636" s="81">
        <f t="shared" ca="1" si="388"/>
        <v>3605</v>
      </c>
      <c r="V2636" s="82">
        <f t="shared" ca="1" si="384"/>
        <v>265272.35999999964</v>
      </c>
      <c r="W2636" s="50"/>
      <c r="X2636" s="50"/>
      <c r="Y2636" s="50"/>
      <c r="Z2636" s="50"/>
      <c r="AA2636" s="50"/>
      <c r="AG2636" s="50"/>
      <c r="AH2636" s="50"/>
      <c r="AI2636" s="50"/>
      <c r="AJ2636" s="50"/>
      <c r="AK2636" s="50"/>
      <c r="AL2636" s="50"/>
      <c r="AM2636" s="50"/>
      <c r="AN2636" s="50"/>
      <c r="AO2636" s="50"/>
      <c r="AP2636" s="138" t="str">
        <f>IF(NOT($AS2636=$AS2637),ROW(),"")</f>
        <v/>
      </c>
      <c r="AQ2636" s="20" t="str">
        <f>IF(NOT(AS2636=AS2637),AS2637,"")</f>
        <v/>
      </c>
      <c r="AR2636" s="20" t="str">
        <f>INDEX($AB$15:$AM$15,MATCH($AS2636,$AB$11:$AM$11,0))</f>
        <v>out</v>
      </c>
      <c r="AS2636" s="20" t="str">
        <f>LEFT(AT2636,4)</f>
        <v>2010</v>
      </c>
      <c r="AT2636" s="139" t="str">
        <f>LEFT(B2636,6)</f>
        <v>201004</v>
      </c>
    </row>
    <row r="2637" spans="2:46" x14ac:dyDescent="0.25">
      <c r="B2637" s="11">
        <f>'Market Data'!B2623</f>
        <v>20100421</v>
      </c>
      <c r="C2637" s="2">
        <f>'Market Data'!C2623</f>
        <v>6549</v>
      </c>
      <c r="D2637" s="2">
        <f>'Market Data'!D2623</f>
        <v>6554</v>
      </c>
      <c r="E2637" s="2">
        <f>'Market Data'!E2623</f>
        <v>6486</v>
      </c>
      <c r="F2637" s="12">
        <f>'Market Data'!F2623</f>
        <v>6512</v>
      </c>
      <c r="H2637" s="151">
        <f t="shared" si="385"/>
        <v>2619</v>
      </c>
      <c r="I2637" s="244">
        <f ca="1">IF($H2637&lt;($J$6+1),"",PFE(OFFSET($F2637,0,0,-$J$6)))</f>
        <v>0.11439462345221019</v>
      </c>
      <c r="J2637" s="19"/>
      <c r="K2637" s="139" t="str">
        <f t="shared" ca="1" si="386"/>
        <v>Long</v>
      </c>
      <c r="L2637" s="243" t="e">
        <f t="shared" ca="1" si="381"/>
        <v>#N/A</v>
      </c>
      <c r="M2637" s="242" t="e">
        <f t="shared" ca="1" si="382"/>
        <v>#N/A</v>
      </c>
      <c r="N2637" s="20"/>
      <c r="O2637" s="74">
        <f t="shared" ca="1" si="387"/>
        <v>1</v>
      </c>
      <c r="P2637" s="75">
        <f t="shared" ca="1" si="379"/>
        <v>0</v>
      </c>
      <c r="Q2637" s="76" t="str">
        <f t="shared" ca="1" si="383"/>
        <v/>
      </c>
      <c r="R2637" s="75"/>
      <c r="S2637" s="77">
        <f t="shared" ca="1" si="380"/>
        <v>1</v>
      </c>
      <c r="T2637" s="78"/>
      <c r="U2637" s="81">
        <f t="shared" ca="1" si="388"/>
        <v>-507.5</v>
      </c>
      <c r="V2637" s="82">
        <f t="shared" ca="1" si="384"/>
        <v>264764.85999999964</v>
      </c>
      <c r="W2637" s="50"/>
      <c r="X2637" s="50"/>
      <c r="Y2637" s="50"/>
      <c r="Z2637" s="50"/>
      <c r="AA2637" s="50"/>
      <c r="AG2637" s="50"/>
      <c r="AH2637" s="50"/>
      <c r="AI2637" s="50"/>
      <c r="AJ2637" s="50"/>
      <c r="AK2637" s="50"/>
      <c r="AL2637" s="50"/>
      <c r="AM2637" s="50"/>
      <c r="AN2637" s="50"/>
      <c r="AO2637" s="50"/>
      <c r="AP2637" s="138" t="str">
        <f>IF(NOT($AS2637=$AS2638),ROW(),"")</f>
        <v/>
      </c>
      <c r="AQ2637" s="20" t="str">
        <f>IF(NOT(AS2637=AS2638),AS2638,"")</f>
        <v/>
      </c>
      <c r="AR2637" s="20" t="str">
        <f>INDEX($AB$15:$AM$15,MATCH($AS2637,$AB$11:$AM$11,0))</f>
        <v>out</v>
      </c>
      <c r="AS2637" s="20" t="str">
        <f>LEFT(AT2637,4)</f>
        <v>2010</v>
      </c>
      <c r="AT2637" s="139" t="str">
        <f>LEFT(B2637,6)</f>
        <v>201004</v>
      </c>
    </row>
    <row r="2638" spans="2:46" x14ac:dyDescent="0.25">
      <c r="B2638" s="11">
        <f>'Market Data'!B2624</f>
        <v>20100422</v>
      </c>
      <c r="C2638" s="2">
        <f>'Market Data'!C2624</f>
        <v>6494.5</v>
      </c>
      <c r="D2638" s="2">
        <f>'Market Data'!D2624</f>
        <v>6553.5</v>
      </c>
      <c r="E2638" s="2">
        <f>'Market Data'!E2624</f>
        <v>6406</v>
      </c>
      <c r="F2638" s="12">
        <f>'Market Data'!F2624</f>
        <v>6446</v>
      </c>
      <c r="H2638" s="151">
        <f t="shared" si="385"/>
        <v>2620</v>
      </c>
      <c r="I2638" s="244">
        <f ca="1">IF($H2638&lt;($J$6+1),"",PFE(OFFSET($F2638,0,0,-$J$6)))</f>
        <v>9.2862859586934382E-2</v>
      </c>
      <c r="J2638" s="19"/>
      <c r="K2638" s="139" t="str">
        <f t="shared" ca="1" si="386"/>
        <v>Long</v>
      </c>
      <c r="L2638" s="243" t="e">
        <f t="shared" ca="1" si="381"/>
        <v>#N/A</v>
      </c>
      <c r="M2638" s="242" t="e">
        <f t="shared" ca="1" si="382"/>
        <v>#N/A</v>
      </c>
      <c r="N2638" s="20"/>
      <c r="O2638" s="74">
        <f t="shared" ca="1" si="387"/>
        <v>1</v>
      </c>
      <c r="P2638" s="75">
        <f t="shared" ca="1" si="379"/>
        <v>0</v>
      </c>
      <c r="Q2638" s="76" t="str">
        <f t="shared" ca="1" si="383"/>
        <v/>
      </c>
      <c r="R2638" s="75"/>
      <c r="S2638" s="77">
        <f t="shared" ca="1" si="380"/>
        <v>1</v>
      </c>
      <c r="T2638" s="78"/>
      <c r="U2638" s="81">
        <f t="shared" ca="1" si="388"/>
        <v>-2310</v>
      </c>
      <c r="V2638" s="82">
        <f t="shared" ca="1" si="384"/>
        <v>262454.85999999964</v>
      </c>
      <c r="W2638" s="50"/>
      <c r="X2638" s="50"/>
      <c r="Y2638" s="50"/>
      <c r="Z2638" s="50"/>
      <c r="AA2638" s="50"/>
      <c r="AG2638" s="50"/>
      <c r="AH2638" s="50"/>
      <c r="AI2638" s="50"/>
      <c r="AJ2638" s="50"/>
      <c r="AK2638" s="50"/>
      <c r="AL2638" s="50"/>
      <c r="AM2638" s="50"/>
      <c r="AN2638" s="50"/>
      <c r="AO2638" s="50"/>
      <c r="AP2638" s="138" t="str">
        <f>IF(NOT($AS2638=$AS2639),ROW(),"")</f>
        <v/>
      </c>
      <c r="AQ2638" s="20" t="str">
        <f>IF(NOT(AS2638=AS2639),AS2639,"")</f>
        <v/>
      </c>
      <c r="AR2638" s="20" t="str">
        <f>INDEX($AB$15:$AM$15,MATCH($AS2638,$AB$11:$AM$11,0))</f>
        <v>out</v>
      </c>
      <c r="AS2638" s="20" t="str">
        <f>LEFT(AT2638,4)</f>
        <v>2010</v>
      </c>
      <c r="AT2638" s="139" t="str">
        <f>LEFT(B2638,6)</f>
        <v>201004</v>
      </c>
    </row>
    <row r="2639" spans="2:46" x14ac:dyDescent="0.25">
      <c r="B2639" s="11">
        <f>'Market Data'!B2625</f>
        <v>20100423</v>
      </c>
      <c r="C2639" s="2">
        <f>'Market Data'!C2625</f>
        <v>6469.5</v>
      </c>
      <c r="D2639" s="2">
        <f>'Market Data'!D2625</f>
        <v>6554.5</v>
      </c>
      <c r="E2639" s="2">
        <f>'Market Data'!E2625</f>
        <v>6435</v>
      </c>
      <c r="F2639" s="12">
        <f>'Market Data'!F2625</f>
        <v>6540</v>
      </c>
      <c r="H2639" s="151">
        <f t="shared" si="385"/>
        <v>2621</v>
      </c>
      <c r="I2639" s="244">
        <f ca="1">IF($H2639&lt;($J$6+1),"",PFE(OFFSET($F2639,0,0,-$J$6)))</f>
        <v>9.3339436036617901E-2</v>
      </c>
      <c r="J2639" s="19"/>
      <c r="K2639" s="139" t="str">
        <f t="shared" ca="1" si="386"/>
        <v>Long</v>
      </c>
      <c r="L2639" s="243" t="e">
        <f t="shared" ca="1" si="381"/>
        <v>#N/A</v>
      </c>
      <c r="M2639" s="242" t="e">
        <f t="shared" ca="1" si="382"/>
        <v>#N/A</v>
      </c>
      <c r="N2639" s="20"/>
      <c r="O2639" s="74">
        <f t="shared" ca="1" si="387"/>
        <v>1</v>
      </c>
      <c r="P2639" s="75">
        <f t="shared" ca="1" si="379"/>
        <v>0</v>
      </c>
      <c r="Q2639" s="76" t="str">
        <f t="shared" ca="1" si="383"/>
        <v/>
      </c>
      <c r="R2639" s="75"/>
      <c r="S2639" s="77">
        <f t="shared" ca="1" si="380"/>
        <v>1</v>
      </c>
      <c r="T2639" s="78"/>
      <c r="U2639" s="81">
        <f t="shared" ca="1" si="388"/>
        <v>3290</v>
      </c>
      <c r="V2639" s="82">
        <f t="shared" ca="1" si="384"/>
        <v>265744.85999999964</v>
      </c>
      <c r="W2639" s="50"/>
      <c r="X2639" s="50"/>
      <c r="Y2639" s="50"/>
      <c r="Z2639" s="50"/>
      <c r="AA2639" s="50"/>
      <c r="AG2639" s="50"/>
      <c r="AH2639" s="50"/>
      <c r="AI2639" s="50"/>
      <c r="AJ2639" s="50"/>
      <c r="AK2639" s="50"/>
      <c r="AL2639" s="50"/>
      <c r="AM2639" s="50"/>
      <c r="AN2639" s="50"/>
      <c r="AO2639" s="50"/>
      <c r="AP2639" s="138" t="str">
        <f>IF(NOT($AS2639=$AS2640),ROW(),"")</f>
        <v/>
      </c>
      <c r="AQ2639" s="20" t="str">
        <f>IF(NOT(AS2639=AS2640),AS2640,"")</f>
        <v/>
      </c>
      <c r="AR2639" s="20" t="str">
        <f>INDEX($AB$15:$AM$15,MATCH($AS2639,$AB$11:$AM$11,0))</f>
        <v>out</v>
      </c>
      <c r="AS2639" s="20" t="str">
        <f>LEFT(AT2639,4)</f>
        <v>2010</v>
      </c>
      <c r="AT2639" s="139" t="str">
        <f>LEFT(B2639,6)</f>
        <v>201004</v>
      </c>
    </row>
    <row r="2640" spans="2:46" x14ac:dyDescent="0.25">
      <c r="B2640" s="11">
        <f>'Market Data'!B2626</f>
        <v>20100426</v>
      </c>
      <c r="C2640" s="2">
        <f>'Market Data'!C2626</f>
        <v>6549</v>
      </c>
      <c r="D2640" s="2">
        <f>'Market Data'!D2626</f>
        <v>6607.5</v>
      </c>
      <c r="E2640" s="2">
        <f>'Market Data'!E2626</f>
        <v>6548.5</v>
      </c>
      <c r="F2640" s="12">
        <f>'Market Data'!F2626</f>
        <v>6599.5</v>
      </c>
      <c r="H2640" s="151">
        <f t="shared" si="385"/>
        <v>2622</v>
      </c>
      <c r="I2640" s="244">
        <f ca="1">IF($H2640&lt;($J$6+1),"",PFE(OFFSET($F2640,0,0,-$J$6)))</f>
        <v>0.10021134935310484</v>
      </c>
      <c r="J2640" s="19"/>
      <c r="K2640" s="139" t="str">
        <f t="shared" ca="1" si="386"/>
        <v>Long</v>
      </c>
      <c r="L2640" s="243" t="e">
        <f t="shared" ca="1" si="381"/>
        <v>#N/A</v>
      </c>
      <c r="M2640" s="242" t="e">
        <f t="shared" ca="1" si="382"/>
        <v>#N/A</v>
      </c>
      <c r="N2640" s="20"/>
      <c r="O2640" s="74">
        <f t="shared" ca="1" si="387"/>
        <v>1</v>
      </c>
      <c r="P2640" s="75">
        <f t="shared" ca="1" si="379"/>
        <v>0</v>
      </c>
      <c r="Q2640" s="76" t="str">
        <f t="shared" ca="1" si="383"/>
        <v/>
      </c>
      <c r="R2640" s="75"/>
      <c r="S2640" s="77">
        <f t="shared" ca="1" si="380"/>
        <v>1</v>
      </c>
      <c r="T2640" s="78"/>
      <c r="U2640" s="81">
        <f t="shared" ca="1" si="388"/>
        <v>2082.5</v>
      </c>
      <c r="V2640" s="82">
        <f t="shared" ca="1" si="384"/>
        <v>267827.35999999964</v>
      </c>
      <c r="W2640" s="50"/>
      <c r="X2640" s="50"/>
      <c r="Y2640" s="50"/>
      <c r="Z2640" s="50"/>
      <c r="AA2640" s="50"/>
      <c r="AG2640" s="50"/>
      <c r="AH2640" s="50"/>
      <c r="AI2640" s="50"/>
      <c r="AJ2640" s="50"/>
      <c r="AK2640" s="50"/>
      <c r="AL2640" s="50"/>
      <c r="AM2640" s="50"/>
      <c r="AN2640" s="50"/>
      <c r="AO2640" s="50"/>
      <c r="AP2640" s="138" t="str">
        <f>IF(NOT($AS2640=$AS2641),ROW(),"")</f>
        <v/>
      </c>
      <c r="AQ2640" s="20" t="str">
        <f>IF(NOT(AS2640=AS2641),AS2641,"")</f>
        <v/>
      </c>
      <c r="AR2640" s="20" t="str">
        <f>INDEX($AB$15:$AM$15,MATCH($AS2640,$AB$11:$AM$11,0))</f>
        <v>out</v>
      </c>
      <c r="AS2640" s="20" t="str">
        <f>LEFT(AT2640,4)</f>
        <v>2010</v>
      </c>
      <c r="AT2640" s="139" t="str">
        <f>LEFT(B2640,6)</f>
        <v>201004</v>
      </c>
    </row>
    <row r="2641" spans="2:46" x14ac:dyDescent="0.25">
      <c r="B2641" s="11">
        <f>'Market Data'!B2627</f>
        <v>20100427</v>
      </c>
      <c r="C2641" s="2">
        <f>'Market Data'!C2627</f>
        <v>6590</v>
      </c>
      <c r="D2641" s="2">
        <f>'Market Data'!D2627</f>
        <v>6599.5</v>
      </c>
      <c r="E2641" s="2">
        <f>'Market Data'!E2627</f>
        <v>6387</v>
      </c>
      <c r="F2641" s="12">
        <f>'Market Data'!F2627</f>
        <v>6425</v>
      </c>
      <c r="H2641" s="151">
        <f t="shared" si="385"/>
        <v>2623</v>
      </c>
      <c r="I2641" s="244">
        <f ca="1">IF($H2641&lt;($J$6+1),"",PFE(OFFSET($F2641,0,0,-$J$6)))</f>
        <v>5.3024126732452624E-2</v>
      </c>
      <c r="J2641" s="19"/>
      <c r="K2641" s="139" t="str">
        <f t="shared" ca="1" si="386"/>
        <v>Long</v>
      </c>
      <c r="L2641" s="243" t="e">
        <f t="shared" ca="1" si="381"/>
        <v>#N/A</v>
      </c>
      <c r="M2641" s="242" t="e">
        <f t="shared" ca="1" si="382"/>
        <v>#N/A</v>
      </c>
      <c r="N2641" s="20"/>
      <c r="O2641" s="74">
        <f t="shared" ca="1" si="387"/>
        <v>1</v>
      </c>
      <c r="P2641" s="75">
        <f t="shared" ref="P2641:P2704" ca="1" si="389">$O2641-S2641</f>
        <v>0</v>
      </c>
      <c r="Q2641" s="76" t="str">
        <f t="shared" ca="1" si="383"/>
        <v/>
      </c>
      <c r="R2641" s="75"/>
      <c r="S2641" s="77">
        <f t="shared" ca="1" si="380"/>
        <v>1</v>
      </c>
      <c r="T2641" s="78"/>
      <c r="U2641" s="81">
        <f t="shared" ca="1" si="388"/>
        <v>-6107.5</v>
      </c>
      <c r="V2641" s="82">
        <f t="shared" ca="1" si="384"/>
        <v>261719.85999999964</v>
      </c>
      <c r="W2641" s="50"/>
      <c r="X2641" s="50"/>
      <c r="Y2641" s="50"/>
      <c r="Z2641" s="50"/>
      <c r="AA2641" s="50"/>
      <c r="AG2641" s="50"/>
      <c r="AH2641" s="50"/>
      <c r="AI2641" s="50"/>
      <c r="AJ2641" s="50"/>
      <c r="AK2641" s="50"/>
      <c r="AL2641" s="50"/>
      <c r="AM2641" s="50"/>
      <c r="AN2641" s="50"/>
      <c r="AO2641" s="50"/>
      <c r="AP2641" s="138" t="str">
        <f>IF(NOT($AS2641=$AS2642),ROW(),"")</f>
        <v/>
      </c>
      <c r="AQ2641" s="20" t="str">
        <f>IF(NOT(AS2641=AS2642),AS2642,"")</f>
        <v/>
      </c>
      <c r="AR2641" s="20" t="str">
        <f>INDEX($AB$15:$AM$15,MATCH($AS2641,$AB$11:$AM$11,0))</f>
        <v>out</v>
      </c>
      <c r="AS2641" s="20" t="str">
        <f>LEFT(AT2641,4)</f>
        <v>2010</v>
      </c>
      <c r="AT2641" s="139" t="str">
        <f>LEFT(B2641,6)</f>
        <v>201004</v>
      </c>
    </row>
    <row r="2642" spans="2:46" x14ac:dyDescent="0.25">
      <c r="B2642" s="11">
        <f>'Market Data'!B2628</f>
        <v>20100428</v>
      </c>
      <c r="C2642" s="2">
        <f>'Market Data'!C2628</f>
        <v>6409.5</v>
      </c>
      <c r="D2642" s="2">
        <f>'Market Data'!D2628</f>
        <v>6429.5</v>
      </c>
      <c r="E2642" s="2">
        <f>'Market Data'!E2628</f>
        <v>6293</v>
      </c>
      <c r="F2642" s="12">
        <f>'Market Data'!F2628</f>
        <v>6349.5</v>
      </c>
      <c r="H2642" s="151">
        <f t="shared" si="385"/>
        <v>2624</v>
      </c>
      <c r="I2642" s="244">
        <f ca="1">IF($H2642&lt;($J$6+1),"",PFE(OFFSET($F2642,0,0,-$J$6)))</f>
        <v>2.725394698768803E-2</v>
      </c>
      <c r="J2642" s="19"/>
      <c r="K2642" s="139" t="str">
        <f t="shared" ca="1" si="386"/>
        <v>Long</v>
      </c>
      <c r="L2642" s="243" t="e">
        <f t="shared" ca="1" si="381"/>
        <v>#N/A</v>
      </c>
      <c r="M2642" s="242" t="e">
        <f t="shared" ca="1" si="382"/>
        <v>#N/A</v>
      </c>
      <c r="N2642" s="20"/>
      <c r="O2642" s="74">
        <f t="shared" ca="1" si="387"/>
        <v>1</v>
      </c>
      <c r="P2642" s="75">
        <f t="shared" ca="1" si="389"/>
        <v>0</v>
      </c>
      <c r="Q2642" s="76" t="str">
        <f t="shared" ca="1" si="383"/>
        <v/>
      </c>
      <c r="R2642" s="75"/>
      <c r="S2642" s="77">
        <f t="shared" ref="S2642:S2705" ca="1" si="390">IF($Q2641="Fill",$O2641,$S2641)</f>
        <v>1</v>
      </c>
      <c r="T2642" s="78"/>
      <c r="U2642" s="81">
        <f t="shared" ca="1" si="388"/>
        <v>-2642.5</v>
      </c>
      <c r="V2642" s="82">
        <f t="shared" ca="1" si="384"/>
        <v>259077.35999999964</v>
      </c>
      <c r="W2642" s="50"/>
      <c r="X2642" s="50"/>
      <c r="Y2642" s="50"/>
      <c r="Z2642" s="50"/>
      <c r="AA2642" s="50"/>
      <c r="AG2642" s="50"/>
      <c r="AH2642" s="50"/>
      <c r="AI2642" s="50"/>
      <c r="AJ2642" s="50"/>
      <c r="AK2642" s="50"/>
      <c r="AL2642" s="50"/>
      <c r="AM2642" s="50"/>
      <c r="AN2642" s="50"/>
      <c r="AO2642" s="50"/>
      <c r="AP2642" s="138" t="str">
        <f>IF(NOT($AS2642=$AS2643),ROW(),"")</f>
        <v/>
      </c>
      <c r="AQ2642" s="20" t="str">
        <f>IF(NOT(AS2642=AS2643),AS2643,"")</f>
        <v/>
      </c>
      <c r="AR2642" s="20" t="str">
        <f>INDEX($AB$15:$AM$15,MATCH($AS2642,$AB$11:$AM$11,0))</f>
        <v>out</v>
      </c>
      <c r="AS2642" s="20" t="str">
        <f>LEFT(AT2642,4)</f>
        <v>2010</v>
      </c>
      <c r="AT2642" s="139" t="str">
        <f>LEFT(B2642,6)</f>
        <v>201004</v>
      </c>
    </row>
    <row r="2643" spans="2:46" x14ac:dyDescent="0.25">
      <c r="B2643" s="11">
        <f>'Market Data'!B2629</f>
        <v>20100429</v>
      </c>
      <c r="C2643" s="2">
        <f>'Market Data'!C2629</f>
        <v>6344.5</v>
      </c>
      <c r="D2643" s="2">
        <f>'Market Data'!D2629</f>
        <v>6432</v>
      </c>
      <c r="E2643" s="2">
        <f>'Market Data'!E2629</f>
        <v>6342.5</v>
      </c>
      <c r="F2643" s="12">
        <f>'Market Data'!F2629</f>
        <v>6421</v>
      </c>
      <c r="H2643" s="151">
        <f t="shared" si="385"/>
        <v>2625</v>
      </c>
      <c r="I2643" s="244">
        <f ca="1">IF($H2643&lt;($J$6+1),"",PFE(OFFSET($F2643,0,0,-$J$6)))</f>
        <v>3.8885403788661663E-2</v>
      </c>
      <c r="J2643" s="19"/>
      <c r="K2643" s="139" t="str">
        <f t="shared" ca="1" si="386"/>
        <v>Long</v>
      </c>
      <c r="L2643" s="243" t="e">
        <f t="shared" ref="L2643:L2706" ca="1" si="391">IF(AND($K2643="Long",$K2642&lt;&gt;"Long"),$F2643,NA())</f>
        <v>#N/A</v>
      </c>
      <c r="M2643" s="242" t="e">
        <f t="shared" ref="M2643:M2706" ca="1" si="392">IF(AND($K2643="Short",$K2642&lt;&gt;"Short"),$F2643,NA())</f>
        <v>#N/A</v>
      </c>
      <c r="N2643" s="20"/>
      <c r="O2643" s="74">
        <f t="shared" ca="1" si="387"/>
        <v>1</v>
      </c>
      <c r="P2643" s="75">
        <f t="shared" ca="1" si="389"/>
        <v>0</v>
      </c>
      <c r="Q2643" s="76" t="str">
        <f t="shared" ref="Q2643:Q2706" ca="1" si="393">IF(NOT($P2643=0),"Fill","")</f>
        <v/>
      </c>
      <c r="R2643" s="75"/>
      <c r="S2643" s="77">
        <f t="shared" ca="1" si="390"/>
        <v>1</v>
      </c>
      <c r="T2643" s="78"/>
      <c r="U2643" s="81">
        <f t="shared" ca="1" si="388"/>
        <v>2502.5</v>
      </c>
      <c r="V2643" s="82">
        <f t="shared" ref="V2643:V2706" ca="1" si="394">V2642+U2643</f>
        <v>261579.85999999964</v>
      </c>
      <c r="W2643" s="50"/>
      <c r="X2643" s="50"/>
      <c r="Y2643" s="50"/>
      <c r="Z2643" s="50"/>
      <c r="AA2643" s="50"/>
      <c r="AG2643" s="50"/>
      <c r="AH2643" s="50"/>
      <c r="AI2643" s="50"/>
      <c r="AJ2643" s="50"/>
      <c r="AK2643" s="50"/>
      <c r="AL2643" s="50"/>
      <c r="AM2643" s="50"/>
      <c r="AN2643" s="50"/>
      <c r="AO2643" s="50"/>
      <c r="AP2643" s="138" t="str">
        <f>IF(NOT($AS2643=$AS2644),ROW(),"")</f>
        <v/>
      </c>
      <c r="AQ2643" s="20" t="str">
        <f>IF(NOT(AS2643=AS2644),AS2644,"")</f>
        <v/>
      </c>
      <c r="AR2643" s="20" t="str">
        <f>INDEX($AB$15:$AM$15,MATCH($AS2643,$AB$11:$AM$11,0))</f>
        <v>out</v>
      </c>
      <c r="AS2643" s="20" t="str">
        <f>LEFT(AT2643,4)</f>
        <v>2010</v>
      </c>
      <c r="AT2643" s="139" t="str">
        <f>LEFT(B2643,6)</f>
        <v>201004</v>
      </c>
    </row>
    <row r="2644" spans="2:46" x14ac:dyDescent="0.25">
      <c r="B2644" s="11">
        <f>'Market Data'!B2630</f>
        <v>20100430</v>
      </c>
      <c r="C2644" s="2">
        <f>'Market Data'!C2630</f>
        <v>6405.5</v>
      </c>
      <c r="D2644" s="2">
        <f>'Market Data'!D2630</f>
        <v>6478.5</v>
      </c>
      <c r="E2644" s="2">
        <f>'Market Data'!E2630</f>
        <v>6349.5</v>
      </c>
      <c r="F2644" s="12">
        <f>'Market Data'!F2630</f>
        <v>6369.5</v>
      </c>
      <c r="H2644" s="151">
        <f t="shared" ref="H2644:H2707" si="395">ROW()-ROW(H$18)</f>
        <v>2626</v>
      </c>
      <c r="I2644" s="244">
        <f ca="1">IF($H2644&lt;($J$6+1),"",PFE(OFFSET($F2644,0,0,-$J$6)))</f>
        <v>4.1360175788590733E-2</v>
      </c>
      <c r="J2644" s="19"/>
      <c r="K2644" s="139" t="str">
        <f t="shared" ref="K2644:K2707" ca="1" si="396">IF($I2644="","",IF($I2644&gt;$J$4,"Long",IF($I2644&lt;$J$5,"Short","")))</f>
        <v>Long</v>
      </c>
      <c r="L2644" s="243" t="e">
        <f t="shared" ca="1" si="391"/>
        <v>#N/A</v>
      </c>
      <c r="M2644" s="242" t="e">
        <f t="shared" ca="1" si="392"/>
        <v>#N/A</v>
      </c>
      <c r="N2644" s="20"/>
      <c r="O2644" s="74">
        <f t="shared" ref="O2644:O2707" ca="1" si="397">IF($K2644="Short",-1,IF($K2644="Long",1,0))</f>
        <v>1</v>
      </c>
      <c r="P2644" s="75">
        <f t="shared" ca="1" si="389"/>
        <v>0</v>
      </c>
      <c r="Q2644" s="76" t="str">
        <f t="shared" ca="1" si="393"/>
        <v/>
      </c>
      <c r="R2644" s="75"/>
      <c r="S2644" s="77">
        <f t="shared" ca="1" si="390"/>
        <v>1</v>
      </c>
      <c r="T2644" s="78"/>
      <c r="U2644" s="81">
        <f t="shared" ca="1" si="388"/>
        <v>-1802.5</v>
      </c>
      <c r="V2644" s="82">
        <f t="shared" ca="1" si="394"/>
        <v>259777.35999999964</v>
      </c>
      <c r="W2644" s="50"/>
      <c r="X2644" s="50"/>
      <c r="Y2644" s="50"/>
      <c r="Z2644" s="50"/>
      <c r="AA2644" s="50"/>
      <c r="AG2644" s="50"/>
      <c r="AH2644" s="50"/>
      <c r="AI2644" s="50"/>
      <c r="AJ2644" s="50"/>
      <c r="AK2644" s="50"/>
      <c r="AL2644" s="50"/>
      <c r="AM2644" s="50"/>
      <c r="AN2644" s="50"/>
      <c r="AO2644" s="50"/>
      <c r="AP2644" s="138" t="str">
        <f>IF(NOT($AS2644=$AS2645),ROW(),"")</f>
        <v/>
      </c>
      <c r="AQ2644" s="20" t="str">
        <f>IF(NOT(AS2644=AS2645),AS2645,"")</f>
        <v/>
      </c>
      <c r="AR2644" s="20" t="str">
        <f>INDEX($AB$15:$AM$15,MATCH($AS2644,$AB$11:$AM$11,0))</f>
        <v>out</v>
      </c>
      <c r="AS2644" s="20" t="str">
        <f>LEFT(AT2644,4)</f>
        <v>2010</v>
      </c>
      <c r="AT2644" s="139" t="str">
        <f>LEFT(B2644,6)</f>
        <v>201004</v>
      </c>
    </row>
    <row r="2645" spans="2:46" x14ac:dyDescent="0.25">
      <c r="B2645" s="11">
        <f>'Market Data'!B2631</f>
        <v>20100503</v>
      </c>
      <c r="C2645" s="2">
        <f>'Market Data'!C2631</f>
        <v>6373</v>
      </c>
      <c r="D2645" s="2">
        <f>'Market Data'!D2631</f>
        <v>6466.5</v>
      </c>
      <c r="E2645" s="2">
        <f>'Market Data'!E2631</f>
        <v>6354</v>
      </c>
      <c r="F2645" s="12">
        <f>'Market Data'!F2631</f>
        <v>6466.5</v>
      </c>
      <c r="H2645" s="151">
        <f t="shared" si="395"/>
        <v>2627</v>
      </c>
      <c r="I2645" s="244">
        <f ca="1">IF($H2645&lt;($J$6+1),"",PFE(OFFSET($F2645,0,0,-$J$6)))</f>
        <v>4.1671065525564682E-2</v>
      </c>
      <c r="J2645" s="19"/>
      <c r="K2645" s="139" t="str">
        <f t="shared" ca="1" si="396"/>
        <v>Long</v>
      </c>
      <c r="L2645" s="243" t="e">
        <f t="shared" ca="1" si="391"/>
        <v>#N/A</v>
      </c>
      <c r="M2645" s="242" t="e">
        <f t="shared" ca="1" si="392"/>
        <v>#N/A</v>
      </c>
      <c r="N2645" s="20"/>
      <c r="O2645" s="74">
        <f t="shared" ca="1" si="397"/>
        <v>1</v>
      </c>
      <c r="P2645" s="75">
        <f t="shared" ca="1" si="389"/>
        <v>0</v>
      </c>
      <c r="Q2645" s="76" t="str">
        <f t="shared" ca="1" si="393"/>
        <v/>
      </c>
      <c r="R2645" s="75"/>
      <c r="S2645" s="77">
        <f t="shared" ca="1" si="390"/>
        <v>1</v>
      </c>
      <c r="T2645" s="78"/>
      <c r="U2645" s="81">
        <f t="shared" ca="1" si="388"/>
        <v>3395</v>
      </c>
      <c r="V2645" s="82">
        <f t="shared" ca="1" si="394"/>
        <v>263172.35999999964</v>
      </c>
      <c r="W2645" s="50"/>
      <c r="X2645" s="50"/>
      <c r="Y2645" s="50"/>
      <c r="Z2645" s="50"/>
      <c r="AA2645" s="50"/>
      <c r="AG2645" s="50"/>
      <c r="AH2645" s="50"/>
      <c r="AI2645" s="50"/>
      <c r="AJ2645" s="50"/>
      <c r="AK2645" s="50"/>
      <c r="AL2645" s="50"/>
      <c r="AM2645" s="50"/>
      <c r="AN2645" s="50"/>
      <c r="AO2645" s="50"/>
      <c r="AP2645" s="138" t="str">
        <f>IF(NOT($AS2645=$AS2646),ROW(),"")</f>
        <v/>
      </c>
      <c r="AQ2645" s="20" t="str">
        <f>IF(NOT(AS2645=AS2646),AS2646,"")</f>
        <v/>
      </c>
      <c r="AR2645" s="20" t="str">
        <f>INDEX($AB$15:$AM$15,MATCH($AS2645,$AB$11:$AM$11,0))</f>
        <v>out</v>
      </c>
      <c r="AS2645" s="20" t="str">
        <f>LEFT(AT2645,4)</f>
        <v>2010</v>
      </c>
      <c r="AT2645" s="139" t="str">
        <f>LEFT(B2645,6)</f>
        <v>201005</v>
      </c>
    </row>
    <row r="2646" spans="2:46" x14ac:dyDescent="0.25">
      <c r="B2646" s="11">
        <f>'Market Data'!B2632</f>
        <v>20100504</v>
      </c>
      <c r="C2646" s="2">
        <f>'Market Data'!C2632</f>
        <v>6442.5</v>
      </c>
      <c r="D2646" s="2">
        <f>'Market Data'!D2632</f>
        <v>6466.5</v>
      </c>
      <c r="E2646" s="2">
        <f>'Market Data'!E2632</f>
        <v>6258</v>
      </c>
      <c r="F2646" s="12">
        <f>'Market Data'!F2632</f>
        <v>6282.5</v>
      </c>
      <c r="H2646" s="151">
        <f t="shared" si="395"/>
        <v>2628</v>
      </c>
      <c r="I2646" s="244">
        <f ca="1">IF($H2646&lt;($J$6+1),"",PFE(OFFSET($F2646,0,0,-$J$6)))</f>
        <v>-2.0927435155096839E-2</v>
      </c>
      <c r="J2646" s="19"/>
      <c r="K2646" s="139" t="str">
        <f t="shared" ca="1" si="396"/>
        <v>Short</v>
      </c>
      <c r="L2646" s="243" t="e">
        <f t="shared" ca="1" si="391"/>
        <v>#N/A</v>
      </c>
      <c r="M2646" s="242">
        <f t="shared" ca="1" si="392"/>
        <v>6282.5</v>
      </c>
      <c r="N2646" s="20"/>
      <c r="O2646" s="74">
        <f t="shared" ca="1" si="397"/>
        <v>-1</v>
      </c>
      <c r="P2646" s="75">
        <f t="shared" ca="1" si="389"/>
        <v>-2</v>
      </c>
      <c r="Q2646" s="76" t="str">
        <f t="shared" ca="1" si="393"/>
        <v>Fill</v>
      </c>
      <c r="R2646" s="75"/>
      <c r="S2646" s="77">
        <f t="shared" ca="1" si="390"/>
        <v>1</v>
      </c>
      <c r="T2646" s="78"/>
      <c r="U2646" s="81">
        <f t="shared" ref="U2646:U2709" ca="1" si="398">IF(OR($S2645&amp;$O2645="01",$S2645&amp;$O2645="0-1"),(($F2646-$C2646)*$V$4*$O2645)-(ABS($P2645)*$V$5),IF(OR($S2645&amp;$O2645="10",$S2645&amp;$O2645="-10"),(($C2646-$F2645)*$V$4*$S2645)-(ABS($P2645)*$V$5),IF(OR($S2645&amp;$O2645="1-1",$S2645&amp;$O2645="-11"),(($C2646-$F2645)*$V$4*$S2645)-(ABS($P2645)*$V$5)+(($F2646-$C2646)*$V$4*$S2646),IF(OR($S2645&amp;$O2645="11",$S2645&amp;$O2645="-1-1"),(($F2646-$F2645)*$V$4*$S2646),0))))</f>
        <v>-6440</v>
      </c>
      <c r="V2646" s="82">
        <f t="shared" ca="1" si="394"/>
        <v>256732.35999999964</v>
      </c>
      <c r="W2646" s="50"/>
      <c r="X2646" s="50"/>
      <c r="Y2646" s="50"/>
      <c r="Z2646" s="50"/>
      <c r="AA2646" s="50"/>
      <c r="AG2646" s="50"/>
      <c r="AH2646" s="50"/>
      <c r="AI2646" s="50"/>
      <c r="AJ2646" s="50"/>
      <c r="AK2646" s="50"/>
      <c r="AL2646" s="50"/>
      <c r="AM2646" s="50"/>
      <c r="AN2646" s="50"/>
      <c r="AO2646" s="50"/>
      <c r="AP2646" s="138" t="str">
        <f>IF(NOT($AS2646=$AS2647),ROW(),"")</f>
        <v/>
      </c>
      <c r="AQ2646" s="20" t="str">
        <f>IF(NOT(AS2646=AS2647),AS2647,"")</f>
        <v/>
      </c>
      <c r="AR2646" s="20" t="str">
        <f>INDEX($AB$15:$AM$15,MATCH($AS2646,$AB$11:$AM$11,0))</f>
        <v>out</v>
      </c>
      <c r="AS2646" s="20" t="str">
        <f>LEFT(AT2646,4)</f>
        <v>2010</v>
      </c>
      <c r="AT2646" s="139" t="str">
        <f>LEFT(B2646,6)</f>
        <v>201005</v>
      </c>
    </row>
    <row r="2647" spans="2:46" x14ac:dyDescent="0.25">
      <c r="B2647" s="11">
        <f>'Market Data'!B2633</f>
        <v>20100505</v>
      </c>
      <c r="C2647" s="2">
        <f>'Market Data'!C2633</f>
        <v>6284</v>
      </c>
      <c r="D2647" s="2">
        <f>'Market Data'!D2633</f>
        <v>6299.5</v>
      </c>
      <c r="E2647" s="2">
        <f>'Market Data'!E2633</f>
        <v>6201.5</v>
      </c>
      <c r="F2647" s="12">
        <f>'Market Data'!F2633</f>
        <v>6245.5</v>
      </c>
      <c r="H2647" s="151">
        <f t="shared" si="395"/>
        <v>2629</v>
      </c>
      <c r="I2647" s="244">
        <f ca="1">IF($H2647&lt;($J$6+1),"",PFE(OFFSET($F2647,0,0,-$J$6)))</f>
        <v>-2.4694542125566599E-2</v>
      </c>
      <c r="J2647" s="19"/>
      <c r="K2647" s="139" t="str">
        <f t="shared" ca="1" si="396"/>
        <v>Short</v>
      </c>
      <c r="L2647" s="243" t="e">
        <f t="shared" ca="1" si="391"/>
        <v>#N/A</v>
      </c>
      <c r="M2647" s="242" t="e">
        <f t="shared" ca="1" si="392"/>
        <v>#N/A</v>
      </c>
      <c r="N2647" s="20"/>
      <c r="O2647" s="74">
        <f t="shared" ca="1" si="397"/>
        <v>-1</v>
      </c>
      <c r="P2647" s="75">
        <f t="shared" ca="1" si="389"/>
        <v>0</v>
      </c>
      <c r="Q2647" s="76" t="str">
        <f t="shared" ca="1" si="393"/>
        <v/>
      </c>
      <c r="R2647" s="75"/>
      <c r="S2647" s="77">
        <f t="shared" ca="1" si="390"/>
        <v>-1</v>
      </c>
      <c r="T2647" s="78"/>
      <c r="U2647" s="81">
        <f t="shared" ca="1" si="398"/>
        <v>1218.08</v>
      </c>
      <c r="V2647" s="82">
        <f t="shared" ca="1" si="394"/>
        <v>257950.43999999962</v>
      </c>
      <c r="W2647" s="50"/>
      <c r="X2647" s="50"/>
      <c r="Y2647" s="50"/>
      <c r="Z2647" s="50"/>
      <c r="AA2647" s="50"/>
      <c r="AG2647" s="50"/>
      <c r="AH2647" s="50"/>
      <c r="AI2647" s="50"/>
      <c r="AJ2647" s="50"/>
      <c r="AK2647" s="50"/>
      <c r="AL2647" s="50"/>
      <c r="AM2647" s="50"/>
      <c r="AN2647" s="50"/>
      <c r="AO2647" s="50"/>
      <c r="AP2647" s="138" t="str">
        <f>IF(NOT($AS2647=$AS2648),ROW(),"")</f>
        <v/>
      </c>
      <c r="AQ2647" s="20" t="str">
        <f>IF(NOT(AS2647=AS2648),AS2648,"")</f>
        <v/>
      </c>
      <c r="AR2647" s="20" t="str">
        <f>INDEX($AB$15:$AM$15,MATCH($AS2647,$AB$11:$AM$11,0))</f>
        <v>out</v>
      </c>
      <c r="AS2647" s="20" t="str">
        <f>LEFT(AT2647,4)</f>
        <v>2010</v>
      </c>
      <c r="AT2647" s="139" t="str">
        <f>LEFT(B2647,6)</f>
        <v>201005</v>
      </c>
    </row>
    <row r="2648" spans="2:46" x14ac:dyDescent="0.25">
      <c r="B2648" s="11">
        <f>'Market Data'!B2634</f>
        <v>20100506</v>
      </c>
      <c r="C2648" s="2">
        <f>'Market Data'!C2634</f>
        <v>6223.5</v>
      </c>
      <c r="D2648" s="2">
        <f>'Market Data'!D2634</f>
        <v>6278.5</v>
      </c>
      <c r="E2648" s="2">
        <f>'Market Data'!E2634</f>
        <v>6155</v>
      </c>
      <c r="F2648" s="12">
        <f>'Market Data'!F2634</f>
        <v>6194</v>
      </c>
      <c r="H2648" s="151">
        <f t="shared" si="395"/>
        <v>2630</v>
      </c>
      <c r="I2648" s="244">
        <f ca="1">IF($H2648&lt;($J$6+1),"",PFE(OFFSET($F2648,0,0,-$J$6)))</f>
        <v>-3.2201791699929774E-2</v>
      </c>
      <c r="J2648" s="19"/>
      <c r="K2648" s="139" t="str">
        <f t="shared" ca="1" si="396"/>
        <v>Short</v>
      </c>
      <c r="L2648" s="243" t="e">
        <f t="shared" ca="1" si="391"/>
        <v>#N/A</v>
      </c>
      <c r="M2648" s="242" t="e">
        <f t="shared" ca="1" si="392"/>
        <v>#N/A</v>
      </c>
      <c r="N2648" s="20"/>
      <c r="O2648" s="74">
        <f t="shared" ca="1" si="397"/>
        <v>-1</v>
      </c>
      <c r="P2648" s="75">
        <f t="shared" ca="1" si="389"/>
        <v>0</v>
      </c>
      <c r="Q2648" s="76" t="str">
        <f t="shared" ca="1" si="393"/>
        <v/>
      </c>
      <c r="R2648" s="75"/>
      <c r="S2648" s="77">
        <f t="shared" ca="1" si="390"/>
        <v>-1</v>
      </c>
      <c r="T2648" s="78"/>
      <c r="U2648" s="81">
        <f t="shared" ca="1" si="398"/>
        <v>1802.5</v>
      </c>
      <c r="V2648" s="82">
        <f t="shared" ca="1" si="394"/>
        <v>259752.93999999962</v>
      </c>
      <c r="W2648" s="50"/>
      <c r="X2648" s="50"/>
      <c r="Y2648" s="50"/>
      <c r="Z2648" s="50"/>
      <c r="AA2648" s="50"/>
      <c r="AG2648" s="50"/>
      <c r="AH2648" s="50"/>
      <c r="AI2648" s="50"/>
      <c r="AJ2648" s="50"/>
      <c r="AK2648" s="50"/>
      <c r="AL2648" s="50"/>
      <c r="AM2648" s="50"/>
      <c r="AN2648" s="50"/>
      <c r="AO2648" s="50"/>
      <c r="AP2648" s="138" t="str">
        <f>IF(NOT($AS2648=$AS2649),ROW(),"")</f>
        <v/>
      </c>
      <c r="AQ2648" s="20" t="str">
        <f>IF(NOT(AS2648=AS2649),AS2649,"")</f>
        <v/>
      </c>
      <c r="AR2648" s="20" t="str">
        <f>INDEX($AB$15:$AM$15,MATCH($AS2648,$AB$11:$AM$11,0))</f>
        <v>out</v>
      </c>
      <c r="AS2648" s="20" t="str">
        <f>LEFT(AT2648,4)</f>
        <v>2010</v>
      </c>
      <c r="AT2648" s="139" t="str">
        <f>LEFT(B2648,6)</f>
        <v>201005</v>
      </c>
    </row>
    <row r="2649" spans="2:46" x14ac:dyDescent="0.25">
      <c r="B2649" s="11">
        <f>'Market Data'!B2635</f>
        <v>20100507</v>
      </c>
      <c r="C2649" s="2">
        <f>'Market Data'!C2635</f>
        <v>6009.5</v>
      </c>
      <c r="D2649" s="2">
        <f>'Market Data'!D2635</f>
        <v>6169</v>
      </c>
      <c r="E2649" s="2">
        <f>'Market Data'!E2635</f>
        <v>5919.5</v>
      </c>
      <c r="F2649" s="12">
        <f>'Market Data'!F2635</f>
        <v>5988</v>
      </c>
      <c r="H2649" s="151">
        <f t="shared" si="395"/>
        <v>2631</v>
      </c>
      <c r="I2649" s="244">
        <f ca="1">IF($H2649&lt;($J$6+1),"",PFE(OFFSET($F2649,0,0,-$J$6)))</f>
        <v>-7.4726819588003368E-2</v>
      </c>
      <c r="J2649" s="19"/>
      <c r="K2649" s="139" t="str">
        <f t="shared" ca="1" si="396"/>
        <v>Short</v>
      </c>
      <c r="L2649" s="243" t="e">
        <f t="shared" ca="1" si="391"/>
        <v>#N/A</v>
      </c>
      <c r="M2649" s="242" t="e">
        <f t="shared" ca="1" si="392"/>
        <v>#N/A</v>
      </c>
      <c r="N2649" s="20"/>
      <c r="O2649" s="74">
        <f t="shared" ca="1" si="397"/>
        <v>-1</v>
      </c>
      <c r="P2649" s="75">
        <f t="shared" ca="1" si="389"/>
        <v>0</v>
      </c>
      <c r="Q2649" s="76" t="str">
        <f t="shared" ca="1" si="393"/>
        <v/>
      </c>
      <c r="R2649" s="75"/>
      <c r="S2649" s="77">
        <f t="shared" ca="1" si="390"/>
        <v>-1</v>
      </c>
      <c r="T2649" s="78"/>
      <c r="U2649" s="81">
        <f t="shared" ca="1" si="398"/>
        <v>7210</v>
      </c>
      <c r="V2649" s="82">
        <f t="shared" ca="1" si="394"/>
        <v>266962.93999999959</v>
      </c>
      <c r="W2649" s="50"/>
      <c r="X2649" s="50"/>
      <c r="Y2649" s="50"/>
      <c r="Z2649" s="50"/>
      <c r="AA2649" s="50"/>
      <c r="AG2649" s="50"/>
      <c r="AH2649" s="50"/>
      <c r="AI2649" s="50"/>
      <c r="AJ2649" s="50"/>
      <c r="AK2649" s="50"/>
      <c r="AL2649" s="50"/>
      <c r="AM2649" s="50"/>
      <c r="AN2649" s="50"/>
      <c r="AO2649" s="50"/>
      <c r="AP2649" s="138" t="str">
        <f>IF(NOT($AS2649=$AS2650),ROW(),"")</f>
        <v/>
      </c>
      <c r="AQ2649" s="20" t="str">
        <f>IF(NOT(AS2649=AS2650),AS2650,"")</f>
        <v/>
      </c>
      <c r="AR2649" s="20" t="str">
        <f>INDEX($AB$15:$AM$15,MATCH($AS2649,$AB$11:$AM$11,0))</f>
        <v>out</v>
      </c>
      <c r="AS2649" s="20" t="str">
        <f>LEFT(AT2649,4)</f>
        <v>2010</v>
      </c>
      <c r="AT2649" s="139" t="str">
        <f>LEFT(B2649,6)</f>
        <v>201005</v>
      </c>
    </row>
    <row r="2650" spans="2:46" x14ac:dyDescent="0.25">
      <c r="B2650" s="11">
        <f>'Market Data'!B2636</f>
        <v>20100510</v>
      </c>
      <c r="C2650" s="2">
        <f>'Market Data'!C2636</f>
        <v>6112.5</v>
      </c>
      <c r="D2650" s="2">
        <f>'Market Data'!D2636</f>
        <v>6280.5</v>
      </c>
      <c r="E2650" s="2">
        <f>'Market Data'!E2636</f>
        <v>6110.5</v>
      </c>
      <c r="F2650" s="12">
        <f>'Market Data'!F2636</f>
        <v>6251.5</v>
      </c>
      <c r="H2650" s="151">
        <f t="shared" si="395"/>
        <v>2632</v>
      </c>
      <c r="I2650" s="244">
        <f ca="1">IF($H2650&lt;($J$6+1),"",PFE(OFFSET($F2650,0,0,-$J$6)))</f>
        <v>-2.2361500185533643E-2</v>
      </c>
      <c r="J2650" s="19"/>
      <c r="K2650" s="139" t="str">
        <f t="shared" ca="1" si="396"/>
        <v>Short</v>
      </c>
      <c r="L2650" s="243" t="e">
        <f t="shared" ca="1" si="391"/>
        <v>#N/A</v>
      </c>
      <c r="M2650" s="242" t="e">
        <f t="shared" ca="1" si="392"/>
        <v>#N/A</v>
      </c>
      <c r="N2650" s="20"/>
      <c r="O2650" s="74">
        <f t="shared" ca="1" si="397"/>
        <v>-1</v>
      </c>
      <c r="P2650" s="75">
        <f t="shared" ca="1" si="389"/>
        <v>0</v>
      </c>
      <c r="Q2650" s="76" t="str">
        <f t="shared" ca="1" si="393"/>
        <v/>
      </c>
      <c r="R2650" s="75"/>
      <c r="S2650" s="77">
        <f t="shared" ca="1" si="390"/>
        <v>-1</v>
      </c>
      <c r="T2650" s="78"/>
      <c r="U2650" s="81">
        <f t="shared" ca="1" si="398"/>
        <v>-9222.5</v>
      </c>
      <c r="V2650" s="82">
        <f t="shared" ca="1" si="394"/>
        <v>257740.43999999959</v>
      </c>
      <c r="W2650" s="50"/>
      <c r="X2650" s="50"/>
      <c r="Y2650" s="50"/>
      <c r="Z2650" s="50"/>
      <c r="AA2650" s="50"/>
      <c r="AG2650" s="50"/>
      <c r="AH2650" s="50"/>
      <c r="AI2650" s="50"/>
      <c r="AJ2650" s="50"/>
      <c r="AK2650" s="50"/>
      <c r="AL2650" s="50"/>
      <c r="AM2650" s="50"/>
      <c r="AN2650" s="50"/>
      <c r="AO2650" s="50"/>
      <c r="AP2650" s="138" t="str">
        <f>IF(NOT($AS2650=$AS2651),ROW(),"")</f>
        <v/>
      </c>
      <c r="AQ2650" s="20" t="str">
        <f>IF(NOT(AS2650=AS2651),AS2651,"")</f>
        <v/>
      </c>
      <c r="AR2650" s="20" t="str">
        <f>INDEX($AB$15:$AM$15,MATCH($AS2650,$AB$11:$AM$11,0))</f>
        <v>out</v>
      </c>
      <c r="AS2650" s="20" t="str">
        <f>LEFT(AT2650,4)</f>
        <v>2010</v>
      </c>
      <c r="AT2650" s="139" t="str">
        <f>LEFT(B2650,6)</f>
        <v>201005</v>
      </c>
    </row>
    <row r="2651" spans="2:46" x14ac:dyDescent="0.25">
      <c r="B2651" s="11">
        <f>'Market Data'!B2637</f>
        <v>20100511</v>
      </c>
      <c r="C2651" s="2">
        <f>'Market Data'!C2637</f>
        <v>6203.5</v>
      </c>
      <c r="D2651" s="2">
        <f>'Market Data'!D2637</f>
        <v>6339.5</v>
      </c>
      <c r="E2651" s="2">
        <f>'Market Data'!E2637</f>
        <v>6172.5</v>
      </c>
      <c r="F2651" s="12">
        <f>'Market Data'!F2637</f>
        <v>6335.5</v>
      </c>
      <c r="H2651" s="151">
        <f t="shared" si="395"/>
        <v>2633</v>
      </c>
      <c r="I2651" s="244">
        <f ca="1">IF($H2651&lt;($J$6+1),"",PFE(OFFSET($F2651,0,0,-$J$6)))</f>
        <v>3.5092065733240425E-2</v>
      </c>
      <c r="J2651" s="19"/>
      <c r="K2651" s="139" t="str">
        <f t="shared" ca="1" si="396"/>
        <v>Long</v>
      </c>
      <c r="L2651" s="243">
        <f t="shared" ca="1" si="391"/>
        <v>6335.5</v>
      </c>
      <c r="M2651" s="242" t="e">
        <f t="shared" ca="1" si="392"/>
        <v>#N/A</v>
      </c>
      <c r="N2651" s="20"/>
      <c r="O2651" s="74">
        <f t="shared" ca="1" si="397"/>
        <v>1</v>
      </c>
      <c r="P2651" s="75">
        <f t="shared" ca="1" si="389"/>
        <v>2</v>
      </c>
      <c r="Q2651" s="76" t="str">
        <f t="shared" ca="1" si="393"/>
        <v>Fill</v>
      </c>
      <c r="R2651" s="75"/>
      <c r="S2651" s="77">
        <f t="shared" ca="1" si="390"/>
        <v>-1</v>
      </c>
      <c r="T2651" s="78"/>
      <c r="U2651" s="81">
        <f t="shared" ca="1" si="398"/>
        <v>-2940</v>
      </c>
      <c r="V2651" s="82">
        <f t="shared" ca="1" si="394"/>
        <v>254800.43999999959</v>
      </c>
      <c r="W2651" s="50"/>
      <c r="X2651" s="50"/>
      <c r="Y2651" s="50"/>
      <c r="Z2651" s="50"/>
      <c r="AA2651" s="50"/>
      <c r="AG2651" s="50"/>
      <c r="AH2651" s="50"/>
      <c r="AI2651" s="50"/>
      <c r="AJ2651" s="50"/>
      <c r="AK2651" s="50"/>
      <c r="AL2651" s="50"/>
      <c r="AM2651" s="50"/>
      <c r="AN2651" s="50"/>
      <c r="AO2651" s="50"/>
      <c r="AP2651" s="138" t="str">
        <f>IF(NOT($AS2651=$AS2652),ROW(),"")</f>
        <v/>
      </c>
      <c r="AQ2651" s="20" t="str">
        <f>IF(NOT(AS2651=AS2652),AS2652,"")</f>
        <v/>
      </c>
      <c r="AR2651" s="20" t="str">
        <f>INDEX($AB$15:$AM$15,MATCH($AS2651,$AB$11:$AM$11,0))</f>
        <v>out</v>
      </c>
      <c r="AS2651" s="20" t="str">
        <f>LEFT(AT2651,4)</f>
        <v>2010</v>
      </c>
      <c r="AT2651" s="139" t="str">
        <f>LEFT(B2651,6)</f>
        <v>201005</v>
      </c>
    </row>
    <row r="2652" spans="2:46" x14ac:dyDescent="0.25">
      <c r="B2652" s="11">
        <f>'Market Data'!B2638</f>
        <v>20100512</v>
      </c>
      <c r="C2652" s="2">
        <f>'Market Data'!C2638</f>
        <v>6285.5</v>
      </c>
      <c r="D2652" s="2">
        <f>'Market Data'!D2638</f>
        <v>6480.5</v>
      </c>
      <c r="E2652" s="2">
        <f>'Market Data'!E2638</f>
        <v>6267</v>
      </c>
      <c r="F2652" s="12">
        <f>'Market Data'!F2638</f>
        <v>6465</v>
      </c>
      <c r="H2652" s="151">
        <f t="shared" si="395"/>
        <v>2634</v>
      </c>
      <c r="I2652" s="244">
        <f ca="1">IF($H2652&lt;($J$6+1),"",PFE(OFFSET($F2652,0,0,-$J$6)))</f>
        <v>4.5905669099314303E-2</v>
      </c>
      <c r="J2652" s="19"/>
      <c r="K2652" s="139" t="str">
        <f t="shared" ca="1" si="396"/>
        <v>Long</v>
      </c>
      <c r="L2652" s="243" t="e">
        <f t="shared" ca="1" si="391"/>
        <v>#N/A</v>
      </c>
      <c r="M2652" s="242" t="e">
        <f t="shared" ca="1" si="392"/>
        <v>#N/A</v>
      </c>
      <c r="N2652" s="20"/>
      <c r="O2652" s="74">
        <f t="shared" ca="1" si="397"/>
        <v>1</v>
      </c>
      <c r="P2652" s="75">
        <f t="shared" ca="1" si="389"/>
        <v>0</v>
      </c>
      <c r="Q2652" s="76" t="str">
        <f t="shared" ca="1" si="393"/>
        <v/>
      </c>
      <c r="R2652" s="75"/>
      <c r="S2652" s="77">
        <f t="shared" ca="1" si="390"/>
        <v>1</v>
      </c>
      <c r="T2652" s="78"/>
      <c r="U2652" s="81">
        <f t="shared" ca="1" si="398"/>
        <v>7850.58</v>
      </c>
      <c r="V2652" s="82">
        <f t="shared" ca="1" si="394"/>
        <v>262651.01999999961</v>
      </c>
      <c r="W2652" s="50"/>
      <c r="X2652" s="50"/>
      <c r="Y2652" s="50"/>
      <c r="Z2652" s="50"/>
      <c r="AA2652" s="50"/>
      <c r="AG2652" s="50"/>
      <c r="AH2652" s="50"/>
      <c r="AI2652" s="50"/>
      <c r="AJ2652" s="50"/>
      <c r="AK2652" s="50"/>
      <c r="AL2652" s="50"/>
      <c r="AM2652" s="50"/>
      <c r="AN2652" s="50"/>
      <c r="AO2652" s="50"/>
      <c r="AP2652" s="138" t="str">
        <f>IF(NOT($AS2652=$AS2653),ROW(),"")</f>
        <v/>
      </c>
      <c r="AQ2652" s="20" t="str">
        <f>IF(NOT(AS2652=AS2653),AS2653,"")</f>
        <v/>
      </c>
      <c r="AR2652" s="20" t="str">
        <f>INDEX($AB$15:$AM$15,MATCH($AS2652,$AB$11:$AM$11,0))</f>
        <v>out</v>
      </c>
      <c r="AS2652" s="20" t="str">
        <f>LEFT(AT2652,4)</f>
        <v>2010</v>
      </c>
      <c r="AT2652" s="139" t="str">
        <f>LEFT(B2652,6)</f>
        <v>201005</v>
      </c>
    </row>
    <row r="2653" spans="2:46" x14ac:dyDescent="0.25">
      <c r="B2653" s="11">
        <f>'Market Data'!B2639</f>
        <v>20100513</v>
      </c>
      <c r="C2653" s="2">
        <f>'Market Data'!C2639</f>
        <v>6485.5</v>
      </c>
      <c r="D2653" s="2">
        <f>'Market Data'!D2639</f>
        <v>6540.5</v>
      </c>
      <c r="E2653" s="2">
        <f>'Market Data'!E2639</f>
        <v>6460.5</v>
      </c>
      <c r="F2653" s="12">
        <f>'Market Data'!F2639</f>
        <v>6514.5</v>
      </c>
      <c r="H2653" s="151">
        <f t="shared" si="395"/>
        <v>2635</v>
      </c>
      <c r="I2653" s="244">
        <f ca="1">IF($H2653&lt;($J$6+1),"",PFE(OFFSET($F2653,0,0,-$J$6)))</f>
        <v>5.5209870194129047E-2</v>
      </c>
      <c r="J2653" s="19"/>
      <c r="K2653" s="139" t="str">
        <f t="shared" ca="1" si="396"/>
        <v>Long</v>
      </c>
      <c r="L2653" s="243" t="e">
        <f t="shared" ca="1" si="391"/>
        <v>#N/A</v>
      </c>
      <c r="M2653" s="242" t="e">
        <f t="shared" ca="1" si="392"/>
        <v>#N/A</v>
      </c>
      <c r="N2653" s="20"/>
      <c r="O2653" s="74">
        <f t="shared" ca="1" si="397"/>
        <v>1</v>
      </c>
      <c r="P2653" s="75">
        <f t="shared" ca="1" si="389"/>
        <v>0</v>
      </c>
      <c r="Q2653" s="76" t="str">
        <f t="shared" ca="1" si="393"/>
        <v/>
      </c>
      <c r="R2653" s="75"/>
      <c r="S2653" s="77">
        <f t="shared" ca="1" si="390"/>
        <v>1</v>
      </c>
      <c r="T2653" s="78"/>
      <c r="U2653" s="81">
        <f t="shared" ca="1" si="398"/>
        <v>1732.5</v>
      </c>
      <c r="V2653" s="82">
        <f t="shared" ca="1" si="394"/>
        <v>264383.51999999961</v>
      </c>
      <c r="W2653" s="50"/>
      <c r="X2653" s="50"/>
      <c r="Y2653" s="50"/>
      <c r="Z2653" s="50"/>
      <c r="AA2653" s="50"/>
      <c r="AG2653" s="50"/>
      <c r="AH2653" s="50"/>
      <c r="AI2653" s="50"/>
      <c r="AJ2653" s="50"/>
      <c r="AK2653" s="50"/>
      <c r="AL2653" s="50"/>
      <c r="AM2653" s="50"/>
      <c r="AN2653" s="50"/>
      <c r="AO2653" s="50"/>
      <c r="AP2653" s="138" t="str">
        <f>IF(NOT($AS2653=$AS2654),ROW(),"")</f>
        <v/>
      </c>
      <c r="AQ2653" s="20" t="str">
        <f>IF(NOT(AS2653=AS2654),AS2654,"")</f>
        <v/>
      </c>
      <c r="AR2653" s="20" t="str">
        <f>INDEX($AB$15:$AM$15,MATCH($AS2653,$AB$11:$AM$11,0))</f>
        <v>out</v>
      </c>
      <c r="AS2653" s="20" t="str">
        <f>LEFT(AT2653,4)</f>
        <v>2010</v>
      </c>
      <c r="AT2653" s="139" t="str">
        <f>LEFT(B2653,6)</f>
        <v>201005</v>
      </c>
    </row>
    <row r="2654" spans="2:46" x14ac:dyDescent="0.25">
      <c r="B2654" s="11">
        <f>'Market Data'!B2640</f>
        <v>20100514</v>
      </c>
      <c r="C2654" s="2">
        <f>'Market Data'!C2640</f>
        <v>6498.5</v>
      </c>
      <c r="D2654" s="2">
        <f>'Market Data'!D2640</f>
        <v>6500</v>
      </c>
      <c r="E2654" s="2">
        <f>'Market Data'!E2640</f>
        <v>6277</v>
      </c>
      <c r="F2654" s="12">
        <f>'Market Data'!F2640</f>
        <v>6348</v>
      </c>
      <c r="H2654" s="151">
        <f t="shared" si="395"/>
        <v>2636</v>
      </c>
      <c r="I2654" s="244">
        <f ca="1">IF($H2654&lt;($J$6+1),"",PFE(OFFSET($F2654,0,0,-$J$6)))</f>
        <v>4.6691215614679454E-2</v>
      </c>
      <c r="J2654" s="19"/>
      <c r="K2654" s="139" t="str">
        <f t="shared" ca="1" si="396"/>
        <v>Long</v>
      </c>
      <c r="L2654" s="243" t="e">
        <f t="shared" ca="1" si="391"/>
        <v>#N/A</v>
      </c>
      <c r="M2654" s="242" t="e">
        <f t="shared" ca="1" si="392"/>
        <v>#N/A</v>
      </c>
      <c r="N2654" s="20"/>
      <c r="O2654" s="74">
        <f t="shared" ca="1" si="397"/>
        <v>1</v>
      </c>
      <c r="P2654" s="75">
        <f t="shared" ca="1" si="389"/>
        <v>0</v>
      </c>
      <c r="Q2654" s="76" t="str">
        <f t="shared" ca="1" si="393"/>
        <v/>
      </c>
      <c r="R2654" s="75"/>
      <c r="S2654" s="77">
        <f t="shared" ca="1" si="390"/>
        <v>1</v>
      </c>
      <c r="T2654" s="78"/>
      <c r="U2654" s="81">
        <f t="shared" ca="1" si="398"/>
        <v>-5827.5</v>
      </c>
      <c r="V2654" s="82">
        <f t="shared" ca="1" si="394"/>
        <v>258556.01999999961</v>
      </c>
      <c r="W2654" s="50"/>
      <c r="X2654" s="50"/>
      <c r="Y2654" s="50"/>
      <c r="Z2654" s="50"/>
      <c r="AA2654" s="50"/>
      <c r="AG2654" s="50"/>
      <c r="AH2654" s="50"/>
      <c r="AI2654" s="50"/>
      <c r="AJ2654" s="50"/>
      <c r="AK2654" s="50"/>
      <c r="AL2654" s="50"/>
      <c r="AM2654" s="50"/>
      <c r="AN2654" s="50"/>
      <c r="AO2654" s="50"/>
      <c r="AP2654" s="138" t="str">
        <f>IF(NOT($AS2654=$AS2655),ROW(),"")</f>
        <v/>
      </c>
      <c r="AQ2654" s="20" t="str">
        <f>IF(NOT(AS2654=AS2655),AS2655,"")</f>
        <v/>
      </c>
      <c r="AR2654" s="20" t="str">
        <f>INDEX($AB$15:$AM$15,MATCH($AS2654,$AB$11:$AM$11,0))</f>
        <v>out</v>
      </c>
      <c r="AS2654" s="20" t="str">
        <f>LEFT(AT2654,4)</f>
        <v>2010</v>
      </c>
      <c r="AT2654" s="139" t="str">
        <f>LEFT(B2654,6)</f>
        <v>201005</v>
      </c>
    </row>
    <row r="2655" spans="2:46" x14ac:dyDescent="0.25">
      <c r="B2655" s="11">
        <f>'Market Data'!B2641</f>
        <v>20100517</v>
      </c>
      <c r="C2655" s="2">
        <f>'Market Data'!C2641</f>
        <v>6258</v>
      </c>
      <c r="D2655" s="2">
        <f>'Market Data'!D2641</f>
        <v>6416.5</v>
      </c>
      <c r="E2655" s="2">
        <f>'Market Data'!E2641</f>
        <v>6242.5</v>
      </c>
      <c r="F2655" s="12">
        <f>'Market Data'!F2641</f>
        <v>6297</v>
      </c>
      <c r="H2655" s="151">
        <f t="shared" si="395"/>
        <v>2637</v>
      </c>
      <c r="I2655" s="244">
        <f ca="1">IF($H2655&lt;($J$6+1),"",PFE(OFFSET($F2655,0,0,-$J$6)))</f>
        <v>2.8362790918614877E-2</v>
      </c>
      <c r="J2655" s="19"/>
      <c r="K2655" s="139" t="str">
        <f t="shared" ca="1" si="396"/>
        <v>Long</v>
      </c>
      <c r="L2655" s="243" t="e">
        <f t="shared" ca="1" si="391"/>
        <v>#N/A</v>
      </c>
      <c r="M2655" s="242" t="e">
        <f t="shared" ca="1" si="392"/>
        <v>#N/A</v>
      </c>
      <c r="N2655" s="20"/>
      <c r="O2655" s="74">
        <f t="shared" ca="1" si="397"/>
        <v>1</v>
      </c>
      <c r="P2655" s="75">
        <f t="shared" ca="1" si="389"/>
        <v>0</v>
      </c>
      <c r="Q2655" s="76" t="str">
        <f t="shared" ca="1" si="393"/>
        <v/>
      </c>
      <c r="R2655" s="75"/>
      <c r="S2655" s="77">
        <f t="shared" ca="1" si="390"/>
        <v>1</v>
      </c>
      <c r="T2655" s="78"/>
      <c r="U2655" s="81">
        <f t="shared" ca="1" si="398"/>
        <v>-1785</v>
      </c>
      <c r="V2655" s="82">
        <f t="shared" ca="1" si="394"/>
        <v>256771.01999999961</v>
      </c>
      <c r="W2655" s="50"/>
      <c r="X2655" s="50"/>
      <c r="Y2655" s="50"/>
      <c r="Z2655" s="50"/>
      <c r="AA2655" s="50"/>
      <c r="AG2655" s="50"/>
      <c r="AH2655" s="50"/>
      <c r="AI2655" s="50"/>
      <c r="AJ2655" s="50"/>
      <c r="AK2655" s="50"/>
      <c r="AL2655" s="50"/>
      <c r="AM2655" s="50"/>
      <c r="AN2655" s="50"/>
      <c r="AO2655" s="50"/>
      <c r="AP2655" s="138" t="str">
        <f>IF(NOT($AS2655=$AS2656),ROW(),"")</f>
        <v/>
      </c>
      <c r="AQ2655" s="20" t="str">
        <f>IF(NOT(AS2655=AS2656),AS2656,"")</f>
        <v/>
      </c>
      <c r="AR2655" s="20" t="str">
        <f>INDEX($AB$15:$AM$15,MATCH($AS2655,$AB$11:$AM$11,0))</f>
        <v>out</v>
      </c>
      <c r="AS2655" s="20" t="str">
        <f>LEFT(AT2655,4)</f>
        <v>2010</v>
      </c>
      <c r="AT2655" s="139" t="str">
        <f>LEFT(B2655,6)</f>
        <v>201005</v>
      </c>
    </row>
    <row r="2656" spans="2:46" x14ac:dyDescent="0.25">
      <c r="B2656" s="11">
        <f>'Market Data'!B2642</f>
        <v>20100518</v>
      </c>
      <c r="C2656" s="2">
        <f>'Market Data'!C2642</f>
        <v>6375.5</v>
      </c>
      <c r="D2656" s="2">
        <f>'Market Data'!D2642</f>
        <v>6447.5</v>
      </c>
      <c r="E2656" s="2">
        <f>'Market Data'!E2642</f>
        <v>6373.5</v>
      </c>
      <c r="F2656" s="12">
        <f>'Market Data'!F2642</f>
        <v>6423.5</v>
      </c>
      <c r="H2656" s="151">
        <f t="shared" si="395"/>
        <v>2638</v>
      </c>
      <c r="I2656" s="244">
        <f ca="1">IF($H2656&lt;($J$6+1),"",PFE(OFFSET($F2656,0,0,-$J$6)))</f>
        <v>3.7673695282059737E-2</v>
      </c>
      <c r="J2656" s="19"/>
      <c r="K2656" s="139" t="str">
        <f t="shared" ca="1" si="396"/>
        <v>Long</v>
      </c>
      <c r="L2656" s="243" t="e">
        <f t="shared" ca="1" si="391"/>
        <v>#N/A</v>
      </c>
      <c r="M2656" s="242" t="e">
        <f t="shared" ca="1" si="392"/>
        <v>#N/A</v>
      </c>
      <c r="N2656" s="20"/>
      <c r="O2656" s="74">
        <f t="shared" ca="1" si="397"/>
        <v>1</v>
      </c>
      <c r="P2656" s="75">
        <f t="shared" ca="1" si="389"/>
        <v>0</v>
      </c>
      <c r="Q2656" s="76" t="str">
        <f t="shared" ca="1" si="393"/>
        <v/>
      </c>
      <c r="R2656" s="75"/>
      <c r="S2656" s="77">
        <f t="shared" ca="1" si="390"/>
        <v>1</v>
      </c>
      <c r="T2656" s="78"/>
      <c r="U2656" s="81">
        <f t="shared" ca="1" si="398"/>
        <v>4427.5</v>
      </c>
      <c r="V2656" s="82">
        <f t="shared" ca="1" si="394"/>
        <v>261198.51999999961</v>
      </c>
      <c r="W2656" s="50"/>
      <c r="X2656" s="50"/>
      <c r="Y2656" s="50"/>
      <c r="Z2656" s="50"/>
      <c r="AA2656" s="50"/>
      <c r="AG2656" s="50"/>
      <c r="AH2656" s="50"/>
      <c r="AI2656" s="50"/>
      <c r="AJ2656" s="50"/>
      <c r="AK2656" s="50"/>
      <c r="AL2656" s="50"/>
      <c r="AM2656" s="50"/>
      <c r="AN2656" s="50"/>
      <c r="AO2656" s="50"/>
      <c r="AP2656" s="138" t="str">
        <f>IF(NOT($AS2656=$AS2657),ROW(),"")</f>
        <v/>
      </c>
      <c r="AQ2656" s="20" t="str">
        <f>IF(NOT(AS2656=AS2657),AS2657,"")</f>
        <v/>
      </c>
      <c r="AR2656" s="20" t="str">
        <f>INDEX($AB$15:$AM$15,MATCH($AS2656,$AB$11:$AM$11,0))</f>
        <v>out</v>
      </c>
      <c r="AS2656" s="20" t="str">
        <f>LEFT(AT2656,4)</f>
        <v>2010</v>
      </c>
      <c r="AT2656" s="139" t="str">
        <f>LEFT(B2656,6)</f>
        <v>201005</v>
      </c>
    </row>
    <row r="2657" spans="2:46" x14ac:dyDescent="0.25">
      <c r="B2657" s="11">
        <f>'Market Data'!B2643</f>
        <v>20100519</v>
      </c>
      <c r="C2657" s="2">
        <f>'Market Data'!C2643</f>
        <v>6343.5</v>
      </c>
      <c r="D2657" s="2">
        <f>'Market Data'!D2643</f>
        <v>6388.5</v>
      </c>
      <c r="E2657" s="2">
        <f>'Market Data'!E2643</f>
        <v>6220.5</v>
      </c>
      <c r="F2657" s="12">
        <f>'Market Data'!F2643</f>
        <v>6276.5</v>
      </c>
      <c r="H2657" s="151">
        <f t="shared" si="395"/>
        <v>2639</v>
      </c>
      <c r="I2657" s="244">
        <f ca="1">IF($H2657&lt;($J$6+1),"",PFE(OFFSET($F2657,0,0,-$J$6)))</f>
        <v>3.4742950069115118E-2</v>
      </c>
      <c r="J2657" s="19"/>
      <c r="K2657" s="139" t="str">
        <f t="shared" ca="1" si="396"/>
        <v>Long</v>
      </c>
      <c r="L2657" s="243" t="e">
        <f t="shared" ca="1" si="391"/>
        <v>#N/A</v>
      </c>
      <c r="M2657" s="242" t="e">
        <f t="shared" ca="1" si="392"/>
        <v>#N/A</v>
      </c>
      <c r="N2657" s="20"/>
      <c r="O2657" s="74">
        <f t="shared" ca="1" si="397"/>
        <v>1</v>
      </c>
      <c r="P2657" s="75">
        <f t="shared" ca="1" si="389"/>
        <v>0</v>
      </c>
      <c r="Q2657" s="76" t="str">
        <f t="shared" ca="1" si="393"/>
        <v/>
      </c>
      <c r="R2657" s="75"/>
      <c r="S2657" s="77">
        <f t="shared" ca="1" si="390"/>
        <v>1</v>
      </c>
      <c r="T2657" s="78"/>
      <c r="U2657" s="81">
        <f t="shared" ca="1" si="398"/>
        <v>-5145</v>
      </c>
      <c r="V2657" s="82">
        <f t="shared" ca="1" si="394"/>
        <v>256053.51999999961</v>
      </c>
      <c r="W2657" s="50"/>
      <c r="X2657" s="50"/>
      <c r="Y2657" s="50"/>
      <c r="Z2657" s="50"/>
      <c r="AA2657" s="50"/>
      <c r="AG2657" s="50"/>
      <c r="AH2657" s="50"/>
      <c r="AI2657" s="50"/>
      <c r="AJ2657" s="50"/>
      <c r="AK2657" s="50"/>
      <c r="AL2657" s="50"/>
      <c r="AM2657" s="50"/>
      <c r="AN2657" s="50"/>
      <c r="AO2657" s="50"/>
      <c r="AP2657" s="138" t="str">
        <f>IF(NOT($AS2657=$AS2658),ROW(),"")</f>
        <v/>
      </c>
      <c r="AQ2657" s="20" t="str">
        <f>IF(NOT(AS2657=AS2658),AS2658,"")</f>
        <v/>
      </c>
      <c r="AR2657" s="20" t="str">
        <f>INDEX($AB$15:$AM$15,MATCH($AS2657,$AB$11:$AM$11,0))</f>
        <v>out</v>
      </c>
      <c r="AS2657" s="20" t="str">
        <f>LEFT(AT2657,4)</f>
        <v>2010</v>
      </c>
      <c r="AT2657" s="139" t="str">
        <f>LEFT(B2657,6)</f>
        <v>201005</v>
      </c>
    </row>
    <row r="2658" spans="2:46" x14ac:dyDescent="0.25">
      <c r="B2658" s="11">
        <f>'Market Data'!B2644</f>
        <v>20100520</v>
      </c>
      <c r="C2658" s="2">
        <f>'Market Data'!C2644</f>
        <v>6259.5</v>
      </c>
      <c r="D2658" s="2">
        <f>'Market Data'!D2644</f>
        <v>6308</v>
      </c>
      <c r="E2658" s="2">
        <f>'Market Data'!E2644</f>
        <v>6042.5</v>
      </c>
      <c r="F2658" s="12">
        <f>'Market Data'!F2644</f>
        <v>6069.5</v>
      </c>
      <c r="H2658" s="151">
        <f t="shared" si="395"/>
        <v>2640</v>
      </c>
      <c r="I2658" s="244">
        <f ca="1">IF($H2658&lt;($J$6+1),"",PFE(OFFSET($F2658,0,0,-$J$6)))</f>
        <v>2.3917836091693911E-2</v>
      </c>
      <c r="J2658" s="19"/>
      <c r="K2658" s="139" t="str">
        <f t="shared" ca="1" si="396"/>
        <v>Long</v>
      </c>
      <c r="L2658" s="243" t="e">
        <f t="shared" ca="1" si="391"/>
        <v>#N/A</v>
      </c>
      <c r="M2658" s="242" t="e">
        <f t="shared" ca="1" si="392"/>
        <v>#N/A</v>
      </c>
      <c r="N2658" s="20"/>
      <c r="O2658" s="74">
        <f t="shared" ca="1" si="397"/>
        <v>1</v>
      </c>
      <c r="P2658" s="75">
        <f t="shared" ca="1" si="389"/>
        <v>0</v>
      </c>
      <c r="Q2658" s="76" t="str">
        <f t="shared" ca="1" si="393"/>
        <v/>
      </c>
      <c r="R2658" s="75"/>
      <c r="S2658" s="77">
        <f t="shared" ca="1" si="390"/>
        <v>1</v>
      </c>
      <c r="T2658" s="78"/>
      <c r="U2658" s="81">
        <f t="shared" ca="1" si="398"/>
        <v>-7245</v>
      </c>
      <c r="V2658" s="82">
        <f t="shared" ca="1" si="394"/>
        <v>248808.51999999961</v>
      </c>
      <c r="W2658" s="50"/>
      <c r="X2658" s="50"/>
      <c r="Y2658" s="50"/>
      <c r="Z2658" s="50"/>
      <c r="AA2658" s="50"/>
      <c r="AG2658" s="50"/>
      <c r="AH2658" s="50"/>
      <c r="AI2658" s="50"/>
      <c r="AJ2658" s="50"/>
      <c r="AK2658" s="50"/>
      <c r="AL2658" s="50"/>
      <c r="AM2658" s="50"/>
      <c r="AN2658" s="50"/>
      <c r="AO2658" s="50"/>
      <c r="AP2658" s="138" t="str">
        <f>IF(NOT($AS2658=$AS2659),ROW(),"")</f>
        <v/>
      </c>
      <c r="AQ2658" s="20" t="str">
        <f>IF(NOT(AS2658=AS2659),AS2659,"")</f>
        <v/>
      </c>
      <c r="AR2658" s="20" t="str">
        <f>INDEX($AB$15:$AM$15,MATCH($AS2658,$AB$11:$AM$11,0))</f>
        <v>out</v>
      </c>
      <c r="AS2658" s="20" t="str">
        <f>LEFT(AT2658,4)</f>
        <v>2010</v>
      </c>
      <c r="AT2658" s="139" t="str">
        <f>LEFT(B2658,6)</f>
        <v>201005</v>
      </c>
    </row>
    <row r="2659" spans="2:46" x14ac:dyDescent="0.25">
      <c r="B2659" s="11">
        <f>'Market Data'!B2645</f>
        <v>20100521</v>
      </c>
      <c r="C2659" s="2">
        <f>'Market Data'!C2645</f>
        <v>6091.5</v>
      </c>
      <c r="D2659" s="2">
        <f>'Market Data'!D2645</f>
        <v>6133.5</v>
      </c>
      <c r="E2659" s="2">
        <f>'Market Data'!E2645</f>
        <v>5948.5</v>
      </c>
      <c r="F2659" s="12">
        <f>'Market Data'!F2645</f>
        <v>6080.5</v>
      </c>
      <c r="H2659" s="151">
        <f t="shared" si="395"/>
        <v>2641</v>
      </c>
      <c r="I2659" s="244">
        <f ca="1">IF($H2659&lt;($J$6+1),"",PFE(OFFSET($F2659,0,0,-$J$6)))</f>
        <v>3.5330970204477889E-2</v>
      </c>
      <c r="J2659" s="19"/>
      <c r="K2659" s="139" t="str">
        <f t="shared" ca="1" si="396"/>
        <v>Long</v>
      </c>
      <c r="L2659" s="243" t="e">
        <f t="shared" ca="1" si="391"/>
        <v>#N/A</v>
      </c>
      <c r="M2659" s="242" t="e">
        <f t="shared" ca="1" si="392"/>
        <v>#N/A</v>
      </c>
      <c r="N2659" s="20"/>
      <c r="O2659" s="74">
        <f t="shared" ca="1" si="397"/>
        <v>1</v>
      </c>
      <c r="P2659" s="75">
        <f t="shared" ca="1" si="389"/>
        <v>0</v>
      </c>
      <c r="Q2659" s="76" t="str">
        <f t="shared" ca="1" si="393"/>
        <v/>
      </c>
      <c r="R2659" s="75"/>
      <c r="S2659" s="77">
        <f t="shared" ca="1" si="390"/>
        <v>1</v>
      </c>
      <c r="T2659" s="78"/>
      <c r="U2659" s="81">
        <f t="shared" ca="1" si="398"/>
        <v>385</v>
      </c>
      <c r="V2659" s="82">
        <f t="shared" ca="1" si="394"/>
        <v>249193.51999999961</v>
      </c>
      <c r="W2659" s="50"/>
      <c r="X2659" s="50"/>
      <c r="Y2659" s="50"/>
      <c r="Z2659" s="50"/>
      <c r="AA2659" s="50"/>
      <c r="AG2659" s="50"/>
      <c r="AH2659" s="50"/>
      <c r="AI2659" s="50"/>
      <c r="AJ2659" s="50"/>
      <c r="AK2659" s="50"/>
      <c r="AL2659" s="50"/>
      <c r="AM2659" s="50"/>
      <c r="AN2659" s="50"/>
      <c r="AO2659" s="50"/>
      <c r="AP2659" s="138" t="str">
        <f>IF(NOT($AS2659=$AS2660),ROW(),"")</f>
        <v/>
      </c>
      <c r="AQ2659" s="20" t="str">
        <f>IF(NOT(AS2659=AS2660),AS2660,"")</f>
        <v/>
      </c>
      <c r="AR2659" s="20" t="str">
        <f>INDEX($AB$15:$AM$15,MATCH($AS2659,$AB$11:$AM$11,0))</f>
        <v>out</v>
      </c>
      <c r="AS2659" s="20" t="str">
        <f>LEFT(AT2659,4)</f>
        <v>2010</v>
      </c>
      <c r="AT2659" s="139" t="str">
        <f>LEFT(B2659,6)</f>
        <v>201005</v>
      </c>
    </row>
    <row r="2660" spans="2:46" x14ac:dyDescent="0.25">
      <c r="B2660" s="11">
        <f>'Market Data'!B2646</f>
        <v>20100524</v>
      </c>
      <c r="C2660" s="2">
        <f>'Market Data'!C2646</f>
        <v>6079</v>
      </c>
      <c r="D2660" s="2">
        <f>'Market Data'!D2646</f>
        <v>6133</v>
      </c>
      <c r="E2660" s="2">
        <f>'Market Data'!E2646</f>
        <v>5994</v>
      </c>
      <c r="F2660" s="12">
        <f>'Market Data'!F2646</f>
        <v>6082</v>
      </c>
      <c r="H2660" s="151">
        <f t="shared" si="395"/>
        <v>2642</v>
      </c>
      <c r="I2660" s="244">
        <f ca="1">IF($H2660&lt;($J$6+1),"",PFE(OFFSET($F2660,0,0,-$J$6)))</f>
        <v>3.8819586366746713E-2</v>
      </c>
      <c r="J2660" s="19"/>
      <c r="K2660" s="139" t="str">
        <f t="shared" ca="1" si="396"/>
        <v>Long</v>
      </c>
      <c r="L2660" s="243" t="e">
        <f t="shared" ca="1" si="391"/>
        <v>#N/A</v>
      </c>
      <c r="M2660" s="242" t="e">
        <f t="shared" ca="1" si="392"/>
        <v>#N/A</v>
      </c>
      <c r="N2660" s="20"/>
      <c r="O2660" s="74">
        <f t="shared" ca="1" si="397"/>
        <v>1</v>
      </c>
      <c r="P2660" s="75">
        <f t="shared" ca="1" si="389"/>
        <v>0</v>
      </c>
      <c r="Q2660" s="76" t="str">
        <f t="shared" ca="1" si="393"/>
        <v/>
      </c>
      <c r="R2660" s="75"/>
      <c r="S2660" s="77">
        <f t="shared" ca="1" si="390"/>
        <v>1</v>
      </c>
      <c r="T2660" s="78"/>
      <c r="U2660" s="81">
        <f t="shared" ca="1" si="398"/>
        <v>52.5</v>
      </c>
      <c r="V2660" s="82">
        <f t="shared" ca="1" si="394"/>
        <v>249246.01999999961</v>
      </c>
      <c r="W2660" s="50"/>
      <c r="X2660" s="50"/>
      <c r="Y2660" s="50"/>
      <c r="Z2660" s="50"/>
      <c r="AA2660" s="50"/>
      <c r="AG2660" s="50"/>
      <c r="AH2660" s="50"/>
      <c r="AI2660" s="50"/>
      <c r="AJ2660" s="50"/>
      <c r="AK2660" s="50"/>
      <c r="AL2660" s="50"/>
      <c r="AM2660" s="50"/>
      <c r="AN2660" s="50"/>
      <c r="AO2660" s="50"/>
      <c r="AP2660" s="138" t="str">
        <f>IF(NOT($AS2660=$AS2661),ROW(),"")</f>
        <v/>
      </c>
      <c r="AQ2660" s="20" t="str">
        <f>IF(NOT(AS2660=AS2661),AS2661,"")</f>
        <v/>
      </c>
      <c r="AR2660" s="20" t="str">
        <f>INDEX($AB$15:$AM$15,MATCH($AS2660,$AB$11:$AM$11,0))</f>
        <v>out</v>
      </c>
      <c r="AS2660" s="20" t="str">
        <f>LEFT(AT2660,4)</f>
        <v>2010</v>
      </c>
      <c r="AT2660" s="139" t="str">
        <f>LEFT(B2660,6)</f>
        <v>201005</v>
      </c>
    </row>
    <row r="2661" spans="2:46" x14ac:dyDescent="0.25">
      <c r="B2661" s="11">
        <f>'Market Data'!B2647</f>
        <v>20100525</v>
      </c>
      <c r="C2661" s="2">
        <f>'Market Data'!C2647</f>
        <v>5919</v>
      </c>
      <c r="D2661" s="2">
        <f>'Market Data'!D2647</f>
        <v>5963</v>
      </c>
      <c r="E2661" s="2">
        <f>'Market Data'!E2647</f>
        <v>5868.5</v>
      </c>
      <c r="F2661" s="12">
        <f>'Market Data'!F2647</f>
        <v>5945</v>
      </c>
      <c r="H2661" s="151">
        <f t="shared" si="395"/>
        <v>2643</v>
      </c>
      <c r="I2661" s="244">
        <f ca="1">IF($H2661&lt;($J$6+1),"",PFE(OFFSET($F2661,0,0,-$J$6)))</f>
        <v>-1.6881777880679676E-2</v>
      </c>
      <c r="J2661" s="19"/>
      <c r="K2661" s="139" t="str">
        <f t="shared" ca="1" si="396"/>
        <v>Short</v>
      </c>
      <c r="L2661" s="243" t="e">
        <f t="shared" ca="1" si="391"/>
        <v>#N/A</v>
      </c>
      <c r="M2661" s="242">
        <f t="shared" ca="1" si="392"/>
        <v>5945</v>
      </c>
      <c r="N2661" s="20"/>
      <c r="O2661" s="74">
        <f t="shared" ca="1" si="397"/>
        <v>-1</v>
      </c>
      <c r="P2661" s="75">
        <f t="shared" ca="1" si="389"/>
        <v>-2</v>
      </c>
      <c r="Q2661" s="76" t="str">
        <f t="shared" ca="1" si="393"/>
        <v>Fill</v>
      </c>
      <c r="R2661" s="75"/>
      <c r="S2661" s="77">
        <f t="shared" ca="1" si="390"/>
        <v>1</v>
      </c>
      <c r="T2661" s="78"/>
      <c r="U2661" s="81">
        <f t="shared" ca="1" si="398"/>
        <v>-4795</v>
      </c>
      <c r="V2661" s="82">
        <f t="shared" ca="1" si="394"/>
        <v>244451.01999999961</v>
      </c>
      <c r="W2661" s="50"/>
      <c r="X2661" s="50"/>
      <c r="Y2661" s="50"/>
      <c r="Z2661" s="50"/>
      <c r="AA2661" s="50"/>
      <c r="AG2661" s="50"/>
      <c r="AH2661" s="50"/>
      <c r="AI2661" s="50"/>
      <c r="AJ2661" s="50"/>
      <c r="AK2661" s="50"/>
      <c r="AL2661" s="50"/>
      <c r="AM2661" s="50"/>
      <c r="AN2661" s="50"/>
      <c r="AO2661" s="50"/>
      <c r="AP2661" s="138" t="str">
        <f>IF(NOT($AS2661=$AS2662),ROW(),"")</f>
        <v/>
      </c>
      <c r="AQ2661" s="20" t="str">
        <f>IF(NOT(AS2661=AS2662),AS2662,"")</f>
        <v/>
      </c>
      <c r="AR2661" s="20" t="str">
        <f>INDEX($AB$15:$AM$15,MATCH($AS2661,$AB$11:$AM$11,0))</f>
        <v>out</v>
      </c>
      <c r="AS2661" s="20" t="str">
        <f>LEFT(AT2661,4)</f>
        <v>2010</v>
      </c>
      <c r="AT2661" s="139" t="str">
        <f>LEFT(B2661,6)</f>
        <v>201005</v>
      </c>
    </row>
    <row r="2662" spans="2:46" x14ac:dyDescent="0.25">
      <c r="B2662" s="11">
        <f>'Market Data'!B2648</f>
        <v>20100526</v>
      </c>
      <c r="C2662" s="2">
        <f>'Market Data'!C2648</f>
        <v>5982.5</v>
      </c>
      <c r="D2662" s="2">
        <f>'Market Data'!D2648</f>
        <v>6090.5</v>
      </c>
      <c r="E2662" s="2">
        <f>'Market Data'!E2648</f>
        <v>5980</v>
      </c>
      <c r="F2662" s="12">
        <f>'Market Data'!F2648</f>
        <v>6030</v>
      </c>
      <c r="H2662" s="151">
        <f t="shared" si="395"/>
        <v>2644</v>
      </c>
      <c r="I2662" s="244">
        <f ca="1">IF($H2662&lt;($J$6+1),"",PFE(OFFSET($F2662,0,0,-$J$6)))</f>
        <v>2.9981690827706402E-2</v>
      </c>
      <c r="J2662" s="19"/>
      <c r="K2662" s="139" t="str">
        <f t="shared" ca="1" si="396"/>
        <v>Long</v>
      </c>
      <c r="L2662" s="243">
        <f t="shared" ca="1" si="391"/>
        <v>6030</v>
      </c>
      <c r="M2662" s="242" t="e">
        <f t="shared" ca="1" si="392"/>
        <v>#N/A</v>
      </c>
      <c r="N2662" s="20"/>
      <c r="O2662" s="74">
        <f t="shared" ca="1" si="397"/>
        <v>1</v>
      </c>
      <c r="P2662" s="75">
        <f t="shared" ca="1" si="389"/>
        <v>2</v>
      </c>
      <c r="Q2662" s="76" t="str">
        <f t="shared" ca="1" si="393"/>
        <v>Fill</v>
      </c>
      <c r="R2662" s="75"/>
      <c r="S2662" s="77">
        <f t="shared" ca="1" si="390"/>
        <v>-1</v>
      </c>
      <c r="T2662" s="78"/>
      <c r="U2662" s="81">
        <f t="shared" ca="1" si="398"/>
        <v>-531.92000000000007</v>
      </c>
      <c r="V2662" s="82">
        <f t="shared" ca="1" si="394"/>
        <v>243919.0999999996</v>
      </c>
      <c r="W2662" s="50"/>
      <c r="X2662" s="50"/>
      <c r="Y2662" s="50"/>
      <c r="Z2662" s="50"/>
      <c r="AA2662" s="50"/>
      <c r="AG2662" s="50"/>
      <c r="AH2662" s="50"/>
      <c r="AI2662" s="50"/>
      <c r="AJ2662" s="50"/>
      <c r="AK2662" s="50"/>
      <c r="AL2662" s="50"/>
      <c r="AM2662" s="50"/>
      <c r="AN2662" s="50"/>
      <c r="AO2662" s="50"/>
      <c r="AP2662" s="138" t="str">
        <f>IF(NOT($AS2662=$AS2663),ROW(),"")</f>
        <v/>
      </c>
      <c r="AQ2662" s="20" t="str">
        <f>IF(NOT(AS2662=AS2663),AS2663,"")</f>
        <v/>
      </c>
      <c r="AR2662" s="20" t="str">
        <f>INDEX($AB$15:$AM$15,MATCH($AS2662,$AB$11:$AM$11,0))</f>
        <v>out</v>
      </c>
      <c r="AS2662" s="20" t="str">
        <f>LEFT(AT2662,4)</f>
        <v>2010</v>
      </c>
      <c r="AT2662" s="139" t="str">
        <f>LEFT(B2662,6)</f>
        <v>201005</v>
      </c>
    </row>
    <row r="2663" spans="2:46" x14ac:dyDescent="0.25">
      <c r="B2663" s="11">
        <f>'Market Data'!B2649</f>
        <v>20100527</v>
      </c>
      <c r="C2663" s="2">
        <f>'Market Data'!C2649</f>
        <v>6013</v>
      </c>
      <c r="D2663" s="2">
        <f>'Market Data'!D2649</f>
        <v>6217.5</v>
      </c>
      <c r="E2663" s="2">
        <f>'Market Data'!E2649</f>
        <v>6012.5</v>
      </c>
      <c r="F2663" s="12">
        <f>'Market Data'!F2649</f>
        <v>6190.5</v>
      </c>
      <c r="H2663" s="151">
        <f t="shared" si="395"/>
        <v>2645</v>
      </c>
      <c r="I2663" s="244">
        <f ca="1">IF($H2663&lt;($J$6+1),"",PFE(OFFSET($F2663,0,0,-$J$6)))</f>
        <v>7.1337944407939446E-2</v>
      </c>
      <c r="J2663" s="19"/>
      <c r="K2663" s="139" t="str">
        <f t="shared" ca="1" si="396"/>
        <v>Long</v>
      </c>
      <c r="L2663" s="243" t="e">
        <f t="shared" ca="1" si="391"/>
        <v>#N/A</v>
      </c>
      <c r="M2663" s="242" t="e">
        <f t="shared" ca="1" si="392"/>
        <v>#N/A</v>
      </c>
      <c r="N2663" s="20"/>
      <c r="O2663" s="74">
        <f t="shared" ca="1" si="397"/>
        <v>1</v>
      </c>
      <c r="P2663" s="75">
        <f t="shared" ca="1" si="389"/>
        <v>0</v>
      </c>
      <c r="Q2663" s="76" t="str">
        <f t="shared" ca="1" si="393"/>
        <v/>
      </c>
      <c r="R2663" s="75"/>
      <c r="S2663" s="77">
        <f t="shared" ca="1" si="390"/>
        <v>1</v>
      </c>
      <c r="T2663" s="78"/>
      <c r="U2663" s="81">
        <f t="shared" ca="1" si="398"/>
        <v>6625.58</v>
      </c>
      <c r="V2663" s="82">
        <f t="shared" ca="1" si="394"/>
        <v>250544.67999999959</v>
      </c>
      <c r="W2663" s="50"/>
      <c r="X2663" s="50"/>
      <c r="Y2663" s="50"/>
      <c r="Z2663" s="50"/>
      <c r="AA2663" s="50"/>
      <c r="AG2663" s="50"/>
      <c r="AH2663" s="50"/>
      <c r="AI2663" s="50"/>
      <c r="AJ2663" s="50"/>
      <c r="AK2663" s="50"/>
      <c r="AL2663" s="50"/>
      <c r="AM2663" s="50"/>
      <c r="AN2663" s="50"/>
      <c r="AO2663" s="50"/>
      <c r="AP2663" s="138" t="str">
        <f>IF(NOT($AS2663=$AS2664),ROW(),"")</f>
        <v/>
      </c>
      <c r="AQ2663" s="20" t="str">
        <f>IF(NOT(AS2663=AS2664),AS2664,"")</f>
        <v/>
      </c>
      <c r="AR2663" s="20" t="str">
        <f>INDEX($AB$15:$AM$15,MATCH($AS2663,$AB$11:$AM$11,0))</f>
        <v>out</v>
      </c>
      <c r="AS2663" s="20" t="str">
        <f>LEFT(AT2663,4)</f>
        <v>2010</v>
      </c>
      <c r="AT2663" s="139" t="str">
        <f>LEFT(B2663,6)</f>
        <v>201005</v>
      </c>
    </row>
    <row r="2664" spans="2:46" x14ac:dyDescent="0.25">
      <c r="B2664" s="11">
        <f>'Market Data'!B2650</f>
        <v>20100528</v>
      </c>
      <c r="C2664" s="2">
        <f>'Market Data'!C2650</f>
        <v>6209.5</v>
      </c>
      <c r="D2664" s="2">
        <f>'Market Data'!D2650</f>
        <v>6242.5</v>
      </c>
      <c r="E2664" s="2">
        <f>'Market Data'!E2650</f>
        <v>6151</v>
      </c>
      <c r="F2664" s="12">
        <f>'Market Data'!F2650</f>
        <v>6182.5</v>
      </c>
      <c r="H2664" s="151">
        <f t="shared" si="395"/>
        <v>2646</v>
      </c>
      <c r="I2664" s="244">
        <f ca="1">IF($H2664&lt;($J$6+1),"",PFE(OFFSET($F2664,0,0,-$J$6)))</f>
        <v>6.1683154734312712E-2</v>
      </c>
      <c r="J2664" s="19"/>
      <c r="K2664" s="139" t="str">
        <f t="shared" ca="1" si="396"/>
        <v>Long</v>
      </c>
      <c r="L2664" s="243" t="e">
        <f t="shared" ca="1" si="391"/>
        <v>#N/A</v>
      </c>
      <c r="M2664" s="242" t="e">
        <f t="shared" ca="1" si="392"/>
        <v>#N/A</v>
      </c>
      <c r="N2664" s="20"/>
      <c r="O2664" s="74">
        <f t="shared" ca="1" si="397"/>
        <v>1</v>
      </c>
      <c r="P2664" s="75">
        <f t="shared" ca="1" si="389"/>
        <v>0</v>
      </c>
      <c r="Q2664" s="76" t="str">
        <f t="shared" ca="1" si="393"/>
        <v/>
      </c>
      <c r="R2664" s="75"/>
      <c r="S2664" s="77">
        <f t="shared" ca="1" si="390"/>
        <v>1</v>
      </c>
      <c r="T2664" s="78"/>
      <c r="U2664" s="81">
        <f t="shared" ca="1" si="398"/>
        <v>-280</v>
      </c>
      <c r="V2664" s="82">
        <f t="shared" ca="1" si="394"/>
        <v>250264.67999999959</v>
      </c>
      <c r="W2664" s="50"/>
      <c r="X2664" s="50"/>
      <c r="Y2664" s="50"/>
      <c r="Z2664" s="50"/>
      <c r="AA2664" s="50"/>
      <c r="AG2664" s="50"/>
      <c r="AH2664" s="50"/>
      <c r="AI2664" s="50"/>
      <c r="AJ2664" s="50"/>
      <c r="AK2664" s="50"/>
      <c r="AL2664" s="50"/>
      <c r="AM2664" s="50"/>
      <c r="AN2664" s="50"/>
      <c r="AO2664" s="50"/>
      <c r="AP2664" s="138" t="str">
        <f>IF(NOT($AS2664=$AS2665),ROW(),"")</f>
        <v/>
      </c>
      <c r="AQ2664" s="20" t="str">
        <f>IF(NOT(AS2664=AS2665),AS2665,"")</f>
        <v/>
      </c>
      <c r="AR2664" s="20" t="str">
        <f>INDEX($AB$15:$AM$15,MATCH($AS2664,$AB$11:$AM$11,0))</f>
        <v>out</v>
      </c>
      <c r="AS2664" s="20" t="str">
        <f>LEFT(AT2664,4)</f>
        <v>2010</v>
      </c>
      <c r="AT2664" s="139" t="str">
        <f>LEFT(B2664,6)</f>
        <v>201005</v>
      </c>
    </row>
    <row r="2665" spans="2:46" x14ac:dyDescent="0.25">
      <c r="B2665" s="11">
        <f>'Market Data'!B2651</f>
        <v>20100531</v>
      </c>
      <c r="C2665" s="2">
        <f>'Market Data'!C2651</f>
        <v>6228</v>
      </c>
      <c r="D2665" s="2">
        <f>'Market Data'!D2651</f>
        <v>6256.5</v>
      </c>
      <c r="E2665" s="2">
        <f>'Market Data'!E2651</f>
        <v>6192</v>
      </c>
      <c r="F2665" s="12">
        <f>'Market Data'!F2651</f>
        <v>6223.5</v>
      </c>
      <c r="H2665" s="151">
        <f t="shared" si="395"/>
        <v>2647</v>
      </c>
      <c r="I2665" s="244">
        <f ca="1">IF($H2665&lt;($J$6+1),"",PFE(OFFSET($F2665,0,0,-$J$6)))</f>
        <v>6.3291022872668884E-2</v>
      </c>
      <c r="J2665" s="19"/>
      <c r="K2665" s="139" t="str">
        <f t="shared" ca="1" si="396"/>
        <v>Long</v>
      </c>
      <c r="L2665" s="243" t="e">
        <f t="shared" ca="1" si="391"/>
        <v>#N/A</v>
      </c>
      <c r="M2665" s="242" t="e">
        <f t="shared" ca="1" si="392"/>
        <v>#N/A</v>
      </c>
      <c r="N2665" s="20"/>
      <c r="O2665" s="74">
        <f t="shared" ca="1" si="397"/>
        <v>1</v>
      </c>
      <c r="P2665" s="75">
        <f t="shared" ca="1" si="389"/>
        <v>0</v>
      </c>
      <c r="Q2665" s="76" t="str">
        <f t="shared" ca="1" si="393"/>
        <v/>
      </c>
      <c r="R2665" s="75"/>
      <c r="S2665" s="77">
        <f t="shared" ca="1" si="390"/>
        <v>1</v>
      </c>
      <c r="T2665" s="78"/>
      <c r="U2665" s="81">
        <f t="shared" ca="1" si="398"/>
        <v>1435</v>
      </c>
      <c r="V2665" s="82">
        <f t="shared" ca="1" si="394"/>
        <v>251699.67999999959</v>
      </c>
      <c r="W2665" s="50"/>
      <c r="X2665" s="50"/>
      <c r="Y2665" s="50"/>
      <c r="Z2665" s="50"/>
      <c r="AA2665" s="50"/>
      <c r="AG2665" s="50"/>
      <c r="AH2665" s="50"/>
      <c r="AI2665" s="50"/>
      <c r="AJ2665" s="50"/>
      <c r="AK2665" s="50"/>
      <c r="AL2665" s="50"/>
      <c r="AM2665" s="50"/>
      <c r="AN2665" s="50"/>
      <c r="AO2665" s="50"/>
      <c r="AP2665" s="138" t="str">
        <f>IF(NOT($AS2665=$AS2666),ROW(),"")</f>
        <v/>
      </c>
      <c r="AQ2665" s="20" t="str">
        <f>IF(NOT(AS2665=AS2666),AS2666,"")</f>
        <v/>
      </c>
      <c r="AR2665" s="20" t="str">
        <f>INDEX($AB$15:$AM$15,MATCH($AS2665,$AB$11:$AM$11,0))</f>
        <v>out</v>
      </c>
      <c r="AS2665" s="20" t="str">
        <f>LEFT(AT2665,4)</f>
        <v>2010</v>
      </c>
      <c r="AT2665" s="139" t="str">
        <f>LEFT(B2665,6)</f>
        <v>201005</v>
      </c>
    </row>
    <row r="2666" spans="2:46" x14ac:dyDescent="0.25">
      <c r="B2666" s="11">
        <f>'Market Data'!B2652</f>
        <v>20100601</v>
      </c>
      <c r="C2666" s="2">
        <f>'Market Data'!C2652</f>
        <v>6194.5</v>
      </c>
      <c r="D2666" s="2">
        <f>'Market Data'!D2652</f>
        <v>6273.5</v>
      </c>
      <c r="E2666" s="2">
        <f>'Market Data'!E2652</f>
        <v>6092.5</v>
      </c>
      <c r="F2666" s="12">
        <f>'Market Data'!F2652</f>
        <v>6220</v>
      </c>
      <c r="H2666" s="151">
        <f t="shared" si="395"/>
        <v>2648</v>
      </c>
      <c r="I2666" s="244">
        <f ca="1">IF($H2666&lt;($J$6+1),"",PFE(OFFSET($F2666,0,0,-$J$6)))</f>
        <v>4.9871753791582679E-2</v>
      </c>
      <c r="J2666" s="19"/>
      <c r="K2666" s="139" t="str">
        <f t="shared" ca="1" si="396"/>
        <v>Long</v>
      </c>
      <c r="L2666" s="243" t="e">
        <f t="shared" ca="1" si="391"/>
        <v>#N/A</v>
      </c>
      <c r="M2666" s="242" t="e">
        <f t="shared" ca="1" si="392"/>
        <v>#N/A</v>
      </c>
      <c r="N2666" s="20"/>
      <c r="O2666" s="74">
        <f t="shared" ca="1" si="397"/>
        <v>1</v>
      </c>
      <c r="P2666" s="75">
        <f t="shared" ca="1" si="389"/>
        <v>0</v>
      </c>
      <c r="Q2666" s="76" t="str">
        <f t="shared" ca="1" si="393"/>
        <v/>
      </c>
      <c r="R2666" s="75"/>
      <c r="S2666" s="77">
        <f t="shared" ca="1" si="390"/>
        <v>1</v>
      </c>
      <c r="T2666" s="78"/>
      <c r="U2666" s="81">
        <f t="shared" ca="1" si="398"/>
        <v>-122.5</v>
      </c>
      <c r="V2666" s="82">
        <f t="shared" ca="1" si="394"/>
        <v>251577.17999999959</v>
      </c>
      <c r="W2666" s="50"/>
      <c r="X2666" s="50"/>
      <c r="Y2666" s="50"/>
      <c r="Z2666" s="50"/>
      <c r="AA2666" s="50"/>
      <c r="AG2666" s="50"/>
      <c r="AH2666" s="50"/>
      <c r="AI2666" s="50"/>
      <c r="AJ2666" s="50"/>
      <c r="AK2666" s="50"/>
      <c r="AL2666" s="50"/>
      <c r="AM2666" s="50"/>
      <c r="AN2666" s="50"/>
      <c r="AO2666" s="50"/>
      <c r="AP2666" s="138" t="str">
        <f>IF(NOT($AS2666=$AS2667),ROW(),"")</f>
        <v/>
      </c>
      <c r="AQ2666" s="20" t="str">
        <f>IF(NOT(AS2666=AS2667),AS2667,"")</f>
        <v/>
      </c>
      <c r="AR2666" s="20" t="str">
        <f>INDEX($AB$15:$AM$15,MATCH($AS2666,$AB$11:$AM$11,0))</f>
        <v>out</v>
      </c>
      <c r="AS2666" s="20" t="str">
        <f>LEFT(AT2666,4)</f>
        <v>2010</v>
      </c>
      <c r="AT2666" s="139" t="str">
        <f>LEFT(B2666,6)</f>
        <v>201006</v>
      </c>
    </row>
    <row r="2667" spans="2:46" x14ac:dyDescent="0.25">
      <c r="B2667" s="11">
        <f>'Market Data'!B2653</f>
        <v>20100602</v>
      </c>
      <c r="C2667" s="2">
        <f>'Market Data'!C2653</f>
        <v>6181.5</v>
      </c>
      <c r="D2667" s="2">
        <f>'Market Data'!D2653</f>
        <v>6259.5</v>
      </c>
      <c r="E2667" s="2">
        <f>'Market Data'!E2653</f>
        <v>6128.5</v>
      </c>
      <c r="F2667" s="12">
        <f>'Market Data'!F2653</f>
        <v>6250</v>
      </c>
      <c r="H2667" s="151">
        <f t="shared" si="395"/>
        <v>2649</v>
      </c>
      <c r="I2667" s="244">
        <f ca="1">IF($H2667&lt;($J$6+1),"",PFE(OFFSET($F2667,0,0,-$J$6)))</f>
        <v>6.2886055044187913E-2</v>
      </c>
      <c r="J2667" s="19"/>
      <c r="K2667" s="139" t="str">
        <f t="shared" ca="1" si="396"/>
        <v>Long</v>
      </c>
      <c r="L2667" s="243" t="e">
        <f t="shared" ca="1" si="391"/>
        <v>#N/A</v>
      </c>
      <c r="M2667" s="242" t="e">
        <f t="shared" ca="1" si="392"/>
        <v>#N/A</v>
      </c>
      <c r="N2667" s="20"/>
      <c r="O2667" s="74">
        <f t="shared" ca="1" si="397"/>
        <v>1</v>
      </c>
      <c r="P2667" s="75">
        <f t="shared" ca="1" si="389"/>
        <v>0</v>
      </c>
      <c r="Q2667" s="76" t="str">
        <f t="shared" ca="1" si="393"/>
        <v/>
      </c>
      <c r="R2667" s="75"/>
      <c r="S2667" s="77">
        <f t="shared" ca="1" si="390"/>
        <v>1</v>
      </c>
      <c r="T2667" s="78"/>
      <c r="U2667" s="81">
        <f t="shared" ca="1" si="398"/>
        <v>1050</v>
      </c>
      <c r="V2667" s="82">
        <f t="shared" ca="1" si="394"/>
        <v>252627.17999999959</v>
      </c>
      <c r="W2667" s="50"/>
      <c r="X2667" s="50"/>
      <c r="Y2667" s="50"/>
      <c r="Z2667" s="50"/>
      <c r="AA2667" s="50"/>
      <c r="AG2667" s="50"/>
      <c r="AH2667" s="50"/>
      <c r="AI2667" s="50"/>
      <c r="AJ2667" s="50"/>
      <c r="AK2667" s="50"/>
      <c r="AL2667" s="50"/>
      <c r="AM2667" s="50"/>
      <c r="AN2667" s="50"/>
      <c r="AO2667" s="50"/>
      <c r="AP2667" s="138" t="str">
        <f>IF(NOT($AS2667=$AS2668),ROW(),"")</f>
        <v/>
      </c>
      <c r="AQ2667" s="20" t="str">
        <f>IF(NOT(AS2667=AS2668),AS2668,"")</f>
        <v/>
      </c>
      <c r="AR2667" s="20" t="str">
        <f>INDEX($AB$15:$AM$15,MATCH($AS2667,$AB$11:$AM$11,0))</f>
        <v>out</v>
      </c>
      <c r="AS2667" s="20" t="str">
        <f>LEFT(AT2667,4)</f>
        <v>2010</v>
      </c>
      <c r="AT2667" s="139" t="str">
        <f>LEFT(B2667,6)</f>
        <v>201006</v>
      </c>
    </row>
    <row r="2668" spans="2:46" x14ac:dyDescent="0.25">
      <c r="B2668" s="11">
        <f>'Market Data'!B2654</f>
        <v>20100603</v>
      </c>
      <c r="C2668" s="2">
        <f>'Market Data'!C2654</f>
        <v>6330.5</v>
      </c>
      <c r="D2668" s="2">
        <f>'Market Data'!D2654</f>
        <v>6365</v>
      </c>
      <c r="E2668" s="2">
        <f>'Market Data'!E2654</f>
        <v>6289</v>
      </c>
      <c r="F2668" s="12">
        <f>'Market Data'!F2654</f>
        <v>6304</v>
      </c>
      <c r="H2668" s="151">
        <f t="shared" si="395"/>
        <v>2650</v>
      </c>
      <c r="I2668" s="244">
        <f ca="1">IF($H2668&lt;($J$6+1),"",PFE(OFFSET($F2668,0,0,-$J$6)))</f>
        <v>0.10297172191125463</v>
      </c>
      <c r="J2668" s="19"/>
      <c r="K2668" s="139" t="str">
        <f t="shared" ca="1" si="396"/>
        <v>Long</v>
      </c>
      <c r="L2668" s="243" t="e">
        <f t="shared" ca="1" si="391"/>
        <v>#N/A</v>
      </c>
      <c r="M2668" s="242" t="e">
        <f t="shared" ca="1" si="392"/>
        <v>#N/A</v>
      </c>
      <c r="N2668" s="20"/>
      <c r="O2668" s="74">
        <f t="shared" ca="1" si="397"/>
        <v>1</v>
      </c>
      <c r="P2668" s="75">
        <f t="shared" ca="1" si="389"/>
        <v>0</v>
      </c>
      <c r="Q2668" s="76" t="str">
        <f t="shared" ca="1" si="393"/>
        <v/>
      </c>
      <c r="R2668" s="75"/>
      <c r="S2668" s="77">
        <f t="shared" ca="1" si="390"/>
        <v>1</v>
      </c>
      <c r="T2668" s="78"/>
      <c r="U2668" s="81">
        <f t="shared" ca="1" si="398"/>
        <v>1890</v>
      </c>
      <c r="V2668" s="82">
        <f t="shared" ca="1" si="394"/>
        <v>254517.17999999959</v>
      </c>
      <c r="W2668" s="50"/>
      <c r="X2668" s="50"/>
      <c r="Y2668" s="50"/>
      <c r="Z2668" s="50"/>
      <c r="AA2668" s="50"/>
      <c r="AG2668" s="50"/>
      <c r="AH2668" s="50"/>
      <c r="AI2668" s="50"/>
      <c r="AJ2668" s="50"/>
      <c r="AK2668" s="50"/>
      <c r="AL2668" s="50"/>
      <c r="AM2668" s="50"/>
      <c r="AN2668" s="50"/>
      <c r="AO2668" s="50"/>
      <c r="AP2668" s="138" t="str">
        <f>IF(NOT($AS2668=$AS2669),ROW(),"")</f>
        <v/>
      </c>
      <c r="AQ2668" s="20" t="str">
        <f>IF(NOT(AS2668=AS2669),AS2669,"")</f>
        <v/>
      </c>
      <c r="AR2668" s="20" t="str">
        <f>INDEX($AB$15:$AM$15,MATCH($AS2668,$AB$11:$AM$11,0))</f>
        <v>out</v>
      </c>
      <c r="AS2668" s="20" t="str">
        <f>LEFT(AT2668,4)</f>
        <v>2010</v>
      </c>
      <c r="AT2668" s="139" t="str">
        <f>LEFT(B2668,6)</f>
        <v>201006</v>
      </c>
    </row>
    <row r="2669" spans="2:46" x14ac:dyDescent="0.25">
      <c r="B2669" s="11">
        <f>'Market Data'!B2655</f>
        <v>20100604</v>
      </c>
      <c r="C2669" s="2">
        <f>'Market Data'!C2655</f>
        <v>6316</v>
      </c>
      <c r="D2669" s="2">
        <f>'Market Data'!D2655</f>
        <v>6376</v>
      </c>
      <c r="E2669" s="2">
        <f>'Market Data'!E2655</f>
        <v>6173.5</v>
      </c>
      <c r="F2669" s="12">
        <f>'Market Data'!F2655</f>
        <v>6201</v>
      </c>
      <c r="H2669" s="151">
        <f t="shared" si="395"/>
        <v>2651</v>
      </c>
      <c r="I2669" s="244">
        <f ca="1">IF($H2669&lt;($J$6+1),"",PFE(OFFSET($F2669,0,0,-$J$6)))</f>
        <v>0.10252671206755289</v>
      </c>
      <c r="J2669" s="19"/>
      <c r="K2669" s="139" t="str">
        <f t="shared" ca="1" si="396"/>
        <v>Long</v>
      </c>
      <c r="L2669" s="243" t="e">
        <f t="shared" ca="1" si="391"/>
        <v>#N/A</v>
      </c>
      <c r="M2669" s="242" t="e">
        <f t="shared" ca="1" si="392"/>
        <v>#N/A</v>
      </c>
      <c r="N2669" s="20"/>
      <c r="O2669" s="74">
        <f t="shared" ca="1" si="397"/>
        <v>1</v>
      </c>
      <c r="P2669" s="75">
        <f t="shared" ca="1" si="389"/>
        <v>0</v>
      </c>
      <c r="Q2669" s="76" t="str">
        <f t="shared" ca="1" si="393"/>
        <v/>
      </c>
      <c r="R2669" s="75"/>
      <c r="S2669" s="77">
        <f t="shared" ca="1" si="390"/>
        <v>1</v>
      </c>
      <c r="T2669" s="78"/>
      <c r="U2669" s="81">
        <f t="shared" ca="1" si="398"/>
        <v>-3605</v>
      </c>
      <c r="V2669" s="82">
        <f t="shared" ca="1" si="394"/>
        <v>250912.17999999959</v>
      </c>
      <c r="W2669" s="50"/>
      <c r="X2669" s="50"/>
      <c r="Y2669" s="50"/>
      <c r="Z2669" s="50"/>
      <c r="AA2669" s="50"/>
      <c r="AG2669" s="50"/>
      <c r="AH2669" s="50"/>
      <c r="AI2669" s="50"/>
      <c r="AJ2669" s="50"/>
      <c r="AK2669" s="50"/>
      <c r="AL2669" s="50"/>
      <c r="AM2669" s="50"/>
      <c r="AN2669" s="50"/>
      <c r="AO2669" s="50"/>
      <c r="AP2669" s="138" t="str">
        <f>IF(NOT($AS2669=$AS2670),ROW(),"")</f>
        <v/>
      </c>
      <c r="AQ2669" s="20" t="str">
        <f>IF(NOT(AS2669=AS2670),AS2670,"")</f>
        <v/>
      </c>
      <c r="AR2669" s="20" t="str">
        <f>INDEX($AB$15:$AM$15,MATCH($AS2669,$AB$11:$AM$11,0))</f>
        <v>out</v>
      </c>
      <c r="AS2669" s="20" t="str">
        <f>LEFT(AT2669,4)</f>
        <v>2010</v>
      </c>
      <c r="AT2669" s="139" t="str">
        <f>LEFT(B2669,6)</f>
        <v>201006</v>
      </c>
    </row>
    <row r="2670" spans="2:46" x14ac:dyDescent="0.25">
      <c r="B2670" s="11">
        <f>'Market Data'!B2656</f>
        <v>20100607</v>
      </c>
      <c r="C2670" s="2">
        <f>'Market Data'!C2656</f>
        <v>6122</v>
      </c>
      <c r="D2670" s="2">
        <f>'Market Data'!D2656</f>
        <v>6216.5</v>
      </c>
      <c r="E2670" s="2">
        <f>'Market Data'!E2656</f>
        <v>6091.5</v>
      </c>
      <c r="F2670" s="12">
        <f>'Market Data'!F2656</f>
        <v>6180</v>
      </c>
      <c r="H2670" s="151">
        <f t="shared" si="395"/>
        <v>2652</v>
      </c>
      <c r="I2670" s="244">
        <f ca="1">IF($H2670&lt;($J$6+1),"",PFE(OFFSET($F2670,0,0,-$J$6)))</f>
        <v>9.0429749125494036E-2</v>
      </c>
      <c r="J2670" s="19"/>
      <c r="K2670" s="139" t="str">
        <f t="shared" ca="1" si="396"/>
        <v>Long</v>
      </c>
      <c r="L2670" s="243" t="e">
        <f t="shared" ca="1" si="391"/>
        <v>#N/A</v>
      </c>
      <c r="M2670" s="242" t="e">
        <f t="shared" ca="1" si="392"/>
        <v>#N/A</v>
      </c>
      <c r="N2670" s="20"/>
      <c r="O2670" s="74">
        <f t="shared" ca="1" si="397"/>
        <v>1</v>
      </c>
      <c r="P2670" s="75">
        <f t="shared" ca="1" si="389"/>
        <v>0</v>
      </c>
      <c r="Q2670" s="76" t="str">
        <f t="shared" ca="1" si="393"/>
        <v/>
      </c>
      <c r="R2670" s="75"/>
      <c r="S2670" s="77">
        <f t="shared" ca="1" si="390"/>
        <v>1</v>
      </c>
      <c r="T2670" s="78"/>
      <c r="U2670" s="81">
        <f t="shared" ca="1" si="398"/>
        <v>-735</v>
      </c>
      <c r="V2670" s="82">
        <f t="shared" ca="1" si="394"/>
        <v>250177.17999999959</v>
      </c>
      <c r="W2670" s="50"/>
      <c r="X2670" s="50"/>
      <c r="Y2670" s="50"/>
      <c r="Z2670" s="50"/>
      <c r="AA2670" s="50"/>
      <c r="AG2670" s="50"/>
      <c r="AH2670" s="50"/>
      <c r="AI2670" s="50"/>
      <c r="AJ2670" s="50"/>
      <c r="AK2670" s="50"/>
      <c r="AL2670" s="50"/>
      <c r="AM2670" s="50"/>
      <c r="AN2670" s="50"/>
      <c r="AO2670" s="50"/>
      <c r="AP2670" s="138" t="str">
        <f>IF(NOT($AS2670=$AS2671),ROW(),"")</f>
        <v/>
      </c>
      <c r="AQ2670" s="20" t="str">
        <f>IF(NOT(AS2670=AS2671),AS2671,"")</f>
        <v/>
      </c>
      <c r="AR2670" s="20" t="str">
        <f>INDEX($AB$15:$AM$15,MATCH($AS2670,$AB$11:$AM$11,0))</f>
        <v>out</v>
      </c>
      <c r="AS2670" s="20" t="str">
        <f>LEFT(AT2670,4)</f>
        <v>2010</v>
      </c>
      <c r="AT2670" s="139" t="str">
        <f>LEFT(B2670,6)</f>
        <v>201006</v>
      </c>
    </row>
    <row r="2671" spans="2:46" x14ac:dyDescent="0.25">
      <c r="B2671" s="11">
        <f>'Market Data'!B2657</f>
        <v>20100608</v>
      </c>
      <c r="C2671" s="2">
        <f>'Market Data'!C2657</f>
        <v>6159</v>
      </c>
      <c r="D2671" s="2">
        <f>'Market Data'!D2657</f>
        <v>6192.5</v>
      </c>
      <c r="E2671" s="2">
        <f>'Market Data'!E2657</f>
        <v>6059</v>
      </c>
      <c r="F2671" s="12">
        <f>'Market Data'!F2657</f>
        <v>6138</v>
      </c>
      <c r="H2671" s="151">
        <f t="shared" si="395"/>
        <v>2653</v>
      </c>
      <c r="I2671" s="244">
        <f ca="1">IF($H2671&lt;($J$6+1),"",PFE(OFFSET($F2671,0,0,-$J$6)))</f>
        <v>6.8305728118139272E-2</v>
      </c>
      <c r="J2671" s="19"/>
      <c r="K2671" s="139" t="str">
        <f t="shared" ca="1" si="396"/>
        <v>Long</v>
      </c>
      <c r="L2671" s="243" t="e">
        <f t="shared" ca="1" si="391"/>
        <v>#N/A</v>
      </c>
      <c r="M2671" s="242" t="e">
        <f t="shared" ca="1" si="392"/>
        <v>#N/A</v>
      </c>
      <c r="N2671" s="20"/>
      <c r="O2671" s="74">
        <f t="shared" ca="1" si="397"/>
        <v>1</v>
      </c>
      <c r="P2671" s="75">
        <f t="shared" ca="1" si="389"/>
        <v>0</v>
      </c>
      <c r="Q2671" s="76" t="str">
        <f t="shared" ca="1" si="393"/>
        <v/>
      </c>
      <c r="R2671" s="75"/>
      <c r="S2671" s="77">
        <f t="shared" ca="1" si="390"/>
        <v>1</v>
      </c>
      <c r="T2671" s="78"/>
      <c r="U2671" s="81">
        <f t="shared" ca="1" si="398"/>
        <v>-1470</v>
      </c>
      <c r="V2671" s="82">
        <f t="shared" ca="1" si="394"/>
        <v>248707.17999999959</v>
      </c>
      <c r="W2671" s="50"/>
      <c r="X2671" s="50"/>
      <c r="Y2671" s="50"/>
      <c r="Z2671" s="50"/>
      <c r="AA2671" s="50"/>
      <c r="AG2671" s="50"/>
      <c r="AH2671" s="50"/>
      <c r="AI2671" s="50"/>
      <c r="AJ2671" s="50"/>
      <c r="AK2671" s="50"/>
      <c r="AL2671" s="50"/>
      <c r="AM2671" s="50"/>
      <c r="AN2671" s="50"/>
      <c r="AO2671" s="50"/>
      <c r="AP2671" s="138" t="str">
        <f>IF(NOT($AS2671=$AS2672),ROW(),"")</f>
        <v/>
      </c>
      <c r="AQ2671" s="20" t="str">
        <f>IF(NOT(AS2671=AS2672),AS2672,"")</f>
        <v/>
      </c>
      <c r="AR2671" s="20" t="str">
        <f>INDEX($AB$15:$AM$15,MATCH($AS2671,$AB$11:$AM$11,0))</f>
        <v>out</v>
      </c>
      <c r="AS2671" s="20" t="str">
        <f>LEFT(AT2671,4)</f>
        <v>2010</v>
      </c>
      <c r="AT2671" s="139" t="str">
        <f>LEFT(B2671,6)</f>
        <v>201006</v>
      </c>
    </row>
    <row r="2672" spans="2:46" x14ac:dyDescent="0.25">
      <c r="B2672" s="11">
        <f>'Market Data'!B2658</f>
        <v>20100609</v>
      </c>
      <c r="C2672" s="2">
        <f>'Market Data'!C2658</f>
        <v>6149.5</v>
      </c>
      <c r="D2672" s="2">
        <f>'Market Data'!D2658</f>
        <v>6255.5</v>
      </c>
      <c r="E2672" s="2">
        <f>'Market Data'!E2658</f>
        <v>6093.5</v>
      </c>
      <c r="F2672" s="12">
        <f>'Market Data'!F2658</f>
        <v>6229</v>
      </c>
      <c r="H2672" s="151">
        <f t="shared" si="395"/>
        <v>2654</v>
      </c>
      <c r="I2672" s="244">
        <f ca="1">IF($H2672&lt;($J$6+1),"",PFE(OFFSET($F2672,0,0,-$J$6)))</f>
        <v>8.8044007350752351E-2</v>
      </c>
      <c r="J2672" s="19"/>
      <c r="K2672" s="139" t="str">
        <f t="shared" ca="1" si="396"/>
        <v>Long</v>
      </c>
      <c r="L2672" s="243" t="e">
        <f t="shared" ca="1" si="391"/>
        <v>#N/A</v>
      </c>
      <c r="M2672" s="242" t="e">
        <f t="shared" ca="1" si="392"/>
        <v>#N/A</v>
      </c>
      <c r="N2672" s="20"/>
      <c r="O2672" s="74">
        <f t="shared" ca="1" si="397"/>
        <v>1</v>
      </c>
      <c r="P2672" s="75">
        <f t="shared" ca="1" si="389"/>
        <v>0</v>
      </c>
      <c r="Q2672" s="76" t="str">
        <f t="shared" ca="1" si="393"/>
        <v/>
      </c>
      <c r="R2672" s="75"/>
      <c r="S2672" s="77">
        <f t="shared" ca="1" si="390"/>
        <v>1</v>
      </c>
      <c r="T2672" s="78"/>
      <c r="U2672" s="81">
        <f t="shared" ca="1" si="398"/>
        <v>3185</v>
      </c>
      <c r="V2672" s="82">
        <f t="shared" ca="1" si="394"/>
        <v>251892.17999999959</v>
      </c>
      <c r="W2672" s="50"/>
      <c r="X2672" s="50"/>
      <c r="Y2672" s="50"/>
      <c r="Z2672" s="50"/>
      <c r="AA2672" s="50"/>
      <c r="AG2672" s="50"/>
      <c r="AH2672" s="50"/>
      <c r="AI2672" s="50"/>
      <c r="AJ2672" s="50"/>
      <c r="AK2672" s="50"/>
      <c r="AL2672" s="50"/>
      <c r="AM2672" s="50"/>
      <c r="AN2672" s="50"/>
      <c r="AO2672" s="50"/>
      <c r="AP2672" s="138" t="str">
        <f>IF(NOT($AS2672=$AS2673),ROW(),"")</f>
        <v/>
      </c>
      <c r="AQ2672" s="20" t="str">
        <f>IF(NOT(AS2672=AS2673),AS2673,"")</f>
        <v/>
      </c>
      <c r="AR2672" s="20" t="str">
        <f>INDEX($AB$15:$AM$15,MATCH($AS2672,$AB$11:$AM$11,0))</f>
        <v>out</v>
      </c>
      <c r="AS2672" s="20" t="str">
        <f>LEFT(AT2672,4)</f>
        <v>2010</v>
      </c>
      <c r="AT2672" s="139" t="str">
        <f>LEFT(B2672,6)</f>
        <v>201006</v>
      </c>
    </row>
    <row r="2673" spans="2:46" x14ac:dyDescent="0.25">
      <c r="B2673" s="11">
        <f>'Market Data'!B2659</f>
        <v>20100610</v>
      </c>
      <c r="C2673" s="2">
        <f>'Market Data'!C2659</f>
        <v>6211.5</v>
      </c>
      <c r="D2673" s="2">
        <f>'Market Data'!D2659</f>
        <v>6350.5</v>
      </c>
      <c r="E2673" s="2">
        <f>'Market Data'!E2659</f>
        <v>6184.5</v>
      </c>
      <c r="F2673" s="12">
        <f>'Market Data'!F2659</f>
        <v>6291.5</v>
      </c>
      <c r="H2673" s="151">
        <f t="shared" si="395"/>
        <v>2655</v>
      </c>
      <c r="I2673" s="244">
        <f ca="1">IF($H2673&lt;($J$6+1),"",PFE(OFFSET($F2673,0,0,-$J$6)))</f>
        <v>9.8920509086056679E-2</v>
      </c>
      <c r="J2673" s="19"/>
      <c r="K2673" s="139" t="str">
        <f t="shared" ca="1" si="396"/>
        <v>Long</v>
      </c>
      <c r="L2673" s="243" t="e">
        <f t="shared" ca="1" si="391"/>
        <v>#N/A</v>
      </c>
      <c r="M2673" s="242" t="e">
        <f t="shared" ca="1" si="392"/>
        <v>#N/A</v>
      </c>
      <c r="N2673" s="20"/>
      <c r="O2673" s="74">
        <f t="shared" ca="1" si="397"/>
        <v>1</v>
      </c>
      <c r="P2673" s="75">
        <f t="shared" ca="1" si="389"/>
        <v>0</v>
      </c>
      <c r="Q2673" s="76" t="str">
        <f t="shared" ca="1" si="393"/>
        <v/>
      </c>
      <c r="R2673" s="75"/>
      <c r="S2673" s="77">
        <f t="shared" ca="1" si="390"/>
        <v>1</v>
      </c>
      <c r="T2673" s="78"/>
      <c r="U2673" s="81">
        <f t="shared" ca="1" si="398"/>
        <v>2187.5</v>
      </c>
      <c r="V2673" s="82">
        <f t="shared" ca="1" si="394"/>
        <v>254079.67999999959</v>
      </c>
      <c r="W2673" s="50"/>
      <c r="X2673" s="50"/>
      <c r="Y2673" s="50"/>
      <c r="Z2673" s="50"/>
      <c r="AA2673" s="50"/>
      <c r="AG2673" s="50"/>
      <c r="AH2673" s="50"/>
      <c r="AI2673" s="50"/>
      <c r="AJ2673" s="50"/>
      <c r="AK2673" s="50"/>
      <c r="AL2673" s="50"/>
      <c r="AM2673" s="50"/>
      <c r="AN2673" s="50"/>
      <c r="AO2673" s="50"/>
      <c r="AP2673" s="138" t="str">
        <f>IF(NOT($AS2673=$AS2674),ROW(),"")</f>
        <v/>
      </c>
      <c r="AQ2673" s="20" t="str">
        <f>IF(NOT(AS2673=AS2674),AS2674,"")</f>
        <v/>
      </c>
      <c r="AR2673" s="20" t="str">
        <f>INDEX($AB$15:$AM$15,MATCH($AS2673,$AB$11:$AM$11,0))</f>
        <v>out</v>
      </c>
      <c r="AS2673" s="20" t="str">
        <f>LEFT(AT2673,4)</f>
        <v>2010</v>
      </c>
      <c r="AT2673" s="139" t="str">
        <f>LEFT(B2673,6)</f>
        <v>201006</v>
      </c>
    </row>
    <row r="2674" spans="2:46" x14ac:dyDescent="0.25">
      <c r="B2674" s="11">
        <f>'Market Data'!B2660</f>
        <v>20100611</v>
      </c>
      <c r="C2674" s="2">
        <f>'Market Data'!C2660</f>
        <v>6329.5</v>
      </c>
      <c r="D2674" s="2">
        <f>'Market Data'!D2660</f>
        <v>6354.5</v>
      </c>
      <c r="E2674" s="2">
        <f>'Market Data'!E2660</f>
        <v>6243</v>
      </c>
      <c r="F2674" s="12">
        <f>'Market Data'!F2660</f>
        <v>6307.5</v>
      </c>
      <c r="H2674" s="151">
        <f t="shared" si="395"/>
        <v>2656</v>
      </c>
      <c r="I2674" s="244">
        <f ca="1">IF($H2674&lt;($J$6+1),"",PFE(OFFSET($F2674,0,0,-$J$6)))</f>
        <v>0.1064618056455348</v>
      </c>
      <c r="J2674" s="19"/>
      <c r="K2674" s="139" t="str">
        <f t="shared" ca="1" si="396"/>
        <v>Long</v>
      </c>
      <c r="L2674" s="243" t="e">
        <f t="shared" ca="1" si="391"/>
        <v>#N/A</v>
      </c>
      <c r="M2674" s="242" t="e">
        <f t="shared" ca="1" si="392"/>
        <v>#N/A</v>
      </c>
      <c r="N2674" s="20"/>
      <c r="O2674" s="74">
        <f t="shared" ca="1" si="397"/>
        <v>1</v>
      </c>
      <c r="P2674" s="75">
        <f t="shared" ca="1" si="389"/>
        <v>0</v>
      </c>
      <c r="Q2674" s="76" t="str">
        <f t="shared" ca="1" si="393"/>
        <v/>
      </c>
      <c r="R2674" s="75"/>
      <c r="S2674" s="77">
        <f t="shared" ca="1" si="390"/>
        <v>1</v>
      </c>
      <c r="T2674" s="78"/>
      <c r="U2674" s="81">
        <f t="shared" ca="1" si="398"/>
        <v>560</v>
      </c>
      <c r="V2674" s="82">
        <f t="shared" ca="1" si="394"/>
        <v>254639.67999999959</v>
      </c>
      <c r="W2674" s="50"/>
      <c r="X2674" s="50"/>
      <c r="Y2674" s="50"/>
      <c r="Z2674" s="50"/>
      <c r="AA2674" s="50"/>
      <c r="AG2674" s="50"/>
      <c r="AH2674" s="50"/>
      <c r="AI2674" s="50"/>
      <c r="AJ2674" s="50"/>
      <c r="AK2674" s="50"/>
      <c r="AL2674" s="50"/>
      <c r="AM2674" s="50"/>
      <c r="AN2674" s="50"/>
      <c r="AO2674" s="50"/>
      <c r="AP2674" s="138" t="str">
        <f>IF(NOT($AS2674=$AS2675),ROW(),"")</f>
        <v/>
      </c>
      <c r="AQ2674" s="20" t="str">
        <f>IF(NOT(AS2674=AS2675),AS2675,"")</f>
        <v/>
      </c>
      <c r="AR2674" s="20" t="str">
        <f>INDEX($AB$15:$AM$15,MATCH($AS2674,$AB$11:$AM$11,0))</f>
        <v>out</v>
      </c>
      <c r="AS2674" s="20" t="str">
        <f>LEFT(AT2674,4)</f>
        <v>2010</v>
      </c>
      <c r="AT2674" s="139" t="str">
        <f>LEFT(B2674,6)</f>
        <v>201006</v>
      </c>
    </row>
    <row r="2675" spans="2:46" x14ac:dyDescent="0.25">
      <c r="B2675" s="11">
        <f>'Market Data'!B2661</f>
        <v>20100614</v>
      </c>
      <c r="C2675" s="2">
        <f>'Market Data'!C2661</f>
        <v>6365.5</v>
      </c>
      <c r="D2675" s="2">
        <f>'Market Data'!D2661</f>
        <v>6399</v>
      </c>
      <c r="E2675" s="2">
        <f>'Market Data'!E2661</f>
        <v>6353</v>
      </c>
      <c r="F2675" s="12">
        <f>'Market Data'!F2661</f>
        <v>6363</v>
      </c>
      <c r="H2675" s="151">
        <f t="shared" si="395"/>
        <v>2657</v>
      </c>
      <c r="I2675" s="244">
        <f ca="1">IF($H2675&lt;($J$6+1),"",PFE(OFFSET($F2675,0,0,-$J$6)))</f>
        <v>0.11558476233342461</v>
      </c>
      <c r="J2675" s="19"/>
      <c r="K2675" s="139" t="str">
        <f t="shared" ca="1" si="396"/>
        <v>Long</v>
      </c>
      <c r="L2675" s="243" t="e">
        <f t="shared" ca="1" si="391"/>
        <v>#N/A</v>
      </c>
      <c r="M2675" s="242" t="e">
        <f t="shared" ca="1" si="392"/>
        <v>#N/A</v>
      </c>
      <c r="N2675" s="20"/>
      <c r="O2675" s="74">
        <f t="shared" ca="1" si="397"/>
        <v>1</v>
      </c>
      <c r="P2675" s="75">
        <f t="shared" ca="1" si="389"/>
        <v>0</v>
      </c>
      <c r="Q2675" s="76" t="str">
        <f t="shared" ca="1" si="393"/>
        <v/>
      </c>
      <c r="R2675" s="75"/>
      <c r="S2675" s="77">
        <f t="shared" ca="1" si="390"/>
        <v>1</v>
      </c>
      <c r="T2675" s="78"/>
      <c r="U2675" s="81">
        <f t="shared" ca="1" si="398"/>
        <v>1942.5</v>
      </c>
      <c r="V2675" s="82">
        <f t="shared" ca="1" si="394"/>
        <v>256582.17999999959</v>
      </c>
      <c r="W2675" s="50"/>
      <c r="X2675" s="50"/>
      <c r="Y2675" s="50"/>
      <c r="Z2675" s="50"/>
      <c r="AA2675" s="50"/>
      <c r="AG2675" s="50"/>
      <c r="AH2675" s="50"/>
      <c r="AI2675" s="50"/>
      <c r="AJ2675" s="50"/>
      <c r="AK2675" s="50"/>
      <c r="AL2675" s="50"/>
      <c r="AM2675" s="50"/>
      <c r="AN2675" s="50"/>
      <c r="AO2675" s="50"/>
      <c r="AP2675" s="138" t="str">
        <f>IF(NOT($AS2675=$AS2676),ROW(),"")</f>
        <v/>
      </c>
      <c r="AQ2675" s="20" t="str">
        <f>IF(NOT(AS2675=AS2676),AS2676,"")</f>
        <v/>
      </c>
      <c r="AR2675" s="20" t="str">
        <f>INDEX($AB$15:$AM$15,MATCH($AS2675,$AB$11:$AM$11,0))</f>
        <v>out</v>
      </c>
      <c r="AS2675" s="20" t="str">
        <f>LEFT(AT2675,4)</f>
        <v>2010</v>
      </c>
      <c r="AT2675" s="139" t="str">
        <f>LEFT(B2675,6)</f>
        <v>201006</v>
      </c>
    </row>
    <row r="2676" spans="2:46" x14ac:dyDescent="0.25">
      <c r="B2676" s="11">
        <f>'Market Data'!B2662</f>
        <v>20100615</v>
      </c>
      <c r="C2676" s="2">
        <f>'Market Data'!C2662</f>
        <v>6363.5</v>
      </c>
      <c r="D2676" s="2">
        <f>'Market Data'!D2662</f>
        <v>6455.5</v>
      </c>
      <c r="E2676" s="2">
        <f>'Market Data'!E2662</f>
        <v>6338.5</v>
      </c>
      <c r="F2676" s="12">
        <f>'Market Data'!F2662</f>
        <v>6446</v>
      </c>
      <c r="H2676" s="151">
        <f t="shared" si="395"/>
        <v>2658</v>
      </c>
      <c r="I2676" s="244">
        <f ca="1">IF($H2676&lt;($J$6+1),"",PFE(OFFSET($F2676,0,0,-$J$6)))</f>
        <v>0.11688632915580069</v>
      </c>
      <c r="J2676" s="19"/>
      <c r="K2676" s="139" t="str">
        <f t="shared" ca="1" si="396"/>
        <v>Long</v>
      </c>
      <c r="L2676" s="243" t="e">
        <f t="shared" ca="1" si="391"/>
        <v>#N/A</v>
      </c>
      <c r="M2676" s="242" t="e">
        <f t="shared" ca="1" si="392"/>
        <v>#N/A</v>
      </c>
      <c r="N2676" s="20"/>
      <c r="O2676" s="74">
        <f t="shared" ca="1" si="397"/>
        <v>1</v>
      </c>
      <c r="P2676" s="75">
        <f t="shared" ca="1" si="389"/>
        <v>0</v>
      </c>
      <c r="Q2676" s="76" t="str">
        <f t="shared" ca="1" si="393"/>
        <v/>
      </c>
      <c r="R2676" s="75"/>
      <c r="S2676" s="77">
        <f t="shared" ca="1" si="390"/>
        <v>1</v>
      </c>
      <c r="T2676" s="78"/>
      <c r="U2676" s="81">
        <f t="shared" ca="1" si="398"/>
        <v>2905</v>
      </c>
      <c r="V2676" s="82">
        <f t="shared" ca="1" si="394"/>
        <v>259487.17999999959</v>
      </c>
      <c r="W2676" s="50"/>
      <c r="X2676" s="50"/>
      <c r="Y2676" s="50"/>
      <c r="Z2676" s="50"/>
      <c r="AA2676" s="50"/>
      <c r="AG2676" s="50"/>
      <c r="AH2676" s="50"/>
      <c r="AI2676" s="50"/>
      <c r="AJ2676" s="50"/>
      <c r="AK2676" s="50"/>
      <c r="AL2676" s="50"/>
      <c r="AM2676" s="50"/>
      <c r="AN2676" s="50"/>
      <c r="AO2676" s="50"/>
      <c r="AP2676" s="138" t="str">
        <f>IF(NOT($AS2676=$AS2677),ROW(),"")</f>
        <v/>
      </c>
      <c r="AQ2676" s="20" t="str">
        <f>IF(NOT(AS2676=AS2677),AS2677,"")</f>
        <v/>
      </c>
      <c r="AR2676" s="20" t="str">
        <f>INDEX($AB$15:$AM$15,MATCH($AS2676,$AB$11:$AM$11,0))</f>
        <v>out</v>
      </c>
      <c r="AS2676" s="20" t="str">
        <f>LEFT(AT2676,4)</f>
        <v>2010</v>
      </c>
      <c r="AT2676" s="139" t="str">
        <f>LEFT(B2676,6)</f>
        <v>201006</v>
      </c>
    </row>
    <row r="2677" spans="2:46" x14ac:dyDescent="0.25">
      <c r="B2677" s="11">
        <f>'Market Data'!B2663</f>
        <v>20100616</v>
      </c>
      <c r="C2677" s="2">
        <f>'Market Data'!C2663</f>
        <v>6460.5</v>
      </c>
      <c r="D2677" s="2">
        <f>'Market Data'!D2663</f>
        <v>6479</v>
      </c>
      <c r="E2677" s="2">
        <f>'Market Data'!E2663</f>
        <v>6403.5</v>
      </c>
      <c r="F2677" s="12">
        <f>'Market Data'!F2663</f>
        <v>6453.5</v>
      </c>
      <c r="H2677" s="151">
        <f t="shared" si="395"/>
        <v>2659</v>
      </c>
      <c r="I2677" s="244">
        <f ca="1">IF($H2677&lt;($J$6+1),"",PFE(OFFSET($F2677,0,0,-$J$6)))</f>
        <v>0.10743592579895764</v>
      </c>
      <c r="J2677" s="19"/>
      <c r="K2677" s="139" t="str">
        <f t="shared" ca="1" si="396"/>
        <v>Long</v>
      </c>
      <c r="L2677" s="243" t="e">
        <f t="shared" ca="1" si="391"/>
        <v>#N/A</v>
      </c>
      <c r="M2677" s="242" t="e">
        <f t="shared" ca="1" si="392"/>
        <v>#N/A</v>
      </c>
      <c r="N2677" s="20"/>
      <c r="O2677" s="74">
        <f t="shared" ca="1" si="397"/>
        <v>1</v>
      </c>
      <c r="P2677" s="75">
        <f t="shared" ca="1" si="389"/>
        <v>0</v>
      </c>
      <c r="Q2677" s="76" t="str">
        <f t="shared" ca="1" si="393"/>
        <v/>
      </c>
      <c r="R2677" s="75"/>
      <c r="S2677" s="77">
        <f t="shared" ca="1" si="390"/>
        <v>1</v>
      </c>
      <c r="T2677" s="78"/>
      <c r="U2677" s="81">
        <f t="shared" ca="1" si="398"/>
        <v>262.5</v>
      </c>
      <c r="V2677" s="82">
        <f t="shared" ca="1" si="394"/>
        <v>259749.67999999959</v>
      </c>
      <c r="W2677" s="50"/>
      <c r="X2677" s="50"/>
      <c r="Y2677" s="50"/>
      <c r="Z2677" s="50"/>
      <c r="AA2677" s="50"/>
      <c r="AG2677" s="50"/>
      <c r="AH2677" s="50"/>
      <c r="AI2677" s="50"/>
      <c r="AJ2677" s="50"/>
      <c r="AK2677" s="50"/>
      <c r="AL2677" s="50"/>
      <c r="AM2677" s="50"/>
      <c r="AN2677" s="50"/>
      <c r="AO2677" s="50"/>
      <c r="AP2677" s="138" t="str">
        <f>IF(NOT($AS2677=$AS2678),ROW(),"")</f>
        <v/>
      </c>
      <c r="AQ2677" s="20" t="str">
        <f>IF(NOT(AS2677=AS2678),AS2678,"")</f>
        <v/>
      </c>
      <c r="AR2677" s="20" t="str">
        <f>INDEX($AB$15:$AM$15,MATCH($AS2677,$AB$11:$AM$11,0))</f>
        <v>out</v>
      </c>
      <c r="AS2677" s="20" t="str">
        <f>LEFT(AT2677,4)</f>
        <v>2010</v>
      </c>
      <c r="AT2677" s="139" t="str">
        <f>LEFT(B2677,6)</f>
        <v>201006</v>
      </c>
    </row>
    <row r="2678" spans="2:46" x14ac:dyDescent="0.25">
      <c r="B2678" s="11">
        <f>'Market Data'!B2664</f>
        <v>20100617</v>
      </c>
      <c r="C2678" s="2">
        <f>'Market Data'!C2664</f>
        <v>6446.5</v>
      </c>
      <c r="D2678" s="2">
        <f>'Market Data'!D2664</f>
        <v>6504.5</v>
      </c>
      <c r="E2678" s="2">
        <f>'Market Data'!E2664</f>
        <v>6427</v>
      </c>
      <c r="F2678" s="12">
        <f>'Market Data'!F2664</f>
        <v>6483.5</v>
      </c>
      <c r="H2678" s="151">
        <f t="shared" si="395"/>
        <v>2660</v>
      </c>
      <c r="I2678" s="244">
        <f ca="1">IF($H2678&lt;($J$6+1),"",PFE(OFFSET($F2678,0,0,-$J$6)))</f>
        <v>0.1085829902386396</v>
      </c>
      <c r="J2678" s="19"/>
      <c r="K2678" s="139" t="str">
        <f t="shared" ca="1" si="396"/>
        <v>Long</v>
      </c>
      <c r="L2678" s="243" t="e">
        <f t="shared" ca="1" si="391"/>
        <v>#N/A</v>
      </c>
      <c r="M2678" s="242" t="e">
        <f t="shared" ca="1" si="392"/>
        <v>#N/A</v>
      </c>
      <c r="N2678" s="20"/>
      <c r="O2678" s="74">
        <f t="shared" ca="1" si="397"/>
        <v>1</v>
      </c>
      <c r="P2678" s="75">
        <f t="shared" ca="1" si="389"/>
        <v>0</v>
      </c>
      <c r="Q2678" s="76" t="str">
        <f t="shared" ca="1" si="393"/>
        <v/>
      </c>
      <c r="R2678" s="75"/>
      <c r="S2678" s="77">
        <f t="shared" ca="1" si="390"/>
        <v>1</v>
      </c>
      <c r="T2678" s="78"/>
      <c r="U2678" s="81">
        <f t="shared" ca="1" si="398"/>
        <v>1050</v>
      </c>
      <c r="V2678" s="82">
        <f t="shared" ca="1" si="394"/>
        <v>260799.67999999959</v>
      </c>
      <c r="W2678" s="50"/>
      <c r="X2678" s="50"/>
      <c r="Y2678" s="50"/>
      <c r="Z2678" s="50"/>
      <c r="AA2678" s="50"/>
      <c r="AG2678" s="50"/>
      <c r="AH2678" s="50"/>
      <c r="AI2678" s="50"/>
      <c r="AJ2678" s="50"/>
      <c r="AK2678" s="50"/>
      <c r="AL2678" s="50"/>
      <c r="AM2678" s="50"/>
      <c r="AN2678" s="50"/>
      <c r="AO2678" s="50"/>
      <c r="AP2678" s="138" t="str">
        <f>IF(NOT($AS2678=$AS2679),ROW(),"")</f>
        <v/>
      </c>
      <c r="AQ2678" s="20" t="str">
        <f>IF(NOT(AS2678=AS2679),AS2679,"")</f>
        <v/>
      </c>
      <c r="AR2678" s="20" t="str">
        <f>INDEX($AB$15:$AM$15,MATCH($AS2678,$AB$11:$AM$11,0))</f>
        <v>out</v>
      </c>
      <c r="AS2678" s="20" t="str">
        <f>LEFT(AT2678,4)</f>
        <v>2010</v>
      </c>
      <c r="AT2678" s="139" t="str">
        <f>LEFT(B2678,6)</f>
        <v>201006</v>
      </c>
    </row>
    <row r="2679" spans="2:46" x14ac:dyDescent="0.25">
      <c r="B2679" s="11">
        <f>'Market Data'!B2665</f>
        <v>20100618</v>
      </c>
      <c r="C2679" s="2">
        <f>'Market Data'!C2665</f>
        <v>6495.5</v>
      </c>
      <c r="D2679" s="2">
        <f>'Market Data'!D2665</f>
        <v>6519</v>
      </c>
      <c r="E2679" s="2">
        <f>'Market Data'!E2665</f>
        <v>6449</v>
      </c>
      <c r="F2679" s="12">
        <f>'Market Data'!F2665</f>
        <v>6469.5</v>
      </c>
      <c r="H2679" s="151">
        <f t="shared" si="395"/>
        <v>2661</v>
      </c>
      <c r="I2679" s="244">
        <f ca="1">IF($H2679&lt;($J$6+1),"",PFE(OFFSET($F2679,0,0,-$J$6)))</f>
        <v>9.8505955574998388E-2</v>
      </c>
      <c r="J2679" s="19"/>
      <c r="K2679" s="139" t="str">
        <f t="shared" ca="1" si="396"/>
        <v>Long</v>
      </c>
      <c r="L2679" s="243" t="e">
        <f t="shared" ca="1" si="391"/>
        <v>#N/A</v>
      </c>
      <c r="M2679" s="242" t="e">
        <f t="shared" ca="1" si="392"/>
        <v>#N/A</v>
      </c>
      <c r="N2679" s="20"/>
      <c r="O2679" s="74">
        <f t="shared" ca="1" si="397"/>
        <v>1</v>
      </c>
      <c r="P2679" s="75">
        <f t="shared" ca="1" si="389"/>
        <v>0</v>
      </c>
      <c r="Q2679" s="76" t="str">
        <f t="shared" ca="1" si="393"/>
        <v/>
      </c>
      <c r="R2679" s="75"/>
      <c r="S2679" s="77">
        <f t="shared" ca="1" si="390"/>
        <v>1</v>
      </c>
      <c r="T2679" s="78"/>
      <c r="U2679" s="81">
        <f t="shared" ca="1" si="398"/>
        <v>-490</v>
      </c>
      <c r="V2679" s="82">
        <f t="shared" ca="1" si="394"/>
        <v>260309.67999999959</v>
      </c>
      <c r="W2679" s="50"/>
      <c r="X2679" s="50"/>
      <c r="Y2679" s="50"/>
      <c r="Z2679" s="50"/>
      <c r="AA2679" s="50"/>
      <c r="AG2679" s="50"/>
      <c r="AH2679" s="50"/>
      <c r="AI2679" s="50"/>
      <c r="AJ2679" s="50"/>
      <c r="AK2679" s="50"/>
      <c r="AL2679" s="50"/>
      <c r="AM2679" s="50"/>
      <c r="AN2679" s="50"/>
      <c r="AO2679" s="50"/>
      <c r="AP2679" s="138" t="str">
        <f>IF(NOT($AS2679=$AS2680),ROW(),"")</f>
        <v/>
      </c>
      <c r="AQ2679" s="20" t="str">
        <f>IF(NOT(AS2679=AS2680),AS2680,"")</f>
        <v/>
      </c>
      <c r="AR2679" s="20" t="str">
        <f>INDEX($AB$15:$AM$15,MATCH($AS2679,$AB$11:$AM$11,0))</f>
        <v>out</v>
      </c>
      <c r="AS2679" s="20" t="str">
        <f>LEFT(AT2679,4)</f>
        <v>2010</v>
      </c>
      <c r="AT2679" s="139" t="str">
        <f>LEFT(B2679,6)</f>
        <v>201006</v>
      </c>
    </row>
    <row r="2680" spans="2:46" x14ac:dyDescent="0.25">
      <c r="B2680" s="11">
        <f>'Market Data'!B2666</f>
        <v>20100621</v>
      </c>
      <c r="C2680" s="2">
        <f>'Market Data'!C2666</f>
        <v>6559.5</v>
      </c>
      <c r="D2680" s="2">
        <f>'Market Data'!D2666</f>
        <v>6615</v>
      </c>
      <c r="E2680" s="2">
        <f>'Market Data'!E2666</f>
        <v>6523.5</v>
      </c>
      <c r="F2680" s="12">
        <f>'Market Data'!F2666</f>
        <v>6545</v>
      </c>
      <c r="H2680" s="151">
        <f t="shared" si="395"/>
        <v>2662</v>
      </c>
      <c r="I2680" s="244">
        <f ca="1">IF($H2680&lt;($J$6+1),"",PFE(OFFSET($F2680,0,0,-$J$6)))</f>
        <v>0.11708980704764997</v>
      </c>
      <c r="J2680" s="19"/>
      <c r="K2680" s="139" t="str">
        <f t="shared" ca="1" si="396"/>
        <v>Long</v>
      </c>
      <c r="L2680" s="243" t="e">
        <f t="shared" ca="1" si="391"/>
        <v>#N/A</v>
      </c>
      <c r="M2680" s="242" t="e">
        <f t="shared" ca="1" si="392"/>
        <v>#N/A</v>
      </c>
      <c r="N2680" s="20"/>
      <c r="O2680" s="74">
        <f t="shared" ca="1" si="397"/>
        <v>1</v>
      </c>
      <c r="P2680" s="75">
        <f t="shared" ca="1" si="389"/>
        <v>0</v>
      </c>
      <c r="Q2680" s="76" t="str">
        <f t="shared" ca="1" si="393"/>
        <v/>
      </c>
      <c r="R2680" s="75"/>
      <c r="S2680" s="77">
        <f t="shared" ca="1" si="390"/>
        <v>1</v>
      </c>
      <c r="T2680" s="78"/>
      <c r="U2680" s="81">
        <f t="shared" ca="1" si="398"/>
        <v>2642.5</v>
      </c>
      <c r="V2680" s="82">
        <f t="shared" ca="1" si="394"/>
        <v>262952.17999999959</v>
      </c>
      <c r="W2680" s="50"/>
      <c r="X2680" s="50"/>
      <c r="Y2680" s="50"/>
      <c r="Z2680" s="50"/>
      <c r="AA2680" s="50"/>
      <c r="AG2680" s="50"/>
      <c r="AH2680" s="50"/>
      <c r="AI2680" s="50"/>
      <c r="AJ2680" s="50"/>
      <c r="AK2680" s="50"/>
      <c r="AL2680" s="50"/>
      <c r="AM2680" s="50"/>
      <c r="AN2680" s="50"/>
      <c r="AO2680" s="50"/>
      <c r="AP2680" s="138" t="str">
        <f>IF(NOT($AS2680=$AS2681),ROW(),"")</f>
        <v/>
      </c>
      <c r="AQ2680" s="20" t="str">
        <f>IF(NOT(AS2680=AS2681),AS2681,"")</f>
        <v/>
      </c>
      <c r="AR2680" s="20" t="str">
        <f>INDEX($AB$15:$AM$15,MATCH($AS2680,$AB$11:$AM$11,0))</f>
        <v>out</v>
      </c>
      <c r="AS2680" s="20" t="str">
        <f>LEFT(AT2680,4)</f>
        <v>2010</v>
      </c>
      <c r="AT2680" s="139" t="str">
        <f>LEFT(B2680,6)</f>
        <v>201006</v>
      </c>
    </row>
    <row r="2681" spans="2:46" x14ac:dyDescent="0.25">
      <c r="B2681" s="11">
        <f>'Market Data'!B2667</f>
        <v>20100622</v>
      </c>
      <c r="C2681" s="2">
        <f>'Market Data'!C2667</f>
        <v>6536.5</v>
      </c>
      <c r="D2681" s="2">
        <f>'Market Data'!D2667</f>
        <v>6558</v>
      </c>
      <c r="E2681" s="2">
        <f>'Market Data'!E2667</f>
        <v>6477</v>
      </c>
      <c r="F2681" s="12">
        <f>'Market Data'!F2667</f>
        <v>6526</v>
      </c>
      <c r="H2681" s="151">
        <f t="shared" si="395"/>
        <v>2663</v>
      </c>
      <c r="I2681" s="244">
        <f ca="1">IF($H2681&lt;($J$6+1),"",PFE(OFFSET($F2681,0,0,-$J$6)))</f>
        <v>0.1329978130854893</v>
      </c>
      <c r="J2681" s="19"/>
      <c r="K2681" s="139" t="str">
        <f t="shared" ca="1" si="396"/>
        <v>Long</v>
      </c>
      <c r="L2681" s="243" t="e">
        <f t="shared" ca="1" si="391"/>
        <v>#N/A</v>
      </c>
      <c r="M2681" s="242" t="e">
        <f t="shared" ca="1" si="392"/>
        <v>#N/A</v>
      </c>
      <c r="N2681" s="20"/>
      <c r="O2681" s="74">
        <f t="shared" ca="1" si="397"/>
        <v>1</v>
      </c>
      <c r="P2681" s="75">
        <f t="shared" ca="1" si="389"/>
        <v>0</v>
      </c>
      <c r="Q2681" s="76" t="str">
        <f t="shared" ca="1" si="393"/>
        <v/>
      </c>
      <c r="R2681" s="75"/>
      <c r="S2681" s="77">
        <f t="shared" ca="1" si="390"/>
        <v>1</v>
      </c>
      <c r="T2681" s="78"/>
      <c r="U2681" s="81">
        <f t="shared" ca="1" si="398"/>
        <v>-665</v>
      </c>
      <c r="V2681" s="82">
        <f t="shared" ca="1" si="394"/>
        <v>262287.17999999959</v>
      </c>
      <c r="W2681" s="50"/>
      <c r="X2681" s="50"/>
      <c r="Y2681" s="50"/>
      <c r="Z2681" s="50"/>
      <c r="AA2681" s="50"/>
      <c r="AG2681" s="50"/>
      <c r="AH2681" s="50"/>
      <c r="AI2681" s="50"/>
      <c r="AJ2681" s="50"/>
      <c r="AK2681" s="50"/>
      <c r="AL2681" s="50"/>
      <c r="AM2681" s="50"/>
      <c r="AN2681" s="50"/>
      <c r="AO2681" s="50"/>
      <c r="AP2681" s="138" t="str">
        <f>IF(NOT($AS2681=$AS2682),ROW(),"")</f>
        <v/>
      </c>
      <c r="AQ2681" s="20" t="str">
        <f>IF(NOT(AS2681=AS2682),AS2682,"")</f>
        <v/>
      </c>
      <c r="AR2681" s="20" t="str">
        <f>INDEX($AB$15:$AM$15,MATCH($AS2681,$AB$11:$AM$11,0))</f>
        <v>out</v>
      </c>
      <c r="AS2681" s="20" t="str">
        <f>LEFT(AT2681,4)</f>
        <v>2010</v>
      </c>
      <c r="AT2681" s="139" t="str">
        <f>LEFT(B2681,6)</f>
        <v>201006</v>
      </c>
    </row>
    <row r="2682" spans="2:46" x14ac:dyDescent="0.25">
      <c r="B2682" s="11">
        <f>'Market Data'!B2668</f>
        <v>20100623</v>
      </c>
      <c r="C2682" s="2">
        <f>'Market Data'!C2668</f>
        <v>6487.5</v>
      </c>
      <c r="D2682" s="2">
        <f>'Market Data'!D2668</f>
        <v>6534.5</v>
      </c>
      <c r="E2682" s="2">
        <f>'Market Data'!E2668</f>
        <v>6439.5</v>
      </c>
      <c r="F2682" s="12">
        <f>'Market Data'!F2668</f>
        <v>6485.5</v>
      </c>
      <c r="H2682" s="151">
        <f t="shared" si="395"/>
        <v>2664</v>
      </c>
      <c r="I2682" s="244">
        <f ca="1">IF($H2682&lt;($J$6+1),"",PFE(OFFSET($F2682,0,0,-$J$6)))</f>
        <v>0.12159876306266174</v>
      </c>
      <c r="J2682" s="19"/>
      <c r="K2682" s="139" t="str">
        <f t="shared" ca="1" si="396"/>
        <v>Long</v>
      </c>
      <c r="L2682" s="243" t="e">
        <f t="shared" ca="1" si="391"/>
        <v>#N/A</v>
      </c>
      <c r="M2682" s="242" t="e">
        <f t="shared" ca="1" si="392"/>
        <v>#N/A</v>
      </c>
      <c r="N2682" s="20"/>
      <c r="O2682" s="74">
        <f t="shared" ca="1" si="397"/>
        <v>1</v>
      </c>
      <c r="P2682" s="75">
        <f t="shared" ca="1" si="389"/>
        <v>0</v>
      </c>
      <c r="Q2682" s="76" t="str">
        <f t="shared" ca="1" si="393"/>
        <v/>
      </c>
      <c r="R2682" s="75"/>
      <c r="S2682" s="77">
        <f t="shared" ca="1" si="390"/>
        <v>1</v>
      </c>
      <c r="T2682" s="78"/>
      <c r="U2682" s="81">
        <f t="shared" ca="1" si="398"/>
        <v>-1417.5</v>
      </c>
      <c r="V2682" s="82">
        <f t="shared" ca="1" si="394"/>
        <v>260869.67999999959</v>
      </c>
      <c r="W2682" s="50"/>
      <c r="X2682" s="50"/>
      <c r="Y2682" s="50"/>
      <c r="Z2682" s="50"/>
      <c r="AA2682" s="50"/>
      <c r="AG2682" s="50"/>
      <c r="AH2682" s="50"/>
      <c r="AI2682" s="50"/>
      <c r="AJ2682" s="50"/>
      <c r="AK2682" s="50"/>
      <c r="AL2682" s="50"/>
      <c r="AM2682" s="50"/>
      <c r="AN2682" s="50"/>
      <c r="AO2682" s="50"/>
      <c r="AP2682" s="138" t="str">
        <f>IF(NOT($AS2682=$AS2683),ROW(),"")</f>
        <v/>
      </c>
      <c r="AQ2682" s="20" t="str">
        <f>IF(NOT(AS2682=AS2683),AS2683,"")</f>
        <v/>
      </c>
      <c r="AR2682" s="20" t="str">
        <f>INDEX($AB$15:$AM$15,MATCH($AS2682,$AB$11:$AM$11,0))</f>
        <v>out</v>
      </c>
      <c r="AS2682" s="20" t="str">
        <f>LEFT(AT2682,4)</f>
        <v>2010</v>
      </c>
      <c r="AT2682" s="139" t="str">
        <f>LEFT(B2682,6)</f>
        <v>201006</v>
      </c>
    </row>
    <row r="2683" spans="2:46" x14ac:dyDescent="0.25">
      <c r="B2683" s="11">
        <f>'Market Data'!B2669</f>
        <v>20100624</v>
      </c>
      <c r="C2683" s="2">
        <f>'Market Data'!C2669</f>
        <v>6490.5</v>
      </c>
      <c r="D2683" s="2">
        <f>'Market Data'!D2669</f>
        <v>6507.5</v>
      </c>
      <c r="E2683" s="2">
        <f>'Market Data'!E2669</f>
        <v>6357.5</v>
      </c>
      <c r="F2683" s="12">
        <f>'Market Data'!F2669</f>
        <v>6395</v>
      </c>
      <c r="H2683" s="151">
        <f t="shared" si="395"/>
        <v>2665</v>
      </c>
      <c r="I2683" s="244">
        <f ca="1">IF($H2683&lt;($J$6+1),"",PFE(OFFSET($F2683,0,0,-$J$6)))</f>
        <v>0.11714540519317285</v>
      </c>
      <c r="J2683" s="19"/>
      <c r="K2683" s="139" t="str">
        <f t="shared" ca="1" si="396"/>
        <v>Long</v>
      </c>
      <c r="L2683" s="243" t="e">
        <f t="shared" ca="1" si="391"/>
        <v>#N/A</v>
      </c>
      <c r="M2683" s="242" t="e">
        <f t="shared" ca="1" si="392"/>
        <v>#N/A</v>
      </c>
      <c r="N2683" s="20"/>
      <c r="O2683" s="74">
        <f t="shared" ca="1" si="397"/>
        <v>1</v>
      </c>
      <c r="P2683" s="75">
        <f t="shared" ca="1" si="389"/>
        <v>0</v>
      </c>
      <c r="Q2683" s="76" t="str">
        <f t="shared" ca="1" si="393"/>
        <v/>
      </c>
      <c r="R2683" s="75"/>
      <c r="S2683" s="77">
        <f t="shared" ca="1" si="390"/>
        <v>1</v>
      </c>
      <c r="T2683" s="78"/>
      <c r="U2683" s="81">
        <f t="shared" ca="1" si="398"/>
        <v>-3167.5</v>
      </c>
      <c r="V2683" s="82">
        <f t="shared" ca="1" si="394"/>
        <v>257702.17999999959</v>
      </c>
      <c r="W2683" s="50"/>
      <c r="X2683" s="50"/>
      <c r="Y2683" s="50"/>
      <c r="Z2683" s="50"/>
      <c r="AA2683" s="50"/>
      <c r="AG2683" s="50"/>
      <c r="AH2683" s="50"/>
      <c r="AI2683" s="50"/>
      <c r="AJ2683" s="50"/>
      <c r="AK2683" s="50"/>
      <c r="AL2683" s="50"/>
      <c r="AM2683" s="50"/>
      <c r="AN2683" s="50"/>
      <c r="AO2683" s="50"/>
      <c r="AP2683" s="138" t="str">
        <f>IF(NOT($AS2683=$AS2684),ROW(),"")</f>
        <v/>
      </c>
      <c r="AQ2683" s="20" t="str">
        <f>IF(NOT(AS2683=AS2684),AS2684,"")</f>
        <v/>
      </c>
      <c r="AR2683" s="20" t="str">
        <f>INDEX($AB$15:$AM$15,MATCH($AS2683,$AB$11:$AM$11,0))</f>
        <v>out</v>
      </c>
      <c r="AS2683" s="20" t="str">
        <f>LEFT(AT2683,4)</f>
        <v>2010</v>
      </c>
      <c r="AT2683" s="139" t="str">
        <f>LEFT(B2683,6)</f>
        <v>201006</v>
      </c>
    </row>
    <row r="2684" spans="2:46" x14ac:dyDescent="0.25">
      <c r="B2684" s="11">
        <f>'Market Data'!B2670</f>
        <v>20100625</v>
      </c>
      <c r="C2684" s="2">
        <f>'Market Data'!C2670</f>
        <v>6397.5</v>
      </c>
      <c r="D2684" s="2">
        <f>'Market Data'!D2670</f>
        <v>6413</v>
      </c>
      <c r="E2684" s="2">
        <f>'Market Data'!E2670</f>
        <v>6301.5</v>
      </c>
      <c r="F2684" s="12">
        <f>'Market Data'!F2670</f>
        <v>6336.5</v>
      </c>
      <c r="H2684" s="151">
        <f t="shared" si="395"/>
        <v>2666</v>
      </c>
      <c r="I2684" s="244">
        <f ca="1">IF($H2684&lt;($J$6+1),"",PFE(OFFSET($F2684,0,0,-$J$6)))</f>
        <v>9.6321932950687736E-2</v>
      </c>
      <c r="J2684" s="19"/>
      <c r="K2684" s="139" t="str">
        <f t="shared" ca="1" si="396"/>
        <v>Long</v>
      </c>
      <c r="L2684" s="243" t="e">
        <f t="shared" ca="1" si="391"/>
        <v>#N/A</v>
      </c>
      <c r="M2684" s="242" t="e">
        <f t="shared" ca="1" si="392"/>
        <v>#N/A</v>
      </c>
      <c r="N2684" s="20"/>
      <c r="O2684" s="74">
        <f t="shared" ca="1" si="397"/>
        <v>1</v>
      </c>
      <c r="P2684" s="75">
        <f t="shared" ca="1" si="389"/>
        <v>0</v>
      </c>
      <c r="Q2684" s="76" t="str">
        <f t="shared" ca="1" si="393"/>
        <v/>
      </c>
      <c r="R2684" s="75"/>
      <c r="S2684" s="77">
        <f t="shared" ca="1" si="390"/>
        <v>1</v>
      </c>
      <c r="T2684" s="78"/>
      <c r="U2684" s="81">
        <f t="shared" ca="1" si="398"/>
        <v>-2047.5</v>
      </c>
      <c r="V2684" s="82">
        <f t="shared" ca="1" si="394"/>
        <v>255654.67999999959</v>
      </c>
      <c r="W2684" s="50"/>
      <c r="X2684" s="50"/>
      <c r="Y2684" s="50"/>
      <c r="Z2684" s="50"/>
      <c r="AA2684" s="50"/>
      <c r="AG2684" s="50"/>
      <c r="AH2684" s="50"/>
      <c r="AI2684" s="50"/>
      <c r="AJ2684" s="50"/>
      <c r="AK2684" s="50"/>
      <c r="AL2684" s="50"/>
      <c r="AM2684" s="50"/>
      <c r="AN2684" s="50"/>
      <c r="AO2684" s="50"/>
      <c r="AP2684" s="138" t="str">
        <f>IF(NOT($AS2684=$AS2685),ROW(),"")</f>
        <v/>
      </c>
      <c r="AQ2684" s="20" t="str">
        <f>IF(NOT(AS2684=AS2685),AS2685,"")</f>
        <v/>
      </c>
      <c r="AR2684" s="20" t="str">
        <f>INDEX($AB$15:$AM$15,MATCH($AS2684,$AB$11:$AM$11,0))</f>
        <v>out</v>
      </c>
      <c r="AS2684" s="20" t="str">
        <f>LEFT(AT2684,4)</f>
        <v>2010</v>
      </c>
      <c r="AT2684" s="139" t="str">
        <f>LEFT(B2684,6)</f>
        <v>201006</v>
      </c>
    </row>
    <row r="2685" spans="2:46" x14ac:dyDescent="0.25">
      <c r="B2685" s="11">
        <f>'Market Data'!B2671</f>
        <v>20100628</v>
      </c>
      <c r="C2685" s="2">
        <f>'Market Data'!C2671</f>
        <v>6355.5</v>
      </c>
      <c r="D2685" s="2">
        <f>'Market Data'!D2671</f>
        <v>6432.5</v>
      </c>
      <c r="E2685" s="2">
        <f>'Market Data'!E2671</f>
        <v>6320.5</v>
      </c>
      <c r="F2685" s="12">
        <f>'Market Data'!F2671</f>
        <v>6411</v>
      </c>
      <c r="H2685" s="151">
        <f t="shared" si="395"/>
        <v>2667</v>
      </c>
      <c r="I2685" s="244">
        <f ca="1">IF($H2685&lt;($J$6+1),"",PFE(OFFSET($F2685,0,0,-$J$6)))</f>
        <v>8.8454296722374898E-2</v>
      </c>
      <c r="J2685" s="19"/>
      <c r="K2685" s="139" t="str">
        <f t="shared" ca="1" si="396"/>
        <v>Long</v>
      </c>
      <c r="L2685" s="243" t="e">
        <f t="shared" ca="1" si="391"/>
        <v>#N/A</v>
      </c>
      <c r="M2685" s="242" t="e">
        <f t="shared" ca="1" si="392"/>
        <v>#N/A</v>
      </c>
      <c r="N2685" s="20"/>
      <c r="O2685" s="74">
        <f t="shared" ca="1" si="397"/>
        <v>1</v>
      </c>
      <c r="P2685" s="75">
        <f t="shared" ca="1" si="389"/>
        <v>0</v>
      </c>
      <c r="Q2685" s="76" t="str">
        <f t="shared" ca="1" si="393"/>
        <v/>
      </c>
      <c r="R2685" s="75"/>
      <c r="S2685" s="77">
        <f t="shared" ca="1" si="390"/>
        <v>1</v>
      </c>
      <c r="T2685" s="78"/>
      <c r="U2685" s="81">
        <f t="shared" ca="1" si="398"/>
        <v>2607.5</v>
      </c>
      <c r="V2685" s="82">
        <f t="shared" ca="1" si="394"/>
        <v>258262.17999999959</v>
      </c>
      <c r="W2685" s="50"/>
      <c r="X2685" s="50"/>
      <c r="Y2685" s="50"/>
      <c r="Z2685" s="50"/>
      <c r="AA2685" s="50"/>
      <c r="AG2685" s="50"/>
      <c r="AH2685" s="50"/>
      <c r="AI2685" s="50"/>
      <c r="AJ2685" s="50"/>
      <c r="AK2685" s="50"/>
      <c r="AL2685" s="50"/>
      <c r="AM2685" s="50"/>
      <c r="AN2685" s="50"/>
      <c r="AO2685" s="50"/>
      <c r="AP2685" s="138" t="str">
        <f>IF(NOT($AS2685=$AS2686),ROW(),"")</f>
        <v/>
      </c>
      <c r="AQ2685" s="20" t="str">
        <f>IF(NOT(AS2685=AS2686),AS2686,"")</f>
        <v/>
      </c>
      <c r="AR2685" s="20" t="str">
        <f>INDEX($AB$15:$AM$15,MATCH($AS2685,$AB$11:$AM$11,0))</f>
        <v>out</v>
      </c>
      <c r="AS2685" s="20" t="str">
        <f>LEFT(AT2685,4)</f>
        <v>2010</v>
      </c>
      <c r="AT2685" s="139" t="str">
        <f>LEFT(B2685,6)</f>
        <v>201006</v>
      </c>
    </row>
    <row r="2686" spans="2:46" x14ac:dyDescent="0.25">
      <c r="B2686" s="11">
        <f>'Market Data'!B2672</f>
        <v>20100629</v>
      </c>
      <c r="C2686" s="2">
        <f>'Market Data'!C2672</f>
        <v>6344.5</v>
      </c>
      <c r="D2686" s="2">
        <f>'Market Data'!D2672</f>
        <v>6344.5</v>
      </c>
      <c r="E2686" s="2">
        <f>'Market Data'!E2672</f>
        <v>6197.5</v>
      </c>
      <c r="F2686" s="12">
        <f>'Market Data'!F2672</f>
        <v>6226</v>
      </c>
      <c r="H2686" s="151">
        <f t="shared" si="395"/>
        <v>2668</v>
      </c>
      <c r="I2686" s="244">
        <f ca="1">IF($H2686&lt;($J$6+1),"",PFE(OFFSET($F2686,0,0,-$J$6)))</f>
        <v>3.9780945331543409E-2</v>
      </c>
      <c r="J2686" s="19"/>
      <c r="K2686" s="139" t="str">
        <f t="shared" ca="1" si="396"/>
        <v>Long</v>
      </c>
      <c r="L2686" s="243" t="e">
        <f t="shared" ca="1" si="391"/>
        <v>#N/A</v>
      </c>
      <c r="M2686" s="242" t="e">
        <f t="shared" ca="1" si="392"/>
        <v>#N/A</v>
      </c>
      <c r="N2686" s="20"/>
      <c r="O2686" s="74">
        <f t="shared" ca="1" si="397"/>
        <v>1</v>
      </c>
      <c r="P2686" s="75">
        <f t="shared" ca="1" si="389"/>
        <v>0</v>
      </c>
      <c r="Q2686" s="76" t="str">
        <f t="shared" ca="1" si="393"/>
        <v/>
      </c>
      <c r="R2686" s="75"/>
      <c r="S2686" s="77">
        <f t="shared" ca="1" si="390"/>
        <v>1</v>
      </c>
      <c r="T2686" s="78"/>
      <c r="U2686" s="81">
        <f t="shared" ca="1" si="398"/>
        <v>-6475</v>
      </c>
      <c r="V2686" s="82">
        <f t="shared" ca="1" si="394"/>
        <v>251787.17999999959</v>
      </c>
      <c r="W2686" s="50"/>
      <c r="X2686" s="50"/>
      <c r="Y2686" s="50"/>
      <c r="Z2686" s="50"/>
      <c r="AA2686" s="50"/>
      <c r="AG2686" s="50"/>
      <c r="AH2686" s="50"/>
      <c r="AI2686" s="50"/>
      <c r="AJ2686" s="50"/>
      <c r="AK2686" s="50"/>
      <c r="AL2686" s="50"/>
      <c r="AM2686" s="50"/>
      <c r="AN2686" s="50"/>
      <c r="AO2686" s="50"/>
      <c r="AP2686" s="138" t="str">
        <f>IF(NOT($AS2686=$AS2687),ROW(),"")</f>
        <v/>
      </c>
      <c r="AQ2686" s="20" t="str">
        <f>IF(NOT(AS2686=AS2687),AS2687,"")</f>
        <v/>
      </c>
      <c r="AR2686" s="20" t="str">
        <f>INDEX($AB$15:$AM$15,MATCH($AS2686,$AB$11:$AM$11,0))</f>
        <v>out</v>
      </c>
      <c r="AS2686" s="20" t="str">
        <f>LEFT(AT2686,4)</f>
        <v>2010</v>
      </c>
      <c r="AT2686" s="139" t="str">
        <f>LEFT(B2686,6)</f>
        <v>201006</v>
      </c>
    </row>
    <row r="2687" spans="2:46" x14ac:dyDescent="0.25">
      <c r="B2687" s="11">
        <f>'Market Data'!B2673</f>
        <v>20100630</v>
      </c>
      <c r="C2687" s="2">
        <f>'Market Data'!C2673</f>
        <v>6222.5</v>
      </c>
      <c r="D2687" s="2">
        <f>'Market Data'!D2673</f>
        <v>6264.5</v>
      </c>
      <c r="E2687" s="2">
        <f>'Market Data'!E2673</f>
        <v>6199.5</v>
      </c>
      <c r="F2687" s="12">
        <f>'Market Data'!F2673</f>
        <v>6222.5</v>
      </c>
      <c r="H2687" s="151">
        <f t="shared" si="395"/>
        <v>2669</v>
      </c>
      <c r="I2687" s="244">
        <f ca="1">IF($H2687&lt;($J$6+1),"",PFE(OFFSET($F2687,0,0,-$J$6)))</f>
        <v>3.3808692757680801E-2</v>
      </c>
      <c r="J2687" s="19"/>
      <c r="K2687" s="139" t="str">
        <f t="shared" ca="1" si="396"/>
        <v>Long</v>
      </c>
      <c r="L2687" s="243" t="e">
        <f t="shared" ca="1" si="391"/>
        <v>#N/A</v>
      </c>
      <c r="M2687" s="242" t="e">
        <f t="shared" ca="1" si="392"/>
        <v>#N/A</v>
      </c>
      <c r="N2687" s="20"/>
      <c r="O2687" s="74">
        <f t="shared" ca="1" si="397"/>
        <v>1</v>
      </c>
      <c r="P2687" s="75">
        <f t="shared" ca="1" si="389"/>
        <v>0</v>
      </c>
      <c r="Q2687" s="76" t="str">
        <f t="shared" ca="1" si="393"/>
        <v/>
      </c>
      <c r="R2687" s="75"/>
      <c r="S2687" s="77">
        <f t="shared" ca="1" si="390"/>
        <v>1</v>
      </c>
      <c r="T2687" s="78"/>
      <c r="U2687" s="81">
        <f t="shared" ca="1" si="398"/>
        <v>-122.5</v>
      </c>
      <c r="V2687" s="82">
        <f t="shared" ca="1" si="394"/>
        <v>251664.67999999959</v>
      </c>
      <c r="W2687" s="50"/>
      <c r="X2687" s="50"/>
      <c r="Y2687" s="50"/>
      <c r="Z2687" s="50"/>
      <c r="AA2687" s="50"/>
      <c r="AG2687" s="50"/>
      <c r="AH2687" s="50"/>
      <c r="AI2687" s="50"/>
      <c r="AJ2687" s="50"/>
      <c r="AK2687" s="50"/>
      <c r="AL2687" s="50"/>
      <c r="AM2687" s="50"/>
      <c r="AN2687" s="50"/>
      <c r="AO2687" s="50"/>
      <c r="AP2687" s="138" t="str">
        <f>IF(NOT($AS2687=$AS2688),ROW(),"")</f>
        <v/>
      </c>
      <c r="AQ2687" s="20" t="str">
        <f>IF(NOT(AS2687=AS2688),AS2688,"")</f>
        <v/>
      </c>
      <c r="AR2687" s="20" t="str">
        <f>INDEX($AB$15:$AM$15,MATCH($AS2687,$AB$11:$AM$11,0))</f>
        <v>out</v>
      </c>
      <c r="AS2687" s="20" t="str">
        <f>LEFT(AT2687,4)</f>
        <v>2010</v>
      </c>
      <c r="AT2687" s="139" t="str">
        <f>LEFT(B2687,6)</f>
        <v>201006</v>
      </c>
    </row>
    <row r="2688" spans="2:46" x14ac:dyDescent="0.25">
      <c r="B2688" s="11">
        <f>'Market Data'!B2674</f>
        <v>20100701</v>
      </c>
      <c r="C2688" s="2">
        <f>'Market Data'!C2674</f>
        <v>6138.5</v>
      </c>
      <c r="D2688" s="2">
        <f>'Market Data'!D2674</f>
        <v>6217.5</v>
      </c>
      <c r="E2688" s="2">
        <f>'Market Data'!E2674</f>
        <v>6088.5</v>
      </c>
      <c r="F2688" s="12">
        <f>'Market Data'!F2674</f>
        <v>6153.5</v>
      </c>
      <c r="H2688" s="151">
        <f t="shared" si="395"/>
        <v>2670</v>
      </c>
      <c r="I2688" s="244">
        <f ca="1">IF($H2688&lt;($J$6+1),"",PFE(OFFSET($F2688,0,0,-$J$6)))</f>
        <v>2.3925230325075098E-2</v>
      </c>
      <c r="J2688" s="19"/>
      <c r="K2688" s="139" t="str">
        <f t="shared" ca="1" si="396"/>
        <v>Long</v>
      </c>
      <c r="L2688" s="243" t="e">
        <f t="shared" ca="1" si="391"/>
        <v>#N/A</v>
      </c>
      <c r="M2688" s="242" t="e">
        <f t="shared" ca="1" si="392"/>
        <v>#N/A</v>
      </c>
      <c r="N2688" s="20"/>
      <c r="O2688" s="74">
        <f t="shared" ca="1" si="397"/>
        <v>1</v>
      </c>
      <c r="P2688" s="75">
        <f t="shared" ca="1" si="389"/>
        <v>0</v>
      </c>
      <c r="Q2688" s="76" t="str">
        <f t="shared" ca="1" si="393"/>
        <v/>
      </c>
      <c r="R2688" s="75"/>
      <c r="S2688" s="77">
        <f t="shared" ca="1" si="390"/>
        <v>1</v>
      </c>
      <c r="T2688" s="78"/>
      <c r="U2688" s="81">
        <f t="shared" ca="1" si="398"/>
        <v>-2415</v>
      </c>
      <c r="V2688" s="82">
        <f t="shared" ca="1" si="394"/>
        <v>249249.67999999959</v>
      </c>
      <c r="W2688" s="50"/>
      <c r="X2688" s="50"/>
      <c r="Y2688" s="50"/>
      <c r="Z2688" s="50"/>
      <c r="AA2688" s="50"/>
      <c r="AG2688" s="50"/>
      <c r="AH2688" s="50"/>
      <c r="AI2688" s="50"/>
      <c r="AJ2688" s="50"/>
      <c r="AK2688" s="50"/>
      <c r="AL2688" s="50"/>
      <c r="AM2688" s="50"/>
      <c r="AN2688" s="50"/>
      <c r="AO2688" s="50"/>
      <c r="AP2688" s="138" t="str">
        <f>IF(NOT($AS2688=$AS2689),ROW(),"")</f>
        <v/>
      </c>
      <c r="AQ2688" s="20" t="str">
        <f>IF(NOT(AS2688=AS2689),AS2689,"")</f>
        <v/>
      </c>
      <c r="AR2688" s="20" t="str">
        <f>INDEX($AB$15:$AM$15,MATCH($AS2688,$AB$11:$AM$11,0))</f>
        <v>out</v>
      </c>
      <c r="AS2688" s="20" t="str">
        <f>LEFT(AT2688,4)</f>
        <v>2010</v>
      </c>
      <c r="AT2688" s="139" t="str">
        <f>LEFT(B2688,6)</f>
        <v>201007</v>
      </c>
    </row>
    <row r="2689" spans="2:46" x14ac:dyDescent="0.25">
      <c r="B2689" s="11">
        <f>'Market Data'!B2675</f>
        <v>20100702</v>
      </c>
      <c r="C2689" s="2">
        <f>'Market Data'!C2675</f>
        <v>6146</v>
      </c>
      <c r="D2689" s="2">
        <f>'Market Data'!D2675</f>
        <v>6202.5</v>
      </c>
      <c r="E2689" s="2">
        <f>'Market Data'!E2675</f>
        <v>6070.5</v>
      </c>
      <c r="F2689" s="12">
        <f>'Market Data'!F2675</f>
        <v>6077.5</v>
      </c>
      <c r="H2689" s="151">
        <f t="shared" si="395"/>
        <v>2671</v>
      </c>
      <c r="I2689" s="244">
        <f ca="1">IF($H2689&lt;($J$6+1),"",PFE(OFFSET($F2689,0,0,-$J$6)))</f>
        <v>-2.0739062107622712E-2</v>
      </c>
      <c r="J2689" s="19"/>
      <c r="K2689" s="139" t="str">
        <f t="shared" ca="1" si="396"/>
        <v>Short</v>
      </c>
      <c r="L2689" s="243" t="e">
        <f t="shared" ca="1" si="391"/>
        <v>#N/A</v>
      </c>
      <c r="M2689" s="242">
        <f t="shared" ca="1" si="392"/>
        <v>6077.5</v>
      </c>
      <c r="N2689" s="20"/>
      <c r="O2689" s="74">
        <f t="shared" ca="1" si="397"/>
        <v>-1</v>
      </c>
      <c r="P2689" s="75">
        <f t="shared" ca="1" si="389"/>
        <v>-2</v>
      </c>
      <c r="Q2689" s="76" t="str">
        <f t="shared" ca="1" si="393"/>
        <v>Fill</v>
      </c>
      <c r="R2689" s="75"/>
      <c r="S2689" s="77">
        <f t="shared" ca="1" si="390"/>
        <v>1</v>
      </c>
      <c r="T2689" s="78"/>
      <c r="U2689" s="81">
        <f t="shared" ca="1" si="398"/>
        <v>-2660</v>
      </c>
      <c r="V2689" s="82">
        <f t="shared" ca="1" si="394"/>
        <v>246589.67999999959</v>
      </c>
      <c r="W2689" s="50"/>
      <c r="X2689" s="50"/>
      <c r="Y2689" s="50"/>
      <c r="Z2689" s="50"/>
      <c r="AA2689" s="50"/>
      <c r="AG2689" s="50"/>
      <c r="AH2689" s="50"/>
      <c r="AI2689" s="50"/>
      <c r="AJ2689" s="50"/>
      <c r="AK2689" s="50"/>
      <c r="AL2689" s="50"/>
      <c r="AM2689" s="50"/>
      <c r="AN2689" s="50"/>
      <c r="AO2689" s="50"/>
      <c r="AP2689" s="138" t="str">
        <f>IF(NOT($AS2689=$AS2690),ROW(),"")</f>
        <v/>
      </c>
      <c r="AQ2689" s="20" t="str">
        <f>IF(NOT(AS2689=AS2690),AS2690,"")</f>
        <v/>
      </c>
      <c r="AR2689" s="20" t="str">
        <f>INDEX($AB$15:$AM$15,MATCH($AS2689,$AB$11:$AM$11,0))</f>
        <v>out</v>
      </c>
      <c r="AS2689" s="20" t="str">
        <f>LEFT(AT2689,4)</f>
        <v>2010</v>
      </c>
      <c r="AT2689" s="139" t="str">
        <f>LEFT(B2689,6)</f>
        <v>201007</v>
      </c>
    </row>
    <row r="2690" spans="2:46" x14ac:dyDescent="0.25">
      <c r="B2690" s="11">
        <f>'Market Data'!B2676</f>
        <v>20100705</v>
      </c>
      <c r="C2690" s="2">
        <f>'Market Data'!C2676</f>
        <v>6089.5</v>
      </c>
      <c r="D2690" s="2">
        <f>'Market Data'!D2676</f>
        <v>6127.5</v>
      </c>
      <c r="E2690" s="2">
        <f>'Market Data'!E2676</f>
        <v>6069</v>
      </c>
      <c r="F2690" s="12">
        <f>'Market Data'!F2676</f>
        <v>6077</v>
      </c>
      <c r="H2690" s="151">
        <f t="shared" si="395"/>
        <v>2672</v>
      </c>
      <c r="I2690" s="244">
        <f ca="1">IF($H2690&lt;($J$6+1),"",PFE(OFFSET($F2690,0,0,-$J$6)))</f>
        <v>-2.1909874724509788E-2</v>
      </c>
      <c r="J2690" s="19"/>
      <c r="K2690" s="139" t="str">
        <f t="shared" ca="1" si="396"/>
        <v>Short</v>
      </c>
      <c r="L2690" s="243" t="e">
        <f t="shared" ca="1" si="391"/>
        <v>#N/A</v>
      </c>
      <c r="M2690" s="242" t="e">
        <f t="shared" ca="1" si="392"/>
        <v>#N/A</v>
      </c>
      <c r="N2690" s="20"/>
      <c r="O2690" s="74">
        <f t="shared" ca="1" si="397"/>
        <v>-1</v>
      </c>
      <c r="P2690" s="75">
        <f t="shared" ca="1" si="389"/>
        <v>0</v>
      </c>
      <c r="Q2690" s="76" t="str">
        <f t="shared" ca="1" si="393"/>
        <v/>
      </c>
      <c r="R2690" s="75"/>
      <c r="S2690" s="77">
        <f t="shared" ca="1" si="390"/>
        <v>-1</v>
      </c>
      <c r="T2690" s="78"/>
      <c r="U2690" s="81">
        <f t="shared" ca="1" si="398"/>
        <v>675.58</v>
      </c>
      <c r="V2690" s="82">
        <f t="shared" ca="1" si="394"/>
        <v>247265.25999999957</v>
      </c>
      <c r="W2690" s="50"/>
      <c r="X2690" s="50"/>
      <c r="Y2690" s="50"/>
      <c r="Z2690" s="50"/>
      <c r="AA2690" s="50"/>
      <c r="AG2690" s="50"/>
      <c r="AH2690" s="50"/>
      <c r="AI2690" s="50"/>
      <c r="AJ2690" s="50"/>
      <c r="AK2690" s="50"/>
      <c r="AL2690" s="50"/>
      <c r="AM2690" s="50"/>
      <c r="AN2690" s="50"/>
      <c r="AO2690" s="50"/>
      <c r="AP2690" s="138" t="str">
        <f>IF(NOT($AS2690=$AS2691),ROW(),"")</f>
        <v/>
      </c>
      <c r="AQ2690" s="20" t="str">
        <f>IF(NOT(AS2690=AS2691),AS2691,"")</f>
        <v/>
      </c>
      <c r="AR2690" s="20" t="str">
        <f>INDEX($AB$15:$AM$15,MATCH($AS2690,$AB$11:$AM$11,0))</f>
        <v>out</v>
      </c>
      <c r="AS2690" s="20" t="str">
        <f>LEFT(AT2690,4)</f>
        <v>2010</v>
      </c>
      <c r="AT2690" s="139" t="str">
        <f>LEFT(B2690,6)</f>
        <v>201007</v>
      </c>
    </row>
    <row r="2691" spans="2:46" x14ac:dyDescent="0.25">
      <c r="B2691" s="11">
        <f>'Market Data'!B2677</f>
        <v>20100706</v>
      </c>
      <c r="C2691" s="2">
        <f>'Market Data'!C2677</f>
        <v>6104</v>
      </c>
      <c r="D2691" s="2">
        <f>'Market Data'!D2677</f>
        <v>6258</v>
      </c>
      <c r="E2691" s="2">
        <f>'Market Data'!E2677</f>
        <v>6102</v>
      </c>
      <c r="F2691" s="12">
        <f>'Market Data'!F2677</f>
        <v>6174.5</v>
      </c>
      <c r="H2691" s="151">
        <f t="shared" si="395"/>
        <v>2673</v>
      </c>
      <c r="I2691" s="244">
        <f ca="1">IF($H2691&lt;($J$6+1),"",PFE(OFFSET($F2691,0,0,-$J$6)))</f>
        <v>-1.6028201364824812E-2</v>
      </c>
      <c r="J2691" s="19"/>
      <c r="K2691" s="139" t="str">
        <f t="shared" ca="1" si="396"/>
        <v>Short</v>
      </c>
      <c r="L2691" s="243" t="e">
        <f t="shared" ca="1" si="391"/>
        <v>#N/A</v>
      </c>
      <c r="M2691" s="242" t="e">
        <f t="shared" ca="1" si="392"/>
        <v>#N/A</v>
      </c>
      <c r="N2691" s="20"/>
      <c r="O2691" s="74">
        <f t="shared" ca="1" si="397"/>
        <v>-1</v>
      </c>
      <c r="P2691" s="75">
        <f t="shared" ca="1" si="389"/>
        <v>0</v>
      </c>
      <c r="Q2691" s="76" t="str">
        <f t="shared" ca="1" si="393"/>
        <v/>
      </c>
      <c r="R2691" s="75"/>
      <c r="S2691" s="77">
        <f t="shared" ca="1" si="390"/>
        <v>-1</v>
      </c>
      <c r="T2691" s="78"/>
      <c r="U2691" s="81">
        <f t="shared" ca="1" si="398"/>
        <v>-3412.5</v>
      </c>
      <c r="V2691" s="82">
        <f t="shared" ca="1" si="394"/>
        <v>243852.75999999957</v>
      </c>
      <c r="W2691" s="50"/>
      <c r="X2691" s="50"/>
      <c r="Y2691" s="50"/>
      <c r="Z2691" s="50"/>
      <c r="AA2691" s="50"/>
      <c r="AG2691" s="50"/>
      <c r="AH2691" s="50"/>
      <c r="AI2691" s="50"/>
      <c r="AJ2691" s="50"/>
      <c r="AK2691" s="50"/>
      <c r="AL2691" s="50"/>
      <c r="AM2691" s="50"/>
      <c r="AN2691" s="50"/>
      <c r="AO2691" s="50"/>
      <c r="AP2691" s="138" t="str">
        <f>IF(NOT($AS2691=$AS2692),ROW(),"")</f>
        <v/>
      </c>
      <c r="AQ2691" s="20" t="str">
        <f>IF(NOT(AS2691=AS2692),AS2692,"")</f>
        <v/>
      </c>
      <c r="AR2691" s="20" t="str">
        <f>INDEX($AB$15:$AM$15,MATCH($AS2691,$AB$11:$AM$11,0))</f>
        <v>out</v>
      </c>
      <c r="AS2691" s="20" t="str">
        <f>LEFT(AT2691,4)</f>
        <v>2010</v>
      </c>
      <c r="AT2691" s="139" t="str">
        <f>LEFT(B2691,6)</f>
        <v>201007</v>
      </c>
    </row>
    <row r="2692" spans="2:46" x14ac:dyDescent="0.25">
      <c r="B2692" s="11">
        <f>'Market Data'!B2678</f>
        <v>20100707</v>
      </c>
      <c r="C2692" s="2">
        <f>'Market Data'!C2678</f>
        <v>6158</v>
      </c>
      <c r="D2692" s="2">
        <f>'Market Data'!D2678</f>
        <v>6260</v>
      </c>
      <c r="E2692" s="2">
        <f>'Market Data'!E2678</f>
        <v>6108.5</v>
      </c>
      <c r="F2692" s="12">
        <f>'Market Data'!F2678</f>
        <v>6245</v>
      </c>
      <c r="H2692" s="151">
        <f t="shared" si="395"/>
        <v>2674</v>
      </c>
      <c r="I2692" s="244">
        <f ca="1">IF($H2692&lt;($J$6+1),"",PFE(OFFSET($F2692,0,0,-$J$6)))</f>
        <v>1.8717667184108496E-2</v>
      </c>
      <c r="J2692" s="19"/>
      <c r="K2692" s="139" t="str">
        <f t="shared" ca="1" si="396"/>
        <v>Long</v>
      </c>
      <c r="L2692" s="243">
        <f t="shared" ca="1" si="391"/>
        <v>6245</v>
      </c>
      <c r="M2692" s="242" t="e">
        <f t="shared" ca="1" si="392"/>
        <v>#N/A</v>
      </c>
      <c r="N2692" s="20"/>
      <c r="O2692" s="74">
        <f t="shared" ca="1" si="397"/>
        <v>1</v>
      </c>
      <c r="P2692" s="75">
        <f t="shared" ca="1" si="389"/>
        <v>2</v>
      </c>
      <c r="Q2692" s="76" t="str">
        <f t="shared" ca="1" si="393"/>
        <v>Fill</v>
      </c>
      <c r="R2692" s="75"/>
      <c r="S2692" s="77">
        <f t="shared" ca="1" si="390"/>
        <v>-1</v>
      </c>
      <c r="T2692" s="78"/>
      <c r="U2692" s="81">
        <f t="shared" ca="1" si="398"/>
        <v>-2467.5</v>
      </c>
      <c r="V2692" s="82">
        <f t="shared" ca="1" si="394"/>
        <v>241385.25999999957</v>
      </c>
      <c r="W2692" s="50"/>
      <c r="X2692" s="50"/>
      <c r="Y2692" s="50"/>
      <c r="Z2692" s="50"/>
      <c r="AA2692" s="50"/>
      <c r="AG2692" s="50"/>
      <c r="AH2692" s="50"/>
      <c r="AI2692" s="50"/>
      <c r="AJ2692" s="50"/>
      <c r="AK2692" s="50"/>
      <c r="AL2692" s="50"/>
      <c r="AM2692" s="50"/>
      <c r="AN2692" s="50"/>
      <c r="AO2692" s="50"/>
      <c r="AP2692" s="138" t="str">
        <f>IF(NOT($AS2692=$AS2693),ROW(),"")</f>
        <v/>
      </c>
      <c r="AQ2692" s="20" t="str">
        <f>IF(NOT(AS2692=AS2693),AS2693,"")</f>
        <v/>
      </c>
      <c r="AR2692" s="20" t="str">
        <f>INDEX($AB$15:$AM$15,MATCH($AS2692,$AB$11:$AM$11,0))</f>
        <v>out</v>
      </c>
      <c r="AS2692" s="20" t="str">
        <f>LEFT(AT2692,4)</f>
        <v>2010</v>
      </c>
      <c r="AT2692" s="139" t="str">
        <f>LEFT(B2692,6)</f>
        <v>201007</v>
      </c>
    </row>
    <row r="2693" spans="2:46" x14ac:dyDescent="0.25">
      <c r="B2693" s="11">
        <f>'Market Data'!B2679</f>
        <v>20100708</v>
      </c>
      <c r="C2693" s="2">
        <f>'Market Data'!C2679</f>
        <v>6301.5</v>
      </c>
      <c r="D2693" s="2">
        <f>'Market Data'!D2679</f>
        <v>6318.5</v>
      </c>
      <c r="E2693" s="2">
        <f>'Market Data'!E2679</f>
        <v>6266</v>
      </c>
      <c r="F2693" s="12">
        <f>'Market Data'!F2679</f>
        <v>6297</v>
      </c>
      <c r="H2693" s="151">
        <f t="shared" si="395"/>
        <v>2675</v>
      </c>
      <c r="I2693" s="244">
        <f ca="1">IF($H2693&lt;($J$6+1),"",PFE(OFFSET($F2693,0,0,-$J$6)))</f>
        <v>2.4539959716107652E-2</v>
      </c>
      <c r="J2693" s="19"/>
      <c r="K2693" s="139" t="str">
        <f t="shared" ca="1" si="396"/>
        <v>Long</v>
      </c>
      <c r="L2693" s="243" t="e">
        <f t="shared" ca="1" si="391"/>
        <v>#N/A</v>
      </c>
      <c r="M2693" s="242" t="e">
        <f t="shared" ca="1" si="392"/>
        <v>#N/A</v>
      </c>
      <c r="N2693" s="20"/>
      <c r="O2693" s="74">
        <f t="shared" ca="1" si="397"/>
        <v>1</v>
      </c>
      <c r="P2693" s="75">
        <f t="shared" ca="1" si="389"/>
        <v>0</v>
      </c>
      <c r="Q2693" s="76" t="str">
        <f t="shared" ca="1" si="393"/>
        <v/>
      </c>
      <c r="R2693" s="75"/>
      <c r="S2693" s="77">
        <f t="shared" ca="1" si="390"/>
        <v>1</v>
      </c>
      <c r="T2693" s="78"/>
      <c r="U2693" s="81">
        <f t="shared" ca="1" si="398"/>
        <v>-2316.92</v>
      </c>
      <c r="V2693" s="82">
        <f t="shared" ca="1" si="394"/>
        <v>239068.33999999956</v>
      </c>
      <c r="W2693" s="50"/>
      <c r="X2693" s="50"/>
      <c r="Y2693" s="50"/>
      <c r="Z2693" s="50"/>
      <c r="AA2693" s="50"/>
      <c r="AG2693" s="50"/>
      <c r="AH2693" s="50"/>
      <c r="AI2693" s="50"/>
      <c r="AJ2693" s="50"/>
      <c r="AK2693" s="50"/>
      <c r="AL2693" s="50"/>
      <c r="AM2693" s="50"/>
      <c r="AN2693" s="50"/>
      <c r="AO2693" s="50"/>
      <c r="AP2693" s="138" t="str">
        <f>IF(NOT($AS2693=$AS2694),ROW(),"")</f>
        <v/>
      </c>
      <c r="AQ2693" s="20" t="str">
        <f>IF(NOT(AS2693=AS2694),AS2694,"")</f>
        <v/>
      </c>
      <c r="AR2693" s="20" t="str">
        <f>INDEX($AB$15:$AM$15,MATCH($AS2693,$AB$11:$AM$11,0))</f>
        <v>out</v>
      </c>
      <c r="AS2693" s="20" t="str">
        <f>LEFT(AT2693,4)</f>
        <v>2010</v>
      </c>
      <c r="AT2693" s="139" t="str">
        <f>LEFT(B2693,6)</f>
        <v>201007</v>
      </c>
    </row>
    <row r="2694" spans="2:46" x14ac:dyDescent="0.25">
      <c r="B2694" s="11">
        <f>'Market Data'!B2680</f>
        <v>20100709</v>
      </c>
      <c r="C2694" s="2">
        <f>'Market Data'!C2680</f>
        <v>6335.5</v>
      </c>
      <c r="D2694" s="2">
        <f>'Market Data'!D2680</f>
        <v>6341</v>
      </c>
      <c r="E2694" s="2">
        <f>'Market Data'!E2680</f>
        <v>6299.5</v>
      </c>
      <c r="F2694" s="12">
        <f>'Market Data'!F2680</f>
        <v>6330</v>
      </c>
      <c r="H2694" s="151">
        <f t="shared" si="395"/>
        <v>2676</v>
      </c>
      <c r="I2694" s="244">
        <f ca="1">IF($H2694&lt;($J$6+1),"",PFE(OFFSET($F2694,0,0,-$J$6)))</f>
        <v>2.7376951854652855E-2</v>
      </c>
      <c r="J2694" s="19"/>
      <c r="K2694" s="139" t="str">
        <f t="shared" ca="1" si="396"/>
        <v>Long</v>
      </c>
      <c r="L2694" s="243" t="e">
        <f t="shared" ca="1" si="391"/>
        <v>#N/A</v>
      </c>
      <c r="M2694" s="242" t="e">
        <f t="shared" ca="1" si="392"/>
        <v>#N/A</v>
      </c>
      <c r="N2694" s="20"/>
      <c r="O2694" s="74">
        <f t="shared" ca="1" si="397"/>
        <v>1</v>
      </c>
      <c r="P2694" s="75">
        <f t="shared" ca="1" si="389"/>
        <v>0</v>
      </c>
      <c r="Q2694" s="76" t="str">
        <f t="shared" ca="1" si="393"/>
        <v/>
      </c>
      <c r="R2694" s="75"/>
      <c r="S2694" s="77">
        <f t="shared" ca="1" si="390"/>
        <v>1</v>
      </c>
      <c r="T2694" s="78"/>
      <c r="U2694" s="81">
        <f t="shared" ca="1" si="398"/>
        <v>1155</v>
      </c>
      <c r="V2694" s="82">
        <f t="shared" ca="1" si="394"/>
        <v>240223.33999999956</v>
      </c>
      <c r="W2694" s="50"/>
      <c r="X2694" s="50"/>
      <c r="Y2694" s="50"/>
      <c r="Z2694" s="50"/>
      <c r="AA2694" s="50"/>
      <c r="AG2694" s="50"/>
      <c r="AH2694" s="50"/>
      <c r="AI2694" s="50"/>
      <c r="AJ2694" s="50"/>
      <c r="AK2694" s="50"/>
      <c r="AL2694" s="50"/>
      <c r="AM2694" s="50"/>
      <c r="AN2694" s="50"/>
      <c r="AO2694" s="50"/>
      <c r="AP2694" s="138" t="str">
        <f>IF(NOT($AS2694=$AS2695),ROW(),"")</f>
        <v/>
      </c>
      <c r="AQ2694" s="20" t="str">
        <f>IF(NOT(AS2694=AS2695),AS2695,"")</f>
        <v/>
      </c>
      <c r="AR2694" s="20" t="str">
        <f>INDEX($AB$15:$AM$15,MATCH($AS2694,$AB$11:$AM$11,0))</f>
        <v>out</v>
      </c>
      <c r="AS2694" s="20" t="str">
        <f>LEFT(AT2694,4)</f>
        <v>2010</v>
      </c>
      <c r="AT2694" s="139" t="str">
        <f>LEFT(B2694,6)</f>
        <v>201007</v>
      </c>
    </row>
    <row r="2695" spans="2:46" x14ac:dyDescent="0.25">
      <c r="B2695" s="11">
        <f>'Market Data'!B2681</f>
        <v>20100712</v>
      </c>
      <c r="C2695" s="2">
        <f>'Market Data'!C2681</f>
        <v>6334.5</v>
      </c>
      <c r="D2695" s="2">
        <f>'Market Data'!D2681</f>
        <v>6382</v>
      </c>
      <c r="E2695" s="2">
        <f>'Market Data'!E2681</f>
        <v>6321.5</v>
      </c>
      <c r="F2695" s="12">
        <f>'Market Data'!F2681</f>
        <v>6340</v>
      </c>
      <c r="H2695" s="151">
        <f t="shared" si="395"/>
        <v>2677</v>
      </c>
      <c r="I2695" s="244">
        <f ca="1">IF($H2695&lt;($J$6+1),"",PFE(OFFSET($F2695,0,0,-$J$6)))</f>
        <v>3.2759203106829567E-2</v>
      </c>
      <c r="J2695" s="19"/>
      <c r="K2695" s="139" t="str">
        <f t="shared" ca="1" si="396"/>
        <v>Long</v>
      </c>
      <c r="L2695" s="243" t="e">
        <f t="shared" ca="1" si="391"/>
        <v>#N/A</v>
      </c>
      <c r="M2695" s="242" t="e">
        <f t="shared" ca="1" si="392"/>
        <v>#N/A</v>
      </c>
      <c r="N2695" s="20"/>
      <c r="O2695" s="74">
        <f t="shared" ca="1" si="397"/>
        <v>1</v>
      </c>
      <c r="P2695" s="75">
        <f t="shared" ca="1" si="389"/>
        <v>0</v>
      </c>
      <c r="Q2695" s="76" t="str">
        <f t="shared" ca="1" si="393"/>
        <v/>
      </c>
      <c r="R2695" s="75"/>
      <c r="S2695" s="77">
        <f t="shared" ca="1" si="390"/>
        <v>1</v>
      </c>
      <c r="T2695" s="78"/>
      <c r="U2695" s="81">
        <f t="shared" ca="1" si="398"/>
        <v>350</v>
      </c>
      <c r="V2695" s="82">
        <f t="shared" ca="1" si="394"/>
        <v>240573.33999999956</v>
      </c>
      <c r="W2695" s="50"/>
      <c r="X2695" s="50"/>
      <c r="Y2695" s="50"/>
      <c r="Z2695" s="50"/>
      <c r="AA2695" s="50"/>
      <c r="AG2695" s="50"/>
      <c r="AH2695" s="50"/>
      <c r="AI2695" s="50"/>
      <c r="AJ2695" s="50"/>
      <c r="AK2695" s="50"/>
      <c r="AL2695" s="50"/>
      <c r="AM2695" s="50"/>
      <c r="AN2695" s="50"/>
      <c r="AO2695" s="50"/>
      <c r="AP2695" s="138" t="str">
        <f>IF(NOT($AS2695=$AS2696),ROW(),"")</f>
        <v/>
      </c>
      <c r="AQ2695" s="20" t="str">
        <f>IF(NOT(AS2695=AS2696),AS2696,"")</f>
        <v/>
      </c>
      <c r="AR2695" s="20" t="str">
        <f>INDEX($AB$15:$AM$15,MATCH($AS2695,$AB$11:$AM$11,0))</f>
        <v>out</v>
      </c>
      <c r="AS2695" s="20" t="str">
        <f>LEFT(AT2695,4)</f>
        <v>2010</v>
      </c>
      <c r="AT2695" s="139" t="str">
        <f>LEFT(B2695,6)</f>
        <v>201007</v>
      </c>
    </row>
    <row r="2696" spans="2:46" x14ac:dyDescent="0.25">
      <c r="B2696" s="11">
        <f>'Market Data'!B2682</f>
        <v>20100713</v>
      </c>
      <c r="C2696" s="2">
        <f>'Market Data'!C2682</f>
        <v>6345.5</v>
      </c>
      <c r="D2696" s="2">
        <f>'Market Data'!D2682</f>
        <v>6463</v>
      </c>
      <c r="E2696" s="2">
        <f>'Market Data'!E2682</f>
        <v>6328.5</v>
      </c>
      <c r="F2696" s="12">
        <f>'Market Data'!F2682</f>
        <v>6441.5</v>
      </c>
      <c r="H2696" s="151">
        <f t="shared" si="395"/>
        <v>2678</v>
      </c>
      <c r="I2696" s="244">
        <f ca="1">IF($H2696&lt;($J$6+1),"",PFE(OFFSET($F2696,0,0,-$J$6)))</f>
        <v>4.2665089600497426E-2</v>
      </c>
      <c r="J2696" s="19"/>
      <c r="K2696" s="139" t="str">
        <f t="shared" ca="1" si="396"/>
        <v>Long</v>
      </c>
      <c r="L2696" s="243" t="e">
        <f t="shared" ca="1" si="391"/>
        <v>#N/A</v>
      </c>
      <c r="M2696" s="242" t="e">
        <f t="shared" ca="1" si="392"/>
        <v>#N/A</v>
      </c>
      <c r="N2696" s="20"/>
      <c r="O2696" s="74">
        <f t="shared" ca="1" si="397"/>
        <v>1</v>
      </c>
      <c r="P2696" s="75">
        <f t="shared" ca="1" si="389"/>
        <v>0</v>
      </c>
      <c r="Q2696" s="76" t="str">
        <f t="shared" ca="1" si="393"/>
        <v/>
      </c>
      <c r="R2696" s="75"/>
      <c r="S2696" s="77">
        <f t="shared" ca="1" si="390"/>
        <v>1</v>
      </c>
      <c r="T2696" s="78"/>
      <c r="U2696" s="81">
        <f t="shared" ca="1" si="398"/>
        <v>3552.5</v>
      </c>
      <c r="V2696" s="82">
        <f t="shared" ca="1" si="394"/>
        <v>244125.83999999956</v>
      </c>
      <c r="W2696" s="50"/>
      <c r="X2696" s="50"/>
      <c r="Y2696" s="50"/>
      <c r="Z2696" s="50"/>
      <c r="AA2696" s="50"/>
      <c r="AG2696" s="50"/>
      <c r="AH2696" s="50"/>
      <c r="AI2696" s="50"/>
      <c r="AJ2696" s="50"/>
      <c r="AK2696" s="50"/>
      <c r="AL2696" s="50"/>
      <c r="AM2696" s="50"/>
      <c r="AN2696" s="50"/>
      <c r="AO2696" s="50"/>
      <c r="AP2696" s="138" t="str">
        <f>IF(NOT($AS2696=$AS2697),ROW(),"")</f>
        <v/>
      </c>
      <c r="AQ2696" s="20" t="str">
        <f>IF(NOT(AS2696=AS2697),AS2697,"")</f>
        <v/>
      </c>
      <c r="AR2696" s="20" t="str">
        <f>INDEX($AB$15:$AM$15,MATCH($AS2696,$AB$11:$AM$11,0))</f>
        <v>out</v>
      </c>
      <c r="AS2696" s="20" t="str">
        <f>LEFT(AT2696,4)</f>
        <v>2010</v>
      </c>
      <c r="AT2696" s="139" t="str">
        <f>LEFT(B2696,6)</f>
        <v>201007</v>
      </c>
    </row>
    <row r="2697" spans="2:46" x14ac:dyDescent="0.25">
      <c r="B2697" s="11">
        <f>'Market Data'!B2683</f>
        <v>20100714</v>
      </c>
      <c r="C2697" s="2">
        <f>'Market Data'!C2683</f>
        <v>6495.5</v>
      </c>
      <c r="D2697" s="2">
        <f>'Market Data'!D2683</f>
        <v>6501.5</v>
      </c>
      <c r="E2697" s="2">
        <f>'Market Data'!E2683</f>
        <v>6421.5</v>
      </c>
      <c r="F2697" s="12">
        <f>'Market Data'!F2683</f>
        <v>6467</v>
      </c>
      <c r="H2697" s="151">
        <f t="shared" si="395"/>
        <v>2679</v>
      </c>
      <c r="I2697" s="244">
        <f ca="1">IF($H2697&lt;($J$6+1),"",PFE(OFFSET($F2697,0,0,-$J$6)))</f>
        <v>3.5094740447074065E-2</v>
      </c>
      <c r="J2697" s="19"/>
      <c r="K2697" s="139" t="str">
        <f t="shared" ca="1" si="396"/>
        <v>Long</v>
      </c>
      <c r="L2697" s="243" t="e">
        <f t="shared" ca="1" si="391"/>
        <v>#N/A</v>
      </c>
      <c r="M2697" s="242" t="e">
        <f t="shared" ca="1" si="392"/>
        <v>#N/A</v>
      </c>
      <c r="N2697" s="20"/>
      <c r="O2697" s="74">
        <f t="shared" ca="1" si="397"/>
        <v>1</v>
      </c>
      <c r="P2697" s="75">
        <f t="shared" ca="1" si="389"/>
        <v>0</v>
      </c>
      <c r="Q2697" s="76" t="str">
        <f t="shared" ca="1" si="393"/>
        <v/>
      </c>
      <c r="R2697" s="75"/>
      <c r="S2697" s="77">
        <f t="shared" ca="1" si="390"/>
        <v>1</v>
      </c>
      <c r="T2697" s="78"/>
      <c r="U2697" s="81">
        <f t="shared" ca="1" si="398"/>
        <v>892.5</v>
      </c>
      <c r="V2697" s="82">
        <f t="shared" ca="1" si="394"/>
        <v>245018.33999999956</v>
      </c>
      <c r="W2697" s="50"/>
      <c r="X2697" s="50"/>
      <c r="Y2697" s="50"/>
      <c r="Z2697" s="50"/>
      <c r="AA2697" s="50"/>
      <c r="AG2697" s="50"/>
      <c r="AH2697" s="50"/>
      <c r="AI2697" s="50"/>
      <c r="AJ2697" s="50"/>
      <c r="AK2697" s="50"/>
      <c r="AL2697" s="50"/>
      <c r="AM2697" s="50"/>
      <c r="AN2697" s="50"/>
      <c r="AO2697" s="50"/>
      <c r="AP2697" s="138" t="str">
        <f>IF(NOT($AS2697=$AS2698),ROW(),"")</f>
        <v/>
      </c>
      <c r="AQ2697" s="20" t="str">
        <f>IF(NOT(AS2697=AS2698),AS2698,"")</f>
        <v/>
      </c>
      <c r="AR2697" s="20" t="str">
        <f>INDEX($AB$15:$AM$15,MATCH($AS2697,$AB$11:$AM$11,0))</f>
        <v>out</v>
      </c>
      <c r="AS2697" s="20" t="str">
        <f>LEFT(AT2697,4)</f>
        <v>2010</v>
      </c>
      <c r="AT2697" s="139" t="str">
        <f>LEFT(B2697,6)</f>
        <v>201007</v>
      </c>
    </row>
    <row r="2698" spans="2:46" x14ac:dyDescent="0.25">
      <c r="B2698" s="11">
        <f>'Market Data'!B2684</f>
        <v>20100715</v>
      </c>
      <c r="C2698" s="2">
        <f>'Market Data'!C2684</f>
        <v>6473.5</v>
      </c>
      <c r="D2698" s="2">
        <f>'Market Data'!D2684</f>
        <v>6520</v>
      </c>
      <c r="E2698" s="2">
        <f>'Market Data'!E2684</f>
        <v>6387.5</v>
      </c>
      <c r="F2698" s="12">
        <f>'Market Data'!F2684</f>
        <v>6410.5</v>
      </c>
      <c r="H2698" s="151">
        <f t="shared" si="395"/>
        <v>2680</v>
      </c>
      <c r="I2698" s="244">
        <f ca="1">IF($H2698&lt;($J$6+1),"",PFE(OFFSET($F2698,0,0,-$J$6)))</f>
        <v>2.7047074762269117E-2</v>
      </c>
      <c r="J2698" s="19"/>
      <c r="K2698" s="139" t="str">
        <f t="shared" ca="1" si="396"/>
        <v>Long</v>
      </c>
      <c r="L2698" s="243" t="e">
        <f t="shared" ca="1" si="391"/>
        <v>#N/A</v>
      </c>
      <c r="M2698" s="242" t="e">
        <f t="shared" ca="1" si="392"/>
        <v>#N/A</v>
      </c>
      <c r="N2698" s="20"/>
      <c r="O2698" s="74">
        <f t="shared" ca="1" si="397"/>
        <v>1</v>
      </c>
      <c r="P2698" s="75">
        <f t="shared" ca="1" si="389"/>
        <v>0</v>
      </c>
      <c r="Q2698" s="76" t="str">
        <f t="shared" ca="1" si="393"/>
        <v/>
      </c>
      <c r="R2698" s="75"/>
      <c r="S2698" s="77">
        <f t="shared" ca="1" si="390"/>
        <v>1</v>
      </c>
      <c r="T2698" s="78"/>
      <c r="U2698" s="81">
        <f t="shared" ca="1" si="398"/>
        <v>-1977.5</v>
      </c>
      <c r="V2698" s="82">
        <f t="shared" ca="1" si="394"/>
        <v>243040.83999999956</v>
      </c>
      <c r="W2698" s="50"/>
      <c r="X2698" s="50"/>
      <c r="Y2698" s="50"/>
      <c r="Z2698" s="50"/>
      <c r="AA2698" s="50"/>
      <c r="AG2698" s="50"/>
      <c r="AH2698" s="50"/>
      <c r="AI2698" s="50"/>
      <c r="AJ2698" s="50"/>
      <c r="AK2698" s="50"/>
      <c r="AL2698" s="50"/>
      <c r="AM2698" s="50"/>
      <c r="AN2698" s="50"/>
      <c r="AO2698" s="50"/>
      <c r="AP2698" s="138" t="str">
        <f>IF(NOT($AS2698=$AS2699),ROW(),"")</f>
        <v/>
      </c>
      <c r="AQ2698" s="20" t="str">
        <f>IF(NOT(AS2698=AS2699),AS2699,"")</f>
        <v/>
      </c>
      <c r="AR2698" s="20" t="str">
        <f>INDEX($AB$15:$AM$15,MATCH($AS2698,$AB$11:$AM$11,0))</f>
        <v>out</v>
      </c>
      <c r="AS2698" s="20" t="str">
        <f>LEFT(AT2698,4)</f>
        <v>2010</v>
      </c>
      <c r="AT2698" s="139" t="str">
        <f>LEFT(B2698,6)</f>
        <v>201007</v>
      </c>
    </row>
    <row r="2699" spans="2:46" x14ac:dyDescent="0.25">
      <c r="B2699" s="11">
        <f>'Market Data'!B2685</f>
        <v>20100716</v>
      </c>
      <c r="C2699" s="2">
        <f>'Market Data'!C2685</f>
        <v>6411</v>
      </c>
      <c r="D2699" s="2">
        <f>'Market Data'!D2685</f>
        <v>6467.5</v>
      </c>
      <c r="E2699" s="2">
        <f>'Market Data'!E2685</f>
        <v>6275.5</v>
      </c>
      <c r="F2699" s="12">
        <f>'Market Data'!F2685</f>
        <v>6295.5</v>
      </c>
      <c r="H2699" s="151">
        <f t="shared" si="395"/>
        <v>2681</v>
      </c>
      <c r="I2699" s="244">
        <f ca="1">IF($H2699&lt;($J$6+1),"",PFE(OFFSET($F2699,0,0,-$J$6)))</f>
        <v>1.7321030805492622E-2</v>
      </c>
      <c r="J2699" s="19"/>
      <c r="K2699" s="139" t="str">
        <f t="shared" ca="1" si="396"/>
        <v>Long</v>
      </c>
      <c r="L2699" s="243" t="e">
        <f t="shared" ca="1" si="391"/>
        <v>#N/A</v>
      </c>
      <c r="M2699" s="242" t="e">
        <f t="shared" ca="1" si="392"/>
        <v>#N/A</v>
      </c>
      <c r="N2699" s="20"/>
      <c r="O2699" s="74">
        <f t="shared" ca="1" si="397"/>
        <v>1</v>
      </c>
      <c r="P2699" s="75">
        <f t="shared" ca="1" si="389"/>
        <v>0</v>
      </c>
      <c r="Q2699" s="76" t="str">
        <f t="shared" ca="1" si="393"/>
        <v/>
      </c>
      <c r="R2699" s="75"/>
      <c r="S2699" s="77">
        <f t="shared" ca="1" si="390"/>
        <v>1</v>
      </c>
      <c r="T2699" s="78"/>
      <c r="U2699" s="81">
        <f t="shared" ca="1" si="398"/>
        <v>-4025</v>
      </c>
      <c r="V2699" s="82">
        <f t="shared" ca="1" si="394"/>
        <v>239015.83999999956</v>
      </c>
      <c r="W2699" s="50"/>
      <c r="X2699" s="50"/>
      <c r="Y2699" s="50"/>
      <c r="Z2699" s="50"/>
      <c r="AA2699" s="50"/>
      <c r="AG2699" s="50"/>
      <c r="AH2699" s="50"/>
      <c r="AI2699" s="50"/>
      <c r="AJ2699" s="50"/>
      <c r="AK2699" s="50"/>
      <c r="AL2699" s="50"/>
      <c r="AM2699" s="50"/>
      <c r="AN2699" s="50"/>
      <c r="AO2699" s="50"/>
      <c r="AP2699" s="138" t="str">
        <f>IF(NOT($AS2699=$AS2700),ROW(),"")</f>
        <v/>
      </c>
      <c r="AQ2699" s="20" t="str">
        <f>IF(NOT(AS2699=AS2700),AS2700,"")</f>
        <v/>
      </c>
      <c r="AR2699" s="20" t="str">
        <f>INDEX($AB$15:$AM$15,MATCH($AS2699,$AB$11:$AM$11,0))</f>
        <v>out</v>
      </c>
      <c r="AS2699" s="20" t="str">
        <f>LEFT(AT2699,4)</f>
        <v>2010</v>
      </c>
      <c r="AT2699" s="139" t="str">
        <f>LEFT(B2699,6)</f>
        <v>201007</v>
      </c>
    </row>
    <row r="2700" spans="2:46" x14ac:dyDescent="0.25">
      <c r="B2700" s="11">
        <f>'Market Data'!B2686</f>
        <v>20100719</v>
      </c>
      <c r="C2700" s="2">
        <f>'Market Data'!C2686</f>
        <v>6306</v>
      </c>
      <c r="D2700" s="2">
        <f>'Market Data'!D2686</f>
        <v>6346.5</v>
      </c>
      <c r="E2700" s="2">
        <f>'Market Data'!E2686</f>
        <v>6254.5</v>
      </c>
      <c r="F2700" s="12">
        <f>'Market Data'!F2686</f>
        <v>6288</v>
      </c>
      <c r="H2700" s="151">
        <f t="shared" si="395"/>
        <v>2682</v>
      </c>
      <c r="I2700" s="244">
        <f ca="1">IF($H2700&lt;($J$6+1),"",PFE(OFFSET($F2700,0,0,-$J$6)))</f>
        <v>1.6182167719611035E-2</v>
      </c>
      <c r="J2700" s="19"/>
      <c r="K2700" s="139" t="str">
        <f t="shared" ca="1" si="396"/>
        <v>Long</v>
      </c>
      <c r="L2700" s="243" t="e">
        <f t="shared" ca="1" si="391"/>
        <v>#N/A</v>
      </c>
      <c r="M2700" s="242" t="e">
        <f t="shared" ca="1" si="392"/>
        <v>#N/A</v>
      </c>
      <c r="N2700" s="20"/>
      <c r="O2700" s="74">
        <f t="shared" ca="1" si="397"/>
        <v>1</v>
      </c>
      <c r="P2700" s="75">
        <f t="shared" ca="1" si="389"/>
        <v>0</v>
      </c>
      <c r="Q2700" s="76" t="str">
        <f t="shared" ca="1" si="393"/>
        <v/>
      </c>
      <c r="R2700" s="75"/>
      <c r="S2700" s="77">
        <f t="shared" ca="1" si="390"/>
        <v>1</v>
      </c>
      <c r="T2700" s="78"/>
      <c r="U2700" s="81">
        <f t="shared" ca="1" si="398"/>
        <v>-262.5</v>
      </c>
      <c r="V2700" s="82">
        <f t="shared" ca="1" si="394"/>
        <v>238753.33999999956</v>
      </c>
      <c r="W2700" s="50"/>
      <c r="X2700" s="50"/>
      <c r="Y2700" s="50"/>
      <c r="Z2700" s="50"/>
      <c r="AA2700" s="50"/>
      <c r="AG2700" s="50"/>
      <c r="AH2700" s="50"/>
      <c r="AI2700" s="50"/>
      <c r="AJ2700" s="50"/>
      <c r="AK2700" s="50"/>
      <c r="AL2700" s="50"/>
      <c r="AM2700" s="50"/>
      <c r="AN2700" s="50"/>
      <c r="AO2700" s="50"/>
      <c r="AP2700" s="138" t="str">
        <f>IF(NOT($AS2700=$AS2701),ROW(),"")</f>
        <v/>
      </c>
      <c r="AQ2700" s="20" t="str">
        <f>IF(NOT(AS2700=AS2701),AS2701,"")</f>
        <v/>
      </c>
      <c r="AR2700" s="20" t="str">
        <f>INDEX($AB$15:$AM$15,MATCH($AS2700,$AB$11:$AM$11,0))</f>
        <v>out</v>
      </c>
      <c r="AS2700" s="20" t="str">
        <f>LEFT(AT2700,4)</f>
        <v>2010</v>
      </c>
      <c r="AT2700" s="139" t="str">
        <f>LEFT(B2700,6)</f>
        <v>201007</v>
      </c>
    </row>
    <row r="2701" spans="2:46" x14ac:dyDescent="0.25">
      <c r="B2701" s="11">
        <f>'Market Data'!B2687</f>
        <v>20100720</v>
      </c>
      <c r="C2701" s="2">
        <f>'Market Data'!C2687</f>
        <v>6290</v>
      </c>
      <c r="D2701" s="2">
        <f>'Market Data'!D2687</f>
        <v>6310.5</v>
      </c>
      <c r="E2701" s="2">
        <f>'Market Data'!E2687</f>
        <v>6167</v>
      </c>
      <c r="F2701" s="12">
        <f>'Market Data'!F2687</f>
        <v>6225</v>
      </c>
      <c r="H2701" s="151">
        <f t="shared" si="395"/>
        <v>2683</v>
      </c>
      <c r="I2701" s="244">
        <f ca="1">IF($H2701&lt;($J$6+1),"",PFE(OFFSET($F2701,0,0,-$J$6)))</f>
        <v>-1.8165585164505997E-2</v>
      </c>
      <c r="J2701" s="19"/>
      <c r="K2701" s="139" t="str">
        <f t="shared" ca="1" si="396"/>
        <v>Short</v>
      </c>
      <c r="L2701" s="243" t="e">
        <f t="shared" ca="1" si="391"/>
        <v>#N/A</v>
      </c>
      <c r="M2701" s="242">
        <f t="shared" ca="1" si="392"/>
        <v>6225</v>
      </c>
      <c r="N2701" s="20"/>
      <c r="O2701" s="74">
        <f t="shared" ca="1" si="397"/>
        <v>-1</v>
      </c>
      <c r="P2701" s="75">
        <f t="shared" ca="1" si="389"/>
        <v>-2</v>
      </c>
      <c r="Q2701" s="76" t="str">
        <f t="shared" ca="1" si="393"/>
        <v>Fill</v>
      </c>
      <c r="R2701" s="75"/>
      <c r="S2701" s="77">
        <f t="shared" ca="1" si="390"/>
        <v>1</v>
      </c>
      <c r="T2701" s="78"/>
      <c r="U2701" s="81">
        <f t="shared" ca="1" si="398"/>
        <v>-2205</v>
      </c>
      <c r="V2701" s="82">
        <f t="shared" ca="1" si="394"/>
        <v>236548.33999999956</v>
      </c>
      <c r="W2701" s="50"/>
      <c r="X2701" s="50"/>
      <c r="Y2701" s="50"/>
      <c r="Z2701" s="50"/>
      <c r="AA2701" s="50"/>
      <c r="AG2701" s="50"/>
      <c r="AH2701" s="50"/>
      <c r="AI2701" s="50"/>
      <c r="AJ2701" s="50"/>
      <c r="AK2701" s="50"/>
      <c r="AL2701" s="50"/>
      <c r="AM2701" s="50"/>
      <c r="AN2701" s="50"/>
      <c r="AO2701" s="50"/>
      <c r="AP2701" s="138" t="str">
        <f>IF(NOT($AS2701=$AS2702),ROW(),"")</f>
        <v/>
      </c>
      <c r="AQ2701" s="20" t="str">
        <f>IF(NOT(AS2701=AS2702),AS2702,"")</f>
        <v/>
      </c>
      <c r="AR2701" s="20" t="str">
        <f>INDEX($AB$15:$AM$15,MATCH($AS2701,$AB$11:$AM$11,0))</f>
        <v>out</v>
      </c>
      <c r="AS2701" s="20" t="str">
        <f>LEFT(AT2701,4)</f>
        <v>2010</v>
      </c>
      <c r="AT2701" s="139" t="str">
        <f>LEFT(B2701,6)</f>
        <v>201007</v>
      </c>
    </row>
    <row r="2702" spans="2:46" x14ac:dyDescent="0.25">
      <c r="B2702" s="11">
        <f>'Market Data'!B2688</f>
        <v>20100721</v>
      </c>
      <c r="C2702" s="2">
        <f>'Market Data'!C2688</f>
        <v>6265</v>
      </c>
      <c r="D2702" s="2">
        <f>'Market Data'!D2688</f>
        <v>6323</v>
      </c>
      <c r="E2702" s="2">
        <f>'Market Data'!E2688</f>
        <v>6236.5</v>
      </c>
      <c r="F2702" s="12">
        <f>'Market Data'!F2688</f>
        <v>6264.5</v>
      </c>
      <c r="H2702" s="151">
        <f t="shared" si="395"/>
        <v>2684</v>
      </c>
      <c r="I2702" s="244">
        <f ca="1">IF($H2702&lt;($J$6+1),"",PFE(OFFSET($F2702,0,0,-$J$6)))</f>
        <v>-1.6041953205397658E-2</v>
      </c>
      <c r="J2702" s="19"/>
      <c r="K2702" s="139" t="str">
        <f t="shared" ca="1" si="396"/>
        <v>Short</v>
      </c>
      <c r="L2702" s="243" t="e">
        <f t="shared" ca="1" si="391"/>
        <v>#N/A</v>
      </c>
      <c r="M2702" s="242" t="e">
        <f t="shared" ca="1" si="392"/>
        <v>#N/A</v>
      </c>
      <c r="N2702" s="20"/>
      <c r="O2702" s="74">
        <f t="shared" ca="1" si="397"/>
        <v>-1</v>
      </c>
      <c r="P2702" s="75">
        <f t="shared" ca="1" si="389"/>
        <v>0</v>
      </c>
      <c r="Q2702" s="76" t="str">
        <f t="shared" ca="1" si="393"/>
        <v/>
      </c>
      <c r="R2702" s="75"/>
      <c r="S2702" s="77">
        <f t="shared" ca="1" si="390"/>
        <v>-1</v>
      </c>
      <c r="T2702" s="78"/>
      <c r="U2702" s="81">
        <f t="shared" ca="1" si="398"/>
        <v>1235.58</v>
      </c>
      <c r="V2702" s="82">
        <f t="shared" ca="1" si="394"/>
        <v>237783.91999999955</v>
      </c>
      <c r="W2702" s="50"/>
      <c r="X2702" s="50"/>
      <c r="Y2702" s="50"/>
      <c r="Z2702" s="50"/>
      <c r="AA2702" s="50"/>
      <c r="AG2702" s="50"/>
      <c r="AH2702" s="50"/>
      <c r="AI2702" s="50"/>
      <c r="AJ2702" s="50"/>
      <c r="AK2702" s="50"/>
      <c r="AL2702" s="50"/>
      <c r="AM2702" s="50"/>
      <c r="AN2702" s="50"/>
      <c r="AO2702" s="50"/>
      <c r="AP2702" s="138" t="str">
        <f>IF(NOT($AS2702=$AS2703),ROW(),"")</f>
        <v/>
      </c>
      <c r="AQ2702" s="20" t="str">
        <f>IF(NOT(AS2702=AS2703),AS2703,"")</f>
        <v/>
      </c>
      <c r="AR2702" s="20" t="str">
        <f>INDEX($AB$15:$AM$15,MATCH($AS2702,$AB$11:$AM$11,0))</f>
        <v>out</v>
      </c>
      <c r="AS2702" s="20" t="str">
        <f>LEFT(AT2702,4)</f>
        <v>2010</v>
      </c>
      <c r="AT2702" s="139" t="str">
        <f>LEFT(B2702,6)</f>
        <v>201007</v>
      </c>
    </row>
    <row r="2703" spans="2:46" x14ac:dyDescent="0.25">
      <c r="B2703" s="11">
        <f>'Market Data'!B2689</f>
        <v>20100722</v>
      </c>
      <c r="C2703" s="2">
        <f>'Market Data'!C2689</f>
        <v>6225.5</v>
      </c>
      <c r="D2703" s="2">
        <f>'Market Data'!D2689</f>
        <v>6410</v>
      </c>
      <c r="E2703" s="2">
        <f>'Market Data'!E2689</f>
        <v>6210</v>
      </c>
      <c r="F2703" s="12">
        <f>'Market Data'!F2689</f>
        <v>6392.5</v>
      </c>
      <c r="H2703" s="151">
        <f t="shared" si="395"/>
        <v>2685</v>
      </c>
      <c r="I2703" s="244">
        <f ca="1">IF($H2703&lt;($J$6+1),"",PFE(OFFSET($F2703,0,0,-$J$6)))</f>
        <v>1.5033200630588198E-2</v>
      </c>
      <c r="J2703" s="19"/>
      <c r="K2703" s="139" t="str">
        <f t="shared" ca="1" si="396"/>
        <v>Long</v>
      </c>
      <c r="L2703" s="243">
        <f t="shared" ca="1" si="391"/>
        <v>6392.5</v>
      </c>
      <c r="M2703" s="242" t="e">
        <f t="shared" ca="1" si="392"/>
        <v>#N/A</v>
      </c>
      <c r="N2703" s="20"/>
      <c r="O2703" s="74">
        <f t="shared" ca="1" si="397"/>
        <v>1</v>
      </c>
      <c r="P2703" s="75">
        <f t="shared" ca="1" si="389"/>
        <v>2</v>
      </c>
      <c r="Q2703" s="76" t="str">
        <f t="shared" ca="1" si="393"/>
        <v>Fill</v>
      </c>
      <c r="R2703" s="75"/>
      <c r="S2703" s="77">
        <f t="shared" ca="1" si="390"/>
        <v>-1</v>
      </c>
      <c r="T2703" s="78"/>
      <c r="U2703" s="81">
        <f t="shared" ca="1" si="398"/>
        <v>-4480</v>
      </c>
      <c r="V2703" s="82">
        <f t="shared" ca="1" si="394"/>
        <v>233303.91999999955</v>
      </c>
      <c r="W2703" s="50"/>
      <c r="X2703" s="50"/>
      <c r="Y2703" s="50"/>
      <c r="Z2703" s="50"/>
      <c r="AA2703" s="50"/>
      <c r="AG2703" s="50"/>
      <c r="AH2703" s="50"/>
      <c r="AI2703" s="50"/>
      <c r="AJ2703" s="50"/>
      <c r="AK2703" s="50"/>
      <c r="AL2703" s="50"/>
      <c r="AM2703" s="50"/>
      <c r="AN2703" s="50"/>
      <c r="AO2703" s="50"/>
      <c r="AP2703" s="138" t="str">
        <f>IF(NOT($AS2703=$AS2704),ROW(),"")</f>
        <v/>
      </c>
      <c r="AQ2703" s="20" t="str">
        <f>IF(NOT(AS2703=AS2704),AS2704,"")</f>
        <v/>
      </c>
      <c r="AR2703" s="20" t="str">
        <f>INDEX($AB$15:$AM$15,MATCH($AS2703,$AB$11:$AM$11,0))</f>
        <v>out</v>
      </c>
      <c r="AS2703" s="20" t="str">
        <f>LEFT(AT2703,4)</f>
        <v>2010</v>
      </c>
      <c r="AT2703" s="139" t="str">
        <f>LEFT(B2703,6)</f>
        <v>201007</v>
      </c>
    </row>
    <row r="2704" spans="2:46" x14ac:dyDescent="0.25">
      <c r="B2704" s="11">
        <f>'Market Data'!B2690</f>
        <v>20100723</v>
      </c>
      <c r="C2704" s="2">
        <f>'Market Data'!C2690</f>
        <v>6395.5</v>
      </c>
      <c r="D2704" s="2">
        <f>'Market Data'!D2690</f>
        <v>6455</v>
      </c>
      <c r="E2704" s="2">
        <f>'Market Data'!E2690</f>
        <v>6371.5</v>
      </c>
      <c r="F2704" s="12">
        <f>'Market Data'!F2690</f>
        <v>6423</v>
      </c>
      <c r="H2704" s="151">
        <f t="shared" si="395"/>
        <v>2686</v>
      </c>
      <c r="I2704" s="244">
        <f ca="1">IF($H2704&lt;($J$6+1),"",PFE(OFFSET($F2704,0,0,-$J$6)))</f>
        <v>1.6580146943781841E-2</v>
      </c>
      <c r="J2704" s="19"/>
      <c r="K2704" s="139" t="str">
        <f t="shared" ca="1" si="396"/>
        <v>Long</v>
      </c>
      <c r="L2704" s="243" t="e">
        <f t="shared" ca="1" si="391"/>
        <v>#N/A</v>
      </c>
      <c r="M2704" s="242" t="e">
        <f t="shared" ca="1" si="392"/>
        <v>#N/A</v>
      </c>
      <c r="N2704" s="20"/>
      <c r="O2704" s="74">
        <f t="shared" ca="1" si="397"/>
        <v>1</v>
      </c>
      <c r="P2704" s="75">
        <f t="shared" ca="1" si="389"/>
        <v>0</v>
      </c>
      <c r="Q2704" s="76" t="str">
        <f t="shared" ca="1" si="393"/>
        <v/>
      </c>
      <c r="R2704" s="75"/>
      <c r="S2704" s="77">
        <f t="shared" ca="1" si="390"/>
        <v>1</v>
      </c>
      <c r="T2704" s="78"/>
      <c r="U2704" s="81">
        <f t="shared" ca="1" si="398"/>
        <v>675.58</v>
      </c>
      <c r="V2704" s="82">
        <f t="shared" ca="1" si="394"/>
        <v>233979.49999999953</v>
      </c>
      <c r="W2704" s="50"/>
      <c r="X2704" s="50"/>
      <c r="Y2704" s="50"/>
      <c r="Z2704" s="50"/>
      <c r="AA2704" s="50"/>
      <c r="AG2704" s="50"/>
      <c r="AH2704" s="50"/>
      <c r="AI2704" s="50"/>
      <c r="AJ2704" s="50"/>
      <c r="AK2704" s="50"/>
      <c r="AL2704" s="50"/>
      <c r="AM2704" s="50"/>
      <c r="AN2704" s="50"/>
      <c r="AO2704" s="50"/>
      <c r="AP2704" s="138" t="str">
        <f>IF(NOT($AS2704=$AS2705),ROW(),"")</f>
        <v/>
      </c>
      <c r="AQ2704" s="20" t="str">
        <f>IF(NOT(AS2704=AS2705),AS2705,"")</f>
        <v/>
      </c>
      <c r="AR2704" s="20" t="str">
        <f>INDEX($AB$15:$AM$15,MATCH($AS2704,$AB$11:$AM$11,0))</f>
        <v>out</v>
      </c>
      <c r="AS2704" s="20" t="str">
        <f>LEFT(AT2704,4)</f>
        <v>2010</v>
      </c>
      <c r="AT2704" s="139" t="str">
        <f>LEFT(B2704,6)</f>
        <v>201007</v>
      </c>
    </row>
    <row r="2705" spans="2:46" x14ac:dyDescent="0.25">
      <c r="B2705" s="11">
        <f>'Market Data'!B2691</f>
        <v>20100726</v>
      </c>
      <c r="C2705" s="2">
        <f>'Market Data'!C2691</f>
        <v>6468.5</v>
      </c>
      <c r="D2705" s="2">
        <f>'Market Data'!D2691</f>
        <v>6475.5</v>
      </c>
      <c r="E2705" s="2">
        <f>'Market Data'!E2691</f>
        <v>6391</v>
      </c>
      <c r="F2705" s="12">
        <f>'Market Data'!F2691</f>
        <v>6449</v>
      </c>
      <c r="H2705" s="151">
        <f t="shared" si="395"/>
        <v>2687</v>
      </c>
      <c r="I2705" s="244">
        <f ca="1">IF($H2705&lt;($J$6+1),"",PFE(OFFSET($F2705,0,0,-$J$6)))</f>
        <v>1.6098353514396761E-2</v>
      </c>
      <c r="J2705" s="19"/>
      <c r="K2705" s="139" t="str">
        <f t="shared" ca="1" si="396"/>
        <v>Long</v>
      </c>
      <c r="L2705" s="243" t="e">
        <f t="shared" ca="1" si="391"/>
        <v>#N/A</v>
      </c>
      <c r="M2705" s="242" t="e">
        <f t="shared" ca="1" si="392"/>
        <v>#N/A</v>
      </c>
      <c r="N2705" s="20"/>
      <c r="O2705" s="74">
        <f t="shared" ca="1" si="397"/>
        <v>1</v>
      </c>
      <c r="P2705" s="75">
        <f t="shared" ref="P2705:P2768" ca="1" si="399">$O2705-S2705</f>
        <v>0</v>
      </c>
      <c r="Q2705" s="76" t="str">
        <f t="shared" ca="1" si="393"/>
        <v/>
      </c>
      <c r="R2705" s="75"/>
      <c r="S2705" s="77">
        <f t="shared" ca="1" si="390"/>
        <v>1</v>
      </c>
      <c r="T2705" s="78"/>
      <c r="U2705" s="81">
        <f t="shared" ca="1" si="398"/>
        <v>910</v>
      </c>
      <c r="V2705" s="82">
        <f t="shared" ca="1" si="394"/>
        <v>234889.49999999953</v>
      </c>
      <c r="W2705" s="50"/>
      <c r="X2705" s="50"/>
      <c r="Y2705" s="50"/>
      <c r="Z2705" s="50"/>
      <c r="AA2705" s="50"/>
      <c r="AG2705" s="50"/>
      <c r="AH2705" s="50"/>
      <c r="AI2705" s="50"/>
      <c r="AJ2705" s="50"/>
      <c r="AK2705" s="50"/>
      <c r="AL2705" s="50"/>
      <c r="AM2705" s="50"/>
      <c r="AN2705" s="50"/>
      <c r="AO2705" s="50"/>
      <c r="AP2705" s="138" t="str">
        <f>IF(NOT($AS2705=$AS2706),ROW(),"")</f>
        <v/>
      </c>
      <c r="AQ2705" s="20" t="str">
        <f>IF(NOT(AS2705=AS2706),AS2706,"")</f>
        <v/>
      </c>
      <c r="AR2705" s="20" t="str">
        <f>INDEX($AB$15:$AM$15,MATCH($AS2705,$AB$11:$AM$11,0))</f>
        <v>out</v>
      </c>
      <c r="AS2705" s="20" t="str">
        <f>LEFT(AT2705,4)</f>
        <v>2010</v>
      </c>
      <c r="AT2705" s="139" t="str">
        <f>LEFT(B2705,6)</f>
        <v>201007</v>
      </c>
    </row>
    <row r="2706" spans="2:46" x14ac:dyDescent="0.25">
      <c r="B2706" s="11">
        <f>'Market Data'!B2692</f>
        <v>20100727</v>
      </c>
      <c r="C2706" s="2">
        <f>'Market Data'!C2692</f>
        <v>6457</v>
      </c>
      <c r="D2706" s="2">
        <f>'Market Data'!D2692</f>
        <v>6514.5</v>
      </c>
      <c r="E2706" s="2">
        <f>'Market Data'!E2692</f>
        <v>6443</v>
      </c>
      <c r="F2706" s="12">
        <f>'Market Data'!F2692</f>
        <v>6470</v>
      </c>
      <c r="H2706" s="151">
        <f t="shared" si="395"/>
        <v>2688</v>
      </c>
      <c r="I2706" s="244">
        <f ca="1">IF($H2706&lt;($J$6+1),"",PFE(OFFSET($F2706,0,0,-$J$6)))</f>
        <v>1.7268215045455969E-2</v>
      </c>
      <c r="J2706" s="19"/>
      <c r="K2706" s="139" t="str">
        <f t="shared" ca="1" si="396"/>
        <v>Long</v>
      </c>
      <c r="L2706" s="243" t="e">
        <f t="shared" ca="1" si="391"/>
        <v>#N/A</v>
      </c>
      <c r="M2706" s="242" t="e">
        <f t="shared" ca="1" si="392"/>
        <v>#N/A</v>
      </c>
      <c r="N2706" s="20"/>
      <c r="O2706" s="74">
        <f t="shared" ca="1" si="397"/>
        <v>1</v>
      </c>
      <c r="P2706" s="75">
        <f t="shared" ca="1" si="399"/>
        <v>0</v>
      </c>
      <c r="Q2706" s="76" t="str">
        <f t="shared" ca="1" si="393"/>
        <v/>
      </c>
      <c r="R2706" s="75"/>
      <c r="S2706" s="77">
        <f t="shared" ref="S2706:S2769" ca="1" si="400">IF($Q2705="Fill",$O2705,$S2705)</f>
        <v>1</v>
      </c>
      <c r="T2706" s="78"/>
      <c r="U2706" s="81">
        <f t="shared" ca="1" si="398"/>
        <v>735</v>
      </c>
      <c r="V2706" s="82">
        <f t="shared" ca="1" si="394"/>
        <v>235624.49999999953</v>
      </c>
      <c r="W2706" s="50"/>
      <c r="X2706" s="50"/>
      <c r="Y2706" s="50"/>
      <c r="Z2706" s="50"/>
      <c r="AA2706" s="50"/>
      <c r="AG2706" s="50"/>
      <c r="AH2706" s="50"/>
      <c r="AI2706" s="50"/>
      <c r="AJ2706" s="50"/>
      <c r="AK2706" s="50"/>
      <c r="AL2706" s="50"/>
      <c r="AM2706" s="50"/>
      <c r="AN2706" s="50"/>
      <c r="AO2706" s="50"/>
      <c r="AP2706" s="138" t="str">
        <f>IF(NOT($AS2706=$AS2707),ROW(),"")</f>
        <v/>
      </c>
      <c r="AQ2706" s="20" t="str">
        <f>IF(NOT(AS2706=AS2707),AS2707,"")</f>
        <v/>
      </c>
      <c r="AR2706" s="20" t="str">
        <f>INDEX($AB$15:$AM$15,MATCH($AS2706,$AB$11:$AM$11,0))</f>
        <v>out</v>
      </c>
      <c r="AS2706" s="20" t="str">
        <f>LEFT(AT2706,4)</f>
        <v>2010</v>
      </c>
      <c r="AT2706" s="139" t="str">
        <f>LEFT(B2706,6)</f>
        <v>201007</v>
      </c>
    </row>
    <row r="2707" spans="2:46" x14ac:dyDescent="0.25">
      <c r="B2707" s="11">
        <f>'Market Data'!B2693</f>
        <v>20100728</v>
      </c>
      <c r="C2707" s="2">
        <f>'Market Data'!C2693</f>
        <v>6500.5</v>
      </c>
      <c r="D2707" s="2">
        <f>'Market Data'!D2693</f>
        <v>6509.5</v>
      </c>
      <c r="E2707" s="2">
        <f>'Market Data'!E2693</f>
        <v>6407</v>
      </c>
      <c r="F2707" s="12">
        <f>'Market Data'!F2693</f>
        <v>6453.5</v>
      </c>
      <c r="H2707" s="151">
        <f t="shared" si="395"/>
        <v>2689</v>
      </c>
      <c r="I2707" s="244">
        <f ca="1">IF($H2707&lt;($J$6+1),"",PFE(OFFSET($F2707,0,0,-$J$6)))</f>
        <v>1.5633939259558888E-2</v>
      </c>
      <c r="J2707" s="19"/>
      <c r="K2707" s="139" t="str">
        <f t="shared" ca="1" si="396"/>
        <v>Long</v>
      </c>
      <c r="L2707" s="243" t="e">
        <f t="shared" ref="L2707:L2770" ca="1" si="401">IF(AND($K2707="Long",$K2706&lt;&gt;"Long"),$F2707,NA())</f>
        <v>#N/A</v>
      </c>
      <c r="M2707" s="242" t="e">
        <f t="shared" ref="M2707:M2770" ca="1" si="402">IF(AND($K2707="Short",$K2706&lt;&gt;"Short"),$F2707,NA())</f>
        <v>#N/A</v>
      </c>
      <c r="N2707" s="20"/>
      <c r="O2707" s="74">
        <f t="shared" ca="1" si="397"/>
        <v>1</v>
      </c>
      <c r="P2707" s="75">
        <f t="shared" ca="1" si="399"/>
        <v>0</v>
      </c>
      <c r="Q2707" s="76" t="str">
        <f t="shared" ref="Q2707:Q2770" ca="1" si="403">IF(NOT($P2707=0),"Fill","")</f>
        <v/>
      </c>
      <c r="R2707" s="75"/>
      <c r="S2707" s="77">
        <f t="shared" ca="1" si="400"/>
        <v>1</v>
      </c>
      <c r="T2707" s="78"/>
      <c r="U2707" s="81">
        <f t="shared" ca="1" si="398"/>
        <v>-577.5</v>
      </c>
      <c r="V2707" s="82">
        <f t="shared" ref="V2707:V2770" ca="1" si="404">V2706+U2707</f>
        <v>235046.99999999953</v>
      </c>
      <c r="W2707" s="50"/>
      <c r="X2707" s="50"/>
      <c r="Y2707" s="50"/>
      <c r="Z2707" s="50"/>
      <c r="AA2707" s="50"/>
      <c r="AG2707" s="50"/>
      <c r="AH2707" s="50"/>
      <c r="AI2707" s="50"/>
      <c r="AJ2707" s="50"/>
      <c r="AK2707" s="50"/>
      <c r="AL2707" s="50"/>
      <c r="AM2707" s="50"/>
      <c r="AN2707" s="50"/>
      <c r="AO2707" s="50"/>
      <c r="AP2707" s="138" t="str">
        <f>IF(NOT($AS2707=$AS2708),ROW(),"")</f>
        <v/>
      </c>
      <c r="AQ2707" s="20" t="str">
        <f>IF(NOT(AS2707=AS2708),AS2708,"")</f>
        <v/>
      </c>
      <c r="AR2707" s="20" t="str">
        <f>INDEX($AB$15:$AM$15,MATCH($AS2707,$AB$11:$AM$11,0))</f>
        <v>out</v>
      </c>
      <c r="AS2707" s="20" t="str">
        <f>LEFT(AT2707,4)</f>
        <v>2010</v>
      </c>
      <c r="AT2707" s="139" t="str">
        <f>LEFT(B2707,6)</f>
        <v>201007</v>
      </c>
    </row>
    <row r="2708" spans="2:46" x14ac:dyDescent="0.25">
      <c r="B2708" s="11">
        <f>'Market Data'!B2694</f>
        <v>20100729</v>
      </c>
      <c r="C2708" s="2">
        <f>'Market Data'!C2694</f>
        <v>6445.5</v>
      </c>
      <c r="D2708" s="2">
        <f>'Market Data'!D2694</f>
        <v>6505</v>
      </c>
      <c r="E2708" s="2">
        <f>'Market Data'!E2694</f>
        <v>6347.5</v>
      </c>
      <c r="F2708" s="12">
        <f>'Market Data'!F2694</f>
        <v>6376.5</v>
      </c>
      <c r="H2708" s="151">
        <f t="shared" ref="H2708:H2771" si="405">ROW()-ROW(H$18)</f>
        <v>2690</v>
      </c>
      <c r="I2708" s="244">
        <f ca="1">IF($H2708&lt;($J$6+1),"",PFE(OFFSET($F2708,0,0,-$J$6)))</f>
        <v>-2.6724765888556903E-2</v>
      </c>
      <c r="J2708" s="19"/>
      <c r="K2708" s="139" t="str">
        <f t="shared" ref="K2708:K2771" ca="1" si="406">IF($I2708="","",IF($I2708&gt;$J$4,"Long",IF($I2708&lt;$J$5,"Short","")))</f>
        <v>Short</v>
      </c>
      <c r="L2708" s="243" t="e">
        <f t="shared" ca="1" si="401"/>
        <v>#N/A</v>
      </c>
      <c r="M2708" s="242">
        <f t="shared" ca="1" si="402"/>
        <v>6376.5</v>
      </c>
      <c r="N2708" s="20"/>
      <c r="O2708" s="74">
        <f t="shared" ref="O2708:O2771" ca="1" si="407">IF($K2708="Short",-1,IF($K2708="Long",1,0))</f>
        <v>-1</v>
      </c>
      <c r="P2708" s="75">
        <f t="shared" ca="1" si="399"/>
        <v>-2</v>
      </c>
      <c r="Q2708" s="76" t="str">
        <f t="shared" ca="1" si="403"/>
        <v>Fill</v>
      </c>
      <c r="R2708" s="75"/>
      <c r="S2708" s="77">
        <f t="shared" ca="1" si="400"/>
        <v>1</v>
      </c>
      <c r="T2708" s="78"/>
      <c r="U2708" s="81">
        <f t="shared" ca="1" si="398"/>
        <v>-2695</v>
      </c>
      <c r="V2708" s="82">
        <f t="shared" ca="1" si="404"/>
        <v>232351.99999999953</v>
      </c>
      <c r="W2708" s="50"/>
      <c r="X2708" s="50"/>
      <c r="Y2708" s="50"/>
      <c r="Z2708" s="50"/>
      <c r="AA2708" s="50"/>
      <c r="AG2708" s="50"/>
      <c r="AH2708" s="50"/>
      <c r="AI2708" s="50"/>
      <c r="AJ2708" s="50"/>
      <c r="AK2708" s="50"/>
      <c r="AL2708" s="50"/>
      <c r="AM2708" s="50"/>
      <c r="AN2708" s="50"/>
      <c r="AO2708" s="50"/>
      <c r="AP2708" s="138" t="str">
        <f>IF(NOT($AS2708=$AS2709),ROW(),"")</f>
        <v/>
      </c>
      <c r="AQ2708" s="20" t="str">
        <f>IF(NOT(AS2708=AS2709),AS2709,"")</f>
        <v/>
      </c>
      <c r="AR2708" s="20" t="str">
        <f>INDEX($AB$15:$AM$15,MATCH($AS2708,$AB$11:$AM$11,0))</f>
        <v>out</v>
      </c>
      <c r="AS2708" s="20" t="str">
        <f>LEFT(AT2708,4)</f>
        <v>2010</v>
      </c>
      <c r="AT2708" s="139" t="str">
        <f>LEFT(B2708,6)</f>
        <v>201007</v>
      </c>
    </row>
    <row r="2709" spans="2:46" x14ac:dyDescent="0.25">
      <c r="B2709" s="11">
        <f>'Market Data'!B2695</f>
        <v>20100730</v>
      </c>
      <c r="C2709" s="2">
        <f>'Market Data'!C2695</f>
        <v>6376</v>
      </c>
      <c r="D2709" s="2">
        <f>'Market Data'!D2695</f>
        <v>6445.5</v>
      </c>
      <c r="E2709" s="2">
        <f>'Market Data'!E2695</f>
        <v>6318.5</v>
      </c>
      <c r="F2709" s="12">
        <f>'Market Data'!F2695</f>
        <v>6411</v>
      </c>
      <c r="H2709" s="151">
        <f t="shared" si="405"/>
        <v>2691</v>
      </c>
      <c r="I2709" s="244">
        <f ca="1">IF($H2709&lt;($J$6+1),"",PFE(OFFSET($F2709,0,0,-$J$6)))</f>
        <v>-2.4176763962223253E-2</v>
      </c>
      <c r="J2709" s="19"/>
      <c r="K2709" s="139" t="str">
        <f t="shared" ca="1" si="406"/>
        <v>Short</v>
      </c>
      <c r="L2709" s="243" t="e">
        <f t="shared" ca="1" si="401"/>
        <v>#N/A</v>
      </c>
      <c r="M2709" s="242" t="e">
        <f t="shared" ca="1" si="402"/>
        <v>#N/A</v>
      </c>
      <c r="N2709" s="20"/>
      <c r="O2709" s="74">
        <f t="shared" ca="1" si="407"/>
        <v>-1</v>
      </c>
      <c r="P2709" s="75">
        <f t="shared" ca="1" si="399"/>
        <v>0</v>
      </c>
      <c r="Q2709" s="76" t="str">
        <f t="shared" ca="1" si="403"/>
        <v/>
      </c>
      <c r="R2709" s="75"/>
      <c r="S2709" s="77">
        <f t="shared" ca="1" si="400"/>
        <v>-1</v>
      </c>
      <c r="T2709" s="78"/>
      <c r="U2709" s="81">
        <f t="shared" ca="1" si="398"/>
        <v>-1424.42</v>
      </c>
      <c r="V2709" s="82">
        <f t="shared" ca="1" si="404"/>
        <v>230927.57999999952</v>
      </c>
      <c r="W2709" s="50"/>
      <c r="X2709" s="50"/>
      <c r="Y2709" s="50"/>
      <c r="Z2709" s="50"/>
      <c r="AA2709" s="50"/>
      <c r="AG2709" s="50"/>
      <c r="AH2709" s="50"/>
      <c r="AI2709" s="50"/>
      <c r="AJ2709" s="50"/>
      <c r="AK2709" s="50"/>
      <c r="AL2709" s="50"/>
      <c r="AM2709" s="50"/>
      <c r="AN2709" s="50"/>
      <c r="AO2709" s="50"/>
      <c r="AP2709" s="138" t="str">
        <f>IF(NOT($AS2709=$AS2710),ROW(),"")</f>
        <v/>
      </c>
      <c r="AQ2709" s="20" t="str">
        <f>IF(NOT(AS2709=AS2710),AS2710,"")</f>
        <v/>
      </c>
      <c r="AR2709" s="20" t="str">
        <f>INDEX($AB$15:$AM$15,MATCH($AS2709,$AB$11:$AM$11,0))</f>
        <v>out</v>
      </c>
      <c r="AS2709" s="20" t="str">
        <f>LEFT(AT2709,4)</f>
        <v>2010</v>
      </c>
      <c r="AT2709" s="139" t="str">
        <f>LEFT(B2709,6)</f>
        <v>201007</v>
      </c>
    </row>
    <row r="2710" spans="2:46" x14ac:dyDescent="0.25">
      <c r="B2710" s="11">
        <f>'Market Data'!B2696</f>
        <v>20100802</v>
      </c>
      <c r="C2710" s="2">
        <f>'Market Data'!C2696</f>
        <v>6441</v>
      </c>
      <c r="D2710" s="2">
        <f>'Market Data'!D2696</f>
        <v>6565</v>
      </c>
      <c r="E2710" s="2">
        <f>'Market Data'!E2696</f>
        <v>6441</v>
      </c>
      <c r="F2710" s="12">
        <f>'Market Data'!F2696</f>
        <v>6544</v>
      </c>
      <c r="H2710" s="151">
        <f t="shared" si="405"/>
        <v>2692</v>
      </c>
      <c r="I2710" s="244">
        <f ca="1">IF($H2710&lt;($J$6+1),"",PFE(OFFSET($F2710,0,0,-$J$6)))</f>
        <v>1.7451133116184857E-2</v>
      </c>
      <c r="J2710" s="19"/>
      <c r="K2710" s="139" t="str">
        <f t="shared" ca="1" si="406"/>
        <v>Long</v>
      </c>
      <c r="L2710" s="243">
        <f t="shared" ca="1" si="401"/>
        <v>6544</v>
      </c>
      <c r="M2710" s="242" t="e">
        <f t="shared" ca="1" si="402"/>
        <v>#N/A</v>
      </c>
      <c r="N2710" s="20"/>
      <c r="O2710" s="74">
        <f t="shared" ca="1" si="407"/>
        <v>1</v>
      </c>
      <c r="P2710" s="75">
        <f t="shared" ca="1" si="399"/>
        <v>2</v>
      </c>
      <c r="Q2710" s="76" t="str">
        <f t="shared" ca="1" si="403"/>
        <v>Fill</v>
      </c>
      <c r="R2710" s="75"/>
      <c r="S2710" s="77">
        <f t="shared" ca="1" si="400"/>
        <v>-1</v>
      </c>
      <c r="T2710" s="78"/>
      <c r="U2710" s="81">
        <f t="shared" ref="U2710:U2773" ca="1" si="408">IF(OR($S2709&amp;$O2709="01",$S2709&amp;$O2709="0-1"),(($F2710-$C2710)*$V$4*$O2709)-(ABS($P2709)*$V$5),IF(OR($S2709&amp;$O2709="10",$S2709&amp;$O2709="-10"),(($C2710-$F2709)*$V$4*$S2709)-(ABS($P2709)*$V$5),IF(OR($S2709&amp;$O2709="1-1",$S2709&amp;$O2709="-11"),(($C2710-$F2709)*$V$4*$S2709)-(ABS($P2709)*$V$5)+(($F2710-$C2710)*$V$4*$S2710),IF(OR($S2709&amp;$O2709="11",$S2709&amp;$O2709="-1-1"),(($F2710-$F2709)*$V$4*$S2710),0))))</f>
        <v>-4655</v>
      </c>
      <c r="V2710" s="82">
        <f t="shared" ca="1" si="404"/>
        <v>226272.57999999952</v>
      </c>
      <c r="W2710" s="50"/>
      <c r="X2710" s="50"/>
      <c r="Y2710" s="50"/>
      <c r="Z2710" s="50"/>
      <c r="AA2710" s="50"/>
      <c r="AG2710" s="50"/>
      <c r="AH2710" s="50"/>
      <c r="AI2710" s="50"/>
      <c r="AJ2710" s="50"/>
      <c r="AK2710" s="50"/>
      <c r="AL2710" s="50"/>
      <c r="AM2710" s="50"/>
      <c r="AN2710" s="50"/>
      <c r="AO2710" s="50"/>
      <c r="AP2710" s="138" t="str">
        <f>IF(NOT($AS2710=$AS2711),ROW(),"")</f>
        <v/>
      </c>
      <c r="AQ2710" s="20" t="str">
        <f>IF(NOT(AS2710=AS2711),AS2711,"")</f>
        <v/>
      </c>
      <c r="AR2710" s="20" t="str">
        <f>INDEX($AB$15:$AM$15,MATCH($AS2710,$AB$11:$AM$11,0))</f>
        <v>out</v>
      </c>
      <c r="AS2710" s="20" t="str">
        <f>LEFT(AT2710,4)</f>
        <v>2010</v>
      </c>
      <c r="AT2710" s="139" t="str">
        <f>LEFT(B2710,6)</f>
        <v>201008</v>
      </c>
    </row>
    <row r="2711" spans="2:46" x14ac:dyDescent="0.25">
      <c r="B2711" s="11">
        <f>'Market Data'!B2697</f>
        <v>20100803</v>
      </c>
      <c r="C2711" s="2">
        <f>'Market Data'!C2697</f>
        <v>6551</v>
      </c>
      <c r="D2711" s="2">
        <f>'Market Data'!D2697</f>
        <v>6573.5</v>
      </c>
      <c r="E2711" s="2">
        <f>'Market Data'!E2697</f>
        <v>6526</v>
      </c>
      <c r="F2711" s="12">
        <f>'Market Data'!F2697</f>
        <v>6559</v>
      </c>
      <c r="H2711" s="151">
        <f t="shared" si="405"/>
        <v>2693</v>
      </c>
      <c r="I2711" s="244">
        <f ca="1">IF($H2711&lt;($J$6+1),"",PFE(OFFSET($F2711,0,0,-$J$6)))</f>
        <v>2.1738549576904242E-2</v>
      </c>
      <c r="J2711" s="19"/>
      <c r="K2711" s="139" t="str">
        <f t="shared" ca="1" si="406"/>
        <v>Long</v>
      </c>
      <c r="L2711" s="243" t="e">
        <f t="shared" ca="1" si="401"/>
        <v>#N/A</v>
      </c>
      <c r="M2711" s="242" t="e">
        <f t="shared" ca="1" si="402"/>
        <v>#N/A</v>
      </c>
      <c r="N2711" s="20"/>
      <c r="O2711" s="74">
        <f t="shared" ca="1" si="407"/>
        <v>1</v>
      </c>
      <c r="P2711" s="75">
        <f t="shared" ca="1" si="399"/>
        <v>0</v>
      </c>
      <c r="Q2711" s="76" t="str">
        <f t="shared" ca="1" si="403"/>
        <v/>
      </c>
      <c r="R2711" s="75"/>
      <c r="S2711" s="77">
        <f t="shared" ca="1" si="400"/>
        <v>1</v>
      </c>
      <c r="T2711" s="78"/>
      <c r="U2711" s="81">
        <f t="shared" ca="1" si="408"/>
        <v>-146.91999999999996</v>
      </c>
      <c r="V2711" s="82">
        <f t="shared" ca="1" si="404"/>
        <v>226125.65999999951</v>
      </c>
      <c r="W2711" s="50"/>
      <c r="X2711" s="50"/>
      <c r="Y2711" s="50"/>
      <c r="Z2711" s="50"/>
      <c r="AA2711" s="50"/>
      <c r="AG2711" s="50"/>
      <c r="AH2711" s="50"/>
      <c r="AI2711" s="50"/>
      <c r="AJ2711" s="50"/>
      <c r="AK2711" s="50"/>
      <c r="AL2711" s="50"/>
      <c r="AM2711" s="50"/>
      <c r="AN2711" s="50"/>
      <c r="AO2711" s="50"/>
      <c r="AP2711" s="138" t="str">
        <f>IF(NOT($AS2711=$AS2712),ROW(),"")</f>
        <v/>
      </c>
      <c r="AQ2711" s="20" t="str">
        <f>IF(NOT(AS2711=AS2712),AS2712,"")</f>
        <v/>
      </c>
      <c r="AR2711" s="20" t="str">
        <f>INDEX($AB$15:$AM$15,MATCH($AS2711,$AB$11:$AM$11,0))</f>
        <v>out</v>
      </c>
      <c r="AS2711" s="20" t="str">
        <f>LEFT(AT2711,4)</f>
        <v>2010</v>
      </c>
      <c r="AT2711" s="139" t="str">
        <f>LEFT(B2711,6)</f>
        <v>201008</v>
      </c>
    </row>
    <row r="2712" spans="2:46" x14ac:dyDescent="0.25">
      <c r="B2712" s="11">
        <f>'Market Data'!B2698</f>
        <v>20100804</v>
      </c>
      <c r="C2712" s="2">
        <f>'Market Data'!C2698</f>
        <v>6544.5</v>
      </c>
      <c r="D2712" s="2">
        <f>'Market Data'!D2698</f>
        <v>6622</v>
      </c>
      <c r="E2712" s="2">
        <f>'Market Data'!E2698</f>
        <v>6523</v>
      </c>
      <c r="F2712" s="12">
        <f>'Market Data'!F2698</f>
        <v>6598</v>
      </c>
      <c r="H2712" s="151">
        <f t="shared" si="405"/>
        <v>2694</v>
      </c>
      <c r="I2712" s="244">
        <f ca="1">IF($H2712&lt;($J$6+1),"",PFE(OFFSET($F2712,0,0,-$J$6)))</f>
        <v>2.1612339739519676E-2</v>
      </c>
      <c r="J2712" s="19"/>
      <c r="K2712" s="139" t="str">
        <f t="shared" ca="1" si="406"/>
        <v>Long</v>
      </c>
      <c r="L2712" s="243" t="e">
        <f t="shared" ca="1" si="401"/>
        <v>#N/A</v>
      </c>
      <c r="M2712" s="242" t="e">
        <f t="shared" ca="1" si="402"/>
        <v>#N/A</v>
      </c>
      <c r="N2712" s="20"/>
      <c r="O2712" s="74">
        <f t="shared" ca="1" si="407"/>
        <v>1</v>
      </c>
      <c r="P2712" s="75">
        <f t="shared" ca="1" si="399"/>
        <v>0</v>
      </c>
      <c r="Q2712" s="76" t="str">
        <f t="shared" ca="1" si="403"/>
        <v/>
      </c>
      <c r="R2712" s="75"/>
      <c r="S2712" s="77">
        <f t="shared" ca="1" si="400"/>
        <v>1</v>
      </c>
      <c r="T2712" s="78"/>
      <c r="U2712" s="81">
        <f t="shared" ca="1" si="408"/>
        <v>1365</v>
      </c>
      <c r="V2712" s="82">
        <f t="shared" ca="1" si="404"/>
        <v>227490.65999999951</v>
      </c>
      <c r="W2712" s="50"/>
      <c r="X2712" s="50"/>
      <c r="Y2712" s="50"/>
      <c r="Z2712" s="50"/>
      <c r="AA2712" s="50"/>
      <c r="AG2712" s="50"/>
      <c r="AH2712" s="50"/>
      <c r="AI2712" s="50"/>
      <c r="AJ2712" s="50"/>
      <c r="AK2712" s="50"/>
      <c r="AL2712" s="50"/>
      <c r="AM2712" s="50"/>
      <c r="AN2712" s="50"/>
      <c r="AO2712" s="50"/>
      <c r="AP2712" s="138" t="str">
        <f>IF(NOT($AS2712=$AS2713),ROW(),"")</f>
        <v/>
      </c>
      <c r="AQ2712" s="20" t="str">
        <f>IF(NOT(AS2712=AS2713),AS2713,"")</f>
        <v/>
      </c>
      <c r="AR2712" s="20" t="str">
        <f>INDEX($AB$15:$AM$15,MATCH($AS2712,$AB$11:$AM$11,0))</f>
        <v>out</v>
      </c>
      <c r="AS2712" s="20" t="str">
        <f>LEFT(AT2712,4)</f>
        <v>2010</v>
      </c>
      <c r="AT2712" s="139" t="str">
        <f>LEFT(B2712,6)</f>
        <v>201008</v>
      </c>
    </row>
    <row r="2713" spans="2:46" x14ac:dyDescent="0.25">
      <c r="B2713" s="11">
        <f>'Market Data'!B2699</f>
        <v>20100805</v>
      </c>
      <c r="C2713" s="2">
        <f>'Market Data'!C2699</f>
        <v>6603.5</v>
      </c>
      <c r="D2713" s="2">
        <f>'Market Data'!D2699</f>
        <v>6643</v>
      </c>
      <c r="E2713" s="2">
        <f>'Market Data'!E2699</f>
        <v>6579.5</v>
      </c>
      <c r="F2713" s="12">
        <f>'Market Data'!F2699</f>
        <v>6600</v>
      </c>
      <c r="H2713" s="151">
        <f t="shared" si="405"/>
        <v>2695</v>
      </c>
      <c r="I2713" s="244">
        <f ca="1">IF($H2713&lt;($J$6+1),"",PFE(OFFSET($F2713,0,0,-$J$6)))</f>
        <v>1.9972827023182996E-2</v>
      </c>
      <c r="J2713" s="19"/>
      <c r="K2713" s="139" t="str">
        <f t="shared" ca="1" si="406"/>
        <v>Long</v>
      </c>
      <c r="L2713" s="243" t="e">
        <f t="shared" ca="1" si="401"/>
        <v>#N/A</v>
      </c>
      <c r="M2713" s="242" t="e">
        <f t="shared" ca="1" si="402"/>
        <v>#N/A</v>
      </c>
      <c r="N2713" s="20"/>
      <c r="O2713" s="74">
        <f t="shared" ca="1" si="407"/>
        <v>1</v>
      </c>
      <c r="P2713" s="75">
        <f t="shared" ca="1" si="399"/>
        <v>0</v>
      </c>
      <c r="Q2713" s="76" t="str">
        <f t="shared" ca="1" si="403"/>
        <v/>
      </c>
      <c r="R2713" s="75"/>
      <c r="S2713" s="77">
        <f t="shared" ca="1" si="400"/>
        <v>1</v>
      </c>
      <c r="T2713" s="78"/>
      <c r="U2713" s="81">
        <f t="shared" ca="1" si="408"/>
        <v>70</v>
      </c>
      <c r="V2713" s="82">
        <f t="shared" ca="1" si="404"/>
        <v>227560.65999999951</v>
      </c>
      <c r="W2713" s="50"/>
      <c r="X2713" s="50"/>
      <c r="Y2713" s="50"/>
      <c r="Z2713" s="50"/>
      <c r="AA2713" s="50"/>
      <c r="AG2713" s="50"/>
      <c r="AH2713" s="50"/>
      <c r="AI2713" s="50"/>
      <c r="AJ2713" s="50"/>
      <c r="AK2713" s="50"/>
      <c r="AL2713" s="50"/>
      <c r="AM2713" s="50"/>
      <c r="AN2713" s="50"/>
      <c r="AO2713" s="50"/>
      <c r="AP2713" s="138" t="str">
        <f>IF(NOT($AS2713=$AS2714),ROW(),"")</f>
        <v/>
      </c>
      <c r="AQ2713" s="20" t="str">
        <f>IF(NOT(AS2713=AS2714),AS2714,"")</f>
        <v/>
      </c>
      <c r="AR2713" s="20" t="str">
        <f>INDEX($AB$15:$AM$15,MATCH($AS2713,$AB$11:$AM$11,0))</f>
        <v>out</v>
      </c>
      <c r="AS2713" s="20" t="str">
        <f>LEFT(AT2713,4)</f>
        <v>2010</v>
      </c>
      <c r="AT2713" s="139" t="str">
        <f>LEFT(B2713,6)</f>
        <v>201008</v>
      </c>
    </row>
    <row r="2714" spans="2:46" x14ac:dyDescent="0.25">
      <c r="B2714" s="11">
        <f>'Market Data'!B2700</f>
        <v>20100806</v>
      </c>
      <c r="C2714" s="2">
        <f>'Market Data'!C2700</f>
        <v>6616.5</v>
      </c>
      <c r="D2714" s="2">
        <f>'Market Data'!D2700</f>
        <v>6647</v>
      </c>
      <c r="E2714" s="2">
        <f>'Market Data'!E2700</f>
        <v>6503</v>
      </c>
      <c r="F2714" s="12">
        <f>'Market Data'!F2700</f>
        <v>6535</v>
      </c>
      <c r="H2714" s="151">
        <f t="shared" si="405"/>
        <v>2696</v>
      </c>
      <c r="I2714" s="244">
        <f ca="1">IF($H2714&lt;($J$6+1),"",PFE(OFFSET($F2714,0,0,-$J$6)))</f>
        <v>1.5569233890668182E-2</v>
      </c>
      <c r="J2714" s="19"/>
      <c r="K2714" s="139" t="str">
        <f t="shared" ca="1" si="406"/>
        <v>Long</v>
      </c>
      <c r="L2714" s="243" t="e">
        <f t="shared" ca="1" si="401"/>
        <v>#N/A</v>
      </c>
      <c r="M2714" s="242" t="e">
        <f t="shared" ca="1" si="402"/>
        <v>#N/A</v>
      </c>
      <c r="N2714" s="20"/>
      <c r="O2714" s="74">
        <f t="shared" ca="1" si="407"/>
        <v>1</v>
      </c>
      <c r="P2714" s="75">
        <f t="shared" ca="1" si="399"/>
        <v>0</v>
      </c>
      <c r="Q2714" s="76" t="str">
        <f t="shared" ca="1" si="403"/>
        <v/>
      </c>
      <c r="R2714" s="75"/>
      <c r="S2714" s="77">
        <f t="shared" ca="1" si="400"/>
        <v>1</v>
      </c>
      <c r="T2714" s="78"/>
      <c r="U2714" s="81">
        <f t="shared" ca="1" si="408"/>
        <v>-2275</v>
      </c>
      <c r="V2714" s="82">
        <f t="shared" ca="1" si="404"/>
        <v>225285.65999999951</v>
      </c>
      <c r="W2714" s="50"/>
      <c r="X2714" s="50"/>
      <c r="Y2714" s="50"/>
      <c r="Z2714" s="50"/>
      <c r="AA2714" s="50"/>
      <c r="AG2714" s="50"/>
      <c r="AH2714" s="50"/>
      <c r="AI2714" s="50"/>
      <c r="AJ2714" s="50"/>
      <c r="AK2714" s="50"/>
      <c r="AL2714" s="50"/>
      <c r="AM2714" s="50"/>
      <c r="AN2714" s="50"/>
      <c r="AO2714" s="50"/>
      <c r="AP2714" s="138" t="str">
        <f>IF(NOT($AS2714=$AS2715),ROW(),"")</f>
        <v/>
      </c>
      <c r="AQ2714" s="20" t="str">
        <f>IF(NOT(AS2714=AS2715),AS2715,"")</f>
        <v/>
      </c>
      <c r="AR2714" s="20" t="str">
        <f>INDEX($AB$15:$AM$15,MATCH($AS2714,$AB$11:$AM$11,0))</f>
        <v>out</v>
      </c>
      <c r="AS2714" s="20" t="str">
        <f>LEFT(AT2714,4)</f>
        <v>2010</v>
      </c>
      <c r="AT2714" s="139" t="str">
        <f>LEFT(B2714,6)</f>
        <v>201008</v>
      </c>
    </row>
    <row r="2715" spans="2:46" x14ac:dyDescent="0.25">
      <c r="B2715" s="11">
        <f>'Market Data'!B2701</f>
        <v>20100809</v>
      </c>
      <c r="C2715" s="2">
        <f>'Market Data'!C2701</f>
        <v>6585</v>
      </c>
      <c r="D2715" s="2">
        <f>'Market Data'!D2701</f>
        <v>6616</v>
      </c>
      <c r="E2715" s="2">
        <f>'Market Data'!E2701</f>
        <v>6576</v>
      </c>
      <c r="F2715" s="12">
        <f>'Market Data'!F2701</f>
        <v>6608</v>
      </c>
      <c r="H2715" s="151">
        <f t="shared" si="405"/>
        <v>2697</v>
      </c>
      <c r="I2715" s="244">
        <f ca="1">IF($H2715&lt;($J$6+1),"",PFE(OFFSET($F2715,0,0,-$J$6)))</f>
        <v>1.8037784668013274E-2</v>
      </c>
      <c r="J2715" s="19"/>
      <c r="K2715" s="139" t="str">
        <f t="shared" ca="1" si="406"/>
        <v>Long</v>
      </c>
      <c r="L2715" s="243" t="e">
        <f t="shared" ca="1" si="401"/>
        <v>#N/A</v>
      </c>
      <c r="M2715" s="242" t="e">
        <f t="shared" ca="1" si="402"/>
        <v>#N/A</v>
      </c>
      <c r="N2715" s="20"/>
      <c r="O2715" s="74">
        <f t="shared" ca="1" si="407"/>
        <v>1</v>
      </c>
      <c r="P2715" s="75">
        <f t="shared" ca="1" si="399"/>
        <v>0</v>
      </c>
      <c r="Q2715" s="76" t="str">
        <f t="shared" ca="1" si="403"/>
        <v/>
      </c>
      <c r="R2715" s="75"/>
      <c r="S2715" s="77">
        <f t="shared" ca="1" si="400"/>
        <v>1</v>
      </c>
      <c r="T2715" s="78"/>
      <c r="U2715" s="81">
        <f t="shared" ca="1" si="408"/>
        <v>2555</v>
      </c>
      <c r="V2715" s="82">
        <f t="shared" ca="1" si="404"/>
        <v>227840.65999999951</v>
      </c>
      <c r="W2715" s="50"/>
      <c r="X2715" s="50"/>
      <c r="Y2715" s="50"/>
      <c r="Z2715" s="50"/>
      <c r="AA2715" s="50"/>
      <c r="AG2715" s="50"/>
      <c r="AH2715" s="50"/>
      <c r="AI2715" s="50"/>
      <c r="AJ2715" s="50"/>
      <c r="AK2715" s="50"/>
      <c r="AL2715" s="50"/>
      <c r="AM2715" s="50"/>
      <c r="AN2715" s="50"/>
      <c r="AO2715" s="50"/>
      <c r="AP2715" s="138" t="str">
        <f>IF(NOT($AS2715=$AS2716),ROW(),"")</f>
        <v/>
      </c>
      <c r="AQ2715" s="20" t="str">
        <f>IF(NOT(AS2715=AS2716),AS2716,"")</f>
        <v/>
      </c>
      <c r="AR2715" s="20" t="str">
        <f>INDEX($AB$15:$AM$15,MATCH($AS2715,$AB$11:$AM$11,0))</f>
        <v>out</v>
      </c>
      <c r="AS2715" s="20" t="str">
        <f>LEFT(AT2715,4)</f>
        <v>2010</v>
      </c>
      <c r="AT2715" s="139" t="str">
        <f>LEFT(B2715,6)</f>
        <v>201008</v>
      </c>
    </row>
    <row r="2716" spans="2:46" x14ac:dyDescent="0.25">
      <c r="B2716" s="11">
        <f>'Market Data'!B2702</f>
        <v>20100810</v>
      </c>
      <c r="C2716" s="2">
        <f>'Market Data'!C2702</f>
        <v>6595.5</v>
      </c>
      <c r="D2716" s="2">
        <f>'Market Data'!D2702</f>
        <v>6597.5</v>
      </c>
      <c r="E2716" s="2">
        <f>'Market Data'!E2702</f>
        <v>6506</v>
      </c>
      <c r="F2716" s="12">
        <f>'Market Data'!F2702</f>
        <v>6547.5</v>
      </c>
      <c r="H2716" s="151">
        <f t="shared" si="405"/>
        <v>2698</v>
      </c>
      <c r="I2716" s="244">
        <f ca="1">IF($H2716&lt;($J$6+1),"",PFE(OFFSET($F2716,0,0,-$J$6)))</f>
        <v>-1.4482904328120249E-2</v>
      </c>
      <c r="J2716" s="19"/>
      <c r="K2716" s="139" t="str">
        <f t="shared" ca="1" si="406"/>
        <v>Short</v>
      </c>
      <c r="L2716" s="243" t="e">
        <f t="shared" ca="1" si="401"/>
        <v>#N/A</v>
      </c>
      <c r="M2716" s="242">
        <f t="shared" ca="1" si="402"/>
        <v>6547.5</v>
      </c>
      <c r="N2716" s="20"/>
      <c r="O2716" s="74">
        <f t="shared" ca="1" si="407"/>
        <v>-1</v>
      </c>
      <c r="P2716" s="75">
        <f t="shared" ca="1" si="399"/>
        <v>-2</v>
      </c>
      <c r="Q2716" s="76" t="str">
        <f t="shared" ca="1" si="403"/>
        <v>Fill</v>
      </c>
      <c r="R2716" s="75"/>
      <c r="S2716" s="77">
        <f t="shared" ca="1" si="400"/>
        <v>1</v>
      </c>
      <c r="T2716" s="78"/>
      <c r="U2716" s="81">
        <f t="shared" ca="1" si="408"/>
        <v>-2117.5</v>
      </c>
      <c r="V2716" s="82">
        <f t="shared" ca="1" si="404"/>
        <v>225723.15999999951</v>
      </c>
      <c r="W2716" s="50"/>
      <c r="X2716" s="50"/>
      <c r="Y2716" s="50"/>
      <c r="Z2716" s="50"/>
      <c r="AA2716" s="50"/>
      <c r="AG2716" s="50"/>
      <c r="AH2716" s="50"/>
      <c r="AI2716" s="50"/>
      <c r="AJ2716" s="50"/>
      <c r="AK2716" s="50"/>
      <c r="AL2716" s="50"/>
      <c r="AM2716" s="50"/>
      <c r="AN2716" s="50"/>
      <c r="AO2716" s="50"/>
      <c r="AP2716" s="138" t="str">
        <f>IF(NOT($AS2716=$AS2717),ROW(),"")</f>
        <v/>
      </c>
      <c r="AQ2716" s="20" t="str">
        <f>IF(NOT(AS2716=AS2717),AS2717,"")</f>
        <v/>
      </c>
      <c r="AR2716" s="20" t="str">
        <f>INDEX($AB$15:$AM$15,MATCH($AS2716,$AB$11:$AM$11,0))</f>
        <v>out</v>
      </c>
      <c r="AS2716" s="20" t="str">
        <f>LEFT(AT2716,4)</f>
        <v>2010</v>
      </c>
      <c r="AT2716" s="139" t="str">
        <f>LEFT(B2716,6)</f>
        <v>201008</v>
      </c>
    </row>
    <row r="2717" spans="2:46" x14ac:dyDescent="0.25">
      <c r="B2717" s="11">
        <f>'Market Data'!B2703</f>
        <v>20100811</v>
      </c>
      <c r="C2717" s="2">
        <f>'Market Data'!C2703</f>
        <v>6532.5</v>
      </c>
      <c r="D2717" s="2">
        <f>'Market Data'!D2703</f>
        <v>6532.5</v>
      </c>
      <c r="E2717" s="2">
        <f>'Market Data'!E2703</f>
        <v>6401</v>
      </c>
      <c r="F2717" s="12">
        <f>'Market Data'!F2703</f>
        <v>6410</v>
      </c>
      <c r="H2717" s="151">
        <f t="shared" si="405"/>
        <v>2699</v>
      </c>
      <c r="I2717" s="244">
        <f ca="1">IF($H2717&lt;($J$6+1),"",PFE(OFFSET($F2717,0,0,-$J$6)))</f>
        <v>-1.6212639714939078E-2</v>
      </c>
      <c r="J2717" s="19"/>
      <c r="K2717" s="139" t="str">
        <f t="shared" ca="1" si="406"/>
        <v>Short</v>
      </c>
      <c r="L2717" s="243" t="e">
        <f t="shared" ca="1" si="401"/>
        <v>#N/A</v>
      </c>
      <c r="M2717" s="242" t="e">
        <f t="shared" ca="1" si="402"/>
        <v>#N/A</v>
      </c>
      <c r="N2717" s="20"/>
      <c r="O2717" s="74">
        <f t="shared" ca="1" si="407"/>
        <v>-1</v>
      </c>
      <c r="P2717" s="75">
        <f t="shared" ca="1" si="399"/>
        <v>0</v>
      </c>
      <c r="Q2717" s="76" t="str">
        <f t="shared" ca="1" si="403"/>
        <v/>
      </c>
      <c r="R2717" s="75"/>
      <c r="S2717" s="77">
        <f t="shared" ca="1" si="400"/>
        <v>-1</v>
      </c>
      <c r="T2717" s="78"/>
      <c r="U2717" s="81">
        <f t="shared" ca="1" si="408"/>
        <v>3580.58</v>
      </c>
      <c r="V2717" s="82">
        <f t="shared" ca="1" si="404"/>
        <v>229303.7399999995</v>
      </c>
      <c r="W2717" s="50"/>
      <c r="X2717" s="50"/>
      <c r="Y2717" s="50"/>
      <c r="Z2717" s="50"/>
      <c r="AA2717" s="50"/>
      <c r="AG2717" s="50"/>
      <c r="AH2717" s="50"/>
      <c r="AI2717" s="50"/>
      <c r="AJ2717" s="50"/>
      <c r="AK2717" s="50"/>
      <c r="AL2717" s="50"/>
      <c r="AM2717" s="50"/>
      <c r="AN2717" s="50"/>
      <c r="AO2717" s="50"/>
      <c r="AP2717" s="138" t="str">
        <f>IF(NOT($AS2717=$AS2718),ROW(),"")</f>
        <v/>
      </c>
      <c r="AQ2717" s="20" t="str">
        <f>IF(NOT(AS2717=AS2718),AS2718,"")</f>
        <v/>
      </c>
      <c r="AR2717" s="20" t="str">
        <f>INDEX($AB$15:$AM$15,MATCH($AS2717,$AB$11:$AM$11,0))</f>
        <v>out</v>
      </c>
      <c r="AS2717" s="20" t="str">
        <f>LEFT(AT2717,4)</f>
        <v>2010</v>
      </c>
      <c r="AT2717" s="139" t="str">
        <f>LEFT(B2717,6)</f>
        <v>201008</v>
      </c>
    </row>
    <row r="2718" spans="2:46" x14ac:dyDescent="0.25">
      <c r="B2718" s="11">
        <f>'Market Data'!B2704</f>
        <v>20100812</v>
      </c>
      <c r="C2718" s="2">
        <f>'Market Data'!C2704</f>
        <v>6390</v>
      </c>
      <c r="D2718" s="2">
        <f>'Market Data'!D2704</f>
        <v>6406</v>
      </c>
      <c r="E2718" s="2">
        <f>'Market Data'!E2704</f>
        <v>6356</v>
      </c>
      <c r="F2718" s="12">
        <f>'Market Data'!F2704</f>
        <v>6393</v>
      </c>
      <c r="H2718" s="151">
        <f t="shared" si="405"/>
        <v>2700</v>
      </c>
      <c r="I2718" s="244">
        <f ca="1">IF($H2718&lt;($J$6+1),"",PFE(OFFSET($F2718,0,0,-$J$6)))</f>
        <v>-1.5222348579004411E-2</v>
      </c>
      <c r="J2718" s="19"/>
      <c r="K2718" s="139" t="str">
        <f t="shared" ca="1" si="406"/>
        <v>Short</v>
      </c>
      <c r="L2718" s="243" t="e">
        <f t="shared" ca="1" si="401"/>
        <v>#N/A</v>
      </c>
      <c r="M2718" s="242" t="e">
        <f t="shared" ca="1" si="402"/>
        <v>#N/A</v>
      </c>
      <c r="N2718" s="20"/>
      <c r="O2718" s="74">
        <f t="shared" ca="1" si="407"/>
        <v>-1</v>
      </c>
      <c r="P2718" s="75">
        <f t="shared" ca="1" si="399"/>
        <v>0</v>
      </c>
      <c r="Q2718" s="76" t="str">
        <f t="shared" ca="1" si="403"/>
        <v/>
      </c>
      <c r="R2718" s="75"/>
      <c r="S2718" s="77">
        <f t="shared" ca="1" si="400"/>
        <v>-1</v>
      </c>
      <c r="T2718" s="78"/>
      <c r="U2718" s="81">
        <f t="shared" ca="1" si="408"/>
        <v>595</v>
      </c>
      <c r="V2718" s="82">
        <f t="shared" ca="1" si="404"/>
        <v>229898.7399999995</v>
      </c>
      <c r="W2718" s="50"/>
      <c r="X2718" s="50"/>
      <c r="Y2718" s="50"/>
      <c r="Z2718" s="50"/>
      <c r="AA2718" s="50"/>
      <c r="AG2718" s="50"/>
      <c r="AH2718" s="50"/>
      <c r="AI2718" s="50"/>
      <c r="AJ2718" s="50"/>
      <c r="AK2718" s="50"/>
      <c r="AL2718" s="50"/>
      <c r="AM2718" s="50"/>
      <c r="AN2718" s="50"/>
      <c r="AO2718" s="50"/>
      <c r="AP2718" s="138" t="str">
        <f>IF(NOT($AS2718=$AS2719),ROW(),"")</f>
        <v/>
      </c>
      <c r="AQ2718" s="20" t="str">
        <f>IF(NOT(AS2718=AS2719),AS2719,"")</f>
        <v/>
      </c>
      <c r="AR2718" s="20" t="str">
        <f>INDEX($AB$15:$AM$15,MATCH($AS2718,$AB$11:$AM$11,0))</f>
        <v>out</v>
      </c>
      <c r="AS2718" s="20" t="str">
        <f>LEFT(AT2718,4)</f>
        <v>2010</v>
      </c>
      <c r="AT2718" s="139" t="str">
        <f>LEFT(B2718,6)</f>
        <v>201008</v>
      </c>
    </row>
    <row r="2719" spans="2:46" x14ac:dyDescent="0.25">
      <c r="B2719" s="11">
        <f>'Market Data'!B2705</f>
        <v>20100813</v>
      </c>
      <c r="C2719" s="2">
        <f>'Market Data'!C2705</f>
        <v>6415.5</v>
      </c>
      <c r="D2719" s="2">
        <f>'Market Data'!D2705</f>
        <v>6434</v>
      </c>
      <c r="E2719" s="2">
        <f>'Market Data'!E2705</f>
        <v>6326.5</v>
      </c>
      <c r="F2719" s="12">
        <f>'Market Data'!F2705</f>
        <v>6378.5</v>
      </c>
      <c r="H2719" s="151">
        <f t="shared" si="405"/>
        <v>2701</v>
      </c>
      <c r="I2719" s="244">
        <f ca="1">IF($H2719&lt;($J$6+1),"",PFE(OFFSET($F2719,0,0,-$J$6)))</f>
        <v>-2.9662497852864761E-2</v>
      </c>
      <c r="J2719" s="19"/>
      <c r="K2719" s="139" t="str">
        <f t="shared" ca="1" si="406"/>
        <v>Short</v>
      </c>
      <c r="L2719" s="243" t="e">
        <f t="shared" ca="1" si="401"/>
        <v>#N/A</v>
      </c>
      <c r="M2719" s="242" t="e">
        <f t="shared" ca="1" si="402"/>
        <v>#N/A</v>
      </c>
      <c r="N2719" s="20"/>
      <c r="O2719" s="74">
        <f t="shared" ca="1" si="407"/>
        <v>-1</v>
      </c>
      <c r="P2719" s="75">
        <f t="shared" ca="1" si="399"/>
        <v>0</v>
      </c>
      <c r="Q2719" s="76" t="str">
        <f t="shared" ca="1" si="403"/>
        <v/>
      </c>
      <c r="R2719" s="75"/>
      <c r="S2719" s="77">
        <f t="shared" ca="1" si="400"/>
        <v>-1</v>
      </c>
      <c r="T2719" s="78"/>
      <c r="U2719" s="81">
        <f t="shared" ca="1" si="408"/>
        <v>507.5</v>
      </c>
      <c r="V2719" s="82">
        <f t="shared" ca="1" si="404"/>
        <v>230406.2399999995</v>
      </c>
      <c r="W2719" s="50"/>
      <c r="X2719" s="50"/>
      <c r="Y2719" s="50"/>
      <c r="Z2719" s="50"/>
      <c r="AA2719" s="50"/>
      <c r="AG2719" s="50"/>
      <c r="AH2719" s="50"/>
      <c r="AI2719" s="50"/>
      <c r="AJ2719" s="50"/>
      <c r="AK2719" s="50"/>
      <c r="AL2719" s="50"/>
      <c r="AM2719" s="50"/>
      <c r="AN2719" s="50"/>
      <c r="AO2719" s="50"/>
      <c r="AP2719" s="138" t="str">
        <f>IF(NOT($AS2719=$AS2720),ROW(),"")</f>
        <v/>
      </c>
      <c r="AQ2719" s="20" t="str">
        <f>IF(NOT(AS2719=AS2720),AS2720,"")</f>
        <v/>
      </c>
      <c r="AR2719" s="20" t="str">
        <f>INDEX($AB$15:$AM$15,MATCH($AS2719,$AB$11:$AM$11,0))</f>
        <v>out</v>
      </c>
      <c r="AS2719" s="20" t="str">
        <f>LEFT(AT2719,4)</f>
        <v>2010</v>
      </c>
      <c r="AT2719" s="139" t="str">
        <f>LEFT(B2719,6)</f>
        <v>201008</v>
      </c>
    </row>
    <row r="2720" spans="2:46" x14ac:dyDescent="0.25">
      <c r="B2720" s="11">
        <f>'Market Data'!B2706</f>
        <v>20100816</v>
      </c>
      <c r="C2720" s="2">
        <f>'Market Data'!C2706</f>
        <v>6382.5</v>
      </c>
      <c r="D2720" s="2">
        <f>'Market Data'!D2706</f>
        <v>6414.5</v>
      </c>
      <c r="E2720" s="2">
        <f>'Market Data'!E2706</f>
        <v>6319</v>
      </c>
      <c r="F2720" s="12">
        <f>'Market Data'!F2706</f>
        <v>6376</v>
      </c>
      <c r="H2720" s="151">
        <f t="shared" si="405"/>
        <v>2702</v>
      </c>
      <c r="I2720" s="244">
        <f ca="1">IF($H2720&lt;($J$6+1),"",PFE(OFFSET($F2720,0,0,-$J$6)))</f>
        <v>-2.7909547482533496E-2</v>
      </c>
      <c r="J2720" s="19"/>
      <c r="K2720" s="139" t="str">
        <f t="shared" ca="1" si="406"/>
        <v>Short</v>
      </c>
      <c r="L2720" s="243" t="e">
        <f t="shared" ca="1" si="401"/>
        <v>#N/A</v>
      </c>
      <c r="M2720" s="242" t="e">
        <f t="shared" ca="1" si="402"/>
        <v>#N/A</v>
      </c>
      <c r="N2720" s="20"/>
      <c r="O2720" s="74">
        <f t="shared" ca="1" si="407"/>
        <v>-1</v>
      </c>
      <c r="P2720" s="75">
        <f t="shared" ca="1" si="399"/>
        <v>0</v>
      </c>
      <c r="Q2720" s="76" t="str">
        <f t="shared" ca="1" si="403"/>
        <v/>
      </c>
      <c r="R2720" s="75"/>
      <c r="S2720" s="77">
        <f t="shared" ca="1" si="400"/>
        <v>-1</v>
      </c>
      <c r="T2720" s="78"/>
      <c r="U2720" s="81">
        <f t="shared" ca="1" si="408"/>
        <v>87.5</v>
      </c>
      <c r="V2720" s="82">
        <f t="shared" ca="1" si="404"/>
        <v>230493.7399999995</v>
      </c>
      <c r="W2720" s="50"/>
      <c r="X2720" s="50"/>
      <c r="Y2720" s="50"/>
      <c r="Z2720" s="50"/>
      <c r="AA2720" s="50"/>
      <c r="AG2720" s="50"/>
      <c r="AH2720" s="50"/>
      <c r="AI2720" s="50"/>
      <c r="AJ2720" s="50"/>
      <c r="AK2720" s="50"/>
      <c r="AL2720" s="50"/>
      <c r="AM2720" s="50"/>
      <c r="AN2720" s="50"/>
      <c r="AO2720" s="50"/>
      <c r="AP2720" s="138" t="str">
        <f>IF(NOT($AS2720=$AS2721),ROW(),"")</f>
        <v/>
      </c>
      <c r="AQ2720" s="20" t="str">
        <f>IF(NOT(AS2720=AS2721),AS2721,"")</f>
        <v/>
      </c>
      <c r="AR2720" s="20" t="str">
        <f>INDEX($AB$15:$AM$15,MATCH($AS2720,$AB$11:$AM$11,0))</f>
        <v>out</v>
      </c>
      <c r="AS2720" s="20" t="str">
        <f>LEFT(AT2720,4)</f>
        <v>2010</v>
      </c>
      <c r="AT2720" s="139" t="str">
        <f>LEFT(B2720,6)</f>
        <v>201008</v>
      </c>
    </row>
    <row r="2721" spans="2:46" x14ac:dyDescent="0.25">
      <c r="B2721" s="11">
        <f>'Market Data'!B2707</f>
        <v>20100817</v>
      </c>
      <c r="C2721" s="2">
        <f>'Market Data'!C2707</f>
        <v>6398.5</v>
      </c>
      <c r="D2721" s="2">
        <f>'Market Data'!D2707</f>
        <v>6475</v>
      </c>
      <c r="E2721" s="2">
        <f>'Market Data'!E2707</f>
        <v>6381</v>
      </c>
      <c r="F2721" s="12">
        <f>'Market Data'!F2707</f>
        <v>6458</v>
      </c>
      <c r="H2721" s="151">
        <f t="shared" si="405"/>
        <v>2703</v>
      </c>
      <c r="I2721" s="244">
        <f ca="1">IF($H2721&lt;($J$6+1),"",PFE(OFFSET($F2721,0,0,-$J$6)))</f>
        <v>1.4649375668399283E-2</v>
      </c>
      <c r="J2721" s="19"/>
      <c r="K2721" s="139" t="str">
        <f t="shared" ca="1" si="406"/>
        <v>Long</v>
      </c>
      <c r="L2721" s="243">
        <f t="shared" ca="1" si="401"/>
        <v>6458</v>
      </c>
      <c r="M2721" s="242" t="e">
        <f t="shared" ca="1" si="402"/>
        <v>#N/A</v>
      </c>
      <c r="N2721" s="20"/>
      <c r="O2721" s="74">
        <f t="shared" ca="1" si="407"/>
        <v>1</v>
      </c>
      <c r="P2721" s="75">
        <f t="shared" ca="1" si="399"/>
        <v>2</v>
      </c>
      <c r="Q2721" s="76" t="str">
        <f t="shared" ca="1" si="403"/>
        <v>Fill</v>
      </c>
      <c r="R2721" s="75"/>
      <c r="S2721" s="77">
        <f t="shared" ca="1" si="400"/>
        <v>-1</v>
      </c>
      <c r="T2721" s="78"/>
      <c r="U2721" s="81">
        <f t="shared" ca="1" si="408"/>
        <v>-2870</v>
      </c>
      <c r="V2721" s="82">
        <f t="shared" ca="1" si="404"/>
        <v>227623.7399999995</v>
      </c>
      <c r="W2721" s="50"/>
      <c r="X2721" s="50"/>
      <c r="Y2721" s="50"/>
      <c r="Z2721" s="50"/>
      <c r="AA2721" s="50"/>
      <c r="AG2721" s="50"/>
      <c r="AH2721" s="50"/>
      <c r="AI2721" s="50"/>
      <c r="AJ2721" s="50"/>
      <c r="AK2721" s="50"/>
      <c r="AL2721" s="50"/>
      <c r="AM2721" s="50"/>
      <c r="AN2721" s="50"/>
      <c r="AO2721" s="50"/>
      <c r="AP2721" s="138" t="str">
        <f>IF(NOT($AS2721=$AS2722),ROW(),"")</f>
        <v/>
      </c>
      <c r="AQ2721" s="20" t="str">
        <f>IF(NOT(AS2721=AS2722),AS2722,"")</f>
        <v/>
      </c>
      <c r="AR2721" s="20" t="str">
        <f>INDEX($AB$15:$AM$15,MATCH($AS2721,$AB$11:$AM$11,0))</f>
        <v>out</v>
      </c>
      <c r="AS2721" s="20" t="str">
        <f>LEFT(AT2721,4)</f>
        <v>2010</v>
      </c>
      <c r="AT2721" s="139" t="str">
        <f>LEFT(B2721,6)</f>
        <v>201008</v>
      </c>
    </row>
    <row r="2722" spans="2:46" x14ac:dyDescent="0.25">
      <c r="B2722" s="11">
        <f>'Market Data'!B2708</f>
        <v>20100818</v>
      </c>
      <c r="C2722" s="2">
        <f>'Market Data'!C2708</f>
        <v>6431</v>
      </c>
      <c r="D2722" s="2">
        <f>'Market Data'!D2708</f>
        <v>6475.5</v>
      </c>
      <c r="E2722" s="2">
        <f>'Market Data'!E2708</f>
        <v>6412.5</v>
      </c>
      <c r="F2722" s="12">
        <f>'Market Data'!F2708</f>
        <v>6459</v>
      </c>
      <c r="H2722" s="151">
        <f t="shared" si="405"/>
        <v>2704</v>
      </c>
      <c r="I2722" s="244">
        <f ca="1">IF($H2722&lt;($J$6+1),"",PFE(OFFSET($F2722,0,0,-$J$6)))</f>
        <v>-2.0591674495557294E-2</v>
      </c>
      <c r="J2722" s="19"/>
      <c r="K2722" s="139" t="str">
        <f t="shared" ca="1" si="406"/>
        <v>Short</v>
      </c>
      <c r="L2722" s="243" t="e">
        <f t="shared" ca="1" si="401"/>
        <v>#N/A</v>
      </c>
      <c r="M2722" s="242">
        <f t="shared" ca="1" si="402"/>
        <v>6459</v>
      </c>
      <c r="N2722" s="20"/>
      <c r="O2722" s="74">
        <f t="shared" ca="1" si="407"/>
        <v>-1</v>
      </c>
      <c r="P2722" s="75">
        <f t="shared" ca="1" si="399"/>
        <v>-2</v>
      </c>
      <c r="Q2722" s="76" t="str">
        <f t="shared" ca="1" si="403"/>
        <v>Fill</v>
      </c>
      <c r="R2722" s="75"/>
      <c r="S2722" s="77">
        <f t="shared" ca="1" si="400"/>
        <v>1</v>
      </c>
      <c r="T2722" s="78"/>
      <c r="U2722" s="81">
        <f t="shared" ca="1" si="408"/>
        <v>1743.08</v>
      </c>
      <c r="V2722" s="82">
        <f t="shared" ca="1" si="404"/>
        <v>229366.81999999948</v>
      </c>
      <c r="W2722" s="50"/>
      <c r="X2722" s="50"/>
      <c r="Y2722" s="50"/>
      <c r="Z2722" s="50"/>
      <c r="AA2722" s="50"/>
      <c r="AG2722" s="50"/>
      <c r="AH2722" s="50"/>
      <c r="AI2722" s="50"/>
      <c r="AJ2722" s="50"/>
      <c r="AK2722" s="50"/>
      <c r="AL2722" s="50"/>
      <c r="AM2722" s="50"/>
      <c r="AN2722" s="50"/>
      <c r="AO2722" s="50"/>
      <c r="AP2722" s="138" t="str">
        <f>IF(NOT($AS2722=$AS2723),ROW(),"")</f>
        <v/>
      </c>
      <c r="AQ2722" s="20" t="str">
        <f>IF(NOT(AS2722=AS2723),AS2723,"")</f>
        <v/>
      </c>
      <c r="AR2722" s="20" t="str">
        <f>INDEX($AB$15:$AM$15,MATCH($AS2722,$AB$11:$AM$11,0))</f>
        <v>out</v>
      </c>
      <c r="AS2722" s="20" t="str">
        <f>LEFT(AT2722,4)</f>
        <v>2010</v>
      </c>
      <c r="AT2722" s="139" t="str">
        <f>LEFT(B2722,6)</f>
        <v>201008</v>
      </c>
    </row>
    <row r="2723" spans="2:46" x14ac:dyDescent="0.25">
      <c r="B2723" s="11">
        <f>'Market Data'!B2709</f>
        <v>20100819</v>
      </c>
      <c r="C2723" s="2">
        <f>'Market Data'!C2709</f>
        <v>6456</v>
      </c>
      <c r="D2723" s="2">
        <f>'Market Data'!D2709</f>
        <v>6489</v>
      </c>
      <c r="E2723" s="2">
        <f>'Market Data'!E2709</f>
        <v>6309</v>
      </c>
      <c r="F2723" s="12">
        <f>'Market Data'!F2709</f>
        <v>6328.5</v>
      </c>
      <c r="H2723" s="151">
        <f t="shared" si="405"/>
        <v>2705</v>
      </c>
      <c r="I2723" s="244">
        <f ca="1">IF($H2723&lt;($J$6+1),"",PFE(OFFSET($F2723,0,0,-$J$6)))</f>
        <v>-4.9696878761680323E-2</v>
      </c>
      <c r="J2723" s="19"/>
      <c r="K2723" s="139" t="str">
        <f t="shared" ca="1" si="406"/>
        <v>Short</v>
      </c>
      <c r="L2723" s="243" t="e">
        <f t="shared" ca="1" si="401"/>
        <v>#N/A</v>
      </c>
      <c r="M2723" s="242" t="e">
        <f t="shared" ca="1" si="402"/>
        <v>#N/A</v>
      </c>
      <c r="N2723" s="20"/>
      <c r="O2723" s="74">
        <f t="shared" ca="1" si="407"/>
        <v>-1</v>
      </c>
      <c r="P2723" s="75">
        <f t="shared" ca="1" si="399"/>
        <v>0</v>
      </c>
      <c r="Q2723" s="76" t="str">
        <f t="shared" ca="1" si="403"/>
        <v/>
      </c>
      <c r="R2723" s="75"/>
      <c r="S2723" s="77">
        <f t="shared" ca="1" si="400"/>
        <v>-1</v>
      </c>
      <c r="T2723" s="78"/>
      <c r="U2723" s="81">
        <f t="shared" ca="1" si="408"/>
        <v>4175.58</v>
      </c>
      <c r="V2723" s="82">
        <f t="shared" ca="1" si="404"/>
        <v>233542.39999999947</v>
      </c>
      <c r="W2723" s="50"/>
      <c r="X2723" s="50"/>
      <c r="Y2723" s="50"/>
      <c r="Z2723" s="50"/>
      <c r="AA2723" s="50"/>
      <c r="AG2723" s="50"/>
      <c r="AH2723" s="50"/>
      <c r="AI2723" s="50"/>
      <c r="AJ2723" s="50"/>
      <c r="AK2723" s="50"/>
      <c r="AL2723" s="50"/>
      <c r="AM2723" s="50"/>
      <c r="AN2723" s="50"/>
      <c r="AO2723" s="50"/>
      <c r="AP2723" s="138" t="str">
        <f>IF(NOT($AS2723=$AS2724),ROW(),"")</f>
        <v/>
      </c>
      <c r="AQ2723" s="20" t="str">
        <f>IF(NOT(AS2723=AS2724),AS2724,"")</f>
        <v/>
      </c>
      <c r="AR2723" s="20" t="str">
        <f>INDEX($AB$15:$AM$15,MATCH($AS2723,$AB$11:$AM$11,0))</f>
        <v>out</v>
      </c>
      <c r="AS2723" s="20" t="str">
        <f>LEFT(AT2723,4)</f>
        <v>2010</v>
      </c>
      <c r="AT2723" s="139" t="str">
        <f>LEFT(B2723,6)</f>
        <v>201008</v>
      </c>
    </row>
    <row r="2724" spans="2:46" x14ac:dyDescent="0.25">
      <c r="B2724" s="11">
        <f>'Market Data'!B2710</f>
        <v>20100820</v>
      </c>
      <c r="C2724" s="2">
        <f>'Market Data'!C2710</f>
        <v>6328.5</v>
      </c>
      <c r="D2724" s="2">
        <f>'Market Data'!D2710</f>
        <v>6355.5</v>
      </c>
      <c r="E2724" s="2">
        <f>'Market Data'!E2710</f>
        <v>6245.5</v>
      </c>
      <c r="F2724" s="12">
        <f>'Market Data'!F2710</f>
        <v>6253</v>
      </c>
      <c r="H2724" s="151">
        <f t="shared" si="405"/>
        <v>2706</v>
      </c>
      <c r="I2724" s="244">
        <f ca="1">IF($H2724&lt;($J$6+1),"",PFE(OFFSET($F2724,0,0,-$J$6)))</f>
        <v>-3.4078526956458431E-2</v>
      </c>
      <c r="J2724" s="19"/>
      <c r="K2724" s="139" t="str">
        <f t="shared" ca="1" si="406"/>
        <v>Short</v>
      </c>
      <c r="L2724" s="243" t="e">
        <f t="shared" ca="1" si="401"/>
        <v>#N/A</v>
      </c>
      <c r="M2724" s="242" t="e">
        <f t="shared" ca="1" si="402"/>
        <v>#N/A</v>
      </c>
      <c r="N2724" s="20"/>
      <c r="O2724" s="74">
        <f t="shared" ca="1" si="407"/>
        <v>-1</v>
      </c>
      <c r="P2724" s="75">
        <f t="shared" ca="1" si="399"/>
        <v>0</v>
      </c>
      <c r="Q2724" s="76" t="str">
        <f t="shared" ca="1" si="403"/>
        <v/>
      </c>
      <c r="R2724" s="75"/>
      <c r="S2724" s="77">
        <f t="shared" ca="1" si="400"/>
        <v>-1</v>
      </c>
      <c r="T2724" s="78"/>
      <c r="U2724" s="81">
        <f t="shared" ca="1" si="408"/>
        <v>2642.5</v>
      </c>
      <c r="V2724" s="82">
        <f t="shared" ca="1" si="404"/>
        <v>236184.89999999947</v>
      </c>
      <c r="W2724" s="50"/>
      <c r="X2724" s="50"/>
      <c r="Y2724" s="50"/>
      <c r="Z2724" s="50"/>
      <c r="AA2724" s="50"/>
      <c r="AG2724" s="50"/>
      <c r="AH2724" s="50"/>
      <c r="AI2724" s="50"/>
      <c r="AJ2724" s="50"/>
      <c r="AK2724" s="50"/>
      <c r="AL2724" s="50"/>
      <c r="AM2724" s="50"/>
      <c r="AN2724" s="50"/>
      <c r="AO2724" s="50"/>
      <c r="AP2724" s="138" t="str">
        <f>IF(NOT($AS2724=$AS2725),ROW(),"")</f>
        <v/>
      </c>
      <c r="AQ2724" s="20" t="str">
        <f>IF(NOT(AS2724=AS2725),AS2725,"")</f>
        <v/>
      </c>
      <c r="AR2724" s="20" t="str">
        <f>INDEX($AB$15:$AM$15,MATCH($AS2724,$AB$11:$AM$11,0))</f>
        <v>out</v>
      </c>
      <c r="AS2724" s="20" t="str">
        <f>LEFT(AT2724,4)</f>
        <v>2010</v>
      </c>
      <c r="AT2724" s="139" t="str">
        <f>LEFT(B2724,6)</f>
        <v>201008</v>
      </c>
    </row>
    <row r="2725" spans="2:46" x14ac:dyDescent="0.25">
      <c r="B2725" s="11">
        <f>'Market Data'!B2711</f>
        <v>20100823</v>
      </c>
      <c r="C2725" s="2">
        <f>'Market Data'!C2711</f>
        <v>6275.5</v>
      </c>
      <c r="D2725" s="2">
        <f>'Market Data'!D2711</f>
        <v>6312.5</v>
      </c>
      <c r="E2725" s="2">
        <f>'Market Data'!E2711</f>
        <v>6252</v>
      </c>
      <c r="F2725" s="12">
        <f>'Market Data'!F2711</f>
        <v>6269.5</v>
      </c>
      <c r="H2725" s="151">
        <f t="shared" si="405"/>
        <v>2707</v>
      </c>
      <c r="I2725" s="244">
        <f ca="1">IF($H2725&lt;($J$6+1),"",PFE(OFFSET($F2725,0,0,-$J$6)))</f>
        <v>-2.0789108829681234E-2</v>
      </c>
      <c r="J2725" s="19"/>
      <c r="K2725" s="139" t="str">
        <f t="shared" ca="1" si="406"/>
        <v>Short</v>
      </c>
      <c r="L2725" s="243" t="e">
        <f t="shared" ca="1" si="401"/>
        <v>#N/A</v>
      </c>
      <c r="M2725" s="242" t="e">
        <f t="shared" ca="1" si="402"/>
        <v>#N/A</v>
      </c>
      <c r="N2725" s="20"/>
      <c r="O2725" s="74">
        <f t="shared" ca="1" si="407"/>
        <v>-1</v>
      </c>
      <c r="P2725" s="75">
        <f t="shared" ca="1" si="399"/>
        <v>0</v>
      </c>
      <c r="Q2725" s="76" t="str">
        <f t="shared" ca="1" si="403"/>
        <v/>
      </c>
      <c r="R2725" s="75"/>
      <c r="S2725" s="77">
        <f t="shared" ca="1" si="400"/>
        <v>-1</v>
      </c>
      <c r="T2725" s="78"/>
      <c r="U2725" s="81">
        <f t="shared" ca="1" si="408"/>
        <v>-577.5</v>
      </c>
      <c r="V2725" s="82">
        <f t="shared" ca="1" si="404"/>
        <v>235607.39999999947</v>
      </c>
      <c r="W2725" s="50"/>
      <c r="X2725" s="50"/>
      <c r="Y2725" s="50"/>
      <c r="Z2725" s="50"/>
      <c r="AA2725" s="50"/>
      <c r="AG2725" s="50"/>
      <c r="AH2725" s="50"/>
      <c r="AI2725" s="50"/>
      <c r="AJ2725" s="50"/>
      <c r="AK2725" s="50"/>
      <c r="AL2725" s="50"/>
      <c r="AM2725" s="50"/>
      <c r="AN2725" s="50"/>
      <c r="AO2725" s="50"/>
      <c r="AP2725" s="138" t="str">
        <f>IF(NOT($AS2725=$AS2726),ROW(),"")</f>
        <v/>
      </c>
      <c r="AQ2725" s="20" t="str">
        <f>IF(NOT(AS2725=AS2726),AS2726,"")</f>
        <v/>
      </c>
      <c r="AR2725" s="20" t="str">
        <f>INDEX($AB$15:$AM$15,MATCH($AS2725,$AB$11:$AM$11,0))</f>
        <v>out</v>
      </c>
      <c r="AS2725" s="20" t="str">
        <f>LEFT(AT2725,4)</f>
        <v>2010</v>
      </c>
      <c r="AT2725" s="139" t="str">
        <f>LEFT(B2725,6)</f>
        <v>201008</v>
      </c>
    </row>
    <row r="2726" spans="2:46" x14ac:dyDescent="0.25">
      <c r="B2726" s="11">
        <f>'Market Data'!B2712</f>
        <v>20100824</v>
      </c>
      <c r="C2726" s="2">
        <f>'Market Data'!C2712</f>
        <v>6247</v>
      </c>
      <c r="D2726" s="2">
        <f>'Market Data'!D2712</f>
        <v>6247.5</v>
      </c>
      <c r="E2726" s="2">
        <f>'Market Data'!E2712</f>
        <v>6126</v>
      </c>
      <c r="F2726" s="12">
        <f>'Market Data'!F2712</f>
        <v>6186.5</v>
      </c>
      <c r="H2726" s="151">
        <f t="shared" si="405"/>
        <v>2708</v>
      </c>
      <c r="I2726" s="244">
        <f ca="1">IF($H2726&lt;($J$6+1),"",PFE(OFFSET($F2726,0,0,-$J$6)))</f>
        <v>-4.4767471752161024E-2</v>
      </c>
      <c r="J2726" s="19"/>
      <c r="K2726" s="139" t="str">
        <f t="shared" ca="1" si="406"/>
        <v>Short</v>
      </c>
      <c r="L2726" s="243" t="e">
        <f t="shared" ca="1" si="401"/>
        <v>#N/A</v>
      </c>
      <c r="M2726" s="242" t="e">
        <f t="shared" ca="1" si="402"/>
        <v>#N/A</v>
      </c>
      <c r="N2726" s="20"/>
      <c r="O2726" s="74">
        <f t="shared" ca="1" si="407"/>
        <v>-1</v>
      </c>
      <c r="P2726" s="75">
        <f t="shared" ca="1" si="399"/>
        <v>0</v>
      </c>
      <c r="Q2726" s="76" t="str">
        <f t="shared" ca="1" si="403"/>
        <v/>
      </c>
      <c r="R2726" s="75"/>
      <c r="S2726" s="77">
        <f t="shared" ca="1" si="400"/>
        <v>-1</v>
      </c>
      <c r="T2726" s="78"/>
      <c r="U2726" s="81">
        <f t="shared" ca="1" si="408"/>
        <v>2905</v>
      </c>
      <c r="V2726" s="82">
        <f t="shared" ca="1" si="404"/>
        <v>238512.39999999947</v>
      </c>
      <c r="W2726" s="50"/>
      <c r="X2726" s="50"/>
      <c r="Y2726" s="50"/>
      <c r="Z2726" s="50"/>
      <c r="AA2726" s="50"/>
      <c r="AG2726" s="50"/>
      <c r="AH2726" s="50"/>
      <c r="AI2726" s="50"/>
      <c r="AJ2726" s="50"/>
      <c r="AK2726" s="50"/>
      <c r="AL2726" s="50"/>
      <c r="AM2726" s="50"/>
      <c r="AN2726" s="50"/>
      <c r="AO2726" s="50"/>
      <c r="AP2726" s="138" t="str">
        <f>IF(NOT($AS2726=$AS2727),ROW(),"")</f>
        <v/>
      </c>
      <c r="AQ2726" s="20" t="str">
        <f>IF(NOT(AS2726=AS2727),AS2727,"")</f>
        <v/>
      </c>
      <c r="AR2726" s="20" t="str">
        <f>INDEX($AB$15:$AM$15,MATCH($AS2726,$AB$11:$AM$11,0))</f>
        <v>out</v>
      </c>
      <c r="AS2726" s="20" t="str">
        <f>LEFT(AT2726,4)</f>
        <v>2010</v>
      </c>
      <c r="AT2726" s="139" t="str">
        <f>LEFT(B2726,6)</f>
        <v>201008</v>
      </c>
    </row>
    <row r="2727" spans="2:46" x14ac:dyDescent="0.25">
      <c r="B2727" s="11">
        <f>'Market Data'!B2713</f>
        <v>20100825</v>
      </c>
      <c r="C2727" s="2">
        <f>'Market Data'!C2713</f>
        <v>6164.5</v>
      </c>
      <c r="D2727" s="2">
        <f>'Market Data'!D2713</f>
        <v>6213</v>
      </c>
      <c r="E2727" s="2">
        <f>'Market Data'!E2713</f>
        <v>6092</v>
      </c>
      <c r="F2727" s="12">
        <f>'Market Data'!F2713</f>
        <v>6145.5</v>
      </c>
      <c r="H2727" s="151">
        <f t="shared" si="405"/>
        <v>2709</v>
      </c>
      <c r="I2727" s="244">
        <f ca="1">IF($H2727&lt;($J$6+1),"",PFE(OFFSET($F2727,0,0,-$J$6)))</f>
        <v>-4.3072115311796964E-2</v>
      </c>
      <c r="J2727" s="19"/>
      <c r="K2727" s="139" t="str">
        <f t="shared" ca="1" si="406"/>
        <v>Short</v>
      </c>
      <c r="L2727" s="243" t="e">
        <f t="shared" ca="1" si="401"/>
        <v>#N/A</v>
      </c>
      <c r="M2727" s="242" t="e">
        <f t="shared" ca="1" si="402"/>
        <v>#N/A</v>
      </c>
      <c r="N2727" s="20"/>
      <c r="O2727" s="74">
        <f t="shared" ca="1" si="407"/>
        <v>-1</v>
      </c>
      <c r="P2727" s="75">
        <f t="shared" ca="1" si="399"/>
        <v>0</v>
      </c>
      <c r="Q2727" s="76" t="str">
        <f t="shared" ca="1" si="403"/>
        <v/>
      </c>
      <c r="R2727" s="75"/>
      <c r="S2727" s="77">
        <f t="shared" ca="1" si="400"/>
        <v>-1</v>
      </c>
      <c r="T2727" s="78"/>
      <c r="U2727" s="81">
        <f t="shared" ca="1" si="408"/>
        <v>1435</v>
      </c>
      <c r="V2727" s="82">
        <f t="shared" ca="1" si="404"/>
        <v>239947.39999999947</v>
      </c>
      <c r="W2727" s="50"/>
      <c r="X2727" s="50"/>
      <c r="Y2727" s="50"/>
      <c r="Z2727" s="50"/>
      <c r="AA2727" s="50"/>
      <c r="AG2727" s="50"/>
      <c r="AH2727" s="50"/>
      <c r="AI2727" s="50"/>
      <c r="AJ2727" s="50"/>
      <c r="AK2727" s="50"/>
      <c r="AL2727" s="50"/>
      <c r="AM2727" s="50"/>
      <c r="AN2727" s="50"/>
      <c r="AO2727" s="50"/>
      <c r="AP2727" s="138" t="str">
        <f>IF(NOT($AS2727=$AS2728),ROW(),"")</f>
        <v/>
      </c>
      <c r="AQ2727" s="20" t="str">
        <f>IF(NOT(AS2727=AS2728),AS2728,"")</f>
        <v/>
      </c>
      <c r="AR2727" s="20" t="str">
        <f>INDEX($AB$15:$AM$15,MATCH($AS2727,$AB$11:$AM$11,0))</f>
        <v>out</v>
      </c>
      <c r="AS2727" s="20" t="str">
        <f>LEFT(AT2727,4)</f>
        <v>2010</v>
      </c>
      <c r="AT2727" s="139" t="str">
        <f>LEFT(B2727,6)</f>
        <v>201008</v>
      </c>
    </row>
    <row r="2728" spans="2:46" x14ac:dyDescent="0.25">
      <c r="B2728" s="11">
        <f>'Market Data'!B2714</f>
        <v>20100826</v>
      </c>
      <c r="C2728" s="2">
        <f>'Market Data'!C2714</f>
        <v>6178.5</v>
      </c>
      <c r="D2728" s="2">
        <f>'Market Data'!D2714</f>
        <v>6207.5</v>
      </c>
      <c r="E2728" s="2">
        <f>'Market Data'!E2714</f>
        <v>6152</v>
      </c>
      <c r="F2728" s="12">
        <f>'Market Data'!F2714</f>
        <v>6166</v>
      </c>
      <c r="H2728" s="151">
        <f t="shared" si="405"/>
        <v>2710</v>
      </c>
      <c r="I2728" s="244">
        <f ca="1">IF($H2728&lt;($J$6+1),"",PFE(OFFSET($F2728,0,0,-$J$6)))</f>
        <v>-5.6996868322475927E-2</v>
      </c>
      <c r="J2728" s="19"/>
      <c r="K2728" s="139" t="str">
        <f t="shared" ca="1" si="406"/>
        <v>Short</v>
      </c>
      <c r="L2728" s="243" t="e">
        <f t="shared" ca="1" si="401"/>
        <v>#N/A</v>
      </c>
      <c r="M2728" s="242" t="e">
        <f t="shared" ca="1" si="402"/>
        <v>#N/A</v>
      </c>
      <c r="N2728" s="20"/>
      <c r="O2728" s="74">
        <f t="shared" ca="1" si="407"/>
        <v>-1</v>
      </c>
      <c r="P2728" s="75">
        <f t="shared" ca="1" si="399"/>
        <v>0</v>
      </c>
      <c r="Q2728" s="76" t="str">
        <f t="shared" ca="1" si="403"/>
        <v/>
      </c>
      <c r="R2728" s="75"/>
      <c r="S2728" s="77">
        <f t="shared" ca="1" si="400"/>
        <v>-1</v>
      </c>
      <c r="T2728" s="78"/>
      <c r="U2728" s="81">
        <f t="shared" ca="1" si="408"/>
        <v>-717.5</v>
      </c>
      <c r="V2728" s="82">
        <f t="shared" ca="1" si="404"/>
        <v>239229.89999999947</v>
      </c>
      <c r="W2728" s="50"/>
      <c r="X2728" s="50"/>
      <c r="Y2728" s="50"/>
      <c r="Z2728" s="50"/>
      <c r="AA2728" s="50"/>
      <c r="AG2728" s="50"/>
      <c r="AH2728" s="50"/>
      <c r="AI2728" s="50"/>
      <c r="AJ2728" s="50"/>
      <c r="AK2728" s="50"/>
      <c r="AL2728" s="50"/>
      <c r="AM2728" s="50"/>
      <c r="AN2728" s="50"/>
      <c r="AO2728" s="50"/>
      <c r="AP2728" s="138" t="str">
        <f>IF(NOT($AS2728=$AS2729),ROW(),"")</f>
        <v/>
      </c>
      <c r="AQ2728" s="20" t="str">
        <f>IF(NOT(AS2728=AS2729),AS2729,"")</f>
        <v/>
      </c>
      <c r="AR2728" s="20" t="str">
        <f>INDEX($AB$15:$AM$15,MATCH($AS2728,$AB$11:$AM$11,0))</f>
        <v>out</v>
      </c>
      <c r="AS2728" s="20" t="str">
        <f>LEFT(AT2728,4)</f>
        <v>2010</v>
      </c>
      <c r="AT2728" s="139" t="str">
        <f>LEFT(B2728,6)</f>
        <v>201008</v>
      </c>
    </row>
    <row r="2729" spans="2:46" x14ac:dyDescent="0.25">
      <c r="B2729" s="11">
        <f>'Market Data'!B2715</f>
        <v>20100827</v>
      </c>
      <c r="C2729" s="2">
        <f>'Market Data'!C2715</f>
        <v>6151</v>
      </c>
      <c r="D2729" s="2">
        <f>'Market Data'!D2715</f>
        <v>6220</v>
      </c>
      <c r="E2729" s="2">
        <f>'Market Data'!E2715</f>
        <v>6100.5</v>
      </c>
      <c r="F2729" s="12">
        <f>'Market Data'!F2715</f>
        <v>6197.5</v>
      </c>
      <c r="H2729" s="151">
        <f t="shared" si="405"/>
        <v>2711</v>
      </c>
      <c r="I2729" s="244">
        <f ca="1">IF($H2729&lt;($J$6+1),"",PFE(OFFSET($F2729,0,0,-$J$6)))</f>
        <v>-2.2343259341734534E-2</v>
      </c>
      <c r="J2729" s="19"/>
      <c r="K2729" s="139" t="str">
        <f t="shared" ca="1" si="406"/>
        <v>Short</v>
      </c>
      <c r="L2729" s="243" t="e">
        <f t="shared" ca="1" si="401"/>
        <v>#N/A</v>
      </c>
      <c r="M2729" s="242" t="e">
        <f t="shared" ca="1" si="402"/>
        <v>#N/A</v>
      </c>
      <c r="N2729" s="20"/>
      <c r="O2729" s="74">
        <f t="shared" ca="1" si="407"/>
        <v>-1</v>
      </c>
      <c r="P2729" s="75">
        <f t="shared" ca="1" si="399"/>
        <v>0</v>
      </c>
      <c r="Q2729" s="76" t="str">
        <f t="shared" ca="1" si="403"/>
        <v/>
      </c>
      <c r="R2729" s="75"/>
      <c r="S2729" s="77">
        <f t="shared" ca="1" si="400"/>
        <v>-1</v>
      </c>
      <c r="T2729" s="78"/>
      <c r="U2729" s="81">
        <f t="shared" ca="1" si="408"/>
        <v>-1102.5</v>
      </c>
      <c r="V2729" s="82">
        <f t="shared" ca="1" si="404"/>
        <v>238127.39999999947</v>
      </c>
      <c r="W2729" s="50"/>
      <c r="X2729" s="50"/>
      <c r="Y2729" s="50"/>
      <c r="Z2729" s="50"/>
      <c r="AA2729" s="50"/>
      <c r="AG2729" s="50"/>
      <c r="AH2729" s="50"/>
      <c r="AI2729" s="50"/>
      <c r="AJ2729" s="50"/>
      <c r="AK2729" s="50"/>
      <c r="AL2729" s="50"/>
      <c r="AM2729" s="50"/>
      <c r="AN2729" s="50"/>
      <c r="AO2729" s="50"/>
      <c r="AP2729" s="138" t="str">
        <f>IF(NOT($AS2729=$AS2730),ROW(),"")</f>
        <v/>
      </c>
      <c r="AQ2729" s="20" t="str">
        <f>IF(NOT(AS2729=AS2730),AS2730,"")</f>
        <v/>
      </c>
      <c r="AR2729" s="20" t="str">
        <f>INDEX($AB$15:$AM$15,MATCH($AS2729,$AB$11:$AM$11,0))</f>
        <v>out</v>
      </c>
      <c r="AS2729" s="20" t="str">
        <f>LEFT(AT2729,4)</f>
        <v>2010</v>
      </c>
      <c r="AT2729" s="139" t="str">
        <f>LEFT(B2729,6)</f>
        <v>201008</v>
      </c>
    </row>
    <row r="2730" spans="2:46" x14ac:dyDescent="0.25">
      <c r="B2730" s="11">
        <f>'Market Data'!B2716</f>
        <v>20100830</v>
      </c>
      <c r="C2730" s="2">
        <f>'Market Data'!C2716</f>
        <v>6232.5</v>
      </c>
      <c r="D2730" s="2">
        <f>'Market Data'!D2716</f>
        <v>6243</v>
      </c>
      <c r="E2730" s="2">
        <f>'Market Data'!E2716</f>
        <v>6145</v>
      </c>
      <c r="F2730" s="12">
        <f>'Market Data'!F2716</f>
        <v>6168.5</v>
      </c>
      <c r="H2730" s="151">
        <f t="shared" si="405"/>
        <v>2712</v>
      </c>
      <c r="I2730" s="244">
        <f ca="1">IF($H2730&lt;($J$6+1),"",PFE(OFFSET($F2730,0,0,-$J$6)))</f>
        <v>-2.1324812235781129E-2</v>
      </c>
      <c r="J2730" s="19"/>
      <c r="K2730" s="139" t="str">
        <f t="shared" ca="1" si="406"/>
        <v>Short</v>
      </c>
      <c r="L2730" s="243" t="e">
        <f t="shared" ca="1" si="401"/>
        <v>#N/A</v>
      </c>
      <c r="M2730" s="242" t="e">
        <f t="shared" ca="1" si="402"/>
        <v>#N/A</v>
      </c>
      <c r="N2730" s="20"/>
      <c r="O2730" s="74">
        <f t="shared" ca="1" si="407"/>
        <v>-1</v>
      </c>
      <c r="P2730" s="75">
        <f t="shared" ca="1" si="399"/>
        <v>0</v>
      </c>
      <c r="Q2730" s="76" t="str">
        <f t="shared" ca="1" si="403"/>
        <v/>
      </c>
      <c r="R2730" s="75"/>
      <c r="S2730" s="77">
        <f t="shared" ca="1" si="400"/>
        <v>-1</v>
      </c>
      <c r="T2730" s="78"/>
      <c r="U2730" s="81">
        <f t="shared" ca="1" si="408"/>
        <v>1015</v>
      </c>
      <c r="V2730" s="82">
        <f t="shared" ca="1" si="404"/>
        <v>239142.39999999947</v>
      </c>
      <c r="W2730" s="50"/>
      <c r="X2730" s="50"/>
      <c r="Y2730" s="50"/>
      <c r="Z2730" s="50"/>
      <c r="AA2730" s="50"/>
      <c r="AG2730" s="50"/>
      <c r="AH2730" s="50"/>
      <c r="AI2730" s="50"/>
      <c r="AJ2730" s="50"/>
      <c r="AK2730" s="50"/>
      <c r="AL2730" s="50"/>
      <c r="AM2730" s="50"/>
      <c r="AN2730" s="50"/>
      <c r="AO2730" s="50"/>
      <c r="AP2730" s="138" t="str">
        <f>IF(NOT($AS2730=$AS2731),ROW(),"")</f>
        <v/>
      </c>
      <c r="AQ2730" s="20" t="str">
        <f>IF(NOT(AS2730=AS2731),AS2731,"")</f>
        <v/>
      </c>
      <c r="AR2730" s="20" t="str">
        <f>INDEX($AB$15:$AM$15,MATCH($AS2730,$AB$11:$AM$11,0))</f>
        <v>out</v>
      </c>
      <c r="AS2730" s="20" t="str">
        <f>LEFT(AT2730,4)</f>
        <v>2010</v>
      </c>
      <c r="AT2730" s="139" t="str">
        <f>LEFT(B2730,6)</f>
        <v>201008</v>
      </c>
    </row>
    <row r="2731" spans="2:46" x14ac:dyDescent="0.25">
      <c r="B2731" s="11">
        <f>'Market Data'!B2717</f>
        <v>20100831</v>
      </c>
      <c r="C2731" s="2">
        <f>'Market Data'!C2717</f>
        <v>6106</v>
      </c>
      <c r="D2731" s="2">
        <f>'Market Data'!D2717</f>
        <v>6191.5</v>
      </c>
      <c r="E2731" s="2">
        <f>'Market Data'!E2717</f>
        <v>6071.5</v>
      </c>
      <c r="F2731" s="12">
        <f>'Market Data'!F2717</f>
        <v>6165</v>
      </c>
      <c r="H2731" s="151">
        <f t="shared" si="405"/>
        <v>2713</v>
      </c>
      <c r="I2731" s="244">
        <f ca="1">IF($H2731&lt;($J$6+1),"",PFE(OFFSET($F2731,0,0,-$J$6)))</f>
        <v>-1.671084387994087E-2</v>
      </c>
      <c r="J2731" s="19"/>
      <c r="K2731" s="139" t="str">
        <f t="shared" ca="1" si="406"/>
        <v>Short</v>
      </c>
      <c r="L2731" s="243" t="e">
        <f t="shared" ca="1" si="401"/>
        <v>#N/A</v>
      </c>
      <c r="M2731" s="242" t="e">
        <f t="shared" ca="1" si="402"/>
        <v>#N/A</v>
      </c>
      <c r="N2731" s="20"/>
      <c r="O2731" s="74">
        <f t="shared" ca="1" si="407"/>
        <v>-1</v>
      </c>
      <c r="P2731" s="75">
        <f t="shared" ca="1" si="399"/>
        <v>0</v>
      </c>
      <c r="Q2731" s="76" t="str">
        <f t="shared" ca="1" si="403"/>
        <v/>
      </c>
      <c r="R2731" s="75"/>
      <c r="S2731" s="77">
        <f t="shared" ca="1" si="400"/>
        <v>-1</v>
      </c>
      <c r="T2731" s="78"/>
      <c r="U2731" s="81">
        <f t="shared" ca="1" si="408"/>
        <v>122.5</v>
      </c>
      <c r="V2731" s="82">
        <f t="shared" ca="1" si="404"/>
        <v>239264.89999999947</v>
      </c>
      <c r="W2731" s="50"/>
      <c r="X2731" s="50"/>
      <c r="Y2731" s="50"/>
      <c r="Z2731" s="50"/>
      <c r="AA2731" s="50"/>
      <c r="AG2731" s="50"/>
      <c r="AH2731" s="50"/>
      <c r="AI2731" s="50"/>
      <c r="AJ2731" s="50"/>
      <c r="AK2731" s="50"/>
      <c r="AL2731" s="50"/>
      <c r="AM2731" s="50"/>
      <c r="AN2731" s="50"/>
      <c r="AO2731" s="50"/>
      <c r="AP2731" s="138" t="str">
        <f>IF(NOT($AS2731=$AS2732),ROW(),"")</f>
        <v/>
      </c>
      <c r="AQ2731" s="20" t="str">
        <f>IF(NOT(AS2731=AS2732),AS2732,"")</f>
        <v/>
      </c>
      <c r="AR2731" s="20" t="str">
        <f>INDEX($AB$15:$AM$15,MATCH($AS2731,$AB$11:$AM$11,0))</f>
        <v>out</v>
      </c>
      <c r="AS2731" s="20" t="str">
        <f>LEFT(AT2731,4)</f>
        <v>2010</v>
      </c>
      <c r="AT2731" s="139" t="str">
        <f>LEFT(B2731,6)</f>
        <v>201008</v>
      </c>
    </row>
    <row r="2732" spans="2:46" x14ac:dyDescent="0.25">
      <c r="B2732" s="11">
        <f>'Market Data'!B2718</f>
        <v>20100901</v>
      </c>
      <c r="C2732" s="2">
        <f>'Market Data'!C2718</f>
        <v>6187.5</v>
      </c>
      <c r="D2732" s="2">
        <f>'Market Data'!D2718</f>
        <v>6344</v>
      </c>
      <c r="E2732" s="2">
        <f>'Market Data'!E2718</f>
        <v>6131.5</v>
      </c>
      <c r="F2732" s="12">
        <f>'Market Data'!F2718</f>
        <v>6324.5</v>
      </c>
      <c r="H2732" s="151">
        <f t="shared" si="405"/>
        <v>2714</v>
      </c>
      <c r="I2732" s="244">
        <f ca="1">IF($H2732&lt;($J$6+1),"",PFE(OFFSET($F2732,0,0,-$J$6)))</f>
        <v>6.6462078913841705E-2</v>
      </c>
      <c r="J2732" s="19"/>
      <c r="K2732" s="139" t="str">
        <f t="shared" ca="1" si="406"/>
        <v>Long</v>
      </c>
      <c r="L2732" s="243">
        <f t="shared" ca="1" si="401"/>
        <v>6324.5</v>
      </c>
      <c r="M2732" s="242" t="e">
        <f t="shared" ca="1" si="402"/>
        <v>#N/A</v>
      </c>
      <c r="N2732" s="20"/>
      <c r="O2732" s="74">
        <f t="shared" ca="1" si="407"/>
        <v>1</v>
      </c>
      <c r="P2732" s="75">
        <f t="shared" ca="1" si="399"/>
        <v>2</v>
      </c>
      <c r="Q2732" s="76" t="str">
        <f t="shared" ca="1" si="403"/>
        <v>Fill</v>
      </c>
      <c r="R2732" s="75"/>
      <c r="S2732" s="77">
        <f t="shared" ca="1" si="400"/>
        <v>-1</v>
      </c>
      <c r="T2732" s="78"/>
      <c r="U2732" s="81">
        <f t="shared" ca="1" si="408"/>
        <v>-5582.5</v>
      </c>
      <c r="V2732" s="82">
        <f t="shared" ca="1" si="404"/>
        <v>233682.39999999947</v>
      </c>
      <c r="W2732" s="50"/>
      <c r="X2732" s="50"/>
      <c r="Y2732" s="50"/>
      <c r="Z2732" s="50"/>
      <c r="AA2732" s="50"/>
      <c r="AG2732" s="50"/>
      <c r="AH2732" s="50"/>
      <c r="AI2732" s="50"/>
      <c r="AJ2732" s="50"/>
      <c r="AK2732" s="50"/>
      <c r="AL2732" s="50"/>
      <c r="AM2732" s="50"/>
      <c r="AN2732" s="50"/>
      <c r="AO2732" s="50"/>
      <c r="AP2732" s="138" t="str">
        <f>IF(NOT($AS2732=$AS2733),ROW(),"")</f>
        <v/>
      </c>
      <c r="AQ2732" s="20" t="str">
        <f>IF(NOT(AS2732=AS2733),AS2733,"")</f>
        <v/>
      </c>
      <c r="AR2732" s="20" t="str">
        <f>INDEX($AB$15:$AM$15,MATCH($AS2732,$AB$11:$AM$11,0))</f>
        <v>out</v>
      </c>
      <c r="AS2732" s="20" t="str">
        <f>LEFT(AT2732,4)</f>
        <v>2010</v>
      </c>
      <c r="AT2732" s="139" t="str">
        <f>LEFT(B2732,6)</f>
        <v>201009</v>
      </c>
    </row>
    <row r="2733" spans="2:46" x14ac:dyDescent="0.25">
      <c r="B2733" s="11">
        <f>'Market Data'!B2719</f>
        <v>20100902</v>
      </c>
      <c r="C2733" s="2">
        <f>'Market Data'!C2719</f>
        <v>6312.5</v>
      </c>
      <c r="D2733" s="2">
        <f>'Market Data'!D2719</f>
        <v>6362</v>
      </c>
      <c r="E2733" s="2">
        <f>'Market Data'!E2719</f>
        <v>6308</v>
      </c>
      <c r="F2733" s="12">
        <f>'Market Data'!F2719</f>
        <v>6339</v>
      </c>
      <c r="H2733" s="151">
        <f t="shared" si="405"/>
        <v>2715</v>
      </c>
      <c r="I2733" s="244">
        <f ca="1">IF($H2733&lt;($J$6+1),"",PFE(OFFSET($F2733,0,0,-$J$6)))</f>
        <v>2.4286798239819649E-2</v>
      </c>
      <c r="J2733" s="19"/>
      <c r="K2733" s="139" t="str">
        <f t="shared" ca="1" si="406"/>
        <v>Long</v>
      </c>
      <c r="L2733" s="243" t="e">
        <f t="shared" ca="1" si="401"/>
        <v>#N/A</v>
      </c>
      <c r="M2733" s="242" t="e">
        <f t="shared" ca="1" si="402"/>
        <v>#N/A</v>
      </c>
      <c r="N2733" s="20"/>
      <c r="O2733" s="74">
        <f t="shared" ca="1" si="407"/>
        <v>1</v>
      </c>
      <c r="P2733" s="75">
        <f t="shared" ca="1" si="399"/>
        <v>0</v>
      </c>
      <c r="Q2733" s="76" t="str">
        <f t="shared" ca="1" si="403"/>
        <v/>
      </c>
      <c r="R2733" s="75"/>
      <c r="S2733" s="77">
        <f t="shared" ca="1" si="400"/>
        <v>1</v>
      </c>
      <c r="T2733" s="78"/>
      <c r="U2733" s="81">
        <f t="shared" ca="1" si="408"/>
        <v>1165.58</v>
      </c>
      <c r="V2733" s="82">
        <f t="shared" ca="1" si="404"/>
        <v>234847.97999999946</v>
      </c>
      <c r="W2733" s="50"/>
      <c r="X2733" s="50"/>
      <c r="Y2733" s="50"/>
      <c r="Z2733" s="50"/>
      <c r="AA2733" s="50"/>
      <c r="AG2733" s="50"/>
      <c r="AH2733" s="50"/>
      <c r="AI2733" s="50"/>
      <c r="AJ2733" s="50"/>
      <c r="AK2733" s="50"/>
      <c r="AL2733" s="50"/>
      <c r="AM2733" s="50"/>
      <c r="AN2733" s="50"/>
      <c r="AO2733" s="50"/>
      <c r="AP2733" s="138" t="str">
        <f>IF(NOT($AS2733=$AS2734),ROW(),"")</f>
        <v/>
      </c>
      <c r="AQ2733" s="20" t="str">
        <f>IF(NOT(AS2733=AS2734),AS2734,"")</f>
        <v/>
      </c>
      <c r="AR2733" s="20" t="str">
        <f>INDEX($AB$15:$AM$15,MATCH($AS2733,$AB$11:$AM$11,0))</f>
        <v>out</v>
      </c>
      <c r="AS2733" s="20" t="str">
        <f>LEFT(AT2733,4)</f>
        <v>2010</v>
      </c>
      <c r="AT2733" s="139" t="str">
        <f>LEFT(B2733,6)</f>
        <v>201009</v>
      </c>
    </row>
    <row r="2734" spans="2:46" x14ac:dyDescent="0.25">
      <c r="B2734" s="11">
        <f>'Market Data'!B2720</f>
        <v>20100903</v>
      </c>
      <c r="C2734" s="2">
        <f>'Market Data'!C2720</f>
        <v>6352.5</v>
      </c>
      <c r="D2734" s="2">
        <f>'Market Data'!D2720</f>
        <v>6435</v>
      </c>
      <c r="E2734" s="2">
        <f>'Market Data'!E2720</f>
        <v>6343</v>
      </c>
      <c r="F2734" s="12">
        <f>'Market Data'!F2720</f>
        <v>6400</v>
      </c>
      <c r="H2734" s="151">
        <f t="shared" si="405"/>
        <v>2716</v>
      </c>
      <c r="I2734" s="244">
        <f ca="1">IF($H2734&lt;($J$6+1),"",PFE(OFFSET($F2734,0,0,-$J$6)))</f>
        <v>2.126630575957815E-2</v>
      </c>
      <c r="J2734" s="19"/>
      <c r="K2734" s="139" t="str">
        <f t="shared" ca="1" si="406"/>
        <v>Long</v>
      </c>
      <c r="L2734" s="243" t="e">
        <f t="shared" ca="1" si="401"/>
        <v>#N/A</v>
      </c>
      <c r="M2734" s="242" t="e">
        <f t="shared" ca="1" si="402"/>
        <v>#N/A</v>
      </c>
      <c r="N2734" s="20"/>
      <c r="O2734" s="74">
        <f t="shared" ca="1" si="407"/>
        <v>1</v>
      </c>
      <c r="P2734" s="75">
        <f t="shared" ca="1" si="399"/>
        <v>0</v>
      </c>
      <c r="Q2734" s="76" t="str">
        <f t="shared" ca="1" si="403"/>
        <v/>
      </c>
      <c r="R2734" s="75"/>
      <c r="S2734" s="77">
        <f t="shared" ca="1" si="400"/>
        <v>1</v>
      </c>
      <c r="T2734" s="78"/>
      <c r="U2734" s="81">
        <f t="shared" ca="1" si="408"/>
        <v>2135</v>
      </c>
      <c r="V2734" s="82">
        <f t="shared" ca="1" si="404"/>
        <v>236982.97999999946</v>
      </c>
      <c r="W2734" s="50"/>
      <c r="X2734" s="50"/>
      <c r="Y2734" s="50"/>
      <c r="Z2734" s="50"/>
      <c r="AA2734" s="50"/>
      <c r="AG2734" s="50"/>
      <c r="AH2734" s="50"/>
      <c r="AI2734" s="50"/>
      <c r="AJ2734" s="50"/>
      <c r="AK2734" s="50"/>
      <c r="AL2734" s="50"/>
      <c r="AM2734" s="50"/>
      <c r="AN2734" s="50"/>
      <c r="AO2734" s="50"/>
      <c r="AP2734" s="138" t="str">
        <f>IF(NOT($AS2734=$AS2735),ROW(),"")</f>
        <v/>
      </c>
      <c r="AQ2734" s="20" t="str">
        <f>IF(NOT(AS2734=AS2735),AS2735,"")</f>
        <v/>
      </c>
      <c r="AR2734" s="20" t="str">
        <f>INDEX($AB$15:$AM$15,MATCH($AS2734,$AB$11:$AM$11,0))</f>
        <v>out</v>
      </c>
      <c r="AS2734" s="20" t="str">
        <f>LEFT(AT2734,4)</f>
        <v>2010</v>
      </c>
      <c r="AT2734" s="139" t="str">
        <f>LEFT(B2734,6)</f>
        <v>201009</v>
      </c>
    </row>
    <row r="2735" spans="2:46" x14ac:dyDescent="0.25">
      <c r="B2735" s="11">
        <f>'Market Data'!B2721</f>
        <v>20100906</v>
      </c>
      <c r="C2735" s="2">
        <f>'Market Data'!C2721</f>
        <v>6430.5</v>
      </c>
      <c r="D2735" s="2">
        <f>'Market Data'!D2721</f>
        <v>6431.5</v>
      </c>
      <c r="E2735" s="2">
        <f>'Market Data'!E2721</f>
        <v>6397.5</v>
      </c>
      <c r="F2735" s="12">
        <f>'Market Data'!F2721</f>
        <v>6409</v>
      </c>
      <c r="H2735" s="151">
        <f t="shared" si="405"/>
        <v>2717</v>
      </c>
      <c r="I2735" s="244">
        <f ca="1">IF($H2735&lt;($J$6+1),"",PFE(OFFSET($F2735,0,0,-$J$6)))</f>
        <v>-2.0762611833087252E-2</v>
      </c>
      <c r="J2735" s="19"/>
      <c r="K2735" s="139" t="str">
        <f t="shared" ca="1" si="406"/>
        <v>Short</v>
      </c>
      <c r="L2735" s="243" t="e">
        <f t="shared" ca="1" si="401"/>
        <v>#N/A</v>
      </c>
      <c r="M2735" s="242">
        <f t="shared" ca="1" si="402"/>
        <v>6409</v>
      </c>
      <c r="N2735" s="20"/>
      <c r="O2735" s="74">
        <f t="shared" ca="1" si="407"/>
        <v>-1</v>
      </c>
      <c r="P2735" s="75">
        <f t="shared" ca="1" si="399"/>
        <v>-2</v>
      </c>
      <c r="Q2735" s="76" t="str">
        <f t="shared" ca="1" si="403"/>
        <v>Fill</v>
      </c>
      <c r="R2735" s="75"/>
      <c r="S2735" s="77">
        <f t="shared" ca="1" si="400"/>
        <v>1</v>
      </c>
      <c r="T2735" s="78"/>
      <c r="U2735" s="81">
        <f t="shared" ca="1" si="408"/>
        <v>315</v>
      </c>
      <c r="V2735" s="82">
        <f t="shared" ca="1" si="404"/>
        <v>237297.97999999946</v>
      </c>
      <c r="W2735" s="50"/>
      <c r="X2735" s="50"/>
      <c r="Y2735" s="50"/>
      <c r="Z2735" s="50"/>
      <c r="AA2735" s="50"/>
      <c r="AG2735" s="50"/>
      <c r="AH2735" s="50"/>
      <c r="AI2735" s="50"/>
      <c r="AJ2735" s="50"/>
      <c r="AK2735" s="50"/>
      <c r="AL2735" s="50"/>
      <c r="AM2735" s="50"/>
      <c r="AN2735" s="50"/>
      <c r="AO2735" s="50"/>
      <c r="AP2735" s="138" t="str">
        <f>IF(NOT($AS2735=$AS2736),ROW(),"")</f>
        <v/>
      </c>
      <c r="AQ2735" s="20" t="str">
        <f>IF(NOT(AS2735=AS2736),AS2736,"")</f>
        <v/>
      </c>
      <c r="AR2735" s="20" t="str">
        <f>INDEX($AB$15:$AM$15,MATCH($AS2735,$AB$11:$AM$11,0))</f>
        <v>out</v>
      </c>
      <c r="AS2735" s="20" t="str">
        <f>LEFT(AT2735,4)</f>
        <v>2010</v>
      </c>
      <c r="AT2735" s="139" t="str">
        <f>LEFT(B2735,6)</f>
        <v>201009</v>
      </c>
    </row>
    <row r="2736" spans="2:46" x14ac:dyDescent="0.25">
      <c r="B2736" s="11">
        <f>'Market Data'!B2722</f>
        <v>20100907</v>
      </c>
      <c r="C2736" s="2">
        <f>'Market Data'!C2722</f>
        <v>6408</v>
      </c>
      <c r="D2736" s="2">
        <f>'Market Data'!D2722</f>
        <v>6408</v>
      </c>
      <c r="E2736" s="2">
        <f>'Market Data'!E2722</f>
        <v>6337.5</v>
      </c>
      <c r="F2736" s="12">
        <f>'Market Data'!F2722</f>
        <v>6366</v>
      </c>
      <c r="H2736" s="151">
        <f t="shared" si="405"/>
        <v>2718</v>
      </c>
      <c r="I2736" s="244">
        <f ca="1">IF($H2736&lt;($J$6+1),"",PFE(OFFSET($F2736,0,0,-$J$6)))</f>
        <v>-3.5325154753407105E-2</v>
      </c>
      <c r="J2736" s="19"/>
      <c r="K2736" s="139" t="str">
        <f t="shared" ca="1" si="406"/>
        <v>Short</v>
      </c>
      <c r="L2736" s="243" t="e">
        <f t="shared" ca="1" si="401"/>
        <v>#N/A</v>
      </c>
      <c r="M2736" s="242" t="e">
        <f t="shared" ca="1" si="402"/>
        <v>#N/A</v>
      </c>
      <c r="N2736" s="20"/>
      <c r="O2736" s="74">
        <f t="shared" ca="1" si="407"/>
        <v>-1</v>
      </c>
      <c r="P2736" s="75">
        <f t="shared" ca="1" si="399"/>
        <v>0</v>
      </c>
      <c r="Q2736" s="76" t="str">
        <f t="shared" ca="1" si="403"/>
        <v/>
      </c>
      <c r="R2736" s="75"/>
      <c r="S2736" s="77">
        <f t="shared" ca="1" si="400"/>
        <v>-1</v>
      </c>
      <c r="T2736" s="78"/>
      <c r="U2736" s="81">
        <f t="shared" ca="1" si="408"/>
        <v>1253.08</v>
      </c>
      <c r="V2736" s="82">
        <f t="shared" ca="1" si="404"/>
        <v>238551.05999999944</v>
      </c>
      <c r="W2736" s="50"/>
      <c r="X2736" s="50"/>
      <c r="Y2736" s="50"/>
      <c r="Z2736" s="50"/>
      <c r="AA2736" s="50"/>
      <c r="AG2736" s="50"/>
      <c r="AH2736" s="50"/>
      <c r="AI2736" s="50"/>
      <c r="AJ2736" s="50"/>
      <c r="AK2736" s="50"/>
      <c r="AL2736" s="50"/>
      <c r="AM2736" s="50"/>
      <c r="AN2736" s="50"/>
      <c r="AO2736" s="50"/>
      <c r="AP2736" s="138" t="str">
        <f>IF(NOT($AS2736=$AS2737),ROW(),"")</f>
        <v/>
      </c>
      <c r="AQ2736" s="20" t="str">
        <f>IF(NOT(AS2736=AS2737),AS2737,"")</f>
        <v/>
      </c>
      <c r="AR2736" s="20" t="str">
        <f>INDEX($AB$15:$AM$15,MATCH($AS2736,$AB$11:$AM$11,0))</f>
        <v>out</v>
      </c>
      <c r="AS2736" s="20" t="str">
        <f>LEFT(AT2736,4)</f>
        <v>2010</v>
      </c>
      <c r="AT2736" s="139" t="str">
        <f>LEFT(B2736,6)</f>
        <v>201009</v>
      </c>
    </row>
    <row r="2737" spans="2:46" x14ac:dyDescent="0.25">
      <c r="B2737" s="11">
        <f>'Market Data'!B2723</f>
        <v>20100908</v>
      </c>
      <c r="C2737" s="2">
        <f>'Market Data'!C2723</f>
        <v>6359.5</v>
      </c>
      <c r="D2737" s="2">
        <f>'Market Data'!D2723</f>
        <v>6437.5</v>
      </c>
      <c r="E2737" s="2">
        <f>'Market Data'!E2723</f>
        <v>6318.5</v>
      </c>
      <c r="F2737" s="12">
        <f>'Market Data'!F2723</f>
        <v>6426</v>
      </c>
      <c r="H2737" s="151">
        <f t="shared" si="405"/>
        <v>2719</v>
      </c>
      <c r="I2737" s="244">
        <f ca="1">IF($H2737&lt;($J$6+1),"",PFE(OFFSET($F2737,0,0,-$J$6)))</f>
        <v>2.4185612734357192E-2</v>
      </c>
      <c r="J2737" s="19"/>
      <c r="K2737" s="139" t="str">
        <f t="shared" ca="1" si="406"/>
        <v>Long</v>
      </c>
      <c r="L2737" s="243">
        <f t="shared" ca="1" si="401"/>
        <v>6426</v>
      </c>
      <c r="M2737" s="242" t="e">
        <f t="shared" ca="1" si="402"/>
        <v>#N/A</v>
      </c>
      <c r="N2737" s="20"/>
      <c r="O2737" s="74">
        <f t="shared" ca="1" si="407"/>
        <v>1</v>
      </c>
      <c r="P2737" s="75">
        <f t="shared" ca="1" si="399"/>
        <v>2</v>
      </c>
      <c r="Q2737" s="76" t="str">
        <f t="shared" ca="1" si="403"/>
        <v>Fill</v>
      </c>
      <c r="R2737" s="75"/>
      <c r="S2737" s="77">
        <f t="shared" ca="1" si="400"/>
        <v>-1</v>
      </c>
      <c r="T2737" s="78"/>
      <c r="U2737" s="81">
        <f t="shared" ca="1" si="408"/>
        <v>-2100</v>
      </c>
      <c r="V2737" s="82">
        <f t="shared" ca="1" si="404"/>
        <v>236451.05999999944</v>
      </c>
      <c r="W2737" s="50"/>
      <c r="X2737" s="50"/>
      <c r="Y2737" s="50"/>
      <c r="Z2737" s="50"/>
      <c r="AA2737" s="50"/>
      <c r="AG2737" s="50"/>
      <c r="AH2737" s="50"/>
      <c r="AI2737" s="50"/>
      <c r="AJ2737" s="50"/>
      <c r="AK2737" s="50"/>
      <c r="AL2737" s="50"/>
      <c r="AM2737" s="50"/>
      <c r="AN2737" s="50"/>
      <c r="AO2737" s="50"/>
      <c r="AP2737" s="138" t="str">
        <f>IF(NOT($AS2737=$AS2738),ROW(),"")</f>
        <v/>
      </c>
      <c r="AQ2737" s="20" t="str">
        <f>IF(NOT(AS2737=AS2738),AS2738,"")</f>
        <v/>
      </c>
      <c r="AR2737" s="20" t="str">
        <f>INDEX($AB$15:$AM$15,MATCH($AS2737,$AB$11:$AM$11,0))</f>
        <v>out</v>
      </c>
      <c r="AS2737" s="20" t="str">
        <f>LEFT(AT2737,4)</f>
        <v>2010</v>
      </c>
      <c r="AT2737" s="139" t="str">
        <f>LEFT(B2737,6)</f>
        <v>201009</v>
      </c>
    </row>
    <row r="2738" spans="2:46" x14ac:dyDescent="0.25">
      <c r="B2738" s="11">
        <f>'Market Data'!B2724</f>
        <v>20100909</v>
      </c>
      <c r="C2738" s="2">
        <f>'Market Data'!C2724</f>
        <v>6399.5</v>
      </c>
      <c r="D2738" s="2">
        <f>'Market Data'!D2724</f>
        <v>6490</v>
      </c>
      <c r="E2738" s="2">
        <f>'Market Data'!E2724</f>
        <v>6388</v>
      </c>
      <c r="F2738" s="12">
        <f>'Market Data'!F2724</f>
        <v>6440</v>
      </c>
      <c r="H2738" s="151">
        <f t="shared" si="405"/>
        <v>2720</v>
      </c>
      <c r="I2738" s="244">
        <f ca="1">IF($H2738&lt;($J$6+1),"",PFE(OFFSET($F2738,0,0,-$J$6)))</f>
        <v>3.5386974623963771E-2</v>
      </c>
      <c r="J2738" s="19"/>
      <c r="K2738" s="139" t="str">
        <f t="shared" ca="1" si="406"/>
        <v>Long</v>
      </c>
      <c r="L2738" s="243" t="e">
        <f t="shared" ca="1" si="401"/>
        <v>#N/A</v>
      </c>
      <c r="M2738" s="242" t="e">
        <f t="shared" ca="1" si="402"/>
        <v>#N/A</v>
      </c>
      <c r="N2738" s="20"/>
      <c r="O2738" s="74">
        <f t="shared" ca="1" si="407"/>
        <v>1</v>
      </c>
      <c r="P2738" s="75">
        <f t="shared" ca="1" si="399"/>
        <v>0</v>
      </c>
      <c r="Q2738" s="76" t="str">
        <f t="shared" ca="1" si="403"/>
        <v/>
      </c>
      <c r="R2738" s="75"/>
      <c r="S2738" s="77">
        <f t="shared" ca="1" si="400"/>
        <v>1</v>
      </c>
      <c r="T2738" s="78"/>
      <c r="U2738" s="81">
        <f t="shared" ca="1" si="408"/>
        <v>2163.08</v>
      </c>
      <c r="V2738" s="82">
        <f t="shared" ca="1" si="404"/>
        <v>238614.13999999943</v>
      </c>
      <c r="W2738" s="50"/>
      <c r="X2738" s="50"/>
      <c r="Y2738" s="50"/>
      <c r="Z2738" s="50"/>
      <c r="AA2738" s="50"/>
      <c r="AG2738" s="50"/>
      <c r="AH2738" s="50"/>
      <c r="AI2738" s="50"/>
      <c r="AJ2738" s="50"/>
      <c r="AK2738" s="50"/>
      <c r="AL2738" s="50"/>
      <c r="AM2738" s="50"/>
      <c r="AN2738" s="50"/>
      <c r="AO2738" s="50"/>
      <c r="AP2738" s="138" t="str">
        <f>IF(NOT($AS2738=$AS2739),ROW(),"")</f>
        <v/>
      </c>
      <c r="AQ2738" s="20" t="str">
        <f>IF(NOT(AS2738=AS2739),AS2739,"")</f>
        <v/>
      </c>
      <c r="AR2738" s="20" t="str">
        <f>INDEX($AB$15:$AM$15,MATCH($AS2738,$AB$11:$AM$11,0))</f>
        <v>out</v>
      </c>
      <c r="AS2738" s="20" t="str">
        <f>LEFT(AT2738,4)</f>
        <v>2010</v>
      </c>
      <c r="AT2738" s="139" t="str">
        <f>LEFT(B2738,6)</f>
        <v>201009</v>
      </c>
    </row>
    <row r="2739" spans="2:46" x14ac:dyDescent="0.25">
      <c r="B2739" s="11">
        <f>'Market Data'!B2725</f>
        <v>20100910</v>
      </c>
      <c r="C2739" s="2">
        <f>'Market Data'!C2725</f>
        <v>6457.5</v>
      </c>
      <c r="D2739" s="2">
        <f>'Market Data'!D2725</f>
        <v>6481.5</v>
      </c>
      <c r="E2739" s="2">
        <f>'Market Data'!E2725</f>
        <v>6439</v>
      </c>
      <c r="F2739" s="12">
        <f>'Market Data'!F2725</f>
        <v>6464.5</v>
      </c>
      <c r="H2739" s="151">
        <f t="shared" si="405"/>
        <v>2721</v>
      </c>
      <c r="I2739" s="244">
        <f ca="1">IF($H2739&lt;($J$6+1),"",PFE(OFFSET($F2739,0,0,-$J$6)))</f>
        <v>2.0255115273890061E-2</v>
      </c>
      <c r="J2739" s="19"/>
      <c r="K2739" s="139" t="str">
        <f t="shared" ca="1" si="406"/>
        <v>Long</v>
      </c>
      <c r="L2739" s="243" t="e">
        <f t="shared" ca="1" si="401"/>
        <v>#N/A</v>
      </c>
      <c r="M2739" s="242" t="e">
        <f t="shared" ca="1" si="402"/>
        <v>#N/A</v>
      </c>
      <c r="N2739" s="20"/>
      <c r="O2739" s="74">
        <f t="shared" ca="1" si="407"/>
        <v>1</v>
      </c>
      <c r="P2739" s="75">
        <f t="shared" ca="1" si="399"/>
        <v>0</v>
      </c>
      <c r="Q2739" s="76" t="str">
        <f t="shared" ca="1" si="403"/>
        <v/>
      </c>
      <c r="R2739" s="75"/>
      <c r="S2739" s="77">
        <f t="shared" ca="1" si="400"/>
        <v>1</v>
      </c>
      <c r="T2739" s="78"/>
      <c r="U2739" s="81">
        <f t="shared" ca="1" si="408"/>
        <v>857.5</v>
      </c>
      <c r="V2739" s="82">
        <f t="shared" ca="1" si="404"/>
        <v>239471.63999999943</v>
      </c>
      <c r="W2739" s="50"/>
      <c r="X2739" s="50"/>
      <c r="Y2739" s="50"/>
      <c r="Z2739" s="50"/>
      <c r="AA2739" s="50"/>
      <c r="AG2739" s="50"/>
      <c r="AH2739" s="50"/>
      <c r="AI2739" s="50"/>
      <c r="AJ2739" s="50"/>
      <c r="AK2739" s="50"/>
      <c r="AL2739" s="50"/>
      <c r="AM2739" s="50"/>
      <c r="AN2739" s="50"/>
      <c r="AO2739" s="50"/>
      <c r="AP2739" s="138" t="str">
        <f>IF(NOT($AS2739=$AS2740),ROW(),"")</f>
        <v/>
      </c>
      <c r="AQ2739" s="20" t="str">
        <f>IF(NOT(AS2739=AS2740),AS2740,"")</f>
        <v/>
      </c>
      <c r="AR2739" s="20" t="str">
        <f>INDEX($AB$15:$AM$15,MATCH($AS2739,$AB$11:$AM$11,0))</f>
        <v>out</v>
      </c>
      <c r="AS2739" s="20" t="str">
        <f>LEFT(AT2739,4)</f>
        <v>2010</v>
      </c>
      <c r="AT2739" s="139" t="str">
        <f>LEFT(B2739,6)</f>
        <v>201009</v>
      </c>
    </row>
    <row r="2740" spans="2:46" x14ac:dyDescent="0.25">
      <c r="B2740" s="11">
        <f>'Market Data'!B2726</f>
        <v>20100913</v>
      </c>
      <c r="C2740" s="2">
        <f>'Market Data'!C2726</f>
        <v>6524</v>
      </c>
      <c r="D2740" s="2">
        <f>'Market Data'!D2726</f>
        <v>6548.5</v>
      </c>
      <c r="E2740" s="2">
        <f>'Market Data'!E2726</f>
        <v>6487.5</v>
      </c>
      <c r="F2740" s="12">
        <f>'Market Data'!F2726</f>
        <v>6504</v>
      </c>
      <c r="H2740" s="151">
        <f t="shared" si="405"/>
        <v>2722</v>
      </c>
      <c r="I2740" s="244">
        <f ca="1">IF($H2740&lt;($J$6+1),"",PFE(OFFSET($F2740,0,0,-$J$6)))</f>
        <v>5.4262131337545393E-2</v>
      </c>
      <c r="J2740" s="19"/>
      <c r="K2740" s="139" t="str">
        <f t="shared" ca="1" si="406"/>
        <v>Long</v>
      </c>
      <c r="L2740" s="243" t="e">
        <f t="shared" ca="1" si="401"/>
        <v>#N/A</v>
      </c>
      <c r="M2740" s="242" t="e">
        <f t="shared" ca="1" si="402"/>
        <v>#N/A</v>
      </c>
      <c r="N2740" s="20"/>
      <c r="O2740" s="74">
        <f t="shared" ca="1" si="407"/>
        <v>1</v>
      </c>
      <c r="P2740" s="75">
        <f t="shared" ca="1" si="399"/>
        <v>0</v>
      </c>
      <c r="Q2740" s="76" t="str">
        <f t="shared" ca="1" si="403"/>
        <v/>
      </c>
      <c r="R2740" s="75"/>
      <c r="S2740" s="77">
        <f t="shared" ca="1" si="400"/>
        <v>1</v>
      </c>
      <c r="T2740" s="78"/>
      <c r="U2740" s="81">
        <f t="shared" ca="1" si="408"/>
        <v>1382.5</v>
      </c>
      <c r="V2740" s="82">
        <f t="shared" ca="1" si="404"/>
        <v>240854.13999999943</v>
      </c>
      <c r="W2740" s="50"/>
      <c r="X2740" s="50"/>
      <c r="Y2740" s="50"/>
      <c r="Z2740" s="50"/>
      <c r="AA2740" s="50"/>
      <c r="AG2740" s="50"/>
      <c r="AH2740" s="50"/>
      <c r="AI2740" s="50"/>
      <c r="AJ2740" s="50"/>
      <c r="AK2740" s="50"/>
      <c r="AL2740" s="50"/>
      <c r="AM2740" s="50"/>
      <c r="AN2740" s="50"/>
      <c r="AO2740" s="50"/>
      <c r="AP2740" s="138" t="str">
        <f>IF(NOT($AS2740=$AS2741),ROW(),"")</f>
        <v/>
      </c>
      <c r="AQ2740" s="20" t="str">
        <f>IF(NOT(AS2740=AS2741),AS2741,"")</f>
        <v/>
      </c>
      <c r="AR2740" s="20" t="str">
        <f>INDEX($AB$15:$AM$15,MATCH($AS2740,$AB$11:$AM$11,0))</f>
        <v>out</v>
      </c>
      <c r="AS2740" s="20" t="str">
        <f>LEFT(AT2740,4)</f>
        <v>2010</v>
      </c>
      <c r="AT2740" s="139" t="str">
        <f>LEFT(B2740,6)</f>
        <v>201009</v>
      </c>
    </row>
    <row r="2741" spans="2:46" x14ac:dyDescent="0.25">
      <c r="B2741" s="11">
        <f>'Market Data'!B2727</f>
        <v>20100914</v>
      </c>
      <c r="C2741" s="2">
        <f>'Market Data'!C2727</f>
        <v>6509</v>
      </c>
      <c r="D2741" s="2">
        <f>'Market Data'!D2727</f>
        <v>6545.5</v>
      </c>
      <c r="E2741" s="2">
        <f>'Market Data'!E2727</f>
        <v>6486.5</v>
      </c>
      <c r="F2741" s="12">
        <f>'Market Data'!F2727</f>
        <v>6528.5</v>
      </c>
      <c r="H2741" s="151">
        <f t="shared" si="405"/>
        <v>2723</v>
      </c>
      <c r="I2741" s="244">
        <f ca="1">IF($H2741&lt;($J$6+1),"",PFE(OFFSET($F2741,0,0,-$J$6)))</f>
        <v>0.10897096722300716</v>
      </c>
      <c r="J2741" s="19"/>
      <c r="K2741" s="139" t="str">
        <f t="shared" ca="1" si="406"/>
        <v>Long</v>
      </c>
      <c r="L2741" s="243" t="e">
        <f t="shared" ca="1" si="401"/>
        <v>#N/A</v>
      </c>
      <c r="M2741" s="242" t="e">
        <f t="shared" ca="1" si="402"/>
        <v>#N/A</v>
      </c>
      <c r="N2741" s="20"/>
      <c r="O2741" s="74">
        <f t="shared" ca="1" si="407"/>
        <v>1</v>
      </c>
      <c r="P2741" s="75">
        <f t="shared" ca="1" si="399"/>
        <v>0</v>
      </c>
      <c r="Q2741" s="76" t="str">
        <f t="shared" ca="1" si="403"/>
        <v/>
      </c>
      <c r="R2741" s="75"/>
      <c r="S2741" s="77">
        <f t="shared" ca="1" si="400"/>
        <v>1</v>
      </c>
      <c r="T2741" s="78"/>
      <c r="U2741" s="81">
        <f t="shared" ca="1" si="408"/>
        <v>857.5</v>
      </c>
      <c r="V2741" s="82">
        <f t="shared" ca="1" si="404"/>
        <v>241711.63999999943</v>
      </c>
      <c r="W2741" s="50"/>
      <c r="X2741" s="50"/>
      <c r="Y2741" s="50"/>
      <c r="Z2741" s="50"/>
      <c r="AA2741" s="50"/>
      <c r="AG2741" s="50"/>
      <c r="AH2741" s="50"/>
      <c r="AI2741" s="50"/>
      <c r="AJ2741" s="50"/>
      <c r="AK2741" s="50"/>
      <c r="AL2741" s="50"/>
      <c r="AM2741" s="50"/>
      <c r="AN2741" s="50"/>
      <c r="AO2741" s="50"/>
      <c r="AP2741" s="138" t="str">
        <f>IF(NOT($AS2741=$AS2742),ROW(),"")</f>
        <v/>
      </c>
      <c r="AQ2741" s="20" t="str">
        <f>IF(NOT(AS2741=AS2742),AS2742,"")</f>
        <v/>
      </c>
      <c r="AR2741" s="20" t="str">
        <f>INDEX($AB$15:$AM$15,MATCH($AS2741,$AB$11:$AM$11,0))</f>
        <v>out</v>
      </c>
      <c r="AS2741" s="20" t="str">
        <f>LEFT(AT2741,4)</f>
        <v>2010</v>
      </c>
      <c r="AT2741" s="139" t="str">
        <f>LEFT(B2741,6)</f>
        <v>201009</v>
      </c>
    </row>
    <row r="2742" spans="2:46" x14ac:dyDescent="0.25">
      <c r="B2742" s="11">
        <f>'Market Data'!B2728</f>
        <v>20100915</v>
      </c>
      <c r="C2742" s="2">
        <f>'Market Data'!C2728</f>
        <v>6535</v>
      </c>
      <c r="D2742" s="2">
        <f>'Market Data'!D2728</f>
        <v>6543.5</v>
      </c>
      <c r="E2742" s="2">
        <f>'Market Data'!E2728</f>
        <v>6484</v>
      </c>
      <c r="F2742" s="12">
        <f>'Market Data'!F2728</f>
        <v>6523</v>
      </c>
      <c r="H2742" s="151">
        <f t="shared" si="405"/>
        <v>2724</v>
      </c>
      <c r="I2742" s="244">
        <f ca="1">IF($H2742&lt;($J$6+1),"",PFE(OFFSET($F2742,0,0,-$J$6)))</f>
        <v>0.10531419760871367</v>
      </c>
      <c r="J2742" s="19"/>
      <c r="K2742" s="139" t="str">
        <f t="shared" ca="1" si="406"/>
        <v>Long</v>
      </c>
      <c r="L2742" s="243" t="e">
        <f t="shared" ca="1" si="401"/>
        <v>#N/A</v>
      </c>
      <c r="M2742" s="242" t="e">
        <f t="shared" ca="1" si="402"/>
        <v>#N/A</v>
      </c>
      <c r="N2742" s="20"/>
      <c r="O2742" s="74">
        <f t="shared" ca="1" si="407"/>
        <v>1</v>
      </c>
      <c r="P2742" s="75">
        <f t="shared" ca="1" si="399"/>
        <v>0</v>
      </c>
      <c r="Q2742" s="76" t="str">
        <f t="shared" ca="1" si="403"/>
        <v/>
      </c>
      <c r="R2742" s="75"/>
      <c r="S2742" s="77">
        <f t="shared" ca="1" si="400"/>
        <v>1</v>
      </c>
      <c r="T2742" s="78"/>
      <c r="U2742" s="81">
        <f t="shared" ca="1" si="408"/>
        <v>-192.5</v>
      </c>
      <c r="V2742" s="82">
        <f t="shared" ca="1" si="404"/>
        <v>241519.13999999943</v>
      </c>
      <c r="W2742" s="50"/>
      <c r="X2742" s="50"/>
      <c r="Y2742" s="50"/>
      <c r="Z2742" s="50"/>
      <c r="AA2742" s="50"/>
      <c r="AG2742" s="50"/>
      <c r="AH2742" s="50"/>
      <c r="AI2742" s="50"/>
      <c r="AJ2742" s="50"/>
      <c r="AK2742" s="50"/>
      <c r="AL2742" s="50"/>
      <c r="AM2742" s="50"/>
      <c r="AN2742" s="50"/>
      <c r="AO2742" s="50"/>
      <c r="AP2742" s="138" t="str">
        <f>IF(NOT($AS2742=$AS2743),ROW(),"")</f>
        <v/>
      </c>
      <c r="AQ2742" s="20" t="str">
        <f>IF(NOT(AS2742=AS2743),AS2743,"")</f>
        <v/>
      </c>
      <c r="AR2742" s="20" t="str">
        <f>INDEX($AB$15:$AM$15,MATCH($AS2742,$AB$11:$AM$11,0))</f>
        <v>out</v>
      </c>
      <c r="AS2742" s="20" t="str">
        <f>LEFT(AT2742,4)</f>
        <v>2010</v>
      </c>
      <c r="AT2742" s="139" t="str">
        <f>LEFT(B2742,6)</f>
        <v>201009</v>
      </c>
    </row>
    <row r="2743" spans="2:46" x14ac:dyDescent="0.25">
      <c r="B2743" s="11">
        <f>'Market Data'!B2729</f>
        <v>20100916</v>
      </c>
      <c r="C2743" s="2">
        <f>'Market Data'!C2729</f>
        <v>6512.5</v>
      </c>
      <c r="D2743" s="2">
        <f>'Market Data'!D2729</f>
        <v>6538.5</v>
      </c>
      <c r="E2743" s="2">
        <f>'Market Data'!E2729</f>
        <v>6488.5</v>
      </c>
      <c r="F2743" s="12">
        <f>'Market Data'!F2729</f>
        <v>6512.5</v>
      </c>
      <c r="H2743" s="151">
        <f t="shared" si="405"/>
        <v>2725</v>
      </c>
      <c r="I2743" s="244">
        <f ca="1">IF($H2743&lt;($J$6+1),"",PFE(OFFSET($F2743,0,0,-$J$6)))</f>
        <v>0.10234723384411701</v>
      </c>
      <c r="J2743" s="19"/>
      <c r="K2743" s="139" t="str">
        <f t="shared" ca="1" si="406"/>
        <v>Long</v>
      </c>
      <c r="L2743" s="243" t="e">
        <f t="shared" ca="1" si="401"/>
        <v>#N/A</v>
      </c>
      <c r="M2743" s="242" t="e">
        <f t="shared" ca="1" si="402"/>
        <v>#N/A</v>
      </c>
      <c r="N2743" s="20"/>
      <c r="O2743" s="74">
        <f t="shared" ca="1" si="407"/>
        <v>1</v>
      </c>
      <c r="P2743" s="75">
        <f t="shared" ca="1" si="399"/>
        <v>0</v>
      </c>
      <c r="Q2743" s="76" t="str">
        <f t="shared" ca="1" si="403"/>
        <v/>
      </c>
      <c r="R2743" s="75"/>
      <c r="S2743" s="77">
        <f t="shared" ca="1" si="400"/>
        <v>1</v>
      </c>
      <c r="T2743" s="78"/>
      <c r="U2743" s="81">
        <f t="shared" ca="1" si="408"/>
        <v>-367.5</v>
      </c>
      <c r="V2743" s="82">
        <f t="shared" ca="1" si="404"/>
        <v>241151.63999999943</v>
      </c>
      <c r="W2743" s="50"/>
      <c r="X2743" s="50"/>
      <c r="Y2743" s="50"/>
      <c r="Z2743" s="50"/>
      <c r="AA2743" s="50"/>
      <c r="AG2743" s="50"/>
      <c r="AH2743" s="50"/>
      <c r="AI2743" s="50"/>
      <c r="AJ2743" s="50"/>
      <c r="AK2743" s="50"/>
      <c r="AL2743" s="50"/>
      <c r="AM2743" s="50"/>
      <c r="AN2743" s="50"/>
      <c r="AO2743" s="50"/>
      <c r="AP2743" s="138" t="str">
        <f>IF(NOT($AS2743=$AS2744),ROW(),"")</f>
        <v/>
      </c>
      <c r="AQ2743" s="20" t="str">
        <f>IF(NOT(AS2743=AS2744),AS2744,"")</f>
        <v/>
      </c>
      <c r="AR2743" s="20" t="str">
        <f>INDEX($AB$15:$AM$15,MATCH($AS2743,$AB$11:$AM$11,0))</f>
        <v>out</v>
      </c>
      <c r="AS2743" s="20" t="str">
        <f>LEFT(AT2743,4)</f>
        <v>2010</v>
      </c>
      <c r="AT2743" s="139" t="str">
        <f>LEFT(B2743,6)</f>
        <v>201009</v>
      </c>
    </row>
    <row r="2744" spans="2:46" x14ac:dyDescent="0.25">
      <c r="B2744" s="11">
        <f>'Market Data'!B2730</f>
        <v>20100917</v>
      </c>
      <c r="C2744" s="2">
        <f>'Market Data'!C2730</f>
        <v>6570.5</v>
      </c>
      <c r="D2744" s="2">
        <f>'Market Data'!D2730</f>
        <v>6585.5</v>
      </c>
      <c r="E2744" s="2">
        <f>'Market Data'!E2730</f>
        <v>6441</v>
      </c>
      <c r="F2744" s="12">
        <f>'Market Data'!F2730</f>
        <v>6457.5</v>
      </c>
      <c r="H2744" s="151">
        <f t="shared" si="405"/>
        <v>2726</v>
      </c>
      <c r="I2744" s="244">
        <f ca="1">IF($H2744&lt;($J$6+1),"",PFE(OFFSET($F2744,0,0,-$J$6)))</f>
        <v>0.12356255869013691</v>
      </c>
      <c r="J2744" s="19"/>
      <c r="K2744" s="139" t="str">
        <f t="shared" ca="1" si="406"/>
        <v>Long</v>
      </c>
      <c r="L2744" s="243" t="e">
        <f t="shared" ca="1" si="401"/>
        <v>#N/A</v>
      </c>
      <c r="M2744" s="242" t="e">
        <f t="shared" ca="1" si="402"/>
        <v>#N/A</v>
      </c>
      <c r="N2744" s="20"/>
      <c r="O2744" s="74">
        <f t="shared" ca="1" si="407"/>
        <v>1</v>
      </c>
      <c r="P2744" s="75">
        <f t="shared" ca="1" si="399"/>
        <v>0</v>
      </c>
      <c r="Q2744" s="76" t="str">
        <f t="shared" ca="1" si="403"/>
        <v/>
      </c>
      <c r="R2744" s="75"/>
      <c r="S2744" s="77">
        <f t="shared" ca="1" si="400"/>
        <v>1</v>
      </c>
      <c r="T2744" s="78"/>
      <c r="U2744" s="81">
        <f t="shared" ca="1" si="408"/>
        <v>-1925</v>
      </c>
      <c r="V2744" s="82">
        <f t="shared" ca="1" si="404"/>
        <v>239226.63999999943</v>
      </c>
      <c r="W2744" s="50"/>
      <c r="X2744" s="50"/>
      <c r="Y2744" s="50"/>
      <c r="Z2744" s="50"/>
      <c r="AA2744" s="50"/>
      <c r="AG2744" s="50"/>
      <c r="AH2744" s="50"/>
      <c r="AI2744" s="50"/>
      <c r="AJ2744" s="50"/>
      <c r="AK2744" s="50"/>
      <c r="AL2744" s="50"/>
      <c r="AM2744" s="50"/>
      <c r="AN2744" s="50"/>
      <c r="AO2744" s="50"/>
      <c r="AP2744" s="138" t="str">
        <f>IF(NOT($AS2744=$AS2745),ROW(),"")</f>
        <v/>
      </c>
      <c r="AQ2744" s="20" t="str">
        <f>IF(NOT(AS2744=AS2745),AS2745,"")</f>
        <v/>
      </c>
      <c r="AR2744" s="20" t="str">
        <f>INDEX($AB$15:$AM$15,MATCH($AS2744,$AB$11:$AM$11,0))</f>
        <v>out</v>
      </c>
      <c r="AS2744" s="20" t="str">
        <f>LEFT(AT2744,4)</f>
        <v>2010</v>
      </c>
      <c r="AT2744" s="139" t="str">
        <f>LEFT(B2744,6)</f>
        <v>201009</v>
      </c>
    </row>
    <row r="2745" spans="2:46" x14ac:dyDescent="0.25">
      <c r="B2745" s="11">
        <f>'Market Data'!B2731</f>
        <v>20100920</v>
      </c>
      <c r="C2745" s="2">
        <f>'Market Data'!C2731</f>
        <v>6495.5</v>
      </c>
      <c r="D2745" s="2">
        <f>'Market Data'!D2731</f>
        <v>6558</v>
      </c>
      <c r="E2745" s="2">
        <f>'Market Data'!E2731</f>
        <v>6475</v>
      </c>
      <c r="F2745" s="12">
        <f>'Market Data'!F2731</f>
        <v>6544</v>
      </c>
      <c r="H2745" s="151">
        <f t="shared" si="405"/>
        <v>2727</v>
      </c>
      <c r="I2745" s="244">
        <f ca="1">IF($H2745&lt;($J$6+1),"",PFE(OFFSET($F2745,0,0,-$J$6)))</f>
        <v>0.12387075718306598</v>
      </c>
      <c r="J2745" s="19"/>
      <c r="K2745" s="139" t="str">
        <f t="shared" ca="1" si="406"/>
        <v>Long</v>
      </c>
      <c r="L2745" s="243" t="e">
        <f t="shared" ca="1" si="401"/>
        <v>#N/A</v>
      </c>
      <c r="M2745" s="242" t="e">
        <f t="shared" ca="1" si="402"/>
        <v>#N/A</v>
      </c>
      <c r="N2745" s="20"/>
      <c r="O2745" s="74">
        <f t="shared" ca="1" si="407"/>
        <v>1</v>
      </c>
      <c r="P2745" s="75">
        <f t="shared" ca="1" si="399"/>
        <v>0</v>
      </c>
      <c r="Q2745" s="76" t="str">
        <f t="shared" ca="1" si="403"/>
        <v/>
      </c>
      <c r="R2745" s="75"/>
      <c r="S2745" s="77">
        <f t="shared" ca="1" si="400"/>
        <v>1</v>
      </c>
      <c r="T2745" s="78"/>
      <c r="U2745" s="81">
        <f t="shared" ca="1" si="408"/>
        <v>3027.5</v>
      </c>
      <c r="V2745" s="82">
        <f t="shared" ca="1" si="404"/>
        <v>242254.13999999943</v>
      </c>
      <c r="W2745" s="50"/>
      <c r="X2745" s="50"/>
      <c r="Y2745" s="50"/>
      <c r="Z2745" s="50"/>
      <c r="AA2745" s="50"/>
      <c r="AG2745" s="50"/>
      <c r="AH2745" s="50"/>
      <c r="AI2745" s="50"/>
      <c r="AJ2745" s="50"/>
      <c r="AK2745" s="50"/>
      <c r="AL2745" s="50"/>
      <c r="AM2745" s="50"/>
      <c r="AN2745" s="50"/>
      <c r="AO2745" s="50"/>
      <c r="AP2745" s="138" t="str">
        <f>IF(NOT($AS2745=$AS2746),ROW(),"")</f>
        <v/>
      </c>
      <c r="AQ2745" s="20" t="str">
        <f>IF(NOT(AS2745=AS2746),AS2746,"")</f>
        <v/>
      </c>
      <c r="AR2745" s="20" t="str">
        <f>INDEX($AB$15:$AM$15,MATCH($AS2745,$AB$11:$AM$11,0))</f>
        <v>out</v>
      </c>
      <c r="AS2745" s="20" t="str">
        <f>LEFT(AT2745,4)</f>
        <v>2010</v>
      </c>
      <c r="AT2745" s="139" t="str">
        <f>LEFT(B2745,6)</f>
        <v>201009</v>
      </c>
    </row>
    <row r="2746" spans="2:46" x14ac:dyDescent="0.25">
      <c r="B2746" s="11">
        <f>'Market Data'!B2732</f>
        <v>20100921</v>
      </c>
      <c r="C2746" s="2">
        <f>'Market Data'!C2732</f>
        <v>6551</v>
      </c>
      <c r="D2746" s="2">
        <f>'Market Data'!D2732</f>
        <v>6597</v>
      </c>
      <c r="E2746" s="2">
        <f>'Market Data'!E2732</f>
        <v>6528.5</v>
      </c>
      <c r="F2746" s="12">
        <f>'Market Data'!F2732</f>
        <v>6540</v>
      </c>
      <c r="H2746" s="151">
        <f t="shared" si="405"/>
        <v>2728</v>
      </c>
      <c r="I2746" s="244">
        <f ca="1">IF($H2746&lt;($J$6+1),"",PFE(OFFSET($F2746,0,0,-$J$6)))</f>
        <v>8.8765250289037173E-2</v>
      </c>
      <c r="J2746" s="19"/>
      <c r="K2746" s="139" t="str">
        <f t="shared" ca="1" si="406"/>
        <v>Long</v>
      </c>
      <c r="L2746" s="243" t="e">
        <f t="shared" ca="1" si="401"/>
        <v>#N/A</v>
      </c>
      <c r="M2746" s="242" t="e">
        <f t="shared" ca="1" si="402"/>
        <v>#N/A</v>
      </c>
      <c r="N2746" s="20"/>
      <c r="O2746" s="74">
        <f t="shared" ca="1" si="407"/>
        <v>1</v>
      </c>
      <c r="P2746" s="75">
        <f t="shared" ca="1" si="399"/>
        <v>0</v>
      </c>
      <c r="Q2746" s="76" t="str">
        <f t="shared" ca="1" si="403"/>
        <v/>
      </c>
      <c r="R2746" s="75"/>
      <c r="S2746" s="77">
        <f t="shared" ca="1" si="400"/>
        <v>1</v>
      </c>
      <c r="T2746" s="78"/>
      <c r="U2746" s="81">
        <f t="shared" ca="1" si="408"/>
        <v>-140</v>
      </c>
      <c r="V2746" s="82">
        <f t="shared" ca="1" si="404"/>
        <v>242114.13999999943</v>
      </c>
      <c r="W2746" s="50"/>
      <c r="X2746" s="50"/>
      <c r="Y2746" s="50"/>
      <c r="Z2746" s="50"/>
      <c r="AA2746" s="50"/>
      <c r="AG2746" s="50"/>
      <c r="AH2746" s="50"/>
      <c r="AI2746" s="50"/>
      <c r="AJ2746" s="50"/>
      <c r="AK2746" s="50"/>
      <c r="AL2746" s="50"/>
      <c r="AM2746" s="50"/>
      <c r="AN2746" s="50"/>
      <c r="AO2746" s="50"/>
      <c r="AP2746" s="138" t="str">
        <f>IF(NOT($AS2746=$AS2747),ROW(),"")</f>
        <v/>
      </c>
      <c r="AQ2746" s="20" t="str">
        <f>IF(NOT(AS2746=AS2747),AS2747,"")</f>
        <v/>
      </c>
      <c r="AR2746" s="20" t="str">
        <f>INDEX($AB$15:$AM$15,MATCH($AS2746,$AB$11:$AM$11,0))</f>
        <v>out</v>
      </c>
      <c r="AS2746" s="20" t="str">
        <f>LEFT(AT2746,4)</f>
        <v>2010</v>
      </c>
      <c r="AT2746" s="139" t="str">
        <f>LEFT(B2746,6)</f>
        <v>201009</v>
      </c>
    </row>
    <row r="2747" spans="2:46" x14ac:dyDescent="0.25">
      <c r="B2747" s="11">
        <f>'Market Data'!B2733</f>
        <v>20100922</v>
      </c>
      <c r="C2747" s="2">
        <f>'Market Data'!C2733</f>
        <v>6560.5</v>
      </c>
      <c r="D2747" s="2">
        <f>'Market Data'!D2733</f>
        <v>6561.5</v>
      </c>
      <c r="E2747" s="2">
        <f>'Market Data'!E2733</f>
        <v>6449</v>
      </c>
      <c r="F2747" s="12">
        <f>'Market Data'!F2733</f>
        <v>6475</v>
      </c>
      <c r="H2747" s="151">
        <f t="shared" si="405"/>
        <v>2729</v>
      </c>
      <c r="I2747" s="244">
        <f ca="1">IF($H2747&lt;($J$6+1),"",PFE(OFFSET($F2747,0,0,-$J$6)))</f>
        <v>7.4089349585053699E-2</v>
      </c>
      <c r="J2747" s="19"/>
      <c r="K2747" s="139" t="str">
        <f t="shared" ca="1" si="406"/>
        <v>Long</v>
      </c>
      <c r="L2747" s="243" t="e">
        <f t="shared" ca="1" si="401"/>
        <v>#N/A</v>
      </c>
      <c r="M2747" s="242" t="e">
        <f t="shared" ca="1" si="402"/>
        <v>#N/A</v>
      </c>
      <c r="N2747" s="20"/>
      <c r="O2747" s="74">
        <f t="shared" ca="1" si="407"/>
        <v>1</v>
      </c>
      <c r="P2747" s="75">
        <f t="shared" ca="1" si="399"/>
        <v>0</v>
      </c>
      <c r="Q2747" s="76" t="str">
        <f t="shared" ca="1" si="403"/>
        <v/>
      </c>
      <c r="R2747" s="75"/>
      <c r="S2747" s="77">
        <f t="shared" ca="1" si="400"/>
        <v>1</v>
      </c>
      <c r="T2747" s="78"/>
      <c r="U2747" s="81">
        <f t="shared" ca="1" si="408"/>
        <v>-2275</v>
      </c>
      <c r="V2747" s="82">
        <f t="shared" ca="1" si="404"/>
        <v>239839.13999999943</v>
      </c>
      <c r="W2747" s="50"/>
      <c r="X2747" s="50"/>
      <c r="Y2747" s="50"/>
      <c r="Z2747" s="50"/>
      <c r="AA2747" s="50"/>
      <c r="AG2747" s="50"/>
      <c r="AH2747" s="50"/>
      <c r="AI2747" s="50"/>
      <c r="AJ2747" s="50"/>
      <c r="AK2747" s="50"/>
      <c r="AL2747" s="50"/>
      <c r="AM2747" s="50"/>
      <c r="AN2747" s="50"/>
      <c r="AO2747" s="50"/>
      <c r="AP2747" s="138" t="str">
        <f>IF(NOT($AS2747=$AS2748),ROW(),"")</f>
        <v/>
      </c>
      <c r="AQ2747" s="20" t="str">
        <f>IF(NOT(AS2747=AS2748),AS2748,"")</f>
        <v/>
      </c>
      <c r="AR2747" s="20" t="str">
        <f>INDEX($AB$15:$AM$15,MATCH($AS2747,$AB$11:$AM$11,0))</f>
        <v>out</v>
      </c>
      <c r="AS2747" s="20" t="str">
        <f>LEFT(AT2747,4)</f>
        <v>2010</v>
      </c>
      <c r="AT2747" s="139" t="str">
        <f>LEFT(B2747,6)</f>
        <v>201009</v>
      </c>
    </row>
    <row r="2748" spans="2:46" x14ac:dyDescent="0.25">
      <c r="B2748" s="11">
        <f>'Market Data'!B2734</f>
        <v>20100923</v>
      </c>
      <c r="C2748" s="2">
        <f>'Market Data'!C2734</f>
        <v>6511</v>
      </c>
      <c r="D2748" s="2">
        <f>'Market Data'!D2734</f>
        <v>6521.5</v>
      </c>
      <c r="E2748" s="2">
        <f>'Market Data'!E2734</f>
        <v>6384</v>
      </c>
      <c r="F2748" s="12">
        <f>'Market Data'!F2734</f>
        <v>6439</v>
      </c>
      <c r="H2748" s="151">
        <f t="shared" si="405"/>
        <v>2730</v>
      </c>
      <c r="I2748" s="244">
        <f ca="1">IF($H2748&lt;($J$6+1),"",PFE(OFFSET($F2748,0,0,-$J$6)))</f>
        <v>5.6341123033050798E-2</v>
      </c>
      <c r="J2748" s="19"/>
      <c r="K2748" s="139" t="str">
        <f t="shared" ca="1" si="406"/>
        <v>Long</v>
      </c>
      <c r="L2748" s="243" t="e">
        <f t="shared" ca="1" si="401"/>
        <v>#N/A</v>
      </c>
      <c r="M2748" s="242" t="e">
        <f t="shared" ca="1" si="402"/>
        <v>#N/A</v>
      </c>
      <c r="N2748" s="20"/>
      <c r="O2748" s="74">
        <f t="shared" ca="1" si="407"/>
        <v>1</v>
      </c>
      <c r="P2748" s="75">
        <f t="shared" ca="1" si="399"/>
        <v>0</v>
      </c>
      <c r="Q2748" s="76" t="str">
        <f t="shared" ca="1" si="403"/>
        <v/>
      </c>
      <c r="R2748" s="75"/>
      <c r="S2748" s="77">
        <f t="shared" ca="1" si="400"/>
        <v>1</v>
      </c>
      <c r="T2748" s="78"/>
      <c r="U2748" s="81">
        <f t="shared" ca="1" si="408"/>
        <v>-1260</v>
      </c>
      <c r="V2748" s="82">
        <f t="shared" ca="1" si="404"/>
        <v>238579.13999999943</v>
      </c>
      <c r="W2748" s="50"/>
      <c r="X2748" s="50"/>
      <c r="Y2748" s="50"/>
      <c r="Z2748" s="50"/>
      <c r="AA2748" s="50"/>
      <c r="AG2748" s="50"/>
      <c r="AH2748" s="50"/>
      <c r="AI2748" s="50"/>
      <c r="AJ2748" s="50"/>
      <c r="AK2748" s="50"/>
      <c r="AL2748" s="50"/>
      <c r="AM2748" s="50"/>
      <c r="AN2748" s="50"/>
      <c r="AO2748" s="50"/>
      <c r="AP2748" s="138" t="str">
        <f>IF(NOT($AS2748=$AS2749),ROW(),"")</f>
        <v/>
      </c>
      <c r="AQ2748" s="20" t="str">
        <f>IF(NOT(AS2748=AS2749),AS2749,"")</f>
        <v/>
      </c>
      <c r="AR2748" s="20" t="str">
        <f>INDEX($AB$15:$AM$15,MATCH($AS2748,$AB$11:$AM$11,0))</f>
        <v>out</v>
      </c>
      <c r="AS2748" s="20" t="str">
        <f>LEFT(AT2748,4)</f>
        <v>2010</v>
      </c>
      <c r="AT2748" s="139" t="str">
        <f>LEFT(B2748,6)</f>
        <v>201009</v>
      </c>
    </row>
    <row r="2749" spans="2:46" x14ac:dyDescent="0.25">
      <c r="B2749" s="11">
        <f>'Market Data'!B2735</f>
        <v>20100924</v>
      </c>
      <c r="C2749" s="2">
        <f>'Market Data'!C2735</f>
        <v>6429.5</v>
      </c>
      <c r="D2749" s="2">
        <f>'Market Data'!D2735</f>
        <v>6568</v>
      </c>
      <c r="E2749" s="2">
        <f>'Market Data'!E2735</f>
        <v>6400</v>
      </c>
      <c r="F2749" s="12">
        <f>'Market Data'!F2735</f>
        <v>6552</v>
      </c>
      <c r="H2749" s="151">
        <f t="shared" si="405"/>
        <v>2731</v>
      </c>
      <c r="I2749" s="244">
        <f ca="1">IF($H2749&lt;($J$6+1),"",PFE(OFFSET($F2749,0,0,-$J$6)))</f>
        <v>8.1322245194491341E-2</v>
      </c>
      <c r="J2749" s="19"/>
      <c r="K2749" s="139" t="str">
        <f t="shared" ca="1" si="406"/>
        <v>Long</v>
      </c>
      <c r="L2749" s="243" t="e">
        <f t="shared" ca="1" si="401"/>
        <v>#N/A</v>
      </c>
      <c r="M2749" s="242" t="e">
        <f t="shared" ca="1" si="402"/>
        <v>#N/A</v>
      </c>
      <c r="N2749" s="20"/>
      <c r="O2749" s="74">
        <f t="shared" ca="1" si="407"/>
        <v>1</v>
      </c>
      <c r="P2749" s="75">
        <f t="shared" ca="1" si="399"/>
        <v>0</v>
      </c>
      <c r="Q2749" s="76" t="str">
        <f t="shared" ca="1" si="403"/>
        <v/>
      </c>
      <c r="R2749" s="75"/>
      <c r="S2749" s="77">
        <f t="shared" ca="1" si="400"/>
        <v>1</v>
      </c>
      <c r="T2749" s="78"/>
      <c r="U2749" s="81">
        <f t="shared" ca="1" si="408"/>
        <v>3955</v>
      </c>
      <c r="V2749" s="82">
        <f t="shared" ca="1" si="404"/>
        <v>242534.13999999943</v>
      </c>
      <c r="W2749" s="50"/>
      <c r="X2749" s="50"/>
      <c r="Y2749" s="50"/>
      <c r="Z2749" s="50"/>
      <c r="AA2749" s="50"/>
      <c r="AG2749" s="50"/>
      <c r="AH2749" s="50"/>
      <c r="AI2749" s="50"/>
      <c r="AJ2749" s="50"/>
      <c r="AK2749" s="50"/>
      <c r="AL2749" s="50"/>
      <c r="AM2749" s="50"/>
      <c r="AN2749" s="50"/>
      <c r="AO2749" s="50"/>
      <c r="AP2749" s="138" t="str">
        <f>IF(NOT($AS2749=$AS2750),ROW(),"")</f>
        <v/>
      </c>
      <c r="AQ2749" s="20" t="str">
        <f>IF(NOT(AS2749=AS2750),AS2750,"")</f>
        <v/>
      </c>
      <c r="AR2749" s="20" t="str">
        <f>INDEX($AB$15:$AM$15,MATCH($AS2749,$AB$11:$AM$11,0))</f>
        <v>out</v>
      </c>
      <c r="AS2749" s="20" t="str">
        <f>LEFT(AT2749,4)</f>
        <v>2010</v>
      </c>
      <c r="AT2749" s="139" t="str">
        <f>LEFT(B2749,6)</f>
        <v>201009</v>
      </c>
    </row>
    <row r="2750" spans="2:46" x14ac:dyDescent="0.25">
      <c r="B2750" s="11">
        <f>'Market Data'!B2736</f>
        <v>20100927</v>
      </c>
      <c r="C2750" s="2">
        <f>'Market Data'!C2736</f>
        <v>6580</v>
      </c>
      <c r="D2750" s="2">
        <f>'Market Data'!D2736</f>
        <v>6587.5</v>
      </c>
      <c r="E2750" s="2">
        <f>'Market Data'!E2736</f>
        <v>6528</v>
      </c>
      <c r="F2750" s="12">
        <f>'Market Data'!F2736</f>
        <v>6538.5</v>
      </c>
      <c r="H2750" s="151">
        <f t="shared" si="405"/>
        <v>2732</v>
      </c>
      <c r="I2750" s="244">
        <f ca="1">IF($H2750&lt;($J$6+1),"",PFE(OFFSET($F2750,0,0,-$J$6)))</f>
        <v>7.1618380626977535E-2</v>
      </c>
      <c r="J2750" s="19"/>
      <c r="K2750" s="139" t="str">
        <f t="shared" ca="1" si="406"/>
        <v>Long</v>
      </c>
      <c r="L2750" s="243" t="e">
        <f t="shared" ca="1" si="401"/>
        <v>#N/A</v>
      </c>
      <c r="M2750" s="242" t="e">
        <f t="shared" ca="1" si="402"/>
        <v>#N/A</v>
      </c>
      <c r="N2750" s="20"/>
      <c r="O2750" s="74">
        <f t="shared" ca="1" si="407"/>
        <v>1</v>
      </c>
      <c r="P2750" s="75">
        <f t="shared" ca="1" si="399"/>
        <v>0</v>
      </c>
      <c r="Q2750" s="76" t="str">
        <f t="shared" ca="1" si="403"/>
        <v/>
      </c>
      <c r="R2750" s="75"/>
      <c r="S2750" s="77">
        <f t="shared" ca="1" si="400"/>
        <v>1</v>
      </c>
      <c r="T2750" s="78"/>
      <c r="U2750" s="81">
        <f t="shared" ca="1" si="408"/>
        <v>-472.5</v>
      </c>
      <c r="V2750" s="82">
        <f t="shared" ca="1" si="404"/>
        <v>242061.63999999943</v>
      </c>
      <c r="W2750" s="50"/>
      <c r="X2750" s="50"/>
      <c r="Y2750" s="50"/>
      <c r="Z2750" s="50"/>
      <c r="AA2750" s="50"/>
      <c r="AG2750" s="50"/>
      <c r="AH2750" s="50"/>
      <c r="AI2750" s="50"/>
      <c r="AJ2750" s="50"/>
      <c r="AK2750" s="50"/>
      <c r="AL2750" s="50"/>
      <c r="AM2750" s="50"/>
      <c r="AN2750" s="50"/>
      <c r="AO2750" s="50"/>
      <c r="AP2750" s="138" t="str">
        <f>IF(NOT($AS2750=$AS2751),ROW(),"")</f>
        <v/>
      </c>
      <c r="AQ2750" s="20" t="str">
        <f>IF(NOT(AS2750=AS2751),AS2751,"")</f>
        <v/>
      </c>
      <c r="AR2750" s="20" t="str">
        <f>INDEX($AB$15:$AM$15,MATCH($AS2750,$AB$11:$AM$11,0))</f>
        <v>out</v>
      </c>
      <c r="AS2750" s="20" t="str">
        <f>LEFT(AT2750,4)</f>
        <v>2010</v>
      </c>
      <c r="AT2750" s="139" t="str">
        <f>LEFT(B2750,6)</f>
        <v>201009</v>
      </c>
    </row>
    <row r="2751" spans="2:46" x14ac:dyDescent="0.25">
      <c r="B2751" s="11">
        <f>'Market Data'!B2737</f>
        <v>20100928</v>
      </c>
      <c r="C2751" s="2">
        <f>'Market Data'!C2737</f>
        <v>6537.5</v>
      </c>
      <c r="D2751" s="2">
        <f>'Market Data'!D2737</f>
        <v>6569.5</v>
      </c>
      <c r="E2751" s="2">
        <f>'Market Data'!E2737</f>
        <v>6452.5</v>
      </c>
      <c r="F2751" s="12">
        <f>'Market Data'!F2737</f>
        <v>6531.5</v>
      </c>
      <c r="H2751" s="151">
        <f t="shared" si="405"/>
        <v>2733</v>
      </c>
      <c r="I2751" s="244">
        <f ca="1">IF($H2751&lt;($J$6+1),"",PFE(OFFSET($F2751,0,0,-$J$6)))</f>
        <v>5.8427585790782277E-2</v>
      </c>
      <c r="J2751" s="19"/>
      <c r="K2751" s="139" t="str">
        <f t="shared" ca="1" si="406"/>
        <v>Long</v>
      </c>
      <c r="L2751" s="243" t="e">
        <f t="shared" ca="1" si="401"/>
        <v>#N/A</v>
      </c>
      <c r="M2751" s="242" t="e">
        <f t="shared" ca="1" si="402"/>
        <v>#N/A</v>
      </c>
      <c r="N2751" s="20"/>
      <c r="O2751" s="74">
        <f t="shared" ca="1" si="407"/>
        <v>1</v>
      </c>
      <c r="P2751" s="75">
        <f t="shared" ca="1" si="399"/>
        <v>0</v>
      </c>
      <c r="Q2751" s="76" t="str">
        <f t="shared" ca="1" si="403"/>
        <v/>
      </c>
      <c r="R2751" s="75"/>
      <c r="S2751" s="77">
        <f t="shared" ca="1" si="400"/>
        <v>1</v>
      </c>
      <c r="T2751" s="78"/>
      <c r="U2751" s="81">
        <f t="shared" ca="1" si="408"/>
        <v>-245</v>
      </c>
      <c r="V2751" s="82">
        <f t="shared" ca="1" si="404"/>
        <v>241816.63999999943</v>
      </c>
      <c r="W2751" s="50"/>
      <c r="X2751" s="50"/>
      <c r="Y2751" s="50"/>
      <c r="Z2751" s="50"/>
      <c r="AA2751" s="50"/>
      <c r="AG2751" s="50"/>
      <c r="AH2751" s="50"/>
      <c r="AI2751" s="50"/>
      <c r="AJ2751" s="50"/>
      <c r="AK2751" s="50"/>
      <c r="AL2751" s="50"/>
      <c r="AM2751" s="50"/>
      <c r="AN2751" s="50"/>
      <c r="AO2751" s="50"/>
      <c r="AP2751" s="138" t="str">
        <f>IF(NOT($AS2751=$AS2752),ROW(),"")</f>
        <v/>
      </c>
      <c r="AQ2751" s="20" t="str">
        <f>IF(NOT(AS2751=AS2752),AS2752,"")</f>
        <v/>
      </c>
      <c r="AR2751" s="20" t="str">
        <f>INDEX($AB$15:$AM$15,MATCH($AS2751,$AB$11:$AM$11,0))</f>
        <v>out</v>
      </c>
      <c r="AS2751" s="20" t="str">
        <f>LEFT(AT2751,4)</f>
        <v>2010</v>
      </c>
      <c r="AT2751" s="139" t="str">
        <f>LEFT(B2751,6)</f>
        <v>201009</v>
      </c>
    </row>
    <row r="2752" spans="2:46" x14ac:dyDescent="0.25">
      <c r="B2752" s="11">
        <f>'Market Data'!B2738</f>
        <v>20100929</v>
      </c>
      <c r="C2752" s="2">
        <f>'Market Data'!C2738</f>
        <v>6533.5</v>
      </c>
      <c r="D2752" s="2">
        <f>'Market Data'!D2738</f>
        <v>6584</v>
      </c>
      <c r="E2752" s="2">
        <f>'Market Data'!E2738</f>
        <v>6477.5</v>
      </c>
      <c r="F2752" s="12">
        <f>'Market Data'!F2738</f>
        <v>6512.5</v>
      </c>
      <c r="H2752" s="151">
        <f t="shared" si="405"/>
        <v>2734</v>
      </c>
      <c r="I2752" s="244">
        <f ca="1">IF($H2752&lt;($J$6+1),"",PFE(OFFSET($F2752,0,0,-$J$6)))</f>
        <v>7.9385921937129122E-2</v>
      </c>
      <c r="J2752" s="19"/>
      <c r="K2752" s="139" t="str">
        <f t="shared" ca="1" si="406"/>
        <v>Long</v>
      </c>
      <c r="L2752" s="243" t="e">
        <f t="shared" ca="1" si="401"/>
        <v>#N/A</v>
      </c>
      <c r="M2752" s="242" t="e">
        <f t="shared" ca="1" si="402"/>
        <v>#N/A</v>
      </c>
      <c r="N2752" s="20"/>
      <c r="O2752" s="74">
        <f t="shared" ca="1" si="407"/>
        <v>1</v>
      </c>
      <c r="P2752" s="75">
        <f t="shared" ca="1" si="399"/>
        <v>0</v>
      </c>
      <c r="Q2752" s="76" t="str">
        <f t="shared" ca="1" si="403"/>
        <v/>
      </c>
      <c r="R2752" s="75"/>
      <c r="S2752" s="77">
        <f t="shared" ca="1" si="400"/>
        <v>1</v>
      </c>
      <c r="T2752" s="78"/>
      <c r="U2752" s="81">
        <f t="shared" ca="1" si="408"/>
        <v>-665</v>
      </c>
      <c r="V2752" s="82">
        <f t="shared" ca="1" si="404"/>
        <v>241151.63999999943</v>
      </c>
      <c r="W2752" s="50"/>
      <c r="X2752" s="50"/>
      <c r="Y2752" s="50"/>
      <c r="Z2752" s="50"/>
      <c r="AA2752" s="50"/>
      <c r="AG2752" s="50"/>
      <c r="AH2752" s="50"/>
      <c r="AI2752" s="50"/>
      <c r="AJ2752" s="50"/>
      <c r="AK2752" s="50"/>
      <c r="AL2752" s="50"/>
      <c r="AM2752" s="50"/>
      <c r="AN2752" s="50"/>
      <c r="AO2752" s="50"/>
      <c r="AP2752" s="138" t="str">
        <f>IF(NOT($AS2752=$AS2753),ROW(),"")</f>
        <v/>
      </c>
      <c r="AQ2752" s="20" t="str">
        <f>IF(NOT(AS2752=AS2753),AS2753,"")</f>
        <v/>
      </c>
      <c r="AR2752" s="20" t="str">
        <f>INDEX($AB$15:$AM$15,MATCH($AS2752,$AB$11:$AM$11,0))</f>
        <v>out</v>
      </c>
      <c r="AS2752" s="20" t="str">
        <f>LEFT(AT2752,4)</f>
        <v>2010</v>
      </c>
      <c r="AT2752" s="139" t="str">
        <f>LEFT(B2752,6)</f>
        <v>201009</v>
      </c>
    </row>
    <row r="2753" spans="2:46" x14ac:dyDescent="0.25">
      <c r="B2753" s="11">
        <f>'Market Data'!B2739</f>
        <v>20100930</v>
      </c>
      <c r="C2753" s="2">
        <f>'Market Data'!C2739</f>
        <v>6479</v>
      </c>
      <c r="D2753" s="2">
        <f>'Market Data'!D2739</f>
        <v>6595.5</v>
      </c>
      <c r="E2753" s="2">
        <f>'Market Data'!E2739</f>
        <v>6441</v>
      </c>
      <c r="F2753" s="12">
        <f>'Market Data'!F2739</f>
        <v>6491</v>
      </c>
      <c r="H2753" s="151">
        <f t="shared" si="405"/>
        <v>2735</v>
      </c>
      <c r="I2753" s="244">
        <f ca="1">IF($H2753&lt;($J$6+1),"",PFE(OFFSET($F2753,0,0,-$J$6)))</f>
        <v>7.9257202041173092E-2</v>
      </c>
      <c r="J2753" s="19"/>
      <c r="K2753" s="139" t="str">
        <f t="shared" ca="1" si="406"/>
        <v>Long</v>
      </c>
      <c r="L2753" s="243" t="e">
        <f t="shared" ca="1" si="401"/>
        <v>#N/A</v>
      </c>
      <c r="M2753" s="242" t="e">
        <f t="shared" ca="1" si="402"/>
        <v>#N/A</v>
      </c>
      <c r="N2753" s="20"/>
      <c r="O2753" s="74">
        <f t="shared" ca="1" si="407"/>
        <v>1</v>
      </c>
      <c r="P2753" s="75">
        <f t="shared" ca="1" si="399"/>
        <v>0</v>
      </c>
      <c r="Q2753" s="76" t="str">
        <f t="shared" ca="1" si="403"/>
        <v/>
      </c>
      <c r="R2753" s="75"/>
      <c r="S2753" s="77">
        <f t="shared" ca="1" si="400"/>
        <v>1</v>
      </c>
      <c r="T2753" s="78"/>
      <c r="U2753" s="81">
        <f t="shared" ca="1" si="408"/>
        <v>-752.5</v>
      </c>
      <c r="V2753" s="82">
        <f t="shared" ca="1" si="404"/>
        <v>240399.13999999943</v>
      </c>
      <c r="W2753" s="50"/>
      <c r="X2753" s="50"/>
      <c r="Y2753" s="50"/>
      <c r="Z2753" s="50"/>
      <c r="AA2753" s="50"/>
      <c r="AG2753" s="50"/>
      <c r="AH2753" s="50"/>
      <c r="AI2753" s="50"/>
      <c r="AJ2753" s="50"/>
      <c r="AK2753" s="50"/>
      <c r="AL2753" s="50"/>
      <c r="AM2753" s="50"/>
      <c r="AN2753" s="50"/>
      <c r="AO2753" s="50"/>
      <c r="AP2753" s="138" t="str">
        <f>IF(NOT($AS2753=$AS2754),ROW(),"")</f>
        <v/>
      </c>
      <c r="AQ2753" s="20" t="str">
        <f>IF(NOT(AS2753=AS2754),AS2754,"")</f>
        <v/>
      </c>
      <c r="AR2753" s="20" t="str">
        <f>INDEX($AB$15:$AM$15,MATCH($AS2753,$AB$11:$AM$11,0))</f>
        <v>out</v>
      </c>
      <c r="AS2753" s="20" t="str">
        <f>LEFT(AT2753,4)</f>
        <v>2010</v>
      </c>
      <c r="AT2753" s="139" t="str">
        <f>LEFT(B2753,6)</f>
        <v>201009</v>
      </c>
    </row>
    <row r="2754" spans="2:46" x14ac:dyDescent="0.25">
      <c r="B2754" s="11">
        <f>'Market Data'!B2740</f>
        <v>20101001</v>
      </c>
      <c r="C2754" s="2">
        <f>'Market Data'!C2740</f>
        <v>6497.5</v>
      </c>
      <c r="D2754" s="2">
        <f>'Market Data'!D2740</f>
        <v>6551.5</v>
      </c>
      <c r="E2754" s="2">
        <f>'Market Data'!E2740</f>
        <v>6442.5</v>
      </c>
      <c r="F2754" s="12">
        <f>'Market Data'!F2740</f>
        <v>6472</v>
      </c>
      <c r="H2754" s="151">
        <f t="shared" si="405"/>
        <v>2736</v>
      </c>
      <c r="I2754" s="244">
        <f ca="1">IF($H2754&lt;($J$6+1),"",PFE(OFFSET($F2754,0,0,-$J$6)))</f>
        <v>8.5223865184169023E-2</v>
      </c>
      <c r="J2754" s="19"/>
      <c r="K2754" s="139" t="str">
        <f t="shared" ca="1" si="406"/>
        <v>Long</v>
      </c>
      <c r="L2754" s="243" t="e">
        <f t="shared" ca="1" si="401"/>
        <v>#N/A</v>
      </c>
      <c r="M2754" s="242" t="e">
        <f t="shared" ca="1" si="402"/>
        <v>#N/A</v>
      </c>
      <c r="N2754" s="20"/>
      <c r="O2754" s="74">
        <f t="shared" ca="1" si="407"/>
        <v>1</v>
      </c>
      <c r="P2754" s="75">
        <f t="shared" ca="1" si="399"/>
        <v>0</v>
      </c>
      <c r="Q2754" s="76" t="str">
        <f t="shared" ca="1" si="403"/>
        <v/>
      </c>
      <c r="R2754" s="75"/>
      <c r="S2754" s="77">
        <f t="shared" ca="1" si="400"/>
        <v>1</v>
      </c>
      <c r="T2754" s="78"/>
      <c r="U2754" s="81">
        <f t="shared" ca="1" si="408"/>
        <v>-665</v>
      </c>
      <c r="V2754" s="82">
        <f t="shared" ca="1" si="404"/>
        <v>239734.13999999943</v>
      </c>
      <c r="W2754" s="50"/>
      <c r="X2754" s="50"/>
      <c r="Y2754" s="50"/>
      <c r="Z2754" s="50"/>
      <c r="AA2754" s="50"/>
      <c r="AG2754" s="50"/>
      <c r="AH2754" s="50"/>
      <c r="AI2754" s="50"/>
      <c r="AJ2754" s="50"/>
      <c r="AK2754" s="50"/>
      <c r="AL2754" s="50"/>
      <c r="AM2754" s="50"/>
      <c r="AN2754" s="50"/>
      <c r="AO2754" s="50"/>
      <c r="AP2754" s="138" t="str">
        <f>IF(NOT($AS2754=$AS2755),ROW(),"")</f>
        <v/>
      </c>
      <c r="AQ2754" s="20" t="str">
        <f>IF(NOT(AS2754=AS2755),AS2755,"")</f>
        <v/>
      </c>
      <c r="AR2754" s="20" t="str">
        <f>INDEX($AB$15:$AM$15,MATCH($AS2754,$AB$11:$AM$11,0))</f>
        <v>out</v>
      </c>
      <c r="AS2754" s="20" t="str">
        <f>LEFT(AT2754,4)</f>
        <v>2010</v>
      </c>
      <c r="AT2754" s="139" t="str">
        <f>LEFT(B2754,6)</f>
        <v>201010</v>
      </c>
    </row>
    <row r="2755" spans="2:46" x14ac:dyDescent="0.25">
      <c r="B2755" s="11">
        <f>'Market Data'!B2741</f>
        <v>20101004</v>
      </c>
      <c r="C2755" s="2">
        <f>'Market Data'!C2741</f>
        <v>6464.5</v>
      </c>
      <c r="D2755" s="2">
        <f>'Market Data'!D2741</f>
        <v>6481.5</v>
      </c>
      <c r="E2755" s="2">
        <f>'Market Data'!E2741</f>
        <v>6366</v>
      </c>
      <c r="F2755" s="12">
        <f>'Market Data'!F2741</f>
        <v>6381</v>
      </c>
      <c r="H2755" s="151">
        <f t="shared" si="405"/>
        <v>2737</v>
      </c>
      <c r="I2755" s="244">
        <f ca="1">IF($H2755&lt;($J$6+1),"",PFE(OFFSET($F2755,0,0,-$J$6)))</f>
        <v>4.288573074996798E-2</v>
      </c>
      <c r="J2755" s="19"/>
      <c r="K2755" s="139" t="str">
        <f t="shared" ca="1" si="406"/>
        <v>Long</v>
      </c>
      <c r="L2755" s="243" t="e">
        <f t="shared" ca="1" si="401"/>
        <v>#N/A</v>
      </c>
      <c r="M2755" s="242" t="e">
        <f t="shared" ca="1" si="402"/>
        <v>#N/A</v>
      </c>
      <c r="N2755" s="20"/>
      <c r="O2755" s="74">
        <f t="shared" ca="1" si="407"/>
        <v>1</v>
      </c>
      <c r="P2755" s="75">
        <f t="shared" ca="1" si="399"/>
        <v>0</v>
      </c>
      <c r="Q2755" s="76" t="str">
        <f t="shared" ca="1" si="403"/>
        <v/>
      </c>
      <c r="R2755" s="75"/>
      <c r="S2755" s="77">
        <f t="shared" ca="1" si="400"/>
        <v>1</v>
      </c>
      <c r="T2755" s="78"/>
      <c r="U2755" s="81">
        <f t="shared" ca="1" si="408"/>
        <v>-3185</v>
      </c>
      <c r="V2755" s="82">
        <f t="shared" ca="1" si="404"/>
        <v>236549.13999999943</v>
      </c>
      <c r="W2755" s="50"/>
      <c r="X2755" s="50"/>
      <c r="Y2755" s="50"/>
      <c r="Z2755" s="50"/>
      <c r="AA2755" s="50"/>
      <c r="AG2755" s="50"/>
      <c r="AH2755" s="50"/>
      <c r="AI2755" s="50"/>
      <c r="AJ2755" s="50"/>
      <c r="AK2755" s="50"/>
      <c r="AL2755" s="50"/>
      <c r="AM2755" s="50"/>
      <c r="AN2755" s="50"/>
      <c r="AO2755" s="50"/>
      <c r="AP2755" s="138" t="str">
        <f>IF(NOT($AS2755=$AS2756),ROW(),"")</f>
        <v/>
      </c>
      <c r="AQ2755" s="20" t="str">
        <f>IF(NOT(AS2755=AS2756),AS2756,"")</f>
        <v/>
      </c>
      <c r="AR2755" s="20" t="str">
        <f>INDEX($AB$15:$AM$15,MATCH($AS2755,$AB$11:$AM$11,0))</f>
        <v>out</v>
      </c>
      <c r="AS2755" s="20" t="str">
        <f>LEFT(AT2755,4)</f>
        <v>2010</v>
      </c>
      <c r="AT2755" s="139" t="str">
        <f>LEFT(B2755,6)</f>
        <v>201010</v>
      </c>
    </row>
    <row r="2756" spans="2:46" x14ac:dyDescent="0.25">
      <c r="B2756" s="11">
        <f>'Market Data'!B2742</f>
        <v>20101005</v>
      </c>
      <c r="C2756" s="2">
        <f>'Market Data'!C2742</f>
        <v>6411.5</v>
      </c>
      <c r="D2756" s="2">
        <f>'Market Data'!D2742</f>
        <v>6491.5</v>
      </c>
      <c r="E2756" s="2">
        <f>'Market Data'!E2742</f>
        <v>6372.5</v>
      </c>
      <c r="F2756" s="12">
        <f>'Market Data'!F2742</f>
        <v>6486</v>
      </c>
      <c r="H2756" s="151">
        <f t="shared" si="405"/>
        <v>2738</v>
      </c>
      <c r="I2756" s="244">
        <f ca="1">IF($H2756&lt;($J$6+1),"",PFE(OFFSET($F2756,0,0,-$J$6)))</f>
        <v>5.1820752421109256E-2</v>
      </c>
      <c r="J2756" s="19"/>
      <c r="K2756" s="139" t="str">
        <f t="shared" ca="1" si="406"/>
        <v>Long</v>
      </c>
      <c r="L2756" s="243" t="e">
        <f t="shared" ca="1" si="401"/>
        <v>#N/A</v>
      </c>
      <c r="M2756" s="242" t="e">
        <f t="shared" ca="1" si="402"/>
        <v>#N/A</v>
      </c>
      <c r="N2756" s="20"/>
      <c r="O2756" s="74">
        <f t="shared" ca="1" si="407"/>
        <v>1</v>
      </c>
      <c r="P2756" s="75">
        <f t="shared" ca="1" si="399"/>
        <v>0</v>
      </c>
      <c r="Q2756" s="76" t="str">
        <f t="shared" ca="1" si="403"/>
        <v/>
      </c>
      <c r="R2756" s="75"/>
      <c r="S2756" s="77">
        <f t="shared" ca="1" si="400"/>
        <v>1</v>
      </c>
      <c r="T2756" s="78"/>
      <c r="U2756" s="81">
        <f t="shared" ca="1" si="408"/>
        <v>3675</v>
      </c>
      <c r="V2756" s="82">
        <f t="shared" ca="1" si="404"/>
        <v>240224.13999999943</v>
      </c>
      <c r="W2756" s="50"/>
      <c r="X2756" s="50"/>
      <c r="Y2756" s="50"/>
      <c r="Z2756" s="50"/>
      <c r="AA2756" s="50"/>
      <c r="AG2756" s="50"/>
      <c r="AH2756" s="50"/>
      <c r="AI2756" s="50"/>
      <c r="AJ2756" s="50"/>
      <c r="AK2756" s="50"/>
      <c r="AL2756" s="50"/>
      <c r="AM2756" s="50"/>
      <c r="AN2756" s="50"/>
      <c r="AO2756" s="50"/>
      <c r="AP2756" s="138" t="str">
        <f>IF(NOT($AS2756=$AS2757),ROW(),"")</f>
        <v/>
      </c>
      <c r="AQ2756" s="20" t="str">
        <f>IF(NOT(AS2756=AS2757),AS2757,"")</f>
        <v/>
      </c>
      <c r="AR2756" s="20" t="str">
        <f>INDEX($AB$15:$AM$15,MATCH($AS2756,$AB$11:$AM$11,0))</f>
        <v>out</v>
      </c>
      <c r="AS2756" s="20" t="str">
        <f>LEFT(AT2756,4)</f>
        <v>2010</v>
      </c>
      <c r="AT2756" s="139" t="str">
        <f>LEFT(B2756,6)</f>
        <v>201010</v>
      </c>
    </row>
    <row r="2757" spans="2:46" x14ac:dyDescent="0.25">
      <c r="B2757" s="11">
        <f>'Market Data'!B2743</f>
        <v>20101006</v>
      </c>
      <c r="C2757" s="2">
        <f>'Market Data'!C2743</f>
        <v>6501.5</v>
      </c>
      <c r="D2757" s="2">
        <f>'Market Data'!D2743</f>
        <v>6546.5</v>
      </c>
      <c r="E2757" s="2">
        <f>'Market Data'!E2743</f>
        <v>6497.5</v>
      </c>
      <c r="F2757" s="12">
        <f>'Market Data'!F2743</f>
        <v>6512</v>
      </c>
      <c r="H2757" s="151">
        <f t="shared" si="405"/>
        <v>2739</v>
      </c>
      <c r="I2757" s="244">
        <f ca="1">IF($H2757&lt;($J$6+1),"",PFE(OFFSET($F2757,0,0,-$J$6)))</f>
        <v>5.3951125934348289E-2</v>
      </c>
      <c r="J2757" s="19"/>
      <c r="K2757" s="139" t="str">
        <f t="shared" ca="1" si="406"/>
        <v>Long</v>
      </c>
      <c r="L2757" s="243" t="e">
        <f t="shared" ca="1" si="401"/>
        <v>#N/A</v>
      </c>
      <c r="M2757" s="242" t="e">
        <f t="shared" ca="1" si="402"/>
        <v>#N/A</v>
      </c>
      <c r="N2757" s="20"/>
      <c r="O2757" s="74">
        <f t="shared" ca="1" si="407"/>
        <v>1</v>
      </c>
      <c r="P2757" s="75">
        <f t="shared" ca="1" si="399"/>
        <v>0</v>
      </c>
      <c r="Q2757" s="76" t="str">
        <f t="shared" ca="1" si="403"/>
        <v/>
      </c>
      <c r="R2757" s="75"/>
      <c r="S2757" s="77">
        <f t="shared" ca="1" si="400"/>
        <v>1</v>
      </c>
      <c r="T2757" s="78"/>
      <c r="U2757" s="81">
        <f t="shared" ca="1" si="408"/>
        <v>910</v>
      </c>
      <c r="V2757" s="82">
        <f t="shared" ca="1" si="404"/>
        <v>241134.13999999943</v>
      </c>
      <c r="W2757" s="50"/>
      <c r="X2757" s="50"/>
      <c r="Y2757" s="50"/>
      <c r="Z2757" s="50"/>
      <c r="AA2757" s="50"/>
      <c r="AG2757" s="50"/>
      <c r="AH2757" s="50"/>
      <c r="AI2757" s="50"/>
      <c r="AJ2757" s="50"/>
      <c r="AK2757" s="50"/>
      <c r="AL2757" s="50"/>
      <c r="AM2757" s="50"/>
      <c r="AN2757" s="50"/>
      <c r="AO2757" s="50"/>
      <c r="AP2757" s="138" t="str">
        <f>IF(NOT($AS2757=$AS2758),ROW(),"")</f>
        <v/>
      </c>
      <c r="AQ2757" s="20" t="str">
        <f>IF(NOT(AS2757=AS2758),AS2758,"")</f>
        <v/>
      </c>
      <c r="AR2757" s="20" t="str">
        <f>INDEX($AB$15:$AM$15,MATCH($AS2757,$AB$11:$AM$11,0))</f>
        <v>out</v>
      </c>
      <c r="AS2757" s="20" t="str">
        <f>LEFT(AT2757,4)</f>
        <v>2010</v>
      </c>
      <c r="AT2757" s="139" t="str">
        <f>LEFT(B2757,6)</f>
        <v>201010</v>
      </c>
    </row>
    <row r="2758" spans="2:46" x14ac:dyDescent="0.25">
      <c r="B2758" s="11">
        <f>'Market Data'!B2744</f>
        <v>20101007</v>
      </c>
      <c r="C2758" s="2">
        <f>'Market Data'!C2744</f>
        <v>6508</v>
      </c>
      <c r="D2758" s="2">
        <f>'Market Data'!D2744</f>
        <v>6580</v>
      </c>
      <c r="E2758" s="2">
        <f>'Market Data'!E2744</f>
        <v>6490</v>
      </c>
      <c r="F2758" s="12">
        <f>'Market Data'!F2744</f>
        <v>6511.5</v>
      </c>
      <c r="H2758" s="151">
        <f t="shared" si="405"/>
        <v>2740</v>
      </c>
      <c r="I2758" s="244">
        <f ca="1">IF($H2758&lt;($J$6+1),"",PFE(OFFSET($F2758,0,0,-$J$6)))</f>
        <v>4.2146988947830644E-2</v>
      </c>
      <c r="J2758" s="19"/>
      <c r="K2758" s="139" t="str">
        <f t="shared" ca="1" si="406"/>
        <v>Long</v>
      </c>
      <c r="L2758" s="243" t="e">
        <f t="shared" ca="1" si="401"/>
        <v>#N/A</v>
      </c>
      <c r="M2758" s="242" t="e">
        <f t="shared" ca="1" si="402"/>
        <v>#N/A</v>
      </c>
      <c r="N2758" s="20"/>
      <c r="O2758" s="74">
        <f t="shared" ca="1" si="407"/>
        <v>1</v>
      </c>
      <c r="P2758" s="75">
        <f t="shared" ca="1" si="399"/>
        <v>0</v>
      </c>
      <c r="Q2758" s="76" t="str">
        <f t="shared" ca="1" si="403"/>
        <v/>
      </c>
      <c r="R2758" s="75"/>
      <c r="S2758" s="77">
        <f t="shared" ca="1" si="400"/>
        <v>1</v>
      </c>
      <c r="T2758" s="78"/>
      <c r="U2758" s="81">
        <f t="shared" ca="1" si="408"/>
        <v>-17.5</v>
      </c>
      <c r="V2758" s="82">
        <f t="shared" ca="1" si="404"/>
        <v>241116.63999999943</v>
      </c>
      <c r="W2758" s="50"/>
      <c r="X2758" s="50"/>
      <c r="Y2758" s="50"/>
      <c r="Z2758" s="50"/>
      <c r="AA2758" s="50"/>
      <c r="AG2758" s="50"/>
      <c r="AH2758" s="50"/>
      <c r="AI2758" s="50"/>
      <c r="AJ2758" s="50"/>
      <c r="AK2758" s="50"/>
      <c r="AL2758" s="50"/>
      <c r="AM2758" s="50"/>
      <c r="AN2758" s="50"/>
      <c r="AO2758" s="50"/>
      <c r="AP2758" s="138" t="str">
        <f>IF(NOT($AS2758=$AS2759),ROW(),"")</f>
        <v/>
      </c>
      <c r="AQ2758" s="20" t="str">
        <f>IF(NOT(AS2758=AS2759),AS2759,"")</f>
        <v/>
      </c>
      <c r="AR2758" s="20" t="str">
        <f>INDEX($AB$15:$AM$15,MATCH($AS2758,$AB$11:$AM$11,0))</f>
        <v>out</v>
      </c>
      <c r="AS2758" s="20" t="str">
        <f>LEFT(AT2758,4)</f>
        <v>2010</v>
      </c>
      <c r="AT2758" s="139" t="str">
        <f>LEFT(B2758,6)</f>
        <v>201010</v>
      </c>
    </row>
    <row r="2759" spans="2:46" x14ac:dyDescent="0.25">
      <c r="B2759" s="11">
        <f>'Market Data'!B2745</f>
        <v>20101008</v>
      </c>
      <c r="C2759" s="2">
        <f>'Market Data'!C2745</f>
        <v>6540.5</v>
      </c>
      <c r="D2759" s="2">
        <f>'Market Data'!D2745</f>
        <v>6555</v>
      </c>
      <c r="E2759" s="2">
        <f>'Market Data'!E2745</f>
        <v>6492.5</v>
      </c>
      <c r="F2759" s="12">
        <f>'Market Data'!F2745</f>
        <v>6549.5</v>
      </c>
      <c r="H2759" s="151">
        <f t="shared" si="405"/>
        <v>2741</v>
      </c>
      <c r="I2759" s="244">
        <f ca="1">IF($H2759&lt;($J$6+1),"",PFE(OFFSET($F2759,0,0,-$J$6)))</f>
        <v>3.3238993073019307E-2</v>
      </c>
      <c r="J2759" s="19"/>
      <c r="K2759" s="139" t="str">
        <f t="shared" ca="1" si="406"/>
        <v>Long</v>
      </c>
      <c r="L2759" s="243" t="e">
        <f t="shared" ca="1" si="401"/>
        <v>#N/A</v>
      </c>
      <c r="M2759" s="242" t="e">
        <f t="shared" ca="1" si="402"/>
        <v>#N/A</v>
      </c>
      <c r="N2759" s="20"/>
      <c r="O2759" s="74">
        <f t="shared" ca="1" si="407"/>
        <v>1</v>
      </c>
      <c r="P2759" s="75">
        <f t="shared" ca="1" si="399"/>
        <v>0</v>
      </c>
      <c r="Q2759" s="76" t="str">
        <f t="shared" ca="1" si="403"/>
        <v/>
      </c>
      <c r="R2759" s="75"/>
      <c r="S2759" s="77">
        <f t="shared" ca="1" si="400"/>
        <v>1</v>
      </c>
      <c r="T2759" s="78"/>
      <c r="U2759" s="81">
        <f t="shared" ca="1" si="408"/>
        <v>1330</v>
      </c>
      <c r="V2759" s="82">
        <f t="shared" ca="1" si="404"/>
        <v>242446.63999999943</v>
      </c>
      <c r="W2759" s="50"/>
      <c r="X2759" s="50"/>
      <c r="Y2759" s="50"/>
      <c r="Z2759" s="50"/>
      <c r="AA2759" s="50"/>
      <c r="AG2759" s="50"/>
      <c r="AH2759" s="50"/>
      <c r="AI2759" s="50"/>
      <c r="AJ2759" s="50"/>
      <c r="AK2759" s="50"/>
      <c r="AL2759" s="50"/>
      <c r="AM2759" s="50"/>
      <c r="AN2759" s="50"/>
      <c r="AO2759" s="50"/>
      <c r="AP2759" s="138" t="str">
        <f>IF(NOT($AS2759=$AS2760),ROW(),"")</f>
        <v/>
      </c>
      <c r="AQ2759" s="20" t="str">
        <f>IF(NOT(AS2759=AS2760),AS2760,"")</f>
        <v/>
      </c>
      <c r="AR2759" s="20" t="str">
        <f>INDEX($AB$15:$AM$15,MATCH($AS2759,$AB$11:$AM$11,0))</f>
        <v>out</v>
      </c>
      <c r="AS2759" s="20" t="str">
        <f>LEFT(AT2759,4)</f>
        <v>2010</v>
      </c>
      <c r="AT2759" s="139" t="str">
        <f>LEFT(B2759,6)</f>
        <v>201010</v>
      </c>
    </row>
    <row r="2760" spans="2:46" x14ac:dyDescent="0.25">
      <c r="B2760" s="11">
        <f>'Market Data'!B2746</f>
        <v>20101011</v>
      </c>
      <c r="C2760" s="2">
        <f>'Market Data'!C2746</f>
        <v>6552.5</v>
      </c>
      <c r="D2760" s="2">
        <f>'Market Data'!D2746</f>
        <v>6582.5</v>
      </c>
      <c r="E2760" s="2">
        <f>'Market Data'!E2746</f>
        <v>6542.5</v>
      </c>
      <c r="F2760" s="12">
        <f>'Market Data'!F2746</f>
        <v>6568</v>
      </c>
      <c r="H2760" s="151">
        <f t="shared" si="405"/>
        <v>2742</v>
      </c>
      <c r="I2760" s="244">
        <f ca="1">IF($H2760&lt;($J$6+1),"",PFE(OFFSET($F2760,0,0,-$J$6)))</f>
        <v>3.5333933620909912E-2</v>
      </c>
      <c r="J2760" s="19"/>
      <c r="K2760" s="139" t="str">
        <f t="shared" ca="1" si="406"/>
        <v>Long</v>
      </c>
      <c r="L2760" s="243" t="e">
        <f t="shared" ca="1" si="401"/>
        <v>#N/A</v>
      </c>
      <c r="M2760" s="242" t="e">
        <f t="shared" ca="1" si="402"/>
        <v>#N/A</v>
      </c>
      <c r="N2760" s="20"/>
      <c r="O2760" s="74">
        <f t="shared" ca="1" si="407"/>
        <v>1</v>
      </c>
      <c r="P2760" s="75">
        <f t="shared" ca="1" si="399"/>
        <v>0</v>
      </c>
      <c r="Q2760" s="76" t="str">
        <f t="shared" ca="1" si="403"/>
        <v/>
      </c>
      <c r="R2760" s="75"/>
      <c r="S2760" s="77">
        <f t="shared" ca="1" si="400"/>
        <v>1</v>
      </c>
      <c r="T2760" s="78"/>
      <c r="U2760" s="81">
        <f t="shared" ca="1" si="408"/>
        <v>647.5</v>
      </c>
      <c r="V2760" s="82">
        <f t="shared" ca="1" si="404"/>
        <v>243094.13999999943</v>
      </c>
      <c r="W2760" s="50"/>
      <c r="X2760" s="50"/>
      <c r="Y2760" s="50"/>
      <c r="Z2760" s="50"/>
      <c r="AA2760" s="50"/>
      <c r="AG2760" s="50"/>
      <c r="AH2760" s="50"/>
      <c r="AI2760" s="50"/>
      <c r="AJ2760" s="50"/>
      <c r="AK2760" s="50"/>
      <c r="AL2760" s="50"/>
      <c r="AM2760" s="50"/>
      <c r="AN2760" s="50"/>
      <c r="AO2760" s="50"/>
      <c r="AP2760" s="138" t="str">
        <f>IF(NOT($AS2760=$AS2761),ROW(),"")</f>
        <v/>
      </c>
      <c r="AQ2760" s="20" t="str">
        <f>IF(NOT(AS2760=AS2761),AS2761,"")</f>
        <v/>
      </c>
      <c r="AR2760" s="20" t="str">
        <f>INDEX($AB$15:$AM$15,MATCH($AS2760,$AB$11:$AM$11,0))</f>
        <v>out</v>
      </c>
      <c r="AS2760" s="20" t="str">
        <f>LEFT(AT2760,4)</f>
        <v>2010</v>
      </c>
      <c r="AT2760" s="139" t="str">
        <f>LEFT(B2760,6)</f>
        <v>201010</v>
      </c>
    </row>
    <row r="2761" spans="2:46" x14ac:dyDescent="0.25">
      <c r="B2761" s="11">
        <f>'Market Data'!B2747</f>
        <v>20101012</v>
      </c>
      <c r="C2761" s="2">
        <f>'Market Data'!C2747</f>
        <v>6525.5</v>
      </c>
      <c r="D2761" s="2">
        <f>'Market Data'!D2747</f>
        <v>6574</v>
      </c>
      <c r="E2761" s="2">
        <f>'Market Data'!E2747</f>
        <v>6477.5</v>
      </c>
      <c r="F2761" s="12">
        <f>'Market Data'!F2747</f>
        <v>6555</v>
      </c>
      <c r="H2761" s="151">
        <f t="shared" si="405"/>
        <v>2743</v>
      </c>
      <c r="I2761" s="244">
        <f ca="1">IF($H2761&lt;($J$6+1),"",PFE(OFFSET($F2761,0,0,-$J$6)))</f>
        <v>2.7488092497574248E-2</v>
      </c>
      <c r="J2761" s="19"/>
      <c r="K2761" s="139" t="str">
        <f t="shared" ca="1" si="406"/>
        <v>Long</v>
      </c>
      <c r="L2761" s="243" t="e">
        <f t="shared" ca="1" si="401"/>
        <v>#N/A</v>
      </c>
      <c r="M2761" s="242" t="e">
        <f t="shared" ca="1" si="402"/>
        <v>#N/A</v>
      </c>
      <c r="N2761" s="20"/>
      <c r="O2761" s="74">
        <f t="shared" ca="1" si="407"/>
        <v>1</v>
      </c>
      <c r="P2761" s="75">
        <f t="shared" ca="1" si="399"/>
        <v>0</v>
      </c>
      <c r="Q2761" s="76" t="str">
        <f t="shared" ca="1" si="403"/>
        <v/>
      </c>
      <c r="R2761" s="75"/>
      <c r="S2761" s="77">
        <f t="shared" ca="1" si="400"/>
        <v>1</v>
      </c>
      <c r="T2761" s="78"/>
      <c r="U2761" s="81">
        <f t="shared" ca="1" si="408"/>
        <v>-455</v>
      </c>
      <c r="V2761" s="82">
        <f t="shared" ca="1" si="404"/>
        <v>242639.13999999943</v>
      </c>
      <c r="W2761" s="50"/>
      <c r="X2761" s="50"/>
      <c r="Y2761" s="50"/>
      <c r="Z2761" s="50"/>
      <c r="AA2761" s="50"/>
      <c r="AG2761" s="50"/>
      <c r="AH2761" s="50"/>
      <c r="AI2761" s="50"/>
      <c r="AJ2761" s="50"/>
      <c r="AK2761" s="50"/>
      <c r="AL2761" s="50"/>
      <c r="AM2761" s="50"/>
      <c r="AN2761" s="50"/>
      <c r="AO2761" s="50"/>
      <c r="AP2761" s="138" t="str">
        <f>IF(NOT($AS2761=$AS2762),ROW(),"")</f>
        <v/>
      </c>
      <c r="AQ2761" s="20" t="str">
        <f>IF(NOT(AS2761=AS2762),AS2762,"")</f>
        <v/>
      </c>
      <c r="AR2761" s="20" t="str">
        <f>INDEX($AB$15:$AM$15,MATCH($AS2761,$AB$11:$AM$11,0))</f>
        <v>out</v>
      </c>
      <c r="AS2761" s="20" t="str">
        <f>LEFT(AT2761,4)</f>
        <v>2010</v>
      </c>
      <c r="AT2761" s="139" t="str">
        <f>LEFT(B2761,6)</f>
        <v>201010</v>
      </c>
    </row>
    <row r="2762" spans="2:46" x14ac:dyDescent="0.25">
      <c r="B2762" s="11">
        <f>'Market Data'!B2748</f>
        <v>20101013</v>
      </c>
      <c r="C2762" s="2">
        <f>'Market Data'!C2748</f>
        <v>6577</v>
      </c>
      <c r="D2762" s="2">
        <f>'Market Data'!D2748</f>
        <v>6714</v>
      </c>
      <c r="E2762" s="2">
        <f>'Market Data'!E2748</f>
        <v>6577</v>
      </c>
      <c r="F2762" s="12">
        <f>'Market Data'!F2748</f>
        <v>6696</v>
      </c>
      <c r="H2762" s="151">
        <f t="shared" si="405"/>
        <v>2744</v>
      </c>
      <c r="I2762" s="244">
        <f ca="1">IF($H2762&lt;($J$6+1),"",PFE(OFFSET($F2762,0,0,-$J$6)))</f>
        <v>5.8659730382943018E-2</v>
      </c>
      <c r="J2762" s="19"/>
      <c r="K2762" s="139" t="str">
        <f t="shared" ca="1" si="406"/>
        <v>Long</v>
      </c>
      <c r="L2762" s="243" t="e">
        <f t="shared" ca="1" si="401"/>
        <v>#N/A</v>
      </c>
      <c r="M2762" s="242" t="e">
        <f t="shared" ca="1" si="402"/>
        <v>#N/A</v>
      </c>
      <c r="N2762" s="20"/>
      <c r="O2762" s="74">
        <f t="shared" ca="1" si="407"/>
        <v>1</v>
      </c>
      <c r="P2762" s="75">
        <f t="shared" ca="1" si="399"/>
        <v>0</v>
      </c>
      <c r="Q2762" s="76" t="str">
        <f t="shared" ca="1" si="403"/>
        <v/>
      </c>
      <c r="R2762" s="75"/>
      <c r="S2762" s="77">
        <f t="shared" ca="1" si="400"/>
        <v>1</v>
      </c>
      <c r="T2762" s="78"/>
      <c r="U2762" s="81">
        <f t="shared" ca="1" si="408"/>
        <v>4935</v>
      </c>
      <c r="V2762" s="82">
        <f t="shared" ca="1" si="404"/>
        <v>247574.13999999943</v>
      </c>
      <c r="W2762" s="50"/>
      <c r="X2762" s="50"/>
      <c r="Y2762" s="50"/>
      <c r="Z2762" s="50"/>
      <c r="AA2762" s="50"/>
      <c r="AG2762" s="50"/>
      <c r="AH2762" s="50"/>
      <c r="AI2762" s="50"/>
      <c r="AJ2762" s="50"/>
      <c r="AK2762" s="50"/>
      <c r="AL2762" s="50"/>
      <c r="AM2762" s="50"/>
      <c r="AN2762" s="50"/>
      <c r="AO2762" s="50"/>
      <c r="AP2762" s="138" t="str">
        <f>IF(NOT($AS2762=$AS2763),ROW(),"")</f>
        <v/>
      </c>
      <c r="AQ2762" s="20" t="str">
        <f>IF(NOT(AS2762=AS2763),AS2763,"")</f>
        <v/>
      </c>
      <c r="AR2762" s="20" t="str">
        <f>INDEX($AB$15:$AM$15,MATCH($AS2762,$AB$11:$AM$11,0))</f>
        <v>out</v>
      </c>
      <c r="AS2762" s="20" t="str">
        <f>LEFT(AT2762,4)</f>
        <v>2010</v>
      </c>
      <c r="AT2762" s="139" t="str">
        <f>LEFT(B2762,6)</f>
        <v>201010</v>
      </c>
    </row>
    <row r="2763" spans="2:46" x14ac:dyDescent="0.25">
      <c r="B2763" s="11">
        <f>'Market Data'!B2749</f>
        <v>20101014</v>
      </c>
      <c r="C2763" s="2">
        <f>'Market Data'!C2749</f>
        <v>6707.5</v>
      </c>
      <c r="D2763" s="2">
        <f>'Market Data'!D2749</f>
        <v>6742</v>
      </c>
      <c r="E2763" s="2">
        <f>'Market Data'!E2749</f>
        <v>6700</v>
      </c>
      <c r="F2763" s="12">
        <f>'Market Data'!F2749</f>
        <v>6712.5</v>
      </c>
      <c r="H2763" s="151">
        <f t="shared" si="405"/>
        <v>2745</v>
      </c>
      <c r="I2763" s="244">
        <f ca="1">IF($H2763&lt;($J$6+1),"",PFE(OFFSET($F2763,0,0,-$J$6)))</f>
        <v>4.6118879151193649E-2</v>
      </c>
      <c r="J2763" s="19"/>
      <c r="K2763" s="139" t="str">
        <f t="shared" ca="1" si="406"/>
        <v>Long</v>
      </c>
      <c r="L2763" s="243" t="e">
        <f t="shared" ca="1" si="401"/>
        <v>#N/A</v>
      </c>
      <c r="M2763" s="242" t="e">
        <f t="shared" ca="1" si="402"/>
        <v>#N/A</v>
      </c>
      <c r="N2763" s="20"/>
      <c r="O2763" s="74">
        <f t="shared" ca="1" si="407"/>
        <v>1</v>
      </c>
      <c r="P2763" s="75">
        <f t="shared" ca="1" si="399"/>
        <v>0</v>
      </c>
      <c r="Q2763" s="76" t="str">
        <f t="shared" ca="1" si="403"/>
        <v/>
      </c>
      <c r="R2763" s="75"/>
      <c r="S2763" s="77">
        <f t="shared" ca="1" si="400"/>
        <v>1</v>
      </c>
      <c r="T2763" s="78"/>
      <c r="U2763" s="81">
        <f t="shared" ca="1" si="408"/>
        <v>577.5</v>
      </c>
      <c r="V2763" s="82">
        <f t="shared" ca="1" si="404"/>
        <v>248151.63999999943</v>
      </c>
      <c r="W2763" s="50"/>
      <c r="X2763" s="50"/>
      <c r="Y2763" s="50"/>
      <c r="Z2763" s="50"/>
      <c r="AA2763" s="50"/>
      <c r="AG2763" s="50"/>
      <c r="AH2763" s="50"/>
      <c r="AI2763" s="50"/>
      <c r="AJ2763" s="50"/>
      <c r="AK2763" s="50"/>
      <c r="AL2763" s="50"/>
      <c r="AM2763" s="50"/>
      <c r="AN2763" s="50"/>
      <c r="AO2763" s="50"/>
      <c r="AP2763" s="138" t="str">
        <f>IF(NOT($AS2763=$AS2764),ROW(),"")</f>
        <v/>
      </c>
      <c r="AQ2763" s="20" t="str">
        <f>IF(NOT(AS2763=AS2764),AS2764,"")</f>
        <v/>
      </c>
      <c r="AR2763" s="20" t="str">
        <f>INDEX($AB$15:$AM$15,MATCH($AS2763,$AB$11:$AM$11,0))</f>
        <v>out</v>
      </c>
      <c r="AS2763" s="20" t="str">
        <f>LEFT(AT2763,4)</f>
        <v>2010</v>
      </c>
      <c r="AT2763" s="139" t="str">
        <f>LEFT(B2763,6)</f>
        <v>201010</v>
      </c>
    </row>
    <row r="2764" spans="2:46" x14ac:dyDescent="0.25">
      <c r="B2764" s="11">
        <f>'Market Data'!B2750</f>
        <v>20101015</v>
      </c>
      <c r="C2764" s="2">
        <f>'Market Data'!C2750</f>
        <v>6733.5</v>
      </c>
      <c r="D2764" s="2">
        <f>'Market Data'!D2750</f>
        <v>6771</v>
      </c>
      <c r="E2764" s="2">
        <f>'Market Data'!E2750</f>
        <v>6694.5</v>
      </c>
      <c r="F2764" s="12">
        <f>'Market Data'!F2750</f>
        <v>6743.5</v>
      </c>
      <c r="H2764" s="151">
        <f t="shared" si="405"/>
        <v>2746</v>
      </c>
      <c r="I2764" s="244">
        <f ca="1">IF($H2764&lt;($J$6+1),"",PFE(OFFSET($F2764,0,0,-$J$6)))</f>
        <v>5.7264112581144534E-2</v>
      </c>
      <c r="J2764" s="19"/>
      <c r="K2764" s="139" t="str">
        <f t="shared" ca="1" si="406"/>
        <v>Long</v>
      </c>
      <c r="L2764" s="243" t="e">
        <f t="shared" ca="1" si="401"/>
        <v>#N/A</v>
      </c>
      <c r="M2764" s="242" t="e">
        <f t="shared" ca="1" si="402"/>
        <v>#N/A</v>
      </c>
      <c r="N2764" s="20"/>
      <c r="O2764" s="74">
        <f t="shared" ca="1" si="407"/>
        <v>1</v>
      </c>
      <c r="P2764" s="75">
        <f t="shared" ca="1" si="399"/>
        <v>0</v>
      </c>
      <c r="Q2764" s="76" t="str">
        <f t="shared" ca="1" si="403"/>
        <v/>
      </c>
      <c r="R2764" s="75"/>
      <c r="S2764" s="77">
        <f t="shared" ca="1" si="400"/>
        <v>1</v>
      </c>
      <c r="T2764" s="78"/>
      <c r="U2764" s="81">
        <f t="shared" ca="1" si="408"/>
        <v>1085</v>
      </c>
      <c r="V2764" s="82">
        <f t="shared" ca="1" si="404"/>
        <v>249236.63999999943</v>
      </c>
      <c r="W2764" s="50"/>
      <c r="X2764" s="50"/>
      <c r="Y2764" s="50"/>
      <c r="Z2764" s="50"/>
      <c r="AA2764" s="50"/>
      <c r="AG2764" s="50"/>
      <c r="AH2764" s="50"/>
      <c r="AI2764" s="50"/>
      <c r="AJ2764" s="50"/>
      <c r="AK2764" s="50"/>
      <c r="AL2764" s="50"/>
      <c r="AM2764" s="50"/>
      <c r="AN2764" s="50"/>
      <c r="AO2764" s="50"/>
      <c r="AP2764" s="138" t="str">
        <f>IF(NOT($AS2764=$AS2765),ROW(),"")</f>
        <v/>
      </c>
      <c r="AQ2764" s="20" t="str">
        <f>IF(NOT(AS2764=AS2765),AS2765,"")</f>
        <v/>
      </c>
      <c r="AR2764" s="20" t="str">
        <f>INDEX($AB$15:$AM$15,MATCH($AS2764,$AB$11:$AM$11,0))</f>
        <v>out</v>
      </c>
      <c r="AS2764" s="20" t="str">
        <f>LEFT(AT2764,4)</f>
        <v>2010</v>
      </c>
      <c r="AT2764" s="139" t="str">
        <f>LEFT(B2764,6)</f>
        <v>201010</v>
      </c>
    </row>
    <row r="2765" spans="2:46" x14ac:dyDescent="0.25">
      <c r="B2765" s="11">
        <f>'Market Data'!B2751</f>
        <v>20101018</v>
      </c>
      <c r="C2765" s="2">
        <f>'Market Data'!C2751</f>
        <v>6723.5</v>
      </c>
      <c r="D2765" s="2">
        <f>'Market Data'!D2751</f>
        <v>6792</v>
      </c>
      <c r="E2765" s="2">
        <f>'Market Data'!E2751</f>
        <v>6714.5</v>
      </c>
      <c r="F2765" s="12">
        <f>'Market Data'!F2751</f>
        <v>6774.5</v>
      </c>
      <c r="H2765" s="151">
        <f t="shared" si="405"/>
        <v>2747</v>
      </c>
      <c r="I2765" s="244">
        <f ca="1">IF($H2765&lt;($J$6+1),"",PFE(OFFSET($F2765,0,0,-$J$6)))</f>
        <v>7.4135429660805524E-2</v>
      </c>
      <c r="J2765" s="19"/>
      <c r="K2765" s="139" t="str">
        <f t="shared" ca="1" si="406"/>
        <v>Long</v>
      </c>
      <c r="L2765" s="243" t="e">
        <f t="shared" ca="1" si="401"/>
        <v>#N/A</v>
      </c>
      <c r="M2765" s="242" t="e">
        <f t="shared" ca="1" si="402"/>
        <v>#N/A</v>
      </c>
      <c r="N2765" s="20"/>
      <c r="O2765" s="74">
        <f t="shared" ca="1" si="407"/>
        <v>1</v>
      </c>
      <c r="P2765" s="75">
        <f t="shared" ca="1" si="399"/>
        <v>0</v>
      </c>
      <c r="Q2765" s="76" t="str">
        <f t="shared" ca="1" si="403"/>
        <v/>
      </c>
      <c r="R2765" s="75"/>
      <c r="S2765" s="77">
        <f t="shared" ca="1" si="400"/>
        <v>1</v>
      </c>
      <c r="T2765" s="78"/>
      <c r="U2765" s="81">
        <f t="shared" ca="1" si="408"/>
        <v>1085</v>
      </c>
      <c r="V2765" s="82">
        <f t="shared" ca="1" si="404"/>
        <v>250321.63999999943</v>
      </c>
      <c r="W2765" s="50"/>
      <c r="X2765" s="50"/>
      <c r="Y2765" s="50"/>
      <c r="Z2765" s="50"/>
      <c r="AA2765" s="50"/>
      <c r="AG2765" s="50"/>
      <c r="AH2765" s="50"/>
      <c r="AI2765" s="50"/>
      <c r="AJ2765" s="50"/>
      <c r="AK2765" s="50"/>
      <c r="AL2765" s="50"/>
      <c r="AM2765" s="50"/>
      <c r="AN2765" s="50"/>
      <c r="AO2765" s="50"/>
      <c r="AP2765" s="138" t="str">
        <f>IF(NOT($AS2765=$AS2766),ROW(),"")</f>
        <v/>
      </c>
      <c r="AQ2765" s="20" t="str">
        <f>IF(NOT(AS2765=AS2766),AS2766,"")</f>
        <v/>
      </c>
      <c r="AR2765" s="20" t="str">
        <f>INDEX($AB$15:$AM$15,MATCH($AS2765,$AB$11:$AM$11,0))</f>
        <v>out</v>
      </c>
      <c r="AS2765" s="20" t="str">
        <f>LEFT(AT2765,4)</f>
        <v>2010</v>
      </c>
      <c r="AT2765" s="139" t="str">
        <f>LEFT(B2765,6)</f>
        <v>201010</v>
      </c>
    </row>
    <row r="2766" spans="2:46" x14ac:dyDescent="0.25">
      <c r="B2766" s="11">
        <f>'Market Data'!B2752</f>
        <v>20101019</v>
      </c>
      <c r="C2766" s="2">
        <f>'Market Data'!C2752</f>
        <v>6764</v>
      </c>
      <c r="D2766" s="2">
        <f>'Market Data'!D2752</f>
        <v>6803.5</v>
      </c>
      <c r="E2766" s="2">
        <f>'Market Data'!E2752</f>
        <v>6728.5</v>
      </c>
      <c r="F2766" s="12">
        <f>'Market Data'!F2752</f>
        <v>6755</v>
      </c>
      <c r="H2766" s="151">
        <f t="shared" si="405"/>
        <v>2748</v>
      </c>
      <c r="I2766" s="244">
        <f ca="1">IF($H2766&lt;($J$6+1),"",PFE(OFFSET($F2766,0,0,-$J$6)))</f>
        <v>9.2711606547527303E-2</v>
      </c>
      <c r="J2766" s="19"/>
      <c r="K2766" s="139" t="str">
        <f t="shared" ca="1" si="406"/>
        <v>Long</v>
      </c>
      <c r="L2766" s="243" t="e">
        <f t="shared" ca="1" si="401"/>
        <v>#N/A</v>
      </c>
      <c r="M2766" s="242" t="e">
        <f t="shared" ca="1" si="402"/>
        <v>#N/A</v>
      </c>
      <c r="N2766" s="20"/>
      <c r="O2766" s="74">
        <f t="shared" ca="1" si="407"/>
        <v>1</v>
      </c>
      <c r="P2766" s="75">
        <f t="shared" ca="1" si="399"/>
        <v>0</v>
      </c>
      <c r="Q2766" s="76" t="str">
        <f t="shared" ca="1" si="403"/>
        <v/>
      </c>
      <c r="R2766" s="75"/>
      <c r="S2766" s="77">
        <f t="shared" ca="1" si="400"/>
        <v>1</v>
      </c>
      <c r="T2766" s="78"/>
      <c r="U2766" s="81">
        <f t="shared" ca="1" si="408"/>
        <v>-682.5</v>
      </c>
      <c r="V2766" s="82">
        <f t="shared" ca="1" si="404"/>
        <v>249639.13999999943</v>
      </c>
      <c r="W2766" s="50"/>
      <c r="X2766" s="50"/>
      <c r="Y2766" s="50"/>
      <c r="Z2766" s="50"/>
      <c r="AA2766" s="50"/>
      <c r="AG2766" s="50"/>
      <c r="AH2766" s="50"/>
      <c r="AI2766" s="50"/>
      <c r="AJ2766" s="50"/>
      <c r="AK2766" s="50"/>
      <c r="AL2766" s="50"/>
      <c r="AM2766" s="50"/>
      <c r="AN2766" s="50"/>
      <c r="AO2766" s="50"/>
      <c r="AP2766" s="138" t="str">
        <f>IF(NOT($AS2766=$AS2767),ROW(),"")</f>
        <v/>
      </c>
      <c r="AQ2766" s="20" t="str">
        <f>IF(NOT(AS2766=AS2767),AS2767,"")</f>
        <v/>
      </c>
      <c r="AR2766" s="20" t="str">
        <f>INDEX($AB$15:$AM$15,MATCH($AS2766,$AB$11:$AM$11,0))</f>
        <v>out</v>
      </c>
      <c r="AS2766" s="20" t="str">
        <f>LEFT(AT2766,4)</f>
        <v>2010</v>
      </c>
      <c r="AT2766" s="139" t="str">
        <f>LEFT(B2766,6)</f>
        <v>201010</v>
      </c>
    </row>
    <row r="2767" spans="2:46" x14ac:dyDescent="0.25">
      <c r="B2767" s="11">
        <f>'Market Data'!B2753</f>
        <v>20101020</v>
      </c>
      <c r="C2767" s="2">
        <f>'Market Data'!C2753</f>
        <v>6747</v>
      </c>
      <c r="D2767" s="2">
        <f>'Market Data'!D2753</f>
        <v>6791.5</v>
      </c>
      <c r="E2767" s="2">
        <f>'Market Data'!E2753</f>
        <v>6718.5</v>
      </c>
      <c r="F2767" s="12">
        <f>'Market Data'!F2753</f>
        <v>6784.5</v>
      </c>
      <c r="H2767" s="151">
        <f t="shared" si="405"/>
        <v>2749</v>
      </c>
      <c r="I2767" s="244">
        <f ca="1">IF($H2767&lt;($J$6+1),"",PFE(OFFSET($F2767,0,0,-$J$6)))</f>
        <v>0.11517622869581375</v>
      </c>
      <c r="J2767" s="19"/>
      <c r="K2767" s="139" t="str">
        <f t="shared" ca="1" si="406"/>
        <v>Long</v>
      </c>
      <c r="L2767" s="243" t="e">
        <f t="shared" ca="1" si="401"/>
        <v>#N/A</v>
      </c>
      <c r="M2767" s="242" t="e">
        <f t="shared" ca="1" si="402"/>
        <v>#N/A</v>
      </c>
      <c r="N2767" s="20"/>
      <c r="O2767" s="74">
        <f t="shared" ca="1" si="407"/>
        <v>1</v>
      </c>
      <c r="P2767" s="75">
        <f t="shared" ca="1" si="399"/>
        <v>0</v>
      </c>
      <c r="Q2767" s="76" t="str">
        <f t="shared" ca="1" si="403"/>
        <v/>
      </c>
      <c r="R2767" s="75"/>
      <c r="S2767" s="77">
        <f t="shared" ca="1" si="400"/>
        <v>1</v>
      </c>
      <c r="T2767" s="78"/>
      <c r="U2767" s="81">
        <f t="shared" ca="1" si="408"/>
        <v>1032.5</v>
      </c>
      <c r="V2767" s="82">
        <f t="shared" ca="1" si="404"/>
        <v>250671.63999999943</v>
      </c>
      <c r="W2767" s="50"/>
      <c r="X2767" s="50"/>
      <c r="Y2767" s="50"/>
      <c r="Z2767" s="50"/>
      <c r="AA2767" s="50"/>
      <c r="AG2767" s="50"/>
      <c r="AH2767" s="50"/>
      <c r="AI2767" s="50"/>
      <c r="AJ2767" s="50"/>
      <c r="AK2767" s="50"/>
      <c r="AL2767" s="50"/>
      <c r="AM2767" s="50"/>
      <c r="AN2767" s="50"/>
      <c r="AO2767" s="50"/>
      <c r="AP2767" s="138" t="str">
        <f>IF(NOT($AS2767=$AS2768),ROW(),"")</f>
        <v/>
      </c>
      <c r="AQ2767" s="20" t="str">
        <f>IF(NOT(AS2767=AS2768),AS2768,"")</f>
        <v/>
      </c>
      <c r="AR2767" s="20" t="str">
        <f>INDEX($AB$15:$AM$15,MATCH($AS2767,$AB$11:$AM$11,0))</f>
        <v>out</v>
      </c>
      <c r="AS2767" s="20" t="str">
        <f>LEFT(AT2767,4)</f>
        <v>2010</v>
      </c>
      <c r="AT2767" s="139" t="str">
        <f>LEFT(B2767,6)</f>
        <v>201010</v>
      </c>
    </row>
    <row r="2768" spans="2:46" x14ac:dyDescent="0.25">
      <c r="B2768" s="11">
        <f>'Market Data'!B2754</f>
        <v>20101021</v>
      </c>
      <c r="C2768" s="2">
        <f>'Market Data'!C2754</f>
        <v>6772.5</v>
      </c>
      <c r="D2768" s="2">
        <f>'Market Data'!D2754</f>
        <v>6879</v>
      </c>
      <c r="E2768" s="2">
        <f>'Market Data'!E2754</f>
        <v>6761.5</v>
      </c>
      <c r="F2768" s="12">
        <f>'Market Data'!F2754</f>
        <v>6846.5</v>
      </c>
      <c r="H2768" s="151">
        <f t="shared" si="405"/>
        <v>2750</v>
      </c>
      <c r="I2768" s="244">
        <f ca="1">IF($H2768&lt;($J$6+1),"",PFE(OFFSET($F2768,0,0,-$J$6)))</f>
        <v>0.11242593968868232</v>
      </c>
      <c r="J2768" s="19"/>
      <c r="K2768" s="139" t="str">
        <f t="shared" ca="1" si="406"/>
        <v>Long</v>
      </c>
      <c r="L2768" s="243" t="e">
        <f t="shared" ca="1" si="401"/>
        <v>#N/A</v>
      </c>
      <c r="M2768" s="242" t="e">
        <f t="shared" ca="1" si="402"/>
        <v>#N/A</v>
      </c>
      <c r="N2768" s="20"/>
      <c r="O2768" s="74">
        <f t="shared" ca="1" si="407"/>
        <v>1</v>
      </c>
      <c r="P2768" s="75">
        <f t="shared" ca="1" si="399"/>
        <v>0</v>
      </c>
      <c r="Q2768" s="76" t="str">
        <f t="shared" ca="1" si="403"/>
        <v/>
      </c>
      <c r="R2768" s="75"/>
      <c r="S2768" s="77">
        <f t="shared" ca="1" si="400"/>
        <v>1</v>
      </c>
      <c r="T2768" s="78"/>
      <c r="U2768" s="81">
        <f t="shared" ca="1" si="408"/>
        <v>2170</v>
      </c>
      <c r="V2768" s="82">
        <f t="shared" ca="1" si="404"/>
        <v>252841.63999999943</v>
      </c>
      <c r="W2768" s="50"/>
      <c r="X2768" s="50"/>
      <c r="Y2768" s="50"/>
      <c r="Z2768" s="50"/>
      <c r="AA2768" s="50"/>
      <c r="AG2768" s="50"/>
      <c r="AH2768" s="50"/>
      <c r="AI2768" s="50"/>
      <c r="AJ2768" s="50"/>
      <c r="AK2768" s="50"/>
      <c r="AL2768" s="50"/>
      <c r="AM2768" s="50"/>
      <c r="AN2768" s="50"/>
      <c r="AO2768" s="50"/>
      <c r="AP2768" s="138" t="str">
        <f>IF(NOT($AS2768=$AS2769),ROW(),"")</f>
        <v/>
      </c>
      <c r="AQ2768" s="20" t="str">
        <f>IF(NOT(AS2768=AS2769),AS2769,"")</f>
        <v/>
      </c>
      <c r="AR2768" s="20" t="str">
        <f>INDEX($AB$15:$AM$15,MATCH($AS2768,$AB$11:$AM$11,0))</f>
        <v>out</v>
      </c>
      <c r="AS2768" s="20" t="str">
        <f>LEFT(AT2768,4)</f>
        <v>2010</v>
      </c>
      <c r="AT2768" s="139" t="str">
        <f>LEFT(B2768,6)</f>
        <v>201010</v>
      </c>
    </row>
    <row r="2769" spans="2:46" x14ac:dyDescent="0.25">
      <c r="B2769" s="11">
        <f>'Market Data'!B2755</f>
        <v>20101022</v>
      </c>
      <c r="C2769" s="2">
        <f>'Market Data'!C2755</f>
        <v>6861.5</v>
      </c>
      <c r="D2769" s="2">
        <f>'Market Data'!D2755</f>
        <v>6880.5</v>
      </c>
      <c r="E2769" s="2">
        <f>'Market Data'!E2755</f>
        <v>6843</v>
      </c>
      <c r="F2769" s="12">
        <f>'Market Data'!F2755</f>
        <v>6870</v>
      </c>
      <c r="H2769" s="151">
        <f t="shared" si="405"/>
        <v>2751</v>
      </c>
      <c r="I2769" s="244">
        <f ca="1">IF($H2769&lt;($J$6+1),"",PFE(OFFSET($F2769,0,0,-$J$6)))</f>
        <v>0.17169305882903618</v>
      </c>
      <c r="J2769" s="19"/>
      <c r="K2769" s="139" t="str">
        <f t="shared" ca="1" si="406"/>
        <v>Long</v>
      </c>
      <c r="L2769" s="243" t="e">
        <f t="shared" ca="1" si="401"/>
        <v>#N/A</v>
      </c>
      <c r="M2769" s="242" t="e">
        <f t="shared" ca="1" si="402"/>
        <v>#N/A</v>
      </c>
      <c r="N2769" s="20"/>
      <c r="O2769" s="74">
        <f t="shared" ca="1" si="407"/>
        <v>1</v>
      </c>
      <c r="P2769" s="75">
        <f t="shared" ref="P2769:P2832" ca="1" si="409">$O2769-S2769</f>
        <v>0</v>
      </c>
      <c r="Q2769" s="76" t="str">
        <f t="shared" ca="1" si="403"/>
        <v/>
      </c>
      <c r="R2769" s="75"/>
      <c r="S2769" s="77">
        <f t="shared" ca="1" si="400"/>
        <v>1</v>
      </c>
      <c r="T2769" s="78"/>
      <c r="U2769" s="81">
        <f t="shared" ca="1" si="408"/>
        <v>822.5</v>
      </c>
      <c r="V2769" s="82">
        <f t="shared" ca="1" si="404"/>
        <v>253664.13999999943</v>
      </c>
      <c r="W2769" s="50"/>
      <c r="X2769" s="50"/>
      <c r="Y2769" s="50"/>
      <c r="Z2769" s="50"/>
      <c r="AA2769" s="50"/>
      <c r="AG2769" s="50"/>
      <c r="AH2769" s="50"/>
      <c r="AI2769" s="50"/>
      <c r="AJ2769" s="50"/>
      <c r="AK2769" s="50"/>
      <c r="AL2769" s="50"/>
      <c r="AM2769" s="50"/>
      <c r="AN2769" s="50"/>
      <c r="AO2769" s="50"/>
      <c r="AP2769" s="138" t="str">
        <f>IF(NOT($AS2769=$AS2770),ROW(),"")</f>
        <v/>
      </c>
      <c r="AQ2769" s="20" t="str">
        <f>IF(NOT(AS2769=AS2770),AS2770,"")</f>
        <v/>
      </c>
      <c r="AR2769" s="20" t="str">
        <f>INDEX($AB$15:$AM$15,MATCH($AS2769,$AB$11:$AM$11,0))</f>
        <v>out</v>
      </c>
      <c r="AS2769" s="20" t="str">
        <f>LEFT(AT2769,4)</f>
        <v>2010</v>
      </c>
      <c r="AT2769" s="139" t="str">
        <f>LEFT(B2769,6)</f>
        <v>201010</v>
      </c>
    </row>
    <row r="2770" spans="2:46" x14ac:dyDescent="0.25">
      <c r="B2770" s="11">
        <f>'Market Data'!B2756</f>
        <v>20101025</v>
      </c>
      <c r="C2770" s="2">
        <f>'Market Data'!C2756</f>
        <v>6915</v>
      </c>
      <c r="D2770" s="2">
        <f>'Market Data'!D2756</f>
        <v>6931.5</v>
      </c>
      <c r="E2770" s="2">
        <f>'Market Data'!E2756</f>
        <v>6882.5</v>
      </c>
      <c r="F2770" s="12">
        <f>'Market Data'!F2756</f>
        <v>6891</v>
      </c>
      <c r="H2770" s="151">
        <f t="shared" si="405"/>
        <v>2752</v>
      </c>
      <c r="I2770" s="244">
        <f ca="1">IF($H2770&lt;($J$6+1),"",PFE(OFFSET($F2770,0,0,-$J$6)))</f>
        <v>0.17730506753461039</v>
      </c>
      <c r="J2770" s="19"/>
      <c r="K2770" s="139" t="str">
        <f t="shared" ca="1" si="406"/>
        <v>Long</v>
      </c>
      <c r="L2770" s="243" t="e">
        <f t="shared" ca="1" si="401"/>
        <v>#N/A</v>
      </c>
      <c r="M2770" s="242" t="e">
        <f t="shared" ca="1" si="402"/>
        <v>#N/A</v>
      </c>
      <c r="N2770" s="20"/>
      <c r="O2770" s="74">
        <f t="shared" ca="1" si="407"/>
        <v>1</v>
      </c>
      <c r="P2770" s="75">
        <f t="shared" ca="1" si="409"/>
        <v>0</v>
      </c>
      <c r="Q2770" s="76" t="str">
        <f t="shared" ca="1" si="403"/>
        <v/>
      </c>
      <c r="R2770" s="75"/>
      <c r="S2770" s="77">
        <f t="shared" ref="S2770:S2833" ca="1" si="410">IF($Q2769="Fill",$O2769,$S2769)</f>
        <v>1</v>
      </c>
      <c r="T2770" s="78"/>
      <c r="U2770" s="81">
        <f t="shared" ca="1" si="408"/>
        <v>735</v>
      </c>
      <c r="V2770" s="82">
        <f t="shared" ca="1" si="404"/>
        <v>254399.13999999943</v>
      </c>
      <c r="W2770" s="50"/>
      <c r="X2770" s="50"/>
      <c r="Y2770" s="50"/>
      <c r="Z2770" s="50"/>
      <c r="AA2770" s="50"/>
      <c r="AG2770" s="50"/>
      <c r="AH2770" s="50"/>
      <c r="AI2770" s="50"/>
      <c r="AJ2770" s="50"/>
      <c r="AK2770" s="50"/>
      <c r="AL2770" s="50"/>
      <c r="AM2770" s="50"/>
      <c r="AN2770" s="50"/>
      <c r="AO2770" s="50"/>
      <c r="AP2770" s="138" t="str">
        <f>IF(NOT($AS2770=$AS2771),ROW(),"")</f>
        <v/>
      </c>
      <c r="AQ2770" s="20" t="str">
        <f>IF(NOT(AS2770=AS2771),AS2771,"")</f>
        <v/>
      </c>
      <c r="AR2770" s="20" t="str">
        <f>INDEX($AB$15:$AM$15,MATCH($AS2770,$AB$11:$AM$11,0))</f>
        <v>out</v>
      </c>
      <c r="AS2770" s="20" t="str">
        <f>LEFT(AT2770,4)</f>
        <v>2010</v>
      </c>
      <c r="AT2770" s="139" t="str">
        <f>LEFT(B2770,6)</f>
        <v>201010</v>
      </c>
    </row>
    <row r="2771" spans="2:46" x14ac:dyDescent="0.25">
      <c r="B2771" s="11">
        <f>'Market Data'!B2757</f>
        <v>20101026</v>
      </c>
      <c r="C2771" s="2">
        <f>'Market Data'!C2757</f>
        <v>6897</v>
      </c>
      <c r="D2771" s="2">
        <f>'Market Data'!D2757</f>
        <v>6903.5</v>
      </c>
      <c r="E2771" s="2">
        <f>'Market Data'!E2757</f>
        <v>6835.5</v>
      </c>
      <c r="F2771" s="12">
        <f>'Market Data'!F2757</f>
        <v>6875.5</v>
      </c>
      <c r="H2771" s="151">
        <f t="shared" si="405"/>
        <v>2753</v>
      </c>
      <c r="I2771" s="244">
        <f ca="1">IF($H2771&lt;($J$6+1),"",PFE(OFFSET($F2771,0,0,-$J$6)))</f>
        <v>0.19401803426563669</v>
      </c>
      <c r="J2771" s="19"/>
      <c r="K2771" s="139" t="str">
        <f t="shared" ca="1" si="406"/>
        <v>Long</v>
      </c>
      <c r="L2771" s="243" t="e">
        <f t="shared" ref="L2771:L2834" ca="1" si="411">IF(AND($K2771="Long",$K2770&lt;&gt;"Long"),$F2771,NA())</f>
        <v>#N/A</v>
      </c>
      <c r="M2771" s="242" t="e">
        <f t="shared" ref="M2771:M2834" ca="1" si="412">IF(AND($K2771="Short",$K2770&lt;&gt;"Short"),$F2771,NA())</f>
        <v>#N/A</v>
      </c>
      <c r="N2771" s="20"/>
      <c r="O2771" s="74">
        <f t="shared" ca="1" si="407"/>
        <v>1</v>
      </c>
      <c r="P2771" s="75">
        <f t="shared" ca="1" si="409"/>
        <v>0</v>
      </c>
      <c r="Q2771" s="76" t="str">
        <f t="shared" ref="Q2771:Q2834" ca="1" si="413">IF(NOT($P2771=0),"Fill","")</f>
        <v/>
      </c>
      <c r="R2771" s="75"/>
      <c r="S2771" s="77">
        <f t="shared" ca="1" si="410"/>
        <v>1</v>
      </c>
      <c r="T2771" s="78"/>
      <c r="U2771" s="81">
        <f t="shared" ca="1" si="408"/>
        <v>-542.5</v>
      </c>
      <c r="V2771" s="82">
        <f t="shared" ref="V2771:V2834" ca="1" si="414">V2770+U2771</f>
        <v>253856.63999999943</v>
      </c>
      <c r="W2771" s="50"/>
      <c r="X2771" s="50"/>
      <c r="Y2771" s="50"/>
      <c r="Z2771" s="50"/>
      <c r="AA2771" s="50"/>
      <c r="AG2771" s="50"/>
      <c r="AH2771" s="50"/>
      <c r="AI2771" s="50"/>
      <c r="AJ2771" s="50"/>
      <c r="AK2771" s="50"/>
      <c r="AL2771" s="50"/>
      <c r="AM2771" s="50"/>
      <c r="AN2771" s="50"/>
      <c r="AO2771" s="50"/>
      <c r="AP2771" s="138" t="str">
        <f>IF(NOT($AS2771=$AS2772),ROW(),"")</f>
        <v/>
      </c>
      <c r="AQ2771" s="20" t="str">
        <f>IF(NOT(AS2771=AS2772),AS2772,"")</f>
        <v/>
      </c>
      <c r="AR2771" s="20" t="str">
        <f>INDEX($AB$15:$AM$15,MATCH($AS2771,$AB$11:$AM$11,0))</f>
        <v>out</v>
      </c>
      <c r="AS2771" s="20" t="str">
        <f>LEFT(AT2771,4)</f>
        <v>2010</v>
      </c>
      <c r="AT2771" s="139" t="str">
        <f>LEFT(B2771,6)</f>
        <v>201010</v>
      </c>
    </row>
    <row r="2772" spans="2:46" x14ac:dyDescent="0.25">
      <c r="B2772" s="11">
        <f>'Market Data'!B2758</f>
        <v>20101027</v>
      </c>
      <c r="C2772" s="2">
        <f>'Market Data'!C2758</f>
        <v>6860.5</v>
      </c>
      <c r="D2772" s="2">
        <f>'Market Data'!D2758</f>
        <v>6886.5</v>
      </c>
      <c r="E2772" s="2">
        <f>'Market Data'!E2758</f>
        <v>6810</v>
      </c>
      <c r="F2772" s="12">
        <f>'Market Data'!F2758</f>
        <v>6824</v>
      </c>
      <c r="H2772" s="151">
        <f t="shared" ref="H2772:H2835" si="415">ROW()-ROW(H$18)</f>
        <v>2754</v>
      </c>
      <c r="I2772" s="244">
        <f ca="1">IF($H2772&lt;($J$6+1),"",PFE(OFFSET($F2772,0,0,-$J$6)))</f>
        <v>0.20183724386033008</v>
      </c>
      <c r="J2772" s="19"/>
      <c r="K2772" s="139" t="str">
        <f t="shared" ref="K2772:K2835" ca="1" si="416">IF($I2772="","",IF($I2772&gt;$J$4,"Long",IF($I2772&lt;$J$5,"Short","")))</f>
        <v>Long</v>
      </c>
      <c r="L2772" s="243" t="e">
        <f t="shared" ca="1" si="411"/>
        <v>#N/A</v>
      </c>
      <c r="M2772" s="242" t="e">
        <f t="shared" ca="1" si="412"/>
        <v>#N/A</v>
      </c>
      <c r="N2772" s="20"/>
      <c r="O2772" s="74">
        <f t="shared" ref="O2772:O2835" ca="1" si="417">IF($K2772="Short",-1,IF($K2772="Long",1,0))</f>
        <v>1</v>
      </c>
      <c r="P2772" s="75">
        <f t="shared" ca="1" si="409"/>
        <v>0</v>
      </c>
      <c r="Q2772" s="76" t="str">
        <f t="shared" ca="1" si="413"/>
        <v/>
      </c>
      <c r="R2772" s="75"/>
      <c r="S2772" s="77">
        <f t="shared" ca="1" si="410"/>
        <v>1</v>
      </c>
      <c r="T2772" s="78"/>
      <c r="U2772" s="81">
        <f t="shared" ca="1" si="408"/>
        <v>-1802.5</v>
      </c>
      <c r="V2772" s="82">
        <f t="shared" ca="1" si="414"/>
        <v>252054.13999999943</v>
      </c>
      <c r="W2772" s="50"/>
      <c r="X2772" s="50"/>
      <c r="Y2772" s="50"/>
      <c r="Z2772" s="50"/>
      <c r="AA2772" s="50"/>
      <c r="AG2772" s="50"/>
      <c r="AH2772" s="50"/>
      <c r="AI2772" s="50"/>
      <c r="AJ2772" s="50"/>
      <c r="AK2772" s="50"/>
      <c r="AL2772" s="50"/>
      <c r="AM2772" s="50"/>
      <c r="AN2772" s="50"/>
      <c r="AO2772" s="50"/>
      <c r="AP2772" s="138" t="str">
        <f>IF(NOT($AS2772=$AS2773),ROW(),"")</f>
        <v/>
      </c>
      <c r="AQ2772" s="20" t="str">
        <f>IF(NOT(AS2772=AS2773),AS2773,"")</f>
        <v/>
      </c>
      <c r="AR2772" s="20" t="str">
        <f>INDEX($AB$15:$AM$15,MATCH($AS2772,$AB$11:$AM$11,0))</f>
        <v>out</v>
      </c>
      <c r="AS2772" s="20" t="str">
        <f>LEFT(AT2772,4)</f>
        <v>2010</v>
      </c>
      <c r="AT2772" s="139" t="str">
        <f>LEFT(B2772,6)</f>
        <v>201010</v>
      </c>
    </row>
    <row r="2773" spans="2:46" x14ac:dyDescent="0.25">
      <c r="B2773" s="11">
        <f>'Market Data'!B2759</f>
        <v>20101028</v>
      </c>
      <c r="C2773" s="2">
        <f>'Market Data'!C2759</f>
        <v>6858.5</v>
      </c>
      <c r="D2773" s="2">
        <f>'Market Data'!D2759</f>
        <v>6905</v>
      </c>
      <c r="E2773" s="2">
        <f>'Market Data'!E2759</f>
        <v>6832.5</v>
      </c>
      <c r="F2773" s="12">
        <f>'Market Data'!F2759</f>
        <v>6845.5</v>
      </c>
      <c r="H2773" s="151">
        <f t="shared" si="415"/>
        <v>2755</v>
      </c>
      <c r="I2773" s="244">
        <f ca="1">IF($H2773&lt;($J$6+1),"",PFE(OFFSET($F2773,0,0,-$J$6)))</f>
        <v>0.20658119929119528</v>
      </c>
      <c r="J2773" s="19"/>
      <c r="K2773" s="139" t="str">
        <f t="shared" ca="1" si="416"/>
        <v>Long</v>
      </c>
      <c r="L2773" s="243" t="e">
        <f t="shared" ca="1" si="411"/>
        <v>#N/A</v>
      </c>
      <c r="M2773" s="242" t="e">
        <f t="shared" ca="1" si="412"/>
        <v>#N/A</v>
      </c>
      <c r="N2773" s="20"/>
      <c r="O2773" s="74">
        <f t="shared" ca="1" si="417"/>
        <v>1</v>
      </c>
      <c r="P2773" s="75">
        <f t="shared" ca="1" si="409"/>
        <v>0</v>
      </c>
      <c r="Q2773" s="76" t="str">
        <f t="shared" ca="1" si="413"/>
        <v/>
      </c>
      <c r="R2773" s="75"/>
      <c r="S2773" s="77">
        <f t="shared" ca="1" si="410"/>
        <v>1</v>
      </c>
      <c r="T2773" s="78"/>
      <c r="U2773" s="81">
        <f t="shared" ca="1" si="408"/>
        <v>752.5</v>
      </c>
      <c r="V2773" s="82">
        <f t="shared" ca="1" si="414"/>
        <v>252806.63999999943</v>
      </c>
      <c r="W2773" s="50"/>
      <c r="X2773" s="50"/>
      <c r="Y2773" s="50"/>
      <c r="Z2773" s="50"/>
      <c r="AA2773" s="50"/>
      <c r="AG2773" s="50"/>
      <c r="AH2773" s="50"/>
      <c r="AI2773" s="50"/>
      <c r="AJ2773" s="50"/>
      <c r="AK2773" s="50"/>
      <c r="AL2773" s="50"/>
      <c r="AM2773" s="50"/>
      <c r="AN2773" s="50"/>
      <c r="AO2773" s="50"/>
      <c r="AP2773" s="138" t="str">
        <f>IF(NOT($AS2773=$AS2774),ROW(),"")</f>
        <v/>
      </c>
      <c r="AQ2773" s="20" t="str">
        <f>IF(NOT(AS2773=AS2774),AS2774,"")</f>
        <v/>
      </c>
      <c r="AR2773" s="20" t="str">
        <f>INDEX($AB$15:$AM$15,MATCH($AS2773,$AB$11:$AM$11,0))</f>
        <v>out</v>
      </c>
      <c r="AS2773" s="20" t="str">
        <f>LEFT(AT2773,4)</f>
        <v>2010</v>
      </c>
      <c r="AT2773" s="139" t="str">
        <f>LEFT(B2773,6)</f>
        <v>201010</v>
      </c>
    </row>
    <row r="2774" spans="2:46" x14ac:dyDescent="0.25">
      <c r="B2774" s="11">
        <f>'Market Data'!B2760</f>
        <v>20101029</v>
      </c>
      <c r="C2774" s="2">
        <f>'Market Data'!C2760</f>
        <v>6831</v>
      </c>
      <c r="D2774" s="2">
        <f>'Market Data'!D2760</f>
        <v>6887.5</v>
      </c>
      <c r="E2774" s="2">
        <f>'Market Data'!E2760</f>
        <v>6825.5</v>
      </c>
      <c r="F2774" s="12">
        <f>'Market Data'!F2760</f>
        <v>6869</v>
      </c>
      <c r="H2774" s="151">
        <f t="shared" si="415"/>
        <v>2756</v>
      </c>
      <c r="I2774" s="244">
        <f ca="1">IF($H2774&lt;($J$6+1),"",PFE(OFFSET($F2774,0,0,-$J$6)))</f>
        <v>0.19070128622151403</v>
      </c>
      <c r="J2774" s="19"/>
      <c r="K2774" s="139" t="str">
        <f t="shared" ca="1" si="416"/>
        <v>Long</v>
      </c>
      <c r="L2774" s="243" t="e">
        <f t="shared" ca="1" si="411"/>
        <v>#N/A</v>
      </c>
      <c r="M2774" s="242" t="e">
        <f t="shared" ca="1" si="412"/>
        <v>#N/A</v>
      </c>
      <c r="N2774" s="20"/>
      <c r="O2774" s="74">
        <f t="shared" ca="1" si="417"/>
        <v>1</v>
      </c>
      <c r="P2774" s="75">
        <f t="shared" ca="1" si="409"/>
        <v>0</v>
      </c>
      <c r="Q2774" s="76" t="str">
        <f t="shared" ca="1" si="413"/>
        <v/>
      </c>
      <c r="R2774" s="75"/>
      <c r="S2774" s="77">
        <f t="shared" ca="1" si="410"/>
        <v>1</v>
      </c>
      <c r="T2774" s="78"/>
      <c r="U2774" s="81">
        <f t="shared" ref="U2774:U2837" ca="1" si="418">IF(OR($S2773&amp;$O2773="01",$S2773&amp;$O2773="0-1"),(($F2774-$C2774)*$V$4*$O2773)-(ABS($P2773)*$V$5),IF(OR($S2773&amp;$O2773="10",$S2773&amp;$O2773="-10"),(($C2774-$F2773)*$V$4*$S2773)-(ABS($P2773)*$V$5),IF(OR($S2773&amp;$O2773="1-1",$S2773&amp;$O2773="-11"),(($C2774-$F2773)*$V$4*$S2773)-(ABS($P2773)*$V$5)+(($F2774-$C2774)*$V$4*$S2774),IF(OR($S2773&amp;$O2773="11",$S2773&amp;$O2773="-1-1"),(($F2774-$F2773)*$V$4*$S2774),0))))</f>
        <v>822.5</v>
      </c>
      <c r="V2774" s="82">
        <f t="shared" ca="1" si="414"/>
        <v>253629.13999999943</v>
      </c>
      <c r="W2774" s="50"/>
      <c r="X2774" s="50"/>
      <c r="Y2774" s="50"/>
      <c r="Z2774" s="50"/>
      <c r="AA2774" s="50"/>
      <c r="AG2774" s="50"/>
      <c r="AH2774" s="50"/>
      <c r="AI2774" s="50"/>
      <c r="AJ2774" s="50"/>
      <c r="AK2774" s="50"/>
      <c r="AL2774" s="50"/>
      <c r="AM2774" s="50"/>
      <c r="AN2774" s="50"/>
      <c r="AO2774" s="50"/>
      <c r="AP2774" s="138" t="str">
        <f>IF(NOT($AS2774=$AS2775),ROW(),"")</f>
        <v/>
      </c>
      <c r="AQ2774" s="20" t="str">
        <f>IF(NOT(AS2774=AS2775),AS2775,"")</f>
        <v/>
      </c>
      <c r="AR2774" s="20" t="str">
        <f>INDEX($AB$15:$AM$15,MATCH($AS2774,$AB$11:$AM$11,0))</f>
        <v>out</v>
      </c>
      <c r="AS2774" s="20" t="str">
        <f>LEFT(AT2774,4)</f>
        <v>2010</v>
      </c>
      <c r="AT2774" s="139" t="str">
        <f>LEFT(B2774,6)</f>
        <v>201010</v>
      </c>
    </row>
    <row r="2775" spans="2:46" x14ac:dyDescent="0.25">
      <c r="B2775" s="11">
        <f>'Market Data'!B2761</f>
        <v>20101101</v>
      </c>
      <c r="C2775" s="2">
        <f>'Market Data'!C2761</f>
        <v>6914</v>
      </c>
      <c r="D2775" s="2">
        <f>'Market Data'!D2761</f>
        <v>6927.5</v>
      </c>
      <c r="E2775" s="2">
        <f>'Market Data'!E2761</f>
        <v>6841</v>
      </c>
      <c r="F2775" s="12">
        <f>'Market Data'!F2761</f>
        <v>6856</v>
      </c>
      <c r="H2775" s="151">
        <f t="shared" si="415"/>
        <v>2757</v>
      </c>
      <c r="I2775" s="244">
        <f ca="1">IF($H2775&lt;($J$6+1),"",PFE(OFFSET($F2775,0,0,-$J$6)))</f>
        <v>0.1707938893769349</v>
      </c>
      <c r="J2775" s="19"/>
      <c r="K2775" s="139" t="str">
        <f t="shared" ca="1" si="416"/>
        <v>Long</v>
      </c>
      <c r="L2775" s="243" t="e">
        <f t="shared" ca="1" si="411"/>
        <v>#N/A</v>
      </c>
      <c r="M2775" s="242" t="e">
        <f t="shared" ca="1" si="412"/>
        <v>#N/A</v>
      </c>
      <c r="N2775" s="20"/>
      <c r="O2775" s="74">
        <f t="shared" ca="1" si="417"/>
        <v>1</v>
      </c>
      <c r="P2775" s="75">
        <f t="shared" ca="1" si="409"/>
        <v>0</v>
      </c>
      <c r="Q2775" s="76" t="str">
        <f t="shared" ca="1" si="413"/>
        <v/>
      </c>
      <c r="R2775" s="75"/>
      <c r="S2775" s="77">
        <f t="shared" ca="1" si="410"/>
        <v>1</v>
      </c>
      <c r="T2775" s="78"/>
      <c r="U2775" s="81">
        <f t="shared" ca="1" si="418"/>
        <v>-455</v>
      </c>
      <c r="V2775" s="82">
        <f t="shared" ca="1" si="414"/>
        <v>253174.13999999943</v>
      </c>
      <c r="W2775" s="50"/>
      <c r="X2775" s="50"/>
      <c r="Y2775" s="50"/>
      <c r="Z2775" s="50"/>
      <c r="AA2775" s="50"/>
      <c r="AG2775" s="50"/>
      <c r="AH2775" s="50"/>
      <c r="AI2775" s="50"/>
      <c r="AJ2775" s="50"/>
      <c r="AK2775" s="50"/>
      <c r="AL2775" s="50"/>
      <c r="AM2775" s="50"/>
      <c r="AN2775" s="50"/>
      <c r="AO2775" s="50"/>
      <c r="AP2775" s="138" t="str">
        <f>IF(NOT($AS2775=$AS2776),ROW(),"")</f>
        <v/>
      </c>
      <c r="AQ2775" s="20" t="str">
        <f>IF(NOT(AS2775=AS2776),AS2776,"")</f>
        <v/>
      </c>
      <c r="AR2775" s="20" t="str">
        <f>INDEX($AB$15:$AM$15,MATCH($AS2775,$AB$11:$AM$11,0))</f>
        <v>out</v>
      </c>
      <c r="AS2775" s="20" t="str">
        <f>LEFT(AT2775,4)</f>
        <v>2010</v>
      </c>
      <c r="AT2775" s="139" t="str">
        <f>LEFT(B2775,6)</f>
        <v>201011</v>
      </c>
    </row>
    <row r="2776" spans="2:46" x14ac:dyDescent="0.25">
      <c r="B2776" s="11">
        <f>'Market Data'!B2762</f>
        <v>20101102</v>
      </c>
      <c r="C2776" s="2">
        <f>'Market Data'!C2762</f>
        <v>6857</v>
      </c>
      <c r="D2776" s="2">
        <f>'Market Data'!D2762</f>
        <v>6926.5</v>
      </c>
      <c r="E2776" s="2">
        <f>'Market Data'!E2762</f>
        <v>6850.5</v>
      </c>
      <c r="F2776" s="12">
        <f>'Market Data'!F2762</f>
        <v>6920</v>
      </c>
      <c r="H2776" s="151">
        <f t="shared" si="415"/>
        <v>2758</v>
      </c>
      <c r="I2776" s="244">
        <f ca="1">IF($H2776&lt;($J$6+1),"",PFE(OFFSET($F2776,0,0,-$J$6)))</f>
        <v>0.17351142746276937</v>
      </c>
      <c r="J2776" s="19"/>
      <c r="K2776" s="139" t="str">
        <f t="shared" ca="1" si="416"/>
        <v>Long</v>
      </c>
      <c r="L2776" s="243" t="e">
        <f t="shared" ca="1" si="411"/>
        <v>#N/A</v>
      </c>
      <c r="M2776" s="242" t="e">
        <f t="shared" ca="1" si="412"/>
        <v>#N/A</v>
      </c>
      <c r="N2776" s="20"/>
      <c r="O2776" s="74">
        <f t="shared" ca="1" si="417"/>
        <v>1</v>
      </c>
      <c r="P2776" s="75">
        <f t="shared" ca="1" si="409"/>
        <v>0</v>
      </c>
      <c r="Q2776" s="76" t="str">
        <f t="shared" ca="1" si="413"/>
        <v/>
      </c>
      <c r="R2776" s="75"/>
      <c r="S2776" s="77">
        <f t="shared" ca="1" si="410"/>
        <v>1</v>
      </c>
      <c r="T2776" s="78"/>
      <c r="U2776" s="81">
        <f t="shared" ca="1" si="418"/>
        <v>2240</v>
      </c>
      <c r="V2776" s="82">
        <f t="shared" ca="1" si="414"/>
        <v>255414.13999999943</v>
      </c>
      <c r="W2776" s="50"/>
      <c r="X2776" s="50"/>
      <c r="Y2776" s="50"/>
      <c r="Z2776" s="50"/>
      <c r="AA2776" s="50"/>
      <c r="AG2776" s="50"/>
      <c r="AH2776" s="50"/>
      <c r="AI2776" s="50"/>
      <c r="AJ2776" s="50"/>
      <c r="AK2776" s="50"/>
      <c r="AL2776" s="50"/>
      <c r="AM2776" s="50"/>
      <c r="AN2776" s="50"/>
      <c r="AO2776" s="50"/>
      <c r="AP2776" s="138" t="str">
        <f>IF(NOT($AS2776=$AS2777),ROW(),"")</f>
        <v/>
      </c>
      <c r="AQ2776" s="20" t="str">
        <f>IF(NOT(AS2776=AS2777),AS2777,"")</f>
        <v/>
      </c>
      <c r="AR2776" s="20" t="str">
        <f>INDEX($AB$15:$AM$15,MATCH($AS2776,$AB$11:$AM$11,0))</f>
        <v>out</v>
      </c>
      <c r="AS2776" s="20" t="str">
        <f>LEFT(AT2776,4)</f>
        <v>2010</v>
      </c>
      <c r="AT2776" s="139" t="str">
        <f>LEFT(B2776,6)</f>
        <v>201011</v>
      </c>
    </row>
    <row r="2777" spans="2:46" x14ac:dyDescent="0.25">
      <c r="B2777" s="11">
        <f>'Market Data'!B2763</f>
        <v>20101103</v>
      </c>
      <c r="C2777" s="2">
        <f>'Market Data'!C2763</f>
        <v>6921.5</v>
      </c>
      <c r="D2777" s="2">
        <f>'Market Data'!D2763</f>
        <v>6941</v>
      </c>
      <c r="E2777" s="2">
        <f>'Market Data'!E2763</f>
        <v>6859</v>
      </c>
      <c r="F2777" s="12">
        <f>'Market Data'!F2763</f>
        <v>6884</v>
      </c>
      <c r="H2777" s="151">
        <f t="shared" si="415"/>
        <v>2759</v>
      </c>
      <c r="I2777" s="244">
        <f ca="1">IF($H2777&lt;($J$6+1),"",PFE(OFFSET($F2777,0,0,-$J$6)))</f>
        <v>0.15452195067179089</v>
      </c>
      <c r="J2777" s="19"/>
      <c r="K2777" s="139" t="str">
        <f t="shared" ca="1" si="416"/>
        <v>Long</v>
      </c>
      <c r="L2777" s="243" t="e">
        <f t="shared" ca="1" si="411"/>
        <v>#N/A</v>
      </c>
      <c r="M2777" s="242" t="e">
        <f t="shared" ca="1" si="412"/>
        <v>#N/A</v>
      </c>
      <c r="N2777" s="20"/>
      <c r="O2777" s="74">
        <f t="shared" ca="1" si="417"/>
        <v>1</v>
      </c>
      <c r="P2777" s="75">
        <f t="shared" ca="1" si="409"/>
        <v>0</v>
      </c>
      <c r="Q2777" s="76" t="str">
        <f t="shared" ca="1" si="413"/>
        <v/>
      </c>
      <c r="R2777" s="75"/>
      <c r="S2777" s="77">
        <f t="shared" ca="1" si="410"/>
        <v>1</v>
      </c>
      <c r="T2777" s="78"/>
      <c r="U2777" s="81">
        <f t="shared" ca="1" si="418"/>
        <v>-1260</v>
      </c>
      <c r="V2777" s="82">
        <f t="shared" ca="1" si="414"/>
        <v>254154.13999999943</v>
      </c>
      <c r="W2777" s="50"/>
      <c r="X2777" s="50"/>
      <c r="Y2777" s="50"/>
      <c r="Z2777" s="50"/>
      <c r="AA2777" s="50"/>
      <c r="AG2777" s="50"/>
      <c r="AH2777" s="50"/>
      <c r="AI2777" s="50"/>
      <c r="AJ2777" s="50"/>
      <c r="AK2777" s="50"/>
      <c r="AL2777" s="50"/>
      <c r="AM2777" s="50"/>
      <c r="AN2777" s="50"/>
      <c r="AO2777" s="50"/>
      <c r="AP2777" s="138" t="str">
        <f>IF(NOT($AS2777=$AS2778),ROW(),"")</f>
        <v/>
      </c>
      <c r="AQ2777" s="20" t="str">
        <f>IF(NOT(AS2777=AS2778),AS2778,"")</f>
        <v/>
      </c>
      <c r="AR2777" s="20" t="str">
        <f>INDEX($AB$15:$AM$15,MATCH($AS2777,$AB$11:$AM$11,0))</f>
        <v>out</v>
      </c>
      <c r="AS2777" s="20" t="str">
        <f>LEFT(AT2777,4)</f>
        <v>2010</v>
      </c>
      <c r="AT2777" s="139" t="str">
        <f>LEFT(B2777,6)</f>
        <v>201011</v>
      </c>
    </row>
    <row r="2778" spans="2:46" x14ac:dyDescent="0.25">
      <c r="B2778" s="11">
        <f>'Market Data'!B2764</f>
        <v>20101104</v>
      </c>
      <c r="C2778" s="2">
        <f>'Market Data'!C2764</f>
        <v>6918</v>
      </c>
      <c r="D2778" s="2">
        <f>'Market Data'!D2764</f>
        <v>7014</v>
      </c>
      <c r="E2778" s="2">
        <f>'Market Data'!E2764</f>
        <v>6912.5</v>
      </c>
      <c r="F2778" s="12">
        <f>'Market Data'!F2764</f>
        <v>6991.5</v>
      </c>
      <c r="H2778" s="151">
        <f t="shared" si="415"/>
        <v>2760</v>
      </c>
      <c r="I2778" s="244">
        <f ca="1">IF($H2778&lt;($J$6+1),"",PFE(OFFSET($F2778,0,0,-$J$6)))</f>
        <v>0.17642095160630406</v>
      </c>
      <c r="J2778" s="19"/>
      <c r="K2778" s="139" t="str">
        <f t="shared" ca="1" si="416"/>
        <v>Long</v>
      </c>
      <c r="L2778" s="243" t="e">
        <f t="shared" ca="1" si="411"/>
        <v>#N/A</v>
      </c>
      <c r="M2778" s="242" t="e">
        <f t="shared" ca="1" si="412"/>
        <v>#N/A</v>
      </c>
      <c r="N2778" s="20"/>
      <c r="O2778" s="74">
        <f t="shared" ca="1" si="417"/>
        <v>1</v>
      </c>
      <c r="P2778" s="75">
        <f t="shared" ca="1" si="409"/>
        <v>0</v>
      </c>
      <c r="Q2778" s="76" t="str">
        <f t="shared" ca="1" si="413"/>
        <v/>
      </c>
      <c r="R2778" s="75"/>
      <c r="S2778" s="77">
        <f t="shared" ca="1" si="410"/>
        <v>1</v>
      </c>
      <c r="T2778" s="78"/>
      <c r="U2778" s="81">
        <f t="shared" ca="1" si="418"/>
        <v>3762.5</v>
      </c>
      <c r="V2778" s="82">
        <f t="shared" ca="1" si="414"/>
        <v>257916.63999999943</v>
      </c>
      <c r="W2778" s="50"/>
      <c r="X2778" s="50"/>
      <c r="Y2778" s="50"/>
      <c r="Z2778" s="50"/>
      <c r="AA2778" s="50"/>
      <c r="AG2778" s="50"/>
      <c r="AH2778" s="50"/>
      <c r="AI2778" s="50"/>
      <c r="AJ2778" s="50"/>
      <c r="AK2778" s="50"/>
      <c r="AL2778" s="50"/>
      <c r="AM2778" s="50"/>
      <c r="AN2778" s="50"/>
      <c r="AO2778" s="50"/>
      <c r="AP2778" s="138" t="str">
        <f>IF(NOT($AS2778=$AS2779),ROW(),"")</f>
        <v/>
      </c>
      <c r="AQ2778" s="20" t="str">
        <f>IF(NOT(AS2778=AS2779),AS2779,"")</f>
        <v/>
      </c>
      <c r="AR2778" s="20" t="str">
        <f>INDEX($AB$15:$AM$15,MATCH($AS2778,$AB$11:$AM$11,0))</f>
        <v>out</v>
      </c>
      <c r="AS2778" s="20" t="str">
        <f>LEFT(AT2778,4)</f>
        <v>2010</v>
      </c>
      <c r="AT2778" s="139" t="str">
        <f>LEFT(B2778,6)</f>
        <v>201011</v>
      </c>
    </row>
    <row r="2779" spans="2:46" x14ac:dyDescent="0.25">
      <c r="B2779" s="11">
        <f>'Market Data'!B2765</f>
        <v>20101105</v>
      </c>
      <c r="C2779" s="2">
        <f>'Market Data'!C2765</f>
        <v>6992.5</v>
      </c>
      <c r="D2779" s="2">
        <f>'Market Data'!D2765</f>
        <v>7033.5</v>
      </c>
      <c r="E2779" s="2">
        <f>'Market Data'!E2765</f>
        <v>6967.5</v>
      </c>
      <c r="F2779" s="12">
        <f>'Market Data'!F2765</f>
        <v>7015</v>
      </c>
      <c r="H2779" s="151">
        <f t="shared" si="415"/>
        <v>2761</v>
      </c>
      <c r="I2779" s="244">
        <f ca="1">IF($H2779&lt;($J$6+1),"",PFE(OFFSET($F2779,0,0,-$J$6)))</f>
        <v>0.15898956013978338</v>
      </c>
      <c r="J2779" s="19"/>
      <c r="K2779" s="139" t="str">
        <f t="shared" ca="1" si="416"/>
        <v>Long</v>
      </c>
      <c r="L2779" s="243" t="e">
        <f t="shared" ca="1" si="411"/>
        <v>#N/A</v>
      </c>
      <c r="M2779" s="242" t="e">
        <f t="shared" ca="1" si="412"/>
        <v>#N/A</v>
      </c>
      <c r="N2779" s="20"/>
      <c r="O2779" s="74">
        <f t="shared" ca="1" si="417"/>
        <v>1</v>
      </c>
      <c r="P2779" s="75">
        <f t="shared" ca="1" si="409"/>
        <v>0</v>
      </c>
      <c r="Q2779" s="76" t="str">
        <f t="shared" ca="1" si="413"/>
        <v/>
      </c>
      <c r="R2779" s="75"/>
      <c r="S2779" s="77">
        <f t="shared" ca="1" si="410"/>
        <v>1</v>
      </c>
      <c r="T2779" s="78"/>
      <c r="U2779" s="81">
        <f t="shared" ca="1" si="418"/>
        <v>822.5</v>
      </c>
      <c r="V2779" s="82">
        <f t="shared" ca="1" si="414"/>
        <v>258739.13999999943</v>
      </c>
      <c r="W2779" s="50"/>
      <c r="X2779" s="50"/>
      <c r="Y2779" s="50"/>
      <c r="Z2779" s="50"/>
      <c r="AA2779" s="50"/>
      <c r="AG2779" s="50"/>
      <c r="AH2779" s="50"/>
      <c r="AI2779" s="50"/>
      <c r="AJ2779" s="50"/>
      <c r="AK2779" s="50"/>
      <c r="AL2779" s="50"/>
      <c r="AM2779" s="50"/>
      <c r="AN2779" s="50"/>
      <c r="AO2779" s="50"/>
      <c r="AP2779" s="138" t="str">
        <f>IF(NOT($AS2779=$AS2780),ROW(),"")</f>
        <v/>
      </c>
      <c r="AQ2779" s="20" t="str">
        <f>IF(NOT(AS2779=AS2780),AS2780,"")</f>
        <v/>
      </c>
      <c r="AR2779" s="20" t="str">
        <f>INDEX($AB$15:$AM$15,MATCH($AS2779,$AB$11:$AM$11,0))</f>
        <v>out</v>
      </c>
      <c r="AS2779" s="20" t="str">
        <f>LEFT(AT2779,4)</f>
        <v>2010</v>
      </c>
      <c r="AT2779" s="139" t="str">
        <f>LEFT(B2779,6)</f>
        <v>201011</v>
      </c>
    </row>
    <row r="2780" spans="2:46" x14ac:dyDescent="0.25">
      <c r="B2780" s="11">
        <f>'Market Data'!B2766</f>
        <v>20101108</v>
      </c>
      <c r="C2780" s="2">
        <f>'Market Data'!C2766</f>
        <v>7001</v>
      </c>
      <c r="D2780" s="2">
        <f>'Market Data'!D2766</f>
        <v>7017</v>
      </c>
      <c r="E2780" s="2">
        <f>'Market Data'!E2766</f>
        <v>6983</v>
      </c>
      <c r="F2780" s="12">
        <f>'Market Data'!F2766</f>
        <v>7012.5</v>
      </c>
      <c r="H2780" s="151">
        <f t="shared" si="415"/>
        <v>2762</v>
      </c>
      <c r="I2780" s="244">
        <f ca="1">IF($H2780&lt;($J$6+1),"",PFE(OFFSET($F2780,0,0,-$J$6)))</f>
        <v>0.15234459510504894</v>
      </c>
      <c r="J2780" s="19"/>
      <c r="K2780" s="139" t="str">
        <f t="shared" ca="1" si="416"/>
        <v>Long</v>
      </c>
      <c r="L2780" s="243" t="e">
        <f t="shared" ca="1" si="411"/>
        <v>#N/A</v>
      </c>
      <c r="M2780" s="242" t="e">
        <f t="shared" ca="1" si="412"/>
        <v>#N/A</v>
      </c>
      <c r="N2780" s="20"/>
      <c r="O2780" s="74">
        <f t="shared" ca="1" si="417"/>
        <v>1</v>
      </c>
      <c r="P2780" s="75">
        <f t="shared" ca="1" si="409"/>
        <v>0</v>
      </c>
      <c r="Q2780" s="76" t="str">
        <f t="shared" ca="1" si="413"/>
        <v/>
      </c>
      <c r="R2780" s="75"/>
      <c r="S2780" s="77">
        <f t="shared" ca="1" si="410"/>
        <v>1</v>
      </c>
      <c r="T2780" s="78"/>
      <c r="U2780" s="81">
        <f t="shared" ca="1" si="418"/>
        <v>-87.5</v>
      </c>
      <c r="V2780" s="82">
        <f t="shared" ca="1" si="414"/>
        <v>258651.63999999943</v>
      </c>
      <c r="W2780" s="50"/>
      <c r="X2780" s="50"/>
      <c r="Y2780" s="50"/>
      <c r="Z2780" s="50"/>
      <c r="AA2780" s="50"/>
      <c r="AG2780" s="50"/>
      <c r="AH2780" s="50"/>
      <c r="AI2780" s="50"/>
      <c r="AJ2780" s="50"/>
      <c r="AK2780" s="50"/>
      <c r="AL2780" s="50"/>
      <c r="AM2780" s="50"/>
      <c r="AN2780" s="50"/>
      <c r="AO2780" s="50"/>
      <c r="AP2780" s="138" t="str">
        <f>IF(NOT($AS2780=$AS2781),ROW(),"")</f>
        <v/>
      </c>
      <c r="AQ2780" s="20" t="str">
        <f>IF(NOT(AS2780=AS2781),AS2781,"")</f>
        <v/>
      </c>
      <c r="AR2780" s="20" t="str">
        <f>INDEX($AB$15:$AM$15,MATCH($AS2780,$AB$11:$AM$11,0))</f>
        <v>out</v>
      </c>
      <c r="AS2780" s="20" t="str">
        <f>LEFT(AT2780,4)</f>
        <v>2010</v>
      </c>
      <c r="AT2780" s="139" t="str">
        <f>LEFT(B2780,6)</f>
        <v>201011</v>
      </c>
    </row>
    <row r="2781" spans="2:46" x14ac:dyDescent="0.25">
      <c r="B2781" s="11">
        <f>'Market Data'!B2767</f>
        <v>20101109</v>
      </c>
      <c r="C2781" s="2">
        <f>'Market Data'!C2767</f>
        <v>7001</v>
      </c>
      <c r="D2781" s="2">
        <f>'Market Data'!D2767</f>
        <v>7066</v>
      </c>
      <c r="E2781" s="2">
        <f>'Market Data'!E2767</f>
        <v>6988</v>
      </c>
      <c r="F2781" s="12">
        <f>'Market Data'!F2767</f>
        <v>7034.5</v>
      </c>
      <c r="H2781" s="151">
        <f t="shared" si="415"/>
        <v>2763</v>
      </c>
      <c r="I2781" s="244">
        <f ca="1">IF($H2781&lt;($J$6+1),"",PFE(OFFSET($F2781,0,0,-$J$6)))</f>
        <v>0.17547299319416262</v>
      </c>
      <c r="J2781" s="19"/>
      <c r="K2781" s="139" t="str">
        <f t="shared" ca="1" si="416"/>
        <v>Long</v>
      </c>
      <c r="L2781" s="243" t="e">
        <f t="shared" ca="1" si="411"/>
        <v>#N/A</v>
      </c>
      <c r="M2781" s="242" t="e">
        <f t="shared" ca="1" si="412"/>
        <v>#N/A</v>
      </c>
      <c r="N2781" s="20"/>
      <c r="O2781" s="74">
        <f t="shared" ca="1" si="417"/>
        <v>1</v>
      </c>
      <c r="P2781" s="75">
        <f t="shared" ca="1" si="409"/>
        <v>0</v>
      </c>
      <c r="Q2781" s="76" t="str">
        <f t="shared" ca="1" si="413"/>
        <v/>
      </c>
      <c r="R2781" s="75"/>
      <c r="S2781" s="77">
        <f t="shared" ca="1" si="410"/>
        <v>1</v>
      </c>
      <c r="T2781" s="78"/>
      <c r="U2781" s="81">
        <f t="shared" ca="1" si="418"/>
        <v>770</v>
      </c>
      <c r="V2781" s="82">
        <f t="shared" ca="1" si="414"/>
        <v>259421.63999999943</v>
      </c>
      <c r="W2781" s="50"/>
      <c r="X2781" s="50"/>
      <c r="Y2781" s="50"/>
      <c r="Z2781" s="50"/>
      <c r="AA2781" s="50"/>
      <c r="AG2781" s="50"/>
      <c r="AH2781" s="50"/>
      <c r="AI2781" s="50"/>
      <c r="AJ2781" s="50"/>
      <c r="AK2781" s="50"/>
      <c r="AL2781" s="50"/>
      <c r="AM2781" s="50"/>
      <c r="AN2781" s="50"/>
      <c r="AO2781" s="50"/>
      <c r="AP2781" s="138" t="str">
        <f>IF(NOT($AS2781=$AS2782),ROW(),"")</f>
        <v/>
      </c>
      <c r="AQ2781" s="20" t="str">
        <f>IF(NOT(AS2781=AS2782),AS2782,"")</f>
        <v/>
      </c>
      <c r="AR2781" s="20" t="str">
        <f>INDEX($AB$15:$AM$15,MATCH($AS2781,$AB$11:$AM$11,0))</f>
        <v>out</v>
      </c>
      <c r="AS2781" s="20" t="str">
        <f>LEFT(AT2781,4)</f>
        <v>2010</v>
      </c>
      <c r="AT2781" s="139" t="str">
        <f>LEFT(B2781,6)</f>
        <v>201011</v>
      </c>
    </row>
    <row r="2782" spans="2:46" x14ac:dyDescent="0.25">
      <c r="B2782" s="11">
        <f>'Market Data'!B2768</f>
        <v>20101110</v>
      </c>
      <c r="C2782" s="2">
        <f>'Market Data'!C2768</f>
        <v>7023</v>
      </c>
      <c r="D2782" s="2">
        <f>'Market Data'!D2768</f>
        <v>7038.5</v>
      </c>
      <c r="E2782" s="2">
        <f>'Market Data'!E2768</f>
        <v>6937.5</v>
      </c>
      <c r="F2782" s="12">
        <f>'Market Data'!F2768</f>
        <v>6996</v>
      </c>
      <c r="H2782" s="151">
        <f t="shared" si="415"/>
        <v>2764</v>
      </c>
      <c r="I2782" s="244">
        <f ca="1">IF($H2782&lt;($J$6+1),"",PFE(OFFSET($F2782,0,0,-$J$6)))</f>
        <v>0.20091535851537243</v>
      </c>
      <c r="J2782" s="19"/>
      <c r="K2782" s="139" t="str">
        <f t="shared" ca="1" si="416"/>
        <v>Long</v>
      </c>
      <c r="L2782" s="243" t="e">
        <f t="shared" ca="1" si="411"/>
        <v>#N/A</v>
      </c>
      <c r="M2782" s="242" t="e">
        <f t="shared" ca="1" si="412"/>
        <v>#N/A</v>
      </c>
      <c r="N2782" s="20"/>
      <c r="O2782" s="74">
        <f t="shared" ca="1" si="417"/>
        <v>1</v>
      </c>
      <c r="P2782" s="75">
        <f t="shared" ca="1" si="409"/>
        <v>0</v>
      </c>
      <c r="Q2782" s="76" t="str">
        <f t="shared" ca="1" si="413"/>
        <v/>
      </c>
      <c r="R2782" s="75"/>
      <c r="S2782" s="77">
        <f t="shared" ca="1" si="410"/>
        <v>1</v>
      </c>
      <c r="T2782" s="78"/>
      <c r="U2782" s="81">
        <f t="shared" ca="1" si="418"/>
        <v>-1347.5</v>
      </c>
      <c r="V2782" s="82">
        <f t="shared" ca="1" si="414"/>
        <v>258074.13999999943</v>
      </c>
      <c r="W2782" s="50"/>
      <c r="X2782" s="50"/>
      <c r="Y2782" s="50"/>
      <c r="Z2782" s="50"/>
      <c r="AA2782" s="50"/>
      <c r="AG2782" s="50"/>
      <c r="AH2782" s="50"/>
      <c r="AI2782" s="50"/>
      <c r="AJ2782" s="50"/>
      <c r="AK2782" s="50"/>
      <c r="AL2782" s="50"/>
      <c r="AM2782" s="50"/>
      <c r="AN2782" s="50"/>
      <c r="AO2782" s="50"/>
      <c r="AP2782" s="138" t="str">
        <f>IF(NOT($AS2782=$AS2783),ROW(),"")</f>
        <v/>
      </c>
      <c r="AQ2782" s="20" t="str">
        <f>IF(NOT(AS2782=AS2783),AS2783,"")</f>
        <v/>
      </c>
      <c r="AR2782" s="20" t="str">
        <f>INDEX($AB$15:$AM$15,MATCH($AS2782,$AB$11:$AM$11,0))</f>
        <v>out</v>
      </c>
      <c r="AS2782" s="20" t="str">
        <f>LEFT(AT2782,4)</f>
        <v>2010</v>
      </c>
      <c r="AT2782" s="139" t="str">
        <f>LEFT(B2782,6)</f>
        <v>201011</v>
      </c>
    </row>
    <row r="2783" spans="2:46" x14ac:dyDescent="0.25">
      <c r="B2783" s="11">
        <f>'Market Data'!B2769</f>
        <v>20101111</v>
      </c>
      <c r="C2783" s="2">
        <f>'Market Data'!C2769</f>
        <v>7004</v>
      </c>
      <c r="D2783" s="2">
        <f>'Market Data'!D2769</f>
        <v>7016</v>
      </c>
      <c r="E2783" s="2">
        <f>'Market Data'!E2769</f>
        <v>6955.5</v>
      </c>
      <c r="F2783" s="12">
        <f>'Market Data'!F2769</f>
        <v>6987</v>
      </c>
      <c r="H2783" s="151">
        <f t="shared" si="415"/>
        <v>2765</v>
      </c>
      <c r="I2783" s="244">
        <f ca="1">IF($H2783&lt;($J$6+1),"",PFE(OFFSET($F2783,0,0,-$J$6)))</f>
        <v>0.20040610185953694</v>
      </c>
      <c r="J2783" s="19"/>
      <c r="K2783" s="139" t="str">
        <f t="shared" ca="1" si="416"/>
        <v>Long</v>
      </c>
      <c r="L2783" s="243" t="e">
        <f t="shared" ca="1" si="411"/>
        <v>#N/A</v>
      </c>
      <c r="M2783" s="242" t="e">
        <f t="shared" ca="1" si="412"/>
        <v>#N/A</v>
      </c>
      <c r="N2783" s="20"/>
      <c r="O2783" s="74">
        <f t="shared" ca="1" si="417"/>
        <v>1</v>
      </c>
      <c r="P2783" s="75">
        <f t="shared" ca="1" si="409"/>
        <v>0</v>
      </c>
      <c r="Q2783" s="76" t="str">
        <f t="shared" ca="1" si="413"/>
        <v/>
      </c>
      <c r="R2783" s="75"/>
      <c r="S2783" s="77">
        <f t="shared" ca="1" si="410"/>
        <v>1</v>
      </c>
      <c r="T2783" s="78"/>
      <c r="U2783" s="81">
        <f t="shared" ca="1" si="418"/>
        <v>-315</v>
      </c>
      <c r="V2783" s="82">
        <f t="shared" ca="1" si="414"/>
        <v>257759.13999999943</v>
      </c>
      <c r="W2783" s="50"/>
      <c r="X2783" s="50"/>
      <c r="Y2783" s="50"/>
      <c r="Z2783" s="50"/>
      <c r="AA2783" s="50"/>
      <c r="AG2783" s="50"/>
      <c r="AH2783" s="50"/>
      <c r="AI2783" s="50"/>
      <c r="AJ2783" s="50"/>
      <c r="AK2783" s="50"/>
      <c r="AL2783" s="50"/>
      <c r="AM2783" s="50"/>
      <c r="AN2783" s="50"/>
      <c r="AO2783" s="50"/>
      <c r="AP2783" s="138" t="str">
        <f>IF(NOT($AS2783=$AS2784),ROW(),"")</f>
        <v/>
      </c>
      <c r="AQ2783" s="20" t="str">
        <f>IF(NOT(AS2783=AS2784),AS2784,"")</f>
        <v/>
      </c>
      <c r="AR2783" s="20" t="str">
        <f>INDEX($AB$15:$AM$15,MATCH($AS2783,$AB$11:$AM$11,0))</f>
        <v>out</v>
      </c>
      <c r="AS2783" s="20" t="str">
        <f>LEFT(AT2783,4)</f>
        <v>2010</v>
      </c>
      <c r="AT2783" s="139" t="str">
        <f>LEFT(B2783,6)</f>
        <v>201011</v>
      </c>
    </row>
    <row r="2784" spans="2:46" x14ac:dyDescent="0.25">
      <c r="B2784" s="11">
        <f>'Market Data'!B2770</f>
        <v>20101112</v>
      </c>
      <c r="C2784" s="2">
        <f>'Market Data'!C2770</f>
        <v>6928.5</v>
      </c>
      <c r="D2784" s="2">
        <f>'Market Data'!D2770</f>
        <v>7015</v>
      </c>
      <c r="E2784" s="2">
        <f>'Market Data'!E2770</f>
        <v>6873</v>
      </c>
      <c r="F2784" s="12">
        <f>'Market Data'!F2770</f>
        <v>6962</v>
      </c>
      <c r="H2784" s="151">
        <f t="shared" si="415"/>
        <v>2766</v>
      </c>
      <c r="I2784" s="244">
        <f ca="1">IF($H2784&lt;($J$6+1),"",PFE(OFFSET($F2784,0,0,-$J$6)))</f>
        <v>0.21346189163298357</v>
      </c>
      <c r="J2784" s="19"/>
      <c r="K2784" s="139" t="str">
        <f t="shared" ca="1" si="416"/>
        <v>Long</v>
      </c>
      <c r="L2784" s="243" t="e">
        <f t="shared" ca="1" si="411"/>
        <v>#N/A</v>
      </c>
      <c r="M2784" s="242" t="e">
        <f t="shared" ca="1" si="412"/>
        <v>#N/A</v>
      </c>
      <c r="N2784" s="20"/>
      <c r="O2784" s="74">
        <f t="shared" ca="1" si="417"/>
        <v>1</v>
      </c>
      <c r="P2784" s="75">
        <f t="shared" ca="1" si="409"/>
        <v>0</v>
      </c>
      <c r="Q2784" s="76" t="str">
        <f t="shared" ca="1" si="413"/>
        <v/>
      </c>
      <c r="R2784" s="75"/>
      <c r="S2784" s="77">
        <f t="shared" ca="1" si="410"/>
        <v>1</v>
      </c>
      <c r="T2784" s="78"/>
      <c r="U2784" s="81">
        <f t="shared" ca="1" si="418"/>
        <v>-875</v>
      </c>
      <c r="V2784" s="82">
        <f t="shared" ca="1" si="414"/>
        <v>256884.13999999943</v>
      </c>
      <c r="W2784" s="50"/>
      <c r="X2784" s="50"/>
      <c r="Y2784" s="50"/>
      <c r="Z2784" s="50"/>
      <c r="AA2784" s="50"/>
      <c r="AG2784" s="50"/>
      <c r="AH2784" s="50"/>
      <c r="AI2784" s="50"/>
      <c r="AJ2784" s="50"/>
      <c r="AK2784" s="50"/>
      <c r="AL2784" s="50"/>
      <c r="AM2784" s="50"/>
      <c r="AN2784" s="50"/>
      <c r="AO2784" s="50"/>
      <c r="AP2784" s="138" t="str">
        <f>IF(NOT($AS2784=$AS2785),ROW(),"")</f>
        <v/>
      </c>
      <c r="AQ2784" s="20" t="str">
        <f>IF(NOT(AS2784=AS2785),AS2785,"")</f>
        <v/>
      </c>
      <c r="AR2784" s="20" t="str">
        <f>INDEX($AB$15:$AM$15,MATCH($AS2784,$AB$11:$AM$11,0))</f>
        <v>out</v>
      </c>
      <c r="AS2784" s="20" t="str">
        <f>LEFT(AT2784,4)</f>
        <v>2010</v>
      </c>
      <c r="AT2784" s="139" t="str">
        <f>LEFT(B2784,6)</f>
        <v>201011</v>
      </c>
    </row>
    <row r="2785" spans="2:46" x14ac:dyDescent="0.25">
      <c r="B2785" s="11">
        <f>'Market Data'!B2771</f>
        <v>20101115</v>
      </c>
      <c r="C2785" s="2">
        <f>'Market Data'!C2771</f>
        <v>6957.5</v>
      </c>
      <c r="D2785" s="2">
        <f>'Market Data'!D2771</f>
        <v>7068</v>
      </c>
      <c r="E2785" s="2">
        <f>'Market Data'!E2771</f>
        <v>6932.5</v>
      </c>
      <c r="F2785" s="12">
        <f>'Market Data'!F2771</f>
        <v>7050</v>
      </c>
      <c r="H2785" s="151">
        <f t="shared" si="415"/>
        <v>2767</v>
      </c>
      <c r="I2785" s="244">
        <f ca="1">IF($H2785&lt;($J$6+1),"",PFE(OFFSET($F2785,0,0,-$J$6)))</f>
        <v>0.22420937052659975</v>
      </c>
      <c r="J2785" s="19"/>
      <c r="K2785" s="139" t="str">
        <f t="shared" ca="1" si="416"/>
        <v>Long</v>
      </c>
      <c r="L2785" s="243" t="e">
        <f t="shared" ca="1" si="411"/>
        <v>#N/A</v>
      </c>
      <c r="M2785" s="242" t="e">
        <f t="shared" ca="1" si="412"/>
        <v>#N/A</v>
      </c>
      <c r="N2785" s="20"/>
      <c r="O2785" s="74">
        <f t="shared" ca="1" si="417"/>
        <v>1</v>
      </c>
      <c r="P2785" s="75">
        <f t="shared" ca="1" si="409"/>
        <v>0</v>
      </c>
      <c r="Q2785" s="76" t="str">
        <f t="shared" ca="1" si="413"/>
        <v/>
      </c>
      <c r="R2785" s="75"/>
      <c r="S2785" s="77">
        <f t="shared" ca="1" si="410"/>
        <v>1</v>
      </c>
      <c r="T2785" s="78"/>
      <c r="U2785" s="81">
        <f t="shared" ca="1" si="418"/>
        <v>3080</v>
      </c>
      <c r="V2785" s="82">
        <f t="shared" ca="1" si="414"/>
        <v>259964.13999999943</v>
      </c>
      <c r="W2785" s="50"/>
      <c r="X2785" s="50"/>
      <c r="Y2785" s="50"/>
      <c r="Z2785" s="50"/>
      <c r="AA2785" s="50"/>
      <c r="AG2785" s="50"/>
      <c r="AH2785" s="50"/>
      <c r="AI2785" s="50"/>
      <c r="AJ2785" s="50"/>
      <c r="AK2785" s="50"/>
      <c r="AL2785" s="50"/>
      <c r="AM2785" s="50"/>
      <c r="AN2785" s="50"/>
      <c r="AO2785" s="50"/>
      <c r="AP2785" s="138" t="str">
        <f>IF(NOT($AS2785=$AS2786),ROW(),"")</f>
        <v/>
      </c>
      <c r="AQ2785" s="20" t="str">
        <f>IF(NOT(AS2785=AS2786),AS2786,"")</f>
        <v/>
      </c>
      <c r="AR2785" s="20" t="str">
        <f>INDEX($AB$15:$AM$15,MATCH($AS2785,$AB$11:$AM$11,0))</f>
        <v>out</v>
      </c>
      <c r="AS2785" s="20" t="str">
        <f>LEFT(AT2785,4)</f>
        <v>2010</v>
      </c>
      <c r="AT2785" s="139" t="str">
        <f>LEFT(B2785,6)</f>
        <v>201011</v>
      </c>
    </row>
    <row r="2786" spans="2:46" x14ac:dyDescent="0.25">
      <c r="B2786" s="11">
        <f>'Market Data'!B2772</f>
        <v>20101116</v>
      </c>
      <c r="C2786" s="2">
        <f>'Market Data'!C2772</f>
        <v>7008.5</v>
      </c>
      <c r="D2786" s="2">
        <f>'Market Data'!D2772</f>
        <v>7024</v>
      </c>
      <c r="E2786" s="2">
        <f>'Market Data'!E2772</f>
        <v>6902</v>
      </c>
      <c r="F2786" s="12">
        <f>'Market Data'!F2772</f>
        <v>6922.5</v>
      </c>
      <c r="H2786" s="151">
        <f t="shared" si="415"/>
        <v>2768</v>
      </c>
      <c r="I2786" s="244">
        <f ca="1">IF($H2786&lt;($J$6+1),"",PFE(OFFSET($F2786,0,0,-$J$6)))</f>
        <v>0.15229837288716033</v>
      </c>
      <c r="J2786" s="19"/>
      <c r="K2786" s="139" t="str">
        <f t="shared" ca="1" si="416"/>
        <v>Long</v>
      </c>
      <c r="L2786" s="243" t="e">
        <f t="shared" ca="1" si="411"/>
        <v>#N/A</v>
      </c>
      <c r="M2786" s="242" t="e">
        <f t="shared" ca="1" si="412"/>
        <v>#N/A</v>
      </c>
      <c r="N2786" s="20"/>
      <c r="O2786" s="74">
        <f t="shared" ca="1" si="417"/>
        <v>1</v>
      </c>
      <c r="P2786" s="75">
        <f t="shared" ca="1" si="409"/>
        <v>0</v>
      </c>
      <c r="Q2786" s="76" t="str">
        <f t="shared" ca="1" si="413"/>
        <v/>
      </c>
      <c r="R2786" s="75"/>
      <c r="S2786" s="77">
        <f t="shared" ca="1" si="410"/>
        <v>1</v>
      </c>
      <c r="T2786" s="78"/>
      <c r="U2786" s="81">
        <f t="shared" ca="1" si="418"/>
        <v>-4462.5</v>
      </c>
      <c r="V2786" s="82">
        <f t="shared" ca="1" si="414"/>
        <v>255501.63999999943</v>
      </c>
      <c r="W2786" s="50"/>
      <c r="X2786" s="50"/>
      <c r="Y2786" s="50"/>
      <c r="Z2786" s="50"/>
      <c r="AA2786" s="50"/>
      <c r="AG2786" s="50"/>
      <c r="AH2786" s="50"/>
      <c r="AI2786" s="50"/>
      <c r="AJ2786" s="50"/>
      <c r="AK2786" s="50"/>
      <c r="AL2786" s="50"/>
      <c r="AM2786" s="50"/>
      <c r="AN2786" s="50"/>
      <c r="AO2786" s="50"/>
      <c r="AP2786" s="138" t="str">
        <f>IF(NOT($AS2786=$AS2787),ROW(),"")</f>
        <v/>
      </c>
      <c r="AQ2786" s="20" t="str">
        <f>IF(NOT(AS2786=AS2787),AS2787,"")</f>
        <v/>
      </c>
      <c r="AR2786" s="20" t="str">
        <f>INDEX($AB$15:$AM$15,MATCH($AS2786,$AB$11:$AM$11,0))</f>
        <v>out</v>
      </c>
      <c r="AS2786" s="20" t="str">
        <f>LEFT(AT2786,4)</f>
        <v>2010</v>
      </c>
      <c r="AT2786" s="139" t="str">
        <f>LEFT(B2786,6)</f>
        <v>201011</v>
      </c>
    </row>
    <row r="2787" spans="2:46" x14ac:dyDescent="0.25">
      <c r="B2787" s="11">
        <f>'Market Data'!B2773</f>
        <v>20101117</v>
      </c>
      <c r="C2787" s="2">
        <f>'Market Data'!C2773</f>
        <v>6922.5</v>
      </c>
      <c r="D2787" s="2">
        <f>'Market Data'!D2773</f>
        <v>6961.5</v>
      </c>
      <c r="E2787" s="2">
        <f>'Market Data'!E2773</f>
        <v>6907.5</v>
      </c>
      <c r="F2787" s="12">
        <f>'Market Data'!F2773</f>
        <v>6953.5</v>
      </c>
      <c r="H2787" s="151">
        <f t="shared" si="415"/>
        <v>2769</v>
      </c>
      <c r="I2787" s="244">
        <f ca="1">IF($H2787&lt;($J$6+1),"",PFE(OFFSET($F2787,0,0,-$J$6)))</f>
        <v>0.152416989069277</v>
      </c>
      <c r="J2787" s="19"/>
      <c r="K2787" s="139" t="str">
        <f t="shared" ca="1" si="416"/>
        <v>Long</v>
      </c>
      <c r="L2787" s="243" t="e">
        <f t="shared" ca="1" si="411"/>
        <v>#N/A</v>
      </c>
      <c r="M2787" s="242" t="e">
        <f t="shared" ca="1" si="412"/>
        <v>#N/A</v>
      </c>
      <c r="N2787" s="20"/>
      <c r="O2787" s="74">
        <f t="shared" ca="1" si="417"/>
        <v>1</v>
      </c>
      <c r="P2787" s="75">
        <f t="shared" ca="1" si="409"/>
        <v>0</v>
      </c>
      <c r="Q2787" s="76" t="str">
        <f t="shared" ca="1" si="413"/>
        <v/>
      </c>
      <c r="R2787" s="75"/>
      <c r="S2787" s="77">
        <f t="shared" ca="1" si="410"/>
        <v>1</v>
      </c>
      <c r="T2787" s="78"/>
      <c r="U2787" s="81">
        <f t="shared" ca="1" si="418"/>
        <v>1085</v>
      </c>
      <c r="V2787" s="82">
        <f t="shared" ca="1" si="414"/>
        <v>256586.63999999943</v>
      </c>
      <c r="W2787" s="50"/>
      <c r="X2787" s="50"/>
      <c r="Y2787" s="50"/>
      <c r="Z2787" s="50"/>
      <c r="AA2787" s="50"/>
      <c r="AG2787" s="50"/>
      <c r="AH2787" s="50"/>
      <c r="AI2787" s="50"/>
      <c r="AJ2787" s="50"/>
      <c r="AK2787" s="50"/>
      <c r="AL2787" s="50"/>
      <c r="AM2787" s="50"/>
      <c r="AN2787" s="50"/>
      <c r="AO2787" s="50"/>
      <c r="AP2787" s="138" t="str">
        <f>IF(NOT($AS2787=$AS2788),ROW(),"")</f>
        <v/>
      </c>
      <c r="AQ2787" s="20" t="str">
        <f>IF(NOT(AS2787=AS2788),AS2788,"")</f>
        <v/>
      </c>
      <c r="AR2787" s="20" t="str">
        <f>INDEX($AB$15:$AM$15,MATCH($AS2787,$AB$11:$AM$11,0))</f>
        <v>out</v>
      </c>
      <c r="AS2787" s="20" t="str">
        <f>LEFT(AT2787,4)</f>
        <v>2010</v>
      </c>
      <c r="AT2787" s="139" t="str">
        <f>LEFT(B2787,6)</f>
        <v>201011</v>
      </c>
    </row>
    <row r="2788" spans="2:46" x14ac:dyDescent="0.25">
      <c r="B2788" s="11">
        <f>'Market Data'!B2774</f>
        <v>20101118</v>
      </c>
      <c r="C2788" s="2">
        <f>'Market Data'!C2774</f>
        <v>7008</v>
      </c>
      <c r="D2788" s="2">
        <f>'Market Data'!D2774</f>
        <v>7089</v>
      </c>
      <c r="E2788" s="2">
        <f>'Market Data'!E2774</f>
        <v>7007</v>
      </c>
      <c r="F2788" s="12">
        <f>'Market Data'!F2774</f>
        <v>7083</v>
      </c>
      <c r="H2788" s="151">
        <f t="shared" si="415"/>
        <v>2770</v>
      </c>
      <c r="I2788" s="244">
        <f ca="1">IF($H2788&lt;($J$6+1),"",PFE(OFFSET($F2788,0,0,-$J$6)))</f>
        <v>0.17632035124343379</v>
      </c>
      <c r="J2788" s="19"/>
      <c r="K2788" s="139" t="str">
        <f t="shared" ca="1" si="416"/>
        <v>Long</v>
      </c>
      <c r="L2788" s="243" t="e">
        <f t="shared" ca="1" si="411"/>
        <v>#N/A</v>
      </c>
      <c r="M2788" s="242" t="e">
        <f t="shared" ca="1" si="412"/>
        <v>#N/A</v>
      </c>
      <c r="N2788" s="20"/>
      <c r="O2788" s="74">
        <f t="shared" ca="1" si="417"/>
        <v>1</v>
      </c>
      <c r="P2788" s="75">
        <f t="shared" ca="1" si="409"/>
        <v>0</v>
      </c>
      <c r="Q2788" s="76" t="str">
        <f t="shared" ca="1" si="413"/>
        <v/>
      </c>
      <c r="R2788" s="75"/>
      <c r="S2788" s="77">
        <f t="shared" ca="1" si="410"/>
        <v>1</v>
      </c>
      <c r="T2788" s="78"/>
      <c r="U2788" s="81">
        <f t="shared" ca="1" si="418"/>
        <v>4532.5</v>
      </c>
      <c r="V2788" s="82">
        <f t="shared" ca="1" si="414"/>
        <v>261119.13999999943</v>
      </c>
      <c r="W2788" s="50"/>
      <c r="X2788" s="50"/>
      <c r="Y2788" s="50"/>
      <c r="Z2788" s="50"/>
      <c r="AA2788" s="50"/>
      <c r="AG2788" s="50"/>
      <c r="AH2788" s="50"/>
      <c r="AI2788" s="50"/>
      <c r="AJ2788" s="50"/>
      <c r="AK2788" s="50"/>
      <c r="AL2788" s="50"/>
      <c r="AM2788" s="50"/>
      <c r="AN2788" s="50"/>
      <c r="AO2788" s="50"/>
      <c r="AP2788" s="138" t="str">
        <f>IF(NOT($AS2788=$AS2789),ROW(),"")</f>
        <v/>
      </c>
      <c r="AQ2788" s="20" t="str">
        <f>IF(NOT(AS2788=AS2789),AS2789,"")</f>
        <v/>
      </c>
      <c r="AR2788" s="20" t="str">
        <f>INDEX($AB$15:$AM$15,MATCH($AS2788,$AB$11:$AM$11,0))</f>
        <v>out</v>
      </c>
      <c r="AS2788" s="20" t="str">
        <f>LEFT(AT2788,4)</f>
        <v>2010</v>
      </c>
      <c r="AT2788" s="139" t="str">
        <f>LEFT(B2788,6)</f>
        <v>201011</v>
      </c>
    </row>
    <row r="2789" spans="2:46" x14ac:dyDescent="0.25">
      <c r="B2789" s="11">
        <f>'Market Data'!B2775</f>
        <v>20101119</v>
      </c>
      <c r="C2789" s="2">
        <f>'Market Data'!C2775</f>
        <v>7092.5</v>
      </c>
      <c r="D2789" s="2">
        <f>'Market Data'!D2775</f>
        <v>7108.5</v>
      </c>
      <c r="E2789" s="2">
        <f>'Market Data'!E2775</f>
        <v>7046</v>
      </c>
      <c r="F2789" s="12">
        <f>'Market Data'!F2775</f>
        <v>7099</v>
      </c>
      <c r="H2789" s="151">
        <f t="shared" si="415"/>
        <v>2771</v>
      </c>
      <c r="I2789" s="244">
        <f ca="1">IF($H2789&lt;($J$6+1),"",PFE(OFFSET($F2789,0,0,-$J$6)))</f>
        <v>0.17519452922900697</v>
      </c>
      <c r="J2789" s="19"/>
      <c r="K2789" s="139" t="str">
        <f t="shared" ca="1" si="416"/>
        <v>Long</v>
      </c>
      <c r="L2789" s="243" t="e">
        <f t="shared" ca="1" si="411"/>
        <v>#N/A</v>
      </c>
      <c r="M2789" s="242" t="e">
        <f t="shared" ca="1" si="412"/>
        <v>#N/A</v>
      </c>
      <c r="N2789" s="20"/>
      <c r="O2789" s="74">
        <f t="shared" ca="1" si="417"/>
        <v>1</v>
      </c>
      <c r="P2789" s="75">
        <f t="shared" ca="1" si="409"/>
        <v>0</v>
      </c>
      <c r="Q2789" s="76" t="str">
        <f t="shared" ca="1" si="413"/>
        <v/>
      </c>
      <c r="R2789" s="75"/>
      <c r="S2789" s="77">
        <f t="shared" ca="1" si="410"/>
        <v>1</v>
      </c>
      <c r="T2789" s="78"/>
      <c r="U2789" s="81">
        <f t="shared" ca="1" si="418"/>
        <v>560</v>
      </c>
      <c r="V2789" s="82">
        <f t="shared" ca="1" si="414"/>
        <v>261679.13999999943</v>
      </c>
      <c r="W2789" s="50"/>
      <c r="X2789" s="50"/>
      <c r="Y2789" s="50"/>
      <c r="Z2789" s="50"/>
      <c r="AA2789" s="50"/>
      <c r="AG2789" s="50"/>
      <c r="AH2789" s="50"/>
      <c r="AI2789" s="50"/>
      <c r="AJ2789" s="50"/>
      <c r="AK2789" s="50"/>
      <c r="AL2789" s="50"/>
      <c r="AM2789" s="50"/>
      <c r="AN2789" s="50"/>
      <c r="AO2789" s="50"/>
      <c r="AP2789" s="138" t="str">
        <f>IF(NOT($AS2789=$AS2790),ROW(),"")</f>
        <v/>
      </c>
      <c r="AQ2789" s="20" t="str">
        <f>IF(NOT(AS2789=AS2790),AS2790,"")</f>
        <v/>
      </c>
      <c r="AR2789" s="20" t="str">
        <f>INDEX($AB$15:$AM$15,MATCH($AS2789,$AB$11:$AM$11,0))</f>
        <v>out</v>
      </c>
      <c r="AS2789" s="20" t="str">
        <f>LEFT(AT2789,4)</f>
        <v>2010</v>
      </c>
      <c r="AT2789" s="139" t="str">
        <f>LEFT(B2789,6)</f>
        <v>201011</v>
      </c>
    </row>
    <row r="2790" spans="2:46" x14ac:dyDescent="0.25">
      <c r="B2790" s="11">
        <f>'Market Data'!B2776</f>
        <v>20101122</v>
      </c>
      <c r="C2790" s="2">
        <f>'Market Data'!C2776</f>
        <v>7135</v>
      </c>
      <c r="D2790" s="2">
        <f>'Market Data'!D2776</f>
        <v>7155</v>
      </c>
      <c r="E2790" s="2">
        <f>'Market Data'!E2776</f>
        <v>7044.5</v>
      </c>
      <c r="F2790" s="12">
        <f>'Market Data'!F2776</f>
        <v>7057.5</v>
      </c>
      <c r="H2790" s="151">
        <f t="shared" si="415"/>
        <v>2772</v>
      </c>
      <c r="I2790" s="244">
        <f ca="1">IF($H2790&lt;($J$6+1),"",PFE(OFFSET($F2790,0,0,-$J$6)))</f>
        <v>0.16719950606327724</v>
      </c>
      <c r="J2790" s="19"/>
      <c r="K2790" s="139" t="str">
        <f t="shared" ca="1" si="416"/>
        <v>Long</v>
      </c>
      <c r="L2790" s="243" t="e">
        <f t="shared" ca="1" si="411"/>
        <v>#N/A</v>
      </c>
      <c r="M2790" s="242" t="e">
        <f t="shared" ca="1" si="412"/>
        <v>#N/A</v>
      </c>
      <c r="N2790" s="20"/>
      <c r="O2790" s="74">
        <f t="shared" ca="1" si="417"/>
        <v>1</v>
      </c>
      <c r="P2790" s="75">
        <f t="shared" ca="1" si="409"/>
        <v>0</v>
      </c>
      <c r="Q2790" s="76" t="str">
        <f t="shared" ca="1" si="413"/>
        <v/>
      </c>
      <c r="R2790" s="75"/>
      <c r="S2790" s="77">
        <f t="shared" ca="1" si="410"/>
        <v>1</v>
      </c>
      <c r="T2790" s="78"/>
      <c r="U2790" s="81">
        <f t="shared" ca="1" si="418"/>
        <v>-1452.5</v>
      </c>
      <c r="V2790" s="82">
        <f t="shared" ca="1" si="414"/>
        <v>260226.63999999943</v>
      </c>
      <c r="W2790" s="50"/>
      <c r="X2790" s="50"/>
      <c r="Y2790" s="50"/>
      <c r="Z2790" s="50"/>
      <c r="AA2790" s="50"/>
      <c r="AG2790" s="50"/>
      <c r="AH2790" s="50"/>
      <c r="AI2790" s="50"/>
      <c r="AJ2790" s="50"/>
      <c r="AK2790" s="50"/>
      <c r="AL2790" s="50"/>
      <c r="AM2790" s="50"/>
      <c r="AN2790" s="50"/>
      <c r="AO2790" s="50"/>
      <c r="AP2790" s="138" t="str">
        <f>IF(NOT($AS2790=$AS2791),ROW(),"")</f>
        <v/>
      </c>
      <c r="AQ2790" s="20" t="str">
        <f>IF(NOT(AS2790=AS2791),AS2791,"")</f>
        <v/>
      </c>
      <c r="AR2790" s="20" t="str">
        <f>INDEX($AB$15:$AM$15,MATCH($AS2790,$AB$11:$AM$11,0))</f>
        <v>out</v>
      </c>
      <c r="AS2790" s="20" t="str">
        <f>LEFT(AT2790,4)</f>
        <v>2010</v>
      </c>
      <c r="AT2790" s="139" t="str">
        <f>LEFT(B2790,6)</f>
        <v>201011</v>
      </c>
    </row>
    <row r="2791" spans="2:46" x14ac:dyDescent="0.25">
      <c r="B2791" s="11">
        <f>'Market Data'!B2777</f>
        <v>20101123</v>
      </c>
      <c r="C2791" s="2">
        <f>'Market Data'!C2777</f>
        <v>7049.5</v>
      </c>
      <c r="D2791" s="2">
        <f>'Market Data'!D2777</f>
        <v>7080.5</v>
      </c>
      <c r="E2791" s="2">
        <f>'Market Data'!E2777</f>
        <v>6959</v>
      </c>
      <c r="F2791" s="12">
        <f>'Market Data'!F2777</f>
        <v>6989</v>
      </c>
      <c r="H2791" s="151">
        <f t="shared" si="415"/>
        <v>2773</v>
      </c>
      <c r="I2791" s="244">
        <f ca="1">IF($H2791&lt;($J$6+1),"",PFE(OFFSET($F2791,0,0,-$J$6)))</f>
        <v>0.16990519024663184</v>
      </c>
      <c r="J2791" s="19"/>
      <c r="K2791" s="139" t="str">
        <f t="shared" ca="1" si="416"/>
        <v>Long</v>
      </c>
      <c r="L2791" s="243" t="e">
        <f t="shared" ca="1" si="411"/>
        <v>#N/A</v>
      </c>
      <c r="M2791" s="242" t="e">
        <f t="shared" ca="1" si="412"/>
        <v>#N/A</v>
      </c>
      <c r="N2791" s="20"/>
      <c r="O2791" s="74">
        <f t="shared" ca="1" si="417"/>
        <v>1</v>
      </c>
      <c r="P2791" s="75">
        <f t="shared" ca="1" si="409"/>
        <v>0</v>
      </c>
      <c r="Q2791" s="76" t="str">
        <f t="shared" ca="1" si="413"/>
        <v/>
      </c>
      <c r="R2791" s="75"/>
      <c r="S2791" s="77">
        <f t="shared" ca="1" si="410"/>
        <v>1</v>
      </c>
      <c r="T2791" s="78"/>
      <c r="U2791" s="81">
        <f t="shared" ca="1" si="418"/>
        <v>-2397.5</v>
      </c>
      <c r="V2791" s="82">
        <f t="shared" ca="1" si="414"/>
        <v>257829.13999999943</v>
      </c>
      <c r="W2791" s="50"/>
      <c r="X2791" s="50"/>
      <c r="Y2791" s="50"/>
      <c r="Z2791" s="50"/>
      <c r="AA2791" s="50"/>
      <c r="AG2791" s="50"/>
      <c r="AH2791" s="50"/>
      <c r="AI2791" s="50"/>
      <c r="AJ2791" s="50"/>
      <c r="AK2791" s="50"/>
      <c r="AL2791" s="50"/>
      <c r="AM2791" s="50"/>
      <c r="AN2791" s="50"/>
      <c r="AO2791" s="50"/>
      <c r="AP2791" s="138" t="str">
        <f>IF(NOT($AS2791=$AS2792),ROW(),"")</f>
        <v/>
      </c>
      <c r="AQ2791" s="20" t="str">
        <f>IF(NOT(AS2791=AS2792),AS2792,"")</f>
        <v/>
      </c>
      <c r="AR2791" s="20" t="str">
        <f>INDEX($AB$15:$AM$15,MATCH($AS2791,$AB$11:$AM$11,0))</f>
        <v>out</v>
      </c>
      <c r="AS2791" s="20" t="str">
        <f>LEFT(AT2791,4)</f>
        <v>2010</v>
      </c>
      <c r="AT2791" s="139" t="str">
        <f>LEFT(B2791,6)</f>
        <v>201011</v>
      </c>
    </row>
    <row r="2792" spans="2:46" x14ac:dyDescent="0.25">
      <c r="B2792" s="11">
        <f>'Market Data'!B2778</f>
        <v>20101124</v>
      </c>
      <c r="C2792" s="2">
        <f>'Market Data'!C2778</f>
        <v>6995</v>
      </c>
      <c r="D2792" s="2">
        <f>'Market Data'!D2778</f>
        <v>7090</v>
      </c>
      <c r="E2792" s="2">
        <f>'Market Data'!E2778</f>
        <v>6951</v>
      </c>
      <c r="F2792" s="12">
        <f>'Market Data'!F2778</f>
        <v>7085.5</v>
      </c>
      <c r="H2792" s="151">
        <f t="shared" si="415"/>
        <v>2774</v>
      </c>
      <c r="I2792" s="244">
        <f ca="1">IF($H2792&lt;($J$6+1),"",PFE(OFFSET($F2792,0,0,-$J$6)))</f>
        <v>0.18367773973385879</v>
      </c>
      <c r="J2792" s="19"/>
      <c r="K2792" s="139" t="str">
        <f t="shared" ca="1" si="416"/>
        <v>Long</v>
      </c>
      <c r="L2792" s="243" t="e">
        <f t="shared" ca="1" si="411"/>
        <v>#N/A</v>
      </c>
      <c r="M2792" s="242" t="e">
        <f t="shared" ca="1" si="412"/>
        <v>#N/A</v>
      </c>
      <c r="N2792" s="20"/>
      <c r="O2792" s="74">
        <f t="shared" ca="1" si="417"/>
        <v>1</v>
      </c>
      <c r="P2792" s="75">
        <f t="shared" ca="1" si="409"/>
        <v>0</v>
      </c>
      <c r="Q2792" s="76" t="str">
        <f t="shared" ca="1" si="413"/>
        <v/>
      </c>
      <c r="R2792" s="75"/>
      <c r="S2792" s="77">
        <f t="shared" ca="1" si="410"/>
        <v>1</v>
      </c>
      <c r="T2792" s="78"/>
      <c r="U2792" s="81">
        <f t="shared" ca="1" si="418"/>
        <v>3377.5</v>
      </c>
      <c r="V2792" s="82">
        <f t="shared" ca="1" si="414"/>
        <v>261206.63999999943</v>
      </c>
      <c r="W2792" s="50"/>
      <c r="X2792" s="50"/>
      <c r="Y2792" s="50"/>
      <c r="Z2792" s="50"/>
      <c r="AA2792" s="50"/>
      <c r="AG2792" s="50"/>
      <c r="AH2792" s="50"/>
      <c r="AI2792" s="50"/>
      <c r="AJ2792" s="50"/>
      <c r="AK2792" s="50"/>
      <c r="AL2792" s="50"/>
      <c r="AM2792" s="50"/>
      <c r="AN2792" s="50"/>
      <c r="AO2792" s="50"/>
      <c r="AP2792" s="138" t="str">
        <f>IF(NOT($AS2792=$AS2793),ROW(),"")</f>
        <v/>
      </c>
      <c r="AQ2792" s="20" t="str">
        <f>IF(NOT(AS2792=AS2793),AS2793,"")</f>
        <v/>
      </c>
      <c r="AR2792" s="20" t="str">
        <f>INDEX($AB$15:$AM$15,MATCH($AS2792,$AB$11:$AM$11,0))</f>
        <v>out</v>
      </c>
      <c r="AS2792" s="20" t="str">
        <f>LEFT(AT2792,4)</f>
        <v>2010</v>
      </c>
      <c r="AT2792" s="139" t="str">
        <f>LEFT(B2792,6)</f>
        <v>201011</v>
      </c>
    </row>
    <row r="2793" spans="2:46" x14ac:dyDescent="0.25">
      <c r="B2793" s="11">
        <f>'Market Data'!B2779</f>
        <v>20101125</v>
      </c>
      <c r="C2793" s="2">
        <f>'Market Data'!C2779</f>
        <v>7081</v>
      </c>
      <c r="D2793" s="2">
        <f>'Market Data'!D2779</f>
        <v>7137</v>
      </c>
      <c r="E2793" s="2">
        <f>'Market Data'!E2779</f>
        <v>7072.5</v>
      </c>
      <c r="F2793" s="12">
        <f>'Market Data'!F2779</f>
        <v>7131</v>
      </c>
      <c r="H2793" s="151">
        <f t="shared" si="415"/>
        <v>2775</v>
      </c>
      <c r="I2793" s="244">
        <f ca="1">IF($H2793&lt;($J$6+1),"",PFE(OFFSET($F2793,0,0,-$J$6)))</f>
        <v>0.16411230058394238</v>
      </c>
      <c r="J2793" s="19"/>
      <c r="K2793" s="139" t="str">
        <f t="shared" ca="1" si="416"/>
        <v>Long</v>
      </c>
      <c r="L2793" s="243" t="e">
        <f t="shared" ca="1" si="411"/>
        <v>#N/A</v>
      </c>
      <c r="M2793" s="242" t="e">
        <f t="shared" ca="1" si="412"/>
        <v>#N/A</v>
      </c>
      <c r="N2793" s="20"/>
      <c r="O2793" s="74">
        <f t="shared" ca="1" si="417"/>
        <v>1</v>
      </c>
      <c r="P2793" s="75">
        <f t="shared" ca="1" si="409"/>
        <v>0</v>
      </c>
      <c r="Q2793" s="76" t="str">
        <f t="shared" ca="1" si="413"/>
        <v/>
      </c>
      <c r="R2793" s="75"/>
      <c r="S2793" s="77">
        <f t="shared" ca="1" si="410"/>
        <v>1</v>
      </c>
      <c r="T2793" s="78"/>
      <c r="U2793" s="81">
        <f t="shared" ca="1" si="418"/>
        <v>1592.5</v>
      </c>
      <c r="V2793" s="82">
        <f t="shared" ca="1" si="414"/>
        <v>262799.13999999943</v>
      </c>
      <c r="W2793" s="50"/>
      <c r="X2793" s="50"/>
      <c r="Y2793" s="50"/>
      <c r="Z2793" s="50"/>
      <c r="AA2793" s="50"/>
      <c r="AG2793" s="50"/>
      <c r="AH2793" s="50"/>
      <c r="AI2793" s="50"/>
      <c r="AJ2793" s="50"/>
      <c r="AK2793" s="50"/>
      <c r="AL2793" s="50"/>
      <c r="AM2793" s="50"/>
      <c r="AN2793" s="50"/>
      <c r="AO2793" s="50"/>
      <c r="AP2793" s="138" t="str">
        <f>IF(NOT($AS2793=$AS2794),ROW(),"")</f>
        <v/>
      </c>
      <c r="AQ2793" s="20" t="str">
        <f>IF(NOT(AS2793=AS2794),AS2794,"")</f>
        <v/>
      </c>
      <c r="AR2793" s="20" t="str">
        <f>INDEX($AB$15:$AM$15,MATCH($AS2793,$AB$11:$AM$11,0))</f>
        <v>out</v>
      </c>
      <c r="AS2793" s="20" t="str">
        <f>LEFT(AT2793,4)</f>
        <v>2010</v>
      </c>
      <c r="AT2793" s="139" t="str">
        <f>LEFT(B2793,6)</f>
        <v>201011</v>
      </c>
    </row>
    <row r="2794" spans="2:46" x14ac:dyDescent="0.25">
      <c r="B2794" s="11">
        <f>'Market Data'!B2780</f>
        <v>20101126</v>
      </c>
      <c r="C2794" s="2">
        <f>'Market Data'!C2780</f>
        <v>7097.5</v>
      </c>
      <c r="D2794" s="2">
        <f>'Market Data'!D2780</f>
        <v>7122.5</v>
      </c>
      <c r="E2794" s="2">
        <f>'Market Data'!E2780</f>
        <v>7029</v>
      </c>
      <c r="F2794" s="12">
        <f>'Market Data'!F2780</f>
        <v>7095.5</v>
      </c>
      <c r="H2794" s="151">
        <f t="shared" si="415"/>
        <v>2776</v>
      </c>
      <c r="I2794" s="244">
        <f ca="1">IF($H2794&lt;($J$6+1),"",PFE(OFFSET($F2794,0,0,-$J$6)))</f>
        <v>0.14943586020661562</v>
      </c>
      <c r="J2794" s="19"/>
      <c r="K2794" s="139" t="str">
        <f t="shared" ca="1" si="416"/>
        <v>Long</v>
      </c>
      <c r="L2794" s="243" t="e">
        <f t="shared" ca="1" si="411"/>
        <v>#N/A</v>
      </c>
      <c r="M2794" s="242" t="e">
        <f t="shared" ca="1" si="412"/>
        <v>#N/A</v>
      </c>
      <c r="N2794" s="20"/>
      <c r="O2794" s="74">
        <f t="shared" ca="1" si="417"/>
        <v>1</v>
      </c>
      <c r="P2794" s="75">
        <f t="shared" ca="1" si="409"/>
        <v>0</v>
      </c>
      <c r="Q2794" s="76" t="str">
        <f t="shared" ca="1" si="413"/>
        <v/>
      </c>
      <c r="R2794" s="75"/>
      <c r="S2794" s="77">
        <f t="shared" ca="1" si="410"/>
        <v>1</v>
      </c>
      <c r="T2794" s="78"/>
      <c r="U2794" s="81">
        <f t="shared" ca="1" si="418"/>
        <v>-1242.5</v>
      </c>
      <c r="V2794" s="82">
        <f t="shared" ca="1" si="414"/>
        <v>261556.63999999943</v>
      </c>
      <c r="W2794" s="50"/>
      <c r="X2794" s="50"/>
      <c r="Y2794" s="50"/>
      <c r="Z2794" s="50"/>
      <c r="AA2794" s="50"/>
      <c r="AG2794" s="50"/>
      <c r="AH2794" s="50"/>
      <c r="AI2794" s="50"/>
      <c r="AJ2794" s="50"/>
      <c r="AK2794" s="50"/>
      <c r="AL2794" s="50"/>
      <c r="AM2794" s="50"/>
      <c r="AN2794" s="50"/>
      <c r="AO2794" s="50"/>
      <c r="AP2794" s="138" t="str">
        <f>IF(NOT($AS2794=$AS2795),ROW(),"")</f>
        <v/>
      </c>
      <c r="AQ2794" s="20" t="str">
        <f>IF(NOT(AS2794=AS2795),AS2795,"")</f>
        <v/>
      </c>
      <c r="AR2794" s="20" t="str">
        <f>INDEX($AB$15:$AM$15,MATCH($AS2794,$AB$11:$AM$11,0))</f>
        <v>out</v>
      </c>
      <c r="AS2794" s="20" t="str">
        <f>LEFT(AT2794,4)</f>
        <v>2010</v>
      </c>
      <c r="AT2794" s="139" t="str">
        <f>LEFT(B2794,6)</f>
        <v>201011</v>
      </c>
    </row>
    <row r="2795" spans="2:46" x14ac:dyDescent="0.25">
      <c r="B2795" s="11">
        <f>'Market Data'!B2781</f>
        <v>20101129</v>
      </c>
      <c r="C2795" s="2">
        <f>'Market Data'!C2781</f>
        <v>7109</v>
      </c>
      <c r="D2795" s="2">
        <f>'Market Data'!D2781</f>
        <v>7158</v>
      </c>
      <c r="E2795" s="2">
        <f>'Market Data'!E2781</f>
        <v>6934.5</v>
      </c>
      <c r="F2795" s="12">
        <f>'Market Data'!F2781</f>
        <v>6962</v>
      </c>
      <c r="H2795" s="151">
        <f t="shared" si="415"/>
        <v>2777</v>
      </c>
      <c r="I2795" s="244">
        <f ca="1">IF($H2795&lt;($J$6+1),"",PFE(OFFSET($F2795,0,0,-$J$6)))</f>
        <v>0.10016259268145811</v>
      </c>
      <c r="J2795" s="19"/>
      <c r="K2795" s="139" t="str">
        <f t="shared" ca="1" si="416"/>
        <v>Long</v>
      </c>
      <c r="L2795" s="243" t="e">
        <f t="shared" ca="1" si="411"/>
        <v>#N/A</v>
      </c>
      <c r="M2795" s="242" t="e">
        <f t="shared" ca="1" si="412"/>
        <v>#N/A</v>
      </c>
      <c r="N2795" s="20"/>
      <c r="O2795" s="74">
        <f t="shared" ca="1" si="417"/>
        <v>1</v>
      </c>
      <c r="P2795" s="75">
        <f t="shared" ca="1" si="409"/>
        <v>0</v>
      </c>
      <c r="Q2795" s="76" t="str">
        <f t="shared" ca="1" si="413"/>
        <v/>
      </c>
      <c r="R2795" s="75"/>
      <c r="S2795" s="77">
        <f t="shared" ca="1" si="410"/>
        <v>1</v>
      </c>
      <c r="T2795" s="78"/>
      <c r="U2795" s="81">
        <f t="shared" ca="1" si="418"/>
        <v>-4672.5</v>
      </c>
      <c r="V2795" s="82">
        <f t="shared" ca="1" si="414"/>
        <v>256884.13999999943</v>
      </c>
      <c r="W2795" s="50"/>
      <c r="X2795" s="50"/>
      <c r="Y2795" s="50"/>
      <c r="Z2795" s="50"/>
      <c r="AA2795" s="50"/>
      <c r="AG2795" s="50"/>
      <c r="AH2795" s="50"/>
      <c r="AI2795" s="50"/>
      <c r="AJ2795" s="50"/>
      <c r="AK2795" s="50"/>
      <c r="AL2795" s="50"/>
      <c r="AM2795" s="50"/>
      <c r="AN2795" s="50"/>
      <c r="AO2795" s="50"/>
      <c r="AP2795" s="138" t="str">
        <f>IF(NOT($AS2795=$AS2796),ROW(),"")</f>
        <v/>
      </c>
      <c r="AQ2795" s="20" t="str">
        <f>IF(NOT(AS2795=AS2796),AS2796,"")</f>
        <v/>
      </c>
      <c r="AR2795" s="20" t="str">
        <f>INDEX($AB$15:$AM$15,MATCH($AS2795,$AB$11:$AM$11,0))</f>
        <v>out</v>
      </c>
      <c r="AS2795" s="20" t="str">
        <f>LEFT(AT2795,4)</f>
        <v>2010</v>
      </c>
      <c r="AT2795" s="139" t="str">
        <f>LEFT(B2795,6)</f>
        <v>201011</v>
      </c>
    </row>
    <row r="2796" spans="2:46" x14ac:dyDescent="0.25">
      <c r="B2796" s="11">
        <f>'Market Data'!B2782</f>
        <v>20101130</v>
      </c>
      <c r="C2796" s="2">
        <f>'Market Data'!C2782</f>
        <v>6975.5</v>
      </c>
      <c r="D2796" s="2">
        <f>'Market Data'!D2782</f>
        <v>7014</v>
      </c>
      <c r="E2796" s="2">
        <f>'Market Data'!E2782</f>
        <v>6908</v>
      </c>
      <c r="F2796" s="12">
        <f>'Market Data'!F2782</f>
        <v>6962.5</v>
      </c>
      <c r="H2796" s="151">
        <f t="shared" si="415"/>
        <v>2778</v>
      </c>
      <c r="I2796" s="244">
        <f ca="1">IF($H2796&lt;($J$6+1),"",PFE(OFFSET($F2796,0,0,-$J$6)))</f>
        <v>9.9800210438539885E-2</v>
      </c>
      <c r="J2796" s="19"/>
      <c r="K2796" s="139" t="str">
        <f t="shared" ca="1" si="416"/>
        <v>Long</v>
      </c>
      <c r="L2796" s="243" t="e">
        <f t="shared" ca="1" si="411"/>
        <v>#N/A</v>
      </c>
      <c r="M2796" s="242" t="e">
        <f t="shared" ca="1" si="412"/>
        <v>#N/A</v>
      </c>
      <c r="N2796" s="20"/>
      <c r="O2796" s="74">
        <f t="shared" ca="1" si="417"/>
        <v>1</v>
      </c>
      <c r="P2796" s="75">
        <f t="shared" ca="1" si="409"/>
        <v>0</v>
      </c>
      <c r="Q2796" s="76" t="str">
        <f t="shared" ca="1" si="413"/>
        <v/>
      </c>
      <c r="R2796" s="75"/>
      <c r="S2796" s="77">
        <f t="shared" ca="1" si="410"/>
        <v>1</v>
      </c>
      <c r="T2796" s="78"/>
      <c r="U2796" s="81">
        <f t="shared" ca="1" si="418"/>
        <v>17.5</v>
      </c>
      <c r="V2796" s="82">
        <f t="shared" ca="1" si="414"/>
        <v>256901.63999999943</v>
      </c>
      <c r="W2796" s="50"/>
      <c r="X2796" s="50"/>
      <c r="Y2796" s="50"/>
      <c r="Z2796" s="50"/>
      <c r="AA2796" s="50"/>
      <c r="AG2796" s="50"/>
      <c r="AH2796" s="50"/>
      <c r="AI2796" s="50"/>
      <c r="AJ2796" s="50"/>
      <c r="AK2796" s="50"/>
      <c r="AL2796" s="50"/>
      <c r="AM2796" s="50"/>
      <c r="AN2796" s="50"/>
      <c r="AO2796" s="50"/>
      <c r="AP2796" s="138" t="str">
        <f>IF(NOT($AS2796=$AS2797),ROW(),"")</f>
        <v/>
      </c>
      <c r="AQ2796" s="20" t="str">
        <f>IF(NOT(AS2796=AS2797),AS2797,"")</f>
        <v/>
      </c>
      <c r="AR2796" s="20" t="str">
        <f>INDEX($AB$15:$AM$15,MATCH($AS2796,$AB$11:$AM$11,0))</f>
        <v>out</v>
      </c>
      <c r="AS2796" s="20" t="str">
        <f>LEFT(AT2796,4)</f>
        <v>2010</v>
      </c>
      <c r="AT2796" s="139" t="str">
        <f>LEFT(B2796,6)</f>
        <v>201011</v>
      </c>
    </row>
    <row r="2797" spans="2:46" x14ac:dyDescent="0.25">
      <c r="B2797" s="11">
        <f>'Market Data'!B2783</f>
        <v>20101201</v>
      </c>
      <c r="C2797" s="2">
        <f>'Market Data'!C2783</f>
        <v>6974.5</v>
      </c>
      <c r="D2797" s="2">
        <f>'Market Data'!D2783</f>
        <v>7137</v>
      </c>
      <c r="E2797" s="2">
        <f>'Market Data'!E2783</f>
        <v>6972.5</v>
      </c>
      <c r="F2797" s="12">
        <f>'Market Data'!F2783</f>
        <v>7129.5</v>
      </c>
      <c r="H2797" s="151">
        <f t="shared" si="415"/>
        <v>2779</v>
      </c>
      <c r="I2797" s="244">
        <f ca="1">IF($H2797&lt;($J$6+1),"",PFE(OFFSET($F2797,0,0,-$J$6)))</f>
        <v>0.15679918223368336</v>
      </c>
      <c r="J2797" s="19"/>
      <c r="K2797" s="139" t="str">
        <f t="shared" ca="1" si="416"/>
        <v>Long</v>
      </c>
      <c r="L2797" s="243" t="e">
        <f t="shared" ca="1" si="411"/>
        <v>#N/A</v>
      </c>
      <c r="M2797" s="242" t="e">
        <f t="shared" ca="1" si="412"/>
        <v>#N/A</v>
      </c>
      <c r="N2797" s="20"/>
      <c r="O2797" s="74">
        <f t="shared" ca="1" si="417"/>
        <v>1</v>
      </c>
      <c r="P2797" s="75">
        <f t="shared" ca="1" si="409"/>
        <v>0</v>
      </c>
      <c r="Q2797" s="76" t="str">
        <f t="shared" ca="1" si="413"/>
        <v/>
      </c>
      <c r="R2797" s="75"/>
      <c r="S2797" s="77">
        <f t="shared" ca="1" si="410"/>
        <v>1</v>
      </c>
      <c r="T2797" s="78"/>
      <c r="U2797" s="81">
        <f t="shared" ca="1" si="418"/>
        <v>5845</v>
      </c>
      <c r="V2797" s="82">
        <f t="shared" ca="1" si="414"/>
        <v>262746.63999999943</v>
      </c>
      <c r="W2797" s="50"/>
      <c r="X2797" s="50"/>
      <c r="Y2797" s="50"/>
      <c r="Z2797" s="50"/>
      <c r="AA2797" s="50"/>
      <c r="AG2797" s="50"/>
      <c r="AH2797" s="50"/>
      <c r="AI2797" s="50"/>
      <c r="AJ2797" s="50"/>
      <c r="AK2797" s="50"/>
      <c r="AL2797" s="50"/>
      <c r="AM2797" s="50"/>
      <c r="AN2797" s="50"/>
      <c r="AO2797" s="50"/>
      <c r="AP2797" s="138" t="str">
        <f>IF(NOT($AS2797=$AS2798),ROW(),"")</f>
        <v/>
      </c>
      <c r="AQ2797" s="20" t="str">
        <f>IF(NOT(AS2797=AS2798),AS2798,"")</f>
        <v/>
      </c>
      <c r="AR2797" s="20" t="str">
        <f>INDEX($AB$15:$AM$15,MATCH($AS2797,$AB$11:$AM$11,0))</f>
        <v>out</v>
      </c>
      <c r="AS2797" s="20" t="str">
        <f>LEFT(AT2797,4)</f>
        <v>2010</v>
      </c>
      <c r="AT2797" s="139" t="str">
        <f>LEFT(B2797,6)</f>
        <v>201012</v>
      </c>
    </row>
    <row r="2798" spans="2:46" x14ac:dyDescent="0.25">
      <c r="B2798" s="11">
        <f>'Market Data'!B2784</f>
        <v>20101202</v>
      </c>
      <c r="C2798" s="2">
        <f>'Market Data'!C2784</f>
        <v>7123.5</v>
      </c>
      <c r="D2798" s="2">
        <f>'Market Data'!D2784</f>
        <v>7213.5</v>
      </c>
      <c r="E2798" s="2">
        <f>'Market Data'!E2784</f>
        <v>7090.5</v>
      </c>
      <c r="F2798" s="12">
        <f>'Market Data'!F2784</f>
        <v>7198</v>
      </c>
      <c r="H2798" s="151">
        <f t="shared" si="415"/>
        <v>2780</v>
      </c>
      <c r="I2798" s="244">
        <f ca="1">IF($H2798&lt;($J$6+1),"",PFE(OFFSET($F2798,0,0,-$J$6)))</f>
        <v>0.15581822735637463</v>
      </c>
      <c r="J2798" s="19"/>
      <c r="K2798" s="139" t="str">
        <f t="shared" ca="1" si="416"/>
        <v>Long</v>
      </c>
      <c r="L2798" s="243" t="e">
        <f t="shared" ca="1" si="411"/>
        <v>#N/A</v>
      </c>
      <c r="M2798" s="242" t="e">
        <f t="shared" ca="1" si="412"/>
        <v>#N/A</v>
      </c>
      <c r="N2798" s="20"/>
      <c r="O2798" s="74">
        <f t="shared" ca="1" si="417"/>
        <v>1</v>
      </c>
      <c r="P2798" s="75">
        <f t="shared" ca="1" si="409"/>
        <v>0</v>
      </c>
      <c r="Q2798" s="76" t="str">
        <f t="shared" ca="1" si="413"/>
        <v/>
      </c>
      <c r="R2798" s="75"/>
      <c r="S2798" s="77">
        <f t="shared" ca="1" si="410"/>
        <v>1</v>
      </c>
      <c r="T2798" s="78"/>
      <c r="U2798" s="81">
        <f t="shared" ca="1" si="418"/>
        <v>2397.5</v>
      </c>
      <c r="V2798" s="82">
        <f t="shared" ca="1" si="414"/>
        <v>265144.13999999943</v>
      </c>
      <c r="W2798" s="50"/>
      <c r="X2798" s="50"/>
      <c r="Y2798" s="50"/>
      <c r="Z2798" s="50"/>
      <c r="AA2798" s="50"/>
      <c r="AG2798" s="50"/>
      <c r="AH2798" s="50"/>
      <c r="AI2798" s="50"/>
      <c r="AJ2798" s="50"/>
      <c r="AK2798" s="50"/>
      <c r="AL2798" s="50"/>
      <c r="AM2798" s="50"/>
      <c r="AN2798" s="50"/>
      <c r="AO2798" s="50"/>
      <c r="AP2798" s="138" t="str">
        <f>IF(NOT($AS2798=$AS2799),ROW(),"")</f>
        <v/>
      </c>
      <c r="AQ2798" s="20" t="str">
        <f>IF(NOT(AS2798=AS2799),AS2799,"")</f>
        <v/>
      </c>
      <c r="AR2798" s="20" t="str">
        <f>INDEX($AB$15:$AM$15,MATCH($AS2798,$AB$11:$AM$11,0))</f>
        <v>out</v>
      </c>
      <c r="AS2798" s="20" t="str">
        <f>LEFT(AT2798,4)</f>
        <v>2010</v>
      </c>
      <c r="AT2798" s="139" t="str">
        <f>LEFT(B2798,6)</f>
        <v>201012</v>
      </c>
    </row>
    <row r="2799" spans="2:46" x14ac:dyDescent="0.25">
      <c r="B2799" s="11">
        <f>'Market Data'!B2785</f>
        <v>20101203</v>
      </c>
      <c r="C2799" s="2">
        <f>'Market Data'!C2785</f>
        <v>7203.5</v>
      </c>
      <c r="D2799" s="2">
        <f>'Market Data'!D2785</f>
        <v>7227.5</v>
      </c>
      <c r="E2799" s="2">
        <f>'Market Data'!E2785</f>
        <v>7164</v>
      </c>
      <c r="F2799" s="12">
        <f>'Market Data'!F2785</f>
        <v>7197.5</v>
      </c>
      <c r="H2799" s="151">
        <f t="shared" si="415"/>
        <v>2781</v>
      </c>
      <c r="I2799" s="244">
        <f ca="1">IF($H2799&lt;($J$6+1),"",PFE(OFFSET($F2799,0,0,-$J$6)))</f>
        <v>0.17407429302314459</v>
      </c>
      <c r="J2799" s="19"/>
      <c r="K2799" s="139" t="str">
        <f t="shared" ca="1" si="416"/>
        <v>Long</v>
      </c>
      <c r="L2799" s="243" t="e">
        <f t="shared" ca="1" si="411"/>
        <v>#N/A</v>
      </c>
      <c r="M2799" s="242" t="e">
        <f t="shared" ca="1" si="412"/>
        <v>#N/A</v>
      </c>
      <c r="N2799" s="20"/>
      <c r="O2799" s="74">
        <f t="shared" ca="1" si="417"/>
        <v>1</v>
      </c>
      <c r="P2799" s="75">
        <f t="shared" ca="1" si="409"/>
        <v>0</v>
      </c>
      <c r="Q2799" s="76" t="str">
        <f t="shared" ca="1" si="413"/>
        <v/>
      </c>
      <c r="R2799" s="75"/>
      <c r="S2799" s="77">
        <f t="shared" ca="1" si="410"/>
        <v>1</v>
      </c>
      <c r="T2799" s="78"/>
      <c r="U2799" s="81">
        <f t="shared" ca="1" si="418"/>
        <v>-17.5</v>
      </c>
      <c r="V2799" s="82">
        <f t="shared" ca="1" si="414"/>
        <v>265126.63999999943</v>
      </c>
      <c r="W2799" s="50"/>
      <c r="X2799" s="50"/>
      <c r="Y2799" s="50"/>
      <c r="Z2799" s="50"/>
      <c r="AA2799" s="50"/>
      <c r="AG2799" s="50"/>
      <c r="AH2799" s="50"/>
      <c r="AI2799" s="50"/>
      <c r="AJ2799" s="50"/>
      <c r="AK2799" s="50"/>
      <c r="AL2799" s="50"/>
      <c r="AM2799" s="50"/>
      <c r="AN2799" s="50"/>
      <c r="AO2799" s="50"/>
      <c r="AP2799" s="138" t="str">
        <f>IF(NOT($AS2799=$AS2800),ROW(),"")</f>
        <v/>
      </c>
      <c r="AQ2799" s="20" t="str">
        <f>IF(NOT(AS2799=AS2800),AS2800,"")</f>
        <v/>
      </c>
      <c r="AR2799" s="20" t="str">
        <f>INDEX($AB$15:$AM$15,MATCH($AS2799,$AB$11:$AM$11,0))</f>
        <v>out</v>
      </c>
      <c r="AS2799" s="20" t="str">
        <f>LEFT(AT2799,4)</f>
        <v>2010</v>
      </c>
      <c r="AT2799" s="139" t="str">
        <f>LEFT(B2799,6)</f>
        <v>201012</v>
      </c>
    </row>
    <row r="2800" spans="2:46" x14ac:dyDescent="0.25">
      <c r="B2800" s="11">
        <f>'Market Data'!B2786</f>
        <v>20101206</v>
      </c>
      <c r="C2800" s="2">
        <f>'Market Data'!C2786</f>
        <v>7216.5</v>
      </c>
      <c r="D2800" s="2">
        <f>'Market Data'!D2786</f>
        <v>7226.5</v>
      </c>
      <c r="E2800" s="2">
        <f>'Market Data'!E2786</f>
        <v>7175</v>
      </c>
      <c r="F2800" s="12">
        <f>'Market Data'!F2786</f>
        <v>7204.5</v>
      </c>
      <c r="H2800" s="151">
        <f t="shared" si="415"/>
        <v>2782</v>
      </c>
      <c r="I2800" s="244">
        <f ca="1">IF($H2800&lt;($J$6+1),"",PFE(OFFSET($F2800,0,0,-$J$6)))</f>
        <v>0.21982395504423743</v>
      </c>
      <c r="J2800" s="19"/>
      <c r="K2800" s="139" t="str">
        <f t="shared" ca="1" si="416"/>
        <v>Long</v>
      </c>
      <c r="L2800" s="243" t="e">
        <f t="shared" ca="1" si="411"/>
        <v>#N/A</v>
      </c>
      <c r="M2800" s="242" t="e">
        <f t="shared" ca="1" si="412"/>
        <v>#N/A</v>
      </c>
      <c r="N2800" s="20"/>
      <c r="O2800" s="74">
        <f t="shared" ca="1" si="417"/>
        <v>1</v>
      </c>
      <c r="P2800" s="75">
        <f t="shared" ca="1" si="409"/>
        <v>0</v>
      </c>
      <c r="Q2800" s="76" t="str">
        <f t="shared" ca="1" si="413"/>
        <v/>
      </c>
      <c r="R2800" s="75"/>
      <c r="S2800" s="77">
        <f t="shared" ca="1" si="410"/>
        <v>1</v>
      </c>
      <c r="T2800" s="78"/>
      <c r="U2800" s="81">
        <f t="shared" ca="1" si="418"/>
        <v>245</v>
      </c>
      <c r="V2800" s="82">
        <f t="shared" ca="1" si="414"/>
        <v>265371.63999999943</v>
      </c>
      <c r="W2800" s="50"/>
      <c r="X2800" s="50"/>
      <c r="Y2800" s="50"/>
      <c r="Z2800" s="50"/>
      <c r="AA2800" s="50"/>
      <c r="AG2800" s="50"/>
      <c r="AH2800" s="50"/>
      <c r="AI2800" s="50"/>
      <c r="AJ2800" s="50"/>
      <c r="AK2800" s="50"/>
      <c r="AL2800" s="50"/>
      <c r="AM2800" s="50"/>
      <c r="AN2800" s="50"/>
      <c r="AO2800" s="50"/>
      <c r="AP2800" s="138" t="str">
        <f>IF(NOT($AS2800=$AS2801),ROW(),"")</f>
        <v/>
      </c>
      <c r="AQ2800" s="20" t="str">
        <f>IF(NOT(AS2800=AS2801),AS2801,"")</f>
        <v/>
      </c>
      <c r="AR2800" s="20" t="str">
        <f>INDEX($AB$15:$AM$15,MATCH($AS2800,$AB$11:$AM$11,0))</f>
        <v>out</v>
      </c>
      <c r="AS2800" s="20" t="str">
        <f>LEFT(AT2800,4)</f>
        <v>2010</v>
      </c>
      <c r="AT2800" s="139" t="str">
        <f>LEFT(B2800,6)</f>
        <v>201012</v>
      </c>
    </row>
    <row r="2801" spans="2:46" x14ac:dyDescent="0.25">
      <c r="B2801" s="11">
        <f>'Market Data'!B2787</f>
        <v>20101207</v>
      </c>
      <c r="C2801" s="2">
        <f>'Market Data'!C2787</f>
        <v>7222</v>
      </c>
      <c r="D2801" s="2">
        <f>'Market Data'!D2787</f>
        <v>7291</v>
      </c>
      <c r="E2801" s="2">
        <f>'Market Data'!E2787</f>
        <v>7210</v>
      </c>
      <c r="F2801" s="12">
        <f>'Market Data'!F2787</f>
        <v>7260</v>
      </c>
      <c r="H2801" s="151">
        <f t="shared" si="415"/>
        <v>2783</v>
      </c>
      <c r="I2801" s="244">
        <f ca="1">IF($H2801&lt;($J$6+1),"",PFE(OFFSET($F2801,0,0,-$J$6)))</f>
        <v>0.23716448236764226</v>
      </c>
      <c r="J2801" s="19"/>
      <c r="K2801" s="139" t="str">
        <f t="shared" ca="1" si="416"/>
        <v>Long</v>
      </c>
      <c r="L2801" s="243" t="e">
        <f t="shared" ca="1" si="411"/>
        <v>#N/A</v>
      </c>
      <c r="M2801" s="242" t="e">
        <f t="shared" ca="1" si="412"/>
        <v>#N/A</v>
      </c>
      <c r="N2801" s="20"/>
      <c r="O2801" s="74">
        <f t="shared" ca="1" si="417"/>
        <v>1</v>
      </c>
      <c r="P2801" s="75">
        <f t="shared" ca="1" si="409"/>
        <v>0</v>
      </c>
      <c r="Q2801" s="76" t="str">
        <f t="shared" ca="1" si="413"/>
        <v/>
      </c>
      <c r="R2801" s="75"/>
      <c r="S2801" s="77">
        <f t="shared" ca="1" si="410"/>
        <v>1</v>
      </c>
      <c r="T2801" s="78"/>
      <c r="U2801" s="81">
        <f t="shared" ca="1" si="418"/>
        <v>1942.5</v>
      </c>
      <c r="V2801" s="82">
        <f t="shared" ca="1" si="414"/>
        <v>267314.13999999943</v>
      </c>
      <c r="W2801" s="50"/>
      <c r="X2801" s="50"/>
      <c r="Y2801" s="50"/>
      <c r="Z2801" s="50"/>
      <c r="AA2801" s="50"/>
      <c r="AG2801" s="50"/>
      <c r="AH2801" s="50"/>
      <c r="AI2801" s="50"/>
      <c r="AJ2801" s="50"/>
      <c r="AK2801" s="50"/>
      <c r="AL2801" s="50"/>
      <c r="AM2801" s="50"/>
      <c r="AN2801" s="50"/>
      <c r="AO2801" s="50"/>
      <c r="AP2801" s="138" t="str">
        <f>IF(NOT($AS2801=$AS2802),ROW(),"")</f>
        <v/>
      </c>
      <c r="AQ2801" s="20" t="str">
        <f>IF(NOT(AS2801=AS2802),AS2802,"")</f>
        <v/>
      </c>
      <c r="AR2801" s="20" t="str">
        <f>INDEX($AB$15:$AM$15,MATCH($AS2801,$AB$11:$AM$11,0))</f>
        <v>out</v>
      </c>
      <c r="AS2801" s="20" t="str">
        <f>LEFT(AT2801,4)</f>
        <v>2010</v>
      </c>
      <c r="AT2801" s="139" t="str">
        <f>LEFT(B2801,6)</f>
        <v>201012</v>
      </c>
    </row>
    <row r="2802" spans="2:46" x14ac:dyDescent="0.25">
      <c r="B2802" s="11">
        <f>'Market Data'!B2788</f>
        <v>20101208</v>
      </c>
      <c r="C2802" s="2">
        <f>'Market Data'!C2788</f>
        <v>7229</v>
      </c>
      <c r="D2802" s="2">
        <f>'Market Data'!D2788</f>
        <v>7262</v>
      </c>
      <c r="E2802" s="2">
        <f>'Market Data'!E2788</f>
        <v>7204.5</v>
      </c>
      <c r="F2802" s="12">
        <f>'Market Data'!F2788</f>
        <v>7223</v>
      </c>
      <c r="H2802" s="151">
        <f t="shared" si="415"/>
        <v>2784</v>
      </c>
      <c r="I2802" s="244">
        <f ca="1">IF($H2802&lt;($J$6+1),"",PFE(OFFSET($F2802,0,0,-$J$6)))</f>
        <v>0.22966055692726092</v>
      </c>
      <c r="J2802" s="19"/>
      <c r="K2802" s="139" t="str">
        <f t="shared" ca="1" si="416"/>
        <v>Long</v>
      </c>
      <c r="L2802" s="243" t="e">
        <f t="shared" ca="1" si="411"/>
        <v>#N/A</v>
      </c>
      <c r="M2802" s="242" t="e">
        <f t="shared" ca="1" si="412"/>
        <v>#N/A</v>
      </c>
      <c r="N2802" s="20"/>
      <c r="O2802" s="74">
        <f t="shared" ca="1" si="417"/>
        <v>1</v>
      </c>
      <c r="P2802" s="75">
        <f t="shared" ca="1" si="409"/>
        <v>0</v>
      </c>
      <c r="Q2802" s="76" t="str">
        <f t="shared" ca="1" si="413"/>
        <v/>
      </c>
      <c r="R2802" s="75"/>
      <c r="S2802" s="77">
        <f t="shared" ca="1" si="410"/>
        <v>1</v>
      </c>
      <c r="T2802" s="78"/>
      <c r="U2802" s="81">
        <f t="shared" ca="1" si="418"/>
        <v>-1295</v>
      </c>
      <c r="V2802" s="82">
        <f t="shared" ca="1" si="414"/>
        <v>266019.13999999943</v>
      </c>
      <c r="W2802" s="50"/>
      <c r="X2802" s="50"/>
      <c r="Y2802" s="50"/>
      <c r="Z2802" s="50"/>
      <c r="AA2802" s="50"/>
      <c r="AG2802" s="50"/>
      <c r="AH2802" s="50"/>
      <c r="AI2802" s="50"/>
      <c r="AJ2802" s="50"/>
      <c r="AK2802" s="50"/>
      <c r="AL2802" s="50"/>
      <c r="AM2802" s="50"/>
      <c r="AN2802" s="50"/>
      <c r="AO2802" s="50"/>
      <c r="AP2802" s="138" t="str">
        <f>IF(NOT($AS2802=$AS2803),ROW(),"")</f>
        <v/>
      </c>
      <c r="AQ2802" s="20" t="str">
        <f>IF(NOT(AS2802=AS2803),AS2803,"")</f>
        <v/>
      </c>
      <c r="AR2802" s="20" t="str">
        <f>INDEX($AB$15:$AM$15,MATCH($AS2802,$AB$11:$AM$11,0))</f>
        <v>out</v>
      </c>
      <c r="AS2802" s="20" t="str">
        <f>LEFT(AT2802,4)</f>
        <v>2010</v>
      </c>
      <c r="AT2802" s="139" t="str">
        <f>LEFT(B2802,6)</f>
        <v>201012</v>
      </c>
    </row>
    <row r="2803" spans="2:46" x14ac:dyDescent="0.25">
      <c r="B2803" s="11">
        <f>'Market Data'!B2789</f>
        <v>20101209</v>
      </c>
      <c r="C2803" s="2">
        <f>'Market Data'!C2789</f>
        <v>7258</v>
      </c>
      <c r="D2803" s="2">
        <f>'Market Data'!D2789</f>
        <v>7276.5</v>
      </c>
      <c r="E2803" s="2">
        <f>'Market Data'!E2789</f>
        <v>7194</v>
      </c>
      <c r="F2803" s="12">
        <f>'Market Data'!F2789</f>
        <v>7214</v>
      </c>
      <c r="H2803" s="151">
        <f t="shared" si="415"/>
        <v>2785</v>
      </c>
      <c r="I2803" s="244">
        <f ca="1">IF($H2803&lt;($J$6+1),"",PFE(OFFSET($F2803,0,0,-$J$6)))</f>
        <v>0.22751806847535694</v>
      </c>
      <c r="J2803" s="19"/>
      <c r="K2803" s="139" t="str">
        <f t="shared" ca="1" si="416"/>
        <v>Long</v>
      </c>
      <c r="L2803" s="243" t="e">
        <f t="shared" ca="1" si="411"/>
        <v>#N/A</v>
      </c>
      <c r="M2803" s="242" t="e">
        <f t="shared" ca="1" si="412"/>
        <v>#N/A</v>
      </c>
      <c r="N2803" s="20"/>
      <c r="O2803" s="74">
        <f t="shared" ca="1" si="417"/>
        <v>1</v>
      </c>
      <c r="P2803" s="75">
        <f t="shared" ca="1" si="409"/>
        <v>0</v>
      </c>
      <c r="Q2803" s="76" t="str">
        <f t="shared" ca="1" si="413"/>
        <v/>
      </c>
      <c r="R2803" s="75"/>
      <c r="S2803" s="77">
        <f t="shared" ca="1" si="410"/>
        <v>1</v>
      </c>
      <c r="T2803" s="78"/>
      <c r="U2803" s="81">
        <f t="shared" ca="1" si="418"/>
        <v>-315</v>
      </c>
      <c r="V2803" s="82">
        <f t="shared" ca="1" si="414"/>
        <v>265704.13999999943</v>
      </c>
      <c r="W2803" s="50"/>
      <c r="X2803" s="50"/>
      <c r="Y2803" s="50"/>
      <c r="Z2803" s="50"/>
      <c r="AA2803" s="50"/>
      <c r="AG2803" s="50"/>
      <c r="AH2803" s="50"/>
      <c r="AI2803" s="50"/>
      <c r="AJ2803" s="50"/>
      <c r="AK2803" s="50"/>
      <c r="AL2803" s="50"/>
      <c r="AM2803" s="50"/>
      <c r="AN2803" s="50"/>
      <c r="AO2803" s="50"/>
      <c r="AP2803" s="138" t="str">
        <f>IF(NOT($AS2803=$AS2804),ROW(),"")</f>
        <v/>
      </c>
      <c r="AQ2803" s="20" t="str">
        <f>IF(NOT(AS2803=AS2804),AS2804,"")</f>
        <v/>
      </c>
      <c r="AR2803" s="20" t="str">
        <f>INDEX($AB$15:$AM$15,MATCH($AS2803,$AB$11:$AM$11,0))</f>
        <v>out</v>
      </c>
      <c r="AS2803" s="20" t="str">
        <f>LEFT(AT2803,4)</f>
        <v>2010</v>
      </c>
      <c r="AT2803" s="139" t="str">
        <f>LEFT(B2803,6)</f>
        <v>201012</v>
      </c>
    </row>
    <row r="2804" spans="2:46" x14ac:dyDescent="0.25">
      <c r="B2804" s="11">
        <f>'Market Data'!B2790</f>
        <v>20101210</v>
      </c>
      <c r="C2804" s="2">
        <f>'Market Data'!C2790</f>
        <v>7252.5</v>
      </c>
      <c r="D2804" s="2">
        <f>'Market Data'!D2790</f>
        <v>7267.5</v>
      </c>
      <c r="E2804" s="2">
        <f>'Market Data'!E2790</f>
        <v>7221.5</v>
      </c>
      <c r="F2804" s="12">
        <f>'Market Data'!F2790</f>
        <v>7258.5</v>
      </c>
      <c r="H2804" s="151">
        <f t="shared" si="415"/>
        <v>2786</v>
      </c>
      <c r="I2804" s="244">
        <f ca="1">IF($H2804&lt;($J$6+1),"",PFE(OFFSET($F2804,0,0,-$J$6)))</f>
        <v>0.21966323403354029</v>
      </c>
      <c r="J2804" s="19"/>
      <c r="K2804" s="139" t="str">
        <f t="shared" ca="1" si="416"/>
        <v>Long</v>
      </c>
      <c r="L2804" s="243" t="e">
        <f t="shared" ca="1" si="411"/>
        <v>#N/A</v>
      </c>
      <c r="M2804" s="242" t="e">
        <f t="shared" ca="1" si="412"/>
        <v>#N/A</v>
      </c>
      <c r="N2804" s="20"/>
      <c r="O2804" s="74">
        <f t="shared" ca="1" si="417"/>
        <v>1</v>
      </c>
      <c r="P2804" s="75">
        <f t="shared" ca="1" si="409"/>
        <v>0</v>
      </c>
      <c r="Q2804" s="76" t="str">
        <f t="shared" ca="1" si="413"/>
        <v/>
      </c>
      <c r="R2804" s="75"/>
      <c r="S2804" s="77">
        <f t="shared" ca="1" si="410"/>
        <v>1</v>
      </c>
      <c r="T2804" s="78"/>
      <c r="U2804" s="81">
        <f t="shared" ca="1" si="418"/>
        <v>1557.5</v>
      </c>
      <c r="V2804" s="82">
        <f t="shared" ca="1" si="414"/>
        <v>267261.63999999943</v>
      </c>
      <c r="W2804" s="50"/>
      <c r="X2804" s="50"/>
      <c r="Y2804" s="50"/>
      <c r="Z2804" s="50"/>
      <c r="AA2804" s="50"/>
      <c r="AG2804" s="50"/>
      <c r="AH2804" s="50"/>
      <c r="AI2804" s="50"/>
      <c r="AJ2804" s="50"/>
      <c r="AK2804" s="50"/>
      <c r="AL2804" s="50"/>
      <c r="AM2804" s="50"/>
      <c r="AN2804" s="50"/>
      <c r="AO2804" s="50"/>
      <c r="AP2804" s="138" t="str">
        <f>IF(NOT($AS2804=$AS2805),ROW(),"")</f>
        <v/>
      </c>
      <c r="AQ2804" s="20" t="str">
        <f>IF(NOT(AS2804=AS2805),AS2805,"")</f>
        <v/>
      </c>
      <c r="AR2804" s="20" t="str">
        <f>INDEX($AB$15:$AM$15,MATCH($AS2804,$AB$11:$AM$11,0))</f>
        <v>out</v>
      </c>
      <c r="AS2804" s="20" t="str">
        <f>LEFT(AT2804,4)</f>
        <v>2010</v>
      </c>
      <c r="AT2804" s="139" t="str">
        <f>LEFT(B2804,6)</f>
        <v>201012</v>
      </c>
    </row>
    <row r="2805" spans="2:46" x14ac:dyDescent="0.25">
      <c r="B2805" s="11">
        <f>'Market Data'!B2791</f>
        <v>20101213</v>
      </c>
      <c r="C2805" s="2">
        <f>'Market Data'!C2791</f>
        <v>7260.5</v>
      </c>
      <c r="D2805" s="2">
        <f>'Market Data'!D2791</f>
        <v>7293.5</v>
      </c>
      <c r="E2805" s="2">
        <f>'Market Data'!E2791</f>
        <v>7260.5</v>
      </c>
      <c r="F2805" s="12">
        <f>'Market Data'!F2791</f>
        <v>7278.5</v>
      </c>
      <c r="H2805" s="151">
        <f t="shared" si="415"/>
        <v>2787</v>
      </c>
      <c r="I2805" s="244">
        <f ca="1">IF($H2805&lt;($J$6+1),"",PFE(OFFSET($F2805,0,0,-$J$6)))</f>
        <v>0.22368590050634232</v>
      </c>
      <c r="J2805" s="19"/>
      <c r="K2805" s="139" t="str">
        <f t="shared" ca="1" si="416"/>
        <v>Long</v>
      </c>
      <c r="L2805" s="243" t="e">
        <f t="shared" ca="1" si="411"/>
        <v>#N/A</v>
      </c>
      <c r="M2805" s="242" t="e">
        <f t="shared" ca="1" si="412"/>
        <v>#N/A</v>
      </c>
      <c r="N2805" s="20"/>
      <c r="O2805" s="74">
        <f t="shared" ca="1" si="417"/>
        <v>1</v>
      </c>
      <c r="P2805" s="75">
        <f t="shared" ca="1" si="409"/>
        <v>0</v>
      </c>
      <c r="Q2805" s="76" t="str">
        <f t="shared" ca="1" si="413"/>
        <v/>
      </c>
      <c r="R2805" s="75"/>
      <c r="S2805" s="77">
        <f t="shared" ca="1" si="410"/>
        <v>1</v>
      </c>
      <c r="T2805" s="78"/>
      <c r="U2805" s="81">
        <f t="shared" ca="1" si="418"/>
        <v>700</v>
      </c>
      <c r="V2805" s="82">
        <f t="shared" ca="1" si="414"/>
        <v>267961.63999999943</v>
      </c>
      <c r="W2805" s="50"/>
      <c r="X2805" s="50"/>
      <c r="Y2805" s="50"/>
      <c r="Z2805" s="50"/>
      <c r="AA2805" s="50"/>
      <c r="AG2805" s="50"/>
      <c r="AH2805" s="50"/>
      <c r="AI2805" s="50"/>
      <c r="AJ2805" s="50"/>
      <c r="AK2805" s="50"/>
      <c r="AL2805" s="50"/>
      <c r="AM2805" s="50"/>
      <c r="AN2805" s="50"/>
      <c r="AO2805" s="50"/>
      <c r="AP2805" s="138" t="str">
        <f>IF(NOT($AS2805=$AS2806),ROW(),"")</f>
        <v/>
      </c>
      <c r="AQ2805" s="20" t="str">
        <f>IF(NOT(AS2805=AS2806),AS2806,"")</f>
        <v/>
      </c>
      <c r="AR2805" s="20" t="str">
        <f>INDEX($AB$15:$AM$15,MATCH($AS2805,$AB$11:$AM$11,0))</f>
        <v>out</v>
      </c>
      <c r="AS2805" s="20" t="str">
        <f>LEFT(AT2805,4)</f>
        <v>2010</v>
      </c>
      <c r="AT2805" s="139" t="str">
        <f>LEFT(B2805,6)</f>
        <v>201012</v>
      </c>
    </row>
    <row r="2806" spans="2:46" x14ac:dyDescent="0.25">
      <c r="B2806" s="11">
        <f>'Market Data'!B2792</f>
        <v>20101214</v>
      </c>
      <c r="C2806" s="2">
        <f>'Market Data'!C2792</f>
        <v>7270</v>
      </c>
      <c r="D2806" s="2">
        <f>'Market Data'!D2792</f>
        <v>7285.5</v>
      </c>
      <c r="E2806" s="2">
        <f>'Market Data'!E2792</f>
        <v>7259.5</v>
      </c>
      <c r="F2806" s="12">
        <f>'Market Data'!F2792</f>
        <v>7280</v>
      </c>
      <c r="H2806" s="151">
        <f t="shared" si="415"/>
        <v>2788</v>
      </c>
      <c r="I2806" s="244">
        <f ca="1">IF($H2806&lt;($J$6+1),"",PFE(OFFSET($F2806,0,0,-$J$6)))</f>
        <v>0.26876881101613226</v>
      </c>
      <c r="J2806" s="19"/>
      <c r="K2806" s="139" t="str">
        <f t="shared" ca="1" si="416"/>
        <v>Long</v>
      </c>
      <c r="L2806" s="243" t="e">
        <f t="shared" ca="1" si="411"/>
        <v>#N/A</v>
      </c>
      <c r="M2806" s="242" t="e">
        <f t="shared" ca="1" si="412"/>
        <v>#N/A</v>
      </c>
      <c r="N2806" s="20"/>
      <c r="O2806" s="74">
        <f t="shared" ca="1" si="417"/>
        <v>1</v>
      </c>
      <c r="P2806" s="75">
        <f t="shared" ca="1" si="409"/>
        <v>0</v>
      </c>
      <c r="Q2806" s="76" t="str">
        <f t="shared" ca="1" si="413"/>
        <v/>
      </c>
      <c r="R2806" s="75"/>
      <c r="S2806" s="77">
        <f t="shared" ca="1" si="410"/>
        <v>1</v>
      </c>
      <c r="T2806" s="78"/>
      <c r="U2806" s="81">
        <f t="shared" ca="1" si="418"/>
        <v>52.5</v>
      </c>
      <c r="V2806" s="82">
        <f t="shared" ca="1" si="414"/>
        <v>268014.13999999943</v>
      </c>
      <c r="W2806" s="50"/>
      <c r="X2806" s="50"/>
      <c r="Y2806" s="50"/>
      <c r="Z2806" s="50"/>
      <c r="AA2806" s="50"/>
      <c r="AG2806" s="50"/>
      <c r="AH2806" s="50"/>
      <c r="AI2806" s="50"/>
      <c r="AJ2806" s="50"/>
      <c r="AK2806" s="50"/>
      <c r="AL2806" s="50"/>
      <c r="AM2806" s="50"/>
      <c r="AN2806" s="50"/>
      <c r="AO2806" s="50"/>
      <c r="AP2806" s="138" t="str">
        <f>IF(NOT($AS2806=$AS2807),ROW(),"")</f>
        <v/>
      </c>
      <c r="AQ2806" s="20" t="str">
        <f>IF(NOT(AS2806=AS2807),AS2807,"")</f>
        <v/>
      </c>
      <c r="AR2806" s="20" t="str">
        <f>INDEX($AB$15:$AM$15,MATCH($AS2806,$AB$11:$AM$11,0))</f>
        <v>out</v>
      </c>
      <c r="AS2806" s="20" t="str">
        <f>LEFT(AT2806,4)</f>
        <v>2010</v>
      </c>
      <c r="AT2806" s="139" t="str">
        <f>LEFT(B2806,6)</f>
        <v>201012</v>
      </c>
    </row>
    <row r="2807" spans="2:46" x14ac:dyDescent="0.25">
      <c r="B2807" s="11">
        <f>'Market Data'!B2793</f>
        <v>20101215</v>
      </c>
      <c r="C2807" s="2">
        <f>'Market Data'!C2793</f>
        <v>7257.5</v>
      </c>
      <c r="D2807" s="2">
        <f>'Market Data'!D2793</f>
        <v>7279</v>
      </c>
      <c r="E2807" s="2">
        <f>'Market Data'!E2793</f>
        <v>7211.5</v>
      </c>
      <c r="F2807" s="12">
        <f>'Market Data'!F2793</f>
        <v>7260</v>
      </c>
      <c r="H2807" s="151">
        <f t="shared" si="415"/>
        <v>2789</v>
      </c>
      <c r="I2807" s="244">
        <f ca="1">IF($H2807&lt;($J$6+1),"",PFE(OFFSET($F2807,0,0,-$J$6)))</f>
        <v>0.28884019153493085</v>
      </c>
      <c r="J2807" s="19"/>
      <c r="K2807" s="139" t="str">
        <f t="shared" ca="1" si="416"/>
        <v>Long</v>
      </c>
      <c r="L2807" s="243" t="e">
        <f t="shared" ca="1" si="411"/>
        <v>#N/A</v>
      </c>
      <c r="M2807" s="242" t="e">
        <f t="shared" ca="1" si="412"/>
        <v>#N/A</v>
      </c>
      <c r="N2807" s="20"/>
      <c r="O2807" s="74">
        <f t="shared" ca="1" si="417"/>
        <v>1</v>
      </c>
      <c r="P2807" s="75">
        <f t="shared" ca="1" si="409"/>
        <v>0</v>
      </c>
      <c r="Q2807" s="76" t="str">
        <f t="shared" ca="1" si="413"/>
        <v/>
      </c>
      <c r="R2807" s="75"/>
      <c r="S2807" s="77">
        <f t="shared" ca="1" si="410"/>
        <v>1</v>
      </c>
      <c r="T2807" s="78"/>
      <c r="U2807" s="81">
        <f t="shared" ca="1" si="418"/>
        <v>-700</v>
      </c>
      <c r="V2807" s="82">
        <f t="shared" ca="1" si="414"/>
        <v>267314.13999999943</v>
      </c>
      <c r="W2807" s="50"/>
      <c r="X2807" s="50"/>
      <c r="Y2807" s="50"/>
      <c r="Z2807" s="50"/>
      <c r="AA2807" s="50"/>
      <c r="AG2807" s="50"/>
      <c r="AH2807" s="50"/>
      <c r="AI2807" s="50"/>
      <c r="AJ2807" s="50"/>
      <c r="AK2807" s="50"/>
      <c r="AL2807" s="50"/>
      <c r="AM2807" s="50"/>
      <c r="AN2807" s="50"/>
      <c r="AO2807" s="50"/>
      <c r="AP2807" s="138" t="str">
        <f>IF(NOT($AS2807=$AS2808),ROW(),"")</f>
        <v/>
      </c>
      <c r="AQ2807" s="20" t="str">
        <f>IF(NOT(AS2807=AS2808),AS2808,"")</f>
        <v/>
      </c>
      <c r="AR2807" s="20" t="str">
        <f>INDEX($AB$15:$AM$15,MATCH($AS2807,$AB$11:$AM$11,0))</f>
        <v>out</v>
      </c>
      <c r="AS2807" s="20" t="str">
        <f>LEFT(AT2807,4)</f>
        <v>2010</v>
      </c>
      <c r="AT2807" s="139" t="str">
        <f>LEFT(B2807,6)</f>
        <v>201012</v>
      </c>
    </row>
    <row r="2808" spans="2:46" x14ac:dyDescent="0.25">
      <c r="B2808" s="11">
        <f>'Market Data'!B2794</f>
        <v>20101216</v>
      </c>
      <c r="C2808" s="2">
        <f>'Market Data'!C2794</f>
        <v>7265.5</v>
      </c>
      <c r="D2808" s="2">
        <f>'Market Data'!D2794</f>
        <v>7282.5</v>
      </c>
      <c r="E2808" s="2">
        <f>'Market Data'!E2794</f>
        <v>7238</v>
      </c>
      <c r="F2808" s="12">
        <f>'Market Data'!F2794</f>
        <v>7274.5</v>
      </c>
      <c r="H2808" s="151">
        <f t="shared" si="415"/>
        <v>2790</v>
      </c>
      <c r="I2808" s="244">
        <f ca="1">IF($H2808&lt;($J$6+1),"",PFE(OFFSET($F2808,0,0,-$J$6)))</f>
        <v>0.288434963774716</v>
      </c>
      <c r="J2808" s="19"/>
      <c r="K2808" s="139" t="str">
        <f t="shared" ca="1" si="416"/>
        <v>Long</v>
      </c>
      <c r="L2808" s="243" t="e">
        <f t="shared" ca="1" si="411"/>
        <v>#N/A</v>
      </c>
      <c r="M2808" s="242" t="e">
        <f t="shared" ca="1" si="412"/>
        <v>#N/A</v>
      </c>
      <c r="N2808" s="20"/>
      <c r="O2808" s="74">
        <f t="shared" ca="1" si="417"/>
        <v>1</v>
      </c>
      <c r="P2808" s="75">
        <f t="shared" ca="1" si="409"/>
        <v>0</v>
      </c>
      <c r="Q2808" s="76" t="str">
        <f t="shared" ca="1" si="413"/>
        <v/>
      </c>
      <c r="R2808" s="75"/>
      <c r="S2808" s="77">
        <f t="shared" ca="1" si="410"/>
        <v>1</v>
      </c>
      <c r="T2808" s="78"/>
      <c r="U2808" s="81">
        <f t="shared" ca="1" si="418"/>
        <v>507.5</v>
      </c>
      <c r="V2808" s="82">
        <f t="shared" ca="1" si="414"/>
        <v>267821.63999999943</v>
      </c>
      <c r="W2808" s="50"/>
      <c r="X2808" s="50"/>
      <c r="Y2808" s="50"/>
      <c r="Z2808" s="50"/>
      <c r="AA2808" s="50"/>
      <c r="AG2808" s="50"/>
      <c r="AH2808" s="50"/>
      <c r="AI2808" s="50"/>
      <c r="AJ2808" s="50"/>
      <c r="AK2808" s="50"/>
      <c r="AL2808" s="50"/>
      <c r="AM2808" s="50"/>
      <c r="AN2808" s="50"/>
      <c r="AO2808" s="50"/>
      <c r="AP2808" s="138" t="str">
        <f>IF(NOT($AS2808=$AS2809),ROW(),"")</f>
        <v/>
      </c>
      <c r="AQ2808" s="20" t="str">
        <f>IF(NOT(AS2808=AS2809),AS2809,"")</f>
        <v/>
      </c>
      <c r="AR2808" s="20" t="str">
        <f>INDEX($AB$15:$AM$15,MATCH($AS2808,$AB$11:$AM$11,0))</f>
        <v>out</v>
      </c>
      <c r="AS2808" s="20" t="str">
        <f>LEFT(AT2808,4)</f>
        <v>2010</v>
      </c>
      <c r="AT2808" s="139" t="str">
        <f>LEFT(B2808,6)</f>
        <v>201012</v>
      </c>
    </row>
    <row r="2809" spans="2:46" x14ac:dyDescent="0.25">
      <c r="B2809" s="11">
        <f>'Market Data'!B2795</f>
        <v>20101217</v>
      </c>
      <c r="C2809" s="2">
        <f>'Market Data'!C2795</f>
        <v>7283</v>
      </c>
      <c r="D2809" s="2">
        <f>'Market Data'!D2795</f>
        <v>7290.5</v>
      </c>
      <c r="E2809" s="2">
        <f>'Market Data'!E2795</f>
        <v>7226</v>
      </c>
      <c r="F2809" s="12">
        <f>'Market Data'!F2795</f>
        <v>7246.5</v>
      </c>
      <c r="H2809" s="151">
        <f t="shared" si="415"/>
        <v>2791</v>
      </c>
      <c r="I2809" s="244">
        <f ca="1">IF($H2809&lt;($J$6+1),"",PFE(OFFSET($F2809,0,0,-$J$6)))</f>
        <v>0.30897536621901106</v>
      </c>
      <c r="J2809" s="19"/>
      <c r="K2809" s="139" t="str">
        <f t="shared" ca="1" si="416"/>
        <v>Long</v>
      </c>
      <c r="L2809" s="243" t="e">
        <f t="shared" ca="1" si="411"/>
        <v>#N/A</v>
      </c>
      <c r="M2809" s="242" t="e">
        <f t="shared" ca="1" si="412"/>
        <v>#N/A</v>
      </c>
      <c r="N2809" s="20"/>
      <c r="O2809" s="74">
        <f t="shared" ca="1" si="417"/>
        <v>1</v>
      </c>
      <c r="P2809" s="75">
        <f t="shared" ca="1" si="409"/>
        <v>0</v>
      </c>
      <c r="Q2809" s="76" t="str">
        <f t="shared" ca="1" si="413"/>
        <v/>
      </c>
      <c r="R2809" s="75"/>
      <c r="S2809" s="77">
        <f t="shared" ca="1" si="410"/>
        <v>1</v>
      </c>
      <c r="T2809" s="78"/>
      <c r="U2809" s="81">
        <f t="shared" ca="1" si="418"/>
        <v>-980</v>
      </c>
      <c r="V2809" s="82">
        <f t="shared" ca="1" si="414"/>
        <v>266841.63999999943</v>
      </c>
      <c r="W2809" s="50"/>
      <c r="X2809" s="50"/>
      <c r="Y2809" s="50"/>
      <c r="Z2809" s="50"/>
      <c r="AA2809" s="50"/>
      <c r="AG2809" s="50"/>
      <c r="AH2809" s="50"/>
      <c r="AI2809" s="50"/>
      <c r="AJ2809" s="50"/>
      <c r="AK2809" s="50"/>
      <c r="AL2809" s="50"/>
      <c r="AM2809" s="50"/>
      <c r="AN2809" s="50"/>
      <c r="AO2809" s="50"/>
      <c r="AP2809" s="138" t="str">
        <f>IF(NOT($AS2809=$AS2810),ROW(),"")</f>
        <v/>
      </c>
      <c r="AQ2809" s="20" t="str">
        <f>IF(NOT(AS2809=AS2810),AS2810,"")</f>
        <v/>
      </c>
      <c r="AR2809" s="20" t="str">
        <f>INDEX($AB$15:$AM$15,MATCH($AS2809,$AB$11:$AM$11,0))</f>
        <v>out</v>
      </c>
      <c r="AS2809" s="20" t="str">
        <f>LEFT(AT2809,4)</f>
        <v>2010</v>
      </c>
      <c r="AT2809" s="139" t="str">
        <f>LEFT(B2809,6)</f>
        <v>201012</v>
      </c>
    </row>
    <row r="2810" spans="2:46" x14ac:dyDescent="0.25">
      <c r="B2810" s="11">
        <f>'Market Data'!B2796</f>
        <v>20101220</v>
      </c>
      <c r="C2810" s="2">
        <f>'Market Data'!C2796</f>
        <v>7234</v>
      </c>
      <c r="D2810" s="2">
        <f>'Market Data'!D2796</f>
        <v>7315.5</v>
      </c>
      <c r="E2810" s="2">
        <f>'Market Data'!E2796</f>
        <v>7232</v>
      </c>
      <c r="F2810" s="12">
        <f>'Market Data'!F2796</f>
        <v>7284</v>
      </c>
      <c r="H2810" s="151">
        <f t="shared" si="415"/>
        <v>2792</v>
      </c>
      <c r="I2810" s="244">
        <f ca="1">IF($H2810&lt;($J$6+1),"",PFE(OFFSET($F2810,0,0,-$J$6)))</f>
        <v>0.33206000007253544</v>
      </c>
      <c r="J2810" s="19"/>
      <c r="K2810" s="139" t="str">
        <f t="shared" ca="1" si="416"/>
        <v>Long</v>
      </c>
      <c r="L2810" s="243" t="e">
        <f t="shared" ca="1" si="411"/>
        <v>#N/A</v>
      </c>
      <c r="M2810" s="242" t="e">
        <f t="shared" ca="1" si="412"/>
        <v>#N/A</v>
      </c>
      <c r="N2810" s="20"/>
      <c r="O2810" s="74">
        <f t="shared" ca="1" si="417"/>
        <v>1</v>
      </c>
      <c r="P2810" s="75">
        <f t="shared" ca="1" si="409"/>
        <v>0</v>
      </c>
      <c r="Q2810" s="76" t="str">
        <f t="shared" ca="1" si="413"/>
        <v/>
      </c>
      <c r="R2810" s="75"/>
      <c r="S2810" s="77">
        <f t="shared" ca="1" si="410"/>
        <v>1</v>
      </c>
      <c r="T2810" s="78"/>
      <c r="U2810" s="81">
        <f t="shared" ca="1" si="418"/>
        <v>1312.5</v>
      </c>
      <c r="V2810" s="82">
        <f t="shared" ca="1" si="414"/>
        <v>268154.13999999943</v>
      </c>
      <c r="W2810" s="50"/>
      <c r="X2810" s="50"/>
      <c r="Y2810" s="50"/>
      <c r="Z2810" s="50"/>
      <c r="AA2810" s="50"/>
      <c r="AG2810" s="50"/>
      <c r="AH2810" s="50"/>
      <c r="AI2810" s="50"/>
      <c r="AJ2810" s="50"/>
      <c r="AK2810" s="50"/>
      <c r="AL2810" s="50"/>
      <c r="AM2810" s="50"/>
      <c r="AN2810" s="50"/>
      <c r="AO2810" s="50"/>
      <c r="AP2810" s="138" t="str">
        <f>IF(NOT($AS2810=$AS2811),ROW(),"")</f>
        <v/>
      </c>
      <c r="AQ2810" s="20" t="str">
        <f>IF(NOT(AS2810=AS2811),AS2811,"")</f>
        <v/>
      </c>
      <c r="AR2810" s="20" t="str">
        <f>INDEX($AB$15:$AM$15,MATCH($AS2810,$AB$11:$AM$11,0))</f>
        <v>out</v>
      </c>
      <c r="AS2810" s="20" t="str">
        <f>LEFT(AT2810,4)</f>
        <v>2010</v>
      </c>
      <c r="AT2810" s="139" t="str">
        <f>LEFT(B2810,6)</f>
        <v>201012</v>
      </c>
    </row>
    <row r="2811" spans="2:46" x14ac:dyDescent="0.25">
      <c r="B2811" s="11">
        <f>'Market Data'!B2797</f>
        <v>20101221</v>
      </c>
      <c r="C2811" s="2">
        <f>'Market Data'!C2797</f>
        <v>7294</v>
      </c>
      <c r="D2811" s="2">
        <f>'Market Data'!D2797</f>
        <v>7334.5</v>
      </c>
      <c r="E2811" s="2">
        <f>'Market Data'!E2797</f>
        <v>7288</v>
      </c>
      <c r="F2811" s="12">
        <f>'Market Data'!F2797</f>
        <v>7325</v>
      </c>
      <c r="H2811" s="151">
        <f t="shared" si="415"/>
        <v>2793</v>
      </c>
      <c r="I2811" s="244">
        <f ca="1">IF($H2811&lt;($J$6+1),"",PFE(OFFSET($F2811,0,0,-$J$6)))</f>
        <v>0.33600528164695787</v>
      </c>
      <c r="J2811" s="19"/>
      <c r="K2811" s="139" t="str">
        <f t="shared" ca="1" si="416"/>
        <v>Long</v>
      </c>
      <c r="L2811" s="243" t="e">
        <f t="shared" ca="1" si="411"/>
        <v>#N/A</v>
      </c>
      <c r="M2811" s="242" t="e">
        <f t="shared" ca="1" si="412"/>
        <v>#N/A</v>
      </c>
      <c r="N2811" s="20"/>
      <c r="O2811" s="74">
        <f t="shared" ca="1" si="417"/>
        <v>1</v>
      </c>
      <c r="P2811" s="75">
        <f t="shared" ca="1" si="409"/>
        <v>0</v>
      </c>
      <c r="Q2811" s="76" t="str">
        <f t="shared" ca="1" si="413"/>
        <v/>
      </c>
      <c r="R2811" s="75"/>
      <c r="S2811" s="77">
        <f t="shared" ca="1" si="410"/>
        <v>1</v>
      </c>
      <c r="T2811" s="78"/>
      <c r="U2811" s="81">
        <f t="shared" ca="1" si="418"/>
        <v>1435</v>
      </c>
      <c r="V2811" s="82">
        <f t="shared" ca="1" si="414"/>
        <v>269589.13999999943</v>
      </c>
      <c r="W2811" s="50"/>
      <c r="X2811" s="50"/>
      <c r="Y2811" s="50"/>
      <c r="Z2811" s="50"/>
      <c r="AA2811" s="50"/>
      <c r="AG2811" s="50"/>
      <c r="AH2811" s="50"/>
      <c r="AI2811" s="50"/>
      <c r="AJ2811" s="50"/>
      <c r="AK2811" s="50"/>
      <c r="AL2811" s="50"/>
      <c r="AM2811" s="50"/>
      <c r="AN2811" s="50"/>
      <c r="AO2811" s="50"/>
      <c r="AP2811" s="138" t="str">
        <f>IF(NOT($AS2811=$AS2812),ROW(),"")</f>
        <v/>
      </c>
      <c r="AQ2811" s="20" t="str">
        <f>IF(NOT(AS2811=AS2812),AS2812,"")</f>
        <v/>
      </c>
      <c r="AR2811" s="20" t="str">
        <f>INDEX($AB$15:$AM$15,MATCH($AS2811,$AB$11:$AM$11,0))</f>
        <v>out</v>
      </c>
      <c r="AS2811" s="20" t="str">
        <f>LEFT(AT2811,4)</f>
        <v>2010</v>
      </c>
      <c r="AT2811" s="139" t="str">
        <f>LEFT(B2811,6)</f>
        <v>201012</v>
      </c>
    </row>
    <row r="2812" spans="2:46" x14ac:dyDescent="0.25">
      <c r="B2812" s="11">
        <f>'Market Data'!B2798</f>
        <v>20101222</v>
      </c>
      <c r="C2812" s="2">
        <f>'Market Data'!C2798</f>
        <v>7323</v>
      </c>
      <c r="D2812" s="2">
        <f>'Market Data'!D2798</f>
        <v>7331</v>
      </c>
      <c r="E2812" s="2">
        <f>'Market Data'!E2798</f>
        <v>7313</v>
      </c>
      <c r="F2812" s="12">
        <f>'Market Data'!F2798</f>
        <v>7322</v>
      </c>
      <c r="H2812" s="151">
        <f t="shared" si="415"/>
        <v>2794</v>
      </c>
      <c r="I2812" s="244">
        <f ca="1">IF($H2812&lt;($J$6+1),"",PFE(OFFSET($F2812,0,0,-$J$6)))</f>
        <v>0.32875063097765883</v>
      </c>
      <c r="J2812" s="19"/>
      <c r="K2812" s="139" t="str">
        <f t="shared" ca="1" si="416"/>
        <v>Long</v>
      </c>
      <c r="L2812" s="243" t="e">
        <f t="shared" ca="1" si="411"/>
        <v>#N/A</v>
      </c>
      <c r="M2812" s="242" t="e">
        <f t="shared" ca="1" si="412"/>
        <v>#N/A</v>
      </c>
      <c r="N2812" s="20"/>
      <c r="O2812" s="74">
        <f t="shared" ca="1" si="417"/>
        <v>1</v>
      </c>
      <c r="P2812" s="75">
        <f t="shared" ca="1" si="409"/>
        <v>0</v>
      </c>
      <c r="Q2812" s="76" t="str">
        <f t="shared" ca="1" si="413"/>
        <v/>
      </c>
      <c r="R2812" s="75"/>
      <c r="S2812" s="77">
        <f t="shared" ca="1" si="410"/>
        <v>1</v>
      </c>
      <c r="T2812" s="78"/>
      <c r="U2812" s="81">
        <f t="shared" ca="1" si="418"/>
        <v>-105</v>
      </c>
      <c r="V2812" s="82">
        <f t="shared" ca="1" si="414"/>
        <v>269484.13999999943</v>
      </c>
      <c r="W2812" s="50"/>
      <c r="X2812" s="50"/>
      <c r="Y2812" s="50"/>
      <c r="Z2812" s="50"/>
      <c r="AA2812" s="50"/>
      <c r="AG2812" s="50"/>
      <c r="AH2812" s="50"/>
      <c r="AI2812" s="50"/>
      <c r="AJ2812" s="50"/>
      <c r="AK2812" s="50"/>
      <c r="AL2812" s="50"/>
      <c r="AM2812" s="50"/>
      <c r="AN2812" s="50"/>
      <c r="AO2812" s="50"/>
      <c r="AP2812" s="138" t="str">
        <f>IF(NOT($AS2812=$AS2813),ROW(),"")</f>
        <v/>
      </c>
      <c r="AQ2812" s="20" t="str">
        <f>IF(NOT(AS2812=AS2813),AS2813,"")</f>
        <v/>
      </c>
      <c r="AR2812" s="20" t="str">
        <f>INDEX($AB$15:$AM$15,MATCH($AS2812,$AB$11:$AM$11,0))</f>
        <v>out</v>
      </c>
      <c r="AS2812" s="20" t="str">
        <f>LEFT(AT2812,4)</f>
        <v>2010</v>
      </c>
      <c r="AT2812" s="139" t="str">
        <f>LEFT(B2812,6)</f>
        <v>201012</v>
      </c>
    </row>
    <row r="2813" spans="2:46" x14ac:dyDescent="0.25">
      <c r="B2813" s="11">
        <f>'Market Data'!B2799</f>
        <v>20101223</v>
      </c>
      <c r="C2813" s="2">
        <f>'Market Data'!C2799</f>
        <v>7329</v>
      </c>
      <c r="D2813" s="2">
        <f>'Market Data'!D2799</f>
        <v>7329.5</v>
      </c>
      <c r="E2813" s="2">
        <f>'Market Data'!E2799</f>
        <v>7286</v>
      </c>
      <c r="F2813" s="12">
        <f>'Market Data'!F2799</f>
        <v>7301.5</v>
      </c>
      <c r="H2813" s="151">
        <f t="shared" si="415"/>
        <v>2795</v>
      </c>
      <c r="I2813" s="244">
        <f ca="1">IF($H2813&lt;($J$6+1),"",PFE(OFFSET($F2813,0,0,-$J$6)))</f>
        <v>0.33204441444366922</v>
      </c>
      <c r="J2813" s="19"/>
      <c r="K2813" s="139" t="str">
        <f t="shared" ca="1" si="416"/>
        <v>Long</v>
      </c>
      <c r="L2813" s="243" t="e">
        <f t="shared" ca="1" si="411"/>
        <v>#N/A</v>
      </c>
      <c r="M2813" s="242" t="e">
        <f t="shared" ca="1" si="412"/>
        <v>#N/A</v>
      </c>
      <c r="N2813" s="20"/>
      <c r="O2813" s="74">
        <f t="shared" ca="1" si="417"/>
        <v>1</v>
      </c>
      <c r="P2813" s="75">
        <f t="shared" ca="1" si="409"/>
        <v>0</v>
      </c>
      <c r="Q2813" s="76" t="str">
        <f t="shared" ca="1" si="413"/>
        <v/>
      </c>
      <c r="R2813" s="75"/>
      <c r="S2813" s="77">
        <f t="shared" ca="1" si="410"/>
        <v>1</v>
      </c>
      <c r="T2813" s="78"/>
      <c r="U2813" s="81">
        <f t="shared" ca="1" si="418"/>
        <v>-717.5</v>
      </c>
      <c r="V2813" s="82">
        <f t="shared" ca="1" si="414"/>
        <v>268766.63999999943</v>
      </c>
      <c r="W2813" s="50"/>
      <c r="X2813" s="50"/>
      <c r="Y2813" s="50"/>
      <c r="Z2813" s="50"/>
      <c r="AA2813" s="50"/>
      <c r="AG2813" s="50"/>
      <c r="AH2813" s="50"/>
      <c r="AI2813" s="50"/>
      <c r="AJ2813" s="50"/>
      <c r="AK2813" s="50"/>
      <c r="AL2813" s="50"/>
      <c r="AM2813" s="50"/>
      <c r="AN2813" s="50"/>
      <c r="AO2813" s="50"/>
      <c r="AP2813" s="138" t="str">
        <f>IF(NOT($AS2813=$AS2814),ROW(),"")</f>
        <v/>
      </c>
      <c r="AQ2813" s="20" t="str">
        <f>IF(NOT(AS2813=AS2814),AS2814,"")</f>
        <v/>
      </c>
      <c r="AR2813" s="20" t="str">
        <f>INDEX($AB$15:$AM$15,MATCH($AS2813,$AB$11:$AM$11,0))</f>
        <v>out</v>
      </c>
      <c r="AS2813" s="20" t="str">
        <f>LEFT(AT2813,4)</f>
        <v>2010</v>
      </c>
      <c r="AT2813" s="139" t="str">
        <f>LEFT(B2813,6)</f>
        <v>201012</v>
      </c>
    </row>
    <row r="2814" spans="2:46" x14ac:dyDescent="0.25">
      <c r="B2814" s="11">
        <f>'Market Data'!B2800</f>
        <v>20101227</v>
      </c>
      <c r="C2814" s="2">
        <f>'Market Data'!C2800</f>
        <v>7309.5</v>
      </c>
      <c r="D2814" s="2">
        <f>'Market Data'!D2800</f>
        <v>7312.5</v>
      </c>
      <c r="E2814" s="2">
        <f>'Market Data'!E2800</f>
        <v>7144</v>
      </c>
      <c r="F2814" s="12">
        <f>'Market Data'!F2800</f>
        <v>7218</v>
      </c>
      <c r="H2814" s="151">
        <f t="shared" si="415"/>
        <v>2796</v>
      </c>
      <c r="I2814" s="244">
        <f ca="1">IF($H2814&lt;($J$6+1),"",PFE(OFFSET($F2814,0,0,-$J$6)))</f>
        <v>0.30168655113646653</v>
      </c>
      <c r="J2814" s="19"/>
      <c r="K2814" s="139" t="str">
        <f t="shared" ca="1" si="416"/>
        <v>Long</v>
      </c>
      <c r="L2814" s="243" t="e">
        <f t="shared" ca="1" si="411"/>
        <v>#N/A</v>
      </c>
      <c r="M2814" s="242" t="e">
        <f t="shared" ca="1" si="412"/>
        <v>#N/A</v>
      </c>
      <c r="N2814" s="20"/>
      <c r="O2814" s="74">
        <f t="shared" ca="1" si="417"/>
        <v>1</v>
      </c>
      <c r="P2814" s="75">
        <f t="shared" ca="1" si="409"/>
        <v>0</v>
      </c>
      <c r="Q2814" s="76" t="str">
        <f t="shared" ca="1" si="413"/>
        <v/>
      </c>
      <c r="R2814" s="75"/>
      <c r="S2814" s="77">
        <f t="shared" ca="1" si="410"/>
        <v>1</v>
      </c>
      <c r="T2814" s="78"/>
      <c r="U2814" s="81">
        <f t="shared" ca="1" si="418"/>
        <v>-2922.5</v>
      </c>
      <c r="V2814" s="82">
        <f t="shared" ca="1" si="414"/>
        <v>265844.13999999943</v>
      </c>
      <c r="W2814" s="50"/>
      <c r="X2814" s="50"/>
      <c r="Y2814" s="50"/>
      <c r="Z2814" s="50"/>
      <c r="AA2814" s="50"/>
      <c r="AG2814" s="50"/>
      <c r="AH2814" s="50"/>
      <c r="AI2814" s="50"/>
      <c r="AJ2814" s="50"/>
      <c r="AK2814" s="50"/>
      <c r="AL2814" s="50"/>
      <c r="AM2814" s="50"/>
      <c r="AN2814" s="50"/>
      <c r="AO2814" s="50"/>
      <c r="AP2814" s="138" t="str">
        <f>IF(NOT($AS2814=$AS2815),ROW(),"")</f>
        <v/>
      </c>
      <c r="AQ2814" s="20" t="str">
        <f>IF(NOT(AS2814=AS2815),AS2815,"")</f>
        <v/>
      </c>
      <c r="AR2814" s="20" t="str">
        <f>INDEX($AB$15:$AM$15,MATCH($AS2814,$AB$11:$AM$11,0))</f>
        <v>out</v>
      </c>
      <c r="AS2814" s="20" t="str">
        <f>LEFT(AT2814,4)</f>
        <v>2010</v>
      </c>
      <c r="AT2814" s="139" t="str">
        <f>LEFT(B2814,6)</f>
        <v>201012</v>
      </c>
    </row>
    <row r="2815" spans="2:46" x14ac:dyDescent="0.25">
      <c r="B2815" s="11">
        <f>'Market Data'!B2801</f>
        <v>20101228</v>
      </c>
      <c r="C2815" s="2">
        <f>'Market Data'!C2801</f>
        <v>7234.5</v>
      </c>
      <c r="D2815" s="2">
        <f>'Market Data'!D2801</f>
        <v>7239</v>
      </c>
      <c r="E2815" s="2">
        <f>'Market Data'!E2801</f>
        <v>7200</v>
      </c>
      <c r="F2815" s="12">
        <f>'Market Data'!F2801</f>
        <v>7217</v>
      </c>
      <c r="H2815" s="151">
        <f t="shared" si="415"/>
        <v>2797</v>
      </c>
      <c r="I2815" s="244">
        <f ca="1">IF($H2815&lt;($J$6+1),"",PFE(OFFSET($F2815,0,0,-$J$6)))</f>
        <v>0.26811854756922293</v>
      </c>
      <c r="J2815" s="19"/>
      <c r="K2815" s="139" t="str">
        <f t="shared" ca="1" si="416"/>
        <v>Long</v>
      </c>
      <c r="L2815" s="243" t="e">
        <f t="shared" ca="1" si="411"/>
        <v>#N/A</v>
      </c>
      <c r="M2815" s="242" t="e">
        <f t="shared" ca="1" si="412"/>
        <v>#N/A</v>
      </c>
      <c r="N2815" s="20"/>
      <c r="O2815" s="74">
        <f t="shared" ca="1" si="417"/>
        <v>1</v>
      </c>
      <c r="P2815" s="75">
        <f t="shared" ca="1" si="409"/>
        <v>0</v>
      </c>
      <c r="Q2815" s="76" t="str">
        <f t="shared" ca="1" si="413"/>
        <v/>
      </c>
      <c r="R2815" s="75"/>
      <c r="S2815" s="77">
        <f t="shared" ca="1" si="410"/>
        <v>1</v>
      </c>
      <c r="T2815" s="78"/>
      <c r="U2815" s="81">
        <f t="shared" ca="1" si="418"/>
        <v>-35</v>
      </c>
      <c r="V2815" s="82">
        <f t="shared" ca="1" si="414"/>
        <v>265809.13999999943</v>
      </c>
      <c r="W2815" s="50"/>
      <c r="X2815" s="50"/>
      <c r="Y2815" s="50"/>
      <c r="Z2815" s="50"/>
      <c r="AA2815" s="50"/>
      <c r="AG2815" s="50"/>
      <c r="AH2815" s="50"/>
      <c r="AI2815" s="50"/>
      <c r="AJ2815" s="50"/>
      <c r="AK2815" s="50"/>
      <c r="AL2815" s="50"/>
      <c r="AM2815" s="50"/>
      <c r="AN2815" s="50"/>
      <c r="AO2815" s="50"/>
      <c r="AP2815" s="138" t="str">
        <f>IF(NOT($AS2815=$AS2816),ROW(),"")</f>
        <v/>
      </c>
      <c r="AQ2815" s="20" t="str">
        <f>IF(NOT(AS2815=AS2816),AS2816,"")</f>
        <v/>
      </c>
      <c r="AR2815" s="20" t="str">
        <f>INDEX($AB$15:$AM$15,MATCH($AS2815,$AB$11:$AM$11,0))</f>
        <v>out</v>
      </c>
      <c r="AS2815" s="20" t="str">
        <f>LEFT(AT2815,4)</f>
        <v>2010</v>
      </c>
      <c r="AT2815" s="139" t="str">
        <f>LEFT(B2815,6)</f>
        <v>201012</v>
      </c>
    </row>
    <row r="2816" spans="2:46" x14ac:dyDescent="0.25">
      <c r="B2816" s="11">
        <f>'Market Data'!B2802</f>
        <v>20101229</v>
      </c>
      <c r="C2816" s="2">
        <f>'Market Data'!C2802</f>
        <v>7235.5</v>
      </c>
      <c r="D2816" s="2">
        <f>'Market Data'!D2802</f>
        <v>7253</v>
      </c>
      <c r="E2816" s="2">
        <f>'Market Data'!E2802</f>
        <v>7225.5</v>
      </c>
      <c r="F2816" s="12">
        <f>'Market Data'!F2802</f>
        <v>7238</v>
      </c>
      <c r="H2816" s="151">
        <f t="shared" si="415"/>
        <v>2798</v>
      </c>
      <c r="I2816" s="244">
        <f ca="1">IF($H2816&lt;($J$6+1),"",PFE(OFFSET($F2816,0,0,-$J$6)))</f>
        <v>0.26953135866444733</v>
      </c>
      <c r="J2816" s="19"/>
      <c r="K2816" s="139" t="str">
        <f t="shared" ca="1" si="416"/>
        <v>Long</v>
      </c>
      <c r="L2816" s="243" t="e">
        <f t="shared" ca="1" si="411"/>
        <v>#N/A</v>
      </c>
      <c r="M2816" s="242" t="e">
        <f t="shared" ca="1" si="412"/>
        <v>#N/A</v>
      </c>
      <c r="N2816" s="20"/>
      <c r="O2816" s="74">
        <f t="shared" ca="1" si="417"/>
        <v>1</v>
      </c>
      <c r="P2816" s="75">
        <f t="shared" ca="1" si="409"/>
        <v>0</v>
      </c>
      <c r="Q2816" s="76" t="str">
        <f t="shared" ca="1" si="413"/>
        <v/>
      </c>
      <c r="R2816" s="75"/>
      <c r="S2816" s="77">
        <f t="shared" ca="1" si="410"/>
        <v>1</v>
      </c>
      <c r="T2816" s="78"/>
      <c r="U2816" s="81">
        <f t="shared" ca="1" si="418"/>
        <v>735</v>
      </c>
      <c r="V2816" s="82">
        <f t="shared" ca="1" si="414"/>
        <v>266544.13999999943</v>
      </c>
      <c r="W2816" s="50"/>
      <c r="X2816" s="50"/>
      <c r="Y2816" s="50"/>
      <c r="Z2816" s="50"/>
      <c r="AA2816" s="50"/>
      <c r="AG2816" s="50"/>
      <c r="AH2816" s="50"/>
      <c r="AI2816" s="50"/>
      <c r="AJ2816" s="50"/>
      <c r="AK2816" s="50"/>
      <c r="AL2816" s="50"/>
      <c r="AM2816" s="50"/>
      <c r="AN2816" s="50"/>
      <c r="AO2816" s="50"/>
      <c r="AP2816" s="138" t="str">
        <f>IF(NOT($AS2816=$AS2817),ROW(),"")</f>
        <v/>
      </c>
      <c r="AQ2816" s="20" t="str">
        <f>IF(NOT(AS2816=AS2817),AS2817,"")</f>
        <v/>
      </c>
      <c r="AR2816" s="20" t="str">
        <f>INDEX($AB$15:$AM$15,MATCH($AS2816,$AB$11:$AM$11,0))</f>
        <v>out</v>
      </c>
      <c r="AS2816" s="20" t="str">
        <f>LEFT(AT2816,4)</f>
        <v>2010</v>
      </c>
      <c r="AT2816" s="139" t="str">
        <f>LEFT(B2816,6)</f>
        <v>201012</v>
      </c>
    </row>
    <row r="2817" spans="2:46" x14ac:dyDescent="0.25">
      <c r="B2817" s="11">
        <f>'Market Data'!B2803</f>
        <v>20101230</v>
      </c>
      <c r="C2817" s="2">
        <f>'Market Data'!C2803</f>
        <v>7239</v>
      </c>
      <c r="D2817" s="2">
        <f>'Market Data'!D2803</f>
        <v>7252</v>
      </c>
      <c r="E2817" s="2">
        <f>'Market Data'!E2803</f>
        <v>7139</v>
      </c>
      <c r="F2817" s="12">
        <f>'Market Data'!F2803</f>
        <v>7156</v>
      </c>
      <c r="H2817" s="151">
        <f t="shared" si="415"/>
        <v>2799</v>
      </c>
      <c r="I2817" s="244">
        <f ca="1">IF($H2817&lt;($J$6+1),"",PFE(OFFSET($F2817,0,0,-$J$6)))</f>
        <v>0.22563997910654407</v>
      </c>
      <c r="J2817" s="19"/>
      <c r="K2817" s="139" t="str">
        <f t="shared" ca="1" si="416"/>
        <v>Long</v>
      </c>
      <c r="L2817" s="243" t="e">
        <f t="shared" ca="1" si="411"/>
        <v>#N/A</v>
      </c>
      <c r="M2817" s="242" t="e">
        <f t="shared" ca="1" si="412"/>
        <v>#N/A</v>
      </c>
      <c r="N2817" s="20"/>
      <c r="O2817" s="74">
        <f t="shared" ca="1" si="417"/>
        <v>1</v>
      </c>
      <c r="P2817" s="75">
        <f t="shared" ca="1" si="409"/>
        <v>0</v>
      </c>
      <c r="Q2817" s="76" t="str">
        <f t="shared" ca="1" si="413"/>
        <v/>
      </c>
      <c r="R2817" s="75"/>
      <c r="S2817" s="77">
        <f t="shared" ca="1" si="410"/>
        <v>1</v>
      </c>
      <c r="T2817" s="78"/>
      <c r="U2817" s="81">
        <f t="shared" ca="1" si="418"/>
        <v>-2870</v>
      </c>
      <c r="V2817" s="82">
        <f t="shared" ca="1" si="414"/>
        <v>263674.13999999943</v>
      </c>
      <c r="W2817" s="50"/>
      <c r="X2817" s="50"/>
      <c r="Y2817" s="50"/>
      <c r="Z2817" s="50"/>
      <c r="AA2817" s="50"/>
      <c r="AG2817" s="50"/>
      <c r="AH2817" s="50"/>
      <c r="AI2817" s="50"/>
      <c r="AJ2817" s="50"/>
      <c r="AK2817" s="50"/>
      <c r="AL2817" s="50"/>
      <c r="AM2817" s="50"/>
      <c r="AN2817" s="50"/>
      <c r="AO2817" s="50"/>
      <c r="AP2817" s="138">
        <f>IF(NOT($AS2817=$AS2818),ROW(),"")</f>
        <v>2817</v>
      </c>
      <c r="AQ2817" s="20" t="str">
        <f>IF(NOT(AS2817=AS2818),AS2818,"")</f>
        <v>2011</v>
      </c>
      <c r="AR2817" s="20" t="str">
        <f>INDEX($AB$15:$AM$15,MATCH($AS2817,$AB$11:$AM$11,0))</f>
        <v>out</v>
      </c>
      <c r="AS2817" s="20" t="str">
        <f>LEFT(AT2817,4)</f>
        <v>2010</v>
      </c>
      <c r="AT2817" s="139" t="str">
        <f>LEFT(B2817,6)</f>
        <v>201012</v>
      </c>
    </row>
    <row r="2818" spans="2:46" x14ac:dyDescent="0.25">
      <c r="B2818" s="11">
        <f>'Market Data'!B2804</f>
        <v>20110103</v>
      </c>
      <c r="C2818" s="2">
        <f>'Market Data'!C2804</f>
        <v>7230.5</v>
      </c>
      <c r="D2818" s="2">
        <f>'Market Data'!D2804</f>
        <v>7271.5</v>
      </c>
      <c r="E2818" s="2">
        <f>'Market Data'!E2804</f>
        <v>7206</v>
      </c>
      <c r="F2818" s="12">
        <f>'Market Data'!F2804</f>
        <v>7224.5</v>
      </c>
      <c r="H2818" s="151">
        <f t="shared" si="415"/>
        <v>2800</v>
      </c>
      <c r="I2818" s="244">
        <f ca="1">IF($H2818&lt;($J$6+1),"",PFE(OFFSET($F2818,0,0,-$J$6)))</f>
        <v>0.23897959704722488</v>
      </c>
      <c r="J2818" s="19"/>
      <c r="K2818" s="139" t="str">
        <f t="shared" ca="1" si="416"/>
        <v>Long</v>
      </c>
      <c r="L2818" s="243" t="e">
        <f t="shared" ca="1" si="411"/>
        <v>#N/A</v>
      </c>
      <c r="M2818" s="242" t="e">
        <f t="shared" ca="1" si="412"/>
        <v>#N/A</v>
      </c>
      <c r="N2818" s="20"/>
      <c r="O2818" s="74">
        <f t="shared" ca="1" si="417"/>
        <v>1</v>
      </c>
      <c r="P2818" s="75">
        <f t="shared" ca="1" si="409"/>
        <v>0</v>
      </c>
      <c r="Q2818" s="76" t="str">
        <f t="shared" ca="1" si="413"/>
        <v/>
      </c>
      <c r="R2818" s="75"/>
      <c r="S2818" s="77">
        <f t="shared" ca="1" si="410"/>
        <v>1</v>
      </c>
      <c r="T2818" s="78"/>
      <c r="U2818" s="81">
        <f t="shared" ca="1" si="418"/>
        <v>2397.5</v>
      </c>
      <c r="V2818" s="82">
        <f t="shared" ca="1" si="414"/>
        <v>266071.63999999943</v>
      </c>
      <c r="W2818" s="50"/>
      <c r="X2818" s="50"/>
      <c r="Y2818" s="50"/>
      <c r="Z2818" s="50"/>
      <c r="AA2818" s="50"/>
      <c r="AG2818" s="50"/>
      <c r="AH2818" s="50"/>
      <c r="AI2818" s="50"/>
      <c r="AJ2818" s="50"/>
      <c r="AK2818" s="50"/>
      <c r="AL2818" s="50"/>
      <c r="AM2818" s="50"/>
      <c r="AN2818" s="50"/>
      <c r="AO2818" s="50"/>
      <c r="AP2818" s="138" t="str">
        <f>IF(NOT($AS2818=$AS2819),ROW(),"")</f>
        <v/>
      </c>
      <c r="AQ2818" s="20" t="str">
        <f>IF(NOT(AS2818=AS2819),AS2819,"")</f>
        <v/>
      </c>
      <c r="AR2818" s="20" t="str">
        <f>INDEX($AB$15:$AM$15,MATCH($AS2818,$AB$11:$AM$11,0))</f>
        <v>in</v>
      </c>
      <c r="AS2818" s="20" t="str">
        <f>LEFT(AT2818,4)</f>
        <v>2011</v>
      </c>
      <c r="AT2818" s="139" t="str">
        <f>LEFT(B2818,6)</f>
        <v>201101</v>
      </c>
    </row>
    <row r="2819" spans="2:46" x14ac:dyDescent="0.25">
      <c r="B2819" s="11">
        <f>'Market Data'!B2805</f>
        <v>20110104</v>
      </c>
      <c r="C2819" s="2">
        <f>'Market Data'!C2805</f>
        <v>7218.5</v>
      </c>
      <c r="D2819" s="2">
        <f>'Market Data'!D2805</f>
        <v>7267</v>
      </c>
      <c r="E2819" s="2">
        <f>'Market Data'!E2805</f>
        <v>7192</v>
      </c>
      <c r="F2819" s="12">
        <f>'Market Data'!F2805</f>
        <v>7203.5</v>
      </c>
      <c r="H2819" s="151">
        <f t="shared" si="415"/>
        <v>2801</v>
      </c>
      <c r="I2819" s="244">
        <f ca="1">IF($H2819&lt;($J$6+1),"",PFE(OFFSET($F2819,0,0,-$J$6)))</f>
        <v>0.24694438449283274</v>
      </c>
      <c r="J2819" s="19"/>
      <c r="K2819" s="139" t="str">
        <f t="shared" ca="1" si="416"/>
        <v>Long</v>
      </c>
      <c r="L2819" s="243" t="e">
        <f t="shared" ca="1" si="411"/>
        <v>#N/A</v>
      </c>
      <c r="M2819" s="242" t="e">
        <f t="shared" ca="1" si="412"/>
        <v>#N/A</v>
      </c>
      <c r="N2819" s="20"/>
      <c r="O2819" s="74">
        <f t="shared" ca="1" si="417"/>
        <v>1</v>
      </c>
      <c r="P2819" s="75">
        <f t="shared" ca="1" si="409"/>
        <v>0</v>
      </c>
      <c r="Q2819" s="76" t="str">
        <f t="shared" ca="1" si="413"/>
        <v/>
      </c>
      <c r="R2819" s="75"/>
      <c r="S2819" s="77">
        <f t="shared" ca="1" si="410"/>
        <v>1</v>
      </c>
      <c r="T2819" s="78"/>
      <c r="U2819" s="81">
        <f t="shared" ca="1" si="418"/>
        <v>-735</v>
      </c>
      <c r="V2819" s="82">
        <f t="shared" ca="1" si="414"/>
        <v>265336.63999999943</v>
      </c>
      <c r="W2819" s="50"/>
      <c r="X2819" s="50"/>
      <c r="Y2819" s="50"/>
      <c r="Z2819" s="50"/>
      <c r="AA2819" s="50"/>
      <c r="AG2819" s="50"/>
      <c r="AH2819" s="50"/>
      <c r="AI2819" s="50"/>
      <c r="AJ2819" s="50"/>
      <c r="AK2819" s="50"/>
      <c r="AL2819" s="50"/>
      <c r="AM2819" s="50"/>
      <c r="AN2819" s="50"/>
      <c r="AO2819" s="50"/>
      <c r="AP2819" s="138" t="str">
        <f>IF(NOT($AS2819=$AS2820),ROW(),"")</f>
        <v/>
      </c>
      <c r="AQ2819" s="20" t="str">
        <f>IF(NOT(AS2819=AS2820),AS2820,"")</f>
        <v/>
      </c>
      <c r="AR2819" s="20" t="str">
        <f>INDEX($AB$15:$AM$15,MATCH($AS2819,$AB$11:$AM$11,0))</f>
        <v>in</v>
      </c>
      <c r="AS2819" s="20" t="str">
        <f>LEFT(AT2819,4)</f>
        <v>2011</v>
      </c>
      <c r="AT2819" s="139" t="str">
        <f>LEFT(B2819,6)</f>
        <v>201101</v>
      </c>
    </row>
    <row r="2820" spans="2:46" x14ac:dyDescent="0.25">
      <c r="B2820" s="11">
        <f>'Market Data'!B2806</f>
        <v>20110105</v>
      </c>
      <c r="C2820" s="2">
        <f>'Market Data'!C2806</f>
        <v>7189.5</v>
      </c>
      <c r="D2820" s="2">
        <f>'Market Data'!D2806</f>
        <v>7210</v>
      </c>
      <c r="E2820" s="2">
        <f>'Market Data'!E2806</f>
        <v>7081.5</v>
      </c>
      <c r="F2820" s="12">
        <f>'Market Data'!F2806</f>
        <v>7187.5</v>
      </c>
      <c r="H2820" s="151">
        <f t="shared" si="415"/>
        <v>2802</v>
      </c>
      <c r="I2820" s="244">
        <f ca="1">IF($H2820&lt;($J$6+1),"",PFE(OFFSET($F2820,0,0,-$J$6)))</f>
        <v>0.22770204841459296</v>
      </c>
      <c r="J2820" s="19"/>
      <c r="K2820" s="139" t="str">
        <f t="shared" ca="1" si="416"/>
        <v>Long</v>
      </c>
      <c r="L2820" s="243" t="e">
        <f t="shared" ca="1" si="411"/>
        <v>#N/A</v>
      </c>
      <c r="M2820" s="242" t="e">
        <f t="shared" ca="1" si="412"/>
        <v>#N/A</v>
      </c>
      <c r="N2820" s="20"/>
      <c r="O2820" s="74">
        <f t="shared" ca="1" si="417"/>
        <v>1</v>
      </c>
      <c r="P2820" s="75">
        <f t="shared" ca="1" si="409"/>
        <v>0</v>
      </c>
      <c r="Q2820" s="76" t="str">
        <f t="shared" ca="1" si="413"/>
        <v/>
      </c>
      <c r="R2820" s="75"/>
      <c r="S2820" s="77">
        <f t="shared" ca="1" si="410"/>
        <v>1</v>
      </c>
      <c r="T2820" s="78"/>
      <c r="U2820" s="81">
        <f t="shared" ca="1" si="418"/>
        <v>-560</v>
      </c>
      <c r="V2820" s="82">
        <f t="shared" ca="1" si="414"/>
        <v>264776.63999999943</v>
      </c>
      <c r="W2820" s="50"/>
      <c r="X2820" s="50"/>
      <c r="Y2820" s="50"/>
      <c r="Z2820" s="50"/>
      <c r="AA2820" s="50"/>
      <c r="AG2820" s="50"/>
      <c r="AH2820" s="50"/>
      <c r="AI2820" s="50"/>
      <c r="AJ2820" s="50"/>
      <c r="AK2820" s="50"/>
      <c r="AL2820" s="50"/>
      <c r="AM2820" s="50"/>
      <c r="AN2820" s="50"/>
      <c r="AO2820" s="50"/>
      <c r="AP2820" s="138" t="str">
        <f>IF(NOT($AS2820=$AS2821),ROW(),"")</f>
        <v/>
      </c>
      <c r="AQ2820" s="20" t="str">
        <f>IF(NOT(AS2820=AS2821),AS2821,"")</f>
        <v/>
      </c>
      <c r="AR2820" s="20" t="str">
        <f>INDEX($AB$15:$AM$15,MATCH($AS2820,$AB$11:$AM$11,0))</f>
        <v>in</v>
      </c>
      <c r="AS2820" s="20" t="str">
        <f>LEFT(AT2820,4)</f>
        <v>2011</v>
      </c>
      <c r="AT2820" s="139" t="str">
        <f>LEFT(B2820,6)</f>
        <v>201101</v>
      </c>
    </row>
    <row r="2821" spans="2:46" x14ac:dyDescent="0.25">
      <c r="B2821" s="11">
        <f>'Market Data'!B2807</f>
        <v>20110106</v>
      </c>
      <c r="C2821" s="2">
        <f>'Market Data'!C2807</f>
        <v>7203</v>
      </c>
      <c r="D2821" s="2">
        <f>'Market Data'!D2807</f>
        <v>7300</v>
      </c>
      <c r="E2821" s="2">
        <f>'Market Data'!E2807</f>
        <v>7197</v>
      </c>
      <c r="F2821" s="12">
        <f>'Market Data'!F2807</f>
        <v>7230.5</v>
      </c>
      <c r="H2821" s="151">
        <f t="shared" si="415"/>
        <v>2803</v>
      </c>
      <c r="I2821" s="244">
        <f ca="1">IF($H2821&lt;($J$6+1),"",PFE(OFFSET($F2821,0,0,-$J$6)))</f>
        <v>0.23425588291095806</v>
      </c>
      <c r="J2821" s="19"/>
      <c r="K2821" s="139" t="str">
        <f t="shared" ca="1" si="416"/>
        <v>Long</v>
      </c>
      <c r="L2821" s="243" t="e">
        <f t="shared" ca="1" si="411"/>
        <v>#N/A</v>
      </c>
      <c r="M2821" s="242" t="e">
        <f t="shared" ca="1" si="412"/>
        <v>#N/A</v>
      </c>
      <c r="N2821" s="20"/>
      <c r="O2821" s="74">
        <f t="shared" ca="1" si="417"/>
        <v>1</v>
      </c>
      <c r="P2821" s="75">
        <f t="shared" ca="1" si="409"/>
        <v>0</v>
      </c>
      <c r="Q2821" s="76" t="str">
        <f t="shared" ca="1" si="413"/>
        <v/>
      </c>
      <c r="R2821" s="75"/>
      <c r="S2821" s="77">
        <f t="shared" ca="1" si="410"/>
        <v>1</v>
      </c>
      <c r="T2821" s="78"/>
      <c r="U2821" s="81">
        <f t="shared" ca="1" si="418"/>
        <v>1505</v>
      </c>
      <c r="V2821" s="82">
        <f t="shared" ca="1" si="414"/>
        <v>266281.63999999943</v>
      </c>
      <c r="W2821" s="50"/>
      <c r="X2821" s="50"/>
      <c r="Y2821" s="50"/>
      <c r="Z2821" s="50"/>
      <c r="AA2821" s="50"/>
      <c r="AG2821" s="50"/>
      <c r="AH2821" s="50"/>
      <c r="AI2821" s="50"/>
      <c r="AJ2821" s="50"/>
      <c r="AK2821" s="50"/>
      <c r="AL2821" s="50"/>
      <c r="AM2821" s="50"/>
      <c r="AN2821" s="50"/>
      <c r="AO2821" s="50"/>
      <c r="AP2821" s="138" t="str">
        <f>IF(NOT($AS2821=$AS2822),ROW(),"")</f>
        <v/>
      </c>
      <c r="AQ2821" s="20" t="str">
        <f>IF(NOT(AS2821=AS2822),AS2822,"")</f>
        <v/>
      </c>
      <c r="AR2821" s="20" t="str">
        <f>INDEX($AB$15:$AM$15,MATCH($AS2821,$AB$11:$AM$11,0))</f>
        <v>in</v>
      </c>
      <c r="AS2821" s="20" t="str">
        <f>LEFT(AT2821,4)</f>
        <v>2011</v>
      </c>
      <c r="AT2821" s="139" t="str">
        <f>LEFT(B2821,6)</f>
        <v>201101</v>
      </c>
    </row>
    <row r="2822" spans="2:46" x14ac:dyDescent="0.25">
      <c r="B2822" s="11">
        <f>'Market Data'!B2808</f>
        <v>20110107</v>
      </c>
      <c r="C2822" s="2">
        <f>'Market Data'!C2808</f>
        <v>7232</v>
      </c>
      <c r="D2822" s="2">
        <f>'Market Data'!D2808</f>
        <v>7263.5</v>
      </c>
      <c r="E2822" s="2">
        <f>'Market Data'!E2808</f>
        <v>7175</v>
      </c>
      <c r="F2822" s="12">
        <f>'Market Data'!F2808</f>
        <v>7202.5</v>
      </c>
      <c r="H2822" s="151">
        <f t="shared" si="415"/>
        <v>2804</v>
      </c>
      <c r="I2822" s="244">
        <f ca="1">IF($H2822&lt;($J$6+1),"",PFE(OFFSET($F2822,0,0,-$J$6)))</f>
        <v>0.21864832452378655</v>
      </c>
      <c r="J2822" s="19"/>
      <c r="K2822" s="139" t="str">
        <f t="shared" ca="1" si="416"/>
        <v>Long</v>
      </c>
      <c r="L2822" s="243" t="e">
        <f t="shared" ca="1" si="411"/>
        <v>#N/A</v>
      </c>
      <c r="M2822" s="242" t="e">
        <f t="shared" ca="1" si="412"/>
        <v>#N/A</v>
      </c>
      <c r="N2822" s="20"/>
      <c r="O2822" s="74">
        <f t="shared" ca="1" si="417"/>
        <v>1</v>
      </c>
      <c r="P2822" s="75">
        <f t="shared" ca="1" si="409"/>
        <v>0</v>
      </c>
      <c r="Q2822" s="76" t="str">
        <f t="shared" ca="1" si="413"/>
        <v/>
      </c>
      <c r="R2822" s="75"/>
      <c r="S2822" s="77">
        <f t="shared" ca="1" si="410"/>
        <v>1</v>
      </c>
      <c r="T2822" s="78"/>
      <c r="U2822" s="81">
        <f t="shared" ca="1" si="418"/>
        <v>-980</v>
      </c>
      <c r="V2822" s="82">
        <f t="shared" ca="1" si="414"/>
        <v>265301.63999999943</v>
      </c>
      <c r="W2822" s="50"/>
      <c r="X2822" s="50"/>
      <c r="Y2822" s="50"/>
      <c r="Z2822" s="50"/>
      <c r="AA2822" s="50"/>
      <c r="AG2822" s="50"/>
      <c r="AH2822" s="50"/>
      <c r="AI2822" s="50"/>
      <c r="AJ2822" s="50"/>
      <c r="AK2822" s="50"/>
      <c r="AL2822" s="50"/>
      <c r="AM2822" s="50"/>
      <c r="AN2822" s="50"/>
      <c r="AO2822" s="50"/>
      <c r="AP2822" s="138" t="str">
        <f>IF(NOT($AS2822=$AS2823),ROW(),"")</f>
        <v/>
      </c>
      <c r="AQ2822" s="20" t="str">
        <f>IF(NOT(AS2822=AS2823),AS2823,"")</f>
        <v/>
      </c>
      <c r="AR2822" s="20" t="str">
        <f>INDEX($AB$15:$AM$15,MATCH($AS2822,$AB$11:$AM$11,0))</f>
        <v>in</v>
      </c>
      <c r="AS2822" s="20" t="str">
        <f>LEFT(AT2822,4)</f>
        <v>2011</v>
      </c>
      <c r="AT2822" s="139" t="str">
        <f>LEFT(B2822,6)</f>
        <v>201101</v>
      </c>
    </row>
    <row r="2823" spans="2:46" x14ac:dyDescent="0.25">
      <c r="B2823" s="11">
        <f>'Market Data'!B2809</f>
        <v>20110110</v>
      </c>
      <c r="C2823" s="2">
        <f>'Market Data'!C2809</f>
        <v>7186</v>
      </c>
      <c r="D2823" s="2">
        <f>'Market Data'!D2809</f>
        <v>7193</v>
      </c>
      <c r="E2823" s="2">
        <f>'Market Data'!E2809</f>
        <v>7083.5</v>
      </c>
      <c r="F2823" s="12">
        <f>'Market Data'!F2809</f>
        <v>7121</v>
      </c>
      <c r="H2823" s="151">
        <f t="shared" si="415"/>
        <v>2805</v>
      </c>
      <c r="I2823" s="244">
        <f ca="1">IF($H2823&lt;($J$6+1),"",PFE(OFFSET($F2823,0,0,-$J$6)))</f>
        <v>0.18105206076083294</v>
      </c>
      <c r="J2823" s="19"/>
      <c r="K2823" s="139" t="str">
        <f t="shared" ca="1" si="416"/>
        <v>Long</v>
      </c>
      <c r="L2823" s="243" t="e">
        <f t="shared" ca="1" si="411"/>
        <v>#N/A</v>
      </c>
      <c r="M2823" s="242" t="e">
        <f t="shared" ca="1" si="412"/>
        <v>#N/A</v>
      </c>
      <c r="N2823" s="20"/>
      <c r="O2823" s="74">
        <f t="shared" ca="1" si="417"/>
        <v>1</v>
      </c>
      <c r="P2823" s="75">
        <f t="shared" ca="1" si="409"/>
        <v>0</v>
      </c>
      <c r="Q2823" s="76" t="str">
        <f t="shared" ca="1" si="413"/>
        <v/>
      </c>
      <c r="R2823" s="75"/>
      <c r="S2823" s="77">
        <f t="shared" ca="1" si="410"/>
        <v>1</v>
      </c>
      <c r="T2823" s="78"/>
      <c r="U2823" s="81">
        <f t="shared" ca="1" si="418"/>
        <v>-2852.5</v>
      </c>
      <c r="V2823" s="82">
        <f t="shared" ca="1" si="414"/>
        <v>262449.13999999943</v>
      </c>
      <c r="W2823" s="50"/>
      <c r="X2823" s="50"/>
      <c r="Y2823" s="50"/>
      <c r="Z2823" s="50"/>
      <c r="AA2823" s="50"/>
      <c r="AG2823" s="50"/>
      <c r="AH2823" s="50"/>
      <c r="AI2823" s="50"/>
      <c r="AJ2823" s="50"/>
      <c r="AK2823" s="50"/>
      <c r="AL2823" s="50"/>
      <c r="AM2823" s="50"/>
      <c r="AN2823" s="50"/>
      <c r="AO2823" s="50"/>
      <c r="AP2823" s="138" t="str">
        <f>IF(NOT($AS2823=$AS2824),ROW(),"")</f>
        <v/>
      </c>
      <c r="AQ2823" s="20" t="str">
        <f>IF(NOT(AS2823=AS2824),AS2824,"")</f>
        <v/>
      </c>
      <c r="AR2823" s="20" t="str">
        <f>INDEX($AB$15:$AM$15,MATCH($AS2823,$AB$11:$AM$11,0))</f>
        <v>in</v>
      </c>
      <c r="AS2823" s="20" t="str">
        <f>LEFT(AT2823,4)</f>
        <v>2011</v>
      </c>
      <c r="AT2823" s="139" t="str">
        <f>LEFT(B2823,6)</f>
        <v>201101</v>
      </c>
    </row>
    <row r="2824" spans="2:46" x14ac:dyDescent="0.25">
      <c r="B2824" s="11">
        <f>'Market Data'!B2810</f>
        <v>20110111</v>
      </c>
      <c r="C2824" s="2">
        <f>'Market Data'!C2810</f>
        <v>7131.5</v>
      </c>
      <c r="D2824" s="2">
        <f>'Market Data'!D2810</f>
        <v>7200.5</v>
      </c>
      <c r="E2824" s="2">
        <f>'Market Data'!E2810</f>
        <v>7108</v>
      </c>
      <c r="F2824" s="12">
        <f>'Market Data'!F2810</f>
        <v>7194</v>
      </c>
      <c r="H2824" s="151">
        <f t="shared" si="415"/>
        <v>2806</v>
      </c>
      <c r="I2824" s="244">
        <f ca="1">IF($H2824&lt;($J$6+1),"",PFE(OFFSET($F2824,0,0,-$J$6)))</f>
        <v>0.19232798821171274</v>
      </c>
      <c r="J2824" s="19"/>
      <c r="K2824" s="139" t="str">
        <f t="shared" ca="1" si="416"/>
        <v>Long</v>
      </c>
      <c r="L2824" s="243" t="e">
        <f t="shared" ca="1" si="411"/>
        <v>#N/A</v>
      </c>
      <c r="M2824" s="242" t="e">
        <f t="shared" ca="1" si="412"/>
        <v>#N/A</v>
      </c>
      <c r="N2824" s="20"/>
      <c r="O2824" s="74">
        <f t="shared" ca="1" si="417"/>
        <v>1</v>
      </c>
      <c r="P2824" s="75">
        <f t="shared" ca="1" si="409"/>
        <v>0</v>
      </c>
      <c r="Q2824" s="76" t="str">
        <f t="shared" ca="1" si="413"/>
        <v/>
      </c>
      <c r="R2824" s="75"/>
      <c r="S2824" s="77">
        <f t="shared" ca="1" si="410"/>
        <v>1</v>
      </c>
      <c r="T2824" s="78"/>
      <c r="U2824" s="81">
        <f t="shared" ca="1" si="418"/>
        <v>2555</v>
      </c>
      <c r="V2824" s="82">
        <f t="shared" ca="1" si="414"/>
        <v>265004.13999999943</v>
      </c>
      <c r="W2824" s="50"/>
      <c r="X2824" s="50"/>
      <c r="Y2824" s="50"/>
      <c r="Z2824" s="50"/>
      <c r="AA2824" s="50"/>
      <c r="AG2824" s="50"/>
      <c r="AH2824" s="50"/>
      <c r="AI2824" s="50"/>
      <c r="AJ2824" s="50"/>
      <c r="AK2824" s="50"/>
      <c r="AL2824" s="50"/>
      <c r="AM2824" s="50"/>
      <c r="AN2824" s="50"/>
      <c r="AO2824" s="50"/>
      <c r="AP2824" s="138" t="str">
        <f>IF(NOT($AS2824=$AS2825),ROW(),"")</f>
        <v/>
      </c>
      <c r="AQ2824" s="20" t="str">
        <f>IF(NOT(AS2824=AS2825),AS2825,"")</f>
        <v/>
      </c>
      <c r="AR2824" s="20" t="str">
        <f>INDEX($AB$15:$AM$15,MATCH($AS2824,$AB$11:$AM$11,0))</f>
        <v>in</v>
      </c>
      <c r="AS2824" s="20" t="str">
        <f>LEFT(AT2824,4)</f>
        <v>2011</v>
      </c>
      <c r="AT2824" s="139" t="str">
        <f>LEFT(B2824,6)</f>
        <v>201101</v>
      </c>
    </row>
    <row r="2825" spans="2:46" x14ac:dyDescent="0.25">
      <c r="B2825" s="11">
        <f>'Market Data'!B2811</f>
        <v>20110112</v>
      </c>
      <c r="C2825" s="2">
        <f>'Market Data'!C2811</f>
        <v>7193.5</v>
      </c>
      <c r="D2825" s="2">
        <f>'Market Data'!D2811</f>
        <v>7338</v>
      </c>
      <c r="E2825" s="2">
        <f>'Market Data'!E2811</f>
        <v>7193</v>
      </c>
      <c r="F2825" s="12">
        <f>'Market Data'!F2811</f>
        <v>7318.5</v>
      </c>
      <c r="H2825" s="151">
        <f t="shared" si="415"/>
        <v>2807</v>
      </c>
      <c r="I2825" s="244">
        <f ca="1">IF($H2825&lt;($J$6+1),"",PFE(OFFSET($F2825,0,0,-$J$6)))</f>
        <v>0.22180476467991933</v>
      </c>
      <c r="J2825" s="19"/>
      <c r="K2825" s="139" t="str">
        <f t="shared" ca="1" si="416"/>
        <v>Long</v>
      </c>
      <c r="L2825" s="243" t="e">
        <f t="shared" ca="1" si="411"/>
        <v>#N/A</v>
      </c>
      <c r="M2825" s="242" t="e">
        <f t="shared" ca="1" si="412"/>
        <v>#N/A</v>
      </c>
      <c r="N2825" s="20"/>
      <c r="O2825" s="74">
        <f t="shared" ca="1" si="417"/>
        <v>1</v>
      </c>
      <c r="P2825" s="75">
        <f t="shared" ca="1" si="409"/>
        <v>0</v>
      </c>
      <c r="Q2825" s="76" t="str">
        <f t="shared" ca="1" si="413"/>
        <v/>
      </c>
      <c r="R2825" s="75"/>
      <c r="S2825" s="77">
        <f t="shared" ca="1" si="410"/>
        <v>1</v>
      </c>
      <c r="T2825" s="78"/>
      <c r="U2825" s="81">
        <f t="shared" ca="1" si="418"/>
        <v>4357.5</v>
      </c>
      <c r="V2825" s="82">
        <f t="shared" ca="1" si="414"/>
        <v>269361.63999999943</v>
      </c>
      <c r="W2825" s="50"/>
      <c r="X2825" s="50"/>
      <c r="Y2825" s="50"/>
      <c r="Z2825" s="50"/>
      <c r="AA2825" s="50"/>
      <c r="AG2825" s="50"/>
      <c r="AH2825" s="50"/>
      <c r="AI2825" s="50"/>
      <c r="AJ2825" s="50"/>
      <c r="AK2825" s="50"/>
      <c r="AL2825" s="50"/>
      <c r="AM2825" s="50"/>
      <c r="AN2825" s="50"/>
      <c r="AO2825" s="50"/>
      <c r="AP2825" s="138" t="str">
        <f>IF(NOT($AS2825=$AS2826),ROW(),"")</f>
        <v/>
      </c>
      <c r="AQ2825" s="20" t="str">
        <f>IF(NOT(AS2825=AS2826),AS2826,"")</f>
        <v/>
      </c>
      <c r="AR2825" s="20" t="str">
        <f>INDEX($AB$15:$AM$15,MATCH($AS2825,$AB$11:$AM$11,0))</f>
        <v>in</v>
      </c>
      <c r="AS2825" s="20" t="str">
        <f>LEFT(AT2825,4)</f>
        <v>2011</v>
      </c>
      <c r="AT2825" s="139" t="str">
        <f>LEFT(B2825,6)</f>
        <v>201101</v>
      </c>
    </row>
    <row r="2826" spans="2:46" x14ac:dyDescent="0.25">
      <c r="B2826" s="11">
        <f>'Market Data'!B2812</f>
        <v>20110113</v>
      </c>
      <c r="C2826" s="2">
        <f>'Market Data'!C2812</f>
        <v>7335.5</v>
      </c>
      <c r="D2826" s="2">
        <f>'Market Data'!D2812</f>
        <v>7339</v>
      </c>
      <c r="E2826" s="2">
        <f>'Market Data'!E2812</f>
        <v>7286.5</v>
      </c>
      <c r="F2826" s="12">
        <f>'Market Data'!F2812</f>
        <v>7317</v>
      </c>
      <c r="H2826" s="151">
        <f t="shared" si="415"/>
        <v>2808</v>
      </c>
      <c r="I2826" s="244">
        <f ca="1">IF($H2826&lt;($J$6+1),"",PFE(OFFSET($F2826,0,0,-$J$6)))</f>
        <v>0.22483254663715294</v>
      </c>
      <c r="J2826" s="19"/>
      <c r="K2826" s="139" t="str">
        <f t="shared" ca="1" si="416"/>
        <v>Long</v>
      </c>
      <c r="L2826" s="243" t="e">
        <f t="shared" ca="1" si="411"/>
        <v>#N/A</v>
      </c>
      <c r="M2826" s="242" t="e">
        <f t="shared" ca="1" si="412"/>
        <v>#N/A</v>
      </c>
      <c r="N2826" s="20"/>
      <c r="O2826" s="74">
        <f t="shared" ca="1" si="417"/>
        <v>1</v>
      </c>
      <c r="P2826" s="75">
        <f t="shared" ca="1" si="409"/>
        <v>0</v>
      </c>
      <c r="Q2826" s="76" t="str">
        <f t="shared" ca="1" si="413"/>
        <v/>
      </c>
      <c r="R2826" s="75"/>
      <c r="S2826" s="77">
        <f t="shared" ca="1" si="410"/>
        <v>1</v>
      </c>
      <c r="T2826" s="78"/>
      <c r="U2826" s="81">
        <f t="shared" ca="1" si="418"/>
        <v>-52.5</v>
      </c>
      <c r="V2826" s="82">
        <f t="shared" ca="1" si="414"/>
        <v>269309.13999999943</v>
      </c>
      <c r="W2826" s="50"/>
      <c r="X2826" s="50"/>
      <c r="Y2826" s="50"/>
      <c r="Z2826" s="50"/>
      <c r="AA2826" s="50"/>
      <c r="AG2826" s="50"/>
      <c r="AH2826" s="50"/>
      <c r="AI2826" s="50"/>
      <c r="AJ2826" s="50"/>
      <c r="AK2826" s="50"/>
      <c r="AL2826" s="50"/>
      <c r="AM2826" s="50"/>
      <c r="AN2826" s="50"/>
      <c r="AO2826" s="50"/>
      <c r="AP2826" s="138" t="str">
        <f>IF(NOT($AS2826=$AS2827),ROW(),"")</f>
        <v/>
      </c>
      <c r="AQ2826" s="20" t="str">
        <f>IF(NOT(AS2826=AS2827),AS2827,"")</f>
        <v/>
      </c>
      <c r="AR2826" s="20" t="str">
        <f>INDEX($AB$15:$AM$15,MATCH($AS2826,$AB$11:$AM$11,0))</f>
        <v>in</v>
      </c>
      <c r="AS2826" s="20" t="str">
        <f>LEFT(AT2826,4)</f>
        <v>2011</v>
      </c>
      <c r="AT2826" s="139" t="str">
        <f>LEFT(B2826,6)</f>
        <v>201101</v>
      </c>
    </row>
    <row r="2827" spans="2:46" x14ac:dyDescent="0.25">
      <c r="B2827" s="11">
        <f>'Market Data'!B2813</f>
        <v>20110114</v>
      </c>
      <c r="C2827" s="2">
        <f>'Market Data'!C2813</f>
        <v>7302</v>
      </c>
      <c r="D2827" s="2">
        <f>'Market Data'!D2813</f>
        <v>7351.5</v>
      </c>
      <c r="E2827" s="2">
        <f>'Market Data'!E2813</f>
        <v>7264</v>
      </c>
      <c r="F2827" s="12">
        <f>'Market Data'!F2813</f>
        <v>7331</v>
      </c>
      <c r="H2827" s="151">
        <f t="shared" si="415"/>
        <v>2809</v>
      </c>
      <c r="I2827" s="244">
        <f ca="1">IF($H2827&lt;($J$6+1),"",PFE(OFFSET($F2827,0,0,-$J$6)))</f>
        <v>0.24673108671700258</v>
      </c>
      <c r="J2827" s="19"/>
      <c r="K2827" s="139" t="str">
        <f t="shared" ca="1" si="416"/>
        <v>Long</v>
      </c>
      <c r="L2827" s="243" t="e">
        <f t="shared" ca="1" si="411"/>
        <v>#N/A</v>
      </c>
      <c r="M2827" s="242" t="e">
        <f t="shared" ca="1" si="412"/>
        <v>#N/A</v>
      </c>
      <c r="N2827" s="20"/>
      <c r="O2827" s="74">
        <f t="shared" ca="1" si="417"/>
        <v>1</v>
      </c>
      <c r="P2827" s="75">
        <f t="shared" ca="1" si="409"/>
        <v>0</v>
      </c>
      <c r="Q2827" s="76" t="str">
        <f t="shared" ca="1" si="413"/>
        <v/>
      </c>
      <c r="R2827" s="75"/>
      <c r="S2827" s="77">
        <f t="shared" ca="1" si="410"/>
        <v>1</v>
      </c>
      <c r="T2827" s="78"/>
      <c r="U2827" s="81">
        <f t="shared" ca="1" si="418"/>
        <v>490</v>
      </c>
      <c r="V2827" s="82">
        <f t="shared" ca="1" si="414"/>
        <v>269799.13999999943</v>
      </c>
      <c r="W2827" s="50"/>
      <c r="X2827" s="50"/>
      <c r="Y2827" s="50"/>
      <c r="Z2827" s="50"/>
      <c r="AA2827" s="50"/>
      <c r="AG2827" s="50"/>
      <c r="AH2827" s="50"/>
      <c r="AI2827" s="50"/>
      <c r="AJ2827" s="50"/>
      <c r="AK2827" s="50"/>
      <c r="AL2827" s="50"/>
      <c r="AM2827" s="50"/>
      <c r="AN2827" s="50"/>
      <c r="AO2827" s="50"/>
      <c r="AP2827" s="138" t="str">
        <f>IF(NOT($AS2827=$AS2828),ROW(),"")</f>
        <v/>
      </c>
      <c r="AQ2827" s="20" t="str">
        <f>IF(NOT(AS2827=AS2828),AS2828,"")</f>
        <v/>
      </c>
      <c r="AR2827" s="20" t="str">
        <f>INDEX($AB$15:$AM$15,MATCH($AS2827,$AB$11:$AM$11,0))</f>
        <v>in</v>
      </c>
      <c r="AS2827" s="20" t="str">
        <f>LEFT(AT2827,4)</f>
        <v>2011</v>
      </c>
      <c r="AT2827" s="139" t="str">
        <f>LEFT(B2827,6)</f>
        <v>201101</v>
      </c>
    </row>
    <row r="2828" spans="2:46" x14ac:dyDescent="0.25">
      <c r="B2828" s="11">
        <f>'Market Data'!B2814</f>
        <v>20110117</v>
      </c>
      <c r="C2828" s="2">
        <f>'Market Data'!C2814</f>
        <v>7328.5</v>
      </c>
      <c r="D2828" s="2">
        <f>'Market Data'!D2814</f>
        <v>7336</v>
      </c>
      <c r="E2828" s="2">
        <f>'Market Data'!E2814</f>
        <v>7304.5</v>
      </c>
      <c r="F2828" s="12">
        <f>'Market Data'!F2814</f>
        <v>7322.5</v>
      </c>
      <c r="H2828" s="151">
        <f t="shared" si="415"/>
        <v>2810</v>
      </c>
      <c r="I2828" s="244">
        <f ca="1">IF($H2828&lt;($J$6+1),"",PFE(OFFSET($F2828,0,0,-$J$6)))</f>
        <v>0.22508526861915054</v>
      </c>
      <c r="J2828" s="19"/>
      <c r="K2828" s="139" t="str">
        <f t="shared" ca="1" si="416"/>
        <v>Long</v>
      </c>
      <c r="L2828" s="243" t="e">
        <f t="shared" ca="1" si="411"/>
        <v>#N/A</v>
      </c>
      <c r="M2828" s="242" t="e">
        <f t="shared" ca="1" si="412"/>
        <v>#N/A</v>
      </c>
      <c r="N2828" s="20"/>
      <c r="O2828" s="74">
        <f t="shared" ca="1" si="417"/>
        <v>1</v>
      </c>
      <c r="P2828" s="75">
        <f t="shared" ca="1" si="409"/>
        <v>0</v>
      </c>
      <c r="Q2828" s="76" t="str">
        <f t="shared" ca="1" si="413"/>
        <v/>
      </c>
      <c r="R2828" s="75"/>
      <c r="S2828" s="77">
        <f t="shared" ca="1" si="410"/>
        <v>1</v>
      </c>
      <c r="T2828" s="78"/>
      <c r="U2828" s="81">
        <f t="shared" ca="1" si="418"/>
        <v>-297.5</v>
      </c>
      <c r="V2828" s="82">
        <f t="shared" ca="1" si="414"/>
        <v>269501.63999999943</v>
      </c>
      <c r="W2828" s="50"/>
      <c r="X2828" s="50"/>
      <c r="Y2828" s="50"/>
      <c r="Z2828" s="50"/>
      <c r="AA2828" s="50"/>
      <c r="AG2828" s="50"/>
      <c r="AH2828" s="50"/>
      <c r="AI2828" s="50"/>
      <c r="AJ2828" s="50"/>
      <c r="AK2828" s="50"/>
      <c r="AL2828" s="50"/>
      <c r="AM2828" s="50"/>
      <c r="AN2828" s="50"/>
      <c r="AO2828" s="50"/>
      <c r="AP2828" s="138" t="str">
        <f>IF(NOT($AS2828=$AS2829),ROW(),"")</f>
        <v/>
      </c>
      <c r="AQ2828" s="20" t="str">
        <f>IF(NOT(AS2828=AS2829),AS2829,"")</f>
        <v/>
      </c>
      <c r="AR2828" s="20" t="str">
        <f>INDEX($AB$15:$AM$15,MATCH($AS2828,$AB$11:$AM$11,0))</f>
        <v>in</v>
      </c>
      <c r="AS2828" s="20" t="str">
        <f>LEFT(AT2828,4)</f>
        <v>2011</v>
      </c>
      <c r="AT2828" s="139" t="str">
        <f>LEFT(B2828,6)</f>
        <v>201101</v>
      </c>
    </row>
    <row r="2829" spans="2:46" x14ac:dyDescent="0.25">
      <c r="B2829" s="11">
        <f>'Market Data'!B2815</f>
        <v>20110118</v>
      </c>
      <c r="C2829" s="2">
        <f>'Market Data'!C2815</f>
        <v>7327</v>
      </c>
      <c r="D2829" s="2">
        <f>'Market Data'!D2815</f>
        <v>7406</v>
      </c>
      <c r="E2829" s="2">
        <f>'Market Data'!E2815</f>
        <v>7326</v>
      </c>
      <c r="F2829" s="12">
        <f>'Market Data'!F2815</f>
        <v>7390</v>
      </c>
      <c r="H2829" s="151">
        <f t="shared" si="415"/>
        <v>2811</v>
      </c>
      <c r="I2829" s="244">
        <f ca="1">IF($H2829&lt;($J$6+1),"",PFE(OFFSET($F2829,0,0,-$J$6)))</f>
        <v>0.2411409010028556</v>
      </c>
      <c r="J2829" s="19"/>
      <c r="K2829" s="139" t="str">
        <f t="shared" ca="1" si="416"/>
        <v>Long</v>
      </c>
      <c r="L2829" s="243" t="e">
        <f t="shared" ca="1" si="411"/>
        <v>#N/A</v>
      </c>
      <c r="M2829" s="242" t="e">
        <f t="shared" ca="1" si="412"/>
        <v>#N/A</v>
      </c>
      <c r="N2829" s="20"/>
      <c r="O2829" s="74">
        <f t="shared" ca="1" si="417"/>
        <v>1</v>
      </c>
      <c r="P2829" s="75">
        <f t="shared" ca="1" si="409"/>
        <v>0</v>
      </c>
      <c r="Q2829" s="76" t="str">
        <f t="shared" ca="1" si="413"/>
        <v/>
      </c>
      <c r="R2829" s="75"/>
      <c r="S2829" s="77">
        <f t="shared" ca="1" si="410"/>
        <v>1</v>
      </c>
      <c r="T2829" s="78"/>
      <c r="U2829" s="81">
        <f t="shared" ca="1" si="418"/>
        <v>2362.5</v>
      </c>
      <c r="V2829" s="82">
        <f t="shared" ca="1" si="414"/>
        <v>271864.13999999943</v>
      </c>
      <c r="W2829" s="50"/>
      <c r="X2829" s="50"/>
      <c r="Y2829" s="50"/>
      <c r="Z2829" s="50"/>
      <c r="AA2829" s="50"/>
      <c r="AG2829" s="50"/>
      <c r="AH2829" s="50"/>
      <c r="AI2829" s="50"/>
      <c r="AJ2829" s="50"/>
      <c r="AK2829" s="50"/>
      <c r="AL2829" s="50"/>
      <c r="AM2829" s="50"/>
      <c r="AN2829" s="50"/>
      <c r="AO2829" s="50"/>
      <c r="AP2829" s="138" t="str">
        <f>IF(NOT($AS2829=$AS2830),ROW(),"")</f>
        <v/>
      </c>
      <c r="AQ2829" s="20" t="str">
        <f>IF(NOT(AS2829=AS2830),AS2830,"")</f>
        <v/>
      </c>
      <c r="AR2829" s="20" t="str">
        <f>INDEX($AB$15:$AM$15,MATCH($AS2829,$AB$11:$AM$11,0))</f>
        <v>in</v>
      </c>
      <c r="AS2829" s="20" t="str">
        <f>LEFT(AT2829,4)</f>
        <v>2011</v>
      </c>
      <c r="AT2829" s="139" t="str">
        <f>LEFT(B2829,6)</f>
        <v>201101</v>
      </c>
    </row>
    <row r="2830" spans="2:46" x14ac:dyDescent="0.25">
      <c r="B2830" s="11">
        <f>'Market Data'!B2816</f>
        <v>20110119</v>
      </c>
      <c r="C2830" s="2">
        <f>'Market Data'!C2816</f>
        <v>7422</v>
      </c>
      <c r="D2830" s="2">
        <f>'Market Data'!D2816</f>
        <v>7434</v>
      </c>
      <c r="E2830" s="2">
        <f>'Market Data'!E2816</f>
        <v>7314</v>
      </c>
      <c r="F2830" s="12">
        <f>'Market Data'!F2816</f>
        <v>7330.5</v>
      </c>
      <c r="H2830" s="151">
        <f t="shared" si="415"/>
        <v>2812</v>
      </c>
      <c r="I2830" s="244">
        <f ca="1">IF($H2830&lt;($J$6+1),"",PFE(OFFSET($F2830,0,0,-$J$6)))</f>
        <v>0.24306394864096506</v>
      </c>
      <c r="J2830" s="19"/>
      <c r="K2830" s="139" t="str">
        <f t="shared" ca="1" si="416"/>
        <v>Long</v>
      </c>
      <c r="L2830" s="243" t="e">
        <f t="shared" ca="1" si="411"/>
        <v>#N/A</v>
      </c>
      <c r="M2830" s="242" t="e">
        <f t="shared" ca="1" si="412"/>
        <v>#N/A</v>
      </c>
      <c r="N2830" s="20"/>
      <c r="O2830" s="74">
        <f t="shared" ca="1" si="417"/>
        <v>1</v>
      </c>
      <c r="P2830" s="75">
        <f t="shared" ca="1" si="409"/>
        <v>0</v>
      </c>
      <c r="Q2830" s="76" t="str">
        <f t="shared" ca="1" si="413"/>
        <v/>
      </c>
      <c r="R2830" s="75"/>
      <c r="S2830" s="77">
        <f t="shared" ca="1" si="410"/>
        <v>1</v>
      </c>
      <c r="T2830" s="78"/>
      <c r="U2830" s="81">
        <f t="shared" ca="1" si="418"/>
        <v>-2082.5</v>
      </c>
      <c r="V2830" s="82">
        <f t="shared" ca="1" si="414"/>
        <v>269781.63999999943</v>
      </c>
      <c r="W2830" s="50"/>
      <c r="X2830" s="50"/>
      <c r="Y2830" s="50"/>
      <c r="Z2830" s="50"/>
      <c r="AA2830" s="50"/>
      <c r="AG2830" s="50"/>
      <c r="AH2830" s="50"/>
      <c r="AI2830" s="50"/>
      <c r="AJ2830" s="50"/>
      <c r="AK2830" s="50"/>
      <c r="AL2830" s="50"/>
      <c r="AM2830" s="50"/>
      <c r="AN2830" s="50"/>
      <c r="AO2830" s="50"/>
      <c r="AP2830" s="138" t="str">
        <f>IF(NOT($AS2830=$AS2831),ROW(),"")</f>
        <v/>
      </c>
      <c r="AQ2830" s="20" t="str">
        <f>IF(NOT(AS2830=AS2831),AS2831,"")</f>
        <v/>
      </c>
      <c r="AR2830" s="20" t="str">
        <f>INDEX($AB$15:$AM$15,MATCH($AS2830,$AB$11:$AM$11,0))</f>
        <v>in</v>
      </c>
      <c r="AS2830" s="20" t="str">
        <f>LEFT(AT2830,4)</f>
        <v>2011</v>
      </c>
      <c r="AT2830" s="139" t="str">
        <f>LEFT(B2830,6)</f>
        <v>201101</v>
      </c>
    </row>
    <row r="2831" spans="2:46" x14ac:dyDescent="0.25">
      <c r="B2831" s="11">
        <f>'Market Data'!B2817</f>
        <v>20110120</v>
      </c>
      <c r="C2831" s="2">
        <f>'Market Data'!C2817</f>
        <v>7321</v>
      </c>
      <c r="D2831" s="2">
        <f>'Market Data'!D2817</f>
        <v>7336</v>
      </c>
      <c r="E2831" s="2">
        <f>'Market Data'!E2817</f>
        <v>7256.5</v>
      </c>
      <c r="F2831" s="12">
        <f>'Market Data'!F2817</f>
        <v>7274.5</v>
      </c>
      <c r="H2831" s="151">
        <f t="shared" si="415"/>
        <v>2813</v>
      </c>
      <c r="I2831" s="244">
        <f ca="1">IF($H2831&lt;($J$6+1),"",PFE(OFFSET($F2831,0,0,-$J$6)))</f>
        <v>0.23610017073497974</v>
      </c>
      <c r="J2831" s="19"/>
      <c r="K2831" s="139" t="str">
        <f t="shared" ca="1" si="416"/>
        <v>Long</v>
      </c>
      <c r="L2831" s="243" t="e">
        <f t="shared" ca="1" si="411"/>
        <v>#N/A</v>
      </c>
      <c r="M2831" s="242" t="e">
        <f t="shared" ca="1" si="412"/>
        <v>#N/A</v>
      </c>
      <c r="N2831" s="20"/>
      <c r="O2831" s="74">
        <f t="shared" ca="1" si="417"/>
        <v>1</v>
      </c>
      <c r="P2831" s="75">
        <f t="shared" ca="1" si="409"/>
        <v>0</v>
      </c>
      <c r="Q2831" s="76" t="str">
        <f t="shared" ca="1" si="413"/>
        <v/>
      </c>
      <c r="R2831" s="75"/>
      <c r="S2831" s="77">
        <f t="shared" ca="1" si="410"/>
        <v>1</v>
      </c>
      <c r="T2831" s="78"/>
      <c r="U2831" s="81">
        <f t="shared" ca="1" si="418"/>
        <v>-1960</v>
      </c>
      <c r="V2831" s="82">
        <f t="shared" ca="1" si="414"/>
        <v>267821.63999999943</v>
      </c>
      <c r="W2831" s="50"/>
      <c r="X2831" s="50"/>
      <c r="Y2831" s="50"/>
      <c r="Z2831" s="50"/>
      <c r="AA2831" s="50"/>
      <c r="AG2831" s="50"/>
      <c r="AH2831" s="50"/>
      <c r="AI2831" s="50"/>
      <c r="AJ2831" s="50"/>
      <c r="AK2831" s="50"/>
      <c r="AL2831" s="50"/>
      <c r="AM2831" s="50"/>
      <c r="AN2831" s="50"/>
      <c r="AO2831" s="50"/>
      <c r="AP2831" s="138" t="str">
        <f>IF(NOT($AS2831=$AS2832),ROW(),"")</f>
        <v/>
      </c>
      <c r="AQ2831" s="20" t="str">
        <f>IF(NOT(AS2831=AS2832),AS2832,"")</f>
        <v/>
      </c>
      <c r="AR2831" s="20" t="str">
        <f>INDEX($AB$15:$AM$15,MATCH($AS2831,$AB$11:$AM$11,0))</f>
        <v>in</v>
      </c>
      <c r="AS2831" s="20" t="str">
        <f>LEFT(AT2831,4)</f>
        <v>2011</v>
      </c>
      <c r="AT2831" s="139" t="str">
        <f>LEFT(B2831,6)</f>
        <v>201101</v>
      </c>
    </row>
    <row r="2832" spans="2:46" x14ac:dyDescent="0.25">
      <c r="B2832" s="11">
        <f>'Market Data'!B2818</f>
        <v>20110121</v>
      </c>
      <c r="C2832" s="2">
        <f>'Market Data'!C2818</f>
        <v>7292</v>
      </c>
      <c r="D2832" s="2">
        <f>'Market Data'!D2818</f>
        <v>7372.5</v>
      </c>
      <c r="E2832" s="2">
        <f>'Market Data'!E2818</f>
        <v>7274</v>
      </c>
      <c r="F2832" s="12">
        <f>'Market Data'!F2818</f>
        <v>7311</v>
      </c>
      <c r="H2832" s="151">
        <f t="shared" si="415"/>
        <v>2814</v>
      </c>
      <c r="I2832" s="244">
        <f ca="1">IF($H2832&lt;($J$6+1),"",PFE(OFFSET($F2832,0,0,-$J$6)))</f>
        <v>0.21942382088774068</v>
      </c>
      <c r="J2832" s="19"/>
      <c r="K2832" s="139" t="str">
        <f t="shared" ca="1" si="416"/>
        <v>Long</v>
      </c>
      <c r="L2832" s="243" t="e">
        <f t="shared" ca="1" si="411"/>
        <v>#N/A</v>
      </c>
      <c r="M2832" s="242" t="e">
        <f t="shared" ca="1" si="412"/>
        <v>#N/A</v>
      </c>
      <c r="N2832" s="20"/>
      <c r="O2832" s="74">
        <f t="shared" ca="1" si="417"/>
        <v>1</v>
      </c>
      <c r="P2832" s="75">
        <f t="shared" ca="1" si="409"/>
        <v>0</v>
      </c>
      <c r="Q2832" s="76" t="str">
        <f t="shared" ca="1" si="413"/>
        <v/>
      </c>
      <c r="R2832" s="75"/>
      <c r="S2832" s="77">
        <f t="shared" ca="1" si="410"/>
        <v>1</v>
      </c>
      <c r="T2832" s="78"/>
      <c r="U2832" s="81">
        <f t="shared" ca="1" si="418"/>
        <v>1277.5</v>
      </c>
      <c r="V2832" s="82">
        <f t="shared" ca="1" si="414"/>
        <v>269099.13999999943</v>
      </c>
      <c r="W2832" s="50"/>
      <c r="X2832" s="50"/>
      <c r="Y2832" s="50"/>
      <c r="Z2832" s="50"/>
      <c r="AA2832" s="50"/>
      <c r="AG2832" s="50"/>
      <c r="AH2832" s="50"/>
      <c r="AI2832" s="50"/>
      <c r="AJ2832" s="50"/>
      <c r="AK2832" s="50"/>
      <c r="AL2832" s="50"/>
      <c r="AM2832" s="50"/>
      <c r="AN2832" s="50"/>
      <c r="AO2832" s="50"/>
      <c r="AP2832" s="138" t="str">
        <f>IF(NOT($AS2832=$AS2833),ROW(),"")</f>
        <v/>
      </c>
      <c r="AQ2832" s="20" t="str">
        <f>IF(NOT(AS2832=AS2833),AS2833,"")</f>
        <v/>
      </c>
      <c r="AR2832" s="20" t="str">
        <f>INDEX($AB$15:$AM$15,MATCH($AS2832,$AB$11:$AM$11,0))</f>
        <v>in</v>
      </c>
      <c r="AS2832" s="20" t="str">
        <f>LEFT(AT2832,4)</f>
        <v>2011</v>
      </c>
      <c r="AT2832" s="139" t="str">
        <f>LEFT(B2832,6)</f>
        <v>201101</v>
      </c>
    </row>
    <row r="2833" spans="2:46" x14ac:dyDescent="0.25">
      <c r="B2833" s="11">
        <f>'Market Data'!B2819</f>
        <v>20110124</v>
      </c>
      <c r="C2833" s="2">
        <f>'Market Data'!C2819</f>
        <v>7338.5</v>
      </c>
      <c r="D2833" s="2">
        <f>'Market Data'!D2819</f>
        <v>7345.5</v>
      </c>
      <c r="E2833" s="2">
        <f>'Market Data'!E2819</f>
        <v>7251.5</v>
      </c>
      <c r="F2833" s="12">
        <f>'Market Data'!F2819</f>
        <v>7317</v>
      </c>
      <c r="H2833" s="151">
        <f t="shared" si="415"/>
        <v>2815</v>
      </c>
      <c r="I2833" s="244">
        <f ca="1">IF($H2833&lt;($J$6+1),"",PFE(OFFSET($F2833,0,0,-$J$6)))</f>
        <v>0.22547842255878883</v>
      </c>
      <c r="J2833" s="19"/>
      <c r="K2833" s="139" t="str">
        <f t="shared" ca="1" si="416"/>
        <v>Long</v>
      </c>
      <c r="L2833" s="243" t="e">
        <f t="shared" ca="1" si="411"/>
        <v>#N/A</v>
      </c>
      <c r="M2833" s="242" t="e">
        <f t="shared" ca="1" si="412"/>
        <v>#N/A</v>
      </c>
      <c r="N2833" s="20"/>
      <c r="O2833" s="74">
        <f t="shared" ca="1" si="417"/>
        <v>1</v>
      </c>
      <c r="P2833" s="75">
        <f t="shared" ref="P2833:P2896" ca="1" si="419">$O2833-S2833</f>
        <v>0</v>
      </c>
      <c r="Q2833" s="76" t="str">
        <f t="shared" ca="1" si="413"/>
        <v/>
      </c>
      <c r="R2833" s="75"/>
      <c r="S2833" s="77">
        <f t="shared" ca="1" si="410"/>
        <v>1</v>
      </c>
      <c r="T2833" s="78"/>
      <c r="U2833" s="81">
        <f t="shared" ca="1" si="418"/>
        <v>210</v>
      </c>
      <c r="V2833" s="82">
        <f t="shared" ca="1" si="414"/>
        <v>269309.13999999943</v>
      </c>
      <c r="W2833" s="50"/>
      <c r="X2833" s="50"/>
      <c r="Y2833" s="50"/>
      <c r="Z2833" s="50"/>
      <c r="AA2833" s="50"/>
      <c r="AG2833" s="50"/>
      <c r="AH2833" s="50"/>
      <c r="AI2833" s="50"/>
      <c r="AJ2833" s="50"/>
      <c r="AK2833" s="50"/>
      <c r="AL2833" s="50"/>
      <c r="AM2833" s="50"/>
      <c r="AN2833" s="50"/>
      <c r="AO2833" s="50"/>
      <c r="AP2833" s="138" t="str">
        <f>IF(NOT($AS2833=$AS2834),ROW(),"")</f>
        <v/>
      </c>
      <c r="AQ2833" s="20" t="str">
        <f>IF(NOT(AS2833=AS2834),AS2834,"")</f>
        <v/>
      </c>
      <c r="AR2833" s="20" t="str">
        <f>INDEX($AB$15:$AM$15,MATCH($AS2833,$AB$11:$AM$11,0))</f>
        <v>in</v>
      </c>
      <c r="AS2833" s="20" t="str">
        <f>LEFT(AT2833,4)</f>
        <v>2011</v>
      </c>
      <c r="AT2833" s="139" t="str">
        <f>LEFT(B2833,6)</f>
        <v>201101</v>
      </c>
    </row>
    <row r="2834" spans="2:46" x14ac:dyDescent="0.25">
      <c r="B2834" s="11">
        <f>'Market Data'!B2820</f>
        <v>20110125</v>
      </c>
      <c r="C2834" s="2">
        <f>'Market Data'!C2820</f>
        <v>7343</v>
      </c>
      <c r="D2834" s="2">
        <f>'Market Data'!D2820</f>
        <v>7354.5</v>
      </c>
      <c r="E2834" s="2">
        <f>'Market Data'!E2820</f>
        <v>7294.5</v>
      </c>
      <c r="F2834" s="12">
        <f>'Market Data'!F2820</f>
        <v>7304.5</v>
      </c>
      <c r="H2834" s="151">
        <f t="shared" si="415"/>
        <v>2816</v>
      </c>
      <c r="I2834" s="244">
        <f ca="1">IF($H2834&lt;($J$6+1),"",PFE(OFFSET($F2834,0,0,-$J$6)))</f>
        <v>0.22355131315769289</v>
      </c>
      <c r="J2834" s="19"/>
      <c r="K2834" s="139" t="str">
        <f t="shared" ca="1" si="416"/>
        <v>Long</v>
      </c>
      <c r="L2834" s="243" t="e">
        <f t="shared" ca="1" si="411"/>
        <v>#N/A</v>
      </c>
      <c r="M2834" s="242" t="e">
        <f t="shared" ca="1" si="412"/>
        <v>#N/A</v>
      </c>
      <c r="N2834" s="20"/>
      <c r="O2834" s="74">
        <f t="shared" ca="1" si="417"/>
        <v>1</v>
      </c>
      <c r="P2834" s="75">
        <f t="shared" ca="1" si="419"/>
        <v>0</v>
      </c>
      <c r="Q2834" s="76" t="str">
        <f t="shared" ca="1" si="413"/>
        <v/>
      </c>
      <c r="R2834" s="75"/>
      <c r="S2834" s="77">
        <f t="shared" ref="S2834:S2897" ca="1" si="420">IF($Q2833="Fill",$O2833,$S2833)</f>
        <v>1</v>
      </c>
      <c r="T2834" s="78"/>
      <c r="U2834" s="81">
        <f t="shared" ca="1" si="418"/>
        <v>-437.5</v>
      </c>
      <c r="V2834" s="82">
        <f t="shared" ca="1" si="414"/>
        <v>268871.63999999943</v>
      </c>
      <c r="W2834" s="50"/>
      <c r="X2834" s="50"/>
      <c r="Y2834" s="50"/>
      <c r="Z2834" s="50"/>
      <c r="AA2834" s="50"/>
      <c r="AG2834" s="50"/>
      <c r="AH2834" s="50"/>
      <c r="AI2834" s="50"/>
      <c r="AJ2834" s="50"/>
      <c r="AK2834" s="50"/>
      <c r="AL2834" s="50"/>
      <c r="AM2834" s="50"/>
      <c r="AN2834" s="50"/>
      <c r="AO2834" s="50"/>
      <c r="AP2834" s="138" t="str">
        <f>IF(NOT($AS2834=$AS2835),ROW(),"")</f>
        <v/>
      </c>
      <c r="AQ2834" s="20" t="str">
        <f>IF(NOT(AS2834=AS2835),AS2835,"")</f>
        <v/>
      </c>
      <c r="AR2834" s="20" t="str">
        <f>INDEX($AB$15:$AM$15,MATCH($AS2834,$AB$11:$AM$11,0))</f>
        <v>in</v>
      </c>
      <c r="AS2834" s="20" t="str">
        <f>LEFT(AT2834,4)</f>
        <v>2011</v>
      </c>
      <c r="AT2834" s="139" t="str">
        <f>LEFT(B2834,6)</f>
        <v>201101</v>
      </c>
    </row>
    <row r="2835" spans="2:46" x14ac:dyDescent="0.25">
      <c r="B2835" s="11">
        <f>'Market Data'!B2821</f>
        <v>20110126</v>
      </c>
      <c r="C2835" s="2">
        <f>'Market Data'!C2821</f>
        <v>7343</v>
      </c>
      <c r="D2835" s="2">
        <f>'Market Data'!D2821</f>
        <v>7410.5</v>
      </c>
      <c r="E2835" s="2">
        <f>'Market Data'!E2821</f>
        <v>7335</v>
      </c>
      <c r="F2835" s="12">
        <f>'Market Data'!F2821</f>
        <v>7371.5</v>
      </c>
      <c r="H2835" s="151">
        <f t="shared" si="415"/>
        <v>2817</v>
      </c>
      <c r="I2835" s="244">
        <f ca="1">IF($H2835&lt;($J$6+1),"",PFE(OFFSET($F2835,0,0,-$J$6)))</f>
        <v>0.24477591849449948</v>
      </c>
      <c r="J2835" s="19"/>
      <c r="K2835" s="139" t="str">
        <f t="shared" ca="1" si="416"/>
        <v>Long</v>
      </c>
      <c r="L2835" s="243" t="e">
        <f t="shared" ref="L2835:L2898" ca="1" si="421">IF(AND($K2835="Long",$K2834&lt;&gt;"Long"),$F2835,NA())</f>
        <v>#N/A</v>
      </c>
      <c r="M2835" s="242" t="e">
        <f t="shared" ref="M2835:M2898" ca="1" si="422">IF(AND($K2835="Short",$K2834&lt;&gt;"Short"),$F2835,NA())</f>
        <v>#N/A</v>
      </c>
      <c r="N2835" s="20"/>
      <c r="O2835" s="74">
        <f t="shared" ca="1" si="417"/>
        <v>1</v>
      </c>
      <c r="P2835" s="75">
        <f t="shared" ca="1" si="419"/>
        <v>0</v>
      </c>
      <c r="Q2835" s="76" t="str">
        <f t="shared" ref="Q2835:Q2898" ca="1" si="423">IF(NOT($P2835=0),"Fill","")</f>
        <v/>
      </c>
      <c r="R2835" s="75"/>
      <c r="S2835" s="77">
        <f t="shared" ca="1" si="420"/>
        <v>1</v>
      </c>
      <c r="T2835" s="78"/>
      <c r="U2835" s="81">
        <f t="shared" ca="1" si="418"/>
        <v>2345</v>
      </c>
      <c r="V2835" s="82">
        <f t="shared" ref="V2835:V2898" ca="1" si="424">V2834+U2835</f>
        <v>271216.63999999943</v>
      </c>
      <c r="W2835" s="50"/>
      <c r="X2835" s="50"/>
      <c r="Y2835" s="50"/>
      <c r="Z2835" s="50"/>
      <c r="AA2835" s="50"/>
      <c r="AG2835" s="50"/>
      <c r="AH2835" s="50"/>
      <c r="AI2835" s="50"/>
      <c r="AJ2835" s="50"/>
      <c r="AK2835" s="50"/>
      <c r="AL2835" s="50"/>
      <c r="AM2835" s="50"/>
      <c r="AN2835" s="50"/>
      <c r="AO2835" s="50"/>
      <c r="AP2835" s="138" t="str">
        <f>IF(NOT($AS2835=$AS2836),ROW(),"")</f>
        <v/>
      </c>
      <c r="AQ2835" s="20" t="str">
        <f>IF(NOT(AS2835=AS2836),AS2836,"")</f>
        <v/>
      </c>
      <c r="AR2835" s="20" t="str">
        <f>INDEX($AB$15:$AM$15,MATCH($AS2835,$AB$11:$AM$11,0))</f>
        <v>in</v>
      </c>
      <c r="AS2835" s="20" t="str">
        <f>LEFT(AT2835,4)</f>
        <v>2011</v>
      </c>
      <c r="AT2835" s="139" t="str">
        <f>LEFT(B2835,6)</f>
        <v>201101</v>
      </c>
    </row>
    <row r="2836" spans="2:46" x14ac:dyDescent="0.25">
      <c r="B2836" s="11">
        <f>'Market Data'!B2822</f>
        <v>20110127</v>
      </c>
      <c r="C2836" s="2">
        <f>'Market Data'!C2822</f>
        <v>7391</v>
      </c>
      <c r="D2836" s="2">
        <f>'Market Data'!D2822</f>
        <v>7430</v>
      </c>
      <c r="E2836" s="2">
        <f>'Market Data'!E2822</f>
        <v>7363.5</v>
      </c>
      <c r="F2836" s="12">
        <f>'Market Data'!F2822</f>
        <v>7404</v>
      </c>
      <c r="H2836" s="151">
        <f t="shared" ref="H2836:H2899" si="425">ROW()-ROW(H$18)</f>
        <v>2818</v>
      </c>
      <c r="I2836" s="244">
        <f ca="1">IF($H2836&lt;($J$6+1),"",PFE(OFFSET($F2836,0,0,-$J$6)))</f>
        <v>0.25921713055173773</v>
      </c>
      <c r="J2836" s="19"/>
      <c r="K2836" s="139" t="str">
        <f t="shared" ref="K2836:K2899" ca="1" si="426">IF($I2836="","",IF($I2836&gt;$J$4,"Long",IF($I2836&lt;$J$5,"Short","")))</f>
        <v>Long</v>
      </c>
      <c r="L2836" s="243" t="e">
        <f t="shared" ca="1" si="421"/>
        <v>#N/A</v>
      </c>
      <c r="M2836" s="242" t="e">
        <f t="shared" ca="1" si="422"/>
        <v>#N/A</v>
      </c>
      <c r="N2836" s="20"/>
      <c r="O2836" s="74">
        <f t="shared" ref="O2836:O2899" ca="1" si="427">IF($K2836="Short",-1,IF($K2836="Long",1,0))</f>
        <v>1</v>
      </c>
      <c r="P2836" s="75">
        <f t="shared" ca="1" si="419"/>
        <v>0</v>
      </c>
      <c r="Q2836" s="76" t="str">
        <f t="shared" ca="1" si="423"/>
        <v/>
      </c>
      <c r="R2836" s="75"/>
      <c r="S2836" s="77">
        <f t="shared" ca="1" si="420"/>
        <v>1</v>
      </c>
      <c r="T2836" s="78"/>
      <c r="U2836" s="81">
        <f t="shared" ca="1" si="418"/>
        <v>1137.5</v>
      </c>
      <c r="V2836" s="82">
        <f t="shared" ca="1" si="424"/>
        <v>272354.13999999943</v>
      </c>
      <c r="W2836" s="50"/>
      <c r="X2836" s="50"/>
      <c r="Y2836" s="50"/>
      <c r="Z2836" s="50"/>
      <c r="AA2836" s="50"/>
      <c r="AG2836" s="50"/>
      <c r="AH2836" s="50"/>
      <c r="AI2836" s="50"/>
      <c r="AJ2836" s="50"/>
      <c r="AK2836" s="50"/>
      <c r="AL2836" s="50"/>
      <c r="AM2836" s="50"/>
      <c r="AN2836" s="50"/>
      <c r="AO2836" s="50"/>
      <c r="AP2836" s="138" t="str">
        <f>IF(NOT($AS2836=$AS2837),ROW(),"")</f>
        <v/>
      </c>
      <c r="AQ2836" s="20" t="str">
        <f>IF(NOT(AS2836=AS2837),AS2837,"")</f>
        <v/>
      </c>
      <c r="AR2836" s="20" t="str">
        <f>INDEX($AB$15:$AM$15,MATCH($AS2836,$AB$11:$AM$11,0))</f>
        <v>in</v>
      </c>
      <c r="AS2836" s="20" t="str">
        <f>LEFT(AT2836,4)</f>
        <v>2011</v>
      </c>
      <c r="AT2836" s="139" t="str">
        <f>LEFT(B2836,6)</f>
        <v>201101</v>
      </c>
    </row>
    <row r="2837" spans="2:46" x14ac:dyDescent="0.25">
      <c r="B2837" s="11">
        <f>'Market Data'!B2823</f>
        <v>20110128</v>
      </c>
      <c r="C2837" s="2">
        <f>'Market Data'!C2823</f>
        <v>7403</v>
      </c>
      <c r="D2837" s="2">
        <f>'Market Data'!D2823</f>
        <v>7425.5</v>
      </c>
      <c r="E2837" s="2">
        <f>'Market Data'!E2823</f>
        <v>7321</v>
      </c>
      <c r="F2837" s="12">
        <f>'Market Data'!F2823</f>
        <v>7356</v>
      </c>
      <c r="H2837" s="151">
        <f t="shared" si="425"/>
        <v>2819</v>
      </c>
      <c r="I2837" s="244">
        <f ca="1">IF($H2837&lt;($J$6+1),"",PFE(OFFSET($F2837,0,0,-$J$6)))</f>
        <v>0.24901136779102229</v>
      </c>
      <c r="J2837" s="19"/>
      <c r="K2837" s="139" t="str">
        <f t="shared" ca="1" si="426"/>
        <v>Long</v>
      </c>
      <c r="L2837" s="243" t="e">
        <f t="shared" ca="1" si="421"/>
        <v>#N/A</v>
      </c>
      <c r="M2837" s="242" t="e">
        <f t="shared" ca="1" si="422"/>
        <v>#N/A</v>
      </c>
      <c r="N2837" s="20"/>
      <c r="O2837" s="74">
        <f t="shared" ca="1" si="427"/>
        <v>1</v>
      </c>
      <c r="P2837" s="75">
        <f t="shared" ca="1" si="419"/>
        <v>0</v>
      </c>
      <c r="Q2837" s="76" t="str">
        <f t="shared" ca="1" si="423"/>
        <v/>
      </c>
      <c r="R2837" s="75"/>
      <c r="S2837" s="77">
        <f t="shared" ca="1" si="420"/>
        <v>1</v>
      </c>
      <c r="T2837" s="78"/>
      <c r="U2837" s="81">
        <f t="shared" ca="1" si="418"/>
        <v>-1680</v>
      </c>
      <c r="V2837" s="82">
        <f t="shared" ca="1" si="424"/>
        <v>270674.13999999943</v>
      </c>
      <c r="W2837" s="50"/>
      <c r="X2837" s="50"/>
      <c r="Y2837" s="50"/>
      <c r="Z2837" s="50"/>
      <c r="AA2837" s="50"/>
      <c r="AG2837" s="50"/>
      <c r="AH2837" s="50"/>
      <c r="AI2837" s="50"/>
      <c r="AJ2837" s="50"/>
      <c r="AK2837" s="50"/>
      <c r="AL2837" s="50"/>
      <c r="AM2837" s="50"/>
      <c r="AN2837" s="50"/>
      <c r="AO2837" s="50"/>
      <c r="AP2837" s="138" t="str">
        <f>IF(NOT($AS2837=$AS2838),ROW(),"")</f>
        <v/>
      </c>
      <c r="AQ2837" s="20" t="str">
        <f>IF(NOT(AS2837=AS2838),AS2838,"")</f>
        <v/>
      </c>
      <c r="AR2837" s="20" t="str">
        <f>INDEX($AB$15:$AM$15,MATCH($AS2837,$AB$11:$AM$11,0))</f>
        <v>in</v>
      </c>
      <c r="AS2837" s="20" t="str">
        <f>LEFT(AT2837,4)</f>
        <v>2011</v>
      </c>
      <c r="AT2837" s="139" t="str">
        <f>LEFT(B2837,6)</f>
        <v>201101</v>
      </c>
    </row>
    <row r="2838" spans="2:46" x14ac:dyDescent="0.25">
      <c r="B2838" s="11">
        <f>'Market Data'!B2824</f>
        <v>20110131</v>
      </c>
      <c r="C2838" s="2">
        <f>'Market Data'!C2824</f>
        <v>7341</v>
      </c>
      <c r="D2838" s="2">
        <f>'Market Data'!D2824</f>
        <v>7357</v>
      </c>
      <c r="E2838" s="2">
        <f>'Market Data'!E2824</f>
        <v>7282</v>
      </c>
      <c r="F2838" s="12">
        <f>'Market Data'!F2824</f>
        <v>7337</v>
      </c>
      <c r="H2838" s="151">
        <f t="shared" si="425"/>
        <v>2820</v>
      </c>
      <c r="I2838" s="244">
        <f ca="1">IF($H2838&lt;($J$6+1),"",PFE(OFFSET($F2838,0,0,-$J$6)))</f>
        <v>0.27466687785379512</v>
      </c>
      <c r="J2838" s="19"/>
      <c r="K2838" s="139" t="str">
        <f t="shared" ca="1" si="426"/>
        <v>Long</v>
      </c>
      <c r="L2838" s="243" t="e">
        <f t="shared" ca="1" si="421"/>
        <v>#N/A</v>
      </c>
      <c r="M2838" s="242" t="e">
        <f t="shared" ca="1" si="422"/>
        <v>#N/A</v>
      </c>
      <c r="N2838" s="20"/>
      <c r="O2838" s="74">
        <f t="shared" ca="1" si="427"/>
        <v>1</v>
      </c>
      <c r="P2838" s="75">
        <f t="shared" ca="1" si="419"/>
        <v>0</v>
      </c>
      <c r="Q2838" s="76" t="str">
        <f t="shared" ca="1" si="423"/>
        <v/>
      </c>
      <c r="R2838" s="75"/>
      <c r="S2838" s="77">
        <f t="shared" ca="1" si="420"/>
        <v>1</v>
      </c>
      <c r="T2838" s="78"/>
      <c r="U2838" s="81">
        <f t="shared" ref="U2838:U2901" ca="1" si="428">IF(OR($S2837&amp;$O2837="01",$S2837&amp;$O2837="0-1"),(($F2838-$C2838)*$V$4*$O2837)-(ABS($P2837)*$V$5),IF(OR($S2837&amp;$O2837="10",$S2837&amp;$O2837="-10"),(($C2838-$F2837)*$V$4*$S2837)-(ABS($P2837)*$V$5),IF(OR($S2837&amp;$O2837="1-1",$S2837&amp;$O2837="-11"),(($C2838-$F2837)*$V$4*$S2837)-(ABS($P2837)*$V$5)+(($F2838-$C2838)*$V$4*$S2838),IF(OR($S2837&amp;$O2837="11",$S2837&amp;$O2837="-1-1"),(($F2838-$F2837)*$V$4*$S2838),0))))</f>
        <v>-665</v>
      </c>
      <c r="V2838" s="82">
        <f t="shared" ca="1" si="424"/>
        <v>270009.13999999943</v>
      </c>
      <c r="W2838" s="50"/>
      <c r="X2838" s="50"/>
      <c r="Y2838" s="50"/>
      <c r="Z2838" s="50"/>
      <c r="AA2838" s="50"/>
      <c r="AG2838" s="50"/>
      <c r="AH2838" s="50"/>
      <c r="AI2838" s="50"/>
      <c r="AJ2838" s="50"/>
      <c r="AK2838" s="50"/>
      <c r="AL2838" s="50"/>
      <c r="AM2838" s="50"/>
      <c r="AN2838" s="50"/>
      <c r="AO2838" s="50"/>
      <c r="AP2838" s="138" t="str">
        <f>IF(NOT($AS2838=$AS2839),ROW(),"")</f>
        <v/>
      </c>
      <c r="AQ2838" s="20" t="str">
        <f>IF(NOT(AS2838=AS2839),AS2839,"")</f>
        <v/>
      </c>
      <c r="AR2838" s="20" t="str">
        <f>INDEX($AB$15:$AM$15,MATCH($AS2838,$AB$11:$AM$11,0))</f>
        <v>in</v>
      </c>
      <c r="AS2838" s="20" t="str">
        <f>LEFT(AT2838,4)</f>
        <v>2011</v>
      </c>
      <c r="AT2838" s="139" t="str">
        <f>LEFT(B2838,6)</f>
        <v>201101</v>
      </c>
    </row>
    <row r="2839" spans="2:46" x14ac:dyDescent="0.25">
      <c r="B2839" s="11">
        <f>'Market Data'!B2825</f>
        <v>20110201</v>
      </c>
      <c r="C2839" s="2">
        <f>'Market Data'!C2825</f>
        <v>7364</v>
      </c>
      <c r="D2839" s="2">
        <f>'Market Data'!D2825</f>
        <v>7446</v>
      </c>
      <c r="E2839" s="2">
        <f>'Market Data'!E2825</f>
        <v>7354</v>
      </c>
      <c r="F2839" s="12">
        <f>'Market Data'!F2825</f>
        <v>7426.5</v>
      </c>
      <c r="H2839" s="151">
        <f t="shared" si="425"/>
        <v>2821</v>
      </c>
      <c r="I2839" s="244">
        <f ca="1">IF($H2839&lt;($J$6+1),"",PFE(OFFSET($F2839,0,0,-$J$6)))</f>
        <v>0.27145144089104267</v>
      </c>
      <c r="J2839" s="19"/>
      <c r="K2839" s="139" t="str">
        <f t="shared" ca="1" si="426"/>
        <v>Long</v>
      </c>
      <c r="L2839" s="243" t="e">
        <f t="shared" ca="1" si="421"/>
        <v>#N/A</v>
      </c>
      <c r="M2839" s="242" t="e">
        <f t="shared" ca="1" si="422"/>
        <v>#N/A</v>
      </c>
      <c r="N2839" s="20"/>
      <c r="O2839" s="74">
        <f t="shared" ca="1" si="427"/>
        <v>1</v>
      </c>
      <c r="P2839" s="75">
        <f t="shared" ca="1" si="419"/>
        <v>0</v>
      </c>
      <c r="Q2839" s="76" t="str">
        <f t="shared" ca="1" si="423"/>
        <v/>
      </c>
      <c r="R2839" s="75"/>
      <c r="S2839" s="77">
        <f t="shared" ca="1" si="420"/>
        <v>1</v>
      </c>
      <c r="T2839" s="78"/>
      <c r="U2839" s="81">
        <f t="shared" ca="1" si="428"/>
        <v>3132.5</v>
      </c>
      <c r="V2839" s="82">
        <f t="shared" ca="1" si="424"/>
        <v>273141.63999999943</v>
      </c>
      <c r="W2839" s="50"/>
      <c r="X2839" s="50"/>
      <c r="Y2839" s="50"/>
      <c r="Z2839" s="50"/>
      <c r="AA2839" s="50"/>
      <c r="AG2839" s="50"/>
      <c r="AH2839" s="50"/>
      <c r="AI2839" s="50"/>
      <c r="AJ2839" s="50"/>
      <c r="AK2839" s="50"/>
      <c r="AL2839" s="50"/>
      <c r="AM2839" s="50"/>
      <c r="AN2839" s="50"/>
      <c r="AO2839" s="50"/>
      <c r="AP2839" s="138" t="str">
        <f>IF(NOT($AS2839=$AS2840),ROW(),"")</f>
        <v/>
      </c>
      <c r="AQ2839" s="20" t="str">
        <f>IF(NOT(AS2839=AS2840),AS2840,"")</f>
        <v/>
      </c>
      <c r="AR2839" s="20" t="str">
        <f>INDEX($AB$15:$AM$15,MATCH($AS2839,$AB$11:$AM$11,0))</f>
        <v>in</v>
      </c>
      <c r="AS2839" s="20" t="str">
        <f>LEFT(AT2839,4)</f>
        <v>2011</v>
      </c>
      <c r="AT2839" s="139" t="str">
        <f>LEFT(B2839,6)</f>
        <v>201102</v>
      </c>
    </row>
    <row r="2840" spans="2:46" x14ac:dyDescent="0.25">
      <c r="B2840" s="11">
        <f>'Market Data'!B2826</f>
        <v>20110202</v>
      </c>
      <c r="C2840" s="2">
        <f>'Market Data'!C2826</f>
        <v>7440.5</v>
      </c>
      <c r="D2840" s="2">
        <f>'Market Data'!D2826</f>
        <v>7469</v>
      </c>
      <c r="E2840" s="2">
        <f>'Market Data'!E2826</f>
        <v>7407.5</v>
      </c>
      <c r="F2840" s="12">
        <f>'Market Data'!F2826</f>
        <v>7427</v>
      </c>
      <c r="H2840" s="151">
        <f t="shared" si="425"/>
        <v>2822</v>
      </c>
      <c r="I2840" s="244">
        <f ca="1">IF($H2840&lt;($J$6+1),"",PFE(OFFSET($F2840,0,0,-$J$6)))</f>
        <v>0.26605392974418912</v>
      </c>
      <c r="J2840" s="19"/>
      <c r="K2840" s="139" t="str">
        <f t="shared" ca="1" si="426"/>
        <v>Long</v>
      </c>
      <c r="L2840" s="243" t="e">
        <f t="shared" ca="1" si="421"/>
        <v>#N/A</v>
      </c>
      <c r="M2840" s="242" t="e">
        <f t="shared" ca="1" si="422"/>
        <v>#N/A</v>
      </c>
      <c r="N2840" s="20"/>
      <c r="O2840" s="74">
        <f t="shared" ca="1" si="427"/>
        <v>1</v>
      </c>
      <c r="P2840" s="75">
        <f t="shared" ca="1" si="419"/>
        <v>0</v>
      </c>
      <c r="Q2840" s="76" t="str">
        <f t="shared" ca="1" si="423"/>
        <v/>
      </c>
      <c r="R2840" s="75"/>
      <c r="S2840" s="77">
        <f t="shared" ca="1" si="420"/>
        <v>1</v>
      </c>
      <c r="T2840" s="78"/>
      <c r="U2840" s="81">
        <f t="shared" ca="1" si="428"/>
        <v>17.5</v>
      </c>
      <c r="V2840" s="82">
        <f t="shared" ca="1" si="424"/>
        <v>273159.13999999943</v>
      </c>
      <c r="W2840" s="50"/>
      <c r="X2840" s="50"/>
      <c r="Y2840" s="50"/>
      <c r="Z2840" s="50"/>
      <c r="AA2840" s="50"/>
      <c r="AG2840" s="50"/>
      <c r="AH2840" s="50"/>
      <c r="AI2840" s="50"/>
      <c r="AJ2840" s="50"/>
      <c r="AK2840" s="50"/>
      <c r="AL2840" s="50"/>
      <c r="AM2840" s="50"/>
      <c r="AN2840" s="50"/>
      <c r="AO2840" s="50"/>
      <c r="AP2840" s="138" t="str">
        <f>IF(NOT($AS2840=$AS2841),ROW(),"")</f>
        <v/>
      </c>
      <c r="AQ2840" s="20" t="str">
        <f>IF(NOT(AS2840=AS2841),AS2841,"")</f>
        <v/>
      </c>
      <c r="AR2840" s="20" t="str">
        <f>INDEX($AB$15:$AM$15,MATCH($AS2840,$AB$11:$AM$11,0))</f>
        <v>in</v>
      </c>
      <c r="AS2840" s="20" t="str">
        <f>LEFT(AT2840,4)</f>
        <v>2011</v>
      </c>
      <c r="AT2840" s="139" t="str">
        <f>LEFT(B2840,6)</f>
        <v>201102</v>
      </c>
    </row>
    <row r="2841" spans="2:46" x14ac:dyDescent="0.25">
      <c r="B2841" s="11">
        <f>'Market Data'!B2827</f>
        <v>20110203</v>
      </c>
      <c r="C2841" s="2">
        <f>'Market Data'!C2827</f>
        <v>7417.5</v>
      </c>
      <c r="D2841" s="2">
        <f>'Market Data'!D2827</f>
        <v>7463.5</v>
      </c>
      <c r="E2841" s="2">
        <f>'Market Data'!E2827</f>
        <v>7393.5</v>
      </c>
      <c r="F2841" s="12">
        <f>'Market Data'!F2827</f>
        <v>7432</v>
      </c>
      <c r="H2841" s="151">
        <f t="shared" si="425"/>
        <v>2823</v>
      </c>
      <c r="I2841" s="244">
        <f ca="1">IF($H2841&lt;($J$6+1),"",PFE(OFFSET($F2841,0,0,-$J$6)))</f>
        <v>0.26733196364040418</v>
      </c>
      <c r="J2841" s="19"/>
      <c r="K2841" s="139" t="str">
        <f t="shared" ca="1" si="426"/>
        <v>Long</v>
      </c>
      <c r="L2841" s="243" t="e">
        <f t="shared" ca="1" si="421"/>
        <v>#N/A</v>
      </c>
      <c r="M2841" s="242" t="e">
        <f t="shared" ca="1" si="422"/>
        <v>#N/A</v>
      </c>
      <c r="N2841" s="20"/>
      <c r="O2841" s="74">
        <f t="shared" ca="1" si="427"/>
        <v>1</v>
      </c>
      <c r="P2841" s="75">
        <f t="shared" ca="1" si="419"/>
        <v>0</v>
      </c>
      <c r="Q2841" s="76" t="str">
        <f t="shared" ca="1" si="423"/>
        <v/>
      </c>
      <c r="R2841" s="75"/>
      <c r="S2841" s="77">
        <f t="shared" ca="1" si="420"/>
        <v>1</v>
      </c>
      <c r="T2841" s="78"/>
      <c r="U2841" s="81">
        <f t="shared" ca="1" si="428"/>
        <v>175</v>
      </c>
      <c r="V2841" s="82">
        <f t="shared" ca="1" si="424"/>
        <v>273334.13999999943</v>
      </c>
      <c r="W2841" s="50"/>
      <c r="X2841" s="50"/>
      <c r="Y2841" s="50"/>
      <c r="Z2841" s="50"/>
      <c r="AA2841" s="50"/>
      <c r="AG2841" s="50"/>
      <c r="AH2841" s="50"/>
      <c r="AI2841" s="50"/>
      <c r="AJ2841" s="50"/>
      <c r="AK2841" s="50"/>
      <c r="AL2841" s="50"/>
      <c r="AM2841" s="50"/>
      <c r="AN2841" s="50"/>
      <c r="AO2841" s="50"/>
      <c r="AP2841" s="138" t="str">
        <f>IF(NOT($AS2841=$AS2842),ROW(),"")</f>
        <v/>
      </c>
      <c r="AQ2841" s="20" t="str">
        <f>IF(NOT(AS2841=AS2842),AS2842,"")</f>
        <v/>
      </c>
      <c r="AR2841" s="20" t="str">
        <f>INDEX($AB$15:$AM$15,MATCH($AS2841,$AB$11:$AM$11,0))</f>
        <v>in</v>
      </c>
      <c r="AS2841" s="20" t="str">
        <f>LEFT(AT2841,4)</f>
        <v>2011</v>
      </c>
      <c r="AT2841" s="139" t="str">
        <f>LEFT(B2841,6)</f>
        <v>201102</v>
      </c>
    </row>
    <row r="2842" spans="2:46" x14ac:dyDescent="0.25">
      <c r="B2842" s="11">
        <f>'Market Data'!B2828</f>
        <v>20110204</v>
      </c>
      <c r="C2842" s="2">
        <f>'Market Data'!C2828</f>
        <v>7453.5</v>
      </c>
      <c r="D2842" s="2">
        <f>'Market Data'!D2828</f>
        <v>7477</v>
      </c>
      <c r="E2842" s="2">
        <f>'Market Data'!E2828</f>
        <v>7433</v>
      </c>
      <c r="F2842" s="12">
        <f>'Market Data'!F2828</f>
        <v>7457.5</v>
      </c>
      <c r="H2842" s="151">
        <f t="shared" si="425"/>
        <v>2824</v>
      </c>
      <c r="I2842" s="244">
        <f ca="1">IF($H2842&lt;($J$6+1),"",PFE(OFFSET($F2842,0,0,-$J$6)))</f>
        <v>0.26468769374677764</v>
      </c>
      <c r="J2842" s="19"/>
      <c r="K2842" s="139" t="str">
        <f t="shared" ca="1" si="426"/>
        <v>Long</v>
      </c>
      <c r="L2842" s="243" t="e">
        <f t="shared" ca="1" si="421"/>
        <v>#N/A</v>
      </c>
      <c r="M2842" s="242" t="e">
        <f t="shared" ca="1" si="422"/>
        <v>#N/A</v>
      </c>
      <c r="N2842" s="20"/>
      <c r="O2842" s="74">
        <f t="shared" ca="1" si="427"/>
        <v>1</v>
      </c>
      <c r="P2842" s="75">
        <f t="shared" ca="1" si="419"/>
        <v>0</v>
      </c>
      <c r="Q2842" s="76" t="str">
        <f t="shared" ca="1" si="423"/>
        <v/>
      </c>
      <c r="R2842" s="75"/>
      <c r="S2842" s="77">
        <f t="shared" ca="1" si="420"/>
        <v>1</v>
      </c>
      <c r="T2842" s="78"/>
      <c r="U2842" s="81">
        <f t="shared" ca="1" si="428"/>
        <v>892.5</v>
      </c>
      <c r="V2842" s="82">
        <f t="shared" ca="1" si="424"/>
        <v>274226.63999999943</v>
      </c>
      <c r="W2842" s="50"/>
      <c r="X2842" s="50"/>
      <c r="Y2842" s="50"/>
      <c r="Z2842" s="50"/>
      <c r="AA2842" s="50"/>
      <c r="AG2842" s="50"/>
      <c r="AH2842" s="50"/>
      <c r="AI2842" s="50"/>
      <c r="AJ2842" s="50"/>
      <c r="AK2842" s="50"/>
      <c r="AL2842" s="50"/>
      <c r="AM2842" s="50"/>
      <c r="AN2842" s="50"/>
      <c r="AO2842" s="50"/>
      <c r="AP2842" s="138" t="str">
        <f>IF(NOT($AS2842=$AS2843),ROW(),"")</f>
        <v/>
      </c>
      <c r="AQ2842" s="20" t="str">
        <f>IF(NOT(AS2842=AS2843),AS2843,"")</f>
        <v/>
      </c>
      <c r="AR2842" s="20" t="str">
        <f>INDEX($AB$15:$AM$15,MATCH($AS2842,$AB$11:$AM$11,0))</f>
        <v>in</v>
      </c>
      <c r="AS2842" s="20" t="str">
        <f>LEFT(AT2842,4)</f>
        <v>2011</v>
      </c>
      <c r="AT2842" s="139" t="str">
        <f>LEFT(B2842,6)</f>
        <v>201102</v>
      </c>
    </row>
    <row r="2843" spans="2:46" x14ac:dyDescent="0.25">
      <c r="B2843" s="11">
        <f>'Market Data'!B2829</f>
        <v>20110207</v>
      </c>
      <c r="C2843" s="2">
        <f>'Market Data'!C2829</f>
        <v>7477</v>
      </c>
      <c r="D2843" s="2">
        <f>'Market Data'!D2829</f>
        <v>7536</v>
      </c>
      <c r="E2843" s="2">
        <f>'Market Data'!E2829</f>
        <v>7459.5</v>
      </c>
      <c r="F2843" s="12">
        <f>'Market Data'!F2829</f>
        <v>7528</v>
      </c>
      <c r="H2843" s="151">
        <f t="shared" si="425"/>
        <v>2825</v>
      </c>
      <c r="I2843" s="244">
        <f ca="1">IF($H2843&lt;($J$6+1),"",PFE(OFFSET($F2843,0,0,-$J$6)))</f>
        <v>0.27556560831192423</v>
      </c>
      <c r="J2843" s="19"/>
      <c r="K2843" s="139" t="str">
        <f t="shared" ca="1" si="426"/>
        <v>Long</v>
      </c>
      <c r="L2843" s="243" t="e">
        <f t="shared" ca="1" si="421"/>
        <v>#N/A</v>
      </c>
      <c r="M2843" s="242" t="e">
        <f t="shared" ca="1" si="422"/>
        <v>#N/A</v>
      </c>
      <c r="N2843" s="20"/>
      <c r="O2843" s="74">
        <f t="shared" ca="1" si="427"/>
        <v>1</v>
      </c>
      <c r="P2843" s="75">
        <f t="shared" ca="1" si="419"/>
        <v>0</v>
      </c>
      <c r="Q2843" s="76" t="str">
        <f t="shared" ca="1" si="423"/>
        <v/>
      </c>
      <c r="R2843" s="75"/>
      <c r="S2843" s="77">
        <f t="shared" ca="1" si="420"/>
        <v>1</v>
      </c>
      <c r="T2843" s="78"/>
      <c r="U2843" s="81">
        <f t="shared" ca="1" si="428"/>
        <v>2467.5</v>
      </c>
      <c r="V2843" s="82">
        <f t="shared" ca="1" si="424"/>
        <v>276694.13999999943</v>
      </c>
      <c r="W2843" s="50"/>
      <c r="X2843" s="50"/>
      <c r="Y2843" s="50"/>
      <c r="Z2843" s="50"/>
      <c r="AA2843" s="50"/>
      <c r="AG2843" s="50"/>
      <c r="AH2843" s="50"/>
      <c r="AI2843" s="50"/>
      <c r="AJ2843" s="50"/>
      <c r="AK2843" s="50"/>
      <c r="AL2843" s="50"/>
      <c r="AM2843" s="50"/>
      <c r="AN2843" s="50"/>
      <c r="AO2843" s="50"/>
      <c r="AP2843" s="138" t="str">
        <f>IF(NOT($AS2843=$AS2844),ROW(),"")</f>
        <v/>
      </c>
      <c r="AQ2843" s="20" t="str">
        <f>IF(NOT(AS2843=AS2844),AS2844,"")</f>
        <v/>
      </c>
      <c r="AR2843" s="20" t="str">
        <f>INDEX($AB$15:$AM$15,MATCH($AS2843,$AB$11:$AM$11,0))</f>
        <v>in</v>
      </c>
      <c r="AS2843" s="20" t="str">
        <f>LEFT(AT2843,4)</f>
        <v>2011</v>
      </c>
      <c r="AT2843" s="139" t="str">
        <f>LEFT(B2843,6)</f>
        <v>201102</v>
      </c>
    </row>
    <row r="2844" spans="2:46" x14ac:dyDescent="0.25">
      <c r="B2844" s="11">
        <f>'Market Data'!B2830</f>
        <v>20110208</v>
      </c>
      <c r="C2844" s="2">
        <f>'Market Data'!C2830</f>
        <v>7529</v>
      </c>
      <c r="D2844" s="2">
        <f>'Market Data'!D2830</f>
        <v>7582</v>
      </c>
      <c r="E2844" s="2">
        <f>'Market Data'!E2830</f>
        <v>7518.5</v>
      </c>
      <c r="F2844" s="12">
        <f>'Market Data'!F2830</f>
        <v>7559.5</v>
      </c>
      <c r="H2844" s="151">
        <f t="shared" si="425"/>
        <v>2826</v>
      </c>
      <c r="I2844" s="244">
        <f ca="1">IF($H2844&lt;($J$6+1),"",PFE(OFFSET($F2844,0,0,-$J$6)))</f>
        <v>0.28673138682471933</v>
      </c>
      <c r="J2844" s="19"/>
      <c r="K2844" s="139" t="str">
        <f t="shared" ca="1" si="426"/>
        <v>Long</v>
      </c>
      <c r="L2844" s="243" t="e">
        <f t="shared" ca="1" si="421"/>
        <v>#N/A</v>
      </c>
      <c r="M2844" s="242" t="e">
        <f t="shared" ca="1" si="422"/>
        <v>#N/A</v>
      </c>
      <c r="N2844" s="20"/>
      <c r="O2844" s="74">
        <f t="shared" ca="1" si="427"/>
        <v>1</v>
      </c>
      <c r="P2844" s="75">
        <f t="shared" ca="1" si="419"/>
        <v>0</v>
      </c>
      <c r="Q2844" s="76" t="str">
        <f t="shared" ca="1" si="423"/>
        <v/>
      </c>
      <c r="R2844" s="75"/>
      <c r="S2844" s="77">
        <f t="shared" ca="1" si="420"/>
        <v>1</v>
      </c>
      <c r="T2844" s="78"/>
      <c r="U2844" s="81">
        <f t="shared" ca="1" si="428"/>
        <v>1102.5</v>
      </c>
      <c r="V2844" s="82">
        <f t="shared" ca="1" si="424"/>
        <v>277796.63999999943</v>
      </c>
      <c r="W2844" s="50"/>
      <c r="X2844" s="50"/>
      <c r="Y2844" s="50"/>
      <c r="Z2844" s="50"/>
      <c r="AA2844" s="50"/>
      <c r="AG2844" s="50"/>
      <c r="AH2844" s="50"/>
      <c r="AI2844" s="50"/>
      <c r="AJ2844" s="50"/>
      <c r="AK2844" s="50"/>
      <c r="AL2844" s="50"/>
      <c r="AM2844" s="50"/>
      <c r="AN2844" s="50"/>
      <c r="AO2844" s="50"/>
      <c r="AP2844" s="138" t="str">
        <f>IF(NOT($AS2844=$AS2845),ROW(),"")</f>
        <v/>
      </c>
      <c r="AQ2844" s="20" t="str">
        <f>IF(NOT(AS2844=AS2845),AS2845,"")</f>
        <v/>
      </c>
      <c r="AR2844" s="20" t="str">
        <f>INDEX($AB$15:$AM$15,MATCH($AS2844,$AB$11:$AM$11,0))</f>
        <v>in</v>
      </c>
      <c r="AS2844" s="20" t="str">
        <f>LEFT(AT2844,4)</f>
        <v>2011</v>
      </c>
      <c r="AT2844" s="139" t="str">
        <f>LEFT(B2844,6)</f>
        <v>201102</v>
      </c>
    </row>
    <row r="2845" spans="2:46" x14ac:dyDescent="0.25">
      <c r="B2845" s="11">
        <f>'Market Data'!B2831</f>
        <v>20110209</v>
      </c>
      <c r="C2845" s="2">
        <f>'Market Data'!C2831</f>
        <v>7565</v>
      </c>
      <c r="D2845" s="2">
        <f>'Market Data'!D2831</f>
        <v>7599</v>
      </c>
      <c r="E2845" s="2">
        <f>'Market Data'!E2831</f>
        <v>7559.5</v>
      </c>
      <c r="F2845" s="12">
        <f>'Market Data'!F2831</f>
        <v>7562</v>
      </c>
      <c r="H2845" s="151">
        <f t="shared" si="425"/>
        <v>2827</v>
      </c>
      <c r="I2845" s="244">
        <f ca="1">IF($H2845&lt;($J$6+1),"",PFE(OFFSET($F2845,0,0,-$J$6)))</f>
        <v>0.257622868231351</v>
      </c>
      <c r="J2845" s="19"/>
      <c r="K2845" s="139" t="str">
        <f t="shared" ca="1" si="426"/>
        <v>Long</v>
      </c>
      <c r="L2845" s="243" t="e">
        <f t="shared" ca="1" si="421"/>
        <v>#N/A</v>
      </c>
      <c r="M2845" s="242" t="e">
        <f t="shared" ca="1" si="422"/>
        <v>#N/A</v>
      </c>
      <c r="N2845" s="20"/>
      <c r="O2845" s="74">
        <f t="shared" ca="1" si="427"/>
        <v>1</v>
      </c>
      <c r="P2845" s="75">
        <f t="shared" ca="1" si="419"/>
        <v>0</v>
      </c>
      <c r="Q2845" s="76" t="str">
        <f t="shared" ca="1" si="423"/>
        <v/>
      </c>
      <c r="R2845" s="75"/>
      <c r="S2845" s="77">
        <f t="shared" ca="1" si="420"/>
        <v>1</v>
      </c>
      <c r="T2845" s="78"/>
      <c r="U2845" s="81">
        <f t="shared" ca="1" si="428"/>
        <v>87.5</v>
      </c>
      <c r="V2845" s="82">
        <f t="shared" ca="1" si="424"/>
        <v>277884.13999999943</v>
      </c>
      <c r="W2845" s="50"/>
      <c r="X2845" s="50"/>
      <c r="Y2845" s="50"/>
      <c r="Z2845" s="50"/>
      <c r="AA2845" s="50"/>
      <c r="AG2845" s="50"/>
      <c r="AH2845" s="50"/>
      <c r="AI2845" s="50"/>
      <c r="AJ2845" s="50"/>
      <c r="AK2845" s="50"/>
      <c r="AL2845" s="50"/>
      <c r="AM2845" s="50"/>
      <c r="AN2845" s="50"/>
      <c r="AO2845" s="50"/>
      <c r="AP2845" s="138" t="str">
        <f>IF(NOT($AS2845=$AS2846),ROW(),"")</f>
        <v/>
      </c>
      <c r="AQ2845" s="20" t="str">
        <f>IF(NOT(AS2845=AS2846),AS2846,"")</f>
        <v/>
      </c>
      <c r="AR2845" s="20" t="str">
        <f>INDEX($AB$15:$AM$15,MATCH($AS2845,$AB$11:$AM$11,0))</f>
        <v>in</v>
      </c>
      <c r="AS2845" s="20" t="str">
        <f>LEFT(AT2845,4)</f>
        <v>2011</v>
      </c>
      <c r="AT2845" s="139" t="str">
        <f>LEFT(B2845,6)</f>
        <v>201102</v>
      </c>
    </row>
    <row r="2846" spans="2:46" x14ac:dyDescent="0.25">
      <c r="B2846" s="11">
        <f>'Market Data'!B2832</f>
        <v>20110210</v>
      </c>
      <c r="C2846" s="2">
        <f>'Market Data'!C2832</f>
        <v>7577</v>
      </c>
      <c r="D2846" s="2">
        <f>'Market Data'!D2832</f>
        <v>7601</v>
      </c>
      <c r="E2846" s="2">
        <f>'Market Data'!E2832</f>
        <v>7516</v>
      </c>
      <c r="F2846" s="12">
        <f>'Market Data'!F2832</f>
        <v>7582</v>
      </c>
      <c r="H2846" s="151">
        <f t="shared" si="425"/>
        <v>2828</v>
      </c>
      <c r="I2846" s="244">
        <f ca="1">IF($H2846&lt;($J$6+1),"",PFE(OFFSET($F2846,0,0,-$J$6)))</f>
        <v>0.25838720984471786</v>
      </c>
      <c r="J2846" s="19"/>
      <c r="K2846" s="139" t="str">
        <f t="shared" ca="1" si="426"/>
        <v>Long</v>
      </c>
      <c r="L2846" s="243" t="e">
        <f t="shared" ca="1" si="421"/>
        <v>#N/A</v>
      </c>
      <c r="M2846" s="242" t="e">
        <f t="shared" ca="1" si="422"/>
        <v>#N/A</v>
      </c>
      <c r="N2846" s="20"/>
      <c r="O2846" s="74">
        <f t="shared" ca="1" si="427"/>
        <v>1</v>
      </c>
      <c r="P2846" s="75">
        <f t="shared" ca="1" si="419"/>
        <v>0</v>
      </c>
      <c r="Q2846" s="76" t="str">
        <f t="shared" ca="1" si="423"/>
        <v/>
      </c>
      <c r="R2846" s="75"/>
      <c r="S2846" s="77">
        <f t="shared" ca="1" si="420"/>
        <v>1</v>
      </c>
      <c r="T2846" s="78"/>
      <c r="U2846" s="81">
        <f t="shared" ca="1" si="428"/>
        <v>700</v>
      </c>
      <c r="V2846" s="82">
        <f t="shared" ca="1" si="424"/>
        <v>278584.13999999943</v>
      </c>
      <c r="W2846" s="50"/>
      <c r="X2846" s="50"/>
      <c r="Y2846" s="50"/>
      <c r="Z2846" s="50"/>
      <c r="AA2846" s="50"/>
      <c r="AG2846" s="50"/>
      <c r="AH2846" s="50"/>
      <c r="AI2846" s="50"/>
      <c r="AJ2846" s="50"/>
      <c r="AK2846" s="50"/>
      <c r="AL2846" s="50"/>
      <c r="AM2846" s="50"/>
      <c r="AN2846" s="50"/>
      <c r="AO2846" s="50"/>
      <c r="AP2846" s="138" t="str">
        <f>IF(NOT($AS2846=$AS2847),ROW(),"")</f>
        <v/>
      </c>
      <c r="AQ2846" s="20" t="str">
        <f>IF(NOT(AS2846=AS2847),AS2847,"")</f>
        <v/>
      </c>
      <c r="AR2846" s="20" t="str">
        <f>INDEX($AB$15:$AM$15,MATCH($AS2846,$AB$11:$AM$11,0))</f>
        <v>in</v>
      </c>
      <c r="AS2846" s="20" t="str">
        <f>LEFT(AT2846,4)</f>
        <v>2011</v>
      </c>
      <c r="AT2846" s="139" t="str">
        <f>LEFT(B2846,6)</f>
        <v>201102</v>
      </c>
    </row>
    <row r="2847" spans="2:46" x14ac:dyDescent="0.25">
      <c r="B2847" s="11">
        <f>'Market Data'!B2833</f>
        <v>20110211</v>
      </c>
      <c r="C2847" s="2">
        <f>'Market Data'!C2833</f>
        <v>7561</v>
      </c>
      <c r="D2847" s="2">
        <f>'Market Data'!D2833</f>
        <v>7644.5</v>
      </c>
      <c r="E2847" s="2">
        <f>'Market Data'!E2833</f>
        <v>7528</v>
      </c>
      <c r="F2847" s="12">
        <f>'Market Data'!F2833</f>
        <v>7626</v>
      </c>
      <c r="H2847" s="151">
        <f t="shared" si="425"/>
        <v>2829</v>
      </c>
      <c r="I2847" s="244">
        <f ca="1">IF($H2847&lt;($J$6+1),"",PFE(OFFSET($F2847,0,0,-$J$6)))</f>
        <v>0.26121158670360689</v>
      </c>
      <c r="J2847" s="19"/>
      <c r="K2847" s="139" t="str">
        <f t="shared" ca="1" si="426"/>
        <v>Long</v>
      </c>
      <c r="L2847" s="243" t="e">
        <f t="shared" ca="1" si="421"/>
        <v>#N/A</v>
      </c>
      <c r="M2847" s="242" t="e">
        <f t="shared" ca="1" si="422"/>
        <v>#N/A</v>
      </c>
      <c r="N2847" s="20"/>
      <c r="O2847" s="74">
        <f t="shared" ca="1" si="427"/>
        <v>1</v>
      </c>
      <c r="P2847" s="75">
        <f t="shared" ca="1" si="419"/>
        <v>0</v>
      </c>
      <c r="Q2847" s="76" t="str">
        <f t="shared" ca="1" si="423"/>
        <v/>
      </c>
      <c r="R2847" s="75"/>
      <c r="S2847" s="77">
        <f t="shared" ca="1" si="420"/>
        <v>1</v>
      </c>
      <c r="T2847" s="78"/>
      <c r="U2847" s="81">
        <f t="shared" ca="1" si="428"/>
        <v>1540</v>
      </c>
      <c r="V2847" s="82">
        <f t="shared" ca="1" si="424"/>
        <v>280124.13999999943</v>
      </c>
      <c r="W2847" s="50"/>
      <c r="X2847" s="50"/>
      <c r="Y2847" s="50"/>
      <c r="Z2847" s="50"/>
      <c r="AA2847" s="50"/>
      <c r="AG2847" s="50"/>
      <c r="AH2847" s="50"/>
      <c r="AI2847" s="50"/>
      <c r="AJ2847" s="50"/>
      <c r="AK2847" s="50"/>
      <c r="AL2847" s="50"/>
      <c r="AM2847" s="50"/>
      <c r="AN2847" s="50"/>
      <c r="AO2847" s="50"/>
      <c r="AP2847" s="138" t="str">
        <f>IF(NOT($AS2847=$AS2848),ROW(),"")</f>
        <v/>
      </c>
      <c r="AQ2847" s="20" t="str">
        <f>IF(NOT(AS2847=AS2848),AS2848,"")</f>
        <v/>
      </c>
      <c r="AR2847" s="20" t="str">
        <f>INDEX($AB$15:$AM$15,MATCH($AS2847,$AB$11:$AM$11,0))</f>
        <v>in</v>
      </c>
      <c r="AS2847" s="20" t="str">
        <f>LEFT(AT2847,4)</f>
        <v>2011</v>
      </c>
      <c r="AT2847" s="139" t="str">
        <f>LEFT(B2847,6)</f>
        <v>201102</v>
      </c>
    </row>
    <row r="2848" spans="2:46" x14ac:dyDescent="0.25">
      <c r="B2848" s="11">
        <f>'Market Data'!B2834</f>
        <v>20110214</v>
      </c>
      <c r="C2848" s="2">
        <f>'Market Data'!C2834</f>
        <v>7649.5</v>
      </c>
      <c r="D2848" s="2">
        <f>'Market Data'!D2834</f>
        <v>7670</v>
      </c>
      <c r="E2848" s="2">
        <f>'Market Data'!E2834</f>
        <v>7625.5</v>
      </c>
      <c r="F2848" s="12">
        <f>'Market Data'!F2834</f>
        <v>7640.5</v>
      </c>
      <c r="H2848" s="151">
        <f t="shared" si="425"/>
        <v>2830</v>
      </c>
      <c r="I2848" s="244">
        <f ca="1">IF($H2848&lt;($J$6+1),"",PFE(OFFSET($F2848,0,0,-$J$6)))</f>
        <v>0.25762223781486004</v>
      </c>
      <c r="J2848" s="19"/>
      <c r="K2848" s="139" t="str">
        <f t="shared" ca="1" si="426"/>
        <v>Long</v>
      </c>
      <c r="L2848" s="243" t="e">
        <f t="shared" ca="1" si="421"/>
        <v>#N/A</v>
      </c>
      <c r="M2848" s="242" t="e">
        <f t="shared" ca="1" si="422"/>
        <v>#N/A</v>
      </c>
      <c r="N2848" s="20"/>
      <c r="O2848" s="74">
        <f t="shared" ca="1" si="427"/>
        <v>1</v>
      </c>
      <c r="P2848" s="75">
        <f t="shared" ca="1" si="419"/>
        <v>0</v>
      </c>
      <c r="Q2848" s="76" t="str">
        <f t="shared" ca="1" si="423"/>
        <v/>
      </c>
      <c r="R2848" s="75"/>
      <c r="S2848" s="77">
        <f t="shared" ca="1" si="420"/>
        <v>1</v>
      </c>
      <c r="T2848" s="78"/>
      <c r="U2848" s="81">
        <f t="shared" ca="1" si="428"/>
        <v>507.5</v>
      </c>
      <c r="V2848" s="82">
        <f t="shared" ca="1" si="424"/>
        <v>280631.63999999943</v>
      </c>
      <c r="W2848" s="50"/>
      <c r="X2848" s="50"/>
      <c r="Y2848" s="50"/>
      <c r="Z2848" s="50"/>
      <c r="AA2848" s="50"/>
      <c r="AG2848" s="50"/>
      <c r="AH2848" s="50"/>
      <c r="AI2848" s="50"/>
      <c r="AJ2848" s="50"/>
      <c r="AK2848" s="50"/>
      <c r="AL2848" s="50"/>
      <c r="AM2848" s="50"/>
      <c r="AN2848" s="50"/>
      <c r="AO2848" s="50"/>
      <c r="AP2848" s="138" t="str">
        <f>IF(NOT($AS2848=$AS2849),ROW(),"")</f>
        <v/>
      </c>
      <c r="AQ2848" s="20" t="str">
        <f>IF(NOT(AS2848=AS2849),AS2849,"")</f>
        <v/>
      </c>
      <c r="AR2848" s="20" t="str">
        <f>INDEX($AB$15:$AM$15,MATCH($AS2848,$AB$11:$AM$11,0))</f>
        <v>in</v>
      </c>
      <c r="AS2848" s="20" t="str">
        <f>LEFT(AT2848,4)</f>
        <v>2011</v>
      </c>
      <c r="AT2848" s="139" t="str">
        <f>LEFT(B2848,6)</f>
        <v>201102</v>
      </c>
    </row>
    <row r="2849" spans="2:46" x14ac:dyDescent="0.25">
      <c r="B2849" s="11">
        <f>'Market Data'!B2835</f>
        <v>20110215</v>
      </c>
      <c r="C2849" s="2">
        <f>'Market Data'!C2835</f>
        <v>7654</v>
      </c>
      <c r="D2849" s="2">
        <f>'Market Data'!D2835</f>
        <v>7668</v>
      </c>
      <c r="E2849" s="2">
        <f>'Market Data'!E2835</f>
        <v>7623</v>
      </c>
      <c r="F2849" s="12">
        <f>'Market Data'!F2835</f>
        <v>7647</v>
      </c>
      <c r="H2849" s="151">
        <f t="shared" si="425"/>
        <v>2831</v>
      </c>
      <c r="I2849" s="244">
        <f ca="1">IF($H2849&lt;($J$6+1),"",PFE(OFFSET($F2849,0,0,-$J$6)))</f>
        <v>0.26630865890832311</v>
      </c>
      <c r="J2849" s="19"/>
      <c r="K2849" s="139" t="str">
        <f t="shared" ca="1" si="426"/>
        <v>Long</v>
      </c>
      <c r="L2849" s="243" t="e">
        <f t="shared" ca="1" si="421"/>
        <v>#N/A</v>
      </c>
      <c r="M2849" s="242" t="e">
        <f t="shared" ca="1" si="422"/>
        <v>#N/A</v>
      </c>
      <c r="N2849" s="20"/>
      <c r="O2849" s="74">
        <f t="shared" ca="1" si="427"/>
        <v>1</v>
      </c>
      <c r="P2849" s="75">
        <f t="shared" ca="1" si="419"/>
        <v>0</v>
      </c>
      <c r="Q2849" s="76" t="str">
        <f t="shared" ca="1" si="423"/>
        <v/>
      </c>
      <c r="R2849" s="75"/>
      <c r="S2849" s="77">
        <f t="shared" ca="1" si="420"/>
        <v>1</v>
      </c>
      <c r="T2849" s="78"/>
      <c r="U2849" s="81">
        <f t="shared" ca="1" si="428"/>
        <v>227.5</v>
      </c>
      <c r="V2849" s="82">
        <f t="shared" ca="1" si="424"/>
        <v>280859.13999999943</v>
      </c>
      <c r="W2849" s="50"/>
      <c r="X2849" s="50"/>
      <c r="Y2849" s="50"/>
      <c r="Z2849" s="50"/>
      <c r="AA2849" s="50"/>
      <c r="AG2849" s="50"/>
      <c r="AH2849" s="50"/>
      <c r="AI2849" s="50"/>
      <c r="AJ2849" s="50"/>
      <c r="AK2849" s="50"/>
      <c r="AL2849" s="50"/>
      <c r="AM2849" s="50"/>
      <c r="AN2849" s="50"/>
      <c r="AO2849" s="50"/>
      <c r="AP2849" s="138" t="str">
        <f>IF(NOT($AS2849=$AS2850),ROW(),"")</f>
        <v/>
      </c>
      <c r="AQ2849" s="20" t="str">
        <f>IF(NOT(AS2849=AS2850),AS2850,"")</f>
        <v/>
      </c>
      <c r="AR2849" s="20" t="str">
        <f>INDEX($AB$15:$AM$15,MATCH($AS2849,$AB$11:$AM$11,0))</f>
        <v>in</v>
      </c>
      <c r="AS2849" s="20" t="str">
        <f>LEFT(AT2849,4)</f>
        <v>2011</v>
      </c>
      <c r="AT2849" s="139" t="str">
        <f>LEFT(B2849,6)</f>
        <v>201102</v>
      </c>
    </row>
    <row r="2850" spans="2:46" x14ac:dyDescent="0.25">
      <c r="B2850" s="11">
        <f>'Market Data'!B2836</f>
        <v>20110216</v>
      </c>
      <c r="C2850" s="2">
        <f>'Market Data'!C2836</f>
        <v>7671</v>
      </c>
      <c r="D2850" s="2">
        <f>'Market Data'!D2836</f>
        <v>7684.5</v>
      </c>
      <c r="E2850" s="2">
        <f>'Market Data'!E2836</f>
        <v>7647</v>
      </c>
      <c r="F2850" s="12">
        <f>'Market Data'!F2836</f>
        <v>7669.5</v>
      </c>
      <c r="H2850" s="151">
        <f t="shared" si="425"/>
        <v>2832</v>
      </c>
      <c r="I2850" s="244">
        <f ca="1">IF($H2850&lt;($J$6+1),"",PFE(OFFSET($F2850,0,0,-$J$6)))</f>
        <v>0.26478737765164662</v>
      </c>
      <c r="J2850" s="19"/>
      <c r="K2850" s="139" t="str">
        <f t="shared" ca="1" si="426"/>
        <v>Long</v>
      </c>
      <c r="L2850" s="243" t="e">
        <f t="shared" ca="1" si="421"/>
        <v>#N/A</v>
      </c>
      <c r="M2850" s="242" t="e">
        <f t="shared" ca="1" si="422"/>
        <v>#N/A</v>
      </c>
      <c r="N2850" s="20"/>
      <c r="O2850" s="74">
        <f t="shared" ca="1" si="427"/>
        <v>1</v>
      </c>
      <c r="P2850" s="75">
        <f t="shared" ca="1" si="419"/>
        <v>0</v>
      </c>
      <c r="Q2850" s="76" t="str">
        <f t="shared" ca="1" si="423"/>
        <v/>
      </c>
      <c r="R2850" s="75"/>
      <c r="S2850" s="77">
        <f t="shared" ca="1" si="420"/>
        <v>1</v>
      </c>
      <c r="T2850" s="78"/>
      <c r="U2850" s="81">
        <f t="shared" ca="1" si="428"/>
        <v>787.5</v>
      </c>
      <c r="V2850" s="82">
        <f t="shared" ca="1" si="424"/>
        <v>281646.63999999943</v>
      </c>
      <c r="W2850" s="50"/>
      <c r="X2850" s="50"/>
      <c r="Y2850" s="50"/>
      <c r="Z2850" s="50"/>
      <c r="AA2850" s="50"/>
      <c r="AG2850" s="50"/>
      <c r="AH2850" s="50"/>
      <c r="AI2850" s="50"/>
      <c r="AJ2850" s="50"/>
      <c r="AK2850" s="50"/>
      <c r="AL2850" s="50"/>
      <c r="AM2850" s="50"/>
      <c r="AN2850" s="50"/>
      <c r="AO2850" s="50"/>
      <c r="AP2850" s="138" t="str">
        <f>IF(NOT($AS2850=$AS2851),ROW(),"")</f>
        <v/>
      </c>
      <c r="AQ2850" s="20" t="str">
        <f>IF(NOT(AS2850=AS2851),AS2851,"")</f>
        <v/>
      </c>
      <c r="AR2850" s="20" t="str">
        <f>INDEX($AB$15:$AM$15,MATCH($AS2850,$AB$11:$AM$11,0))</f>
        <v>in</v>
      </c>
      <c r="AS2850" s="20" t="str">
        <f>LEFT(AT2850,4)</f>
        <v>2011</v>
      </c>
      <c r="AT2850" s="139" t="str">
        <f>LEFT(B2850,6)</f>
        <v>201102</v>
      </c>
    </row>
    <row r="2851" spans="2:46" x14ac:dyDescent="0.25">
      <c r="B2851" s="11">
        <f>'Market Data'!B2837</f>
        <v>20110217</v>
      </c>
      <c r="C2851" s="2">
        <f>'Market Data'!C2837</f>
        <v>7663</v>
      </c>
      <c r="D2851" s="2">
        <f>'Market Data'!D2837</f>
        <v>7680</v>
      </c>
      <c r="E2851" s="2">
        <f>'Market Data'!E2837</f>
        <v>7609</v>
      </c>
      <c r="F2851" s="12">
        <f>'Market Data'!F2837</f>
        <v>7644</v>
      </c>
      <c r="H2851" s="151">
        <f t="shared" si="425"/>
        <v>2833</v>
      </c>
      <c r="I2851" s="244">
        <f ca="1">IF($H2851&lt;($J$6+1),"",PFE(OFFSET($F2851,0,0,-$J$6)))</f>
        <v>0.24147317776853289</v>
      </c>
      <c r="J2851" s="19"/>
      <c r="K2851" s="139" t="str">
        <f t="shared" ca="1" si="426"/>
        <v>Long</v>
      </c>
      <c r="L2851" s="243" t="e">
        <f t="shared" ca="1" si="421"/>
        <v>#N/A</v>
      </c>
      <c r="M2851" s="242" t="e">
        <f t="shared" ca="1" si="422"/>
        <v>#N/A</v>
      </c>
      <c r="N2851" s="20"/>
      <c r="O2851" s="74">
        <f t="shared" ca="1" si="427"/>
        <v>1</v>
      </c>
      <c r="P2851" s="75">
        <f t="shared" ca="1" si="419"/>
        <v>0</v>
      </c>
      <c r="Q2851" s="76" t="str">
        <f t="shared" ca="1" si="423"/>
        <v/>
      </c>
      <c r="R2851" s="75"/>
      <c r="S2851" s="77">
        <f t="shared" ca="1" si="420"/>
        <v>1</v>
      </c>
      <c r="T2851" s="78"/>
      <c r="U2851" s="81">
        <f t="shared" ca="1" si="428"/>
        <v>-892.5</v>
      </c>
      <c r="V2851" s="82">
        <f t="shared" ca="1" si="424"/>
        <v>280754.13999999943</v>
      </c>
      <c r="W2851" s="50"/>
      <c r="X2851" s="50"/>
      <c r="Y2851" s="50"/>
      <c r="Z2851" s="50"/>
      <c r="AA2851" s="50"/>
      <c r="AG2851" s="50"/>
      <c r="AH2851" s="50"/>
      <c r="AI2851" s="50"/>
      <c r="AJ2851" s="50"/>
      <c r="AK2851" s="50"/>
      <c r="AL2851" s="50"/>
      <c r="AM2851" s="50"/>
      <c r="AN2851" s="50"/>
      <c r="AO2851" s="50"/>
      <c r="AP2851" s="138" t="str">
        <f>IF(NOT($AS2851=$AS2852),ROW(),"")</f>
        <v/>
      </c>
      <c r="AQ2851" s="20" t="str">
        <f>IF(NOT(AS2851=AS2852),AS2852,"")</f>
        <v/>
      </c>
      <c r="AR2851" s="20" t="str">
        <f>INDEX($AB$15:$AM$15,MATCH($AS2851,$AB$11:$AM$11,0))</f>
        <v>in</v>
      </c>
      <c r="AS2851" s="20" t="str">
        <f>LEFT(AT2851,4)</f>
        <v>2011</v>
      </c>
      <c r="AT2851" s="139" t="str">
        <f>LEFT(B2851,6)</f>
        <v>201102</v>
      </c>
    </row>
    <row r="2852" spans="2:46" x14ac:dyDescent="0.25">
      <c r="B2852" s="11">
        <f>'Market Data'!B2838</f>
        <v>20110218</v>
      </c>
      <c r="C2852" s="2">
        <f>'Market Data'!C2838</f>
        <v>7660</v>
      </c>
      <c r="D2852" s="2">
        <f>'Market Data'!D2838</f>
        <v>7671.5</v>
      </c>
      <c r="E2852" s="2">
        <f>'Market Data'!E2838</f>
        <v>7624.5</v>
      </c>
      <c r="F2852" s="12">
        <f>'Market Data'!F2838</f>
        <v>7662</v>
      </c>
      <c r="H2852" s="151">
        <f t="shared" si="425"/>
        <v>2834</v>
      </c>
      <c r="I2852" s="244">
        <f ca="1">IF($H2852&lt;($J$6+1),"",PFE(OFFSET($F2852,0,0,-$J$6)))</f>
        <v>0.24022318458576752</v>
      </c>
      <c r="J2852" s="19"/>
      <c r="K2852" s="139" t="str">
        <f t="shared" ca="1" si="426"/>
        <v>Long</v>
      </c>
      <c r="L2852" s="243" t="e">
        <f t="shared" ca="1" si="421"/>
        <v>#N/A</v>
      </c>
      <c r="M2852" s="242" t="e">
        <f t="shared" ca="1" si="422"/>
        <v>#N/A</v>
      </c>
      <c r="N2852" s="20"/>
      <c r="O2852" s="74">
        <f t="shared" ca="1" si="427"/>
        <v>1</v>
      </c>
      <c r="P2852" s="75">
        <f t="shared" ca="1" si="419"/>
        <v>0</v>
      </c>
      <c r="Q2852" s="76" t="str">
        <f t="shared" ca="1" si="423"/>
        <v/>
      </c>
      <c r="R2852" s="75"/>
      <c r="S2852" s="77">
        <f t="shared" ca="1" si="420"/>
        <v>1</v>
      </c>
      <c r="T2852" s="78"/>
      <c r="U2852" s="81">
        <f t="shared" ca="1" si="428"/>
        <v>630</v>
      </c>
      <c r="V2852" s="82">
        <f t="shared" ca="1" si="424"/>
        <v>281384.13999999943</v>
      </c>
      <c r="W2852" s="50"/>
      <c r="X2852" s="50"/>
      <c r="Y2852" s="50"/>
      <c r="Z2852" s="50"/>
      <c r="AA2852" s="50"/>
      <c r="AG2852" s="50"/>
      <c r="AH2852" s="50"/>
      <c r="AI2852" s="50"/>
      <c r="AJ2852" s="50"/>
      <c r="AK2852" s="50"/>
      <c r="AL2852" s="50"/>
      <c r="AM2852" s="50"/>
      <c r="AN2852" s="50"/>
      <c r="AO2852" s="50"/>
      <c r="AP2852" s="138" t="str">
        <f>IF(NOT($AS2852=$AS2853),ROW(),"")</f>
        <v/>
      </c>
      <c r="AQ2852" s="20" t="str">
        <f>IF(NOT(AS2852=AS2853),AS2853,"")</f>
        <v/>
      </c>
      <c r="AR2852" s="20" t="str">
        <f>INDEX($AB$15:$AM$15,MATCH($AS2852,$AB$11:$AM$11,0))</f>
        <v>in</v>
      </c>
      <c r="AS2852" s="20" t="str">
        <f>LEFT(AT2852,4)</f>
        <v>2011</v>
      </c>
      <c r="AT2852" s="139" t="str">
        <f>LEFT(B2852,6)</f>
        <v>201102</v>
      </c>
    </row>
    <row r="2853" spans="2:46" x14ac:dyDescent="0.25">
      <c r="B2853" s="11">
        <f>'Market Data'!B2839</f>
        <v>20110221</v>
      </c>
      <c r="C2853" s="2">
        <f>'Market Data'!C2839</f>
        <v>7659</v>
      </c>
      <c r="D2853" s="2">
        <f>'Market Data'!D2839</f>
        <v>7689</v>
      </c>
      <c r="E2853" s="2">
        <f>'Market Data'!E2839</f>
        <v>7556.5</v>
      </c>
      <c r="F2853" s="12">
        <f>'Market Data'!F2839</f>
        <v>7567.5</v>
      </c>
      <c r="H2853" s="151">
        <f t="shared" si="425"/>
        <v>2835</v>
      </c>
      <c r="I2853" s="244">
        <f ca="1">IF($H2853&lt;($J$6+1),"",PFE(OFFSET($F2853,0,0,-$J$6)))</f>
        <v>0.20114461954815296</v>
      </c>
      <c r="J2853" s="19"/>
      <c r="K2853" s="139" t="str">
        <f t="shared" ca="1" si="426"/>
        <v>Long</v>
      </c>
      <c r="L2853" s="243" t="e">
        <f t="shared" ca="1" si="421"/>
        <v>#N/A</v>
      </c>
      <c r="M2853" s="242" t="e">
        <f t="shared" ca="1" si="422"/>
        <v>#N/A</v>
      </c>
      <c r="N2853" s="20"/>
      <c r="O2853" s="74">
        <f t="shared" ca="1" si="427"/>
        <v>1</v>
      </c>
      <c r="P2853" s="75">
        <f t="shared" ca="1" si="419"/>
        <v>0</v>
      </c>
      <c r="Q2853" s="76" t="str">
        <f t="shared" ca="1" si="423"/>
        <v/>
      </c>
      <c r="R2853" s="75"/>
      <c r="S2853" s="77">
        <f t="shared" ca="1" si="420"/>
        <v>1</v>
      </c>
      <c r="T2853" s="78"/>
      <c r="U2853" s="81">
        <f t="shared" ca="1" si="428"/>
        <v>-3307.5</v>
      </c>
      <c r="V2853" s="82">
        <f t="shared" ca="1" si="424"/>
        <v>278076.63999999943</v>
      </c>
      <c r="W2853" s="50"/>
      <c r="X2853" s="50"/>
      <c r="Y2853" s="50"/>
      <c r="Z2853" s="50"/>
      <c r="AA2853" s="50"/>
      <c r="AG2853" s="50"/>
      <c r="AH2853" s="50"/>
      <c r="AI2853" s="50"/>
      <c r="AJ2853" s="50"/>
      <c r="AK2853" s="50"/>
      <c r="AL2853" s="50"/>
      <c r="AM2853" s="50"/>
      <c r="AN2853" s="50"/>
      <c r="AO2853" s="50"/>
      <c r="AP2853" s="138" t="str">
        <f>IF(NOT($AS2853=$AS2854),ROW(),"")</f>
        <v/>
      </c>
      <c r="AQ2853" s="20" t="str">
        <f>IF(NOT(AS2853=AS2854),AS2854,"")</f>
        <v/>
      </c>
      <c r="AR2853" s="20" t="str">
        <f>INDEX($AB$15:$AM$15,MATCH($AS2853,$AB$11:$AM$11,0))</f>
        <v>in</v>
      </c>
      <c r="AS2853" s="20" t="str">
        <f>LEFT(AT2853,4)</f>
        <v>2011</v>
      </c>
      <c r="AT2853" s="139" t="str">
        <f>LEFT(B2853,6)</f>
        <v>201102</v>
      </c>
    </row>
    <row r="2854" spans="2:46" x14ac:dyDescent="0.25">
      <c r="B2854" s="11">
        <f>'Market Data'!B2840</f>
        <v>20110222</v>
      </c>
      <c r="C2854" s="2">
        <f>'Market Data'!C2840</f>
        <v>7551.5</v>
      </c>
      <c r="D2854" s="2">
        <f>'Market Data'!D2840</f>
        <v>7597.5</v>
      </c>
      <c r="E2854" s="2">
        <f>'Market Data'!E2840</f>
        <v>7493</v>
      </c>
      <c r="F2854" s="12">
        <f>'Market Data'!F2840</f>
        <v>7566.5</v>
      </c>
      <c r="H2854" s="151">
        <f t="shared" si="425"/>
        <v>2836</v>
      </c>
      <c r="I2854" s="244">
        <f ca="1">IF($H2854&lt;($J$6+1),"",PFE(OFFSET($F2854,0,0,-$J$6)))</f>
        <v>0.20625199487483528</v>
      </c>
      <c r="J2854" s="19"/>
      <c r="K2854" s="139" t="str">
        <f t="shared" ca="1" si="426"/>
        <v>Long</v>
      </c>
      <c r="L2854" s="243" t="e">
        <f t="shared" ca="1" si="421"/>
        <v>#N/A</v>
      </c>
      <c r="M2854" s="242" t="e">
        <f t="shared" ca="1" si="422"/>
        <v>#N/A</v>
      </c>
      <c r="N2854" s="20"/>
      <c r="O2854" s="74">
        <f t="shared" ca="1" si="427"/>
        <v>1</v>
      </c>
      <c r="P2854" s="75">
        <f t="shared" ca="1" si="419"/>
        <v>0</v>
      </c>
      <c r="Q2854" s="76" t="str">
        <f t="shared" ca="1" si="423"/>
        <v/>
      </c>
      <c r="R2854" s="75"/>
      <c r="S2854" s="77">
        <f t="shared" ca="1" si="420"/>
        <v>1</v>
      </c>
      <c r="T2854" s="78"/>
      <c r="U2854" s="81">
        <f t="shared" ca="1" si="428"/>
        <v>-35</v>
      </c>
      <c r="V2854" s="82">
        <f t="shared" ca="1" si="424"/>
        <v>278041.63999999943</v>
      </c>
      <c r="W2854" s="50"/>
      <c r="X2854" s="50"/>
      <c r="Y2854" s="50"/>
      <c r="Z2854" s="50"/>
      <c r="AA2854" s="50"/>
      <c r="AG2854" s="50"/>
      <c r="AH2854" s="50"/>
      <c r="AI2854" s="50"/>
      <c r="AJ2854" s="50"/>
      <c r="AK2854" s="50"/>
      <c r="AL2854" s="50"/>
      <c r="AM2854" s="50"/>
      <c r="AN2854" s="50"/>
      <c r="AO2854" s="50"/>
      <c r="AP2854" s="138" t="str">
        <f>IF(NOT($AS2854=$AS2855),ROW(),"")</f>
        <v/>
      </c>
      <c r="AQ2854" s="20" t="str">
        <f>IF(NOT(AS2854=AS2855),AS2855,"")</f>
        <v/>
      </c>
      <c r="AR2854" s="20" t="str">
        <f>INDEX($AB$15:$AM$15,MATCH($AS2854,$AB$11:$AM$11,0))</f>
        <v>in</v>
      </c>
      <c r="AS2854" s="20" t="str">
        <f>LEFT(AT2854,4)</f>
        <v>2011</v>
      </c>
      <c r="AT2854" s="139" t="str">
        <f>LEFT(B2854,6)</f>
        <v>201102</v>
      </c>
    </row>
    <row r="2855" spans="2:46" x14ac:dyDescent="0.25">
      <c r="B2855" s="11">
        <f>'Market Data'!B2841</f>
        <v>20110223</v>
      </c>
      <c r="C2855" s="2">
        <f>'Market Data'!C2841</f>
        <v>7524</v>
      </c>
      <c r="D2855" s="2">
        <f>'Market Data'!D2841</f>
        <v>7557</v>
      </c>
      <c r="E2855" s="2">
        <f>'Market Data'!E2841</f>
        <v>7390</v>
      </c>
      <c r="F2855" s="12">
        <f>'Market Data'!F2841</f>
        <v>7449</v>
      </c>
      <c r="H2855" s="151">
        <f t="shared" si="425"/>
        <v>2837</v>
      </c>
      <c r="I2855" s="244">
        <f ca="1">IF($H2855&lt;($J$6+1),"",PFE(OFFSET($F2855,0,0,-$J$6)))</f>
        <v>0.18326264413510493</v>
      </c>
      <c r="J2855" s="19"/>
      <c r="K2855" s="139" t="str">
        <f t="shared" ca="1" si="426"/>
        <v>Long</v>
      </c>
      <c r="L2855" s="243" t="e">
        <f t="shared" ca="1" si="421"/>
        <v>#N/A</v>
      </c>
      <c r="M2855" s="242" t="e">
        <f t="shared" ca="1" si="422"/>
        <v>#N/A</v>
      </c>
      <c r="N2855" s="20"/>
      <c r="O2855" s="74">
        <f t="shared" ca="1" si="427"/>
        <v>1</v>
      </c>
      <c r="P2855" s="75">
        <f t="shared" ca="1" si="419"/>
        <v>0</v>
      </c>
      <c r="Q2855" s="76" t="str">
        <f t="shared" ca="1" si="423"/>
        <v/>
      </c>
      <c r="R2855" s="75"/>
      <c r="S2855" s="77">
        <f t="shared" ca="1" si="420"/>
        <v>1</v>
      </c>
      <c r="T2855" s="78"/>
      <c r="U2855" s="81">
        <f t="shared" ca="1" si="428"/>
        <v>-4112.5</v>
      </c>
      <c r="V2855" s="82">
        <f t="shared" ca="1" si="424"/>
        <v>273929.13999999943</v>
      </c>
      <c r="W2855" s="50"/>
      <c r="X2855" s="50"/>
      <c r="Y2855" s="50"/>
      <c r="Z2855" s="50"/>
      <c r="AA2855" s="50"/>
      <c r="AG2855" s="50"/>
      <c r="AH2855" s="50"/>
      <c r="AI2855" s="50"/>
      <c r="AJ2855" s="50"/>
      <c r="AK2855" s="50"/>
      <c r="AL2855" s="50"/>
      <c r="AM2855" s="50"/>
      <c r="AN2855" s="50"/>
      <c r="AO2855" s="50"/>
      <c r="AP2855" s="138" t="str">
        <f>IF(NOT($AS2855=$AS2856),ROW(),"")</f>
        <v/>
      </c>
      <c r="AQ2855" s="20" t="str">
        <f>IF(NOT(AS2855=AS2856),AS2856,"")</f>
        <v/>
      </c>
      <c r="AR2855" s="20" t="str">
        <f>INDEX($AB$15:$AM$15,MATCH($AS2855,$AB$11:$AM$11,0))</f>
        <v>in</v>
      </c>
      <c r="AS2855" s="20" t="str">
        <f>LEFT(AT2855,4)</f>
        <v>2011</v>
      </c>
      <c r="AT2855" s="139" t="str">
        <f>LEFT(B2855,6)</f>
        <v>201102</v>
      </c>
    </row>
    <row r="2856" spans="2:46" x14ac:dyDescent="0.25">
      <c r="B2856" s="11">
        <f>'Market Data'!B2842</f>
        <v>20110224</v>
      </c>
      <c r="C2856" s="2">
        <f>'Market Data'!C2842</f>
        <v>7420</v>
      </c>
      <c r="D2856" s="2">
        <f>'Market Data'!D2842</f>
        <v>7423.5</v>
      </c>
      <c r="E2856" s="2">
        <f>'Market Data'!E2842</f>
        <v>7324.5</v>
      </c>
      <c r="F2856" s="12">
        <f>'Market Data'!F2842</f>
        <v>7376</v>
      </c>
      <c r="H2856" s="151">
        <f t="shared" si="425"/>
        <v>2838</v>
      </c>
      <c r="I2856" s="244">
        <f ca="1">IF($H2856&lt;($J$6+1),"",PFE(OFFSET($F2856,0,0,-$J$6)))</f>
        <v>0.15377425632352237</v>
      </c>
      <c r="J2856" s="19"/>
      <c r="K2856" s="139" t="str">
        <f t="shared" ca="1" si="426"/>
        <v>Long</v>
      </c>
      <c r="L2856" s="243" t="e">
        <f t="shared" ca="1" si="421"/>
        <v>#N/A</v>
      </c>
      <c r="M2856" s="242" t="e">
        <f t="shared" ca="1" si="422"/>
        <v>#N/A</v>
      </c>
      <c r="N2856" s="20"/>
      <c r="O2856" s="74">
        <f t="shared" ca="1" si="427"/>
        <v>1</v>
      </c>
      <c r="P2856" s="75">
        <f t="shared" ca="1" si="419"/>
        <v>0</v>
      </c>
      <c r="Q2856" s="76" t="str">
        <f t="shared" ca="1" si="423"/>
        <v/>
      </c>
      <c r="R2856" s="75"/>
      <c r="S2856" s="77">
        <f t="shared" ca="1" si="420"/>
        <v>1</v>
      </c>
      <c r="T2856" s="78"/>
      <c r="U2856" s="81">
        <f t="shared" ca="1" si="428"/>
        <v>-2555</v>
      </c>
      <c r="V2856" s="82">
        <f t="shared" ca="1" si="424"/>
        <v>271374.13999999943</v>
      </c>
      <c r="W2856" s="50"/>
      <c r="X2856" s="50"/>
      <c r="Y2856" s="50"/>
      <c r="Z2856" s="50"/>
      <c r="AA2856" s="50"/>
      <c r="AG2856" s="50"/>
      <c r="AH2856" s="50"/>
      <c r="AI2856" s="50"/>
      <c r="AJ2856" s="50"/>
      <c r="AK2856" s="50"/>
      <c r="AL2856" s="50"/>
      <c r="AM2856" s="50"/>
      <c r="AN2856" s="50"/>
      <c r="AO2856" s="50"/>
      <c r="AP2856" s="138" t="str">
        <f>IF(NOT($AS2856=$AS2857),ROW(),"")</f>
        <v/>
      </c>
      <c r="AQ2856" s="20" t="str">
        <f>IF(NOT(AS2856=AS2857),AS2857,"")</f>
        <v/>
      </c>
      <c r="AR2856" s="20" t="str">
        <f>INDEX($AB$15:$AM$15,MATCH($AS2856,$AB$11:$AM$11,0))</f>
        <v>in</v>
      </c>
      <c r="AS2856" s="20" t="str">
        <f>LEFT(AT2856,4)</f>
        <v>2011</v>
      </c>
      <c r="AT2856" s="139" t="str">
        <f>LEFT(B2856,6)</f>
        <v>201102</v>
      </c>
    </row>
    <row r="2857" spans="2:46" x14ac:dyDescent="0.25">
      <c r="B2857" s="11">
        <f>'Market Data'!B2843</f>
        <v>20110225</v>
      </c>
      <c r="C2857" s="2">
        <f>'Market Data'!C2843</f>
        <v>7383</v>
      </c>
      <c r="D2857" s="2">
        <f>'Market Data'!D2843</f>
        <v>7444.5</v>
      </c>
      <c r="E2857" s="2">
        <f>'Market Data'!E2843</f>
        <v>7372.5</v>
      </c>
      <c r="F2857" s="12">
        <f>'Market Data'!F2843</f>
        <v>7426.5</v>
      </c>
      <c r="H2857" s="151">
        <f t="shared" si="425"/>
        <v>2839</v>
      </c>
      <c r="I2857" s="244">
        <f ca="1">IF($H2857&lt;($J$6+1),"",PFE(OFFSET($F2857,0,0,-$J$6)))</f>
        <v>0.16018003564248873</v>
      </c>
      <c r="J2857" s="19"/>
      <c r="K2857" s="139" t="str">
        <f t="shared" ca="1" si="426"/>
        <v>Long</v>
      </c>
      <c r="L2857" s="243" t="e">
        <f t="shared" ca="1" si="421"/>
        <v>#N/A</v>
      </c>
      <c r="M2857" s="242" t="e">
        <f t="shared" ca="1" si="422"/>
        <v>#N/A</v>
      </c>
      <c r="N2857" s="20"/>
      <c r="O2857" s="74">
        <f t="shared" ca="1" si="427"/>
        <v>1</v>
      </c>
      <c r="P2857" s="75">
        <f t="shared" ca="1" si="419"/>
        <v>0</v>
      </c>
      <c r="Q2857" s="76" t="str">
        <f t="shared" ca="1" si="423"/>
        <v/>
      </c>
      <c r="R2857" s="75"/>
      <c r="S2857" s="77">
        <f t="shared" ca="1" si="420"/>
        <v>1</v>
      </c>
      <c r="T2857" s="78"/>
      <c r="U2857" s="81">
        <f t="shared" ca="1" si="428"/>
        <v>1767.5</v>
      </c>
      <c r="V2857" s="82">
        <f t="shared" ca="1" si="424"/>
        <v>273141.63999999943</v>
      </c>
      <c r="W2857" s="50"/>
      <c r="X2857" s="50"/>
      <c r="Y2857" s="50"/>
      <c r="Z2857" s="50"/>
      <c r="AA2857" s="50"/>
      <c r="AG2857" s="50"/>
      <c r="AH2857" s="50"/>
      <c r="AI2857" s="50"/>
      <c r="AJ2857" s="50"/>
      <c r="AK2857" s="50"/>
      <c r="AL2857" s="50"/>
      <c r="AM2857" s="50"/>
      <c r="AN2857" s="50"/>
      <c r="AO2857" s="50"/>
      <c r="AP2857" s="138" t="str">
        <f>IF(NOT($AS2857=$AS2858),ROW(),"")</f>
        <v/>
      </c>
      <c r="AQ2857" s="20" t="str">
        <f>IF(NOT(AS2857=AS2858),AS2858,"")</f>
        <v/>
      </c>
      <c r="AR2857" s="20" t="str">
        <f>INDEX($AB$15:$AM$15,MATCH($AS2857,$AB$11:$AM$11,0))</f>
        <v>in</v>
      </c>
      <c r="AS2857" s="20" t="str">
        <f>LEFT(AT2857,4)</f>
        <v>2011</v>
      </c>
      <c r="AT2857" s="139" t="str">
        <f>LEFT(B2857,6)</f>
        <v>201102</v>
      </c>
    </row>
    <row r="2858" spans="2:46" x14ac:dyDescent="0.25">
      <c r="B2858" s="11">
        <f>'Market Data'!B2844</f>
        <v>20110228</v>
      </c>
      <c r="C2858" s="2">
        <f>'Market Data'!C2844</f>
        <v>7420.5</v>
      </c>
      <c r="D2858" s="2">
        <f>'Market Data'!D2844</f>
        <v>7550.5</v>
      </c>
      <c r="E2858" s="2">
        <f>'Market Data'!E2844</f>
        <v>7392.5</v>
      </c>
      <c r="F2858" s="12">
        <f>'Market Data'!F2844</f>
        <v>7516.5</v>
      </c>
      <c r="H2858" s="151">
        <f t="shared" si="425"/>
        <v>2840</v>
      </c>
      <c r="I2858" s="244">
        <f ca="1">IF($H2858&lt;($J$6+1),"",PFE(OFFSET($F2858,0,0,-$J$6)))</f>
        <v>0.18513183611118073</v>
      </c>
      <c r="J2858" s="19"/>
      <c r="K2858" s="139" t="str">
        <f t="shared" ca="1" si="426"/>
        <v>Long</v>
      </c>
      <c r="L2858" s="243" t="e">
        <f t="shared" ca="1" si="421"/>
        <v>#N/A</v>
      </c>
      <c r="M2858" s="242" t="e">
        <f t="shared" ca="1" si="422"/>
        <v>#N/A</v>
      </c>
      <c r="N2858" s="20"/>
      <c r="O2858" s="74">
        <f t="shared" ca="1" si="427"/>
        <v>1</v>
      </c>
      <c r="P2858" s="75">
        <f t="shared" ca="1" si="419"/>
        <v>0</v>
      </c>
      <c r="Q2858" s="76" t="str">
        <f t="shared" ca="1" si="423"/>
        <v/>
      </c>
      <c r="R2858" s="75"/>
      <c r="S2858" s="77">
        <f t="shared" ca="1" si="420"/>
        <v>1</v>
      </c>
      <c r="T2858" s="78"/>
      <c r="U2858" s="81">
        <f t="shared" ca="1" si="428"/>
        <v>3150</v>
      </c>
      <c r="V2858" s="82">
        <f t="shared" ca="1" si="424"/>
        <v>276291.63999999943</v>
      </c>
      <c r="W2858" s="50"/>
      <c r="X2858" s="50"/>
      <c r="Y2858" s="50"/>
      <c r="Z2858" s="50"/>
      <c r="AA2858" s="50"/>
      <c r="AG2858" s="50"/>
      <c r="AH2858" s="50"/>
      <c r="AI2858" s="50"/>
      <c r="AJ2858" s="50"/>
      <c r="AK2858" s="50"/>
      <c r="AL2858" s="50"/>
      <c r="AM2858" s="50"/>
      <c r="AN2858" s="50"/>
      <c r="AO2858" s="50"/>
      <c r="AP2858" s="138" t="str">
        <f>IF(NOT($AS2858=$AS2859),ROW(),"")</f>
        <v/>
      </c>
      <c r="AQ2858" s="20" t="str">
        <f>IF(NOT(AS2858=AS2859),AS2859,"")</f>
        <v/>
      </c>
      <c r="AR2858" s="20" t="str">
        <f>INDEX($AB$15:$AM$15,MATCH($AS2858,$AB$11:$AM$11,0))</f>
        <v>in</v>
      </c>
      <c r="AS2858" s="20" t="str">
        <f>LEFT(AT2858,4)</f>
        <v>2011</v>
      </c>
      <c r="AT2858" s="139" t="str">
        <f>LEFT(B2858,6)</f>
        <v>201102</v>
      </c>
    </row>
    <row r="2859" spans="2:46" x14ac:dyDescent="0.25">
      <c r="B2859" s="11">
        <f>'Market Data'!B2845</f>
        <v>20110301</v>
      </c>
      <c r="C2859" s="2">
        <f>'Market Data'!C2845</f>
        <v>7571</v>
      </c>
      <c r="D2859" s="2">
        <f>'Market Data'!D2845</f>
        <v>7601.5</v>
      </c>
      <c r="E2859" s="2">
        <f>'Market Data'!E2845</f>
        <v>7409.5</v>
      </c>
      <c r="F2859" s="12">
        <f>'Market Data'!F2845</f>
        <v>7465.5</v>
      </c>
      <c r="H2859" s="151">
        <f t="shared" si="425"/>
        <v>2841</v>
      </c>
      <c r="I2859" s="244">
        <f ca="1">IF($H2859&lt;($J$6+1),"",PFE(OFFSET($F2859,0,0,-$J$6)))</f>
        <v>0.15400804674536189</v>
      </c>
      <c r="J2859" s="19"/>
      <c r="K2859" s="139" t="str">
        <f t="shared" ca="1" si="426"/>
        <v>Long</v>
      </c>
      <c r="L2859" s="243" t="e">
        <f t="shared" ca="1" si="421"/>
        <v>#N/A</v>
      </c>
      <c r="M2859" s="242" t="e">
        <f t="shared" ca="1" si="422"/>
        <v>#N/A</v>
      </c>
      <c r="N2859" s="20"/>
      <c r="O2859" s="74">
        <f t="shared" ca="1" si="427"/>
        <v>1</v>
      </c>
      <c r="P2859" s="75">
        <f t="shared" ca="1" si="419"/>
        <v>0</v>
      </c>
      <c r="Q2859" s="76" t="str">
        <f t="shared" ca="1" si="423"/>
        <v/>
      </c>
      <c r="R2859" s="75"/>
      <c r="S2859" s="77">
        <f t="shared" ca="1" si="420"/>
        <v>1</v>
      </c>
      <c r="T2859" s="78"/>
      <c r="U2859" s="81">
        <f t="shared" ca="1" si="428"/>
        <v>-1785</v>
      </c>
      <c r="V2859" s="82">
        <f t="shared" ca="1" si="424"/>
        <v>274506.63999999943</v>
      </c>
      <c r="W2859" s="50"/>
      <c r="X2859" s="50"/>
      <c r="Y2859" s="50"/>
      <c r="Z2859" s="50"/>
      <c r="AA2859" s="50"/>
      <c r="AG2859" s="50"/>
      <c r="AH2859" s="50"/>
      <c r="AI2859" s="50"/>
      <c r="AJ2859" s="50"/>
      <c r="AK2859" s="50"/>
      <c r="AL2859" s="50"/>
      <c r="AM2859" s="50"/>
      <c r="AN2859" s="50"/>
      <c r="AO2859" s="50"/>
      <c r="AP2859" s="138" t="str">
        <f>IF(NOT($AS2859=$AS2860),ROW(),"")</f>
        <v/>
      </c>
      <c r="AQ2859" s="20" t="str">
        <f>IF(NOT(AS2859=AS2860),AS2860,"")</f>
        <v/>
      </c>
      <c r="AR2859" s="20" t="str">
        <f>INDEX($AB$15:$AM$15,MATCH($AS2859,$AB$11:$AM$11,0))</f>
        <v>in</v>
      </c>
      <c r="AS2859" s="20" t="str">
        <f>LEFT(AT2859,4)</f>
        <v>2011</v>
      </c>
      <c r="AT2859" s="139" t="str">
        <f>LEFT(B2859,6)</f>
        <v>201103</v>
      </c>
    </row>
    <row r="2860" spans="2:46" x14ac:dyDescent="0.25">
      <c r="B2860" s="11">
        <f>'Market Data'!B2846</f>
        <v>20110302</v>
      </c>
      <c r="C2860" s="2">
        <f>'Market Data'!C2846</f>
        <v>7396.5</v>
      </c>
      <c r="D2860" s="2">
        <f>'Market Data'!D2846</f>
        <v>7448</v>
      </c>
      <c r="E2860" s="2">
        <f>'Market Data'!E2846</f>
        <v>7366.5</v>
      </c>
      <c r="F2860" s="12">
        <f>'Market Data'!F2846</f>
        <v>7432.5</v>
      </c>
      <c r="H2860" s="151">
        <f t="shared" si="425"/>
        <v>2842</v>
      </c>
      <c r="I2860" s="244">
        <f ca="1">IF($H2860&lt;($J$6+1),"",PFE(OFFSET($F2860,0,0,-$J$6)))</f>
        <v>0.15496561097868924</v>
      </c>
      <c r="J2860" s="19"/>
      <c r="K2860" s="139" t="str">
        <f t="shared" ca="1" si="426"/>
        <v>Long</v>
      </c>
      <c r="L2860" s="243" t="e">
        <f t="shared" ca="1" si="421"/>
        <v>#N/A</v>
      </c>
      <c r="M2860" s="242" t="e">
        <f t="shared" ca="1" si="422"/>
        <v>#N/A</v>
      </c>
      <c r="N2860" s="20"/>
      <c r="O2860" s="74">
        <f t="shared" ca="1" si="427"/>
        <v>1</v>
      </c>
      <c r="P2860" s="75">
        <f t="shared" ca="1" si="419"/>
        <v>0</v>
      </c>
      <c r="Q2860" s="76" t="str">
        <f t="shared" ca="1" si="423"/>
        <v/>
      </c>
      <c r="R2860" s="75"/>
      <c r="S2860" s="77">
        <f t="shared" ca="1" si="420"/>
        <v>1</v>
      </c>
      <c r="T2860" s="78"/>
      <c r="U2860" s="81">
        <f t="shared" ca="1" si="428"/>
        <v>-1155</v>
      </c>
      <c r="V2860" s="82">
        <f t="shared" ca="1" si="424"/>
        <v>273351.63999999943</v>
      </c>
      <c r="W2860" s="50"/>
      <c r="X2860" s="50"/>
      <c r="Y2860" s="50"/>
      <c r="Z2860" s="50"/>
      <c r="AA2860" s="50"/>
      <c r="AG2860" s="50"/>
      <c r="AH2860" s="50"/>
      <c r="AI2860" s="50"/>
      <c r="AJ2860" s="50"/>
      <c r="AK2860" s="50"/>
      <c r="AL2860" s="50"/>
      <c r="AM2860" s="50"/>
      <c r="AN2860" s="50"/>
      <c r="AO2860" s="50"/>
      <c r="AP2860" s="138" t="str">
        <f>IF(NOT($AS2860=$AS2861),ROW(),"")</f>
        <v/>
      </c>
      <c r="AQ2860" s="20" t="str">
        <f>IF(NOT(AS2860=AS2861),AS2861,"")</f>
        <v/>
      </c>
      <c r="AR2860" s="20" t="str">
        <f>INDEX($AB$15:$AM$15,MATCH($AS2860,$AB$11:$AM$11,0))</f>
        <v>in</v>
      </c>
      <c r="AS2860" s="20" t="str">
        <f>LEFT(AT2860,4)</f>
        <v>2011</v>
      </c>
      <c r="AT2860" s="139" t="str">
        <f>LEFT(B2860,6)</f>
        <v>201103</v>
      </c>
    </row>
    <row r="2861" spans="2:46" x14ac:dyDescent="0.25">
      <c r="B2861" s="11">
        <f>'Market Data'!B2847</f>
        <v>20110303</v>
      </c>
      <c r="C2861" s="2">
        <f>'Market Data'!C2847</f>
        <v>7461</v>
      </c>
      <c r="D2861" s="2">
        <f>'Market Data'!D2847</f>
        <v>7538.5</v>
      </c>
      <c r="E2861" s="2">
        <f>'Market Data'!E2847</f>
        <v>7433</v>
      </c>
      <c r="F2861" s="12">
        <f>'Market Data'!F2847</f>
        <v>7463.5</v>
      </c>
      <c r="H2861" s="151">
        <f t="shared" si="425"/>
        <v>2843</v>
      </c>
      <c r="I2861" s="244">
        <f ca="1">IF($H2861&lt;($J$6+1),"",PFE(OFFSET($F2861,0,0,-$J$6)))</f>
        <v>0.13679728783034376</v>
      </c>
      <c r="J2861" s="19"/>
      <c r="K2861" s="139" t="str">
        <f t="shared" ca="1" si="426"/>
        <v>Long</v>
      </c>
      <c r="L2861" s="243" t="e">
        <f t="shared" ca="1" si="421"/>
        <v>#N/A</v>
      </c>
      <c r="M2861" s="242" t="e">
        <f t="shared" ca="1" si="422"/>
        <v>#N/A</v>
      </c>
      <c r="N2861" s="20"/>
      <c r="O2861" s="74">
        <f t="shared" ca="1" si="427"/>
        <v>1</v>
      </c>
      <c r="P2861" s="75">
        <f t="shared" ca="1" si="419"/>
        <v>0</v>
      </c>
      <c r="Q2861" s="76" t="str">
        <f t="shared" ca="1" si="423"/>
        <v/>
      </c>
      <c r="R2861" s="75"/>
      <c r="S2861" s="77">
        <f t="shared" ca="1" si="420"/>
        <v>1</v>
      </c>
      <c r="T2861" s="78"/>
      <c r="U2861" s="81">
        <f t="shared" ca="1" si="428"/>
        <v>1085</v>
      </c>
      <c r="V2861" s="82">
        <f t="shared" ca="1" si="424"/>
        <v>274436.63999999943</v>
      </c>
      <c r="W2861" s="50"/>
      <c r="X2861" s="50"/>
      <c r="Y2861" s="50"/>
      <c r="Z2861" s="50"/>
      <c r="AA2861" s="50"/>
      <c r="AG2861" s="50"/>
      <c r="AH2861" s="50"/>
      <c r="AI2861" s="50"/>
      <c r="AJ2861" s="50"/>
      <c r="AK2861" s="50"/>
      <c r="AL2861" s="50"/>
      <c r="AM2861" s="50"/>
      <c r="AN2861" s="50"/>
      <c r="AO2861" s="50"/>
      <c r="AP2861" s="138" t="str">
        <f>IF(NOT($AS2861=$AS2862),ROW(),"")</f>
        <v/>
      </c>
      <c r="AQ2861" s="20" t="str">
        <f>IF(NOT(AS2861=AS2862),AS2862,"")</f>
        <v/>
      </c>
      <c r="AR2861" s="20" t="str">
        <f>INDEX($AB$15:$AM$15,MATCH($AS2861,$AB$11:$AM$11,0))</f>
        <v>in</v>
      </c>
      <c r="AS2861" s="20" t="str">
        <f>LEFT(AT2861,4)</f>
        <v>2011</v>
      </c>
      <c r="AT2861" s="139" t="str">
        <f>LEFT(B2861,6)</f>
        <v>201103</v>
      </c>
    </row>
    <row r="2862" spans="2:46" x14ac:dyDescent="0.25">
      <c r="B2862" s="11">
        <f>'Market Data'!B2848</f>
        <v>20110304</v>
      </c>
      <c r="C2862" s="2">
        <f>'Market Data'!C2848</f>
        <v>7507.5</v>
      </c>
      <c r="D2862" s="2">
        <f>'Market Data'!D2848</f>
        <v>7556</v>
      </c>
      <c r="E2862" s="2">
        <f>'Market Data'!E2848</f>
        <v>7371</v>
      </c>
      <c r="F2862" s="12">
        <f>'Market Data'!F2848</f>
        <v>7414</v>
      </c>
      <c r="H2862" s="151">
        <f t="shared" si="425"/>
        <v>2844</v>
      </c>
      <c r="I2862" s="244">
        <f ca="1">IF($H2862&lt;($J$6+1),"",PFE(OFFSET($F2862,0,0,-$J$6)))</f>
        <v>0.11547404687328383</v>
      </c>
      <c r="J2862" s="19"/>
      <c r="K2862" s="139" t="str">
        <f t="shared" ca="1" si="426"/>
        <v>Long</v>
      </c>
      <c r="L2862" s="243" t="e">
        <f t="shared" ca="1" si="421"/>
        <v>#N/A</v>
      </c>
      <c r="M2862" s="242" t="e">
        <f t="shared" ca="1" si="422"/>
        <v>#N/A</v>
      </c>
      <c r="N2862" s="20"/>
      <c r="O2862" s="74">
        <f t="shared" ca="1" si="427"/>
        <v>1</v>
      </c>
      <c r="P2862" s="75">
        <f t="shared" ca="1" si="419"/>
        <v>0</v>
      </c>
      <c r="Q2862" s="76" t="str">
        <f t="shared" ca="1" si="423"/>
        <v/>
      </c>
      <c r="R2862" s="75"/>
      <c r="S2862" s="77">
        <f t="shared" ca="1" si="420"/>
        <v>1</v>
      </c>
      <c r="T2862" s="78"/>
      <c r="U2862" s="81">
        <f t="shared" ca="1" si="428"/>
        <v>-1732.5</v>
      </c>
      <c r="V2862" s="82">
        <f t="shared" ca="1" si="424"/>
        <v>272704.13999999943</v>
      </c>
      <c r="W2862" s="50"/>
      <c r="X2862" s="50"/>
      <c r="Y2862" s="50"/>
      <c r="Z2862" s="50"/>
      <c r="AA2862" s="50"/>
      <c r="AG2862" s="50"/>
      <c r="AH2862" s="50"/>
      <c r="AI2862" s="50"/>
      <c r="AJ2862" s="50"/>
      <c r="AK2862" s="50"/>
      <c r="AL2862" s="50"/>
      <c r="AM2862" s="50"/>
      <c r="AN2862" s="50"/>
      <c r="AO2862" s="50"/>
      <c r="AP2862" s="138" t="str">
        <f>IF(NOT($AS2862=$AS2863),ROW(),"")</f>
        <v/>
      </c>
      <c r="AQ2862" s="20" t="str">
        <f>IF(NOT(AS2862=AS2863),AS2863,"")</f>
        <v/>
      </c>
      <c r="AR2862" s="20" t="str">
        <f>INDEX($AB$15:$AM$15,MATCH($AS2862,$AB$11:$AM$11,0))</f>
        <v>in</v>
      </c>
      <c r="AS2862" s="20" t="str">
        <f>LEFT(AT2862,4)</f>
        <v>2011</v>
      </c>
      <c r="AT2862" s="139" t="str">
        <f>LEFT(B2862,6)</f>
        <v>201103</v>
      </c>
    </row>
    <row r="2863" spans="2:46" x14ac:dyDescent="0.25">
      <c r="B2863" s="11">
        <f>'Market Data'!B2849</f>
        <v>20110307</v>
      </c>
      <c r="C2863" s="2">
        <f>'Market Data'!C2849</f>
        <v>7387</v>
      </c>
      <c r="D2863" s="2">
        <f>'Market Data'!D2849</f>
        <v>7515</v>
      </c>
      <c r="E2863" s="2">
        <f>'Market Data'!E2849</f>
        <v>7365.5</v>
      </c>
      <c r="F2863" s="12">
        <f>'Market Data'!F2849</f>
        <v>7406</v>
      </c>
      <c r="H2863" s="151">
        <f t="shared" si="425"/>
        <v>2845</v>
      </c>
      <c r="I2863" s="244">
        <f ca="1">IF($H2863&lt;($J$6+1),"",PFE(OFFSET($F2863,0,0,-$J$6)))</f>
        <v>0.11377565792359015</v>
      </c>
      <c r="J2863" s="19"/>
      <c r="K2863" s="139" t="str">
        <f t="shared" ca="1" si="426"/>
        <v>Long</v>
      </c>
      <c r="L2863" s="243" t="e">
        <f t="shared" ca="1" si="421"/>
        <v>#N/A</v>
      </c>
      <c r="M2863" s="242" t="e">
        <f t="shared" ca="1" si="422"/>
        <v>#N/A</v>
      </c>
      <c r="N2863" s="20"/>
      <c r="O2863" s="74">
        <f t="shared" ca="1" si="427"/>
        <v>1</v>
      </c>
      <c r="P2863" s="75">
        <f t="shared" ca="1" si="419"/>
        <v>0</v>
      </c>
      <c r="Q2863" s="76" t="str">
        <f t="shared" ca="1" si="423"/>
        <v/>
      </c>
      <c r="R2863" s="75"/>
      <c r="S2863" s="77">
        <f t="shared" ca="1" si="420"/>
        <v>1</v>
      </c>
      <c r="T2863" s="78"/>
      <c r="U2863" s="81">
        <f t="shared" ca="1" si="428"/>
        <v>-280</v>
      </c>
      <c r="V2863" s="82">
        <f t="shared" ca="1" si="424"/>
        <v>272424.13999999943</v>
      </c>
      <c r="W2863" s="50"/>
      <c r="X2863" s="50"/>
      <c r="Y2863" s="50"/>
      <c r="Z2863" s="50"/>
      <c r="AA2863" s="50"/>
      <c r="AG2863" s="50"/>
      <c r="AH2863" s="50"/>
      <c r="AI2863" s="50"/>
      <c r="AJ2863" s="50"/>
      <c r="AK2863" s="50"/>
      <c r="AL2863" s="50"/>
      <c r="AM2863" s="50"/>
      <c r="AN2863" s="50"/>
      <c r="AO2863" s="50"/>
      <c r="AP2863" s="138" t="str">
        <f>IF(NOT($AS2863=$AS2864),ROW(),"")</f>
        <v/>
      </c>
      <c r="AQ2863" s="20" t="str">
        <f>IF(NOT(AS2863=AS2864),AS2864,"")</f>
        <v/>
      </c>
      <c r="AR2863" s="20" t="str">
        <f>INDEX($AB$15:$AM$15,MATCH($AS2863,$AB$11:$AM$11,0))</f>
        <v>in</v>
      </c>
      <c r="AS2863" s="20" t="str">
        <f>LEFT(AT2863,4)</f>
        <v>2011</v>
      </c>
      <c r="AT2863" s="139" t="str">
        <f>LEFT(B2863,6)</f>
        <v>201103</v>
      </c>
    </row>
    <row r="2864" spans="2:46" x14ac:dyDescent="0.25">
      <c r="B2864" s="11">
        <f>'Market Data'!B2850</f>
        <v>20110308</v>
      </c>
      <c r="C2864" s="2">
        <f>'Market Data'!C2850</f>
        <v>7435</v>
      </c>
      <c r="D2864" s="2">
        <f>'Market Data'!D2850</f>
        <v>7467.5</v>
      </c>
      <c r="E2864" s="2">
        <f>'Market Data'!E2850</f>
        <v>7313</v>
      </c>
      <c r="F2864" s="12">
        <f>'Market Data'!F2850</f>
        <v>7405</v>
      </c>
      <c r="H2864" s="151">
        <f t="shared" si="425"/>
        <v>2846</v>
      </c>
      <c r="I2864" s="244">
        <f ca="1">IF($H2864&lt;($J$6+1),"",PFE(OFFSET($F2864,0,0,-$J$6)))</f>
        <v>0.1080471124077968</v>
      </c>
      <c r="J2864" s="19"/>
      <c r="K2864" s="139" t="str">
        <f t="shared" ca="1" si="426"/>
        <v>Long</v>
      </c>
      <c r="L2864" s="243" t="e">
        <f t="shared" ca="1" si="421"/>
        <v>#N/A</v>
      </c>
      <c r="M2864" s="242" t="e">
        <f t="shared" ca="1" si="422"/>
        <v>#N/A</v>
      </c>
      <c r="N2864" s="20"/>
      <c r="O2864" s="74">
        <f t="shared" ca="1" si="427"/>
        <v>1</v>
      </c>
      <c r="P2864" s="75">
        <f t="shared" ca="1" si="419"/>
        <v>0</v>
      </c>
      <c r="Q2864" s="76" t="str">
        <f t="shared" ca="1" si="423"/>
        <v/>
      </c>
      <c r="R2864" s="75"/>
      <c r="S2864" s="77">
        <f t="shared" ca="1" si="420"/>
        <v>1</v>
      </c>
      <c r="T2864" s="78"/>
      <c r="U2864" s="81">
        <f t="shared" ca="1" si="428"/>
        <v>-35</v>
      </c>
      <c r="V2864" s="82">
        <f t="shared" ca="1" si="424"/>
        <v>272389.13999999943</v>
      </c>
      <c r="W2864" s="50"/>
      <c r="X2864" s="50"/>
      <c r="Y2864" s="50"/>
      <c r="Z2864" s="50"/>
      <c r="AA2864" s="50"/>
      <c r="AG2864" s="50"/>
      <c r="AH2864" s="50"/>
      <c r="AI2864" s="50"/>
      <c r="AJ2864" s="50"/>
      <c r="AK2864" s="50"/>
      <c r="AL2864" s="50"/>
      <c r="AM2864" s="50"/>
      <c r="AN2864" s="50"/>
      <c r="AO2864" s="50"/>
      <c r="AP2864" s="138" t="str">
        <f>IF(NOT($AS2864=$AS2865),ROW(),"")</f>
        <v/>
      </c>
      <c r="AQ2864" s="20" t="str">
        <f>IF(NOT(AS2864=AS2865),AS2865,"")</f>
        <v/>
      </c>
      <c r="AR2864" s="20" t="str">
        <f>INDEX($AB$15:$AM$15,MATCH($AS2864,$AB$11:$AM$11,0))</f>
        <v>in</v>
      </c>
      <c r="AS2864" s="20" t="str">
        <f>LEFT(AT2864,4)</f>
        <v>2011</v>
      </c>
      <c r="AT2864" s="139" t="str">
        <f>LEFT(B2864,6)</f>
        <v>201103</v>
      </c>
    </row>
    <row r="2865" spans="2:46" x14ac:dyDescent="0.25">
      <c r="B2865" s="11">
        <f>'Market Data'!B2851</f>
        <v>20110309</v>
      </c>
      <c r="C2865" s="2">
        <f>'Market Data'!C2851</f>
        <v>7391.5</v>
      </c>
      <c r="D2865" s="2">
        <f>'Market Data'!D2851</f>
        <v>7461</v>
      </c>
      <c r="E2865" s="2">
        <f>'Market Data'!E2851</f>
        <v>7350.5</v>
      </c>
      <c r="F2865" s="12">
        <f>'Market Data'!F2851</f>
        <v>7369</v>
      </c>
      <c r="H2865" s="151">
        <f t="shared" si="425"/>
        <v>2847</v>
      </c>
      <c r="I2865" s="244">
        <f ca="1">IF($H2865&lt;($J$6+1),"",PFE(OFFSET($F2865,0,0,-$J$6)))</f>
        <v>0.10881883544282644</v>
      </c>
      <c r="J2865" s="19"/>
      <c r="K2865" s="139" t="str">
        <f t="shared" ca="1" si="426"/>
        <v>Long</v>
      </c>
      <c r="L2865" s="243" t="e">
        <f t="shared" ca="1" si="421"/>
        <v>#N/A</v>
      </c>
      <c r="M2865" s="242" t="e">
        <f t="shared" ca="1" si="422"/>
        <v>#N/A</v>
      </c>
      <c r="N2865" s="20"/>
      <c r="O2865" s="74">
        <f t="shared" ca="1" si="427"/>
        <v>1</v>
      </c>
      <c r="P2865" s="75">
        <f t="shared" ca="1" si="419"/>
        <v>0</v>
      </c>
      <c r="Q2865" s="76" t="str">
        <f t="shared" ca="1" si="423"/>
        <v/>
      </c>
      <c r="R2865" s="75"/>
      <c r="S2865" s="77">
        <f t="shared" ca="1" si="420"/>
        <v>1</v>
      </c>
      <c r="T2865" s="78"/>
      <c r="U2865" s="81">
        <f t="shared" ca="1" si="428"/>
        <v>-1260</v>
      </c>
      <c r="V2865" s="82">
        <f t="shared" ca="1" si="424"/>
        <v>271129.13999999943</v>
      </c>
      <c r="W2865" s="50"/>
      <c r="X2865" s="50"/>
      <c r="Y2865" s="50"/>
      <c r="Z2865" s="50"/>
      <c r="AA2865" s="50"/>
      <c r="AG2865" s="50"/>
      <c r="AH2865" s="50"/>
      <c r="AI2865" s="50"/>
      <c r="AJ2865" s="50"/>
      <c r="AK2865" s="50"/>
      <c r="AL2865" s="50"/>
      <c r="AM2865" s="50"/>
      <c r="AN2865" s="50"/>
      <c r="AO2865" s="50"/>
      <c r="AP2865" s="138" t="str">
        <f>IF(NOT($AS2865=$AS2866),ROW(),"")</f>
        <v/>
      </c>
      <c r="AQ2865" s="20" t="str">
        <f>IF(NOT(AS2865=AS2866),AS2866,"")</f>
        <v/>
      </c>
      <c r="AR2865" s="20" t="str">
        <f>INDEX($AB$15:$AM$15,MATCH($AS2865,$AB$11:$AM$11,0))</f>
        <v>in</v>
      </c>
      <c r="AS2865" s="20" t="str">
        <f>LEFT(AT2865,4)</f>
        <v>2011</v>
      </c>
      <c r="AT2865" s="139" t="str">
        <f>LEFT(B2865,6)</f>
        <v>201103</v>
      </c>
    </row>
    <row r="2866" spans="2:46" x14ac:dyDescent="0.25">
      <c r="B2866" s="11">
        <f>'Market Data'!B2852</f>
        <v>20110310</v>
      </c>
      <c r="C2866" s="2">
        <f>'Market Data'!C2852</f>
        <v>7328.5</v>
      </c>
      <c r="D2866" s="2">
        <f>'Market Data'!D2852</f>
        <v>7352.5</v>
      </c>
      <c r="E2866" s="2">
        <f>'Market Data'!E2852</f>
        <v>7264</v>
      </c>
      <c r="F2866" s="12">
        <f>'Market Data'!F2852</f>
        <v>7296</v>
      </c>
      <c r="H2866" s="151">
        <f t="shared" si="425"/>
        <v>2848</v>
      </c>
      <c r="I2866" s="244">
        <f ca="1">IF($H2866&lt;($J$6+1),"",PFE(OFFSET($F2866,0,0,-$J$6)))</f>
        <v>8.9484770557198653E-2</v>
      </c>
      <c r="J2866" s="19"/>
      <c r="K2866" s="139" t="str">
        <f t="shared" ca="1" si="426"/>
        <v>Long</v>
      </c>
      <c r="L2866" s="243" t="e">
        <f t="shared" ca="1" si="421"/>
        <v>#N/A</v>
      </c>
      <c r="M2866" s="242" t="e">
        <f t="shared" ca="1" si="422"/>
        <v>#N/A</v>
      </c>
      <c r="N2866" s="20"/>
      <c r="O2866" s="74">
        <f t="shared" ca="1" si="427"/>
        <v>1</v>
      </c>
      <c r="P2866" s="75">
        <f t="shared" ca="1" si="419"/>
        <v>0</v>
      </c>
      <c r="Q2866" s="76" t="str">
        <f t="shared" ca="1" si="423"/>
        <v/>
      </c>
      <c r="R2866" s="75"/>
      <c r="S2866" s="77">
        <f t="shared" ca="1" si="420"/>
        <v>1</v>
      </c>
      <c r="T2866" s="78"/>
      <c r="U2866" s="81">
        <f t="shared" ca="1" si="428"/>
        <v>-2555</v>
      </c>
      <c r="V2866" s="82">
        <f t="shared" ca="1" si="424"/>
        <v>268574.13999999943</v>
      </c>
      <c r="W2866" s="50"/>
      <c r="X2866" s="50"/>
      <c r="Y2866" s="50"/>
      <c r="Z2866" s="50"/>
      <c r="AA2866" s="50"/>
      <c r="AG2866" s="50"/>
      <c r="AH2866" s="50"/>
      <c r="AI2866" s="50"/>
      <c r="AJ2866" s="50"/>
      <c r="AK2866" s="50"/>
      <c r="AL2866" s="50"/>
      <c r="AM2866" s="50"/>
      <c r="AN2866" s="50"/>
      <c r="AO2866" s="50"/>
      <c r="AP2866" s="138" t="str">
        <f>IF(NOT($AS2866=$AS2867),ROW(),"")</f>
        <v/>
      </c>
      <c r="AQ2866" s="20" t="str">
        <f>IF(NOT(AS2866=AS2867),AS2867,"")</f>
        <v/>
      </c>
      <c r="AR2866" s="20" t="str">
        <f>INDEX($AB$15:$AM$15,MATCH($AS2866,$AB$11:$AM$11,0))</f>
        <v>in</v>
      </c>
      <c r="AS2866" s="20" t="str">
        <f>LEFT(AT2866,4)</f>
        <v>2011</v>
      </c>
      <c r="AT2866" s="139" t="str">
        <f>LEFT(B2866,6)</f>
        <v>201103</v>
      </c>
    </row>
    <row r="2867" spans="2:46" x14ac:dyDescent="0.25">
      <c r="B2867" s="11">
        <f>'Market Data'!B2853</f>
        <v>20110311</v>
      </c>
      <c r="C2867" s="2">
        <f>'Market Data'!C2853</f>
        <v>7232.5</v>
      </c>
      <c r="D2867" s="2">
        <f>'Market Data'!D2853</f>
        <v>7259</v>
      </c>
      <c r="E2867" s="2">
        <f>'Market Data'!E2853</f>
        <v>7208</v>
      </c>
      <c r="F2867" s="12">
        <f>'Market Data'!F2853</f>
        <v>7223.5</v>
      </c>
      <c r="H2867" s="151">
        <f t="shared" si="425"/>
        <v>2849</v>
      </c>
      <c r="I2867" s="244">
        <f ca="1">IF($H2867&lt;($J$6+1),"",PFE(OFFSET($F2867,0,0,-$J$6)))</f>
        <v>7.5726409441686349E-2</v>
      </c>
      <c r="J2867" s="19"/>
      <c r="K2867" s="139" t="str">
        <f t="shared" ca="1" si="426"/>
        <v>Long</v>
      </c>
      <c r="L2867" s="243" t="e">
        <f t="shared" ca="1" si="421"/>
        <v>#N/A</v>
      </c>
      <c r="M2867" s="242" t="e">
        <f t="shared" ca="1" si="422"/>
        <v>#N/A</v>
      </c>
      <c r="N2867" s="20"/>
      <c r="O2867" s="74">
        <f t="shared" ca="1" si="427"/>
        <v>1</v>
      </c>
      <c r="P2867" s="75">
        <f t="shared" ca="1" si="419"/>
        <v>0</v>
      </c>
      <c r="Q2867" s="76" t="str">
        <f t="shared" ca="1" si="423"/>
        <v/>
      </c>
      <c r="R2867" s="75"/>
      <c r="S2867" s="77">
        <f t="shared" ca="1" si="420"/>
        <v>1</v>
      </c>
      <c r="T2867" s="78"/>
      <c r="U2867" s="81">
        <f t="shared" ca="1" si="428"/>
        <v>-2537.5</v>
      </c>
      <c r="V2867" s="82">
        <f t="shared" ca="1" si="424"/>
        <v>266036.63999999943</v>
      </c>
      <c r="W2867" s="50"/>
      <c r="X2867" s="50"/>
      <c r="Y2867" s="50"/>
      <c r="Z2867" s="50"/>
      <c r="AA2867" s="50"/>
      <c r="AG2867" s="50"/>
      <c r="AH2867" s="50"/>
      <c r="AI2867" s="50"/>
      <c r="AJ2867" s="50"/>
      <c r="AK2867" s="50"/>
      <c r="AL2867" s="50"/>
      <c r="AM2867" s="50"/>
      <c r="AN2867" s="50"/>
      <c r="AO2867" s="50"/>
      <c r="AP2867" s="138" t="str">
        <f>IF(NOT($AS2867=$AS2868),ROW(),"")</f>
        <v/>
      </c>
      <c r="AQ2867" s="20" t="str">
        <f>IF(NOT(AS2867=AS2868),AS2868,"")</f>
        <v/>
      </c>
      <c r="AR2867" s="20" t="str">
        <f>INDEX($AB$15:$AM$15,MATCH($AS2867,$AB$11:$AM$11,0))</f>
        <v>in</v>
      </c>
      <c r="AS2867" s="20" t="str">
        <f>LEFT(AT2867,4)</f>
        <v>2011</v>
      </c>
      <c r="AT2867" s="139" t="str">
        <f>LEFT(B2867,6)</f>
        <v>201103</v>
      </c>
    </row>
    <row r="2868" spans="2:46" x14ac:dyDescent="0.25">
      <c r="B2868" s="11">
        <f>'Market Data'!B2854</f>
        <v>20110314</v>
      </c>
      <c r="C2868" s="2">
        <f>'Market Data'!C2854</f>
        <v>7176</v>
      </c>
      <c r="D2868" s="2">
        <f>'Market Data'!D2854</f>
        <v>7190</v>
      </c>
      <c r="E2868" s="2">
        <f>'Market Data'!E2854</f>
        <v>7089</v>
      </c>
      <c r="F2868" s="12">
        <f>'Market Data'!F2854</f>
        <v>7116</v>
      </c>
      <c r="H2868" s="151">
        <f t="shared" si="425"/>
        <v>2850</v>
      </c>
      <c r="I2868" s="244">
        <f ca="1">IF($H2868&lt;($J$6+1),"",PFE(OFFSET($F2868,0,0,-$J$6)))</f>
        <v>2.911262869898476E-2</v>
      </c>
      <c r="J2868" s="19"/>
      <c r="K2868" s="139" t="str">
        <f t="shared" ca="1" si="426"/>
        <v>Long</v>
      </c>
      <c r="L2868" s="243" t="e">
        <f t="shared" ca="1" si="421"/>
        <v>#N/A</v>
      </c>
      <c r="M2868" s="242" t="e">
        <f t="shared" ca="1" si="422"/>
        <v>#N/A</v>
      </c>
      <c r="N2868" s="20"/>
      <c r="O2868" s="74">
        <f t="shared" ca="1" si="427"/>
        <v>1</v>
      </c>
      <c r="P2868" s="75">
        <f t="shared" ca="1" si="419"/>
        <v>0</v>
      </c>
      <c r="Q2868" s="76" t="str">
        <f t="shared" ca="1" si="423"/>
        <v/>
      </c>
      <c r="R2868" s="75"/>
      <c r="S2868" s="77">
        <f t="shared" ca="1" si="420"/>
        <v>1</v>
      </c>
      <c r="T2868" s="78"/>
      <c r="U2868" s="81">
        <f t="shared" ca="1" si="428"/>
        <v>-3762.5</v>
      </c>
      <c r="V2868" s="82">
        <f t="shared" ca="1" si="424"/>
        <v>262274.13999999943</v>
      </c>
      <c r="W2868" s="50"/>
      <c r="X2868" s="50"/>
      <c r="Y2868" s="50"/>
      <c r="Z2868" s="50"/>
      <c r="AA2868" s="50"/>
      <c r="AG2868" s="50"/>
      <c r="AH2868" s="50"/>
      <c r="AI2868" s="50"/>
      <c r="AJ2868" s="50"/>
      <c r="AK2868" s="50"/>
      <c r="AL2868" s="50"/>
      <c r="AM2868" s="50"/>
      <c r="AN2868" s="50"/>
      <c r="AO2868" s="50"/>
      <c r="AP2868" s="138" t="str">
        <f>IF(NOT($AS2868=$AS2869),ROW(),"")</f>
        <v/>
      </c>
      <c r="AQ2868" s="20" t="str">
        <f>IF(NOT(AS2868=AS2869),AS2869,"")</f>
        <v/>
      </c>
      <c r="AR2868" s="20" t="str">
        <f>INDEX($AB$15:$AM$15,MATCH($AS2868,$AB$11:$AM$11,0))</f>
        <v>in</v>
      </c>
      <c r="AS2868" s="20" t="str">
        <f>LEFT(AT2868,4)</f>
        <v>2011</v>
      </c>
      <c r="AT2868" s="139" t="str">
        <f>LEFT(B2868,6)</f>
        <v>201103</v>
      </c>
    </row>
    <row r="2869" spans="2:46" x14ac:dyDescent="0.25">
      <c r="B2869" s="11">
        <f>'Market Data'!B2855</f>
        <v>20110315</v>
      </c>
      <c r="C2869" s="2">
        <f>'Market Data'!C2855</f>
        <v>6902.5</v>
      </c>
      <c r="D2869" s="2">
        <f>'Market Data'!D2855</f>
        <v>6958.5</v>
      </c>
      <c r="E2869" s="2">
        <f>'Market Data'!E2855</f>
        <v>6724.5</v>
      </c>
      <c r="F2869" s="12">
        <f>'Market Data'!F2855</f>
        <v>6905</v>
      </c>
      <c r="H2869" s="151">
        <f t="shared" si="425"/>
        <v>2851</v>
      </c>
      <c r="I2869" s="244">
        <f ca="1">IF($H2869&lt;($J$6+1),"",PFE(OFFSET($F2869,0,0,-$J$6)))</f>
        <v>-2.2765725675444416E-2</v>
      </c>
      <c r="J2869" s="19"/>
      <c r="K2869" s="139" t="str">
        <f t="shared" ca="1" si="426"/>
        <v>Short</v>
      </c>
      <c r="L2869" s="243" t="e">
        <f t="shared" ca="1" si="421"/>
        <v>#N/A</v>
      </c>
      <c r="M2869" s="242">
        <f t="shared" ca="1" si="422"/>
        <v>6905</v>
      </c>
      <c r="N2869" s="20"/>
      <c r="O2869" s="74">
        <f t="shared" ca="1" si="427"/>
        <v>-1</v>
      </c>
      <c r="P2869" s="75">
        <f t="shared" ca="1" si="419"/>
        <v>-2</v>
      </c>
      <c r="Q2869" s="76" t="str">
        <f t="shared" ca="1" si="423"/>
        <v>Fill</v>
      </c>
      <c r="R2869" s="75"/>
      <c r="S2869" s="77">
        <f t="shared" ca="1" si="420"/>
        <v>1</v>
      </c>
      <c r="T2869" s="78"/>
      <c r="U2869" s="81">
        <f t="shared" ca="1" si="428"/>
        <v>-7385</v>
      </c>
      <c r="V2869" s="82">
        <f t="shared" ca="1" si="424"/>
        <v>254889.13999999943</v>
      </c>
      <c r="W2869" s="50"/>
      <c r="X2869" s="50"/>
      <c r="Y2869" s="50"/>
      <c r="Z2869" s="50"/>
      <c r="AA2869" s="50"/>
      <c r="AG2869" s="50"/>
      <c r="AH2869" s="50"/>
      <c r="AI2869" s="50"/>
      <c r="AJ2869" s="50"/>
      <c r="AK2869" s="50"/>
      <c r="AL2869" s="50"/>
      <c r="AM2869" s="50"/>
      <c r="AN2869" s="50"/>
      <c r="AO2869" s="50"/>
      <c r="AP2869" s="138" t="str">
        <f>IF(NOT($AS2869=$AS2870),ROW(),"")</f>
        <v/>
      </c>
      <c r="AQ2869" s="20" t="str">
        <f>IF(NOT(AS2869=AS2870),AS2870,"")</f>
        <v/>
      </c>
      <c r="AR2869" s="20" t="str">
        <f>INDEX($AB$15:$AM$15,MATCH($AS2869,$AB$11:$AM$11,0))</f>
        <v>in</v>
      </c>
      <c r="AS2869" s="20" t="str">
        <f>LEFT(AT2869,4)</f>
        <v>2011</v>
      </c>
      <c r="AT2869" s="139" t="str">
        <f>LEFT(B2869,6)</f>
        <v>201103</v>
      </c>
    </row>
    <row r="2870" spans="2:46" x14ac:dyDescent="0.25">
      <c r="B2870" s="11">
        <f>'Market Data'!B2856</f>
        <v>20110316</v>
      </c>
      <c r="C2870" s="2">
        <f>'Market Data'!C2856</f>
        <v>6863</v>
      </c>
      <c r="D2870" s="2">
        <f>'Market Data'!D2856</f>
        <v>6978</v>
      </c>
      <c r="E2870" s="2">
        <f>'Market Data'!E2856</f>
        <v>6654</v>
      </c>
      <c r="F2870" s="12">
        <f>'Market Data'!F2856</f>
        <v>6770.5</v>
      </c>
      <c r="H2870" s="151">
        <f t="shared" si="425"/>
        <v>2852</v>
      </c>
      <c r="I2870" s="244">
        <f ca="1">IF($H2870&lt;($J$6+1),"",PFE(OFFSET($F2870,0,0,-$J$6)))</f>
        <v>-5.2472662594439119E-2</v>
      </c>
      <c r="J2870" s="19"/>
      <c r="K2870" s="139" t="str">
        <f t="shared" ca="1" si="426"/>
        <v>Short</v>
      </c>
      <c r="L2870" s="243" t="e">
        <f t="shared" ca="1" si="421"/>
        <v>#N/A</v>
      </c>
      <c r="M2870" s="242" t="e">
        <f t="shared" ca="1" si="422"/>
        <v>#N/A</v>
      </c>
      <c r="N2870" s="20"/>
      <c r="O2870" s="74">
        <f t="shared" ca="1" si="427"/>
        <v>-1</v>
      </c>
      <c r="P2870" s="75">
        <f t="shared" ca="1" si="419"/>
        <v>0</v>
      </c>
      <c r="Q2870" s="76" t="str">
        <f t="shared" ca="1" si="423"/>
        <v/>
      </c>
      <c r="R2870" s="75"/>
      <c r="S2870" s="77">
        <f t="shared" ca="1" si="420"/>
        <v>-1</v>
      </c>
      <c r="T2870" s="78"/>
      <c r="U2870" s="81">
        <f t="shared" ca="1" si="428"/>
        <v>1585.58</v>
      </c>
      <c r="V2870" s="82">
        <f t="shared" ca="1" si="424"/>
        <v>256474.71999999942</v>
      </c>
      <c r="W2870" s="50"/>
      <c r="X2870" s="50"/>
      <c r="Y2870" s="50"/>
      <c r="Z2870" s="50"/>
      <c r="AA2870" s="50"/>
      <c r="AG2870" s="50"/>
      <c r="AH2870" s="50"/>
      <c r="AI2870" s="50"/>
      <c r="AJ2870" s="50"/>
      <c r="AK2870" s="50"/>
      <c r="AL2870" s="50"/>
      <c r="AM2870" s="50"/>
      <c r="AN2870" s="50"/>
      <c r="AO2870" s="50"/>
      <c r="AP2870" s="138" t="str">
        <f>IF(NOT($AS2870=$AS2871),ROW(),"")</f>
        <v/>
      </c>
      <c r="AQ2870" s="20" t="str">
        <f>IF(NOT(AS2870=AS2871),AS2871,"")</f>
        <v/>
      </c>
      <c r="AR2870" s="20" t="str">
        <f>INDEX($AB$15:$AM$15,MATCH($AS2870,$AB$11:$AM$11,0))</f>
        <v>in</v>
      </c>
      <c r="AS2870" s="20" t="str">
        <f>LEFT(AT2870,4)</f>
        <v>2011</v>
      </c>
      <c r="AT2870" s="139" t="str">
        <f>LEFT(B2870,6)</f>
        <v>201103</v>
      </c>
    </row>
    <row r="2871" spans="2:46" x14ac:dyDescent="0.25">
      <c r="B2871" s="11">
        <f>'Market Data'!B2857</f>
        <v>20110317</v>
      </c>
      <c r="C2871" s="2">
        <f>'Market Data'!C2857</f>
        <v>6766</v>
      </c>
      <c r="D2871" s="2">
        <f>'Market Data'!D2857</f>
        <v>6934</v>
      </c>
      <c r="E2871" s="2">
        <f>'Market Data'!E2857</f>
        <v>6756</v>
      </c>
      <c r="F2871" s="12">
        <f>'Market Data'!F2857</f>
        <v>6894</v>
      </c>
      <c r="H2871" s="151">
        <f t="shared" si="425"/>
        <v>2853</v>
      </c>
      <c r="I2871" s="244">
        <f ca="1">IF($H2871&lt;($J$6+1),"",PFE(OFFSET($F2871,0,0,-$J$6)))</f>
        <v>-5.3988023665038999E-2</v>
      </c>
      <c r="J2871" s="19"/>
      <c r="K2871" s="139" t="str">
        <f t="shared" ca="1" si="426"/>
        <v>Short</v>
      </c>
      <c r="L2871" s="243" t="e">
        <f t="shared" ca="1" si="421"/>
        <v>#N/A</v>
      </c>
      <c r="M2871" s="242" t="e">
        <f t="shared" ca="1" si="422"/>
        <v>#N/A</v>
      </c>
      <c r="N2871" s="20"/>
      <c r="O2871" s="74">
        <f t="shared" ca="1" si="427"/>
        <v>-1</v>
      </c>
      <c r="P2871" s="75">
        <f t="shared" ca="1" si="419"/>
        <v>0</v>
      </c>
      <c r="Q2871" s="76" t="str">
        <f t="shared" ca="1" si="423"/>
        <v/>
      </c>
      <c r="R2871" s="75"/>
      <c r="S2871" s="77">
        <f t="shared" ca="1" si="420"/>
        <v>-1</v>
      </c>
      <c r="T2871" s="78"/>
      <c r="U2871" s="81">
        <f t="shared" ca="1" si="428"/>
        <v>-4322.5</v>
      </c>
      <c r="V2871" s="82">
        <f t="shared" ca="1" si="424"/>
        <v>252152.21999999942</v>
      </c>
      <c r="W2871" s="50"/>
      <c r="X2871" s="50"/>
      <c r="Y2871" s="50"/>
      <c r="Z2871" s="50"/>
      <c r="AA2871" s="50"/>
      <c r="AG2871" s="50"/>
      <c r="AH2871" s="50"/>
      <c r="AI2871" s="50"/>
      <c r="AJ2871" s="50"/>
      <c r="AK2871" s="50"/>
      <c r="AL2871" s="50"/>
      <c r="AM2871" s="50"/>
      <c r="AN2871" s="50"/>
      <c r="AO2871" s="50"/>
      <c r="AP2871" s="138" t="str">
        <f>IF(NOT($AS2871=$AS2872),ROW(),"")</f>
        <v/>
      </c>
      <c r="AQ2871" s="20" t="str">
        <f>IF(NOT(AS2871=AS2872),AS2872,"")</f>
        <v/>
      </c>
      <c r="AR2871" s="20" t="str">
        <f>INDEX($AB$15:$AM$15,MATCH($AS2871,$AB$11:$AM$11,0))</f>
        <v>in</v>
      </c>
      <c r="AS2871" s="20" t="str">
        <f>LEFT(AT2871,4)</f>
        <v>2011</v>
      </c>
      <c r="AT2871" s="139" t="str">
        <f>LEFT(B2871,6)</f>
        <v>201103</v>
      </c>
    </row>
    <row r="2872" spans="2:46" x14ac:dyDescent="0.25">
      <c r="B2872" s="11">
        <f>'Market Data'!B2858</f>
        <v>20110318</v>
      </c>
      <c r="C2872" s="2">
        <f>'Market Data'!C2858</f>
        <v>6962</v>
      </c>
      <c r="D2872" s="2">
        <f>'Market Data'!D2858</f>
        <v>7002.5</v>
      </c>
      <c r="E2872" s="2">
        <f>'Market Data'!E2858</f>
        <v>6862</v>
      </c>
      <c r="F2872" s="12">
        <f>'Market Data'!F2858</f>
        <v>6912.5</v>
      </c>
      <c r="H2872" s="151">
        <f t="shared" si="425"/>
        <v>2854</v>
      </c>
      <c r="I2872" s="244">
        <f ca="1">IF($H2872&lt;($J$6+1),"",PFE(OFFSET($F2872,0,0,-$J$6)))</f>
        <v>-5.3355172910259853E-2</v>
      </c>
      <c r="J2872" s="19"/>
      <c r="K2872" s="139" t="str">
        <f t="shared" ca="1" si="426"/>
        <v>Short</v>
      </c>
      <c r="L2872" s="243" t="e">
        <f t="shared" ca="1" si="421"/>
        <v>#N/A</v>
      </c>
      <c r="M2872" s="242" t="e">
        <f t="shared" ca="1" si="422"/>
        <v>#N/A</v>
      </c>
      <c r="N2872" s="20"/>
      <c r="O2872" s="74">
        <f t="shared" ca="1" si="427"/>
        <v>-1</v>
      </c>
      <c r="P2872" s="75">
        <f t="shared" ca="1" si="419"/>
        <v>0</v>
      </c>
      <c r="Q2872" s="76" t="str">
        <f t="shared" ca="1" si="423"/>
        <v/>
      </c>
      <c r="R2872" s="75"/>
      <c r="S2872" s="77">
        <f t="shared" ca="1" si="420"/>
        <v>-1</v>
      </c>
      <c r="T2872" s="78"/>
      <c r="U2872" s="81">
        <f t="shared" ca="1" si="428"/>
        <v>-647.5</v>
      </c>
      <c r="V2872" s="82">
        <f t="shared" ca="1" si="424"/>
        <v>251504.71999999942</v>
      </c>
      <c r="W2872" s="50"/>
      <c r="X2872" s="50"/>
      <c r="Y2872" s="50"/>
      <c r="Z2872" s="50"/>
      <c r="AA2872" s="50"/>
      <c r="AG2872" s="50"/>
      <c r="AH2872" s="50"/>
      <c r="AI2872" s="50"/>
      <c r="AJ2872" s="50"/>
      <c r="AK2872" s="50"/>
      <c r="AL2872" s="50"/>
      <c r="AM2872" s="50"/>
      <c r="AN2872" s="50"/>
      <c r="AO2872" s="50"/>
      <c r="AP2872" s="138" t="str">
        <f>IF(NOT($AS2872=$AS2873),ROW(),"")</f>
        <v/>
      </c>
      <c r="AQ2872" s="20" t="str">
        <f>IF(NOT(AS2872=AS2873),AS2873,"")</f>
        <v/>
      </c>
      <c r="AR2872" s="20" t="str">
        <f>INDEX($AB$15:$AM$15,MATCH($AS2872,$AB$11:$AM$11,0))</f>
        <v>in</v>
      </c>
      <c r="AS2872" s="20" t="str">
        <f>LEFT(AT2872,4)</f>
        <v>2011</v>
      </c>
      <c r="AT2872" s="139" t="str">
        <f>LEFT(B2872,6)</f>
        <v>201103</v>
      </c>
    </row>
    <row r="2873" spans="2:46" x14ac:dyDescent="0.25">
      <c r="B2873" s="11">
        <f>'Market Data'!B2859</f>
        <v>20110321</v>
      </c>
      <c r="C2873" s="2">
        <f>'Market Data'!C2859</f>
        <v>6958</v>
      </c>
      <c r="D2873" s="2">
        <f>'Market Data'!D2859</f>
        <v>7067</v>
      </c>
      <c r="E2873" s="2">
        <f>'Market Data'!E2859</f>
        <v>6951</v>
      </c>
      <c r="F2873" s="12">
        <f>'Market Data'!F2859</f>
        <v>7046</v>
      </c>
      <c r="H2873" s="151">
        <f t="shared" si="425"/>
        <v>2855</v>
      </c>
      <c r="I2873" s="244">
        <f ca="1">IF($H2873&lt;($J$6+1),"",PFE(OFFSET($F2873,0,0,-$J$6)))</f>
        <v>-2.1386852014701047E-2</v>
      </c>
      <c r="J2873" s="19"/>
      <c r="K2873" s="139" t="str">
        <f t="shared" ca="1" si="426"/>
        <v>Short</v>
      </c>
      <c r="L2873" s="243" t="e">
        <f t="shared" ca="1" si="421"/>
        <v>#N/A</v>
      </c>
      <c r="M2873" s="242" t="e">
        <f t="shared" ca="1" si="422"/>
        <v>#N/A</v>
      </c>
      <c r="N2873" s="20"/>
      <c r="O2873" s="74">
        <f t="shared" ca="1" si="427"/>
        <v>-1</v>
      </c>
      <c r="P2873" s="75">
        <f t="shared" ca="1" si="419"/>
        <v>0</v>
      </c>
      <c r="Q2873" s="76" t="str">
        <f t="shared" ca="1" si="423"/>
        <v/>
      </c>
      <c r="R2873" s="75"/>
      <c r="S2873" s="77">
        <f t="shared" ca="1" si="420"/>
        <v>-1</v>
      </c>
      <c r="T2873" s="78"/>
      <c r="U2873" s="81">
        <f t="shared" ca="1" si="428"/>
        <v>-4672.5</v>
      </c>
      <c r="V2873" s="82">
        <f t="shared" ca="1" si="424"/>
        <v>246832.21999999942</v>
      </c>
      <c r="W2873" s="50"/>
      <c r="X2873" s="50"/>
      <c r="Y2873" s="50"/>
      <c r="Z2873" s="50"/>
      <c r="AA2873" s="50"/>
      <c r="AG2873" s="50"/>
      <c r="AH2873" s="50"/>
      <c r="AI2873" s="50"/>
      <c r="AJ2873" s="50"/>
      <c r="AK2873" s="50"/>
      <c r="AL2873" s="50"/>
      <c r="AM2873" s="50"/>
      <c r="AN2873" s="50"/>
      <c r="AO2873" s="50"/>
      <c r="AP2873" s="138" t="str">
        <f>IF(NOT($AS2873=$AS2874),ROW(),"")</f>
        <v/>
      </c>
      <c r="AQ2873" s="20" t="str">
        <f>IF(NOT(AS2873=AS2874),AS2874,"")</f>
        <v/>
      </c>
      <c r="AR2873" s="20" t="str">
        <f>INDEX($AB$15:$AM$15,MATCH($AS2873,$AB$11:$AM$11,0))</f>
        <v>in</v>
      </c>
      <c r="AS2873" s="20" t="str">
        <f>LEFT(AT2873,4)</f>
        <v>2011</v>
      </c>
      <c r="AT2873" s="139" t="str">
        <f>LEFT(B2873,6)</f>
        <v>201103</v>
      </c>
    </row>
    <row r="2874" spans="2:46" x14ac:dyDescent="0.25">
      <c r="B2874" s="11">
        <f>'Market Data'!B2860</f>
        <v>20110322</v>
      </c>
      <c r="C2874" s="2">
        <f>'Market Data'!C2860</f>
        <v>7059</v>
      </c>
      <c r="D2874" s="2">
        <f>'Market Data'!D2860</f>
        <v>7065.5</v>
      </c>
      <c r="E2874" s="2">
        <f>'Market Data'!E2860</f>
        <v>7003.5</v>
      </c>
      <c r="F2874" s="12">
        <f>'Market Data'!F2860</f>
        <v>7025.5</v>
      </c>
      <c r="H2874" s="151">
        <f t="shared" si="425"/>
        <v>2856</v>
      </c>
      <c r="I2874" s="244">
        <f ca="1">IF($H2874&lt;($J$6+1),"",PFE(OFFSET($F2874,0,0,-$J$6)))</f>
        <v>2.3429346441296753E-2</v>
      </c>
      <c r="J2874" s="19"/>
      <c r="K2874" s="139" t="str">
        <f t="shared" ca="1" si="426"/>
        <v>Long</v>
      </c>
      <c r="L2874" s="243">
        <f t="shared" ca="1" si="421"/>
        <v>7025.5</v>
      </c>
      <c r="M2874" s="242" t="e">
        <f t="shared" ca="1" si="422"/>
        <v>#N/A</v>
      </c>
      <c r="N2874" s="20"/>
      <c r="O2874" s="74">
        <f t="shared" ca="1" si="427"/>
        <v>1</v>
      </c>
      <c r="P2874" s="75">
        <f t="shared" ca="1" si="419"/>
        <v>2</v>
      </c>
      <c r="Q2874" s="76" t="str">
        <f t="shared" ca="1" si="423"/>
        <v>Fill</v>
      </c>
      <c r="R2874" s="75"/>
      <c r="S2874" s="77">
        <f t="shared" ca="1" si="420"/>
        <v>-1</v>
      </c>
      <c r="T2874" s="78"/>
      <c r="U2874" s="81">
        <f t="shared" ca="1" si="428"/>
        <v>717.5</v>
      </c>
      <c r="V2874" s="82">
        <f t="shared" ca="1" si="424"/>
        <v>247549.71999999942</v>
      </c>
      <c r="W2874" s="50"/>
      <c r="X2874" s="50"/>
      <c r="Y2874" s="50"/>
      <c r="Z2874" s="50"/>
      <c r="AA2874" s="50"/>
      <c r="AG2874" s="50"/>
      <c r="AH2874" s="50"/>
      <c r="AI2874" s="50"/>
      <c r="AJ2874" s="50"/>
      <c r="AK2874" s="50"/>
      <c r="AL2874" s="50"/>
      <c r="AM2874" s="50"/>
      <c r="AN2874" s="50"/>
      <c r="AO2874" s="50"/>
      <c r="AP2874" s="138" t="str">
        <f>IF(NOT($AS2874=$AS2875),ROW(),"")</f>
        <v/>
      </c>
      <c r="AQ2874" s="20" t="str">
        <f>IF(NOT(AS2874=AS2875),AS2875,"")</f>
        <v/>
      </c>
      <c r="AR2874" s="20" t="str">
        <f>INDEX($AB$15:$AM$15,MATCH($AS2874,$AB$11:$AM$11,0))</f>
        <v>in</v>
      </c>
      <c r="AS2874" s="20" t="str">
        <f>LEFT(AT2874,4)</f>
        <v>2011</v>
      </c>
      <c r="AT2874" s="139" t="str">
        <f>LEFT(B2874,6)</f>
        <v>201103</v>
      </c>
    </row>
    <row r="2875" spans="2:46" x14ac:dyDescent="0.25">
      <c r="B2875" s="11">
        <f>'Market Data'!B2861</f>
        <v>20110323</v>
      </c>
      <c r="C2875" s="2">
        <f>'Market Data'!C2861</f>
        <v>7006</v>
      </c>
      <c r="D2875" s="2">
        <f>'Market Data'!D2861</f>
        <v>7058</v>
      </c>
      <c r="E2875" s="2">
        <f>'Market Data'!E2861</f>
        <v>6956.5</v>
      </c>
      <c r="F2875" s="12">
        <f>'Market Data'!F2861</f>
        <v>7040</v>
      </c>
      <c r="H2875" s="151">
        <f t="shared" si="425"/>
        <v>2857</v>
      </c>
      <c r="I2875" s="244">
        <f ca="1">IF($H2875&lt;($J$6+1),"",PFE(OFFSET($F2875,0,0,-$J$6)))</f>
        <v>-2.4987612490037368E-2</v>
      </c>
      <c r="J2875" s="19"/>
      <c r="K2875" s="139" t="str">
        <f t="shared" ca="1" si="426"/>
        <v>Short</v>
      </c>
      <c r="L2875" s="243" t="e">
        <f t="shared" ca="1" si="421"/>
        <v>#N/A</v>
      </c>
      <c r="M2875" s="242">
        <f t="shared" ca="1" si="422"/>
        <v>7040</v>
      </c>
      <c r="N2875" s="20"/>
      <c r="O2875" s="74">
        <f t="shared" ca="1" si="427"/>
        <v>-1</v>
      </c>
      <c r="P2875" s="75">
        <f t="shared" ca="1" si="419"/>
        <v>-2</v>
      </c>
      <c r="Q2875" s="76" t="str">
        <f t="shared" ca="1" si="423"/>
        <v>Fill</v>
      </c>
      <c r="R2875" s="75"/>
      <c r="S2875" s="77">
        <f t="shared" ca="1" si="420"/>
        <v>1</v>
      </c>
      <c r="T2875" s="78"/>
      <c r="U2875" s="81">
        <f t="shared" ca="1" si="428"/>
        <v>1690.58</v>
      </c>
      <c r="V2875" s="82">
        <f t="shared" ca="1" si="424"/>
        <v>249240.29999999941</v>
      </c>
      <c r="W2875" s="50"/>
      <c r="X2875" s="50"/>
      <c r="Y2875" s="50"/>
      <c r="Z2875" s="50"/>
      <c r="AA2875" s="50"/>
      <c r="AG2875" s="50"/>
      <c r="AH2875" s="50"/>
      <c r="AI2875" s="50"/>
      <c r="AJ2875" s="50"/>
      <c r="AK2875" s="50"/>
      <c r="AL2875" s="50"/>
      <c r="AM2875" s="50"/>
      <c r="AN2875" s="50"/>
      <c r="AO2875" s="50"/>
      <c r="AP2875" s="138" t="str">
        <f>IF(NOT($AS2875=$AS2876),ROW(),"")</f>
        <v/>
      </c>
      <c r="AQ2875" s="20" t="str">
        <f>IF(NOT(AS2875=AS2876),AS2876,"")</f>
        <v/>
      </c>
      <c r="AR2875" s="20" t="str">
        <f>INDEX($AB$15:$AM$15,MATCH($AS2875,$AB$11:$AM$11,0))</f>
        <v>in</v>
      </c>
      <c r="AS2875" s="20" t="str">
        <f>LEFT(AT2875,4)</f>
        <v>2011</v>
      </c>
      <c r="AT2875" s="139" t="str">
        <f>LEFT(B2875,6)</f>
        <v>201103</v>
      </c>
    </row>
    <row r="2876" spans="2:46" x14ac:dyDescent="0.25">
      <c r="B2876" s="11">
        <f>'Market Data'!B2862</f>
        <v>20110324</v>
      </c>
      <c r="C2876" s="2">
        <f>'Market Data'!C2862</f>
        <v>7040</v>
      </c>
      <c r="D2876" s="2">
        <f>'Market Data'!D2862</f>
        <v>7198</v>
      </c>
      <c r="E2876" s="2">
        <f>'Market Data'!E2862</f>
        <v>7023.5</v>
      </c>
      <c r="F2876" s="12">
        <f>'Market Data'!F2862</f>
        <v>7177</v>
      </c>
      <c r="H2876" s="151">
        <f t="shared" si="425"/>
        <v>2858</v>
      </c>
      <c r="I2876" s="244">
        <f ca="1">IF($H2876&lt;($J$6+1),"",PFE(OFFSET($F2876,0,0,-$J$6)))</f>
        <v>2.4460529530685209E-2</v>
      </c>
      <c r="J2876" s="19"/>
      <c r="K2876" s="139" t="str">
        <f t="shared" ca="1" si="426"/>
        <v>Long</v>
      </c>
      <c r="L2876" s="243">
        <f t="shared" ca="1" si="421"/>
        <v>7177</v>
      </c>
      <c r="M2876" s="242" t="e">
        <f t="shared" ca="1" si="422"/>
        <v>#N/A</v>
      </c>
      <c r="N2876" s="20"/>
      <c r="O2876" s="74">
        <f t="shared" ca="1" si="427"/>
        <v>1</v>
      </c>
      <c r="P2876" s="75">
        <f t="shared" ca="1" si="419"/>
        <v>2</v>
      </c>
      <c r="Q2876" s="76" t="str">
        <f t="shared" ca="1" si="423"/>
        <v>Fill</v>
      </c>
      <c r="R2876" s="75"/>
      <c r="S2876" s="77">
        <f t="shared" ca="1" si="420"/>
        <v>-1</v>
      </c>
      <c r="T2876" s="78"/>
      <c r="U2876" s="81">
        <f t="shared" ca="1" si="428"/>
        <v>-4976.92</v>
      </c>
      <c r="V2876" s="82">
        <f t="shared" ca="1" si="424"/>
        <v>244263.37999999939</v>
      </c>
      <c r="W2876" s="50"/>
      <c r="X2876" s="50"/>
      <c r="Y2876" s="50"/>
      <c r="Z2876" s="50"/>
      <c r="AA2876" s="50"/>
      <c r="AG2876" s="50"/>
      <c r="AH2876" s="50"/>
      <c r="AI2876" s="50"/>
      <c r="AJ2876" s="50"/>
      <c r="AK2876" s="50"/>
      <c r="AL2876" s="50"/>
      <c r="AM2876" s="50"/>
      <c r="AN2876" s="50"/>
      <c r="AO2876" s="50"/>
      <c r="AP2876" s="138" t="str">
        <f>IF(NOT($AS2876=$AS2877),ROW(),"")</f>
        <v/>
      </c>
      <c r="AQ2876" s="20" t="str">
        <f>IF(NOT(AS2876=AS2877),AS2877,"")</f>
        <v/>
      </c>
      <c r="AR2876" s="20" t="str">
        <f>INDEX($AB$15:$AM$15,MATCH($AS2876,$AB$11:$AM$11,0))</f>
        <v>in</v>
      </c>
      <c r="AS2876" s="20" t="str">
        <f>LEFT(AT2876,4)</f>
        <v>2011</v>
      </c>
      <c r="AT2876" s="139" t="str">
        <f>LEFT(B2876,6)</f>
        <v>201103</v>
      </c>
    </row>
    <row r="2877" spans="2:46" x14ac:dyDescent="0.25">
      <c r="B2877" s="11">
        <f>'Market Data'!B2863</f>
        <v>20110325</v>
      </c>
      <c r="C2877" s="2">
        <f>'Market Data'!C2863</f>
        <v>7214</v>
      </c>
      <c r="D2877" s="2">
        <f>'Market Data'!D2863</f>
        <v>7224</v>
      </c>
      <c r="E2877" s="2">
        <f>'Market Data'!E2863</f>
        <v>7158</v>
      </c>
      <c r="F2877" s="12">
        <f>'Market Data'!F2863</f>
        <v>7199.5</v>
      </c>
      <c r="H2877" s="151">
        <f t="shared" si="425"/>
        <v>2859</v>
      </c>
      <c r="I2877" s="244">
        <f ca="1">IF($H2877&lt;($J$6+1),"",PFE(OFFSET($F2877,0,0,-$J$6)))</f>
        <v>3.4413495625740448E-2</v>
      </c>
      <c r="J2877" s="19"/>
      <c r="K2877" s="139" t="str">
        <f t="shared" ca="1" si="426"/>
        <v>Long</v>
      </c>
      <c r="L2877" s="243" t="e">
        <f t="shared" ca="1" si="421"/>
        <v>#N/A</v>
      </c>
      <c r="M2877" s="242" t="e">
        <f t="shared" ca="1" si="422"/>
        <v>#N/A</v>
      </c>
      <c r="N2877" s="20"/>
      <c r="O2877" s="74">
        <f t="shared" ca="1" si="427"/>
        <v>1</v>
      </c>
      <c r="P2877" s="75">
        <f t="shared" ca="1" si="419"/>
        <v>0</v>
      </c>
      <c r="Q2877" s="76" t="str">
        <f t="shared" ca="1" si="423"/>
        <v/>
      </c>
      <c r="R2877" s="75"/>
      <c r="S2877" s="77">
        <f t="shared" ca="1" si="420"/>
        <v>1</v>
      </c>
      <c r="T2877" s="78"/>
      <c r="U2877" s="81">
        <f t="shared" ca="1" si="428"/>
        <v>-1984.42</v>
      </c>
      <c r="V2877" s="82">
        <f t="shared" ca="1" si="424"/>
        <v>242278.95999999938</v>
      </c>
      <c r="W2877" s="50"/>
      <c r="X2877" s="50"/>
      <c r="Y2877" s="50"/>
      <c r="Z2877" s="50"/>
      <c r="AA2877" s="50"/>
      <c r="AG2877" s="50"/>
      <c r="AH2877" s="50"/>
      <c r="AI2877" s="50"/>
      <c r="AJ2877" s="50"/>
      <c r="AK2877" s="50"/>
      <c r="AL2877" s="50"/>
      <c r="AM2877" s="50"/>
      <c r="AN2877" s="50"/>
      <c r="AO2877" s="50"/>
      <c r="AP2877" s="138" t="str">
        <f>IF(NOT($AS2877=$AS2878),ROW(),"")</f>
        <v/>
      </c>
      <c r="AQ2877" s="20" t="str">
        <f>IF(NOT(AS2877=AS2878),AS2878,"")</f>
        <v/>
      </c>
      <c r="AR2877" s="20" t="str">
        <f>INDEX($AB$15:$AM$15,MATCH($AS2877,$AB$11:$AM$11,0))</f>
        <v>in</v>
      </c>
      <c r="AS2877" s="20" t="str">
        <f>LEFT(AT2877,4)</f>
        <v>2011</v>
      </c>
      <c r="AT2877" s="139" t="str">
        <f>LEFT(B2877,6)</f>
        <v>201103</v>
      </c>
    </row>
    <row r="2878" spans="2:46" x14ac:dyDescent="0.25">
      <c r="B2878" s="11">
        <f>'Market Data'!B2864</f>
        <v>20110328</v>
      </c>
      <c r="C2878" s="2">
        <f>'Market Data'!C2864</f>
        <v>7181</v>
      </c>
      <c r="D2878" s="2">
        <f>'Market Data'!D2864</f>
        <v>7221.5</v>
      </c>
      <c r="E2878" s="2">
        <f>'Market Data'!E2864</f>
        <v>7153</v>
      </c>
      <c r="F2878" s="12">
        <f>'Market Data'!F2864</f>
        <v>7178.5</v>
      </c>
      <c r="H2878" s="151">
        <f t="shared" si="425"/>
        <v>2860</v>
      </c>
      <c r="I2878" s="244">
        <f ca="1">IF($H2878&lt;($J$6+1),"",PFE(OFFSET($F2878,0,0,-$J$6)))</f>
        <v>6.1764210505086924E-2</v>
      </c>
      <c r="J2878" s="19"/>
      <c r="K2878" s="139" t="str">
        <f t="shared" ca="1" si="426"/>
        <v>Long</v>
      </c>
      <c r="L2878" s="243" t="e">
        <f t="shared" ca="1" si="421"/>
        <v>#N/A</v>
      </c>
      <c r="M2878" s="242" t="e">
        <f t="shared" ca="1" si="422"/>
        <v>#N/A</v>
      </c>
      <c r="N2878" s="20"/>
      <c r="O2878" s="74">
        <f t="shared" ca="1" si="427"/>
        <v>1</v>
      </c>
      <c r="P2878" s="75">
        <f t="shared" ca="1" si="419"/>
        <v>0</v>
      </c>
      <c r="Q2878" s="76" t="str">
        <f t="shared" ca="1" si="423"/>
        <v/>
      </c>
      <c r="R2878" s="75"/>
      <c r="S2878" s="77">
        <f t="shared" ca="1" si="420"/>
        <v>1</v>
      </c>
      <c r="T2878" s="78"/>
      <c r="U2878" s="81">
        <f t="shared" ca="1" si="428"/>
        <v>-735</v>
      </c>
      <c r="V2878" s="82">
        <f t="shared" ca="1" si="424"/>
        <v>241543.95999999938</v>
      </c>
      <c r="W2878" s="50"/>
      <c r="X2878" s="50"/>
      <c r="Y2878" s="50"/>
      <c r="Z2878" s="50"/>
      <c r="AA2878" s="50"/>
      <c r="AG2878" s="50"/>
      <c r="AH2878" s="50"/>
      <c r="AI2878" s="50"/>
      <c r="AJ2878" s="50"/>
      <c r="AK2878" s="50"/>
      <c r="AL2878" s="50"/>
      <c r="AM2878" s="50"/>
      <c r="AN2878" s="50"/>
      <c r="AO2878" s="50"/>
      <c r="AP2878" s="138" t="str">
        <f>IF(NOT($AS2878=$AS2879),ROW(),"")</f>
        <v/>
      </c>
      <c r="AQ2878" s="20" t="str">
        <f>IF(NOT(AS2878=AS2879),AS2879,"")</f>
        <v/>
      </c>
      <c r="AR2878" s="20" t="str">
        <f>INDEX($AB$15:$AM$15,MATCH($AS2878,$AB$11:$AM$11,0))</f>
        <v>in</v>
      </c>
      <c r="AS2878" s="20" t="str">
        <f>LEFT(AT2878,4)</f>
        <v>2011</v>
      </c>
      <c r="AT2878" s="139" t="str">
        <f>LEFT(B2878,6)</f>
        <v>201103</v>
      </c>
    </row>
    <row r="2879" spans="2:46" x14ac:dyDescent="0.25">
      <c r="B2879" s="11">
        <f>'Market Data'!B2865</f>
        <v>20110329</v>
      </c>
      <c r="C2879" s="2">
        <f>'Market Data'!C2865</f>
        <v>7173</v>
      </c>
      <c r="D2879" s="2">
        <f>'Market Data'!D2865</f>
        <v>7198</v>
      </c>
      <c r="E2879" s="2">
        <f>'Market Data'!E2865</f>
        <v>7103</v>
      </c>
      <c r="F2879" s="12">
        <f>'Market Data'!F2865</f>
        <v>7177</v>
      </c>
      <c r="H2879" s="151">
        <f t="shared" si="425"/>
        <v>2861</v>
      </c>
      <c r="I2879" s="244">
        <f ca="1">IF($H2879&lt;($J$6+1),"",PFE(OFFSET($F2879,0,0,-$J$6)))</f>
        <v>6.1255877278475819E-2</v>
      </c>
      <c r="J2879" s="19"/>
      <c r="K2879" s="139" t="str">
        <f t="shared" ca="1" si="426"/>
        <v>Long</v>
      </c>
      <c r="L2879" s="243" t="e">
        <f t="shared" ca="1" si="421"/>
        <v>#N/A</v>
      </c>
      <c r="M2879" s="242" t="e">
        <f t="shared" ca="1" si="422"/>
        <v>#N/A</v>
      </c>
      <c r="N2879" s="20"/>
      <c r="O2879" s="74">
        <f t="shared" ca="1" si="427"/>
        <v>1</v>
      </c>
      <c r="P2879" s="75">
        <f t="shared" ca="1" si="419"/>
        <v>0</v>
      </c>
      <c r="Q2879" s="76" t="str">
        <f t="shared" ca="1" si="423"/>
        <v/>
      </c>
      <c r="R2879" s="75"/>
      <c r="S2879" s="77">
        <f t="shared" ca="1" si="420"/>
        <v>1</v>
      </c>
      <c r="T2879" s="78"/>
      <c r="U2879" s="81">
        <f t="shared" ca="1" si="428"/>
        <v>-52.5</v>
      </c>
      <c r="V2879" s="82">
        <f t="shared" ca="1" si="424"/>
        <v>241491.45999999938</v>
      </c>
      <c r="W2879" s="50"/>
      <c r="X2879" s="50"/>
      <c r="Y2879" s="50"/>
      <c r="Z2879" s="50"/>
      <c r="AA2879" s="50"/>
      <c r="AG2879" s="50"/>
      <c r="AH2879" s="50"/>
      <c r="AI2879" s="50"/>
      <c r="AJ2879" s="50"/>
      <c r="AK2879" s="50"/>
      <c r="AL2879" s="50"/>
      <c r="AM2879" s="50"/>
      <c r="AN2879" s="50"/>
      <c r="AO2879" s="50"/>
      <c r="AP2879" s="138" t="str">
        <f>IF(NOT($AS2879=$AS2880),ROW(),"")</f>
        <v/>
      </c>
      <c r="AQ2879" s="20" t="str">
        <f>IF(NOT(AS2879=AS2880),AS2880,"")</f>
        <v/>
      </c>
      <c r="AR2879" s="20" t="str">
        <f>INDEX($AB$15:$AM$15,MATCH($AS2879,$AB$11:$AM$11,0))</f>
        <v>in</v>
      </c>
      <c r="AS2879" s="20" t="str">
        <f>LEFT(AT2879,4)</f>
        <v>2011</v>
      </c>
      <c r="AT2879" s="139" t="str">
        <f>LEFT(B2879,6)</f>
        <v>201103</v>
      </c>
    </row>
    <row r="2880" spans="2:46" x14ac:dyDescent="0.25">
      <c r="B2880" s="11">
        <f>'Market Data'!B2866</f>
        <v>20110330</v>
      </c>
      <c r="C2880" s="2">
        <f>'Market Data'!C2866</f>
        <v>7235</v>
      </c>
      <c r="D2880" s="2">
        <f>'Market Data'!D2866</f>
        <v>7309</v>
      </c>
      <c r="E2880" s="2">
        <f>'Market Data'!E2866</f>
        <v>7233</v>
      </c>
      <c r="F2880" s="12">
        <f>'Market Data'!F2866</f>
        <v>7289.5</v>
      </c>
      <c r="H2880" s="151">
        <f t="shared" si="425"/>
        <v>2862</v>
      </c>
      <c r="I2880" s="244">
        <f ca="1">IF($H2880&lt;($J$6+1),"",PFE(OFFSET($F2880,0,0,-$J$6)))</f>
        <v>4.8712568168533928E-2</v>
      </c>
      <c r="J2880" s="19"/>
      <c r="K2880" s="139" t="str">
        <f t="shared" ca="1" si="426"/>
        <v>Long</v>
      </c>
      <c r="L2880" s="243" t="e">
        <f t="shared" ca="1" si="421"/>
        <v>#N/A</v>
      </c>
      <c r="M2880" s="242" t="e">
        <f t="shared" ca="1" si="422"/>
        <v>#N/A</v>
      </c>
      <c r="N2880" s="20"/>
      <c r="O2880" s="74">
        <f t="shared" ca="1" si="427"/>
        <v>1</v>
      </c>
      <c r="P2880" s="75">
        <f t="shared" ca="1" si="419"/>
        <v>0</v>
      </c>
      <c r="Q2880" s="76" t="str">
        <f t="shared" ca="1" si="423"/>
        <v/>
      </c>
      <c r="R2880" s="75"/>
      <c r="S2880" s="77">
        <f t="shared" ca="1" si="420"/>
        <v>1</v>
      </c>
      <c r="T2880" s="78"/>
      <c r="U2880" s="81">
        <f t="shared" ca="1" si="428"/>
        <v>3937.5</v>
      </c>
      <c r="V2880" s="82">
        <f t="shared" ca="1" si="424"/>
        <v>245428.95999999938</v>
      </c>
      <c r="W2880" s="50"/>
      <c r="X2880" s="50"/>
      <c r="Y2880" s="50"/>
      <c r="Z2880" s="50"/>
      <c r="AA2880" s="50"/>
      <c r="AG2880" s="50"/>
      <c r="AH2880" s="50"/>
      <c r="AI2880" s="50"/>
      <c r="AJ2880" s="50"/>
      <c r="AK2880" s="50"/>
      <c r="AL2880" s="50"/>
      <c r="AM2880" s="50"/>
      <c r="AN2880" s="50"/>
      <c r="AO2880" s="50"/>
      <c r="AP2880" s="138" t="str">
        <f>IF(NOT($AS2880=$AS2881),ROW(),"")</f>
        <v/>
      </c>
      <c r="AQ2880" s="20" t="str">
        <f>IF(NOT(AS2880=AS2881),AS2881,"")</f>
        <v/>
      </c>
      <c r="AR2880" s="20" t="str">
        <f>INDEX($AB$15:$AM$15,MATCH($AS2880,$AB$11:$AM$11,0))</f>
        <v>in</v>
      </c>
      <c r="AS2880" s="20" t="str">
        <f>LEFT(AT2880,4)</f>
        <v>2011</v>
      </c>
      <c r="AT2880" s="139" t="str">
        <f>LEFT(B2880,6)</f>
        <v>201103</v>
      </c>
    </row>
    <row r="2881" spans="2:46" x14ac:dyDescent="0.25">
      <c r="B2881" s="11">
        <f>'Market Data'!B2867</f>
        <v>20110331</v>
      </c>
      <c r="C2881" s="2">
        <f>'Market Data'!C2867</f>
        <v>7317</v>
      </c>
      <c r="D2881" s="2">
        <f>'Market Data'!D2867</f>
        <v>7318.5</v>
      </c>
      <c r="E2881" s="2">
        <f>'Market Data'!E2867</f>
        <v>7274</v>
      </c>
      <c r="F2881" s="12">
        <f>'Market Data'!F2867</f>
        <v>7296.5</v>
      </c>
      <c r="H2881" s="151">
        <f t="shared" si="425"/>
        <v>2863</v>
      </c>
      <c r="I2881" s="244">
        <f ca="1">IF($H2881&lt;($J$6+1),"",PFE(OFFSET($F2881,0,0,-$J$6)))</f>
        <v>3.5398406511069888E-2</v>
      </c>
      <c r="J2881" s="19"/>
      <c r="K2881" s="139" t="str">
        <f t="shared" ca="1" si="426"/>
        <v>Long</v>
      </c>
      <c r="L2881" s="243" t="e">
        <f t="shared" ca="1" si="421"/>
        <v>#N/A</v>
      </c>
      <c r="M2881" s="242" t="e">
        <f t="shared" ca="1" si="422"/>
        <v>#N/A</v>
      </c>
      <c r="N2881" s="20"/>
      <c r="O2881" s="74">
        <f t="shared" ca="1" si="427"/>
        <v>1</v>
      </c>
      <c r="P2881" s="75">
        <f t="shared" ca="1" si="419"/>
        <v>0</v>
      </c>
      <c r="Q2881" s="76" t="str">
        <f t="shared" ca="1" si="423"/>
        <v/>
      </c>
      <c r="R2881" s="75"/>
      <c r="S2881" s="77">
        <f t="shared" ca="1" si="420"/>
        <v>1</v>
      </c>
      <c r="T2881" s="78"/>
      <c r="U2881" s="81">
        <f t="shared" ca="1" si="428"/>
        <v>245</v>
      </c>
      <c r="V2881" s="82">
        <f t="shared" ca="1" si="424"/>
        <v>245673.95999999938</v>
      </c>
      <c r="W2881" s="50"/>
      <c r="X2881" s="50"/>
      <c r="Y2881" s="50"/>
      <c r="Z2881" s="50"/>
      <c r="AA2881" s="50"/>
      <c r="AG2881" s="50"/>
      <c r="AH2881" s="50"/>
      <c r="AI2881" s="50"/>
      <c r="AJ2881" s="50"/>
      <c r="AK2881" s="50"/>
      <c r="AL2881" s="50"/>
      <c r="AM2881" s="50"/>
      <c r="AN2881" s="50"/>
      <c r="AO2881" s="50"/>
      <c r="AP2881" s="138" t="str">
        <f>IF(NOT($AS2881=$AS2882),ROW(),"")</f>
        <v/>
      </c>
      <c r="AQ2881" s="20" t="str">
        <f>IF(NOT(AS2881=AS2882),AS2882,"")</f>
        <v/>
      </c>
      <c r="AR2881" s="20" t="str">
        <f>INDEX($AB$15:$AM$15,MATCH($AS2881,$AB$11:$AM$11,0))</f>
        <v>in</v>
      </c>
      <c r="AS2881" s="20" t="str">
        <f>LEFT(AT2881,4)</f>
        <v>2011</v>
      </c>
      <c r="AT2881" s="139" t="str">
        <f>LEFT(B2881,6)</f>
        <v>201103</v>
      </c>
    </row>
    <row r="2882" spans="2:46" x14ac:dyDescent="0.25">
      <c r="B2882" s="11">
        <f>'Market Data'!B2868</f>
        <v>20110401</v>
      </c>
      <c r="C2882" s="2">
        <f>'Market Data'!C2868</f>
        <v>7318</v>
      </c>
      <c r="D2882" s="2">
        <f>'Market Data'!D2868</f>
        <v>7431.5</v>
      </c>
      <c r="E2882" s="2">
        <f>'Market Data'!E2868</f>
        <v>7308.5</v>
      </c>
      <c r="F2882" s="12">
        <f>'Market Data'!F2868</f>
        <v>7416.5</v>
      </c>
      <c r="H2882" s="151">
        <f t="shared" si="425"/>
        <v>2864</v>
      </c>
      <c r="I2882" s="244">
        <f ca="1">IF($H2882&lt;($J$6+1),"",PFE(OFFSET($F2882,0,0,-$J$6)))</f>
        <v>6.2326118976698826E-2</v>
      </c>
      <c r="J2882" s="19"/>
      <c r="K2882" s="139" t="str">
        <f t="shared" ca="1" si="426"/>
        <v>Long</v>
      </c>
      <c r="L2882" s="243" t="e">
        <f t="shared" ca="1" si="421"/>
        <v>#N/A</v>
      </c>
      <c r="M2882" s="242" t="e">
        <f t="shared" ca="1" si="422"/>
        <v>#N/A</v>
      </c>
      <c r="N2882" s="20"/>
      <c r="O2882" s="74">
        <f t="shared" ca="1" si="427"/>
        <v>1</v>
      </c>
      <c r="P2882" s="75">
        <f t="shared" ca="1" si="419"/>
        <v>0</v>
      </c>
      <c r="Q2882" s="76" t="str">
        <f t="shared" ca="1" si="423"/>
        <v/>
      </c>
      <c r="R2882" s="75"/>
      <c r="S2882" s="77">
        <f t="shared" ca="1" si="420"/>
        <v>1</v>
      </c>
      <c r="T2882" s="78"/>
      <c r="U2882" s="81">
        <f t="shared" ca="1" si="428"/>
        <v>4200</v>
      </c>
      <c r="V2882" s="82">
        <f t="shared" ca="1" si="424"/>
        <v>249873.95999999938</v>
      </c>
      <c r="W2882" s="50"/>
      <c r="X2882" s="50"/>
      <c r="Y2882" s="50"/>
      <c r="Z2882" s="50"/>
      <c r="AA2882" s="50"/>
      <c r="AG2882" s="50"/>
      <c r="AH2882" s="50"/>
      <c r="AI2882" s="50"/>
      <c r="AJ2882" s="50"/>
      <c r="AK2882" s="50"/>
      <c r="AL2882" s="50"/>
      <c r="AM2882" s="50"/>
      <c r="AN2882" s="50"/>
      <c r="AO2882" s="50"/>
      <c r="AP2882" s="138" t="str">
        <f>IF(NOT($AS2882=$AS2883),ROW(),"")</f>
        <v/>
      </c>
      <c r="AQ2882" s="20" t="str">
        <f>IF(NOT(AS2882=AS2883),AS2883,"")</f>
        <v/>
      </c>
      <c r="AR2882" s="20" t="str">
        <f>INDEX($AB$15:$AM$15,MATCH($AS2882,$AB$11:$AM$11,0))</f>
        <v>in</v>
      </c>
      <c r="AS2882" s="20" t="str">
        <f>LEFT(AT2882,4)</f>
        <v>2011</v>
      </c>
      <c r="AT2882" s="139" t="str">
        <f>LEFT(B2882,6)</f>
        <v>201104</v>
      </c>
    </row>
    <row r="2883" spans="2:46" x14ac:dyDescent="0.25">
      <c r="B2883" s="11">
        <f>'Market Data'!B2869</f>
        <v>20110404</v>
      </c>
      <c r="C2883" s="2">
        <f>'Market Data'!C2869</f>
        <v>7413.5</v>
      </c>
      <c r="D2883" s="2">
        <f>'Market Data'!D2869</f>
        <v>7438</v>
      </c>
      <c r="E2883" s="2">
        <f>'Market Data'!E2869</f>
        <v>7400</v>
      </c>
      <c r="F2883" s="12">
        <f>'Market Data'!F2869</f>
        <v>7417.5</v>
      </c>
      <c r="H2883" s="151">
        <f t="shared" si="425"/>
        <v>2865</v>
      </c>
      <c r="I2883" s="244">
        <f ca="1">IF($H2883&lt;($J$6+1),"",PFE(OFFSET($F2883,0,0,-$J$6)))</f>
        <v>6.0927372218132422E-2</v>
      </c>
      <c r="J2883" s="19"/>
      <c r="K2883" s="139" t="str">
        <f t="shared" ca="1" si="426"/>
        <v>Long</v>
      </c>
      <c r="L2883" s="243" t="e">
        <f t="shared" ca="1" si="421"/>
        <v>#N/A</v>
      </c>
      <c r="M2883" s="242" t="e">
        <f t="shared" ca="1" si="422"/>
        <v>#N/A</v>
      </c>
      <c r="N2883" s="20"/>
      <c r="O2883" s="74">
        <f t="shared" ca="1" si="427"/>
        <v>1</v>
      </c>
      <c r="P2883" s="75">
        <f t="shared" ca="1" si="419"/>
        <v>0</v>
      </c>
      <c r="Q2883" s="76" t="str">
        <f t="shared" ca="1" si="423"/>
        <v/>
      </c>
      <c r="R2883" s="75"/>
      <c r="S2883" s="77">
        <f t="shared" ca="1" si="420"/>
        <v>1</v>
      </c>
      <c r="T2883" s="78"/>
      <c r="U2883" s="81">
        <f t="shared" ca="1" si="428"/>
        <v>35</v>
      </c>
      <c r="V2883" s="82">
        <f t="shared" ca="1" si="424"/>
        <v>249908.95999999938</v>
      </c>
      <c r="W2883" s="50"/>
      <c r="X2883" s="50"/>
      <c r="Y2883" s="50"/>
      <c r="Z2883" s="50"/>
      <c r="AA2883" s="50"/>
      <c r="AG2883" s="50"/>
      <c r="AH2883" s="50"/>
      <c r="AI2883" s="50"/>
      <c r="AJ2883" s="50"/>
      <c r="AK2883" s="50"/>
      <c r="AL2883" s="50"/>
      <c r="AM2883" s="50"/>
      <c r="AN2883" s="50"/>
      <c r="AO2883" s="50"/>
      <c r="AP2883" s="138" t="str">
        <f>IF(NOT($AS2883=$AS2884),ROW(),"")</f>
        <v/>
      </c>
      <c r="AQ2883" s="20" t="str">
        <f>IF(NOT(AS2883=AS2884),AS2884,"")</f>
        <v/>
      </c>
      <c r="AR2883" s="20" t="str">
        <f>INDEX($AB$15:$AM$15,MATCH($AS2883,$AB$11:$AM$11,0))</f>
        <v>in</v>
      </c>
      <c r="AS2883" s="20" t="str">
        <f>LEFT(AT2883,4)</f>
        <v>2011</v>
      </c>
      <c r="AT2883" s="139" t="str">
        <f>LEFT(B2883,6)</f>
        <v>201104</v>
      </c>
    </row>
    <row r="2884" spans="2:46" x14ac:dyDescent="0.25">
      <c r="B2884" s="11">
        <f>'Market Data'!B2870</f>
        <v>20110405</v>
      </c>
      <c r="C2884" s="2">
        <f>'Market Data'!C2870</f>
        <v>7431.5</v>
      </c>
      <c r="D2884" s="2">
        <f>'Market Data'!D2870</f>
        <v>7435</v>
      </c>
      <c r="E2884" s="2">
        <f>'Market Data'!E2870</f>
        <v>7366</v>
      </c>
      <c r="F2884" s="12">
        <f>'Market Data'!F2870</f>
        <v>7416.5</v>
      </c>
      <c r="H2884" s="151">
        <f t="shared" si="425"/>
        <v>2866</v>
      </c>
      <c r="I2884" s="244">
        <f ca="1">IF($H2884&lt;($J$6+1),"",PFE(OFFSET($F2884,0,0,-$J$6)))</f>
        <v>4.7904709847873095E-2</v>
      </c>
      <c r="J2884" s="19"/>
      <c r="K2884" s="139" t="str">
        <f t="shared" ca="1" si="426"/>
        <v>Long</v>
      </c>
      <c r="L2884" s="243" t="e">
        <f t="shared" ca="1" si="421"/>
        <v>#N/A</v>
      </c>
      <c r="M2884" s="242" t="e">
        <f t="shared" ca="1" si="422"/>
        <v>#N/A</v>
      </c>
      <c r="N2884" s="20"/>
      <c r="O2884" s="74">
        <f t="shared" ca="1" si="427"/>
        <v>1</v>
      </c>
      <c r="P2884" s="75">
        <f t="shared" ca="1" si="419"/>
        <v>0</v>
      </c>
      <c r="Q2884" s="76" t="str">
        <f t="shared" ca="1" si="423"/>
        <v/>
      </c>
      <c r="R2884" s="75"/>
      <c r="S2884" s="77">
        <f t="shared" ca="1" si="420"/>
        <v>1</v>
      </c>
      <c r="T2884" s="78"/>
      <c r="U2884" s="81">
        <f t="shared" ca="1" si="428"/>
        <v>-35</v>
      </c>
      <c r="V2884" s="82">
        <f t="shared" ca="1" si="424"/>
        <v>249873.95999999938</v>
      </c>
      <c r="W2884" s="50"/>
      <c r="X2884" s="50"/>
      <c r="Y2884" s="50"/>
      <c r="Z2884" s="50"/>
      <c r="AA2884" s="50"/>
      <c r="AG2884" s="50"/>
      <c r="AH2884" s="50"/>
      <c r="AI2884" s="50"/>
      <c r="AJ2884" s="50"/>
      <c r="AK2884" s="50"/>
      <c r="AL2884" s="50"/>
      <c r="AM2884" s="50"/>
      <c r="AN2884" s="50"/>
      <c r="AO2884" s="50"/>
      <c r="AP2884" s="138" t="str">
        <f>IF(NOT($AS2884=$AS2885),ROW(),"")</f>
        <v/>
      </c>
      <c r="AQ2884" s="20" t="str">
        <f>IF(NOT(AS2884=AS2885),AS2885,"")</f>
        <v/>
      </c>
      <c r="AR2884" s="20" t="str">
        <f>INDEX($AB$15:$AM$15,MATCH($AS2884,$AB$11:$AM$11,0))</f>
        <v>in</v>
      </c>
      <c r="AS2884" s="20" t="str">
        <f>LEFT(AT2884,4)</f>
        <v>2011</v>
      </c>
      <c r="AT2884" s="139" t="str">
        <f>LEFT(B2884,6)</f>
        <v>201104</v>
      </c>
    </row>
    <row r="2885" spans="2:46" x14ac:dyDescent="0.25">
      <c r="B2885" s="11">
        <f>'Market Data'!B2871</f>
        <v>20110406</v>
      </c>
      <c r="C2885" s="2">
        <f>'Market Data'!C2871</f>
        <v>7433.5</v>
      </c>
      <c r="D2885" s="2">
        <f>'Market Data'!D2871</f>
        <v>7480.5</v>
      </c>
      <c r="E2885" s="2">
        <f>'Market Data'!E2871</f>
        <v>7393.5</v>
      </c>
      <c r="F2885" s="12">
        <f>'Market Data'!F2871</f>
        <v>7454.5</v>
      </c>
      <c r="H2885" s="151">
        <f t="shared" si="425"/>
        <v>2867</v>
      </c>
      <c r="I2885" s="244">
        <f ca="1">IF($H2885&lt;($J$6+1),"",PFE(OFFSET($F2885,0,0,-$J$6)))</f>
        <v>6.6486900657420467E-2</v>
      </c>
      <c r="J2885" s="19"/>
      <c r="K2885" s="139" t="str">
        <f t="shared" ca="1" si="426"/>
        <v>Long</v>
      </c>
      <c r="L2885" s="243" t="e">
        <f t="shared" ca="1" si="421"/>
        <v>#N/A</v>
      </c>
      <c r="M2885" s="242" t="e">
        <f t="shared" ca="1" si="422"/>
        <v>#N/A</v>
      </c>
      <c r="N2885" s="20"/>
      <c r="O2885" s="74">
        <f t="shared" ca="1" si="427"/>
        <v>1</v>
      </c>
      <c r="P2885" s="75">
        <f t="shared" ca="1" si="419"/>
        <v>0</v>
      </c>
      <c r="Q2885" s="76" t="str">
        <f t="shared" ca="1" si="423"/>
        <v/>
      </c>
      <c r="R2885" s="75"/>
      <c r="S2885" s="77">
        <f t="shared" ca="1" si="420"/>
        <v>1</v>
      </c>
      <c r="T2885" s="78"/>
      <c r="U2885" s="81">
        <f t="shared" ca="1" si="428"/>
        <v>1330</v>
      </c>
      <c r="V2885" s="82">
        <f t="shared" ca="1" si="424"/>
        <v>251203.95999999938</v>
      </c>
      <c r="W2885" s="50"/>
      <c r="X2885" s="50"/>
      <c r="Y2885" s="50"/>
      <c r="Z2885" s="50"/>
      <c r="AA2885" s="50"/>
      <c r="AG2885" s="50"/>
      <c r="AH2885" s="50"/>
      <c r="AI2885" s="50"/>
      <c r="AJ2885" s="50"/>
      <c r="AK2885" s="50"/>
      <c r="AL2885" s="50"/>
      <c r="AM2885" s="50"/>
      <c r="AN2885" s="50"/>
      <c r="AO2885" s="50"/>
      <c r="AP2885" s="138" t="str">
        <f>IF(NOT($AS2885=$AS2886),ROW(),"")</f>
        <v/>
      </c>
      <c r="AQ2885" s="20" t="str">
        <f>IF(NOT(AS2885=AS2886),AS2886,"")</f>
        <v/>
      </c>
      <c r="AR2885" s="20" t="str">
        <f>INDEX($AB$15:$AM$15,MATCH($AS2885,$AB$11:$AM$11,0))</f>
        <v>in</v>
      </c>
      <c r="AS2885" s="20" t="str">
        <f>LEFT(AT2885,4)</f>
        <v>2011</v>
      </c>
      <c r="AT2885" s="139" t="str">
        <f>LEFT(B2885,6)</f>
        <v>201104</v>
      </c>
    </row>
    <row r="2886" spans="2:46" x14ac:dyDescent="0.25">
      <c r="B2886" s="11">
        <f>'Market Data'!B2872</f>
        <v>20110407</v>
      </c>
      <c r="C2886" s="2">
        <f>'Market Data'!C2872</f>
        <v>7442</v>
      </c>
      <c r="D2886" s="2">
        <f>'Market Data'!D2872</f>
        <v>7479</v>
      </c>
      <c r="E2886" s="2">
        <f>'Market Data'!E2872</f>
        <v>7410.5</v>
      </c>
      <c r="F2886" s="12">
        <f>'Market Data'!F2872</f>
        <v>7418.5</v>
      </c>
      <c r="H2886" s="151">
        <f t="shared" si="425"/>
        <v>2868</v>
      </c>
      <c r="I2886" s="244">
        <f ca="1">IF($H2886&lt;($J$6+1),"",PFE(OFFSET($F2886,0,0,-$J$6)))</f>
        <v>5.9234902189831636E-2</v>
      </c>
      <c r="J2886" s="19"/>
      <c r="K2886" s="139" t="str">
        <f t="shared" ca="1" si="426"/>
        <v>Long</v>
      </c>
      <c r="L2886" s="243" t="e">
        <f t="shared" ca="1" si="421"/>
        <v>#N/A</v>
      </c>
      <c r="M2886" s="242" t="e">
        <f t="shared" ca="1" si="422"/>
        <v>#N/A</v>
      </c>
      <c r="N2886" s="20"/>
      <c r="O2886" s="74">
        <f t="shared" ca="1" si="427"/>
        <v>1</v>
      </c>
      <c r="P2886" s="75">
        <f t="shared" ca="1" si="419"/>
        <v>0</v>
      </c>
      <c r="Q2886" s="76" t="str">
        <f t="shared" ca="1" si="423"/>
        <v/>
      </c>
      <c r="R2886" s="75"/>
      <c r="S2886" s="77">
        <f t="shared" ca="1" si="420"/>
        <v>1</v>
      </c>
      <c r="T2886" s="78"/>
      <c r="U2886" s="81">
        <f t="shared" ca="1" si="428"/>
        <v>-1260</v>
      </c>
      <c r="V2886" s="82">
        <f t="shared" ca="1" si="424"/>
        <v>249943.95999999938</v>
      </c>
      <c r="W2886" s="50"/>
      <c r="X2886" s="50"/>
      <c r="Y2886" s="50"/>
      <c r="Z2886" s="50"/>
      <c r="AA2886" s="50"/>
      <c r="AG2886" s="50"/>
      <c r="AH2886" s="50"/>
      <c r="AI2886" s="50"/>
      <c r="AJ2886" s="50"/>
      <c r="AK2886" s="50"/>
      <c r="AL2886" s="50"/>
      <c r="AM2886" s="50"/>
      <c r="AN2886" s="50"/>
      <c r="AO2886" s="50"/>
      <c r="AP2886" s="138" t="str">
        <f>IF(NOT($AS2886=$AS2887),ROW(),"")</f>
        <v/>
      </c>
      <c r="AQ2886" s="20" t="str">
        <f>IF(NOT(AS2886=AS2887),AS2887,"")</f>
        <v/>
      </c>
      <c r="AR2886" s="20" t="str">
        <f>INDEX($AB$15:$AM$15,MATCH($AS2886,$AB$11:$AM$11,0))</f>
        <v>in</v>
      </c>
      <c r="AS2886" s="20" t="str">
        <f>LEFT(AT2886,4)</f>
        <v>2011</v>
      </c>
      <c r="AT2886" s="139" t="str">
        <f>LEFT(B2886,6)</f>
        <v>201104</v>
      </c>
    </row>
    <row r="2887" spans="2:46" x14ac:dyDescent="0.25">
      <c r="B2887" s="11">
        <f>'Market Data'!B2873</f>
        <v>20110408</v>
      </c>
      <c r="C2887" s="2">
        <f>'Market Data'!C2873</f>
        <v>7459</v>
      </c>
      <c r="D2887" s="2">
        <f>'Market Data'!D2873</f>
        <v>7471</v>
      </c>
      <c r="E2887" s="2">
        <f>'Market Data'!E2873</f>
        <v>7407</v>
      </c>
      <c r="F2887" s="12">
        <f>'Market Data'!F2873</f>
        <v>7441</v>
      </c>
      <c r="H2887" s="151">
        <f t="shared" si="425"/>
        <v>2869</v>
      </c>
      <c r="I2887" s="244">
        <f ca="1">IF($H2887&lt;($J$6+1),"",PFE(OFFSET($F2887,0,0,-$J$6)))</f>
        <v>5.4128998884021881E-2</v>
      </c>
      <c r="J2887" s="19"/>
      <c r="K2887" s="139" t="str">
        <f t="shared" ca="1" si="426"/>
        <v>Long</v>
      </c>
      <c r="L2887" s="243" t="e">
        <f t="shared" ca="1" si="421"/>
        <v>#N/A</v>
      </c>
      <c r="M2887" s="242" t="e">
        <f t="shared" ca="1" si="422"/>
        <v>#N/A</v>
      </c>
      <c r="N2887" s="20"/>
      <c r="O2887" s="74">
        <f t="shared" ca="1" si="427"/>
        <v>1</v>
      </c>
      <c r="P2887" s="75">
        <f t="shared" ca="1" si="419"/>
        <v>0</v>
      </c>
      <c r="Q2887" s="76" t="str">
        <f t="shared" ca="1" si="423"/>
        <v/>
      </c>
      <c r="R2887" s="75"/>
      <c r="S2887" s="77">
        <f t="shared" ca="1" si="420"/>
        <v>1</v>
      </c>
      <c r="T2887" s="78"/>
      <c r="U2887" s="81">
        <f t="shared" ca="1" si="428"/>
        <v>787.5</v>
      </c>
      <c r="V2887" s="82">
        <f t="shared" ca="1" si="424"/>
        <v>250731.45999999938</v>
      </c>
      <c r="W2887" s="50"/>
      <c r="X2887" s="50"/>
      <c r="Y2887" s="50"/>
      <c r="Z2887" s="50"/>
      <c r="AA2887" s="50"/>
      <c r="AG2887" s="50"/>
      <c r="AH2887" s="50"/>
      <c r="AI2887" s="50"/>
      <c r="AJ2887" s="50"/>
      <c r="AK2887" s="50"/>
      <c r="AL2887" s="50"/>
      <c r="AM2887" s="50"/>
      <c r="AN2887" s="50"/>
      <c r="AO2887" s="50"/>
      <c r="AP2887" s="138" t="str">
        <f>IF(NOT($AS2887=$AS2888),ROW(),"")</f>
        <v/>
      </c>
      <c r="AQ2887" s="20" t="str">
        <f>IF(NOT(AS2887=AS2888),AS2888,"")</f>
        <v/>
      </c>
      <c r="AR2887" s="20" t="str">
        <f>INDEX($AB$15:$AM$15,MATCH($AS2887,$AB$11:$AM$11,0))</f>
        <v>in</v>
      </c>
      <c r="AS2887" s="20" t="str">
        <f>LEFT(AT2887,4)</f>
        <v>2011</v>
      </c>
      <c r="AT2887" s="139" t="str">
        <f>LEFT(B2887,6)</f>
        <v>201104</v>
      </c>
    </row>
    <row r="2888" spans="2:46" x14ac:dyDescent="0.25">
      <c r="B2888" s="11">
        <f>'Market Data'!B2874</f>
        <v>20110411</v>
      </c>
      <c r="C2888" s="2">
        <f>'Market Data'!C2874</f>
        <v>7442</v>
      </c>
      <c r="D2888" s="2">
        <f>'Market Data'!D2874</f>
        <v>7463</v>
      </c>
      <c r="E2888" s="2">
        <f>'Market Data'!E2874</f>
        <v>7391.5</v>
      </c>
      <c r="F2888" s="12">
        <f>'Market Data'!F2874</f>
        <v>7444.5</v>
      </c>
      <c r="H2888" s="151">
        <f t="shared" si="425"/>
        <v>2870</v>
      </c>
      <c r="I2888" s="244">
        <f ca="1">IF($H2888&lt;($J$6+1),"",PFE(OFFSET($F2888,0,0,-$J$6)))</f>
        <v>5.0330492442499486E-2</v>
      </c>
      <c r="J2888" s="19"/>
      <c r="K2888" s="139" t="str">
        <f t="shared" ca="1" si="426"/>
        <v>Long</v>
      </c>
      <c r="L2888" s="243" t="e">
        <f t="shared" ca="1" si="421"/>
        <v>#N/A</v>
      </c>
      <c r="M2888" s="242" t="e">
        <f t="shared" ca="1" si="422"/>
        <v>#N/A</v>
      </c>
      <c r="N2888" s="20"/>
      <c r="O2888" s="74">
        <f t="shared" ca="1" si="427"/>
        <v>1</v>
      </c>
      <c r="P2888" s="75">
        <f t="shared" ca="1" si="419"/>
        <v>0</v>
      </c>
      <c r="Q2888" s="76" t="str">
        <f t="shared" ca="1" si="423"/>
        <v/>
      </c>
      <c r="R2888" s="75"/>
      <c r="S2888" s="77">
        <f t="shared" ca="1" si="420"/>
        <v>1</v>
      </c>
      <c r="T2888" s="78"/>
      <c r="U2888" s="81">
        <f t="shared" ca="1" si="428"/>
        <v>122.5</v>
      </c>
      <c r="V2888" s="82">
        <f t="shared" ca="1" si="424"/>
        <v>250853.95999999938</v>
      </c>
      <c r="W2888" s="50"/>
      <c r="X2888" s="50"/>
      <c r="Y2888" s="50"/>
      <c r="Z2888" s="50"/>
      <c r="AA2888" s="50"/>
      <c r="AG2888" s="50"/>
      <c r="AH2888" s="50"/>
      <c r="AI2888" s="50"/>
      <c r="AJ2888" s="50"/>
      <c r="AK2888" s="50"/>
      <c r="AL2888" s="50"/>
      <c r="AM2888" s="50"/>
      <c r="AN2888" s="50"/>
      <c r="AO2888" s="50"/>
      <c r="AP2888" s="138" t="str">
        <f>IF(NOT($AS2888=$AS2889),ROW(),"")</f>
        <v/>
      </c>
      <c r="AQ2888" s="20" t="str">
        <f>IF(NOT(AS2888=AS2889),AS2889,"")</f>
        <v/>
      </c>
      <c r="AR2888" s="20" t="str">
        <f>INDEX($AB$15:$AM$15,MATCH($AS2888,$AB$11:$AM$11,0))</f>
        <v>in</v>
      </c>
      <c r="AS2888" s="20" t="str">
        <f>LEFT(AT2888,4)</f>
        <v>2011</v>
      </c>
      <c r="AT2888" s="139" t="str">
        <f>LEFT(B2888,6)</f>
        <v>201104</v>
      </c>
    </row>
    <row r="2889" spans="2:46" x14ac:dyDescent="0.25">
      <c r="B2889" s="11">
        <f>'Market Data'!B2875</f>
        <v>20110412</v>
      </c>
      <c r="C2889" s="2">
        <f>'Market Data'!C2875</f>
        <v>7393</v>
      </c>
      <c r="D2889" s="2">
        <f>'Market Data'!D2875</f>
        <v>7418.5</v>
      </c>
      <c r="E2889" s="2">
        <f>'Market Data'!E2875</f>
        <v>7327</v>
      </c>
      <c r="F2889" s="12">
        <f>'Market Data'!F2875</f>
        <v>7346</v>
      </c>
      <c r="H2889" s="151">
        <f t="shared" si="425"/>
        <v>2871</v>
      </c>
      <c r="I2889" s="244">
        <f ca="1">IF($H2889&lt;($J$6+1),"",PFE(OFFSET($F2889,0,0,-$J$6)))</f>
        <v>2.8022410816671662E-2</v>
      </c>
      <c r="J2889" s="19"/>
      <c r="K2889" s="139" t="str">
        <f t="shared" ca="1" si="426"/>
        <v>Long</v>
      </c>
      <c r="L2889" s="243" t="e">
        <f t="shared" ca="1" si="421"/>
        <v>#N/A</v>
      </c>
      <c r="M2889" s="242" t="e">
        <f t="shared" ca="1" si="422"/>
        <v>#N/A</v>
      </c>
      <c r="N2889" s="20"/>
      <c r="O2889" s="74">
        <f t="shared" ca="1" si="427"/>
        <v>1</v>
      </c>
      <c r="P2889" s="75">
        <f t="shared" ca="1" si="419"/>
        <v>0</v>
      </c>
      <c r="Q2889" s="76" t="str">
        <f t="shared" ca="1" si="423"/>
        <v/>
      </c>
      <c r="R2889" s="75"/>
      <c r="S2889" s="77">
        <f t="shared" ca="1" si="420"/>
        <v>1</v>
      </c>
      <c r="T2889" s="78"/>
      <c r="U2889" s="81">
        <f t="shared" ca="1" si="428"/>
        <v>-3447.5</v>
      </c>
      <c r="V2889" s="82">
        <f t="shared" ca="1" si="424"/>
        <v>247406.45999999938</v>
      </c>
      <c r="W2889" s="50"/>
      <c r="X2889" s="50"/>
      <c r="Y2889" s="50"/>
      <c r="Z2889" s="50"/>
      <c r="AA2889" s="50"/>
      <c r="AG2889" s="50"/>
      <c r="AH2889" s="50"/>
      <c r="AI2889" s="50"/>
      <c r="AJ2889" s="50"/>
      <c r="AK2889" s="50"/>
      <c r="AL2889" s="50"/>
      <c r="AM2889" s="50"/>
      <c r="AN2889" s="50"/>
      <c r="AO2889" s="50"/>
      <c r="AP2889" s="138" t="str">
        <f>IF(NOT($AS2889=$AS2890),ROW(),"")</f>
        <v/>
      </c>
      <c r="AQ2889" s="20" t="str">
        <f>IF(NOT(AS2889=AS2890),AS2890,"")</f>
        <v/>
      </c>
      <c r="AR2889" s="20" t="str">
        <f>INDEX($AB$15:$AM$15,MATCH($AS2889,$AB$11:$AM$11,0))</f>
        <v>in</v>
      </c>
      <c r="AS2889" s="20" t="str">
        <f>LEFT(AT2889,4)</f>
        <v>2011</v>
      </c>
      <c r="AT2889" s="139" t="str">
        <f>LEFT(B2889,6)</f>
        <v>201104</v>
      </c>
    </row>
    <row r="2890" spans="2:46" x14ac:dyDescent="0.25">
      <c r="B2890" s="11">
        <f>'Market Data'!B2876</f>
        <v>20110413</v>
      </c>
      <c r="C2890" s="2">
        <f>'Market Data'!C2876</f>
        <v>7370</v>
      </c>
      <c r="D2890" s="2">
        <f>'Market Data'!D2876</f>
        <v>7440.5</v>
      </c>
      <c r="E2890" s="2">
        <f>'Market Data'!E2876</f>
        <v>7361.5</v>
      </c>
      <c r="F2890" s="12">
        <f>'Market Data'!F2876</f>
        <v>7419.5</v>
      </c>
      <c r="H2890" s="151">
        <f t="shared" si="425"/>
        <v>2872</v>
      </c>
      <c r="I2890" s="244">
        <f ca="1">IF($H2890&lt;($J$6+1),"",PFE(OFFSET($F2890,0,0,-$J$6)))</f>
        <v>4.685206094400525E-2</v>
      </c>
      <c r="J2890" s="19"/>
      <c r="K2890" s="139" t="str">
        <f t="shared" ca="1" si="426"/>
        <v>Long</v>
      </c>
      <c r="L2890" s="243" t="e">
        <f t="shared" ca="1" si="421"/>
        <v>#N/A</v>
      </c>
      <c r="M2890" s="242" t="e">
        <f t="shared" ca="1" si="422"/>
        <v>#N/A</v>
      </c>
      <c r="N2890" s="20"/>
      <c r="O2890" s="74">
        <f t="shared" ca="1" si="427"/>
        <v>1</v>
      </c>
      <c r="P2890" s="75">
        <f t="shared" ca="1" si="419"/>
        <v>0</v>
      </c>
      <c r="Q2890" s="76" t="str">
        <f t="shared" ca="1" si="423"/>
        <v/>
      </c>
      <c r="R2890" s="75"/>
      <c r="S2890" s="77">
        <f t="shared" ca="1" si="420"/>
        <v>1</v>
      </c>
      <c r="T2890" s="78"/>
      <c r="U2890" s="81">
        <f t="shared" ca="1" si="428"/>
        <v>2572.5</v>
      </c>
      <c r="V2890" s="82">
        <f t="shared" ca="1" si="424"/>
        <v>249978.95999999938</v>
      </c>
      <c r="W2890" s="50"/>
      <c r="X2890" s="50"/>
      <c r="Y2890" s="50"/>
      <c r="Z2890" s="50"/>
      <c r="AA2890" s="50"/>
      <c r="AG2890" s="50"/>
      <c r="AH2890" s="50"/>
      <c r="AI2890" s="50"/>
      <c r="AJ2890" s="50"/>
      <c r="AK2890" s="50"/>
      <c r="AL2890" s="50"/>
      <c r="AM2890" s="50"/>
      <c r="AN2890" s="50"/>
      <c r="AO2890" s="50"/>
      <c r="AP2890" s="138" t="str">
        <f>IF(NOT($AS2890=$AS2891),ROW(),"")</f>
        <v/>
      </c>
      <c r="AQ2890" s="20" t="str">
        <f>IF(NOT(AS2890=AS2891),AS2891,"")</f>
        <v/>
      </c>
      <c r="AR2890" s="20" t="str">
        <f>INDEX($AB$15:$AM$15,MATCH($AS2890,$AB$11:$AM$11,0))</f>
        <v>in</v>
      </c>
      <c r="AS2890" s="20" t="str">
        <f>LEFT(AT2890,4)</f>
        <v>2011</v>
      </c>
      <c r="AT2890" s="139" t="str">
        <f>LEFT(B2890,6)</f>
        <v>201104</v>
      </c>
    </row>
    <row r="2891" spans="2:46" x14ac:dyDescent="0.25">
      <c r="B2891" s="11">
        <f>'Market Data'!B2877</f>
        <v>20110414</v>
      </c>
      <c r="C2891" s="2">
        <f>'Market Data'!C2877</f>
        <v>7408</v>
      </c>
      <c r="D2891" s="2">
        <f>'Market Data'!D2877</f>
        <v>7423</v>
      </c>
      <c r="E2891" s="2">
        <f>'Market Data'!E2877</f>
        <v>7332</v>
      </c>
      <c r="F2891" s="12">
        <f>'Market Data'!F2877</f>
        <v>7386.5</v>
      </c>
      <c r="H2891" s="151">
        <f t="shared" si="425"/>
        <v>2873</v>
      </c>
      <c r="I2891" s="244">
        <f ca="1">IF($H2891&lt;($J$6+1),"",PFE(OFFSET($F2891,0,0,-$J$6)))</f>
        <v>3.6150511425237238E-2</v>
      </c>
      <c r="J2891" s="19"/>
      <c r="K2891" s="139" t="str">
        <f t="shared" ca="1" si="426"/>
        <v>Long</v>
      </c>
      <c r="L2891" s="243" t="e">
        <f t="shared" ca="1" si="421"/>
        <v>#N/A</v>
      </c>
      <c r="M2891" s="242" t="e">
        <f t="shared" ca="1" si="422"/>
        <v>#N/A</v>
      </c>
      <c r="N2891" s="20"/>
      <c r="O2891" s="74">
        <f t="shared" ca="1" si="427"/>
        <v>1</v>
      </c>
      <c r="P2891" s="75">
        <f t="shared" ca="1" si="419"/>
        <v>0</v>
      </c>
      <c r="Q2891" s="76" t="str">
        <f t="shared" ca="1" si="423"/>
        <v/>
      </c>
      <c r="R2891" s="75"/>
      <c r="S2891" s="77">
        <f t="shared" ca="1" si="420"/>
        <v>1</v>
      </c>
      <c r="T2891" s="78"/>
      <c r="U2891" s="81">
        <f t="shared" ca="1" si="428"/>
        <v>-1155</v>
      </c>
      <c r="V2891" s="82">
        <f t="shared" ca="1" si="424"/>
        <v>248823.95999999938</v>
      </c>
      <c r="W2891" s="50"/>
      <c r="X2891" s="50"/>
      <c r="Y2891" s="50"/>
      <c r="Z2891" s="50"/>
      <c r="AA2891" s="50"/>
      <c r="AG2891" s="50"/>
      <c r="AH2891" s="50"/>
      <c r="AI2891" s="50"/>
      <c r="AJ2891" s="50"/>
      <c r="AK2891" s="50"/>
      <c r="AL2891" s="50"/>
      <c r="AM2891" s="50"/>
      <c r="AN2891" s="50"/>
      <c r="AO2891" s="50"/>
      <c r="AP2891" s="138" t="str">
        <f>IF(NOT($AS2891=$AS2892),ROW(),"")</f>
        <v/>
      </c>
      <c r="AQ2891" s="20" t="str">
        <f>IF(NOT(AS2891=AS2892),AS2892,"")</f>
        <v/>
      </c>
      <c r="AR2891" s="20" t="str">
        <f>INDEX($AB$15:$AM$15,MATCH($AS2891,$AB$11:$AM$11,0))</f>
        <v>in</v>
      </c>
      <c r="AS2891" s="20" t="str">
        <f>LEFT(AT2891,4)</f>
        <v>2011</v>
      </c>
      <c r="AT2891" s="139" t="str">
        <f>LEFT(B2891,6)</f>
        <v>201104</v>
      </c>
    </row>
    <row r="2892" spans="2:46" x14ac:dyDescent="0.25">
      <c r="B2892" s="11">
        <f>'Market Data'!B2878</f>
        <v>20110415</v>
      </c>
      <c r="C2892" s="2">
        <f>'Market Data'!C2878</f>
        <v>7390</v>
      </c>
      <c r="D2892" s="2">
        <f>'Market Data'!D2878</f>
        <v>7430</v>
      </c>
      <c r="E2892" s="2">
        <f>'Market Data'!E2878</f>
        <v>7378.5</v>
      </c>
      <c r="F2892" s="12">
        <f>'Market Data'!F2878</f>
        <v>7410</v>
      </c>
      <c r="H2892" s="151">
        <f t="shared" si="425"/>
        <v>2874</v>
      </c>
      <c r="I2892" s="244">
        <f ca="1">IF($H2892&lt;($J$6+1),"",PFE(OFFSET($F2892,0,0,-$J$6)))</f>
        <v>4.760561331968801E-2</v>
      </c>
      <c r="J2892" s="19"/>
      <c r="K2892" s="139" t="str">
        <f t="shared" ca="1" si="426"/>
        <v>Long</v>
      </c>
      <c r="L2892" s="243" t="e">
        <f t="shared" ca="1" si="421"/>
        <v>#N/A</v>
      </c>
      <c r="M2892" s="242" t="e">
        <f t="shared" ca="1" si="422"/>
        <v>#N/A</v>
      </c>
      <c r="N2892" s="20"/>
      <c r="O2892" s="74">
        <f t="shared" ca="1" si="427"/>
        <v>1</v>
      </c>
      <c r="P2892" s="75">
        <f t="shared" ca="1" si="419"/>
        <v>0</v>
      </c>
      <c r="Q2892" s="76" t="str">
        <f t="shared" ca="1" si="423"/>
        <v/>
      </c>
      <c r="R2892" s="75"/>
      <c r="S2892" s="77">
        <f t="shared" ca="1" si="420"/>
        <v>1</v>
      </c>
      <c r="T2892" s="78"/>
      <c r="U2892" s="81">
        <f t="shared" ca="1" si="428"/>
        <v>822.5</v>
      </c>
      <c r="V2892" s="82">
        <f t="shared" ca="1" si="424"/>
        <v>249646.45999999938</v>
      </c>
      <c r="W2892" s="50"/>
      <c r="X2892" s="50"/>
      <c r="Y2892" s="50"/>
      <c r="Z2892" s="50"/>
      <c r="AA2892" s="50"/>
      <c r="AG2892" s="50"/>
      <c r="AH2892" s="50"/>
      <c r="AI2892" s="50"/>
      <c r="AJ2892" s="50"/>
      <c r="AK2892" s="50"/>
      <c r="AL2892" s="50"/>
      <c r="AM2892" s="50"/>
      <c r="AN2892" s="50"/>
      <c r="AO2892" s="50"/>
      <c r="AP2892" s="138" t="str">
        <f>IF(NOT($AS2892=$AS2893),ROW(),"")</f>
        <v/>
      </c>
      <c r="AQ2892" s="20" t="str">
        <f>IF(NOT(AS2892=AS2893),AS2893,"")</f>
        <v/>
      </c>
      <c r="AR2892" s="20" t="str">
        <f>INDEX($AB$15:$AM$15,MATCH($AS2892,$AB$11:$AM$11,0))</f>
        <v>in</v>
      </c>
      <c r="AS2892" s="20" t="str">
        <f>LEFT(AT2892,4)</f>
        <v>2011</v>
      </c>
      <c r="AT2892" s="139" t="str">
        <f>LEFT(B2892,6)</f>
        <v>201104</v>
      </c>
    </row>
    <row r="2893" spans="2:46" x14ac:dyDescent="0.25">
      <c r="B2893" s="11">
        <f>'Market Data'!B2879</f>
        <v>20110418</v>
      </c>
      <c r="C2893" s="2">
        <f>'Market Data'!C2879</f>
        <v>7416</v>
      </c>
      <c r="D2893" s="2">
        <f>'Market Data'!D2879</f>
        <v>7419.5</v>
      </c>
      <c r="E2893" s="2">
        <f>'Market Data'!E2879</f>
        <v>7227</v>
      </c>
      <c r="F2893" s="12">
        <f>'Market Data'!F2879</f>
        <v>7264.5</v>
      </c>
      <c r="H2893" s="151">
        <f t="shared" si="425"/>
        <v>2875</v>
      </c>
      <c r="I2893" s="244">
        <f ca="1">IF($H2893&lt;($J$6+1),"",PFE(OFFSET($F2893,0,0,-$J$6)))</f>
        <v>-2.153213994801411E-2</v>
      </c>
      <c r="J2893" s="19"/>
      <c r="K2893" s="139" t="str">
        <f t="shared" ca="1" si="426"/>
        <v>Short</v>
      </c>
      <c r="L2893" s="243" t="e">
        <f t="shared" ca="1" si="421"/>
        <v>#N/A</v>
      </c>
      <c r="M2893" s="242">
        <f t="shared" ca="1" si="422"/>
        <v>7264.5</v>
      </c>
      <c r="N2893" s="20"/>
      <c r="O2893" s="74">
        <f t="shared" ca="1" si="427"/>
        <v>-1</v>
      </c>
      <c r="P2893" s="75">
        <f t="shared" ca="1" si="419"/>
        <v>-2</v>
      </c>
      <c r="Q2893" s="76" t="str">
        <f t="shared" ca="1" si="423"/>
        <v>Fill</v>
      </c>
      <c r="R2893" s="75"/>
      <c r="S2893" s="77">
        <f t="shared" ca="1" si="420"/>
        <v>1</v>
      </c>
      <c r="T2893" s="78"/>
      <c r="U2893" s="81">
        <f t="shared" ca="1" si="428"/>
        <v>-5092.5</v>
      </c>
      <c r="V2893" s="82">
        <f t="shared" ca="1" si="424"/>
        <v>244553.95999999938</v>
      </c>
      <c r="W2893" s="50"/>
      <c r="X2893" s="50"/>
      <c r="Y2893" s="50"/>
      <c r="Z2893" s="50"/>
      <c r="AA2893" s="50"/>
      <c r="AG2893" s="50"/>
      <c r="AH2893" s="50"/>
      <c r="AI2893" s="50"/>
      <c r="AJ2893" s="50"/>
      <c r="AK2893" s="50"/>
      <c r="AL2893" s="50"/>
      <c r="AM2893" s="50"/>
      <c r="AN2893" s="50"/>
      <c r="AO2893" s="50"/>
      <c r="AP2893" s="138" t="str">
        <f>IF(NOT($AS2893=$AS2894),ROW(),"")</f>
        <v/>
      </c>
      <c r="AQ2893" s="20" t="str">
        <f>IF(NOT(AS2893=AS2894),AS2894,"")</f>
        <v/>
      </c>
      <c r="AR2893" s="20" t="str">
        <f>INDEX($AB$15:$AM$15,MATCH($AS2893,$AB$11:$AM$11,0))</f>
        <v>in</v>
      </c>
      <c r="AS2893" s="20" t="str">
        <f>LEFT(AT2893,4)</f>
        <v>2011</v>
      </c>
      <c r="AT2893" s="139" t="str">
        <f>LEFT(B2893,6)</f>
        <v>201104</v>
      </c>
    </row>
    <row r="2894" spans="2:46" x14ac:dyDescent="0.25">
      <c r="B2894" s="11">
        <f>'Market Data'!B2880</f>
        <v>20110419</v>
      </c>
      <c r="C2894" s="2">
        <f>'Market Data'!C2880</f>
        <v>7269</v>
      </c>
      <c r="D2894" s="2">
        <f>'Market Data'!D2880</f>
        <v>7316</v>
      </c>
      <c r="E2894" s="2">
        <f>'Market Data'!E2880</f>
        <v>7261.5</v>
      </c>
      <c r="F2894" s="12">
        <f>'Market Data'!F2880</f>
        <v>7267</v>
      </c>
      <c r="H2894" s="151">
        <f t="shared" si="425"/>
        <v>2876</v>
      </c>
      <c r="I2894" s="244">
        <f ca="1">IF($H2894&lt;($J$6+1),"",PFE(OFFSET($F2894,0,0,-$J$6)))</f>
        <v>-2.5822080258914571E-2</v>
      </c>
      <c r="J2894" s="19"/>
      <c r="K2894" s="139" t="str">
        <f t="shared" ca="1" si="426"/>
        <v>Short</v>
      </c>
      <c r="L2894" s="243" t="e">
        <f t="shared" ca="1" si="421"/>
        <v>#N/A</v>
      </c>
      <c r="M2894" s="242" t="e">
        <f t="shared" ca="1" si="422"/>
        <v>#N/A</v>
      </c>
      <c r="N2894" s="20"/>
      <c r="O2894" s="74">
        <f t="shared" ca="1" si="427"/>
        <v>-1</v>
      </c>
      <c r="P2894" s="75">
        <f t="shared" ca="1" si="419"/>
        <v>0</v>
      </c>
      <c r="Q2894" s="76" t="str">
        <f t="shared" ca="1" si="423"/>
        <v/>
      </c>
      <c r="R2894" s="75"/>
      <c r="S2894" s="77">
        <f t="shared" ca="1" si="420"/>
        <v>-1</v>
      </c>
      <c r="T2894" s="78"/>
      <c r="U2894" s="81">
        <f t="shared" ca="1" si="428"/>
        <v>45.580000000000013</v>
      </c>
      <c r="V2894" s="82">
        <f t="shared" ca="1" si="424"/>
        <v>244599.53999999937</v>
      </c>
      <c r="W2894" s="50"/>
      <c r="X2894" s="50"/>
      <c r="Y2894" s="50"/>
      <c r="Z2894" s="50"/>
      <c r="AA2894" s="50"/>
      <c r="AG2894" s="50"/>
      <c r="AH2894" s="50"/>
      <c r="AI2894" s="50"/>
      <c r="AJ2894" s="50"/>
      <c r="AK2894" s="50"/>
      <c r="AL2894" s="50"/>
      <c r="AM2894" s="50"/>
      <c r="AN2894" s="50"/>
      <c r="AO2894" s="50"/>
      <c r="AP2894" s="138" t="str">
        <f>IF(NOT($AS2894=$AS2895),ROW(),"")</f>
        <v/>
      </c>
      <c r="AQ2894" s="20" t="str">
        <f>IF(NOT(AS2894=AS2895),AS2895,"")</f>
        <v/>
      </c>
      <c r="AR2894" s="20" t="str">
        <f>INDEX($AB$15:$AM$15,MATCH($AS2894,$AB$11:$AM$11,0))</f>
        <v>in</v>
      </c>
      <c r="AS2894" s="20" t="str">
        <f>LEFT(AT2894,4)</f>
        <v>2011</v>
      </c>
      <c r="AT2894" s="139" t="str">
        <f>LEFT(B2894,6)</f>
        <v>201104</v>
      </c>
    </row>
    <row r="2895" spans="2:46" x14ac:dyDescent="0.25">
      <c r="B2895" s="11">
        <f>'Market Data'!B2881</f>
        <v>20110420</v>
      </c>
      <c r="C2895" s="2">
        <f>'Market Data'!C2881</f>
        <v>7354</v>
      </c>
      <c r="D2895" s="2">
        <f>'Market Data'!D2881</f>
        <v>7499.5</v>
      </c>
      <c r="E2895" s="2">
        <f>'Market Data'!E2881</f>
        <v>7346</v>
      </c>
      <c r="F2895" s="12">
        <f>'Market Data'!F2881</f>
        <v>7475.5</v>
      </c>
      <c r="H2895" s="151">
        <f t="shared" si="425"/>
        <v>2877</v>
      </c>
      <c r="I2895" s="244">
        <f ca="1">IF($H2895&lt;($J$6+1),"",PFE(OFFSET($F2895,0,0,-$J$6)))</f>
        <v>4.2286524441301383E-2</v>
      </c>
      <c r="J2895" s="19"/>
      <c r="K2895" s="139" t="str">
        <f t="shared" ca="1" si="426"/>
        <v>Long</v>
      </c>
      <c r="L2895" s="243">
        <f t="shared" ca="1" si="421"/>
        <v>7475.5</v>
      </c>
      <c r="M2895" s="242" t="e">
        <f t="shared" ca="1" si="422"/>
        <v>#N/A</v>
      </c>
      <c r="N2895" s="20"/>
      <c r="O2895" s="74">
        <f t="shared" ca="1" si="427"/>
        <v>1</v>
      </c>
      <c r="P2895" s="75">
        <f t="shared" ca="1" si="419"/>
        <v>2</v>
      </c>
      <c r="Q2895" s="76" t="str">
        <f t="shared" ca="1" si="423"/>
        <v>Fill</v>
      </c>
      <c r="R2895" s="75"/>
      <c r="S2895" s="77">
        <f t="shared" ca="1" si="420"/>
        <v>-1</v>
      </c>
      <c r="T2895" s="78"/>
      <c r="U2895" s="81">
        <f t="shared" ca="1" si="428"/>
        <v>-7297.5</v>
      </c>
      <c r="V2895" s="82">
        <f t="shared" ca="1" si="424"/>
        <v>237302.03999999937</v>
      </c>
      <c r="W2895" s="50"/>
      <c r="X2895" s="50"/>
      <c r="Y2895" s="50"/>
      <c r="Z2895" s="50"/>
      <c r="AA2895" s="50"/>
      <c r="AG2895" s="50"/>
      <c r="AH2895" s="50"/>
      <c r="AI2895" s="50"/>
      <c r="AJ2895" s="50"/>
      <c r="AK2895" s="50"/>
      <c r="AL2895" s="50"/>
      <c r="AM2895" s="50"/>
      <c r="AN2895" s="50"/>
      <c r="AO2895" s="50"/>
      <c r="AP2895" s="138" t="str">
        <f>IF(NOT($AS2895=$AS2896),ROW(),"")</f>
        <v/>
      </c>
      <c r="AQ2895" s="20" t="str">
        <f>IF(NOT(AS2895=AS2896),AS2896,"")</f>
        <v/>
      </c>
      <c r="AR2895" s="20" t="str">
        <f>INDEX($AB$15:$AM$15,MATCH($AS2895,$AB$11:$AM$11,0))</f>
        <v>in</v>
      </c>
      <c r="AS2895" s="20" t="str">
        <f>LEFT(AT2895,4)</f>
        <v>2011</v>
      </c>
      <c r="AT2895" s="139" t="str">
        <f>LEFT(B2895,6)</f>
        <v>201104</v>
      </c>
    </row>
    <row r="2896" spans="2:46" x14ac:dyDescent="0.25">
      <c r="B2896" s="11">
        <f>'Market Data'!B2882</f>
        <v>20110421</v>
      </c>
      <c r="C2896" s="2">
        <f>'Market Data'!C2882</f>
        <v>7523</v>
      </c>
      <c r="D2896" s="2">
        <f>'Market Data'!D2882</f>
        <v>7552.5</v>
      </c>
      <c r="E2896" s="2">
        <f>'Market Data'!E2882</f>
        <v>7511</v>
      </c>
      <c r="F2896" s="12">
        <f>'Market Data'!F2882</f>
        <v>7531</v>
      </c>
      <c r="H2896" s="151">
        <f t="shared" si="425"/>
        <v>2878</v>
      </c>
      <c r="I2896" s="244">
        <f ca="1">IF($H2896&lt;($J$6+1),"",PFE(OFFSET($F2896,0,0,-$J$6)))</f>
        <v>5.8641861919450228E-2</v>
      </c>
      <c r="J2896" s="19"/>
      <c r="K2896" s="139" t="str">
        <f t="shared" ca="1" si="426"/>
        <v>Long</v>
      </c>
      <c r="L2896" s="243" t="e">
        <f t="shared" ca="1" si="421"/>
        <v>#N/A</v>
      </c>
      <c r="M2896" s="242" t="e">
        <f t="shared" ca="1" si="422"/>
        <v>#N/A</v>
      </c>
      <c r="N2896" s="20"/>
      <c r="O2896" s="74">
        <f t="shared" ca="1" si="427"/>
        <v>1</v>
      </c>
      <c r="P2896" s="75">
        <f t="shared" ca="1" si="419"/>
        <v>0</v>
      </c>
      <c r="Q2896" s="76" t="str">
        <f t="shared" ca="1" si="423"/>
        <v/>
      </c>
      <c r="R2896" s="75"/>
      <c r="S2896" s="77">
        <f t="shared" ca="1" si="420"/>
        <v>1</v>
      </c>
      <c r="T2896" s="78"/>
      <c r="U2896" s="81">
        <f t="shared" ca="1" si="428"/>
        <v>-1564.42</v>
      </c>
      <c r="V2896" s="82">
        <f t="shared" ca="1" si="424"/>
        <v>235737.61999999936</v>
      </c>
      <c r="W2896" s="50"/>
      <c r="X2896" s="50"/>
      <c r="Y2896" s="50"/>
      <c r="Z2896" s="50"/>
      <c r="AA2896" s="50"/>
      <c r="AG2896" s="50"/>
      <c r="AH2896" s="50"/>
      <c r="AI2896" s="50"/>
      <c r="AJ2896" s="50"/>
      <c r="AK2896" s="50"/>
      <c r="AL2896" s="50"/>
      <c r="AM2896" s="50"/>
      <c r="AN2896" s="50"/>
      <c r="AO2896" s="50"/>
      <c r="AP2896" s="138" t="str">
        <f>IF(NOT($AS2896=$AS2897),ROW(),"")</f>
        <v/>
      </c>
      <c r="AQ2896" s="20" t="str">
        <f>IF(NOT(AS2896=AS2897),AS2897,"")</f>
        <v/>
      </c>
      <c r="AR2896" s="20" t="str">
        <f>INDEX($AB$15:$AM$15,MATCH($AS2896,$AB$11:$AM$11,0))</f>
        <v>in</v>
      </c>
      <c r="AS2896" s="20" t="str">
        <f>LEFT(AT2896,4)</f>
        <v>2011</v>
      </c>
      <c r="AT2896" s="139" t="str">
        <f>LEFT(B2896,6)</f>
        <v>201104</v>
      </c>
    </row>
    <row r="2897" spans="2:46" x14ac:dyDescent="0.25">
      <c r="B2897" s="11">
        <f>'Market Data'!B2883</f>
        <v>20110426</v>
      </c>
      <c r="C2897" s="2">
        <f>'Market Data'!C2883</f>
        <v>7524.5</v>
      </c>
      <c r="D2897" s="2">
        <f>'Market Data'!D2883</f>
        <v>7611</v>
      </c>
      <c r="E2897" s="2">
        <f>'Market Data'!E2883</f>
        <v>7509.5</v>
      </c>
      <c r="F2897" s="12">
        <f>'Market Data'!F2883</f>
        <v>7590</v>
      </c>
      <c r="H2897" s="151">
        <f t="shared" si="425"/>
        <v>2879</v>
      </c>
      <c r="I2897" s="244">
        <f ca="1">IF($H2897&lt;($J$6+1),"",PFE(OFFSET($F2897,0,0,-$J$6)))</f>
        <v>9.2127568713275307E-2</v>
      </c>
      <c r="J2897" s="19"/>
      <c r="K2897" s="139" t="str">
        <f t="shared" ca="1" si="426"/>
        <v>Long</v>
      </c>
      <c r="L2897" s="243" t="e">
        <f t="shared" ca="1" si="421"/>
        <v>#N/A</v>
      </c>
      <c r="M2897" s="242" t="e">
        <f t="shared" ca="1" si="422"/>
        <v>#N/A</v>
      </c>
      <c r="N2897" s="20"/>
      <c r="O2897" s="74">
        <f t="shared" ca="1" si="427"/>
        <v>1</v>
      </c>
      <c r="P2897" s="75">
        <f t="shared" ref="P2897:P2960" ca="1" si="429">$O2897-S2897</f>
        <v>0</v>
      </c>
      <c r="Q2897" s="76" t="str">
        <f t="shared" ca="1" si="423"/>
        <v/>
      </c>
      <c r="R2897" s="75"/>
      <c r="S2897" s="77">
        <f t="shared" ca="1" si="420"/>
        <v>1</v>
      </c>
      <c r="T2897" s="78"/>
      <c r="U2897" s="81">
        <f t="shared" ca="1" si="428"/>
        <v>2065</v>
      </c>
      <c r="V2897" s="82">
        <f t="shared" ca="1" si="424"/>
        <v>237802.61999999936</v>
      </c>
      <c r="W2897" s="50"/>
      <c r="X2897" s="50"/>
      <c r="Y2897" s="50"/>
      <c r="Z2897" s="50"/>
      <c r="AA2897" s="50"/>
      <c r="AG2897" s="50"/>
      <c r="AH2897" s="50"/>
      <c r="AI2897" s="50"/>
      <c r="AJ2897" s="50"/>
      <c r="AK2897" s="50"/>
      <c r="AL2897" s="50"/>
      <c r="AM2897" s="50"/>
      <c r="AN2897" s="50"/>
      <c r="AO2897" s="50"/>
      <c r="AP2897" s="138" t="str">
        <f>IF(NOT($AS2897=$AS2898),ROW(),"")</f>
        <v/>
      </c>
      <c r="AQ2897" s="20" t="str">
        <f>IF(NOT(AS2897=AS2898),AS2898,"")</f>
        <v/>
      </c>
      <c r="AR2897" s="20" t="str">
        <f>INDEX($AB$15:$AM$15,MATCH($AS2897,$AB$11:$AM$11,0))</f>
        <v>in</v>
      </c>
      <c r="AS2897" s="20" t="str">
        <f>LEFT(AT2897,4)</f>
        <v>2011</v>
      </c>
      <c r="AT2897" s="139" t="str">
        <f>LEFT(B2897,6)</f>
        <v>201104</v>
      </c>
    </row>
    <row r="2898" spans="2:46" x14ac:dyDescent="0.25">
      <c r="B2898" s="11">
        <f>'Market Data'!B2884</f>
        <v>20110427</v>
      </c>
      <c r="C2898" s="2">
        <f>'Market Data'!C2884</f>
        <v>7603.5</v>
      </c>
      <c r="D2898" s="2">
        <f>'Market Data'!D2884</f>
        <v>7697</v>
      </c>
      <c r="E2898" s="2">
        <f>'Market Data'!E2884</f>
        <v>7591.5</v>
      </c>
      <c r="F2898" s="12">
        <f>'Market Data'!F2884</f>
        <v>7636</v>
      </c>
      <c r="H2898" s="151">
        <f t="shared" si="425"/>
        <v>2880</v>
      </c>
      <c r="I2898" s="244">
        <f ca="1">IF($H2898&lt;($J$6+1),"",PFE(OFFSET($F2898,0,0,-$J$6)))</f>
        <v>0.10214395210181755</v>
      </c>
      <c r="J2898" s="19"/>
      <c r="K2898" s="139" t="str">
        <f t="shared" ca="1" si="426"/>
        <v>Long</v>
      </c>
      <c r="L2898" s="243" t="e">
        <f t="shared" ca="1" si="421"/>
        <v>#N/A</v>
      </c>
      <c r="M2898" s="242" t="e">
        <f t="shared" ca="1" si="422"/>
        <v>#N/A</v>
      </c>
      <c r="N2898" s="20"/>
      <c r="O2898" s="74">
        <f t="shared" ca="1" si="427"/>
        <v>1</v>
      </c>
      <c r="P2898" s="75">
        <f t="shared" ca="1" si="429"/>
        <v>0</v>
      </c>
      <c r="Q2898" s="76" t="str">
        <f t="shared" ca="1" si="423"/>
        <v/>
      </c>
      <c r="R2898" s="75"/>
      <c r="S2898" s="77">
        <f t="shared" ref="S2898:S2961" ca="1" si="430">IF($Q2897="Fill",$O2897,$S2897)</f>
        <v>1</v>
      </c>
      <c r="T2898" s="78"/>
      <c r="U2898" s="81">
        <f t="shared" ca="1" si="428"/>
        <v>1610</v>
      </c>
      <c r="V2898" s="82">
        <f t="shared" ca="1" si="424"/>
        <v>239412.61999999936</v>
      </c>
      <c r="W2898" s="50"/>
      <c r="X2898" s="50"/>
      <c r="Y2898" s="50"/>
      <c r="Z2898" s="50"/>
      <c r="AA2898" s="50"/>
      <c r="AG2898" s="50"/>
      <c r="AH2898" s="50"/>
      <c r="AI2898" s="50"/>
      <c r="AJ2898" s="50"/>
      <c r="AK2898" s="50"/>
      <c r="AL2898" s="50"/>
      <c r="AM2898" s="50"/>
      <c r="AN2898" s="50"/>
      <c r="AO2898" s="50"/>
      <c r="AP2898" s="138" t="str">
        <f>IF(NOT($AS2898=$AS2899),ROW(),"")</f>
        <v/>
      </c>
      <c r="AQ2898" s="20" t="str">
        <f>IF(NOT(AS2898=AS2899),AS2899,"")</f>
        <v/>
      </c>
      <c r="AR2898" s="20" t="str">
        <f>INDEX($AB$15:$AM$15,MATCH($AS2898,$AB$11:$AM$11,0))</f>
        <v>in</v>
      </c>
      <c r="AS2898" s="20" t="str">
        <f>LEFT(AT2898,4)</f>
        <v>2011</v>
      </c>
      <c r="AT2898" s="139" t="str">
        <f>LEFT(B2898,6)</f>
        <v>201104</v>
      </c>
    </row>
    <row r="2899" spans="2:46" x14ac:dyDescent="0.25">
      <c r="B2899" s="11">
        <f>'Market Data'!B2885</f>
        <v>20110428</v>
      </c>
      <c r="C2899" s="2">
        <f>'Market Data'!C2885</f>
        <v>7702.5</v>
      </c>
      <c r="D2899" s="2">
        <f>'Market Data'!D2885</f>
        <v>7734</v>
      </c>
      <c r="E2899" s="2">
        <f>'Market Data'!E2885</f>
        <v>7660.5</v>
      </c>
      <c r="F2899" s="12">
        <f>'Market Data'!F2885</f>
        <v>7712.5</v>
      </c>
      <c r="H2899" s="151">
        <f t="shared" si="425"/>
        <v>2881</v>
      </c>
      <c r="I2899" s="244">
        <f ca="1">IF($H2899&lt;($J$6+1),"",PFE(OFFSET($F2899,0,0,-$J$6)))</f>
        <v>0.11368344145506509</v>
      </c>
      <c r="J2899" s="19"/>
      <c r="K2899" s="139" t="str">
        <f t="shared" ca="1" si="426"/>
        <v>Long</v>
      </c>
      <c r="L2899" s="243" t="e">
        <f t="shared" ref="L2899:L2962" ca="1" si="431">IF(AND($K2899="Long",$K2898&lt;&gt;"Long"),$F2899,NA())</f>
        <v>#N/A</v>
      </c>
      <c r="M2899" s="242" t="e">
        <f t="shared" ref="M2899:M2962" ca="1" si="432">IF(AND($K2899="Short",$K2898&lt;&gt;"Short"),$F2899,NA())</f>
        <v>#N/A</v>
      </c>
      <c r="N2899" s="20"/>
      <c r="O2899" s="74">
        <f t="shared" ca="1" si="427"/>
        <v>1</v>
      </c>
      <c r="P2899" s="75">
        <f t="shared" ca="1" si="429"/>
        <v>0</v>
      </c>
      <c r="Q2899" s="76" t="str">
        <f t="shared" ref="Q2899:Q2962" ca="1" si="433">IF(NOT($P2899=0),"Fill","")</f>
        <v/>
      </c>
      <c r="R2899" s="75"/>
      <c r="S2899" s="77">
        <f t="shared" ca="1" si="430"/>
        <v>1</v>
      </c>
      <c r="T2899" s="78"/>
      <c r="U2899" s="81">
        <f t="shared" ca="1" si="428"/>
        <v>2677.5</v>
      </c>
      <c r="V2899" s="82">
        <f t="shared" ref="V2899:V2962" ca="1" si="434">V2898+U2899</f>
        <v>242090.11999999936</v>
      </c>
      <c r="W2899" s="50"/>
      <c r="X2899" s="50"/>
      <c r="Y2899" s="50"/>
      <c r="Z2899" s="50"/>
      <c r="AA2899" s="50"/>
      <c r="AG2899" s="50"/>
      <c r="AH2899" s="50"/>
      <c r="AI2899" s="50"/>
      <c r="AJ2899" s="50"/>
      <c r="AK2899" s="50"/>
      <c r="AL2899" s="50"/>
      <c r="AM2899" s="50"/>
      <c r="AN2899" s="50"/>
      <c r="AO2899" s="50"/>
      <c r="AP2899" s="138" t="str">
        <f>IF(NOT($AS2899=$AS2900),ROW(),"")</f>
        <v/>
      </c>
      <c r="AQ2899" s="20" t="str">
        <f>IF(NOT(AS2899=AS2900),AS2900,"")</f>
        <v/>
      </c>
      <c r="AR2899" s="20" t="str">
        <f>INDEX($AB$15:$AM$15,MATCH($AS2899,$AB$11:$AM$11,0))</f>
        <v>in</v>
      </c>
      <c r="AS2899" s="20" t="str">
        <f>LEFT(AT2899,4)</f>
        <v>2011</v>
      </c>
      <c r="AT2899" s="139" t="str">
        <f>LEFT(B2899,6)</f>
        <v>201104</v>
      </c>
    </row>
    <row r="2900" spans="2:46" x14ac:dyDescent="0.25">
      <c r="B2900" s="11">
        <f>'Market Data'!B2886</f>
        <v>20110429</v>
      </c>
      <c r="C2900" s="2">
        <f>'Market Data'!C2886</f>
        <v>7713.5</v>
      </c>
      <c r="D2900" s="2">
        <f>'Market Data'!D2886</f>
        <v>7766.5</v>
      </c>
      <c r="E2900" s="2">
        <f>'Market Data'!E2886</f>
        <v>7702</v>
      </c>
      <c r="F2900" s="12">
        <f>'Market Data'!F2886</f>
        <v>7747.5</v>
      </c>
      <c r="H2900" s="151">
        <f t="shared" ref="H2900:H2963" si="435">ROW()-ROW(H$18)</f>
        <v>2882</v>
      </c>
      <c r="I2900" s="244">
        <f ca="1">IF($H2900&lt;($J$6+1),"",PFE(OFFSET($F2900,0,0,-$J$6)))</f>
        <v>0.14254389963059977</v>
      </c>
      <c r="J2900" s="19"/>
      <c r="K2900" s="139" t="str">
        <f t="shared" ref="K2900:K2963" ca="1" si="436">IF($I2900="","",IF($I2900&gt;$J$4,"Long",IF($I2900&lt;$J$5,"Short","")))</f>
        <v>Long</v>
      </c>
      <c r="L2900" s="243" t="e">
        <f t="shared" ca="1" si="431"/>
        <v>#N/A</v>
      </c>
      <c r="M2900" s="242" t="e">
        <f t="shared" ca="1" si="432"/>
        <v>#N/A</v>
      </c>
      <c r="N2900" s="20"/>
      <c r="O2900" s="74">
        <f t="shared" ref="O2900:O2963" ca="1" si="437">IF($K2900="Short",-1,IF($K2900="Long",1,0))</f>
        <v>1</v>
      </c>
      <c r="P2900" s="75">
        <f t="shared" ca="1" si="429"/>
        <v>0</v>
      </c>
      <c r="Q2900" s="76" t="str">
        <f t="shared" ca="1" si="433"/>
        <v/>
      </c>
      <c r="R2900" s="75"/>
      <c r="S2900" s="77">
        <f t="shared" ca="1" si="430"/>
        <v>1</v>
      </c>
      <c r="T2900" s="78"/>
      <c r="U2900" s="81">
        <f t="shared" ca="1" si="428"/>
        <v>1225</v>
      </c>
      <c r="V2900" s="82">
        <f t="shared" ca="1" si="434"/>
        <v>243315.11999999936</v>
      </c>
      <c r="W2900" s="50"/>
      <c r="X2900" s="50"/>
      <c r="Y2900" s="50"/>
      <c r="Z2900" s="50"/>
      <c r="AA2900" s="50"/>
      <c r="AG2900" s="50"/>
      <c r="AH2900" s="50"/>
      <c r="AI2900" s="50"/>
      <c r="AJ2900" s="50"/>
      <c r="AK2900" s="50"/>
      <c r="AL2900" s="50"/>
      <c r="AM2900" s="50"/>
      <c r="AN2900" s="50"/>
      <c r="AO2900" s="50"/>
      <c r="AP2900" s="138" t="str">
        <f>IF(NOT($AS2900=$AS2901),ROW(),"")</f>
        <v/>
      </c>
      <c r="AQ2900" s="20" t="str">
        <f>IF(NOT(AS2900=AS2901),AS2901,"")</f>
        <v/>
      </c>
      <c r="AR2900" s="20" t="str">
        <f>INDEX($AB$15:$AM$15,MATCH($AS2900,$AB$11:$AM$11,0))</f>
        <v>in</v>
      </c>
      <c r="AS2900" s="20" t="str">
        <f>LEFT(AT2900,4)</f>
        <v>2011</v>
      </c>
      <c r="AT2900" s="139" t="str">
        <f>LEFT(B2900,6)</f>
        <v>201104</v>
      </c>
    </row>
    <row r="2901" spans="2:46" x14ac:dyDescent="0.25">
      <c r="B2901" s="11">
        <f>'Market Data'!B2887</f>
        <v>20110502</v>
      </c>
      <c r="C2901" s="2">
        <f>'Market Data'!C2887</f>
        <v>7817.5</v>
      </c>
      <c r="D2901" s="2">
        <f>'Market Data'!D2887</f>
        <v>7842</v>
      </c>
      <c r="E2901" s="2">
        <f>'Market Data'!E2887</f>
        <v>7736</v>
      </c>
      <c r="F2901" s="12">
        <f>'Market Data'!F2887</f>
        <v>7773</v>
      </c>
      <c r="H2901" s="151">
        <f t="shared" si="435"/>
        <v>2883</v>
      </c>
      <c r="I2901" s="244">
        <f ca="1">IF($H2901&lt;($J$6+1),"",PFE(OFFSET($F2901,0,0,-$J$6)))</f>
        <v>0.13376148514070055</v>
      </c>
      <c r="J2901" s="19"/>
      <c r="K2901" s="139" t="str">
        <f t="shared" ca="1" si="436"/>
        <v>Long</v>
      </c>
      <c r="L2901" s="243" t="e">
        <f t="shared" ca="1" si="431"/>
        <v>#N/A</v>
      </c>
      <c r="M2901" s="242" t="e">
        <f t="shared" ca="1" si="432"/>
        <v>#N/A</v>
      </c>
      <c r="N2901" s="20"/>
      <c r="O2901" s="74">
        <f t="shared" ca="1" si="437"/>
        <v>1</v>
      </c>
      <c r="P2901" s="75">
        <f t="shared" ca="1" si="429"/>
        <v>0</v>
      </c>
      <c r="Q2901" s="76" t="str">
        <f t="shared" ca="1" si="433"/>
        <v/>
      </c>
      <c r="R2901" s="75"/>
      <c r="S2901" s="77">
        <f t="shared" ca="1" si="430"/>
        <v>1</v>
      </c>
      <c r="T2901" s="78"/>
      <c r="U2901" s="81">
        <f t="shared" ca="1" si="428"/>
        <v>892.5</v>
      </c>
      <c r="V2901" s="82">
        <f t="shared" ca="1" si="434"/>
        <v>244207.61999999936</v>
      </c>
      <c r="W2901" s="50"/>
      <c r="X2901" s="50"/>
      <c r="Y2901" s="50"/>
      <c r="Z2901" s="50"/>
      <c r="AA2901" s="50"/>
      <c r="AG2901" s="50"/>
      <c r="AH2901" s="50"/>
      <c r="AI2901" s="50"/>
      <c r="AJ2901" s="50"/>
      <c r="AK2901" s="50"/>
      <c r="AL2901" s="50"/>
      <c r="AM2901" s="50"/>
      <c r="AN2901" s="50"/>
      <c r="AO2901" s="50"/>
      <c r="AP2901" s="138" t="str">
        <f>IF(NOT($AS2901=$AS2902),ROW(),"")</f>
        <v/>
      </c>
      <c r="AQ2901" s="20" t="str">
        <f>IF(NOT(AS2901=AS2902),AS2902,"")</f>
        <v/>
      </c>
      <c r="AR2901" s="20" t="str">
        <f>INDEX($AB$15:$AM$15,MATCH($AS2901,$AB$11:$AM$11,0))</f>
        <v>in</v>
      </c>
      <c r="AS2901" s="20" t="str">
        <f>LEFT(AT2901,4)</f>
        <v>2011</v>
      </c>
      <c r="AT2901" s="139" t="str">
        <f>LEFT(B2901,6)</f>
        <v>201105</v>
      </c>
    </row>
    <row r="2902" spans="2:46" x14ac:dyDescent="0.25">
      <c r="B2902" s="11">
        <f>'Market Data'!B2888</f>
        <v>20110503</v>
      </c>
      <c r="C2902" s="2">
        <f>'Market Data'!C2888</f>
        <v>7743</v>
      </c>
      <c r="D2902" s="2">
        <f>'Market Data'!D2888</f>
        <v>7763.5</v>
      </c>
      <c r="E2902" s="2">
        <f>'Market Data'!E2888</f>
        <v>7687.5</v>
      </c>
      <c r="F2902" s="12">
        <f>'Market Data'!F2888</f>
        <v>7738</v>
      </c>
      <c r="H2902" s="151">
        <f t="shared" si="435"/>
        <v>2884</v>
      </c>
      <c r="I2902" s="244">
        <f ca="1">IF($H2902&lt;($J$6+1),"",PFE(OFFSET($F2902,0,0,-$J$6)))</f>
        <v>0.12998624321473776</v>
      </c>
      <c r="J2902" s="19"/>
      <c r="K2902" s="139" t="str">
        <f t="shared" ca="1" si="436"/>
        <v>Long</v>
      </c>
      <c r="L2902" s="243" t="e">
        <f t="shared" ca="1" si="431"/>
        <v>#N/A</v>
      </c>
      <c r="M2902" s="242" t="e">
        <f t="shared" ca="1" si="432"/>
        <v>#N/A</v>
      </c>
      <c r="N2902" s="20"/>
      <c r="O2902" s="74">
        <f t="shared" ca="1" si="437"/>
        <v>1</v>
      </c>
      <c r="P2902" s="75">
        <f t="shared" ca="1" si="429"/>
        <v>0</v>
      </c>
      <c r="Q2902" s="76" t="str">
        <f t="shared" ca="1" si="433"/>
        <v/>
      </c>
      <c r="R2902" s="75"/>
      <c r="S2902" s="77">
        <f t="shared" ca="1" si="430"/>
        <v>1</v>
      </c>
      <c r="T2902" s="78"/>
      <c r="U2902" s="81">
        <f t="shared" ref="U2902:U2965" ca="1" si="438">IF(OR($S2901&amp;$O2901="01",$S2901&amp;$O2901="0-1"),(($F2902-$C2902)*$V$4*$O2901)-(ABS($P2901)*$V$5),IF(OR($S2901&amp;$O2901="10",$S2901&amp;$O2901="-10"),(($C2902-$F2901)*$V$4*$S2901)-(ABS($P2901)*$V$5),IF(OR($S2901&amp;$O2901="1-1",$S2901&amp;$O2901="-11"),(($C2902-$F2901)*$V$4*$S2901)-(ABS($P2901)*$V$5)+(($F2902-$C2902)*$V$4*$S2902),IF(OR($S2901&amp;$O2901="11",$S2901&amp;$O2901="-1-1"),(($F2902-$F2901)*$V$4*$S2902),0))))</f>
        <v>-1225</v>
      </c>
      <c r="V2902" s="82">
        <f t="shared" ca="1" si="434"/>
        <v>242982.61999999936</v>
      </c>
      <c r="W2902" s="50"/>
      <c r="X2902" s="50"/>
      <c r="Y2902" s="50"/>
      <c r="Z2902" s="50"/>
      <c r="AA2902" s="50"/>
      <c r="AG2902" s="50"/>
      <c r="AH2902" s="50"/>
      <c r="AI2902" s="50"/>
      <c r="AJ2902" s="50"/>
      <c r="AK2902" s="50"/>
      <c r="AL2902" s="50"/>
      <c r="AM2902" s="50"/>
      <c r="AN2902" s="50"/>
      <c r="AO2902" s="50"/>
      <c r="AP2902" s="138" t="str">
        <f>IF(NOT($AS2902=$AS2903),ROW(),"")</f>
        <v/>
      </c>
      <c r="AQ2902" s="20" t="str">
        <f>IF(NOT(AS2902=AS2903),AS2903,"")</f>
        <v/>
      </c>
      <c r="AR2902" s="20" t="str">
        <f>INDEX($AB$15:$AM$15,MATCH($AS2902,$AB$11:$AM$11,0))</f>
        <v>in</v>
      </c>
      <c r="AS2902" s="20" t="str">
        <f>LEFT(AT2902,4)</f>
        <v>2011</v>
      </c>
      <c r="AT2902" s="139" t="str">
        <f>LEFT(B2902,6)</f>
        <v>201105</v>
      </c>
    </row>
    <row r="2903" spans="2:46" x14ac:dyDescent="0.25">
      <c r="B2903" s="11">
        <f>'Market Data'!B2889</f>
        <v>20110504</v>
      </c>
      <c r="C2903" s="2">
        <f>'Market Data'!C2889</f>
        <v>7697</v>
      </c>
      <c r="D2903" s="2">
        <f>'Market Data'!D2889</f>
        <v>7779.5</v>
      </c>
      <c r="E2903" s="2">
        <f>'Market Data'!E2889</f>
        <v>7596.5</v>
      </c>
      <c r="F2903" s="12">
        <f>'Market Data'!F2889</f>
        <v>7612</v>
      </c>
      <c r="H2903" s="151">
        <f t="shared" si="435"/>
        <v>2885</v>
      </c>
      <c r="I2903" s="244">
        <f ca="1">IF($H2903&lt;($J$6+1),"",PFE(OFFSET($F2903,0,0,-$J$6)))</f>
        <v>0.10126786401373225</v>
      </c>
      <c r="J2903" s="19"/>
      <c r="K2903" s="139" t="str">
        <f t="shared" ca="1" si="436"/>
        <v>Long</v>
      </c>
      <c r="L2903" s="243" t="e">
        <f t="shared" ca="1" si="431"/>
        <v>#N/A</v>
      </c>
      <c r="M2903" s="242" t="e">
        <f t="shared" ca="1" si="432"/>
        <v>#N/A</v>
      </c>
      <c r="N2903" s="20"/>
      <c r="O2903" s="74">
        <f t="shared" ca="1" si="437"/>
        <v>1</v>
      </c>
      <c r="P2903" s="75">
        <f t="shared" ca="1" si="429"/>
        <v>0</v>
      </c>
      <c r="Q2903" s="76" t="str">
        <f t="shared" ca="1" si="433"/>
        <v/>
      </c>
      <c r="R2903" s="75"/>
      <c r="S2903" s="77">
        <f t="shared" ca="1" si="430"/>
        <v>1</v>
      </c>
      <c r="T2903" s="78"/>
      <c r="U2903" s="81">
        <f t="shared" ca="1" si="438"/>
        <v>-4410</v>
      </c>
      <c r="V2903" s="82">
        <f t="shared" ca="1" si="434"/>
        <v>238572.61999999936</v>
      </c>
      <c r="W2903" s="50"/>
      <c r="X2903" s="50"/>
      <c r="Y2903" s="50"/>
      <c r="Z2903" s="50"/>
      <c r="AA2903" s="50"/>
      <c r="AG2903" s="50"/>
      <c r="AH2903" s="50"/>
      <c r="AI2903" s="50"/>
      <c r="AJ2903" s="50"/>
      <c r="AK2903" s="50"/>
      <c r="AL2903" s="50"/>
      <c r="AM2903" s="50"/>
      <c r="AN2903" s="50"/>
      <c r="AO2903" s="50"/>
      <c r="AP2903" s="138" t="str">
        <f>IF(NOT($AS2903=$AS2904),ROW(),"")</f>
        <v/>
      </c>
      <c r="AQ2903" s="20" t="str">
        <f>IF(NOT(AS2903=AS2904),AS2904,"")</f>
        <v/>
      </c>
      <c r="AR2903" s="20" t="str">
        <f>INDEX($AB$15:$AM$15,MATCH($AS2903,$AB$11:$AM$11,0))</f>
        <v>in</v>
      </c>
      <c r="AS2903" s="20" t="str">
        <f>LEFT(AT2903,4)</f>
        <v>2011</v>
      </c>
      <c r="AT2903" s="139" t="str">
        <f>LEFT(B2903,6)</f>
        <v>201105</v>
      </c>
    </row>
    <row r="2904" spans="2:46" x14ac:dyDescent="0.25">
      <c r="B2904" s="11">
        <f>'Market Data'!B2890</f>
        <v>20110505</v>
      </c>
      <c r="C2904" s="2">
        <f>'Market Data'!C2890</f>
        <v>7646.5</v>
      </c>
      <c r="D2904" s="2">
        <f>'Market Data'!D2890</f>
        <v>7661.5</v>
      </c>
      <c r="E2904" s="2">
        <f>'Market Data'!E2890</f>
        <v>7527</v>
      </c>
      <c r="F2904" s="12">
        <f>'Market Data'!F2890</f>
        <v>7604.5</v>
      </c>
      <c r="H2904" s="151">
        <f t="shared" si="435"/>
        <v>2886</v>
      </c>
      <c r="I2904" s="244">
        <f ca="1">IF($H2904&lt;($J$6+1),"",PFE(OFFSET($F2904,0,0,-$J$6)))</f>
        <v>9.0443541551650034E-2</v>
      </c>
      <c r="J2904" s="19"/>
      <c r="K2904" s="139" t="str">
        <f t="shared" ca="1" si="436"/>
        <v>Long</v>
      </c>
      <c r="L2904" s="243" t="e">
        <f t="shared" ca="1" si="431"/>
        <v>#N/A</v>
      </c>
      <c r="M2904" s="242" t="e">
        <f t="shared" ca="1" si="432"/>
        <v>#N/A</v>
      </c>
      <c r="N2904" s="20"/>
      <c r="O2904" s="74">
        <f t="shared" ca="1" si="437"/>
        <v>1</v>
      </c>
      <c r="P2904" s="75">
        <f t="shared" ca="1" si="429"/>
        <v>0</v>
      </c>
      <c r="Q2904" s="76" t="str">
        <f t="shared" ca="1" si="433"/>
        <v/>
      </c>
      <c r="R2904" s="75"/>
      <c r="S2904" s="77">
        <f t="shared" ca="1" si="430"/>
        <v>1</v>
      </c>
      <c r="T2904" s="78"/>
      <c r="U2904" s="81">
        <f t="shared" ca="1" si="438"/>
        <v>-262.5</v>
      </c>
      <c r="V2904" s="82">
        <f t="shared" ca="1" si="434"/>
        <v>238310.11999999936</v>
      </c>
      <c r="W2904" s="50"/>
      <c r="X2904" s="50"/>
      <c r="Y2904" s="50"/>
      <c r="Z2904" s="50"/>
      <c r="AA2904" s="50"/>
      <c r="AG2904" s="50"/>
      <c r="AH2904" s="50"/>
      <c r="AI2904" s="50"/>
      <c r="AJ2904" s="50"/>
      <c r="AK2904" s="50"/>
      <c r="AL2904" s="50"/>
      <c r="AM2904" s="50"/>
      <c r="AN2904" s="50"/>
      <c r="AO2904" s="50"/>
      <c r="AP2904" s="138" t="str">
        <f>IF(NOT($AS2904=$AS2905),ROW(),"")</f>
        <v/>
      </c>
      <c r="AQ2904" s="20" t="str">
        <f>IF(NOT(AS2904=AS2905),AS2905,"")</f>
        <v/>
      </c>
      <c r="AR2904" s="20" t="str">
        <f>INDEX($AB$15:$AM$15,MATCH($AS2904,$AB$11:$AM$11,0))</f>
        <v>in</v>
      </c>
      <c r="AS2904" s="20" t="str">
        <f>LEFT(AT2904,4)</f>
        <v>2011</v>
      </c>
      <c r="AT2904" s="139" t="str">
        <f>LEFT(B2904,6)</f>
        <v>201105</v>
      </c>
    </row>
    <row r="2905" spans="2:46" x14ac:dyDescent="0.25">
      <c r="B2905" s="11">
        <f>'Market Data'!B2891</f>
        <v>20110506</v>
      </c>
      <c r="C2905" s="2">
        <f>'Market Data'!C2891</f>
        <v>7605.5</v>
      </c>
      <c r="D2905" s="2">
        <f>'Market Data'!D2891</f>
        <v>7737</v>
      </c>
      <c r="E2905" s="2">
        <f>'Market Data'!E2891</f>
        <v>7596</v>
      </c>
      <c r="F2905" s="12">
        <f>'Market Data'!F2891</f>
        <v>7722.5</v>
      </c>
      <c r="H2905" s="151">
        <f t="shared" si="435"/>
        <v>2887</v>
      </c>
      <c r="I2905" s="244">
        <f ca="1">IF($H2905&lt;($J$6+1),"",PFE(OFFSET($F2905,0,0,-$J$6)))</f>
        <v>0.12173149936608957</v>
      </c>
      <c r="J2905" s="19"/>
      <c r="K2905" s="139" t="str">
        <f t="shared" ca="1" si="436"/>
        <v>Long</v>
      </c>
      <c r="L2905" s="243" t="e">
        <f t="shared" ca="1" si="431"/>
        <v>#N/A</v>
      </c>
      <c r="M2905" s="242" t="e">
        <f t="shared" ca="1" si="432"/>
        <v>#N/A</v>
      </c>
      <c r="N2905" s="20"/>
      <c r="O2905" s="74">
        <f t="shared" ca="1" si="437"/>
        <v>1</v>
      </c>
      <c r="P2905" s="75">
        <f t="shared" ca="1" si="429"/>
        <v>0</v>
      </c>
      <c r="Q2905" s="76" t="str">
        <f t="shared" ca="1" si="433"/>
        <v/>
      </c>
      <c r="R2905" s="75"/>
      <c r="S2905" s="77">
        <f t="shared" ca="1" si="430"/>
        <v>1</v>
      </c>
      <c r="T2905" s="78"/>
      <c r="U2905" s="81">
        <f t="shared" ca="1" si="438"/>
        <v>4130</v>
      </c>
      <c r="V2905" s="82">
        <f t="shared" ca="1" si="434"/>
        <v>242440.11999999936</v>
      </c>
      <c r="W2905" s="50"/>
      <c r="X2905" s="50"/>
      <c r="Y2905" s="50"/>
      <c r="Z2905" s="50"/>
      <c r="AA2905" s="50"/>
      <c r="AG2905" s="50"/>
      <c r="AH2905" s="50"/>
      <c r="AI2905" s="50"/>
      <c r="AJ2905" s="50"/>
      <c r="AK2905" s="50"/>
      <c r="AL2905" s="50"/>
      <c r="AM2905" s="50"/>
      <c r="AN2905" s="50"/>
      <c r="AO2905" s="50"/>
      <c r="AP2905" s="138" t="str">
        <f>IF(NOT($AS2905=$AS2906),ROW(),"")</f>
        <v/>
      </c>
      <c r="AQ2905" s="20" t="str">
        <f>IF(NOT(AS2905=AS2906),AS2906,"")</f>
        <v/>
      </c>
      <c r="AR2905" s="20" t="str">
        <f>INDEX($AB$15:$AM$15,MATCH($AS2905,$AB$11:$AM$11,0))</f>
        <v>in</v>
      </c>
      <c r="AS2905" s="20" t="str">
        <f>LEFT(AT2905,4)</f>
        <v>2011</v>
      </c>
      <c r="AT2905" s="139" t="str">
        <f>LEFT(B2905,6)</f>
        <v>201105</v>
      </c>
    </row>
    <row r="2906" spans="2:46" x14ac:dyDescent="0.25">
      <c r="B2906" s="11">
        <f>'Market Data'!B2892</f>
        <v>20110509</v>
      </c>
      <c r="C2906" s="2">
        <f>'Market Data'!C2892</f>
        <v>7670.5</v>
      </c>
      <c r="D2906" s="2">
        <f>'Market Data'!D2892</f>
        <v>7720</v>
      </c>
      <c r="E2906" s="2">
        <f>'Market Data'!E2892</f>
        <v>7608.5</v>
      </c>
      <c r="F2906" s="12">
        <f>'Market Data'!F2892</f>
        <v>7644.5</v>
      </c>
      <c r="H2906" s="151">
        <f t="shared" si="435"/>
        <v>2888</v>
      </c>
      <c r="I2906" s="244">
        <f ca="1">IF($H2906&lt;($J$6+1),"",PFE(OFFSET($F2906,0,0,-$J$6)))</f>
        <v>0.12262976893459145</v>
      </c>
      <c r="J2906" s="19"/>
      <c r="K2906" s="139" t="str">
        <f t="shared" ca="1" si="436"/>
        <v>Long</v>
      </c>
      <c r="L2906" s="243" t="e">
        <f t="shared" ca="1" si="431"/>
        <v>#N/A</v>
      </c>
      <c r="M2906" s="242" t="e">
        <f t="shared" ca="1" si="432"/>
        <v>#N/A</v>
      </c>
      <c r="N2906" s="20"/>
      <c r="O2906" s="74">
        <f t="shared" ca="1" si="437"/>
        <v>1</v>
      </c>
      <c r="P2906" s="75">
        <f t="shared" ca="1" si="429"/>
        <v>0</v>
      </c>
      <c r="Q2906" s="76" t="str">
        <f t="shared" ca="1" si="433"/>
        <v/>
      </c>
      <c r="R2906" s="75"/>
      <c r="S2906" s="77">
        <f t="shared" ca="1" si="430"/>
        <v>1</v>
      </c>
      <c r="T2906" s="78"/>
      <c r="U2906" s="81">
        <f t="shared" ca="1" si="438"/>
        <v>-2730</v>
      </c>
      <c r="V2906" s="82">
        <f t="shared" ca="1" si="434"/>
        <v>239710.11999999936</v>
      </c>
      <c r="W2906" s="50"/>
      <c r="X2906" s="50"/>
      <c r="Y2906" s="50"/>
      <c r="Z2906" s="50"/>
      <c r="AA2906" s="50"/>
      <c r="AG2906" s="50"/>
      <c r="AH2906" s="50"/>
      <c r="AI2906" s="50"/>
      <c r="AJ2906" s="50"/>
      <c r="AK2906" s="50"/>
      <c r="AL2906" s="50"/>
      <c r="AM2906" s="50"/>
      <c r="AN2906" s="50"/>
      <c r="AO2906" s="50"/>
      <c r="AP2906" s="138" t="str">
        <f>IF(NOT($AS2906=$AS2907),ROW(),"")</f>
        <v/>
      </c>
      <c r="AQ2906" s="20" t="str">
        <f>IF(NOT(AS2906=AS2907),AS2907,"")</f>
        <v/>
      </c>
      <c r="AR2906" s="20" t="str">
        <f>INDEX($AB$15:$AM$15,MATCH($AS2906,$AB$11:$AM$11,0))</f>
        <v>in</v>
      </c>
      <c r="AS2906" s="20" t="str">
        <f>LEFT(AT2906,4)</f>
        <v>2011</v>
      </c>
      <c r="AT2906" s="139" t="str">
        <f>LEFT(B2906,6)</f>
        <v>201105</v>
      </c>
    </row>
    <row r="2907" spans="2:46" x14ac:dyDescent="0.25">
      <c r="B2907" s="11">
        <f>'Market Data'!B2893</f>
        <v>20110510</v>
      </c>
      <c r="C2907" s="2">
        <f>'Market Data'!C2893</f>
        <v>7647.5</v>
      </c>
      <c r="D2907" s="2">
        <f>'Market Data'!D2893</f>
        <v>7765</v>
      </c>
      <c r="E2907" s="2">
        <f>'Market Data'!E2893</f>
        <v>7644</v>
      </c>
      <c r="F2907" s="12">
        <f>'Market Data'!F2893</f>
        <v>7725</v>
      </c>
      <c r="H2907" s="151">
        <f t="shared" si="435"/>
        <v>2889</v>
      </c>
      <c r="I2907" s="244">
        <f ca="1">IF($H2907&lt;($J$6+1),"",PFE(OFFSET($F2907,0,0,-$J$6)))</f>
        <v>0.12412848938497943</v>
      </c>
      <c r="J2907" s="19"/>
      <c r="K2907" s="139" t="str">
        <f t="shared" ca="1" si="436"/>
        <v>Long</v>
      </c>
      <c r="L2907" s="243" t="e">
        <f t="shared" ca="1" si="431"/>
        <v>#N/A</v>
      </c>
      <c r="M2907" s="242" t="e">
        <f t="shared" ca="1" si="432"/>
        <v>#N/A</v>
      </c>
      <c r="N2907" s="20"/>
      <c r="O2907" s="74">
        <f t="shared" ca="1" si="437"/>
        <v>1</v>
      </c>
      <c r="P2907" s="75">
        <f t="shared" ca="1" si="429"/>
        <v>0</v>
      </c>
      <c r="Q2907" s="76" t="str">
        <f t="shared" ca="1" si="433"/>
        <v/>
      </c>
      <c r="R2907" s="75"/>
      <c r="S2907" s="77">
        <f t="shared" ca="1" si="430"/>
        <v>1</v>
      </c>
      <c r="T2907" s="78"/>
      <c r="U2907" s="81">
        <f t="shared" ca="1" si="438"/>
        <v>2817.5</v>
      </c>
      <c r="V2907" s="82">
        <f t="shared" ca="1" si="434"/>
        <v>242527.61999999936</v>
      </c>
      <c r="W2907" s="50"/>
      <c r="X2907" s="50"/>
      <c r="Y2907" s="50"/>
      <c r="Z2907" s="50"/>
      <c r="AA2907" s="50"/>
      <c r="AG2907" s="50"/>
      <c r="AH2907" s="50"/>
      <c r="AI2907" s="50"/>
      <c r="AJ2907" s="50"/>
      <c r="AK2907" s="50"/>
      <c r="AL2907" s="50"/>
      <c r="AM2907" s="50"/>
      <c r="AN2907" s="50"/>
      <c r="AO2907" s="50"/>
      <c r="AP2907" s="138" t="str">
        <f>IF(NOT($AS2907=$AS2908),ROW(),"")</f>
        <v/>
      </c>
      <c r="AQ2907" s="20" t="str">
        <f>IF(NOT(AS2907=AS2908),AS2908,"")</f>
        <v/>
      </c>
      <c r="AR2907" s="20" t="str">
        <f>INDEX($AB$15:$AM$15,MATCH($AS2907,$AB$11:$AM$11,0))</f>
        <v>in</v>
      </c>
      <c r="AS2907" s="20" t="str">
        <f>LEFT(AT2907,4)</f>
        <v>2011</v>
      </c>
      <c r="AT2907" s="139" t="str">
        <f>LEFT(B2907,6)</f>
        <v>201105</v>
      </c>
    </row>
    <row r="2908" spans="2:46" x14ac:dyDescent="0.25">
      <c r="B2908" s="11">
        <f>'Market Data'!B2894</f>
        <v>20110511</v>
      </c>
      <c r="C2908" s="2">
        <f>'Market Data'!C2894</f>
        <v>7753</v>
      </c>
      <c r="D2908" s="2">
        <f>'Market Data'!D2894</f>
        <v>7797.5</v>
      </c>
      <c r="E2908" s="2">
        <f>'Market Data'!E2894</f>
        <v>7668</v>
      </c>
      <c r="F2908" s="12">
        <f>'Market Data'!F2894</f>
        <v>7731.5</v>
      </c>
      <c r="H2908" s="151">
        <f t="shared" si="435"/>
        <v>2890</v>
      </c>
      <c r="I2908" s="244">
        <f ca="1">IF($H2908&lt;($J$6+1),"",PFE(OFFSET($F2908,0,0,-$J$6)))</f>
        <v>0.10001745222945641</v>
      </c>
      <c r="J2908" s="19"/>
      <c r="K2908" s="139" t="str">
        <f t="shared" ca="1" si="436"/>
        <v>Long</v>
      </c>
      <c r="L2908" s="243" t="e">
        <f t="shared" ca="1" si="431"/>
        <v>#N/A</v>
      </c>
      <c r="M2908" s="242" t="e">
        <f t="shared" ca="1" si="432"/>
        <v>#N/A</v>
      </c>
      <c r="N2908" s="20"/>
      <c r="O2908" s="74">
        <f t="shared" ca="1" si="437"/>
        <v>1</v>
      </c>
      <c r="P2908" s="75">
        <f t="shared" ca="1" si="429"/>
        <v>0</v>
      </c>
      <c r="Q2908" s="76" t="str">
        <f t="shared" ca="1" si="433"/>
        <v/>
      </c>
      <c r="R2908" s="75"/>
      <c r="S2908" s="77">
        <f t="shared" ca="1" si="430"/>
        <v>1</v>
      </c>
      <c r="T2908" s="78"/>
      <c r="U2908" s="81">
        <f t="shared" ca="1" si="438"/>
        <v>227.5</v>
      </c>
      <c r="V2908" s="82">
        <f t="shared" ca="1" si="434"/>
        <v>242755.11999999936</v>
      </c>
      <c r="W2908" s="50"/>
      <c r="X2908" s="50"/>
      <c r="Y2908" s="50"/>
      <c r="Z2908" s="50"/>
      <c r="AA2908" s="50"/>
      <c r="AG2908" s="50"/>
      <c r="AH2908" s="50"/>
      <c r="AI2908" s="50"/>
      <c r="AJ2908" s="50"/>
      <c r="AK2908" s="50"/>
      <c r="AL2908" s="50"/>
      <c r="AM2908" s="50"/>
      <c r="AN2908" s="50"/>
      <c r="AO2908" s="50"/>
      <c r="AP2908" s="138" t="str">
        <f>IF(NOT($AS2908=$AS2909),ROW(),"")</f>
        <v/>
      </c>
      <c r="AQ2908" s="20" t="str">
        <f>IF(NOT(AS2908=AS2909),AS2909,"")</f>
        <v/>
      </c>
      <c r="AR2908" s="20" t="str">
        <f>INDEX($AB$15:$AM$15,MATCH($AS2908,$AB$11:$AM$11,0))</f>
        <v>in</v>
      </c>
      <c r="AS2908" s="20" t="str">
        <f>LEFT(AT2908,4)</f>
        <v>2011</v>
      </c>
      <c r="AT2908" s="139" t="str">
        <f>LEFT(B2908,6)</f>
        <v>201105</v>
      </c>
    </row>
    <row r="2909" spans="2:46" x14ac:dyDescent="0.25">
      <c r="B2909" s="11">
        <f>'Market Data'!B2895</f>
        <v>20110512</v>
      </c>
      <c r="C2909" s="2">
        <f>'Market Data'!C2895</f>
        <v>7672</v>
      </c>
      <c r="D2909" s="2">
        <f>'Market Data'!D2895</f>
        <v>7722.5</v>
      </c>
      <c r="E2909" s="2">
        <f>'Market Data'!E2895</f>
        <v>7584</v>
      </c>
      <c r="F2909" s="12">
        <f>'Market Data'!F2895</f>
        <v>7670.5</v>
      </c>
      <c r="H2909" s="151">
        <f t="shared" si="435"/>
        <v>2891</v>
      </c>
      <c r="I2909" s="244">
        <f ca="1">IF($H2909&lt;($J$6+1),"",PFE(OFFSET($F2909,0,0,-$J$6)))</f>
        <v>8.5017395960817282E-2</v>
      </c>
      <c r="J2909" s="19"/>
      <c r="K2909" s="139" t="str">
        <f t="shared" ca="1" si="436"/>
        <v>Long</v>
      </c>
      <c r="L2909" s="243" t="e">
        <f t="shared" ca="1" si="431"/>
        <v>#N/A</v>
      </c>
      <c r="M2909" s="242" t="e">
        <f t="shared" ca="1" si="432"/>
        <v>#N/A</v>
      </c>
      <c r="N2909" s="20"/>
      <c r="O2909" s="74">
        <f t="shared" ca="1" si="437"/>
        <v>1</v>
      </c>
      <c r="P2909" s="75">
        <f t="shared" ca="1" si="429"/>
        <v>0</v>
      </c>
      <c r="Q2909" s="76" t="str">
        <f t="shared" ca="1" si="433"/>
        <v/>
      </c>
      <c r="R2909" s="75"/>
      <c r="S2909" s="77">
        <f t="shared" ca="1" si="430"/>
        <v>1</v>
      </c>
      <c r="T2909" s="78"/>
      <c r="U2909" s="81">
        <f t="shared" ca="1" si="438"/>
        <v>-2135</v>
      </c>
      <c r="V2909" s="82">
        <f t="shared" ca="1" si="434"/>
        <v>240620.11999999936</v>
      </c>
      <c r="W2909" s="50"/>
      <c r="X2909" s="50"/>
      <c r="Y2909" s="50"/>
      <c r="Z2909" s="50"/>
      <c r="AA2909" s="50"/>
      <c r="AG2909" s="50"/>
      <c r="AH2909" s="50"/>
      <c r="AI2909" s="50"/>
      <c r="AJ2909" s="50"/>
      <c r="AK2909" s="50"/>
      <c r="AL2909" s="50"/>
      <c r="AM2909" s="50"/>
      <c r="AN2909" s="50"/>
      <c r="AO2909" s="50"/>
      <c r="AP2909" s="138" t="str">
        <f>IF(NOT($AS2909=$AS2910),ROW(),"")</f>
        <v/>
      </c>
      <c r="AQ2909" s="20" t="str">
        <f>IF(NOT(AS2909=AS2910),AS2910,"")</f>
        <v/>
      </c>
      <c r="AR2909" s="20" t="str">
        <f>INDEX($AB$15:$AM$15,MATCH($AS2909,$AB$11:$AM$11,0))</f>
        <v>in</v>
      </c>
      <c r="AS2909" s="20" t="str">
        <f>LEFT(AT2909,4)</f>
        <v>2011</v>
      </c>
      <c r="AT2909" s="139" t="str">
        <f>LEFT(B2909,6)</f>
        <v>201105</v>
      </c>
    </row>
    <row r="2910" spans="2:46" x14ac:dyDescent="0.25">
      <c r="B2910" s="11">
        <f>'Market Data'!B2896</f>
        <v>20110513</v>
      </c>
      <c r="C2910" s="2">
        <f>'Market Data'!C2896</f>
        <v>7717.5</v>
      </c>
      <c r="D2910" s="2">
        <f>'Market Data'!D2896</f>
        <v>7737.5</v>
      </c>
      <c r="E2910" s="2">
        <f>'Market Data'!E2896</f>
        <v>7574.5</v>
      </c>
      <c r="F2910" s="12">
        <f>'Market Data'!F2896</f>
        <v>7628.5</v>
      </c>
      <c r="H2910" s="151">
        <f t="shared" si="435"/>
        <v>2892</v>
      </c>
      <c r="I2910" s="244">
        <f ca="1">IF($H2910&lt;($J$6+1),"",PFE(OFFSET($F2910,0,0,-$J$6)))</f>
        <v>7.1844513171259602E-2</v>
      </c>
      <c r="J2910" s="19"/>
      <c r="K2910" s="139" t="str">
        <f t="shared" ca="1" si="436"/>
        <v>Long</v>
      </c>
      <c r="L2910" s="243" t="e">
        <f t="shared" ca="1" si="431"/>
        <v>#N/A</v>
      </c>
      <c r="M2910" s="242" t="e">
        <f t="shared" ca="1" si="432"/>
        <v>#N/A</v>
      </c>
      <c r="N2910" s="20"/>
      <c r="O2910" s="74">
        <f t="shared" ca="1" si="437"/>
        <v>1</v>
      </c>
      <c r="P2910" s="75">
        <f t="shared" ca="1" si="429"/>
        <v>0</v>
      </c>
      <c r="Q2910" s="76" t="str">
        <f t="shared" ca="1" si="433"/>
        <v/>
      </c>
      <c r="R2910" s="75"/>
      <c r="S2910" s="77">
        <f t="shared" ca="1" si="430"/>
        <v>1</v>
      </c>
      <c r="T2910" s="78"/>
      <c r="U2910" s="81">
        <f t="shared" ca="1" si="438"/>
        <v>-1470</v>
      </c>
      <c r="V2910" s="82">
        <f t="shared" ca="1" si="434"/>
        <v>239150.11999999936</v>
      </c>
      <c r="W2910" s="50"/>
      <c r="X2910" s="50"/>
      <c r="Y2910" s="50"/>
      <c r="Z2910" s="50"/>
      <c r="AA2910" s="50"/>
      <c r="AG2910" s="50"/>
      <c r="AH2910" s="50"/>
      <c r="AI2910" s="50"/>
      <c r="AJ2910" s="50"/>
      <c r="AK2910" s="50"/>
      <c r="AL2910" s="50"/>
      <c r="AM2910" s="50"/>
      <c r="AN2910" s="50"/>
      <c r="AO2910" s="50"/>
      <c r="AP2910" s="138" t="str">
        <f>IF(NOT($AS2910=$AS2911),ROW(),"")</f>
        <v/>
      </c>
      <c r="AQ2910" s="20" t="str">
        <f>IF(NOT(AS2910=AS2911),AS2911,"")</f>
        <v/>
      </c>
      <c r="AR2910" s="20" t="str">
        <f>INDEX($AB$15:$AM$15,MATCH($AS2910,$AB$11:$AM$11,0))</f>
        <v>in</v>
      </c>
      <c r="AS2910" s="20" t="str">
        <f>LEFT(AT2910,4)</f>
        <v>2011</v>
      </c>
      <c r="AT2910" s="139" t="str">
        <f>LEFT(B2910,6)</f>
        <v>201105</v>
      </c>
    </row>
    <row r="2911" spans="2:46" x14ac:dyDescent="0.25">
      <c r="B2911" s="11">
        <f>'Market Data'!B2897</f>
        <v>20110516</v>
      </c>
      <c r="C2911" s="2">
        <f>'Market Data'!C2897</f>
        <v>7566</v>
      </c>
      <c r="D2911" s="2">
        <f>'Market Data'!D2897</f>
        <v>7629.5</v>
      </c>
      <c r="E2911" s="2">
        <f>'Market Data'!E2897</f>
        <v>7510.5</v>
      </c>
      <c r="F2911" s="12">
        <f>'Market Data'!F2897</f>
        <v>7607.5</v>
      </c>
      <c r="H2911" s="151">
        <f t="shared" si="435"/>
        <v>2893</v>
      </c>
      <c r="I2911" s="244">
        <f ca="1">IF($H2911&lt;($J$6+1),"",PFE(OFFSET($F2911,0,0,-$J$6)))</f>
        <v>6.8848623027633393E-2</v>
      </c>
      <c r="J2911" s="19"/>
      <c r="K2911" s="139" t="str">
        <f t="shared" ca="1" si="436"/>
        <v>Long</v>
      </c>
      <c r="L2911" s="243" t="e">
        <f t="shared" ca="1" si="431"/>
        <v>#N/A</v>
      </c>
      <c r="M2911" s="242" t="e">
        <f t="shared" ca="1" si="432"/>
        <v>#N/A</v>
      </c>
      <c r="N2911" s="20"/>
      <c r="O2911" s="74">
        <f t="shared" ca="1" si="437"/>
        <v>1</v>
      </c>
      <c r="P2911" s="75">
        <f t="shared" ca="1" si="429"/>
        <v>0</v>
      </c>
      <c r="Q2911" s="76" t="str">
        <f t="shared" ca="1" si="433"/>
        <v/>
      </c>
      <c r="R2911" s="75"/>
      <c r="S2911" s="77">
        <f t="shared" ca="1" si="430"/>
        <v>1</v>
      </c>
      <c r="T2911" s="78"/>
      <c r="U2911" s="81">
        <f t="shared" ca="1" si="438"/>
        <v>-735</v>
      </c>
      <c r="V2911" s="82">
        <f t="shared" ca="1" si="434"/>
        <v>238415.11999999936</v>
      </c>
      <c r="W2911" s="50"/>
      <c r="X2911" s="50"/>
      <c r="Y2911" s="50"/>
      <c r="Z2911" s="50"/>
      <c r="AA2911" s="50"/>
      <c r="AG2911" s="50"/>
      <c r="AH2911" s="50"/>
      <c r="AI2911" s="50"/>
      <c r="AJ2911" s="50"/>
      <c r="AK2911" s="50"/>
      <c r="AL2911" s="50"/>
      <c r="AM2911" s="50"/>
      <c r="AN2911" s="50"/>
      <c r="AO2911" s="50"/>
      <c r="AP2911" s="138" t="str">
        <f>IF(NOT($AS2911=$AS2912),ROW(),"")</f>
        <v/>
      </c>
      <c r="AQ2911" s="20" t="str">
        <f>IF(NOT(AS2911=AS2912),AS2912,"")</f>
        <v/>
      </c>
      <c r="AR2911" s="20" t="str">
        <f>INDEX($AB$15:$AM$15,MATCH($AS2911,$AB$11:$AM$11,0))</f>
        <v>in</v>
      </c>
      <c r="AS2911" s="20" t="str">
        <f>LEFT(AT2911,4)</f>
        <v>2011</v>
      </c>
      <c r="AT2911" s="139" t="str">
        <f>LEFT(B2911,6)</f>
        <v>201105</v>
      </c>
    </row>
    <row r="2912" spans="2:46" x14ac:dyDescent="0.25">
      <c r="B2912" s="11">
        <f>'Market Data'!B2898</f>
        <v>20110517</v>
      </c>
      <c r="C2912" s="2">
        <f>'Market Data'!C2898</f>
        <v>7560</v>
      </c>
      <c r="D2912" s="2">
        <f>'Market Data'!D2898</f>
        <v>7595.5</v>
      </c>
      <c r="E2912" s="2">
        <f>'Market Data'!E2898</f>
        <v>7469.5</v>
      </c>
      <c r="F2912" s="12">
        <f>'Market Data'!F2898</f>
        <v>7498.5</v>
      </c>
      <c r="H2912" s="151">
        <f t="shared" si="435"/>
        <v>2894</v>
      </c>
      <c r="I2912" s="244">
        <f ca="1">IF($H2912&lt;($J$6+1),"",PFE(OFFSET($F2912,0,0,-$J$6)))</f>
        <v>3.1382183620555823E-2</v>
      </c>
      <c r="J2912" s="19"/>
      <c r="K2912" s="139" t="str">
        <f t="shared" ca="1" si="436"/>
        <v>Long</v>
      </c>
      <c r="L2912" s="243" t="e">
        <f t="shared" ca="1" si="431"/>
        <v>#N/A</v>
      </c>
      <c r="M2912" s="242" t="e">
        <f t="shared" ca="1" si="432"/>
        <v>#N/A</v>
      </c>
      <c r="N2912" s="20"/>
      <c r="O2912" s="74">
        <f t="shared" ca="1" si="437"/>
        <v>1</v>
      </c>
      <c r="P2912" s="75">
        <f t="shared" ca="1" si="429"/>
        <v>0</v>
      </c>
      <c r="Q2912" s="76" t="str">
        <f t="shared" ca="1" si="433"/>
        <v/>
      </c>
      <c r="R2912" s="75"/>
      <c r="S2912" s="77">
        <f t="shared" ca="1" si="430"/>
        <v>1</v>
      </c>
      <c r="T2912" s="78"/>
      <c r="U2912" s="81">
        <f t="shared" ca="1" si="438"/>
        <v>-3815</v>
      </c>
      <c r="V2912" s="82">
        <f t="shared" ca="1" si="434"/>
        <v>234600.11999999936</v>
      </c>
      <c r="W2912" s="50"/>
      <c r="X2912" s="50"/>
      <c r="Y2912" s="50"/>
      <c r="Z2912" s="50"/>
      <c r="AA2912" s="50"/>
      <c r="AG2912" s="50"/>
      <c r="AH2912" s="50"/>
      <c r="AI2912" s="50"/>
      <c r="AJ2912" s="50"/>
      <c r="AK2912" s="50"/>
      <c r="AL2912" s="50"/>
      <c r="AM2912" s="50"/>
      <c r="AN2912" s="50"/>
      <c r="AO2912" s="50"/>
      <c r="AP2912" s="138" t="str">
        <f>IF(NOT($AS2912=$AS2913),ROW(),"")</f>
        <v/>
      </c>
      <c r="AQ2912" s="20" t="str">
        <f>IF(NOT(AS2912=AS2913),AS2913,"")</f>
        <v/>
      </c>
      <c r="AR2912" s="20" t="str">
        <f>INDEX($AB$15:$AM$15,MATCH($AS2912,$AB$11:$AM$11,0))</f>
        <v>in</v>
      </c>
      <c r="AS2912" s="20" t="str">
        <f>LEFT(AT2912,4)</f>
        <v>2011</v>
      </c>
      <c r="AT2912" s="139" t="str">
        <f>LEFT(B2912,6)</f>
        <v>201105</v>
      </c>
    </row>
    <row r="2913" spans="2:46" x14ac:dyDescent="0.25">
      <c r="B2913" s="11">
        <f>'Market Data'!B2899</f>
        <v>20110518</v>
      </c>
      <c r="C2913" s="2">
        <f>'Market Data'!C2899</f>
        <v>7548</v>
      </c>
      <c r="D2913" s="2">
        <f>'Market Data'!D2899</f>
        <v>7568</v>
      </c>
      <c r="E2913" s="2">
        <f>'Market Data'!E2899</f>
        <v>7486</v>
      </c>
      <c r="F2913" s="12">
        <f>'Market Data'!F2899</f>
        <v>7531</v>
      </c>
      <c r="H2913" s="151">
        <f t="shared" si="435"/>
        <v>2895</v>
      </c>
      <c r="I2913" s="244">
        <f ca="1">IF($H2913&lt;($J$6+1),"",PFE(OFFSET($F2913,0,0,-$J$6)))</f>
        <v>5.0162034319089867E-2</v>
      </c>
      <c r="J2913" s="19"/>
      <c r="K2913" s="139" t="str">
        <f t="shared" ca="1" si="436"/>
        <v>Long</v>
      </c>
      <c r="L2913" s="243" t="e">
        <f t="shared" ca="1" si="431"/>
        <v>#N/A</v>
      </c>
      <c r="M2913" s="242" t="e">
        <f t="shared" ca="1" si="432"/>
        <v>#N/A</v>
      </c>
      <c r="N2913" s="20"/>
      <c r="O2913" s="74">
        <f t="shared" ca="1" si="437"/>
        <v>1</v>
      </c>
      <c r="P2913" s="75">
        <f t="shared" ca="1" si="429"/>
        <v>0</v>
      </c>
      <c r="Q2913" s="76" t="str">
        <f t="shared" ca="1" si="433"/>
        <v/>
      </c>
      <c r="R2913" s="75"/>
      <c r="S2913" s="77">
        <f t="shared" ca="1" si="430"/>
        <v>1</v>
      </c>
      <c r="T2913" s="78"/>
      <c r="U2913" s="81">
        <f t="shared" ca="1" si="438"/>
        <v>1137.5</v>
      </c>
      <c r="V2913" s="82">
        <f t="shared" ca="1" si="434"/>
        <v>235737.61999999936</v>
      </c>
      <c r="W2913" s="50"/>
      <c r="X2913" s="50"/>
      <c r="Y2913" s="50"/>
      <c r="Z2913" s="50"/>
      <c r="AA2913" s="50"/>
      <c r="AG2913" s="50"/>
      <c r="AH2913" s="50"/>
      <c r="AI2913" s="50"/>
      <c r="AJ2913" s="50"/>
      <c r="AK2913" s="50"/>
      <c r="AL2913" s="50"/>
      <c r="AM2913" s="50"/>
      <c r="AN2913" s="50"/>
      <c r="AO2913" s="50"/>
      <c r="AP2913" s="138" t="str">
        <f>IF(NOT($AS2913=$AS2914),ROW(),"")</f>
        <v/>
      </c>
      <c r="AQ2913" s="20" t="str">
        <f>IF(NOT(AS2913=AS2914),AS2914,"")</f>
        <v/>
      </c>
      <c r="AR2913" s="20" t="str">
        <f>INDEX($AB$15:$AM$15,MATCH($AS2913,$AB$11:$AM$11,0))</f>
        <v>in</v>
      </c>
      <c r="AS2913" s="20" t="str">
        <f>LEFT(AT2913,4)</f>
        <v>2011</v>
      </c>
      <c r="AT2913" s="139" t="str">
        <f>LEFT(B2913,6)</f>
        <v>201105</v>
      </c>
    </row>
    <row r="2914" spans="2:46" x14ac:dyDescent="0.25">
      <c r="B2914" s="11">
        <f>'Market Data'!B2900</f>
        <v>20110519</v>
      </c>
      <c r="C2914" s="2">
        <f>'Market Data'!C2900</f>
        <v>7563</v>
      </c>
      <c r="D2914" s="2">
        <f>'Market Data'!D2900</f>
        <v>7647</v>
      </c>
      <c r="E2914" s="2">
        <f>'Market Data'!E2900</f>
        <v>7539</v>
      </c>
      <c r="F2914" s="12">
        <f>'Market Data'!F2900</f>
        <v>7571.5</v>
      </c>
      <c r="H2914" s="151">
        <f t="shared" si="435"/>
        <v>2896</v>
      </c>
      <c r="I2914" s="244">
        <f ca="1">IF($H2914&lt;($J$6+1),"",PFE(OFFSET($F2914,0,0,-$J$6)))</f>
        <v>7.1541570596601878E-2</v>
      </c>
      <c r="J2914" s="19"/>
      <c r="K2914" s="139" t="str">
        <f t="shared" ca="1" si="436"/>
        <v>Long</v>
      </c>
      <c r="L2914" s="243" t="e">
        <f t="shared" ca="1" si="431"/>
        <v>#N/A</v>
      </c>
      <c r="M2914" s="242" t="e">
        <f t="shared" ca="1" si="432"/>
        <v>#N/A</v>
      </c>
      <c r="N2914" s="20"/>
      <c r="O2914" s="74">
        <f t="shared" ca="1" si="437"/>
        <v>1</v>
      </c>
      <c r="P2914" s="75">
        <f t="shared" ca="1" si="429"/>
        <v>0</v>
      </c>
      <c r="Q2914" s="76" t="str">
        <f t="shared" ca="1" si="433"/>
        <v/>
      </c>
      <c r="R2914" s="75"/>
      <c r="S2914" s="77">
        <f t="shared" ca="1" si="430"/>
        <v>1</v>
      </c>
      <c r="T2914" s="78"/>
      <c r="U2914" s="81">
        <f t="shared" ca="1" si="438"/>
        <v>1417.5</v>
      </c>
      <c r="V2914" s="82">
        <f t="shared" ca="1" si="434"/>
        <v>237155.11999999936</v>
      </c>
      <c r="W2914" s="50"/>
      <c r="X2914" s="50"/>
      <c r="Y2914" s="50"/>
      <c r="Z2914" s="50"/>
      <c r="AA2914" s="50"/>
      <c r="AG2914" s="50"/>
      <c r="AH2914" s="50"/>
      <c r="AI2914" s="50"/>
      <c r="AJ2914" s="50"/>
      <c r="AK2914" s="50"/>
      <c r="AL2914" s="50"/>
      <c r="AM2914" s="50"/>
      <c r="AN2914" s="50"/>
      <c r="AO2914" s="50"/>
      <c r="AP2914" s="138" t="str">
        <f>IF(NOT($AS2914=$AS2915),ROW(),"")</f>
        <v/>
      </c>
      <c r="AQ2914" s="20" t="str">
        <f>IF(NOT(AS2914=AS2915),AS2915,"")</f>
        <v/>
      </c>
      <c r="AR2914" s="20" t="str">
        <f>INDEX($AB$15:$AM$15,MATCH($AS2914,$AB$11:$AM$11,0))</f>
        <v>in</v>
      </c>
      <c r="AS2914" s="20" t="str">
        <f>LEFT(AT2914,4)</f>
        <v>2011</v>
      </c>
      <c r="AT2914" s="139" t="str">
        <f>LEFT(B2914,6)</f>
        <v>201105</v>
      </c>
    </row>
    <row r="2915" spans="2:46" x14ac:dyDescent="0.25">
      <c r="B2915" s="11">
        <f>'Market Data'!B2901</f>
        <v>20110520</v>
      </c>
      <c r="C2915" s="2">
        <f>'Market Data'!C2901</f>
        <v>7602</v>
      </c>
      <c r="D2915" s="2">
        <f>'Market Data'!D2901</f>
        <v>7635.5</v>
      </c>
      <c r="E2915" s="2">
        <f>'Market Data'!E2901</f>
        <v>7450.5</v>
      </c>
      <c r="F2915" s="12">
        <f>'Market Data'!F2901</f>
        <v>7489.5</v>
      </c>
      <c r="H2915" s="151">
        <f t="shared" si="435"/>
        <v>2897</v>
      </c>
      <c r="I2915" s="244">
        <f ca="1">IF($H2915&lt;($J$6+1),"",PFE(OFFSET($F2915,0,0,-$J$6)))</f>
        <v>4.5191438748635626E-2</v>
      </c>
      <c r="J2915" s="19"/>
      <c r="K2915" s="139" t="str">
        <f t="shared" ca="1" si="436"/>
        <v>Long</v>
      </c>
      <c r="L2915" s="243" t="e">
        <f t="shared" ca="1" si="431"/>
        <v>#N/A</v>
      </c>
      <c r="M2915" s="242" t="e">
        <f t="shared" ca="1" si="432"/>
        <v>#N/A</v>
      </c>
      <c r="N2915" s="20"/>
      <c r="O2915" s="74">
        <f t="shared" ca="1" si="437"/>
        <v>1</v>
      </c>
      <c r="P2915" s="75">
        <f t="shared" ca="1" si="429"/>
        <v>0</v>
      </c>
      <c r="Q2915" s="76" t="str">
        <f t="shared" ca="1" si="433"/>
        <v/>
      </c>
      <c r="R2915" s="75"/>
      <c r="S2915" s="77">
        <f t="shared" ca="1" si="430"/>
        <v>1</v>
      </c>
      <c r="T2915" s="78"/>
      <c r="U2915" s="81">
        <f t="shared" ca="1" si="438"/>
        <v>-2870</v>
      </c>
      <c r="V2915" s="82">
        <f t="shared" ca="1" si="434"/>
        <v>234285.11999999936</v>
      </c>
      <c r="W2915" s="50"/>
      <c r="X2915" s="50"/>
      <c r="Y2915" s="50"/>
      <c r="Z2915" s="50"/>
      <c r="AA2915" s="50"/>
      <c r="AG2915" s="50"/>
      <c r="AH2915" s="50"/>
      <c r="AI2915" s="50"/>
      <c r="AJ2915" s="50"/>
      <c r="AK2915" s="50"/>
      <c r="AL2915" s="50"/>
      <c r="AM2915" s="50"/>
      <c r="AN2915" s="50"/>
      <c r="AO2915" s="50"/>
      <c r="AP2915" s="138" t="str">
        <f>IF(NOT($AS2915=$AS2916),ROW(),"")</f>
        <v/>
      </c>
      <c r="AQ2915" s="20" t="str">
        <f>IF(NOT(AS2915=AS2916),AS2916,"")</f>
        <v/>
      </c>
      <c r="AR2915" s="20" t="str">
        <f>INDEX($AB$15:$AM$15,MATCH($AS2915,$AB$11:$AM$11,0))</f>
        <v>in</v>
      </c>
      <c r="AS2915" s="20" t="str">
        <f>LEFT(AT2915,4)</f>
        <v>2011</v>
      </c>
      <c r="AT2915" s="139" t="str">
        <f>LEFT(B2915,6)</f>
        <v>201105</v>
      </c>
    </row>
    <row r="2916" spans="2:46" x14ac:dyDescent="0.25">
      <c r="B2916" s="11">
        <f>'Market Data'!B2902</f>
        <v>20110523</v>
      </c>
      <c r="C2916" s="2">
        <f>'Market Data'!C2902</f>
        <v>7418</v>
      </c>
      <c r="D2916" s="2">
        <f>'Market Data'!D2902</f>
        <v>7420</v>
      </c>
      <c r="E2916" s="2">
        <f>'Market Data'!E2902</f>
        <v>7325</v>
      </c>
      <c r="F2916" s="12">
        <f>'Market Data'!F2902</f>
        <v>7357</v>
      </c>
      <c r="H2916" s="151">
        <f t="shared" si="435"/>
        <v>2898</v>
      </c>
      <c r="I2916" s="244">
        <f ca="1">IF($H2916&lt;($J$6+1),"",PFE(OFFSET($F2916,0,0,-$J$6)))</f>
        <v>2.0554966314577497E-2</v>
      </c>
      <c r="J2916" s="19"/>
      <c r="K2916" s="139" t="str">
        <f t="shared" ca="1" si="436"/>
        <v>Long</v>
      </c>
      <c r="L2916" s="243" t="e">
        <f t="shared" ca="1" si="431"/>
        <v>#N/A</v>
      </c>
      <c r="M2916" s="242" t="e">
        <f t="shared" ca="1" si="432"/>
        <v>#N/A</v>
      </c>
      <c r="N2916" s="20"/>
      <c r="O2916" s="74">
        <f t="shared" ca="1" si="437"/>
        <v>1</v>
      </c>
      <c r="P2916" s="75">
        <f t="shared" ca="1" si="429"/>
        <v>0</v>
      </c>
      <c r="Q2916" s="76" t="str">
        <f t="shared" ca="1" si="433"/>
        <v/>
      </c>
      <c r="R2916" s="75"/>
      <c r="S2916" s="77">
        <f t="shared" ca="1" si="430"/>
        <v>1</v>
      </c>
      <c r="T2916" s="78"/>
      <c r="U2916" s="81">
        <f t="shared" ca="1" si="438"/>
        <v>-4637.5</v>
      </c>
      <c r="V2916" s="82">
        <f t="shared" ca="1" si="434"/>
        <v>229647.61999999936</v>
      </c>
      <c r="W2916" s="50"/>
      <c r="X2916" s="50"/>
      <c r="Y2916" s="50"/>
      <c r="Z2916" s="50"/>
      <c r="AA2916" s="50"/>
      <c r="AG2916" s="50"/>
      <c r="AH2916" s="50"/>
      <c r="AI2916" s="50"/>
      <c r="AJ2916" s="50"/>
      <c r="AK2916" s="50"/>
      <c r="AL2916" s="50"/>
      <c r="AM2916" s="50"/>
      <c r="AN2916" s="50"/>
      <c r="AO2916" s="50"/>
      <c r="AP2916" s="138" t="str">
        <f>IF(NOT($AS2916=$AS2917),ROW(),"")</f>
        <v/>
      </c>
      <c r="AQ2916" s="20" t="str">
        <f>IF(NOT(AS2916=AS2917),AS2917,"")</f>
        <v/>
      </c>
      <c r="AR2916" s="20" t="str">
        <f>INDEX($AB$15:$AM$15,MATCH($AS2916,$AB$11:$AM$11,0))</f>
        <v>in</v>
      </c>
      <c r="AS2916" s="20" t="str">
        <f>LEFT(AT2916,4)</f>
        <v>2011</v>
      </c>
      <c r="AT2916" s="139" t="str">
        <f>LEFT(B2916,6)</f>
        <v>201105</v>
      </c>
    </row>
    <row r="2917" spans="2:46" x14ac:dyDescent="0.25">
      <c r="B2917" s="11">
        <f>'Market Data'!B2903</f>
        <v>20110524</v>
      </c>
      <c r="C2917" s="2">
        <f>'Market Data'!C2903</f>
        <v>7348</v>
      </c>
      <c r="D2917" s="2">
        <f>'Market Data'!D2903</f>
        <v>7427</v>
      </c>
      <c r="E2917" s="2">
        <f>'Market Data'!E2903</f>
        <v>7339</v>
      </c>
      <c r="F2917" s="12">
        <f>'Market Data'!F2903</f>
        <v>7368</v>
      </c>
      <c r="H2917" s="151">
        <f t="shared" si="435"/>
        <v>2899</v>
      </c>
      <c r="I2917" s="244">
        <f ca="1">IF($H2917&lt;($J$6+1),"",PFE(OFFSET($F2917,0,0,-$J$6)))</f>
        <v>2.3322199630651599E-2</v>
      </c>
      <c r="J2917" s="19"/>
      <c r="K2917" s="139" t="str">
        <f t="shared" ca="1" si="436"/>
        <v>Long</v>
      </c>
      <c r="L2917" s="243" t="e">
        <f t="shared" ca="1" si="431"/>
        <v>#N/A</v>
      </c>
      <c r="M2917" s="242" t="e">
        <f t="shared" ca="1" si="432"/>
        <v>#N/A</v>
      </c>
      <c r="N2917" s="20"/>
      <c r="O2917" s="74">
        <f t="shared" ca="1" si="437"/>
        <v>1</v>
      </c>
      <c r="P2917" s="75">
        <f t="shared" ca="1" si="429"/>
        <v>0</v>
      </c>
      <c r="Q2917" s="76" t="str">
        <f t="shared" ca="1" si="433"/>
        <v/>
      </c>
      <c r="R2917" s="75"/>
      <c r="S2917" s="77">
        <f t="shared" ca="1" si="430"/>
        <v>1</v>
      </c>
      <c r="T2917" s="78"/>
      <c r="U2917" s="81">
        <f t="shared" ca="1" si="438"/>
        <v>385</v>
      </c>
      <c r="V2917" s="82">
        <f t="shared" ca="1" si="434"/>
        <v>230032.61999999936</v>
      </c>
      <c r="W2917" s="50"/>
      <c r="X2917" s="50"/>
      <c r="Y2917" s="50"/>
      <c r="Z2917" s="50"/>
      <c r="AA2917" s="50"/>
      <c r="AG2917" s="50"/>
      <c r="AH2917" s="50"/>
      <c r="AI2917" s="50"/>
      <c r="AJ2917" s="50"/>
      <c r="AK2917" s="50"/>
      <c r="AL2917" s="50"/>
      <c r="AM2917" s="50"/>
      <c r="AN2917" s="50"/>
      <c r="AO2917" s="50"/>
      <c r="AP2917" s="138" t="str">
        <f>IF(NOT($AS2917=$AS2918),ROW(),"")</f>
        <v/>
      </c>
      <c r="AQ2917" s="20" t="str">
        <f>IF(NOT(AS2917=AS2918),AS2918,"")</f>
        <v/>
      </c>
      <c r="AR2917" s="20" t="str">
        <f>INDEX($AB$15:$AM$15,MATCH($AS2917,$AB$11:$AM$11,0))</f>
        <v>in</v>
      </c>
      <c r="AS2917" s="20" t="str">
        <f>LEFT(AT2917,4)</f>
        <v>2011</v>
      </c>
      <c r="AT2917" s="139" t="str">
        <f>LEFT(B2917,6)</f>
        <v>201105</v>
      </c>
    </row>
    <row r="2918" spans="2:46" x14ac:dyDescent="0.25">
      <c r="B2918" s="11">
        <f>'Market Data'!B2904</f>
        <v>20110525</v>
      </c>
      <c r="C2918" s="2">
        <f>'Market Data'!C2904</f>
        <v>7296</v>
      </c>
      <c r="D2918" s="2">
        <f>'Market Data'!D2904</f>
        <v>7425.5</v>
      </c>
      <c r="E2918" s="2">
        <f>'Market Data'!E2904</f>
        <v>7285.5</v>
      </c>
      <c r="F2918" s="12">
        <f>'Market Data'!F2904</f>
        <v>7398.5</v>
      </c>
      <c r="H2918" s="151">
        <f t="shared" si="435"/>
        <v>2900</v>
      </c>
      <c r="I2918" s="244">
        <f ca="1">IF($H2918&lt;($J$6+1),"",PFE(OFFSET($F2918,0,0,-$J$6)))</f>
        <v>1.963835232637889E-2</v>
      </c>
      <c r="J2918" s="19"/>
      <c r="K2918" s="139" t="str">
        <f t="shared" ca="1" si="436"/>
        <v>Long</v>
      </c>
      <c r="L2918" s="243" t="e">
        <f t="shared" ca="1" si="431"/>
        <v>#N/A</v>
      </c>
      <c r="M2918" s="242" t="e">
        <f t="shared" ca="1" si="432"/>
        <v>#N/A</v>
      </c>
      <c r="N2918" s="20"/>
      <c r="O2918" s="74">
        <f t="shared" ca="1" si="437"/>
        <v>1</v>
      </c>
      <c r="P2918" s="75">
        <f t="shared" ca="1" si="429"/>
        <v>0</v>
      </c>
      <c r="Q2918" s="76" t="str">
        <f t="shared" ca="1" si="433"/>
        <v/>
      </c>
      <c r="R2918" s="75"/>
      <c r="S2918" s="77">
        <f t="shared" ca="1" si="430"/>
        <v>1</v>
      </c>
      <c r="T2918" s="78"/>
      <c r="U2918" s="81">
        <f t="shared" ca="1" si="438"/>
        <v>1067.5</v>
      </c>
      <c r="V2918" s="82">
        <f t="shared" ca="1" si="434"/>
        <v>231100.11999999936</v>
      </c>
      <c r="W2918" s="50"/>
      <c r="X2918" s="50"/>
      <c r="Y2918" s="50"/>
      <c r="Z2918" s="50"/>
      <c r="AA2918" s="50"/>
      <c r="AG2918" s="50"/>
      <c r="AH2918" s="50"/>
      <c r="AI2918" s="50"/>
      <c r="AJ2918" s="50"/>
      <c r="AK2918" s="50"/>
      <c r="AL2918" s="50"/>
      <c r="AM2918" s="50"/>
      <c r="AN2918" s="50"/>
      <c r="AO2918" s="50"/>
      <c r="AP2918" s="138" t="str">
        <f>IF(NOT($AS2918=$AS2919),ROW(),"")</f>
        <v/>
      </c>
      <c r="AQ2918" s="20" t="str">
        <f>IF(NOT(AS2918=AS2919),AS2919,"")</f>
        <v/>
      </c>
      <c r="AR2918" s="20" t="str">
        <f>INDEX($AB$15:$AM$15,MATCH($AS2918,$AB$11:$AM$11,0))</f>
        <v>in</v>
      </c>
      <c r="AS2918" s="20" t="str">
        <f>LEFT(AT2918,4)</f>
        <v>2011</v>
      </c>
      <c r="AT2918" s="139" t="str">
        <f>LEFT(B2918,6)</f>
        <v>201105</v>
      </c>
    </row>
    <row r="2919" spans="2:46" x14ac:dyDescent="0.25">
      <c r="B2919" s="11">
        <f>'Market Data'!B2905</f>
        <v>20110526</v>
      </c>
      <c r="C2919" s="2">
        <f>'Market Data'!C2905</f>
        <v>7418.5</v>
      </c>
      <c r="D2919" s="2">
        <f>'Market Data'!D2905</f>
        <v>7439.5</v>
      </c>
      <c r="E2919" s="2">
        <f>'Market Data'!E2905</f>
        <v>7309</v>
      </c>
      <c r="F2919" s="12">
        <f>'Market Data'!F2905</f>
        <v>7336.5</v>
      </c>
      <c r="H2919" s="151">
        <f t="shared" si="435"/>
        <v>2901</v>
      </c>
      <c r="I2919" s="244">
        <f ca="1">IF($H2919&lt;($J$6+1),"",PFE(OFFSET($F2919,0,0,-$J$6)))</f>
        <v>-2.3912489738267994E-2</v>
      </c>
      <c r="J2919" s="19"/>
      <c r="K2919" s="139" t="str">
        <f t="shared" ca="1" si="436"/>
        <v>Short</v>
      </c>
      <c r="L2919" s="243" t="e">
        <f t="shared" ca="1" si="431"/>
        <v>#N/A</v>
      </c>
      <c r="M2919" s="242">
        <f t="shared" ca="1" si="432"/>
        <v>7336.5</v>
      </c>
      <c r="N2919" s="20"/>
      <c r="O2919" s="74">
        <f t="shared" ca="1" si="437"/>
        <v>-1</v>
      </c>
      <c r="P2919" s="75">
        <f t="shared" ca="1" si="429"/>
        <v>-2</v>
      </c>
      <c r="Q2919" s="76" t="str">
        <f t="shared" ca="1" si="433"/>
        <v>Fill</v>
      </c>
      <c r="R2919" s="75"/>
      <c r="S2919" s="77">
        <f t="shared" ca="1" si="430"/>
        <v>1</v>
      </c>
      <c r="T2919" s="78"/>
      <c r="U2919" s="81">
        <f t="shared" ca="1" si="438"/>
        <v>-2170</v>
      </c>
      <c r="V2919" s="82">
        <f t="shared" ca="1" si="434"/>
        <v>228930.11999999936</v>
      </c>
      <c r="W2919" s="50"/>
      <c r="X2919" s="50"/>
      <c r="Y2919" s="50"/>
      <c r="Z2919" s="50"/>
      <c r="AA2919" s="50"/>
      <c r="AG2919" s="50"/>
      <c r="AH2919" s="50"/>
      <c r="AI2919" s="50"/>
      <c r="AJ2919" s="50"/>
      <c r="AK2919" s="50"/>
      <c r="AL2919" s="50"/>
      <c r="AM2919" s="50"/>
      <c r="AN2919" s="50"/>
      <c r="AO2919" s="50"/>
      <c r="AP2919" s="138" t="str">
        <f>IF(NOT($AS2919=$AS2920),ROW(),"")</f>
        <v/>
      </c>
      <c r="AQ2919" s="20" t="str">
        <f>IF(NOT(AS2919=AS2920),AS2920,"")</f>
        <v/>
      </c>
      <c r="AR2919" s="20" t="str">
        <f>INDEX($AB$15:$AM$15,MATCH($AS2919,$AB$11:$AM$11,0))</f>
        <v>in</v>
      </c>
      <c r="AS2919" s="20" t="str">
        <f>LEFT(AT2919,4)</f>
        <v>2011</v>
      </c>
      <c r="AT2919" s="139" t="str">
        <f>LEFT(B2919,6)</f>
        <v>201105</v>
      </c>
    </row>
    <row r="2920" spans="2:46" x14ac:dyDescent="0.25">
      <c r="B2920" s="11">
        <f>'Market Data'!B2906</f>
        <v>20110527</v>
      </c>
      <c r="C2920" s="2">
        <f>'Market Data'!C2906</f>
        <v>7408</v>
      </c>
      <c r="D2920" s="2">
        <f>'Market Data'!D2906</f>
        <v>7429</v>
      </c>
      <c r="E2920" s="2">
        <f>'Market Data'!E2906</f>
        <v>7335.5</v>
      </c>
      <c r="F2920" s="12">
        <f>'Market Data'!F2906</f>
        <v>7387</v>
      </c>
      <c r="H2920" s="151">
        <f t="shared" si="435"/>
        <v>2902</v>
      </c>
      <c r="I2920" s="244">
        <f ca="1">IF($H2920&lt;($J$6+1),"",PFE(OFFSET($F2920,0,0,-$J$6)))</f>
        <v>1.9792671636521639E-2</v>
      </c>
      <c r="J2920" s="19"/>
      <c r="K2920" s="139" t="str">
        <f t="shared" ca="1" si="436"/>
        <v>Long</v>
      </c>
      <c r="L2920" s="243">
        <f t="shared" ca="1" si="431"/>
        <v>7387</v>
      </c>
      <c r="M2920" s="242" t="e">
        <f t="shared" ca="1" si="432"/>
        <v>#N/A</v>
      </c>
      <c r="N2920" s="20"/>
      <c r="O2920" s="74">
        <f t="shared" ca="1" si="437"/>
        <v>1</v>
      </c>
      <c r="P2920" s="75">
        <f t="shared" ca="1" si="429"/>
        <v>2</v>
      </c>
      <c r="Q2920" s="76" t="str">
        <f t="shared" ca="1" si="433"/>
        <v>Fill</v>
      </c>
      <c r="R2920" s="75"/>
      <c r="S2920" s="77">
        <f t="shared" ca="1" si="430"/>
        <v>-1</v>
      </c>
      <c r="T2920" s="78"/>
      <c r="U2920" s="81">
        <f t="shared" ca="1" si="438"/>
        <v>3055.58</v>
      </c>
      <c r="V2920" s="82">
        <f t="shared" ca="1" si="434"/>
        <v>231985.69999999934</v>
      </c>
      <c r="W2920" s="50"/>
      <c r="X2920" s="50"/>
      <c r="Y2920" s="50"/>
      <c r="Z2920" s="50"/>
      <c r="AA2920" s="50"/>
      <c r="AG2920" s="50"/>
      <c r="AH2920" s="50"/>
      <c r="AI2920" s="50"/>
      <c r="AJ2920" s="50"/>
      <c r="AK2920" s="50"/>
      <c r="AL2920" s="50"/>
      <c r="AM2920" s="50"/>
      <c r="AN2920" s="50"/>
      <c r="AO2920" s="50"/>
      <c r="AP2920" s="138" t="str">
        <f>IF(NOT($AS2920=$AS2921),ROW(),"")</f>
        <v/>
      </c>
      <c r="AQ2920" s="20" t="str">
        <f>IF(NOT(AS2920=AS2921),AS2921,"")</f>
        <v/>
      </c>
      <c r="AR2920" s="20" t="str">
        <f>INDEX($AB$15:$AM$15,MATCH($AS2920,$AB$11:$AM$11,0))</f>
        <v>in</v>
      </c>
      <c r="AS2920" s="20" t="str">
        <f>LEFT(AT2920,4)</f>
        <v>2011</v>
      </c>
      <c r="AT2920" s="139" t="str">
        <f>LEFT(B2920,6)</f>
        <v>201105</v>
      </c>
    </row>
    <row r="2921" spans="2:46" x14ac:dyDescent="0.25">
      <c r="B2921" s="11">
        <f>'Market Data'!B2907</f>
        <v>20110530</v>
      </c>
      <c r="C2921" s="2">
        <f>'Market Data'!C2907</f>
        <v>7371.5</v>
      </c>
      <c r="D2921" s="2">
        <f>'Market Data'!D2907</f>
        <v>7427</v>
      </c>
      <c r="E2921" s="2">
        <f>'Market Data'!E2907</f>
        <v>7361</v>
      </c>
      <c r="F2921" s="12">
        <f>'Market Data'!F2907</f>
        <v>7385</v>
      </c>
      <c r="H2921" s="151">
        <f t="shared" si="435"/>
        <v>2903</v>
      </c>
      <c r="I2921" s="244">
        <f ca="1">IF($H2921&lt;($J$6+1),"",PFE(OFFSET($F2921,0,0,-$J$6)))</f>
        <v>2.1499593293239791E-2</v>
      </c>
      <c r="J2921" s="19"/>
      <c r="K2921" s="139" t="str">
        <f t="shared" ca="1" si="436"/>
        <v>Long</v>
      </c>
      <c r="L2921" s="243" t="e">
        <f t="shared" ca="1" si="431"/>
        <v>#N/A</v>
      </c>
      <c r="M2921" s="242" t="e">
        <f t="shared" ca="1" si="432"/>
        <v>#N/A</v>
      </c>
      <c r="N2921" s="20"/>
      <c r="O2921" s="74">
        <f t="shared" ca="1" si="437"/>
        <v>1</v>
      </c>
      <c r="P2921" s="75">
        <f t="shared" ca="1" si="429"/>
        <v>0</v>
      </c>
      <c r="Q2921" s="76" t="str">
        <f t="shared" ca="1" si="433"/>
        <v/>
      </c>
      <c r="R2921" s="75"/>
      <c r="S2921" s="77">
        <f t="shared" ca="1" si="430"/>
        <v>1</v>
      </c>
      <c r="T2921" s="78"/>
      <c r="U2921" s="81">
        <f t="shared" ca="1" si="438"/>
        <v>833.08</v>
      </c>
      <c r="V2921" s="82">
        <f t="shared" ca="1" si="434"/>
        <v>232818.77999999933</v>
      </c>
      <c r="W2921" s="50"/>
      <c r="X2921" s="50"/>
      <c r="Y2921" s="50"/>
      <c r="Z2921" s="50"/>
      <c r="AA2921" s="50"/>
      <c r="AG2921" s="50"/>
      <c r="AH2921" s="50"/>
      <c r="AI2921" s="50"/>
      <c r="AJ2921" s="50"/>
      <c r="AK2921" s="50"/>
      <c r="AL2921" s="50"/>
      <c r="AM2921" s="50"/>
      <c r="AN2921" s="50"/>
      <c r="AO2921" s="50"/>
      <c r="AP2921" s="138" t="str">
        <f>IF(NOT($AS2921=$AS2922),ROW(),"")</f>
        <v/>
      </c>
      <c r="AQ2921" s="20" t="str">
        <f>IF(NOT(AS2921=AS2922),AS2922,"")</f>
        <v/>
      </c>
      <c r="AR2921" s="20" t="str">
        <f>INDEX($AB$15:$AM$15,MATCH($AS2921,$AB$11:$AM$11,0))</f>
        <v>in</v>
      </c>
      <c r="AS2921" s="20" t="str">
        <f>LEFT(AT2921,4)</f>
        <v>2011</v>
      </c>
      <c r="AT2921" s="139" t="str">
        <f>LEFT(B2921,6)</f>
        <v>201105</v>
      </c>
    </row>
    <row r="2922" spans="2:46" x14ac:dyDescent="0.25">
      <c r="B2922" s="11">
        <f>'Market Data'!B2908</f>
        <v>20110531</v>
      </c>
      <c r="C2922" s="2">
        <f>'Market Data'!C2908</f>
        <v>7449.5</v>
      </c>
      <c r="D2922" s="2">
        <f>'Market Data'!D2908</f>
        <v>7555.5</v>
      </c>
      <c r="E2922" s="2">
        <f>'Market Data'!E2908</f>
        <v>7440</v>
      </c>
      <c r="F2922" s="12">
        <f>'Market Data'!F2908</f>
        <v>7514</v>
      </c>
      <c r="H2922" s="151">
        <f t="shared" si="435"/>
        <v>2904</v>
      </c>
      <c r="I2922" s="244">
        <f ca="1">IF($H2922&lt;($J$6+1),"",PFE(OFFSET($F2922,0,0,-$J$6)))</f>
        <v>2.680603973234191E-2</v>
      </c>
      <c r="J2922" s="19"/>
      <c r="K2922" s="139" t="str">
        <f t="shared" ca="1" si="436"/>
        <v>Long</v>
      </c>
      <c r="L2922" s="243" t="e">
        <f t="shared" ca="1" si="431"/>
        <v>#N/A</v>
      </c>
      <c r="M2922" s="242" t="e">
        <f t="shared" ca="1" si="432"/>
        <v>#N/A</v>
      </c>
      <c r="N2922" s="20"/>
      <c r="O2922" s="74">
        <f t="shared" ca="1" si="437"/>
        <v>1</v>
      </c>
      <c r="P2922" s="75">
        <f t="shared" ca="1" si="429"/>
        <v>0</v>
      </c>
      <c r="Q2922" s="76" t="str">
        <f t="shared" ca="1" si="433"/>
        <v/>
      </c>
      <c r="R2922" s="75"/>
      <c r="S2922" s="77">
        <f t="shared" ca="1" si="430"/>
        <v>1</v>
      </c>
      <c r="T2922" s="78"/>
      <c r="U2922" s="81">
        <f t="shared" ca="1" si="438"/>
        <v>4515</v>
      </c>
      <c r="V2922" s="82">
        <f t="shared" ca="1" si="434"/>
        <v>237333.77999999933</v>
      </c>
      <c r="W2922" s="50"/>
      <c r="X2922" s="50"/>
      <c r="Y2922" s="50"/>
      <c r="Z2922" s="50"/>
      <c r="AA2922" s="50"/>
      <c r="AG2922" s="50"/>
      <c r="AH2922" s="50"/>
      <c r="AI2922" s="50"/>
      <c r="AJ2922" s="50"/>
      <c r="AK2922" s="50"/>
      <c r="AL2922" s="50"/>
      <c r="AM2922" s="50"/>
      <c r="AN2922" s="50"/>
      <c r="AO2922" s="50"/>
      <c r="AP2922" s="138" t="str">
        <f>IF(NOT($AS2922=$AS2923),ROW(),"")</f>
        <v/>
      </c>
      <c r="AQ2922" s="20" t="str">
        <f>IF(NOT(AS2922=AS2923),AS2923,"")</f>
        <v/>
      </c>
      <c r="AR2922" s="20" t="str">
        <f>INDEX($AB$15:$AM$15,MATCH($AS2922,$AB$11:$AM$11,0))</f>
        <v>in</v>
      </c>
      <c r="AS2922" s="20" t="str">
        <f>LEFT(AT2922,4)</f>
        <v>2011</v>
      </c>
      <c r="AT2922" s="139" t="str">
        <f>LEFT(B2922,6)</f>
        <v>201105</v>
      </c>
    </row>
    <row r="2923" spans="2:46" x14ac:dyDescent="0.25">
      <c r="B2923" s="11">
        <f>'Market Data'!B2909</f>
        <v>20110601</v>
      </c>
      <c r="C2923" s="2">
        <f>'Market Data'!C2909</f>
        <v>7563</v>
      </c>
      <c r="D2923" s="2">
        <f>'Market Data'!D2909</f>
        <v>7565.5</v>
      </c>
      <c r="E2923" s="2">
        <f>'Market Data'!E2909</f>
        <v>7349</v>
      </c>
      <c r="F2923" s="12">
        <f>'Market Data'!F2909</f>
        <v>7444.5</v>
      </c>
      <c r="H2923" s="151">
        <f t="shared" si="435"/>
        <v>2905</v>
      </c>
      <c r="I2923" s="244">
        <f ca="1">IF($H2923&lt;($J$6+1),"",PFE(OFFSET($F2923,0,0,-$J$6)))</f>
        <v>1.8571336584360075E-2</v>
      </c>
      <c r="J2923" s="19"/>
      <c r="K2923" s="139" t="str">
        <f t="shared" ca="1" si="436"/>
        <v>Long</v>
      </c>
      <c r="L2923" s="243" t="e">
        <f t="shared" ca="1" si="431"/>
        <v>#N/A</v>
      </c>
      <c r="M2923" s="242" t="e">
        <f t="shared" ca="1" si="432"/>
        <v>#N/A</v>
      </c>
      <c r="N2923" s="20"/>
      <c r="O2923" s="74">
        <f t="shared" ca="1" si="437"/>
        <v>1</v>
      </c>
      <c r="P2923" s="75">
        <f t="shared" ca="1" si="429"/>
        <v>0</v>
      </c>
      <c r="Q2923" s="76" t="str">
        <f t="shared" ca="1" si="433"/>
        <v/>
      </c>
      <c r="R2923" s="75"/>
      <c r="S2923" s="77">
        <f t="shared" ca="1" si="430"/>
        <v>1</v>
      </c>
      <c r="T2923" s="78"/>
      <c r="U2923" s="81">
        <f t="shared" ca="1" si="438"/>
        <v>-2432.5</v>
      </c>
      <c r="V2923" s="82">
        <f t="shared" ca="1" si="434"/>
        <v>234901.27999999933</v>
      </c>
      <c r="W2923" s="50"/>
      <c r="X2923" s="50"/>
      <c r="Y2923" s="50"/>
      <c r="Z2923" s="50"/>
      <c r="AA2923" s="50"/>
      <c r="AG2923" s="50"/>
      <c r="AH2923" s="50"/>
      <c r="AI2923" s="50"/>
      <c r="AJ2923" s="50"/>
      <c r="AK2923" s="50"/>
      <c r="AL2923" s="50"/>
      <c r="AM2923" s="50"/>
      <c r="AN2923" s="50"/>
      <c r="AO2923" s="50"/>
      <c r="AP2923" s="138" t="str">
        <f>IF(NOT($AS2923=$AS2924),ROW(),"")</f>
        <v/>
      </c>
      <c r="AQ2923" s="20" t="str">
        <f>IF(NOT(AS2923=AS2924),AS2924,"")</f>
        <v/>
      </c>
      <c r="AR2923" s="20" t="str">
        <f>INDEX($AB$15:$AM$15,MATCH($AS2923,$AB$11:$AM$11,0))</f>
        <v>in</v>
      </c>
      <c r="AS2923" s="20" t="str">
        <f>LEFT(AT2923,4)</f>
        <v>2011</v>
      </c>
      <c r="AT2923" s="139" t="str">
        <f>LEFT(B2923,6)</f>
        <v>201106</v>
      </c>
    </row>
    <row r="2924" spans="2:46" x14ac:dyDescent="0.25">
      <c r="B2924" s="11">
        <f>'Market Data'!B2910</f>
        <v>20110602</v>
      </c>
      <c r="C2924" s="2">
        <f>'Market Data'!C2910</f>
        <v>7363</v>
      </c>
      <c r="D2924" s="2">
        <f>'Market Data'!D2910</f>
        <v>7379</v>
      </c>
      <c r="E2924" s="2">
        <f>'Market Data'!E2910</f>
        <v>7287.5</v>
      </c>
      <c r="F2924" s="12">
        <f>'Market Data'!F2910</f>
        <v>7306</v>
      </c>
      <c r="H2924" s="151">
        <f t="shared" si="435"/>
        <v>2906</v>
      </c>
      <c r="I2924" s="244">
        <f ca="1">IF($H2924&lt;($J$6+1),"",PFE(OFFSET($F2924,0,0,-$J$6)))</f>
        <v>-3.2096021214740637E-2</v>
      </c>
      <c r="J2924" s="19"/>
      <c r="K2924" s="139" t="str">
        <f t="shared" ca="1" si="436"/>
        <v>Short</v>
      </c>
      <c r="L2924" s="243" t="e">
        <f t="shared" ca="1" si="431"/>
        <v>#N/A</v>
      </c>
      <c r="M2924" s="242">
        <f t="shared" ca="1" si="432"/>
        <v>7306</v>
      </c>
      <c r="N2924" s="20"/>
      <c r="O2924" s="74">
        <f t="shared" ca="1" si="437"/>
        <v>-1</v>
      </c>
      <c r="P2924" s="75">
        <f t="shared" ca="1" si="429"/>
        <v>-2</v>
      </c>
      <c r="Q2924" s="76" t="str">
        <f t="shared" ca="1" si="433"/>
        <v>Fill</v>
      </c>
      <c r="R2924" s="75"/>
      <c r="S2924" s="77">
        <f t="shared" ca="1" si="430"/>
        <v>1</v>
      </c>
      <c r="T2924" s="78"/>
      <c r="U2924" s="81">
        <f t="shared" ca="1" si="438"/>
        <v>-4847.5</v>
      </c>
      <c r="V2924" s="82">
        <f t="shared" ca="1" si="434"/>
        <v>230053.77999999933</v>
      </c>
      <c r="W2924" s="50"/>
      <c r="X2924" s="50"/>
      <c r="Y2924" s="50"/>
      <c r="Z2924" s="50"/>
      <c r="AA2924" s="50"/>
      <c r="AG2924" s="50"/>
      <c r="AH2924" s="50"/>
      <c r="AI2924" s="50"/>
      <c r="AJ2924" s="50"/>
      <c r="AK2924" s="50"/>
      <c r="AL2924" s="50"/>
      <c r="AM2924" s="50"/>
      <c r="AN2924" s="50"/>
      <c r="AO2924" s="50"/>
      <c r="AP2924" s="138" t="str">
        <f>IF(NOT($AS2924=$AS2925),ROW(),"")</f>
        <v/>
      </c>
      <c r="AQ2924" s="20" t="str">
        <f>IF(NOT(AS2924=AS2925),AS2925,"")</f>
        <v/>
      </c>
      <c r="AR2924" s="20" t="str">
        <f>INDEX($AB$15:$AM$15,MATCH($AS2924,$AB$11:$AM$11,0))</f>
        <v>in</v>
      </c>
      <c r="AS2924" s="20" t="str">
        <f>LEFT(AT2924,4)</f>
        <v>2011</v>
      </c>
      <c r="AT2924" s="139" t="str">
        <f>LEFT(B2924,6)</f>
        <v>201106</v>
      </c>
    </row>
    <row r="2925" spans="2:46" x14ac:dyDescent="0.25">
      <c r="B2925" s="11">
        <f>'Market Data'!B2911</f>
        <v>20110603</v>
      </c>
      <c r="C2925" s="2">
        <f>'Market Data'!C2911</f>
        <v>7318</v>
      </c>
      <c r="D2925" s="2">
        <f>'Market Data'!D2911</f>
        <v>7366.5</v>
      </c>
      <c r="E2925" s="2">
        <f>'Market Data'!E2911</f>
        <v>7241</v>
      </c>
      <c r="F2925" s="12">
        <f>'Market Data'!F2911</f>
        <v>7321</v>
      </c>
      <c r="H2925" s="151">
        <f t="shared" si="435"/>
        <v>2907</v>
      </c>
      <c r="I2925" s="244">
        <f ca="1">IF($H2925&lt;($J$6+1),"",PFE(OFFSET($F2925,0,0,-$J$6)))</f>
        <v>-3.4059494795324156E-2</v>
      </c>
      <c r="J2925" s="19"/>
      <c r="K2925" s="139" t="str">
        <f t="shared" ca="1" si="436"/>
        <v>Short</v>
      </c>
      <c r="L2925" s="243" t="e">
        <f t="shared" ca="1" si="431"/>
        <v>#N/A</v>
      </c>
      <c r="M2925" s="242" t="e">
        <f t="shared" ca="1" si="432"/>
        <v>#N/A</v>
      </c>
      <c r="N2925" s="20"/>
      <c r="O2925" s="74">
        <f t="shared" ca="1" si="437"/>
        <v>-1</v>
      </c>
      <c r="P2925" s="75">
        <f t="shared" ca="1" si="429"/>
        <v>0</v>
      </c>
      <c r="Q2925" s="76" t="str">
        <f t="shared" ca="1" si="433"/>
        <v/>
      </c>
      <c r="R2925" s="75"/>
      <c r="S2925" s="77">
        <f t="shared" ca="1" si="430"/>
        <v>-1</v>
      </c>
      <c r="T2925" s="78"/>
      <c r="U2925" s="81">
        <f t="shared" ca="1" si="438"/>
        <v>133.08000000000001</v>
      </c>
      <c r="V2925" s="82">
        <f t="shared" ca="1" si="434"/>
        <v>230186.85999999932</v>
      </c>
      <c r="W2925" s="50"/>
      <c r="X2925" s="50"/>
      <c r="Y2925" s="50"/>
      <c r="Z2925" s="50"/>
      <c r="AA2925" s="50"/>
      <c r="AG2925" s="50"/>
      <c r="AH2925" s="50"/>
      <c r="AI2925" s="50"/>
      <c r="AJ2925" s="50"/>
      <c r="AK2925" s="50"/>
      <c r="AL2925" s="50"/>
      <c r="AM2925" s="50"/>
      <c r="AN2925" s="50"/>
      <c r="AO2925" s="50"/>
      <c r="AP2925" s="138" t="str">
        <f>IF(NOT($AS2925=$AS2926),ROW(),"")</f>
        <v/>
      </c>
      <c r="AQ2925" s="20" t="str">
        <f>IF(NOT(AS2925=AS2926),AS2926,"")</f>
        <v/>
      </c>
      <c r="AR2925" s="20" t="str">
        <f>INDEX($AB$15:$AM$15,MATCH($AS2925,$AB$11:$AM$11,0))</f>
        <v>in</v>
      </c>
      <c r="AS2925" s="20" t="str">
        <f>LEFT(AT2925,4)</f>
        <v>2011</v>
      </c>
      <c r="AT2925" s="139" t="str">
        <f>LEFT(B2925,6)</f>
        <v>201106</v>
      </c>
    </row>
    <row r="2926" spans="2:46" x14ac:dyDescent="0.25">
      <c r="B2926" s="11">
        <f>'Market Data'!B2912</f>
        <v>20110606</v>
      </c>
      <c r="C2926" s="2">
        <f>'Market Data'!C2912</f>
        <v>7318</v>
      </c>
      <c r="D2926" s="2">
        <f>'Market Data'!D2912</f>
        <v>7346.5</v>
      </c>
      <c r="E2926" s="2">
        <f>'Market Data'!E2912</f>
        <v>7260</v>
      </c>
      <c r="F2926" s="12">
        <f>'Market Data'!F2912</f>
        <v>7311.5</v>
      </c>
      <c r="H2926" s="151">
        <f t="shared" si="435"/>
        <v>2908</v>
      </c>
      <c r="I2926" s="244">
        <f ca="1">IF($H2926&lt;($J$6+1),"",PFE(OFFSET($F2926,0,0,-$J$6)))</f>
        <v>-5.0084435950890009E-2</v>
      </c>
      <c r="J2926" s="19"/>
      <c r="K2926" s="139" t="str">
        <f t="shared" ca="1" si="436"/>
        <v>Short</v>
      </c>
      <c r="L2926" s="243" t="e">
        <f t="shared" ca="1" si="431"/>
        <v>#N/A</v>
      </c>
      <c r="M2926" s="242" t="e">
        <f t="shared" ca="1" si="432"/>
        <v>#N/A</v>
      </c>
      <c r="N2926" s="20"/>
      <c r="O2926" s="74">
        <f t="shared" ca="1" si="437"/>
        <v>-1</v>
      </c>
      <c r="P2926" s="75">
        <f t="shared" ca="1" si="429"/>
        <v>0</v>
      </c>
      <c r="Q2926" s="76" t="str">
        <f t="shared" ca="1" si="433"/>
        <v/>
      </c>
      <c r="R2926" s="75"/>
      <c r="S2926" s="77">
        <f t="shared" ca="1" si="430"/>
        <v>-1</v>
      </c>
      <c r="T2926" s="78"/>
      <c r="U2926" s="81">
        <f t="shared" ca="1" si="438"/>
        <v>332.5</v>
      </c>
      <c r="V2926" s="82">
        <f t="shared" ca="1" si="434"/>
        <v>230519.35999999932</v>
      </c>
      <c r="W2926" s="50"/>
      <c r="X2926" s="50"/>
      <c r="Y2926" s="50"/>
      <c r="Z2926" s="50"/>
      <c r="AA2926" s="50"/>
      <c r="AG2926" s="50"/>
      <c r="AH2926" s="50"/>
      <c r="AI2926" s="50"/>
      <c r="AJ2926" s="50"/>
      <c r="AK2926" s="50"/>
      <c r="AL2926" s="50"/>
      <c r="AM2926" s="50"/>
      <c r="AN2926" s="50"/>
      <c r="AO2926" s="50"/>
      <c r="AP2926" s="138" t="str">
        <f>IF(NOT($AS2926=$AS2927),ROW(),"")</f>
        <v/>
      </c>
      <c r="AQ2926" s="20" t="str">
        <f>IF(NOT(AS2926=AS2927),AS2927,"")</f>
        <v/>
      </c>
      <c r="AR2926" s="20" t="str">
        <f>INDEX($AB$15:$AM$15,MATCH($AS2926,$AB$11:$AM$11,0))</f>
        <v>in</v>
      </c>
      <c r="AS2926" s="20" t="str">
        <f>LEFT(AT2926,4)</f>
        <v>2011</v>
      </c>
      <c r="AT2926" s="139" t="str">
        <f>LEFT(B2926,6)</f>
        <v>201106</v>
      </c>
    </row>
    <row r="2927" spans="2:46" x14ac:dyDescent="0.25">
      <c r="B2927" s="11">
        <f>'Market Data'!B2913</f>
        <v>20110607</v>
      </c>
      <c r="C2927" s="2">
        <f>'Market Data'!C2913</f>
        <v>7284</v>
      </c>
      <c r="D2927" s="2">
        <f>'Market Data'!D2913</f>
        <v>7370</v>
      </c>
      <c r="E2927" s="2">
        <f>'Market Data'!E2913</f>
        <v>7284</v>
      </c>
      <c r="F2927" s="12">
        <f>'Market Data'!F2913</f>
        <v>7328</v>
      </c>
      <c r="H2927" s="151">
        <f t="shared" si="435"/>
        <v>2909</v>
      </c>
      <c r="I2927" s="244">
        <f ca="1">IF($H2927&lt;($J$6+1),"",PFE(OFFSET($F2927,0,0,-$J$6)))</f>
        <v>-5.3295013525875921E-2</v>
      </c>
      <c r="J2927" s="19"/>
      <c r="K2927" s="139" t="str">
        <f t="shared" ca="1" si="436"/>
        <v>Short</v>
      </c>
      <c r="L2927" s="243" t="e">
        <f t="shared" ca="1" si="431"/>
        <v>#N/A</v>
      </c>
      <c r="M2927" s="242" t="e">
        <f t="shared" ca="1" si="432"/>
        <v>#N/A</v>
      </c>
      <c r="N2927" s="20"/>
      <c r="O2927" s="74">
        <f t="shared" ca="1" si="437"/>
        <v>-1</v>
      </c>
      <c r="P2927" s="75">
        <f t="shared" ca="1" si="429"/>
        <v>0</v>
      </c>
      <c r="Q2927" s="76" t="str">
        <f t="shared" ca="1" si="433"/>
        <v/>
      </c>
      <c r="R2927" s="75"/>
      <c r="S2927" s="77">
        <f t="shared" ca="1" si="430"/>
        <v>-1</v>
      </c>
      <c r="T2927" s="78"/>
      <c r="U2927" s="81">
        <f t="shared" ca="1" si="438"/>
        <v>-577.5</v>
      </c>
      <c r="V2927" s="82">
        <f t="shared" ca="1" si="434"/>
        <v>229941.85999999932</v>
      </c>
      <c r="W2927" s="50"/>
      <c r="X2927" s="50"/>
      <c r="Y2927" s="50"/>
      <c r="Z2927" s="50"/>
      <c r="AA2927" s="50"/>
      <c r="AG2927" s="50"/>
      <c r="AH2927" s="50"/>
      <c r="AI2927" s="50"/>
      <c r="AJ2927" s="50"/>
      <c r="AK2927" s="50"/>
      <c r="AL2927" s="50"/>
      <c r="AM2927" s="50"/>
      <c r="AN2927" s="50"/>
      <c r="AO2927" s="50"/>
      <c r="AP2927" s="138" t="str">
        <f>IF(NOT($AS2927=$AS2928),ROW(),"")</f>
        <v/>
      </c>
      <c r="AQ2927" s="20" t="str">
        <f>IF(NOT(AS2927=AS2928),AS2928,"")</f>
        <v/>
      </c>
      <c r="AR2927" s="20" t="str">
        <f>INDEX($AB$15:$AM$15,MATCH($AS2927,$AB$11:$AM$11,0))</f>
        <v>in</v>
      </c>
      <c r="AS2927" s="20" t="str">
        <f>LEFT(AT2927,4)</f>
        <v>2011</v>
      </c>
      <c r="AT2927" s="139" t="str">
        <f>LEFT(B2927,6)</f>
        <v>201106</v>
      </c>
    </row>
    <row r="2928" spans="2:46" x14ac:dyDescent="0.25">
      <c r="B2928" s="11">
        <f>'Market Data'!B2914</f>
        <v>20110608</v>
      </c>
      <c r="C2928" s="2">
        <f>'Market Data'!C2914</f>
        <v>7278</v>
      </c>
      <c r="D2928" s="2">
        <f>'Market Data'!D2914</f>
        <v>7310</v>
      </c>
      <c r="E2928" s="2">
        <f>'Market Data'!E2914</f>
        <v>7210.5</v>
      </c>
      <c r="F2928" s="12">
        <f>'Market Data'!F2914</f>
        <v>7275</v>
      </c>
      <c r="H2928" s="151">
        <f t="shared" si="435"/>
        <v>2910</v>
      </c>
      <c r="I2928" s="244">
        <f ca="1">IF($H2928&lt;($J$6+1),"",PFE(OFFSET($F2928,0,0,-$J$6)))</f>
        <v>-6.4045676479366362E-2</v>
      </c>
      <c r="J2928" s="19"/>
      <c r="K2928" s="139" t="str">
        <f t="shared" ca="1" si="436"/>
        <v>Short</v>
      </c>
      <c r="L2928" s="243" t="e">
        <f t="shared" ca="1" si="431"/>
        <v>#N/A</v>
      </c>
      <c r="M2928" s="242" t="e">
        <f t="shared" ca="1" si="432"/>
        <v>#N/A</v>
      </c>
      <c r="N2928" s="20"/>
      <c r="O2928" s="74">
        <f t="shared" ca="1" si="437"/>
        <v>-1</v>
      </c>
      <c r="P2928" s="75">
        <f t="shared" ca="1" si="429"/>
        <v>0</v>
      </c>
      <c r="Q2928" s="76" t="str">
        <f t="shared" ca="1" si="433"/>
        <v/>
      </c>
      <c r="R2928" s="75"/>
      <c r="S2928" s="77">
        <f t="shared" ca="1" si="430"/>
        <v>-1</v>
      </c>
      <c r="T2928" s="78"/>
      <c r="U2928" s="81">
        <f t="shared" ca="1" si="438"/>
        <v>1855</v>
      </c>
      <c r="V2928" s="82">
        <f t="shared" ca="1" si="434"/>
        <v>231796.85999999932</v>
      </c>
      <c r="W2928" s="50"/>
      <c r="X2928" s="50"/>
      <c r="Y2928" s="50"/>
      <c r="Z2928" s="50"/>
      <c r="AA2928" s="50"/>
      <c r="AG2928" s="50"/>
      <c r="AH2928" s="50"/>
      <c r="AI2928" s="50"/>
      <c r="AJ2928" s="50"/>
      <c r="AK2928" s="50"/>
      <c r="AL2928" s="50"/>
      <c r="AM2928" s="50"/>
      <c r="AN2928" s="50"/>
      <c r="AO2928" s="50"/>
      <c r="AP2928" s="138" t="str">
        <f>IF(NOT($AS2928=$AS2929),ROW(),"")</f>
        <v/>
      </c>
      <c r="AQ2928" s="20" t="str">
        <f>IF(NOT(AS2928=AS2929),AS2929,"")</f>
        <v/>
      </c>
      <c r="AR2928" s="20" t="str">
        <f>INDEX($AB$15:$AM$15,MATCH($AS2928,$AB$11:$AM$11,0))</f>
        <v>in</v>
      </c>
      <c r="AS2928" s="20" t="str">
        <f>LEFT(AT2928,4)</f>
        <v>2011</v>
      </c>
      <c r="AT2928" s="139" t="str">
        <f>LEFT(B2928,6)</f>
        <v>201106</v>
      </c>
    </row>
    <row r="2929" spans="2:46" x14ac:dyDescent="0.25">
      <c r="B2929" s="11">
        <f>'Market Data'!B2915</f>
        <v>20110609</v>
      </c>
      <c r="C2929" s="2">
        <f>'Market Data'!C2915</f>
        <v>7268</v>
      </c>
      <c r="D2929" s="2">
        <f>'Market Data'!D2915</f>
        <v>7410.5</v>
      </c>
      <c r="E2929" s="2">
        <f>'Market Data'!E2915</f>
        <v>7253.5</v>
      </c>
      <c r="F2929" s="12">
        <f>'Market Data'!F2915</f>
        <v>7374.5</v>
      </c>
      <c r="H2929" s="151">
        <f t="shared" si="435"/>
        <v>2911</v>
      </c>
      <c r="I2929" s="244">
        <f ca="1">IF($H2929&lt;($J$6+1),"",PFE(OFFSET($F2929,0,0,-$J$6)))</f>
        <v>-4.7105981981473331E-2</v>
      </c>
      <c r="J2929" s="19"/>
      <c r="K2929" s="139" t="str">
        <f t="shared" ca="1" si="436"/>
        <v>Short</v>
      </c>
      <c r="L2929" s="243" t="e">
        <f t="shared" ca="1" si="431"/>
        <v>#N/A</v>
      </c>
      <c r="M2929" s="242" t="e">
        <f t="shared" ca="1" si="432"/>
        <v>#N/A</v>
      </c>
      <c r="N2929" s="20"/>
      <c r="O2929" s="74">
        <f t="shared" ca="1" si="437"/>
        <v>-1</v>
      </c>
      <c r="P2929" s="75">
        <f t="shared" ca="1" si="429"/>
        <v>0</v>
      </c>
      <c r="Q2929" s="76" t="str">
        <f t="shared" ca="1" si="433"/>
        <v/>
      </c>
      <c r="R2929" s="75"/>
      <c r="S2929" s="77">
        <f t="shared" ca="1" si="430"/>
        <v>-1</v>
      </c>
      <c r="T2929" s="78"/>
      <c r="U2929" s="81">
        <f t="shared" ca="1" si="438"/>
        <v>-3482.5</v>
      </c>
      <c r="V2929" s="82">
        <f t="shared" ca="1" si="434"/>
        <v>228314.35999999932</v>
      </c>
      <c r="W2929" s="50"/>
      <c r="X2929" s="50"/>
      <c r="Y2929" s="50"/>
      <c r="Z2929" s="50"/>
      <c r="AA2929" s="50"/>
      <c r="AG2929" s="50"/>
      <c r="AH2929" s="50"/>
      <c r="AI2929" s="50"/>
      <c r="AJ2929" s="50"/>
      <c r="AK2929" s="50"/>
      <c r="AL2929" s="50"/>
      <c r="AM2929" s="50"/>
      <c r="AN2929" s="50"/>
      <c r="AO2929" s="50"/>
      <c r="AP2929" s="138" t="str">
        <f>IF(NOT($AS2929=$AS2930),ROW(),"")</f>
        <v/>
      </c>
      <c r="AQ2929" s="20" t="str">
        <f>IF(NOT(AS2929=AS2930),AS2930,"")</f>
        <v/>
      </c>
      <c r="AR2929" s="20" t="str">
        <f>INDEX($AB$15:$AM$15,MATCH($AS2929,$AB$11:$AM$11,0))</f>
        <v>in</v>
      </c>
      <c r="AS2929" s="20" t="str">
        <f>LEFT(AT2929,4)</f>
        <v>2011</v>
      </c>
      <c r="AT2929" s="139" t="str">
        <f>LEFT(B2929,6)</f>
        <v>201106</v>
      </c>
    </row>
    <row r="2930" spans="2:46" x14ac:dyDescent="0.25">
      <c r="B2930" s="11">
        <f>'Market Data'!B2916</f>
        <v>20110610</v>
      </c>
      <c r="C2930" s="2">
        <f>'Market Data'!C2916</f>
        <v>7365</v>
      </c>
      <c r="D2930" s="2">
        <f>'Market Data'!D2916</f>
        <v>7403</v>
      </c>
      <c r="E2930" s="2">
        <f>'Market Data'!E2916</f>
        <v>7264</v>
      </c>
      <c r="F2930" s="12">
        <f>'Market Data'!F2916</f>
        <v>7292</v>
      </c>
      <c r="H2930" s="151">
        <f t="shared" si="435"/>
        <v>2912</v>
      </c>
      <c r="I2930" s="244">
        <f ca="1">IF($H2930&lt;($J$6+1),"",PFE(OFFSET($F2930,0,0,-$J$6)))</f>
        <v>-7.1957775202350763E-2</v>
      </c>
      <c r="J2930" s="19"/>
      <c r="K2930" s="139" t="str">
        <f t="shared" ca="1" si="436"/>
        <v>Short</v>
      </c>
      <c r="L2930" s="243" t="e">
        <f t="shared" ca="1" si="431"/>
        <v>#N/A</v>
      </c>
      <c r="M2930" s="242" t="e">
        <f t="shared" ca="1" si="432"/>
        <v>#N/A</v>
      </c>
      <c r="N2930" s="20"/>
      <c r="O2930" s="74">
        <f t="shared" ca="1" si="437"/>
        <v>-1</v>
      </c>
      <c r="P2930" s="75">
        <f t="shared" ca="1" si="429"/>
        <v>0</v>
      </c>
      <c r="Q2930" s="76" t="str">
        <f t="shared" ca="1" si="433"/>
        <v/>
      </c>
      <c r="R2930" s="75"/>
      <c r="S2930" s="77">
        <f t="shared" ca="1" si="430"/>
        <v>-1</v>
      </c>
      <c r="T2930" s="78"/>
      <c r="U2930" s="81">
        <f t="shared" ca="1" si="438"/>
        <v>2887.5</v>
      </c>
      <c r="V2930" s="82">
        <f t="shared" ca="1" si="434"/>
        <v>231201.85999999932</v>
      </c>
      <c r="W2930" s="50"/>
      <c r="X2930" s="50"/>
      <c r="Y2930" s="50"/>
      <c r="Z2930" s="50"/>
      <c r="AA2930" s="50"/>
      <c r="AG2930" s="50"/>
      <c r="AH2930" s="50"/>
      <c r="AI2930" s="50"/>
      <c r="AJ2930" s="50"/>
      <c r="AK2930" s="50"/>
      <c r="AL2930" s="50"/>
      <c r="AM2930" s="50"/>
      <c r="AN2930" s="50"/>
      <c r="AO2930" s="50"/>
      <c r="AP2930" s="138" t="str">
        <f>IF(NOT($AS2930=$AS2931),ROW(),"")</f>
        <v/>
      </c>
      <c r="AQ2930" s="20" t="str">
        <f>IF(NOT(AS2930=AS2931),AS2931,"")</f>
        <v/>
      </c>
      <c r="AR2930" s="20" t="str">
        <f>INDEX($AB$15:$AM$15,MATCH($AS2930,$AB$11:$AM$11,0))</f>
        <v>in</v>
      </c>
      <c r="AS2930" s="20" t="str">
        <f>LEFT(AT2930,4)</f>
        <v>2011</v>
      </c>
      <c r="AT2930" s="139" t="str">
        <f>LEFT(B2930,6)</f>
        <v>201106</v>
      </c>
    </row>
    <row r="2931" spans="2:46" x14ac:dyDescent="0.25">
      <c r="B2931" s="11">
        <f>'Market Data'!B2917</f>
        <v>20110613</v>
      </c>
      <c r="C2931" s="2">
        <f>'Market Data'!C2917</f>
        <v>7284</v>
      </c>
      <c r="D2931" s="2">
        <f>'Market Data'!D2917</f>
        <v>7343.5</v>
      </c>
      <c r="E2931" s="2">
        <f>'Market Data'!E2917</f>
        <v>7260</v>
      </c>
      <c r="F2931" s="12">
        <f>'Market Data'!F2917</f>
        <v>7310.5</v>
      </c>
      <c r="H2931" s="151">
        <f t="shared" si="435"/>
        <v>2913</v>
      </c>
      <c r="I2931" s="244">
        <f ca="1">IF($H2931&lt;($J$6+1),"",PFE(OFFSET($F2931,0,0,-$J$6)))</f>
        <v>-7.1087071627817744E-2</v>
      </c>
      <c r="J2931" s="19"/>
      <c r="K2931" s="139" t="str">
        <f t="shared" ca="1" si="436"/>
        <v>Short</v>
      </c>
      <c r="L2931" s="243" t="e">
        <f t="shared" ca="1" si="431"/>
        <v>#N/A</v>
      </c>
      <c r="M2931" s="242" t="e">
        <f t="shared" ca="1" si="432"/>
        <v>#N/A</v>
      </c>
      <c r="N2931" s="20"/>
      <c r="O2931" s="74">
        <f t="shared" ca="1" si="437"/>
        <v>-1</v>
      </c>
      <c r="P2931" s="75">
        <f t="shared" ca="1" si="429"/>
        <v>0</v>
      </c>
      <c r="Q2931" s="76" t="str">
        <f t="shared" ca="1" si="433"/>
        <v/>
      </c>
      <c r="R2931" s="75"/>
      <c r="S2931" s="77">
        <f t="shared" ca="1" si="430"/>
        <v>-1</v>
      </c>
      <c r="T2931" s="78"/>
      <c r="U2931" s="81">
        <f t="shared" ca="1" si="438"/>
        <v>-647.5</v>
      </c>
      <c r="V2931" s="82">
        <f t="shared" ca="1" si="434"/>
        <v>230554.35999999932</v>
      </c>
      <c r="W2931" s="50"/>
      <c r="X2931" s="50"/>
      <c r="Y2931" s="50"/>
      <c r="Z2931" s="50"/>
      <c r="AA2931" s="50"/>
      <c r="AG2931" s="50"/>
      <c r="AH2931" s="50"/>
      <c r="AI2931" s="50"/>
      <c r="AJ2931" s="50"/>
      <c r="AK2931" s="50"/>
      <c r="AL2931" s="50"/>
      <c r="AM2931" s="50"/>
      <c r="AN2931" s="50"/>
      <c r="AO2931" s="50"/>
      <c r="AP2931" s="138" t="str">
        <f>IF(NOT($AS2931=$AS2932),ROW(),"")</f>
        <v/>
      </c>
      <c r="AQ2931" s="20" t="str">
        <f>IF(NOT(AS2931=AS2932),AS2932,"")</f>
        <v/>
      </c>
      <c r="AR2931" s="20" t="str">
        <f>INDEX($AB$15:$AM$15,MATCH($AS2931,$AB$11:$AM$11,0))</f>
        <v>in</v>
      </c>
      <c r="AS2931" s="20" t="str">
        <f>LEFT(AT2931,4)</f>
        <v>2011</v>
      </c>
      <c r="AT2931" s="139" t="str">
        <f>LEFT(B2931,6)</f>
        <v>201106</v>
      </c>
    </row>
    <row r="2932" spans="2:46" x14ac:dyDescent="0.25">
      <c r="B2932" s="11">
        <f>'Market Data'!B2918</f>
        <v>20110614</v>
      </c>
      <c r="C2932" s="2">
        <f>'Market Data'!C2918</f>
        <v>7349.5</v>
      </c>
      <c r="D2932" s="2">
        <f>'Market Data'!D2918</f>
        <v>7452</v>
      </c>
      <c r="E2932" s="2">
        <f>'Market Data'!E2918</f>
        <v>7344</v>
      </c>
      <c r="F2932" s="12">
        <f>'Market Data'!F2918</f>
        <v>7419</v>
      </c>
      <c r="H2932" s="151">
        <f t="shared" si="435"/>
        <v>2914</v>
      </c>
      <c r="I2932" s="244">
        <f ca="1">IF($H2932&lt;($J$6+1),"",PFE(OFFSET($F2932,0,0,-$J$6)))</f>
        <v>-4.9632300405928469E-2</v>
      </c>
      <c r="J2932" s="19"/>
      <c r="K2932" s="139" t="str">
        <f t="shared" ca="1" si="436"/>
        <v>Short</v>
      </c>
      <c r="L2932" s="243" t="e">
        <f t="shared" ca="1" si="431"/>
        <v>#N/A</v>
      </c>
      <c r="M2932" s="242" t="e">
        <f t="shared" ca="1" si="432"/>
        <v>#N/A</v>
      </c>
      <c r="N2932" s="20"/>
      <c r="O2932" s="74">
        <f t="shared" ca="1" si="437"/>
        <v>-1</v>
      </c>
      <c r="P2932" s="75">
        <f t="shared" ca="1" si="429"/>
        <v>0</v>
      </c>
      <c r="Q2932" s="76" t="str">
        <f t="shared" ca="1" si="433"/>
        <v/>
      </c>
      <c r="R2932" s="75"/>
      <c r="S2932" s="77">
        <f t="shared" ca="1" si="430"/>
        <v>-1</v>
      </c>
      <c r="T2932" s="78"/>
      <c r="U2932" s="81">
        <f t="shared" ca="1" si="438"/>
        <v>-3797.5</v>
      </c>
      <c r="V2932" s="82">
        <f t="shared" ca="1" si="434"/>
        <v>226756.85999999932</v>
      </c>
      <c r="W2932" s="50"/>
      <c r="X2932" s="50"/>
      <c r="Y2932" s="50"/>
      <c r="Z2932" s="50"/>
      <c r="AA2932" s="50"/>
      <c r="AG2932" s="50"/>
      <c r="AH2932" s="50"/>
      <c r="AI2932" s="50"/>
      <c r="AJ2932" s="50"/>
      <c r="AK2932" s="50"/>
      <c r="AL2932" s="50"/>
      <c r="AM2932" s="50"/>
      <c r="AN2932" s="50"/>
      <c r="AO2932" s="50"/>
      <c r="AP2932" s="138" t="str">
        <f>IF(NOT($AS2932=$AS2933),ROW(),"")</f>
        <v/>
      </c>
      <c r="AQ2932" s="20" t="str">
        <f>IF(NOT(AS2932=AS2933),AS2933,"")</f>
        <v/>
      </c>
      <c r="AR2932" s="20" t="str">
        <f>INDEX($AB$15:$AM$15,MATCH($AS2932,$AB$11:$AM$11,0))</f>
        <v>in</v>
      </c>
      <c r="AS2932" s="20" t="str">
        <f>LEFT(AT2932,4)</f>
        <v>2011</v>
      </c>
      <c r="AT2932" s="139" t="str">
        <f>LEFT(B2932,6)</f>
        <v>201106</v>
      </c>
    </row>
    <row r="2933" spans="2:46" x14ac:dyDescent="0.25">
      <c r="B2933" s="11">
        <f>'Market Data'!B2919</f>
        <v>20110615</v>
      </c>
      <c r="C2933" s="2">
        <f>'Market Data'!C2919</f>
        <v>7411</v>
      </c>
      <c r="D2933" s="2">
        <f>'Market Data'!D2919</f>
        <v>7421.5</v>
      </c>
      <c r="E2933" s="2">
        <f>'Market Data'!E2919</f>
        <v>7290</v>
      </c>
      <c r="F2933" s="12">
        <f>'Market Data'!F2919</f>
        <v>7338</v>
      </c>
      <c r="H2933" s="151">
        <f t="shared" si="435"/>
        <v>2915</v>
      </c>
      <c r="I2933" s="244">
        <f ca="1">IF($H2933&lt;($J$6+1),"",PFE(OFFSET($F2933,0,0,-$J$6)))</f>
        <v>-6.9076163981567934E-2</v>
      </c>
      <c r="J2933" s="19"/>
      <c r="K2933" s="139" t="str">
        <f t="shared" ca="1" si="436"/>
        <v>Short</v>
      </c>
      <c r="L2933" s="243" t="e">
        <f t="shared" ca="1" si="431"/>
        <v>#N/A</v>
      </c>
      <c r="M2933" s="242" t="e">
        <f t="shared" ca="1" si="432"/>
        <v>#N/A</v>
      </c>
      <c r="N2933" s="20"/>
      <c r="O2933" s="74">
        <f t="shared" ca="1" si="437"/>
        <v>-1</v>
      </c>
      <c r="P2933" s="75">
        <f t="shared" ca="1" si="429"/>
        <v>0</v>
      </c>
      <c r="Q2933" s="76" t="str">
        <f t="shared" ca="1" si="433"/>
        <v/>
      </c>
      <c r="R2933" s="75"/>
      <c r="S2933" s="77">
        <f t="shared" ca="1" si="430"/>
        <v>-1</v>
      </c>
      <c r="T2933" s="78"/>
      <c r="U2933" s="81">
        <f t="shared" ca="1" si="438"/>
        <v>2835</v>
      </c>
      <c r="V2933" s="82">
        <f t="shared" ca="1" si="434"/>
        <v>229591.85999999932</v>
      </c>
      <c r="W2933" s="50"/>
      <c r="X2933" s="50"/>
      <c r="Y2933" s="50"/>
      <c r="Z2933" s="50"/>
      <c r="AA2933" s="50"/>
      <c r="AG2933" s="50"/>
      <c r="AH2933" s="50"/>
      <c r="AI2933" s="50"/>
      <c r="AJ2933" s="50"/>
      <c r="AK2933" s="50"/>
      <c r="AL2933" s="50"/>
      <c r="AM2933" s="50"/>
      <c r="AN2933" s="50"/>
      <c r="AO2933" s="50"/>
      <c r="AP2933" s="138" t="str">
        <f>IF(NOT($AS2933=$AS2934),ROW(),"")</f>
        <v/>
      </c>
      <c r="AQ2933" s="20" t="str">
        <f>IF(NOT(AS2933=AS2934),AS2934,"")</f>
        <v/>
      </c>
      <c r="AR2933" s="20" t="str">
        <f>INDEX($AB$15:$AM$15,MATCH($AS2933,$AB$11:$AM$11,0))</f>
        <v>in</v>
      </c>
      <c r="AS2933" s="20" t="str">
        <f>LEFT(AT2933,4)</f>
        <v>2011</v>
      </c>
      <c r="AT2933" s="139" t="str">
        <f>LEFT(B2933,6)</f>
        <v>201106</v>
      </c>
    </row>
    <row r="2934" spans="2:46" x14ac:dyDescent="0.25">
      <c r="B2934" s="11">
        <f>'Market Data'!B2920</f>
        <v>20110616</v>
      </c>
      <c r="C2934" s="2">
        <f>'Market Data'!C2920</f>
        <v>7280.5</v>
      </c>
      <c r="D2934" s="2">
        <f>'Market Data'!D2920</f>
        <v>7336</v>
      </c>
      <c r="E2934" s="2">
        <f>'Market Data'!E2920</f>
        <v>7234.5</v>
      </c>
      <c r="F2934" s="12">
        <f>'Market Data'!F2920</f>
        <v>7325</v>
      </c>
      <c r="H2934" s="151">
        <f t="shared" si="435"/>
        <v>2916</v>
      </c>
      <c r="I2934" s="244">
        <f ca="1">IF($H2934&lt;($J$6+1),"",PFE(OFFSET($F2934,0,0,-$J$6)))</f>
        <v>-6.6796480145845313E-2</v>
      </c>
      <c r="J2934" s="19"/>
      <c r="K2934" s="139" t="str">
        <f t="shared" ca="1" si="436"/>
        <v>Short</v>
      </c>
      <c r="L2934" s="243" t="e">
        <f t="shared" ca="1" si="431"/>
        <v>#N/A</v>
      </c>
      <c r="M2934" s="242" t="e">
        <f t="shared" ca="1" si="432"/>
        <v>#N/A</v>
      </c>
      <c r="N2934" s="20"/>
      <c r="O2934" s="74">
        <f t="shared" ca="1" si="437"/>
        <v>-1</v>
      </c>
      <c r="P2934" s="75">
        <f t="shared" ca="1" si="429"/>
        <v>0</v>
      </c>
      <c r="Q2934" s="76" t="str">
        <f t="shared" ca="1" si="433"/>
        <v/>
      </c>
      <c r="R2934" s="75"/>
      <c r="S2934" s="77">
        <f t="shared" ca="1" si="430"/>
        <v>-1</v>
      </c>
      <c r="T2934" s="78"/>
      <c r="U2934" s="81">
        <f t="shared" ca="1" si="438"/>
        <v>455</v>
      </c>
      <c r="V2934" s="82">
        <f t="shared" ca="1" si="434"/>
        <v>230046.85999999932</v>
      </c>
      <c r="W2934" s="50"/>
      <c r="X2934" s="50"/>
      <c r="Y2934" s="50"/>
      <c r="Z2934" s="50"/>
      <c r="AA2934" s="50"/>
      <c r="AG2934" s="50"/>
      <c r="AH2934" s="50"/>
      <c r="AI2934" s="50"/>
      <c r="AJ2934" s="50"/>
      <c r="AK2934" s="50"/>
      <c r="AL2934" s="50"/>
      <c r="AM2934" s="50"/>
      <c r="AN2934" s="50"/>
      <c r="AO2934" s="50"/>
      <c r="AP2934" s="138" t="str">
        <f>IF(NOT($AS2934=$AS2935),ROW(),"")</f>
        <v/>
      </c>
      <c r="AQ2934" s="20" t="str">
        <f>IF(NOT(AS2934=AS2935),AS2935,"")</f>
        <v/>
      </c>
      <c r="AR2934" s="20" t="str">
        <f>INDEX($AB$15:$AM$15,MATCH($AS2934,$AB$11:$AM$11,0))</f>
        <v>in</v>
      </c>
      <c r="AS2934" s="20" t="str">
        <f>LEFT(AT2934,4)</f>
        <v>2011</v>
      </c>
      <c r="AT2934" s="139" t="str">
        <f>LEFT(B2934,6)</f>
        <v>201106</v>
      </c>
    </row>
    <row r="2935" spans="2:46" x14ac:dyDescent="0.25">
      <c r="B2935" s="11">
        <f>'Market Data'!B2921</f>
        <v>20110617</v>
      </c>
      <c r="C2935" s="2">
        <f>'Market Data'!C2921</f>
        <v>7294.5</v>
      </c>
      <c r="D2935" s="2">
        <f>'Market Data'!D2921</f>
        <v>7445</v>
      </c>
      <c r="E2935" s="2">
        <f>'Market Data'!E2921</f>
        <v>7254.5</v>
      </c>
      <c r="F2935" s="12">
        <f>'Market Data'!F2921</f>
        <v>7393.5</v>
      </c>
      <c r="H2935" s="151">
        <f t="shared" si="435"/>
        <v>2917</v>
      </c>
      <c r="I2935" s="244">
        <f ca="1">IF($H2935&lt;($J$6+1),"",PFE(OFFSET($F2935,0,0,-$J$6)))</f>
        <v>-5.6374236161777461E-2</v>
      </c>
      <c r="J2935" s="19"/>
      <c r="K2935" s="139" t="str">
        <f t="shared" ca="1" si="436"/>
        <v>Short</v>
      </c>
      <c r="L2935" s="243" t="e">
        <f t="shared" ca="1" si="431"/>
        <v>#N/A</v>
      </c>
      <c r="M2935" s="242" t="e">
        <f t="shared" ca="1" si="432"/>
        <v>#N/A</v>
      </c>
      <c r="N2935" s="20"/>
      <c r="O2935" s="74">
        <f t="shared" ca="1" si="437"/>
        <v>-1</v>
      </c>
      <c r="P2935" s="75">
        <f t="shared" ca="1" si="429"/>
        <v>0</v>
      </c>
      <c r="Q2935" s="76" t="str">
        <f t="shared" ca="1" si="433"/>
        <v/>
      </c>
      <c r="R2935" s="75"/>
      <c r="S2935" s="77">
        <f t="shared" ca="1" si="430"/>
        <v>-1</v>
      </c>
      <c r="T2935" s="78"/>
      <c r="U2935" s="81">
        <f t="shared" ca="1" si="438"/>
        <v>-2397.5</v>
      </c>
      <c r="V2935" s="82">
        <f t="shared" ca="1" si="434"/>
        <v>227649.35999999932</v>
      </c>
      <c r="W2935" s="50"/>
      <c r="X2935" s="50"/>
      <c r="Y2935" s="50"/>
      <c r="Z2935" s="50"/>
      <c r="AA2935" s="50"/>
      <c r="AG2935" s="50"/>
      <c r="AH2935" s="50"/>
      <c r="AI2935" s="50"/>
      <c r="AJ2935" s="50"/>
      <c r="AK2935" s="50"/>
      <c r="AL2935" s="50"/>
      <c r="AM2935" s="50"/>
      <c r="AN2935" s="50"/>
      <c r="AO2935" s="50"/>
      <c r="AP2935" s="138" t="str">
        <f>IF(NOT($AS2935=$AS2936),ROW(),"")</f>
        <v/>
      </c>
      <c r="AQ2935" s="20" t="str">
        <f>IF(NOT(AS2935=AS2936),AS2936,"")</f>
        <v/>
      </c>
      <c r="AR2935" s="20" t="str">
        <f>INDEX($AB$15:$AM$15,MATCH($AS2935,$AB$11:$AM$11,0))</f>
        <v>in</v>
      </c>
      <c r="AS2935" s="20" t="str">
        <f>LEFT(AT2935,4)</f>
        <v>2011</v>
      </c>
      <c r="AT2935" s="139" t="str">
        <f>LEFT(B2935,6)</f>
        <v>201106</v>
      </c>
    </row>
    <row r="2936" spans="2:46" x14ac:dyDescent="0.25">
      <c r="B2936" s="11">
        <f>'Market Data'!B2922</f>
        <v>20110620</v>
      </c>
      <c r="C2936" s="2">
        <f>'Market Data'!C2922</f>
        <v>7330</v>
      </c>
      <c r="D2936" s="2">
        <f>'Market Data'!D2922</f>
        <v>7387</v>
      </c>
      <c r="E2936" s="2">
        <f>'Market Data'!E2922</f>
        <v>7278</v>
      </c>
      <c r="F2936" s="12">
        <f>'Market Data'!F2922</f>
        <v>7371.5</v>
      </c>
      <c r="H2936" s="151">
        <f t="shared" si="435"/>
        <v>2918</v>
      </c>
      <c r="I2936" s="244">
        <f ca="1">IF($H2936&lt;($J$6+1),"",PFE(OFFSET($F2936,0,0,-$J$6)))</f>
        <v>-4.3326395191123246E-2</v>
      </c>
      <c r="J2936" s="19"/>
      <c r="K2936" s="139" t="str">
        <f t="shared" ca="1" si="436"/>
        <v>Short</v>
      </c>
      <c r="L2936" s="243" t="e">
        <f t="shared" ca="1" si="431"/>
        <v>#N/A</v>
      </c>
      <c r="M2936" s="242" t="e">
        <f t="shared" ca="1" si="432"/>
        <v>#N/A</v>
      </c>
      <c r="N2936" s="20"/>
      <c r="O2936" s="74">
        <f t="shared" ca="1" si="437"/>
        <v>-1</v>
      </c>
      <c r="P2936" s="75">
        <f t="shared" ca="1" si="429"/>
        <v>0</v>
      </c>
      <c r="Q2936" s="76" t="str">
        <f t="shared" ca="1" si="433"/>
        <v/>
      </c>
      <c r="R2936" s="75"/>
      <c r="S2936" s="77">
        <f t="shared" ca="1" si="430"/>
        <v>-1</v>
      </c>
      <c r="T2936" s="78"/>
      <c r="U2936" s="81">
        <f t="shared" ca="1" si="438"/>
        <v>770</v>
      </c>
      <c r="V2936" s="82">
        <f t="shared" ca="1" si="434"/>
        <v>228419.35999999932</v>
      </c>
      <c r="W2936" s="50"/>
      <c r="X2936" s="50"/>
      <c r="Y2936" s="50"/>
      <c r="Z2936" s="50"/>
      <c r="AA2936" s="50"/>
      <c r="AG2936" s="50"/>
      <c r="AH2936" s="50"/>
      <c r="AI2936" s="50"/>
      <c r="AJ2936" s="50"/>
      <c r="AK2936" s="50"/>
      <c r="AL2936" s="50"/>
      <c r="AM2936" s="50"/>
      <c r="AN2936" s="50"/>
      <c r="AO2936" s="50"/>
      <c r="AP2936" s="138" t="str">
        <f>IF(NOT($AS2936=$AS2937),ROW(),"")</f>
        <v/>
      </c>
      <c r="AQ2936" s="20" t="str">
        <f>IF(NOT(AS2936=AS2937),AS2937,"")</f>
        <v/>
      </c>
      <c r="AR2936" s="20" t="str">
        <f>INDEX($AB$15:$AM$15,MATCH($AS2936,$AB$11:$AM$11,0))</f>
        <v>in</v>
      </c>
      <c r="AS2936" s="20" t="str">
        <f>LEFT(AT2936,4)</f>
        <v>2011</v>
      </c>
      <c r="AT2936" s="139" t="str">
        <f>LEFT(B2936,6)</f>
        <v>201106</v>
      </c>
    </row>
    <row r="2937" spans="2:46" x14ac:dyDescent="0.25">
      <c r="B2937" s="11">
        <f>'Market Data'!B2923</f>
        <v>20110621</v>
      </c>
      <c r="C2937" s="2">
        <f>'Market Data'!C2923</f>
        <v>7391</v>
      </c>
      <c r="D2937" s="2">
        <f>'Market Data'!D2923</f>
        <v>7531</v>
      </c>
      <c r="E2937" s="2">
        <f>'Market Data'!E2923</f>
        <v>7390.5</v>
      </c>
      <c r="F2937" s="12">
        <f>'Market Data'!F2923</f>
        <v>7497</v>
      </c>
      <c r="H2937" s="151">
        <f t="shared" si="435"/>
        <v>2919</v>
      </c>
      <c r="I2937" s="244">
        <f ca="1">IF($H2937&lt;($J$6+1),"",PFE(OFFSET($F2937,0,0,-$J$6)))</f>
        <v>-2.1492939948872938E-2</v>
      </c>
      <c r="J2937" s="19"/>
      <c r="K2937" s="139" t="str">
        <f t="shared" ca="1" si="436"/>
        <v>Short</v>
      </c>
      <c r="L2937" s="243" t="e">
        <f t="shared" ca="1" si="431"/>
        <v>#N/A</v>
      </c>
      <c r="M2937" s="242" t="e">
        <f t="shared" ca="1" si="432"/>
        <v>#N/A</v>
      </c>
      <c r="N2937" s="20"/>
      <c r="O2937" s="74">
        <f t="shared" ca="1" si="437"/>
        <v>-1</v>
      </c>
      <c r="P2937" s="75">
        <f t="shared" ca="1" si="429"/>
        <v>0</v>
      </c>
      <c r="Q2937" s="76" t="str">
        <f t="shared" ca="1" si="433"/>
        <v/>
      </c>
      <c r="R2937" s="75"/>
      <c r="S2937" s="77">
        <f t="shared" ca="1" si="430"/>
        <v>-1</v>
      </c>
      <c r="T2937" s="78"/>
      <c r="U2937" s="81">
        <f t="shared" ca="1" si="438"/>
        <v>-4392.5</v>
      </c>
      <c r="V2937" s="82">
        <f t="shared" ca="1" si="434"/>
        <v>224026.85999999932</v>
      </c>
      <c r="W2937" s="50"/>
      <c r="X2937" s="50"/>
      <c r="Y2937" s="50"/>
      <c r="Z2937" s="50"/>
      <c r="AA2937" s="50"/>
      <c r="AG2937" s="50"/>
      <c r="AH2937" s="50"/>
      <c r="AI2937" s="50"/>
      <c r="AJ2937" s="50"/>
      <c r="AK2937" s="50"/>
      <c r="AL2937" s="50"/>
      <c r="AM2937" s="50"/>
      <c r="AN2937" s="50"/>
      <c r="AO2937" s="50"/>
      <c r="AP2937" s="138" t="str">
        <f>IF(NOT($AS2937=$AS2938),ROW(),"")</f>
        <v/>
      </c>
      <c r="AQ2937" s="20" t="str">
        <f>IF(NOT(AS2937=AS2938),AS2938,"")</f>
        <v/>
      </c>
      <c r="AR2937" s="20" t="str">
        <f>INDEX($AB$15:$AM$15,MATCH($AS2937,$AB$11:$AM$11,0))</f>
        <v>in</v>
      </c>
      <c r="AS2937" s="20" t="str">
        <f>LEFT(AT2937,4)</f>
        <v>2011</v>
      </c>
      <c r="AT2937" s="139" t="str">
        <f>LEFT(B2937,6)</f>
        <v>201106</v>
      </c>
    </row>
    <row r="2938" spans="2:46" x14ac:dyDescent="0.25">
      <c r="B2938" s="11">
        <f>'Market Data'!B2924</f>
        <v>20110622</v>
      </c>
      <c r="C2938" s="2">
        <f>'Market Data'!C2924</f>
        <v>7500.5</v>
      </c>
      <c r="D2938" s="2">
        <f>'Market Data'!D2924</f>
        <v>7529</v>
      </c>
      <c r="E2938" s="2">
        <f>'Market Data'!E2924</f>
        <v>7468</v>
      </c>
      <c r="F2938" s="12">
        <f>'Market Data'!F2924</f>
        <v>7503.5</v>
      </c>
      <c r="H2938" s="151">
        <f t="shared" si="435"/>
        <v>2920</v>
      </c>
      <c r="I2938" s="244">
        <f ca="1">IF($H2938&lt;($J$6+1),"",PFE(OFFSET($F2938,0,0,-$J$6)))</f>
        <v>2.0157628365847377E-2</v>
      </c>
      <c r="J2938" s="19"/>
      <c r="K2938" s="139" t="str">
        <f t="shared" ca="1" si="436"/>
        <v>Long</v>
      </c>
      <c r="L2938" s="243">
        <f t="shared" ca="1" si="431"/>
        <v>7503.5</v>
      </c>
      <c r="M2938" s="242" t="e">
        <f t="shared" ca="1" si="432"/>
        <v>#N/A</v>
      </c>
      <c r="N2938" s="20"/>
      <c r="O2938" s="74">
        <f t="shared" ca="1" si="437"/>
        <v>1</v>
      </c>
      <c r="P2938" s="75">
        <f t="shared" ca="1" si="429"/>
        <v>2</v>
      </c>
      <c r="Q2938" s="76" t="str">
        <f t="shared" ca="1" si="433"/>
        <v>Fill</v>
      </c>
      <c r="R2938" s="75"/>
      <c r="S2938" s="77">
        <f t="shared" ca="1" si="430"/>
        <v>-1</v>
      </c>
      <c r="T2938" s="78"/>
      <c r="U2938" s="81">
        <f t="shared" ca="1" si="438"/>
        <v>-227.5</v>
      </c>
      <c r="V2938" s="82">
        <f t="shared" ca="1" si="434"/>
        <v>223799.35999999932</v>
      </c>
      <c r="W2938" s="50"/>
      <c r="X2938" s="50"/>
      <c r="Y2938" s="50"/>
      <c r="Z2938" s="50"/>
      <c r="AA2938" s="50"/>
      <c r="AG2938" s="50"/>
      <c r="AH2938" s="50"/>
      <c r="AI2938" s="50"/>
      <c r="AJ2938" s="50"/>
      <c r="AK2938" s="50"/>
      <c r="AL2938" s="50"/>
      <c r="AM2938" s="50"/>
      <c r="AN2938" s="50"/>
      <c r="AO2938" s="50"/>
      <c r="AP2938" s="138" t="str">
        <f>IF(NOT($AS2938=$AS2939),ROW(),"")</f>
        <v/>
      </c>
      <c r="AQ2938" s="20" t="str">
        <f>IF(NOT(AS2938=AS2939),AS2939,"")</f>
        <v/>
      </c>
      <c r="AR2938" s="20" t="str">
        <f>INDEX($AB$15:$AM$15,MATCH($AS2938,$AB$11:$AM$11,0))</f>
        <v>in</v>
      </c>
      <c r="AS2938" s="20" t="str">
        <f>LEFT(AT2938,4)</f>
        <v>2011</v>
      </c>
      <c r="AT2938" s="139" t="str">
        <f>LEFT(B2938,6)</f>
        <v>201106</v>
      </c>
    </row>
    <row r="2939" spans="2:46" x14ac:dyDescent="0.25">
      <c r="B2939" s="11">
        <f>'Market Data'!B2925</f>
        <v>20110623</v>
      </c>
      <c r="C2939" s="2">
        <f>'Market Data'!C2925</f>
        <v>7453.5</v>
      </c>
      <c r="D2939" s="2">
        <f>'Market Data'!D2925</f>
        <v>7467.5</v>
      </c>
      <c r="E2939" s="2">
        <f>'Market Data'!E2925</f>
        <v>7335</v>
      </c>
      <c r="F2939" s="12">
        <f>'Market Data'!F2925</f>
        <v>7363</v>
      </c>
      <c r="H2939" s="151">
        <f t="shared" si="435"/>
        <v>2921</v>
      </c>
      <c r="I2939" s="244">
        <f ca="1">IF($H2939&lt;($J$6+1),"",PFE(OFFSET($F2939,0,0,-$J$6)))</f>
        <v>-1.6824718248628294E-2</v>
      </c>
      <c r="J2939" s="19"/>
      <c r="K2939" s="139" t="str">
        <f t="shared" ca="1" si="436"/>
        <v>Short</v>
      </c>
      <c r="L2939" s="243" t="e">
        <f t="shared" ca="1" si="431"/>
        <v>#N/A</v>
      </c>
      <c r="M2939" s="242">
        <f t="shared" ca="1" si="432"/>
        <v>7363</v>
      </c>
      <c r="N2939" s="20"/>
      <c r="O2939" s="74">
        <f t="shared" ca="1" si="437"/>
        <v>-1</v>
      </c>
      <c r="P2939" s="75">
        <f t="shared" ca="1" si="429"/>
        <v>-2</v>
      </c>
      <c r="Q2939" s="76" t="str">
        <f t="shared" ca="1" si="433"/>
        <v>Fill</v>
      </c>
      <c r="R2939" s="75"/>
      <c r="S2939" s="77">
        <f t="shared" ca="1" si="430"/>
        <v>1</v>
      </c>
      <c r="T2939" s="78"/>
      <c r="U2939" s="81">
        <f t="shared" ca="1" si="438"/>
        <v>-1599.42</v>
      </c>
      <c r="V2939" s="82">
        <f t="shared" ca="1" si="434"/>
        <v>222199.9399999993</v>
      </c>
      <c r="W2939" s="50"/>
      <c r="X2939" s="50"/>
      <c r="Y2939" s="50"/>
      <c r="Z2939" s="50"/>
      <c r="AA2939" s="50"/>
      <c r="AG2939" s="50"/>
      <c r="AH2939" s="50"/>
      <c r="AI2939" s="50"/>
      <c r="AJ2939" s="50"/>
      <c r="AK2939" s="50"/>
      <c r="AL2939" s="50"/>
      <c r="AM2939" s="50"/>
      <c r="AN2939" s="50"/>
      <c r="AO2939" s="50"/>
      <c r="AP2939" s="138" t="str">
        <f>IF(NOT($AS2939=$AS2940),ROW(),"")</f>
        <v/>
      </c>
      <c r="AQ2939" s="20" t="str">
        <f>IF(NOT(AS2939=AS2940),AS2940,"")</f>
        <v/>
      </c>
      <c r="AR2939" s="20" t="str">
        <f>INDEX($AB$15:$AM$15,MATCH($AS2939,$AB$11:$AM$11,0))</f>
        <v>in</v>
      </c>
      <c r="AS2939" s="20" t="str">
        <f>LEFT(AT2939,4)</f>
        <v>2011</v>
      </c>
      <c r="AT2939" s="139" t="str">
        <f>LEFT(B2939,6)</f>
        <v>201106</v>
      </c>
    </row>
    <row r="2940" spans="2:46" x14ac:dyDescent="0.25">
      <c r="B2940" s="11">
        <f>'Market Data'!B2926</f>
        <v>20110624</v>
      </c>
      <c r="C2940" s="2">
        <f>'Market Data'!C2926</f>
        <v>7451</v>
      </c>
      <c r="D2940" s="2">
        <f>'Market Data'!D2926</f>
        <v>7490</v>
      </c>
      <c r="E2940" s="2">
        <f>'Market Data'!E2926</f>
        <v>7313</v>
      </c>
      <c r="F2940" s="12">
        <f>'Market Data'!F2926</f>
        <v>7344</v>
      </c>
      <c r="H2940" s="151">
        <f t="shared" si="435"/>
        <v>2922</v>
      </c>
      <c r="I2940" s="244">
        <f ca="1">IF($H2940&lt;($J$6+1),"",PFE(OFFSET($F2940,0,0,-$J$6)))</f>
        <v>-2.3585163474134887E-2</v>
      </c>
      <c r="J2940" s="19"/>
      <c r="K2940" s="139" t="str">
        <f t="shared" ca="1" si="436"/>
        <v>Short</v>
      </c>
      <c r="L2940" s="243" t="e">
        <f t="shared" ca="1" si="431"/>
        <v>#N/A</v>
      </c>
      <c r="M2940" s="242" t="e">
        <f t="shared" ca="1" si="432"/>
        <v>#N/A</v>
      </c>
      <c r="N2940" s="20"/>
      <c r="O2940" s="74">
        <f t="shared" ca="1" si="437"/>
        <v>-1</v>
      </c>
      <c r="P2940" s="75">
        <f t="shared" ca="1" si="429"/>
        <v>0</v>
      </c>
      <c r="Q2940" s="76" t="str">
        <f t="shared" ca="1" si="433"/>
        <v/>
      </c>
      <c r="R2940" s="75"/>
      <c r="S2940" s="77">
        <f t="shared" ca="1" si="430"/>
        <v>-1</v>
      </c>
      <c r="T2940" s="78"/>
      <c r="U2940" s="81">
        <f t="shared" ca="1" si="438"/>
        <v>6643.08</v>
      </c>
      <c r="V2940" s="82">
        <f t="shared" ca="1" si="434"/>
        <v>228843.01999999929</v>
      </c>
      <c r="W2940" s="50"/>
      <c r="X2940" s="50"/>
      <c r="Y2940" s="50"/>
      <c r="Z2940" s="50"/>
      <c r="AA2940" s="50"/>
      <c r="AG2940" s="50"/>
      <c r="AH2940" s="50"/>
      <c r="AI2940" s="50"/>
      <c r="AJ2940" s="50"/>
      <c r="AK2940" s="50"/>
      <c r="AL2940" s="50"/>
      <c r="AM2940" s="50"/>
      <c r="AN2940" s="50"/>
      <c r="AO2940" s="50"/>
      <c r="AP2940" s="138" t="str">
        <f>IF(NOT($AS2940=$AS2941),ROW(),"")</f>
        <v/>
      </c>
      <c r="AQ2940" s="20" t="str">
        <f>IF(NOT(AS2940=AS2941),AS2941,"")</f>
        <v/>
      </c>
      <c r="AR2940" s="20" t="str">
        <f>INDEX($AB$15:$AM$15,MATCH($AS2940,$AB$11:$AM$11,0))</f>
        <v>in</v>
      </c>
      <c r="AS2940" s="20" t="str">
        <f>LEFT(AT2940,4)</f>
        <v>2011</v>
      </c>
      <c r="AT2940" s="139" t="str">
        <f>LEFT(B2940,6)</f>
        <v>201106</v>
      </c>
    </row>
    <row r="2941" spans="2:46" x14ac:dyDescent="0.25">
      <c r="B2941" s="11">
        <f>'Market Data'!B2927</f>
        <v>20110627</v>
      </c>
      <c r="C2941" s="2">
        <f>'Market Data'!C2927</f>
        <v>7311</v>
      </c>
      <c r="D2941" s="2">
        <f>'Market Data'!D2927</f>
        <v>7363.5</v>
      </c>
      <c r="E2941" s="2">
        <f>'Market Data'!E2927</f>
        <v>7293.5</v>
      </c>
      <c r="F2941" s="12">
        <f>'Market Data'!F2927</f>
        <v>7323</v>
      </c>
      <c r="H2941" s="151">
        <f t="shared" si="435"/>
        <v>2923</v>
      </c>
      <c r="I2941" s="244">
        <f ca="1">IF($H2941&lt;($J$6+1),"",PFE(OFFSET($F2941,0,0,-$J$6)))</f>
        <v>-4.3031746485958762E-2</v>
      </c>
      <c r="J2941" s="19"/>
      <c r="K2941" s="139" t="str">
        <f t="shared" ca="1" si="436"/>
        <v>Short</v>
      </c>
      <c r="L2941" s="243" t="e">
        <f t="shared" ca="1" si="431"/>
        <v>#N/A</v>
      </c>
      <c r="M2941" s="242" t="e">
        <f t="shared" ca="1" si="432"/>
        <v>#N/A</v>
      </c>
      <c r="N2941" s="20"/>
      <c r="O2941" s="74">
        <f t="shared" ca="1" si="437"/>
        <v>-1</v>
      </c>
      <c r="P2941" s="75">
        <f t="shared" ca="1" si="429"/>
        <v>0</v>
      </c>
      <c r="Q2941" s="76" t="str">
        <f t="shared" ca="1" si="433"/>
        <v/>
      </c>
      <c r="R2941" s="75"/>
      <c r="S2941" s="77">
        <f t="shared" ca="1" si="430"/>
        <v>-1</v>
      </c>
      <c r="T2941" s="78"/>
      <c r="U2941" s="81">
        <f t="shared" ca="1" si="438"/>
        <v>735</v>
      </c>
      <c r="V2941" s="82">
        <f t="shared" ca="1" si="434"/>
        <v>229578.01999999929</v>
      </c>
      <c r="W2941" s="50"/>
      <c r="X2941" s="50"/>
      <c r="Y2941" s="50"/>
      <c r="Z2941" s="50"/>
      <c r="AA2941" s="50"/>
      <c r="AG2941" s="50"/>
      <c r="AH2941" s="50"/>
      <c r="AI2941" s="50"/>
      <c r="AJ2941" s="50"/>
      <c r="AK2941" s="50"/>
      <c r="AL2941" s="50"/>
      <c r="AM2941" s="50"/>
      <c r="AN2941" s="50"/>
      <c r="AO2941" s="50"/>
      <c r="AP2941" s="138" t="str">
        <f>IF(NOT($AS2941=$AS2942),ROW(),"")</f>
        <v/>
      </c>
      <c r="AQ2941" s="20" t="str">
        <f>IF(NOT(AS2941=AS2942),AS2942,"")</f>
        <v/>
      </c>
      <c r="AR2941" s="20" t="str">
        <f>INDEX($AB$15:$AM$15,MATCH($AS2941,$AB$11:$AM$11,0))</f>
        <v>in</v>
      </c>
      <c r="AS2941" s="20" t="str">
        <f>LEFT(AT2941,4)</f>
        <v>2011</v>
      </c>
      <c r="AT2941" s="139" t="str">
        <f>LEFT(B2941,6)</f>
        <v>201106</v>
      </c>
    </row>
    <row r="2942" spans="2:46" x14ac:dyDescent="0.25">
      <c r="B2942" s="11">
        <f>'Market Data'!B2928</f>
        <v>20110628</v>
      </c>
      <c r="C2942" s="2">
        <f>'Market Data'!C2928</f>
        <v>7341.5</v>
      </c>
      <c r="D2942" s="2">
        <f>'Market Data'!D2928</f>
        <v>7425.5</v>
      </c>
      <c r="E2942" s="2">
        <f>'Market Data'!E2928</f>
        <v>7290</v>
      </c>
      <c r="F2942" s="12">
        <f>'Market Data'!F2928</f>
        <v>7386.5</v>
      </c>
      <c r="H2942" s="151">
        <f t="shared" si="435"/>
        <v>2924</v>
      </c>
      <c r="I2942" s="244">
        <f ca="1">IF($H2942&lt;($J$6+1),"",PFE(OFFSET($F2942,0,0,-$J$6)))</f>
        <v>-2.3359225019495167E-2</v>
      </c>
      <c r="J2942" s="19"/>
      <c r="K2942" s="139" t="str">
        <f t="shared" ca="1" si="436"/>
        <v>Short</v>
      </c>
      <c r="L2942" s="243" t="e">
        <f t="shared" ca="1" si="431"/>
        <v>#N/A</v>
      </c>
      <c r="M2942" s="242" t="e">
        <f t="shared" ca="1" si="432"/>
        <v>#N/A</v>
      </c>
      <c r="N2942" s="20"/>
      <c r="O2942" s="74">
        <f t="shared" ca="1" si="437"/>
        <v>-1</v>
      </c>
      <c r="P2942" s="75">
        <f t="shared" ca="1" si="429"/>
        <v>0</v>
      </c>
      <c r="Q2942" s="76" t="str">
        <f t="shared" ca="1" si="433"/>
        <v/>
      </c>
      <c r="R2942" s="75"/>
      <c r="S2942" s="77">
        <f t="shared" ca="1" si="430"/>
        <v>-1</v>
      </c>
      <c r="T2942" s="78"/>
      <c r="U2942" s="81">
        <f t="shared" ca="1" si="438"/>
        <v>-2222.5</v>
      </c>
      <c r="V2942" s="82">
        <f t="shared" ca="1" si="434"/>
        <v>227355.51999999929</v>
      </c>
      <c r="W2942" s="50"/>
      <c r="X2942" s="50"/>
      <c r="Y2942" s="50"/>
      <c r="Z2942" s="50"/>
      <c r="AA2942" s="50"/>
      <c r="AG2942" s="50"/>
      <c r="AH2942" s="50"/>
      <c r="AI2942" s="50"/>
      <c r="AJ2942" s="50"/>
      <c r="AK2942" s="50"/>
      <c r="AL2942" s="50"/>
      <c r="AM2942" s="50"/>
      <c r="AN2942" s="50"/>
      <c r="AO2942" s="50"/>
      <c r="AP2942" s="138" t="str">
        <f>IF(NOT($AS2942=$AS2943),ROW(),"")</f>
        <v/>
      </c>
      <c r="AQ2942" s="20" t="str">
        <f>IF(NOT(AS2942=AS2943),AS2943,"")</f>
        <v/>
      </c>
      <c r="AR2942" s="20" t="str">
        <f>INDEX($AB$15:$AM$15,MATCH($AS2942,$AB$11:$AM$11,0))</f>
        <v>in</v>
      </c>
      <c r="AS2942" s="20" t="str">
        <f>LEFT(AT2942,4)</f>
        <v>2011</v>
      </c>
      <c r="AT2942" s="139" t="str">
        <f>LEFT(B2942,6)</f>
        <v>201106</v>
      </c>
    </row>
    <row r="2943" spans="2:46" x14ac:dyDescent="0.25">
      <c r="B2943" s="11">
        <f>'Market Data'!B2929</f>
        <v>20110629</v>
      </c>
      <c r="C2943" s="2">
        <f>'Market Data'!C2929</f>
        <v>7416</v>
      </c>
      <c r="D2943" s="2">
        <f>'Market Data'!D2929</f>
        <v>7537</v>
      </c>
      <c r="E2943" s="2">
        <f>'Market Data'!E2929</f>
        <v>7415.5</v>
      </c>
      <c r="F2943" s="12">
        <f>'Market Data'!F2929</f>
        <v>7514.5</v>
      </c>
      <c r="H2943" s="151">
        <f t="shared" si="435"/>
        <v>2925</v>
      </c>
      <c r="I2943" s="244">
        <f ca="1">IF($H2943&lt;($J$6+1),"",PFE(OFFSET($F2943,0,0,-$J$6)))</f>
        <v>2.333316416926556E-2</v>
      </c>
      <c r="J2943" s="19"/>
      <c r="K2943" s="139" t="str">
        <f t="shared" ca="1" si="436"/>
        <v>Long</v>
      </c>
      <c r="L2943" s="243">
        <f t="shared" ca="1" si="431"/>
        <v>7514.5</v>
      </c>
      <c r="M2943" s="242" t="e">
        <f t="shared" ca="1" si="432"/>
        <v>#N/A</v>
      </c>
      <c r="N2943" s="20"/>
      <c r="O2943" s="74">
        <f t="shared" ca="1" si="437"/>
        <v>1</v>
      </c>
      <c r="P2943" s="75">
        <f t="shared" ca="1" si="429"/>
        <v>2</v>
      </c>
      <c r="Q2943" s="76" t="str">
        <f t="shared" ca="1" si="433"/>
        <v>Fill</v>
      </c>
      <c r="R2943" s="75"/>
      <c r="S2943" s="77">
        <f t="shared" ca="1" si="430"/>
        <v>-1</v>
      </c>
      <c r="T2943" s="78"/>
      <c r="U2943" s="81">
        <f t="shared" ca="1" si="438"/>
        <v>-4480</v>
      </c>
      <c r="V2943" s="82">
        <f t="shared" ca="1" si="434"/>
        <v>222875.51999999929</v>
      </c>
      <c r="W2943" s="50"/>
      <c r="X2943" s="50"/>
      <c r="Y2943" s="50"/>
      <c r="Z2943" s="50"/>
      <c r="AA2943" s="50"/>
      <c r="AG2943" s="50"/>
      <c r="AH2943" s="50"/>
      <c r="AI2943" s="50"/>
      <c r="AJ2943" s="50"/>
      <c r="AK2943" s="50"/>
      <c r="AL2943" s="50"/>
      <c r="AM2943" s="50"/>
      <c r="AN2943" s="50"/>
      <c r="AO2943" s="50"/>
      <c r="AP2943" s="138" t="str">
        <f>IF(NOT($AS2943=$AS2944),ROW(),"")</f>
        <v/>
      </c>
      <c r="AQ2943" s="20" t="str">
        <f>IF(NOT(AS2943=AS2944),AS2944,"")</f>
        <v/>
      </c>
      <c r="AR2943" s="20" t="str">
        <f>INDEX($AB$15:$AM$15,MATCH($AS2943,$AB$11:$AM$11,0))</f>
        <v>in</v>
      </c>
      <c r="AS2943" s="20" t="str">
        <f>LEFT(AT2943,4)</f>
        <v>2011</v>
      </c>
      <c r="AT2943" s="139" t="str">
        <f>LEFT(B2943,6)</f>
        <v>201106</v>
      </c>
    </row>
    <row r="2944" spans="2:46" x14ac:dyDescent="0.25">
      <c r="B2944" s="11">
        <f>'Market Data'!B2930</f>
        <v>20110630</v>
      </c>
      <c r="C2944" s="2">
        <f>'Market Data'!C2930</f>
        <v>7536</v>
      </c>
      <c r="D2944" s="2">
        <f>'Market Data'!D2930</f>
        <v>7607.5</v>
      </c>
      <c r="E2944" s="2">
        <f>'Market Data'!E2930</f>
        <v>7501</v>
      </c>
      <c r="F2944" s="12">
        <f>'Market Data'!F2930</f>
        <v>7583.5</v>
      </c>
      <c r="H2944" s="151">
        <f t="shared" si="435"/>
        <v>2926</v>
      </c>
      <c r="I2944" s="244">
        <f ca="1">IF($H2944&lt;($J$6+1),"",PFE(OFFSET($F2944,0,0,-$J$6)))</f>
        <v>2.8959242854197893E-2</v>
      </c>
      <c r="J2944" s="19"/>
      <c r="K2944" s="139" t="str">
        <f t="shared" ca="1" si="436"/>
        <v>Long</v>
      </c>
      <c r="L2944" s="243" t="e">
        <f t="shared" ca="1" si="431"/>
        <v>#N/A</v>
      </c>
      <c r="M2944" s="242" t="e">
        <f t="shared" ca="1" si="432"/>
        <v>#N/A</v>
      </c>
      <c r="N2944" s="20"/>
      <c r="O2944" s="74">
        <f t="shared" ca="1" si="437"/>
        <v>1</v>
      </c>
      <c r="P2944" s="75">
        <f t="shared" ca="1" si="429"/>
        <v>0</v>
      </c>
      <c r="Q2944" s="76" t="str">
        <f t="shared" ca="1" si="433"/>
        <v/>
      </c>
      <c r="R2944" s="75"/>
      <c r="S2944" s="77">
        <f t="shared" ca="1" si="430"/>
        <v>1</v>
      </c>
      <c r="T2944" s="78"/>
      <c r="U2944" s="81">
        <f t="shared" ca="1" si="438"/>
        <v>728.08</v>
      </c>
      <c r="V2944" s="82">
        <f t="shared" ca="1" si="434"/>
        <v>223603.59999999928</v>
      </c>
      <c r="W2944" s="50"/>
      <c r="X2944" s="50"/>
      <c r="Y2944" s="50"/>
      <c r="Z2944" s="50"/>
      <c r="AA2944" s="50"/>
      <c r="AG2944" s="50"/>
      <c r="AH2944" s="50"/>
      <c r="AI2944" s="50"/>
      <c r="AJ2944" s="50"/>
      <c r="AK2944" s="50"/>
      <c r="AL2944" s="50"/>
      <c r="AM2944" s="50"/>
      <c r="AN2944" s="50"/>
      <c r="AO2944" s="50"/>
      <c r="AP2944" s="138" t="str">
        <f>IF(NOT($AS2944=$AS2945),ROW(),"")</f>
        <v/>
      </c>
      <c r="AQ2944" s="20" t="str">
        <f>IF(NOT(AS2944=AS2945),AS2945,"")</f>
        <v/>
      </c>
      <c r="AR2944" s="20" t="str">
        <f>INDEX($AB$15:$AM$15,MATCH($AS2944,$AB$11:$AM$11,0))</f>
        <v>in</v>
      </c>
      <c r="AS2944" s="20" t="str">
        <f>LEFT(AT2944,4)</f>
        <v>2011</v>
      </c>
      <c r="AT2944" s="139" t="str">
        <f>LEFT(B2944,6)</f>
        <v>201106</v>
      </c>
    </row>
    <row r="2945" spans="2:46" x14ac:dyDescent="0.25">
      <c r="B2945" s="11">
        <f>'Market Data'!B2931</f>
        <v>20110701</v>
      </c>
      <c r="C2945" s="2">
        <f>'Market Data'!C2931</f>
        <v>7611.5</v>
      </c>
      <c r="D2945" s="2">
        <f>'Market Data'!D2931</f>
        <v>7669</v>
      </c>
      <c r="E2945" s="2">
        <f>'Market Data'!E2931</f>
        <v>7572</v>
      </c>
      <c r="F2945" s="12">
        <f>'Market Data'!F2931</f>
        <v>7627</v>
      </c>
      <c r="H2945" s="151">
        <f t="shared" si="435"/>
        <v>2927</v>
      </c>
      <c r="I2945" s="244">
        <f ca="1">IF($H2945&lt;($J$6+1),"",PFE(OFFSET($F2945,0,0,-$J$6)))</f>
        <v>4.5425878638745372E-2</v>
      </c>
      <c r="J2945" s="19"/>
      <c r="K2945" s="139" t="str">
        <f t="shared" ca="1" si="436"/>
        <v>Long</v>
      </c>
      <c r="L2945" s="243" t="e">
        <f t="shared" ca="1" si="431"/>
        <v>#N/A</v>
      </c>
      <c r="M2945" s="242" t="e">
        <f t="shared" ca="1" si="432"/>
        <v>#N/A</v>
      </c>
      <c r="N2945" s="20"/>
      <c r="O2945" s="74">
        <f t="shared" ca="1" si="437"/>
        <v>1</v>
      </c>
      <c r="P2945" s="75">
        <f t="shared" ca="1" si="429"/>
        <v>0</v>
      </c>
      <c r="Q2945" s="76" t="str">
        <f t="shared" ca="1" si="433"/>
        <v/>
      </c>
      <c r="R2945" s="75"/>
      <c r="S2945" s="77">
        <f t="shared" ca="1" si="430"/>
        <v>1</v>
      </c>
      <c r="T2945" s="78"/>
      <c r="U2945" s="81">
        <f t="shared" ca="1" si="438"/>
        <v>1522.5</v>
      </c>
      <c r="V2945" s="82">
        <f t="shared" ca="1" si="434"/>
        <v>225126.09999999928</v>
      </c>
      <c r="W2945" s="50"/>
      <c r="X2945" s="50"/>
      <c r="Y2945" s="50"/>
      <c r="Z2945" s="50"/>
      <c r="AA2945" s="50"/>
      <c r="AG2945" s="50"/>
      <c r="AH2945" s="50"/>
      <c r="AI2945" s="50"/>
      <c r="AJ2945" s="50"/>
      <c r="AK2945" s="50"/>
      <c r="AL2945" s="50"/>
      <c r="AM2945" s="50"/>
      <c r="AN2945" s="50"/>
      <c r="AO2945" s="50"/>
      <c r="AP2945" s="138" t="str">
        <f>IF(NOT($AS2945=$AS2946),ROW(),"")</f>
        <v/>
      </c>
      <c r="AQ2945" s="20" t="str">
        <f>IF(NOT(AS2945=AS2946),AS2946,"")</f>
        <v/>
      </c>
      <c r="AR2945" s="20" t="str">
        <f>INDEX($AB$15:$AM$15,MATCH($AS2945,$AB$11:$AM$11,0))</f>
        <v>in</v>
      </c>
      <c r="AS2945" s="20" t="str">
        <f>LEFT(AT2945,4)</f>
        <v>2011</v>
      </c>
      <c r="AT2945" s="139" t="str">
        <f>LEFT(B2945,6)</f>
        <v>201107</v>
      </c>
    </row>
    <row r="2946" spans="2:46" x14ac:dyDescent="0.25">
      <c r="B2946" s="11">
        <f>'Market Data'!B2932</f>
        <v>20110704</v>
      </c>
      <c r="C2946" s="2">
        <f>'Market Data'!C2932</f>
        <v>7641</v>
      </c>
      <c r="D2946" s="2">
        <f>'Market Data'!D2932</f>
        <v>7666</v>
      </c>
      <c r="E2946" s="2">
        <f>'Market Data'!E2932</f>
        <v>7630.5</v>
      </c>
      <c r="F2946" s="12">
        <f>'Market Data'!F2932</f>
        <v>7655</v>
      </c>
      <c r="H2946" s="151">
        <f t="shared" si="435"/>
        <v>2928</v>
      </c>
      <c r="I2946" s="244">
        <f ca="1">IF($H2946&lt;($J$6+1),"",PFE(OFFSET($F2946,0,0,-$J$6)))</f>
        <v>5.1950086189176584E-2</v>
      </c>
      <c r="J2946" s="19"/>
      <c r="K2946" s="139" t="str">
        <f t="shared" ca="1" si="436"/>
        <v>Long</v>
      </c>
      <c r="L2946" s="243" t="e">
        <f t="shared" ca="1" si="431"/>
        <v>#N/A</v>
      </c>
      <c r="M2946" s="242" t="e">
        <f t="shared" ca="1" si="432"/>
        <v>#N/A</v>
      </c>
      <c r="N2946" s="20"/>
      <c r="O2946" s="74">
        <f t="shared" ca="1" si="437"/>
        <v>1</v>
      </c>
      <c r="P2946" s="75">
        <f t="shared" ca="1" si="429"/>
        <v>0</v>
      </c>
      <c r="Q2946" s="76" t="str">
        <f t="shared" ca="1" si="433"/>
        <v/>
      </c>
      <c r="R2946" s="75"/>
      <c r="S2946" s="77">
        <f t="shared" ca="1" si="430"/>
        <v>1</v>
      </c>
      <c r="T2946" s="78"/>
      <c r="U2946" s="81">
        <f t="shared" ca="1" si="438"/>
        <v>980</v>
      </c>
      <c r="V2946" s="82">
        <f t="shared" ca="1" si="434"/>
        <v>226106.09999999928</v>
      </c>
      <c r="W2946" s="50"/>
      <c r="X2946" s="50"/>
      <c r="Y2946" s="50"/>
      <c r="Z2946" s="50"/>
      <c r="AA2946" s="50"/>
      <c r="AG2946" s="50"/>
      <c r="AH2946" s="50"/>
      <c r="AI2946" s="50"/>
      <c r="AJ2946" s="50"/>
      <c r="AK2946" s="50"/>
      <c r="AL2946" s="50"/>
      <c r="AM2946" s="50"/>
      <c r="AN2946" s="50"/>
      <c r="AO2946" s="50"/>
      <c r="AP2946" s="138" t="str">
        <f>IF(NOT($AS2946=$AS2947),ROW(),"")</f>
        <v/>
      </c>
      <c r="AQ2946" s="20" t="str">
        <f>IF(NOT(AS2946=AS2947),AS2947,"")</f>
        <v/>
      </c>
      <c r="AR2946" s="20" t="str">
        <f>INDEX($AB$15:$AM$15,MATCH($AS2946,$AB$11:$AM$11,0))</f>
        <v>in</v>
      </c>
      <c r="AS2946" s="20" t="str">
        <f>LEFT(AT2946,4)</f>
        <v>2011</v>
      </c>
      <c r="AT2946" s="139" t="str">
        <f>LEFT(B2946,6)</f>
        <v>201107</v>
      </c>
    </row>
    <row r="2947" spans="2:46" x14ac:dyDescent="0.25">
      <c r="B2947" s="11">
        <f>'Market Data'!B2933</f>
        <v>20110705</v>
      </c>
      <c r="C2947" s="2">
        <f>'Market Data'!C2933</f>
        <v>7658</v>
      </c>
      <c r="D2947" s="2">
        <f>'Market Data'!D2933</f>
        <v>7691</v>
      </c>
      <c r="E2947" s="2">
        <f>'Market Data'!E2933</f>
        <v>7637.5</v>
      </c>
      <c r="F2947" s="12">
        <f>'Market Data'!F2933</f>
        <v>7663</v>
      </c>
      <c r="H2947" s="151">
        <f t="shared" si="435"/>
        <v>2929</v>
      </c>
      <c r="I2947" s="244">
        <f ca="1">IF($H2947&lt;($J$6+1),"",PFE(OFFSET($F2947,0,0,-$J$6)))</f>
        <v>5.3572493895951152E-2</v>
      </c>
      <c r="J2947" s="19"/>
      <c r="K2947" s="139" t="str">
        <f t="shared" ca="1" si="436"/>
        <v>Long</v>
      </c>
      <c r="L2947" s="243" t="e">
        <f t="shared" ca="1" si="431"/>
        <v>#N/A</v>
      </c>
      <c r="M2947" s="242" t="e">
        <f t="shared" ca="1" si="432"/>
        <v>#N/A</v>
      </c>
      <c r="N2947" s="20"/>
      <c r="O2947" s="74">
        <f t="shared" ca="1" si="437"/>
        <v>1</v>
      </c>
      <c r="P2947" s="75">
        <f t="shared" ca="1" si="429"/>
        <v>0</v>
      </c>
      <c r="Q2947" s="76" t="str">
        <f t="shared" ca="1" si="433"/>
        <v/>
      </c>
      <c r="R2947" s="75"/>
      <c r="S2947" s="77">
        <f t="shared" ca="1" si="430"/>
        <v>1</v>
      </c>
      <c r="T2947" s="78"/>
      <c r="U2947" s="81">
        <f t="shared" ca="1" si="438"/>
        <v>280</v>
      </c>
      <c r="V2947" s="82">
        <f t="shared" ca="1" si="434"/>
        <v>226386.09999999928</v>
      </c>
      <c r="W2947" s="50"/>
      <c r="X2947" s="50"/>
      <c r="Y2947" s="50"/>
      <c r="Z2947" s="50"/>
      <c r="AA2947" s="50"/>
      <c r="AG2947" s="50"/>
      <c r="AH2947" s="50"/>
      <c r="AI2947" s="50"/>
      <c r="AJ2947" s="50"/>
      <c r="AK2947" s="50"/>
      <c r="AL2947" s="50"/>
      <c r="AM2947" s="50"/>
      <c r="AN2947" s="50"/>
      <c r="AO2947" s="50"/>
      <c r="AP2947" s="138" t="str">
        <f>IF(NOT($AS2947=$AS2948),ROW(),"")</f>
        <v/>
      </c>
      <c r="AQ2947" s="20" t="str">
        <f>IF(NOT(AS2947=AS2948),AS2948,"")</f>
        <v/>
      </c>
      <c r="AR2947" s="20" t="str">
        <f>INDEX($AB$15:$AM$15,MATCH($AS2947,$AB$11:$AM$11,0))</f>
        <v>in</v>
      </c>
      <c r="AS2947" s="20" t="str">
        <f>LEFT(AT2947,4)</f>
        <v>2011</v>
      </c>
      <c r="AT2947" s="139" t="str">
        <f>LEFT(B2947,6)</f>
        <v>201107</v>
      </c>
    </row>
    <row r="2948" spans="2:46" x14ac:dyDescent="0.25">
      <c r="B2948" s="11">
        <f>'Market Data'!B2934</f>
        <v>20110706</v>
      </c>
      <c r="C2948" s="2">
        <f>'Market Data'!C2934</f>
        <v>7682.5</v>
      </c>
      <c r="D2948" s="2">
        <f>'Market Data'!D2934</f>
        <v>7687</v>
      </c>
      <c r="E2948" s="2">
        <f>'Market Data'!E2934</f>
        <v>7611</v>
      </c>
      <c r="F2948" s="12">
        <f>'Market Data'!F2934</f>
        <v>7642.5</v>
      </c>
      <c r="H2948" s="151">
        <f t="shared" si="435"/>
        <v>2930</v>
      </c>
      <c r="I2948" s="244">
        <f ca="1">IF($H2948&lt;($J$6+1),"",PFE(OFFSET($F2948,0,0,-$J$6)))</f>
        <v>5.6670444899308399E-2</v>
      </c>
      <c r="J2948" s="19"/>
      <c r="K2948" s="139" t="str">
        <f t="shared" ca="1" si="436"/>
        <v>Long</v>
      </c>
      <c r="L2948" s="243" t="e">
        <f t="shared" ca="1" si="431"/>
        <v>#N/A</v>
      </c>
      <c r="M2948" s="242" t="e">
        <f t="shared" ca="1" si="432"/>
        <v>#N/A</v>
      </c>
      <c r="N2948" s="20"/>
      <c r="O2948" s="74">
        <f t="shared" ca="1" si="437"/>
        <v>1</v>
      </c>
      <c r="P2948" s="75">
        <f t="shared" ca="1" si="429"/>
        <v>0</v>
      </c>
      <c r="Q2948" s="76" t="str">
        <f t="shared" ca="1" si="433"/>
        <v/>
      </c>
      <c r="R2948" s="75"/>
      <c r="S2948" s="77">
        <f t="shared" ca="1" si="430"/>
        <v>1</v>
      </c>
      <c r="T2948" s="78"/>
      <c r="U2948" s="81">
        <f t="shared" ca="1" si="438"/>
        <v>-717.5</v>
      </c>
      <c r="V2948" s="82">
        <f t="shared" ca="1" si="434"/>
        <v>225668.59999999928</v>
      </c>
      <c r="W2948" s="50"/>
      <c r="X2948" s="50"/>
      <c r="Y2948" s="50"/>
      <c r="Z2948" s="50"/>
      <c r="AA2948" s="50"/>
      <c r="AG2948" s="50"/>
      <c r="AH2948" s="50"/>
      <c r="AI2948" s="50"/>
      <c r="AJ2948" s="50"/>
      <c r="AK2948" s="50"/>
      <c r="AL2948" s="50"/>
      <c r="AM2948" s="50"/>
      <c r="AN2948" s="50"/>
      <c r="AO2948" s="50"/>
      <c r="AP2948" s="138" t="str">
        <f>IF(NOT($AS2948=$AS2949),ROW(),"")</f>
        <v/>
      </c>
      <c r="AQ2948" s="20" t="str">
        <f>IF(NOT(AS2948=AS2949),AS2949,"")</f>
        <v/>
      </c>
      <c r="AR2948" s="20" t="str">
        <f>INDEX($AB$15:$AM$15,MATCH($AS2948,$AB$11:$AM$11,0))</f>
        <v>in</v>
      </c>
      <c r="AS2948" s="20" t="str">
        <f>LEFT(AT2948,4)</f>
        <v>2011</v>
      </c>
      <c r="AT2948" s="139" t="str">
        <f>LEFT(B2948,6)</f>
        <v>201107</v>
      </c>
    </row>
    <row r="2949" spans="2:46" x14ac:dyDescent="0.25">
      <c r="B2949" s="11">
        <f>'Market Data'!B2935</f>
        <v>20110707</v>
      </c>
      <c r="C2949" s="2">
        <f>'Market Data'!C2935</f>
        <v>7697</v>
      </c>
      <c r="D2949" s="2">
        <f>'Market Data'!D2935</f>
        <v>7732</v>
      </c>
      <c r="E2949" s="2">
        <f>'Market Data'!E2935</f>
        <v>7656</v>
      </c>
      <c r="F2949" s="12">
        <f>'Market Data'!F2935</f>
        <v>7690</v>
      </c>
      <c r="H2949" s="151">
        <f t="shared" si="435"/>
        <v>2931</v>
      </c>
      <c r="I2949" s="244">
        <f ca="1">IF($H2949&lt;($J$6+1),"",PFE(OFFSET($F2949,0,0,-$J$6)))</f>
        <v>8.0240735423388804E-2</v>
      </c>
      <c r="J2949" s="19"/>
      <c r="K2949" s="139" t="str">
        <f t="shared" ca="1" si="436"/>
        <v>Long</v>
      </c>
      <c r="L2949" s="243" t="e">
        <f t="shared" ca="1" si="431"/>
        <v>#N/A</v>
      </c>
      <c r="M2949" s="242" t="e">
        <f t="shared" ca="1" si="432"/>
        <v>#N/A</v>
      </c>
      <c r="N2949" s="20"/>
      <c r="O2949" s="74">
        <f t="shared" ca="1" si="437"/>
        <v>1</v>
      </c>
      <c r="P2949" s="75">
        <f t="shared" ca="1" si="429"/>
        <v>0</v>
      </c>
      <c r="Q2949" s="76" t="str">
        <f t="shared" ca="1" si="433"/>
        <v/>
      </c>
      <c r="R2949" s="75"/>
      <c r="S2949" s="77">
        <f t="shared" ca="1" si="430"/>
        <v>1</v>
      </c>
      <c r="T2949" s="78"/>
      <c r="U2949" s="81">
        <f t="shared" ca="1" si="438"/>
        <v>1662.5</v>
      </c>
      <c r="V2949" s="82">
        <f t="shared" ca="1" si="434"/>
        <v>227331.09999999928</v>
      </c>
      <c r="W2949" s="50"/>
      <c r="X2949" s="50"/>
      <c r="Y2949" s="50"/>
      <c r="Z2949" s="50"/>
      <c r="AA2949" s="50"/>
      <c r="AG2949" s="50"/>
      <c r="AH2949" s="50"/>
      <c r="AI2949" s="50"/>
      <c r="AJ2949" s="50"/>
      <c r="AK2949" s="50"/>
      <c r="AL2949" s="50"/>
      <c r="AM2949" s="50"/>
      <c r="AN2949" s="50"/>
      <c r="AO2949" s="50"/>
      <c r="AP2949" s="138" t="str">
        <f>IF(NOT($AS2949=$AS2950),ROW(),"")</f>
        <v/>
      </c>
      <c r="AQ2949" s="20" t="str">
        <f>IF(NOT(AS2949=AS2950),AS2950,"")</f>
        <v/>
      </c>
      <c r="AR2949" s="20" t="str">
        <f>INDEX($AB$15:$AM$15,MATCH($AS2949,$AB$11:$AM$11,0))</f>
        <v>in</v>
      </c>
      <c r="AS2949" s="20" t="str">
        <f>LEFT(AT2949,4)</f>
        <v>2011</v>
      </c>
      <c r="AT2949" s="139" t="str">
        <f>LEFT(B2949,6)</f>
        <v>201107</v>
      </c>
    </row>
    <row r="2950" spans="2:46" x14ac:dyDescent="0.25">
      <c r="B2950" s="11">
        <f>'Market Data'!B2936</f>
        <v>20110708</v>
      </c>
      <c r="C2950" s="2">
        <f>'Market Data'!C2936</f>
        <v>7716.5</v>
      </c>
      <c r="D2950" s="2">
        <f>'Market Data'!D2936</f>
        <v>7739</v>
      </c>
      <c r="E2950" s="2">
        <f>'Market Data'!E2936</f>
        <v>7603</v>
      </c>
      <c r="F2950" s="12">
        <f>'Market Data'!F2936</f>
        <v>7619</v>
      </c>
      <c r="H2950" s="151">
        <f t="shared" si="435"/>
        <v>2932</v>
      </c>
      <c r="I2950" s="244">
        <f ca="1">IF($H2950&lt;($J$6+1),"",PFE(OFFSET($F2950,0,0,-$J$6)))</f>
        <v>8.0557341594484771E-2</v>
      </c>
      <c r="J2950" s="19"/>
      <c r="K2950" s="139" t="str">
        <f t="shared" ca="1" si="436"/>
        <v>Long</v>
      </c>
      <c r="L2950" s="243" t="e">
        <f t="shared" ca="1" si="431"/>
        <v>#N/A</v>
      </c>
      <c r="M2950" s="242" t="e">
        <f t="shared" ca="1" si="432"/>
        <v>#N/A</v>
      </c>
      <c r="N2950" s="20"/>
      <c r="O2950" s="74">
        <f t="shared" ca="1" si="437"/>
        <v>1</v>
      </c>
      <c r="P2950" s="75">
        <f t="shared" ca="1" si="429"/>
        <v>0</v>
      </c>
      <c r="Q2950" s="76" t="str">
        <f t="shared" ca="1" si="433"/>
        <v/>
      </c>
      <c r="R2950" s="75"/>
      <c r="S2950" s="77">
        <f t="shared" ca="1" si="430"/>
        <v>1</v>
      </c>
      <c r="T2950" s="78"/>
      <c r="U2950" s="81">
        <f t="shared" ca="1" si="438"/>
        <v>-2485</v>
      </c>
      <c r="V2950" s="82">
        <f t="shared" ca="1" si="434"/>
        <v>224846.09999999928</v>
      </c>
      <c r="W2950" s="50"/>
      <c r="X2950" s="50"/>
      <c r="Y2950" s="50"/>
      <c r="Z2950" s="50"/>
      <c r="AA2950" s="50"/>
      <c r="AG2950" s="50"/>
      <c r="AH2950" s="50"/>
      <c r="AI2950" s="50"/>
      <c r="AJ2950" s="50"/>
      <c r="AK2950" s="50"/>
      <c r="AL2950" s="50"/>
      <c r="AM2950" s="50"/>
      <c r="AN2950" s="50"/>
      <c r="AO2950" s="50"/>
      <c r="AP2950" s="138" t="str">
        <f>IF(NOT($AS2950=$AS2951),ROW(),"")</f>
        <v/>
      </c>
      <c r="AQ2950" s="20" t="str">
        <f>IF(NOT(AS2950=AS2951),AS2951,"")</f>
        <v/>
      </c>
      <c r="AR2950" s="20" t="str">
        <f>INDEX($AB$15:$AM$15,MATCH($AS2950,$AB$11:$AM$11,0))</f>
        <v>in</v>
      </c>
      <c r="AS2950" s="20" t="str">
        <f>LEFT(AT2950,4)</f>
        <v>2011</v>
      </c>
      <c r="AT2950" s="139" t="str">
        <f>LEFT(B2950,6)</f>
        <v>201107</v>
      </c>
    </row>
    <row r="2951" spans="2:46" x14ac:dyDescent="0.25">
      <c r="B2951" s="11">
        <f>'Market Data'!B2937</f>
        <v>20110711</v>
      </c>
      <c r="C2951" s="2">
        <f>'Market Data'!C2937</f>
        <v>7602</v>
      </c>
      <c r="D2951" s="2">
        <f>'Market Data'!D2937</f>
        <v>7608.5</v>
      </c>
      <c r="E2951" s="2">
        <f>'Market Data'!E2937</f>
        <v>7401.5</v>
      </c>
      <c r="F2951" s="12">
        <f>'Market Data'!F2937</f>
        <v>7447</v>
      </c>
      <c r="H2951" s="151">
        <f t="shared" si="435"/>
        <v>2933</v>
      </c>
      <c r="I2951" s="244">
        <f ca="1">IF($H2951&lt;($J$6+1),"",PFE(OFFSET($F2951,0,0,-$J$6)))</f>
        <v>6.7161632504722985E-2</v>
      </c>
      <c r="J2951" s="19"/>
      <c r="K2951" s="139" t="str">
        <f t="shared" ca="1" si="436"/>
        <v>Long</v>
      </c>
      <c r="L2951" s="243" t="e">
        <f t="shared" ca="1" si="431"/>
        <v>#N/A</v>
      </c>
      <c r="M2951" s="242" t="e">
        <f t="shared" ca="1" si="432"/>
        <v>#N/A</v>
      </c>
      <c r="N2951" s="20"/>
      <c r="O2951" s="74">
        <f t="shared" ca="1" si="437"/>
        <v>1</v>
      </c>
      <c r="P2951" s="75">
        <f t="shared" ca="1" si="429"/>
        <v>0</v>
      </c>
      <c r="Q2951" s="76" t="str">
        <f t="shared" ca="1" si="433"/>
        <v/>
      </c>
      <c r="R2951" s="75"/>
      <c r="S2951" s="77">
        <f t="shared" ca="1" si="430"/>
        <v>1</v>
      </c>
      <c r="T2951" s="78"/>
      <c r="U2951" s="81">
        <f t="shared" ca="1" si="438"/>
        <v>-6020</v>
      </c>
      <c r="V2951" s="82">
        <f t="shared" ca="1" si="434"/>
        <v>218826.09999999928</v>
      </c>
      <c r="W2951" s="50"/>
      <c r="X2951" s="50"/>
      <c r="Y2951" s="50"/>
      <c r="Z2951" s="50"/>
      <c r="AA2951" s="50"/>
      <c r="AG2951" s="50"/>
      <c r="AH2951" s="50"/>
      <c r="AI2951" s="50"/>
      <c r="AJ2951" s="50"/>
      <c r="AK2951" s="50"/>
      <c r="AL2951" s="50"/>
      <c r="AM2951" s="50"/>
      <c r="AN2951" s="50"/>
      <c r="AO2951" s="50"/>
      <c r="AP2951" s="138" t="str">
        <f>IF(NOT($AS2951=$AS2952),ROW(),"")</f>
        <v/>
      </c>
      <c r="AQ2951" s="20" t="str">
        <f>IF(NOT(AS2951=AS2952),AS2952,"")</f>
        <v/>
      </c>
      <c r="AR2951" s="20" t="str">
        <f>INDEX($AB$15:$AM$15,MATCH($AS2951,$AB$11:$AM$11,0))</f>
        <v>in</v>
      </c>
      <c r="AS2951" s="20" t="str">
        <f>LEFT(AT2951,4)</f>
        <v>2011</v>
      </c>
      <c r="AT2951" s="139" t="str">
        <f>LEFT(B2951,6)</f>
        <v>201107</v>
      </c>
    </row>
    <row r="2952" spans="2:46" x14ac:dyDescent="0.25">
      <c r="B2952" s="11">
        <f>'Market Data'!B2938</f>
        <v>20110712</v>
      </c>
      <c r="C2952" s="2">
        <f>'Market Data'!C2938</f>
        <v>7355</v>
      </c>
      <c r="D2952" s="2">
        <f>'Market Data'!D2938</f>
        <v>7417</v>
      </c>
      <c r="E2952" s="2">
        <f>'Market Data'!E2938</f>
        <v>7206.5</v>
      </c>
      <c r="F2952" s="12">
        <f>'Market Data'!F2938</f>
        <v>7387</v>
      </c>
      <c r="H2952" s="151">
        <f t="shared" si="435"/>
        <v>2934</v>
      </c>
      <c r="I2952" s="244">
        <f ca="1">IF($H2952&lt;($J$6+1),"",PFE(OFFSET($F2952,0,0,-$J$6)))</f>
        <v>9.9207763220221498E-2</v>
      </c>
      <c r="J2952" s="19"/>
      <c r="K2952" s="139" t="str">
        <f t="shared" ca="1" si="436"/>
        <v>Long</v>
      </c>
      <c r="L2952" s="243" t="e">
        <f t="shared" ca="1" si="431"/>
        <v>#N/A</v>
      </c>
      <c r="M2952" s="242" t="e">
        <f t="shared" ca="1" si="432"/>
        <v>#N/A</v>
      </c>
      <c r="N2952" s="20"/>
      <c r="O2952" s="74">
        <f t="shared" ca="1" si="437"/>
        <v>1</v>
      </c>
      <c r="P2952" s="75">
        <f t="shared" ca="1" si="429"/>
        <v>0</v>
      </c>
      <c r="Q2952" s="76" t="str">
        <f t="shared" ca="1" si="433"/>
        <v/>
      </c>
      <c r="R2952" s="75"/>
      <c r="S2952" s="77">
        <f t="shared" ca="1" si="430"/>
        <v>1</v>
      </c>
      <c r="T2952" s="78"/>
      <c r="U2952" s="81">
        <f t="shared" ca="1" si="438"/>
        <v>-2100</v>
      </c>
      <c r="V2952" s="82">
        <f t="shared" ca="1" si="434"/>
        <v>216726.09999999928</v>
      </c>
      <c r="W2952" s="50"/>
      <c r="X2952" s="50"/>
      <c r="Y2952" s="50"/>
      <c r="Z2952" s="50"/>
      <c r="AA2952" s="50"/>
      <c r="AG2952" s="50"/>
      <c r="AH2952" s="50"/>
      <c r="AI2952" s="50"/>
      <c r="AJ2952" s="50"/>
      <c r="AK2952" s="50"/>
      <c r="AL2952" s="50"/>
      <c r="AM2952" s="50"/>
      <c r="AN2952" s="50"/>
      <c r="AO2952" s="50"/>
      <c r="AP2952" s="138" t="str">
        <f>IF(NOT($AS2952=$AS2953),ROW(),"")</f>
        <v/>
      </c>
      <c r="AQ2952" s="20" t="str">
        <f>IF(NOT(AS2952=AS2953),AS2953,"")</f>
        <v/>
      </c>
      <c r="AR2952" s="20" t="str">
        <f>INDEX($AB$15:$AM$15,MATCH($AS2952,$AB$11:$AM$11,0))</f>
        <v>in</v>
      </c>
      <c r="AS2952" s="20" t="str">
        <f>LEFT(AT2952,4)</f>
        <v>2011</v>
      </c>
      <c r="AT2952" s="139" t="str">
        <f>LEFT(B2952,6)</f>
        <v>201107</v>
      </c>
    </row>
    <row r="2953" spans="2:46" x14ac:dyDescent="0.25">
      <c r="B2953" s="11">
        <f>'Market Data'!B2939</f>
        <v>20110713</v>
      </c>
      <c r="C2953" s="2">
        <f>'Market Data'!C2939</f>
        <v>7372.5</v>
      </c>
      <c r="D2953" s="2">
        <f>'Market Data'!D2939</f>
        <v>7493.5</v>
      </c>
      <c r="E2953" s="2">
        <f>'Market Data'!E2939</f>
        <v>7359.5</v>
      </c>
      <c r="F2953" s="12">
        <f>'Market Data'!F2939</f>
        <v>7481</v>
      </c>
      <c r="H2953" s="151">
        <f t="shared" si="435"/>
        <v>2935</v>
      </c>
      <c r="I2953" s="244">
        <f ca="1">IF($H2953&lt;($J$6+1),"",PFE(OFFSET($F2953,0,0,-$J$6)))</f>
        <v>0.14629954905074213</v>
      </c>
      <c r="J2953" s="19"/>
      <c r="K2953" s="139" t="str">
        <f t="shared" ca="1" si="436"/>
        <v>Long</v>
      </c>
      <c r="L2953" s="243" t="e">
        <f t="shared" ca="1" si="431"/>
        <v>#N/A</v>
      </c>
      <c r="M2953" s="242" t="e">
        <f t="shared" ca="1" si="432"/>
        <v>#N/A</v>
      </c>
      <c r="N2953" s="20"/>
      <c r="O2953" s="74">
        <f t="shared" ca="1" si="437"/>
        <v>1</v>
      </c>
      <c r="P2953" s="75">
        <f t="shared" ca="1" si="429"/>
        <v>0</v>
      </c>
      <c r="Q2953" s="76" t="str">
        <f t="shared" ca="1" si="433"/>
        <v/>
      </c>
      <c r="R2953" s="75"/>
      <c r="S2953" s="77">
        <f t="shared" ca="1" si="430"/>
        <v>1</v>
      </c>
      <c r="T2953" s="78"/>
      <c r="U2953" s="81">
        <f t="shared" ca="1" si="438"/>
        <v>3290</v>
      </c>
      <c r="V2953" s="82">
        <f t="shared" ca="1" si="434"/>
        <v>220016.09999999928</v>
      </c>
      <c r="W2953" s="50"/>
      <c r="X2953" s="50"/>
      <c r="Y2953" s="50"/>
      <c r="Z2953" s="50"/>
      <c r="AA2953" s="50"/>
      <c r="AG2953" s="50"/>
      <c r="AH2953" s="50"/>
      <c r="AI2953" s="50"/>
      <c r="AJ2953" s="50"/>
      <c r="AK2953" s="50"/>
      <c r="AL2953" s="50"/>
      <c r="AM2953" s="50"/>
      <c r="AN2953" s="50"/>
      <c r="AO2953" s="50"/>
      <c r="AP2953" s="138" t="str">
        <f>IF(NOT($AS2953=$AS2954),ROW(),"")</f>
        <v/>
      </c>
      <c r="AQ2953" s="20" t="str">
        <f>IF(NOT(AS2953=AS2954),AS2954,"")</f>
        <v/>
      </c>
      <c r="AR2953" s="20" t="str">
        <f>INDEX($AB$15:$AM$15,MATCH($AS2953,$AB$11:$AM$11,0))</f>
        <v>in</v>
      </c>
      <c r="AS2953" s="20" t="str">
        <f>LEFT(AT2953,4)</f>
        <v>2011</v>
      </c>
      <c r="AT2953" s="139" t="str">
        <f>LEFT(B2953,6)</f>
        <v>201107</v>
      </c>
    </row>
    <row r="2954" spans="2:46" x14ac:dyDescent="0.25">
      <c r="B2954" s="11">
        <f>'Market Data'!B2940</f>
        <v>20110714</v>
      </c>
      <c r="C2954" s="2">
        <f>'Market Data'!C2940</f>
        <v>7412</v>
      </c>
      <c r="D2954" s="2">
        <f>'Market Data'!D2940</f>
        <v>7482</v>
      </c>
      <c r="E2954" s="2">
        <f>'Market Data'!E2940</f>
        <v>7368</v>
      </c>
      <c r="F2954" s="12">
        <f>'Market Data'!F2940</f>
        <v>7436</v>
      </c>
      <c r="H2954" s="151">
        <f t="shared" si="435"/>
        <v>2936</v>
      </c>
      <c r="I2954" s="244">
        <f ca="1">IF($H2954&lt;($J$6+1),"",PFE(OFFSET($F2954,0,0,-$J$6)))</f>
        <v>0.11397164719412478</v>
      </c>
      <c r="J2954" s="19"/>
      <c r="K2954" s="139" t="str">
        <f t="shared" ca="1" si="436"/>
        <v>Long</v>
      </c>
      <c r="L2954" s="243" t="e">
        <f t="shared" ca="1" si="431"/>
        <v>#N/A</v>
      </c>
      <c r="M2954" s="242" t="e">
        <f t="shared" ca="1" si="432"/>
        <v>#N/A</v>
      </c>
      <c r="N2954" s="20"/>
      <c r="O2954" s="74">
        <f t="shared" ca="1" si="437"/>
        <v>1</v>
      </c>
      <c r="P2954" s="75">
        <f t="shared" ca="1" si="429"/>
        <v>0</v>
      </c>
      <c r="Q2954" s="76" t="str">
        <f t="shared" ca="1" si="433"/>
        <v/>
      </c>
      <c r="R2954" s="75"/>
      <c r="S2954" s="77">
        <f t="shared" ca="1" si="430"/>
        <v>1</v>
      </c>
      <c r="T2954" s="78"/>
      <c r="U2954" s="81">
        <f t="shared" ca="1" si="438"/>
        <v>-1575</v>
      </c>
      <c r="V2954" s="82">
        <f t="shared" ca="1" si="434"/>
        <v>218441.09999999928</v>
      </c>
      <c r="W2954" s="50"/>
      <c r="X2954" s="50"/>
      <c r="Y2954" s="50"/>
      <c r="Z2954" s="50"/>
      <c r="AA2954" s="50"/>
      <c r="AG2954" s="50"/>
      <c r="AH2954" s="50"/>
      <c r="AI2954" s="50"/>
      <c r="AJ2954" s="50"/>
      <c r="AK2954" s="50"/>
      <c r="AL2954" s="50"/>
      <c r="AM2954" s="50"/>
      <c r="AN2954" s="50"/>
      <c r="AO2954" s="50"/>
      <c r="AP2954" s="138" t="str">
        <f>IF(NOT($AS2954=$AS2955),ROW(),"")</f>
        <v/>
      </c>
      <c r="AQ2954" s="20" t="str">
        <f>IF(NOT(AS2954=AS2955),AS2955,"")</f>
        <v/>
      </c>
      <c r="AR2954" s="20" t="str">
        <f>INDEX($AB$15:$AM$15,MATCH($AS2954,$AB$11:$AM$11,0))</f>
        <v>in</v>
      </c>
      <c r="AS2954" s="20" t="str">
        <f>LEFT(AT2954,4)</f>
        <v>2011</v>
      </c>
      <c r="AT2954" s="139" t="str">
        <f>LEFT(B2954,6)</f>
        <v>201107</v>
      </c>
    </row>
    <row r="2955" spans="2:46" x14ac:dyDescent="0.25">
      <c r="B2955" s="11">
        <f>'Market Data'!B2941</f>
        <v>20110715</v>
      </c>
      <c r="C2955" s="2">
        <f>'Market Data'!C2941</f>
        <v>7409</v>
      </c>
      <c r="D2955" s="2">
        <f>'Market Data'!D2941</f>
        <v>7466</v>
      </c>
      <c r="E2955" s="2">
        <f>'Market Data'!E2941</f>
        <v>7349</v>
      </c>
      <c r="F2955" s="12">
        <f>'Market Data'!F2941</f>
        <v>7442</v>
      </c>
      <c r="H2955" s="151">
        <f t="shared" si="435"/>
        <v>2937</v>
      </c>
      <c r="I2955" s="244">
        <f ca="1">IF($H2955&lt;($J$6+1),"",PFE(OFFSET($F2955,0,0,-$J$6)))</f>
        <v>0.11169297927344057</v>
      </c>
      <c r="J2955" s="19"/>
      <c r="K2955" s="139" t="str">
        <f t="shared" ca="1" si="436"/>
        <v>Long</v>
      </c>
      <c r="L2955" s="243" t="e">
        <f t="shared" ca="1" si="431"/>
        <v>#N/A</v>
      </c>
      <c r="M2955" s="242" t="e">
        <f t="shared" ca="1" si="432"/>
        <v>#N/A</v>
      </c>
      <c r="N2955" s="20"/>
      <c r="O2955" s="74">
        <f t="shared" ca="1" si="437"/>
        <v>1</v>
      </c>
      <c r="P2955" s="75">
        <f t="shared" ca="1" si="429"/>
        <v>0</v>
      </c>
      <c r="Q2955" s="76" t="str">
        <f t="shared" ca="1" si="433"/>
        <v/>
      </c>
      <c r="R2955" s="75"/>
      <c r="S2955" s="77">
        <f t="shared" ca="1" si="430"/>
        <v>1</v>
      </c>
      <c r="T2955" s="78"/>
      <c r="U2955" s="81">
        <f t="shared" ca="1" si="438"/>
        <v>210</v>
      </c>
      <c r="V2955" s="82">
        <f t="shared" ca="1" si="434"/>
        <v>218651.09999999928</v>
      </c>
      <c r="W2955" s="50"/>
      <c r="X2955" s="50"/>
      <c r="Y2955" s="50"/>
      <c r="Z2955" s="50"/>
      <c r="AA2955" s="50"/>
      <c r="AG2955" s="50"/>
      <c r="AH2955" s="50"/>
      <c r="AI2955" s="50"/>
      <c r="AJ2955" s="50"/>
      <c r="AK2955" s="50"/>
      <c r="AL2955" s="50"/>
      <c r="AM2955" s="50"/>
      <c r="AN2955" s="50"/>
      <c r="AO2955" s="50"/>
      <c r="AP2955" s="138" t="str">
        <f>IF(NOT($AS2955=$AS2956),ROW(),"")</f>
        <v/>
      </c>
      <c r="AQ2955" s="20" t="str">
        <f>IF(NOT(AS2955=AS2956),AS2956,"")</f>
        <v/>
      </c>
      <c r="AR2955" s="20" t="str">
        <f>INDEX($AB$15:$AM$15,MATCH($AS2955,$AB$11:$AM$11,0))</f>
        <v>in</v>
      </c>
      <c r="AS2955" s="20" t="str">
        <f>LEFT(AT2955,4)</f>
        <v>2011</v>
      </c>
      <c r="AT2955" s="139" t="str">
        <f>LEFT(B2955,6)</f>
        <v>201107</v>
      </c>
    </row>
    <row r="2956" spans="2:46" x14ac:dyDescent="0.25">
      <c r="B2956" s="11">
        <f>'Market Data'!B2942</f>
        <v>20110718</v>
      </c>
      <c r="C2956" s="2">
        <f>'Market Data'!C2942</f>
        <v>7399.5</v>
      </c>
      <c r="D2956" s="2">
        <f>'Market Data'!D2942</f>
        <v>7404.5</v>
      </c>
      <c r="E2956" s="2">
        <f>'Market Data'!E2942</f>
        <v>7298.5</v>
      </c>
      <c r="F2956" s="12">
        <f>'Market Data'!F2942</f>
        <v>7335.5</v>
      </c>
      <c r="H2956" s="151">
        <f t="shared" si="435"/>
        <v>2938</v>
      </c>
      <c r="I2956" s="244">
        <f ca="1">IF($H2956&lt;($J$6+1),"",PFE(OFFSET($F2956,0,0,-$J$6)))</f>
        <v>6.3116246674010709E-2</v>
      </c>
      <c r="J2956" s="19"/>
      <c r="K2956" s="139" t="str">
        <f t="shared" ca="1" si="436"/>
        <v>Long</v>
      </c>
      <c r="L2956" s="243" t="e">
        <f t="shared" ca="1" si="431"/>
        <v>#N/A</v>
      </c>
      <c r="M2956" s="242" t="e">
        <f t="shared" ca="1" si="432"/>
        <v>#N/A</v>
      </c>
      <c r="N2956" s="20"/>
      <c r="O2956" s="74">
        <f t="shared" ca="1" si="437"/>
        <v>1</v>
      </c>
      <c r="P2956" s="75">
        <f t="shared" ca="1" si="429"/>
        <v>0</v>
      </c>
      <c r="Q2956" s="76" t="str">
        <f t="shared" ca="1" si="433"/>
        <v/>
      </c>
      <c r="R2956" s="75"/>
      <c r="S2956" s="77">
        <f t="shared" ca="1" si="430"/>
        <v>1</v>
      </c>
      <c r="T2956" s="78"/>
      <c r="U2956" s="81">
        <f t="shared" ca="1" si="438"/>
        <v>-3727.5</v>
      </c>
      <c r="V2956" s="82">
        <f t="shared" ca="1" si="434"/>
        <v>214923.59999999928</v>
      </c>
      <c r="W2956" s="50"/>
      <c r="X2956" s="50"/>
      <c r="Y2956" s="50"/>
      <c r="Z2956" s="50"/>
      <c r="AA2956" s="50"/>
      <c r="AG2956" s="50"/>
      <c r="AH2956" s="50"/>
      <c r="AI2956" s="50"/>
      <c r="AJ2956" s="50"/>
      <c r="AK2956" s="50"/>
      <c r="AL2956" s="50"/>
      <c r="AM2956" s="50"/>
      <c r="AN2956" s="50"/>
      <c r="AO2956" s="50"/>
      <c r="AP2956" s="138" t="str">
        <f>IF(NOT($AS2956=$AS2957),ROW(),"")</f>
        <v/>
      </c>
      <c r="AQ2956" s="20" t="str">
        <f>IF(NOT(AS2956=AS2957),AS2957,"")</f>
        <v/>
      </c>
      <c r="AR2956" s="20" t="str">
        <f>INDEX($AB$15:$AM$15,MATCH($AS2956,$AB$11:$AM$11,0))</f>
        <v>in</v>
      </c>
      <c r="AS2956" s="20" t="str">
        <f>LEFT(AT2956,4)</f>
        <v>2011</v>
      </c>
      <c r="AT2956" s="139" t="str">
        <f>LEFT(B2956,6)</f>
        <v>201107</v>
      </c>
    </row>
    <row r="2957" spans="2:46" x14ac:dyDescent="0.25">
      <c r="B2957" s="11">
        <f>'Market Data'!B2943</f>
        <v>20110719</v>
      </c>
      <c r="C2957" s="2">
        <f>'Market Data'!C2943</f>
        <v>7346</v>
      </c>
      <c r="D2957" s="2">
        <f>'Market Data'!D2943</f>
        <v>7448.5</v>
      </c>
      <c r="E2957" s="2">
        <f>'Market Data'!E2943</f>
        <v>7343</v>
      </c>
      <c r="F2957" s="12">
        <f>'Market Data'!F2943</f>
        <v>7400</v>
      </c>
      <c r="H2957" s="151">
        <f t="shared" si="435"/>
        <v>2939</v>
      </c>
      <c r="I2957" s="244">
        <f ca="1">IF($H2957&lt;($J$6+1),"",PFE(OFFSET($F2957,0,0,-$J$6)))</f>
        <v>7.9656033861859793E-2</v>
      </c>
      <c r="J2957" s="19"/>
      <c r="K2957" s="139" t="str">
        <f t="shared" ca="1" si="436"/>
        <v>Long</v>
      </c>
      <c r="L2957" s="243" t="e">
        <f t="shared" ca="1" si="431"/>
        <v>#N/A</v>
      </c>
      <c r="M2957" s="242" t="e">
        <f t="shared" ca="1" si="432"/>
        <v>#N/A</v>
      </c>
      <c r="N2957" s="20"/>
      <c r="O2957" s="74">
        <f t="shared" ca="1" si="437"/>
        <v>1</v>
      </c>
      <c r="P2957" s="75">
        <f t="shared" ca="1" si="429"/>
        <v>0</v>
      </c>
      <c r="Q2957" s="76" t="str">
        <f t="shared" ca="1" si="433"/>
        <v/>
      </c>
      <c r="R2957" s="75"/>
      <c r="S2957" s="77">
        <f t="shared" ca="1" si="430"/>
        <v>1</v>
      </c>
      <c r="T2957" s="78"/>
      <c r="U2957" s="81">
        <f t="shared" ca="1" si="438"/>
        <v>2257.5</v>
      </c>
      <c r="V2957" s="82">
        <f t="shared" ca="1" si="434"/>
        <v>217181.09999999928</v>
      </c>
      <c r="W2957" s="50"/>
      <c r="X2957" s="50"/>
      <c r="Y2957" s="50"/>
      <c r="Z2957" s="50"/>
      <c r="AA2957" s="50"/>
      <c r="AG2957" s="50"/>
      <c r="AH2957" s="50"/>
      <c r="AI2957" s="50"/>
      <c r="AJ2957" s="50"/>
      <c r="AK2957" s="50"/>
      <c r="AL2957" s="50"/>
      <c r="AM2957" s="50"/>
      <c r="AN2957" s="50"/>
      <c r="AO2957" s="50"/>
      <c r="AP2957" s="138" t="str">
        <f>IF(NOT($AS2957=$AS2958),ROW(),"")</f>
        <v/>
      </c>
      <c r="AQ2957" s="20" t="str">
        <f>IF(NOT(AS2957=AS2958),AS2958,"")</f>
        <v/>
      </c>
      <c r="AR2957" s="20" t="str">
        <f>INDEX($AB$15:$AM$15,MATCH($AS2957,$AB$11:$AM$11,0))</f>
        <v>in</v>
      </c>
      <c r="AS2957" s="20" t="str">
        <f>LEFT(AT2957,4)</f>
        <v>2011</v>
      </c>
      <c r="AT2957" s="139" t="str">
        <f>LEFT(B2957,6)</f>
        <v>201107</v>
      </c>
    </row>
    <row r="2958" spans="2:46" x14ac:dyDescent="0.25">
      <c r="B2958" s="11">
        <f>'Market Data'!B2944</f>
        <v>20110720</v>
      </c>
      <c r="C2958" s="2">
        <f>'Market Data'!C2944</f>
        <v>7447</v>
      </c>
      <c r="D2958" s="2">
        <f>'Market Data'!D2944</f>
        <v>7474</v>
      </c>
      <c r="E2958" s="2">
        <f>'Market Data'!E2944</f>
        <v>7374.5</v>
      </c>
      <c r="F2958" s="12">
        <f>'Market Data'!F2944</f>
        <v>7428.5</v>
      </c>
      <c r="H2958" s="151">
        <f t="shared" si="435"/>
        <v>2940</v>
      </c>
      <c r="I2958" s="244">
        <f ca="1">IF($H2958&lt;($J$6+1),"",PFE(OFFSET($F2958,0,0,-$J$6)))</f>
        <v>8.2257953060108566E-2</v>
      </c>
      <c r="J2958" s="19"/>
      <c r="K2958" s="139" t="str">
        <f t="shared" ca="1" si="436"/>
        <v>Long</v>
      </c>
      <c r="L2958" s="243" t="e">
        <f t="shared" ca="1" si="431"/>
        <v>#N/A</v>
      </c>
      <c r="M2958" s="242" t="e">
        <f t="shared" ca="1" si="432"/>
        <v>#N/A</v>
      </c>
      <c r="N2958" s="20"/>
      <c r="O2958" s="74">
        <f t="shared" ca="1" si="437"/>
        <v>1</v>
      </c>
      <c r="P2958" s="75">
        <f t="shared" ca="1" si="429"/>
        <v>0</v>
      </c>
      <c r="Q2958" s="76" t="str">
        <f t="shared" ca="1" si="433"/>
        <v/>
      </c>
      <c r="R2958" s="75"/>
      <c r="S2958" s="77">
        <f t="shared" ca="1" si="430"/>
        <v>1</v>
      </c>
      <c r="T2958" s="78"/>
      <c r="U2958" s="81">
        <f t="shared" ca="1" si="438"/>
        <v>997.5</v>
      </c>
      <c r="V2958" s="82">
        <f t="shared" ca="1" si="434"/>
        <v>218178.59999999928</v>
      </c>
      <c r="W2958" s="50"/>
      <c r="X2958" s="50"/>
      <c r="Y2958" s="50"/>
      <c r="Z2958" s="50"/>
      <c r="AA2958" s="50"/>
      <c r="AG2958" s="50"/>
      <c r="AH2958" s="50"/>
      <c r="AI2958" s="50"/>
      <c r="AJ2958" s="50"/>
      <c r="AK2958" s="50"/>
      <c r="AL2958" s="50"/>
      <c r="AM2958" s="50"/>
      <c r="AN2958" s="50"/>
      <c r="AO2958" s="50"/>
      <c r="AP2958" s="138" t="str">
        <f>IF(NOT($AS2958=$AS2959),ROW(),"")</f>
        <v/>
      </c>
      <c r="AQ2958" s="20" t="str">
        <f>IF(NOT(AS2958=AS2959),AS2959,"")</f>
        <v/>
      </c>
      <c r="AR2958" s="20" t="str">
        <f>INDEX($AB$15:$AM$15,MATCH($AS2958,$AB$11:$AM$11,0))</f>
        <v>in</v>
      </c>
      <c r="AS2958" s="20" t="str">
        <f>LEFT(AT2958,4)</f>
        <v>2011</v>
      </c>
      <c r="AT2958" s="139" t="str">
        <f>LEFT(B2958,6)</f>
        <v>201107</v>
      </c>
    </row>
    <row r="2959" spans="2:46" x14ac:dyDescent="0.25">
      <c r="B2959" s="11">
        <f>'Market Data'!B2945</f>
        <v>20110721</v>
      </c>
      <c r="C2959" s="2">
        <f>'Market Data'!C2945</f>
        <v>7452.5</v>
      </c>
      <c r="D2959" s="2">
        <f>'Market Data'!D2945</f>
        <v>7536.5</v>
      </c>
      <c r="E2959" s="2">
        <f>'Market Data'!E2945</f>
        <v>7348.5</v>
      </c>
      <c r="F2959" s="12">
        <f>'Market Data'!F2945</f>
        <v>7503.5</v>
      </c>
      <c r="H2959" s="151">
        <f t="shared" si="435"/>
        <v>2941</v>
      </c>
      <c r="I2959" s="244">
        <f ca="1">IF($H2959&lt;($J$6+1),"",PFE(OFFSET($F2959,0,0,-$J$6)))</f>
        <v>7.0662257421760674E-2</v>
      </c>
      <c r="J2959" s="19"/>
      <c r="K2959" s="139" t="str">
        <f t="shared" ca="1" si="436"/>
        <v>Long</v>
      </c>
      <c r="L2959" s="243" t="e">
        <f t="shared" ca="1" si="431"/>
        <v>#N/A</v>
      </c>
      <c r="M2959" s="242" t="e">
        <f t="shared" ca="1" si="432"/>
        <v>#N/A</v>
      </c>
      <c r="N2959" s="20"/>
      <c r="O2959" s="74">
        <f t="shared" ca="1" si="437"/>
        <v>1</v>
      </c>
      <c r="P2959" s="75">
        <f t="shared" ca="1" si="429"/>
        <v>0</v>
      </c>
      <c r="Q2959" s="76" t="str">
        <f t="shared" ca="1" si="433"/>
        <v/>
      </c>
      <c r="R2959" s="75"/>
      <c r="S2959" s="77">
        <f t="shared" ca="1" si="430"/>
        <v>1</v>
      </c>
      <c r="T2959" s="78"/>
      <c r="U2959" s="81">
        <f t="shared" ca="1" si="438"/>
        <v>2625</v>
      </c>
      <c r="V2959" s="82">
        <f t="shared" ca="1" si="434"/>
        <v>220803.59999999928</v>
      </c>
      <c r="W2959" s="50"/>
      <c r="X2959" s="50"/>
      <c r="Y2959" s="50"/>
      <c r="Z2959" s="50"/>
      <c r="AA2959" s="50"/>
      <c r="AG2959" s="50"/>
      <c r="AH2959" s="50"/>
      <c r="AI2959" s="50"/>
      <c r="AJ2959" s="50"/>
      <c r="AK2959" s="50"/>
      <c r="AL2959" s="50"/>
      <c r="AM2959" s="50"/>
      <c r="AN2959" s="50"/>
      <c r="AO2959" s="50"/>
      <c r="AP2959" s="138" t="str">
        <f>IF(NOT($AS2959=$AS2960),ROW(),"")</f>
        <v/>
      </c>
      <c r="AQ2959" s="20" t="str">
        <f>IF(NOT(AS2959=AS2960),AS2960,"")</f>
        <v/>
      </c>
      <c r="AR2959" s="20" t="str">
        <f>INDEX($AB$15:$AM$15,MATCH($AS2959,$AB$11:$AM$11,0))</f>
        <v>in</v>
      </c>
      <c r="AS2959" s="20" t="str">
        <f>LEFT(AT2959,4)</f>
        <v>2011</v>
      </c>
      <c r="AT2959" s="139" t="str">
        <f>LEFT(B2959,6)</f>
        <v>201107</v>
      </c>
    </row>
    <row r="2960" spans="2:46" x14ac:dyDescent="0.25">
      <c r="B2960" s="11">
        <f>'Market Data'!B2946</f>
        <v>20110722</v>
      </c>
      <c r="C2960" s="2">
        <f>'Market Data'!C2946</f>
        <v>7551</v>
      </c>
      <c r="D2960" s="2">
        <f>'Market Data'!D2946</f>
        <v>7565.5</v>
      </c>
      <c r="E2960" s="2">
        <f>'Market Data'!E2946</f>
        <v>7473.5</v>
      </c>
      <c r="F2960" s="12">
        <f>'Market Data'!F2946</f>
        <v>7528.5</v>
      </c>
      <c r="H2960" s="151">
        <f t="shared" si="435"/>
        <v>2942</v>
      </c>
      <c r="I2960" s="244">
        <f ca="1">IF($H2960&lt;($J$6+1),"",PFE(OFFSET($F2960,0,0,-$J$6)))</f>
        <v>7.1133322872756699E-2</v>
      </c>
      <c r="J2960" s="19"/>
      <c r="K2960" s="139" t="str">
        <f t="shared" ca="1" si="436"/>
        <v>Long</v>
      </c>
      <c r="L2960" s="243" t="e">
        <f t="shared" ca="1" si="431"/>
        <v>#N/A</v>
      </c>
      <c r="M2960" s="242" t="e">
        <f t="shared" ca="1" si="432"/>
        <v>#N/A</v>
      </c>
      <c r="N2960" s="20"/>
      <c r="O2960" s="74">
        <f t="shared" ca="1" si="437"/>
        <v>1</v>
      </c>
      <c r="P2960" s="75">
        <f t="shared" ca="1" si="429"/>
        <v>0</v>
      </c>
      <c r="Q2960" s="76" t="str">
        <f t="shared" ca="1" si="433"/>
        <v/>
      </c>
      <c r="R2960" s="75"/>
      <c r="S2960" s="77">
        <f t="shared" ca="1" si="430"/>
        <v>1</v>
      </c>
      <c r="T2960" s="78"/>
      <c r="U2960" s="81">
        <f t="shared" ca="1" si="438"/>
        <v>875</v>
      </c>
      <c r="V2960" s="82">
        <f t="shared" ca="1" si="434"/>
        <v>221678.59999999928</v>
      </c>
      <c r="W2960" s="50"/>
      <c r="X2960" s="50"/>
      <c r="Y2960" s="50"/>
      <c r="Z2960" s="50"/>
      <c r="AA2960" s="50"/>
      <c r="AG2960" s="50"/>
      <c r="AH2960" s="50"/>
      <c r="AI2960" s="50"/>
      <c r="AJ2960" s="50"/>
      <c r="AK2960" s="50"/>
      <c r="AL2960" s="50"/>
      <c r="AM2960" s="50"/>
      <c r="AN2960" s="50"/>
      <c r="AO2960" s="50"/>
      <c r="AP2960" s="138" t="str">
        <f>IF(NOT($AS2960=$AS2961),ROW(),"")</f>
        <v/>
      </c>
      <c r="AQ2960" s="20" t="str">
        <f>IF(NOT(AS2960=AS2961),AS2961,"")</f>
        <v/>
      </c>
      <c r="AR2960" s="20" t="str">
        <f>INDEX($AB$15:$AM$15,MATCH($AS2960,$AB$11:$AM$11,0))</f>
        <v>in</v>
      </c>
      <c r="AS2960" s="20" t="str">
        <f>LEFT(AT2960,4)</f>
        <v>2011</v>
      </c>
      <c r="AT2960" s="139" t="str">
        <f>LEFT(B2960,6)</f>
        <v>201107</v>
      </c>
    </row>
    <row r="2961" spans="2:46" x14ac:dyDescent="0.25">
      <c r="B2961" s="11">
        <f>'Market Data'!B2947</f>
        <v>20110725</v>
      </c>
      <c r="C2961" s="2">
        <f>'Market Data'!C2947</f>
        <v>7480</v>
      </c>
      <c r="D2961" s="2">
        <f>'Market Data'!D2947</f>
        <v>7576.5</v>
      </c>
      <c r="E2961" s="2">
        <f>'Market Data'!E2947</f>
        <v>7466.5</v>
      </c>
      <c r="F2961" s="12">
        <f>'Market Data'!F2947</f>
        <v>7562.5</v>
      </c>
      <c r="H2961" s="151">
        <f t="shared" si="435"/>
        <v>2943</v>
      </c>
      <c r="I2961" s="244">
        <f ca="1">IF($H2961&lt;($J$6+1),"",PFE(OFFSET($F2961,0,0,-$J$6)))</f>
        <v>8.2137968643595655E-2</v>
      </c>
      <c r="J2961" s="19"/>
      <c r="K2961" s="139" t="str">
        <f t="shared" ca="1" si="436"/>
        <v>Long</v>
      </c>
      <c r="L2961" s="243" t="e">
        <f t="shared" ca="1" si="431"/>
        <v>#N/A</v>
      </c>
      <c r="M2961" s="242" t="e">
        <f t="shared" ca="1" si="432"/>
        <v>#N/A</v>
      </c>
      <c r="N2961" s="20"/>
      <c r="O2961" s="74">
        <f t="shared" ca="1" si="437"/>
        <v>1</v>
      </c>
      <c r="P2961" s="75">
        <f t="shared" ref="P2961:P3024" ca="1" si="439">$O2961-S2961</f>
        <v>0</v>
      </c>
      <c r="Q2961" s="76" t="str">
        <f t="shared" ca="1" si="433"/>
        <v/>
      </c>
      <c r="R2961" s="75"/>
      <c r="S2961" s="77">
        <f t="shared" ca="1" si="430"/>
        <v>1</v>
      </c>
      <c r="T2961" s="78"/>
      <c r="U2961" s="81">
        <f t="shared" ca="1" si="438"/>
        <v>1190</v>
      </c>
      <c r="V2961" s="82">
        <f t="shared" ca="1" si="434"/>
        <v>222868.59999999928</v>
      </c>
      <c r="W2961" s="50"/>
      <c r="X2961" s="50"/>
      <c r="Y2961" s="50"/>
      <c r="Z2961" s="50"/>
      <c r="AA2961" s="50"/>
      <c r="AG2961" s="50"/>
      <c r="AH2961" s="50"/>
      <c r="AI2961" s="50"/>
      <c r="AJ2961" s="50"/>
      <c r="AK2961" s="50"/>
      <c r="AL2961" s="50"/>
      <c r="AM2961" s="50"/>
      <c r="AN2961" s="50"/>
      <c r="AO2961" s="50"/>
      <c r="AP2961" s="138" t="str">
        <f>IF(NOT($AS2961=$AS2962),ROW(),"")</f>
        <v/>
      </c>
      <c r="AQ2961" s="20" t="str">
        <f>IF(NOT(AS2961=AS2962),AS2962,"")</f>
        <v/>
      </c>
      <c r="AR2961" s="20" t="str">
        <f>INDEX($AB$15:$AM$15,MATCH($AS2961,$AB$11:$AM$11,0))</f>
        <v>in</v>
      </c>
      <c r="AS2961" s="20" t="str">
        <f>LEFT(AT2961,4)</f>
        <v>2011</v>
      </c>
      <c r="AT2961" s="139" t="str">
        <f>LEFT(B2961,6)</f>
        <v>201107</v>
      </c>
    </row>
    <row r="2962" spans="2:46" x14ac:dyDescent="0.25">
      <c r="B2962" s="11">
        <f>'Market Data'!B2948</f>
        <v>20110726</v>
      </c>
      <c r="C2962" s="2">
        <f>'Market Data'!C2948</f>
        <v>7563</v>
      </c>
      <c r="D2962" s="2">
        <f>'Market Data'!D2948</f>
        <v>7591</v>
      </c>
      <c r="E2962" s="2">
        <f>'Market Data'!E2948</f>
        <v>7509.5</v>
      </c>
      <c r="F2962" s="12">
        <f>'Market Data'!F2948</f>
        <v>7562.5</v>
      </c>
      <c r="H2962" s="151">
        <f t="shared" si="435"/>
        <v>2944</v>
      </c>
      <c r="I2962" s="244">
        <f ca="1">IF($H2962&lt;($J$6+1),"",PFE(OFFSET($F2962,0,0,-$J$6)))</f>
        <v>8.2458365592194854E-2</v>
      </c>
      <c r="J2962" s="19"/>
      <c r="K2962" s="139" t="str">
        <f t="shared" ca="1" si="436"/>
        <v>Long</v>
      </c>
      <c r="L2962" s="243" t="e">
        <f t="shared" ca="1" si="431"/>
        <v>#N/A</v>
      </c>
      <c r="M2962" s="242" t="e">
        <f t="shared" ca="1" si="432"/>
        <v>#N/A</v>
      </c>
      <c r="N2962" s="20"/>
      <c r="O2962" s="74">
        <f t="shared" ca="1" si="437"/>
        <v>1</v>
      </c>
      <c r="P2962" s="75">
        <f t="shared" ca="1" si="439"/>
        <v>0</v>
      </c>
      <c r="Q2962" s="76" t="str">
        <f t="shared" ca="1" si="433"/>
        <v/>
      </c>
      <c r="R2962" s="75"/>
      <c r="S2962" s="77">
        <f t="shared" ref="S2962:S3025" ca="1" si="440">IF($Q2961="Fill",$O2961,$S2961)</f>
        <v>1</v>
      </c>
      <c r="T2962" s="78"/>
      <c r="U2962" s="81">
        <f t="shared" ca="1" si="438"/>
        <v>0</v>
      </c>
      <c r="V2962" s="82">
        <f t="shared" ca="1" si="434"/>
        <v>222868.59999999928</v>
      </c>
      <c r="W2962" s="50"/>
      <c r="X2962" s="50"/>
      <c r="Y2962" s="50"/>
      <c r="Z2962" s="50"/>
      <c r="AA2962" s="50"/>
      <c r="AG2962" s="50"/>
      <c r="AH2962" s="50"/>
      <c r="AI2962" s="50"/>
      <c r="AJ2962" s="50"/>
      <c r="AK2962" s="50"/>
      <c r="AL2962" s="50"/>
      <c r="AM2962" s="50"/>
      <c r="AN2962" s="50"/>
      <c r="AO2962" s="50"/>
      <c r="AP2962" s="138" t="str">
        <f>IF(NOT($AS2962=$AS2963),ROW(),"")</f>
        <v/>
      </c>
      <c r="AQ2962" s="20" t="str">
        <f>IF(NOT(AS2962=AS2963),AS2963,"")</f>
        <v/>
      </c>
      <c r="AR2962" s="20" t="str">
        <f>INDEX($AB$15:$AM$15,MATCH($AS2962,$AB$11:$AM$11,0))</f>
        <v>in</v>
      </c>
      <c r="AS2962" s="20" t="str">
        <f>LEFT(AT2962,4)</f>
        <v>2011</v>
      </c>
      <c r="AT2962" s="139" t="str">
        <f>LEFT(B2962,6)</f>
        <v>201107</v>
      </c>
    </row>
    <row r="2963" spans="2:46" x14ac:dyDescent="0.25">
      <c r="B2963" s="11">
        <f>'Market Data'!B2949</f>
        <v>20110727</v>
      </c>
      <c r="C2963" s="2">
        <f>'Market Data'!C2949</f>
        <v>7538</v>
      </c>
      <c r="D2963" s="2">
        <f>'Market Data'!D2949</f>
        <v>7554</v>
      </c>
      <c r="E2963" s="2">
        <f>'Market Data'!E2949</f>
        <v>7424.5</v>
      </c>
      <c r="F2963" s="12">
        <f>'Market Data'!F2949</f>
        <v>7462</v>
      </c>
      <c r="H2963" s="151">
        <f t="shared" si="435"/>
        <v>2945</v>
      </c>
      <c r="I2963" s="244">
        <f ca="1">IF($H2963&lt;($J$6+1),"",PFE(OFFSET($F2963,0,0,-$J$6)))</f>
        <v>4.0130124950101258E-2</v>
      </c>
      <c r="J2963" s="19"/>
      <c r="K2963" s="139" t="str">
        <f t="shared" ca="1" si="436"/>
        <v>Long</v>
      </c>
      <c r="L2963" s="243" t="e">
        <f t="shared" ref="L2963:L3026" ca="1" si="441">IF(AND($K2963="Long",$K2962&lt;&gt;"Long"),$F2963,NA())</f>
        <v>#N/A</v>
      </c>
      <c r="M2963" s="242" t="e">
        <f t="shared" ref="M2963:M3026" ca="1" si="442">IF(AND($K2963="Short",$K2962&lt;&gt;"Short"),$F2963,NA())</f>
        <v>#N/A</v>
      </c>
      <c r="N2963" s="20"/>
      <c r="O2963" s="74">
        <f t="shared" ca="1" si="437"/>
        <v>1</v>
      </c>
      <c r="P2963" s="75">
        <f t="shared" ca="1" si="439"/>
        <v>0</v>
      </c>
      <c r="Q2963" s="76" t="str">
        <f t="shared" ref="Q2963:Q3026" ca="1" si="443">IF(NOT($P2963=0),"Fill","")</f>
        <v/>
      </c>
      <c r="R2963" s="75"/>
      <c r="S2963" s="77">
        <f t="shared" ca="1" si="440"/>
        <v>1</v>
      </c>
      <c r="T2963" s="78"/>
      <c r="U2963" s="81">
        <f t="shared" ca="1" si="438"/>
        <v>-3517.5</v>
      </c>
      <c r="V2963" s="82">
        <f t="shared" ref="V2963:V3026" ca="1" si="444">V2962+U2963</f>
        <v>219351.09999999928</v>
      </c>
      <c r="W2963" s="50"/>
      <c r="X2963" s="50"/>
      <c r="Y2963" s="50"/>
      <c r="Z2963" s="50"/>
      <c r="AA2963" s="50"/>
      <c r="AG2963" s="50"/>
      <c r="AH2963" s="50"/>
      <c r="AI2963" s="50"/>
      <c r="AJ2963" s="50"/>
      <c r="AK2963" s="50"/>
      <c r="AL2963" s="50"/>
      <c r="AM2963" s="50"/>
      <c r="AN2963" s="50"/>
      <c r="AO2963" s="50"/>
      <c r="AP2963" s="138" t="str">
        <f>IF(NOT($AS2963=$AS2964),ROW(),"")</f>
        <v/>
      </c>
      <c r="AQ2963" s="20" t="str">
        <f>IF(NOT(AS2963=AS2964),AS2964,"")</f>
        <v/>
      </c>
      <c r="AR2963" s="20" t="str">
        <f>INDEX($AB$15:$AM$15,MATCH($AS2963,$AB$11:$AM$11,0))</f>
        <v>in</v>
      </c>
      <c r="AS2963" s="20" t="str">
        <f>LEFT(AT2963,4)</f>
        <v>2011</v>
      </c>
      <c r="AT2963" s="139" t="str">
        <f>LEFT(B2963,6)</f>
        <v>201107</v>
      </c>
    </row>
    <row r="2964" spans="2:46" x14ac:dyDescent="0.25">
      <c r="B2964" s="11">
        <f>'Market Data'!B2950</f>
        <v>20110728</v>
      </c>
      <c r="C2964" s="2">
        <f>'Market Data'!C2950</f>
        <v>7393</v>
      </c>
      <c r="D2964" s="2">
        <f>'Market Data'!D2950</f>
        <v>7413</v>
      </c>
      <c r="E2964" s="2">
        <f>'Market Data'!E2950</f>
        <v>7317.5</v>
      </c>
      <c r="F2964" s="12">
        <f>'Market Data'!F2950</f>
        <v>7403</v>
      </c>
      <c r="H2964" s="151">
        <f t="shared" ref="H2964:H3027" si="445">ROW()-ROW(H$18)</f>
        <v>2946</v>
      </c>
      <c r="I2964" s="244">
        <f ca="1">IF($H2964&lt;($J$6+1),"",PFE(OFFSET($F2964,0,0,-$J$6)))</f>
        <v>2.8000572836544224E-2</v>
      </c>
      <c r="J2964" s="19"/>
      <c r="K2964" s="139" t="str">
        <f t="shared" ref="K2964:K3027" ca="1" si="446">IF($I2964="","",IF($I2964&gt;$J$4,"Long",IF($I2964&lt;$J$5,"Short","")))</f>
        <v>Long</v>
      </c>
      <c r="L2964" s="243" t="e">
        <f t="shared" ca="1" si="441"/>
        <v>#N/A</v>
      </c>
      <c r="M2964" s="242" t="e">
        <f t="shared" ca="1" si="442"/>
        <v>#N/A</v>
      </c>
      <c r="N2964" s="20"/>
      <c r="O2964" s="74">
        <f t="shared" ref="O2964:O3027" ca="1" si="447">IF($K2964="Short",-1,IF($K2964="Long",1,0))</f>
        <v>1</v>
      </c>
      <c r="P2964" s="75">
        <f t="shared" ca="1" si="439"/>
        <v>0</v>
      </c>
      <c r="Q2964" s="76" t="str">
        <f t="shared" ca="1" si="443"/>
        <v/>
      </c>
      <c r="R2964" s="75"/>
      <c r="S2964" s="77">
        <f t="shared" ca="1" si="440"/>
        <v>1</v>
      </c>
      <c r="T2964" s="78"/>
      <c r="U2964" s="81">
        <f t="shared" ca="1" si="438"/>
        <v>-2065</v>
      </c>
      <c r="V2964" s="82">
        <f t="shared" ca="1" si="444"/>
        <v>217286.09999999928</v>
      </c>
      <c r="W2964" s="50"/>
      <c r="X2964" s="50"/>
      <c r="Y2964" s="50"/>
      <c r="Z2964" s="50"/>
      <c r="AA2964" s="50"/>
      <c r="AG2964" s="50"/>
      <c r="AH2964" s="50"/>
      <c r="AI2964" s="50"/>
      <c r="AJ2964" s="50"/>
      <c r="AK2964" s="50"/>
      <c r="AL2964" s="50"/>
      <c r="AM2964" s="50"/>
      <c r="AN2964" s="50"/>
      <c r="AO2964" s="50"/>
      <c r="AP2964" s="138" t="str">
        <f>IF(NOT($AS2964=$AS2965),ROW(),"")</f>
        <v/>
      </c>
      <c r="AQ2964" s="20" t="str">
        <f>IF(NOT(AS2964=AS2965),AS2965,"")</f>
        <v/>
      </c>
      <c r="AR2964" s="20" t="str">
        <f>INDEX($AB$15:$AM$15,MATCH($AS2964,$AB$11:$AM$11,0))</f>
        <v>in</v>
      </c>
      <c r="AS2964" s="20" t="str">
        <f>LEFT(AT2964,4)</f>
        <v>2011</v>
      </c>
      <c r="AT2964" s="139" t="str">
        <f>LEFT(B2964,6)</f>
        <v>201107</v>
      </c>
    </row>
    <row r="2965" spans="2:46" x14ac:dyDescent="0.25">
      <c r="B2965" s="11">
        <f>'Market Data'!B2951</f>
        <v>20110729</v>
      </c>
      <c r="C2965" s="2">
        <f>'Market Data'!C2951</f>
        <v>7282.5</v>
      </c>
      <c r="D2965" s="2">
        <f>'Market Data'!D2951</f>
        <v>7398.5</v>
      </c>
      <c r="E2965" s="2">
        <f>'Market Data'!E2951</f>
        <v>7270.5</v>
      </c>
      <c r="F2965" s="12">
        <f>'Market Data'!F2951</f>
        <v>7373</v>
      </c>
      <c r="H2965" s="151">
        <f t="shared" si="445"/>
        <v>2947</v>
      </c>
      <c r="I2965" s="244">
        <f ca="1">IF($H2965&lt;($J$6+1),"",PFE(OFFSET($F2965,0,0,-$J$6)))</f>
        <v>-1.980240410840111E-2</v>
      </c>
      <c r="J2965" s="19"/>
      <c r="K2965" s="139" t="str">
        <f t="shared" ca="1" si="446"/>
        <v>Short</v>
      </c>
      <c r="L2965" s="243" t="e">
        <f t="shared" ca="1" si="441"/>
        <v>#N/A</v>
      </c>
      <c r="M2965" s="242">
        <f t="shared" ca="1" si="442"/>
        <v>7373</v>
      </c>
      <c r="N2965" s="20"/>
      <c r="O2965" s="74">
        <f t="shared" ca="1" si="447"/>
        <v>-1</v>
      </c>
      <c r="P2965" s="75">
        <f t="shared" ca="1" si="439"/>
        <v>-2</v>
      </c>
      <c r="Q2965" s="76" t="str">
        <f t="shared" ca="1" si="443"/>
        <v>Fill</v>
      </c>
      <c r="R2965" s="75"/>
      <c r="S2965" s="77">
        <f t="shared" ca="1" si="440"/>
        <v>1</v>
      </c>
      <c r="T2965" s="78"/>
      <c r="U2965" s="81">
        <f t="shared" ca="1" si="438"/>
        <v>-1050</v>
      </c>
      <c r="V2965" s="82">
        <f t="shared" ca="1" si="444"/>
        <v>216236.09999999928</v>
      </c>
      <c r="W2965" s="50"/>
      <c r="X2965" s="50"/>
      <c r="Y2965" s="50"/>
      <c r="Z2965" s="50"/>
      <c r="AA2965" s="50"/>
      <c r="AG2965" s="50"/>
      <c r="AH2965" s="50"/>
      <c r="AI2965" s="50"/>
      <c r="AJ2965" s="50"/>
      <c r="AK2965" s="50"/>
      <c r="AL2965" s="50"/>
      <c r="AM2965" s="50"/>
      <c r="AN2965" s="50"/>
      <c r="AO2965" s="50"/>
      <c r="AP2965" s="138" t="str">
        <f>IF(NOT($AS2965=$AS2966),ROW(),"")</f>
        <v/>
      </c>
      <c r="AQ2965" s="20" t="str">
        <f>IF(NOT(AS2965=AS2966),AS2966,"")</f>
        <v/>
      </c>
      <c r="AR2965" s="20" t="str">
        <f>INDEX($AB$15:$AM$15,MATCH($AS2965,$AB$11:$AM$11,0))</f>
        <v>in</v>
      </c>
      <c r="AS2965" s="20" t="str">
        <f>LEFT(AT2965,4)</f>
        <v>2011</v>
      </c>
      <c r="AT2965" s="139" t="str">
        <f>LEFT(B2965,6)</f>
        <v>201107</v>
      </c>
    </row>
    <row r="2966" spans="2:46" x14ac:dyDescent="0.25">
      <c r="B2966" s="11">
        <f>'Market Data'!B2952</f>
        <v>20110801</v>
      </c>
      <c r="C2966" s="2">
        <f>'Market Data'!C2952</f>
        <v>7452</v>
      </c>
      <c r="D2966" s="2">
        <f>'Market Data'!D2952</f>
        <v>7491</v>
      </c>
      <c r="E2966" s="2">
        <f>'Market Data'!E2952</f>
        <v>7052</v>
      </c>
      <c r="F2966" s="12">
        <f>'Market Data'!F2952</f>
        <v>7196.5</v>
      </c>
      <c r="H2966" s="151">
        <f t="shared" si="445"/>
        <v>2948</v>
      </c>
      <c r="I2966" s="244">
        <f ca="1">IF($H2966&lt;($J$6+1),"",PFE(OFFSET($F2966,0,0,-$J$6)))</f>
        <v>-4.8106710153260589E-2</v>
      </c>
      <c r="J2966" s="19"/>
      <c r="K2966" s="139" t="str">
        <f t="shared" ca="1" si="446"/>
        <v>Short</v>
      </c>
      <c r="L2966" s="243" t="e">
        <f t="shared" ca="1" si="441"/>
        <v>#N/A</v>
      </c>
      <c r="M2966" s="242" t="e">
        <f t="shared" ca="1" si="442"/>
        <v>#N/A</v>
      </c>
      <c r="N2966" s="20"/>
      <c r="O2966" s="74">
        <f t="shared" ca="1" si="447"/>
        <v>-1</v>
      </c>
      <c r="P2966" s="75">
        <f t="shared" ca="1" si="439"/>
        <v>0</v>
      </c>
      <c r="Q2966" s="76" t="str">
        <f t="shared" ca="1" si="443"/>
        <v/>
      </c>
      <c r="R2966" s="75"/>
      <c r="S2966" s="77">
        <f t="shared" ca="1" si="440"/>
        <v>-1</v>
      </c>
      <c r="T2966" s="78"/>
      <c r="U2966" s="81">
        <f t="shared" ref="U2966:U3029" ca="1" si="448">IF(OR($S2965&amp;$O2965="01",$S2965&amp;$O2965="0-1"),(($F2966-$C2966)*$V$4*$O2965)-(ABS($P2965)*$V$5),IF(OR($S2965&amp;$O2965="10",$S2965&amp;$O2965="-10"),(($C2966-$F2965)*$V$4*$S2965)-(ABS($P2965)*$V$5),IF(OR($S2965&amp;$O2965="1-1",$S2965&amp;$O2965="-11"),(($C2966-$F2965)*$V$4*$S2965)-(ABS($P2965)*$V$5)+(($F2966-$C2966)*$V$4*$S2966),IF(OR($S2965&amp;$O2965="11",$S2965&amp;$O2965="-1-1"),(($F2966-$F2965)*$V$4*$S2966),0))))</f>
        <v>11525.58</v>
      </c>
      <c r="V2966" s="82">
        <f t="shared" ca="1" si="444"/>
        <v>227761.67999999927</v>
      </c>
      <c r="W2966" s="50"/>
      <c r="X2966" s="50"/>
      <c r="Y2966" s="50"/>
      <c r="Z2966" s="50"/>
      <c r="AA2966" s="50"/>
      <c r="AG2966" s="50"/>
      <c r="AH2966" s="50"/>
      <c r="AI2966" s="50"/>
      <c r="AJ2966" s="50"/>
      <c r="AK2966" s="50"/>
      <c r="AL2966" s="50"/>
      <c r="AM2966" s="50"/>
      <c r="AN2966" s="50"/>
      <c r="AO2966" s="50"/>
      <c r="AP2966" s="138" t="str">
        <f>IF(NOT($AS2966=$AS2967),ROW(),"")</f>
        <v/>
      </c>
      <c r="AQ2966" s="20" t="str">
        <f>IF(NOT(AS2966=AS2967),AS2967,"")</f>
        <v/>
      </c>
      <c r="AR2966" s="20" t="str">
        <f>INDEX($AB$15:$AM$15,MATCH($AS2966,$AB$11:$AM$11,0))</f>
        <v>in</v>
      </c>
      <c r="AS2966" s="20" t="str">
        <f>LEFT(AT2966,4)</f>
        <v>2011</v>
      </c>
      <c r="AT2966" s="139" t="str">
        <f>LEFT(B2966,6)</f>
        <v>201108</v>
      </c>
    </row>
    <row r="2967" spans="2:46" x14ac:dyDescent="0.25">
      <c r="B2967" s="11">
        <f>'Market Data'!B2953</f>
        <v>20110802</v>
      </c>
      <c r="C2967" s="2">
        <f>'Market Data'!C2953</f>
        <v>7149</v>
      </c>
      <c r="D2967" s="2">
        <f>'Market Data'!D2953</f>
        <v>7164.5</v>
      </c>
      <c r="E2967" s="2">
        <f>'Market Data'!E2953</f>
        <v>6906.5</v>
      </c>
      <c r="F2967" s="12">
        <f>'Market Data'!F2953</f>
        <v>7014.5</v>
      </c>
      <c r="H2967" s="151">
        <f t="shared" si="445"/>
        <v>2949</v>
      </c>
      <c r="I2967" s="244">
        <f ca="1">IF($H2967&lt;($J$6+1),"",PFE(OFFSET($F2967,0,0,-$J$6)))</f>
        <v>-8.0678340338739371E-2</v>
      </c>
      <c r="J2967" s="19"/>
      <c r="K2967" s="139" t="str">
        <f t="shared" ca="1" si="446"/>
        <v>Short</v>
      </c>
      <c r="L2967" s="243" t="e">
        <f t="shared" ca="1" si="441"/>
        <v>#N/A</v>
      </c>
      <c r="M2967" s="242" t="e">
        <f t="shared" ca="1" si="442"/>
        <v>#N/A</v>
      </c>
      <c r="N2967" s="20"/>
      <c r="O2967" s="74">
        <f t="shared" ca="1" si="447"/>
        <v>-1</v>
      </c>
      <c r="P2967" s="75">
        <f t="shared" ca="1" si="439"/>
        <v>0</v>
      </c>
      <c r="Q2967" s="76" t="str">
        <f t="shared" ca="1" si="443"/>
        <v/>
      </c>
      <c r="R2967" s="75"/>
      <c r="S2967" s="77">
        <f t="shared" ca="1" si="440"/>
        <v>-1</v>
      </c>
      <c r="T2967" s="78"/>
      <c r="U2967" s="81">
        <f t="shared" ca="1" si="448"/>
        <v>6370</v>
      </c>
      <c r="V2967" s="82">
        <f t="shared" ca="1" si="444"/>
        <v>234131.67999999927</v>
      </c>
      <c r="W2967" s="50"/>
      <c r="X2967" s="50"/>
      <c r="Y2967" s="50"/>
      <c r="Z2967" s="50"/>
      <c r="AA2967" s="50"/>
      <c r="AG2967" s="50"/>
      <c r="AH2967" s="50"/>
      <c r="AI2967" s="50"/>
      <c r="AJ2967" s="50"/>
      <c r="AK2967" s="50"/>
      <c r="AL2967" s="50"/>
      <c r="AM2967" s="50"/>
      <c r="AN2967" s="50"/>
      <c r="AO2967" s="50"/>
      <c r="AP2967" s="138" t="str">
        <f>IF(NOT($AS2967=$AS2968),ROW(),"")</f>
        <v/>
      </c>
      <c r="AQ2967" s="20" t="str">
        <f>IF(NOT(AS2967=AS2968),AS2968,"")</f>
        <v/>
      </c>
      <c r="AR2967" s="20" t="str">
        <f>INDEX($AB$15:$AM$15,MATCH($AS2967,$AB$11:$AM$11,0))</f>
        <v>in</v>
      </c>
      <c r="AS2967" s="20" t="str">
        <f>LEFT(AT2967,4)</f>
        <v>2011</v>
      </c>
      <c r="AT2967" s="139" t="str">
        <f>LEFT(B2967,6)</f>
        <v>201108</v>
      </c>
    </row>
    <row r="2968" spans="2:46" x14ac:dyDescent="0.25">
      <c r="B2968" s="11">
        <f>'Market Data'!B2954</f>
        <v>20110803</v>
      </c>
      <c r="C2968" s="2">
        <f>'Market Data'!C2954</f>
        <v>6904</v>
      </c>
      <c r="D2968" s="2">
        <f>'Market Data'!D2954</f>
        <v>6989.5</v>
      </c>
      <c r="E2968" s="2">
        <f>'Market Data'!E2954</f>
        <v>6743.5</v>
      </c>
      <c r="F2968" s="12">
        <f>'Market Data'!F2954</f>
        <v>6837</v>
      </c>
      <c r="H2968" s="151">
        <f t="shared" si="445"/>
        <v>2950</v>
      </c>
      <c r="I2968" s="244">
        <f ca="1">IF($H2968&lt;($J$6+1),"",PFE(OFFSET($F2968,0,0,-$J$6)))</f>
        <v>-0.11919134003651287</v>
      </c>
      <c r="J2968" s="19"/>
      <c r="K2968" s="139" t="str">
        <f t="shared" ca="1" si="446"/>
        <v>Short</v>
      </c>
      <c r="L2968" s="243" t="e">
        <f t="shared" ca="1" si="441"/>
        <v>#N/A</v>
      </c>
      <c r="M2968" s="242" t="e">
        <f t="shared" ca="1" si="442"/>
        <v>#N/A</v>
      </c>
      <c r="N2968" s="20"/>
      <c r="O2968" s="74">
        <f t="shared" ca="1" si="447"/>
        <v>-1</v>
      </c>
      <c r="P2968" s="75">
        <f t="shared" ca="1" si="439"/>
        <v>0</v>
      </c>
      <c r="Q2968" s="76" t="str">
        <f t="shared" ca="1" si="443"/>
        <v/>
      </c>
      <c r="R2968" s="75"/>
      <c r="S2968" s="77">
        <f t="shared" ca="1" si="440"/>
        <v>-1</v>
      </c>
      <c r="T2968" s="78"/>
      <c r="U2968" s="81">
        <f t="shared" ca="1" si="448"/>
        <v>6212.5</v>
      </c>
      <c r="V2968" s="82">
        <f t="shared" ca="1" si="444"/>
        <v>240344.17999999927</v>
      </c>
      <c r="W2968" s="50"/>
      <c r="X2968" s="50"/>
      <c r="Y2968" s="50"/>
      <c r="Z2968" s="50"/>
      <c r="AA2968" s="50"/>
      <c r="AG2968" s="50"/>
      <c r="AH2968" s="50"/>
      <c r="AI2968" s="50"/>
      <c r="AJ2968" s="50"/>
      <c r="AK2968" s="50"/>
      <c r="AL2968" s="50"/>
      <c r="AM2968" s="50"/>
      <c r="AN2968" s="50"/>
      <c r="AO2968" s="50"/>
      <c r="AP2968" s="138" t="str">
        <f>IF(NOT($AS2968=$AS2969),ROW(),"")</f>
        <v/>
      </c>
      <c r="AQ2968" s="20" t="str">
        <f>IF(NOT(AS2968=AS2969),AS2969,"")</f>
        <v/>
      </c>
      <c r="AR2968" s="20" t="str">
        <f>INDEX($AB$15:$AM$15,MATCH($AS2968,$AB$11:$AM$11,0))</f>
        <v>in</v>
      </c>
      <c r="AS2968" s="20" t="str">
        <f>LEFT(AT2968,4)</f>
        <v>2011</v>
      </c>
      <c r="AT2968" s="139" t="str">
        <f>LEFT(B2968,6)</f>
        <v>201108</v>
      </c>
    </row>
    <row r="2969" spans="2:46" x14ac:dyDescent="0.25">
      <c r="B2969" s="11">
        <f>'Market Data'!B2955</f>
        <v>20110804</v>
      </c>
      <c r="C2969" s="2">
        <f>'Market Data'!C2955</f>
        <v>6892</v>
      </c>
      <c r="D2969" s="2">
        <f>'Market Data'!D2955</f>
        <v>6942.5</v>
      </c>
      <c r="E2969" s="2">
        <f>'Market Data'!E2955</f>
        <v>6449.5</v>
      </c>
      <c r="F2969" s="12">
        <f>'Market Data'!F2955</f>
        <v>6609</v>
      </c>
      <c r="H2969" s="151">
        <f t="shared" si="445"/>
        <v>2951</v>
      </c>
      <c r="I2969" s="244">
        <f ca="1">IF($H2969&lt;($J$6+1),"",PFE(OFFSET($F2969,0,0,-$J$6)))</f>
        <v>-0.15015598686408324</v>
      </c>
      <c r="J2969" s="19"/>
      <c r="K2969" s="139" t="str">
        <f t="shared" ca="1" si="446"/>
        <v>Short</v>
      </c>
      <c r="L2969" s="243" t="e">
        <f t="shared" ca="1" si="441"/>
        <v>#N/A</v>
      </c>
      <c r="M2969" s="242" t="e">
        <f t="shared" ca="1" si="442"/>
        <v>#N/A</v>
      </c>
      <c r="N2969" s="20"/>
      <c r="O2969" s="74">
        <f t="shared" ca="1" si="447"/>
        <v>-1</v>
      </c>
      <c r="P2969" s="75">
        <f t="shared" ca="1" si="439"/>
        <v>0</v>
      </c>
      <c r="Q2969" s="76" t="str">
        <f t="shared" ca="1" si="443"/>
        <v/>
      </c>
      <c r="R2969" s="75"/>
      <c r="S2969" s="77">
        <f t="shared" ca="1" si="440"/>
        <v>-1</v>
      </c>
      <c r="T2969" s="78"/>
      <c r="U2969" s="81">
        <f t="shared" ca="1" si="448"/>
        <v>7980</v>
      </c>
      <c r="V2969" s="82">
        <f t="shared" ca="1" si="444"/>
        <v>248324.17999999927</v>
      </c>
      <c r="W2969" s="50"/>
      <c r="X2969" s="50"/>
      <c r="Y2969" s="50"/>
      <c r="Z2969" s="50"/>
      <c r="AA2969" s="50"/>
      <c r="AG2969" s="50"/>
      <c r="AH2969" s="50"/>
      <c r="AI2969" s="50"/>
      <c r="AJ2969" s="50"/>
      <c r="AK2969" s="50"/>
      <c r="AL2969" s="50"/>
      <c r="AM2969" s="50"/>
      <c r="AN2969" s="50"/>
      <c r="AO2969" s="50"/>
      <c r="AP2969" s="138" t="str">
        <f>IF(NOT($AS2969=$AS2970),ROW(),"")</f>
        <v/>
      </c>
      <c r="AQ2969" s="20" t="str">
        <f>IF(NOT(AS2969=AS2970),AS2970,"")</f>
        <v/>
      </c>
      <c r="AR2969" s="20" t="str">
        <f>INDEX($AB$15:$AM$15,MATCH($AS2969,$AB$11:$AM$11,0))</f>
        <v>in</v>
      </c>
      <c r="AS2969" s="20" t="str">
        <f>LEFT(AT2969,4)</f>
        <v>2011</v>
      </c>
      <c r="AT2969" s="139" t="str">
        <f>LEFT(B2969,6)</f>
        <v>201108</v>
      </c>
    </row>
    <row r="2970" spans="2:46" x14ac:dyDescent="0.25">
      <c r="B2970" s="11">
        <f>'Market Data'!B2956</f>
        <v>20110805</v>
      </c>
      <c r="C2970" s="2">
        <f>'Market Data'!C2956</f>
        <v>6453.5</v>
      </c>
      <c r="D2970" s="2">
        <f>'Market Data'!D2956</f>
        <v>6641.5</v>
      </c>
      <c r="E2970" s="2">
        <f>'Market Data'!E2956</f>
        <v>6317</v>
      </c>
      <c r="F2970" s="12">
        <f>'Market Data'!F2956</f>
        <v>6449.5</v>
      </c>
      <c r="H2970" s="151">
        <f t="shared" si="445"/>
        <v>2952</v>
      </c>
      <c r="I2970" s="244">
        <f ca="1">IF($H2970&lt;($J$6+1),"",PFE(OFFSET($F2970,0,0,-$J$6)))</f>
        <v>-0.17907007359882815</v>
      </c>
      <c r="J2970" s="19"/>
      <c r="K2970" s="139" t="str">
        <f t="shared" ca="1" si="446"/>
        <v>Short</v>
      </c>
      <c r="L2970" s="243" t="e">
        <f t="shared" ca="1" si="441"/>
        <v>#N/A</v>
      </c>
      <c r="M2970" s="242" t="e">
        <f t="shared" ca="1" si="442"/>
        <v>#N/A</v>
      </c>
      <c r="N2970" s="20"/>
      <c r="O2970" s="74">
        <f t="shared" ca="1" si="447"/>
        <v>-1</v>
      </c>
      <c r="P2970" s="75">
        <f t="shared" ca="1" si="439"/>
        <v>0</v>
      </c>
      <c r="Q2970" s="76" t="str">
        <f t="shared" ca="1" si="443"/>
        <v/>
      </c>
      <c r="R2970" s="75"/>
      <c r="S2970" s="77">
        <f t="shared" ca="1" si="440"/>
        <v>-1</v>
      </c>
      <c r="T2970" s="78"/>
      <c r="U2970" s="81">
        <f t="shared" ca="1" si="448"/>
        <v>5582.5</v>
      </c>
      <c r="V2970" s="82">
        <f t="shared" ca="1" si="444"/>
        <v>253906.67999999927</v>
      </c>
      <c r="W2970" s="50"/>
      <c r="X2970" s="50"/>
      <c r="Y2970" s="50"/>
      <c r="Z2970" s="50"/>
      <c r="AA2970" s="50"/>
      <c r="AG2970" s="50"/>
      <c r="AH2970" s="50"/>
      <c r="AI2970" s="50"/>
      <c r="AJ2970" s="50"/>
      <c r="AK2970" s="50"/>
      <c r="AL2970" s="50"/>
      <c r="AM2970" s="50"/>
      <c r="AN2970" s="50"/>
      <c r="AO2970" s="50"/>
      <c r="AP2970" s="138" t="str">
        <f>IF(NOT($AS2970=$AS2971),ROW(),"")</f>
        <v/>
      </c>
      <c r="AQ2970" s="20" t="str">
        <f>IF(NOT(AS2970=AS2971),AS2971,"")</f>
        <v/>
      </c>
      <c r="AR2970" s="20" t="str">
        <f>INDEX($AB$15:$AM$15,MATCH($AS2970,$AB$11:$AM$11,0))</f>
        <v>in</v>
      </c>
      <c r="AS2970" s="20" t="str">
        <f>LEFT(AT2970,4)</f>
        <v>2011</v>
      </c>
      <c r="AT2970" s="139" t="str">
        <f>LEFT(B2970,6)</f>
        <v>201108</v>
      </c>
    </row>
    <row r="2971" spans="2:46" x14ac:dyDescent="0.25">
      <c r="B2971" s="11">
        <f>'Market Data'!B2957</f>
        <v>20110808</v>
      </c>
      <c r="C2971" s="2">
        <f>'Market Data'!C2957</f>
        <v>6273.5</v>
      </c>
      <c r="D2971" s="2">
        <f>'Market Data'!D2957</f>
        <v>6475.5</v>
      </c>
      <c r="E2971" s="2">
        <f>'Market Data'!E2957</f>
        <v>5909.5</v>
      </c>
      <c r="F2971" s="12">
        <f>'Market Data'!F2957</f>
        <v>6154.5</v>
      </c>
      <c r="H2971" s="151">
        <f t="shared" si="445"/>
        <v>2953</v>
      </c>
      <c r="I2971" s="244">
        <f ca="1">IF($H2971&lt;($J$6+1),"",PFE(OFFSET($F2971,0,0,-$J$6)))</f>
        <v>-0.22105695372034254</v>
      </c>
      <c r="J2971" s="19"/>
      <c r="K2971" s="139" t="str">
        <f t="shared" ca="1" si="446"/>
        <v>Short</v>
      </c>
      <c r="L2971" s="243" t="e">
        <f t="shared" ca="1" si="441"/>
        <v>#N/A</v>
      </c>
      <c r="M2971" s="242" t="e">
        <f t="shared" ca="1" si="442"/>
        <v>#N/A</v>
      </c>
      <c r="N2971" s="20"/>
      <c r="O2971" s="74">
        <f t="shared" ca="1" si="447"/>
        <v>-1</v>
      </c>
      <c r="P2971" s="75">
        <f t="shared" ca="1" si="439"/>
        <v>0</v>
      </c>
      <c r="Q2971" s="76" t="str">
        <f t="shared" ca="1" si="443"/>
        <v/>
      </c>
      <c r="R2971" s="75"/>
      <c r="S2971" s="77">
        <f t="shared" ca="1" si="440"/>
        <v>-1</v>
      </c>
      <c r="T2971" s="78"/>
      <c r="U2971" s="81">
        <f t="shared" ca="1" si="448"/>
        <v>10325</v>
      </c>
      <c r="V2971" s="82">
        <f t="shared" ca="1" si="444"/>
        <v>264231.67999999924</v>
      </c>
      <c r="W2971" s="50"/>
      <c r="X2971" s="50"/>
      <c r="Y2971" s="50"/>
      <c r="Z2971" s="50"/>
      <c r="AA2971" s="50"/>
      <c r="AG2971" s="50"/>
      <c r="AH2971" s="50"/>
      <c r="AI2971" s="50"/>
      <c r="AJ2971" s="50"/>
      <c r="AK2971" s="50"/>
      <c r="AL2971" s="50"/>
      <c r="AM2971" s="50"/>
      <c r="AN2971" s="50"/>
      <c r="AO2971" s="50"/>
      <c r="AP2971" s="138" t="str">
        <f>IF(NOT($AS2971=$AS2972),ROW(),"")</f>
        <v/>
      </c>
      <c r="AQ2971" s="20" t="str">
        <f>IF(NOT(AS2971=AS2972),AS2972,"")</f>
        <v/>
      </c>
      <c r="AR2971" s="20" t="str">
        <f>INDEX($AB$15:$AM$15,MATCH($AS2971,$AB$11:$AM$11,0))</f>
        <v>in</v>
      </c>
      <c r="AS2971" s="20" t="str">
        <f>LEFT(AT2971,4)</f>
        <v>2011</v>
      </c>
      <c r="AT2971" s="139" t="str">
        <f>LEFT(B2971,6)</f>
        <v>201108</v>
      </c>
    </row>
    <row r="2972" spans="2:46" x14ac:dyDescent="0.25">
      <c r="B2972" s="11">
        <f>'Market Data'!B2958</f>
        <v>20110809</v>
      </c>
      <c r="C2972" s="2">
        <f>'Market Data'!C2958</f>
        <v>5940</v>
      </c>
      <c r="D2972" s="2">
        <f>'Market Data'!D2958</f>
        <v>6226.5</v>
      </c>
      <c r="E2972" s="2">
        <f>'Market Data'!E2958</f>
        <v>5689.5</v>
      </c>
      <c r="F2972" s="12">
        <f>'Market Data'!F2958</f>
        <v>6133</v>
      </c>
      <c r="H2972" s="151">
        <f t="shared" si="445"/>
        <v>2954</v>
      </c>
      <c r="I2972" s="244">
        <f ca="1">IF($H2972&lt;($J$6+1),"",PFE(OFFSET($F2972,0,0,-$J$6)))</f>
        <v>-0.21069185996310921</v>
      </c>
      <c r="J2972" s="19"/>
      <c r="K2972" s="139" t="str">
        <f t="shared" ca="1" si="446"/>
        <v>Short</v>
      </c>
      <c r="L2972" s="243" t="e">
        <f t="shared" ca="1" si="441"/>
        <v>#N/A</v>
      </c>
      <c r="M2972" s="242" t="e">
        <f t="shared" ca="1" si="442"/>
        <v>#N/A</v>
      </c>
      <c r="N2972" s="20"/>
      <c r="O2972" s="74">
        <f t="shared" ca="1" si="447"/>
        <v>-1</v>
      </c>
      <c r="P2972" s="75">
        <f t="shared" ca="1" si="439"/>
        <v>0</v>
      </c>
      <c r="Q2972" s="76" t="str">
        <f t="shared" ca="1" si="443"/>
        <v/>
      </c>
      <c r="R2972" s="75"/>
      <c r="S2972" s="77">
        <f t="shared" ca="1" si="440"/>
        <v>-1</v>
      </c>
      <c r="T2972" s="78"/>
      <c r="U2972" s="81">
        <f t="shared" ca="1" si="448"/>
        <v>752.5</v>
      </c>
      <c r="V2972" s="82">
        <f t="shared" ca="1" si="444"/>
        <v>264984.17999999924</v>
      </c>
      <c r="W2972" s="50"/>
      <c r="X2972" s="50"/>
      <c r="Y2972" s="50"/>
      <c r="Z2972" s="50"/>
      <c r="AA2972" s="50"/>
      <c r="AG2972" s="50"/>
      <c r="AH2972" s="50"/>
      <c r="AI2972" s="50"/>
      <c r="AJ2972" s="50"/>
      <c r="AK2972" s="50"/>
      <c r="AL2972" s="50"/>
      <c r="AM2972" s="50"/>
      <c r="AN2972" s="50"/>
      <c r="AO2972" s="50"/>
      <c r="AP2972" s="138" t="str">
        <f>IF(NOT($AS2972=$AS2973),ROW(),"")</f>
        <v/>
      </c>
      <c r="AQ2972" s="20" t="str">
        <f>IF(NOT(AS2972=AS2973),AS2973,"")</f>
        <v/>
      </c>
      <c r="AR2972" s="20" t="str">
        <f>INDEX($AB$15:$AM$15,MATCH($AS2972,$AB$11:$AM$11,0))</f>
        <v>in</v>
      </c>
      <c r="AS2972" s="20" t="str">
        <f>LEFT(AT2972,4)</f>
        <v>2011</v>
      </c>
      <c r="AT2972" s="139" t="str">
        <f>LEFT(B2972,6)</f>
        <v>201108</v>
      </c>
    </row>
    <row r="2973" spans="2:46" x14ac:dyDescent="0.25">
      <c r="B2973" s="11">
        <f>'Market Data'!B2959</f>
        <v>20110810</v>
      </c>
      <c r="C2973" s="2">
        <f>'Market Data'!C2959</f>
        <v>6182</v>
      </c>
      <c r="D2973" s="2">
        <f>'Market Data'!D2959</f>
        <v>6313</v>
      </c>
      <c r="E2973" s="2">
        <f>'Market Data'!E2959</f>
        <v>5733</v>
      </c>
      <c r="F2973" s="12">
        <f>'Market Data'!F2959</f>
        <v>5801.5</v>
      </c>
      <c r="H2973" s="151">
        <f t="shared" si="445"/>
        <v>2955</v>
      </c>
      <c r="I2973" s="244">
        <f ca="1">IF($H2973&lt;($J$6+1),"",PFE(OFFSET($F2973,0,0,-$J$6)))</f>
        <v>-0.26873669964677066</v>
      </c>
      <c r="J2973" s="19"/>
      <c r="K2973" s="139" t="str">
        <f t="shared" ca="1" si="446"/>
        <v>Short</v>
      </c>
      <c r="L2973" s="243" t="e">
        <f t="shared" ca="1" si="441"/>
        <v>#N/A</v>
      </c>
      <c r="M2973" s="242" t="e">
        <f t="shared" ca="1" si="442"/>
        <v>#N/A</v>
      </c>
      <c r="N2973" s="20"/>
      <c r="O2973" s="74">
        <f t="shared" ca="1" si="447"/>
        <v>-1</v>
      </c>
      <c r="P2973" s="75">
        <f t="shared" ca="1" si="439"/>
        <v>0</v>
      </c>
      <c r="Q2973" s="76" t="str">
        <f t="shared" ca="1" si="443"/>
        <v/>
      </c>
      <c r="R2973" s="75"/>
      <c r="S2973" s="77">
        <f t="shared" ca="1" si="440"/>
        <v>-1</v>
      </c>
      <c r="T2973" s="78"/>
      <c r="U2973" s="81">
        <f t="shared" ca="1" si="448"/>
        <v>11602.5</v>
      </c>
      <c r="V2973" s="82">
        <f t="shared" ca="1" si="444"/>
        <v>276586.67999999924</v>
      </c>
      <c r="W2973" s="50"/>
      <c r="X2973" s="50"/>
      <c r="Y2973" s="50"/>
      <c r="Z2973" s="50"/>
      <c r="AA2973" s="50"/>
      <c r="AG2973" s="50"/>
      <c r="AH2973" s="50"/>
      <c r="AI2973" s="50"/>
      <c r="AJ2973" s="50"/>
      <c r="AK2973" s="50"/>
      <c r="AL2973" s="50"/>
      <c r="AM2973" s="50"/>
      <c r="AN2973" s="50"/>
      <c r="AO2973" s="50"/>
      <c r="AP2973" s="138" t="str">
        <f>IF(NOT($AS2973=$AS2974),ROW(),"")</f>
        <v/>
      </c>
      <c r="AQ2973" s="20" t="str">
        <f>IF(NOT(AS2973=AS2974),AS2974,"")</f>
        <v/>
      </c>
      <c r="AR2973" s="20" t="str">
        <f>INDEX($AB$15:$AM$15,MATCH($AS2973,$AB$11:$AM$11,0))</f>
        <v>in</v>
      </c>
      <c r="AS2973" s="20" t="str">
        <f>LEFT(AT2973,4)</f>
        <v>2011</v>
      </c>
      <c r="AT2973" s="139" t="str">
        <f>LEFT(B2973,6)</f>
        <v>201108</v>
      </c>
    </row>
    <row r="2974" spans="2:46" x14ac:dyDescent="0.25">
      <c r="B2974" s="11">
        <f>'Market Data'!B2960</f>
        <v>20110811</v>
      </c>
      <c r="C2974" s="2">
        <f>'Market Data'!C2960</f>
        <v>5963</v>
      </c>
      <c r="D2974" s="2">
        <f>'Market Data'!D2960</f>
        <v>6143.5</v>
      </c>
      <c r="E2974" s="2">
        <f>'Market Data'!E2960</f>
        <v>5683.5</v>
      </c>
      <c r="F2974" s="12">
        <f>'Market Data'!F2960</f>
        <v>6004.5</v>
      </c>
      <c r="H2974" s="151">
        <f t="shared" si="445"/>
        <v>2956</v>
      </c>
      <c r="I2974" s="244">
        <f ca="1">IF($H2974&lt;($J$6+1),"",PFE(OFFSET($F2974,0,0,-$J$6)))</f>
        <v>-0.22335288757065117</v>
      </c>
      <c r="J2974" s="19"/>
      <c r="K2974" s="139" t="str">
        <f t="shared" ca="1" si="446"/>
        <v>Short</v>
      </c>
      <c r="L2974" s="243" t="e">
        <f t="shared" ca="1" si="441"/>
        <v>#N/A</v>
      </c>
      <c r="M2974" s="242" t="e">
        <f t="shared" ca="1" si="442"/>
        <v>#N/A</v>
      </c>
      <c r="N2974" s="20"/>
      <c r="O2974" s="74">
        <f t="shared" ca="1" si="447"/>
        <v>-1</v>
      </c>
      <c r="P2974" s="75">
        <f t="shared" ca="1" si="439"/>
        <v>0</v>
      </c>
      <c r="Q2974" s="76" t="str">
        <f t="shared" ca="1" si="443"/>
        <v/>
      </c>
      <c r="R2974" s="75"/>
      <c r="S2974" s="77">
        <f t="shared" ca="1" si="440"/>
        <v>-1</v>
      </c>
      <c r="T2974" s="78"/>
      <c r="U2974" s="81">
        <f t="shared" ca="1" si="448"/>
        <v>-7105</v>
      </c>
      <c r="V2974" s="82">
        <f t="shared" ca="1" si="444"/>
        <v>269481.67999999924</v>
      </c>
      <c r="W2974" s="50"/>
      <c r="X2974" s="50"/>
      <c r="Y2974" s="50"/>
      <c r="Z2974" s="50"/>
      <c r="AA2974" s="50"/>
      <c r="AG2974" s="50"/>
      <c r="AH2974" s="50"/>
      <c r="AI2974" s="50"/>
      <c r="AJ2974" s="50"/>
      <c r="AK2974" s="50"/>
      <c r="AL2974" s="50"/>
      <c r="AM2974" s="50"/>
      <c r="AN2974" s="50"/>
      <c r="AO2974" s="50"/>
      <c r="AP2974" s="138" t="str">
        <f>IF(NOT($AS2974=$AS2975),ROW(),"")</f>
        <v/>
      </c>
      <c r="AQ2974" s="20" t="str">
        <f>IF(NOT(AS2974=AS2975),AS2975,"")</f>
        <v/>
      </c>
      <c r="AR2974" s="20" t="str">
        <f>INDEX($AB$15:$AM$15,MATCH($AS2974,$AB$11:$AM$11,0))</f>
        <v>in</v>
      </c>
      <c r="AS2974" s="20" t="str">
        <f>LEFT(AT2974,4)</f>
        <v>2011</v>
      </c>
      <c r="AT2974" s="139" t="str">
        <f>LEFT(B2974,6)</f>
        <v>201108</v>
      </c>
    </row>
    <row r="2975" spans="2:46" x14ac:dyDescent="0.25">
      <c r="B2975" s="11">
        <f>'Market Data'!B2961</f>
        <v>20110812</v>
      </c>
      <c r="C2975" s="2">
        <f>'Market Data'!C2961</f>
        <v>6010.5</v>
      </c>
      <c r="D2975" s="2">
        <f>'Market Data'!D2961</f>
        <v>6259.5</v>
      </c>
      <c r="E2975" s="2">
        <f>'Market Data'!E2961</f>
        <v>5872</v>
      </c>
      <c r="F2975" s="12">
        <f>'Market Data'!F2961</f>
        <v>6186.5</v>
      </c>
      <c r="H2975" s="151">
        <f t="shared" si="445"/>
        <v>2957</v>
      </c>
      <c r="I2975" s="244">
        <f ca="1">IF($H2975&lt;($J$6+1),"",PFE(OFFSET($F2975,0,0,-$J$6)))</f>
        <v>-0.19290285085145156</v>
      </c>
      <c r="J2975" s="19"/>
      <c r="K2975" s="139" t="str">
        <f t="shared" ca="1" si="446"/>
        <v>Short</v>
      </c>
      <c r="L2975" s="243" t="e">
        <f t="shared" ca="1" si="441"/>
        <v>#N/A</v>
      </c>
      <c r="M2975" s="242" t="e">
        <f t="shared" ca="1" si="442"/>
        <v>#N/A</v>
      </c>
      <c r="N2975" s="20"/>
      <c r="O2975" s="74">
        <f t="shared" ca="1" si="447"/>
        <v>-1</v>
      </c>
      <c r="P2975" s="75">
        <f t="shared" ca="1" si="439"/>
        <v>0</v>
      </c>
      <c r="Q2975" s="76" t="str">
        <f t="shared" ca="1" si="443"/>
        <v/>
      </c>
      <c r="R2975" s="75"/>
      <c r="S2975" s="77">
        <f t="shared" ca="1" si="440"/>
        <v>-1</v>
      </c>
      <c r="T2975" s="78"/>
      <c r="U2975" s="81">
        <f t="shared" ca="1" si="448"/>
        <v>-6370</v>
      </c>
      <c r="V2975" s="82">
        <f t="shared" ca="1" si="444"/>
        <v>263111.67999999924</v>
      </c>
      <c r="W2975" s="50"/>
      <c r="X2975" s="50"/>
      <c r="Y2975" s="50"/>
      <c r="Z2975" s="50"/>
      <c r="AA2975" s="50"/>
      <c r="AG2975" s="50"/>
      <c r="AH2975" s="50"/>
      <c r="AI2975" s="50"/>
      <c r="AJ2975" s="50"/>
      <c r="AK2975" s="50"/>
      <c r="AL2975" s="50"/>
      <c r="AM2975" s="50"/>
      <c r="AN2975" s="50"/>
      <c r="AO2975" s="50"/>
      <c r="AP2975" s="138" t="str">
        <f>IF(NOT($AS2975=$AS2976),ROW(),"")</f>
        <v/>
      </c>
      <c r="AQ2975" s="20" t="str">
        <f>IF(NOT(AS2975=AS2976),AS2976,"")</f>
        <v/>
      </c>
      <c r="AR2975" s="20" t="str">
        <f>INDEX($AB$15:$AM$15,MATCH($AS2975,$AB$11:$AM$11,0))</f>
        <v>in</v>
      </c>
      <c r="AS2975" s="20" t="str">
        <f>LEFT(AT2975,4)</f>
        <v>2011</v>
      </c>
      <c r="AT2975" s="139" t="str">
        <f>LEFT(B2975,6)</f>
        <v>201108</v>
      </c>
    </row>
    <row r="2976" spans="2:46" x14ac:dyDescent="0.25">
      <c r="B2976" s="11">
        <f>'Market Data'!B2962</f>
        <v>20110815</v>
      </c>
      <c r="C2976" s="2">
        <f>'Market Data'!C2962</f>
        <v>6269</v>
      </c>
      <c r="D2976" s="2">
        <f>'Market Data'!D2962</f>
        <v>6304</v>
      </c>
      <c r="E2976" s="2">
        <f>'Market Data'!E2962</f>
        <v>6202.5</v>
      </c>
      <c r="F2976" s="12">
        <f>'Market Data'!F2962</f>
        <v>6218.5</v>
      </c>
      <c r="H2976" s="151">
        <f t="shared" si="445"/>
        <v>2958</v>
      </c>
      <c r="I2976" s="244">
        <f ca="1">IF($H2976&lt;($J$6+1),"",PFE(OFFSET($F2976,0,0,-$J$6)))</f>
        <v>-0.16805651701222957</v>
      </c>
      <c r="J2976" s="19"/>
      <c r="K2976" s="139" t="str">
        <f t="shared" ca="1" si="446"/>
        <v>Short</v>
      </c>
      <c r="L2976" s="243" t="e">
        <f t="shared" ca="1" si="441"/>
        <v>#N/A</v>
      </c>
      <c r="M2976" s="242" t="e">
        <f t="shared" ca="1" si="442"/>
        <v>#N/A</v>
      </c>
      <c r="N2976" s="20"/>
      <c r="O2976" s="74">
        <f t="shared" ca="1" si="447"/>
        <v>-1</v>
      </c>
      <c r="P2976" s="75">
        <f t="shared" ca="1" si="439"/>
        <v>0</v>
      </c>
      <c r="Q2976" s="76" t="str">
        <f t="shared" ca="1" si="443"/>
        <v/>
      </c>
      <c r="R2976" s="75"/>
      <c r="S2976" s="77">
        <f t="shared" ca="1" si="440"/>
        <v>-1</v>
      </c>
      <c r="T2976" s="78"/>
      <c r="U2976" s="81">
        <f t="shared" ca="1" si="448"/>
        <v>-1120</v>
      </c>
      <c r="V2976" s="82">
        <f t="shared" ca="1" si="444"/>
        <v>261991.67999999924</v>
      </c>
      <c r="W2976" s="50"/>
      <c r="X2976" s="50"/>
      <c r="Y2976" s="50"/>
      <c r="Z2976" s="50"/>
      <c r="AA2976" s="50"/>
      <c r="AG2976" s="50"/>
      <c r="AH2976" s="50"/>
      <c r="AI2976" s="50"/>
      <c r="AJ2976" s="50"/>
      <c r="AK2976" s="50"/>
      <c r="AL2976" s="50"/>
      <c r="AM2976" s="50"/>
      <c r="AN2976" s="50"/>
      <c r="AO2976" s="50"/>
      <c r="AP2976" s="138" t="str">
        <f>IF(NOT($AS2976=$AS2977),ROW(),"")</f>
        <v/>
      </c>
      <c r="AQ2976" s="20" t="str">
        <f>IF(NOT(AS2976=AS2977),AS2977,"")</f>
        <v/>
      </c>
      <c r="AR2976" s="20" t="str">
        <f>INDEX($AB$15:$AM$15,MATCH($AS2976,$AB$11:$AM$11,0))</f>
        <v>in</v>
      </c>
      <c r="AS2976" s="20" t="str">
        <f>LEFT(AT2976,4)</f>
        <v>2011</v>
      </c>
      <c r="AT2976" s="139" t="str">
        <f>LEFT(B2976,6)</f>
        <v>201108</v>
      </c>
    </row>
    <row r="2977" spans="2:46" x14ac:dyDescent="0.25">
      <c r="B2977" s="11">
        <f>'Market Data'!B2963</f>
        <v>20110816</v>
      </c>
      <c r="C2977" s="2">
        <f>'Market Data'!C2963</f>
        <v>6229.5</v>
      </c>
      <c r="D2977" s="2">
        <f>'Market Data'!D2963</f>
        <v>6242</v>
      </c>
      <c r="E2977" s="2">
        <f>'Market Data'!E2963</f>
        <v>6043.5</v>
      </c>
      <c r="F2977" s="12">
        <f>'Market Data'!F2963</f>
        <v>6191</v>
      </c>
      <c r="H2977" s="151">
        <f t="shared" si="445"/>
        <v>2959</v>
      </c>
      <c r="I2977" s="244">
        <f ca="1">IF($H2977&lt;($J$6+1),"",PFE(OFFSET($F2977,0,0,-$J$6)))</f>
        <v>-0.17216221383372191</v>
      </c>
      <c r="J2977" s="19"/>
      <c r="K2977" s="139" t="str">
        <f t="shared" ca="1" si="446"/>
        <v>Short</v>
      </c>
      <c r="L2977" s="243" t="e">
        <f t="shared" ca="1" si="441"/>
        <v>#N/A</v>
      </c>
      <c r="M2977" s="242" t="e">
        <f t="shared" ca="1" si="442"/>
        <v>#N/A</v>
      </c>
      <c r="N2977" s="20"/>
      <c r="O2977" s="74">
        <f t="shared" ca="1" si="447"/>
        <v>-1</v>
      </c>
      <c r="P2977" s="75">
        <f t="shared" ca="1" si="439"/>
        <v>0</v>
      </c>
      <c r="Q2977" s="76" t="str">
        <f t="shared" ca="1" si="443"/>
        <v/>
      </c>
      <c r="R2977" s="75"/>
      <c r="S2977" s="77">
        <f t="shared" ca="1" si="440"/>
        <v>-1</v>
      </c>
      <c r="T2977" s="78"/>
      <c r="U2977" s="81">
        <f t="shared" ca="1" si="448"/>
        <v>962.5</v>
      </c>
      <c r="V2977" s="82">
        <f t="shared" ca="1" si="444"/>
        <v>262954.17999999924</v>
      </c>
      <c r="W2977" s="50"/>
      <c r="X2977" s="50"/>
      <c r="Y2977" s="50"/>
      <c r="Z2977" s="50"/>
      <c r="AA2977" s="50"/>
      <c r="AG2977" s="50"/>
      <c r="AH2977" s="50"/>
      <c r="AI2977" s="50"/>
      <c r="AJ2977" s="50"/>
      <c r="AK2977" s="50"/>
      <c r="AL2977" s="50"/>
      <c r="AM2977" s="50"/>
      <c r="AN2977" s="50"/>
      <c r="AO2977" s="50"/>
      <c r="AP2977" s="138" t="str">
        <f>IF(NOT($AS2977=$AS2978),ROW(),"")</f>
        <v/>
      </c>
      <c r="AQ2977" s="20" t="str">
        <f>IF(NOT(AS2977=AS2978),AS2978,"")</f>
        <v/>
      </c>
      <c r="AR2977" s="20" t="str">
        <f>INDEX($AB$15:$AM$15,MATCH($AS2977,$AB$11:$AM$11,0))</f>
        <v>in</v>
      </c>
      <c r="AS2977" s="20" t="str">
        <f>LEFT(AT2977,4)</f>
        <v>2011</v>
      </c>
      <c r="AT2977" s="139" t="str">
        <f>LEFT(B2977,6)</f>
        <v>201108</v>
      </c>
    </row>
    <row r="2978" spans="2:46" x14ac:dyDescent="0.25">
      <c r="B2978" s="11">
        <f>'Market Data'!B2964</f>
        <v>20110817</v>
      </c>
      <c r="C2978" s="2">
        <f>'Market Data'!C2964</f>
        <v>6156</v>
      </c>
      <c r="D2978" s="2">
        <f>'Market Data'!D2964</f>
        <v>6215</v>
      </c>
      <c r="E2978" s="2">
        <f>'Market Data'!E2964</f>
        <v>6067</v>
      </c>
      <c r="F2978" s="12">
        <f>'Market Data'!F2964</f>
        <v>6148</v>
      </c>
      <c r="H2978" s="151">
        <f t="shared" si="445"/>
        <v>2960</v>
      </c>
      <c r="I2978" s="244">
        <f ca="1">IF($H2978&lt;($J$6+1),"",PFE(OFFSET($F2978,0,0,-$J$6)))</f>
        <v>-0.21794088054947633</v>
      </c>
      <c r="J2978" s="19"/>
      <c r="K2978" s="139" t="str">
        <f t="shared" ca="1" si="446"/>
        <v>Short</v>
      </c>
      <c r="L2978" s="243" t="e">
        <f t="shared" ca="1" si="441"/>
        <v>#N/A</v>
      </c>
      <c r="M2978" s="242" t="e">
        <f t="shared" ca="1" si="442"/>
        <v>#N/A</v>
      </c>
      <c r="N2978" s="20"/>
      <c r="O2978" s="74">
        <f t="shared" ca="1" si="447"/>
        <v>-1</v>
      </c>
      <c r="P2978" s="75">
        <f t="shared" ca="1" si="439"/>
        <v>0</v>
      </c>
      <c r="Q2978" s="76" t="str">
        <f t="shared" ca="1" si="443"/>
        <v/>
      </c>
      <c r="R2978" s="75"/>
      <c r="S2978" s="77">
        <f t="shared" ca="1" si="440"/>
        <v>-1</v>
      </c>
      <c r="T2978" s="78"/>
      <c r="U2978" s="81">
        <f t="shared" ca="1" si="448"/>
        <v>1505</v>
      </c>
      <c r="V2978" s="82">
        <f t="shared" ca="1" si="444"/>
        <v>264459.17999999924</v>
      </c>
      <c r="W2978" s="50"/>
      <c r="X2978" s="50"/>
      <c r="Y2978" s="50"/>
      <c r="Z2978" s="50"/>
      <c r="AA2978" s="50"/>
      <c r="AG2978" s="50"/>
      <c r="AH2978" s="50"/>
      <c r="AI2978" s="50"/>
      <c r="AJ2978" s="50"/>
      <c r="AK2978" s="50"/>
      <c r="AL2978" s="50"/>
      <c r="AM2978" s="50"/>
      <c r="AN2978" s="50"/>
      <c r="AO2978" s="50"/>
      <c r="AP2978" s="138" t="str">
        <f>IF(NOT($AS2978=$AS2979),ROW(),"")</f>
        <v/>
      </c>
      <c r="AQ2978" s="20" t="str">
        <f>IF(NOT(AS2978=AS2979),AS2979,"")</f>
        <v/>
      </c>
      <c r="AR2978" s="20" t="str">
        <f>INDEX($AB$15:$AM$15,MATCH($AS2978,$AB$11:$AM$11,0))</f>
        <v>in</v>
      </c>
      <c r="AS2978" s="20" t="str">
        <f>LEFT(AT2978,4)</f>
        <v>2011</v>
      </c>
      <c r="AT2978" s="139" t="str">
        <f>LEFT(B2978,6)</f>
        <v>201108</v>
      </c>
    </row>
    <row r="2979" spans="2:46" x14ac:dyDescent="0.25">
      <c r="B2979" s="11">
        <f>'Market Data'!B2965</f>
        <v>20110818</v>
      </c>
      <c r="C2979" s="2">
        <f>'Market Data'!C2965</f>
        <v>6059</v>
      </c>
      <c r="D2979" s="2">
        <f>'Market Data'!D2965</f>
        <v>6090</v>
      </c>
      <c r="E2979" s="2">
        <f>'Market Data'!E2965</f>
        <v>5725.5</v>
      </c>
      <c r="F2979" s="12">
        <f>'Market Data'!F2965</f>
        <v>5788.5</v>
      </c>
      <c r="H2979" s="151">
        <f t="shared" si="445"/>
        <v>2961</v>
      </c>
      <c r="I2979" s="244">
        <f ca="1">IF($H2979&lt;($J$6+1),"",PFE(OFFSET($F2979,0,0,-$J$6)))</f>
        <v>-0.27227703423620586</v>
      </c>
      <c r="J2979" s="19"/>
      <c r="K2979" s="139" t="str">
        <f t="shared" ca="1" si="446"/>
        <v>Short</v>
      </c>
      <c r="L2979" s="243" t="e">
        <f t="shared" ca="1" si="441"/>
        <v>#N/A</v>
      </c>
      <c r="M2979" s="242" t="e">
        <f t="shared" ca="1" si="442"/>
        <v>#N/A</v>
      </c>
      <c r="N2979" s="20"/>
      <c r="O2979" s="74">
        <f t="shared" ca="1" si="447"/>
        <v>-1</v>
      </c>
      <c r="P2979" s="75">
        <f t="shared" ca="1" si="439"/>
        <v>0</v>
      </c>
      <c r="Q2979" s="76" t="str">
        <f t="shared" ca="1" si="443"/>
        <v/>
      </c>
      <c r="R2979" s="75"/>
      <c r="S2979" s="77">
        <f t="shared" ca="1" si="440"/>
        <v>-1</v>
      </c>
      <c r="T2979" s="78"/>
      <c r="U2979" s="81">
        <f t="shared" ca="1" si="448"/>
        <v>12582.5</v>
      </c>
      <c r="V2979" s="82">
        <f t="shared" ca="1" si="444"/>
        <v>277041.67999999924</v>
      </c>
      <c r="W2979" s="50"/>
      <c r="X2979" s="50"/>
      <c r="Y2979" s="50"/>
      <c r="Z2979" s="50"/>
      <c r="AA2979" s="50"/>
      <c r="AG2979" s="50"/>
      <c r="AH2979" s="50"/>
      <c r="AI2979" s="50"/>
      <c r="AJ2979" s="50"/>
      <c r="AK2979" s="50"/>
      <c r="AL2979" s="50"/>
      <c r="AM2979" s="50"/>
      <c r="AN2979" s="50"/>
      <c r="AO2979" s="50"/>
      <c r="AP2979" s="138" t="str">
        <f>IF(NOT($AS2979=$AS2980),ROW(),"")</f>
        <v/>
      </c>
      <c r="AQ2979" s="20" t="str">
        <f>IF(NOT(AS2979=AS2980),AS2980,"")</f>
        <v/>
      </c>
      <c r="AR2979" s="20" t="str">
        <f>INDEX($AB$15:$AM$15,MATCH($AS2979,$AB$11:$AM$11,0))</f>
        <v>in</v>
      </c>
      <c r="AS2979" s="20" t="str">
        <f>LEFT(AT2979,4)</f>
        <v>2011</v>
      </c>
      <c r="AT2979" s="139" t="str">
        <f>LEFT(B2979,6)</f>
        <v>201108</v>
      </c>
    </row>
    <row r="2980" spans="2:46" x14ac:dyDescent="0.25">
      <c r="B2980" s="11">
        <f>'Market Data'!B2966</f>
        <v>20110819</v>
      </c>
      <c r="C2980" s="2">
        <f>'Market Data'!C2966</f>
        <v>5730</v>
      </c>
      <c r="D2980" s="2">
        <f>'Market Data'!D2966</f>
        <v>5790</v>
      </c>
      <c r="E2980" s="2">
        <f>'Market Data'!E2966</f>
        <v>5538</v>
      </c>
      <c r="F2980" s="12">
        <f>'Market Data'!F2966</f>
        <v>5691</v>
      </c>
      <c r="H2980" s="151">
        <f t="shared" si="445"/>
        <v>2962</v>
      </c>
      <c r="I2980" s="244">
        <f ca="1">IF($H2980&lt;($J$6+1),"",PFE(OFFSET($F2980,0,0,-$J$6)))</f>
        <v>-0.2949061465340217</v>
      </c>
      <c r="J2980" s="19"/>
      <c r="K2980" s="139" t="str">
        <f t="shared" ca="1" si="446"/>
        <v>Short</v>
      </c>
      <c r="L2980" s="243" t="e">
        <f t="shared" ca="1" si="441"/>
        <v>#N/A</v>
      </c>
      <c r="M2980" s="242" t="e">
        <f t="shared" ca="1" si="442"/>
        <v>#N/A</v>
      </c>
      <c r="N2980" s="20"/>
      <c r="O2980" s="74">
        <f t="shared" ca="1" si="447"/>
        <v>-1</v>
      </c>
      <c r="P2980" s="75">
        <f t="shared" ca="1" si="439"/>
        <v>0</v>
      </c>
      <c r="Q2980" s="76" t="str">
        <f t="shared" ca="1" si="443"/>
        <v/>
      </c>
      <c r="R2980" s="75"/>
      <c r="S2980" s="77">
        <f t="shared" ca="1" si="440"/>
        <v>-1</v>
      </c>
      <c r="T2980" s="78"/>
      <c r="U2980" s="81">
        <f t="shared" ca="1" si="448"/>
        <v>3412.5</v>
      </c>
      <c r="V2980" s="82">
        <f t="shared" ca="1" si="444"/>
        <v>280454.17999999924</v>
      </c>
      <c r="W2980" s="50"/>
      <c r="X2980" s="50"/>
      <c r="Y2980" s="50"/>
      <c r="Z2980" s="50"/>
      <c r="AA2980" s="50"/>
      <c r="AG2980" s="50"/>
      <c r="AH2980" s="50"/>
      <c r="AI2980" s="50"/>
      <c r="AJ2980" s="50"/>
      <c r="AK2980" s="50"/>
      <c r="AL2980" s="50"/>
      <c r="AM2980" s="50"/>
      <c r="AN2980" s="50"/>
      <c r="AO2980" s="50"/>
      <c r="AP2980" s="138" t="str">
        <f>IF(NOT($AS2980=$AS2981),ROW(),"")</f>
        <v/>
      </c>
      <c r="AQ2980" s="20" t="str">
        <f>IF(NOT(AS2980=AS2981),AS2981,"")</f>
        <v/>
      </c>
      <c r="AR2980" s="20" t="str">
        <f>INDEX($AB$15:$AM$15,MATCH($AS2980,$AB$11:$AM$11,0))</f>
        <v>in</v>
      </c>
      <c r="AS2980" s="20" t="str">
        <f>LEFT(AT2980,4)</f>
        <v>2011</v>
      </c>
      <c r="AT2980" s="139" t="str">
        <f>LEFT(B2980,6)</f>
        <v>201108</v>
      </c>
    </row>
    <row r="2981" spans="2:46" x14ac:dyDescent="0.25">
      <c r="B2981" s="11">
        <f>'Market Data'!B2967</f>
        <v>20110822</v>
      </c>
      <c r="C2981" s="2">
        <f>'Market Data'!C2967</f>
        <v>5603</v>
      </c>
      <c r="D2981" s="2">
        <f>'Market Data'!D2967</f>
        <v>5787</v>
      </c>
      <c r="E2981" s="2">
        <f>'Market Data'!E2967</f>
        <v>5585</v>
      </c>
      <c r="F2981" s="12">
        <f>'Market Data'!F2967</f>
        <v>5667.5</v>
      </c>
      <c r="H2981" s="151">
        <f t="shared" si="445"/>
        <v>2963</v>
      </c>
      <c r="I2981" s="244">
        <f ca="1">IF($H2981&lt;($J$6+1),"",PFE(OFFSET($F2981,0,0,-$J$6)))</f>
        <v>-0.30674927764037724</v>
      </c>
      <c r="J2981" s="19"/>
      <c r="K2981" s="139" t="str">
        <f t="shared" ca="1" si="446"/>
        <v>Short</v>
      </c>
      <c r="L2981" s="243" t="e">
        <f t="shared" ca="1" si="441"/>
        <v>#N/A</v>
      </c>
      <c r="M2981" s="242" t="e">
        <f t="shared" ca="1" si="442"/>
        <v>#N/A</v>
      </c>
      <c r="N2981" s="20"/>
      <c r="O2981" s="74">
        <f t="shared" ca="1" si="447"/>
        <v>-1</v>
      </c>
      <c r="P2981" s="75">
        <f t="shared" ca="1" si="439"/>
        <v>0</v>
      </c>
      <c r="Q2981" s="76" t="str">
        <f t="shared" ca="1" si="443"/>
        <v/>
      </c>
      <c r="R2981" s="75"/>
      <c r="S2981" s="77">
        <f t="shared" ca="1" si="440"/>
        <v>-1</v>
      </c>
      <c r="T2981" s="78"/>
      <c r="U2981" s="81">
        <f t="shared" ca="1" si="448"/>
        <v>822.5</v>
      </c>
      <c r="V2981" s="82">
        <f t="shared" ca="1" si="444"/>
        <v>281276.67999999924</v>
      </c>
      <c r="W2981" s="50"/>
      <c r="X2981" s="50"/>
      <c r="Y2981" s="50"/>
      <c r="Z2981" s="50"/>
      <c r="AA2981" s="50"/>
      <c r="AG2981" s="50"/>
      <c r="AH2981" s="50"/>
      <c r="AI2981" s="50"/>
      <c r="AJ2981" s="50"/>
      <c r="AK2981" s="50"/>
      <c r="AL2981" s="50"/>
      <c r="AM2981" s="50"/>
      <c r="AN2981" s="50"/>
      <c r="AO2981" s="50"/>
      <c r="AP2981" s="138" t="str">
        <f>IF(NOT($AS2981=$AS2982),ROW(),"")</f>
        <v/>
      </c>
      <c r="AQ2981" s="20" t="str">
        <f>IF(NOT(AS2981=AS2982),AS2982,"")</f>
        <v/>
      </c>
      <c r="AR2981" s="20" t="str">
        <f>INDEX($AB$15:$AM$15,MATCH($AS2981,$AB$11:$AM$11,0))</f>
        <v>in</v>
      </c>
      <c r="AS2981" s="20" t="str">
        <f>LEFT(AT2981,4)</f>
        <v>2011</v>
      </c>
      <c r="AT2981" s="139" t="str">
        <f>LEFT(B2981,6)</f>
        <v>201108</v>
      </c>
    </row>
    <row r="2982" spans="2:46" x14ac:dyDescent="0.25">
      <c r="B2982" s="11">
        <f>'Market Data'!B2968</f>
        <v>20110823</v>
      </c>
      <c r="C2982" s="2">
        <f>'Market Data'!C2968</f>
        <v>5714.5</v>
      </c>
      <c r="D2982" s="2">
        <f>'Market Data'!D2968</f>
        <v>5831</v>
      </c>
      <c r="E2982" s="2">
        <f>'Market Data'!E2968</f>
        <v>5645</v>
      </c>
      <c r="F2982" s="12">
        <f>'Market Data'!F2968</f>
        <v>5716</v>
      </c>
      <c r="H2982" s="151">
        <f t="shared" si="445"/>
        <v>2964</v>
      </c>
      <c r="I2982" s="244">
        <f ca="1">IF($H2982&lt;($J$6+1),"",PFE(OFFSET($F2982,0,0,-$J$6)))</f>
        <v>-0.31246676354120717</v>
      </c>
      <c r="J2982" s="19"/>
      <c r="K2982" s="139" t="str">
        <f t="shared" ca="1" si="446"/>
        <v>Short</v>
      </c>
      <c r="L2982" s="243" t="e">
        <f t="shared" ca="1" si="441"/>
        <v>#N/A</v>
      </c>
      <c r="M2982" s="242" t="e">
        <f t="shared" ca="1" si="442"/>
        <v>#N/A</v>
      </c>
      <c r="N2982" s="20"/>
      <c r="O2982" s="74">
        <f t="shared" ca="1" si="447"/>
        <v>-1</v>
      </c>
      <c r="P2982" s="75">
        <f t="shared" ca="1" si="439"/>
        <v>0</v>
      </c>
      <c r="Q2982" s="76" t="str">
        <f t="shared" ca="1" si="443"/>
        <v/>
      </c>
      <c r="R2982" s="75"/>
      <c r="S2982" s="77">
        <f t="shared" ca="1" si="440"/>
        <v>-1</v>
      </c>
      <c r="T2982" s="78"/>
      <c r="U2982" s="81">
        <f t="shared" ca="1" si="448"/>
        <v>-1697.5</v>
      </c>
      <c r="V2982" s="82">
        <f t="shared" ca="1" si="444"/>
        <v>279579.17999999924</v>
      </c>
      <c r="W2982" s="50"/>
      <c r="X2982" s="50"/>
      <c r="Y2982" s="50"/>
      <c r="Z2982" s="50"/>
      <c r="AA2982" s="50"/>
      <c r="AG2982" s="50"/>
      <c r="AH2982" s="50"/>
      <c r="AI2982" s="50"/>
      <c r="AJ2982" s="50"/>
      <c r="AK2982" s="50"/>
      <c r="AL2982" s="50"/>
      <c r="AM2982" s="50"/>
      <c r="AN2982" s="50"/>
      <c r="AO2982" s="50"/>
      <c r="AP2982" s="138" t="str">
        <f>IF(NOT($AS2982=$AS2983),ROW(),"")</f>
        <v/>
      </c>
      <c r="AQ2982" s="20" t="str">
        <f>IF(NOT(AS2982=AS2983),AS2983,"")</f>
        <v/>
      </c>
      <c r="AR2982" s="20" t="str">
        <f>INDEX($AB$15:$AM$15,MATCH($AS2982,$AB$11:$AM$11,0))</f>
        <v>in</v>
      </c>
      <c r="AS2982" s="20" t="str">
        <f>LEFT(AT2982,4)</f>
        <v>2011</v>
      </c>
      <c r="AT2982" s="139" t="str">
        <f>LEFT(B2982,6)</f>
        <v>201108</v>
      </c>
    </row>
    <row r="2983" spans="2:46" x14ac:dyDescent="0.25">
      <c r="B2983" s="11">
        <f>'Market Data'!B2969</f>
        <v>20110824</v>
      </c>
      <c r="C2983" s="2">
        <f>'Market Data'!C2969</f>
        <v>5768</v>
      </c>
      <c r="D2983" s="2">
        <f>'Market Data'!D2969</f>
        <v>5939</v>
      </c>
      <c r="E2983" s="2">
        <f>'Market Data'!E2969</f>
        <v>5707.5</v>
      </c>
      <c r="F2983" s="12">
        <f>'Market Data'!F2969</f>
        <v>5864.5</v>
      </c>
      <c r="H2983" s="151">
        <f t="shared" si="445"/>
        <v>2965</v>
      </c>
      <c r="I2983" s="244">
        <f ca="1">IF($H2983&lt;($J$6+1),"",PFE(OFFSET($F2983,0,0,-$J$6)))</f>
        <v>-0.28959544171332935</v>
      </c>
      <c r="J2983" s="19"/>
      <c r="K2983" s="139" t="str">
        <f t="shared" ca="1" si="446"/>
        <v>Short</v>
      </c>
      <c r="L2983" s="243" t="e">
        <f t="shared" ca="1" si="441"/>
        <v>#N/A</v>
      </c>
      <c r="M2983" s="242" t="e">
        <f t="shared" ca="1" si="442"/>
        <v>#N/A</v>
      </c>
      <c r="N2983" s="20"/>
      <c r="O2983" s="74">
        <f t="shared" ca="1" si="447"/>
        <v>-1</v>
      </c>
      <c r="P2983" s="75">
        <f t="shared" ca="1" si="439"/>
        <v>0</v>
      </c>
      <c r="Q2983" s="76" t="str">
        <f t="shared" ca="1" si="443"/>
        <v/>
      </c>
      <c r="R2983" s="75"/>
      <c r="S2983" s="77">
        <f t="shared" ca="1" si="440"/>
        <v>-1</v>
      </c>
      <c r="T2983" s="78"/>
      <c r="U2983" s="81">
        <f t="shared" ca="1" si="448"/>
        <v>-5197.5</v>
      </c>
      <c r="V2983" s="82">
        <f t="shared" ca="1" si="444"/>
        <v>274381.67999999924</v>
      </c>
      <c r="W2983" s="50"/>
      <c r="X2983" s="50"/>
      <c r="Y2983" s="50"/>
      <c r="Z2983" s="50"/>
      <c r="AA2983" s="50"/>
      <c r="AG2983" s="50"/>
      <c r="AH2983" s="50"/>
      <c r="AI2983" s="50"/>
      <c r="AJ2983" s="50"/>
      <c r="AK2983" s="50"/>
      <c r="AL2983" s="50"/>
      <c r="AM2983" s="50"/>
      <c r="AN2983" s="50"/>
      <c r="AO2983" s="50"/>
      <c r="AP2983" s="138" t="str">
        <f>IF(NOT($AS2983=$AS2984),ROW(),"")</f>
        <v/>
      </c>
      <c r="AQ2983" s="20" t="str">
        <f>IF(NOT(AS2983=AS2984),AS2984,"")</f>
        <v/>
      </c>
      <c r="AR2983" s="20" t="str">
        <f>INDEX($AB$15:$AM$15,MATCH($AS2983,$AB$11:$AM$11,0))</f>
        <v>in</v>
      </c>
      <c r="AS2983" s="20" t="str">
        <f>LEFT(AT2983,4)</f>
        <v>2011</v>
      </c>
      <c r="AT2983" s="139" t="str">
        <f>LEFT(B2983,6)</f>
        <v>201108</v>
      </c>
    </row>
    <row r="2984" spans="2:46" x14ac:dyDescent="0.25">
      <c r="B2984" s="11">
        <f>'Market Data'!B2970</f>
        <v>20110825</v>
      </c>
      <c r="C2984" s="2">
        <f>'Market Data'!C2970</f>
        <v>5881.5</v>
      </c>
      <c r="D2984" s="2">
        <f>'Market Data'!D2970</f>
        <v>5971.5</v>
      </c>
      <c r="E2984" s="2">
        <f>'Market Data'!E2970</f>
        <v>5611</v>
      </c>
      <c r="F2984" s="12">
        <f>'Market Data'!F2970</f>
        <v>5780.5</v>
      </c>
      <c r="H2984" s="151">
        <f t="shared" si="445"/>
        <v>2966</v>
      </c>
      <c r="I2984" s="244">
        <f ca="1">IF($H2984&lt;($J$6+1),"",PFE(OFFSET($F2984,0,0,-$J$6)))</f>
        <v>-0.3036753250037772</v>
      </c>
      <c r="J2984" s="19"/>
      <c r="K2984" s="139" t="str">
        <f t="shared" ca="1" si="446"/>
        <v>Short</v>
      </c>
      <c r="L2984" s="243" t="e">
        <f t="shared" ca="1" si="441"/>
        <v>#N/A</v>
      </c>
      <c r="M2984" s="242" t="e">
        <f t="shared" ca="1" si="442"/>
        <v>#N/A</v>
      </c>
      <c r="N2984" s="20"/>
      <c r="O2984" s="74">
        <f t="shared" ca="1" si="447"/>
        <v>-1</v>
      </c>
      <c r="P2984" s="75">
        <f t="shared" ca="1" si="439"/>
        <v>0</v>
      </c>
      <c r="Q2984" s="76" t="str">
        <f t="shared" ca="1" si="443"/>
        <v/>
      </c>
      <c r="R2984" s="75"/>
      <c r="S2984" s="77">
        <f t="shared" ca="1" si="440"/>
        <v>-1</v>
      </c>
      <c r="T2984" s="78"/>
      <c r="U2984" s="81">
        <f t="shared" ca="1" si="448"/>
        <v>2940</v>
      </c>
      <c r="V2984" s="82">
        <f t="shared" ca="1" si="444"/>
        <v>277321.67999999924</v>
      </c>
      <c r="W2984" s="50"/>
      <c r="X2984" s="50"/>
      <c r="Y2984" s="50"/>
      <c r="Z2984" s="50"/>
      <c r="AA2984" s="50"/>
      <c r="AG2984" s="50"/>
      <c r="AH2984" s="50"/>
      <c r="AI2984" s="50"/>
      <c r="AJ2984" s="50"/>
      <c r="AK2984" s="50"/>
      <c r="AL2984" s="50"/>
      <c r="AM2984" s="50"/>
      <c r="AN2984" s="50"/>
      <c r="AO2984" s="50"/>
      <c r="AP2984" s="138" t="str">
        <f>IF(NOT($AS2984=$AS2985),ROW(),"")</f>
        <v/>
      </c>
      <c r="AQ2984" s="20" t="str">
        <f>IF(NOT(AS2984=AS2985),AS2985,"")</f>
        <v/>
      </c>
      <c r="AR2984" s="20" t="str">
        <f>INDEX($AB$15:$AM$15,MATCH($AS2984,$AB$11:$AM$11,0))</f>
        <v>in</v>
      </c>
      <c r="AS2984" s="20" t="str">
        <f>LEFT(AT2984,4)</f>
        <v>2011</v>
      </c>
      <c r="AT2984" s="139" t="str">
        <f>LEFT(B2984,6)</f>
        <v>201108</v>
      </c>
    </row>
    <row r="2985" spans="2:46" x14ac:dyDescent="0.25">
      <c r="B2985" s="11">
        <f>'Market Data'!B2971</f>
        <v>20110826</v>
      </c>
      <c r="C2985" s="2">
        <f>'Market Data'!C2971</f>
        <v>5774</v>
      </c>
      <c r="D2985" s="2">
        <f>'Market Data'!D2971</f>
        <v>5784</v>
      </c>
      <c r="E2985" s="2">
        <f>'Market Data'!E2971</f>
        <v>5597</v>
      </c>
      <c r="F2985" s="12">
        <f>'Market Data'!F2971</f>
        <v>5724.5</v>
      </c>
      <c r="H2985" s="151">
        <f t="shared" si="445"/>
        <v>2967</v>
      </c>
      <c r="I2985" s="244">
        <f ca="1">IF($H2985&lt;($J$6+1),"",PFE(OFFSET($F2985,0,0,-$J$6)))</f>
        <v>-0.30589246327165009</v>
      </c>
      <c r="J2985" s="19"/>
      <c r="K2985" s="139" t="str">
        <f t="shared" ca="1" si="446"/>
        <v>Short</v>
      </c>
      <c r="L2985" s="243" t="e">
        <f t="shared" ca="1" si="441"/>
        <v>#N/A</v>
      </c>
      <c r="M2985" s="242" t="e">
        <f t="shared" ca="1" si="442"/>
        <v>#N/A</v>
      </c>
      <c r="N2985" s="20"/>
      <c r="O2985" s="74">
        <f t="shared" ca="1" si="447"/>
        <v>-1</v>
      </c>
      <c r="P2985" s="75">
        <f t="shared" ca="1" si="439"/>
        <v>0</v>
      </c>
      <c r="Q2985" s="76" t="str">
        <f t="shared" ca="1" si="443"/>
        <v/>
      </c>
      <c r="R2985" s="75"/>
      <c r="S2985" s="77">
        <f t="shared" ca="1" si="440"/>
        <v>-1</v>
      </c>
      <c r="T2985" s="78"/>
      <c r="U2985" s="81">
        <f t="shared" ca="1" si="448"/>
        <v>1960</v>
      </c>
      <c r="V2985" s="82">
        <f t="shared" ca="1" si="444"/>
        <v>279281.67999999924</v>
      </c>
      <c r="W2985" s="50"/>
      <c r="X2985" s="50"/>
      <c r="Y2985" s="50"/>
      <c r="Z2985" s="50"/>
      <c r="AA2985" s="50"/>
      <c r="AG2985" s="50"/>
      <c r="AH2985" s="50"/>
      <c r="AI2985" s="50"/>
      <c r="AJ2985" s="50"/>
      <c r="AK2985" s="50"/>
      <c r="AL2985" s="50"/>
      <c r="AM2985" s="50"/>
      <c r="AN2985" s="50"/>
      <c r="AO2985" s="50"/>
      <c r="AP2985" s="138" t="str">
        <f>IF(NOT($AS2985=$AS2986),ROW(),"")</f>
        <v/>
      </c>
      <c r="AQ2985" s="20" t="str">
        <f>IF(NOT(AS2985=AS2986),AS2986,"")</f>
        <v/>
      </c>
      <c r="AR2985" s="20" t="str">
        <f>INDEX($AB$15:$AM$15,MATCH($AS2985,$AB$11:$AM$11,0))</f>
        <v>in</v>
      </c>
      <c r="AS2985" s="20" t="str">
        <f>LEFT(AT2985,4)</f>
        <v>2011</v>
      </c>
      <c r="AT2985" s="139" t="str">
        <f>LEFT(B2985,6)</f>
        <v>201108</v>
      </c>
    </row>
    <row r="2986" spans="2:46" x14ac:dyDescent="0.25">
      <c r="B2986" s="11">
        <f>'Market Data'!B2972</f>
        <v>20110829</v>
      </c>
      <c r="C2986" s="2">
        <f>'Market Data'!C2972</f>
        <v>5829.5</v>
      </c>
      <c r="D2986" s="2">
        <f>'Market Data'!D2972</f>
        <v>5910.5</v>
      </c>
      <c r="E2986" s="2">
        <f>'Market Data'!E2972</f>
        <v>5780</v>
      </c>
      <c r="F2986" s="12">
        <f>'Market Data'!F2972</f>
        <v>5868.5</v>
      </c>
      <c r="H2986" s="151">
        <f t="shared" si="445"/>
        <v>2968</v>
      </c>
      <c r="I2986" s="244">
        <f ca="1">IF($H2986&lt;($J$6+1),"",PFE(OFFSET($F2986,0,0,-$J$6)))</f>
        <v>-0.26422690045569969</v>
      </c>
      <c r="J2986" s="19"/>
      <c r="K2986" s="139" t="str">
        <f t="shared" ca="1" si="446"/>
        <v>Short</v>
      </c>
      <c r="L2986" s="243" t="e">
        <f t="shared" ca="1" si="441"/>
        <v>#N/A</v>
      </c>
      <c r="M2986" s="242" t="e">
        <f t="shared" ca="1" si="442"/>
        <v>#N/A</v>
      </c>
      <c r="N2986" s="20"/>
      <c r="O2986" s="74">
        <f t="shared" ca="1" si="447"/>
        <v>-1</v>
      </c>
      <c r="P2986" s="75">
        <f t="shared" ca="1" si="439"/>
        <v>0</v>
      </c>
      <c r="Q2986" s="76" t="str">
        <f t="shared" ca="1" si="443"/>
        <v/>
      </c>
      <c r="R2986" s="75"/>
      <c r="S2986" s="77">
        <f t="shared" ca="1" si="440"/>
        <v>-1</v>
      </c>
      <c r="T2986" s="78"/>
      <c r="U2986" s="81">
        <f t="shared" ca="1" si="448"/>
        <v>-5040</v>
      </c>
      <c r="V2986" s="82">
        <f t="shared" ca="1" si="444"/>
        <v>274241.67999999924</v>
      </c>
      <c r="W2986" s="50"/>
      <c r="X2986" s="50"/>
      <c r="Y2986" s="50"/>
      <c r="Z2986" s="50"/>
      <c r="AA2986" s="50"/>
      <c r="AG2986" s="50"/>
      <c r="AH2986" s="50"/>
      <c r="AI2986" s="50"/>
      <c r="AJ2986" s="50"/>
      <c r="AK2986" s="50"/>
      <c r="AL2986" s="50"/>
      <c r="AM2986" s="50"/>
      <c r="AN2986" s="50"/>
      <c r="AO2986" s="50"/>
      <c r="AP2986" s="138" t="str">
        <f>IF(NOT($AS2986=$AS2987),ROW(),"")</f>
        <v/>
      </c>
      <c r="AQ2986" s="20" t="str">
        <f>IF(NOT(AS2986=AS2987),AS2987,"")</f>
        <v/>
      </c>
      <c r="AR2986" s="20" t="str">
        <f>INDEX($AB$15:$AM$15,MATCH($AS2986,$AB$11:$AM$11,0))</f>
        <v>in</v>
      </c>
      <c r="AS2986" s="20" t="str">
        <f>LEFT(AT2986,4)</f>
        <v>2011</v>
      </c>
      <c r="AT2986" s="139" t="str">
        <f>LEFT(B2986,6)</f>
        <v>201108</v>
      </c>
    </row>
    <row r="2987" spans="2:46" x14ac:dyDescent="0.25">
      <c r="B2987" s="11">
        <f>'Market Data'!B2973</f>
        <v>20110830</v>
      </c>
      <c r="C2987" s="2">
        <f>'Market Data'!C2973</f>
        <v>5902.5</v>
      </c>
      <c r="D2987" s="2">
        <f>'Market Data'!D2973</f>
        <v>5923.5</v>
      </c>
      <c r="E2987" s="2">
        <f>'Market Data'!E2973</f>
        <v>5764</v>
      </c>
      <c r="F2987" s="12">
        <f>'Market Data'!F2973</f>
        <v>5838</v>
      </c>
      <c r="H2987" s="151">
        <f t="shared" si="445"/>
        <v>2969</v>
      </c>
      <c r="I2987" s="244">
        <f ca="1">IF($H2987&lt;($J$6+1),"",PFE(OFFSET($F2987,0,0,-$J$6)))</f>
        <v>-0.26677789114014938</v>
      </c>
      <c r="J2987" s="19"/>
      <c r="K2987" s="139" t="str">
        <f t="shared" ca="1" si="446"/>
        <v>Short</v>
      </c>
      <c r="L2987" s="243" t="e">
        <f t="shared" ca="1" si="441"/>
        <v>#N/A</v>
      </c>
      <c r="M2987" s="242" t="e">
        <f t="shared" ca="1" si="442"/>
        <v>#N/A</v>
      </c>
      <c r="N2987" s="20"/>
      <c r="O2987" s="74">
        <f t="shared" ca="1" si="447"/>
        <v>-1</v>
      </c>
      <c r="P2987" s="75">
        <f t="shared" ca="1" si="439"/>
        <v>0</v>
      </c>
      <c r="Q2987" s="76" t="str">
        <f t="shared" ca="1" si="443"/>
        <v/>
      </c>
      <c r="R2987" s="75"/>
      <c r="S2987" s="77">
        <f t="shared" ca="1" si="440"/>
        <v>-1</v>
      </c>
      <c r="T2987" s="78"/>
      <c r="U2987" s="81">
        <f t="shared" ca="1" si="448"/>
        <v>1067.5</v>
      </c>
      <c r="V2987" s="82">
        <f t="shared" ca="1" si="444"/>
        <v>275309.17999999924</v>
      </c>
      <c r="W2987" s="50"/>
      <c r="X2987" s="50"/>
      <c r="Y2987" s="50"/>
      <c r="Z2987" s="50"/>
      <c r="AA2987" s="50"/>
      <c r="AG2987" s="50"/>
      <c r="AH2987" s="50"/>
      <c r="AI2987" s="50"/>
      <c r="AJ2987" s="50"/>
      <c r="AK2987" s="50"/>
      <c r="AL2987" s="50"/>
      <c r="AM2987" s="50"/>
      <c r="AN2987" s="50"/>
      <c r="AO2987" s="50"/>
      <c r="AP2987" s="138" t="str">
        <f>IF(NOT($AS2987=$AS2988),ROW(),"")</f>
        <v/>
      </c>
      <c r="AQ2987" s="20" t="str">
        <f>IF(NOT(AS2987=AS2988),AS2988,"")</f>
        <v/>
      </c>
      <c r="AR2987" s="20" t="str">
        <f>INDEX($AB$15:$AM$15,MATCH($AS2987,$AB$11:$AM$11,0))</f>
        <v>in</v>
      </c>
      <c r="AS2987" s="20" t="str">
        <f>LEFT(AT2987,4)</f>
        <v>2011</v>
      </c>
      <c r="AT2987" s="139" t="str">
        <f>LEFT(B2987,6)</f>
        <v>201108</v>
      </c>
    </row>
    <row r="2988" spans="2:46" x14ac:dyDescent="0.25">
      <c r="B2988" s="11">
        <f>'Market Data'!B2974</f>
        <v>20110831</v>
      </c>
      <c r="C2988" s="2">
        <f>'Market Data'!C2974</f>
        <v>5854</v>
      </c>
      <c r="D2988" s="2">
        <f>'Market Data'!D2974</f>
        <v>6064.5</v>
      </c>
      <c r="E2988" s="2">
        <f>'Market Data'!E2974</f>
        <v>5840.5</v>
      </c>
      <c r="F2988" s="12">
        <f>'Market Data'!F2974</f>
        <v>5984.5</v>
      </c>
      <c r="H2988" s="151">
        <f t="shared" si="445"/>
        <v>2970</v>
      </c>
      <c r="I2988" s="244">
        <f ca="1">IF($H2988&lt;($J$6+1),"",PFE(OFFSET($F2988,0,0,-$J$6)))</f>
        <v>-0.26135971968901789</v>
      </c>
      <c r="J2988" s="19"/>
      <c r="K2988" s="139" t="str">
        <f t="shared" ca="1" si="446"/>
        <v>Short</v>
      </c>
      <c r="L2988" s="243" t="e">
        <f t="shared" ca="1" si="441"/>
        <v>#N/A</v>
      </c>
      <c r="M2988" s="242" t="e">
        <f t="shared" ca="1" si="442"/>
        <v>#N/A</v>
      </c>
      <c r="N2988" s="20"/>
      <c r="O2988" s="74">
        <f t="shared" ca="1" si="447"/>
        <v>-1</v>
      </c>
      <c r="P2988" s="75">
        <f t="shared" ca="1" si="439"/>
        <v>0</v>
      </c>
      <c r="Q2988" s="76" t="str">
        <f t="shared" ca="1" si="443"/>
        <v/>
      </c>
      <c r="R2988" s="75"/>
      <c r="S2988" s="77">
        <f t="shared" ca="1" si="440"/>
        <v>-1</v>
      </c>
      <c r="T2988" s="78"/>
      <c r="U2988" s="81">
        <f t="shared" ca="1" si="448"/>
        <v>-5127.5</v>
      </c>
      <c r="V2988" s="82">
        <f t="shared" ca="1" si="444"/>
        <v>270181.67999999924</v>
      </c>
      <c r="W2988" s="50"/>
      <c r="X2988" s="50"/>
      <c r="Y2988" s="50"/>
      <c r="Z2988" s="50"/>
      <c r="AA2988" s="50"/>
      <c r="AG2988" s="50"/>
      <c r="AH2988" s="50"/>
      <c r="AI2988" s="50"/>
      <c r="AJ2988" s="50"/>
      <c r="AK2988" s="50"/>
      <c r="AL2988" s="50"/>
      <c r="AM2988" s="50"/>
      <c r="AN2988" s="50"/>
      <c r="AO2988" s="50"/>
      <c r="AP2988" s="138" t="str">
        <f>IF(NOT($AS2988=$AS2989),ROW(),"")</f>
        <v/>
      </c>
      <c r="AQ2988" s="20" t="str">
        <f>IF(NOT(AS2988=AS2989),AS2989,"")</f>
        <v/>
      </c>
      <c r="AR2988" s="20" t="str">
        <f>INDEX($AB$15:$AM$15,MATCH($AS2988,$AB$11:$AM$11,0))</f>
        <v>in</v>
      </c>
      <c r="AS2988" s="20" t="str">
        <f>LEFT(AT2988,4)</f>
        <v>2011</v>
      </c>
      <c r="AT2988" s="139" t="str">
        <f>LEFT(B2988,6)</f>
        <v>201108</v>
      </c>
    </row>
    <row r="2989" spans="2:46" x14ac:dyDescent="0.25">
      <c r="B2989" s="11">
        <f>'Market Data'!B2975</f>
        <v>20110901</v>
      </c>
      <c r="C2989" s="2">
        <f>'Market Data'!C2975</f>
        <v>5969.5</v>
      </c>
      <c r="D2989" s="2">
        <f>'Market Data'!D2975</f>
        <v>5989.5</v>
      </c>
      <c r="E2989" s="2">
        <f>'Market Data'!E2975</f>
        <v>5830</v>
      </c>
      <c r="F2989" s="12">
        <f>'Market Data'!F2975</f>
        <v>5916</v>
      </c>
      <c r="H2989" s="151">
        <f t="shared" si="445"/>
        <v>2971</v>
      </c>
      <c r="I2989" s="244">
        <f ca="1">IF($H2989&lt;($J$6+1),"",PFE(OFFSET($F2989,0,0,-$J$6)))</f>
        <v>-0.26030578960242701</v>
      </c>
      <c r="J2989" s="19"/>
      <c r="K2989" s="139" t="str">
        <f t="shared" ca="1" si="446"/>
        <v>Short</v>
      </c>
      <c r="L2989" s="243" t="e">
        <f t="shared" ca="1" si="441"/>
        <v>#N/A</v>
      </c>
      <c r="M2989" s="242" t="e">
        <f t="shared" ca="1" si="442"/>
        <v>#N/A</v>
      </c>
      <c r="N2989" s="20"/>
      <c r="O2989" s="74">
        <f t="shared" ca="1" si="447"/>
        <v>-1</v>
      </c>
      <c r="P2989" s="75">
        <f t="shared" ca="1" si="439"/>
        <v>0</v>
      </c>
      <c r="Q2989" s="76" t="str">
        <f t="shared" ca="1" si="443"/>
        <v/>
      </c>
      <c r="R2989" s="75"/>
      <c r="S2989" s="77">
        <f t="shared" ca="1" si="440"/>
        <v>-1</v>
      </c>
      <c r="T2989" s="78"/>
      <c r="U2989" s="81">
        <f t="shared" ca="1" si="448"/>
        <v>2397.5</v>
      </c>
      <c r="V2989" s="82">
        <f t="shared" ca="1" si="444"/>
        <v>272579.17999999924</v>
      </c>
      <c r="W2989" s="50"/>
      <c r="X2989" s="50"/>
      <c r="Y2989" s="50"/>
      <c r="Z2989" s="50"/>
      <c r="AA2989" s="50"/>
      <c r="AG2989" s="50"/>
      <c r="AH2989" s="50"/>
      <c r="AI2989" s="50"/>
      <c r="AJ2989" s="50"/>
      <c r="AK2989" s="50"/>
      <c r="AL2989" s="50"/>
      <c r="AM2989" s="50"/>
      <c r="AN2989" s="50"/>
      <c r="AO2989" s="50"/>
      <c r="AP2989" s="138" t="str">
        <f>IF(NOT($AS2989=$AS2990),ROW(),"")</f>
        <v/>
      </c>
      <c r="AQ2989" s="20" t="str">
        <f>IF(NOT(AS2989=AS2990),AS2990,"")</f>
        <v/>
      </c>
      <c r="AR2989" s="20" t="str">
        <f>INDEX($AB$15:$AM$15,MATCH($AS2989,$AB$11:$AM$11,0))</f>
        <v>in</v>
      </c>
      <c r="AS2989" s="20" t="str">
        <f>LEFT(AT2989,4)</f>
        <v>2011</v>
      </c>
      <c r="AT2989" s="139" t="str">
        <f>LEFT(B2989,6)</f>
        <v>201109</v>
      </c>
    </row>
    <row r="2990" spans="2:46" x14ac:dyDescent="0.25">
      <c r="B2990" s="11">
        <f>'Market Data'!B2976</f>
        <v>20110902</v>
      </c>
      <c r="C2990" s="2">
        <f>'Market Data'!C2976</f>
        <v>5830.5</v>
      </c>
      <c r="D2990" s="2">
        <f>'Market Data'!D2976</f>
        <v>5842</v>
      </c>
      <c r="E2990" s="2">
        <f>'Market Data'!E2976</f>
        <v>5685</v>
      </c>
      <c r="F2990" s="12">
        <f>'Market Data'!F2976</f>
        <v>5733.5</v>
      </c>
      <c r="H2990" s="151">
        <f t="shared" si="445"/>
        <v>2972</v>
      </c>
      <c r="I2990" s="244">
        <f ca="1">IF($H2990&lt;($J$6+1),"",PFE(OFFSET($F2990,0,0,-$J$6)))</f>
        <v>-0.29529688929880915</v>
      </c>
      <c r="J2990" s="19"/>
      <c r="K2990" s="139" t="str">
        <f t="shared" ca="1" si="446"/>
        <v>Short</v>
      </c>
      <c r="L2990" s="243" t="e">
        <f t="shared" ca="1" si="441"/>
        <v>#N/A</v>
      </c>
      <c r="M2990" s="242" t="e">
        <f t="shared" ca="1" si="442"/>
        <v>#N/A</v>
      </c>
      <c r="N2990" s="20"/>
      <c r="O2990" s="74">
        <f t="shared" ca="1" si="447"/>
        <v>-1</v>
      </c>
      <c r="P2990" s="75">
        <f t="shared" ca="1" si="439"/>
        <v>0</v>
      </c>
      <c r="Q2990" s="76" t="str">
        <f t="shared" ca="1" si="443"/>
        <v/>
      </c>
      <c r="R2990" s="75"/>
      <c r="S2990" s="77">
        <f t="shared" ca="1" si="440"/>
        <v>-1</v>
      </c>
      <c r="T2990" s="78"/>
      <c r="U2990" s="81">
        <f t="shared" ca="1" si="448"/>
        <v>6387.5</v>
      </c>
      <c r="V2990" s="82">
        <f t="shared" ca="1" si="444"/>
        <v>278966.67999999924</v>
      </c>
      <c r="W2990" s="50"/>
      <c r="X2990" s="50"/>
      <c r="Y2990" s="50"/>
      <c r="Z2990" s="50"/>
      <c r="AA2990" s="50"/>
      <c r="AG2990" s="50"/>
      <c r="AH2990" s="50"/>
      <c r="AI2990" s="50"/>
      <c r="AJ2990" s="50"/>
      <c r="AK2990" s="50"/>
      <c r="AL2990" s="50"/>
      <c r="AM2990" s="50"/>
      <c r="AN2990" s="50"/>
      <c r="AO2990" s="50"/>
      <c r="AP2990" s="138" t="str">
        <f>IF(NOT($AS2990=$AS2991),ROW(),"")</f>
        <v/>
      </c>
      <c r="AQ2990" s="20" t="str">
        <f>IF(NOT(AS2990=AS2991),AS2991,"")</f>
        <v/>
      </c>
      <c r="AR2990" s="20" t="str">
        <f>INDEX($AB$15:$AM$15,MATCH($AS2990,$AB$11:$AM$11,0))</f>
        <v>in</v>
      </c>
      <c r="AS2990" s="20" t="str">
        <f>LEFT(AT2990,4)</f>
        <v>2011</v>
      </c>
      <c r="AT2990" s="139" t="str">
        <f>LEFT(B2990,6)</f>
        <v>201109</v>
      </c>
    </row>
    <row r="2991" spans="2:46" x14ac:dyDescent="0.25">
      <c r="B2991" s="11">
        <f>'Market Data'!B2977</f>
        <v>20110905</v>
      </c>
      <c r="C2991" s="2">
        <f>'Market Data'!C2977</f>
        <v>5657</v>
      </c>
      <c r="D2991" s="2">
        <f>'Market Data'!D2977</f>
        <v>5657</v>
      </c>
      <c r="E2991" s="2">
        <f>'Market Data'!E2977</f>
        <v>5398.5</v>
      </c>
      <c r="F2991" s="12">
        <f>'Market Data'!F2977</f>
        <v>5451.5</v>
      </c>
      <c r="H2991" s="151">
        <f t="shared" si="445"/>
        <v>2973</v>
      </c>
      <c r="I2991" s="244">
        <f ca="1">IF($H2991&lt;($J$6+1),"",PFE(OFFSET($F2991,0,0,-$J$6)))</f>
        <v>-0.32475441834989538</v>
      </c>
      <c r="J2991" s="19"/>
      <c r="K2991" s="139" t="str">
        <f t="shared" ca="1" si="446"/>
        <v>Short</v>
      </c>
      <c r="L2991" s="243" t="e">
        <f t="shared" ca="1" si="441"/>
        <v>#N/A</v>
      </c>
      <c r="M2991" s="242" t="e">
        <f t="shared" ca="1" si="442"/>
        <v>#N/A</v>
      </c>
      <c r="N2991" s="20"/>
      <c r="O2991" s="74">
        <f t="shared" ca="1" si="447"/>
        <v>-1</v>
      </c>
      <c r="P2991" s="75">
        <f t="shared" ca="1" si="439"/>
        <v>0</v>
      </c>
      <c r="Q2991" s="76" t="str">
        <f t="shared" ca="1" si="443"/>
        <v/>
      </c>
      <c r="R2991" s="75"/>
      <c r="S2991" s="77">
        <f t="shared" ca="1" si="440"/>
        <v>-1</v>
      </c>
      <c r="T2991" s="78"/>
      <c r="U2991" s="81">
        <f t="shared" ca="1" si="448"/>
        <v>9870</v>
      </c>
      <c r="V2991" s="82">
        <f t="shared" ca="1" si="444"/>
        <v>288836.67999999924</v>
      </c>
      <c r="W2991" s="50"/>
      <c r="X2991" s="50"/>
      <c r="Y2991" s="50"/>
      <c r="Z2991" s="50"/>
      <c r="AA2991" s="50"/>
      <c r="AG2991" s="50"/>
      <c r="AH2991" s="50"/>
      <c r="AI2991" s="50"/>
      <c r="AJ2991" s="50"/>
      <c r="AK2991" s="50"/>
      <c r="AL2991" s="50"/>
      <c r="AM2991" s="50"/>
      <c r="AN2991" s="50"/>
      <c r="AO2991" s="50"/>
      <c r="AP2991" s="138" t="str">
        <f>IF(NOT($AS2991=$AS2992),ROW(),"")</f>
        <v/>
      </c>
      <c r="AQ2991" s="20" t="str">
        <f>IF(NOT(AS2991=AS2992),AS2992,"")</f>
        <v/>
      </c>
      <c r="AR2991" s="20" t="str">
        <f>INDEX($AB$15:$AM$15,MATCH($AS2991,$AB$11:$AM$11,0))</f>
        <v>in</v>
      </c>
      <c r="AS2991" s="20" t="str">
        <f>LEFT(AT2991,4)</f>
        <v>2011</v>
      </c>
      <c r="AT2991" s="139" t="str">
        <f>LEFT(B2991,6)</f>
        <v>201109</v>
      </c>
    </row>
    <row r="2992" spans="2:46" x14ac:dyDescent="0.25">
      <c r="B2992" s="11">
        <f>'Market Data'!B2978</f>
        <v>20110906</v>
      </c>
      <c r="C2992" s="2">
        <f>'Market Data'!C2978</f>
        <v>5394</v>
      </c>
      <c r="D2992" s="2">
        <f>'Market Data'!D2978</f>
        <v>5527</v>
      </c>
      <c r="E2992" s="2">
        <f>'Market Data'!E2978</f>
        <v>5344</v>
      </c>
      <c r="F2992" s="12">
        <f>'Market Data'!F2978</f>
        <v>5390</v>
      </c>
      <c r="H2992" s="151">
        <f t="shared" si="445"/>
        <v>2974</v>
      </c>
      <c r="I2992" s="244">
        <f ca="1">IF($H2992&lt;($J$6+1),"",PFE(OFFSET($F2992,0,0,-$J$6)))</f>
        <v>-0.32480242876900178</v>
      </c>
      <c r="J2992" s="19"/>
      <c r="K2992" s="139" t="str">
        <f t="shared" ca="1" si="446"/>
        <v>Short</v>
      </c>
      <c r="L2992" s="243" t="e">
        <f t="shared" ca="1" si="441"/>
        <v>#N/A</v>
      </c>
      <c r="M2992" s="242" t="e">
        <f t="shared" ca="1" si="442"/>
        <v>#N/A</v>
      </c>
      <c r="N2992" s="20"/>
      <c r="O2992" s="74">
        <f t="shared" ca="1" si="447"/>
        <v>-1</v>
      </c>
      <c r="P2992" s="75">
        <f t="shared" ca="1" si="439"/>
        <v>0</v>
      </c>
      <c r="Q2992" s="76" t="str">
        <f t="shared" ca="1" si="443"/>
        <v/>
      </c>
      <c r="R2992" s="75"/>
      <c r="S2992" s="77">
        <f t="shared" ca="1" si="440"/>
        <v>-1</v>
      </c>
      <c r="T2992" s="78"/>
      <c r="U2992" s="81">
        <f t="shared" ca="1" si="448"/>
        <v>2152.5</v>
      </c>
      <c r="V2992" s="82">
        <f t="shared" ca="1" si="444"/>
        <v>290989.17999999924</v>
      </c>
      <c r="W2992" s="50"/>
      <c r="X2992" s="50"/>
      <c r="Y2992" s="50"/>
      <c r="Z2992" s="50"/>
      <c r="AA2992" s="50"/>
      <c r="AG2992" s="50"/>
      <c r="AH2992" s="50"/>
      <c r="AI2992" s="50"/>
      <c r="AJ2992" s="50"/>
      <c r="AK2992" s="50"/>
      <c r="AL2992" s="50"/>
      <c r="AM2992" s="50"/>
      <c r="AN2992" s="50"/>
      <c r="AO2992" s="50"/>
      <c r="AP2992" s="138" t="str">
        <f>IF(NOT($AS2992=$AS2993),ROW(),"")</f>
        <v/>
      </c>
      <c r="AQ2992" s="20" t="str">
        <f>IF(NOT(AS2992=AS2993),AS2993,"")</f>
        <v/>
      </c>
      <c r="AR2992" s="20" t="str">
        <f>INDEX($AB$15:$AM$15,MATCH($AS2992,$AB$11:$AM$11,0))</f>
        <v>in</v>
      </c>
      <c r="AS2992" s="20" t="str">
        <f>LEFT(AT2992,4)</f>
        <v>2011</v>
      </c>
      <c r="AT2992" s="139" t="str">
        <f>LEFT(B2992,6)</f>
        <v>201109</v>
      </c>
    </row>
    <row r="2993" spans="2:46" x14ac:dyDescent="0.25">
      <c r="B2993" s="11">
        <f>'Market Data'!B2979</f>
        <v>20110907</v>
      </c>
      <c r="C2993" s="2">
        <f>'Market Data'!C2979</f>
        <v>5507.5</v>
      </c>
      <c r="D2993" s="2">
        <f>'Market Data'!D2979</f>
        <v>5646</v>
      </c>
      <c r="E2993" s="2">
        <f>'Market Data'!E2979</f>
        <v>5469</v>
      </c>
      <c r="F2993" s="12">
        <f>'Market Data'!F2979</f>
        <v>5592.5</v>
      </c>
      <c r="H2993" s="151">
        <f t="shared" si="445"/>
        <v>2975</v>
      </c>
      <c r="I2993" s="244">
        <f ca="1">IF($H2993&lt;($J$6+1),"",PFE(OFFSET($F2993,0,0,-$J$6)))</f>
        <v>-0.28355098065084966</v>
      </c>
      <c r="J2993" s="19"/>
      <c r="K2993" s="139" t="str">
        <f t="shared" ca="1" si="446"/>
        <v>Short</v>
      </c>
      <c r="L2993" s="243" t="e">
        <f t="shared" ca="1" si="441"/>
        <v>#N/A</v>
      </c>
      <c r="M2993" s="242" t="e">
        <f t="shared" ca="1" si="442"/>
        <v>#N/A</v>
      </c>
      <c r="N2993" s="20"/>
      <c r="O2993" s="74">
        <f t="shared" ca="1" si="447"/>
        <v>-1</v>
      </c>
      <c r="P2993" s="75">
        <f t="shared" ca="1" si="439"/>
        <v>0</v>
      </c>
      <c r="Q2993" s="76" t="str">
        <f t="shared" ca="1" si="443"/>
        <v/>
      </c>
      <c r="R2993" s="75"/>
      <c r="S2993" s="77">
        <f t="shared" ca="1" si="440"/>
        <v>-1</v>
      </c>
      <c r="T2993" s="78"/>
      <c r="U2993" s="81">
        <f t="shared" ca="1" si="448"/>
        <v>-7087.5</v>
      </c>
      <c r="V2993" s="82">
        <f t="shared" ca="1" si="444"/>
        <v>283901.67999999924</v>
      </c>
      <c r="W2993" s="50"/>
      <c r="X2993" s="50"/>
      <c r="Y2993" s="50"/>
      <c r="Z2993" s="50"/>
      <c r="AA2993" s="50"/>
      <c r="AG2993" s="50"/>
      <c r="AH2993" s="50"/>
      <c r="AI2993" s="50"/>
      <c r="AJ2993" s="50"/>
      <c r="AK2993" s="50"/>
      <c r="AL2993" s="50"/>
      <c r="AM2993" s="50"/>
      <c r="AN2993" s="50"/>
      <c r="AO2993" s="50"/>
      <c r="AP2993" s="138" t="str">
        <f>IF(NOT($AS2993=$AS2994),ROW(),"")</f>
        <v/>
      </c>
      <c r="AQ2993" s="20" t="str">
        <f>IF(NOT(AS2993=AS2994),AS2994,"")</f>
        <v/>
      </c>
      <c r="AR2993" s="20" t="str">
        <f>INDEX($AB$15:$AM$15,MATCH($AS2993,$AB$11:$AM$11,0))</f>
        <v>in</v>
      </c>
      <c r="AS2993" s="20" t="str">
        <f>LEFT(AT2993,4)</f>
        <v>2011</v>
      </c>
      <c r="AT2993" s="139" t="str">
        <f>LEFT(B2993,6)</f>
        <v>201109</v>
      </c>
    </row>
    <row r="2994" spans="2:46" x14ac:dyDescent="0.25">
      <c r="B2994" s="11">
        <f>'Market Data'!B2980</f>
        <v>20110908</v>
      </c>
      <c r="C2994" s="2">
        <f>'Market Data'!C2980</f>
        <v>5616.5</v>
      </c>
      <c r="D2994" s="2">
        <f>'Market Data'!D2980</f>
        <v>5666</v>
      </c>
      <c r="E2994" s="2">
        <f>'Market Data'!E2980</f>
        <v>5499.5</v>
      </c>
      <c r="F2994" s="12">
        <f>'Market Data'!F2980</f>
        <v>5598</v>
      </c>
      <c r="H2994" s="151">
        <f t="shared" si="445"/>
        <v>2976</v>
      </c>
      <c r="I2994" s="244">
        <f ca="1">IF($H2994&lt;($J$6+1),"",PFE(OFFSET($F2994,0,0,-$J$6)))</f>
        <v>-0.28046887000448334</v>
      </c>
      <c r="J2994" s="19"/>
      <c r="K2994" s="139" t="str">
        <f t="shared" ca="1" si="446"/>
        <v>Short</v>
      </c>
      <c r="L2994" s="243" t="e">
        <f t="shared" ca="1" si="441"/>
        <v>#N/A</v>
      </c>
      <c r="M2994" s="242" t="e">
        <f t="shared" ca="1" si="442"/>
        <v>#N/A</v>
      </c>
      <c r="N2994" s="20"/>
      <c r="O2994" s="74">
        <f t="shared" ca="1" si="447"/>
        <v>-1</v>
      </c>
      <c r="P2994" s="75">
        <f t="shared" ca="1" si="439"/>
        <v>0</v>
      </c>
      <c r="Q2994" s="76" t="str">
        <f t="shared" ca="1" si="443"/>
        <v/>
      </c>
      <c r="R2994" s="75"/>
      <c r="S2994" s="77">
        <f t="shared" ca="1" si="440"/>
        <v>-1</v>
      </c>
      <c r="T2994" s="78"/>
      <c r="U2994" s="81">
        <f t="shared" ca="1" si="448"/>
        <v>-192.5</v>
      </c>
      <c r="V2994" s="82">
        <f t="shared" ca="1" si="444"/>
        <v>283709.17999999924</v>
      </c>
      <c r="W2994" s="50"/>
      <c r="X2994" s="50"/>
      <c r="Y2994" s="50"/>
      <c r="Z2994" s="50"/>
      <c r="AA2994" s="50"/>
      <c r="AG2994" s="50"/>
      <c r="AH2994" s="50"/>
      <c r="AI2994" s="50"/>
      <c r="AJ2994" s="50"/>
      <c r="AK2994" s="50"/>
      <c r="AL2994" s="50"/>
      <c r="AM2994" s="50"/>
      <c r="AN2994" s="50"/>
      <c r="AO2994" s="50"/>
      <c r="AP2994" s="138" t="str">
        <f>IF(NOT($AS2994=$AS2995),ROW(),"")</f>
        <v/>
      </c>
      <c r="AQ2994" s="20" t="str">
        <f>IF(NOT(AS2994=AS2995),AS2995,"")</f>
        <v/>
      </c>
      <c r="AR2994" s="20" t="str">
        <f>INDEX($AB$15:$AM$15,MATCH($AS2994,$AB$11:$AM$11,0))</f>
        <v>in</v>
      </c>
      <c r="AS2994" s="20" t="str">
        <f>LEFT(AT2994,4)</f>
        <v>2011</v>
      </c>
      <c r="AT2994" s="139" t="str">
        <f>LEFT(B2994,6)</f>
        <v>201109</v>
      </c>
    </row>
    <row r="2995" spans="2:46" x14ac:dyDescent="0.25">
      <c r="B2995" s="11">
        <f>'Market Data'!B2981</f>
        <v>20110909</v>
      </c>
      <c r="C2995" s="2">
        <f>'Market Data'!C2981</f>
        <v>5544</v>
      </c>
      <c r="D2995" s="2">
        <f>'Market Data'!D2981</f>
        <v>5594.5</v>
      </c>
      <c r="E2995" s="2">
        <f>'Market Data'!E2981</f>
        <v>5332.5</v>
      </c>
      <c r="F2995" s="12">
        <f>'Market Data'!F2981</f>
        <v>5377.5</v>
      </c>
      <c r="H2995" s="151">
        <f t="shared" si="445"/>
        <v>2977</v>
      </c>
      <c r="I2995" s="244">
        <f ca="1">IF($H2995&lt;($J$6+1),"",PFE(OFFSET($F2995,0,0,-$J$6)))</f>
        <v>-0.29147326820258701</v>
      </c>
      <c r="J2995" s="19"/>
      <c r="K2995" s="139" t="str">
        <f t="shared" ca="1" si="446"/>
        <v>Short</v>
      </c>
      <c r="L2995" s="243" t="e">
        <f t="shared" ca="1" si="441"/>
        <v>#N/A</v>
      </c>
      <c r="M2995" s="242" t="e">
        <f t="shared" ca="1" si="442"/>
        <v>#N/A</v>
      </c>
      <c r="N2995" s="20"/>
      <c r="O2995" s="74">
        <f t="shared" ca="1" si="447"/>
        <v>-1</v>
      </c>
      <c r="P2995" s="75">
        <f t="shared" ca="1" si="439"/>
        <v>0</v>
      </c>
      <c r="Q2995" s="76" t="str">
        <f t="shared" ca="1" si="443"/>
        <v/>
      </c>
      <c r="R2995" s="75"/>
      <c r="S2995" s="77">
        <f t="shared" ca="1" si="440"/>
        <v>-1</v>
      </c>
      <c r="T2995" s="78"/>
      <c r="U2995" s="81">
        <f t="shared" ca="1" si="448"/>
        <v>7717.5</v>
      </c>
      <c r="V2995" s="82">
        <f t="shared" ca="1" si="444"/>
        <v>291426.67999999924</v>
      </c>
      <c r="W2995" s="50"/>
      <c r="X2995" s="50"/>
      <c r="Y2995" s="50"/>
      <c r="Z2995" s="50"/>
      <c r="AA2995" s="50"/>
      <c r="AG2995" s="50"/>
      <c r="AH2995" s="50"/>
      <c r="AI2995" s="50"/>
      <c r="AJ2995" s="50"/>
      <c r="AK2995" s="50"/>
      <c r="AL2995" s="50"/>
      <c r="AM2995" s="50"/>
      <c r="AN2995" s="50"/>
      <c r="AO2995" s="50"/>
      <c r="AP2995" s="138" t="str">
        <f>IF(NOT($AS2995=$AS2996),ROW(),"")</f>
        <v/>
      </c>
      <c r="AQ2995" s="20" t="str">
        <f>IF(NOT(AS2995=AS2996),AS2996,"")</f>
        <v/>
      </c>
      <c r="AR2995" s="20" t="str">
        <f>INDEX($AB$15:$AM$15,MATCH($AS2995,$AB$11:$AM$11,0))</f>
        <v>in</v>
      </c>
      <c r="AS2995" s="20" t="str">
        <f>LEFT(AT2995,4)</f>
        <v>2011</v>
      </c>
      <c r="AT2995" s="139" t="str">
        <f>LEFT(B2995,6)</f>
        <v>201109</v>
      </c>
    </row>
    <row r="2996" spans="2:46" x14ac:dyDescent="0.25">
      <c r="B2996" s="11">
        <f>'Market Data'!B2982</f>
        <v>20110912</v>
      </c>
      <c r="C2996" s="2">
        <f>'Market Data'!C2982</f>
        <v>5271</v>
      </c>
      <c r="D2996" s="2">
        <f>'Market Data'!D2982</f>
        <v>5341</v>
      </c>
      <c r="E2996" s="2">
        <f>'Market Data'!E2982</f>
        <v>5154</v>
      </c>
      <c r="F2996" s="12">
        <f>'Market Data'!F2982</f>
        <v>5272</v>
      </c>
      <c r="H2996" s="151">
        <f t="shared" si="445"/>
        <v>2978</v>
      </c>
      <c r="I2996" s="244">
        <f ca="1">IF($H2996&lt;($J$6+1),"",PFE(OFFSET($F2996,0,0,-$J$6)))</f>
        <v>-0.30732919785308938</v>
      </c>
      <c r="J2996" s="19"/>
      <c r="K2996" s="139" t="str">
        <f t="shared" ca="1" si="446"/>
        <v>Short</v>
      </c>
      <c r="L2996" s="243" t="e">
        <f t="shared" ca="1" si="441"/>
        <v>#N/A</v>
      </c>
      <c r="M2996" s="242" t="e">
        <f t="shared" ca="1" si="442"/>
        <v>#N/A</v>
      </c>
      <c r="N2996" s="20"/>
      <c r="O2996" s="74">
        <f t="shared" ca="1" si="447"/>
        <v>-1</v>
      </c>
      <c r="P2996" s="75">
        <f t="shared" ca="1" si="439"/>
        <v>0</v>
      </c>
      <c r="Q2996" s="76" t="str">
        <f t="shared" ca="1" si="443"/>
        <v/>
      </c>
      <c r="R2996" s="75"/>
      <c r="S2996" s="77">
        <f t="shared" ca="1" si="440"/>
        <v>-1</v>
      </c>
      <c r="T2996" s="78"/>
      <c r="U2996" s="81">
        <f t="shared" ca="1" si="448"/>
        <v>3692.5</v>
      </c>
      <c r="V2996" s="82">
        <f t="shared" ca="1" si="444"/>
        <v>295119.17999999924</v>
      </c>
      <c r="W2996" s="50"/>
      <c r="X2996" s="50"/>
      <c r="Y2996" s="50"/>
      <c r="Z2996" s="50"/>
      <c r="AA2996" s="50"/>
      <c r="AG2996" s="50"/>
      <c r="AH2996" s="50"/>
      <c r="AI2996" s="50"/>
      <c r="AJ2996" s="50"/>
      <c r="AK2996" s="50"/>
      <c r="AL2996" s="50"/>
      <c r="AM2996" s="50"/>
      <c r="AN2996" s="50"/>
      <c r="AO2996" s="50"/>
      <c r="AP2996" s="138" t="str">
        <f>IF(NOT($AS2996=$AS2997),ROW(),"")</f>
        <v/>
      </c>
      <c r="AQ2996" s="20" t="str">
        <f>IF(NOT(AS2996=AS2997),AS2997,"")</f>
        <v/>
      </c>
      <c r="AR2996" s="20" t="str">
        <f>INDEX($AB$15:$AM$15,MATCH($AS2996,$AB$11:$AM$11,0))</f>
        <v>in</v>
      </c>
      <c r="AS2996" s="20" t="str">
        <f>LEFT(AT2996,4)</f>
        <v>2011</v>
      </c>
      <c r="AT2996" s="139" t="str">
        <f>LEFT(B2996,6)</f>
        <v>201109</v>
      </c>
    </row>
    <row r="2997" spans="2:46" x14ac:dyDescent="0.25">
      <c r="B2997" s="11">
        <f>'Market Data'!B2983</f>
        <v>20110913</v>
      </c>
      <c r="C2997" s="2">
        <f>'Market Data'!C2983</f>
        <v>5346.5</v>
      </c>
      <c r="D2997" s="2">
        <f>'Market Data'!D2983</f>
        <v>5416.5</v>
      </c>
      <c r="E2997" s="2">
        <f>'Market Data'!E2983</f>
        <v>5155</v>
      </c>
      <c r="F2997" s="12">
        <f>'Market Data'!F2983</f>
        <v>5339</v>
      </c>
      <c r="H2997" s="151">
        <f t="shared" si="445"/>
        <v>2979</v>
      </c>
      <c r="I2997" s="244">
        <f ca="1">IF($H2997&lt;($J$6+1),"",PFE(OFFSET($F2997,0,0,-$J$6)))</f>
        <v>-0.30263870619089767</v>
      </c>
      <c r="J2997" s="19"/>
      <c r="K2997" s="139" t="str">
        <f t="shared" ca="1" si="446"/>
        <v>Short</v>
      </c>
      <c r="L2997" s="243" t="e">
        <f t="shared" ca="1" si="441"/>
        <v>#N/A</v>
      </c>
      <c r="M2997" s="242" t="e">
        <f t="shared" ca="1" si="442"/>
        <v>#N/A</v>
      </c>
      <c r="N2997" s="20"/>
      <c r="O2997" s="74">
        <f t="shared" ca="1" si="447"/>
        <v>-1</v>
      </c>
      <c r="P2997" s="75">
        <f t="shared" ca="1" si="439"/>
        <v>0</v>
      </c>
      <c r="Q2997" s="76" t="str">
        <f t="shared" ca="1" si="443"/>
        <v/>
      </c>
      <c r="R2997" s="75"/>
      <c r="S2997" s="77">
        <f t="shared" ca="1" si="440"/>
        <v>-1</v>
      </c>
      <c r="T2997" s="78"/>
      <c r="U2997" s="81">
        <f t="shared" ca="1" si="448"/>
        <v>-2345</v>
      </c>
      <c r="V2997" s="82">
        <f t="shared" ca="1" si="444"/>
        <v>292774.17999999924</v>
      </c>
      <c r="W2997" s="50"/>
      <c r="X2997" s="50"/>
      <c r="Y2997" s="50"/>
      <c r="Z2997" s="50"/>
      <c r="AA2997" s="50"/>
      <c r="AG2997" s="50"/>
      <c r="AH2997" s="50"/>
      <c r="AI2997" s="50"/>
      <c r="AJ2997" s="50"/>
      <c r="AK2997" s="50"/>
      <c r="AL2997" s="50"/>
      <c r="AM2997" s="50"/>
      <c r="AN2997" s="50"/>
      <c r="AO2997" s="50"/>
      <c r="AP2997" s="138" t="str">
        <f>IF(NOT($AS2997=$AS2998),ROW(),"")</f>
        <v/>
      </c>
      <c r="AQ2997" s="20" t="str">
        <f>IF(NOT(AS2997=AS2998),AS2998,"")</f>
        <v/>
      </c>
      <c r="AR2997" s="20" t="str">
        <f>INDEX($AB$15:$AM$15,MATCH($AS2997,$AB$11:$AM$11,0))</f>
        <v>in</v>
      </c>
      <c r="AS2997" s="20" t="str">
        <f>LEFT(AT2997,4)</f>
        <v>2011</v>
      </c>
      <c r="AT2997" s="139" t="str">
        <f>LEFT(B2997,6)</f>
        <v>201109</v>
      </c>
    </row>
    <row r="2998" spans="2:46" x14ac:dyDescent="0.25">
      <c r="B2998" s="11">
        <f>'Market Data'!B2984</f>
        <v>20110914</v>
      </c>
      <c r="C2998" s="2">
        <f>'Market Data'!C2984</f>
        <v>5285.5</v>
      </c>
      <c r="D2998" s="2">
        <f>'Market Data'!D2984</f>
        <v>5640.5</v>
      </c>
      <c r="E2998" s="2">
        <f>'Market Data'!E2984</f>
        <v>5262.5</v>
      </c>
      <c r="F2998" s="12">
        <f>'Market Data'!F2984</f>
        <v>5531</v>
      </c>
      <c r="H2998" s="151">
        <f t="shared" si="445"/>
        <v>2980</v>
      </c>
      <c r="I2998" s="244">
        <f ca="1">IF($H2998&lt;($J$6+1),"",PFE(OFFSET($F2998,0,0,-$J$6)))</f>
        <v>-0.26165115970549779</v>
      </c>
      <c r="J2998" s="19"/>
      <c r="K2998" s="139" t="str">
        <f t="shared" ca="1" si="446"/>
        <v>Short</v>
      </c>
      <c r="L2998" s="243" t="e">
        <f t="shared" ca="1" si="441"/>
        <v>#N/A</v>
      </c>
      <c r="M2998" s="242" t="e">
        <f t="shared" ca="1" si="442"/>
        <v>#N/A</v>
      </c>
      <c r="N2998" s="20"/>
      <c r="O2998" s="74">
        <f t="shared" ca="1" si="447"/>
        <v>-1</v>
      </c>
      <c r="P2998" s="75">
        <f t="shared" ca="1" si="439"/>
        <v>0</v>
      </c>
      <c r="Q2998" s="76" t="str">
        <f t="shared" ca="1" si="443"/>
        <v/>
      </c>
      <c r="R2998" s="75"/>
      <c r="S2998" s="77">
        <f t="shared" ca="1" si="440"/>
        <v>-1</v>
      </c>
      <c r="T2998" s="78"/>
      <c r="U2998" s="81">
        <f t="shared" ca="1" si="448"/>
        <v>-6720</v>
      </c>
      <c r="V2998" s="82">
        <f t="shared" ca="1" si="444"/>
        <v>286054.17999999924</v>
      </c>
      <c r="W2998" s="50"/>
      <c r="X2998" s="50"/>
      <c r="Y2998" s="50"/>
      <c r="Z2998" s="50"/>
      <c r="AA2998" s="50"/>
      <c r="AG2998" s="50"/>
      <c r="AH2998" s="50"/>
      <c r="AI2998" s="50"/>
      <c r="AJ2998" s="50"/>
      <c r="AK2998" s="50"/>
      <c r="AL2998" s="50"/>
      <c r="AM2998" s="50"/>
      <c r="AN2998" s="50"/>
      <c r="AO2998" s="50"/>
      <c r="AP2998" s="138" t="str">
        <f>IF(NOT($AS2998=$AS2999),ROW(),"")</f>
        <v/>
      </c>
      <c r="AQ2998" s="20" t="str">
        <f>IF(NOT(AS2998=AS2999),AS2999,"")</f>
        <v/>
      </c>
      <c r="AR2998" s="20" t="str">
        <f>INDEX($AB$15:$AM$15,MATCH($AS2998,$AB$11:$AM$11,0))</f>
        <v>in</v>
      </c>
      <c r="AS2998" s="20" t="str">
        <f>LEFT(AT2998,4)</f>
        <v>2011</v>
      </c>
      <c r="AT2998" s="139" t="str">
        <f>LEFT(B2998,6)</f>
        <v>201109</v>
      </c>
    </row>
    <row r="2999" spans="2:46" x14ac:dyDescent="0.25">
      <c r="B2999" s="11">
        <f>'Market Data'!B2985</f>
        <v>20110915</v>
      </c>
      <c r="C2999" s="2">
        <f>'Market Data'!C2985</f>
        <v>5579.5</v>
      </c>
      <c r="D2999" s="2">
        <f>'Market Data'!D2985</f>
        <v>5771.5</v>
      </c>
      <c r="E2999" s="2">
        <f>'Market Data'!E2985</f>
        <v>5565.5</v>
      </c>
      <c r="F2999" s="12">
        <f>'Market Data'!F2985</f>
        <v>5692</v>
      </c>
      <c r="H2999" s="151">
        <f t="shared" si="445"/>
        <v>2981</v>
      </c>
      <c r="I2999" s="244">
        <f ca="1">IF($H2999&lt;($J$6+1),"",PFE(OFFSET($F2999,0,0,-$J$6)))</f>
        <v>-0.22167345202490066</v>
      </c>
      <c r="J2999" s="19"/>
      <c r="K2999" s="139" t="str">
        <f t="shared" ca="1" si="446"/>
        <v>Short</v>
      </c>
      <c r="L2999" s="243" t="e">
        <f t="shared" ca="1" si="441"/>
        <v>#N/A</v>
      </c>
      <c r="M2999" s="242" t="e">
        <f t="shared" ca="1" si="442"/>
        <v>#N/A</v>
      </c>
      <c r="N2999" s="20"/>
      <c r="O2999" s="74">
        <f t="shared" ca="1" si="447"/>
        <v>-1</v>
      </c>
      <c r="P2999" s="75">
        <f t="shared" ca="1" si="439"/>
        <v>0</v>
      </c>
      <c r="Q2999" s="76" t="str">
        <f t="shared" ca="1" si="443"/>
        <v/>
      </c>
      <c r="R2999" s="75"/>
      <c r="S2999" s="77">
        <f t="shared" ca="1" si="440"/>
        <v>-1</v>
      </c>
      <c r="T2999" s="78"/>
      <c r="U2999" s="81">
        <f t="shared" ca="1" si="448"/>
        <v>-5635</v>
      </c>
      <c r="V2999" s="82">
        <f t="shared" ca="1" si="444"/>
        <v>280419.17999999924</v>
      </c>
      <c r="W2999" s="50"/>
      <c r="X2999" s="50"/>
      <c r="Y2999" s="50"/>
      <c r="Z2999" s="50"/>
      <c r="AA2999" s="50"/>
      <c r="AG2999" s="50"/>
      <c r="AH2999" s="50"/>
      <c r="AI2999" s="50"/>
      <c r="AJ2999" s="50"/>
      <c r="AK2999" s="50"/>
      <c r="AL2999" s="50"/>
      <c r="AM2999" s="50"/>
      <c r="AN2999" s="50"/>
      <c r="AO2999" s="50"/>
      <c r="AP2999" s="138" t="str">
        <f>IF(NOT($AS2999=$AS3000),ROW(),"")</f>
        <v/>
      </c>
      <c r="AQ2999" s="20" t="str">
        <f>IF(NOT(AS2999=AS3000),AS3000,"")</f>
        <v/>
      </c>
      <c r="AR2999" s="20" t="str">
        <f>INDEX($AB$15:$AM$15,MATCH($AS2999,$AB$11:$AM$11,0))</f>
        <v>in</v>
      </c>
      <c r="AS2999" s="20" t="str">
        <f>LEFT(AT2999,4)</f>
        <v>2011</v>
      </c>
      <c r="AT2999" s="139" t="str">
        <f>LEFT(B2999,6)</f>
        <v>201109</v>
      </c>
    </row>
    <row r="3000" spans="2:46" x14ac:dyDescent="0.25">
      <c r="B3000" s="11">
        <f>'Market Data'!B2986</f>
        <v>20110916</v>
      </c>
      <c r="C3000" s="2">
        <f>'Market Data'!C2986</f>
        <v>5761</v>
      </c>
      <c r="D3000" s="2">
        <f>'Market Data'!D2986</f>
        <v>5861.5</v>
      </c>
      <c r="E3000" s="2">
        <f>'Market Data'!E2986</f>
        <v>5714</v>
      </c>
      <c r="F3000" s="12">
        <f>'Market Data'!F2986</f>
        <v>5743</v>
      </c>
      <c r="H3000" s="151">
        <f t="shared" si="445"/>
        <v>2982</v>
      </c>
      <c r="I3000" s="244">
        <f ca="1">IF($H3000&lt;($J$6+1),"",PFE(OFFSET($F3000,0,0,-$J$6)))</f>
        <v>-0.21521762689299748</v>
      </c>
      <c r="J3000" s="19"/>
      <c r="K3000" s="139" t="str">
        <f t="shared" ca="1" si="446"/>
        <v>Short</v>
      </c>
      <c r="L3000" s="243" t="e">
        <f t="shared" ca="1" si="441"/>
        <v>#N/A</v>
      </c>
      <c r="M3000" s="242" t="e">
        <f t="shared" ca="1" si="442"/>
        <v>#N/A</v>
      </c>
      <c r="N3000" s="20"/>
      <c r="O3000" s="74">
        <f t="shared" ca="1" si="447"/>
        <v>-1</v>
      </c>
      <c r="P3000" s="75">
        <f t="shared" ca="1" si="439"/>
        <v>0</v>
      </c>
      <c r="Q3000" s="76" t="str">
        <f t="shared" ca="1" si="443"/>
        <v/>
      </c>
      <c r="R3000" s="75"/>
      <c r="S3000" s="77">
        <f t="shared" ca="1" si="440"/>
        <v>-1</v>
      </c>
      <c r="T3000" s="78"/>
      <c r="U3000" s="81">
        <f t="shared" ca="1" si="448"/>
        <v>-1785</v>
      </c>
      <c r="V3000" s="82">
        <f t="shared" ca="1" si="444"/>
        <v>278634.17999999924</v>
      </c>
      <c r="W3000" s="50"/>
      <c r="X3000" s="50"/>
      <c r="Y3000" s="50"/>
      <c r="Z3000" s="50"/>
      <c r="AA3000" s="50"/>
      <c r="AG3000" s="50"/>
      <c r="AH3000" s="50"/>
      <c r="AI3000" s="50"/>
      <c r="AJ3000" s="50"/>
      <c r="AK3000" s="50"/>
      <c r="AL3000" s="50"/>
      <c r="AM3000" s="50"/>
      <c r="AN3000" s="50"/>
      <c r="AO3000" s="50"/>
      <c r="AP3000" s="138" t="str">
        <f>IF(NOT($AS3000=$AS3001),ROW(),"")</f>
        <v/>
      </c>
      <c r="AQ3000" s="20" t="str">
        <f>IF(NOT(AS3000=AS3001),AS3001,"")</f>
        <v/>
      </c>
      <c r="AR3000" s="20" t="str">
        <f>INDEX($AB$15:$AM$15,MATCH($AS3000,$AB$11:$AM$11,0))</f>
        <v>in</v>
      </c>
      <c r="AS3000" s="20" t="str">
        <f>LEFT(AT3000,4)</f>
        <v>2011</v>
      </c>
      <c r="AT3000" s="139" t="str">
        <f>LEFT(B3000,6)</f>
        <v>201109</v>
      </c>
    </row>
    <row r="3001" spans="2:46" x14ac:dyDescent="0.25">
      <c r="B3001" s="11">
        <f>'Market Data'!B2987</f>
        <v>20110919</v>
      </c>
      <c r="C3001" s="2">
        <f>'Market Data'!C2987</f>
        <v>5669.5</v>
      </c>
      <c r="D3001" s="2">
        <f>'Market Data'!D2987</f>
        <v>5689.5</v>
      </c>
      <c r="E3001" s="2">
        <f>'Market Data'!E2987</f>
        <v>5552.5</v>
      </c>
      <c r="F3001" s="12">
        <f>'Market Data'!F2987</f>
        <v>5627</v>
      </c>
      <c r="H3001" s="151">
        <f t="shared" si="445"/>
        <v>2983</v>
      </c>
      <c r="I3001" s="244">
        <f ca="1">IF($H3001&lt;($J$6+1),"",PFE(OFFSET($F3001,0,0,-$J$6)))</f>
        <v>-0.23194917292243075</v>
      </c>
      <c r="J3001" s="19"/>
      <c r="K3001" s="139" t="str">
        <f t="shared" ca="1" si="446"/>
        <v>Short</v>
      </c>
      <c r="L3001" s="243" t="e">
        <f t="shared" ca="1" si="441"/>
        <v>#N/A</v>
      </c>
      <c r="M3001" s="242" t="e">
        <f t="shared" ca="1" si="442"/>
        <v>#N/A</v>
      </c>
      <c r="N3001" s="20"/>
      <c r="O3001" s="74">
        <f t="shared" ca="1" si="447"/>
        <v>-1</v>
      </c>
      <c r="P3001" s="75">
        <f t="shared" ca="1" si="439"/>
        <v>0</v>
      </c>
      <c r="Q3001" s="76" t="str">
        <f t="shared" ca="1" si="443"/>
        <v/>
      </c>
      <c r="R3001" s="75"/>
      <c r="S3001" s="77">
        <f t="shared" ca="1" si="440"/>
        <v>-1</v>
      </c>
      <c r="T3001" s="78"/>
      <c r="U3001" s="81">
        <f t="shared" ca="1" si="448"/>
        <v>4060</v>
      </c>
      <c r="V3001" s="82">
        <f t="shared" ca="1" si="444"/>
        <v>282694.17999999924</v>
      </c>
      <c r="W3001" s="50"/>
      <c r="X3001" s="50"/>
      <c r="Y3001" s="50"/>
      <c r="Z3001" s="50"/>
      <c r="AA3001" s="50"/>
      <c r="AG3001" s="50"/>
      <c r="AH3001" s="50"/>
      <c r="AI3001" s="50"/>
      <c r="AJ3001" s="50"/>
      <c r="AK3001" s="50"/>
      <c r="AL3001" s="50"/>
      <c r="AM3001" s="50"/>
      <c r="AN3001" s="50"/>
      <c r="AO3001" s="50"/>
      <c r="AP3001" s="138" t="str">
        <f>IF(NOT($AS3001=$AS3002),ROW(),"")</f>
        <v/>
      </c>
      <c r="AQ3001" s="20" t="str">
        <f>IF(NOT(AS3001=AS3002),AS3002,"")</f>
        <v/>
      </c>
      <c r="AR3001" s="20" t="str">
        <f>INDEX($AB$15:$AM$15,MATCH($AS3001,$AB$11:$AM$11,0))</f>
        <v>in</v>
      </c>
      <c r="AS3001" s="20" t="str">
        <f>LEFT(AT3001,4)</f>
        <v>2011</v>
      </c>
      <c r="AT3001" s="139" t="str">
        <f>LEFT(B3001,6)</f>
        <v>201109</v>
      </c>
    </row>
    <row r="3002" spans="2:46" x14ac:dyDescent="0.25">
      <c r="B3002" s="11">
        <f>'Market Data'!B2988</f>
        <v>20110920</v>
      </c>
      <c r="C3002" s="2">
        <f>'Market Data'!C2988</f>
        <v>5579</v>
      </c>
      <c r="D3002" s="2">
        <f>'Market Data'!D2988</f>
        <v>5771.5</v>
      </c>
      <c r="E3002" s="2">
        <f>'Market Data'!E2988</f>
        <v>5552.5</v>
      </c>
      <c r="F3002" s="12">
        <f>'Market Data'!F2988</f>
        <v>5759.5</v>
      </c>
      <c r="H3002" s="151">
        <f t="shared" si="445"/>
        <v>2984</v>
      </c>
      <c r="I3002" s="244">
        <f ca="1">IF($H3002&lt;($J$6+1),"",PFE(OFFSET($F3002,0,0,-$J$6)))</f>
        <v>-0.20465481896392046</v>
      </c>
      <c r="J3002" s="19"/>
      <c r="K3002" s="139" t="str">
        <f t="shared" ca="1" si="446"/>
        <v>Short</v>
      </c>
      <c r="L3002" s="243" t="e">
        <f t="shared" ca="1" si="441"/>
        <v>#N/A</v>
      </c>
      <c r="M3002" s="242" t="e">
        <f t="shared" ca="1" si="442"/>
        <v>#N/A</v>
      </c>
      <c r="N3002" s="20"/>
      <c r="O3002" s="74">
        <f t="shared" ca="1" si="447"/>
        <v>-1</v>
      </c>
      <c r="P3002" s="75">
        <f t="shared" ca="1" si="439"/>
        <v>0</v>
      </c>
      <c r="Q3002" s="76" t="str">
        <f t="shared" ca="1" si="443"/>
        <v/>
      </c>
      <c r="R3002" s="75"/>
      <c r="S3002" s="77">
        <f t="shared" ca="1" si="440"/>
        <v>-1</v>
      </c>
      <c r="T3002" s="78"/>
      <c r="U3002" s="81">
        <f t="shared" ca="1" si="448"/>
        <v>-4637.5</v>
      </c>
      <c r="V3002" s="82">
        <f t="shared" ca="1" si="444"/>
        <v>278056.67999999924</v>
      </c>
      <c r="W3002" s="50"/>
      <c r="X3002" s="50"/>
      <c r="Y3002" s="50"/>
      <c r="Z3002" s="50"/>
      <c r="AA3002" s="50"/>
      <c r="AG3002" s="50"/>
      <c r="AH3002" s="50"/>
      <c r="AI3002" s="50"/>
      <c r="AJ3002" s="50"/>
      <c r="AK3002" s="50"/>
      <c r="AL3002" s="50"/>
      <c r="AM3002" s="50"/>
      <c r="AN3002" s="50"/>
      <c r="AO3002" s="50"/>
      <c r="AP3002" s="138" t="str">
        <f>IF(NOT($AS3002=$AS3003),ROW(),"")</f>
        <v/>
      </c>
      <c r="AQ3002" s="20" t="str">
        <f>IF(NOT(AS3002=AS3003),AS3003,"")</f>
        <v/>
      </c>
      <c r="AR3002" s="20" t="str">
        <f>INDEX($AB$15:$AM$15,MATCH($AS3002,$AB$11:$AM$11,0))</f>
        <v>in</v>
      </c>
      <c r="AS3002" s="20" t="str">
        <f>LEFT(AT3002,4)</f>
        <v>2011</v>
      </c>
      <c r="AT3002" s="139" t="str">
        <f>LEFT(B3002,6)</f>
        <v>201109</v>
      </c>
    </row>
    <row r="3003" spans="2:46" x14ac:dyDescent="0.25">
      <c r="B3003" s="11">
        <f>'Market Data'!B2989</f>
        <v>20110921</v>
      </c>
      <c r="C3003" s="2">
        <f>'Market Data'!C2989</f>
        <v>5717</v>
      </c>
      <c r="D3003" s="2">
        <f>'Market Data'!D2989</f>
        <v>5770.5</v>
      </c>
      <c r="E3003" s="2">
        <f>'Market Data'!E2989</f>
        <v>5528.5</v>
      </c>
      <c r="F3003" s="12">
        <f>'Market Data'!F2989</f>
        <v>5626</v>
      </c>
      <c r="H3003" s="151">
        <f t="shared" si="445"/>
        <v>2985</v>
      </c>
      <c r="I3003" s="244">
        <f ca="1">IF($H3003&lt;($J$6+1),"",PFE(OFFSET($F3003,0,0,-$J$6)))</f>
        <v>-0.22603965527255629</v>
      </c>
      <c r="J3003" s="19"/>
      <c r="K3003" s="139" t="str">
        <f t="shared" ca="1" si="446"/>
        <v>Short</v>
      </c>
      <c r="L3003" s="243" t="e">
        <f t="shared" ca="1" si="441"/>
        <v>#N/A</v>
      </c>
      <c r="M3003" s="242" t="e">
        <f t="shared" ca="1" si="442"/>
        <v>#N/A</v>
      </c>
      <c r="N3003" s="20"/>
      <c r="O3003" s="74">
        <f t="shared" ca="1" si="447"/>
        <v>-1</v>
      </c>
      <c r="P3003" s="75">
        <f t="shared" ca="1" si="439"/>
        <v>0</v>
      </c>
      <c r="Q3003" s="76" t="str">
        <f t="shared" ca="1" si="443"/>
        <v/>
      </c>
      <c r="R3003" s="75"/>
      <c r="S3003" s="77">
        <f t="shared" ca="1" si="440"/>
        <v>-1</v>
      </c>
      <c r="T3003" s="78"/>
      <c r="U3003" s="81">
        <f t="shared" ca="1" si="448"/>
        <v>4672.5</v>
      </c>
      <c r="V3003" s="82">
        <f t="shared" ca="1" si="444"/>
        <v>282729.17999999924</v>
      </c>
      <c r="W3003" s="50"/>
      <c r="X3003" s="50"/>
      <c r="Y3003" s="50"/>
      <c r="Z3003" s="50"/>
      <c r="AA3003" s="50"/>
      <c r="AG3003" s="50"/>
      <c r="AH3003" s="50"/>
      <c r="AI3003" s="50"/>
      <c r="AJ3003" s="50"/>
      <c r="AK3003" s="50"/>
      <c r="AL3003" s="50"/>
      <c r="AM3003" s="50"/>
      <c r="AN3003" s="50"/>
      <c r="AO3003" s="50"/>
      <c r="AP3003" s="138" t="str">
        <f>IF(NOT($AS3003=$AS3004),ROW(),"")</f>
        <v/>
      </c>
      <c r="AQ3003" s="20" t="str">
        <f>IF(NOT(AS3003=AS3004),AS3004,"")</f>
        <v/>
      </c>
      <c r="AR3003" s="20" t="str">
        <f>INDEX($AB$15:$AM$15,MATCH($AS3003,$AB$11:$AM$11,0))</f>
        <v>in</v>
      </c>
      <c r="AS3003" s="20" t="str">
        <f>LEFT(AT3003,4)</f>
        <v>2011</v>
      </c>
      <c r="AT3003" s="139" t="str">
        <f>LEFT(B3003,6)</f>
        <v>201109</v>
      </c>
    </row>
    <row r="3004" spans="2:46" x14ac:dyDescent="0.25">
      <c r="B3004" s="11">
        <f>'Market Data'!B2990</f>
        <v>20110922</v>
      </c>
      <c r="C3004" s="2">
        <f>'Market Data'!C2990</f>
        <v>5470.5</v>
      </c>
      <c r="D3004" s="2">
        <f>'Market Data'!D2990</f>
        <v>5495</v>
      </c>
      <c r="E3004" s="2">
        <f>'Market Data'!E2990</f>
        <v>5290</v>
      </c>
      <c r="F3004" s="12">
        <f>'Market Data'!F2990</f>
        <v>5359</v>
      </c>
      <c r="H3004" s="151">
        <f t="shared" si="445"/>
        <v>2986</v>
      </c>
      <c r="I3004" s="244">
        <f ca="1">IF($H3004&lt;($J$6+1),"",PFE(OFFSET($F3004,0,0,-$J$6)))</f>
        <v>-0.25144824363972901</v>
      </c>
      <c r="J3004" s="19"/>
      <c r="K3004" s="139" t="str">
        <f t="shared" ca="1" si="446"/>
        <v>Short</v>
      </c>
      <c r="L3004" s="243" t="e">
        <f t="shared" ca="1" si="441"/>
        <v>#N/A</v>
      </c>
      <c r="M3004" s="242" t="e">
        <f t="shared" ca="1" si="442"/>
        <v>#N/A</v>
      </c>
      <c r="N3004" s="20"/>
      <c r="O3004" s="74">
        <f t="shared" ca="1" si="447"/>
        <v>-1</v>
      </c>
      <c r="P3004" s="75">
        <f t="shared" ca="1" si="439"/>
        <v>0</v>
      </c>
      <c r="Q3004" s="76" t="str">
        <f t="shared" ca="1" si="443"/>
        <v/>
      </c>
      <c r="R3004" s="75"/>
      <c r="S3004" s="77">
        <f t="shared" ca="1" si="440"/>
        <v>-1</v>
      </c>
      <c r="T3004" s="78"/>
      <c r="U3004" s="81">
        <f t="shared" ca="1" si="448"/>
        <v>9345</v>
      </c>
      <c r="V3004" s="82">
        <f t="shared" ca="1" si="444"/>
        <v>292074.17999999924</v>
      </c>
      <c r="W3004" s="50"/>
      <c r="X3004" s="50"/>
      <c r="Y3004" s="50"/>
      <c r="Z3004" s="50"/>
      <c r="AA3004" s="50"/>
      <c r="AG3004" s="50"/>
      <c r="AH3004" s="50"/>
      <c r="AI3004" s="50"/>
      <c r="AJ3004" s="50"/>
      <c r="AK3004" s="50"/>
      <c r="AL3004" s="50"/>
      <c r="AM3004" s="50"/>
      <c r="AN3004" s="50"/>
      <c r="AO3004" s="50"/>
      <c r="AP3004" s="138" t="str">
        <f>IF(NOT($AS3004=$AS3005),ROW(),"")</f>
        <v/>
      </c>
      <c r="AQ3004" s="20" t="str">
        <f>IF(NOT(AS3004=AS3005),AS3005,"")</f>
        <v/>
      </c>
      <c r="AR3004" s="20" t="str">
        <f>INDEX($AB$15:$AM$15,MATCH($AS3004,$AB$11:$AM$11,0))</f>
        <v>in</v>
      </c>
      <c r="AS3004" s="20" t="str">
        <f>LEFT(AT3004,4)</f>
        <v>2011</v>
      </c>
      <c r="AT3004" s="139" t="str">
        <f>LEFT(B3004,6)</f>
        <v>201109</v>
      </c>
    </row>
    <row r="3005" spans="2:46" x14ac:dyDescent="0.25">
      <c r="B3005" s="11">
        <f>'Market Data'!B2991</f>
        <v>20110923</v>
      </c>
      <c r="C3005" s="2">
        <f>'Market Data'!C2991</f>
        <v>5375.5</v>
      </c>
      <c r="D3005" s="2">
        <f>'Market Data'!D2991</f>
        <v>5424.5</v>
      </c>
      <c r="E3005" s="2">
        <f>'Market Data'!E2991</f>
        <v>5162.5</v>
      </c>
      <c r="F3005" s="12">
        <f>'Market Data'!F2991</f>
        <v>5376.5</v>
      </c>
      <c r="H3005" s="151">
        <f t="shared" si="445"/>
        <v>2987</v>
      </c>
      <c r="I3005" s="244">
        <f ca="1">IF($H3005&lt;($J$6+1),"",PFE(OFFSET($F3005,0,0,-$J$6)))</f>
        <v>-0.26898232878514866</v>
      </c>
      <c r="J3005" s="19"/>
      <c r="K3005" s="139" t="str">
        <f t="shared" ca="1" si="446"/>
        <v>Short</v>
      </c>
      <c r="L3005" s="243" t="e">
        <f t="shared" ca="1" si="441"/>
        <v>#N/A</v>
      </c>
      <c r="M3005" s="242" t="e">
        <f t="shared" ca="1" si="442"/>
        <v>#N/A</v>
      </c>
      <c r="N3005" s="20"/>
      <c r="O3005" s="74">
        <f t="shared" ca="1" si="447"/>
        <v>-1</v>
      </c>
      <c r="P3005" s="75">
        <f t="shared" ca="1" si="439"/>
        <v>0</v>
      </c>
      <c r="Q3005" s="76" t="str">
        <f t="shared" ca="1" si="443"/>
        <v/>
      </c>
      <c r="R3005" s="75"/>
      <c r="S3005" s="77">
        <f t="shared" ca="1" si="440"/>
        <v>-1</v>
      </c>
      <c r="T3005" s="78"/>
      <c r="U3005" s="81">
        <f t="shared" ca="1" si="448"/>
        <v>-612.5</v>
      </c>
      <c r="V3005" s="82">
        <f t="shared" ca="1" si="444"/>
        <v>291461.67999999924</v>
      </c>
      <c r="W3005" s="50"/>
      <c r="X3005" s="50"/>
      <c r="Y3005" s="50"/>
      <c r="Z3005" s="50"/>
      <c r="AA3005" s="50"/>
      <c r="AG3005" s="50"/>
      <c r="AH3005" s="50"/>
      <c r="AI3005" s="50"/>
      <c r="AJ3005" s="50"/>
      <c r="AK3005" s="50"/>
      <c r="AL3005" s="50"/>
      <c r="AM3005" s="50"/>
      <c r="AN3005" s="50"/>
      <c r="AO3005" s="50"/>
      <c r="AP3005" s="138" t="str">
        <f>IF(NOT($AS3005=$AS3006),ROW(),"")</f>
        <v/>
      </c>
      <c r="AQ3005" s="20" t="str">
        <f>IF(NOT(AS3005=AS3006),AS3006,"")</f>
        <v/>
      </c>
      <c r="AR3005" s="20" t="str">
        <f>INDEX($AB$15:$AM$15,MATCH($AS3005,$AB$11:$AM$11,0))</f>
        <v>in</v>
      </c>
      <c r="AS3005" s="20" t="str">
        <f>LEFT(AT3005,4)</f>
        <v>2011</v>
      </c>
      <c r="AT3005" s="139" t="str">
        <f>LEFT(B3005,6)</f>
        <v>201109</v>
      </c>
    </row>
    <row r="3006" spans="2:46" x14ac:dyDescent="0.25">
      <c r="B3006" s="11">
        <f>'Market Data'!B2992</f>
        <v>20110926</v>
      </c>
      <c r="C3006" s="2">
        <f>'Market Data'!C2992</f>
        <v>5340.5</v>
      </c>
      <c r="D3006" s="2">
        <f>'Market Data'!D2992</f>
        <v>5608</v>
      </c>
      <c r="E3006" s="2">
        <f>'Market Data'!E2992</f>
        <v>5267.5</v>
      </c>
      <c r="F3006" s="12">
        <f>'Market Data'!F2992</f>
        <v>5535.5</v>
      </c>
      <c r="H3006" s="151">
        <f t="shared" si="445"/>
        <v>2988</v>
      </c>
      <c r="I3006" s="244">
        <f ca="1">IF($H3006&lt;($J$6+1),"",PFE(OFFSET($F3006,0,0,-$J$6)))</f>
        <v>-0.23759996801151487</v>
      </c>
      <c r="J3006" s="19"/>
      <c r="K3006" s="139" t="str">
        <f t="shared" ca="1" si="446"/>
        <v>Short</v>
      </c>
      <c r="L3006" s="243" t="e">
        <f t="shared" ca="1" si="441"/>
        <v>#N/A</v>
      </c>
      <c r="M3006" s="242" t="e">
        <f t="shared" ca="1" si="442"/>
        <v>#N/A</v>
      </c>
      <c r="N3006" s="20"/>
      <c r="O3006" s="74">
        <f t="shared" ca="1" si="447"/>
        <v>-1</v>
      </c>
      <c r="P3006" s="75">
        <f t="shared" ca="1" si="439"/>
        <v>0</v>
      </c>
      <c r="Q3006" s="76" t="str">
        <f t="shared" ca="1" si="443"/>
        <v/>
      </c>
      <c r="R3006" s="75"/>
      <c r="S3006" s="77">
        <f t="shared" ca="1" si="440"/>
        <v>-1</v>
      </c>
      <c r="T3006" s="78"/>
      <c r="U3006" s="81">
        <f t="shared" ca="1" si="448"/>
        <v>-5565</v>
      </c>
      <c r="V3006" s="82">
        <f t="shared" ca="1" si="444"/>
        <v>285896.67999999924</v>
      </c>
      <c r="W3006" s="50"/>
      <c r="X3006" s="50"/>
      <c r="Y3006" s="50"/>
      <c r="Z3006" s="50"/>
      <c r="AA3006" s="50"/>
      <c r="AG3006" s="50"/>
      <c r="AH3006" s="50"/>
      <c r="AI3006" s="50"/>
      <c r="AJ3006" s="50"/>
      <c r="AK3006" s="50"/>
      <c r="AL3006" s="50"/>
      <c r="AM3006" s="50"/>
      <c r="AN3006" s="50"/>
      <c r="AO3006" s="50"/>
      <c r="AP3006" s="138" t="str">
        <f>IF(NOT($AS3006=$AS3007),ROW(),"")</f>
        <v/>
      </c>
      <c r="AQ3006" s="20" t="str">
        <f>IF(NOT(AS3006=AS3007),AS3007,"")</f>
        <v/>
      </c>
      <c r="AR3006" s="20" t="str">
        <f>INDEX($AB$15:$AM$15,MATCH($AS3006,$AB$11:$AM$11,0))</f>
        <v>in</v>
      </c>
      <c r="AS3006" s="20" t="str">
        <f>LEFT(AT3006,4)</f>
        <v>2011</v>
      </c>
      <c r="AT3006" s="139" t="str">
        <f>LEFT(B3006,6)</f>
        <v>201109</v>
      </c>
    </row>
    <row r="3007" spans="2:46" x14ac:dyDescent="0.25">
      <c r="B3007" s="11">
        <f>'Market Data'!B2993</f>
        <v>20110927</v>
      </c>
      <c r="C3007" s="2">
        <f>'Market Data'!C2993</f>
        <v>5661</v>
      </c>
      <c r="D3007" s="2">
        <f>'Market Data'!D2993</f>
        <v>5866</v>
      </c>
      <c r="E3007" s="2">
        <f>'Market Data'!E2993</f>
        <v>5660.5</v>
      </c>
      <c r="F3007" s="12">
        <f>'Market Data'!F2993</f>
        <v>5804</v>
      </c>
      <c r="H3007" s="151">
        <f t="shared" si="445"/>
        <v>2989</v>
      </c>
      <c r="I3007" s="244">
        <f ca="1">IF($H3007&lt;($J$6+1),"",PFE(OFFSET($F3007,0,0,-$J$6)))</f>
        <v>-0.18407645952013996</v>
      </c>
      <c r="J3007" s="19"/>
      <c r="K3007" s="139" t="str">
        <f t="shared" ca="1" si="446"/>
        <v>Short</v>
      </c>
      <c r="L3007" s="243" t="e">
        <f t="shared" ca="1" si="441"/>
        <v>#N/A</v>
      </c>
      <c r="M3007" s="242" t="e">
        <f t="shared" ca="1" si="442"/>
        <v>#N/A</v>
      </c>
      <c r="N3007" s="20"/>
      <c r="O3007" s="74">
        <f t="shared" ca="1" si="447"/>
        <v>-1</v>
      </c>
      <c r="P3007" s="75">
        <f t="shared" ca="1" si="439"/>
        <v>0</v>
      </c>
      <c r="Q3007" s="76" t="str">
        <f t="shared" ca="1" si="443"/>
        <v/>
      </c>
      <c r="R3007" s="75"/>
      <c r="S3007" s="77">
        <f t="shared" ca="1" si="440"/>
        <v>-1</v>
      </c>
      <c r="T3007" s="78"/>
      <c r="U3007" s="81">
        <f t="shared" ca="1" si="448"/>
        <v>-9397.5</v>
      </c>
      <c r="V3007" s="82">
        <f t="shared" ca="1" si="444"/>
        <v>276499.17999999924</v>
      </c>
      <c r="W3007" s="50"/>
      <c r="X3007" s="50"/>
      <c r="Y3007" s="50"/>
      <c r="Z3007" s="50"/>
      <c r="AA3007" s="50"/>
      <c r="AG3007" s="50"/>
      <c r="AH3007" s="50"/>
      <c r="AI3007" s="50"/>
      <c r="AJ3007" s="50"/>
      <c r="AK3007" s="50"/>
      <c r="AL3007" s="50"/>
      <c r="AM3007" s="50"/>
      <c r="AN3007" s="50"/>
      <c r="AO3007" s="50"/>
      <c r="AP3007" s="138" t="str">
        <f>IF(NOT($AS3007=$AS3008),ROW(),"")</f>
        <v/>
      </c>
      <c r="AQ3007" s="20" t="str">
        <f>IF(NOT(AS3007=AS3008),AS3008,"")</f>
        <v/>
      </c>
      <c r="AR3007" s="20" t="str">
        <f>INDEX($AB$15:$AM$15,MATCH($AS3007,$AB$11:$AM$11,0))</f>
        <v>in</v>
      </c>
      <c r="AS3007" s="20" t="str">
        <f>LEFT(AT3007,4)</f>
        <v>2011</v>
      </c>
      <c r="AT3007" s="139" t="str">
        <f>LEFT(B3007,6)</f>
        <v>201109</v>
      </c>
    </row>
    <row r="3008" spans="2:46" x14ac:dyDescent="0.25">
      <c r="B3008" s="11">
        <f>'Market Data'!B2994</f>
        <v>20110928</v>
      </c>
      <c r="C3008" s="2">
        <f>'Market Data'!C2994</f>
        <v>5743</v>
      </c>
      <c r="D3008" s="2">
        <f>'Market Data'!D2994</f>
        <v>5894</v>
      </c>
      <c r="E3008" s="2">
        <f>'Market Data'!E2994</f>
        <v>5678.5</v>
      </c>
      <c r="F3008" s="12">
        <f>'Market Data'!F2994</f>
        <v>5774</v>
      </c>
      <c r="H3008" s="151">
        <f t="shared" si="445"/>
        <v>2990</v>
      </c>
      <c r="I3008" s="244">
        <f ca="1">IF($H3008&lt;($J$6+1),"",PFE(OFFSET($F3008,0,0,-$J$6)))</f>
        <v>-0.18922790905937562</v>
      </c>
      <c r="J3008" s="19"/>
      <c r="K3008" s="139" t="str">
        <f t="shared" ca="1" si="446"/>
        <v>Short</v>
      </c>
      <c r="L3008" s="243" t="e">
        <f t="shared" ca="1" si="441"/>
        <v>#N/A</v>
      </c>
      <c r="M3008" s="242" t="e">
        <f t="shared" ca="1" si="442"/>
        <v>#N/A</v>
      </c>
      <c r="N3008" s="20"/>
      <c r="O3008" s="74">
        <f t="shared" ca="1" si="447"/>
        <v>-1</v>
      </c>
      <c r="P3008" s="75">
        <f t="shared" ca="1" si="439"/>
        <v>0</v>
      </c>
      <c r="Q3008" s="76" t="str">
        <f t="shared" ca="1" si="443"/>
        <v/>
      </c>
      <c r="R3008" s="75"/>
      <c r="S3008" s="77">
        <f t="shared" ca="1" si="440"/>
        <v>-1</v>
      </c>
      <c r="T3008" s="78"/>
      <c r="U3008" s="81">
        <f t="shared" ca="1" si="448"/>
        <v>1050</v>
      </c>
      <c r="V3008" s="82">
        <f t="shared" ca="1" si="444"/>
        <v>277549.17999999924</v>
      </c>
      <c r="W3008" s="50"/>
      <c r="X3008" s="50"/>
      <c r="Y3008" s="50"/>
      <c r="Z3008" s="50"/>
      <c r="AA3008" s="50"/>
      <c r="AG3008" s="50"/>
      <c r="AH3008" s="50"/>
      <c r="AI3008" s="50"/>
      <c r="AJ3008" s="50"/>
      <c r="AK3008" s="50"/>
      <c r="AL3008" s="50"/>
      <c r="AM3008" s="50"/>
      <c r="AN3008" s="50"/>
      <c r="AO3008" s="50"/>
      <c r="AP3008" s="138" t="str">
        <f>IF(NOT($AS3008=$AS3009),ROW(),"")</f>
        <v/>
      </c>
      <c r="AQ3008" s="20" t="str">
        <f>IF(NOT(AS3008=AS3009),AS3009,"")</f>
        <v/>
      </c>
      <c r="AR3008" s="20" t="str">
        <f>INDEX($AB$15:$AM$15,MATCH($AS3008,$AB$11:$AM$11,0))</f>
        <v>in</v>
      </c>
      <c r="AS3008" s="20" t="str">
        <f>LEFT(AT3008,4)</f>
        <v>2011</v>
      </c>
      <c r="AT3008" s="139" t="str">
        <f>LEFT(B3008,6)</f>
        <v>201109</v>
      </c>
    </row>
    <row r="3009" spans="2:46" x14ac:dyDescent="0.25">
      <c r="B3009" s="11">
        <f>'Market Data'!B2995</f>
        <v>20110929</v>
      </c>
      <c r="C3009" s="2">
        <f>'Market Data'!C2995</f>
        <v>5743.5</v>
      </c>
      <c r="D3009" s="2">
        <f>'Market Data'!D2995</f>
        <v>5898</v>
      </c>
      <c r="E3009" s="2">
        <f>'Market Data'!E2995</f>
        <v>5723</v>
      </c>
      <c r="F3009" s="12">
        <f>'Market Data'!F2995</f>
        <v>5830</v>
      </c>
      <c r="H3009" s="151">
        <f t="shared" si="445"/>
        <v>2991</v>
      </c>
      <c r="I3009" s="244">
        <f ca="1">IF($H3009&lt;($J$6+1),"",PFE(OFFSET($F3009,0,0,-$J$6)))</f>
        <v>-0.18021688545699985</v>
      </c>
      <c r="J3009" s="19"/>
      <c r="K3009" s="139" t="str">
        <f t="shared" ca="1" si="446"/>
        <v>Short</v>
      </c>
      <c r="L3009" s="243" t="e">
        <f t="shared" ca="1" si="441"/>
        <v>#N/A</v>
      </c>
      <c r="M3009" s="242" t="e">
        <f t="shared" ca="1" si="442"/>
        <v>#N/A</v>
      </c>
      <c r="N3009" s="20"/>
      <c r="O3009" s="74">
        <f t="shared" ca="1" si="447"/>
        <v>-1</v>
      </c>
      <c r="P3009" s="75">
        <f t="shared" ca="1" si="439"/>
        <v>0</v>
      </c>
      <c r="Q3009" s="76" t="str">
        <f t="shared" ca="1" si="443"/>
        <v/>
      </c>
      <c r="R3009" s="75"/>
      <c r="S3009" s="77">
        <f t="shared" ca="1" si="440"/>
        <v>-1</v>
      </c>
      <c r="T3009" s="78"/>
      <c r="U3009" s="81">
        <f t="shared" ca="1" si="448"/>
        <v>-1960</v>
      </c>
      <c r="V3009" s="82">
        <f t="shared" ca="1" si="444"/>
        <v>275589.17999999924</v>
      </c>
      <c r="W3009" s="50"/>
      <c r="X3009" s="50"/>
      <c r="Y3009" s="50"/>
      <c r="Z3009" s="50"/>
      <c r="AA3009" s="50"/>
      <c r="AG3009" s="50"/>
      <c r="AH3009" s="50"/>
      <c r="AI3009" s="50"/>
      <c r="AJ3009" s="50"/>
      <c r="AK3009" s="50"/>
      <c r="AL3009" s="50"/>
      <c r="AM3009" s="50"/>
      <c r="AN3009" s="50"/>
      <c r="AO3009" s="50"/>
      <c r="AP3009" s="138" t="str">
        <f>IF(NOT($AS3009=$AS3010),ROW(),"")</f>
        <v/>
      </c>
      <c r="AQ3009" s="20" t="str">
        <f>IF(NOT(AS3009=AS3010),AS3010,"")</f>
        <v/>
      </c>
      <c r="AR3009" s="20" t="str">
        <f>INDEX($AB$15:$AM$15,MATCH($AS3009,$AB$11:$AM$11,0))</f>
        <v>in</v>
      </c>
      <c r="AS3009" s="20" t="str">
        <f>LEFT(AT3009,4)</f>
        <v>2011</v>
      </c>
      <c r="AT3009" s="139" t="str">
        <f>LEFT(B3009,6)</f>
        <v>201109</v>
      </c>
    </row>
    <row r="3010" spans="2:46" x14ac:dyDescent="0.25">
      <c r="B3010" s="11">
        <f>'Market Data'!B2996</f>
        <v>20110930</v>
      </c>
      <c r="C3010" s="2">
        <f>'Market Data'!C2996</f>
        <v>5812.5</v>
      </c>
      <c r="D3010" s="2">
        <f>'Market Data'!D2996</f>
        <v>5820</v>
      </c>
      <c r="E3010" s="2">
        <f>'Market Data'!E2996</f>
        <v>5609.5</v>
      </c>
      <c r="F3010" s="12">
        <f>'Market Data'!F2996</f>
        <v>5653.5</v>
      </c>
      <c r="H3010" s="151">
        <f t="shared" si="445"/>
        <v>2992</v>
      </c>
      <c r="I3010" s="244">
        <f ca="1">IF($H3010&lt;($J$6+1),"",PFE(OFFSET($F3010,0,0,-$J$6)))</f>
        <v>-0.19974420475521673</v>
      </c>
      <c r="J3010" s="19"/>
      <c r="K3010" s="139" t="str">
        <f t="shared" ca="1" si="446"/>
        <v>Short</v>
      </c>
      <c r="L3010" s="243" t="e">
        <f t="shared" ca="1" si="441"/>
        <v>#N/A</v>
      </c>
      <c r="M3010" s="242" t="e">
        <f t="shared" ca="1" si="442"/>
        <v>#N/A</v>
      </c>
      <c r="N3010" s="20"/>
      <c r="O3010" s="74">
        <f t="shared" ca="1" si="447"/>
        <v>-1</v>
      </c>
      <c r="P3010" s="75">
        <f t="shared" ca="1" si="439"/>
        <v>0</v>
      </c>
      <c r="Q3010" s="76" t="str">
        <f t="shared" ca="1" si="443"/>
        <v/>
      </c>
      <c r="R3010" s="75"/>
      <c r="S3010" s="77">
        <f t="shared" ca="1" si="440"/>
        <v>-1</v>
      </c>
      <c r="T3010" s="78"/>
      <c r="U3010" s="81">
        <f t="shared" ca="1" si="448"/>
        <v>6177.5</v>
      </c>
      <c r="V3010" s="82">
        <f t="shared" ca="1" si="444"/>
        <v>281766.67999999924</v>
      </c>
      <c r="W3010" s="50"/>
      <c r="X3010" s="50"/>
      <c r="Y3010" s="50"/>
      <c r="Z3010" s="50"/>
      <c r="AA3010" s="50"/>
      <c r="AG3010" s="50"/>
      <c r="AH3010" s="50"/>
      <c r="AI3010" s="50"/>
      <c r="AJ3010" s="50"/>
      <c r="AK3010" s="50"/>
      <c r="AL3010" s="50"/>
      <c r="AM3010" s="50"/>
      <c r="AN3010" s="50"/>
      <c r="AO3010" s="50"/>
      <c r="AP3010" s="138" t="str">
        <f>IF(NOT($AS3010=$AS3011),ROW(),"")</f>
        <v/>
      </c>
      <c r="AQ3010" s="20" t="str">
        <f>IF(NOT(AS3010=AS3011),AS3011,"")</f>
        <v/>
      </c>
      <c r="AR3010" s="20" t="str">
        <f>INDEX($AB$15:$AM$15,MATCH($AS3010,$AB$11:$AM$11,0))</f>
        <v>in</v>
      </c>
      <c r="AS3010" s="20" t="str">
        <f>LEFT(AT3010,4)</f>
        <v>2011</v>
      </c>
      <c r="AT3010" s="139" t="str">
        <f>LEFT(B3010,6)</f>
        <v>201109</v>
      </c>
    </row>
    <row r="3011" spans="2:46" x14ac:dyDescent="0.25">
      <c r="B3011" s="11">
        <f>'Market Data'!B2997</f>
        <v>20111003</v>
      </c>
      <c r="C3011" s="2">
        <f>'Market Data'!C2997</f>
        <v>5538.5</v>
      </c>
      <c r="D3011" s="2">
        <f>'Market Data'!D2997</f>
        <v>5631</v>
      </c>
      <c r="E3011" s="2">
        <f>'Market Data'!E2997</f>
        <v>5449.5</v>
      </c>
      <c r="F3011" s="12">
        <f>'Market Data'!F2997</f>
        <v>5576</v>
      </c>
      <c r="H3011" s="151">
        <f t="shared" si="445"/>
        <v>2993</v>
      </c>
      <c r="I3011" s="244">
        <f ca="1">IF($H3011&lt;($J$6+1),"",PFE(OFFSET($F3011,0,0,-$J$6)))</f>
        <v>-0.20206984361405522</v>
      </c>
      <c r="J3011" s="19"/>
      <c r="K3011" s="139" t="str">
        <f t="shared" ca="1" si="446"/>
        <v>Short</v>
      </c>
      <c r="L3011" s="243" t="e">
        <f t="shared" ca="1" si="441"/>
        <v>#N/A</v>
      </c>
      <c r="M3011" s="242" t="e">
        <f t="shared" ca="1" si="442"/>
        <v>#N/A</v>
      </c>
      <c r="N3011" s="20"/>
      <c r="O3011" s="74">
        <f t="shared" ca="1" si="447"/>
        <v>-1</v>
      </c>
      <c r="P3011" s="75">
        <f t="shared" ca="1" si="439"/>
        <v>0</v>
      </c>
      <c r="Q3011" s="76" t="str">
        <f t="shared" ca="1" si="443"/>
        <v/>
      </c>
      <c r="R3011" s="75"/>
      <c r="S3011" s="77">
        <f t="shared" ca="1" si="440"/>
        <v>-1</v>
      </c>
      <c r="T3011" s="78"/>
      <c r="U3011" s="81">
        <f t="shared" ca="1" si="448"/>
        <v>2712.5</v>
      </c>
      <c r="V3011" s="82">
        <f t="shared" ca="1" si="444"/>
        <v>284479.17999999924</v>
      </c>
      <c r="W3011" s="50"/>
      <c r="X3011" s="50"/>
      <c r="Y3011" s="50"/>
      <c r="Z3011" s="50"/>
      <c r="AA3011" s="50"/>
      <c r="AG3011" s="50"/>
      <c r="AH3011" s="50"/>
      <c r="AI3011" s="50"/>
      <c r="AJ3011" s="50"/>
      <c r="AK3011" s="50"/>
      <c r="AL3011" s="50"/>
      <c r="AM3011" s="50"/>
      <c r="AN3011" s="50"/>
      <c r="AO3011" s="50"/>
      <c r="AP3011" s="138" t="str">
        <f>IF(NOT($AS3011=$AS3012),ROW(),"")</f>
        <v/>
      </c>
      <c r="AQ3011" s="20" t="str">
        <f>IF(NOT(AS3011=AS3012),AS3012,"")</f>
        <v/>
      </c>
      <c r="AR3011" s="20" t="str">
        <f>INDEX($AB$15:$AM$15,MATCH($AS3011,$AB$11:$AM$11,0))</f>
        <v>in</v>
      </c>
      <c r="AS3011" s="20" t="str">
        <f>LEFT(AT3011,4)</f>
        <v>2011</v>
      </c>
      <c r="AT3011" s="139" t="str">
        <f>LEFT(B3011,6)</f>
        <v>201110</v>
      </c>
    </row>
    <row r="3012" spans="2:46" x14ac:dyDescent="0.25">
      <c r="B3012" s="11">
        <f>'Market Data'!B2998</f>
        <v>20111004</v>
      </c>
      <c r="C3012" s="2">
        <f>'Market Data'!C2998</f>
        <v>5474</v>
      </c>
      <c r="D3012" s="2">
        <f>'Market Data'!D2998</f>
        <v>5526.5</v>
      </c>
      <c r="E3012" s="2">
        <f>'Market Data'!E2998</f>
        <v>5314.5</v>
      </c>
      <c r="F3012" s="12">
        <f>'Market Data'!F2998</f>
        <v>5415</v>
      </c>
      <c r="H3012" s="151">
        <f t="shared" si="445"/>
        <v>2994</v>
      </c>
      <c r="I3012" s="244">
        <f ca="1">IF($H3012&lt;($J$6+1),"",PFE(OFFSET($F3012,0,0,-$J$6)))</f>
        <v>-0.23129370417630443</v>
      </c>
      <c r="J3012" s="19"/>
      <c r="K3012" s="139" t="str">
        <f t="shared" ca="1" si="446"/>
        <v>Short</v>
      </c>
      <c r="L3012" s="243" t="e">
        <f t="shared" ca="1" si="441"/>
        <v>#N/A</v>
      </c>
      <c r="M3012" s="242" t="e">
        <f t="shared" ca="1" si="442"/>
        <v>#N/A</v>
      </c>
      <c r="N3012" s="20"/>
      <c r="O3012" s="74">
        <f t="shared" ca="1" si="447"/>
        <v>-1</v>
      </c>
      <c r="P3012" s="75">
        <f t="shared" ca="1" si="439"/>
        <v>0</v>
      </c>
      <c r="Q3012" s="76" t="str">
        <f t="shared" ca="1" si="443"/>
        <v/>
      </c>
      <c r="R3012" s="75"/>
      <c r="S3012" s="77">
        <f t="shared" ca="1" si="440"/>
        <v>-1</v>
      </c>
      <c r="T3012" s="78"/>
      <c r="U3012" s="81">
        <f t="shared" ca="1" si="448"/>
        <v>5635</v>
      </c>
      <c r="V3012" s="82">
        <f t="shared" ca="1" si="444"/>
        <v>290114.17999999924</v>
      </c>
      <c r="W3012" s="50"/>
      <c r="X3012" s="50"/>
      <c r="Y3012" s="50"/>
      <c r="Z3012" s="50"/>
      <c r="AA3012" s="50"/>
      <c r="AG3012" s="50"/>
      <c r="AH3012" s="50"/>
      <c r="AI3012" s="50"/>
      <c r="AJ3012" s="50"/>
      <c r="AK3012" s="50"/>
      <c r="AL3012" s="50"/>
      <c r="AM3012" s="50"/>
      <c r="AN3012" s="50"/>
      <c r="AO3012" s="50"/>
      <c r="AP3012" s="138" t="str">
        <f>IF(NOT($AS3012=$AS3013),ROW(),"")</f>
        <v/>
      </c>
      <c r="AQ3012" s="20" t="str">
        <f>IF(NOT(AS3012=AS3013),AS3013,"")</f>
        <v/>
      </c>
      <c r="AR3012" s="20" t="str">
        <f>INDEX($AB$15:$AM$15,MATCH($AS3012,$AB$11:$AM$11,0))</f>
        <v>in</v>
      </c>
      <c r="AS3012" s="20" t="str">
        <f>LEFT(AT3012,4)</f>
        <v>2011</v>
      </c>
      <c r="AT3012" s="139" t="str">
        <f>LEFT(B3012,6)</f>
        <v>201110</v>
      </c>
    </row>
    <row r="3013" spans="2:46" x14ac:dyDescent="0.25">
      <c r="B3013" s="11">
        <f>'Market Data'!B2999</f>
        <v>20111005</v>
      </c>
      <c r="C3013" s="2">
        <f>'Market Data'!C2999</f>
        <v>5497.5</v>
      </c>
      <c r="D3013" s="2">
        <f>'Market Data'!D2999</f>
        <v>5707</v>
      </c>
      <c r="E3013" s="2">
        <f>'Market Data'!E2999</f>
        <v>5454.5</v>
      </c>
      <c r="F3013" s="12">
        <f>'Market Data'!F2999</f>
        <v>5654.5</v>
      </c>
      <c r="H3013" s="151">
        <f t="shared" si="445"/>
        <v>2995</v>
      </c>
      <c r="I3013" s="244">
        <f ca="1">IF($H3013&lt;($J$6+1),"",PFE(OFFSET($F3013,0,0,-$J$6)))</f>
        <v>-0.18984556215025317</v>
      </c>
      <c r="J3013" s="19"/>
      <c r="K3013" s="139" t="str">
        <f t="shared" ca="1" si="446"/>
        <v>Short</v>
      </c>
      <c r="L3013" s="243" t="e">
        <f t="shared" ca="1" si="441"/>
        <v>#N/A</v>
      </c>
      <c r="M3013" s="242" t="e">
        <f t="shared" ca="1" si="442"/>
        <v>#N/A</v>
      </c>
      <c r="N3013" s="20"/>
      <c r="O3013" s="74">
        <f t="shared" ca="1" si="447"/>
        <v>-1</v>
      </c>
      <c r="P3013" s="75">
        <f t="shared" ca="1" si="439"/>
        <v>0</v>
      </c>
      <c r="Q3013" s="76" t="str">
        <f t="shared" ca="1" si="443"/>
        <v/>
      </c>
      <c r="R3013" s="75"/>
      <c r="S3013" s="77">
        <f t="shared" ca="1" si="440"/>
        <v>-1</v>
      </c>
      <c r="T3013" s="78"/>
      <c r="U3013" s="81">
        <f t="shared" ca="1" si="448"/>
        <v>-8382.5</v>
      </c>
      <c r="V3013" s="82">
        <f t="shared" ca="1" si="444"/>
        <v>281731.67999999924</v>
      </c>
      <c r="W3013" s="50"/>
      <c r="X3013" s="50"/>
      <c r="Y3013" s="50"/>
      <c r="Z3013" s="50"/>
      <c r="AA3013" s="50"/>
      <c r="AG3013" s="50"/>
      <c r="AH3013" s="50"/>
      <c r="AI3013" s="50"/>
      <c r="AJ3013" s="50"/>
      <c r="AK3013" s="50"/>
      <c r="AL3013" s="50"/>
      <c r="AM3013" s="50"/>
      <c r="AN3013" s="50"/>
      <c r="AO3013" s="50"/>
      <c r="AP3013" s="138" t="str">
        <f>IF(NOT($AS3013=$AS3014),ROW(),"")</f>
        <v/>
      </c>
      <c r="AQ3013" s="20" t="str">
        <f>IF(NOT(AS3013=AS3014),AS3014,"")</f>
        <v/>
      </c>
      <c r="AR3013" s="20" t="str">
        <f>INDEX($AB$15:$AM$15,MATCH($AS3013,$AB$11:$AM$11,0))</f>
        <v>in</v>
      </c>
      <c r="AS3013" s="20" t="str">
        <f>LEFT(AT3013,4)</f>
        <v>2011</v>
      </c>
      <c r="AT3013" s="139" t="str">
        <f>LEFT(B3013,6)</f>
        <v>201110</v>
      </c>
    </row>
    <row r="3014" spans="2:46" x14ac:dyDescent="0.25">
      <c r="B3014" s="11">
        <f>'Market Data'!B3000</f>
        <v>20111006</v>
      </c>
      <c r="C3014" s="2">
        <f>'Market Data'!C3000</f>
        <v>5675.5</v>
      </c>
      <c r="D3014" s="2">
        <f>'Market Data'!D3000</f>
        <v>5872</v>
      </c>
      <c r="E3014" s="2">
        <f>'Market Data'!E3000</f>
        <v>5646.5</v>
      </c>
      <c r="F3014" s="12">
        <f>'Market Data'!F3000</f>
        <v>5828</v>
      </c>
      <c r="H3014" s="151">
        <f t="shared" si="445"/>
        <v>2996</v>
      </c>
      <c r="I3014" s="244">
        <f ca="1">IF($H3014&lt;($J$6+1),"",PFE(OFFSET($F3014,0,0,-$J$6)))</f>
        <v>-0.16889323082220831</v>
      </c>
      <c r="J3014" s="19"/>
      <c r="K3014" s="139" t="str">
        <f t="shared" ca="1" si="446"/>
        <v>Short</v>
      </c>
      <c r="L3014" s="243" t="e">
        <f t="shared" ca="1" si="441"/>
        <v>#N/A</v>
      </c>
      <c r="M3014" s="242" t="e">
        <f t="shared" ca="1" si="442"/>
        <v>#N/A</v>
      </c>
      <c r="N3014" s="20"/>
      <c r="O3014" s="74">
        <f t="shared" ca="1" si="447"/>
        <v>-1</v>
      </c>
      <c r="P3014" s="75">
        <f t="shared" ca="1" si="439"/>
        <v>0</v>
      </c>
      <c r="Q3014" s="76" t="str">
        <f t="shared" ca="1" si="443"/>
        <v/>
      </c>
      <c r="R3014" s="75"/>
      <c r="S3014" s="77">
        <f t="shared" ca="1" si="440"/>
        <v>-1</v>
      </c>
      <c r="T3014" s="78"/>
      <c r="U3014" s="81">
        <f t="shared" ca="1" si="448"/>
        <v>-6072.5</v>
      </c>
      <c r="V3014" s="82">
        <f t="shared" ca="1" si="444"/>
        <v>275659.17999999924</v>
      </c>
      <c r="W3014" s="50"/>
      <c r="X3014" s="50"/>
      <c r="Y3014" s="50"/>
      <c r="Z3014" s="50"/>
      <c r="AA3014" s="50"/>
      <c r="AG3014" s="50"/>
      <c r="AH3014" s="50"/>
      <c r="AI3014" s="50"/>
      <c r="AJ3014" s="50"/>
      <c r="AK3014" s="50"/>
      <c r="AL3014" s="50"/>
      <c r="AM3014" s="50"/>
      <c r="AN3014" s="50"/>
      <c r="AO3014" s="50"/>
      <c r="AP3014" s="138" t="str">
        <f>IF(NOT($AS3014=$AS3015),ROW(),"")</f>
        <v/>
      </c>
      <c r="AQ3014" s="20" t="str">
        <f>IF(NOT(AS3014=AS3015),AS3015,"")</f>
        <v/>
      </c>
      <c r="AR3014" s="20" t="str">
        <f>INDEX($AB$15:$AM$15,MATCH($AS3014,$AB$11:$AM$11,0))</f>
        <v>in</v>
      </c>
      <c r="AS3014" s="20" t="str">
        <f>LEFT(AT3014,4)</f>
        <v>2011</v>
      </c>
      <c r="AT3014" s="139" t="str">
        <f>LEFT(B3014,6)</f>
        <v>201110</v>
      </c>
    </row>
    <row r="3015" spans="2:46" x14ac:dyDescent="0.25">
      <c r="B3015" s="11">
        <f>'Market Data'!B3001</f>
        <v>20111007</v>
      </c>
      <c r="C3015" s="2">
        <f>'Market Data'!C3001</f>
        <v>5835.5</v>
      </c>
      <c r="D3015" s="2">
        <f>'Market Data'!D3001</f>
        <v>5941.5</v>
      </c>
      <c r="E3015" s="2">
        <f>'Market Data'!E3001</f>
        <v>5796</v>
      </c>
      <c r="F3015" s="12">
        <f>'Market Data'!F3001</f>
        <v>5864</v>
      </c>
      <c r="H3015" s="151">
        <f t="shared" si="445"/>
        <v>2997</v>
      </c>
      <c r="I3015" s="244">
        <f ca="1">IF($H3015&lt;($J$6+1),"",PFE(OFFSET($F3015,0,0,-$J$6)))</f>
        <v>-0.17860021577690299</v>
      </c>
      <c r="J3015" s="19"/>
      <c r="K3015" s="139" t="str">
        <f t="shared" ca="1" si="446"/>
        <v>Short</v>
      </c>
      <c r="L3015" s="243" t="e">
        <f t="shared" ca="1" si="441"/>
        <v>#N/A</v>
      </c>
      <c r="M3015" s="242" t="e">
        <f t="shared" ca="1" si="442"/>
        <v>#N/A</v>
      </c>
      <c r="N3015" s="20"/>
      <c r="O3015" s="74">
        <f t="shared" ca="1" si="447"/>
        <v>-1</v>
      </c>
      <c r="P3015" s="75">
        <f ca="1">$O3015-S3015+P2880</f>
        <v>0</v>
      </c>
      <c r="Q3015" s="76" t="str">
        <f t="shared" ca="1" si="443"/>
        <v/>
      </c>
      <c r="R3015" s="75"/>
      <c r="S3015" s="77">
        <f t="shared" ca="1" si="440"/>
        <v>-1</v>
      </c>
      <c r="T3015" s="78"/>
      <c r="U3015" s="81">
        <f t="shared" ca="1" si="448"/>
        <v>-1260</v>
      </c>
      <c r="V3015" s="82">
        <f t="shared" ca="1" si="444"/>
        <v>274399.17999999924</v>
      </c>
      <c r="W3015" s="50"/>
      <c r="X3015" s="50"/>
      <c r="Y3015" s="50"/>
      <c r="Z3015" s="50"/>
      <c r="AA3015" s="50"/>
      <c r="AG3015" s="50"/>
      <c r="AH3015" s="50"/>
      <c r="AI3015" s="50"/>
      <c r="AJ3015" s="50"/>
      <c r="AK3015" s="50"/>
      <c r="AL3015" s="50"/>
      <c r="AM3015" s="50"/>
      <c r="AN3015" s="50"/>
      <c r="AO3015" s="50"/>
      <c r="AP3015" s="138" t="str">
        <f>IF(NOT($AS3015=$AS3016),ROW(),"")</f>
        <v/>
      </c>
      <c r="AQ3015" s="20" t="str">
        <f>IF(NOT(AS3015=AS3016),AS3016,"")</f>
        <v/>
      </c>
      <c r="AR3015" s="20" t="str">
        <f>INDEX($AB$15:$AM$15,MATCH($AS3015,$AB$11:$AM$11,0))</f>
        <v>in</v>
      </c>
      <c r="AS3015" s="20" t="str">
        <f>LEFT(AT3015,4)</f>
        <v>2011</v>
      </c>
      <c r="AT3015" s="139" t="str">
        <f>LEFT(B3015,6)</f>
        <v>201110</v>
      </c>
    </row>
    <row r="3016" spans="2:46" x14ac:dyDescent="0.25">
      <c r="B3016" s="11">
        <f>'Market Data'!B3002</f>
        <v>20111010</v>
      </c>
      <c r="C3016" s="2">
        <f>'Market Data'!C3002</f>
        <v>5926</v>
      </c>
      <c r="D3016" s="2">
        <f>'Market Data'!D3002</f>
        <v>6067</v>
      </c>
      <c r="E3016" s="2">
        <f>'Market Data'!E3002</f>
        <v>5843</v>
      </c>
      <c r="F3016" s="12">
        <f>'Market Data'!F3002</f>
        <v>6035.5</v>
      </c>
      <c r="H3016" s="151">
        <f t="shared" si="445"/>
        <v>2998</v>
      </c>
      <c r="I3016" s="244">
        <f ca="1">IF($H3016&lt;($J$6+1),"",PFE(OFFSET($F3016,0,0,-$J$6)))</f>
        <v>-0.14815185651974666</v>
      </c>
      <c r="J3016" s="19"/>
      <c r="K3016" s="139" t="str">
        <f t="shared" ca="1" si="446"/>
        <v>Short</v>
      </c>
      <c r="L3016" s="243" t="e">
        <f t="shared" ca="1" si="441"/>
        <v>#N/A</v>
      </c>
      <c r="M3016" s="242" t="e">
        <f t="shared" ca="1" si="442"/>
        <v>#N/A</v>
      </c>
      <c r="N3016" s="20"/>
      <c r="O3016" s="74">
        <f t="shared" ca="1" si="447"/>
        <v>-1</v>
      </c>
      <c r="P3016" s="75">
        <f t="shared" ca="1" si="439"/>
        <v>0</v>
      </c>
      <c r="Q3016" s="76" t="str">
        <f t="shared" ca="1" si="443"/>
        <v/>
      </c>
      <c r="R3016" s="75"/>
      <c r="S3016" s="77">
        <f t="shared" ca="1" si="440"/>
        <v>-1</v>
      </c>
      <c r="T3016" s="78"/>
      <c r="U3016" s="81">
        <f t="shared" ca="1" si="448"/>
        <v>-6002.5</v>
      </c>
      <c r="V3016" s="82">
        <f t="shared" ca="1" si="444"/>
        <v>268396.67999999924</v>
      </c>
      <c r="W3016" s="50"/>
      <c r="X3016" s="50"/>
      <c r="Y3016" s="50"/>
      <c r="Z3016" s="50"/>
      <c r="AA3016" s="50"/>
      <c r="AG3016" s="50"/>
      <c r="AH3016" s="50"/>
      <c r="AI3016" s="50"/>
      <c r="AJ3016" s="50"/>
      <c r="AK3016" s="50"/>
      <c r="AL3016" s="50"/>
      <c r="AM3016" s="50"/>
      <c r="AN3016" s="50"/>
      <c r="AO3016" s="50"/>
      <c r="AP3016" s="138" t="str">
        <f>IF(NOT($AS3016=$AS3017),ROW(),"")</f>
        <v/>
      </c>
      <c r="AQ3016" s="20" t="str">
        <f>IF(NOT(AS3016=AS3017),AS3017,"")</f>
        <v/>
      </c>
      <c r="AR3016" s="20" t="str">
        <f>INDEX($AB$15:$AM$15,MATCH($AS3016,$AB$11:$AM$11,0))</f>
        <v>in</v>
      </c>
      <c r="AS3016" s="20" t="str">
        <f>LEFT(AT3016,4)</f>
        <v>2011</v>
      </c>
      <c r="AT3016" s="139" t="str">
        <f>LEFT(B3016,6)</f>
        <v>201110</v>
      </c>
    </row>
    <row r="3017" spans="2:46" x14ac:dyDescent="0.25">
      <c r="B3017" s="11">
        <f>'Market Data'!B3003</f>
        <v>20111011</v>
      </c>
      <c r="C3017" s="2">
        <f>'Market Data'!C3003</f>
        <v>6061</v>
      </c>
      <c r="D3017" s="2">
        <f>'Market Data'!D3003</f>
        <v>6076.5</v>
      </c>
      <c r="E3017" s="2">
        <f>'Market Data'!E3003</f>
        <v>5965.5</v>
      </c>
      <c r="F3017" s="12">
        <f>'Market Data'!F3003</f>
        <v>6044</v>
      </c>
      <c r="H3017" s="151">
        <f t="shared" si="445"/>
        <v>2999</v>
      </c>
      <c r="I3017" s="244">
        <f ca="1">IF($H3017&lt;($J$6+1),"",PFE(OFFSET($F3017,0,0,-$J$6)))</f>
        <v>-0.14579046564980719</v>
      </c>
      <c r="J3017" s="19"/>
      <c r="K3017" s="139" t="str">
        <f t="shared" ca="1" si="446"/>
        <v>Short</v>
      </c>
      <c r="L3017" s="243" t="e">
        <f t="shared" ca="1" si="441"/>
        <v>#N/A</v>
      </c>
      <c r="M3017" s="242" t="e">
        <f t="shared" ca="1" si="442"/>
        <v>#N/A</v>
      </c>
      <c r="N3017" s="20"/>
      <c r="O3017" s="74">
        <f t="shared" ca="1" si="447"/>
        <v>-1</v>
      </c>
      <c r="P3017" s="75">
        <f t="shared" ca="1" si="439"/>
        <v>0</v>
      </c>
      <c r="Q3017" s="76" t="str">
        <f t="shared" ca="1" si="443"/>
        <v/>
      </c>
      <c r="R3017" s="75"/>
      <c r="S3017" s="77">
        <f t="shared" ca="1" si="440"/>
        <v>-1</v>
      </c>
      <c r="T3017" s="78"/>
      <c r="U3017" s="81">
        <f t="shared" ca="1" si="448"/>
        <v>-297.5</v>
      </c>
      <c r="V3017" s="82">
        <f t="shared" ca="1" si="444"/>
        <v>268099.17999999924</v>
      </c>
      <c r="W3017" s="50"/>
      <c r="X3017" s="50"/>
      <c r="Y3017" s="50"/>
      <c r="Z3017" s="50"/>
      <c r="AA3017" s="50"/>
      <c r="AG3017" s="50"/>
      <c r="AH3017" s="50"/>
      <c r="AI3017" s="50"/>
      <c r="AJ3017" s="50"/>
      <c r="AK3017" s="50"/>
      <c r="AL3017" s="50"/>
      <c r="AM3017" s="50"/>
      <c r="AN3017" s="50"/>
      <c r="AO3017" s="50"/>
      <c r="AP3017" s="138" t="str">
        <f>IF(NOT($AS3017=$AS3018),ROW(),"")</f>
        <v/>
      </c>
      <c r="AQ3017" s="20" t="str">
        <f>IF(NOT(AS3017=AS3018),AS3018,"")</f>
        <v/>
      </c>
      <c r="AR3017" s="20" t="str">
        <f>INDEX($AB$15:$AM$15,MATCH($AS3017,$AB$11:$AM$11,0))</f>
        <v>in</v>
      </c>
      <c r="AS3017" s="20" t="str">
        <f>LEFT(AT3017,4)</f>
        <v>2011</v>
      </c>
      <c r="AT3017" s="139" t="str">
        <f>LEFT(B3017,6)</f>
        <v>201110</v>
      </c>
    </row>
    <row r="3018" spans="2:46" x14ac:dyDescent="0.25">
      <c r="B3018" s="11">
        <f>'Market Data'!B3004</f>
        <v>20111012</v>
      </c>
      <c r="C3018" s="2">
        <f>'Market Data'!C3004</f>
        <v>6028</v>
      </c>
      <c r="D3018" s="2">
        <f>'Market Data'!D3004</f>
        <v>6221</v>
      </c>
      <c r="E3018" s="2">
        <f>'Market Data'!E3004</f>
        <v>5989.5</v>
      </c>
      <c r="F3018" s="12">
        <f>'Market Data'!F3004</f>
        <v>6177</v>
      </c>
      <c r="H3018" s="151">
        <f t="shared" si="445"/>
        <v>3000</v>
      </c>
      <c r="I3018" s="244">
        <f ca="1">IF($H3018&lt;($J$6+1),"",PFE(OFFSET($F3018,0,0,-$J$6)))</f>
        <v>-0.1374742312348807</v>
      </c>
      <c r="J3018" s="19"/>
      <c r="K3018" s="139" t="str">
        <f t="shared" ca="1" si="446"/>
        <v>Short</v>
      </c>
      <c r="L3018" s="243" t="e">
        <f t="shared" ca="1" si="441"/>
        <v>#N/A</v>
      </c>
      <c r="M3018" s="242" t="e">
        <f t="shared" ca="1" si="442"/>
        <v>#N/A</v>
      </c>
      <c r="N3018" s="20"/>
      <c r="O3018" s="74">
        <f t="shared" ca="1" si="447"/>
        <v>-1</v>
      </c>
      <c r="P3018" s="75">
        <f t="shared" ca="1" si="439"/>
        <v>0</v>
      </c>
      <c r="Q3018" s="76" t="str">
        <f t="shared" ca="1" si="443"/>
        <v/>
      </c>
      <c r="R3018" s="75"/>
      <c r="S3018" s="77">
        <f t="shared" ca="1" si="440"/>
        <v>-1</v>
      </c>
      <c r="T3018" s="78"/>
      <c r="U3018" s="81">
        <f t="shared" ca="1" si="448"/>
        <v>-4655</v>
      </c>
      <c r="V3018" s="82">
        <f t="shared" ca="1" si="444"/>
        <v>263444.17999999924</v>
      </c>
      <c r="W3018" s="50"/>
      <c r="X3018" s="50"/>
      <c r="Y3018" s="50"/>
      <c r="Z3018" s="50"/>
      <c r="AA3018" s="50"/>
      <c r="AG3018" s="50"/>
      <c r="AH3018" s="50"/>
      <c r="AI3018" s="50"/>
      <c r="AJ3018" s="50"/>
      <c r="AK3018" s="50"/>
      <c r="AL3018" s="50"/>
      <c r="AM3018" s="50"/>
      <c r="AN3018" s="50"/>
      <c r="AO3018" s="50"/>
      <c r="AP3018" s="138" t="str">
        <f>IF(NOT($AS3018=$AS3019),ROW(),"")</f>
        <v/>
      </c>
      <c r="AQ3018" s="20" t="str">
        <f>IF(NOT(AS3018=AS3019),AS3019,"")</f>
        <v/>
      </c>
      <c r="AR3018" s="20" t="str">
        <f>INDEX($AB$15:$AM$15,MATCH($AS3018,$AB$11:$AM$11,0))</f>
        <v>in</v>
      </c>
      <c r="AS3018" s="20" t="str">
        <f>LEFT(AT3018,4)</f>
        <v>2011</v>
      </c>
      <c r="AT3018" s="139" t="str">
        <f>LEFT(B3018,6)</f>
        <v>201110</v>
      </c>
    </row>
    <row r="3019" spans="2:46" x14ac:dyDescent="0.25">
      <c r="B3019" s="11">
        <f>'Market Data'!B3005</f>
        <v>20111013</v>
      </c>
      <c r="C3019" s="2">
        <f>'Market Data'!C3005</f>
        <v>6162</v>
      </c>
      <c r="D3019" s="2">
        <f>'Market Data'!D3005</f>
        <v>6228.5</v>
      </c>
      <c r="E3019" s="2">
        <f>'Market Data'!E3005</f>
        <v>6067.5</v>
      </c>
      <c r="F3019" s="12">
        <f>'Market Data'!F3005</f>
        <v>6094</v>
      </c>
      <c r="H3019" s="151">
        <f t="shared" si="445"/>
        <v>3001</v>
      </c>
      <c r="I3019" s="244">
        <f ca="1">IF($H3019&lt;($J$6+1),"",PFE(OFFSET($F3019,0,0,-$J$6)))</f>
        <v>-0.14335091108760395</v>
      </c>
      <c r="J3019" s="19"/>
      <c r="K3019" s="139" t="str">
        <f t="shared" ca="1" si="446"/>
        <v>Short</v>
      </c>
      <c r="L3019" s="243" t="e">
        <f t="shared" ca="1" si="441"/>
        <v>#N/A</v>
      </c>
      <c r="M3019" s="242" t="e">
        <f t="shared" ca="1" si="442"/>
        <v>#N/A</v>
      </c>
      <c r="N3019" s="20"/>
      <c r="O3019" s="74">
        <f t="shared" ca="1" si="447"/>
        <v>-1</v>
      </c>
      <c r="P3019" s="75">
        <f t="shared" ca="1" si="439"/>
        <v>0</v>
      </c>
      <c r="Q3019" s="76" t="str">
        <f t="shared" ca="1" si="443"/>
        <v/>
      </c>
      <c r="R3019" s="75"/>
      <c r="S3019" s="77">
        <f t="shared" ca="1" si="440"/>
        <v>-1</v>
      </c>
      <c r="T3019" s="78"/>
      <c r="U3019" s="81">
        <f t="shared" ca="1" si="448"/>
        <v>2905</v>
      </c>
      <c r="V3019" s="82">
        <f t="shared" ca="1" si="444"/>
        <v>266349.17999999924</v>
      </c>
      <c r="W3019" s="50"/>
      <c r="X3019" s="50"/>
      <c r="Y3019" s="50"/>
      <c r="Z3019" s="50"/>
      <c r="AA3019" s="50"/>
      <c r="AG3019" s="50"/>
      <c r="AH3019" s="50"/>
      <c r="AI3019" s="50"/>
      <c r="AJ3019" s="50"/>
      <c r="AK3019" s="50"/>
      <c r="AL3019" s="50"/>
      <c r="AM3019" s="50"/>
      <c r="AN3019" s="50"/>
      <c r="AO3019" s="50"/>
      <c r="AP3019" s="138" t="str">
        <f>IF(NOT($AS3019=$AS3020),ROW(),"")</f>
        <v/>
      </c>
      <c r="AQ3019" s="20" t="str">
        <f>IF(NOT(AS3019=AS3020),AS3020,"")</f>
        <v/>
      </c>
      <c r="AR3019" s="20" t="str">
        <f>INDEX($AB$15:$AM$15,MATCH($AS3019,$AB$11:$AM$11,0))</f>
        <v>in</v>
      </c>
      <c r="AS3019" s="20" t="str">
        <f>LEFT(AT3019,4)</f>
        <v>2011</v>
      </c>
      <c r="AT3019" s="139" t="str">
        <f>LEFT(B3019,6)</f>
        <v>201110</v>
      </c>
    </row>
    <row r="3020" spans="2:46" x14ac:dyDescent="0.25">
      <c r="B3020" s="11">
        <f>'Market Data'!B3006</f>
        <v>20111014</v>
      </c>
      <c r="C3020" s="2">
        <f>'Market Data'!C3006</f>
        <v>6141.5</v>
      </c>
      <c r="D3020" s="2">
        <f>'Market Data'!D3006</f>
        <v>6230.5</v>
      </c>
      <c r="E3020" s="2">
        <f>'Market Data'!E3006</f>
        <v>6077.5</v>
      </c>
      <c r="F3020" s="12">
        <f>'Market Data'!F3006</f>
        <v>6148</v>
      </c>
      <c r="H3020" s="151">
        <f t="shared" si="445"/>
        <v>3002</v>
      </c>
      <c r="I3020" s="244">
        <f ca="1">IF($H3020&lt;($J$6+1),"",PFE(OFFSET($F3020,0,0,-$J$6)))</f>
        <v>-0.15256260812800534</v>
      </c>
      <c r="J3020" s="19"/>
      <c r="K3020" s="139" t="str">
        <f t="shared" ca="1" si="446"/>
        <v>Short</v>
      </c>
      <c r="L3020" s="243" t="e">
        <f t="shared" ca="1" si="441"/>
        <v>#N/A</v>
      </c>
      <c r="M3020" s="242" t="e">
        <f t="shared" ca="1" si="442"/>
        <v>#N/A</v>
      </c>
      <c r="N3020" s="20"/>
      <c r="O3020" s="74">
        <f t="shared" ca="1" si="447"/>
        <v>-1</v>
      </c>
      <c r="P3020" s="75">
        <f t="shared" ca="1" si="439"/>
        <v>0</v>
      </c>
      <c r="Q3020" s="76" t="str">
        <f t="shared" ca="1" si="443"/>
        <v/>
      </c>
      <c r="R3020" s="75"/>
      <c r="S3020" s="77">
        <f t="shared" ca="1" si="440"/>
        <v>-1</v>
      </c>
      <c r="T3020" s="78"/>
      <c r="U3020" s="81">
        <f t="shared" ca="1" si="448"/>
        <v>-1890</v>
      </c>
      <c r="V3020" s="82">
        <f t="shared" ca="1" si="444"/>
        <v>264459.17999999924</v>
      </c>
      <c r="W3020" s="50"/>
      <c r="X3020" s="50"/>
      <c r="Y3020" s="50"/>
      <c r="Z3020" s="50"/>
      <c r="AA3020" s="50"/>
      <c r="AG3020" s="50"/>
      <c r="AH3020" s="50"/>
      <c r="AI3020" s="50"/>
      <c r="AJ3020" s="50"/>
      <c r="AK3020" s="50"/>
      <c r="AL3020" s="50"/>
      <c r="AM3020" s="50"/>
      <c r="AN3020" s="50"/>
      <c r="AO3020" s="50"/>
      <c r="AP3020" s="138" t="str">
        <f>IF(NOT($AS3020=$AS3021),ROW(),"")</f>
        <v/>
      </c>
      <c r="AQ3020" s="20" t="str">
        <f>IF(NOT(AS3020=AS3021),AS3021,"")</f>
        <v/>
      </c>
      <c r="AR3020" s="20" t="str">
        <f>INDEX($AB$15:$AM$15,MATCH($AS3020,$AB$11:$AM$11,0))</f>
        <v>in</v>
      </c>
      <c r="AS3020" s="20" t="str">
        <f>LEFT(AT3020,4)</f>
        <v>2011</v>
      </c>
      <c r="AT3020" s="139" t="str">
        <f>LEFT(B3020,6)</f>
        <v>201110</v>
      </c>
    </row>
    <row r="3021" spans="2:46" x14ac:dyDescent="0.25">
      <c r="B3021" s="11">
        <f>'Market Data'!B3007</f>
        <v>20111017</v>
      </c>
      <c r="C3021" s="2">
        <f>'Market Data'!C3007</f>
        <v>6226</v>
      </c>
      <c r="D3021" s="2">
        <f>'Market Data'!D3007</f>
        <v>6273.5</v>
      </c>
      <c r="E3021" s="2">
        <f>'Market Data'!E3007</f>
        <v>6003.5</v>
      </c>
      <c r="F3021" s="12">
        <f>'Market Data'!F3007</f>
        <v>6051.5</v>
      </c>
      <c r="H3021" s="151">
        <f t="shared" si="445"/>
        <v>3003</v>
      </c>
      <c r="I3021" s="244">
        <f ca="1">IF($H3021&lt;($J$6+1),"",PFE(OFFSET($F3021,0,0,-$J$6)))</f>
        <v>-0.16251907012653952</v>
      </c>
      <c r="J3021" s="19"/>
      <c r="K3021" s="139" t="str">
        <f t="shared" ca="1" si="446"/>
        <v>Short</v>
      </c>
      <c r="L3021" s="243" t="e">
        <f t="shared" ca="1" si="441"/>
        <v>#N/A</v>
      </c>
      <c r="M3021" s="242" t="e">
        <f t="shared" ca="1" si="442"/>
        <v>#N/A</v>
      </c>
      <c r="N3021" s="20"/>
      <c r="O3021" s="74">
        <f t="shared" ca="1" si="447"/>
        <v>-1</v>
      </c>
      <c r="P3021" s="75">
        <f t="shared" ca="1" si="439"/>
        <v>0</v>
      </c>
      <c r="Q3021" s="76" t="str">
        <f t="shared" ca="1" si="443"/>
        <v/>
      </c>
      <c r="R3021" s="75"/>
      <c r="S3021" s="77">
        <f t="shared" ca="1" si="440"/>
        <v>-1</v>
      </c>
      <c r="T3021" s="78"/>
      <c r="U3021" s="81">
        <f t="shared" ca="1" si="448"/>
        <v>3377.5</v>
      </c>
      <c r="V3021" s="82">
        <f t="shared" ca="1" si="444"/>
        <v>267836.67999999924</v>
      </c>
      <c r="W3021" s="50"/>
      <c r="X3021" s="50"/>
      <c r="Y3021" s="50"/>
      <c r="Z3021" s="50"/>
      <c r="AA3021" s="50"/>
      <c r="AG3021" s="50"/>
      <c r="AH3021" s="50"/>
      <c r="AI3021" s="50"/>
      <c r="AJ3021" s="50"/>
      <c r="AK3021" s="50"/>
      <c r="AL3021" s="50"/>
      <c r="AM3021" s="50"/>
      <c r="AN3021" s="50"/>
      <c r="AO3021" s="50"/>
      <c r="AP3021" s="138" t="str">
        <f>IF(NOT($AS3021=$AS3022),ROW(),"")</f>
        <v/>
      </c>
      <c r="AQ3021" s="20" t="str">
        <f>IF(NOT(AS3021=AS3022),AS3022,"")</f>
        <v/>
      </c>
      <c r="AR3021" s="20" t="str">
        <f>INDEX($AB$15:$AM$15,MATCH($AS3021,$AB$11:$AM$11,0))</f>
        <v>in</v>
      </c>
      <c r="AS3021" s="20" t="str">
        <f>LEFT(AT3021,4)</f>
        <v>2011</v>
      </c>
      <c r="AT3021" s="139" t="str">
        <f>LEFT(B3021,6)</f>
        <v>201110</v>
      </c>
    </row>
    <row r="3022" spans="2:46" x14ac:dyDescent="0.25">
      <c r="B3022" s="11">
        <f>'Market Data'!B3008</f>
        <v>20111018</v>
      </c>
      <c r="C3022" s="2">
        <f>'Market Data'!C3008</f>
        <v>5994.5</v>
      </c>
      <c r="D3022" s="2">
        <f>'Market Data'!D3008</f>
        <v>6180.5</v>
      </c>
      <c r="E3022" s="2">
        <f>'Market Data'!E3008</f>
        <v>5938.5</v>
      </c>
      <c r="F3022" s="12">
        <f>'Market Data'!F3008</f>
        <v>6055.5</v>
      </c>
      <c r="H3022" s="151">
        <f t="shared" si="445"/>
        <v>3004</v>
      </c>
      <c r="I3022" s="244">
        <f ca="1">IF($H3022&lt;($J$6+1),"",PFE(OFFSET($F3022,0,0,-$J$6)))</f>
        <v>-0.14866675160312878</v>
      </c>
      <c r="J3022" s="19"/>
      <c r="K3022" s="139" t="str">
        <f t="shared" ca="1" si="446"/>
        <v>Short</v>
      </c>
      <c r="L3022" s="243" t="e">
        <f t="shared" ca="1" si="441"/>
        <v>#N/A</v>
      </c>
      <c r="M3022" s="242" t="e">
        <f t="shared" ca="1" si="442"/>
        <v>#N/A</v>
      </c>
      <c r="N3022" s="20"/>
      <c r="O3022" s="74">
        <f t="shared" ca="1" si="447"/>
        <v>-1</v>
      </c>
      <c r="P3022" s="75">
        <f t="shared" ca="1" si="439"/>
        <v>0</v>
      </c>
      <c r="Q3022" s="76" t="str">
        <f t="shared" ca="1" si="443"/>
        <v/>
      </c>
      <c r="R3022" s="75"/>
      <c r="S3022" s="77">
        <f t="shared" ca="1" si="440"/>
        <v>-1</v>
      </c>
      <c r="T3022" s="78"/>
      <c r="U3022" s="81">
        <f t="shared" ca="1" si="448"/>
        <v>-140</v>
      </c>
      <c r="V3022" s="82">
        <f t="shared" ca="1" si="444"/>
        <v>267696.67999999924</v>
      </c>
      <c r="W3022" s="50"/>
      <c r="X3022" s="50"/>
      <c r="Y3022" s="50"/>
      <c r="Z3022" s="50"/>
      <c r="AA3022" s="50"/>
      <c r="AG3022" s="50"/>
      <c r="AH3022" s="50"/>
      <c r="AI3022" s="50"/>
      <c r="AJ3022" s="50"/>
      <c r="AK3022" s="50"/>
      <c r="AL3022" s="50"/>
      <c r="AM3022" s="50"/>
      <c r="AN3022" s="50"/>
      <c r="AO3022" s="50"/>
      <c r="AP3022" s="138" t="str">
        <f>IF(NOT($AS3022=$AS3023),ROW(),"")</f>
        <v/>
      </c>
      <c r="AQ3022" s="20" t="str">
        <f>IF(NOT(AS3022=AS3023),AS3023,"")</f>
        <v/>
      </c>
      <c r="AR3022" s="20" t="str">
        <f>INDEX($AB$15:$AM$15,MATCH($AS3022,$AB$11:$AM$11,0))</f>
        <v>in</v>
      </c>
      <c r="AS3022" s="20" t="str">
        <f>LEFT(AT3022,4)</f>
        <v>2011</v>
      </c>
      <c r="AT3022" s="139" t="str">
        <f>LEFT(B3022,6)</f>
        <v>201110</v>
      </c>
    </row>
    <row r="3023" spans="2:46" x14ac:dyDescent="0.25">
      <c r="B3023" s="11">
        <f>'Market Data'!B3009</f>
        <v>20111019</v>
      </c>
      <c r="C3023" s="2">
        <f>'Market Data'!C3009</f>
        <v>6132.5</v>
      </c>
      <c r="D3023" s="2">
        <f>'Market Data'!D3009</f>
        <v>6171</v>
      </c>
      <c r="E3023" s="2">
        <f>'Market Data'!E3009</f>
        <v>6026.5</v>
      </c>
      <c r="F3023" s="12">
        <f>'Market Data'!F3009</f>
        <v>6101.5</v>
      </c>
      <c r="H3023" s="151">
        <f t="shared" si="445"/>
        <v>3005</v>
      </c>
      <c r="I3023" s="244">
        <f ca="1">IF($H3023&lt;($J$6+1),"",PFE(OFFSET($F3023,0,0,-$J$6)))</f>
        <v>-0.14087511929772323</v>
      </c>
      <c r="J3023" s="19"/>
      <c r="K3023" s="139" t="str">
        <f t="shared" ca="1" si="446"/>
        <v>Short</v>
      </c>
      <c r="L3023" s="243" t="e">
        <f t="shared" ca="1" si="441"/>
        <v>#N/A</v>
      </c>
      <c r="M3023" s="242" t="e">
        <f t="shared" ca="1" si="442"/>
        <v>#N/A</v>
      </c>
      <c r="N3023" s="20"/>
      <c r="O3023" s="74">
        <f t="shared" ca="1" si="447"/>
        <v>-1</v>
      </c>
      <c r="P3023" s="75">
        <f t="shared" ca="1" si="439"/>
        <v>0</v>
      </c>
      <c r="Q3023" s="76" t="str">
        <f t="shared" ca="1" si="443"/>
        <v/>
      </c>
      <c r="R3023" s="75"/>
      <c r="S3023" s="77">
        <f t="shared" ca="1" si="440"/>
        <v>-1</v>
      </c>
      <c r="T3023" s="78"/>
      <c r="U3023" s="81">
        <f t="shared" ca="1" si="448"/>
        <v>-1610</v>
      </c>
      <c r="V3023" s="82">
        <f t="shared" ca="1" si="444"/>
        <v>266086.67999999924</v>
      </c>
      <c r="W3023" s="50"/>
      <c r="X3023" s="50"/>
      <c r="Y3023" s="50"/>
      <c r="Z3023" s="50"/>
      <c r="AA3023" s="50"/>
      <c r="AG3023" s="50"/>
      <c r="AH3023" s="50"/>
      <c r="AI3023" s="50"/>
      <c r="AJ3023" s="50"/>
      <c r="AK3023" s="50"/>
      <c r="AL3023" s="50"/>
      <c r="AM3023" s="50"/>
      <c r="AN3023" s="50"/>
      <c r="AO3023" s="50"/>
      <c r="AP3023" s="138" t="str">
        <f>IF(NOT($AS3023=$AS3024),ROW(),"")</f>
        <v/>
      </c>
      <c r="AQ3023" s="20" t="str">
        <f>IF(NOT(AS3023=AS3024),AS3024,"")</f>
        <v/>
      </c>
      <c r="AR3023" s="20" t="str">
        <f>INDEX($AB$15:$AM$15,MATCH($AS3023,$AB$11:$AM$11,0))</f>
        <v>in</v>
      </c>
      <c r="AS3023" s="20" t="str">
        <f>LEFT(AT3023,4)</f>
        <v>2011</v>
      </c>
      <c r="AT3023" s="139" t="str">
        <f>LEFT(B3023,6)</f>
        <v>201110</v>
      </c>
    </row>
    <row r="3024" spans="2:46" x14ac:dyDescent="0.25">
      <c r="B3024" s="11">
        <f>'Market Data'!B3010</f>
        <v>20111020</v>
      </c>
      <c r="C3024" s="2">
        <f>'Market Data'!C3010</f>
        <v>6007.5</v>
      </c>
      <c r="D3024" s="2">
        <f>'Market Data'!D3010</f>
        <v>6107.5</v>
      </c>
      <c r="E3024" s="2">
        <f>'Market Data'!E3010</f>
        <v>5936.5</v>
      </c>
      <c r="F3024" s="12">
        <f>'Market Data'!F3010</f>
        <v>5964.5</v>
      </c>
      <c r="H3024" s="151">
        <f t="shared" si="445"/>
        <v>3006</v>
      </c>
      <c r="I3024" s="244">
        <f ca="1">IF($H3024&lt;($J$6+1),"",PFE(OFFSET($F3024,0,0,-$J$6)))</f>
        <v>-0.15197726629953312</v>
      </c>
      <c r="J3024" s="19"/>
      <c r="K3024" s="139" t="str">
        <f t="shared" ca="1" si="446"/>
        <v>Short</v>
      </c>
      <c r="L3024" s="243" t="e">
        <f t="shared" ca="1" si="441"/>
        <v>#N/A</v>
      </c>
      <c r="M3024" s="242" t="e">
        <f t="shared" ca="1" si="442"/>
        <v>#N/A</v>
      </c>
      <c r="N3024" s="20"/>
      <c r="O3024" s="74">
        <f t="shared" ca="1" si="447"/>
        <v>-1</v>
      </c>
      <c r="P3024" s="75">
        <f t="shared" ca="1" si="439"/>
        <v>0</v>
      </c>
      <c r="Q3024" s="76" t="str">
        <f t="shared" ca="1" si="443"/>
        <v/>
      </c>
      <c r="R3024" s="75"/>
      <c r="S3024" s="77">
        <f t="shared" ca="1" si="440"/>
        <v>-1</v>
      </c>
      <c r="T3024" s="78"/>
      <c r="U3024" s="81">
        <f t="shared" ca="1" si="448"/>
        <v>4795</v>
      </c>
      <c r="V3024" s="82">
        <f t="shared" ca="1" si="444"/>
        <v>270881.67999999924</v>
      </c>
      <c r="W3024" s="50"/>
      <c r="X3024" s="50"/>
      <c r="Y3024" s="50"/>
      <c r="Z3024" s="50"/>
      <c r="AA3024" s="50"/>
      <c r="AG3024" s="50"/>
      <c r="AH3024" s="50"/>
      <c r="AI3024" s="50"/>
      <c r="AJ3024" s="50"/>
      <c r="AK3024" s="50"/>
      <c r="AL3024" s="50"/>
      <c r="AM3024" s="50"/>
      <c r="AN3024" s="50"/>
      <c r="AO3024" s="50"/>
      <c r="AP3024" s="138" t="str">
        <f>IF(NOT($AS3024=$AS3025),ROW(),"")</f>
        <v/>
      </c>
      <c r="AQ3024" s="20" t="str">
        <f>IF(NOT(AS3024=AS3025),AS3025,"")</f>
        <v/>
      </c>
      <c r="AR3024" s="20" t="str">
        <f>INDEX($AB$15:$AM$15,MATCH($AS3024,$AB$11:$AM$11,0))</f>
        <v>in</v>
      </c>
      <c r="AS3024" s="20" t="str">
        <f>LEFT(AT3024,4)</f>
        <v>2011</v>
      </c>
      <c r="AT3024" s="139" t="str">
        <f>LEFT(B3024,6)</f>
        <v>201110</v>
      </c>
    </row>
    <row r="3025" spans="2:46" x14ac:dyDescent="0.25">
      <c r="B3025" s="11">
        <f>'Market Data'!B3011</f>
        <v>20111021</v>
      </c>
      <c r="C3025" s="2">
        <f>'Market Data'!C3011</f>
        <v>6010.5</v>
      </c>
      <c r="D3025" s="2">
        <f>'Market Data'!D3011</f>
        <v>6177.5</v>
      </c>
      <c r="E3025" s="2">
        <f>'Market Data'!E3011</f>
        <v>5958.5</v>
      </c>
      <c r="F3025" s="12">
        <f>'Market Data'!F3011</f>
        <v>6157</v>
      </c>
      <c r="H3025" s="151">
        <f t="shared" si="445"/>
        <v>3007</v>
      </c>
      <c r="I3025" s="244">
        <f ca="1">IF($H3025&lt;($J$6+1),"",PFE(OFFSET($F3025,0,0,-$J$6)))</f>
        <v>-0.13564845723278879</v>
      </c>
      <c r="J3025" s="19"/>
      <c r="K3025" s="139" t="str">
        <f t="shared" ca="1" si="446"/>
        <v>Short</v>
      </c>
      <c r="L3025" s="243" t="e">
        <f t="shared" ca="1" si="441"/>
        <v>#N/A</v>
      </c>
      <c r="M3025" s="242" t="e">
        <f t="shared" ca="1" si="442"/>
        <v>#N/A</v>
      </c>
      <c r="N3025" s="20"/>
      <c r="O3025" s="74">
        <f t="shared" ca="1" si="447"/>
        <v>-1</v>
      </c>
      <c r="P3025" s="75">
        <f t="shared" ref="P3025:P3088" ca="1" si="449">$O3025-S3025</f>
        <v>0</v>
      </c>
      <c r="Q3025" s="76" t="str">
        <f t="shared" ca="1" si="443"/>
        <v/>
      </c>
      <c r="R3025" s="75"/>
      <c r="S3025" s="77">
        <f t="shared" ca="1" si="440"/>
        <v>-1</v>
      </c>
      <c r="T3025" s="78"/>
      <c r="U3025" s="81">
        <f t="shared" ca="1" si="448"/>
        <v>-6737.5</v>
      </c>
      <c r="V3025" s="82">
        <f t="shared" ca="1" si="444"/>
        <v>264144.17999999924</v>
      </c>
      <c r="W3025" s="50"/>
      <c r="X3025" s="50"/>
      <c r="Y3025" s="50"/>
      <c r="Z3025" s="50"/>
      <c r="AA3025" s="50"/>
      <c r="AG3025" s="50"/>
      <c r="AH3025" s="50"/>
      <c r="AI3025" s="50"/>
      <c r="AJ3025" s="50"/>
      <c r="AK3025" s="50"/>
      <c r="AL3025" s="50"/>
      <c r="AM3025" s="50"/>
      <c r="AN3025" s="50"/>
      <c r="AO3025" s="50"/>
      <c r="AP3025" s="138" t="str">
        <f>IF(NOT($AS3025=$AS3026),ROW(),"")</f>
        <v/>
      </c>
      <c r="AQ3025" s="20" t="str">
        <f>IF(NOT(AS3025=AS3026),AS3026,"")</f>
        <v/>
      </c>
      <c r="AR3025" s="20" t="str">
        <f>INDEX($AB$15:$AM$15,MATCH($AS3025,$AB$11:$AM$11,0))</f>
        <v>in</v>
      </c>
      <c r="AS3025" s="20" t="str">
        <f>LEFT(AT3025,4)</f>
        <v>2011</v>
      </c>
      <c r="AT3025" s="139" t="str">
        <f>LEFT(B3025,6)</f>
        <v>201110</v>
      </c>
    </row>
    <row r="3026" spans="2:46" x14ac:dyDescent="0.25">
      <c r="B3026" s="11">
        <f>'Market Data'!B3012</f>
        <v>20111024</v>
      </c>
      <c r="C3026" s="2">
        <f>'Market Data'!C3012</f>
        <v>6220.5</v>
      </c>
      <c r="D3026" s="2">
        <f>'Market Data'!D3012</f>
        <v>6260.5</v>
      </c>
      <c r="E3026" s="2">
        <f>'Market Data'!E3012</f>
        <v>6126.5</v>
      </c>
      <c r="F3026" s="12">
        <f>'Market Data'!F3012</f>
        <v>6248.5</v>
      </c>
      <c r="H3026" s="151">
        <f t="shared" si="445"/>
        <v>3008</v>
      </c>
      <c r="I3026" s="244">
        <f ca="1">IF($H3026&lt;($J$6+1),"",PFE(OFFSET($F3026,0,0,-$J$6)))</f>
        <v>-0.14022078789204154</v>
      </c>
      <c r="J3026" s="19"/>
      <c r="K3026" s="139" t="str">
        <f t="shared" ca="1" si="446"/>
        <v>Short</v>
      </c>
      <c r="L3026" s="243" t="e">
        <f t="shared" ca="1" si="441"/>
        <v>#N/A</v>
      </c>
      <c r="M3026" s="242" t="e">
        <f t="shared" ca="1" si="442"/>
        <v>#N/A</v>
      </c>
      <c r="N3026" s="20"/>
      <c r="O3026" s="74">
        <f t="shared" ca="1" si="447"/>
        <v>-1</v>
      </c>
      <c r="P3026" s="75">
        <f t="shared" ca="1" si="449"/>
        <v>0</v>
      </c>
      <c r="Q3026" s="76" t="str">
        <f t="shared" ca="1" si="443"/>
        <v/>
      </c>
      <c r="R3026" s="75"/>
      <c r="S3026" s="77">
        <f t="shared" ref="S3026:S3089" ca="1" si="450">IF($Q3025="Fill",$O3025,$S3025)</f>
        <v>-1</v>
      </c>
      <c r="T3026" s="78"/>
      <c r="U3026" s="81">
        <f t="shared" ca="1" si="448"/>
        <v>-3202.5</v>
      </c>
      <c r="V3026" s="82">
        <f t="shared" ca="1" si="444"/>
        <v>260941.67999999924</v>
      </c>
      <c r="W3026" s="50"/>
      <c r="X3026" s="50"/>
      <c r="Y3026" s="50"/>
      <c r="Z3026" s="50"/>
      <c r="AA3026" s="50"/>
      <c r="AG3026" s="50"/>
      <c r="AH3026" s="50"/>
      <c r="AI3026" s="50"/>
      <c r="AJ3026" s="50"/>
      <c r="AK3026" s="50"/>
      <c r="AL3026" s="50"/>
      <c r="AM3026" s="50"/>
      <c r="AN3026" s="50"/>
      <c r="AO3026" s="50"/>
      <c r="AP3026" s="138" t="str">
        <f>IF(NOT($AS3026=$AS3027),ROW(),"")</f>
        <v/>
      </c>
      <c r="AQ3026" s="20" t="str">
        <f>IF(NOT(AS3026=AS3027),AS3027,"")</f>
        <v/>
      </c>
      <c r="AR3026" s="20" t="str">
        <f>INDEX($AB$15:$AM$15,MATCH($AS3026,$AB$11:$AM$11,0))</f>
        <v>in</v>
      </c>
      <c r="AS3026" s="20" t="str">
        <f>LEFT(AT3026,4)</f>
        <v>2011</v>
      </c>
      <c r="AT3026" s="139" t="str">
        <f>LEFT(B3026,6)</f>
        <v>201110</v>
      </c>
    </row>
    <row r="3027" spans="2:46" x14ac:dyDescent="0.25">
      <c r="B3027" s="11">
        <f>'Market Data'!B3013</f>
        <v>20111025</v>
      </c>
      <c r="C3027" s="2">
        <f>'Market Data'!C3013</f>
        <v>6201.5</v>
      </c>
      <c r="D3027" s="2">
        <f>'Market Data'!D3013</f>
        <v>6351.5</v>
      </c>
      <c r="E3027" s="2">
        <f>'Market Data'!E3013</f>
        <v>6148.5</v>
      </c>
      <c r="F3027" s="12">
        <f>'Market Data'!F3013</f>
        <v>6233.5</v>
      </c>
      <c r="H3027" s="151">
        <f t="shared" si="445"/>
        <v>3009</v>
      </c>
      <c r="I3027" s="244">
        <f ca="1">IF($H3027&lt;($J$6+1),"",PFE(OFFSET($F3027,0,0,-$J$6)))</f>
        <v>-0.15038303060973401</v>
      </c>
      <c r="J3027" s="19"/>
      <c r="K3027" s="139" t="str">
        <f t="shared" ca="1" si="446"/>
        <v>Short</v>
      </c>
      <c r="L3027" s="243" t="e">
        <f t="shared" ref="L3027:L3090" ca="1" si="451">IF(AND($K3027="Long",$K3026&lt;&gt;"Long"),$F3027,NA())</f>
        <v>#N/A</v>
      </c>
      <c r="M3027" s="242" t="e">
        <f t="shared" ref="M3027:M3090" ca="1" si="452">IF(AND($K3027="Short",$K3026&lt;&gt;"Short"),$F3027,NA())</f>
        <v>#N/A</v>
      </c>
      <c r="N3027" s="20"/>
      <c r="O3027" s="74">
        <f t="shared" ca="1" si="447"/>
        <v>-1</v>
      </c>
      <c r="P3027" s="75">
        <f t="shared" ca="1" si="449"/>
        <v>0</v>
      </c>
      <c r="Q3027" s="76" t="str">
        <f t="shared" ref="Q3027:Q3090" ca="1" si="453">IF(NOT($P3027=0),"Fill","")</f>
        <v/>
      </c>
      <c r="R3027" s="75"/>
      <c r="S3027" s="77">
        <f t="shared" ca="1" si="450"/>
        <v>-1</v>
      </c>
      <c r="T3027" s="78"/>
      <c r="U3027" s="81">
        <f t="shared" ca="1" si="448"/>
        <v>525</v>
      </c>
      <c r="V3027" s="82">
        <f t="shared" ref="V3027:V3090" ca="1" si="454">V3026+U3027</f>
        <v>261466.67999999924</v>
      </c>
      <c r="W3027" s="50"/>
      <c r="X3027" s="50"/>
      <c r="Y3027" s="50"/>
      <c r="Z3027" s="50"/>
      <c r="AA3027" s="50"/>
      <c r="AG3027" s="50"/>
      <c r="AH3027" s="50"/>
      <c r="AI3027" s="50"/>
      <c r="AJ3027" s="50"/>
      <c r="AK3027" s="50"/>
      <c r="AL3027" s="50"/>
      <c r="AM3027" s="50"/>
      <c r="AN3027" s="50"/>
      <c r="AO3027" s="50"/>
      <c r="AP3027" s="138" t="str">
        <f>IF(NOT($AS3027=$AS3028),ROW(),"")</f>
        <v/>
      </c>
      <c r="AQ3027" s="20" t="str">
        <f>IF(NOT(AS3027=AS3028),AS3028,"")</f>
        <v/>
      </c>
      <c r="AR3027" s="20" t="str">
        <f>INDEX($AB$15:$AM$15,MATCH($AS3027,$AB$11:$AM$11,0))</f>
        <v>in</v>
      </c>
      <c r="AS3027" s="20" t="str">
        <f>LEFT(AT3027,4)</f>
        <v>2011</v>
      </c>
      <c r="AT3027" s="139" t="str">
        <f>LEFT(B3027,6)</f>
        <v>201110</v>
      </c>
    </row>
    <row r="3028" spans="2:46" x14ac:dyDescent="0.25">
      <c r="B3028" s="11">
        <f>'Market Data'!B3014</f>
        <v>20111026</v>
      </c>
      <c r="C3028" s="2">
        <f>'Market Data'!C3014</f>
        <v>6222.5</v>
      </c>
      <c r="D3028" s="2">
        <f>'Market Data'!D3014</f>
        <v>6337.5</v>
      </c>
      <c r="E3028" s="2">
        <f>'Market Data'!E3014</f>
        <v>6140.5</v>
      </c>
      <c r="F3028" s="12">
        <f>'Market Data'!F3014</f>
        <v>6199</v>
      </c>
      <c r="H3028" s="151">
        <f t="shared" ref="H3028:H3091" si="455">ROW()-ROW(H$18)</f>
        <v>3010</v>
      </c>
      <c r="I3028" s="244">
        <f ca="1">IF($H3028&lt;($J$6+1),"",PFE(OFFSET($F3028,0,0,-$J$6)))</f>
        <v>-0.159199250543274</v>
      </c>
      <c r="J3028" s="19"/>
      <c r="K3028" s="139" t="str">
        <f t="shared" ref="K3028:K3091" ca="1" si="456">IF($I3028="","",IF($I3028&gt;$J$4,"Long",IF($I3028&lt;$J$5,"Short","")))</f>
        <v>Short</v>
      </c>
      <c r="L3028" s="243" t="e">
        <f t="shared" ca="1" si="451"/>
        <v>#N/A</v>
      </c>
      <c r="M3028" s="242" t="e">
        <f t="shared" ca="1" si="452"/>
        <v>#N/A</v>
      </c>
      <c r="N3028" s="20"/>
      <c r="O3028" s="74">
        <f t="shared" ref="O3028:O3091" ca="1" si="457">IF($K3028="Short",-1,IF($K3028="Long",1,0))</f>
        <v>-1</v>
      </c>
      <c r="P3028" s="75">
        <f t="shared" ca="1" si="449"/>
        <v>0</v>
      </c>
      <c r="Q3028" s="76" t="str">
        <f t="shared" ca="1" si="453"/>
        <v/>
      </c>
      <c r="R3028" s="75"/>
      <c r="S3028" s="77">
        <f t="shared" ca="1" si="450"/>
        <v>-1</v>
      </c>
      <c r="T3028" s="78"/>
      <c r="U3028" s="81">
        <f t="shared" ca="1" si="448"/>
        <v>1207.5</v>
      </c>
      <c r="V3028" s="82">
        <f t="shared" ca="1" si="454"/>
        <v>262674.17999999924</v>
      </c>
      <c r="W3028" s="50"/>
      <c r="X3028" s="50"/>
      <c r="Y3028" s="50"/>
      <c r="Z3028" s="50"/>
      <c r="AA3028" s="50"/>
      <c r="AG3028" s="50"/>
      <c r="AH3028" s="50"/>
      <c r="AI3028" s="50"/>
      <c r="AJ3028" s="50"/>
      <c r="AK3028" s="50"/>
      <c r="AL3028" s="50"/>
      <c r="AM3028" s="50"/>
      <c r="AN3028" s="50"/>
      <c r="AO3028" s="50"/>
      <c r="AP3028" s="138" t="str">
        <f>IF(NOT($AS3028=$AS3029),ROW(),"")</f>
        <v/>
      </c>
      <c r="AQ3028" s="20" t="str">
        <f>IF(NOT(AS3028=AS3029),AS3029,"")</f>
        <v/>
      </c>
      <c r="AR3028" s="20" t="str">
        <f>INDEX($AB$15:$AM$15,MATCH($AS3028,$AB$11:$AM$11,0))</f>
        <v>in</v>
      </c>
      <c r="AS3028" s="20" t="str">
        <f>LEFT(AT3028,4)</f>
        <v>2011</v>
      </c>
      <c r="AT3028" s="139" t="str">
        <f>LEFT(B3028,6)</f>
        <v>201110</v>
      </c>
    </row>
    <row r="3029" spans="2:46" x14ac:dyDescent="0.25">
      <c r="B3029" s="11">
        <f>'Market Data'!B3015</f>
        <v>20111027</v>
      </c>
      <c r="C3029" s="2">
        <f>'Market Data'!C3015</f>
        <v>6382.5</v>
      </c>
      <c r="D3029" s="2">
        <f>'Market Data'!D3015</f>
        <v>6624.5</v>
      </c>
      <c r="E3029" s="2">
        <f>'Market Data'!E3015</f>
        <v>6360</v>
      </c>
      <c r="F3029" s="12">
        <f>'Market Data'!F3015</f>
        <v>6513.5</v>
      </c>
      <c r="H3029" s="151">
        <f t="shared" si="455"/>
        <v>3011</v>
      </c>
      <c r="I3029" s="244">
        <f ca="1">IF($H3029&lt;($J$6+1),"",PFE(OFFSET($F3029,0,0,-$J$6)))</f>
        <v>-0.12344408313950495</v>
      </c>
      <c r="J3029" s="19"/>
      <c r="K3029" s="139" t="str">
        <f t="shared" ca="1" si="456"/>
        <v>Short</v>
      </c>
      <c r="L3029" s="243" t="e">
        <f t="shared" ca="1" si="451"/>
        <v>#N/A</v>
      </c>
      <c r="M3029" s="242" t="e">
        <f t="shared" ca="1" si="452"/>
        <v>#N/A</v>
      </c>
      <c r="N3029" s="20"/>
      <c r="O3029" s="74">
        <f t="shared" ca="1" si="457"/>
        <v>-1</v>
      </c>
      <c r="P3029" s="75">
        <f t="shared" ca="1" si="449"/>
        <v>0</v>
      </c>
      <c r="Q3029" s="76" t="str">
        <f t="shared" ca="1" si="453"/>
        <v/>
      </c>
      <c r="R3029" s="75"/>
      <c r="S3029" s="77">
        <f t="shared" ca="1" si="450"/>
        <v>-1</v>
      </c>
      <c r="T3029" s="78"/>
      <c r="U3029" s="81">
        <f t="shared" ca="1" si="448"/>
        <v>-11007.5</v>
      </c>
      <c r="V3029" s="82">
        <f t="shared" ca="1" si="454"/>
        <v>251666.67999999924</v>
      </c>
      <c r="W3029" s="50"/>
      <c r="X3029" s="50"/>
      <c r="Y3029" s="50"/>
      <c r="Z3029" s="50"/>
      <c r="AA3029" s="50"/>
      <c r="AG3029" s="50"/>
      <c r="AH3029" s="50"/>
      <c r="AI3029" s="50"/>
      <c r="AJ3029" s="50"/>
      <c r="AK3029" s="50"/>
      <c r="AL3029" s="50"/>
      <c r="AM3029" s="50"/>
      <c r="AN3029" s="50"/>
      <c r="AO3029" s="50"/>
      <c r="AP3029" s="138" t="str">
        <f>IF(NOT($AS3029=$AS3030),ROW(),"")</f>
        <v/>
      </c>
      <c r="AQ3029" s="20" t="str">
        <f>IF(NOT(AS3029=AS3030),AS3030,"")</f>
        <v/>
      </c>
      <c r="AR3029" s="20" t="str">
        <f>INDEX($AB$15:$AM$15,MATCH($AS3029,$AB$11:$AM$11,0))</f>
        <v>in</v>
      </c>
      <c r="AS3029" s="20" t="str">
        <f>LEFT(AT3029,4)</f>
        <v>2011</v>
      </c>
      <c r="AT3029" s="139" t="str">
        <f>LEFT(B3029,6)</f>
        <v>201110</v>
      </c>
    </row>
    <row r="3030" spans="2:46" x14ac:dyDescent="0.25">
      <c r="B3030" s="11">
        <f>'Market Data'!B3016</f>
        <v>20111028</v>
      </c>
      <c r="C3030" s="2">
        <f>'Market Data'!C3016</f>
        <v>6584.5</v>
      </c>
      <c r="D3030" s="2">
        <f>'Market Data'!D3016</f>
        <v>6622.5</v>
      </c>
      <c r="E3030" s="2">
        <f>'Market Data'!E3016</f>
        <v>6496</v>
      </c>
      <c r="F3030" s="12">
        <f>'Market Data'!F3016</f>
        <v>6534</v>
      </c>
      <c r="H3030" s="151">
        <f t="shared" si="455"/>
        <v>3012</v>
      </c>
      <c r="I3030" s="244">
        <f ca="1">IF($H3030&lt;($J$6+1),"",PFE(OFFSET($F3030,0,0,-$J$6)))</f>
        <v>-0.12193555934426219</v>
      </c>
      <c r="J3030" s="19"/>
      <c r="K3030" s="139" t="str">
        <f t="shared" ca="1" si="456"/>
        <v>Short</v>
      </c>
      <c r="L3030" s="243" t="e">
        <f t="shared" ca="1" si="451"/>
        <v>#N/A</v>
      </c>
      <c r="M3030" s="242" t="e">
        <f t="shared" ca="1" si="452"/>
        <v>#N/A</v>
      </c>
      <c r="N3030" s="20"/>
      <c r="O3030" s="74">
        <f t="shared" ca="1" si="457"/>
        <v>-1</v>
      </c>
      <c r="P3030" s="75">
        <f t="shared" ca="1" si="449"/>
        <v>0</v>
      </c>
      <c r="Q3030" s="76" t="str">
        <f t="shared" ca="1" si="453"/>
        <v/>
      </c>
      <c r="R3030" s="75"/>
      <c r="S3030" s="77">
        <f t="shared" ca="1" si="450"/>
        <v>-1</v>
      </c>
      <c r="T3030" s="78"/>
      <c r="U3030" s="81">
        <f t="shared" ref="U3030:U3093" ca="1" si="458">IF(OR($S3029&amp;$O3029="01",$S3029&amp;$O3029="0-1"),(($F3030-$C3030)*$V$4*$O3029)-(ABS($P3029)*$V$5),IF(OR($S3029&amp;$O3029="10",$S3029&amp;$O3029="-10"),(($C3030-$F3029)*$V$4*$S3029)-(ABS($P3029)*$V$5),IF(OR($S3029&amp;$O3029="1-1",$S3029&amp;$O3029="-11"),(($C3030-$F3029)*$V$4*$S3029)-(ABS($P3029)*$V$5)+(($F3030-$C3030)*$V$4*$S3030),IF(OR($S3029&amp;$O3029="11",$S3029&amp;$O3029="-1-1"),(($F3030-$F3029)*$V$4*$S3030),0))))</f>
        <v>-717.5</v>
      </c>
      <c r="V3030" s="82">
        <f t="shared" ca="1" si="454"/>
        <v>250949.17999999924</v>
      </c>
      <c r="W3030" s="50"/>
      <c r="X3030" s="50"/>
      <c r="Y3030" s="50"/>
      <c r="Z3030" s="50"/>
      <c r="AA3030" s="50"/>
      <c r="AG3030" s="50"/>
      <c r="AH3030" s="50"/>
      <c r="AI3030" s="50"/>
      <c r="AJ3030" s="50"/>
      <c r="AK3030" s="50"/>
      <c r="AL3030" s="50"/>
      <c r="AM3030" s="50"/>
      <c r="AN3030" s="50"/>
      <c r="AO3030" s="50"/>
      <c r="AP3030" s="138" t="str">
        <f>IF(NOT($AS3030=$AS3031),ROW(),"")</f>
        <v/>
      </c>
      <c r="AQ3030" s="20" t="str">
        <f>IF(NOT(AS3030=AS3031),AS3031,"")</f>
        <v/>
      </c>
      <c r="AR3030" s="20" t="str">
        <f>INDEX($AB$15:$AM$15,MATCH($AS3030,$AB$11:$AM$11,0))</f>
        <v>in</v>
      </c>
      <c r="AS3030" s="20" t="str">
        <f>LEFT(AT3030,4)</f>
        <v>2011</v>
      </c>
      <c r="AT3030" s="139" t="str">
        <f>LEFT(B3030,6)</f>
        <v>201110</v>
      </c>
    </row>
    <row r="3031" spans="2:46" x14ac:dyDescent="0.25">
      <c r="B3031" s="11">
        <f>'Market Data'!B3017</f>
        <v>20111031</v>
      </c>
      <c r="C3031" s="2">
        <f>'Market Data'!C3017</f>
        <v>6482.5</v>
      </c>
      <c r="D3031" s="2">
        <f>'Market Data'!D3017</f>
        <v>6497</v>
      </c>
      <c r="E3031" s="2">
        <f>'Market Data'!E3017</f>
        <v>6280.5</v>
      </c>
      <c r="F3031" s="12">
        <f>'Market Data'!F3017</f>
        <v>6354.5</v>
      </c>
      <c r="H3031" s="151">
        <f t="shared" si="455"/>
        <v>3013</v>
      </c>
      <c r="I3031" s="244">
        <f ca="1">IF($H3031&lt;($J$6+1),"",PFE(OFFSET($F3031,0,0,-$J$6)))</f>
        <v>-0.13668090100018326</v>
      </c>
      <c r="J3031" s="19"/>
      <c r="K3031" s="139" t="str">
        <f t="shared" ca="1" si="456"/>
        <v>Short</v>
      </c>
      <c r="L3031" s="243" t="e">
        <f t="shared" ca="1" si="451"/>
        <v>#N/A</v>
      </c>
      <c r="M3031" s="242" t="e">
        <f t="shared" ca="1" si="452"/>
        <v>#N/A</v>
      </c>
      <c r="N3031" s="20"/>
      <c r="O3031" s="74">
        <f t="shared" ca="1" si="457"/>
        <v>-1</v>
      </c>
      <c r="P3031" s="75">
        <f t="shared" ca="1" si="449"/>
        <v>0</v>
      </c>
      <c r="Q3031" s="76" t="str">
        <f t="shared" ca="1" si="453"/>
        <v/>
      </c>
      <c r="R3031" s="75"/>
      <c r="S3031" s="77">
        <f t="shared" ca="1" si="450"/>
        <v>-1</v>
      </c>
      <c r="T3031" s="78"/>
      <c r="U3031" s="81">
        <f t="shared" ca="1" si="458"/>
        <v>6282.5</v>
      </c>
      <c r="V3031" s="82">
        <f t="shared" ca="1" si="454"/>
        <v>257231.67999999924</v>
      </c>
      <c r="W3031" s="50"/>
      <c r="X3031" s="50"/>
      <c r="Y3031" s="50"/>
      <c r="Z3031" s="50"/>
      <c r="AA3031" s="50"/>
      <c r="AG3031" s="50"/>
      <c r="AH3031" s="50"/>
      <c r="AI3031" s="50"/>
      <c r="AJ3031" s="50"/>
      <c r="AK3031" s="50"/>
      <c r="AL3031" s="50"/>
      <c r="AM3031" s="50"/>
      <c r="AN3031" s="50"/>
      <c r="AO3031" s="50"/>
      <c r="AP3031" s="138" t="str">
        <f>IF(NOT($AS3031=$AS3032),ROW(),"")</f>
        <v/>
      </c>
      <c r="AQ3031" s="20" t="str">
        <f>IF(NOT(AS3031=AS3032),AS3032,"")</f>
        <v/>
      </c>
      <c r="AR3031" s="20" t="str">
        <f>INDEX($AB$15:$AM$15,MATCH($AS3031,$AB$11:$AM$11,0))</f>
        <v>in</v>
      </c>
      <c r="AS3031" s="20" t="str">
        <f>LEFT(AT3031,4)</f>
        <v>2011</v>
      </c>
      <c r="AT3031" s="139" t="str">
        <f>LEFT(B3031,6)</f>
        <v>201110</v>
      </c>
    </row>
    <row r="3032" spans="2:46" x14ac:dyDescent="0.25">
      <c r="B3032" s="11">
        <f>'Market Data'!B3018</f>
        <v>20111101</v>
      </c>
      <c r="C3032" s="2">
        <f>'Market Data'!C3018</f>
        <v>6227.5</v>
      </c>
      <c r="D3032" s="2">
        <f>'Market Data'!D3018</f>
        <v>6227.5</v>
      </c>
      <c r="E3032" s="2">
        <f>'Market Data'!E3018</f>
        <v>5950</v>
      </c>
      <c r="F3032" s="12">
        <f>'Market Data'!F3018</f>
        <v>6023</v>
      </c>
      <c r="H3032" s="151">
        <f t="shared" si="455"/>
        <v>3014</v>
      </c>
      <c r="I3032" s="244">
        <f ca="1">IF($H3032&lt;($J$6+1),"",PFE(OFFSET($F3032,0,0,-$J$6)))</f>
        <v>-0.17159189477960013</v>
      </c>
      <c r="J3032" s="19"/>
      <c r="K3032" s="139" t="str">
        <f t="shared" ca="1" si="456"/>
        <v>Short</v>
      </c>
      <c r="L3032" s="243" t="e">
        <f t="shared" ca="1" si="451"/>
        <v>#N/A</v>
      </c>
      <c r="M3032" s="242" t="e">
        <f t="shared" ca="1" si="452"/>
        <v>#N/A</v>
      </c>
      <c r="N3032" s="20"/>
      <c r="O3032" s="74">
        <f t="shared" ca="1" si="457"/>
        <v>-1</v>
      </c>
      <c r="P3032" s="75">
        <f t="shared" ca="1" si="449"/>
        <v>0</v>
      </c>
      <c r="Q3032" s="76" t="str">
        <f t="shared" ca="1" si="453"/>
        <v/>
      </c>
      <c r="R3032" s="75"/>
      <c r="S3032" s="77">
        <f t="shared" ca="1" si="450"/>
        <v>-1</v>
      </c>
      <c r="T3032" s="78"/>
      <c r="U3032" s="81">
        <f t="shared" ca="1" si="458"/>
        <v>11602.5</v>
      </c>
      <c r="V3032" s="82">
        <f t="shared" ca="1" si="454"/>
        <v>268834.17999999924</v>
      </c>
      <c r="W3032" s="50"/>
      <c r="X3032" s="50"/>
      <c r="Y3032" s="50"/>
      <c r="Z3032" s="50"/>
      <c r="AA3032" s="50"/>
      <c r="AG3032" s="50"/>
      <c r="AH3032" s="50"/>
      <c r="AI3032" s="50"/>
      <c r="AJ3032" s="50"/>
      <c r="AK3032" s="50"/>
      <c r="AL3032" s="50"/>
      <c r="AM3032" s="50"/>
      <c r="AN3032" s="50"/>
      <c r="AO3032" s="50"/>
      <c r="AP3032" s="138" t="str">
        <f>IF(NOT($AS3032=$AS3033),ROW(),"")</f>
        <v/>
      </c>
      <c r="AQ3032" s="20" t="str">
        <f>IF(NOT(AS3032=AS3033),AS3033,"")</f>
        <v/>
      </c>
      <c r="AR3032" s="20" t="str">
        <f>INDEX($AB$15:$AM$15,MATCH($AS3032,$AB$11:$AM$11,0))</f>
        <v>in</v>
      </c>
      <c r="AS3032" s="20" t="str">
        <f>LEFT(AT3032,4)</f>
        <v>2011</v>
      </c>
      <c r="AT3032" s="139" t="str">
        <f>LEFT(B3032,6)</f>
        <v>201111</v>
      </c>
    </row>
    <row r="3033" spans="2:46" x14ac:dyDescent="0.25">
      <c r="B3033" s="11">
        <f>'Market Data'!B3019</f>
        <v>20111102</v>
      </c>
      <c r="C3033" s="2">
        <f>'Market Data'!C3019</f>
        <v>6123.5</v>
      </c>
      <c r="D3033" s="2">
        <f>'Market Data'!D3019</f>
        <v>6181.5</v>
      </c>
      <c r="E3033" s="2">
        <f>'Market Data'!E3019</f>
        <v>5998.5</v>
      </c>
      <c r="F3033" s="12">
        <f>'Market Data'!F3019</f>
        <v>6158</v>
      </c>
      <c r="H3033" s="151">
        <f t="shared" si="455"/>
        <v>3015</v>
      </c>
      <c r="I3033" s="244">
        <f ca="1">IF($H3033&lt;($J$6+1),"",PFE(OFFSET($F3033,0,0,-$J$6)))</f>
        <v>-0.1494601550378577</v>
      </c>
      <c r="J3033" s="19"/>
      <c r="K3033" s="139" t="str">
        <f t="shared" ca="1" si="456"/>
        <v>Short</v>
      </c>
      <c r="L3033" s="243" t="e">
        <f t="shared" ca="1" si="451"/>
        <v>#N/A</v>
      </c>
      <c r="M3033" s="242" t="e">
        <f t="shared" ca="1" si="452"/>
        <v>#N/A</v>
      </c>
      <c r="N3033" s="20"/>
      <c r="O3033" s="74">
        <f t="shared" ca="1" si="457"/>
        <v>-1</v>
      </c>
      <c r="P3033" s="75">
        <f t="shared" ca="1" si="449"/>
        <v>0</v>
      </c>
      <c r="Q3033" s="76" t="str">
        <f t="shared" ca="1" si="453"/>
        <v/>
      </c>
      <c r="R3033" s="75"/>
      <c r="S3033" s="77">
        <f t="shared" ca="1" si="450"/>
        <v>-1</v>
      </c>
      <c r="T3033" s="78"/>
      <c r="U3033" s="81">
        <f t="shared" ca="1" si="458"/>
        <v>-4725</v>
      </c>
      <c r="V3033" s="82">
        <f t="shared" ca="1" si="454"/>
        <v>264109.17999999924</v>
      </c>
      <c r="W3033" s="50"/>
      <c r="X3033" s="50"/>
      <c r="Y3033" s="50"/>
      <c r="Z3033" s="50"/>
      <c r="AA3033" s="50"/>
      <c r="AG3033" s="50"/>
      <c r="AH3033" s="50"/>
      <c r="AI3033" s="50"/>
      <c r="AJ3033" s="50"/>
      <c r="AK3033" s="50"/>
      <c r="AL3033" s="50"/>
      <c r="AM3033" s="50"/>
      <c r="AN3033" s="50"/>
      <c r="AO3033" s="50"/>
      <c r="AP3033" s="138" t="str">
        <f>IF(NOT($AS3033=$AS3034),ROW(),"")</f>
        <v/>
      </c>
      <c r="AQ3033" s="20" t="str">
        <f>IF(NOT(AS3033=AS3034),AS3034,"")</f>
        <v/>
      </c>
      <c r="AR3033" s="20" t="str">
        <f>INDEX($AB$15:$AM$15,MATCH($AS3033,$AB$11:$AM$11,0))</f>
        <v>in</v>
      </c>
      <c r="AS3033" s="20" t="str">
        <f>LEFT(AT3033,4)</f>
        <v>2011</v>
      </c>
      <c r="AT3033" s="139" t="str">
        <f>LEFT(B3033,6)</f>
        <v>201111</v>
      </c>
    </row>
    <row r="3034" spans="2:46" x14ac:dyDescent="0.25">
      <c r="B3034" s="11">
        <f>'Market Data'!B3020</f>
        <v>20111103</v>
      </c>
      <c r="C3034" s="2">
        <f>'Market Data'!C3020</f>
        <v>5992.5</v>
      </c>
      <c r="D3034" s="2">
        <f>'Market Data'!D3020</f>
        <v>6384.5</v>
      </c>
      <c r="E3034" s="2">
        <f>'Market Data'!E3020</f>
        <v>5977</v>
      </c>
      <c r="F3034" s="12">
        <f>'Market Data'!F3020</f>
        <v>6340.5</v>
      </c>
      <c r="H3034" s="151">
        <f t="shared" si="455"/>
        <v>3016</v>
      </c>
      <c r="I3034" s="244">
        <f ca="1">IF($H3034&lt;($J$6+1),"",PFE(OFFSET($F3034,0,0,-$J$6)))</f>
        <v>-0.11320870984853333</v>
      </c>
      <c r="J3034" s="19"/>
      <c r="K3034" s="139" t="str">
        <f t="shared" ca="1" si="456"/>
        <v>Short</v>
      </c>
      <c r="L3034" s="243" t="e">
        <f t="shared" ca="1" si="451"/>
        <v>#N/A</v>
      </c>
      <c r="M3034" s="242" t="e">
        <f t="shared" ca="1" si="452"/>
        <v>#N/A</v>
      </c>
      <c r="N3034" s="20"/>
      <c r="O3034" s="74">
        <f t="shared" ca="1" si="457"/>
        <v>-1</v>
      </c>
      <c r="P3034" s="75">
        <f t="shared" ca="1" si="449"/>
        <v>0</v>
      </c>
      <c r="Q3034" s="76" t="str">
        <f t="shared" ca="1" si="453"/>
        <v/>
      </c>
      <c r="R3034" s="75"/>
      <c r="S3034" s="77">
        <f t="shared" ca="1" si="450"/>
        <v>-1</v>
      </c>
      <c r="T3034" s="78"/>
      <c r="U3034" s="81">
        <f t="shared" ca="1" si="458"/>
        <v>-6387.5</v>
      </c>
      <c r="V3034" s="82">
        <f t="shared" ca="1" si="454"/>
        <v>257721.67999999924</v>
      </c>
      <c r="W3034" s="50"/>
      <c r="X3034" s="50"/>
      <c r="Y3034" s="50"/>
      <c r="Z3034" s="50"/>
      <c r="AA3034" s="50"/>
      <c r="AG3034" s="50"/>
      <c r="AH3034" s="50"/>
      <c r="AI3034" s="50"/>
      <c r="AJ3034" s="50"/>
      <c r="AK3034" s="50"/>
      <c r="AL3034" s="50"/>
      <c r="AM3034" s="50"/>
      <c r="AN3034" s="50"/>
      <c r="AO3034" s="50"/>
      <c r="AP3034" s="138" t="str">
        <f>IF(NOT($AS3034=$AS3035),ROW(),"")</f>
        <v/>
      </c>
      <c r="AQ3034" s="20" t="str">
        <f>IF(NOT(AS3034=AS3035),AS3035,"")</f>
        <v/>
      </c>
      <c r="AR3034" s="20" t="str">
        <f>INDEX($AB$15:$AM$15,MATCH($AS3034,$AB$11:$AM$11,0))</f>
        <v>in</v>
      </c>
      <c r="AS3034" s="20" t="str">
        <f>LEFT(AT3034,4)</f>
        <v>2011</v>
      </c>
      <c r="AT3034" s="139" t="str">
        <f>LEFT(B3034,6)</f>
        <v>201111</v>
      </c>
    </row>
    <row r="3035" spans="2:46" x14ac:dyDescent="0.25">
      <c r="B3035" s="11">
        <f>'Market Data'!B3021</f>
        <v>20111104</v>
      </c>
      <c r="C3035" s="2">
        <f>'Market Data'!C3021</f>
        <v>6362.5</v>
      </c>
      <c r="D3035" s="2">
        <f>'Market Data'!D3021</f>
        <v>6376.5</v>
      </c>
      <c r="E3035" s="2">
        <f>'Market Data'!E3021</f>
        <v>6114.5</v>
      </c>
      <c r="F3035" s="12">
        <f>'Market Data'!F3021</f>
        <v>6169</v>
      </c>
      <c r="H3035" s="151">
        <f t="shared" si="455"/>
        <v>3017</v>
      </c>
      <c r="I3035" s="244">
        <f ca="1">IF($H3035&lt;($J$6+1),"",PFE(OFFSET($F3035,0,0,-$J$6)))</f>
        <v>-0.12315469916375835</v>
      </c>
      <c r="J3035" s="19"/>
      <c r="K3035" s="139" t="str">
        <f t="shared" ca="1" si="456"/>
        <v>Short</v>
      </c>
      <c r="L3035" s="243" t="e">
        <f t="shared" ca="1" si="451"/>
        <v>#N/A</v>
      </c>
      <c r="M3035" s="242" t="e">
        <f t="shared" ca="1" si="452"/>
        <v>#N/A</v>
      </c>
      <c r="N3035" s="20"/>
      <c r="O3035" s="74">
        <f t="shared" ca="1" si="457"/>
        <v>-1</v>
      </c>
      <c r="P3035" s="75">
        <f t="shared" ca="1" si="449"/>
        <v>0</v>
      </c>
      <c r="Q3035" s="76" t="str">
        <f t="shared" ca="1" si="453"/>
        <v/>
      </c>
      <c r="R3035" s="75"/>
      <c r="S3035" s="77">
        <f t="shared" ca="1" si="450"/>
        <v>-1</v>
      </c>
      <c r="T3035" s="78"/>
      <c r="U3035" s="81">
        <f t="shared" ca="1" si="458"/>
        <v>6002.5</v>
      </c>
      <c r="V3035" s="82">
        <f t="shared" ca="1" si="454"/>
        <v>263724.17999999924</v>
      </c>
      <c r="W3035" s="50"/>
      <c r="X3035" s="50"/>
      <c r="Y3035" s="50"/>
      <c r="Z3035" s="50"/>
      <c r="AA3035" s="50"/>
      <c r="AG3035" s="50"/>
      <c r="AH3035" s="50"/>
      <c r="AI3035" s="50"/>
      <c r="AJ3035" s="50"/>
      <c r="AK3035" s="50"/>
      <c r="AL3035" s="50"/>
      <c r="AM3035" s="50"/>
      <c r="AN3035" s="50"/>
      <c r="AO3035" s="50"/>
      <c r="AP3035" s="138" t="str">
        <f>IF(NOT($AS3035=$AS3036),ROW(),"")</f>
        <v/>
      </c>
      <c r="AQ3035" s="20" t="str">
        <f>IF(NOT(AS3035=AS3036),AS3036,"")</f>
        <v/>
      </c>
      <c r="AR3035" s="20" t="str">
        <f>INDEX($AB$15:$AM$15,MATCH($AS3035,$AB$11:$AM$11,0))</f>
        <v>in</v>
      </c>
      <c r="AS3035" s="20" t="str">
        <f>LEFT(AT3035,4)</f>
        <v>2011</v>
      </c>
      <c r="AT3035" s="139" t="str">
        <f>LEFT(B3035,6)</f>
        <v>201111</v>
      </c>
    </row>
    <row r="3036" spans="2:46" x14ac:dyDescent="0.25">
      <c r="B3036" s="11">
        <f>'Market Data'!B3022</f>
        <v>20111107</v>
      </c>
      <c r="C3036" s="2">
        <f>'Market Data'!C3022</f>
        <v>6186</v>
      </c>
      <c r="D3036" s="2">
        <f>'Market Data'!D3022</f>
        <v>6217</v>
      </c>
      <c r="E3036" s="2">
        <f>'Market Data'!E3022</f>
        <v>6020</v>
      </c>
      <c r="F3036" s="12">
        <f>'Market Data'!F3022</f>
        <v>6111</v>
      </c>
      <c r="H3036" s="151">
        <f t="shared" si="455"/>
        <v>3018</v>
      </c>
      <c r="I3036" s="244">
        <f ca="1">IF($H3036&lt;($J$6+1),"",PFE(OFFSET($F3036,0,0,-$J$6)))</f>
        <v>-0.1389612520170074</v>
      </c>
      <c r="J3036" s="19"/>
      <c r="K3036" s="139" t="str">
        <f t="shared" ca="1" si="456"/>
        <v>Short</v>
      </c>
      <c r="L3036" s="243" t="e">
        <f t="shared" ca="1" si="451"/>
        <v>#N/A</v>
      </c>
      <c r="M3036" s="242" t="e">
        <f t="shared" ca="1" si="452"/>
        <v>#N/A</v>
      </c>
      <c r="N3036" s="20"/>
      <c r="O3036" s="74">
        <f t="shared" ca="1" si="457"/>
        <v>-1</v>
      </c>
      <c r="P3036" s="75">
        <f t="shared" ca="1" si="449"/>
        <v>0</v>
      </c>
      <c r="Q3036" s="76" t="str">
        <f t="shared" ca="1" si="453"/>
        <v/>
      </c>
      <c r="R3036" s="75"/>
      <c r="S3036" s="77">
        <f t="shared" ca="1" si="450"/>
        <v>-1</v>
      </c>
      <c r="T3036" s="78"/>
      <c r="U3036" s="81">
        <f t="shared" ca="1" si="458"/>
        <v>2030</v>
      </c>
      <c r="V3036" s="82">
        <f t="shared" ca="1" si="454"/>
        <v>265754.17999999924</v>
      </c>
      <c r="W3036" s="50"/>
      <c r="X3036" s="50"/>
      <c r="Y3036" s="50"/>
      <c r="Z3036" s="50"/>
      <c r="AA3036" s="50"/>
      <c r="AG3036" s="50"/>
      <c r="AH3036" s="50"/>
      <c r="AI3036" s="50"/>
      <c r="AJ3036" s="50"/>
      <c r="AK3036" s="50"/>
      <c r="AL3036" s="50"/>
      <c r="AM3036" s="50"/>
      <c r="AN3036" s="50"/>
      <c r="AO3036" s="50"/>
      <c r="AP3036" s="138" t="str">
        <f>IF(NOT($AS3036=$AS3037),ROW(),"")</f>
        <v/>
      </c>
      <c r="AQ3036" s="20" t="str">
        <f>IF(NOT(AS3036=AS3037),AS3037,"")</f>
        <v/>
      </c>
      <c r="AR3036" s="20" t="str">
        <f>INDEX($AB$15:$AM$15,MATCH($AS3036,$AB$11:$AM$11,0))</f>
        <v>in</v>
      </c>
      <c r="AS3036" s="20" t="str">
        <f>LEFT(AT3036,4)</f>
        <v>2011</v>
      </c>
      <c r="AT3036" s="139" t="str">
        <f>LEFT(B3036,6)</f>
        <v>201111</v>
      </c>
    </row>
    <row r="3037" spans="2:46" x14ac:dyDescent="0.25">
      <c r="B3037" s="11">
        <f>'Market Data'!B3023</f>
        <v>20111108</v>
      </c>
      <c r="C3037" s="2">
        <f>'Market Data'!C3023</f>
        <v>6137.5</v>
      </c>
      <c r="D3037" s="2">
        <f>'Market Data'!D3023</f>
        <v>6276</v>
      </c>
      <c r="E3037" s="2">
        <f>'Market Data'!E3023</f>
        <v>6120</v>
      </c>
      <c r="F3037" s="12">
        <f>'Market Data'!F3023</f>
        <v>6157</v>
      </c>
      <c r="H3037" s="151">
        <f t="shared" si="455"/>
        <v>3019</v>
      </c>
      <c r="I3037" s="244">
        <f ca="1">IF($H3037&lt;($J$6+1),"",PFE(OFFSET($F3037,0,0,-$J$6)))</f>
        <v>-0.12975279644550072</v>
      </c>
      <c r="J3037" s="19"/>
      <c r="K3037" s="139" t="str">
        <f t="shared" ca="1" si="456"/>
        <v>Short</v>
      </c>
      <c r="L3037" s="243" t="e">
        <f t="shared" ca="1" si="451"/>
        <v>#N/A</v>
      </c>
      <c r="M3037" s="242" t="e">
        <f t="shared" ca="1" si="452"/>
        <v>#N/A</v>
      </c>
      <c r="N3037" s="20"/>
      <c r="O3037" s="74">
        <f t="shared" ca="1" si="457"/>
        <v>-1</v>
      </c>
      <c r="P3037" s="75">
        <f t="shared" ca="1" si="449"/>
        <v>0</v>
      </c>
      <c r="Q3037" s="76" t="str">
        <f t="shared" ca="1" si="453"/>
        <v/>
      </c>
      <c r="R3037" s="75"/>
      <c r="S3037" s="77">
        <f t="shared" ca="1" si="450"/>
        <v>-1</v>
      </c>
      <c r="T3037" s="78"/>
      <c r="U3037" s="81">
        <f t="shared" ca="1" si="458"/>
        <v>-1610</v>
      </c>
      <c r="V3037" s="82">
        <f t="shared" ca="1" si="454"/>
        <v>264144.17999999924</v>
      </c>
      <c r="W3037" s="50"/>
      <c r="X3037" s="50"/>
      <c r="Y3037" s="50"/>
      <c r="Z3037" s="50"/>
      <c r="AA3037" s="50"/>
      <c r="AG3037" s="50"/>
      <c r="AH3037" s="50"/>
      <c r="AI3037" s="50"/>
      <c r="AJ3037" s="50"/>
      <c r="AK3037" s="50"/>
      <c r="AL3037" s="50"/>
      <c r="AM3037" s="50"/>
      <c r="AN3037" s="50"/>
      <c r="AO3037" s="50"/>
      <c r="AP3037" s="138" t="str">
        <f>IF(NOT($AS3037=$AS3038),ROW(),"")</f>
        <v/>
      </c>
      <c r="AQ3037" s="20" t="str">
        <f>IF(NOT(AS3037=AS3038),AS3038,"")</f>
        <v/>
      </c>
      <c r="AR3037" s="20" t="str">
        <f>INDEX($AB$15:$AM$15,MATCH($AS3037,$AB$11:$AM$11,0))</f>
        <v>in</v>
      </c>
      <c r="AS3037" s="20" t="str">
        <f>LEFT(AT3037,4)</f>
        <v>2011</v>
      </c>
      <c r="AT3037" s="139" t="str">
        <f>LEFT(B3037,6)</f>
        <v>201111</v>
      </c>
    </row>
    <row r="3038" spans="2:46" x14ac:dyDescent="0.25">
      <c r="B3038" s="11">
        <f>'Market Data'!B3024</f>
        <v>20111109</v>
      </c>
      <c r="C3038" s="2">
        <f>'Market Data'!C3024</f>
        <v>6276.5</v>
      </c>
      <c r="D3038" s="2">
        <f>'Market Data'!D3024</f>
        <v>6284.5</v>
      </c>
      <c r="E3038" s="2">
        <f>'Market Data'!E3024</f>
        <v>5915.5</v>
      </c>
      <c r="F3038" s="12">
        <f>'Market Data'!F3024</f>
        <v>6021</v>
      </c>
      <c r="H3038" s="151">
        <f t="shared" si="455"/>
        <v>3020</v>
      </c>
      <c r="I3038" s="244">
        <f ca="1">IF($H3038&lt;($J$6+1),"",PFE(OFFSET($F3038,0,0,-$J$6)))</f>
        <v>-0.14223039248880778</v>
      </c>
      <c r="J3038" s="19"/>
      <c r="K3038" s="139" t="str">
        <f t="shared" ca="1" si="456"/>
        <v>Short</v>
      </c>
      <c r="L3038" s="243" t="e">
        <f t="shared" ca="1" si="451"/>
        <v>#N/A</v>
      </c>
      <c r="M3038" s="242" t="e">
        <f t="shared" ca="1" si="452"/>
        <v>#N/A</v>
      </c>
      <c r="N3038" s="20"/>
      <c r="O3038" s="74">
        <f t="shared" ca="1" si="457"/>
        <v>-1</v>
      </c>
      <c r="P3038" s="75">
        <f t="shared" ca="1" si="449"/>
        <v>0</v>
      </c>
      <c r="Q3038" s="76" t="str">
        <f t="shared" ca="1" si="453"/>
        <v/>
      </c>
      <c r="R3038" s="75"/>
      <c r="S3038" s="77">
        <f t="shared" ca="1" si="450"/>
        <v>-1</v>
      </c>
      <c r="T3038" s="78"/>
      <c r="U3038" s="81">
        <f t="shared" ca="1" si="458"/>
        <v>4760</v>
      </c>
      <c r="V3038" s="82">
        <f t="shared" ca="1" si="454"/>
        <v>268904.17999999924</v>
      </c>
      <c r="W3038" s="50"/>
      <c r="X3038" s="50"/>
      <c r="Y3038" s="50"/>
      <c r="Z3038" s="50"/>
      <c r="AA3038" s="50"/>
      <c r="AG3038" s="50"/>
      <c r="AH3038" s="50"/>
      <c r="AI3038" s="50"/>
      <c r="AJ3038" s="50"/>
      <c r="AK3038" s="50"/>
      <c r="AL3038" s="50"/>
      <c r="AM3038" s="50"/>
      <c r="AN3038" s="50"/>
      <c r="AO3038" s="50"/>
      <c r="AP3038" s="138" t="str">
        <f>IF(NOT($AS3038=$AS3039),ROW(),"")</f>
        <v/>
      </c>
      <c r="AQ3038" s="20" t="str">
        <f>IF(NOT(AS3038=AS3039),AS3039,"")</f>
        <v/>
      </c>
      <c r="AR3038" s="20" t="str">
        <f>INDEX($AB$15:$AM$15,MATCH($AS3038,$AB$11:$AM$11,0))</f>
        <v>in</v>
      </c>
      <c r="AS3038" s="20" t="str">
        <f>LEFT(AT3038,4)</f>
        <v>2011</v>
      </c>
      <c r="AT3038" s="139" t="str">
        <f>LEFT(B3038,6)</f>
        <v>201111</v>
      </c>
    </row>
    <row r="3039" spans="2:46" x14ac:dyDescent="0.25">
      <c r="B3039" s="11">
        <f>'Market Data'!B3025</f>
        <v>20111110</v>
      </c>
      <c r="C3039" s="2">
        <f>'Market Data'!C3025</f>
        <v>5877.5</v>
      </c>
      <c r="D3039" s="2">
        <f>'Market Data'!D3025</f>
        <v>6122</v>
      </c>
      <c r="E3039" s="2">
        <f>'Market Data'!E3025</f>
        <v>5848.5</v>
      </c>
      <c r="F3039" s="12">
        <f>'Market Data'!F3025</f>
        <v>6053.5</v>
      </c>
      <c r="H3039" s="151">
        <f t="shared" si="455"/>
        <v>3021</v>
      </c>
      <c r="I3039" s="244">
        <f ca="1">IF($H3039&lt;($J$6+1),"",PFE(OFFSET($F3039,0,0,-$J$6)))</f>
        <v>-0.12932360184546063</v>
      </c>
      <c r="J3039" s="19"/>
      <c r="K3039" s="139" t="str">
        <f t="shared" ca="1" si="456"/>
        <v>Short</v>
      </c>
      <c r="L3039" s="243" t="e">
        <f t="shared" ca="1" si="451"/>
        <v>#N/A</v>
      </c>
      <c r="M3039" s="242" t="e">
        <f t="shared" ca="1" si="452"/>
        <v>#N/A</v>
      </c>
      <c r="N3039" s="20"/>
      <c r="O3039" s="74">
        <f t="shared" ca="1" si="457"/>
        <v>-1</v>
      </c>
      <c r="P3039" s="75">
        <f t="shared" ca="1" si="449"/>
        <v>0</v>
      </c>
      <c r="Q3039" s="76" t="str">
        <f t="shared" ca="1" si="453"/>
        <v/>
      </c>
      <c r="R3039" s="75"/>
      <c r="S3039" s="77">
        <f t="shared" ca="1" si="450"/>
        <v>-1</v>
      </c>
      <c r="T3039" s="78"/>
      <c r="U3039" s="81">
        <f t="shared" ca="1" si="458"/>
        <v>-1137.5</v>
      </c>
      <c r="V3039" s="82">
        <f t="shared" ca="1" si="454"/>
        <v>267766.67999999924</v>
      </c>
      <c r="W3039" s="50"/>
      <c r="X3039" s="50"/>
      <c r="Y3039" s="50"/>
      <c r="Z3039" s="50"/>
      <c r="AA3039" s="50"/>
      <c r="AG3039" s="50"/>
      <c r="AH3039" s="50"/>
      <c r="AI3039" s="50"/>
      <c r="AJ3039" s="50"/>
      <c r="AK3039" s="50"/>
      <c r="AL3039" s="50"/>
      <c r="AM3039" s="50"/>
      <c r="AN3039" s="50"/>
      <c r="AO3039" s="50"/>
      <c r="AP3039" s="138" t="str">
        <f>IF(NOT($AS3039=$AS3040),ROW(),"")</f>
        <v/>
      </c>
      <c r="AQ3039" s="20" t="str">
        <f>IF(NOT(AS3039=AS3040),AS3040,"")</f>
        <v/>
      </c>
      <c r="AR3039" s="20" t="str">
        <f>INDEX($AB$15:$AM$15,MATCH($AS3039,$AB$11:$AM$11,0))</f>
        <v>in</v>
      </c>
      <c r="AS3039" s="20" t="str">
        <f>LEFT(AT3039,4)</f>
        <v>2011</v>
      </c>
      <c r="AT3039" s="139" t="str">
        <f>LEFT(B3039,6)</f>
        <v>201111</v>
      </c>
    </row>
    <row r="3040" spans="2:46" x14ac:dyDescent="0.25">
      <c r="B3040" s="11">
        <f>'Market Data'!B3026</f>
        <v>20111111</v>
      </c>
      <c r="C3040" s="2">
        <f>'Market Data'!C3026</f>
        <v>6104</v>
      </c>
      <c r="D3040" s="2">
        <f>'Market Data'!D3026</f>
        <v>6253</v>
      </c>
      <c r="E3040" s="2">
        <f>'Market Data'!E3026</f>
        <v>6039</v>
      </c>
      <c r="F3040" s="12">
        <f>'Market Data'!F3026</f>
        <v>6231</v>
      </c>
      <c r="H3040" s="151">
        <f t="shared" si="455"/>
        <v>3022</v>
      </c>
      <c r="I3040" s="244">
        <f ca="1">IF($H3040&lt;($J$6+1),"",PFE(OFFSET($F3040,0,0,-$J$6)))</f>
        <v>-0.11664759904379825</v>
      </c>
      <c r="J3040" s="19"/>
      <c r="K3040" s="139" t="str">
        <f t="shared" ca="1" si="456"/>
        <v>Short</v>
      </c>
      <c r="L3040" s="243" t="e">
        <f t="shared" ca="1" si="451"/>
        <v>#N/A</v>
      </c>
      <c r="M3040" s="242" t="e">
        <f t="shared" ca="1" si="452"/>
        <v>#N/A</v>
      </c>
      <c r="N3040" s="20"/>
      <c r="O3040" s="74">
        <f t="shared" ca="1" si="457"/>
        <v>-1</v>
      </c>
      <c r="P3040" s="75">
        <f t="shared" ca="1" si="449"/>
        <v>0</v>
      </c>
      <c r="Q3040" s="76" t="str">
        <f t="shared" ca="1" si="453"/>
        <v/>
      </c>
      <c r="R3040" s="75"/>
      <c r="S3040" s="77">
        <f t="shared" ca="1" si="450"/>
        <v>-1</v>
      </c>
      <c r="T3040" s="78"/>
      <c r="U3040" s="81">
        <f t="shared" ca="1" si="458"/>
        <v>-6212.5</v>
      </c>
      <c r="V3040" s="82">
        <f t="shared" ca="1" si="454"/>
        <v>261554.17999999924</v>
      </c>
      <c r="W3040" s="50"/>
      <c r="X3040" s="50"/>
      <c r="Y3040" s="50"/>
      <c r="Z3040" s="50"/>
      <c r="AA3040" s="50"/>
      <c r="AG3040" s="50"/>
      <c r="AH3040" s="50"/>
      <c r="AI3040" s="50"/>
      <c r="AJ3040" s="50"/>
      <c r="AK3040" s="50"/>
      <c r="AL3040" s="50"/>
      <c r="AM3040" s="50"/>
      <c r="AN3040" s="50"/>
      <c r="AO3040" s="50"/>
      <c r="AP3040" s="138" t="str">
        <f>IF(NOT($AS3040=$AS3041),ROW(),"")</f>
        <v/>
      </c>
      <c r="AQ3040" s="20" t="str">
        <f>IF(NOT(AS3040=AS3041),AS3041,"")</f>
        <v/>
      </c>
      <c r="AR3040" s="20" t="str">
        <f>INDEX($AB$15:$AM$15,MATCH($AS3040,$AB$11:$AM$11,0))</f>
        <v>in</v>
      </c>
      <c r="AS3040" s="20" t="str">
        <f>LEFT(AT3040,4)</f>
        <v>2011</v>
      </c>
      <c r="AT3040" s="139" t="str">
        <f>LEFT(B3040,6)</f>
        <v>201111</v>
      </c>
    </row>
    <row r="3041" spans="2:46" x14ac:dyDescent="0.25">
      <c r="B3041" s="11">
        <f>'Market Data'!B3027</f>
        <v>20111114</v>
      </c>
      <c r="C3041" s="2">
        <f>'Market Data'!C3027</f>
        <v>6271.5</v>
      </c>
      <c r="D3041" s="2">
        <f>'Market Data'!D3027</f>
        <v>6317.5</v>
      </c>
      <c r="E3041" s="2">
        <f>'Market Data'!E3027</f>
        <v>6107</v>
      </c>
      <c r="F3041" s="12">
        <f>'Market Data'!F3027</f>
        <v>6183.5</v>
      </c>
      <c r="H3041" s="151">
        <f t="shared" si="455"/>
        <v>3023</v>
      </c>
      <c r="I3041" s="244">
        <f ca="1">IF($H3041&lt;($J$6+1),"",PFE(OFFSET($F3041,0,0,-$J$6)))</f>
        <v>-0.12395996847697369</v>
      </c>
      <c r="J3041" s="19"/>
      <c r="K3041" s="139" t="str">
        <f t="shared" ca="1" si="456"/>
        <v>Short</v>
      </c>
      <c r="L3041" s="243" t="e">
        <f t="shared" ca="1" si="451"/>
        <v>#N/A</v>
      </c>
      <c r="M3041" s="242" t="e">
        <f t="shared" ca="1" si="452"/>
        <v>#N/A</v>
      </c>
      <c r="N3041" s="20"/>
      <c r="O3041" s="74">
        <f t="shared" ca="1" si="457"/>
        <v>-1</v>
      </c>
      <c r="P3041" s="75">
        <f t="shared" ca="1" si="449"/>
        <v>0</v>
      </c>
      <c r="Q3041" s="76" t="str">
        <f t="shared" ca="1" si="453"/>
        <v/>
      </c>
      <c r="R3041" s="75"/>
      <c r="S3041" s="77">
        <f t="shared" ca="1" si="450"/>
        <v>-1</v>
      </c>
      <c r="T3041" s="78"/>
      <c r="U3041" s="81">
        <f t="shared" ca="1" si="458"/>
        <v>1662.5</v>
      </c>
      <c r="V3041" s="82">
        <f t="shared" ca="1" si="454"/>
        <v>263216.67999999924</v>
      </c>
      <c r="W3041" s="50"/>
      <c r="X3041" s="50"/>
      <c r="Y3041" s="50"/>
      <c r="Z3041" s="50"/>
      <c r="AA3041" s="50"/>
      <c r="AG3041" s="50"/>
      <c r="AH3041" s="50"/>
      <c r="AI3041" s="50"/>
      <c r="AJ3041" s="50"/>
      <c r="AK3041" s="50"/>
      <c r="AL3041" s="50"/>
      <c r="AM3041" s="50"/>
      <c r="AN3041" s="50"/>
      <c r="AO3041" s="50"/>
      <c r="AP3041" s="138" t="str">
        <f>IF(NOT($AS3041=$AS3042),ROW(),"")</f>
        <v/>
      </c>
      <c r="AQ3041" s="20" t="str">
        <f>IF(NOT(AS3041=AS3042),AS3042,"")</f>
        <v/>
      </c>
      <c r="AR3041" s="20" t="str">
        <f>INDEX($AB$15:$AM$15,MATCH($AS3041,$AB$11:$AM$11,0))</f>
        <v>in</v>
      </c>
      <c r="AS3041" s="20" t="str">
        <f>LEFT(AT3041,4)</f>
        <v>2011</v>
      </c>
      <c r="AT3041" s="139" t="str">
        <f>LEFT(B3041,6)</f>
        <v>201111</v>
      </c>
    </row>
    <row r="3042" spans="2:46" x14ac:dyDescent="0.25">
      <c r="B3042" s="11">
        <f>'Market Data'!B3028</f>
        <v>20111115</v>
      </c>
      <c r="C3042" s="2">
        <f>'Market Data'!C3028</f>
        <v>6110.5</v>
      </c>
      <c r="D3042" s="2">
        <f>'Market Data'!D3028</f>
        <v>6200.5</v>
      </c>
      <c r="E3042" s="2">
        <f>'Market Data'!E3028</f>
        <v>6000</v>
      </c>
      <c r="F3042" s="12">
        <f>'Market Data'!F3028</f>
        <v>6132</v>
      </c>
      <c r="H3042" s="151">
        <f t="shared" si="455"/>
        <v>3024</v>
      </c>
      <c r="I3042" s="244">
        <f ca="1">IF($H3042&lt;($J$6+1),"",PFE(OFFSET($F3042,0,0,-$J$6)))</f>
        <v>-0.13682131196707928</v>
      </c>
      <c r="J3042" s="19"/>
      <c r="K3042" s="139" t="str">
        <f t="shared" ca="1" si="456"/>
        <v>Short</v>
      </c>
      <c r="L3042" s="243" t="e">
        <f t="shared" ca="1" si="451"/>
        <v>#N/A</v>
      </c>
      <c r="M3042" s="242" t="e">
        <f t="shared" ca="1" si="452"/>
        <v>#N/A</v>
      </c>
      <c r="N3042" s="20"/>
      <c r="O3042" s="74">
        <f t="shared" ca="1" si="457"/>
        <v>-1</v>
      </c>
      <c r="P3042" s="75">
        <f t="shared" ca="1" si="449"/>
        <v>0</v>
      </c>
      <c r="Q3042" s="76" t="str">
        <f t="shared" ca="1" si="453"/>
        <v/>
      </c>
      <c r="R3042" s="75"/>
      <c r="S3042" s="77">
        <f t="shared" ca="1" si="450"/>
        <v>-1</v>
      </c>
      <c r="T3042" s="78"/>
      <c r="U3042" s="81">
        <f t="shared" ca="1" si="458"/>
        <v>1802.5</v>
      </c>
      <c r="V3042" s="82">
        <f t="shared" ca="1" si="454"/>
        <v>265019.17999999924</v>
      </c>
      <c r="W3042" s="50"/>
      <c r="X3042" s="50"/>
      <c r="Y3042" s="50"/>
      <c r="Z3042" s="50"/>
      <c r="AA3042" s="50"/>
      <c r="AG3042" s="50"/>
      <c r="AH3042" s="50"/>
      <c r="AI3042" s="50"/>
      <c r="AJ3042" s="50"/>
      <c r="AK3042" s="50"/>
      <c r="AL3042" s="50"/>
      <c r="AM3042" s="50"/>
      <c r="AN3042" s="50"/>
      <c r="AO3042" s="50"/>
      <c r="AP3042" s="138" t="str">
        <f>IF(NOT($AS3042=$AS3043),ROW(),"")</f>
        <v/>
      </c>
      <c r="AQ3042" s="20" t="str">
        <f>IF(NOT(AS3042=AS3043),AS3043,"")</f>
        <v/>
      </c>
      <c r="AR3042" s="20" t="str">
        <f>INDEX($AB$15:$AM$15,MATCH($AS3042,$AB$11:$AM$11,0))</f>
        <v>in</v>
      </c>
      <c r="AS3042" s="20" t="str">
        <f>LEFT(AT3042,4)</f>
        <v>2011</v>
      </c>
      <c r="AT3042" s="139" t="str">
        <f>LEFT(B3042,6)</f>
        <v>201111</v>
      </c>
    </row>
    <row r="3043" spans="2:46" x14ac:dyDescent="0.25">
      <c r="B3043" s="11">
        <f>'Market Data'!B3029</f>
        <v>20111116</v>
      </c>
      <c r="C3043" s="2">
        <f>'Market Data'!C3029</f>
        <v>6031.5</v>
      </c>
      <c r="D3043" s="2">
        <f>'Market Data'!D3029</f>
        <v>6218.5</v>
      </c>
      <c r="E3043" s="2">
        <f>'Market Data'!E3029</f>
        <v>6017.5</v>
      </c>
      <c r="F3043" s="12">
        <f>'Market Data'!F3029</f>
        <v>6108</v>
      </c>
      <c r="H3043" s="151">
        <f t="shared" si="455"/>
        <v>3025</v>
      </c>
      <c r="I3043" s="244">
        <f ca="1">IF($H3043&lt;($J$6+1),"",PFE(OFFSET($F3043,0,0,-$J$6)))</f>
        <v>-0.14170613711214874</v>
      </c>
      <c r="J3043" s="19"/>
      <c r="K3043" s="139" t="str">
        <f t="shared" ca="1" si="456"/>
        <v>Short</v>
      </c>
      <c r="L3043" s="243" t="e">
        <f t="shared" ca="1" si="451"/>
        <v>#N/A</v>
      </c>
      <c r="M3043" s="242" t="e">
        <f t="shared" ca="1" si="452"/>
        <v>#N/A</v>
      </c>
      <c r="N3043" s="20"/>
      <c r="O3043" s="74">
        <f t="shared" ca="1" si="457"/>
        <v>-1</v>
      </c>
      <c r="P3043" s="75">
        <f t="shared" ca="1" si="449"/>
        <v>0</v>
      </c>
      <c r="Q3043" s="76" t="str">
        <f t="shared" ca="1" si="453"/>
        <v/>
      </c>
      <c r="R3043" s="75"/>
      <c r="S3043" s="77">
        <f t="shared" ca="1" si="450"/>
        <v>-1</v>
      </c>
      <c r="T3043" s="78"/>
      <c r="U3043" s="81">
        <f t="shared" ca="1" si="458"/>
        <v>840</v>
      </c>
      <c r="V3043" s="82">
        <f t="shared" ca="1" si="454"/>
        <v>265859.17999999924</v>
      </c>
      <c r="W3043" s="50"/>
      <c r="X3043" s="50"/>
      <c r="Y3043" s="50"/>
      <c r="Z3043" s="50"/>
      <c r="AA3043" s="50"/>
      <c r="AG3043" s="50"/>
      <c r="AH3043" s="50"/>
      <c r="AI3043" s="50"/>
      <c r="AJ3043" s="50"/>
      <c r="AK3043" s="50"/>
      <c r="AL3043" s="50"/>
      <c r="AM3043" s="50"/>
      <c r="AN3043" s="50"/>
      <c r="AO3043" s="50"/>
      <c r="AP3043" s="138" t="str">
        <f>IF(NOT($AS3043=$AS3044),ROW(),"")</f>
        <v/>
      </c>
      <c r="AQ3043" s="20" t="str">
        <f>IF(NOT(AS3043=AS3044),AS3044,"")</f>
        <v/>
      </c>
      <c r="AR3043" s="20" t="str">
        <f>INDEX($AB$15:$AM$15,MATCH($AS3043,$AB$11:$AM$11,0))</f>
        <v>in</v>
      </c>
      <c r="AS3043" s="20" t="str">
        <f>LEFT(AT3043,4)</f>
        <v>2011</v>
      </c>
      <c r="AT3043" s="139" t="str">
        <f>LEFT(B3043,6)</f>
        <v>201111</v>
      </c>
    </row>
    <row r="3044" spans="2:46" x14ac:dyDescent="0.25">
      <c r="B3044" s="11">
        <f>'Market Data'!B3030</f>
        <v>20111117</v>
      </c>
      <c r="C3044" s="2">
        <f>'Market Data'!C3030</f>
        <v>6052.5</v>
      </c>
      <c r="D3044" s="2">
        <f>'Market Data'!D3030</f>
        <v>6109.5</v>
      </c>
      <c r="E3044" s="2">
        <f>'Market Data'!E3030</f>
        <v>5942.5</v>
      </c>
      <c r="F3044" s="12">
        <f>'Market Data'!F3030</f>
        <v>6031.5</v>
      </c>
      <c r="H3044" s="151">
        <f t="shared" si="455"/>
        <v>3026</v>
      </c>
      <c r="I3044" s="244">
        <f ca="1">IF($H3044&lt;($J$6+1),"",PFE(OFFSET($F3044,0,0,-$J$6)))</f>
        <v>-0.15204980512093039</v>
      </c>
      <c r="J3044" s="19"/>
      <c r="K3044" s="139" t="str">
        <f t="shared" ca="1" si="456"/>
        <v>Short</v>
      </c>
      <c r="L3044" s="243" t="e">
        <f t="shared" ca="1" si="451"/>
        <v>#N/A</v>
      </c>
      <c r="M3044" s="242" t="e">
        <f t="shared" ca="1" si="452"/>
        <v>#N/A</v>
      </c>
      <c r="N3044" s="20"/>
      <c r="O3044" s="74">
        <f t="shared" ca="1" si="457"/>
        <v>-1</v>
      </c>
      <c r="P3044" s="75">
        <f t="shared" ca="1" si="449"/>
        <v>0</v>
      </c>
      <c r="Q3044" s="76" t="str">
        <f t="shared" ca="1" si="453"/>
        <v/>
      </c>
      <c r="R3044" s="75"/>
      <c r="S3044" s="77">
        <f t="shared" ca="1" si="450"/>
        <v>-1</v>
      </c>
      <c r="T3044" s="78"/>
      <c r="U3044" s="81">
        <f t="shared" ca="1" si="458"/>
        <v>2677.5</v>
      </c>
      <c r="V3044" s="82">
        <f t="shared" ca="1" si="454"/>
        <v>268536.67999999924</v>
      </c>
      <c r="W3044" s="50"/>
      <c r="X3044" s="50"/>
      <c r="Y3044" s="50"/>
      <c r="Z3044" s="50"/>
      <c r="AA3044" s="50"/>
      <c r="AG3044" s="50"/>
      <c r="AH3044" s="50"/>
      <c r="AI3044" s="50"/>
      <c r="AJ3044" s="50"/>
      <c r="AK3044" s="50"/>
      <c r="AL3044" s="50"/>
      <c r="AM3044" s="50"/>
      <c r="AN3044" s="50"/>
      <c r="AO3044" s="50"/>
      <c r="AP3044" s="138" t="str">
        <f>IF(NOT($AS3044=$AS3045),ROW(),"")</f>
        <v/>
      </c>
      <c r="AQ3044" s="20" t="str">
        <f>IF(NOT(AS3044=AS3045),AS3045,"")</f>
        <v/>
      </c>
      <c r="AR3044" s="20" t="str">
        <f>INDEX($AB$15:$AM$15,MATCH($AS3044,$AB$11:$AM$11,0))</f>
        <v>in</v>
      </c>
      <c r="AS3044" s="20" t="str">
        <f>LEFT(AT3044,4)</f>
        <v>2011</v>
      </c>
      <c r="AT3044" s="139" t="str">
        <f>LEFT(B3044,6)</f>
        <v>201111</v>
      </c>
    </row>
    <row r="3045" spans="2:46" x14ac:dyDescent="0.25">
      <c r="B3045" s="11">
        <f>'Market Data'!B3031</f>
        <v>20111118</v>
      </c>
      <c r="C3045" s="2">
        <f>'Market Data'!C3031</f>
        <v>5940.5</v>
      </c>
      <c r="D3045" s="2">
        <f>'Market Data'!D3031</f>
        <v>6086.5</v>
      </c>
      <c r="E3045" s="2">
        <f>'Market Data'!E3031</f>
        <v>5937.5</v>
      </c>
      <c r="F3045" s="12">
        <f>'Market Data'!F3031</f>
        <v>6002.5</v>
      </c>
      <c r="H3045" s="151">
        <f t="shared" si="455"/>
        <v>3027</v>
      </c>
      <c r="I3045" s="244">
        <f ca="1">IF($H3045&lt;($J$6+1),"",PFE(OFFSET($F3045,0,0,-$J$6)))</f>
        <v>-0.15449230543335898</v>
      </c>
      <c r="J3045" s="19"/>
      <c r="K3045" s="139" t="str">
        <f t="shared" ca="1" si="456"/>
        <v>Short</v>
      </c>
      <c r="L3045" s="243" t="e">
        <f t="shared" ca="1" si="451"/>
        <v>#N/A</v>
      </c>
      <c r="M3045" s="242" t="e">
        <f t="shared" ca="1" si="452"/>
        <v>#N/A</v>
      </c>
      <c r="N3045" s="20"/>
      <c r="O3045" s="74">
        <f t="shared" ca="1" si="457"/>
        <v>-1</v>
      </c>
      <c r="P3045" s="75">
        <f t="shared" ca="1" si="449"/>
        <v>0</v>
      </c>
      <c r="Q3045" s="76" t="str">
        <f t="shared" ca="1" si="453"/>
        <v/>
      </c>
      <c r="R3045" s="75"/>
      <c r="S3045" s="77">
        <f t="shared" ca="1" si="450"/>
        <v>-1</v>
      </c>
      <c r="T3045" s="78"/>
      <c r="U3045" s="81">
        <f t="shared" ca="1" si="458"/>
        <v>1015</v>
      </c>
      <c r="V3045" s="82">
        <f t="shared" ca="1" si="454"/>
        <v>269551.67999999924</v>
      </c>
      <c r="W3045" s="50"/>
      <c r="X3045" s="50"/>
      <c r="Y3045" s="50"/>
      <c r="Z3045" s="50"/>
      <c r="AA3045" s="50"/>
      <c r="AG3045" s="50"/>
      <c r="AH3045" s="50"/>
      <c r="AI3045" s="50"/>
      <c r="AJ3045" s="50"/>
      <c r="AK3045" s="50"/>
      <c r="AL3045" s="50"/>
      <c r="AM3045" s="50"/>
      <c r="AN3045" s="50"/>
      <c r="AO3045" s="50"/>
      <c r="AP3045" s="138" t="str">
        <f>IF(NOT($AS3045=$AS3046),ROW(),"")</f>
        <v/>
      </c>
      <c r="AQ3045" s="20" t="str">
        <f>IF(NOT(AS3045=AS3046),AS3046,"")</f>
        <v/>
      </c>
      <c r="AR3045" s="20" t="str">
        <f>INDEX($AB$15:$AM$15,MATCH($AS3045,$AB$11:$AM$11,0))</f>
        <v>in</v>
      </c>
      <c r="AS3045" s="20" t="str">
        <f>LEFT(AT3045,4)</f>
        <v>2011</v>
      </c>
      <c r="AT3045" s="139" t="str">
        <f>LEFT(B3045,6)</f>
        <v>201111</v>
      </c>
    </row>
    <row r="3046" spans="2:46" x14ac:dyDescent="0.25">
      <c r="B3046" s="11">
        <f>'Market Data'!B3032</f>
        <v>20111121</v>
      </c>
      <c r="C3046" s="2">
        <f>'Market Data'!C3032</f>
        <v>5932.5</v>
      </c>
      <c r="D3046" s="2">
        <f>'Market Data'!D3032</f>
        <v>5966</v>
      </c>
      <c r="E3046" s="2">
        <f>'Market Data'!E3032</f>
        <v>5772.5</v>
      </c>
      <c r="F3046" s="12">
        <f>'Market Data'!F3032</f>
        <v>5804.5</v>
      </c>
      <c r="H3046" s="151">
        <f t="shared" si="455"/>
        <v>3028</v>
      </c>
      <c r="I3046" s="244">
        <f ca="1">IF($H3046&lt;($J$6+1),"",PFE(OFFSET($F3046,0,0,-$J$6)))</f>
        <v>-0.1625542873834242</v>
      </c>
      <c r="J3046" s="19"/>
      <c r="K3046" s="139" t="str">
        <f t="shared" ca="1" si="456"/>
        <v>Short</v>
      </c>
      <c r="L3046" s="243" t="e">
        <f t="shared" ca="1" si="451"/>
        <v>#N/A</v>
      </c>
      <c r="M3046" s="242" t="e">
        <f t="shared" ca="1" si="452"/>
        <v>#N/A</v>
      </c>
      <c r="N3046" s="20"/>
      <c r="O3046" s="74">
        <f t="shared" ca="1" si="457"/>
        <v>-1</v>
      </c>
      <c r="P3046" s="75">
        <f t="shared" ca="1" si="449"/>
        <v>0</v>
      </c>
      <c r="Q3046" s="76" t="str">
        <f t="shared" ca="1" si="453"/>
        <v/>
      </c>
      <c r="R3046" s="75"/>
      <c r="S3046" s="77">
        <f t="shared" ca="1" si="450"/>
        <v>-1</v>
      </c>
      <c r="T3046" s="78"/>
      <c r="U3046" s="81">
        <f t="shared" ca="1" si="458"/>
        <v>6930</v>
      </c>
      <c r="V3046" s="82">
        <f t="shared" ca="1" si="454"/>
        <v>276481.67999999924</v>
      </c>
      <c r="W3046" s="50"/>
      <c r="X3046" s="50"/>
      <c r="Y3046" s="50"/>
      <c r="Z3046" s="50"/>
      <c r="AA3046" s="50"/>
      <c r="AG3046" s="50"/>
      <c r="AH3046" s="50"/>
      <c r="AI3046" s="50"/>
      <c r="AJ3046" s="50"/>
      <c r="AK3046" s="50"/>
      <c r="AL3046" s="50"/>
      <c r="AM3046" s="50"/>
      <c r="AN3046" s="50"/>
      <c r="AO3046" s="50"/>
      <c r="AP3046" s="138" t="str">
        <f>IF(NOT($AS3046=$AS3047),ROW(),"")</f>
        <v/>
      </c>
      <c r="AQ3046" s="20" t="str">
        <f>IF(NOT(AS3046=AS3047),AS3047,"")</f>
        <v/>
      </c>
      <c r="AR3046" s="20" t="str">
        <f>INDEX($AB$15:$AM$15,MATCH($AS3046,$AB$11:$AM$11,0))</f>
        <v>in</v>
      </c>
      <c r="AS3046" s="20" t="str">
        <f>LEFT(AT3046,4)</f>
        <v>2011</v>
      </c>
      <c r="AT3046" s="139" t="str">
        <f>LEFT(B3046,6)</f>
        <v>201111</v>
      </c>
    </row>
    <row r="3047" spans="2:46" x14ac:dyDescent="0.25">
      <c r="B3047" s="11">
        <f>'Market Data'!B3033</f>
        <v>20111122</v>
      </c>
      <c r="C3047" s="2">
        <f>'Market Data'!C3033</f>
        <v>5839</v>
      </c>
      <c r="D3047" s="2">
        <f>'Market Data'!D3033</f>
        <v>5867.5</v>
      </c>
      <c r="E3047" s="2">
        <f>'Market Data'!E3033</f>
        <v>5718</v>
      </c>
      <c r="F3047" s="12">
        <f>'Market Data'!F3033</f>
        <v>5740</v>
      </c>
      <c r="H3047" s="151">
        <f t="shared" si="455"/>
        <v>3029</v>
      </c>
      <c r="I3047" s="244">
        <f ca="1">IF($H3047&lt;($J$6+1),"",PFE(OFFSET($F3047,0,0,-$J$6)))</f>
        <v>-0.1630045338572316</v>
      </c>
      <c r="J3047" s="19"/>
      <c r="K3047" s="139" t="str">
        <f t="shared" ca="1" si="456"/>
        <v>Short</v>
      </c>
      <c r="L3047" s="243" t="e">
        <f t="shared" ca="1" si="451"/>
        <v>#N/A</v>
      </c>
      <c r="M3047" s="242" t="e">
        <f t="shared" ca="1" si="452"/>
        <v>#N/A</v>
      </c>
      <c r="N3047" s="20"/>
      <c r="O3047" s="74">
        <f t="shared" ca="1" si="457"/>
        <v>-1</v>
      </c>
      <c r="P3047" s="75">
        <f t="shared" ca="1" si="449"/>
        <v>0</v>
      </c>
      <c r="Q3047" s="76" t="str">
        <f t="shared" ca="1" si="453"/>
        <v/>
      </c>
      <c r="R3047" s="75"/>
      <c r="S3047" s="77">
        <f t="shared" ca="1" si="450"/>
        <v>-1</v>
      </c>
      <c r="T3047" s="78"/>
      <c r="U3047" s="81">
        <f t="shared" ca="1" si="458"/>
        <v>2257.5</v>
      </c>
      <c r="V3047" s="82">
        <f t="shared" ca="1" si="454"/>
        <v>278739.17999999924</v>
      </c>
      <c r="W3047" s="50"/>
      <c r="X3047" s="50"/>
      <c r="Y3047" s="50"/>
      <c r="Z3047" s="50"/>
      <c r="AA3047" s="50"/>
      <c r="AG3047" s="50"/>
      <c r="AH3047" s="50"/>
      <c r="AI3047" s="50"/>
      <c r="AJ3047" s="50"/>
      <c r="AK3047" s="50"/>
      <c r="AL3047" s="50"/>
      <c r="AM3047" s="50"/>
      <c r="AN3047" s="50"/>
      <c r="AO3047" s="50"/>
      <c r="AP3047" s="138" t="str">
        <f>IF(NOT($AS3047=$AS3048),ROW(),"")</f>
        <v/>
      </c>
      <c r="AQ3047" s="20" t="str">
        <f>IF(NOT(AS3047=AS3048),AS3048,"")</f>
        <v/>
      </c>
      <c r="AR3047" s="20" t="str">
        <f>INDEX($AB$15:$AM$15,MATCH($AS3047,$AB$11:$AM$11,0))</f>
        <v>in</v>
      </c>
      <c r="AS3047" s="20" t="str">
        <f>LEFT(AT3047,4)</f>
        <v>2011</v>
      </c>
      <c r="AT3047" s="139" t="str">
        <f>LEFT(B3047,6)</f>
        <v>201111</v>
      </c>
    </row>
    <row r="3048" spans="2:46" x14ac:dyDescent="0.25">
      <c r="B3048" s="11">
        <f>'Market Data'!B3034</f>
        <v>20111123</v>
      </c>
      <c r="C3048" s="2">
        <f>'Market Data'!C3034</f>
        <v>5666</v>
      </c>
      <c r="D3048" s="2">
        <f>'Market Data'!D3034</f>
        <v>5775</v>
      </c>
      <c r="E3048" s="2">
        <f>'Market Data'!E3034</f>
        <v>5635.5</v>
      </c>
      <c r="F3048" s="12">
        <f>'Market Data'!F3034</f>
        <v>5662</v>
      </c>
      <c r="H3048" s="151">
        <f t="shared" si="455"/>
        <v>3030</v>
      </c>
      <c r="I3048" s="244">
        <f ca="1">IF($H3048&lt;($J$6+1),"",PFE(OFFSET($F3048,0,0,-$J$6)))</f>
        <v>-0.1669137226171824</v>
      </c>
      <c r="J3048" s="19"/>
      <c r="K3048" s="139" t="str">
        <f t="shared" ca="1" si="456"/>
        <v>Short</v>
      </c>
      <c r="L3048" s="243" t="e">
        <f t="shared" ca="1" si="451"/>
        <v>#N/A</v>
      </c>
      <c r="M3048" s="242" t="e">
        <f t="shared" ca="1" si="452"/>
        <v>#N/A</v>
      </c>
      <c r="N3048" s="20"/>
      <c r="O3048" s="74">
        <f t="shared" ca="1" si="457"/>
        <v>-1</v>
      </c>
      <c r="P3048" s="75">
        <f t="shared" ca="1" si="449"/>
        <v>0</v>
      </c>
      <c r="Q3048" s="76" t="str">
        <f t="shared" ca="1" si="453"/>
        <v/>
      </c>
      <c r="R3048" s="75"/>
      <c r="S3048" s="77">
        <f t="shared" ca="1" si="450"/>
        <v>-1</v>
      </c>
      <c r="T3048" s="78"/>
      <c r="U3048" s="81">
        <f t="shared" ca="1" si="458"/>
        <v>2730</v>
      </c>
      <c r="V3048" s="82">
        <f t="shared" ca="1" si="454"/>
        <v>281469.17999999924</v>
      </c>
      <c r="W3048" s="50"/>
      <c r="X3048" s="50"/>
      <c r="Y3048" s="50"/>
      <c r="Z3048" s="50"/>
      <c r="AA3048" s="50"/>
      <c r="AG3048" s="50"/>
      <c r="AH3048" s="50"/>
      <c r="AI3048" s="50"/>
      <c r="AJ3048" s="50"/>
      <c r="AK3048" s="50"/>
      <c r="AL3048" s="50"/>
      <c r="AM3048" s="50"/>
      <c r="AN3048" s="50"/>
      <c r="AO3048" s="50"/>
      <c r="AP3048" s="138" t="str">
        <f>IF(NOT($AS3048=$AS3049),ROW(),"")</f>
        <v/>
      </c>
      <c r="AQ3048" s="20" t="str">
        <f>IF(NOT(AS3048=AS3049),AS3049,"")</f>
        <v/>
      </c>
      <c r="AR3048" s="20" t="str">
        <f>INDEX($AB$15:$AM$15,MATCH($AS3048,$AB$11:$AM$11,0))</f>
        <v>in</v>
      </c>
      <c r="AS3048" s="20" t="str">
        <f>LEFT(AT3048,4)</f>
        <v>2011</v>
      </c>
      <c r="AT3048" s="139" t="str">
        <f>LEFT(B3048,6)</f>
        <v>201111</v>
      </c>
    </row>
    <row r="3049" spans="2:46" x14ac:dyDescent="0.25">
      <c r="B3049" s="11">
        <f>'Market Data'!B3035</f>
        <v>20111124</v>
      </c>
      <c r="C3049" s="2">
        <f>'Market Data'!C3035</f>
        <v>5676.5</v>
      </c>
      <c r="D3049" s="2">
        <f>'Market Data'!D3035</f>
        <v>5749.5</v>
      </c>
      <c r="E3049" s="2">
        <f>'Market Data'!E3035</f>
        <v>5583</v>
      </c>
      <c r="F3049" s="12">
        <f>'Market Data'!F3035</f>
        <v>5623.5</v>
      </c>
      <c r="H3049" s="151">
        <f t="shared" si="455"/>
        <v>3031</v>
      </c>
      <c r="I3049" s="244">
        <f ca="1">IF($H3049&lt;($J$6+1),"",PFE(OFFSET($F3049,0,0,-$J$6)))</f>
        <v>-0.15557616102908811</v>
      </c>
      <c r="J3049" s="19"/>
      <c r="K3049" s="139" t="str">
        <f t="shared" ca="1" si="456"/>
        <v>Short</v>
      </c>
      <c r="L3049" s="243" t="e">
        <f t="shared" ca="1" si="451"/>
        <v>#N/A</v>
      </c>
      <c r="M3049" s="242" t="e">
        <f t="shared" ca="1" si="452"/>
        <v>#N/A</v>
      </c>
      <c r="N3049" s="20"/>
      <c r="O3049" s="74">
        <f t="shared" ca="1" si="457"/>
        <v>-1</v>
      </c>
      <c r="P3049" s="75">
        <f t="shared" ca="1" si="449"/>
        <v>0</v>
      </c>
      <c r="Q3049" s="76" t="str">
        <f t="shared" ca="1" si="453"/>
        <v/>
      </c>
      <c r="R3049" s="75"/>
      <c r="S3049" s="77">
        <f t="shared" ca="1" si="450"/>
        <v>-1</v>
      </c>
      <c r="T3049" s="78"/>
      <c r="U3049" s="81">
        <f t="shared" ca="1" si="458"/>
        <v>1347.5</v>
      </c>
      <c r="V3049" s="82">
        <f t="shared" ca="1" si="454"/>
        <v>282816.67999999924</v>
      </c>
      <c r="W3049" s="50"/>
      <c r="X3049" s="50"/>
      <c r="Y3049" s="50"/>
      <c r="Z3049" s="50"/>
      <c r="AA3049" s="50"/>
      <c r="AG3049" s="50"/>
      <c r="AH3049" s="50"/>
      <c r="AI3049" s="50"/>
      <c r="AJ3049" s="50"/>
      <c r="AK3049" s="50"/>
      <c r="AL3049" s="50"/>
      <c r="AM3049" s="50"/>
      <c r="AN3049" s="50"/>
      <c r="AO3049" s="50"/>
      <c r="AP3049" s="138" t="str">
        <f>IF(NOT($AS3049=$AS3050),ROW(),"")</f>
        <v/>
      </c>
      <c r="AQ3049" s="20" t="str">
        <f>IF(NOT(AS3049=AS3050),AS3050,"")</f>
        <v/>
      </c>
      <c r="AR3049" s="20" t="str">
        <f>INDEX($AB$15:$AM$15,MATCH($AS3049,$AB$11:$AM$11,0))</f>
        <v>in</v>
      </c>
      <c r="AS3049" s="20" t="str">
        <f>LEFT(AT3049,4)</f>
        <v>2011</v>
      </c>
      <c r="AT3049" s="139" t="str">
        <f>LEFT(B3049,6)</f>
        <v>201111</v>
      </c>
    </row>
    <row r="3050" spans="2:46" x14ac:dyDescent="0.25">
      <c r="B3050" s="11">
        <f>'Market Data'!B3036</f>
        <v>20111125</v>
      </c>
      <c r="C3050" s="2">
        <f>'Market Data'!C3036</f>
        <v>5617.5</v>
      </c>
      <c r="D3050" s="2">
        <f>'Market Data'!D3036</f>
        <v>5714.5</v>
      </c>
      <c r="E3050" s="2">
        <f>'Market Data'!E3036</f>
        <v>5548.5</v>
      </c>
      <c r="F3050" s="12">
        <f>'Market Data'!F3036</f>
        <v>5670.5</v>
      </c>
      <c r="H3050" s="151">
        <f t="shared" si="455"/>
        <v>3032</v>
      </c>
      <c r="I3050" s="244">
        <f ca="1">IF($H3050&lt;($J$6+1),"",PFE(OFFSET($F3050,0,0,-$J$6)))</f>
        <v>-0.13479249586434125</v>
      </c>
      <c r="J3050" s="19"/>
      <c r="K3050" s="139" t="str">
        <f t="shared" ca="1" si="456"/>
        <v>Short</v>
      </c>
      <c r="L3050" s="243" t="e">
        <f t="shared" ca="1" si="451"/>
        <v>#N/A</v>
      </c>
      <c r="M3050" s="242" t="e">
        <f t="shared" ca="1" si="452"/>
        <v>#N/A</v>
      </c>
      <c r="N3050" s="20"/>
      <c r="O3050" s="74">
        <f t="shared" ca="1" si="457"/>
        <v>-1</v>
      </c>
      <c r="P3050" s="75">
        <f t="shared" ca="1" si="449"/>
        <v>0</v>
      </c>
      <c r="Q3050" s="76" t="str">
        <f t="shared" ca="1" si="453"/>
        <v/>
      </c>
      <c r="R3050" s="75"/>
      <c r="S3050" s="77">
        <f t="shared" ca="1" si="450"/>
        <v>-1</v>
      </c>
      <c r="T3050" s="78"/>
      <c r="U3050" s="81">
        <f t="shared" ca="1" si="458"/>
        <v>-1645</v>
      </c>
      <c r="V3050" s="82">
        <f t="shared" ca="1" si="454"/>
        <v>281171.67999999924</v>
      </c>
      <c r="W3050" s="50"/>
      <c r="X3050" s="50"/>
      <c r="Y3050" s="50"/>
      <c r="Z3050" s="50"/>
      <c r="AA3050" s="50"/>
      <c r="AG3050" s="50"/>
      <c r="AH3050" s="50"/>
      <c r="AI3050" s="50"/>
      <c r="AJ3050" s="50"/>
      <c r="AK3050" s="50"/>
      <c r="AL3050" s="50"/>
      <c r="AM3050" s="50"/>
      <c r="AN3050" s="50"/>
      <c r="AO3050" s="50"/>
      <c r="AP3050" s="138" t="str">
        <f>IF(NOT($AS3050=$AS3051),ROW(),"")</f>
        <v/>
      </c>
      <c r="AQ3050" s="20" t="str">
        <f>IF(NOT(AS3050=AS3051),AS3051,"")</f>
        <v/>
      </c>
      <c r="AR3050" s="20" t="str">
        <f>INDEX($AB$15:$AM$15,MATCH($AS3050,$AB$11:$AM$11,0))</f>
        <v>in</v>
      </c>
      <c r="AS3050" s="20" t="str">
        <f>LEFT(AT3050,4)</f>
        <v>2011</v>
      </c>
      <c r="AT3050" s="139" t="str">
        <f>LEFT(B3050,6)</f>
        <v>201111</v>
      </c>
    </row>
    <row r="3051" spans="2:46" x14ac:dyDescent="0.25">
      <c r="B3051" s="11">
        <f>'Market Data'!B3037</f>
        <v>20111128</v>
      </c>
      <c r="C3051" s="2">
        <f>'Market Data'!C3037</f>
        <v>5778</v>
      </c>
      <c r="D3051" s="2">
        <f>'Market Data'!D3037</f>
        <v>5940</v>
      </c>
      <c r="E3051" s="2">
        <f>'Market Data'!E3037</f>
        <v>5749.5</v>
      </c>
      <c r="F3051" s="12">
        <f>'Market Data'!F3037</f>
        <v>5921</v>
      </c>
      <c r="H3051" s="151">
        <f t="shared" si="455"/>
        <v>3033</v>
      </c>
      <c r="I3051" s="244">
        <f ca="1">IF($H3051&lt;($J$6+1),"",PFE(OFFSET($F3051,0,0,-$J$6)))</f>
        <v>-9.1400577934982075E-2</v>
      </c>
      <c r="J3051" s="19"/>
      <c r="K3051" s="139" t="str">
        <f t="shared" ca="1" si="456"/>
        <v>Short</v>
      </c>
      <c r="L3051" s="243" t="e">
        <f t="shared" ca="1" si="451"/>
        <v>#N/A</v>
      </c>
      <c r="M3051" s="242" t="e">
        <f t="shared" ca="1" si="452"/>
        <v>#N/A</v>
      </c>
      <c r="N3051" s="20"/>
      <c r="O3051" s="74">
        <f t="shared" ca="1" si="457"/>
        <v>-1</v>
      </c>
      <c r="P3051" s="75">
        <f t="shared" ca="1" si="449"/>
        <v>0</v>
      </c>
      <c r="Q3051" s="76" t="str">
        <f t="shared" ca="1" si="453"/>
        <v/>
      </c>
      <c r="R3051" s="75"/>
      <c r="S3051" s="77">
        <f t="shared" ca="1" si="450"/>
        <v>-1</v>
      </c>
      <c r="T3051" s="78"/>
      <c r="U3051" s="81">
        <f t="shared" ca="1" si="458"/>
        <v>-8767.5</v>
      </c>
      <c r="V3051" s="82">
        <f t="shared" ca="1" si="454"/>
        <v>272404.17999999924</v>
      </c>
      <c r="W3051" s="50"/>
      <c r="X3051" s="50"/>
      <c r="Y3051" s="50"/>
      <c r="Z3051" s="50"/>
      <c r="AA3051" s="50"/>
      <c r="AG3051" s="50"/>
      <c r="AH3051" s="50"/>
      <c r="AI3051" s="50"/>
      <c r="AJ3051" s="50"/>
      <c r="AK3051" s="50"/>
      <c r="AL3051" s="50"/>
      <c r="AM3051" s="50"/>
      <c r="AN3051" s="50"/>
      <c r="AO3051" s="50"/>
      <c r="AP3051" s="138" t="str">
        <f>IF(NOT($AS3051=$AS3052),ROW(),"")</f>
        <v/>
      </c>
      <c r="AQ3051" s="20" t="str">
        <f>IF(NOT(AS3051=AS3052),AS3052,"")</f>
        <v/>
      </c>
      <c r="AR3051" s="20" t="str">
        <f>INDEX($AB$15:$AM$15,MATCH($AS3051,$AB$11:$AM$11,0))</f>
        <v>in</v>
      </c>
      <c r="AS3051" s="20" t="str">
        <f>LEFT(AT3051,4)</f>
        <v>2011</v>
      </c>
      <c r="AT3051" s="139" t="str">
        <f>LEFT(B3051,6)</f>
        <v>201111</v>
      </c>
    </row>
    <row r="3052" spans="2:46" x14ac:dyDescent="0.25">
      <c r="B3052" s="11">
        <f>'Market Data'!B3038</f>
        <v>20111129</v>
      </c>
      <c r="C3052" s="2">
        <f>'Market Data'!C3038</f>
        <v>5939.5</v>
      </c>
      <c r="D3052" s="2">
        <f>'Market Data'!D3038</f>
        <v>6011.5</v>
      </c>
      <c r="E3052" s="2">
        <f>'Market Data'!E3038</f>
        <v>5874.5</v>
      </c>
      <c r="F3052" s="12">
        <f>'Market Data'!F3038</f>
        <v>5978.5</v>
      </c>
      <c r="H3052" s="151">
        <f t="shared" si="455"/>
        <v>3034</v>
      </c>
      <c r="I3052" s="244">
        <f ca="1">IF($H3052&lt;($J$6+1),"",PFE(OFFSET($F3052,0,0,-$J$6)))</f>
        <v>-6.4285793387729245E-2</v>
      </c>
      <c r="J3052" s="19"/>
      <c r="K3052" s="139" t="str">
        <f t="shared" ca="1" si="456"/>
        <v>Short</v>
      </c>
      <c r="L3052" s="243" t="e">
        <f t="shared" ca="1" si="451"/>
        <v>#N/A</v>
      </c>
      <c r="M3052" s="242" t="e">
        <f t="shared" ca="1" si="452"/>
        <v>#N/A</v>
      </c>
      <c r="N3052" s="20"/>
      <c r="O3052" s="74">
        <f t="shared" ca="1" si="457"/>
        <v>-1</v>
      </c>
      <c r="P3052" s="75">
        <f t="shared" ca="1" si="449"/>
        <v>0</v>
      </c>
      <c r="Q3052" s="76" t="str">
        <f t="shared" ca="1" si="453"/>
        <v/>
      </c>
      <c r="R3052" s="75"/>
      <c r="S3052" s="77">
        <f t="shared" ca="1" si="450"/>
        <v>-1</v>
      </c>
      <c r="T3052" s="78"/>
      <c r="U3052" s="81">
        <f t="shared" ca="1" si="458"/>
        <v>-2012.5</v>
      </c>
      <c r="V3052" s="82">
        <f t="shared" ca="1" si="454"/>
        <v>270391.67999999924</v>
      </c>
      <c r="W3052" s="50"/>
      <c r="X3052" s="50"/>
      <c r="Y3052" s="50"/>
      <c r="Z3052" s="50"/>
      <c r="AA3052" s="50"/>
      <c r="AG3052" s="50"/>
      <c r="AH3052" s="50"/>
      <c r="AI3052" s="50"/>
      <c r="AJ3052" s="50"/>
      <c r="AK3052" s="50"/>
      <c r="AL3052" s="50"/>
      <c r="AM3052" s="50"/>
      <c r="AN3052" s="50"/>
      <c r="AO3052" s="50"/>
      <c r="AP3052" s="138" t="str">
        <f>IF(NOT($AS3052=$AS3053),ROW(),"")</f>
        <v/>
      </c>
      <c r="AQ3052" s="20" t="str">
        <f>IF(NOT(AS3052=AS3053),AS3053,"")</f>
        <v/>
      </c>
      <c r="AR3052" s="20" t="str">
        <f>INDEX($AB$15:$AM$15,MATCH($AS3052,$AB$11:$AM$11,0))</f>
        <v>in</v>
      </c>
      <c r="AS3052" s="20" t="str">
        <f>LEFT(AT3052,4)</f>
        <v>2011</v>
      </c>
      <c r="AT3052" s="139" t="str">
        <f>LEFT(B3052,6)</f>
        <v>201111</v>
      </c>
    </row>
    <row r="3053" spans="2:46" x14ac:dyDescent="0.25">
      <c r="B3053" s="11">
        <f>'Market Data'!B3039</f>
        <v>20111130</v>
      </c>
      <c r="C3053" s="2">
        <f>'Market Data'!C3039</f>
        <v>5921.5</v>
      </c>
      <c r="D3053" s="2">
        <f>'Market Data'!D3039</f>
        <v>6317</v>
      </c>
      <c r="E3053" s="2">
        <f>'Market Data'!E3039</f>
        <v>5887</v>
      </c>
      <c r="F3053" s="12">
        <f>'Market Data'!F3039</f>
        <v>6265</v>
      </c>
      <c r="H3053" s="151">
        <f t="shared" si="455"/>
        <v>3035</v>
      </c>
      <c r="I3053" s="244">
        <f ca="1">IF($H3053&lt;($J$6+1),"",PFE(OFFSET($F3053,0,0,-$J$6)))</f>
        <v>-2.0191844634077652E-2</v>
      </c>
      <c r="J3053" s="19"/>
      <c r="K3053" s="139" t="str">
        <f t="shared" ca="1" si="456"/>
        <v>Short</v>
      </c>
      <c r="L3053" s="243" t="e">
        <f t="shared" ca="1" si="451"/>
        <v>#N/A</v>
      </c>
      <c r="M3053" s="242" t="e">
        <f t="shared" ca="1" si="452"/>
        <v>#N/A</v>
      </c>
      <c r="N3053" s="20"/>
      <c r="O3053" s="74">
        <f t="shared" ca="1" si="457"/>
        <v>-1</v>
      </c>
      <c r="P3053" s="75">
        <f t="shared" ca="1" si="449"/>
        <v>0</v>
      </c>
      <c r="Q3053" s="76" t="str">
        <f t="shared" ca="1" si="453"/>
        <v/>
      </c>
      <c r="R3053" s="75"/>
      <c r="S3053" s="77">
        <f t="shared" ca="1" si="450"/>
        <v>-1</v>
      </c>
      <c r="T3053" s="78"/>
      <c r="U3053" s="81">
        <f t="shared" ca="1" si="458"/>
        <v>-10027.5</v>
      </c>
      <c r="V3053" s="82">
        <f t="shared" ca="1" si="454"/>
        <v>260364.17999999924</v>
      </c>
      <c r="W3053" s="50"/>
      <c r="X3053" s="50"/>
      <c r="Y3053" s="50"/>
      <c r="Z3053" s="50"/>
      <c r="AA3053" s="50"/>
      <c r="AG3053" s="50"/>
      <c r="AH3053" s="50"/>
      <c r="AI3053" s="50"/>
      <c r="AJ3053" s="50"/>
      <c r="AK3053" s="50"/>
      <c r="AL3053" s="50"/>
      <c r="AM3053" s="50"/>
      <c r="AN3053" s="50"/>
      <c r="AO3053" s="50"/>
      <c r="AP3053" s="138" t="str">
        <f>IF(NOT($AS3053=$AS3054),ROW(),"")</f>
        <v/>
      </c>
      <c r="AQ3053" s="20" t="str">
        <f>IF(NOT(AS3053=AS3054),AS3054,"")</f>
        <v/>
      </c>
      <c r="AR3053" s="20" t="str">
        <f>INDEX($AB$15:$AM$15,MATCH($AS3053,$AB$11:$AM$11,0))</f>
        <v>in</v>
      </c>
      <c r="AS3053" s="20" t="str">
        <f>LEFT(AT3053,4)</f>
        <v>2011</v>
      </c>
      <c r="AT3053" s="139" t="str">
        <f>LEFT(B3053,6)</f>
        <v>201111</v>
      </c>
    </row>
    <row r="3054" spans="2:46" x14ac:dyDescent="0.25">
      <c r="B3054" s="11">
        <f>'Market Data'!B3040</f>
        <v>20111201</v>
      </c>
      <c r="C3054" s="2">
        <f>'Market Data'!C3040</f>
        <v>6301</v>
      </c>
      <c r="D3054" s="2">
        <f>'Market Data'!D3040</f>
        <v>6309</v>
      </c>
      <c r="E3054" s="2">
        <f>'Market Data'!E3040</f>
        <v>6200</v>
      </c>
      <c r="F3054" s="12">
        <f>'Market Data'!F3040</f>
        <v>6222.5</v>
      </c>
      <c r="H3054" s="151">
        <f t="shared" si="455"/>
        <v>3036</v>
      </c>
      <c r="I3054" s="244">
        <f ca="1">IF($H3054&lt;($J$6+1),"",PFE(OFFSET($F3054,0,0,-$J$6)))</f>
        <v>1.098595719027564E-2</v>
      </c>
      <c r="J3054" s="19"/>
      <c r="K3054" s="139" t="str">
        <f t="shared" ca="1" si="456"/>
        <v>Long</v>
      </c>
      <c r="L3054" s="243">
        <f t="shared" ca="1" si="451"/>
        <v>6222.5</v>
      </c>
      <c r="M3054" s="242" t="e">
        <f t="shared" ca="1" si="452"/>
        <v>#N/A</v>
      </c>
      <c r="N3054" s="20"/>
      <c r="O3054" s="74">
        <f t="shared" ca="1" si="457"/>
        <v>1</v>
      </c>
      <c r="P3054" s="75">
        <f t="shared" ca="1" si="449"/>
        <v>2</v>
      </c>
      <c r="Q3054" s="76" t="str">
        <f t="shared" ca="1" si="453"/>
        <v>Fill</v>
      </c>
      <c r="R3054" s="75"/>
      <c r="S3054" s="77">
        <f t="shared" ca="1" si="450"/>
        <v>-1</v>
      </c>
      <c r="T3054" s="78"/>
      <c r="U3054" s="81">
        <f t="shared" ca="1" si="458"/>
        <v>1487.5</v>
      </c>
      <c r="V3054" s="82">
        <f t="shared" ca="1" si="454"/>
        <v>261851.67999999924</v>
      </c>
      <c r="W3054" s="50"/>
      <c r="X3054" s="50"/>
      <c r="Y3054" s="50"/>
      <c r="Z3054" s="50"/>
      <c r="AA3054" s="50"/>
      <c r="AG3054" s="50"/>
      <c r="AH3054" s="50"/>
      <c r="AI3054" s="50"/>
      <c r="AJ3054" s="50"/>
      <c r="AK3054" s="50"/>
      <c r="AL3054" s="50"/>
      <c r="AM3054" s="50"/>
      <c r="AN3054" s="50"/>
      <c r="AO3054" s="50"/>
      <c r="AP3054" s="138" t="str">
        <f>IF(NOT($AS3054=$AS3055),ROW(),"")</f>
        <v/>
      </c>
      <c r="AQ3054" s="20" t="str">
        <f>IF(NOT(AS3054=AS3055),AS3055,"")</f>
        <v/>
      </c>
      <c r="AR3054" s="20" t="str">
        <f>INDEX($AB$15:$AM$15,MATCH($AS3054,$AB$11:$AM$11,0))</f>
        <v>in</v>
      </c>
      <c r="AS3054" s="20" t="str">
        <f>LEFT(AT3054,4)</f>
        <v>2011</v>
      </c>
      <c r="AT3054" s="139" t="str">
        <f>LEFT(B3054,6)</f>
        <v>201112</v>
      </c>
    </row>
    <row r="3055" spans="2:46" x14ac:dyDescent="0.25">
      <c r="B3055" s="11">
        <f>'Market Data'!B3041</f>
        <v>20111202</v>
      </c>
      <c r="C3055" s="2">
        <f>'Market Data'!C3041</f>
        <v>6272.5</v>
      </c>
      <c r="D3055" s="2">
        <f>'Market Data'!D3041</f>
        <v>6357.5</v>
      </c>
      <c r="E3055" s="2">
        <f>'Market Data'!E3041</f>
        <v>6229</v>
      </c>
      <c r="F3055" s="12">
        <f>'Market Data'!F3041</f>
        <v>6260.5</v>
      </c>
      <c r="H3055" s="151">
        <f t="shared" si="455"/>
        <v>3037</v>
      </c>
      <c r="I3055" s="244">
        <f ca="1">IF($H3055&lt;($J$6+1),"",PFE(OFFSET($F3055,0,0,-$J$6)))</f>
        <v>1.5550414369124523E-2</v>
      </c>
      <c r="J3055" s="19"/>
      <c r="K3055" s="139" t="str">
        <f t="shared" ca="1" si="456"/>
        <v>Long</v>
      </c>
      <c r="L3055" s="243" t="e">
        <f t="shared" ca="1" si="451"/>
        <v>#N/A</v>
      </c>
      <c r="M3055" s="242" t="e">
        <f t="shared" ca="1" si="452"/>
        <v>#N/A</v>
      </c>
      <c r="N3055" s="20"/>
      <c r="O3055" s="74">
        <f t="shared" ca="1" si="457"/>
        <v>1</v>
      </c>
      <c r="P3055" s="75">
        <f t="shared" ca="1" si="449"/>
        <v>0</v>
      </c>
      <c r="Q3055" s="76" t="str">
        <f t="shared" ca="1" si="453"/>
        <v/>
      </c>
      <c r="R3055" s="75"/>
      <c r="S3055" s="77">
        <f t="shared" ca="1" si="450"/>
        <v>1</v>
      </c>
      <c r="T3055" s="78"/>
      <c r="U3055" s="81">
        <f t="shared" ca="1" si="458"/>
        <v>-2351.92</v>
      </c>
      <c r="V3055" s="82">
        <f t="shared" ca="1" si="454"/>
        <v>259499.75999999922</v>
      </c>
      <c r="W3055" s="50"/>
      <c r="X3055" s="50"/>
      <c r="Y3055" s="50"/>
      <c r="Z3055" s="50"/>
      <c r="AA3055" s="50"/>
      <c r="AG3055" s="50"/>
      <c r="AH3055" s="50"/>
      <c r="AI3055" s="50"/>
      <c r="AJ3055" s="50"/>
      <c r="AK3055" s="50"/>
      <c r="AL3055" s="50"/>
      <c r="AM3055" s="50"/>
      <c r="AN3055" s="50"/>
      <c r="AO3055" s="50"/>
      <c r="AP3055" s="138" t="str">
        <f>IF(NOT($AS3055=$AS3056),ROW(),"")</f>
        <v/>
      </c>
      <c r="AQ3055" s="20" t="str">
        <f>IF(NOT(AS3055=AS3056),AS3056,"")</f>
        <v/>
      </c>
      <c r="AR3055" s="20" t="str">
        <f>INDEX($AB$15:$AM$15,MATCH($AS3055,$AB$11:$AM$11,0))</f>
        <v>in</v>
      </c>
      <c r="AS3055" s="20" t="str">
        <f>LEFT(AT3055,4)</f>
        <v>2011</v>
      </c>
      <c r="AT3055" s="139" t="str">
        <f>LEFT(B3055,6)</f>
        <v>201112</v>
      </c>
    </row>
    <row r="3056" spans="2:46" x14ac:dyDescent="0.25">
      <c r="B3056" s="11">
        <f>'Market Data'!B3042</f>
        <v>20111205</v>
      </c>
      <c r="C3056" s="2">
        <f>'Market Data'!C3042</f>
        <v>6298</v>
      </c>
      <c r="D3056" s="2">
        <f>'Market Data'!D3042</f>
        <v>6357.5</v>
      </c>
      <c r="E3056" s="2">
        <f>'Market Data'!E3042</f>
        <v>6236</v>
      </c>
      <c r="F3056" s="12">
        <f>'Market Data'!F3042</f>
        <v>6297</v>
      </c>
      <c r="H3056" s="151">
        <f t="shared" si="455"/>
        <v>3038</v>
      </c>
      <c r="I3056" s="244">
        <f ca="1">IF($H3056&lt;($J$6+1),"",PFE(OFFSET($F3056,0,0,-$J$6)))</f>
        <v>5.2949267305437031E-2</v>
      </c>
      <c r="J3056" s="19"/>
      <c r="K3056" s="139" t="str">
        <f t="shared" ca="1" si="456"/>
        <v>Long</v>
      </c>
      <c r="L3056" s="243" t="e">
        <f t="shared" ca="1" si="451"/>
        <v>#N/A</v>
      </c>
      <c r="M3056" s="242" t="e">
        <f t="shared" ca="1" si="452"/>
        <v>#N/A</v>
      </c>
      <c r="N3056" s="20"/>
      <c r="O3056" s="74">
        <f t="shared" ca="1" si="457"/>
        <v>1</v>
      </c>
      <c r="P3056" s="75">
        <f t="shared" ca="1" si="449"/>
        <v>0</v>
      </c>
      <c r="Q3056" s="76" t="str">
        <f t="shared" ca="1" si="453"/>
        <v/>
      </c>
      <c r="R3056" s="75"/>
      <c r="S3056" s="77">
        <f t="shared" ca="1" si="450"/>
        <v>1</v>
      </c>
      <c r="T3056" s="78"/>
      <c r="U3056" s="81">
        <f t="shared" ca="1" si="458"/>
        <v>1277.5</v>
      </c>
      <c r="V3056" s="82">
        <f t="shared" ca="1" si="454"/>
        <v>260777.25999999922</v>
      </c>
      <c r="W3056" s="50"/>
      <c r="X3056" s="50"/>
      <c r="Y3056" s="50"/>
      <c r="Z3056" s="50"/>
      <c r="AA3056" s="50"/>
      <c r="AG3056" s="50"/>
      <c r="AH3056" s="50"/>
      <c r="AI3056" s="50"/>
      <c r="AJ3056" s="50"/>
      <c r="AK3056" s="50"/>
      <c r="AL3056" s="50"/>
      <c r="AM3056" s="50"/>
      <c r="AN3056" s="50"/>
      <c r="AO3056" s="50"/>
      <c r="AP3056" s="138" t="str">
        <f>IF(NOT($AS3056=$AS3057),ROW(),"")</f>
        <v/>
      </c>
      <c r="AQ3056" s="20" t="str">
        <f>IF(NOT(AS3056=AS3057),AS3057,"")</f>
        <v/>
      </c>
      <c r="AR3056" s="20" t="str">
        <f>INDEX($AB$15:$AM$15,MATCH($AS3056,$AB$11:$AM$11,0))</f>
        <v>in</v>
      </c>
      <c r="AS3056" s="20" t="str">
        <f>LEFT(AT3056,4)</f>
        <v>2011</v>
      </c>
      <c r="AT3056" s="139" t="str">
        <f>LEFT(B3056,6)</f>
        <v>201112</v>
      </c>
    </row>
    <row r="3057" spans="2:46" x14ac:dyDescent="0.25">
      <c r="B3057" s="11">
        <f>'Market Data'!B3043</f>
        <v>20111206</v>
      </c>
      <c r="C3057" s="2">
        <f>'Market Data'!C3043</f>
        <v>6231.5</v>
      </c>
      <c r="D3057" s="2">
        <f>'Market Data'!D3043</f>
        <v>6280.5</v>
      </c>
      <c r="E3057" s="2">
        <f>'Market Data'!E3043</f>
        <v>6189.5</v>
      </c>
      <c r="F3057" s="12">
        <f>'Market Data'!F3043</f>
        <v>6226</v>
      </c>
      <c r="H3057" s="151">
        <f t="shared" si="455"/>
        <v>3039</v>
      </c>
      <c r="I3057" s="244">
        <f ca="1">IF($H3057&lt;($J$6+1),"",PFE(OFFSET($F3057,0,0,-$J$6)))</f>
        <v>2.5281114452507907E-2</v>
      </c>
      <c r="J3057" s="19"/>
      <c r="K3057" s="139" t="str">
        <f t="shared" ca="1" si="456"/>
        <v>Long</v>
      </c>
      <c r="L3057" s="243" t="e">
        <f t="shared" ca="1" si="451"/>
        <v>#N/A</v>
      </c>
      <c r="M3057" s="242" t="e">
        <f t="shared" ca="1" si="452"/>
        <v>#N/A</v>
      </c>
      <c r="N3057" s="20"/>
      <c r="O3057" s="74">
        <f t="shared" ca="1" si="457"/>
        <v>1</v>
      </c>
      <c r="P3057" s="75">
        <f t="shared" ca="1" si="449"/>
        <v>0</v>
      </c>
      <c r="Q3057" s="76" t="str">
        <f t="shared" ca="1" si="453"/>
        <v/>
      </c>
      <c r="R3057" s="75"/>
      <c r="S3057" s="77">
        <f t="shared" ca="1" si="450"/>
        <v>1</v>
      </c>
      <c r="T3057" s="78"/>
      <c r="U3057" s="81">
        <f t="shared" ca="1" si="458"/>
        <v>-2485</v>
      </c>
      <c r="V3057" s="82">
        <f t="shared" ca="1" si="454"/>
        <v>258292.25999999922</v>
      </c>
      <c r="W3057" s="50"/>
      <c r="X3057" s="50"/>
      <c r="Y3057" s="50"/>
      <c r="Z3057" s="50"/>
      <c r="AA3057" s="50"/>
      <c r="AG3057" s="50"/>
      <c r="AH3057" s="50"/>
      <c r="AI3057" s="50"/>
      <c r="AJ3057" s="50"/>
      <c r="AK3057" s="50"/>
      <c r="AL3057" s="50"/>
      <c r="AM3057" s="50"/>
      <c r="AN3057" s="50"/>
      <c r="AO3057" s="50"/>
      <c r="AP3057" s="138" t="str">
        <f>IF(NOT($AS3057=$AS3058),ROW(),"")</f>
        <v/>
      </c>
      <c r="AQ3057" s="20" t="str">
        <f>IF(NOT(AS3057=AS3058),AS3058,"")</f>
        <v/>
      </c>
      <c r="AR3057" s="20" t="str">
        <f>INDEX($AB$15:$AM$15,MATCH($AS3057,$AB$11:$AM$11,0))</f>
        <v>in</v>
      </c>
      <c r="AS3057" s="20" t="str">
        <f>LEFT(AT3057,4)</f>
        <v>2011</v>
      </c>
      <c r="AT3057" s="139" t="str">
        <f>LEFT(B3057,6)</f>
        <v>201112</v>
      </c>
    </row>
    <row r="3058" spans="2:46" x14ac:dyDescent="0.25">
      <c r="B3058" s="11">
        <f>'Market Data'!B3044</f>
        <v>20111207</v>
      </c>
      <c r="C3058" s="2">
        <f>'Market Data'!C3044</f>
        <v>6280.5</v>
      </c>
      <c r="D3058" s="2">
        <f>'Market Data'!D3044</f>
        <v>6321</v>
      </c>
      <c r="E3058" s="2">
        <f>'Market Data'!E3044</f>
        <v>6102</v>
      </c>
      <c r="F3058" s="12">
        <f>'Market Data'!F3044</f>
        <v>6182</v>
      </c>
      <c r="H3058" s="151">
        <f t="shared" si="455"/>
        <v>3040</v>
      </c>
      <c r="I3058" s="244">
        <f ca="1">IF($H3058&lt;($J$6+1),"",PFE(OFFSET($F3058,0,0,-$J$6)))</f>
        <v>-9.0169486954633348E-3</v>
      </c>
      <c r="J3058" s="19"/>
      <c r="K3058" s="139" t="str">
        <f t="shared" ca="1" si="456"/>
        <v>Short</v>
      </c>
      <c r="L3058" s="243" t="e">
        <f t="shared" ca="1" si="451"/>
        <v>#N/A</v>
      </c>
      <c r="M3058" s="242">
        <f t="shared" ca="1" si="452"/>
        <v>6182</v>
      </c>
      <c r="N3058" s="20"/>
      <c r="O3058" s="74">
        <f t="shared" ca="1" si="457"/>
        <v>-1</v>
      </c>
      <c r="P3058" s="75">
        <f t="shared" ca="1" si="449"/>
        <v>-2</v>
      </c>
      <c r="Q3058" s="76" t="str">
        <f t="shared" ca="1" si="453"/>
        <v>Fill</v>
      </c>
      <c r="R3058" s="75"/>
      <c r="S3058" s="77">
        <f t="shared" ca="1" si="450"/>
        <v>1</v>
      </c>
      <c r="T3058" s="78"/>
      <c r="U3058" s="81">
        <f t="shared" ca="1" si="458"/>
        <v>-1540</v>
      </c>
      <c r="V3058" s="82">
        <f t="shared" ca="1" si="454"/>
        <v>256752.25999999922</v>
      </c>
      <c r="W3058" s="50"/>
      <c r="X3058" s="50"/>
      <c r="Y3058" s="50"/>
      <c r="Z3058" s="50"/>
      <c r="AA3058" s="50"/>
      <c r="AG3058" s="50"/>
      <c r="AH3058" s="50"/>
      <c r="AI3058" s="50"/>
      <c r="AJ3058" s="50"/>
      <c r="AK3058" s="50"/>
      <c r="AL3058" s="50"/>
      <c r="AM3058" s="50"/>
      <c r="AN3058" s="50"/>
      <c r="AO3058" s="50"/>
      <c r="AP3058" s="138" t="str">
        <f>IF(NOT($AS3058=$AS3059),ROW(),"")</f>
        <v/>
      </c>
      <c r="AQ3058" s="20" t="str">
        <f>IF(NOT(AS3058=AS3059),AS3059,"")</f>
        <v/>
      </c>
      <c r="AR3058" s="20" t="str">
        <f>INDEX($AB$15:$AM$15,MATCH($AS3058,$AB$11:$AM$11,0))</f>
        <v>in</v>
      </c>
      <c r="AS3058" s="20" t="str">
        <f>LEFT(AT3058,4)</f>
        <v>2011</v>
      </c>
      <c r="AT3058" s="139" t="str">
        <f>LEFT(B3058,6)</f>
        <v>201112</v>
      </c>
    </row>
    <row r="3059" spans="2:46" x14ac:dyDescent="0.25">
      <c r="B3059" s="11">
        <f>'Market Data'!B3045</f>
        <v>20111208</v>
      </c>
      <c r="C3059" s="2">
        <f>'Market Data'!C3045</f>
        <v>6252.5</v>
      </c>
      <c r="D3059" s="2">
        <f>'Market Data'!D3045</f>
        <v>6263</v>
      </c>
      <c r="E3059" s="2">
        <f>'Market Data'!E3045</f>
        <v>5998</v>
      </c>
      <c r="F3059" s="12">
        <f>'Market Data'!F3045</f>
        <v>6061.5</v>
      </c>
      <c r="H3059" s="151">
        <f t="shared" si="455"/>
        <v>3041</v>
      </c>
      <c r="I3059" s="244">
        <f ca="1">IF($H3059&lt;($J$6+1),"",PFE(OFFSET($F3059,0,0,-$J$6)))</f>
        <v>-1.9081488898015538E-2</v>
      </c>
      <c r="J3059" s="19"/>
      <c r="K3059" s="139" t="str">
        <f t="shared" ca="1" si="456"/>
        <v>Short</v>
      </c>
      <c r="L3059" s="243" t="e">
        <f t="shared" ca="1" si="451"/>
        <v>#N/A</v>
      </c>
      <c r="M3059" s="242" t="e">
        <f t="shared" ca="1" si="452"/>
        <v>#N/A</v>
      </c>
      <c r="N3059" s="20"/>
      <c r="O3059" s="74">
        <f t="shared" ca="1" si="457"/>
        <v>-1</v>
      </c>
      <c r="P3059" s="75">
        <f t="shared" ca="1" si="449"/>
        <v>0</v>
      </c>
      <c r="Q3059" s="76" t="str">
        <f t="shared" ca="1" si="453"/>
        <v/>
      </c>
      <c r="R3059" s="75"/>
      <c r="S3059" s="77">
        <f t="shared" ca="1" si="450"/>
        <v>-1</v>
      </c>
      <c r="T3059" s="78"/>
      <c r="U3059" s="81">
        <f t="shared" ca="1" si="458"/>
        <v>8970.58</v>
      </c>
      <c r="V3059" s="82">
        <f t="shared" ca="1" si="454"/>
        <v>265722.83999999921</v>
      </c>
      <c r="W3059" s="50"/>
      <c r="X3059" s="50"/>
      <c r="Y3059" s="50"/>
      <c r="Z3059" s="50"/>
      <c r="AA3059" s="50"/>
      <c r="AG3059" s="50"/>
      <c r="AH3059" s="50"/>
      <c r="AI3059" s="50"/>
      <c r="AJ3059" s="50"/>
      <c r="AK3059" s="50"/>
      <c r="AL3059" s="50"/>
      <c r="AM3059" s="50"/>
      <c r="AN3059" s="50"/>
      <c r="AO3059" s="50"/>
      <c r="AP3059" s="138" t="str">
        <f>IF(NOT($AS3059=$AS3060),ROW(),"")</f>
        <v/>
      </c>
      <c r="AQ3059" s="20" t="str">
        <f>IF(NOT(AS3059=AS3060),AS3060,"")</f>
        <v/>
      </c>
      <c r="AR3059" s="20" t="str">
        <f>INDEX($AB$15:$AM$15,MATCH($AS3059,$AB$11:$AM$11,0))</f>
        <v>in</v>
      </c>
      <c r="AS3059" s="20" t="str">
        <f>LEFT(AT3059,4)</f>
        <v>2011</v>
      </c>
      <c r="AT3059" s="139" t="str">
        <f>LEFT(B3059,6)</f>
        <v>201112</v>
      </c>
    </row>
    <row r="3060" spans="2:46" x14ac:dyDescent="0.25">
      <c r="B3060" s="11">
        <f>'Market Data'!B3046</f>
        <v>20111209</v>
      </c>
      <c r="C3060" s="2">
        <f>'Market Data'!C3046</f>
        <v>5980.5</v>
      </c>
      <c r="D3060" s="2">
        <f>'Market Data'!D3046</f>
        <v>6211.5</v>
      </c>
      <c r="E3060" s="2">
        <f>'Market Data'!E3046</f>
        <v>5952.5</v>
      </c>
      <c r="F3060" s="12">
        <f>'Market Data'!F3046</f>
        <v>6172.5</v>
      </c>
      <c r="H3060" s="151">
        <f t="shared" si="455"/>
        <v>3042</v>
      </c>
      <c r="I3060" s="244">
        <f ca="1">IF($H3060&lt;($J$6+1),"",PFE(OFFSET($F3060,0,0,-$J$6)))</f>
        <v>-9.0557298531625582E-3</v>
      </c>
      <c r="J3060" s="19"/>
      <c r="K3060" s="139" t="str">
        <f t="shared" ca="1" si="456"/>
        <v>Short</v>
      </c>
      <c r="L3060" s="243" t="e">
        <f t="shared" ca="1" si="451"/>
        <v>#N/A</v>
      </c>
      <c r="M3060" s="242" t="e">
        <f t="shared" ca="1" si="452"/>
        <v>#N/A</v>
      </c>
      <c r="N3060" s="20"/>
      <c r="O3060" s="74">
        <f t="shared" ca="1" si="457"/>
        <v>-1</v>
      </c>
      <c r="P3060" s="75">
        <f t="shared" ca="1" si="449"/>
        <v>0</v>
      </c>
      <c r="Q3060" s="76" t="str">
        <f t="shared" ca="1" si="453"/>
        <v/>
      </c>
      <c r="R3060" s="75"/>
      <c r="S3060" s="77">
        <f t="shared" ca="1" si="450"/>
        <v>-1</v>
      </c>
      <c r="T3060" s="78"/>
      <c r="U3060" s="81">
        <f t="shared" ca="1" si="458"/>
        <v>-3885</v>
      </c>
      <c r="V3060" s="82">
        <f t="shared" ca="1" si="454"/>
        <v>261837.83999999921</v>
      </c>
      <c r="W3060" s="50"/>
      <c r="X3060" s="50"/>
      <c r="Y3060" s="50"/>
      <c r="Z3060" s="50"/>
      <c r="AA3060" s="50"/>
      <c r="AG3060" s="50"/>
      <c r="AH3060" s="50"/>
      <c r="AI3060" s="50"/>
      <c r="AJ3060" s="50"/>
      <c r="AK3060" s="50"/>
      <c r="AL3060" s="50"/>
      <c r="AM3060" s="50"/>
      <c r="AN3060" s="50"/>
      <c r="AO3060" s="50"/>
      <c r="AP3060" s="138" t="str">
        <f>IF(NOT($AS3060=$AS3061),ROW(),"")</f>
        <v/>
      </c>
      <c r="AQ3060" s="20" t="str">
        <f>IF(NOT(AS3060=AS3061),AS3061,"")</f>
        <v/>
      </c>
      <c r="AR3060" s="20" t="str">
        <f>INDEX($AB$15:$AM$15,MATCH($AS3060,$AB$11:$AM$11,0))</f>
        <v>in</v>
      </c>
      <c r="AS3060" s="20" t="str">
        <f>LEFT(AT3060,4)</f>
        <v>2011</v>
      </c>
      <c r="AT3060" s="139" t="str">
        <f>LEFT(B3060,6)</f>
        <v>201112</v>
      </c>
    </row>
    <row r="3061" spans="2:46" x14ac:dyDescent="0.25">
      <c r="B3061" s="11">
        <f>'Market Data'!B3047</f>
        <v>20111212</v>
      </c>
      <c r="C3061" s="2">
        <f>'Market Data'!C3047</f>
        <v>6184</v>
      </c>
      <c r="D3061" s="2">
        <f>'Market Data'!D3047</f>
        <v>6192.5</v>
      </c>
      <c r="E3061" s="2">
        <f>'Market Data'!E3047</f>
        <v>5941.5</v>
      </c>
      <c r="F3061" s="12">
        <f>'Market Data'!F3047</f>
        <v>5980</v>
      </c>
      <c r="H3061" s="151">
        <f t="shared" si="455"/>
        <v>3043</v>
      </c>
      <c r="I3061" s="244">
        <f ca="1">IF($H3061&lt;($J$6+1),"",PFE(OFFSET($F3061,0,0,-$J$6)))</f>
        <v>-1.9642257756919201E-2</v>
      </c>
      <c r="J3061" s="19"/>
      <c r="K3061" s="139" t="str">
        <f t="shared" ca="1" si="456"/>
        <v>Short</v>
      </c>
      <c r="L3061" s="243" t="e">
        <f t="shared" ca="1" si="451"/>
        <v>#N/A</v>
      </c>
      <c r="M3061" s="242" t="e">
        <f t="shared" ca="1" si="452"/>
        <v>#N/A</v>
      </c>
      <c r="N3061" s="20"/>
      <c r="O3061" s="74">
        <f t="shared" ca="1" si="457"/>
        <v>-1</v>
      </c>
      <c r="P3061" s="75">
        <f t="shared" ca="1" si="449"/>
        <v>0</v>
      </c>
      <c r="Q3061" s="76" t="str">
        <f t="shared" ca="1" si="453"/>
        <v/>
      </c>
      <c r="R3061" s="75"/>
      <c r="S3061" s="77">
        <f t="shared" ca="1" si="450"/>
        <v>-1</v>
      </c>
      <c r="T3061" s="78"/>
      <c r="U3061" s="81">
        <f t="shared" ca="1" si="458"/>
        <v>6737.5</v>
      </c>
      <c r="V3061" s="82">
        <f t="shared" ca="1" si="454"/>
        <v>268575.33999999921</v>
      </c>
      <c r="W3061" s="50"/>
      <c r="X3061" s="50"/>
      <c r="Y3061" s="50"/>
      <c r="Z3061" s="50"/>
      <c r="AA3061" s="50"/>
      <c r="AG3061" s="50"/>
      <c r="AH3061" s="50"/>
      <c r="AI3061" s="50"/>
      <c r="AJ3061" s="50"/>
      <c r="AK3061" s="50"/>
      <c r="AL3061" s="50"/>
      <c r="AM3061" s="50"/>
      <c r="AN3061" s="50"/>
      <c r="AO3061" s="50"/>
      <c r="AP3061" s="138" t="str">
        <f>IF(NOT($AS3061=$AS3062),ROW(),"")</f>
        <v/>
      </c>
      <c r="AQ3061" s="20" t="str">
        <f>IF(NOT(AS3061=AS3062),AS3062,"")</f>
        <v/>
      </c>
      <c r="AR3061" s="20" t="str">
        <f>INDEX($AB$15:$AM$15,MATCH($AS3061,$AB$11:$AM$11,0))</f>
        <v>in</v>
      </c>
      <c r="AS3061" s="20" t="str">
        <f>LEFT(AT3061,4)</f>
        <v>2011</v>
      </c>
      <c r="AT3061" s="139" t="str">
        <f>LEFT(B3061,6)</f>
        <v>201112</v>
      </c>
    </row>
    <row r="3062" spans="2:46" x14ac:dyDescent="0.25">
      <c r="B3062" s="11">
        <f>'Market Data'!B3048</f>
        <v>20111213</v>
      </c>
      <c r="C3062" s="2">
        <f>'Market Data'!C3048</f>
        <v>6001.5</v>
      </c>
      <c r="D3062" s="2">
        <f>'Market Data'!D3048</f>
        <v>6037</v>
      </c>
      <c r="E3062" s="2">
        <f>'Market Data'!E3048</f>
        <v>5882.5</v>
      </c>
      <c r="F3062" s="12">
        <f>'Market Data'!F3048</f>
        <v>5952</v>
      </c>
      <c r="H3062" s="151">
        <f t="shared" si="455"/>
        <v>3044</v>
      </c>
      <c r="I3062" s="244">
        <f ca="1">IF($H3062&lt;($J$6+1),"",PFE(OFFSET($F3062,0,0,-$J$6)))</f>
        <v>1.9912385003978354E-2</v>
      </c>
      <c r="J3062" s="19"/>
      <c r="K3062" s="139" t="str">
        <f t="shared" ca="1" si="456"/>
        <v>Long</v>
      </c>
      <c r="L3062" s="243">
        <f t="shared" ca="1" si="451"/>
        <v>5952</v>
      </c>
      <c r="M3062" s="242" t="e">
        <f t="shared" ca="1" si="452"/>
        <v>#N/A</v>
      </c>
      <c r="N3062" s="20"/>
      <c r="O3062" s="74">
        <f t="shared" ca="1" si="457"/>
        <v>1</v>
      </c>
      <c r="P3062" s="75">
        <f t="shared" ca="1" si="449"/>
        <v>2</v>
      </c>
      <c r="Q3062" s="76" t="str">
        <f t="shared" ca="1" si="453"/>
        <v>Fill</v>
      </c>
      <c r="R3062" s="75"/>
      <c r="S3062" s="77">
        <f t="shared" ca="1" si="450"/>
        <v>-1</v>
      </c>
      <c r="T3062" s="78"/>
      <c r="U3062" s="81">
        <f t="shared" ca="1" si="458"/>
        <v>980</v>
      </c>
      <c r="V3062" s="82">
        <f t="shared" ca="1" si="454"/>
        <v>269555.33999999921</v>
      </c>
      <c r="W3062" s="50"/>
      <c r="X3062" s="50"/>
      <c r="Y3062" s="50"/>
      <c r="Z3062" s="50"/>
      <c r="AA3062" s="50"/>
      <c r="AG3062" s="50"/>
      <c r="AH3062" s="50"/>
      <c r="AI3062" s="50"/>
      <c r="AJ3062" s="50"/>
      <c r="AK3062" s="50"/>
      <c r="AL3062" s="50"/>
      <c r="AM3062" s="50"/>
      <c r="AN3062" s="50"/>
      <c r="AO3062" s="50"/>
      <c r="AP3062" s="138" t="str">
        <f>IF(NOT($AS3062=$AS3063),ROW(),"")</f>
        <v/>
      </c>
      <c r="AQ3062" s="20" t="str">
        <f>IF(NOT(AS3062=AS3063),AS3063,"")</f>
        <v/>
      </c>
      <c r="AR3062" s="20" t="str">
        <f>INDEX($AB$15:$AM$15,MATCH($AS3062,$AB$11:$AM$11,0))</f>
        <v>in</v>
      </c>
      <c r="AS3062" s="20" t="str">
        <f>LEFT(AT3062,4)</f>
        <v>2011</v>
      </c>
      <c r="AT3062" s="139" t="str">
        <f>LEFT(B3062,6)</f>
        <v>201112</v>
      </c>
    </row>
    <row r="3063" spans="2:46" x14ac:dyDescent="0.25">
      <c r="B3063" s="11">
        <f>'Market Data'!B3049</f>
        <v>20111214</v>
      </c>
      <c r="C3063" s="2">
        <f>'Market Data'!C3049</f>
        <v>5897.5</v>
      </c>
      <c r="D3063" s="2">
        <f>'Market Data'!D3049</f>
        <v>5953.5</v>
      </c>
      <c r="E3063" s="2">
        <f>'Market Data'!E3049</f>
        <v>5852</v>
      </c>
      <c r="F3063" s="12">
        <f>'Market Data'!F3049</f>
        <v>5868</v>
      </c>
      <c r="H3063" s="151">
        <f t="shared" si="455"/>
        <v>3045</v>
      </c>
      <c r="I3063" s="244">
        <f ca="1">IF($H3063&lt;($J$6+1),"",PFE(OFFSET($F3063,0,0,-$J$6)))</f>
        <v>2.1261184607932904E-2</v>
      </c>
      <c r="J3063" s="19"/>
      <c r="K3063" s="139" t="str">
        <f t="shared" ca="1" si="456"/>
        <v>Long</v>
      </c>
      <c r="L3063" s="243" t="e">
        <f t="shared" ca="1" si="451"/>
        <v>#N/A</v>
      </c>
      <c r="M3063" s="242" t="e">
        <f t="shared" ca="1" si="452"/>
        <v>#N/A</v>
      </c>
      <c r="N3063" s="20"/>
      <c r="O3063" s="74">
        <f t="shared" ca="1" si="457"/>
        <v>1</v>
      </c>
      <c r="P3063" s="75">
        <f t="shared" ca="1" si="449"/>
        <v>0</v>
      </c>
      <c r="Q3063" s="76" t="str">
        <f t="shared" ca="1" si="453"/>
        <v/>
      </c>
      <c r="R3063" s="75"/>
      <c r="S3063" s="77">
        <f t="shared" ca="1" si="450"/>
        <v>1</v>
      </c>
      <c r="T3063" s="78"/>
      <c r="U3063" s="81">
        <f t="shared" ca="1" si="458"/>
        <v>693.07999999999993</v>
      </c>
      <c r="V3063" s="82">
        <f t="shared" ca="1" si="454"/>
        <v>270248.41999999923</v>
      </c>
      <c r="W3063" s="50"/>
      <c r="X3063" s="50"/>
      <c r="Y3063" s="50"/>
      <c r="Z3063" s="50"/>
      <c r="AA3063" s="50"/>
      <c r="AG3063" s="50"/>
      <c r="AH3063" s="50"/>
      <c r="AI3063" s="50"/>
      <c r="AJ3063" s="50"/>
      <c r="AK3063" s="50"/>
      <c r="AL3063" s="50"/>
      <c r="AM3063" s="50"/>
      <c r="AN3063" s="50"/>
      <c r="AO3063" s="50"/>
      <c r="AP3063" s="138" t="str">
        <f>IF(NOT($AS3063=$AS3064),ROW(),"")</f>
        <v/>
      </c>
      <c r="AQ3063" s="20" t="str">
        <f>IF(NOT(AS3063=AS3064),AS3064,"")</f>
        <v/>
      </c>
      <c r="AR3063" s="20" t="str">
        <f>INDEX($AB$15:$AM$15,MATCH($AS3063,$AB$11:$AM$11,0))</f>
        <v>in</v>
      </c>
      <c r="AS3063" s="20" t="str">
        <f>LEFT(AT3063,4)</f>
        <v>2011</v>
      </c>
      <c r="AT3063" s="139" t="str">
        <f>LEFT(B3063,6)</f>
        <v>201112</v>
      </c>
    </row>
    <row r="3064" spans="2:46" x14ac:dyDescent="0.25">
      <c r="B3064" s="11">
        <f>'Market Data'!B3050</f>
        <v>20111215</v>
      </c>
      <c r="C3064" s="2">
        <f>'Market Data'!C3050</f>
        <v>5836</v>
      </c>
      <c r="D3064" s="2">
        <f>'Market Data'!D3050</f>
        <v>5981</v>
      </c>
      <c r="E3064" s="2">
        <f>'Market Data'!E3050</f>
        <v>5832</v>
      </c>
      <c r="F3064" s="12">
        <f>'Market Data'!F3050</f>
        <v>5930</v>
      </c>
      <c r="H3064" s="151">
        <f t="shared" si="455"/>
        <v>3046</v>
      </c>
      <c r="I3064" s="244">
        <f ca="1">IF($H3064&lt;($J$6+1),"",PFE(OFFSET($F3064,0,0,-$J$6)))</f>
        <v>2.9816760338860656E-2</v>
      </c>
      <c r="J3064" s="19"/>
      <c r="K3064" s="139" t="str">
        <f t="shared" ca="1" si="456"/>
        <v>Long</v>
      </c>
      <c r="L3064" s="243" t="e">
        <f t="shared" ca="1" si="451"/>
        <v>#N/A</v>
      </c>
      <c r="M3064" s="242" t="e">
        <f t="shared" ca="1" si="452"/>
        <v>#N/A</v>
      </c>
      <c r="N3064" s="20"/>
      <c r="O3064" s="74">
        <f t="shared" ca="1" si="457"/>
        <v>1</v>
      </c>
      <c r="P3064" s="75">
        <f t="shared" ca="1" si="449"/>
        <v>0</v>
      </c>
      <c r="Q3064" s="76" t="str">
        <f t="shared" ca="1" si="453"/>
        <v/>
      </c>
      <c r="R3064" s="75"/>
      <c r="S3064" s="77">
        <f t="shared" ca="1" si="450"/>
        <v>1</v>
      </c>
      <c r="T3064" s="78"/>
      <c r="U3064" s="81">
        <f t="shared" ca="1" si="458"/>
        <v>2170</v>
      </c>
      <c r="V3064" s="82">
        <f t="shared" ca="1" si="454"/>
        <v>272418.41999999923</v>
      </c>
      <c r="W3064" s="50"/>
      <c r="X3064" s="50"/>
      <c r="Y3064" s="50"/>
      <c r="Z3064" s="50"/>
      <c r="AA3064" s="50"/>
      <c r="AG3064" s="50"/>
      <c r="AH3064" s="50"/>
      <c r="AI3064" s="50"/>
      <c r="AJ3064" s="50"/>
      <c r="AK3064" s="50"/>
      <c r="AL3064" s="50"/>
      <c r="AM3064" s="50"/>
      <c r="AN3064" s="50"/>
      <c r="AO3064" s="50"/>
      <c r="AP3064" s="138" t="str">
        <f>IF(NOT($AS3064=$AS3065),ROW(),"")</f>
        <v/>
      </c>
      <c r="AQ3064" s="20" t="str">
        <f>IF(NOT(AS3064=AS3065),AS3065,"")</f>
        <v/>
      </c>
      <c r="AR3064" s="20" t="str">
        <f>INDEX($AB$15:$AM$15,MATCH($AS3064,$AB$11:$AM$11,0))</f>
        <v>in</v>
      </c>
      <c r="AS3064" s="20" t="str">
        <f>LEFT(AT3064,4)</f>
        <v>2011</v>
      </c>
      <c r="AT3064" s="139" t="str">
        <f>LEFT(B3064,6)</f>
        <v>201112</v>
      </c>
    </row>
    <row r="3065" spans="2:46" x14ac:dyDescent="0.25">
      <c r="B3065" s="11">
        <f>'Market Data'!B3051</f>
        <v>20111216</v>
      </c>
      <c r="C3065" s="2">
        <f>'Market Data'!C3051</f>
        <v>5965.5</v>
      </c>
      <c r="D3065" s="2">
        <f>'Market Data'!D3051</f>
        <v>5972</v>
      </c>
      <c r="E3065" s="2">
        <f>'Market Data'!E3051</f>
        <v>5833</v>
      </c>
      <c r="F3065" s="12">
        <f>'Market Data'!F3051</f>
        <v>5894</v>
      </c>
      <c r="H3065" s="151">
        <f t="shared" si="455"/>
        <v>3047</v>
      </c>
      <c r="I3065" s="244">
        <f ca="1">IF($H3065&lt;($J$6+1),"",PFE(OFFSET($F3065,0,0,-$J$6)))</f>
        <v>2.1299496594646812E-2</v>
      </c>
      <c r="J3065" s="19"/>
      <c r="K3065" s="139" t="str">
        <f t="shared" ca="1" si="456"/>
        <v>Long</v>
      </c>
      <c r="L3065" s="243" t="e">
        <f t="shared" ca="1" si="451"/>
        <v>#N/A</v>
      </c>
      <c r="M3065" s="242" t="e">
        <f t="shared" ca="1" si="452"/>
        <v>#N/A</v>
      </c>
      <c r="N3065" s="20"/>
      <c r="O3065" s="74">
        <f t="shared" ca="1" si="457"/>
        <v>1</v>
      </c>
      <c r="P3065" s="75">
        <f t="shared" ca="1" si="449"/>
        <v>0</v>
      </c>
      <c r="Q3065" s="76" t="str">
        <f t="shared" ca="1" si="453"/>
        <v/>
      </c>
      <c r="R3065" s="75"/>
      <c r="S3065" s="77">
        <f t="shared" ca="1" si="450"/>
        <v>1</v>
      </c>
      <c r="T3065" s="78"/>
      <c r="U3065" s="81">
        <f t="shared" ca="1" si="458"/>
        <v>-1260</v>
      </c>
      <c r="V3065" s="82">
        <f t="shared" ca="1" si="454"/>
        <v>271158.41999999923</v>
      </c>
      <c r="W3065" s="50"/>
      <c r="X3065" s="50"/>
      <c r="Y3065" s="50"/>
      <c r="Z3065" s="50"/>
      <c r="AA3065" s="50"/>
      <c r="AG3065" s="50"/>
      <c r="AH3065" s="50"/>
      <c r="AI3065" s="50"/>
      <c r="AJ3065" s="50"/>
      <c r="AK3065" s="50"/>
      <c r="AL3065" s="50"/>
      <c r="AM3065" s="50"/>
      <c r="AN3065" s="50"/>
      <c r="AO3065" s="50"/>
      <c r="AP3065" s="138" t="str">
        <f>IF(NOT($AS3065=$AS3066),ROW(),"")</f>
        <v/>
      </c>
      <c r="AQ3065" s="20" t="str">
        <f>IF(NOT(AS3065=AS3066),AS3066,"")</f>
        <v/>
      </c>
      <c r="AR3065" s="20" t="str">
        <f>INDEX($AB$15:$AM$15,MATCH($AS3065,$AB$11:$AM$11,0))</f>
        <v>in</v>
      </c>
      <c r="AS3065" s="20" t="str">
        <f>LEFT(AT3065,4)</f>
        <v>2011</v>
      </c>
      <c r="AT3065" s="139" t="str">
        <f>LEFT(B3065,6)</f>
        <v>201112</v>
      </c>
    </row>
    <row r="3066" spans="2:46" x14ac:dyDescent="0.25">
      <c r="B3066" s="11">
        <f>'Market Data'!B3052</f>
        <v>20111219</v>
      </c>
      <c r="C3066" s="2">
        <f>'Market Data'!C3052</f>
        <v>5806</v>
      </c>
      <c r="D3066" s="2">
        <f>'Market Data'!D3052</f>
        <v>5960</v>
      </c>
      <c r="E3066" s="2">
        <f>'Market Data'!E3052</f>
        <v>5788.5</v>
      </c>
      <c r="F3066" s="12">
        <f>'Market Data'!F3052</f>
        <v>5848</v>
      </c>
      <c r="H3066" s="151">
        <f t="shared" si="455"/>
        <v>3048</v>
      </c>
      <c r="I3066" s="244">
        <f ca="1">IF($H3066&lt;($J$6+1),"",PFE(OFFSET($F3066,0,0,-$J$6)))</f>
        <v>-9.280606823800313E-3</v>
      </c>
      <c r="J3066" s="19"/>
      <c r="K3066" s="139" t="str">
        <f t="shared" ca="1" si="456"/>
        <v>Short</v>
      </c>
      <c r="L3066" s="243" t="e">
        <f t="shared" ca="1" si="451"/>
        <v>#N/A</v>
      </c>
      <c r="M3066" s="242">
        <f t="shared" ca="1" si="452"/>
        <v>5848</v>
      </c>
      <c r="N3066" s="20"/>
      <c r="O3066" s="74">
        <f t="shared" ca="1" si="457"/>
        <v>-1</v>
      </c>
      <c r="P3066" s="75">
        <f t="shared" ca="1" si="449"/>
        <v>-2</v>
      </c>
      <c r="Q3066" s="76" t="str">
        <f t="shared" ca="1" si="453"/>
        <v>Fill</v>
      </c>
      <c r="R3066" s="75"/>
      <c r="S3066" s="77">
        <f t="shared" ca="1" si="450"/>
        <v>1</v>
      </c>
      <c r="T3066" s="78"/>
      <c r="U3066" s="81">
        <f t="shared" ca="1" si="458"/>
        <v>-1610</v>
      </c>
      <c r="V3066" s="82">
        <f t="shared" ca="1" si="454"/>
        <v>269548.41999999923</v>
      </c>
      <c r="W3066" s="50"/>
      <c r="X3066" s="50"/>
      <c r="Y3066" s="50"/>
      <c r="Z3066" s="50"/>
      <c r="AA3066" s="50"/>
      <c r="AG3066" s="50"/>
      <c r="AH3066" s="50"/>
      <c r="AI3066" s="50"/>
      <c r="AJ3066" s="50"/>
      <c r="AK3066" s="50"/>
      <c r="AL3066" s="50"/>
      <c r="AM3066" s="50"/>
      <c r="AN3066" s="50"/>
      <c r="AO3066" s="50"/>
      <c r="AP3066" s="138" t="str">
        <f>IF(NOT($AS3066=$AS3067),ROW(),"")</f>
        <v/>
      </c>
      <c r="AQ3066" s="20" t="str">
        <f>IF(NOT(AS3066=AS3067),AS3067,"")</f>
        <v/>
      </c>
      <c r="AR3066" s="20" t="str">
        <f>INDEX($AB$15:$AM$15,MATCH($AS3066,$AB$11:$AM$11,0))</f>
        <v>in</v>
      </c>
      <c r="AS3066" s="20" t="str">
        <f>LEFT(AT3066,4)</f>
        <v>2011</v>
      </c>
      <c r="AT3066" s="139" t="str">
        <f>LEFT(B3066,6)</f>
        <v>201112</v>
      </c>
    </row>
    <row r="3067" spans="2:46" x14ac:dyDescent="0.25">
      <c r="B3067" s="11">
        <f>'Market Data'!B3053</f>
        <v>20111220</v>
      </c>
      <c r="C3067" s="2">
        <f>'Market Data'!C3053</f>
        <v>5849</v>
      </c>
      <c r="D3067" s="2">
        <f>'Market Data'!D3053</f>
        <v>6062</v>
      </c>
      <c r="E3067" s="2">
        <f>'Market Data'!E3053</f>
        <v>5817.5</v>
      </c>
      <c r="F3067" s="12">
        <f>'Market Data'!F3053</f>
        <v>6024</v>
      </c>
      <c r="H3067" s="151">
        <f t="shared" si="455"/>
        <v>3049</v>
      </c>
      <c r="I3067" s="244">
        <f ca="1">IF($H3067&lt;($J$6+1),"",PFE(OFFSET($F3067,0,0,-$J$6)))</f>
        <v>2.7931208577954964E-2</v>
      </c>
      <c r="J3067" s="19"/>
      <c r="K3067" s="139" t="str">
        <f t="shared" ca="1" si="456"/>
        <v>Long</v>
      </c>
      <c r="L3067" s="243">
        <f t="shared" ca="1" si="451"/>
        <v>6024</v>
      </c>
      <c r="M3067" s="242" t="e">
        <f t="shared" ca="1" si="452"/>
        <v>#N/A</v>
      </c>
      <c r="N3067" s="20"/>
      <c r="O3067" s="74">
        <f t="shared" ca="1" si="457"/>
        <v>1</v>
      </c>
      <c r="P3067" s="75">
        <f t="shared" ca="1" si="449"/>
        <v>2</v>
      </c>
      <c r="Q3067" s="76" t="str">
        <f t="shared" ca="1" si="453"/>
        <v>Fill</v>
      </c>
      <c r="R3067" s="75"/>
      <c r="S3067" s="77">
        <f t="shared" ca="1" si="450"/>
        <v>-1</v>
      </c>
      <c r="T3067" s="78"/>
      <c r="U3067" s="81">
        <f t="shared" ca="1" si="458"/>
        <v>-6271.92</v>
      </c>
      <c r="V3067" s="82">
        <f t="shared" ca="1" si="454"/>
        <v>263276.49999999924</v>
      </c>
      <c r="W3067" s="50"/>
      <c r="X3067" s="50"/>
      <c r="Y3067" s="50"/>
      <c r="Z3067" s="50"/>
      <c r="AA3067" s="50"/>
      <c r="AG3067" s="50"/>
      <c r="AH3067" s="50"/>
      <c r="AI3067" s="50"/>
      <c r="AJ3067" s="50"/>
      <c r="AK3067" s="50"/>
      <c r="AL3067" s="50"/>
      <c r="AM3067" s="50"/>
      <c r="AN3067" s="50"/>
      <c r="AO3067" s="50"/>
      <c r="AP3067" s="138" t="str">
        <f>IF(NOT($AS3067=$AS3068),ROW(),"")</f>
        <v/>
      </c>
      <c r="AQ3067" s="20" t="str">
        <f>IF(NOT(AS3067=AS3068),AS3068,"")</f>
        <v/>
      </c>
      <c r="AR3067" s="20" t="str">
        <f>INDEX($AB$15:$AM$15,MATCH($AS3067,$AB$11:$AM$11,0))</f>
        <v>in</v>
      </c>
      <c r="AS3067" s="20" t="str">
        <f>LEFT(AT3067,4)</f>
        <v>2011</v>
      </c>
      <c r="AT3067" s="139" t="str">
        <f>LEFT(B3067,6)</f>
        <v>201112</v>
      </c>
    </row>
    <row r="3068" spans="2:46" x14ac:dyDescent="0.25">
      <c r="B3068" s="11">
        <f>'Market Data'!B3054</f>
        <v>20111221</v>
      </c>
      <c r="C3068" s="2">
        <f>'Market Data'!C3054</f>
        <v>6065</v>
      </c>
      <c r="D3068" s="2">
        <f>'Market Data'!D3054</f>
        <v>6150</v>
      </c>
      <c r="E3068" s="2">
        <f>'Market Data'!E3054</f>
        <v>5947</v>
      </c>
      <c r="F3068" s="12">
        <f>'Market Data'!F3054</f>
        <v>5973.5</v>
      </c>
      <c r="H3068" s="151">
        <f t="shared" si="455"/>
        <v>3050</v>
      </c>
      <c r="I3068" s="244">
        <f ca="1">IF($H3068&lt;($J$6+1),"",PFE(OFFSET($F3068,0,0,-$J$6)))</f>
        <v>2.8514102664370537E-2</v>
      </c>
      <c r="J3068" s="19"/>
      <c r="K3068" s="139" t="str">
        <f t="shared" ca="1" si="456"/>
        <v>Long</v>
      </c>
      <c r="L3068" s="243" t="e">
        <f t="shared" ca="1" si="451"/>
        <v>#N/A</v>
      </c>
      <c r="M3068" s="242" t="e">
        <f t="shared" ca="1" si="452"/>
        <v>#N/A</v>
      </c>
      <c r="N3068" s="20"/>
      <c r="O3068" s="74">
        <f t="shared" ca="1" si="457"/>
        <v>1</v>
      </c>
      <c r="P3068" s="75">
        <f t="shared" ca="1" si="449"/>
        <v>0</v>
      </c>
      <c r="Q3068" s="76" t="str">
        <f t="shared" ca="1" si="453"/>
        <v/>
      </c>
      <c r="R3068" s="75"/>
      <c r="S3068" s="77">
        <f t="shared" ca="1" si="450"/>
        <v>1</v>
      </c>
      <c r="T3068" s="78"/>
      <c r="U3068" s="81">
        <f t="shared" ca="1" si="458"/>
        <v>-4819.42</v>
      </c>
      <c r="V3068" s="82">
        <f t="shared" ca="1" si="454"/>
        <v>258457.07999999923</v>
      </c>
      <c r="W3068" s="50"/>
      <c r="X3068" s="50"/>
      <c r="Y3068" s="50"/>
      <c r="Z3068" s="50"/>
      <c r="AA3068" s="50"/>
      <c r="AG3068" s="50"/>
      <c r="AH3068" s="50"/>
      <c r="AI3068" s="50"/>
      <c r="AJ3068" s="50"/>
      <c r="AK3068" s="50"/>
      <c r="AL3068" s="50"/>
      <c r="AM3068" s="50"/>
      <c r="AN3068" s="50"/>
      <c r="AO3068" s="50"/>
      <c r="AP3068" s="138" t="str">
        <f>IF(NOT($AS3068=$AS3069),ROW(),"")</f>
        <v/>
      </c>
      <c r="AQ3068" s="20" t="str">
        <f>IF(NOT(AS3068=AS3069),AS3069,"")</f>
        <v/>
      </c>
      <c r="AR3068" s="20" t="str">
        <f>INDEX($AB$15:$AM$15,MATCH($AS3068,$AB$11:$AM$11,0))</f>
        <v>in</v>
      </c>
      <c r="AS3068" s="20" t="str">
        <f>LEFT(AT3068,4)</f>
        <v>2011</v>
      </c>
      <c r="AT3068" s="139" t="str">
        <f>LEFT(B3068,6)</f>
        <v>201112</v>
      </c>
    </row>
    <row r="3069" spans="2:46" x14ac:dyDescent="0.25">
      <c r="B3069" s="11">
        <f>'Market Data'!B3055</f>
        <v>20111222</v>
      </c>
      <c r="C3069" s="2">
        <f>'Market Data'!C3055</f>
        <v>5979.5</v>
      </c>
      <c r="D3069" s="2">
        <f>'Market Data'!D3055</f>
        <v>6069</v>
      </c>
      <c r="E3069" s="2">
        <f>'Market Data'!E3055</f>
        <v>5978</v>
      </c>
      <c r="F3069" s="12">
        <f>'Market Data'!F3055</f>
        <v>6034</v>
      </c>
      <c r="H3069" s="151">
        <f t="shared" si="455"/>
        <v>3051</v>
      </c>
      <c r="I3069" s="244">
        <f ca="1">IF($H3069&lt;($J$6+1),"",PFE(OFFSET($F3069,0,0,-$J$6)))</f>
        <v>2.0298064302966302E-2</v>
      </c>
      <c r="J3069" s="19"/>
      <c r="K3069" s="139" t="str">
        <f t="shared" ca="1" si="456"/>
        <v>Long</v>
      </c>
      <c r="L3069" s="243" t="e">
        <f t="shared" ca="1" si="451"/>
        <v>#N/A</v>
      </c>
      <c r="M3069" s="242" t="e">
        <f t="shared" ca="1" si="452"/>
        <v>#N/A</v>
      </c>
      <c r="N3069" s="20"/>
      <c r="O3069" s="74">
        <f t="shared" ca="1" si="457"/>
        <v>1</v>
      </c>
      <c r="P3069" s="75">
        <f t="shared" ca="1" si="449"/>
        <v>0</v>
      </c>
      <c r="Q3069" s="76" t="str">
        <f t="shared" ca="1" si="453"/>
        <v/>
      </c>
      <c r="R3069" s="75"/>
      <c r="S3069" s="77">
        <f t="shared" ca="1" si="450"/>
        <v>1</v>
      </c>
      <c r="T3069" s="78"/>
      <c r="U3069" s="81">
        <f t="shared" ca="1" si="458"/>
        <v>2117.5</v>
      </c>
      <c r="V3069" s="82">
        <f t="shared" ca="1" si="454"/>
        <v>260574.57999999923</v>
      </c>
      <c r="W3069" s="50"/>
      <c r="X3069" s="50"/>
      <c r="Y3069" s="50"/>
      <c r="Z3069" s="50"/>
      <c r="AA3069" s="50"/>
      <c r="AG3069" s="50"/>
      <c r="AH3069" s="50"/>
      <c r="AI3069" s="50"/>
      <c r="AJ3069" s="50"/>
      <c r="AK3069" s="50"/>
      <c r="AL3069" s="50"/>
      <c r="AM3069" s="50"/>
      <c r="AN3069" s="50"/>
      <c r="AO3069" s="50"/>
      <c r="AP3069" s="138" t="str">
        <f>IF(NOT($AS3069=$AS3070),ROW(),"")</f>
        <v/>
      </c>
      <c r="AQ3069" s="20" t="str">
        <f>IF(NOT(AS3069=AS3070),AS3070,"")</f>
        <v/>
      </c>
      <c r="AR3069" s="20" t="str">
        <f>INDEX($AB$15:$AM$15,MATCH($AS3069,$AB$11:$AM$11,0))</f>
        <v>in</v>
      </c>
      <c r="AS3069" s="20" t="str">
        <f>LEFT(AT3069,4)</f>
        <v>2011</v>
      </c>
      <c r="AT3069" s="139" t="str">
        <f>LEFT(B3069,6)</f>
        <v>201112</v>
      </c>
    </row>
    <row r="3070" spans="2:46" x14ac:dyDescent="0.25">
      <c r="B3070" s="11">
        <f>'Market Data'!B3056</f>
        <v>20111223</v>
      </c>
      <c r="C3070" s="2">
        <f>'Market Data'!C3056</f>
        <v>6101.5</v>
      </c>
      <c r="D3070" s="2">
        <f>'Market Data'!D3056</f>
        <v>6111.5</v>
      </c>
      <c r="E3070" s="2">
        <f>'Market Data'!E3056</f>
        <v>6025.5</v>
      </c>
      <c r="F3070" s="12">
        <f>'Market Data'!F3056</f>
        <v>6060</v>
      </c>
      <c r="H3070" s="151">
        <f t="shared" si="455"/>
        <v>3052</v>
      </c>
      <c r="I3070" s="244">
        <f ca="1">IF($H3070&lt;($J$6+1),"",PFE(OFFSET($F3070,0,0,-$J$6)))</f>
        <v>2.5996623999551785E-2</v>
      </c>
      <c r="J3070" s="19"/>
      <c r="K3070" s="139" t="str">
        <f t="shared" ca="1" si="456"/>
        <v>Long</v>
      </c>
      <c r="L3070" s="243" t="e">
        <f t="shared" ca="1" si="451"/>
        <v>#N/A</v>
      </c>
      <c r="M3070" s="242" t="e">
        <f t="shared" ca="1" si="452"/>
        <v>#N/A</v>
      </c>
      <c r="N3070" s="20"/>
      <c r="O3070" s="74">
        <f t="shared" ca="1" si="457"/>
        <v>1</v>
      </c>
      <c r="P3070" s="75">
        <f t="shared" ca="1" si="449"/>
        <v>0</v>
      </c>
      <c r="Q3070" s="76" t="str">
        <f t="shared" ca="1" si="453"/>
        <v/>
      </c>
      <c r="R3070" s="75"/>
      <c r="S3070" s="77">
        <f t="shared" ca="1" si="450"/>
        <v>1</v>
      </c>
      <c r="T3070" s="78"/>
      <c r="U3070" s="81">
        <f t="shared" ca="1" si="458"/>
        <v>910</v>
      </c>
      <c r="V3070" s="82">
        <f t="shared" ca="1" si="454"/>
        <v>261484.57999999923</v>
      </c>
      <c r="W3070" s="50"/>
      <c r="X3070" s="50"/>
      <c r="Y3070" s="50"/>
      <c r="Z3070" s="50"/>
      <c r="AA3070" s="50"/>
      <c r="AG3070" s="50"/>
      <c r="AH3070" s="50"/>
      <c r="AI3070" s="50"/>
      <c r="AJ3070" s="50"/>
      <c r="AK3070" s="50"/>
      <c r="AL3070" s="50"/>
      <c r="AM3070" s="50"/>
      <c r="AN3070" s="50"/>
      <c r="AO3070" s="50"/>
      <c r="AP3070" s="138" t="str">
        <f>IF(NOT($AS3070=$AS3071),ROW(),"")</f>
        <v/>
      </c>
      <c r="AQ3070" s="20" t="str">
        <f>IF(NOT(AS3070=AS3071),AS3071,"")</f>
        <v/>
      </c>
      <c r="AR3070" s="20" t="str">
        <f>INDEX($AB$15:$AM$15,MATCH($AS3070,$AB$11:$AM$11,0))</f>
        <v>in</v>
      </c>
      <c r="AS3070" s="20" t="str">
        <f>LEFT(AT3070,4)</f>
        <v>2011</v>
      </c>
      <c r="AT3070" s="139" t="str">
        <f>LEFT(B3070,6)</f>
        <v>201112</v>
      </c>
    </row>
    <row r="3071" spans="2:46" x14ac:dyDescent="0.25">
      <c r="B3071" s="11">
        <f>'Market Data'!B3057</f>
        <v>20111227</v>
      </c>
      <c r="C3071" s="2">
        <f>'Market Data'!C3057</f>
        <v>6079</v>
      </c>
      <c r="D3071" s="2">
        <f>'Market Data'!D3057</f>
        <v>6106</v>
      </c>
      <c r="E3071" s="2">
        <f>'Market Data'!E3057</f>
        <v>6058.5</v>
      </c>
      <c r="F3071" s="12">
        <f>'Market Data'!F3057</f>
        <v>6080.5</v>
      </c>
      <c r="H3071" s="151">
        <f t="shared" si="455"/>
        <v>3053</v>
      </c>
      <c r="I3071" s="244">
        <f ca="1">IF($H3071&lt;($J$6+1),"",PFE(OFFSET($F3071,0,0,-$J$6)))</f>
        <v>1.4114858349024954E-2</v>
      </c>
      <c r="J3071" s="19"/>
      <c r="K3071" s="139" t="str">
        <f t="shared" ca="1" si="456"/>
        <v>Long</v>
      </c>
      <c r="L3071" s="243" t="e">
        <f t="shared" ca="1" si="451"/>
        <v>#N/A</v>
      </c>
      <c r="M3071" s="242" t="e">
        <f t="shared" ca="1" si="452"/>
        <v>#N/A</v>
      </c>
      <c r="N3071" s="20"/>
      <c r="O3071" s="74">
        <f t="shared" ca="1" si="457"/>
        <v>1</v>
      </c>
      <c r="P3071" s="75">
        <f t="shared" ca="1" si="449"/>
        <v>0</v>
      </c>
      <c r="Q3071" s="76" t="str">
        <f t="shared" ca="1" si="453"/>
        <v/>
      </c>
      <c r="R3071" s="75"/>
      <c r="S3071" s="77">
        <f t="shared" ca="1" si="450"/>
        <v>1</v>
      </c>
      <c r="T3071" s="78"/>
      <c r="U3071" s="81">
        <f t="shared" ca="1" si="458"/>
        <v>717.5</v>
      </c>
      <c r="V3071" s="82">
        <f t="shared" ca="1" si="454"/>
        <v>262202.07999999926</v>
      </c>
      <c r="W3071" s="50"/>
      <c r="X3071" s="50"/>
      <c r="Y3071" s="50"/>
      <c r="Z3071" s="50"/>
      <c r="AA3071" s="50"/>
      <c r="AG3071" s="50"/>
      <c r="AH3071" s="50"/>
      <c r="AI3071" s="50"/>
      <c r="AJ3071" s="50"/>
      <c r="AK3071" s="50"/>
      <c r="AL3071" s="50"/>
      <c r="AM3071" s="50"/>
      <c r="AN3071" s="50"/>
      <c r="AO3071" s="50"/>
      <c r="AP3071" s="138" t="str">
        <f>IF(NOT($AS3071=$AS3072),ROW(),"")</f>
        <v/>
      </c>
      <c r="AQ3071" s="20" t="str">
        <f>IF(NOT(AS3071=AS3072),AS3072,"")</f>
        <v/>
      </c>
      <c r="AR3071" s="20" t="str">
        <f>INDEX($AB$15:$AM$15,MATCH($AS3071,$AB$11:$AM$11,0))</f>
        <v>in</v>
      </c>
      <c r="AS3071" s="20" t="str">
        <f>LEFT(AT3071,4)</f>
        <v>2011</v>
      </c>
      <c r="AT3071" s="139" t="str">
        <f>LEFT(B3071,6)</f>
        <v>201112</v>
      </c>
    </row>
    <row r="3072" spans="2:46" x14ac:dyDescent="0.25">
      <c r="B3072" s="11">
        <f>'Market Data'!B3058</f>
        <v>20111228</v>
      </c>
      <c r="C3072" s="2">
        <f>'Market Data'!C3058</f>
        <v>6039.5</v>
      </c>
      <c r="D3072" s="2">
        <f>'Market Data'!D3058</f>
        <v>6084</v>
      </c>
      <c r="E3072" s="2">
        <f>'Market Data'!E3058</f>
        <v>5948</v>
      </c>
      <c r="F3072" s="12">
        <f>'Market Data'!F3058</f>
        <v>5964.5</v>
      </c>
      <c r="H3072" s="151">
        <f t="shared" si="455"/>
        <v>3054</v>
      </c>
      <c r="I3072" s="244">
        <f ca="1">IF($H3072&lt;($J$6+1),"",PFE(OFFSET($F3072,0,0,-$J$6)))</f>
        <v>1.0635876264225104E-2</v>
      </c>
      <c r="J3072" s="19"/>
      <c r="K3072" s="139" t="str">
        <f t="shared" ca="1" si="456"/>
        <v>Long</v>
      </c>
      <c r="L3072" s="243" t="e">
        <f t="shared" ca="1" si="451"/>
        <v>#N/A</v>
      </c>
      <c r="M3072" s="242" t="e">
        <f t="shared" ca="1" si="452"/>
        <v>#N/A</v>
      </c>
      <c r="N3072" s="20"/>
      <c r="O3072" s="74">
        <f t="shared" ca="1" si="457"/>
        <v>1</v>
      </c>
      <c r="P3072" s="75">
        <f t="shared" ca="1" si="449"/>
        <v>0</v>
      </c>
      <c r="Q3072" s="76" t="str">
        <f t="shared" ca="1" si="453"/>
        <v/>
      </c>
      <c r="R3072" s="75"/>
      <c r="S3072" s="77">
        <f t="shared" ca="1" si="450"/>
        <v>1</v>
      </c>
      <c r="T3072" s="78"/>
      <c r="U3072" s="81">
        <f t="shared" ca="1" si="458"/>
        <v>-4060</v>
      </c>
      <c r="V3072" s="82">
        <f t="shared" ca="1" si="454"/>
        <v>258142.07999999926</v>
      </c>
      <c r="W3072" s="50"/>
      <c r="X3072" s="50"/>
      <c r="Y3072" s="50"/>
      <c r="Z3072" s="50"/>
      <c r="AA3072" s="50"/>
      <c r="AG3072" s="50"/>
      <c r="AH3072" s="50"/>
      <c r="AI3072" s="50"/>
      <c r="AJ3072" s="50"/>
      <c r="AK3072" s="50"/>
      <c r="AL3072" s="50"/>
      <c r="AM3072" s="50"/>
      <c r="AN3072" s="50"/>
      <c r="AO3072" s="50"/>
      <c r="AP3072" s="138" t="str">
        <f>IF(NOT($AS3072=$AS3073),ROW(),"")</f>
        <v/>
      </c>
      <c r="AQ3072" s="20" t="str">
        <f>IF(NOT(AS3072=AS3073),AS3073,"")</f>
        <v/>
      </c>
      <c r="AR3072" s="20" t="str">
        <f>INDEX($AB$15:$AM$15,MATCH($AS3072,$AB$11:$AM$11,0))</f>
        <v>in</v>
      </c>
      <c r="AS3072" s="20" t="str">
        <f>LEFT(AT3072,4)</f>
        <v>2011</v>
      </c>
      <c r="AT3072" s="139" t="str">
        <f>LEFT(B3072,6)</f>
        <v>201112</v>
      </c>
    </row>
    <row r="3073" spans="2:46" x14ac:dyDescent="0.25">
      <c r="B3073" s="11">
        <f>'Market Data'!B3059</f>
        <v>20111229</v>
      </c>
      <c r="C3073" s="2">
        <f>'Market Data'!C3059</f>
        <v>5969</v>
      </c>
      <c r="D3073" s="2">
        <f>'Market Data'!D3059</f>
        <v>6060.5</v>
      </c>
      <c r="E3073" s="2">
        <f>'Market Data'!E3059</f>
        <v>5954.5</v>
      </c>
      <c r="F3073" s="12">
        <f>'Market Data'!F3059</f>
        <v>6008.5</v>
      </c>
      <c r="H3073" s="151">
        <f t="shared" si="455"/>
        <v>3055</v>
      </c>
      <c r="I3073" s="244">
        <f ca="1">IF($H3073&lt;($J$6+1),"",PFE(OFFSET($F3073,0,0,-$J$6)))</f>
        <v>3.2275853720916833E-2</v>
      </c>
      <c r="J3073" s="19"/>
      <c r="K3073" s="139" t="str">
        <f t="shared" ca="1" si="456"/>
        <v>Long</v>
      </c>
      <c r="L3073" s="243" t="e">
        <f t="shared" ca="1" si="451"/>
        <v>#N/A</v>
      </c>
      <c r="M3073" s="242" t="e">
        <f t="shared" ca="1" si="452"/>
        <v>#N/A</v>
      </c>
      <c r="N3073" s="20"/>
      <c r="O3073" s="74">
        <f t="shared" ca="1" si="457"/>
        <v>1</v>
      </c>
      <c r="P3073" s="75">
        <f t="shared" ca="1" si="449"/>
        <v>0</v>
      </c>
      <c r="Q3073" s="76" t="str">
        <f t="shared" ca="1" si="453"/>
        <v/>
      </c>
      <c r="R3073" s="75"/>
      <c r="S3073" s="77">
        <f t="shared" ca="1" si="450"/>
        <v>1</v>
      </c>
      <c r="T3073" s="78"/>
      <c r="U3073" s="81">
        <f t="shared" ca="1" si="458"/>
        <v>1540</v>
      </c>
      <c r="V3073" s="82">
        <f t="shared" ca="1" si="454"/>
        <v>259682.07999999926</v>
      </c>
      <c r="W3073" s="50"/>
      <c r="X3073" s="50"/>
      <c r="Y3073" s="50"/>
      <c r="Z3073" s="50"/>
      <c r="AA3073" s="50"/>
      <c r="AG3073" s="50"/>
      <c r="AH3073" s="50"/>
      <c r="AI3073" s="50"/>
      <c r="AJ3073" s="50"/>
      <c r="AK3073" s="50"/>
      <c r="AL3073" s="50"/>
      <c r="AM3073" s="50"/>
      <c r="AN3073" s="50"/>
      <c r="AO3073" s="50"/>
      <c r="AP3073" s="138" t="str">
        <f>IF(NOT($AS3073=$AS3074),ROW(),"")</f>
        <v/>
      </c>
      <c r="AQ3073" s="20" t="str">
        <f>IF(NOT(AS3073=AS3074),AS3074,"")</f>
        <v/>
      </c>
      <c r="AR3073" s="20" t="str">
        <f>INDEX($AB$15:$AM$15,MATCH($AS3073,$AB$11:$AM$11,0))</f>
        <v>in</v>
      </c>
      <c r="AS3073" s="20" t="str">
        <f>LEFT(AT3073,4)</f>
        <v>2011</v>
      </c>
      <c r="AT3073" s="139" t="str">
        <f>LEFT(B3073,6)</f>
        <v>201112</v>
      </c>
    </row>
    <row r="3074" spans="2:46" x14ac:dyDescent="0.25">
      <c r="B3074" s="11">
        <f>'Market Data'!B3060</f>
        <v>20111230</v>
      </c>
      <c r="C3074" s="2">
        <f>'Market Data'!C3060</f>
        <v>6054</v>
      </c>
      <c r="D3074" s="2">
        <f>'Market Data'!D3060</f>
        <v>6074</v>
      </c>
      <c r="E3074" s="2">
        <f>'Market Data'!E3060</f>
        <v>5996</v>
      </c>
      <c r="F3074" s="12">
        <f>'Market Data'!F3060</f>
        <v>6074</v>
      </c>
      <c r="H3074" s="151">
        <f t="shared" si="455"/>
        <v>3056</v>
      </c>
      <c r="I3074" s="244">
        <f ca="1">IF($H3074&lt;($J$6+1),"",PFE(OFFSET($F3074,0,0,-$J$6)))</f>
        <v>7.232272125875315E-2</v>
      </c>
      <c r="J3074" s="19"/>
      <c r="K3074" s="139" t="str">
        <f t="shared" ca="1" si="456"/>
        <v>Long</v>
      </c>
      <c r="L3074" s="243" t="e">
        <f t="shared" ca="1" si="451"/>
        <v>#N/A</v>
      </c>
      <c r="M3074" s="242" t="e">
        <f t="shared" ca="1" si="452"/>
        <v>#N/A</v>
      </c>
      <c r="N3074" s="20"/>
      <c r="O3074" s="74">
        <f t="shared" ca="1" si="457"/>
        <v>1</v>
      </c>
      <c r="P3074" s="75">
        <f t="shared" ca="1" si="449"/>
        <v>0</v>
      </c>
      <c r="Q3074" s="76" t="str">
        <f t="shared" ca="1" si="453"/>
        <v/>
      </c>
      <c r="R3074" s="75"/>
      <c r="S3074" s="77">
        <f t="shared" ca="1" si="450"/>
        <v>1</v>
      </c>
      <c r="T3074" s="78"/>
      <c r="U3074" s="81">
        <f t="shared" ca="1" si="458"/>
        <v>2292.5</v>
      </c>
      <c r="V3074" s="82">
        <f t="shared" ca="1" si="454"/>
        <v>261974.57999999926</v>
      </c>
      <c r="W3074" s="50"/>
      <c r="X3074" s="50"/>
      <c r="Y3074" s="50"/>
      <c r="Z3074" s="50"/>
      <c r="AA3074" s="50"/>
      <c r="AG3074" s="50"/>
      <c r="AH3074" s="50"/>
      <c r="AI3074" s="50"/>
      <c r="AJ3074" s="50"/>
      <c r="AK3074" s="50"/>
      <c r="AL3074" s="50"/>
      <c r="AM3074" s="50"/>
      <c r="AN3074" s="50"/>
      <c r="AO3074" s="50"/>
      <c r="AP3074" s="138">
        <f>IF(NOT($AS3074=$AS3075),ROW(),"")</f>
        <v>3074</v>
      </c>
      <c r="AQ3074" s="20" t="str">
        <f>IF(NOT(AS3074=AS3075),AS3075,"")</f>
        <v>2012</v>
      </c>
      <c r="AR3074" s="20" t="str">
        <f>INDEX($AB$15:$AM$15,MATCH($AS3074,$AB$11:$AM$11,0))</f>
        <v>in</v>
      </c>
      <c r="AS3074" s="20" t="str">
        <f>LEFT(AT3074,4)</f>
        <v>2011</v>
      </c>
      <c r="AT3074" s="139" t="str">
        <f>LEFT(B3074,6)</f>
        <v>201112</v>
      </c>
    </row>
    <row r="3075" spans="2:46" x14ac:dyDescent="0.25">
      <c r="B3075" s="11">
        <f>'Market Data'!B3061</f>
        <v>20120102</v>
      </c>
      <c r="C3075" s="2">
        <f>'Market Data'!C3061</f>
        <v>6064</v>
      </c>
      <c r="D3075" s="2">
        <f>'Market Data'!D3061</f>
        <v>6255.5</v>
      </c>
      <c r="E3075" s="2">
        <f>'Market Data'!E3061</f>
        <v>6054</v>
      </c>
      <c r="F3075" s="12">
        <f>'Market Data'!F3061</f>
        <v>6247.5</v>
      </c>
      <c r="H3075" s="151">
        <f t="shared" si="455"/>
        <v>3057</v>
      </c>
      <c r="I3075" s="244">
        <f ca="1">IF($H3075&lt;($J$6+1),"",PFE(OFFSET($F3075,0,0,-$J$6)))</f>
        <v>9.794956091877606E-2</v>
      </c>
      <c r="J3075" s="19"/>
      <c r="K3075" s="139" t="str">
        <f t="shared" ca="1" si="456"/>
        <v>Long</v>
      </c>
      <c r="L3075" s="243" t="e">
        <f t="shared" ca="1" si="451"/>
        <v>#N/A</v>
      </c>
      <c r="M3075" s="242" t="e">
        <f t="shared" ca="1" si="452"/>
        <v>#N/A</v>
      </c>
      <c r="N3075" s="20"/>
      <c r="O3075" s="74">
        <f t="shared" ca="1" si="457"/>
        <v>1</v>
      </c>
      <c r="P3075" s="75">
        <f t="shared" ca="1" si="449"/>
        <v>0</v>
      </c>
      <c r="Q3075" s="76" t="str">
        <f t="shared" ca="1" si="453"/>
        <v/>
      </c>
      <c r="R3075" s="75"/>
      <c r="S3075" s="77">
        <f t="shared" ca="1" si="450"/>
        <v>1</v>
      </c>
      <c r="T3075" s="78"/>
      <c r="U3075" s="81">
        <f t="shared" ca="1" si="458"/>
        <v>6072.5</v>
      </c>
      <c r="V3075" s="82">
        <f t="shared" ca="1" si="454"/>
        <v>268047.07999999926</v>
      </c>
      <c r="W3075" s="50"/>
      <c r="X3075" s="50"/>
      <c r="Y3075" s="50"/>
      <c r="Z3075" s="50"/>
      <c r="AA3075" s="50"/>
      <c r="AG3075" s="50"/>
      <c r="AH3075" s="50"/>
      <c r="AI3075" s="50"/>
      <c r="AJ3075" s="50"/>
      <c r="AK3075" s="50"/>
      <c r="AL3075" s="50"/>
      <c r="AM3075" s="50"/>
      <c r="AN3075" s="50"/>
      <c r="AO3075" s="50"/>
      <c r="AP3075" s="138" t="str">
        <f>IF(NOT($AS3075=$AS3076),ROW(),"")</f>
        <v/>
      </c>
      <c r="AQ3075" s="20" t="str">
        <f>IF(NOT(AS3075=AS3076),AS3076,"")</f>
        <v/>
      </c>
      <c r="AR3075" s="20" t="str">
        <f>INDEX($AB$15:$AM$15,MATCH($AS3075,$AB$11:$AM$11,0))</f>
        <v>out</v>
      </c>
      <c r="AS3075" s="20" t="str">
        <f>LEFT(AT3075,4)</f>
        <v>2012</v>
      </c>
      <c r="AT3075" s="139" t="str">
        <f>LEFT(B3075,6)</f>
        <v>201201</v>
      </c>
    </row>
    <row r="3076" spans="2:46" x14ac:dyDescent="0.25">
      <c r="B3076" s="11">
        <f>'Market Data'!B3062</f>
        <v>20120103</v>
      </c>
      <c r="C3076" s="2">
        <f>'Market Data'!C3062</f>
        <v>6279</v>
      </c>
      <c r="D3076" s="2">
        <f>'Market Data'!D3062</f>
        <v>6360</v>
      </c>
      <c r="E3076" s="2">
        <f>'Market Data'!E3062</f>
        <v>6252</v>
      </c>
      <c r="F3076" s="12">
        <f>'Market Data'!F3062</f>
        <v>6347</v>
      </c>
      <c r="H3076" s="151">
        <f t="shared" si="455"/>
        <v>3058</v>
      </c>
      <c r="I3076" s="244">
        <f ca="1">IF($H3076&lt;($J$6+1),"",PFE(OFFSET($F3076,0,0,-$J$6)))</f>
        <v>8.7323358424638856E-2</v>
      </c>
      <c r="J3076" s="19"/>
      <c r="K3076" s="139" t="str">
        <f t="shared" ca="1" si="456"/>
        <v>Long</v>
      </c>
      <c r="L3076" s="243" t="e">
        <f t="shared" ca="1" si="451"/>
        <v>#N/A</v>
      </c>
      <c r="M3076" s="242" t="e">
        <f t="shared" ca="1" si="452"/>
        <v>#N/A</v>
      </c>
      <c r="N3076" s="20"/>
      <c r="O3076" s="74">
        <f t="shared" ca="1" si="457"/>
        <v>1</v>
      </c>
      <c r="P3076" s="75">
        <f t="shared" ca="1" si="449"/>
        <v>0</v>
      </c>
      <c r="Q3076" s="76" t="str">
        <f t="shared" ca="1" si="453"/>
        <v/>
      </c>
      <c r="R3076" s="75"/>
      <c r="S3076" s="77">
        <f t="shared" ca="1" si="450"/>
        <v>1</v>
      </c>
      <c r="T3076" s="78"/>
      <c r="U3076" s="81">
        <f t="shared" ca="1" si="458"/>
        <v>3482.5</v>
      </c>
      <c r="V3076" s="82">
        <f t="shared" ca="1" si="454"/>
        <v>271529.57999999926</v>
      </c>
      <c r="W3076" s="50"/>
      <c r="X3076" s="50"/>
      <c r="Y3076" s="50"/>
      <c r="Z3076" s="50"/>
      <c r="AA3076" s="50"/>
      <c r="AG3076" s="50"/>
      <c r="AH3076" s="50"/>
      <c r="AI3076" s="50"/>
      <c r="AJ3076" s="50"/>
      <c r="AK3076" s="50"/>
      <c r="AL3076" s="50"/>
      <c r="AM3076" s="50"/>
      <c r="AN3076" s="50"/>
      <c r="AO3076" s="50"/>
      <c r="AP3076" s="138" t="str">
        <f>IF(NOT($AS3076=$AS3077),ROW(),"")</f>
        <v/>
      </c>
      <c r="AQ3076" s="20" t="str">
        <f>IF(NOT(AS3076=AS3077),AS3077,"")</f>
        <v/>
      </c>
      <c r="AR3076" s="20" t="str">
        <f>INDEX($AB$15:$AM$15,MATCH($AS3076,$AB$11:$AM$11,0))</f>
        <v>out</v>
      </c>
      <c r="AS3076" s="20" t="str">
        <f>LEFT(AT3076,4)</f>
        <v>2012</v>
      </c>
      <c r="AT3076" s="139" t="str">
        <f>LEFT(B3076,6)</f>
        <v>201201</v>
      </c>
    </row>
    <row r="3077" spans="2:46" x14ac:dyDescent="0.25">
      <c r="B3077" s="11">
        <f>'Market Data'!B3063</f>
        <v>20120104</v>
      </c>
      <c r="C3077" s="2">
        <f>'Market Data'!C3063</f>
        <v>6307.5</v>
      </c>
      <c r="D3077" s="2">
        <f>'Market Data'!D3063</f>
        <v>6344</v>
      </c>
      <c r="E3077" s="2">
        <f>'Market Data'!E3063</f>
        <v>6266.5</v>
      </c>
      <c r="F3077" s="12">
        <f>'Market Data'!F3063</f>
        <v>6296.5</v>
      </c>
      <c r="H3077" s="151">
        <f t="shared" si="455"/>
        <v>3059</v>
      </c>
      <c r="I3077" s="244">
        <f ca="1">IF($H3077&lt;($J$6+1),"",PFE(OFFSET($F3077,0,0,-$J$6)))</f>
        <v>8.0506629873435653E-2</v>
      </c>
      <c r="J3077" s="19"/>
      <c r="K3077" s="139" t="str">
        <f t="shared" ca="1" si="456"/>
        <v>Long</v>
      </c>
      <c r="L3077" s="243" t="e">
        <f t="shared" ca="1" si="451"/>
        <v>#N/A</v>
      </c>
      <c r="M3077" s="242" t="e">
        <f t="shared" ca="1" si="452"/>
        <v>#N/A</v>
      </c>
      <c r="N3077" s="20"/>
      <c r="O3077" s="74">
        <f t="shared" ca="1" si="457"/>
        <v>1</v>
      </c>
      <c r="P3077" s="75">
        <f t="shared" ca="1" si="449"/>
        <v>0</v>
      </c>
      <c r="Q3077" s="76" t="str">
        <f t="shared" ca="1" si="453"/>
        <v/>
      </c>
      <c r="R3077" s="75"/>
      <c r="S3077" s="77">
        <f t="shared" ca="1" si="450"/>
        <v>1</v>
      </c>
      <c r="T3077" s="78"/>
      <c r="U3077" s="81">
        <f t="shared" ca="1" si="458"/>
        <v>-1767.5</v>
      </c>
      <c r="V3077" s="82">
        <f t="shared" ca="1" si="454"/>
        <v>269762.07999999926</v>
      </c>
      <c r="W3077" s="50"/>
      <c r="X3077" s="50"/>
      <c r="Y3077" s="50"/>
      <c r="Z3077" s="50"/>
      <c r="AA3077" s="50"/>
      <c r="AG3077" s="50"/>
      <c r="AH3077" s="50"/>
      <c r="AI3077" s="50"/>
      <c r="AJ3077" s="50"/>
      <c r="AK3077" s="50"/>
      <c r="AL3077" s="50"/>
      <c r="AM3077" s="50"/>
      <c r="AN3077" s="50"/>
      <c r="AO3077" s="50"/>
      <c r="AP3077" s="138" t="str">
        <f>IF(NOT($AS3077=$AS3078),ROW(),"")</f>
        <v/>
      </c>
      <c r="AQ3077" s="20" t="str">
        <f>IF(NOT(AS3077=AS3078),AS3078,"")</f>
        <v/>
      </c>
      <c r="AR3077" s="20" t="str">
        <f>INDEX($AB$15:$AM$15,MATCH($AS3077,$AB$11:$AM$11,0))</f>
        <v>out</v>
      </c>
      <c r="AS3077" s="20" t="str">
        <f>LEFT(AT3077,4)</f>
        <v>2012</v>
      </c>
      <c r="AT3077" s="139" t="str">
        <f>LEFT(B3077,6)</f>
        <v>201201</v>
      </c>
    </row>
    <row r="3078" spans="2:46" x14ac:dyDescent="0.25">
      <c r="B3078" s="11">
        <f>'Market Data'!B3064</f>
        <v>20120105</v>
      </c>
      <c r="C3078" s="2">
        <f>'Market Data'!C3064</f>
        <v>6294</v>
      </c>
      <c r="D3078" s="2">
        <f>'Market Data'!D3064</f>
        <v>6323</v>
      </c>
      <c r="E3078" s="2">
        <f>'Market Data'!E3064</f>
        <v>6219.5</v>
      </c>
      <c r="F3078" s="12">
        <f>'Market Data'!F3064</f>
        <v>6280</v>
      </c>
      <c r="H3078" s="151">
        <f t="shared" si="455"/>
        <v>3060</v>
      </c>
      <c r="I3078" s="244">
        <f ca="1">IF($H3078&lt;($J$6+1),"",PFE(OFFSET($F3078,0,0,-$J$6)))</f>
        <v>0.10620757494054885</v>
      </c>
      <c r="J3078" s="19"/>
      <c r="K3078" s="139" t="str">
        <f t="shared" ca="1" si="456"/>
        <v>Long</v>
      </c>
      <c r="L3078" s="243" t="e">
        <f t="shared" ca="1" si="451"/>
        <v>#N/A</v>
      </c>
      <c r="M3078" s="242" t="e">
        <f t="shared" ca="1" si="452"/>
        <v>#N/A</v>
      </c>
      <c r="N3078" s="20"/>
      <c r="O3078" s="74">
        <f t="shared" ca="1" si="457"/>
        <v>1</v>
      </c>
      <c r="P3078" s="75">
        <f t="shared" ca="1" si="449"/>
        <v>0</v>
      </c>
      <c r="Q3078" s="76" t="str">
        <f t="shared" ca="1" si="453"/>
        <v/>
      </c>
      <c r="R3078" s="75"/>
      <c r="S3078" s="77">
        <f t="shared" ca="1" si="450"/>
        <v>1</v>
      </c>
      <c r="T3078" s="78"/>
      <c r="U3078" s="81">
        <f t="shared" ca="1" si="458"/>
        <v>-577.5</v>
      </c>
      <c r="V3078" s="82">
        <f t="shared" ca="1" si="454"/>
        <v>269184.57999999926</v>
      </c>
      <c r="W3078" s="50"/>
      <c r="X3078" s="50"/>
      <c r="Y3078" s="50"/>
      <c r="Z3078" s="50"/>
      <c r="AA3078" s="50"/>
      <c r="AG3078" s="50"/>
      <c r="AH3078" s="50"/>
      <c r="AI3078" s="50"/>
      <c r="AJ3078" s="50"/>
      <c r="AK3078" s="50"/>
      <c r="AL3078" s="50"/>
      <c r="AM3078" s="50"/>
      <c r="AN3078" s="50"/>
      <c r="AO3078" s="50"/>
      <c r="AP3078" s="138" t="str">
        <f>IF(NOT($AS3078=$AS3079),ROW(),"")</f>
        <v/>
      </c>
      <c r="AQ3078" s="20" t="str">
        <f>IF(NOT(AS3078=AS3079),AS3079,"")</f>
        <v/>
      </c>
      <c r="AR3078" s="20" t="str">
        <f>INDEX($AB$15:$AM$15,MATCH($AS3078,$AB$11:$AM$11,0))</f>
        <v>out</v>
      </c>
      <c r="AS3078" s="20" t="str">
        <f>LEFT(AT3078,4)</f>
        <v>2012</v>
      </c>
      <c r="AT3078" s="139" t="str">
        <f>LEFT(B3078,6)</f>
        <v>201201</v>
      </c>
    </row>
    <row r="3079" spans="2:46" x14ac:dyDescent="0.25">
      <c r="B3079" s="11">
        <f>'Market Data'!B3065</f>
        <v>20120106</v>
      </c>
      <c r="C3079" s="2">
        <f>'Market Data'!C3065</f>
        <v>6279</v>
      </c>
      <c r="D3079" s="2">
        <f>'Market Data'!D3065</f>
        <v>6334</v>
      </c>
      <c r="E3079" s="2">
        <f>'Market Data'!E3065</f>
        <v>6190.5</v>
      </c>
      <c r="F3079" s="12">
        <f>'Market Data'!F3065</f>
        <v>6234.5</v>
      </c>
      <c r="H3079" s="151">
        <f t="shared" si="455"/>
        <v>3061</v>
      </c>
      <c r="I3079" s="244">
        <f ca="1">IF($H3079&lt;($J$6+1),"",PFE(OFFSET($F3079,0,0,-$J$6)))</f>
        <v>0.11401264269360302</v>
      </c>
      <c r="J3079" s="19"/>
      <c r="K3079" s="139" t="str">
        <f t="shared" ca="1" si="456"/>
        <v>Long</v>
      </c>
      <c r="L3079" s="243" t="e">
        <f t="shared" ca="1" si="451"/>
        <v>#N/A</v>
      </c>
      <c r="M3079" s="242" t="e">
        <f t="shared" ca="1" si="452"/>
        <v>#N/A</v>
      </c>
      <c r="N3079" s="20"/>
      <c r="O3079" s="74">
        <f t="shared" ca="1" si="457"/>
        <v>1</v>
      </c>
      <c r="P3079" s="75">
        <f t="shared" ca="1" si="449"/>
        <v>0</v>
      </c>
      <c r="Q3079" s="76" t="str">
        <f t="shared" ca="1" si="453"/>
        <v/>
      </c>
      <c r="R3079" s="75"/>
      <c r="S3079" s="77">
        <f t="shared" ca="1" si="450"/>
        <v>1</v>
      </c>
      <c r="T3079" s="78"/>
      <c r="U3079" s="81">
        <f t="shared" ca="1" si="458"/>
        <v>-1592.5</v>
      </c>
      <c r="V3079" s="82">
        <f t="shared" ca="1" si="454"/>
        <v>267592.07999999926</v>
      </c>
      <c r="W3079" s="50"/>
      <c r="X3079" s="50"/>
      <c r="Y3079" s="50"/>
      <c r="Z3079" s="50"/>
      <c r="AA3079" s="50"/>
      <c r="AG3079" s="50"/>
      <c r="AH3079" s="50"/>
      <c r="AI3079" s="50"/>
      <c r="AJ3079" s="50"/>
      <c r="AK3079" s="50"/>
      <c r="AL3079" s="50"/>
      <c r="AM3079" s="50"/>
      <c r="AN3079" s="50"/>
      <c r="AO3079" s="50"/>
      <c r="AP3079" s="138" t="str">
        <f>IF(NOT($AS3079=$AS3080),ROW(),"")</f>
        <v/>
      </c>
      <c r="AQ3079" s="20" t="str">
        <f>IF(NOT(AS3079=AS3080),AS3080,"")</f>
        <v/>
      </c>
      <c r="AR3079" s="20" t="str">
        <f>INDEX($AB$15:$AM$15,MATCH($AS3079,$AB$11:$AM$11,0))</f>
        <v>out</v>
      </c>
      <c r="AS3079" s="20" t="str">
        <f>LEFT(AT3079,4)</f>
        <v>2012</v>
      </c>
      <c r="AT3079" s="139" t="str">
        <f>LEFT(B3079,6)</f>
        <v>201201</v>
      </c>
    </row>
    <row r="3080" spans="2:46" x14ac:dyDescent="0.25">
      <c r="B3080" s="11">
        <f>'Market Data'!B3066</f>
        <v>20120109</v>
      </c>
      <c r="C3080" s="2">
        <f>'Market Data'!C3066</f>
        <v>6196.5</v>
      </c>
      <c r="D3080" s="2">
        <f>'Market Data'!D3066</f>
        <v>6257.5</v>
      </c>
      <c r="E3080" s="2">
        <f>'Market Data'!E3066</f>
        <v>6166.5</v>
      </c>
      <c r="F3080" s="12">
        <f>'Market Data'!F3066</f>
        <v>6201.5</v>
      </c>
      <c r="H3080" s="151">
        <f t="shared" si="455"/>
        <v>3062</v>
      </c>
      <c r="I3080" s="244">
        <f ca="1">IF($H3080&lt;($J$6+1),"",PFE(OFFSET($F3080,0,0,-$J$6)))</f>
        <v>0.10267151937086415</v>
      </c>
      <c r="J3080" s="19"/>
      <c r="K3080" s="139" t="str">
        <f t="shared" ca="1" si="456"/>
        <v>Long</v>
      </c>
      <c r="L3080" s="243" t="e">
        <f t="shared" ca="1" si="451"/>
        <v>#N/A</v>
      </c>
      <c r="M3080" s="242" t="e">
        <f t="shared" ca="1" si="452"/>
        <v>#N/A</v>
      </c>
      <c r="N3080" s="20"/>
      <c r="O3080" s="74">
        <f t="shared" ca="1" si="457"/>
        <v>1</v>
      </c>
      <c r="P3080" s="75">
        <f t="shared" ca="1" si="449"/>
        <v>0</v>
      </c>
      <c r="Q3080" s="76" t="str">
        <f t="shared" ca="1" si="453"/>
        <v/>
      </c>
      <c r="R3080" s="75"/>
      <c r="S3080" s="77">
        <f t="shared" ca="1" si="450"/>
        <v>1</v>
      </c>
      <c r="T3080" s="78"/>
      <c r="U3080" s="81">
        <f t="shared" ca="1" si="458"/>
        <v>-1155</v>
      </c>
      <c r="V3080" s="82">
        <f t="shared" ca="1" si="454"/>
        <v>266437.07999999926</v>
      </c>
      <c r="W3080" s="50"/>
      <c r="X3080" s="50"/>
      <c r="Y3080" s="50"/>
      <c r="Z3080" s="50"/>
      <c r="AA3080" s="50"/>
      <c r="AG3080" s="50"/>
      <c r="AH3080" s="50"/>
      <c r="AI3080" s="50"/>
      <c r="AJ3080" s="50"/>
      <c r="AK3080" s="50"/>
      <c r="AL3080" s="50"/>
      <c r="AM3080" s="50"/>
      <c r="AN3080" s="50"/>
      <c r="AO3080" s="50"/>
      <c r="AP3080" s="138" t="str">
        <f>IF(NOT($AS3080=$AS3081),ROW(),"")</f>
        <v/>
      </c>
      <c r="AQ3080" s="20" t="str">
        <f>IF(NOT(AS3080=AS3081),AS3081,"")</f>
        <v/>
      </c>
      <c r="AR3080" s="20" t="str">
        <f>INDEX($AB$15:$AM$15,MATCH($AS3080,$AB$11:$AM$11,0))</f>
        <v>out</v>
      </c>
      <c r="AS3080" s="20" t="str">
        <f>LEFT(AT3080,4)</f>
        <v>2012</v>
      </c>
      <c r="AT3080" s="139" t="str">
        <f>LEFT(B3080,6)</f>
        <v>201201</v>
      </c>
    </row>
    <row r="3081" spans="2:46" x14ac:dyDescent="0.25">
      <c r="B3081" s="11">
        <f>'Market Data'!B3067</f>
        <v>20120110</v>
      </c>
      <c r="C3081" s="2">
        <f>'Market Data'!C3067</f>
        <v>6269</v>
      </c>
      <c r="D3081" s="2">
        <f>'Market Data'!D3067</f>
        <v>6372</v>
      </c>
      <c r="E3081" s="2">
        <f>'Market Data'!E3067</f>
        <v>6249</v>
      </c>
      <c r="F3081" s="12">
        <f>'Market Data'!F3067</f>
        <v>6343.5</v>
      </c>
      <c r="H3081" s="151">
        <f t="shared" si="455"/>
        <v>3063</v>
      </c>
      <c r="I3081" s="244">
        <f ca="1">IF($H3081&lt;($J$6+1),"",PFE(OFFSET($F3081,0,0,-$J$6)))</f>
        <v>9.7352589037611251E-2</v>
      </c>
      <c r="J3081" s="19"/>
      <c r="K3081" s="139" t="str">
        <f t="shared" ca="1" si="456"/>
        <v>Long</v>
      </c>
      <c r="L3081" s="243" t="e">
        <f t="shared" ca="1" si="451"/>
        <v>#N/A</v>
      </c>
      <c r="M3081" s="242" t="e">
        <f t="shared" ca="1" si="452"/>
        <v>#N/A</v>
      </c>
      <c r="N3081" s="20"/>
      <c r="O3081" s="74">
        <f t="shared" ca="1" si="457"/>
        <v>1</v>
      </c>
      <c r="P3081" s="75">
        <f t="shared" ca="1" si="449"/>
        <v>0</v>
      </c>
      <c r="Q3081" s="76" t="str">
        <f t="shared" ca="1" si="453"/>
        <v/>
      </c>
      <c r="R3081" s="75"/>
      <c r="S3081" s="77">
        <f t="shared" ca="1" si="450"/>
        <v>1</v>
      </c>
      <c r="T3081" s="78"/>
      <c r="U3081" s="81">
        <f t="shared" ca="1" si="458"/>
        <v>4970</v>
      </c>
      <c r="V3081" s="82">
        <f t="shared" ca="1" si="454"/>
        <v>271407.07999999926</v>
      </c>
      <c r="W3081" s="50"/>
      <c r="X3081" s="50"/>
      <c r="Y3081" s="50"/>
      <c r="Z3081" s="50"/>
      <c r="AA3081" s="50"/>
      <c r="AG3081" s="50"/>
      <c r="AH3081" s="50"/>
      <c r="AI3081" s="50"/>
      <c r="AJ3081" s="50"/>
      <c r="AK3081" s="50"/>
      <c r="AL3081" s="50"/>
      <c r="AM3081" s="50"/>
      <c r="AN3081" s="50"/>
      <c r="AO3081" s="50"/>
      <c r="AP3081" s="138" t="str">
        <f>IF(NOT($AS3081=$AS3082),ROW(),"")</f>
        <v/>
      </c>
      <c r="AQ3081" s="20" t="str">
        <f>IF(NOT(AS3081=AS3082),AS3082,"")</f>
        <v/>
      </c>
      <c r="AR3081" s="20" t="str">
        <f>INDEX($AB$15:$AM$15,MATCH($AS3081,$AB$11:$AM$11,0))</f>
        <v>out</v>
      </c>
      <c r="AS3081" s="20" t="str">
        <f>LEFT(AT3081,4)</f>
        <v>2012</v>
      </c>
      <c r="AT3081" s="139" t="str">
        <f>LEFT(B3081,6)</f>
        <v>201201</v>
      </c>
    </row>
    <row r="3082" spans="2:46" x14ac:dyDescent="0.25">
      <c r="B3082" s="11">
        <f>'Market Data'!B3068</f>
        <v>20120111</v>
      </c>
      <c r="C3082" s="2">
        <f>'Market Data'!C3068</f>
        <v>6312.5</v>
      </c>
      <c r="D3082" s="2">
        <f>'Market Data'!D3068</f>
        <v>6361</v>
      </c>
      <c r="E3082" s="2">
        <f>'Market Data'!E3068</f>
        <v>6284.5</v>
      </c>
      <c r="F3082" s="12">
        <f>'Market Data'!F3068</f>
        <v>6321</v>
      </c>
      <c r="H3082" s="151">
        <f t="shared" si="455"/>
        <v>3064</v>
      </c>
      <c r="I3082" s="244">
        <f ca="1">IF($H3082&lt;($J$6+1),"",PFE(OFFSET($F3082,0,0,-$J$6)))</f>
        <v>7.6894905893757415E-2</v>
      </c>
      <c r="J3082" s="19"/>
      <c r="K3082" s="139" t="str">
        <f t="shared" ca="1" si="456"/>
        <v>Long</v>
      </c>
      <c r="L3082" s="243" t="e">
        <f t="shared" ca="1" si="451"/>
        <v>#N/A</v>
      </c>
      <c r="M3082" s="242" t="e">
        <f t="shared" ca="1" si="452"/>
        <v>#N/A</v>
      </c>
      <c r="N3082" s="20"/>
      <c r="O3082" s="74">
        <f t="shared" ca="1" si="457"/>
        <v>1</v>
      </c>
      <c r="P3082" s="75">
        <f t="shared" ca="1" si="449"/>
        <v>0</v>
      </c>
      <c r="Q3082" s="76" t="str">
        <f t="shared" ca="1" si="453"/>
        <v/>
      </c>
      <c r="R3082" s="75"/>
      <c r="S3082" s="77">
        <f t="shared" ca="1" si="450"/>
        <v>1</v>
      </c>
      <c r="T3082" s="78"/>
      <c r="U3082" s="81">
        <f t="shared" ca="1" si="458"/>
        <v>-787.5</v>
      </c>
      <c r="V3082" s="82">
        <f t="shared" ca="1" si="454"/>
        <v>270619.57999999926</v>
      </c>
      <c r="W3082" s="50"/>
      <c r="X3082" s="50"/>
      <c r="Y3082" s="50"/>
      <c r="Z3082" s="50"/>
      <c r="AA3082" s="50"/>
      <c r="AG3082" s="50"/>
      <c r="AH3082" s="50"/>
      <c r="AI3082" s="50"/>
      <c r="AJ3082" s="50"/>
      <c r="AK3082" s="50"/>
      <c r="AL3082" s="50"/>
      <c r="AM3082" s="50"/>
      <c r="AN3082" s="50"/>
      <c r="AO3082" s="50"/>
      <c r="AP3082" s="138" t="str">
        <f>IF(NOT($AS3082=$AS3083),ROW(),"")</f>
        <v/>
      </c>
      <c r="AQ3082" s="20" t="str">
        <f>IF(NOT(AS3082=AS3083),AS3083,"")</f>
        <v/>
      </c>
      <c r="AR3082" s="20" t="str">
        <f>INDEX($AB$15:$AM$15,MATCH($AS3082,$AB$11:$AM$11,0))</f>
        <v>out</v>
      </c>
      <c r="AS3082" s="20" t="str">
        <f>LEFT(AT3082,4)</f>
        <v>2012</v>
      </c>
      <c r="AT3082" s="139" t="str">
        <f>LEFT(B3082,6)</f>
        <v>201201</v>
      </c>
    </row>
    <row r="3083" spans="2:46" x14ac:dyDescent="0.25">
      <c r="B3083" s="11">
        <f>'Market Data'!B3069</f>
        <v>20120112</v>
      </c>
      <c r="C3083" s="2">
        <f>'Market Data'!C3069</f>
        <v>6347</v>
      </c>
      <c r="D3083" s="2">
        <f>'Market Data'!D3069</f>
        <v>6438</v>
      </c>
      <c r="E3083" s="2">
        <f>'Market Data'!E3069</f>
        <v>6326</v>
      </c>
      <c r="F3083" s="12">
        <f>'Market Data'!F3069</f>
        <v>6358.5</v>
      </c>
      <c r="H3083" s="151">
        <f t="shared" si="455"/>
        <v>3065</v>
      </c>
      <c r="I3083" s="244">
        <f ca="1">IF($H3083&lt;($J$6+1),"",PFE(OFFSET($F3083,0,0,-$J$6)))</f>
        <v>7.539641761666796E-2</v>
      </c>
      <c r="J3083" s="19"/>
      <c r="K3083" s="139" t="str">
        <f t="shared" ca="1" si="456"/>
        <v>Long</v>
      </c>
      <c r="L3083" s="243" t="e">
        <f t="shared" ca="1" si="451"/>
        <v>#N/A</v>
      </c>
      <c r="M3083" s="242" t="e">
        <f t="shared" ca="1" si="452"/>
        <v>#N/A</v>
      </c>
      <c r="N3083" s="20"/>
      <c r="O3083" s="74">
        <f t="shared" ca="1" si="457"/>
        <v>1</v>
      </c>
      <c r="P3083" s="75">
        <f t="shared" ca="1" si="449"/>
        <v>0</v>
      </c>
      <c r="Q3083" s="76" t="str">
        <f t="shared" ca="1" si="453"/>
        <v/>
      </c>
      <c r="R3083" s="75"/>
      <c r="S3083" s="77">
        <f t="shared" ca="1" si="450"/>
        <v>1</v>
      </c>
      <c r="T3083" s="78"/>
      <c r="U3083" s="81">
        <f t="shared" ca="1" si="458"/>
        <v>1312.5</v>
      </c>
      <c r="V3083" s="82">
        <f t="shared" ca="1" si="454"/>
        <v>271932.07999999926</v>
      </c>
      <c r="W3083" s="50"/>
      <c r="X3083" s="50"/>
      <c r="Y3083" s="50"/>
      <c r="Z3083" s="50"/>
      <c r="AA3083" s="50"/>
      <c r="AG3083" s="50"/>
      <c r="AH3083" s="50"/>
      <c r="AI3083" s="50"/>
      <c r="AJ3083" s="50"/>
      <c r="AK3083" s="50"/>
      <c r="AL3083" s="50"/>
      <c r="AM3083" s="50"/>
      <c r="AN3083" s="50"/>
      <c r="AO3083" s="50"/>
      <c r="AP3083" s="138" t="str">
        <f>IF(NOT($AS3083=$AS3084),ROW(),"")</f>
        <v/>
      </c>
      <c r="AQ3083" s="20" t="str">
        <f>IF(NOT(AS3083=AS3084),AS3084,"")</f>
        <v/>
      </c>
      <c r="AR3083" s="20" t="str">
        <f>INDEX($AB$15:$AM$15,MATCH($AS3083,$AB$11:$AM$11,0))</f>
        <v>out</v>
      </c>
      <c r="AS3083" s="20" t="str">
        <f>LEFT(AT3083,4)</f>
        <v>2012</v>
      </c>
      <c r="AT3083" s="139" t="str">
        <f>LEFT(B3083,6)</f>
        <v>201201</v>
      </c>
    </row>
    <row r="3084" spans="2:46" x14ac:dyDescent="0.25">
      <c r="B3084" s="11">
        <f>'Market Data'!B3070</f>
        <v>20120113</v>
      </c>
      <c r="C3084" s="2">
        <f>'Market Data'!C3070</f>
        <v>6412</v>
      </c>
      <c r="D3084" s="2">
        <f>'Market Data'!D3070</f>
        <v>6438.5</v>
      </c>
      <c r="E3084" s="2">
        <f>'Market Data'!E3070</f>
        <v>6241</v>
      </c>
      <c r="F3084" s="12">
        <f>'Market Data'!F3070</f>
        <v>6308.5</v>
      </c>
      <c r="H3084" s="151">
        <f t="shared" si="455"/>
        <v>3066</v>
      </c>
      <c r="I3084" s="244">
        <f ca="1">IF($H3084&lt;($J$6+1),"",PFE(OFFSET($F3084,0,0,-$J$6)))</f>
        <v>8.4016758519063789E-2</v>
      </c>
      <c r="J3084" s="19"/>
      <c r="K3084" s="139" t="str">
        <f t="shared" ca="1" si="456"/>
        <v>Long</v>
      </c>
      <c r="L3084" s="243" t="e">
        <f t="shared" ca="1" si="451"/>
        <v>#N/A</v>
      </c>
      <c r="M3084" s="242" t="e">
        <f t="shared" ca="1" si="452"/>
        <v>#N/A</v>
      </c>
      <c r="N3084" s="20"/>
      <c r="O3084" s="74">
        <f t="shared" ca="1" si="457"/>
        <v>1</v>
      </c>
      <c r="P3084" s="75">
        <f t="shared" ca="1" si="449"/>
        <v>0</v>
      </c>
      <c r="Q3084" s="76" t="str">
        <f t="shared" ca="1" si="453"/>
        <v/>
      </c>
      <c r="R3084" s="75"/>
      <c r="S3084" s="77">
        <f t="shared" ca="1" si="450"/>
        <v>1</v>
      </c>
      <c r="T3084" s="78"/>
      <c r="U3084" s="81">
        <f t="shared" ca="1" si="458"/>
        <v>-1750</v>
      </c>
      <c r="V3084" s="82">
        <f t="shared" ca="1" si="454"/>
        <v>270182.07999999926</v>
      </c>
      <c r="W3084" s="50"/>
      <c r="X3084" s="50"/>
      <c r="Y3084" s="50"/>
      <c r="Z3084" s="50"/>
      <c r="AA3084" s="50"/>
      <c r="AG3084" s="50"/>
      <c r="AH3084" s="50"/>
      <c r="AI3084" s="50"/>
      <c r="AJ3084" s="50"/>
      <c r="AK3084" s="50"/>
      <c r="AL3084" s="50"/>
      <c r="AM3084" s="50"/>
      <c r="AN3084" s="50"/>
      <c r="AO3084" s="50"/>
      <c r="AP3084" s="138" t="str">
        <f>IF(NOT($AS3084=$AS3085),ROW(),"")</f>
        <v/>
      </c>
      <c r="AQ3084" s="20" t="str">
        <f>IF(NOT(AS3084=AS3085),AS3085,"")</f>
        <v/>
      </c>
      <c r="AR3084" s="20" t="str">
        <f>INDEX($AB$15:$AM$15,MATCH($AS3084,$AB$11:$AM$11,0))</f>
        <v>out</v>
      </c>
      <c r="AS3084" s="20" t="str">
        <f>LEFT(AT3084,4)</f>
        <v>2012</v>
      </c>
      <c r="AT3084" s="139" t="str">
        <f>LEFT(B3084,6)</f>
        <v>201201</v>
      </c>
    </row>
    <row r="3085" spans="2:46" x14ac:dyDescent="0.25">
      <c r="B3085" s="11">
        <f>'Market Data'!B3071</f>
        <v>20120116</v>
      </c>
      <c r="C3085" s="2">
        <f>'Market Data'!C3071</f>
        <v>6283</v>
      </c>
      <c r="D3085" s="2">
        <f>'Market Data'!D3071</f>
        <v>6412</v>
      </c>
      <c r="E3085" s="2">
        <f>'Market Data'!E3071</f>
        <v>6271.5</v>
      </c>
      <c r="F3085" s="12">
        <f>'Market Data'!F3071</f>
        <v>6400.5</v>
      </c>
      <c r="H3085" s="151">
        <f t="shared" si="455"/>
        <v>3067</v>
      </c>
      <c r="I3085" s="244">
        <f ca="1">IF($H3085&lt;($J$6+1),"",PFE(OFFSET($F3085,0,0,-$J$6)))</f>
        <v>7.9493054961638443E-2</v>
      </c>
      <c r="J3085" s="19"/>
      <c r="K3085" s="139" t="str">
        <f t="shared" ca="1" si="456"/>
        <v>Long</v>
      </c>
      <c r="L3085" s="243" t="e">
        <f t="shared" ca="1" si="451"/>
        <v>#N/A</v>
      </c>
      <c r="M3085" s="242" t="e">
        <f t="shared" ca="1" si="452"/>
        <v>#N/A</v>
      </c>
      <c r="N3085" s="20"/>
      <c r="O3085" s="74">
        <f t="shared" ca="1" si="457"/>
        <v>1</v>
      </c>
      <c r="P3085" s="75">
        <f t="shared" ca="1" si="449"/>
        <v>0</v>
      </c>
      <c r="Q3085" s="76" t="str">
        <f t="shared" ca="1" si="453"/>
        <v/>
      </c>
      <c r="R3085" s="75"/>
      <c r="S3085" s="77">
        <f t="shared" ca="1" si="450"/>
        <v>1</v>
      </c>
      <c r="T3085" s="78"/>
      <c r="U3085" s="81">
        <f t="shared" ca="1" si="458"/>
        <v>3220</v>
      </c>
      <c r="V3085" s="82">
        <f t="shared" ca="1" si="454"/>
        <v>273402.07999999926</v>
      </c>
      <c r="W3085" s="50"/>
      <c r="X3085" s="50"/>
      <c r="Y3085" s="50"/>
      <c r="Z3085" s="50"/>
      <c r="AA3085" s="50"/>
      <c r="AG3085" s="50"/>
      <c r="AH3085" s="50"/>
      <c r="AI3085" s="50"/>
      <c r="AJ3085" s="50"/>
      <c r="AK3085" s="50"/>
      <c r="AL3085" s="50"/>
      <c r="AM3085" s="50"/>
      <c r="AN3085" s="50"/>
      <c r="AO3085" s="50"/>
      <c r="AP3085" s="138" t="str">
        <f>IF(NOT($AS3085=$AS3086),ROW(),"")</f>
        <v/>
      </c>
      <c r="AQ3085" s="20" t="str">
        <f>IF(NOT(AS3085=AS3086),AS3086,"")</f>
        <v/>
      </c>
      <c r="AR3085" s="20" t="str">
        <f>INDEX($AB$15:$AM$15,MATCH($AS3085,$AB$11:$AM$11,0))</f>
        <v>out</v>
      </c>
      <c r="AS3085" s="20" t="str">
        <f>LEFT(AT3085,4)</f>
        <v>2012</v>
      </c>
      <c r="AT3085" s="139" t="str">
        <f>LEFT(B3085,6)</f>
        <v>201201</v>
      </c>
    </row>
    <row r="3086" spans="2:46" x14ac:dyDescent="0.25">
      <c r="B3086" s="11">
        <f>'Market Data'!B3072</f>
        <v>20120117</v>
      </c>
      <c r="C3086" s="2">
        <f>'Market Data'!C3072</f>
        <v>6452</v>
      </c>
      <c r="D3086" s="2">
        <f>'Market Data'!D3072</f>
        <v>6523</v>
      </c>
      <c r="E3086" s="2">
        <f>'Market Data'!E3072</f>
        <v>6441.5</v>
      </c>
      <c r="F3086" s="12">
        <f>'Market Data'!F3072</f>
        <v>6501.5</v>
      </c>
      <c r="H3086" s="151">
        <f t="shared" si="455"/>
        <v>3068</v>
      </c>
      <c r="I3086" s="244">
        <f ca="1">IF($H3086&lt;($J$6+1),"",PFE(OFFSET($F3086,0,0,-$J$6)))</f>
        <v>0.10859228109752904</v>
      </c>
      <c r="J3086" s="19"/>
      <c r="K3086" s="139" t="str">
        <f t="shared" ca="1" si="456"/>
        <v>Long</v>
      </c>
      <c r="L3086" s="243" t="e">
        <f t="shared" ca="1" si="451"/>
        <v>#N/A</v>
      </c>
      <c r="M3086" s="242" t="e">
        <f t="shared" ca="1" si="452"/>
        <v>#N/A</v>
      </c>
      <c r="N3086" s="20"/>
      <c r="O3086" s="74">
        <f t="shared" ca="1" si="457"/>
        <v>1</v>
      </c>
      <c r="P3086" s="75">
        <f t="shared" ca="1" si="449"/>
        <v>0</v>
      </c>
      <c r="Q3086" s="76" t="str">
        <f t="shared" ca="1" si="453"/>
        <v/>
      </c>
      <c r="R3086" s="75"/>
      <c r="S3086" s="77">
        <f t="shared" ca="1" si="450"/>
        <v>1</v>
      </c>
      <c r="T3086" s="78"/>
      <c r="U3086" s="81">
        <f t="shared" ca="1" si="458"/>
        <v>3535</v>
      </c>
      <c r="V3086" s="82">
        <f t="shared" ca="1" si="454"/>
        <v>276937.07999999926</v>
      </c>
      <c r="W3086" s="50"/>
      <c r="X3086" s="50"/>
      <c r="Y3086" s="50"/>
      <c r="Z3086" s="50"/>
      <c r="AA3086" s="50"/>
      <c r="AG3086" s="50"/>
      <c r="AH3086" s="50"/>
      <c r="AI3086" s="50"/>
      <c r="AJ3086" s="50"/>
      <c r="AK3086" s="50"/>
      <c r="AL3086" s="50"/>
      <c r="AM3086" s="50"/>
      <c r="AN3086" s="50"/>
      <c r="AO3086" s="50"/>
      <c r="AP3086" s="138" t="str">
        <f>IF(NOT($AS3086=$AS3087),ROW(),"")</f>
        <v/>
      </c>
      <c r="AQ3086" s="20" t="str">
        <f>IF(NOT(AS3086=AS3087),AS3087,"")</f>
        <v/>
      </c>
      <c r="AR3086" s="20" t="str">
        <f>INDEX($AB$15:$AM$15,MATCH($AS3086,$AB$11:$AM$11,0))</f>
        <v>out</v>
      </c>
      <c r="AS3086" s="20" t="str">
        <f>LEFT(AT3086,4)</f>
        <v>2012</v>
      </c>
      <c r="AT3086" s="139" t="str">
        <f>LEFT(B3086,6)</f>
        <v>201201</v>
      </c>
    </row>
    <row r="3087" spans="2:46" x14ac:dyDescent="0.25">
      <c r="B3087" s="11">
        <f>'Market Data'!B3073</f>
        <v>20120118</v>
      </c>
      <c r="C3087" s="2">
        <f>'Market Data'!C3073</f>
        <v>6494</v>
      </c>
      <c r="D3087" s="2">
        <f>'Market Data'!D3073</f>
        <v>6578</v>
      </c>
      <c r="E3087" s="2">
        <f>'Market Data'!E3073</f>
        <v>6459.5</v>
      </c>
      <c r="F3087" s="12">
        <f>'Market Data'!F3073</f>
        <v>6532.5</v>
      </c>
      <c r="H3087" s="151">
        <f t="shared" si="455"/>
        <v>3069</v>
      </c>
      <c r="I3087" s="244">
        <f ca="1">IF($H3087&lt;($J$6+1),"",PFE(OFFSET($F3087,0,0,-$J$6)))</f>
        <v>0.149626955003752</v>
      </c>
      <c r="J3087" s="19"/>
      <c r="K3087" s="139" t="str">
        <f t="shared" ca="1" si="456"/>
        <v>Long</v>
      </c>
      <c r="L3087" s="243" t="e">
        <f t="shared" ca="1" si="451"/>
        <v>#N/A</v>
      </c>
      <c r="M3087" s="242" t="e">
        <f t="shared" ca="1" si="452"/>
        <v>#N/A</v>
      </c>
      <c r="N3087" s="20"/>
      <c r="O3087" s="74">
        <f t="shared" ca="1" si="457"/>
        <v>1</v>
      </c>
      <c r="P3087" s="75">
        <f t="shared" ca="1" si="449"/>
        <v>0</v>
      </c>
      <c r="Q3087" s="76" t="str">
        <f t="shared" ca="1" si="453"/>
        <v/>
      </c>
      <c r="R3087" s="75"/>
      <c r="S3087" s="77">
        <f t="shared" ca="1" si="450"/>
        <v>1</v>
      </c>
      <c r="T3087" s="78"/>
      <c r="U3087" s="81">
        <f t="shared" ca="1" si="458"/>
        <v>1085</v>
      </c>
      <c r="V3087" s="82">
        <f t="shared" ca="1" si="454"/>
        <v>278022.07999999926</v>
      </c>
      <c r="W3087" s="50"/>
      <c r="X3087" s="50"/>
      <c r="Y3087" s="50"/>
      <c r="Z3087" s="50"/>
      <c r="AA3087" s="50"/>
      <c r="AG3087" s="50"/>
      <c r="AH3087" s="50"/>
      <c r="AI3087" s="50"/>
      <c r="AJ3087" s="50"/>
      <c r="AK3087" s="50"/>
      <c r="AL3087" s="50"/>
      <c r="AM3087" s="50"/>
      <c r="AN3087" s="50"/>
      <c r="AO3087" s="50"/>
      <c r="AP3087" s="138" t="str">
        <f>IF(NOT($AS3087=$AS3088),ROW(),"")</f>
        <v/>
      </c>
      <c r="AQ3087" s="20" t="str">
        <f>IF(NOT(AS3087=AS3088),AS3088,"")</f>
        <v/>
      </c>
      <c r="AR3087" s="20" t="str">
        <f>INDEX($AB$15:$AM$15,MATCH($AS3087,$AB$11:$AM$11,0))</f>
        <v>out</v>
      </c>
      <c r="AS3087" s="20" t="str">
        <f>LEFT(AT3087,4)</f>
        <v>2012</v>
      </c>
      <c r="AT3087" s="139" t="str">
        <f>LEFT(B3087,6)</f>
        <v>201201</v>
      </c>
    </row>
    <row r="3088" spans="2:46" x14ac:dyDescent="0.25">
      <c r="B3088" s="11">
        <f>'Market Data'!B3074</f>
        <v>20120119</v>
      </c>
      <c r="C3088" s="2">
        <f>'Market Data'!C3074</f>
        <v>6574</v>
      </c>
      <c r="D3088" s="2">
        <f>'Market Data'!D3074</f>
        <v>6601</v>
      </c>
      <c r="E3088" s="2">
        <f>'Market Data'!E3074</f>
        <v>6510</v>
      </c>
      <c r="F3088" s="12">
        <f>'Market Data'!F3074</f>
        <v>6591.5</v>
      </c>
      <c r="H3088" s="151">
        <f t="shared" si="455"/>
        <v>3070</v>
      </c>
      <c r="I3088" s="244">
        <f ca="1">IF($H3088&lt;($J$6+1),"",PFE(OFFSET($F3088,0,0,-$J$6)))</f>
        <v>0.15407963562161844</v>
      </c>
      <c r="J3088" s="19"/>
      <c r="K3088" s="139" t="str">
        <f t="shared" ca="1" si="456"/>
        <v>Long</v>
      </c>
      <c r="L3088" s="243" t="e">
        <f t="shared" ca="1" si="451"/>
        <v>#N/A</v>
      </c>
      <c r="M3088" s="242" t="e">
        <f t="shared" ca="1" si="452"/>
        <v>#N/A</v>
      </c>
      <c r="N3088" s="20"/>
      <c r="O3088" s="74">
        <f t="shared" ca="1" si="457"/>
        <v>1</v>
      </c>
      <c r="P3088" s="75">
        <f t="shared" ca="1" si="449"/>
        <v>0</v>
      </c>
      <c r="Q3088" s="76" t="str">
        <f t="shared" ca="1" si="453"/>
        <v/>
      </c>
      <c r="R3088" s="75"/>
      <c r="S3088" s="77">
        <f t="shared" ca="1" si="450"/>
        <v>1</v>
      </c>
      <c r="T3088" s="78"/>
      <c r="U3088" s="81">
        <f t="shared" ca="1" si="458"/>
        <v>2065</v>
      </c>
      <c r="V3088" s="82">
        <f t="shared" ca="1" si="454"/>
        <v>280087.07999999926</v>
      </c>
      <c r="W3088" s="50"/>
      <c r="X3088" s="50"/>
      <c r="Y3088" s="50"/>
      <c r="Z3088" s="50"/>
      <c r="AA3088" s="50"/>
      <c r="AG3088" s="50"/>
      <c r="AH3088" s="50"/>
      <c r="AI3088" s="50"/>
      <c r="AJ3088" s="50"/>
      <c r="AK3088" s="50"/>
      <c r="AL3088" s="50"/>
      <c r="AM3088" s="50"/>
      <c r="AN3088" s="50"/>
      <c r="AO3088" s="50"/>
      <c r="AP3088" s="138" t="str">
        <f>IF(NOT($AS3088=$AS3089),ROW(),"")</f>
        <v/>
      </c>
      <c r="AQ3088" s="20" t="str">
        <f>IF(NOT(AS3088=AS3089),AS3089,"")</f>
        <v/>
      </c>
      <c r="AR3088" s="20" t="str">
        <f>INDEX($AB$15:$AM$15,MATCH($AS3088,$AB$11:$AM$11,0))</f>
        <v>out</v>
      </c>
      <c r="AS3088" s="20" t="str">
        <f>LEFT(AT3088,4)</f>
        <v>2012</v>
      </c>
      <c r="AT3088" s="139" t="str">
        <f>LEFT(B3088,6)</f>
        <v>201201</v>
      </c>
    </row>
    <row r="3089" spans="2:46" x14ac:dyDescent="0.25">
      <c r="B3089" s="11">
        <f>'Market Data'!B3075</f>
        <v>20120120</v>
      </c>
      <c r="C3089" s="2">
        <f>'Market Data'!C3075</f>
        <v>6601</v>
      </c>
      <c r="D3089" s="2">
        <f>'Market Data'!D3075</f>
        <v>6614</v>
      </c>
      <c r="E3089" s="2">
        <f>'Market Data'!E3075</f>
        <v>6550</v>
      </c>
      <c r="F3089" s="12">
        <f>'Market Data'!F3075</f>
        <v>6587.5</v>
      </c>
      <c r="H3089" s="151">
        <f t="shared" si="455"/>
        <v>3071</v>
      </c>
      <c r="I3089" s="244">
        <f ca="1">IF($H3089&lt;($J$6+1),"",PFE(OFFSET($F3089,0,0,-$J$6)))</f>
        <v>0.13618079563811039</v>
      </c>
      <c r="J3089" s="19"/>
      <c r="K3089" s="139" t="str">
        <f t="shared" ca="1" si="456"/>
        <v>Long</v>
      </c>
      <c r="L3089" s="243" t="e">
        <f t="shared" ca="1" si="451"/>
        <v>#N/A</v>
      </c>
      <c r="M3089" s="242" t="e">
        <f t="shared" ca="1" si="452"/>
        <v>#N/A</v>
      </c>
      <c r="N3089" s="20"/>
      <c r="O3089" s="74">
        <f t="shared" ca="1" si="457"/>
        <v>1</v>
      </c>
      <c r="P3089" s="75">
        <f t="shared" ref="P3089:P3152" ca="1" si="459">$O3089-S3089</f>
        <v>0</v>
      </c>
      <c r="Q3089" s="76" t="str">
        <f t="shared" ca="1" si="453"/>
        <v/>
      </c>
      <c r="R3089" s="75"/>
      <c r="S3089" s="77">
        <f t="shared" ca="1" si="450"/>
        <v>1</v>
      </c>
      <c r="T3089" s="78"/>
      <c r="U3089" s="81">
        <f t="shared" ca="1" si="458"/>
        <v>-140</v>
      </c>
      <c r="V3089" s="82">
        <f t="shared" ca="1" si="454"/>
        <v>279947.07999999926</v>
      </c>
      <c r="W3089" s="50"/>
      <c r="X3089" s="50"/>
      <c r="Y3089" s="50"/>
      <c r="Z3089" s="50"/>
      <c r="AA3089" s="50"/>
      <c r="AG3089" s="50"/>
      <c r="AH3089" s="50"/>
      <c r="AI3089" s="50"/>
      <c r="AJ3089" s="50"/>
      <c r="AK3089" s="50"/>
      <c r="AL3089" s="50"/>
      <c r="AM3089" s="50"/>
      <c r="AN3089" s="50"/>
      <c r="AO3089" s="50"/>
      <c r="AP3089" s="138" t="str">
        <f>IF(NOT($AS3089=$AS3090),ROW(),"")</f>
        <v/>
      </c>
      <c r="AQ3089" s="20" t="str">
        <f>IF(NOT(AS3089=AS3090),AS3090,"")</f>
        <v/>
      </c>
      <c r="AR3089" s="20" t="str">
        <f>INDEX($AB$15:$AM$15,MATCH($AS3089,$AB$11:$AM$11,0))</f>
        <v>out</v>
      </c>
      <c r="AS3089" s="20" t="str">
        <f>LEFT(AT3089,4)</f>
        <v>2012</v>
      </c>
      <c r="AT3089" s="139" t="str">
        <f>LEFT(B3089,6)</f>
        <v>201201</v>
      </c>
    </row>
    <row r="3090" spans="2:46" x14ac:dyDescent="0.25">
      <c r="B3090" s="11">
        <f>'Market Data'!B3076</f>
        <v>20120123</v>
      </c>
      <c r="C3090" s="2">
        <f>'Market Data'!C3076</f>
        <v>6589.5</v>
      </c>
      <c r="D3090" s="2">
        <f>'Market Data'!D3076</f>
        <v>6654</v>
      </c>
      <c r="E3090" s="2">
        <f>'Market Data'!E3076</f>
        <v>6529.5</v>
      </c>
      <c r="F3090" s="12">
        <f>'Market Data'!F3076</f>
        <v>6611</v>
      </c>
      <c r="H3090" s="151">
        <f t="shared" si="455"/>
        <v>3072</v>
      </c>
      <c r="I3090" s="244">
        <f ca="1">IF($H3090&lt;($J$6+1),"",PFE(OFFSET($F3090,0,0,-$J$6)))</f>
        <v>0.10810922673066281</v>
      </c>
      <c r="J3090" s="19"/>
      <c r="K3090" s="139" t="str">
        <f t="shared" ca="1" si="456"/>
        <v>Long</v>
      </c>
      <c r="L3090" s="243" t="e">
        <f t="shared" ca="1" si="451"/>
        <v>#N/A</v>
      </c>
      <c r="M3090" s="242" t="e">
        <f t="shared" ca="1" si="452"/>
        <v>#N/A</v>
      </c>
      <c r="N3090" s="20"/>
      <c r="O3090" s="74">
        <f t="shared" ca="1" si="457"/>
        <v>1</v>
      </c>
      <c r="P3090" s="75">
        <f t="shared" ca="1" si="459"/>
        <v>0</v>
      </c>
      <c r="Q3090" s="76" t="str">
        <f t="shared" ca="1" si="453"/>
        <v/>
      </c>
      <c r="R3090" s="75"/>
      <c r="S3090" s="77">
        <f t="shared" ref="S3090:S3153" ca="1" si="460">IF($Q3089="Fill",$O3089,$S3089)</f>
        <v>1</v>
      </c>
      <c r="T3090" s="78"/>
      <c r="U3090" s="81">
        <f t="shared" ca="1" si="458"/>
        <v>822.5</v>
      </c>
      <c r="V3090" s="82">
        <f t="shared" ca="1" si="454"/>
        <v>280769.57999999926</v>
      </c>
      <c r="W3090" s="50"/>
      <c r="X3090" s="50"/>
      <c r="Y3090" s="50"/>
      <c r="Z3090" s="50"/>
      <c r="AA3090" s="50"/>
      <c r="AG3090" s="50"/>
      <c r="AH3090" s="50"/>
      <c r="AI3090" s="50"/>
      <c r="AJ3090" s="50"/>
      <c r="AK3090" s="50"/>
      <c r="AL3090" s="50"/>
      <c r="AM3090" s="50"/>
      <c r="AN3090" s="50"/>
      <c r="AO3090" s="50"/>
      <c r="AP3090" s="138" t="str">
        <f>IF(NOT($AS3090=$AS3091),ROW(),"")</f>
        <v/>
      </c>
      <c r="AQ3090" s="20" t="str">
        <f>IF(NOT(AS3090=AS3091),AS3091,"")</f>
        <v/>
      </c>
      <c r="AR3090" s="20" t="str">
        <f>INDEX($AB$15:$AM$15,MATCH($AS3090,$AB$11:$AM$11,0))</f>
        <v>out</v>
      </c>
      <c r="AS3090" s="20" t="str">
        <f>LEFT(AT3090,4)</f>
        <v>2012</v>
      </c>
      <c r="AT3090" s="139" t="str">
        <f>LEFT(B3090,6)</f>
        <v>201201</v>
      </c>
    </row>
    <row r="3091" spans="2:46" x14ac:dyDescent="0.25">
      <c r="B3091" s="11">
        <f>'Market Data'!B3077</f>
        <v>20120124</v>
      </c>
      <c r="C3091" s="2">
        <f>'Market Data'!C3077</f>
        <v>6586</v>
      </c>
      <c r="D3091" s="2">
        <f>'Market Data'!D3077</f>
        <v>6603.5</v>
      </c>
      <c r="E3091" s="2">
        <f>'Market Data'!E3077</f>
        <v>6512</v>
      </c>
      <c r="F3091" s="12">
        <f>'Market Data'!F3077</f>
        <v>6590</v>
      </c>
      <c r="H3091" s="151">
        <f t="shared" si="455"/>
        <v>3073</v>
      </c>
      <c r="I3091" s="244">
        <f ca="1">IF($H3091&lt;($J$6+1),"",PFE(OFFSET($F3091,0,0,-$J$6)))</f>
        <v>0.10943349966594575</v>
      </c>
      <c r="J3091" s="19"/>
      <c r="K3091" s="139" t="str">
        <f t="shared" ca="1" si="456"/>
        <v>Long</v>
      </c>
      <c r="L3091" s="243" t="e">
        <f t="shared" ref="L3091:L3154" ca="1" si="461">IF(AND($K3091="Long",$K3090&lt;&gt;"Long"),$F3091,NA())</f>
        <v>#N/A</v>
      </c>
      <c r="M3091" s="242" t="e">
        <f t="shared" ref="M3091:M3154" ca="1" si="462">IF(AND($K3091="Short",$K3090&lt;&gt;"Short"),$F3091,NA())</f>
        <v>#N/A</v>
      </c>
      <c r="N3091" s="20"/>
      <c r="O3091" s="74">
        <f t="shared" ca="1" si="457"/>
        <v>1</v>
      </c>
      <c r="P3091" s="75">
        <f t="shared" ca="1" si="459"/>
        <v>0</v>
      </c>
      <c r="Q3091" s="76" t="str">
        <f t="shared" ref="Q3091:Q3154" ca="1" si="463">IF(NOT($P3091=0),"Fill","")</f>
        <v/>
      </c>
      <c r="R3091" s="75"/>
      <c r="S3091" s="77">
        <f t="shared" ca="1" si="460"/>
        <v>1</v>
      </c>
      <c r="T3091" s="78"/>
      <c r="U3091" s="81">
        <f t="shared" ca="1" si="458"/>
        <v>-735</v>
      </c>
      <c r="V3091" s="82">
        <f t="shared" ref="V3091:V3154" ca="1" si="464">V3090+U3091</f>
        <v>280034.57999999926</v>
      </c>
      <c r="W3091" s="50"/>
      <c r="X3091" s="50"/>
      <c r="Y3091" s="50"/>
      <c r="Z3091" s="50"/>
      <c r="AA3091" s="50"/>
      <c r="AG3091" s="50"/>
      <c r="AH3091" s="50"/>
      <c r="AI3091" s="50"/>
      <c r="AJ3091" s="50"/>
      <c r="AK3091" s="50"/>
      <c r="AL3091" s="50"/>
      <c r="AM3091" s="50"/>
      <c r="AN3091" s="50"/>
      <c r="AO3091" s="50"/>
      <c r="AP3091" s="138" t="str">
        <f>IF(NOT($AS3091=$AS3092),ROW(),"")</f>
        <v/>
      </c>
      <c r="AQ3091" s="20" t="str">
        <f>IF(NOT(AS3091=AS3092),AS3092,"")</f>
        <v/>
      </c>
      <c r="AR3091" s="20" t="str">
        <f>INDEX($AB$15:$AM$15,MATCH($AS3091,$AB$11:$AM$11,0))</f>
        <v>out</v>
      </c>
      <c r="AS3091" s="20" t="str">
        <f>LEFT(AT3091,4)</f>
        <v>2012</v>
      </c>
      <c r="AT3091" s="139" t="str">
        <f>LEFT(B3091,6)</f>
        <v>201201</v>
      </c>
    </row>
    <row r="3092" spans="2:46" x14ac:dyDescent="0.25">
      <c r="B3092" s="11">
        <f>'Market Data'!B3078</f>
        <v>20120125</v>
      </c>
      <c r="C3092" s="2">
        <f>'Market Data'!C3078</f>
        <v>6639</v>
      </c>
      <c r="D3092" s="2">
        <f>'Market Data'!D3078</f>
        <v>6654.5</v>
      </c>
      <c r="E3092" s="2">
        <f>'Market Data'!E3078</f>
        <v>6543</v>
      </c>
      <c r="F3092" s="12">
        <f>'Market Data'!F3078</f>
        <v>6593.5</v>
      </c>
      <c r="H3092" s="151">
        <f t="shared" ref="H3092:H3155" si="465">ROW()-ROW(H$18)</f>
        <v>3074</v>
      </c>
      <c r="I3092" s="244">
        <f ca="1">IF($H3092&lt;($J$6+1),"",PFE(OFFSET($F3092,0,0,-$J$6)))</f>
        <v>0.10318828043806676</v>
      </c>
      <c r="J3092" s="19"/>
      <c r="K3092" s="139" t="str">
        <f t="shared" ref="K3092:K3155" ca="1" si="466">IF($I3092="","",IF($I3092&gt;$J$4,"Long",IF($I3092&lt;$J$5,"Short","")))</f>
        <v>Long</v>
      </c>
      <c r="L3092" s="243" t="e">
        <f t="shared" ca="1" si="461"/>
        <v>#N/A</v>
      </c>
      <c r="M3092" s="242" t="e">
        <f t="shared" ca="1" si="462"/>
        <v>#N/A</v>
      </c>
      <c r="N3092" s="20"/>
      <c r="O3092" s="74">
        <f t="shared" ref="O3092:O3155" ca="1" si="467">IF($K3092="Short",-1,IF($K3092="Long",1,0))</f>
        <v>1</v>
      </c>
      <c r="P3092" s="75">
        <f t="shared" ca="1" si="459"/>
        <v>0</v>
      </c>
      <c r="Q3092" s="76" t="str">
        <f t="shared" ca="1" si="463"/>
        <v/>
      </c>
      <c r="R3092" s="75"/>
      <c r="S3092" s="77">
        <f t="shared" ca="1" si="460"/>
        <v>1</v>
      </c>
      <c r="T3092" s="78"/>
      <c r="U3092" s="81">
        <f t="shared" ca="1" si="458"/>
        <v>122.5</v>
      </c>
      <c r="V3092" s="82">
        <f t="shared" ca="1" si="464"/>
        <v>280157.07999999926</v>
      </c>
      <c r="W3092" s="50"/>
      <c r="X3092" s="50"/>
      <c r="Y3092" s="50"/>
      <c r="Z3092" s="50"/>
      <c r="AA3092" s="50"/>
      <c r="AG3092" s="50"/>
      <c r="AH3092" s="50"/>
      <c r="AI3092" s="50"/>
      <c r="AJ3092" s="50"/>
      <c r="AK3092" s="50"/>
      <c r="AL3092" s="50"/>
      <c r="AM3092" s="50"/>
      <c r="AN3092" s="50"/>
      <c r="AO3092" s="50"/>
      <c r="AP3092" s="138" t="str">
        <f>IF(NOT($AS3092=$AS3093),ROW(),"")</f>
        <v/>
      </c>
      <c r="AQ3092" s="20" t="str">
        <f>IF(NOT(AS3092=AS3093),AS3093,"")</f>
        <v/>
      </c>
      <c r="AR3092" s="20" t="str">
        <f>INDEX($AB$15:$AM$15,MATCH($AS3092,$AB$11:$AM$11,0))</f>
        <v>out</v>
      </c>
      <c r="AS3092" s="20" t="str">
        <f>LEFT(AT3092,4)</f>
        <v>2012</v>
      </c>
      <c r="AT3092" s="139" t="str">
        <f>LEFT(B3092,6)</f>
        <v>201201</v>
      </c>
    </row>
    <row r="3093" spans="2:46" x14ac:dyDescent="0.25">
      <c r="B3093" s="11">
        <f>'Market Data'!B3079</f>
        <v>20120126</v>
      </c>
      <c r="C3093" s="2">
        <f>'Market Data'!C3079</f>
        <v>6633.5</v>
      </c>
      <c r="D3093" s="2">
        <f>'Market Data'!D3079</f>
        <v>6738.5</v>
      </c>
      <c r="E3093" s="2">
        <f>'Market Data'!E3079</f>
        <v>6607.5</v>
      </c>
      <c r="F3093" s="12">
        <f>'Market Data'!F3079</f>
        <v>6716</v>
      </c>
      <c r="H3093" s="151">
        <f t="shared" si="465"/>
        <v>3075</v>
      </c>
      <c r="I3093" s="244">
        <f ca="1">IF($H3093&lt;($J$6+1),"",PFE(OFFSET($F3093,0,0,-$J$6)))</f>
        <v>0.14423896708692469</v>
      </c>
      <c r="J3093" s="19"/>
      <c r="K3093" s="139" t="str">
        <f t="shared" ca="1" si="466"/>
        <v>Long</v>
      </c>
      <c r="L3093" s="243" t="e">
        <f t="shared" ca="1" si="461"/>
        <v>#N/A</v>
      </c>
      <c r="M3093" s="242" t="e">
        <f t="shared" ca="1" si="462"/>
        <v>#N/A</v>
      </c>
      <c r="N3093" s="20"/>
      <c r="O3093" s="74">
        <f t="shared" ca="1" si="467"/>
        <v>1</v>
      </c>
      <c r="P3093" s="75">
        <f t="shared" ca="1" si="459"/>
        <v>0</v>
      </c>
      <c r="Q3093" s="76" t="str">
        <f t="shared" ca="1" si="463"/>
        <v/>
      </c>
      <c r="R3093" s="75"/>
      <c r="S3093" s="77">
        <f t="shared" ca="1" si="460"/>
        <v>1</v>
      </c>
      <c r="T3093" s="78"/>
      <c r="U3093" s="81">
        <f t="shared" ca="1" si="458"/>
        <v>4287.5</v>
      </c>
      <c r="V3093" s="82">
        <f t="shared" ca="1" si="464"/>
        <v>284444.57999999926</v>
      </c>
      <c r="W3093" s="50"/>
      <c r="X3093" s="50"/>
      <c r="Y3093" s="50"/>
      <c r="Z3093" s="50"/>
      <c r="AA3093" s="50"/>
      <c r="AG3093" s="50"/>
      <c r="AH3093" s="50"/>
      <c r="AI3093" s="50"/>
      <c r="AJ3093" s="50"/>
      <c r="AK3093" s="50"/>
      <c r="AL3093" s="50"/>
      <c r="AM3093" s="50"/>
      <c r="AN3093" s="50"/>
      <c r="AO3093" s="50"/>
      <c r="AP3093" s="138" t="str">
        <f>IF(NOT($AS3093=$AS3094),ROW(),"")</f>
        <v/>
      </c>
      <c r="AQ3093" s="20" t="str">
        <f>IF(NOT(AS3093=AS3094),AS3094,"")</f>
        <v/>
      </c>
      <c r="AR3093" s="20" t="str">
        <f>INDEX($AB$15:$AM$15,MATCH($AS3093,$AB$11:$AM$11,0))</f>
        <v>out</v>
      </c>
      <c r="AS3093" s="20" t="str">
        <f>LEFT(AT3093,4)</f>
        <v>2012</v>
      </c>
      <c r="AT3093" s="139" t="str">
        <f>LEFT(B3093,6)</f>
        <v>201201</v>
      </c>
    </row>
    <row r="3094" spans="2:46" x14ac:dyDescent="0.25">
      <c r="B3094" s="11">
        <f>'Market Data'!B3080</f>
        <v>20120127</v>
      </c>
      <c r="C3094" s="2">
        <f>'Market Data'!C3080</f>
        <v>6698</v>
      </c>
      <c r="D3094" s="2">
        <f>'Market Data'!D3080</f>
        <v>6753</v>
      </c>
      <c r="E3094" s="2">
        <f>'Market Data'!E3080</f>
        <v>6660</v>
      </c>
      <c r="F3094" s="12">
        <f>'Market Data'!F3080</f>
        <v>6697</v>
      </c>
      <c r="H3094" s="151">
        <f t="shared" si="465"/>
        <v>3076</v>
      </c>
      <c r="I3094" s="244">
        <f ca="1">IF($H3094&lt;($J$6+1),"",PFE(OFFSET($F3094,0,0,-$J$6)))</f>
        <v>0.1533473928959431</v>
      </c>
      <c r="J3094" s="19"/>
      <c r="K3094" s="139" t="str">
        <f t="shared" ca="1" si="466"/>
        <v>Long</v>
      </c>
      <c r="L3094" s="243" t="e">
        <f t="shared" ca="1" si="461"/>
        <v>#N/A</v>
      </c>
      <c r="M3094" s="242" t="e">
        <f t="shared" ca="1" si="462"/>
        <v>#N/A</v>
      </c>
      <c r="N3094" s="20"/>
      <c r="O3094" s="74">
        <f t="shared" ca="1" si="467"/>
        <v>1</v>
      </c>
      <c r="P3094" s="75">
        <f t="shared" ca="1" si="459"/>
        <v>0</v>
      </c>
      <c r="Q3094" s="76" t="str">
        <f t="shared" ca="1" si="463"/>
        <v/>
      </c>
      <c r="R3094" s="75"/>
      <c r="S3094" s="77">
        <f t="shared" ca="1" si="460"/>
        <v>1</v>
      </c>
      <c r="T3094" s="78"/>
      <c r="U3094" s="81">
        <f t="shared" ref="U3094:U3157" ca="1" si="468">IF(OR($S3093&amp;$O3093="01",$S3093&amp;$O3093="0-1"),(($F3094-$C3094)*$V$4*$O3093)-(ABS($P3093)*$V$5),IF(OR($S3093&amp;$O3093="10",$S3093&amp;$O3093="-10"),(($C3094-$F3093)*$V$4*$S3093)-(ABS($P3093)*$V$5),IF(OR($S3093&amp;$O3093="1-1",$S3093&amp;$O3093="-11"),(($C3094-$F3093)*$V$4*$S3093)-(ABS($P3093)*$V$5)+(($F3094-$C3094)*$V$4*$S3094),IF(OR($S3093&amp;$O3093="11",$S3093&amp;$O3093="-1-1"),(($F3094-$F3093)*$V$4*$S3094),0))))</f>
        <v>-665</v>
      </c>
      <c r="V3094" s="82">
        <f t="shared" ca="1" si="464"/>
        <v>283779.57999999926</v>
      </c>
      <c r="W3094" s="50"/>
      <c r="X3094" s="50"/>
      <c r="Y3094" s="50"/>
      <c r="Z3094" s="50"/>
      <c r="AA3094" s="50"/>
      <c r="AG3094" s="50"/>
      <c r="AH3094" s="50"/>
      <c r="AI3094" s="50"/>
      <c r="AJ3094" s="50"/>
      <c r="AK3094" s="50"/>
      <c r="AL3094" s="50"/>
      <c r="AM3094" s="50"/>
      <c r="AN3094" s="50"/>
      <c r="AO3094" s="50"/>
      <c r="AP3094" s="138" t="str">
        <f>IF(NOT($AS3094=$AS3095),ROW(),"")</f>
        <v/>
      </c>
      <c r="AQ3094" s="20" t="str">
        <f>IF(NOT(AS3094=AS3095),AS3095,"")</f>
        <v/>
      </c>
      <c r="AR3094" s="20" t="str">
        <f>INDEX($AB$15:$AM$15,MATCH($AS3094,$AB$11:$AM$11,0))</f>
        <v>out</v>
      </c>
      <c r="AS3094" s="20" t="str">
        <f>LEFT(AT3094,4)</f>
        <v>2012</v>
      </c>
      <c r="AT3094" s="139" t="str">
        <f>LEFT(B3094,6)</f>
        <v>201201</v>
      </c>
    </row>
    <row r="3095" spans="2:46" x14ac:dyDescent="0.25">
      <c r="B3095" s="11">
        <f>'Market Data'!B3081</f>
        <v>20120130</v>
      </c>
      <c r="C3095" s="2">
        <f>'Market Data'!C3081</f>
        <v>6666</v>
      </c>
      <c r="D3095" s="2">
        <f>'Market Data'!D3081</f>
        <v>6670.5</v>
      </c>
      <c r="E3095" s="2">
        <f>'Market Data'!E3081</f>
        <v>6590</v>
      </c>
      <c r="F3095" s="12">
        <f>'Market Data'!F3081</f>
        <v>6625</v>
      </c>
      <c r="H3095" s="151">
        <f t="shared" si="465"/>
        <v>3077</v>
      </c>
      <c r="I3095" s="244">
        <f ca="1">IF($H3095&lt;($J$6+1),"",PFE(OFFSET($F3095,0,0,-$J$6)))</f>
        <v>0.16749173251677632</v>
      </c>
      <c r="J3095" s="19"/>
      <c r="K3095" s="139" t="str">
        <f t="shared" ca="1" si="466"/>
        <v>Long</v>
      </c>
      <c r="L3095" s="243" t="e">
        <f t="shared" ca="1" si="461"/>
        <v>#N/A</v>
      </c>
      <c r="M3095" s="242" t="e">
        <f t="shared" ca="1" si="462"/>
        <v>#N/A</v>
      </c>
      <c r="N3095" s="20"/>
      <c r="O3095" s="74">
        <f t="shared" ca="1" si="467"/>
        <v>1</v>
      </c>
      <c r="P3095" s="75">
        <f t="shared" ca="1" si="459"/>
        <v>0</v>
      </c>
      <c r="Q3095" s="76" t="str">
        <f t="shared" ca="1" si="463"/>
        <v/>
      </c>
      <c r="R3095" s="75"/>
      <c r="S3095" s="77">
        <f t="shared" ca="1" si="460"/>
        <v>1</v>
      </c>
      <c r="T3095" s="78"/>
      <c r="U3095" s="81">
        <f t="shared" ca="1" si="468"/>
        <v>-2520</v>
      </c>
      <c r="V3095" s="82">
        <f t="shared" ca="1" si="464"/>
        <v>281259.57999999926</v>
      </c>
      <c r="W3095" s="50"/>
      <c r="X3095" s="50"/>
      <c r="Y3095" s="50"/>
      <c r="Z3095" s="50"/>
      <c r="AA3095" s="50"/>
      <c r="AG3095" s="50"/>
      <c r="AH3095" s="50"/>
      <c r="AI3095" s="50"/>
      <c r="AJ3095" s="50"/>
      <c r="AK3095" s="50"/>
      <c r="AL3095" s="50"/>
      <c r="AM3095" s="50"/>
      <c r="AN3095" s="50"/>
      <c r="AO3095" s="50"/>
      <c r="AP3095" s="138" t="str">
        <f>IF(NOT($AS3095=$AS3096),ROW(),"")</f>
        <v/>
      </c>
      <c r="AQ3095" s="20" t="str">
        <f>IF(NOT(AS3095=AS3096),AS3096,"")</f>
        <v/>
      </c>
      <c r="AR3095" s="20" t="str">
        <f>INDEX($AB$15:$AM$15,MATCH($AS3095,$AB$11:$AM$11,0))</f>
        <v>out</v>
      </c>
      <c r="AS3095" s="20" t="str">
        <f>LEFT(AT3095,4)</f>
        <v>2012</v>
      </c>
      <c r="AT3095" s="139" t="str">
        <f>LEFT(B3095,6)</f>
        <v>201201</v>
      </c>
    </row>
    <row r="3096" spans="2:46" x14ac:dyDescent="0.25">
      <c r="B3096" s="11">
        <f>'Market Data'!B3082</f>
        <v>20120131</v>
      </c>
      <c r="C3096" s="2">
        <f>'Market Data'!C3082</f>
        <v>6658</v>
      </c>
      <c r="D3096" s="2">
        <f>'Market Data'!D3082</f>
        <v>6712</v>
      </c>
      <c r="E3096" s="2">
        <f>'Market Data'!E3082</f>
        <v>6627.5</v>
      </c>
      <c r="F3096" s="12">
        <f>'Market Data'!F3082</f>
        <v>6642.5</v>
      </c>
      <c r="H3096" s="151">
        <f t="shared" si="465"/>
        <v>3078</v>
      </c>
      <c r="I3096" s="244">
        <f ca="1">IF($H3096&lt;($J$6+1),"",PFE(OFFSET($F3096,0,0,-$J$6)))</f>
        <v>0.14125179462198456</v>
      </c>
      <c r="J3096" s="19"/>
      <c r="K3096" s="139" t="str">
        <f t="shared" ca="1" si="466"/>
        <v>Long</v>
      </c>
      <c r="L3096" s="243" t="e">
        <f t="shared" ca="1" si="461"/>
        <v>#N/A</v>
      </c>
      <c r="M3096" s="242" t="e">
        <f t="shared" ca="1" si="462"/>
        <v>#N/A</v>
      </c>
      <c r="N3096" s="20"/>
      <c r="O3096" s="74">
        <f t="shared" ca="1" si="467"/>
        <v>1</v>
      </c>
      <c r="P3096" s="75">
        <f t="shared" ca="1" si="459"/>
        <v>0</v>
      </c>
      <c r="Q3096" s="76" t="str">
        <f t="shared" ca="1" si="463"/>
        <v/>
      </c>
      <c r="R3096" s="75"/>
      <c r="S3096" s="77">
        <f t="shared" ca="1" si="460"/>
        <v>1</v>
      </c>
      <c r="T3096" s="78"/>
      <c r="U3096" s="81">
        <f t="shared" ca="1" si="468"/>
        <v>612.5</v>
      </c>
      <c r="V3096" s="82">
        <f t="shared" ca="1" si="464"/>
        <v>281872.07999999926</v>
      </c>
      <c r="W3096" s="50"/>
      <c r="X3096" s="50"/>
      <c r="Y3096" s="50"/>
      <c r="Z3096" s="50"/>
      <c r="AA3096" s="50"/>
      <c r="AG3096" s="50"/>
      <c r="AH3096" s="50"/>
      <c r="AI3096" s="50"/>
      <c r="AJ3096" s="50"/>
      <c r="AK3096" s="50"/>
      <c r="AL3096" s="50"/>
      <c r="AM3096" s="50"/>
      <c r="AN3096" s="50"/>
      <c r="AO3096" s="50"/>
      <c r="AP3096" s="138" t="str">
        <f>IF(NOT($AS3096=$AS3097),ROW(),"")</f>
        <v/>
      </c>
      <c r="AQ3096" s="20" t="str">
        <f>IF(NOT(AS3096=AS3097),AS3097,"")</f>
        <v/>
      </c>
      <c r="AR3096" s="20" t="str">
        <f>INDEX($AB$15:$AM$15,MATCH($AS3096,$AB$11:$AM$11,0))</f>
        <v>out</v>
      </c>
      <c r="AS3096" s="20" t="str">
        <f>LEFT(AT3096,4)</f>
        <v>2012</v>
      </c>
      <c r="AT3096" s="139" t="str">
        <f>LEFT(B3096,6)</f>
        <v>201201</v>
      </c>
    </row>
    <row r="3097" spans="2:46" x14ac:dyDescent="0.25">
      <c r="B3097" s="11">
        <f>'Market Data'!B3083</f>
        <v>20120201</v>
      </c>
      <c r="C3097" s="2">
        <f>'Market Data'!C3083</f>
        <v>6649</v>
      </c>
      <c r="D3097" s="2">
        <f>'Market Data'!D3083</f>
        <v>6810</v>
      </c>
      <c r="E3097" s="2">
        <f>'Market Data'!E3083</f>
        <v>6639.5</v>
      </c>
      <c r="F3097" s="12">
        <f>'Market Data'!F3083</f>
        <v>6785.5</v>
      </c>
      <c r="H3097" s="151">
        <f t="shared" si="465"/>
        <v>3079</v>
      </c>
      <c r="I3097" s="244">
        <f ca="1">IF($H3097&lt;($J$6+1),"",PFE(OFFSET($F3097,0,0,-$J$6)))</f>
        <v>0.13751986927914381</v>
      </c>
      <c r="J3097" s="19"/>
      <c r="K3097" s="139" t="str">
        <f t="shared" ca="1" si="466"/>
        <v>Long</v>
      </c>
      <c r="L3097" s="243" t="e">
        <f t="shared" ca="1" si="461"/>
        <v>#N/A</v>
      </c>
      <c r="M3097" s="242" t="e">
        <f t="shared" ca="1" si="462"/>
        <v>#N/A</v>
      </c>
      <c r="N3097" s="20"/>
      <c r="O3097" s="74">
        <f t="shared" ca="1" si="467"/>
        <v>1</v>
      </c>
      <c r="P3097" s="75">
        <f t="shared" ca="1" si="459"/>
        <v>0</v>
      </c>
      <c r="Q3097" s="76" t="str">
        <f t="shared" ca="1" si="463"/>
        <v/>
      </c>
      <c r="R3097" s="75"/>
      <c r="S3097" s="77">
        <f t="shared" ca="1" si="460"/>
        <v>1</v>
      </c>
      <c r="T3097" s="78"/>
      <c r="U3097" s="81">
        <f t="shared" ca="1" si="468"/>
        <v>5005</v>
      </c>
      <c r="V3097" s="82">
        <f t="shared" ca="1" si="464"/>
        <v>286877.07999999926</v>
      </c>
      <c r="W3097" s="50"/>
      <c r="X3097" s="50"/>
      <c r="Y3097" s="50"/>
      <c r="Z3097" s="50"/>
      <c r="AA3097" s="50"/>
      <c r="AG3097" s="50"/>
      <c r="AH3097" s="50"/>
      <c r="AI3097" s="50"/>
      <c r="AJ3097" s="50"/>
      <c r="AK3097" s="50"/>
      <c r="AL3097" s="50"/>
      <c r="AM3097" s="50"/>
      <c r="AN3097" s="50"/>
      <c r="AO3097" s="50"/>
      <c r="AP3097" s="138" t="str">
        <f>IF(NOT($AS3097=$AS3098),ROW(),"")</f>
        <v/>
      </c>
      <c r="AQ3097" s="20" t="str">
        <f>IF(NOT(AS3097=AS3098),AS3098,"")</f>
        <v/>
      </c>
      <c r="AR3097" s="20" t="str">
        <f>INDEX($AB$15:$AM$15,MATCH($AS3097,$AB$11:$AM$11,0))</f>
        <v>out</v>
      </c>
      <c r="AS3097" s="20" t="str">
        <f>LEFT(AT3097,4)</f>
        <v>2012</v>
      </c>
      <c r="AT3097" s="139" t="str">
        <f>LEFT(B3097,6)</f>
        <v>201202</v>
      </c>
    </row>
    <row r="3098" spans="2:46" x14ac:dyDescent="0.25">
      <c r="B3098" s="11">
        <f>'Market Data'!B3084</f>
        <v>20120202</v>
      </c>
      <c r="C3098" s="2">
        <f>'Market Data'!C3084</f>
        <v>6813</v>
      </c>
      <c r="D3098" s="2">
        <f>'Market Data'!D3084</f>
        <v>6851</v>
      </c>
      <c r="E3098" s="2">
        <f>'Market Data'!E3084</f>
        <v>6784</v>
      </c>
      <c r="F3098" s="12">
        <f>'Market Data'!F3084</f>
        <v>6836</v>
      </c>
      <c r="H3098" s="151">
        <f t="shared" si="465"/>
        <v>3080</v>
      </c>
      <c r="I3098" s="244">
        <f ca="1">IF($H3098&lt;($J$6+1),"",PFE(OFFSET($F3098,0,0,-$J$6)))</f>
        <v>0.13929806736205547</v>
      </c>
      <c r="J3098" s="19"/>
      <c r="K3098" s="139" t="str">
        <f t="shared" ca="1" si="466"/>
        <v>Long</v>
      </c>
      <c r="L3098" s="243" t="e">
        <f t="shared" ca="1" si="461"/>
        <v>#N/A</v>
      </c>
      <c r="M3098" s="242" t="e">
        <f t="shared" ca="1" si="462"/>
        <v>#N/A</v>
      </c>
      <c r="N3098" s="20"/>
      <c r="O3098" s="74">
        <f t="shared" ca="1" si="467"/>
        <v>1</v>
      </c>
      <c r="P3098" s="75">
        <f t="shared" ca="1" si="459"/>
        <v>0</v>
      </c>
      <c r="Q3098" s="76" t="str">
        <f t="shared" ca="1" si="463"/>
        <v/>
      </c>
      <c r="R3098" s="75"/>
      <c r="S3098" s="77">
        <f t="shared" ca="1" si="460"/>
        <v>1</v>
      </c>
      <c r="T3098" s="78"/>
      <c r="U3098" s="81">
        <f t="shared" ca="1" si="468"/>
        <v>1767.5</v>
      </c>
      <c r="V3098" s="82">
        <f t="shared" ca="1" si="464"/>
        <v>288644.57999999926</v>
      </c>
      <c r="W3098" s="50"/>
      <c r="X3098" s="50"/>
      <c r="Y3098" s="50"/>
      <c r="Z3098" s="50"/>
      <c r="AA3098" s="50"/>
      <c r="AG3098" s="50"/>
      <c r="AH3098" s="50"/>
      <c r="AI3098" s="50"/>
      <c r="AJ3098" s="50"/>
      <c r="AK3098" s="50"/>
      <c r="AL3098" s="50"/>
      <c r="AM3098" s="50"/>
      <c r="AN3098" s="50"/>
      <c r="AO3098" s="50"/>
      <c r="AP3098" s="138" t="str">
        <f>IF(NOT($AS3098=$AS3099),ROW(),"")</f>
        <v/>
      </c>
      <c r="AQ3098" s="20" t="str">
        <f>IF(NOT(AS3098=AS3099),AS3099,"")</f>
        <v/>
      </c>
      <c r="AR3098" s="20" t="str">
        <f>INDEX($AB$15:$AM$15,MATCH($AS3098,$AB$11:$AM$11,0))</f>
        <v>out</v>
      </c>
      <c r="AS3098" s="20" t="str">
        <f>LEFT(AT3098,4)</f>
        <v>2012</v>
      </c>
      <c r="AT3098" s="139" t="str">
        <f>LEFT(B3098,6)</f>
        <v>201202</v>
      </c>
    </row>
    <row r="3099" spans="2:46" x14ac:dyDescent="0.25">
      <c r="B3099" s="11">
        <f>'Market Data'!B3085</f>
        <v>20120203</v>
      </c>
      <c r="C3099" s="2">
        <f>'Market Data'!C3085</f>
        <v>6837</v>
      </c>
      <c r="D3099" s="2">
        <f>'Market Data'!D3085</f>
        <v>6969</v>
      </c>
      <c r="E3099" s="2">
        <f>'Market Data'!E3085</f>
        <v>6813.5</v>
      </c>
      <c r="F3099" s="12">
        <f>'Market Data'!F3085</f>
        <v>6942</v>
      </c>
      <c r="H3099" s="151">
        <f t="shared" si="465"/>
        <v>3081</v>
      </c>
      <c r="I3099" s="244">
        <f ca="1">IF($H3099&lt;($J$6+1),"",PFE(OFFSET($F3099,0,0,-$J$6)))</f>
        <v>0.13120873544860451</v>
      </c>
      <c r="J3099" s="19"/>
      <c r="K3099" s="139" t="str">
        <f t="shared" ca="1" si="466"/>
        <v>Long</v>
      </c>
      <c r="L3099" s="243" t="e">
        <f t="shared" ca="1" si="461"/>
        <v>#N/A</v>
      </c>
      <c r="M3099" s="242" t="e">
        <f t="shared" ca="1" si="462"/>
        <v>#N/A</v>
      </c>
      <c r="N3099" s="20"/>
      <c r="O3099" s="74">
        <f t="shared" ca="1" si="467"/>
        <v>1</v>
      </c>
      <c r="P3099" s="75">
        <f t="shared" ca="1" si="459"/>
        <v>0</v>
      </c>
      <c r="Q3099" s="76" t="str">
        <f t="shared" ca="1" si="463"/>
        <v/>
      </c>
      <c r="R3099" s="75"/>
      <c r="S3099" s="77">
        <f t="shared" ca="1" si="460"/>
        <v>1</v>
      </c>
      <c r="T3099" s="78"/>
      <c r="U3099" s="81">
        <f t="shared" ca="1" si="468"/>
        <v>3710</v>
      </c>
      <c r="V3099" s="82">
        <f t="shared" ca="1" si="464"/>
        <v>292354.57999999926</v>
      </c>
      <c r="W3099" s="50"/>
      <c r="X3099" s="50"/>
      <c r="Y3099" s="50"/>
      <c r="Z3099" s="50"/>
      <c r="AA3099" s="50"/>
      <c r="AG3099" s="50"/>
      <c r="AH3099" s="50"/>
      <c r="AI3099" s="50"/>
      <c r="AJ3099" s="50"/>
      <c r="AK3099" s="50"/>
      <c r="AL3099" s="50"/>
      <c r="AM3099" s="50"/>
      <c r="AN3099" s="50"/>
      <c r="AO3099" s="50"/>
      <c r="AP3099" s="138" t="str">
        <f>IF(NOT($AS3099=$AS3100),ROW(),"")</f>
        <v/>
      </c>
      <c r="AQ3099" s="20" t="str">
        <f>IF(NOT(AS3099=AS3100),AS3100,"")</f>
        <v/>
      </c>
      <c r="AR3099" s="20" t="str">
        <f>INDEX($AB$15:$AM$15,MATCH($AS3099,$AB$11:$AM$11,0))</f>
        <v>out</v>
      </c>
      <c r="AS3099" s="20" t="str">
        <f>LEFT(AT3099,4)</f>
        <v>2012</v>
      </c>
      <c r="AT3099" s="139" t="str">
        <f>LEFT(B3099,6)</f>
        <v>201202</v>
      </c>
    </row>
    <row r="3100" spans="2:46" x14ac:dyDescent="0.25">
      <c r="B3100" s="11">
        <f>'Market Data'!B3086</f>
        <v>20120206</v>
      </c>
      <c r="C3100" s="2">
        <f>'Market Data'!C3086</f>
        <v>6928</v>
      </c>
      <c r="D3100" s="2">
        <f>'Market Data'!D3086</f>
        <v>6960.5</v>
      </c>
      <c r="E3100" s="2">
        <f>'Market Data'!E3086</f>
        <v>6892.5</v>
      </c>
      <c r="F3100" s="12">
        <f>'Market Data'!F3086</f>
        <v>6940.5</v>
      </c>
      <c r="H3100" s="151">
        <f t="shared" si="465"/>
        <v>3082</v>
      </c>
      <c r="I3100" s="244">
        <f ca="1">IF($H3100&lt;($J$6+1),"",PFE(OFFSET($F3100,0,0,-$J$6)))</f>
        <v>0.12989990841350099</v>
      </c>
      <c r="J3100" s="19"/>
      <c r="K3100" s="139" t="str">
        <f t="shared" ca="1" si="466"/>
        <v>Long</v>
      </c>
      <c r="L3100" s="243" t="e">
        <f t="shared" ca="1" si="461"/>
        <v>#N/A</v>
      </c>
      <c r="M3100" s="242" t="e">
        <f t="shared" ca="1" si="462"/>
        <v>#N/A</v>
      </c>
      <c r="N3100" s="20"/>
      <c r="O3100" s="74">
        <f t="shared" ca="1" si="467"/>
        <v>1</v>
      </c>
      <c r="P3100" s="75">
        <f t="shared" ca="1" si="459"/>
        <v>0</v>
      </c>
      <c r="Q3100" s="76" t="str">
        <f t="shared" ca="1" si="463"/>
        <v/>
      </c>
      <c r="R3100" s="75"/>
      <c r="S3100" s="77">
        <f t="shared" ca="1" si="460"/>
        <v>1</v>
      </c>
      <c r="T3100" s="78"/>
      <c r="U3100" s="81">
        <f t="shared" ca="1" si="468"/>
        <v>-52.5</v>
      </c>
      <c r="V3100" s="82">
        <f t="shared" ca="1" si="464"/>
        <v>292302.07999999926</v>
      </c>
      <c r="W3100" s="50"/>
      <c r="X3100" s="50"/>
      <c r="Y3100" s="50"/>
      <c r="Z3100" s="50"/>
      <c r="AA3100" s="50"/>
      <c r="AG3100" s="50"/>
      <c r="AH3100" s="50"/>
      <c r="AI3100" s="50"/>
      <c r="AJ3100" s="50"/>
      <c r="AK3100" s="50"/>
      <c r="AL3100" s="50"/>
      <c r="AM3100" s="50"/>
      <c r="AN3100" s="50"/>
      <c r="AO3100" s="50"/>
      <c r="AP3100" s="138" t="str">
        <f>IF(NOT($AS3100=$AS3101),ROW(),"")</f>
        <v/>
      </c>
      <c r="AQ3100" s="20" t="str">
        <f>IF(NOT(AS3100=AS3101),AS3101,"")</f>
        <v/>
      </c>
      <c r="AR3100" s="20" t="str">
        <f>INDEX($AB$15:$AM$15,MATCH($AS3100,$AB$11:$AM$11,0))</f>
        <v>out</v>
      </c>
      <c r="AS3100" s="20" t="str">
        <f>LEFT(AT3100,4)</f>
        <v>2012</v>
      </c>
      <c r="AT3100" s="139" t="str">
        <f>LEFT(B3100,6)</f>
        <v>201202</v>
      </c>
    </row>
    <row r="3101" spans="2:46" x14ac:dyDescent="0.25">
      <c r="B3101" s="11">
        <f>'Market Data'!B3087</f>
        <v>20120207</v>
      </c>
      <c r="C3101" s="2">
        <f>'Market Data'!C3087</f>
        <v>6928.5</v>
      </c>
      <c r="D3101" s="2">
        <f>'Market Data'!D3087</f>
        <v>6966.5</v>
      </c>
      <c r="E3101" s="2">
        <f>'Market Data'!E3087</f>
        <v>6859.5</v>
      </c>
      <c r="F3101" s="12">
        <f>'Market Data'!F3087</f>
        <v>6933</v>
      </c>
      <c r="H3101" s="151">
        <f t="shared" si="465"/>
        <v>3083</v>
      </c>
      <c r="I3101" s="244">
        <f ca="1">IF($H3101&lt;($J$6+1),"",PFE(OFFSET($F3101,0,0,-$J$6)))</f>
        <v>0.11175336865523015</v>
      </c>
      <c r="J3101" s="19"/>
      <c r="K3101" s="139" t="str">
        <f t="shared" ca="1" si="466"/>
        <v>Long</v>
      </c>
      <c r="L3101" s="243" t="e">
        <f t="shared" ca="1" si="461"/>
        <v>#N/A</v>
      </c>
      <c r="M3101" s="242" t="e">
        <f t="shared" ca="1" si="462"/>
        <v>#N/A</v>
      </c>
      <c r="N3101" s="20"/>
      <c r="O3101" s="74">
        <f t="shared" ca="1" si="467"/>
        <v>1</v>
      </c>
      <c r="P3101" s="75">
        <f t="shared" ca="1" si="459"/>
        <v>0</v>
      </c>
      <c r="Q3101" s="76" t="str">
        <f t="shared" ca="1" si="463"/>
        <v/>
      </c>
      <c r="R3101" s="75"/>
      <c r="S3101" s="77">
        <f t="shared" ca="1" si="460"/>
        <v>1</v>
      </c>
      <c r="T3101" s="78"/>
      <c r="U3101" s="81">
        <f t="shared" ca="1" si="468"/>
        <v>-262.5</v>
      </c>
      <c r="V3101" s="82">
        <f t="shared" ca="1" si="464"/>
        <v>292039.57999999926</v>
      </c>
      <c r="W3101" s="50"/>
      <c r="X3101" s="50"/>
      <c r="Y3101" s="50"/>
      <c r="Z3101" s="50"/>
      <c r="AA3101" s="50"/>
      <c r="AG3101" s="50"/>
      <c r="AH3101" s="50"/>
      <c r="AI3101" s="50"/>
      <c r="AJ3101" s="50"/>
      <c r="AK3101" s="50"/>
      <c r="AL3101" s="50"/>
      <c r="AM3101" s="50"/>
      <c r="AN3101" s="50"/>
      <c r="AO3101" s="50"/>
      <c r="AP3101" s="138" t="str">
        <f>IF(NOT($AS3101=$AS3102),ROW(),"")</f>
        <v/>
      </c>
      <c r="AQ3101" s="20" t="str">
        <f>IF(NOT(AS3101=AS3102),AS3102,"")</f>
        <v/>
      </c>
      <c r="AR3101" s="20" t="str">
        <f>INDEX($AB$15:$AM$15,MATCH($AS3101,$AB$11:$AM$11,0))</f>
        <v>out</v>
      </c>
      <c r="AS3101" s="20" t="str">
        <f>LEFT(AT3101,4)</f>
        <v>2012</v>
      </c>
      <c r="AT3101" s="139" t="str">
        <f>LEFT(B3101,6)</f>
        <v>201202</v>
      </c>
    </row>
    <row r="3102" spans="2:46" x14ac:dyDescent="0.25">
      <c r="B3102" s="11">
        <f>'Market Data'!B3088</f>
        <v>20120208</v>
      </c>
      <c r="C3102" s="2">
        <f>'Market Data'!C3088</f>
        <v>6961.5</v>
      </c>
      <c r="D3102" s="2">
        <f>'Market Data'!D3088</f>
        <v>7009</v>
      </c>
      <c r="E3102" s="2">
        <f>'Market Data'!E3088</f>
        <v>6911</v>
      </c>
      <c r="F3102" s="12">
        <f>'Market Data'!F3088</f>
        <v>6923</v>
      </c>
      <c r="H3102" s="151">
        <f t="shared" si="465"/>
        <v>3084</v>
      </c>
      <c r="I3102" s="244">
        <f ca="1">IF($H3102&lt;($J$6+1),"",PFE(OFFSET($F3102,0,0,-$J$6)))</f>
        <v>0.12374803727094838</v>
      </c>
      <c r="J3102" s="19"/>
      <c r="K3102" s="139" t="str">
        <f t="shared" ca="1" si="466"/>
        <v>Long</v>
      </c>
      <c r="L3102" s="243" t="e">
        <f t="shared" ca="1" si="461"/>
        <v>#N/A</v>
      </c>
      <c r="M3102" s="242" t="e">
        <f t="shared" ca="1" si="462"/>
        <v>#N/A</v>
      </c>
      <c r="N3102" s="20"/>
      <c r="O3102" s="74">
        <f t="shared" ca="1" si="467"/>
        <v>1</v>
      </c>
      <c r="P3102" s="75">
        <f t="shared" ca="1" si="459"/>
        <v>0</v>
      </c>
      <c r="Q3102" s="76" t="str">
        <f t="shared" ca="1" si="463"/>
        <v/>
      </c>
      <c r="R3102" s="75"/>
      <c r="S3102" s="77">
        <f t="shared" ca="1" si="460"/>
        <v>1</v>
      </c>
      <c r="T3102" s="78"/>
      <c r="U3102" s="81">
        <f t="shared" ca="1" si="468"/>
        <v>-350</v>
      </c>
      <c r="V3102" s="82">
        <f t="shared" ca="1" si="464"/>
        <v>291689.57999999926</v>
      </c>
      <c r="W3102" s="50"/>
      <c r="X3102" s="50"/>
      <c r="Y3102" s="50"/>
      <c r="Z3102" s="50"/>
      <c r="AA3102" s="50"/>
      <c r="AG3102" s="50"/>
      <c r="AH3102" s="50"/>
      <c r="AI3102" s="50"/>
      <c r="AJ3102" s="50"/>
      <c r="AK3102" s="50"/>
      <c r="AL3102" s="50"/>
      <c r="AM3102" s="50"/>
      <c r="AN3102" s="50"/>
      <c r="AO3102" s="50"/>
      <c r="AP3102" s="138" t="str">
        <f>IF(NOT($AS3102=$AS3103),ROW(),"")</f>
        <v/>
      </c>
      <c r="AQ3102" s="20" t="str">
        <f>IF(NOT(AS3102=AS3103),AS3103,"")</f>
        <v/>
      </c>
      <c r="AR3102" s="20" t="str">
        <f>INDEX($AB$15:$AM$15,MATCH($AS3102,$AB$11:$AM$11,0))</f>
        <v>out</v>
      </c>
      <c r="AS3102" s="20" t="str">
        <f>LEFT(AT3102,4)</f>
        <v>2012</v>
      </c>
      <c r="AT3102" s="139" t="str">
        <f>LEFT(B3102,6)</f>
        <v>201202</v>
      </c>
    </row>
    <row r="3103" spans="2:46" x14ac:dyDescent="0.25">
      <c r="B3103" s="11">
        <f>'Market Data'!B3089</f>
        <v>20120209</v>
      </c>
      <c r="C3103" s="2">
        <f>'Market Data'!C3089</f>
        <v>6954</v>
      </c>
      <c r="D3103" s="2">
        <f>'Market Data'!D3089</f>
        <v>7023</v>
      </c>
      <c r="E3103" s="2">
        <f>'Market Data'!E3089</f>
        <v>6922.5</v>
      </c>
      <c r="F3103" s="12">
        <f>'Market Data'!F3089</f>
        <v>6963</v>
      </c>
      <c r="H3103" s="151">
        <f t="shared" si="465"/>
        <v>3085</v>
      </c>
      <c r="I3103" s="244">
        <f ca="1">IF($H3103&lt;($J$6+1),"",PFE(OFFSET($F3103,0,0,-$J$6)))</f>
        <v>0.12193261295304557</v>
      </c>
      <c r="J3103" s="19"/>
      <c r="K3103" s="139" t="str">
        <f t="shared" ca="1" si="466"/>
        <v>Long</v>
      </c>
      <c r="L3103" s="243" t="e">
        <f t="shared" ca="1" si="461"/>
        <v>#N/A</v>
      </c>
      <c r="M3103" s="242" t="e">
        <f t="shared" ca="1" si="462"/>
        <v>#N/A</v>
      </c>
      <c r="N3103" s="20"/>
      <c r="O3103" s="74">
        <f t="shared" ca="1" si="467"/>
        <v>1</v>
      </c>
      <c r="P3103" s="75">
        <f t="shared" ca="1" si="459"/>
        <v>0</v>
      </c>
      <c r="Q3103" s="76" t="str">
        <f t="shared" ca="1" si="463"/>
        <v/>
      </c>
      <c r="R3103" s="75"/>
      <c r="S3103" s="77">
        <f t="shared" ca="1" si="460"/>
        <v>1</v>
      </c>
      <c r="T3103" s="78"/>
      <c r="U3103" s="81">
        <f t="shared" ca="1" si="468"/>
        <v>1400</v>
      </c>
      <c r="V3103" s="82">
        <f t="shared" ca="1" si="464"/>
        <v>293089.57999999926</v>
      </c>
      <c r="W3103" s="50"/>
      <c r="X3103" s="50"/>
      <c r="Y3103" s="50"/>
      <c r="Z3103" s="50"/>
      <c r="AA3103" s="50"/>
      <c r="AG3103" s="50"/>
      <c r="AH3103" s="50"/>
      <c r="AI3103" s="50"/>
      <c r="AJ3103" s="50"/>
      <c r="AK3103" s="50"/>
      <c r="AL3103" s="50"/>
      <c r="AM3103" s="50"/>
      <c r="AN3103" s="50"/>
      <c r="AO3103" s="50"/>
      <c r="AP3103" s="138" t="str">
        <f>IF(NOT($AS3103=$AS3104),ROW(),"")</f>
        <v/>
      </c>
      <c r="AQ3103" s="20" t="str">
        <f>IF(NOT(AS3103=AS3104),AS3104,"")</f>
        <v/>
      </c>
      <c r="AR3103" s="20" t="str">
        <f>INDEX($AB$15:$AM$15,MATCH($AS3103,$AB$11:$AM$11,0))</f>
        <v>out</v>
      </c>
      <c r="AS3103" s="20" t="str">
        <f>LEFT(AT3103,4)</f>
        <v>2012</v>
      </c>
      <c r="AT3103" s="139" t="str">
        <f>LEFT(B3103,6)</f>
        <v>201202</v>
      </c>
    </row>
    <row r="3104" spans="2:46" x14ac:dyDescent="0.25">
      <c r="B3104" s="11">
        <f>'Market Data'!B3090</f>
        <v>20120210</v>
      </c>
      <c r="C3104" s="2">
        <f>'Market Data'!C3090</f>
        <v>6939</v>
      </c>
      <c r="D3104" s="2">
        <f>'Market Data'!D3090</f>
        <v>6944</v>
      </c>
      <c r="E3104" s="2">
        <f>'Market Data'!E3090</f>
        <v>6825</v>
      </c>
      <c r="F3104" s="12">
        <f>'Market Data'!F3090</f>
        <v>6871.5</v>
      </c>
      <c r="H3104" s="151">
        <f t="shared" si="465"/>
        <v>3086</v>
      </c>
      <c r="I3104" s="244">
        <f ca="1">IF($H3104&lt;($J$6+1),"",PFE(OFFSET($F3104,0,0,-$J$6)))</f>
        <v>0.12276436669046646</v>
      </c>
      <c r="J3104" s="19"/>
      <c r="K3104" s="139" t="str">
        <f t="shared" ca="1" si="466"/>
        <v>Long</v>
      </c>
      <c r="L3104" s="243" t="e">
        <f t="shared" ca="1" si="461"/>
        <v>#N/A</v>
      </c>
      <c r="M3104" s="242" t="e">
        <f t="shared" ca="1" si="462"/>
        <v>#N/A</v>
      </c>
      <c r="N3104" s="20"/>
      <c r="O3104" s="74">
        <f t="shared" ca="1" si="467"/>
        <v>1</v>
      </c>
      <c r="P3104" s="75">
        <f t="shared" ca="1" si="459"/>
        <v>0</v>
      </c>
      <c r="Q3104" s="76" t="str">
        <f t="shared" ca="1" si="463"/>
        <v/>
      </c>
      <c r="R3104" s="75"/>
      <c r="S3104" s="77">
        <f t="shared" ca="1" si="460"/>
        <v>1</v>
      </c>
      <c r="T3104" s="78"/>
      <c r="U3104" s="81">
        <f t="shared" ca="1" si="468"/>
        <v>-3202.5</v>
      </c>
      <c r="V3104" s="82">
        <f t="shared" ca="1" si="464"/>
        <v>289887.07999999926</v>
      </c>
      <c r="W3104" s="50"/>
      <c r="X3104" s="50"/>
      <c r="Y3104" s="50"/>
      <c r="Z3104" s="50"/>
      <c r="AA3104" s="50"/>
      <c r="AG3104" s="50"/>
      <c r="AH3104" s="50"/>
      <c r="AI3104" s="50"/>
      <c r="AJ3104" s="50"/>
      <c r="AK3104" s="50"/>
      <c r="AL3104" s="50"/>
      <c r="AM3104" s="50"/>
      <c r="AN3104" s="50"/>
      <c r="AO3104" s="50"/>
      <c r="AP3104" s="138" t="str">
        <f>IF(NOT($AS3104=$AS3105),ROW(),"")</f>
        <v/>
      </c>
      <c r="AQ3104" s="20" t="str">
        <f>IF(NOT(AS3104=AS3105),AS3105,"")</f>
        <v/>
      </c>
      <c r="AR3104" s="20" t="str">
        <f>INDEX($AB$15:$AM$15,MATCH($AS3104,$AB$11:$AM$11,0))</f>
        <v>out</v>
      </c>
      <c r="AS3104" s="20" t="str">
        <f>LEFT(AT3104,4)</f>
        <v>2012</v>
      </c>
      <c r="AT3104" s="139" t="str">
        <f>LEFT(B3104,6)</f>
        <v>201202</v>
      </c>
    </row>
    <row r="3105" spans="2:46" x14ac:dyDescent="0.25">
      <c r="B3105" s="11">
        <f>'Market Data'!B3091</f>
        <v>20120213</v>
      </c>
      <c r="C3105" s="2">
        <f>'Market Data'!C3091</f>
        <v>6916</v>
      </c>
      <c r="D3105" s="2">
        <f>'Market Data'!D3091</f>
        <v>6951</v>
      </c>
      <c r="E3105" s="2">
        <f>'Market Data'!E3091</f>
        <v>6885</v>
      </c>
      <c r="F3105" s="12">
        <f>'Market Data'!F3091</f>
        <v>6905.5</v>
      </c>
      <c r="H3105" s="151">
        <f t="shared" si="465"/>
        <v>3087</v>
      </c>
      <c r="I3105" s="244">
        <f ca="1">IF($H3105&lt;($J$6+1),"",PFE(OFFSET($F3105,0,0,-$J$6)))</f>
        <v>0.12664710907450363</v>
      </c>
      <c r="J3105" s="19"/>
      <c r="K3105" s="139" t="str">
        <f t="shared" ca="1" si="466"/>
        <v>Long</v>
      </c>
      <c r="L3105" s="243" t="e">
        <f t="shared" ca="1" si="461"/>
        <v>#N/A</v>
      </c>
      <c r="M3105" s="242" t="e">
        <f t="shared" ca="1" si="462"/>
        <v>#N/A</v>
      </c>
      <c r="N3105" s="20"/>
      <c r="O3105" s="74">
        <f t="shared" ca="1" si="467"/>
        <v>1</v>
      </c>
      <c r="P3105" s="75">
        <f t="shared" ca="1" si="459"/>
        <v>0</v>
      </c>
      <c r="Q3105" s="76" t="str">
        <f t="shared" ca="1" si="463"/>
        <v/>
      </c>
      <c r="R3105" s="75"/>
      <c r="S3105" s="77">
        <f t="shared" ca="1" si="460"/>
        <v>1</v>
      </c>
      <c r="T3105" s="78"/>
      <c r="U3105" s="81">
        <f t="shared" ca="1" si="468"/>
        <v>1190</v>
      </c>
      <c r="V3105" s="82">
        <f t="shared" ca="1" si="464"/>
        <v>291077.07999999926</v>
      </c>
      <c r="W3105" s="50"/>
      <c r="X3105" s="50"/>
      <c r="Y3105" s="50"/>
      <c r="Z3105" s="50"/>
      <c r="AA3105" s="50"/>
      <c r="AG3105" s="50"/>
      <c r="AH3105" s="50"/>
      <c r="AI3105" s="50"/>
      <c r="AJ3105" s="50"/>
      <c r="AK3105" s="50"/>
      <c r="AL3105" s="50"/>
      <c r="AM3105" s="50"/>
      <c r="AN3105" s="50"/>
      <c r="AO3105" s="50"/>
      <c r="AP3105" s="138" t="str">
        <f>IF(NOT($AS3105=$AS3106),ROW(),"")</f>
        <v/>
      </c>
      <c r="AQ3105" s="20" t="str">
        <f>IF(NOT(AS3105=AS3106),AS3106,"")</f>
        <v/>
      </c>
      <c r="AR3105" s="20" t="str">
        <f>INDEX($AB$15:$AM$15,MATCH($AS3105,$AB$11:$AM$11,0))</f>
        <v>out</v>
      </c>
      <c r="AS3105" s="20" t="str">
        <f>LEFT(AT3105,4)</f>
        <v>2012</v>
      </c>
      <c r="AT3105" s="139" t="str">
        <f>LEFT(B3105,6)</f>
        <v>201202</v>
      </c>
    </row>
    <row r="3106" spans="2:46" x14ac:dyDescent="0.25">
      <c r="B3106" s="11">
        <f>'Market Data'!B3092</f>
        <v>20120214</v>
      </c>
      <c r="C3106" s="2">
        <f>'Market Data'!C3092</f>
        <v>6896</v>
      </c>
      <c r="D3106" s="2">
        <f>'Market Data'!D3092</f>
        <v>6970</v>
      </c>
      <c r="E3106" s="2">
        <f>'Market Data'!E3092</f>
        <v>6868</v>
      </c>
      <c r="F3106" s="12">
        <f>'Market Data'!F3092</f>
        <v>6906.5</v>
      </c>
      <c r="H3106" s="151">
        <f t="shared" si="465"/>
        <v>3088</v>
      </c>
      <c r="I3106" s="244">
        <f ca="1">IF($H3106&lt;($J$6+1),"",PFE(OFFSET($F3106,0,0,-$J$6)))</f>
        <v>0.12080626862529742</v>
      </c>
      <c r="J3106" s="19"/>
      <c r="K3106" s="139" t="str">
        <f t="shared" ca="1" si="466"/>
        <v>Long</v>
      </c>
      <c r="L3106" s="243" t="e">
        <f t="shared" ca="1" si="461"/>
        <v>#N/A</v>
      </c>
      <c r="M3106" s="242" t="e">
        <f t="shared" ca="1" si="462"/>
        <v>#N/A</v>
      </c>
      <c r="N3106" s="20"/>
      <c r="O3106" s="74">
        <f t="shared" ca="1" si="467"/>
        <v>1</v>
      </c>
      <c r="P3106" s="75">
        <f t="shared" ca="1" si="459"/>
        <v>0</v>
      </c>
      <c r="Q3106" s="76" t="str">
        <f t="shared" ca="1" si="463"/>
        <v/>
      </c>
      <c r="R3106" s="75"/>
      <c r="S3106" s="77">
        <f t="shared" ca="1" si="460"/>
        <v>1</v>
      </c>
      <c r="T3106" s="78"/>
      <c r="U3106" s="81">
        <f t="shared" ca="1" si="468"/>
        <v>35</v>
      </c>
      <c r="V3106" s="82">
        <f t="shared" ca="1" si="464"/>
        <v>291112.07999999926</v>
      </c>
      <c r="W3106" s="50"/>
      <c r="X3106" s="50"/>
      <c r="Y3106" s="50"/>
      <c r="Z3106" s="50"/>
      <c r="AA3106" s="50"/>
      <c r="AG3106" s="50"/>
      <c r="AH3106" s="50"/>
      <c r="AI3106" s="50"/>
      <c r="AJ3106" s="50"/>
      <c r="AK3106" s="50"/>
      <c r="AL3106" s="50"/>
      <c r="AM3106" s="50"/>
      <c r="AN3106" s="50"/>
      <c r="AO3106" s="50"/>
      <c r="AP3106" s="138" t="str">
        <f>IF(NOT($AS3106=$AS3107),ROW(),"")</f>
        <v/>
      </c>
      <c r="AQ3106" s="20" t="str">
        <f>IF(NOT(AS3106=AS3107),AS3107,"")</f>
        <v/>
      </c>
      <c r="AR3106" s="20" t="str">
        <f>INDEX($AB$15:$AM$15,MATCH($AS3106,$AB$11:$AM$11,0))</f>
        <v>out</v>
      </c>
      <c r="AS3106" s="20" t="str">
        <f>LEFT(AT3106,4)</f>
        <v>2012</v>
      </c>
      <c r="AT3106" s="139" t="str">
        <f>LEFT(B3106,6)</f>
        <v>201202</v>
      </c>
    </row>
    <row r="3107" spans="2:46" x14ac:dyDescent="0.25">
      <c r="B3107" s="11">
        <f>'Market Data'!B3093</f>
        <v>20120215</v>
      </c>
      <c r="C3107" s="2">
        <f>'Market Data'!C3093</f>
        <v>6974</v>
      </c>
      <c r="D3107" s="2">
        <f>'Market Data'!D3093</f>
        <v>7008</v>
      </c>
      <c r="E3107" s="2">
        <f>'Market Data'!E3093</f>
        <v>6889</v>
      </c>
      <c r="F3107" s="12">
        <f>'Market Data'!F3093</f>
        <v>6941</v>
      </c>
      <c r="H3107" s="151">
        <f t="shared" si="465"/>
        <v>3089</v>
      </c>
      <c r="I3107" s="244">
        <f ca="1">IF($H3107&lt;($J$6+1),"",PFE(OFFSET($F3107,0,0,-$J$6)))</f>
        <v>0.1485691183895137</v>
      </c>
      <c r="J3107" s="19"/>
      <c r="K3107" s="139" t="str">
        <f t="shared" ca="1" si="466"/>
        <v>Long</v>
      </c>
      <c r="L3107" s="243" t="e">
        <f t="shared" ca="1" si="461"/>
        <v>#N/A</v>
      </c>
      <c r="M3107" s="242" t="e">
        <f t="shared" ca="1" si="462"/>
        <v>#N/A</v>
      </c>
      <c r="N3107" s="20"/>
      <c r="O3107" s="74">
        <f t="shared" ca="1" si="467"/>
        <v>1</v>
      </c>
      <c r="P3107" s="75">
        <f t="shared" ca="1" si="459"/>
        <v>0</v>
      </c>
      <c r="Q3107" s="76" t="str">
        <f t="shared" ca="1" si="463"/>
        <v/>
      </c>
      <c r="R3107" s="75"/>
      <c r="S3107" s="77">
        <f t="shared" ca="1" si="460"/>
        <v>1</v>
      </c>
      <c r="T3107" s="78"/>
      <c r="U3107" s="81">
        <f t="shared" ca="1" si="468"/>
        <v>1207.5</v>
      </c>
      <c r="V3107" s="82">
        <f t="shared" ca="1" si="464"/>
        <v>292319.57999999926</v>
      </c>
      <c r="W3107" s="50"/>
      <c r="X3107" s="50"/>
      <c r="Y3107" s="50"/>
      <c r="Z3107" s="50"/>
      <c r="AA3107" s="50"/>
      <c r="AG3107" s="50"/>
      <c r="AH3107" s="50"/>
      <c r="AI3107" s="50"/>
      <c r="AJ3107" s="50"/>
      <c r="AK3107" s="50"/>
      <c r="AL3107" s="50"/>
      <c r="AM3107" s="50"/>
      <c r="AN3107" s="50"/>
      <c r="AO3107" s="50"/>
      <c r="AP3107" s="138" t="str">
        <f>IF(NOT($AS3107=$AS3108),ROW(),"")</f>
        <v/>
      </c>
      <c r="AQ3107" s="20" t="str">
        <f>IF(NOT(AS3107=AS3108),AS3108,"")</f>
        <v/>
      </c>
      <c r="AR3107" s="20" t="str">
        <f>INDEX($AB$15:$AM$15,MATCH($AS3107,$AB$11:$AM$11,0))</f>
        <v>out</v>
      </c>
      <c r="AS3107" s="20" t="str">
        <f>LEFT(AT3107,4)</f>
        <v>2012</v>
      </c>
      <c r="AT3107" s="139" t="str">
        <f>LEFT(B3107,6)</f>
        <v>201202</v>
      </c>
    </row>
    <row r="3108" spans="2:46" x14ac:dyDescent="0.25">
      <c r="B3108" s="11">
        <f>'Market Data'!B3094</f>
        <v>20120216</v>
      </c>
      <c r="C3108" s="2">
        <f>'Market Data'!C3094</f>
        <v>6847</v>
      </c>
      <c r="D3108" s="2">
        <f>'Market Data'!D3094</f>
        <v>6982</v>
      </c>
      <c r="E3108" s="2">
        <f>'Market Data'!E3094</f>
        <v>6827</v>
      </c>
      <c r="F3108" s="12">
        <f>'Market Data'!F3094</f>
        <v>6921.5</v>
      </c>
      <c r="H3108" s="151">
        <f t="shared" si="465"/>
        <v>3090</v>
      </c>
      <c r="I3108" s="244">
        <f ca="1">IF($H3108&lt;($J$6+1),"",PFE(OFFSET($F3108,0,0,-$J$6)))</f>
        <v>0.11971694657296358</v>
      </c>
      <c r="J3108" s="19"/>
      <c r="K3108" s="139" t="str">
        <f t="shared" ca="1" si="466"/>
        <v>Long</v>
      </c>
      <c r="L3108" s="243" t="e">
        <f t="shared" ca="1" si="461"/>
        <v>#N/A</v>
      </c>
      <c r="M3108" s="242" t="e">
        <f t="shared" ca="1" si="462"/>
        <v>#N/A</v>
      </c>
      <c r="N3108" s="20"/>
      <c r="O3108" s="74">
        <f t="shared" ca="1" si="467"/>
        <v>1</v>
      </c>
      <c r="P3108" s="75">
        <f t="shared" ca="1" si="459"/>
        <v>0</v>
      </c>
      <c r="Q3108" s="76" t="str">
        <f t="shared" ca="1" si="463"/>
        <v/>
      </c>
      <c r="R3108" s="75"/>
      <c r="S3108" s="77">
        <f t="shared" ca="1" si="460"/>
        <v>1</v>
      </c>
      <c r="T3108" s="78"/>
      <c r="U3108" s="81">
        <f t="shared" ca="1" si="468"/>
        <v>-682.5</v>
      </c>
      <c r="V3108" s="82">
        <f t="shared" ca="1" si="464"/>
        <v>291637.07999999926</v>
      </c>
      <c r="W3108" s="50"/>
      <c r="X3108" s="50"/>
      <c r="Y3108" s="50"/>
      <c r="Z3108" s="50"/>
      <c r="AA3108" s="50"/>
      <c r="AG3108" s="50"/>
      <c r="AH3108" s="50"/>
      <c r="AI3108" s="50"/>
      <c r="AJ3108" s="50"/>
      <c r="AK3108" s="50"/>
      <c r="AL3108" s="50"/>
      <c r="AM3108" s="50"/>
      <c r="AN3108" s="50"/>
      <c r="AO3108" s="50"/>
      <c r="AP3108" s="138" t="str">
        <f>IF(NOT($AS3108=$AS3109),ROW(),"")</f>
        <v/>
      </c>
      <c r="AQ3108" s="20" t="str">
        <f>IF(NOT(AS3108=AS3109),AS3109,"")</f>
        <v/>
      </c>
      <c r="AR3108" s="20" t="str">
        <f>INDEX($AB$15:$AM$15,MATCH($AS3108,$AB$11:$AM$11,0))</f>
        <v>out</v>
      </c>
      <c r="AS3108" s="20" t="str">
        <f>LEFT(AT3108,4)</f>
        <v>2012</v>
      </c>
      <c r="AT3108" s="139" t="str">
        <f>LEFT(B3108,6)</f>
        <v>201202</v>
      </c>
    </row>
    <row r="3109" spans="2:46" x14ac:dyDescent="0.25">
      <c r="B3109" s="11">
        <f>'Market Data'!B3095</f>
        <v>20120217</v>
      </c>
      <c r="C3109" s="2">
        <f>'Market Data'!C3095</f>
        <v>6967.5</v>
      </c>
      <c r="D3109" s="2">
        <f>'Market Data'!D3095</f>
        <v>7053</v>
      </c>
      <c r="E3109" s="2">
        <f>'Market Data'!E3095</f>
        <v>6967.5</v>
      </c>
      <c r="F3109" s="12">
        <f>'Market Data'!F3095</f>
        <v>7016.5</v>
      </c>
      <c r="H3109" s="151">
        <f t="shared" si="465"/>
        <v>3091</v>
      </c>
      <c r="I3109" s="244">
        <f ca="1">IF($H3109&lt;($J$6+1),"",PFE(OFFSET($F3109,0,0,-$J$6)))</f>
        <v>0.12019317160077544</v>
      </c>
      <c r="J3109" s="19"/>
      <c r="K3109" s="139" t="str">
        <f t="shared" ca="1" si="466"/>
        <v>Long</v>
      </c>
      <c r="L3109" s="243" t="e">
        <f t="shared" ca="1" si="461"/>
        <v>#N/A</v>
      </c>
      <c r="M3109" s="242" t="e">
        <f t="shared" ca="1" si="462"/>
        <v>#N/A</v>
      </c>
      <c r="N3109" s="20"/>
      <c r="O3109" s="74">
        <f t="shared" ca="1" si="467"/>
        <v>1</v>
      </c>
      <c r="P3109" s="75">
        <f t="shared" ca="1" si="459"/>
        <v>0</v>
      </c>
      <c r="Q3109" s="76" t="str">
        <f t="shared" ca="1" si="463"/>
        <v/>
      </c>
      <c r="R3109" s="75"/>
      <c r="S3109" s="77">
        <f t="shared" ca="1" si="460"/>
        <v>1</v>
      </c>
      <c r="T3109" s="78"/>
      <c r="U3109" s="81">
        <f t="shared" ca="1" si="468"/>
        <v>3325</v>
      </c>
      <c r="V3109" s="82">
        <f t="shared" ca="1" si="464"/>
        <v>294962.07999999926</v>
      </c>
      <c r="W3109" s="50"/>
      <c r="X3109" s="50"/>
      <c r="Y3109" s="50"/>
      <c r="Z3109" s="50"/>
      <c r="AA3109" s="50"/>
      <c r="AG3109" s="50"/>
      <c r="AH3109" s="50"/>
      <c r="AI3109" s="50"/>
      <c r="AJ3109" s="50"/>
      <c r="AK3109" s="50"/>
      <c r="AL3109" s="50"/>
      <c r="AM3109" s="50"/>
      <c r="AN3109" s="50"/>
      <c r="AO3109" s="50"/>
      <c r="AP3109" s="138" t="str">
        <f>IF(NOT($AS3109=$AS3110),ROW(),"")</f>
        <v/>
      </c>
      <c r="AQ3109" s="20" t="str">
        <f>IF(NOT(AS3109=AS3110),AS3110,"")</f>
        <v/>
      </c>
      <c r="AR3109" s="20" t="str">
        <f>INDEX($AB$15:$AM$15,MATCH($AS3109,$AB$11:$AM$11,0))</f>
        <v>out</v>
      </c>
      <c r="AS3109" s="20" t="str">
        <f>LEFT(AT3109,4)</f>
        <v>2012</v>
      </c>
      <c r="AT3109" s="139" t="str">
        <f>LEFT(B3109,6)</f>
        <v>201202</v>
      </c>
    </row>
    <row r="3110" spans="2:46" x14ac:dyDescent="0.25">
      <c r="B3110" s="11">
        <f>'Market Data'!B3096</f>
        <v>20120220</v>
      </c>
      <c r="C3110" s="2">
        <f>'Market Data'!C3096</f>
        <v>7094</v>
      </c>
      <c r="D3110" s="2">
        <f>'Market Data'!D3096</f>
        <v>7134</v>
      </c>
      <c r="E3110" s="2">
        <f>'Market Data'!E3096</f>
        <v>7054</v>
      </c>
      <c r="F3110" s="12">
        <f>'Market Data'!F3096</f>
        <v>7119</v>
      </c>
      <c r="H3110" s="151">
        <f t="shared" si="465"/>
        <v>3092</v>
      </c>
      <c r="I3110" s="244">
        <f ca="1">IF($H3110&lt;($J$6+1),"",PFE(OFFSET($F3110,0,0,-$J$6)))</f>
        <v>0.13652560685750093</v>
      </c>
      <c r="J3110" s="19"/>
      <c r="K3110" s="139" t="str">
        <f t="shared" ca="1" si="466"/>
        <v>Long</v>
      </c>
      <c r="L3110" s="243" t="e">
        <f t="shared" ca="1" si="461"/>
        <v>#N/A</v>
      </c>
      <c r="M3110" s="242" t="e">
        <f t="shared" ca="1" si="462"/>
        <v>#N/A</v>
      </c>
      <c r="N3110" s="20"/>
      <c r="O3110" s="74">
        <f t="shared" ca="1" si="467"/>
        <v>1</v>
      </c>
      <c r="P3110" s="75">
        <f t="shared" ca="1" si="459"/>
        <v>0</v>
      </c>
      <c r="Q3110" s="76" t="str">
        <f t="shared" ca="1" si="463"/>
        <v/>
      </c>
      <c r="R3110" s="75"/>
      <c r="S3110" s="77">
        <f t="shared" ca="1" si="460"/>
        <v>1</v>
      </c>
      <c r="T3110" s="78"/>
      <c r="U3110" s="81">
        <f t="shared" ca="1" si="468"/>
        <v>3587.5</v>
      </c>
      <c r="V3110" s="82">
        <f t="shared" ca="1" si="464"/>
        <v>298549.57999999926</v>
      </c>
      <c r="W3110" s="50"/>
      <c r="X3110" s="50"/>
      <c r="Y3110" s="50"/>
      <c r="Z3110" s="50"/>
      <c r="AA3110" s="50"/>
      <c r="AG3110" s="50"/>
      <c r="AH3110" s="50"/>
      <c r="AI3110" s="50"/>
      <c r="AJ3110" s="50"/>
      <c r="AK3110" s="50"/>
      <c r="AL3110" s="50"/>
      <c r="AM3110" s="50"/>
      <c r="AN3110" s="50"/>
      <c r="AO3110" s="50"/>
      <c r="AP3110" s="138" t="str">
        <f>IF(NOT($AS3110=$AS3111),ROW(),"")</f>
        <v/>
      </c>
      <c r="AQ3110" s="20" t="str">
        <f>IF(NOT(AS3110=AS3111),AS3111,"")</f>
        <v/>
      </c>
      <c r="AR3110" s="20" t="str">
        <f>INDEX($AB$15:$AM$15,MATCH($AS3110,$AB$11:$AM$11,0))</f>
        <v>out</v>
      </c>
      <c r="AS3110" s="20" t="str">
        <f>LEFT(AT3110,4)</f>
        <v>2012</v>
      </c>
      <c r="AT3110" s="139" t="str">
        <f>LEFT(B3110,6)</f>
        <v>201202</v>
      </c>
    </row>
    <row r="3111" spans="2:46" x14ac:dyDescent="0.25">
      <c r="B3111" s="11">
        <f>'Market Data'!B3097</f>
        <v>20120221</v>
      </c>
      <c r="C3111" s="2">
        <f>'Market Data'!C3097</f>
        <v>7132.5</v>
      </c>
      <c r="D3111" s="2">
        <f>'Market Data'!D3097</f>
        <v>7149.5</v>
      </c>
      <c r="E3111" s="2">
        <f>'Market Data'!E3097</f>
        <v>7046</v>
      </c>
      <c r="F3111" s="12">
        <f>'Market Data'!F3097</f>
        <v>7090</v>
      </c>
      <c r="H3111" s="151">
        <f t="shared" si="465"/>
        <v>3093</v>
      </c>
      <c r="I3111" s="244">
        <f ca="1">IF($H3111&lt;($J$6+1),"",PFE(OFFSET($F3111,0,0,-$J$6)))</f>
        <v>0.13748224543864315</v>
      </c>
      <c r="J3111" s="19"/>
      <c r="K3111" s="139" t="str">
        <f t="shared" ca="1" si="466"/>
        <v>Long</v>
      </c>
      <c r="L3111" s="243" t="e">
        <f t="shared" ca="1" si="461"/>
        <v>#N/A</v>
      </c>
      <c r="M3111" s="242" t="e">
        <f t="shared" ca="1" si="462"/>
        <v>#N/A</v>
      </c>
      <c r="N3111" s="20"/>
      <c r="O3111" s="74">
        <f t="shared" ca="1" si="467"/>
        <v>1</v>
      </c>
      <c r="P3111" s="75">
        <f t="shared" ca="1" si="459"/>
        <v>0</v>
      </c>
      <c r="Q3111" s="76" t="str">
        <f t="shared" ca="1" si="463"/>
        <v/>
      </c>
      <c r="R3111" s="75"/>
      <c r="S3111" s="77">
        <f t="shared" ca="1" si="460"/>
        <v>1</v>
      </c>
      <c r="T3111" s="78"/>
      <c r="U3111" s="81">
        <f t="shared" ca="1" si="468"/>
        <v>-1015</v>
      </c>
      <c r="V3111" s="82">
        <f t="shared" ca="1" si="464"/>
        <v>297534.57999999926</v>
      </c>
      <c r="W3111" s="50"/>
      <c r="X3111" s="50"/>
      <c r="Y3111" s="50"/>
      <c r="Z3111" s="50"/>
      <c r="AA3111" s="50"/>
      <c r="AG3111" s="50"/>
      <c r="AH3111" s="50"/>
      <c r="AI3111" s="50"/>
      <c r="AJ3111" s="50"/>
      <c r="AK3111" s="50"/>
      <c r="AL3111" s="50"/>
      <c r="AM3111" s="50"/>
      <c r="AN3111" s="50"/>
      <c r="AO3111" s="50"/>
      <c r="AP3111" s="138" t="str">
        <f>IF(NOT($AS3111=$AS3112),ROW(),"")</f>
        <v/>
      </c>
      <c r="AQ3111" s="20" t="str">
        <f>IF(NOT(AS3111=AS3112),AS3112,"")</f>
        <v/>
      </c>
      <c r="AR3111" s="20" t="str">
        <f>INDEX($AB$15:$AM$15,MATCH($AS3111,$AB$11:$AM$11,0))</f>
        <v>out</v>
      </c>
      <c r="AS3111" s="20" t="str">
        <f>LEFT(AT3111,4)</f>
        <v>2012</v>
      </c>
      <c r="AT3111" s="139" t="str">
        <f>LEFT(B3111,6)</f>
        <v>201202</v>
      </c>
    </row>
    <row r="3112" spans="2:46" x14ac:dyDescent="0.25">
      <c r="B3112" s="11">
        <f>'Market Data'!B3098</f>
        <v>20120222</v>
      </c>
      <c r="C3112" s="2">
        <f>'Market Data'!C3098</f>
        <v>7079.5</v>
      </c>
      <c r="D3112" s="2">
        <f>'Market Data'!D3098</f>
        <v>7096.5</v>
      </c>
      <c r="E3112" s="2">
        <f>'Market Data'!E3098</f>
        <v>6995</v>
      </c>
      <c r="F3112" s="12">
        <f>'Market Data'!F3098</f>
        <v>7023.5</v>
      </c>
      <c r="H3112" s="151">
        <f t="shared" si="465"/>
        <v>3094</v>
      </c>
      <c r="I3112" s="244">
        <f ca="1">IF($H3112&lt;($J$6+1),"",PFE(OFFSET($F3112,0,0,-$J$6)))</f>
        <v>8.25296184452467E-2</v>
      </c>
      <c r="J3112" s="19"/>
      <c r="K3112" s="139" t="str">
        <f t="shared" ca="1" si="466"/>
        <v>Long</v>
      </c>
      <c r="L3112" s="243" t="e">
        <f t="shared" ca="1" si="461"/>
        <v>#N/A</v>
      </c>
      <c r="M3112" s="242" t="e">
        <f t="shared" ca="1" si="462"/>
        <v>#N/A</v>
      </c>
      <c r="N3112" s="20"/>
      <c r="O3112" s="74">
        <f t="shared" ca="1" si="467"/>
        <v>1</v>
      </c>
      <c r="P3112" s="75">
        <f t="shared" ca="1" si="459"/>
        <v>0</v>
      </c>
      <c r="Q3112" s="76" t="str">
        <f t="shared" ca="1" si="463"/>
        <v/>
      </c>
      <c r="R3112" s="75"/>
      <c r="S3112" s="77">
        <f t="shared" ca="1" si="460"/>
        <v>1</v>
      </c>
      <c r="T3112" s="78"/>
      <c r="U3112" s="81">
        <f t="shared" ca="1" si="468"/>
        <v>-2327.5</v>
      </c>
      <c r="V3112" s="82">
        <f t="shared" ca="1" si="464"/>
        <v>295207.07999999926</v>
      </c>
      <c r="W3112" s="50"/>
      <c r="X3112" s="50"/>
      <c r="Y3112" s="50"/>
      <c r="Z3112" s="50"/>
      <c r="AA3112" s="50"/>
      <c r="AG3112" s="50"/>
      <c r="AH3112" s="50"/>
      <c r="AI3112" s="50"/>
      <c r="AJ3112" s="50"/>
      <c r="AK3112" s="50"/>
      <c r="AL3112" s="50"/>
      <c r="AM3112" s="50"/>
      <c r="AN3112" s="50"/>
      <c r="AO3112" s="50"/>
      <c r="AP3112" s="138" t="str">
        <f>IF(NOT($AS3112=$AS3113),ROW(),"")</f>
        <v/>
      </c>
      <c r="AQ3112" s="20" t="str">
        <f>IF(NOT(AS3112=AS3113),AS3113,"")</f>
        <v/>
      </c>
      <c r="AR3112" s="20" t="str">
        <f>INDEX($AB$15:$AM$15,MATCH($AS3112,$AB$11:$AM$11,0))</f>
        <v>out</v>
      </c>
      <c r="AS3112" s="20" t="str">
        <f>LEFT(AT3112,4)</f>
        <v>2012</v>
      </c>
      <c r="AT3112" s="139" t="str">
        <f>LEFT(B3112,6)</f>
        <v>201202</v>
      </c>
    </row>
    <row r="3113" spans="2:46" x14ac:dyDescent="0.25">
      <c r="B3113" s="11">
        <f>'Market Data'!B3099</f>
        <v>20120223</v>
      </c>
      <c r="C3113" s="2">
        <f>'Market Data'!C3099</f>
        <v>7024</v>
      </c>
      <c r="D3113" s="2">
        <f>'Market Data'!D3099</f>
        <v>7082</v>
      </c>
      <c r="E3113" s="2">
        <f>'Market Data'!E3099</f>
        <v>6906</v>
      </c>
      <c r="F3113" s="12">
        <f>'Market Data'!F3099</f>
        <v>6986</v>
      </c>
      <c r="H3113" s="151">
        <f t="shared" si="465"/>
        <v>3095</v>
      </c>
      <c r="I3113" s="244">
        <f ca="1">IF($H3113&lt;($J$6+1),"",PFE(OFFSET($F3113,0,0,-$J$6)))</f>
        <v>7.3202523134261302E-2</v>
      </c>
      <c r="J3113" s="19"/>
      <c r="K3113" s="139" t="str">
        <f t="shared" ca="1" si="466"/>
        <v>Long</v>
      </c>
      <c r="L3113" s="243" t="e">
        <f t="shared" ca="1" si="461"/>
        <v>#N/A</v>
      </c>
      <c r="M3113" s="242" t="e">
        <f t="shared" ca="1" si="462"/>
        <v>#N/A</v>
      </c>
      <c r="N3113" s="20"/>
      <c r="O3113" s="74">
        <f t="shared" ca="1" si="467"/>
        <v>1</v>
      </c>
      <c r="P3113" s="75">
        <f t="shared" ca="1" si="459"/>
        <v>0</v>
      </c>
      <c r="Q3113" s="76" t="str">
        <f t="shared" ca="1" si="463"/>
        <v/>
      </c>
      <c r="R3113" s="75"/>
      <c r="S3113" s="77">
        <f t="shared" ca="1" si="460"/>
        <v>1</v>
      </c>
      <c r="T3113" s="78"/>
      <c r="U3113" s="81">
        <f t="shared" ca="1" si="468"/>
        <v>-1312.5</v>
      </c>
      <c r="V3113" s="82">
        <f t="shared" ca="1" si="464"/>
        <v>293894.57999999926</v>
      </c>
      <c r="W3113" s="50"/>
      <c r="X3113" s="50"/>
      <c r="Y3113" s="50"/>
      <c r="Z3113" s="50"/>
      <c r="AA3113" s="50"/>
      <c r="AG3113" s="50"/>
      <c r="AH3113" s="50"/>
      <c r="AI3113" s="50"/>
      <c r="AJ3113" s="50"/>
      <c r="AK3113" s="50"/>
      <c r="AL3113" s="50"/>
      <c r="AM3113" s="50"/>
      <c r="AN3113" s="50"/>
      <c r="AO3113" s="50"/>
      <c r="AP3113" s="138" t="str">
        <f>IF(NOT($AS3113=$AS3114),ROW(),"")</f>
        <v/>
      </c>
      <c r="AQ3113" s="20" t="str">
        <f>IF(NOT(AS3113=AS3114),AS3114,"")</f>
        <v/>
      </c>
      <c r="AR3113" s="20" t="str">
        <f>INDEX($AB$15:$AM$15,MATCH($AS3113,$AB$11:$AM$11,0))</f>
        <v>out</v>
      </c>
      <c r="AS3113" s="20" t="str">
        <f>LEFT(AT3113,4)</f>
        <v>2012</v>
      </c>
      <c r="AT3113" s="139" t="str">
        <f>LEFT(B3113,6)</f>
        <v>201202</v>
      </c>
    </row>
    <row r="3114" spans="2:46" x14ac:dyDescent="0.25">
      <c r="B3114" s="11">
        <f>'Market Data'!B3100</f>
        <v>20120224</v>
      </c>
      <c r="C3114" s="2">
        <f>'Market Data'!C3100</f>
        <v>7027.5</v>
      </c>
      <c r="D3114" s="2">
        <f>'Market Data'!D3100</f>
        <v>7067.5</v>
      </c>
      <c r="E3114" s="2">
        <f>'Market Data'!E3100</f>
        <v>7001.5</v>
      </c>
      <c r="F3114" s="12">
        <f>'Market Data'!F3100</f>
        <v>7042</v>
      </c>
      <c r="H3114" s="151">
        <f t="shared" si="465"/>
        <v>3096</v>
      </c>
      <c r="I3114" s="244">
        <f ca="1">IF($H3114&lt;($J$6+1),"",PFE(OFFSET($F3114,0,0,-$J$6)))</f>
        <v>0.11251990117355697</v>
      </c>
      <c r="J3114" s="19"/>
      <c r="K3114" s="139" t="str">
        <f t="shared" ca="1" si="466"/>
        <v>Long</v>
      </c>
      <c r="L3114" s="243" t="e">
        <f t="shared" ca="1" si="461"/>
        <v>#N/A</v>
      </c>
      <c r="M3114" s="242" t="e">
        <f t="shared" ca="1" si="462"/>
        <v>#N/A</v>
      </c>
      <c r="N3114" s="20"/>
      <c r="O3114" s="74">
        <f t="shared" ca="1" si="467"/>
        <v>1</v>
      </c>
      <c r="P3114" s="75">
        <f t="shared" ca="1" si="459"/>
        <v>0</v>
      </c>
      <c r="Q3114" s="76" t="str">
        <f t="shared" ca="1" si="463"/>
        <v/>
      </c>
      <c r="R3114" s="75"/>
      <c r="S3114" s="77">
        <f t="shared" ca="1" si="460"/>
        <v>1</v>
      </c>
      <c r="T3114" s="78"/>
      <c r="U3114" s="81">
        <f t="shared" ca="1" si="468"/>
        <v>1960</v>
      </c>
      <c r="V3114" s="82">
        <f t="shared" ca="1" si="464"/>
        <v>295854.57999999926</v>
      </c>
      <c r="W3114" s="50"/>
      <c r="X3114" s="50"/>
      <c r="Y3114" s="50"/>
      <c r="Z3114" s="50"/>
      <c r="AA3114" s="50"/>
      <c r="AG3114" s="50"/>
      <c r="AH3114" s="50"/>
      <c r="AI3114" s="50"/>
      <c r="AJ3114" s="50"/>
      <c r="AK3114" s="50"/>
      <c r="AL3114" s="50"/>
      <c r="AM3114" s="50"/>
      <c r="AN3114" s="50"/>
      <c r="AO3114" s="50"/>
      <c r="AP3114" s="138" t="str">
        <f>IF(NOT($AS3114=$AS3115),ROW(),"")</f>
        <v/>
      </c>
      <c r="AQ3114" s="20" t="str">
        <f>IF(NOT(AS3114=AS3115),AS3115,"")</f>
        <v/>
      </c>
      <c r="AR3114" s="20" t="str">
        <f>INDEX($AB$15:$AM$15,MATCH($AS3114,$AB$11:$AM$11,0))</f>
        <v>out</v>
      </c>
      <c r="AS3114" s="20" t="str">
        <f>LEFT(AT3114,4)</f>
        <v>2012</v>
      </c>
      <c r="AT3114" s="139" t="str">
        <f>LEFT(B3114,6)</f>
        <v>201202</v>
      </c>
    </row>
    <row r="3115" spans="2:46" x14ac:dyDescent="0.25">
      <c r="B3115" s="11">
        <f>'Market Data'!B3101</f>
        <v>20120227</v>
      </c>
      <c r="C3115" s="2">
        <f>'Market Data'!C3101</f>
        <v>7000.5</v>
      </c>
      <c r="D3115" s="2">
        <f>'Market Data'!D3101</f>
        <v>7046.5</v>
      </c>
      <c r="E3115" s="2">
        <f>'Market Data'!E3101</f>
        <v>6918</v>
      </c>
      <c r="F3115" s="12">
        <f>'Market Data'!F3101</f>
        <v>7038.5</v>
      </c>
      <c r="H3115" s="151">
        <f t="shared" si="465"/>
        <v>3097</v>
      </c>
      <c r="I3115" s="244">
        <f ca="1">IF($H3115&lt;($J$6+1),"",PFE(OFFSET($F3115,0,0,-$J$6)))</f>
        <v>0.17487002394549153</v>
      </c>
      <c r="J3115" s="19"/>
      <c r="K3115" s="139" t="str">
        <f t="shared" ca="1" si="466"/>
        <v>Long</v>
      </c>
      <c r="L3115" s="243" t="e">
        <f t="shared" ca="1" si="461"/>
        <v>#N/A</v>
      </c>
      <c r="M3115" s="242" t="e">
        <f t="shared" ca="1" si="462"/>
        <v>#N/A</v>
      </c>
      <c r="N3115" s="20"/>
      <c r="O3115" s="74">
        <f t="shared" ca="1" si="467"/>
        <v>1</v>
      </c>
      <c r="P3115" s="75">
        <f t="shared" ca="1" si="459"/>
        <v>0</v>
      </c>
      <c r="Q3115" s="76" t="str">
        <f t="shared" ca="1" si="463"/>
        <v/>
      </c>
      <c r="R3115" s="75"/>
      <c r="S3115" s="77">
        <f t="shared" ca="1" si="460"/>
        <v>1</v>
      </c>
      <c r="T3115" s="78"/>
      <c r="U3115" s="81">
        <f t="shared" ca="1" si="468"/>
        <v>-122.5</v>
      </c>
      <c r="V3115" s="82">
        <f t="shared" ca="1" si="464"/>
        <v>295732.07999999926</v>
      </c>
      <c r="W3115" s="50"/>
      <c r="X3115" s="50"/>
      <c r="Y3115" s="50"/>
      <c r="Z3115" s="50"/>
      <c r="AA3115" s="50"/>
      <c r="AG3115" s="50"/>
      <c r="AH3115" s="50"/>
      <c r="AI3115" s="50"/>
      <c r="AJ3115" s="50"/>
      <c r="AK3115" s="50"/>
      <c r="AL3115" s="50"/>
      <c r="AM3115" s="50"/>
      <c r="AN3115" s="50"/>
      <c r="AO3115" s="50"/>
      <c r="AP3115" s="138" t="str">
        <f>IF(NOT($AS3115=$AS3116),ROW(),"")</f>
        <v/>
      </c>
      <c r="AQ3115" s="20" t="str">
        <f>IF(NOT(AS3115=AS3116),AS3116,"")</f>
        <v/>
      </c>
      <c r="AR3115" s="20" t="str">
        <f>INDEX($AB$15:$AM$15,MATCH($AS3115,$AB$11:$AM$11,0))</f>
        <v>out</v>
      </c>
      <c r="AS3115" s="20" t="str">
        <f>LEFT(AT3115,4)</f>
        <v>2012</v>
      </c>
      <c r="AT3115" s="139" t="str">
        <f>LEFT(B3115,6)</f>
        <v>201202</v>
      </c>
    </row>
    <row r="3116" spans="2:46" x14ac:dyDescent="0.25">
      <c r="B3116" s="11">
        <f>'Market Data'!B3102</f>
        <v>20120228</v>
      </c>
      <c r="C3116" s="2">
        <f>'Market Data'!C3102</f>
        <v>7049</v>
      </c>
      <c r="D3116" s="2">
        <f>'Market Data'!D3102</f>
        <v>7078.5</v>
      </c>
      <c r="E3116" s="2">
        <f>'Market Data'!E3102</f>
        <v>6984.5</v>
      </c>
      <c r="F3116" s="12">
        <f>'Market Data'!F3102</f>
        <v>7065.5</v>
      </c>
      <c r="H3116" s="151">
        <f t="shared" si="465"/>
        <v>3098</v>
      </c>
      <c r="I3116" s="244">
        <f ca="1">IF($H3116&lt;($J$6+1),"",PFE(OFFSET($F3116,0,0,-$J$6)))</f>
        <v>0.15935643666994526</v>
      </c>
      <c r="J3116" s="19"/>
      <c r="K3116" s="139" t="str">
        <f t="shared" ca="1" si="466"/>
        <v>Long</v>
      </c>
      <c r="L3116" s="243" t="e">
        <f t="shared" ca="1" si="461"/>
        <v>#N/A</v>
      </c>
      <c r="M3116" s="242" t="e">
        <f t="shared" ca="1" si="462"/>
        <v>#N/A</v>
      </c>
      <c r="N3116" s="20"/>
      <c r="O3116" s="74">
        <f t="shared" ca="1" si="467"/>
        <v>1</v>
      </c>
      <c r="P3116" s="75">
        <f t="shared" ca="1" si="459"/>
        <v>0</v>
      </c>
      <c r="Q3116" s="76" t="str">
        <f t="shared" ca="1" si="463"/>
        <v/>
      </c>
      <c r="R3116" s="75"/>
      <c r="S3116" s="77">
        <f t="shared" ca="1" si="460"/>
        <v>1</v>
      </c>
      <c r="T3116" s="78"/>
      <c r="U3116" s="81">
        <f t="shared" ca="1" si="468"/>
        <v>945</v>
      </c>
      <c r="V3116" s="82">
        <f t="shared" ca="1" si="464"/>
        <v>296677.07999999926</v>
      </c>
      <c r="W3116" s="50"/>
      <c r="X3116" s="50"/>
      <c r="Y3116" s="50"/>
      <c r="Z3116" s="50"/>
      <c r="AA3116" s="50"/>
      <c r="AG3116" s="50"/>
      <c r="AH3116" s="50"/>
      <c r="AI3116" s="50"/>
      <c r="AJ3116" s="50"/>
      <c r="AK3116" s="50"/>
      <c r="AL3116" s="50"/>
      <c r="AM3116" s="50"/>
      <c r="AN3116" s="50"/>
      <c r="AO3116" s="50"/>
      <c r="AP3116" s="138" t="str">
        <f>IF(NOT($AS3116=$AS3117),ROW(),"")</f>
        <v/>
      </c>
      <c r="AQ3116" s="20" t="str">
        <f>IF(NOT(AS3116=AS3117),AS3117,"")</f>
        <v/>
      </c>
      <c r="AR3116" s="20" t="str">
        <f>INDEX($AB$15:$AM$15,MATCH($AS3116,$AB$11:$AM$11,0))</f>
        <v>out</v>
      </c>
      <c r="AS3116" s="20" t="str">
        <f>LEFT(AT3116,4)</f>
        <v>2012</v>
      </c>
      <c r="AT3116" s="139" t="str">
        <f>LEFT(B3116,6)</f>
        <v>201202</v>
      </c>
    </row>
    <row r="3117" spans="2:46" x14ac:dyDescent="0.25">
      <c r="B3117" s="11">
        <f>'Market Data'!B3103</f>
        <v>20120229</v>
      </c>
      <c r="C3117" s="2">
        <f>'Market Data'!C3103</f>
        <v>7080.5</v>
      </c>
      <c r="D3117" s="2">
        <f>'Market Data'!D3103</f>
        <v>7144</v>
      </c>
      <c r="E3117" s="2">
        <f>'Market Data'!E3103</f>
        <v>7016.5</v>
      </c>
      <c r="F3117" s="12">
        <f>'Market Data'!F3103</f>
        <v>7028.5</v>
      </c>
      <c r="H3117" s="151">
        <f t="shared" si="465"/>
        <v>3099</v>
      </c>
      <c r="I3117" s="244">
        <f ca="1">IF($H3117&lt;($J$6+1),"",PFE(OFFSET($F3117,0,0,-$J$6)))</f>
        <v>0.12434612388945557</v>
      </c>
      <c r="J3117" s="19"/>
      <c r="K3117" s="139" t="str">
        <f t="shared" ca="1" si="466"/>
        <v>Long</v>
      </c>
      <c r="L3117" s="243" t="e">
        <f t="shared" ca="1" si="461"/>
        <v>#N/A</v>
      </c>
      <c r="M3117" s="242" t="e">
        <f t="shared" ca="1" si="462"/>
        <v>#N/A</v>
      </c>
      <c r="N3117" s="20"/>
      <c r="O3117" s="74">
        <f t="shared" ca="1" si="467"/>
        <v>1</v>
      </c>
      <c r="P3117" s="75">
        <f t="shared" ca="1" si="459"/>
        <v>0</v>
      </c>
      <c r="Q3117" s="76" t="str">
        <f t="shared" ca="1" si="463"/>
        <v/>
      </c>
      <c r="R3117" s="75"/>
      <c r="S3117" s="77">
        <f t="shared" ca="1" si="460"/>
        <v>1</v>
      </c>
      <c r="T3117" s="78"/>
      <c r="U3117" s="81">
        <f t="shared" ca="1" si="468"/>
        <v>-1295</v>
      </c>
      <c r="V3117" s="82">
        <f t="shared" ca="1" si="464"/>
        <v>295382.07999999926</v>
      </c>
      <c r="W3117" s="50"/>
      <c r="X3117" s="50"/>
      <c r="Y3117" s="50"/>
      <c r="Z3117" s="50"/>
      <c r="AA3117" s="50"/>
      <c r="AG3117" s="50"/>
      <c r="AH3117" s="50"/>
      <c r="AI3117" s="50"/>
      <c r="AJ3117" s="50"/>
      <c r="AK3117" s="50"/>
      <c r="AL3117" s="50"/>
      <c r="AM3117" s="50"/>
      <c r="AN3117" s="50"/>
      <c r="AO3117" s="50"/>
      <c r="AP3117" s="138" t="str">
        <f>IF(NOT($AS3117=$AS3118),ROW(),"")</f>
        <v/>
      </c>
      <c r="AQ3117" s="20" t="str">
        <f>IF(NOT(AS3117=AS3118),AS3118,"")</f>
        <v/>
      </c>
      <c r="AR3117" s="20" t="str">
        <f>INDEX($AB$15:$AM$15,MATCH($AS3117,$AB$11:$AM$11,0))</f>
        <v>out</v>
      </c>
      <c r="AS3117" s="20" t="str">
        <f>LEFT(AT3117,4)</f>
        <v>2012</v>
      </c>
      <c r="AT3117" s="139" t="str">
        <f>LEFT(B3117,6)</f>
        <v>201202</v>
      </c>
    </row>
    <row r="3118" spans="2:46" x14ac:dyDescent="0.25">
      <c r="B3118" s="11">
        <f>'Market Data'!B3104</f>
        <v>20120301</v>
      </c>
      <c r="C3118" s="2">
        <f>'Market Data'!C3104</f>
        <v>6997</v>
      </c>
      <c r="D3118" s="2">
        <f>'Market Data'!D3104</f>
        <v>7136</v>
      </c>
      <c r="E3118" s="2">
        <f>'Market Data'!E3104</f>
        <v>6991</v>
      </c>
      <c r="F3118" s="12">
        <f>'Market Data'!F3104</f>
        <v>7108</v>
      </c>
      <c r="H3118" s="151">
        <f t="shared" si="465"/>
        <v>3100</v>
      </c>
      <c r="I3118" s="244">
        <f ca="1">IF($H3118&lt;($J$6+1),"",PFE(OFFSET($F3118,0,0,-$J$6)))</f>
        <v>0.17198506895018648</v>
      </c>
      <c r="J3118" s="19"/>
      <c r="K3118" s="139" t="str">
        <f t="shared" ca="1" si="466"/>
        <v>Long</v>
      </c>
      <c r="L3118" s="243" t="e">
        <f t="shared" ca="1" si="461"/>
        <v>#N/A</v>
      </c>
      <c r="M3118" s="242" t="e">
        <f t="shared" ca="1" si="462"/>
        <v>#N/A</v>
      </c>
      <c r="N3118" s="20"/>
      <c r="O3118" s="74">
        <f t="shared" ca="1" si="467"/>
        <v>1</v>
      </c>
      <c r="P3118" s="75">
        <f t="shared" ca="1" si="459"/>
        <v>0</v>
      </c>
      <c r="Q3118" s="76" t="str">
        <f t="shared" ca="1" si="463"/>
        <v/>
      </c>
      <c r="R3118" s="75"/>
      <c r="S3118" s="77">
        <f t="shared" ca="1" si="460"/>
        <v>1</v>
      </c>
      <c r="T3118" s="78"/>
      <c r="U3118" s="81">
        <f t="shared" ca="1" si="468"/>
        <v>2782.5</v>
      </c>
      <c r="V3118" s="82">
        <f t="shared" ca="1" si="464"/>
        <v>298164.57999999926</v>
      </c>
      <c r="W3118" s="50"/>
      <c r="X3118" s="50"/>
      <c r="Y3118" s="50"/>
      <c r="Z3118" s="50"/>
      <c r="AA3118" s="50"/>
      <c r="AG3118" s="50"/>
      <c r="AH3118" s="50"/>
      <c r="AI3118" s="50"/>
      <c r="AJ3118" s="50"/>
      <c r="AK3118" s="50"/>
      <c r="AL3118" s="50"/>
      <c r="AM3118" s="50"/>
      <c r="AN3118" s="50"/>
      <c r="AO3118" s="50"/>
      <c r="AP3118" s="138" t="str">
        <f>IF(NOT($AS3118=$AS3119),ROW(),"")</f>
        <v/>
      </c>
      <c r="AQ3118" s="20" t="str">
        <f>IF(NOT(AS3118=AS3119),AS3119,"")</f>
        <v/>
      </c>
      <c r="AR3118" s="20" t="str">
        <f>INDEX($AB$15:$AM$15,MATCH($AS3118,$AB$11:$AM$11,0))</f>
        <v>out</v>
      </c>
      <c r="AS3118" s="20" t="str">
        <f>LEFT(AT3118,4)</f>
        <v>2012</v>
      </c>
      <c r="AT3118" s="139" t="str">
        <f>LEFT(B3118,6)</f>
        <v>201203</v>
      </c>
    </row>
    <row r="3119" spans="2:46" x14ac:dyDescent="0.25">
      <c r="B3119" s="11">
        <f>'Market Data'!B3105</f>
        <v>20120302</v>
      </c>
      <c r="C3119" s="2">
        <f>'Market Data'!C3105</f>
        <v>7136</v>
      </c>
      <c r="D3119" s="2">
        <f>'Market Data'!D3105</f>
        <v>7139</v>
      </c>
      <c r="E3119" s="2">
        <f>'Market Data'!E3105</f>
        <v>7072.5</v>
      </c>
      <c r="F3119" s="12">
        <f>'Market Data'!F3105</f>
        <v>7099</v>
      </c>
      <c r="H3119" s="151">
        <f t="shared" si="465"/>
        <v>3101</v>
      </c>
      <c r="I3119" s="244">
        <f ca="1">IF($H3119&lt;($J$6+1),"",PFE(OFFSET($F3119,0,0,-$J$6)))</f>
        <v>0.18252209780500825</v>
      </c>
      <c r="J3119" s="19"/>
      <c r="K3119" s="139" t="str">
        <f t="shared" ca="1" si="466"/>
        <v>Long</v>
      </c>
      <c r="L3119" s="243" t="e">
        <f t="shared" ca="1" si="461"/>
        <v>#N/A</v>
      </c>
      <c r="M3119" s="242" t="e">
        <f t="shared" ca="1" si="462"/>
        <v>#N/A</v>
      </c>
      <c r="N3119" s="20"/>
      <c r="O3119" s="74">
        <f t="shared" ca="1" si="467"/>
        <v>1</v>
      </c>
      <c r="P3119" s="75">
        <f t="shared" ca="1" si="459"/>
        <v>0</v>
      </c>
      <c r="Q3119" s="76" t="str">
        <f t="shared" ca="1" si="463"/>
        <v/>
      </c>
      <c r="R3119" s="75"/>
      <c r="S3119" s="77">
        <f t="shared" ca="1" si="460"/>
        <v>1</v>
      </c>
      <c r="T3119" s="78"/>
      <c r="U3119" s="81">
        <f t="shared" ca="1" si="468"/>
        <v>-315</v>
      </c>
      <c r="V3119" s="82">
        <f t="shared" ca="1" si="464"/>
        <v>297849.57999999926</v>
      </c>
      <c r="W3119" s="50"/>
      <c r="X3119" s="50"/>
      <c r="Y3119" s="50"/>
      <c r="Z3119" s="50"/>
      <c r="AA3119" s="50"/>
      <c r="AG3119" s="50"/>
      <c r="AH3119" s="50"/>
      <c r="AI3119" s="50"/>
      <c r="AJ3119" s="50"/>
      <c r="AK3119" s="50"/>
      <c r="AL3119" s="50"/>
      <c r="AM3119" s="50"/>
      <c r="AN3119" s="50"/>
      <c r="AO3119" s="50"/>
      <c r="AP3119" s="138" t="str">
        <f>IF(NOT($AS3119=$AS3120),ROW(),"")</f>
        <v/>
      </c>
      <c r="AQ3119" s="20" t="str">
        <f>IF(NOT(AS3119=AS3120),AS3120,"")</f>
        <v/>
      </c>
      <c r="AR3119" s="20" t="str">
        <f>INDEX($AB$15:$AM$15,MATCH($AS3119,$AB$11:$AM$11,0))</f>
        <v>out</v>
      </c>
      <c r="AS3119" s="20" t="str">
        <f>LEFT(AT3119,4)</f>
        <v>2012</v>
      </c>
      <c r="AT3119" s="139" t="str">
        <f>LEFT(B3119,6)</f>
        <v>201203</v>
      </c>
    </row>
    <row r="3120" spans="2:46" x14ac:dyDescent="0.25">
      <c r="B3120" s="11">
        <f>'Market Data'!B3106</f>
        <v>20120305</v>
      </c>
      <c r="C3120" s="2">
        <f>'Market Data'!C3106</f>
        <v>7058.5</v>
      </c>
      <c r="D3120" s="2">
        <f>'Market Data'!D3106</f>
        <v>7080</v>
      </c>
      <c r="E3120" s="2">
        <f>'Market Data'!E3106</f>
        <v>6989</v>
      </c>
      <c r="F3120" s="12">
        <f>'Market Data'!F3106</f>
        <v>7044</v>
      </c>
      <c r="H3120" s="151">
        <f t="shared" si="465"/>
        <v>3102</v>
      </c>
      <c r="I3120" s="244">
        <f ca="1">IF($H3120&lt;($J$6+1),"",PFE(OFFSET($F3120,0,0,-$J$6)))</f>
        <v>0.16373038917834767</v>
      </c>
      <c r="J3120" s="19"/>
      <c r="K3120" s="139" t="str">
        <f t="shared" ca="1" si="466"/>
        <v>Long</v>
      </c>
      <c r="L3120" s="243" t="e">
        <f t="shared" ca="1" si="461"/>
        <v>#N/A</v>
      </c>
      <c r="M3120" s="242" t="e">
        <f t="shared" ca="1" si="462"/>
        <v>#N/A</v>
      </c>
      <c r="N3120" s="20"/>
      <c r="O3120" s="74">
        <f t="shared" ca="1" si="467"/>
        <v>1</v>
      </c>
      <c r="P3120" s="75">
        <f t="shared" ca="1" si="459"/>
        <v>0</v>
      </c>
      <c r="Q3120" s="76" t="str">
        <f t="shared" ca="1" si="463"/>
        <v/>
      </c>
      <c r="R3120" s="75"/>
      <c r="S3120" s="77">
        <f t="shared" ca="1" si="460"/>
        <v>1</v>
      </c>
      <c r="T3120" s="78"/>
      <c r="U3120" s="81">
        <f t="shared" ca="1" si="468"/>
        <v>-1925</v>
      </c>
      <c r="V3120" s="82">
        <f t="shared" ca="1" si="464"/>
        <v>295924.57999999926</v>
      </c>
      <c r="W3120" s="50"/>
      <c r="X3120" s="50"/>
      <c r="Y3120" s="50"/>
      <c r="Z3120" s="50"/>
      <c r="AA3120" s="50"/>
      <c r="AG3120" s="50"/>
      <c r="AH3120" s="50"/>
      <c r="AI3120" s="50"/>
      <c r="AJ3120" s="50"/>
      <c r="AK3120" s="50"/>
      <c r="AL3120" s="50"/>
      <c r="AM3120" s="50"/>
      <c r="AN3120" s="50"/>
      <c r="AO3120" s="50"/>
      <c r="AP3120" s="138" t="str">
        <f>IF(NOT($AS3120=$AS3121),ROW(),"")</f>
        <v/>
      </c>
      <c r="AQ3120" s="20" t="str">
        <f>IF(NOT(AS3120=AS3121),AS3121,"")</f>
        <v/>
      </c>
      <c r="AR3120" s="20" t="str">
        <f>INDEX($AB$15:$AM$15,MATCH($AS3120,$AB$11:$AM$11,0))</f>
        <v>out</v>
      </c>
      <c r="AS3120" s="20" t="str">
        <f>LEFT(AT3120,4)</f>
        <v>2012</v>
      </c>
      <c r="AT3120" s="139" t="str">
        <f>LEFT(B3120,6)</f>
        <v>201203</v>
      </c>
    </row>
    <row r="3121" spans="2:46" x14ac:dyDescent="0.25">
      <c r="B3121" s="11">
        <f>'Market Data'!B3107</f>
        <v>20120306</v>
      </c>
      <c r="C3121" s="2">
        <f>'Market Data'!C3107</f>
        <v>7037</v>
      </c>
      <c r="D3121" s="2">
        <f>'Market Data'!D3107</f>
        <v>7042</v>
      </c>
      <c r="E3121" s="2">
        <f>'Market Data'!E3107</f>
        <v>6776</v>
      </c>
      <c r="F3121" s="12">
        <f>'Market Data'!F3107</f>
        <v>6833.5</v>
      </c>
      <c r="H3121" s="151">
        <f t="shared" si="465"/>
        <v>3103</v>
      </c>
      <c r="I3121" s="244">
        <f ca="1">IF($H3121&lt;($J$6+1),"",PFE(OFFSET($F3121,0,0,-$J$6)))</f>
        <v>0.14807587226905075</v>
      </c>
      <c r="J3121" s="19"/>
      <c r="K3121" s="139" t="str">
        <f t="shared" ca="1" si="466"/>
        <v>Long</v>
      </c>
      <c r="L3121" s="243" t="e">
        <f t="shared" ca="1" si="461"/>
        <v>#N/A</v>
      </c>
      <c r="M3121" s="242" t="e">
        <f t="shared" ca="1" si="462"/>
        <v>#N/A</v>
      </c>
      <c r="N3121" s="20"/>
      <c r="O3121" s="74">
        <f t="shared" ca="1" si="467"/>
        <v>1</v>
      </c>
      <c r="P3121" s="75">
        <f t="shared" ca="1" si="459"/>
        <v>0</v>
      </c>
      <c r="Q3121" s="76" t="str">
        <f t="shared" ca="1" si="463"/>
        <v/>
      </c>
      <c r="R3121" s="75"/>
      <c r="S3121" s="77">
        <f t="shared" ca="1" si="460"/>
        <v>1</v>
      </c>
      <c r="T3121" s="78"/>
      <c r="U3121" s="81">
        <f t="shared" ca="1" si="468"/>
        <v>-7367.5</v>
      </c>
      <c r="V3121" s="82">
        <f t="shared" ca="1" si="464"/>
        <v>288557.07999999926</v>
      </c>
      <c r="W3121" s="50"/>
      <c r="X3121" s="50"/>
      <c r="Y3121" s="50"/>
      <c r="Z3121" s="50"/>
      <c r="AA3121" s="50"/>
      <c r="AG3121" s="50"/>
      <c r="AH3121" s="50"/>
      <c r="AI3121" s="50"/>
      <c r="AJ3121" s="50"/>
      <c r="AK3121" s="50"/>
      <c r="AL3121" s="50"/>
      <c r="AM3121" s="50"/>
      <c r="AN3121" s="50"/>
      <c r="AO3121" s="50"/>
      <c r="AP3121" s="138" t="str">
        <f>IF(NOT($AS3121=$AS3122),ROW(),"")</f>
        <v/>
      </c>
      <c r="AQ3121" s="20" t="str">
        <f>IF(NOT(AS3121=AS3122),AS3122,"")</f>
        <v/>
      </c>
      <c r="AR3121" s="20" t="str">
        <f>INDEX($AB$15:$AM$15,MATCH($AS3121,$AB$11:$AM$11,0))</f>
        <v>out</v>
      </c>
      <c r="AS3121" s="20" t="str">
        <f>LEFT(AT3121,4)</f>
        <v>2012</v>
      </c>
      <c r="AT3121" s="139" t="str">
        <f>LEFT(B3121,6)</f>
        <v>201203</v>
      </c>
    </row>
    <row r="3122" spans="2:46" x14ac:dyDescent="0.25">
      <c r="B3122" s="11">
        <f>'Market Data'!B3108</f>
        <v>20120307</v>
      </c>
      <c r="C3122" s="2">
        <f>'Market Data'!C3108</f>
        <v>6810</v>
      </c>
      <c r="D3122" s="2">
        <f>'Market Data'!D3108</f>
        <v>6857</v>
      </c>
      <c r="E3122" s="2">
        <f>'Market Data'!E3108</f>
        <v>6787.5</v>
      </c>
      <c r="F3122" s="12">
        <f>'Market Data'!F3108</f>
        <v>6850</v>
      </c>
      <c r="H3122" s="151">
        <f t="shared" si="465"/>
        <v>3104</v>
      </c>
      <c r="I3122" s="244">
        <f ca="1">IF($H3122&lt;($J$6+1),"",PFE(OFFSET($F3122,0,0,-$J$6)))</f>
        <v>0.14561233850988894</v>
      </c>
      <c r="J3122" s="19"/>
      <c r="K3122" s="139" t="str">
        <f t="shared" ca="1" si="466"/>
        <v>Long</v>
      </c>
      <c r="L3122" s="243" t="e">
        <f t="shared" ca="1" si="461"/>
        <v>#N/A</v>
      </c>
      <c r="M3122" s="242" t="e">
        <f t="shared" ca="1" si="462"/>
        <v>#N/A</v>
      </c>
      <c r="N3122" s="20"/>
      <c r="O3122" s="74">
        <f t="shared" ca="1" si="467"/>
        <v>1</v>
      </c>
      <c r="P3122" s="75">
        <f t="shared" ca="1" si="459"/>
        <v>0</v>
      </c>
      <c r="Q3122" s="76" t="str">
        <f t="shared" ca="1" si="463"/>
        <v/>
      </c>
      <c r="R3122" s="75"/>
      <c r="S3122" s="77">
        <f t="shared" ca="1" si="460"/>
        <v>1</v>
      </c>
      <c r="T3122" s="78"/>
      <c r="U3122" s="81">
        <f t="shared" ca="1" si="468"/>
        <v>577.5</v>
      </c>
      <c r="V3122" s="82">
        <f t="shared" ca="1" si="464"/>
        <v>289134.57999999926</v>
      </c>
      <c r="W3122" s="50"/>
      <c r="X3122" s="50"/>
      <c r="Y3122" s="50"/>
      <c r="Z3122" s="50"/>
      <c r="AA3122" s="50"/>
      <c r="AG3122" s="50"/>
      <c r="AH3122" s="50"/>
      <c r="AI3122" s="50"/>
      <c r="AJ3122" s="50"/>
      <c r="AK3122" s="50"/>
      <c r="AL3122" s="50"/>
      <c r="AM3122" s="50"/>
      <c r="AN3122" s="50"/>
      <c r="AO3122" s="50"/>
      <c r="AP3122" s="138" t="str">
        <f>IF(NOT($AS3122=$AS3123),ROW(),"")</f>
        <v/>
      </c>
      <c r="AQ3122" s="20" t="str">
        <f>IF(NOT(AS3122=AS3123),AS3123,"")</f>
        <v/>
      </c>
      <c r="AR3122" s="20" t="str">
        <f>INDEX($AB$15:$AM$15,MATCH($AS3122,$AB$11:$AM$11,0))</f>
        <v>out</v>
      </c>
      <c r="AS3122" s="20" t="str">
        <f>LEFT(AT3122,4)</f>
        <v>2012</v>
      </c>
      <c r="AT3122" s="139" t="str">
        <f>LEFT(B3122,6)</f>
        <v>201203</v>
      </c>
    </row>
    <row r="3123" spans="2:46" x14ac:dyDescent="0.25">
      <c r="B3123" s="11">
        <f>'Market Data'!B3109</f>
        <v>20120308</v>
      </c>
      <c r="C3123" s="2">
        <f>'Market Data'!C3109</f>
        <v>6874</v>
      </c>
      <c r="D3123" s="2">
        <f>'Market Data'!D3109</f>
        <v>7049</v>
      </c>
      <c r="E3123" s="2">
        <f>'Market Data'!E3109</f>
        <v>6873</v>
      </c>
      <c r="F3123" s="12">
        <f>'Market Data'!F3109</f>
        <v>7008</v>
      </c>
      <c r="H3123" s="151">
        <f t="shared" si="465"/>
        <v>3105</v>
      </c>
      <c r="I3123" s="244">
        <f ca="1">IF($H3123&lt;($J$6+1),"",PFE(OFFSET($F3123,0,0,-$J$6)))</f>
        <v>0.14259178990538102</v>
      </c>
      <c r="J3123" s="19"/>
      <c r="K3123" s="139" t="str">
        <f t="shared" ca="1" si="466"/>
        <v>Long</v>
      </c>
      <c r="L3123" s="243" t="e">
        <f t="shared" ca="1" si="461"/>
        <v>#N/A</v>
      </c>
      <c r="M3123" s="242" t="e">
        <f t="shared" ca="1" si="462"/>
        <v>#N/A</v>
      </c>
      <c r="N3123" s="20"/>
      <c r="O3123" s="74">
        <f t="shared" ca="1" si="467"/>
        <v>1</v>
      </c>
      <c r="P3123" s="75">
        <f t="shared" ca="1" si="459"/>
        <v>0</v>
      </c>
      <c r="Q3123" s="76" t="str">
        <f t="shared" ca="1" si="463"/>
        <v/>
      </c>
      <c r="R3123" s="75"/>
      <c r="S3123" s="77">
        <f t="shared" ca="1" si="460"/>
        <v>1</v>
      </c>
      <c r="T3123" s="78"/>
      <c r="U3123" s="81">
        <f t="shared" ca="1" si="468"/>
        <v>5530</v>
      </c>
      <c r="V3123" s="82">
        <f t="shared" ca="1" si="464"/>
        <v>294664.57999999926</v>
      </c>
      <c r="W3123" s="50"/>
      <c r="X3123" s="50"/>
      <c r="Y3123" s="50"/>
      <c r="Z3123" s="50"/>
      <c r="AA3123" s="50"/>
      <c r="AG3123" s="50"/>
      <c r="AH3123" s="50"/>
      <c r="AI3123" s="50"/>
      <c r="AJ3123" s="50"/>
      <c r="AK3123" s="50"/>
      <c r="AL3123" s="50"/>
      <c r="AM3123" s="50"/>
      <c r="AN3123" s="50"/>
      <c r="AO3123" s="50"/>
      <c r="AP3123" s="138" t="str">
        <f>IF(NOT($AS3123=$AS3124),ROW(),"")</f>
        <v/>
      </c>
      <c r="AQ3123" s="20" t="str">
        <f>IF(NOT(AS3123=AS3124),AS3124,"")</f>
        <v/>
      </c>
      <c r="AR3123" s="20" t="str">
        <f>INDEX($AB$15:$AM$15,MATCH($AS3123,$AB$11:$AM$11,0))</f>
        <v>out</v>
      </c>
      <c r="AS3123" s="20" t="str">
        <f>LEFT(AT3123,4)</f>
        <v>2012</v>
      </c>
      <c r="AT3123" s="139" t="str">
        <f>LEFT(B3123,6)</f>
        <v>201203</v>
      </c>
    </row>
    <row r="3124" spans="2:46" x14ac:dyDescent="0.25">
      <c r="B3124" s="11">
        <f>'Market Data'!B3110</f>
        <v>20120309</v>
      </c>
      <c r="C3124" s="2">
        <f>'Market Data'!C3110</f>
        <v>7023.5</v>
      </c>
      <c r="D3124" s="2">
        <f>'Market Data'!D3110</f>
        <v>7089</v>
      </c>
      <c r="E3124" s="2">
        <f>'Market Data'!E3110</f>
        <v>7005.5</v>
      </c>
      <c r="F3124" s="12">
        <f>'Market Data'!F3110</f>
        <v>7063.5</v>
      </c>
      <c r="H3124" s="151">
        <f t="shared" si="465"/>
        <v>3106</v>
      </c>
      <c r="I3124" s="244">
        <f ca="1">IF($H3124&lt;($J$6+1),"",PFE(OFFSET($F3124,0,0,-$J$6)))</f>
        <v>0.16105794900874634</v>
      </c>
      <c r="J3124" s="19"/>
      <c r="K3124" s="139" t="str">
        <f t="shared" ca="1" si="466"/>
        <v>Long</v>
      </c>
      <c r="L3124" s="243" t="e">
        <f t="shared" ca="1" si="461"/>
        <v>#N/A</v>
      </c>
      <c r="M3124" s="242" t="e">
        <f t="shared" ca="1" si="462"/>
        <v>#N/A</v>
      </c>
      <c r="N3124" s="20"/>
      <c r="O3124" s="74">
        <f t="shared" ca="1" si="467"/>
        <v>1</v>
      </c>
      <c r="P3124" s="75">
        <f t="shared" ca="1" si="459"/>
        <v>0</v>
      </c>
      <c r="Q3124" s="76" t="str">
        <f t="shared" ca="1" si="463"/>
        <v/>
      </c>
      <c r="R3124" s="75"/>
      <c r="S3124" s="77">
        <f t="shared" ca="1" si="460"/>
        <v>1</v>
      </c>
      <c r="T3124" s="78"/>
      <c r="U3124" s="81">
        <f t="shared" ca="1" si="468"/>
        <v>1942.5</v>
      </c>
      <c r="V3124" s="82">
        <f t="shared" ca="1" si="464"/>
        <v>296607.07999999926</v>
      </c>
      <c r="W3124" s="50"/>
      <c r="X3124" s="50"/>
      <c r="Y3124" s="50"/>
      <c r="Z3124" s="50"/>
      <c r="AA3124" s="50"/>
      <c r="AG3124" s="50"/>
      <c r="AH3124" s="50"/>
      <c r="AI3124" s="50"/>
      <c r="AJ3124" s="50"/>
      <c r="AK3124" s="50"/>
      <c r="AL3124" s="50"/>
      <c r="AM3124" s="50"/>
      <c r="AN3124" s="50"/>
      <c r="AO3124" s="50"/>
      <c r="AP3124" s="138" t="str">
        <f>IF(NOT($AS3124=$AS3125),ROW(),"")</f>
        <v/>
      </c>
      <c r="AQ3124" s="20" t="str">
        <f>IF(NOT(AS3124=AS3125),AS3125,"")</f>
        <v/>
      </c>
      <c r="AR3124" s="20" t="str">
        <f>INDEX($AB$15:$AM$15,MATCH($AS3124,$AB$11:$AM$11,0))</f>
        <v>out</v>
      </c>
      <c r="AS3124" s="20" t="str">
        <f>LEFT(AT3124,4)</f>
        <v>2012</v>
      </c>
      <c r="AT3124" s="139" t="str">
        <f>LEFT(B3124,6)</f>
        <v>201203</v>
      </c>
    </row>
    <row r="3125" spans="2:46" x14ac:dyDescent="0.25">
      <c r="B3125" s="11">
        <f>'Market Data'!B3111</f>
        <v>20120312</v>
      </c>
      <c r="C3125" s="2">
        <f>'Market Data'!C3111</f>
        <v>7038.5</v>
      </c>
      <c r="D3125" s="2">
        <f>'Market Data'!D3111</f>
        <v>7098</v>
      </c>
      <c r="E3125" s="2">
        <f>'Market Data'!E3111</f>
        <v>7022</v>
      </c>
      <c r="F3125" s="12">
        <f>'Market Data'!F3111</f>
        <v>7072</v>
      </c>
      <c r="H3125" s="151">
        <f t="shared" si="465"/>
        <v>3107</v>
      </c>
      <c r="I3125" s="244">
        <f ca="1">IF($H3125&lt;($J$6+1),"",PFE(OFFSET($F3125,0,0,-$J$6)))</f>
        <v>0.17330170304162598</v>
      </c>
      <c r="J3125" s="19"/>
      <c r="K3125" s="139" t="str">
        <f t="shared" ca="1" si="466"/>
        <v>Long</v>
      </c>
      <c r="L3125" s="243" t="e">
        <f t="shared" ca="1" si="461"/>
        <v>#N/A</v>
      </c>
      <c r="M3125" s="242" t="e">
        <f t="shared" ca="1" si="462"/>
        <v>#N/A</v>
      </c>
      <c r="N3125" s="20"/>
      <c r="O3125" s="74">
        <f t="shared" ca="1" si="467"/>
        <v>1</v>
      </c>
      <c r="P3125" s="75">
        <f t="shared" ca="1" si="459"/>
        <v>0</v>
      </c>
      <c r="Q3125" s="76" t="str">
        <f t="shared" ca="1" si="463"/>
        <v/>
      </c>
      <c r="R3125" s="75"/>
      <c r="S3125" s="77">
        <f t="shared" ca="1" si="460"/>
        <v>1</v>
      </c>
      <c r="T3125" s="78"/>
      <c r="U3125" s="81">
        <f t="shared" ca="1" si="468"/>
        <v>297.5</v>
      </c>
      <c r="V3125" s="82">
        <f t="shared" ca="1" si="464"/>
        <v>296904.57999999926</v>
      </c>
      <c r="W3125" s="50"/>
      <c r="X3125" s="50"/>
      <c r="Y3125" s="50"/>
      <c r="Z3125" s="50"/>
      <c r="AA3125" s="50"/>
      <c r="AG3125" s="50"/>
      <c r="AH3125" s="50"/>
      <c r="AI3125" s="50"/>
      <c r="AJ3125" s="50"/>
      <c r="AK3125" s="50"/>
      <c r="AL3125" s="50"/>
      <c r="AM3125" s="50"/>
      <c r="AN3125" s="50"/>
      <c r="AO3125" s="50"/>
      <c r="AP3125" s="138" t="str">
        <f>IF(NOT($AS3125=$AS3126),ROW(),"")</f>
        <v/>
      </c>
      <c r="AQ3125" s="20" t="str">
        <f>IF(NOT(AS3125=AS3126),AS3126,"")</f>
        <v/>
      </c>
      <c r="AR3125" s="20" t="str">
        <f>INDEX($AB$15:$AM$15,MATCH($AS3125,$AB$11:$AM$11,0))</f>
        <v>out</v>
      </c>
      <c r="AS3125" s="20" t="str">
        <f>LEFT(AT3125,4)</f>
        <v>2012</v>
      </c>
      <c r="AT3125" s="139" t="str">
        <f>LEFT(B3125,6)</f>
        <v>201203</v>
      </c>
    </row>
    <row r="3126" spans="2:46" x14ac:dyDescent="0.25">
      <c r="B3126" s="11">
        <f>'Market Data'!B3112</f>
        <v>20120313</v>
      </c>
      <c r="C3126" s="2">
        <f>'Market Data'!C3112</f>
        <v>7137</v>
      </c>
      <c r="D3126" s="2">
        <f>'Market Data'!D3112</f>
        <v>7222</v>
      </c>
      <c r="E3126" s="2">
        <f>'Market Data'!E3112</f>
        <v>7114</v>
      </c>
      <c r="F3126" s="12">
        <f>'Market Data'!F3112</f>
        <v>7174.5</v>
      </c>
      <c r="H3126" s="151">
        <f t="shared" si="465"/>
        <v>3108</v>
      </c>
      <c r="I3126" s="244">
        <f ca="1">IF($H3126&lt;($J$6+1),"",PFE(OFFSET($F3126,0,0,-$J$6)))</f>
        <v>0.193662532658403</v>
      </c>
      <c r="J3126" s="19"/>
      <c r="K3126" s="139" t="str">
        <f t="shared" ca="1" si="466"/>
        <v>Long</v>
      </c>
      <c r="L3126" s="243" t="e">
        <f t="shared" ca="1" si="461"/>
        <v>#N/A</v>
      </c>
      <c r="M3126" s="242" t="e">
        <f t="shared" ca="1" si="462"/>
        <v>#N/A</v>
      </c>
      <c r="N3126" s="20"/>
      <c r="O3126" s="74">
        <f t="shared" ca="1" si="467"/>
        <v>1</v>
      </c>
      <c r="P3126" s="75">
        <f t="shared" ca="1" si="459"/>
        <v>0</v>
      </c>
      <c r="Q3126" s="76" t="str">
        <f t="shared" ca="1" si="463"/>
        <v/>
      </c>
      <c r="R3126" s="75"/>
      <c r="S3126" s="77">
        <f t="shared" ca="1" si="460"/>
        <v>1</v>
      </c>
      <c r="T3126" s="78"/>
      <c r="U3126" s="81">
        <f t="shared" ca="1" si="468"/>
        <v>3587.5</v>
      </c>
      <c r="V3126" s="82">
        <f t="shared" ca="1" si="464"/>
        <v>300492.07999999926</v>
      </c>
      <c r="W3126" s="50"/>
      <c r="X3126" s="50"/>
      <c r="Y3126" s="50"/>
      <c r="Z3126" s="50"/>
      <c r="AA3126" s="50"/>
      <c r="AG3126" s="50"/>
      <c r="AH3126" s="50"/>
      <c r="AI3126" s="50"/>
      <c r="AJ3126" s="50"/>
      <c r="AK3126" s="50"/>
      <c r="AL3126" s="50"/>
      <c r="AM3126" s="50"/>
      <c r="AN3126" s="50"/>
      <c r="AO3126" s="50"/>
      <c r="AP3126" s="138" t="str">
        <f>IF(NOT($AS3126=$AS3127),ROW(),"")</f>
        <v/>
      </c>
      <c r="AQ3126" s="20" t="str">
        <f>IF(NOT(AS3126=AS3127),AS3127,"")</f>
        <v/>
      </c>
      <c r="AR3126" s="20" t="str">
        <f>INDEX($AB$15:$AM$15,MATCH($AS3126,$AB$11:$AM$11,0))</f>
        <v>out</v>
      </c>
      <c r="AS3126" s="20" t="str">
        <f>LEFT(AT3126,4)</f>
        <v>2012</v>
      </c>
      <c r="AT3126" s="139" t="str">
        <f>LEFT(B3126,6)</f>
        <v>201203</v>
      </c>
    </row>
    <row r="3127" spans="2:46" x14ac:dyDescent="0.25">
      <c r="B3127" s="11">
        <f>'Market Data'!B3113</f>
        <v>20120314</v>
      </c>
      <c r="C3127" s="2">
        <f>'Market Data'!C3113</f>
        <v>7188.5</v>
      </c>
      <c r="D3127" s="2">
        <f>'Market Data'!D3113</f>
        <v>7273.5</v>
      </c>
      <c r="E3127" s="2">
        <f>'Market Data'!E3113</f>
        <v>7188.5</v>
      </c>
      <c r="F3127" s="12">
        <f>'Market Data'!F3113</f>
        <v>7260.5</v>
      </c>
      <c r="H3127" s="151">
        <f t="shared" si="465"/>
        <v>3109</v>
      </c>
      <c r="I3127" s="244">
        <f ca="1">IF($H3127&lt;($J$6+1),"",PFE(OFFSET($F3127,0,0,-$J$6)))</f>
        <v>0.22262160588164537</v>
      </c>
      <c r="J3127" s="19"/>
      <c r="K3127" s="139" t="str">
        <f t="shared" ca="1" si="466"/>
        <v>Long</v>
      </c>
      <c r="L3127" s="243" t="e">
        <f t="shared" ca="1" si="461"/>
        <v>#N/A</v>
      </c>
      <c r="M3127" s="242" t="e">
        <f t="shared" ca="1" si="462"/>
        <v>#N/A</v>
      </c>
      <c r="N3127" s="20"/>
      <c r="O3127" s="74">
        <f t="shared" ca="1" si="467"/>
        <v>1</v>
      </c>
      <c r="P3127" s="75">
        <f t="shared" ca="1" si="459"/>
        <v>0</v>
      </c>
      <c r="Q3127" s="76" t="str">
        <f t="shared" ca="1" si="463"/>
        <v/>
      </c>
      <c r="R3127" s="75"/>
      <c r="S3127" s="77">
        <f t="shared" ca="1" si="460"/>
        <v>1</v>
      </c>
      <c r="T3127" s="78"/>
      <c r="U3127" s="81">
        <f t="shared" ca="1" si="468"/>
        <v>3010</v>
      </c>
      <c r="V3127" s="82">
        <f t="shared" ca="1" si="464"/>
        <v>303502.07999999926</v>
      </c>
      <c r="W3127" s="50"/>
      <c r="X3127" s="50"/>
      <c r="Y3127" s="50"/>
      <c r="Z3127" s="50"/>
      <c r="AA3127" s="50"/>
      <c r="AG3127" s="50"/>
      <c r="AH3127" s="50"/>
      <c r="AI3127" s="50"/>
      <c r="AJ3127" s="50"/>
      <c r="AK3127" s="50"/>
      <c r="AL3127" s="50"/>
      <c r="AM3127" s="50"/>
      <c r="AN3127" s="50"/>
      <c r="AO3127" s="50"/>
      <c r="AP3127" s="138" t="str">
        <f>IF(NOT($AS3127=$AS3128),ROW(),"")</f>
        <v/>
      </c>
      <c r="AQ3127" s="20" t="str">
        <f>IF(NOT(AS3127=AS3128),AS3128,"")</f>
        <v/>
      </c>
      <c r="AR3127" s="20" t="str">
        <f>INDEX($AB$15:$AM$15,MATCH($AS3127,$AB$11:$AM$11,0))</f>
        <v>out</v>
      </c>
      <c r="AS3127" s="20" t="str">
        <f>LEFT(AT3127,4)</f>
        <v>2012</v>
      </c>
      <c r="AT3127" s="139" t="str">
        <f>LEFT(B3127,6)</f>
        <v>201203</v>
      </c>
    </row>
    <row r="3128" spans="2:46" x14ac:dyDescent="0.25">
      <c r="B3128" s="11">
        <f>'Market Data'!B3114</f>
        <v>20120315</v>
      </c>
      <c r="C3128" s="2">
        <f>'Market Data'!C3114</f>
        <v>7260</v>
      </c>
      <c r="D3128" s="2">
        <f>'Market Data'!D3114</f>
        <v>7337</v>
      </c>
      <c r="E3128" s="2">
        <f>'Market Data'!E3114</f>
        <v>7246</v>
      </c>
      <c r="F3128" s="12">
        <f>'Market Data'!F3114</f>
        <v>7319</v>
      </c>
      <c r="H3128" s="151">
        <f t="shared" si="465"/>
        <v>3110</v>
      </c>
      <c r="I3128" s="244">
        <f ca="1">IF($H3128&lt;($J$6+1),"",PFE(OFFSET($F3128,0,0,-$J$6)))</f>
        <v>0.23713788671844024</v>
      </c>
      <c r="J3128" s="19"/>
      <c r="K3128" s="139" t="str">
        <f t="shared" ca="1" si="466"/>
        <v>Long</v>
      </c>
      <c r="L3128" s="243" t="e">
        <f t="shared" ca="1" si="461"/>
        <v>#N/A</v>
      </c>
      <c r="M3128" s="242" t="e">
        <f t="shared" ca="1" si="462"/>
        <v>#N/A</v>
      </c>
      <c r="N3128" s="20"/>
      <c r="O3128" s="74">
        <f t="shared" ca="1" si="467"/>
        <v>1</v>
      </c>
      <c r="P3128" s="75">
        <f t="shared" ca="1" si="459"/>
        <v>0</v>
      </c>
      <c r="Q3128" s="76" t="str">
        <f t="shared" ca="1" si="463"/>
        <v/>
      </c>
      <c r="R3128" s="75"/>
      <c r="S3128" s="77">
        <f t="shared" ca="1" si="460"/>
        <v>1</v>
      </c>
      <c r="T3128" s="78"/>
      <c r="U3128" s="81">
        <f t="shared" ca="1" si="468"/>
        <v>2047.5</v>
      </c>
      <c r="V3128" s="82">
        <f t="shared" ca="1" si="464"/>
        <v>305549.57999999926</v>
      </c>
      <c r="W3128" s="50"/>
      <c r="X3128" s="50"/>
      <c r="Y3128" s="50"/>
      <c r="Z3128" s="50"/>
      <c r="AA3128" s="50"/>
      <c r="AG3128" s="50"/>
      <c r="AH3128" s="50"/>
      <c r="AI3128" s="50"/>
      <c r="AJ3128" s="50"/>
      <c r="AK3128" s="50"/>
      <c r="AL3128" s="50"/>
      <c r="AM3128" s="50"/>
      <c r="AN3128" s="50"/>
      <c r="AO3128" s="50"/>
      <c r="AP3128" s="138" t="str">
        <f>IF(NOT($AS3128=$AS3129),ROW(),"")</f>
        <v/>
      </c>
      <c r="AQ3128" s="20" t="str">
        <f>IF(NOT(AS3128=AS3129),AS3129,"")</f>
        <v/>
      </c>
      <c r="AR3128" s="20" t="str">
        <f>INDEX($AB$15:$AM$15,MATCH($AS3128,$AB$11:$AM$11,0))</f>
        <v>out</v>
      </c>
      <c r="AS3128" s="20" t="str">
        <f>LEFT(AT3128,4)</f>
        <v>2012</v>
      </c>
      <c r="AT3128" s="139" t="str">
        <f>LEFT(B3128,6)</f>
        <v>201203</v>
      </c>
    </row>
    <row r="3129" spans="2:46" x14ac:dyDescent="0.25">
      <c r="B3129" s="11">
        <f>'Market Data'!B3115</f>
        <v>20120316</v>
      </c>
      <c r="C3129" s="2">
        <f>'Market Data'!C3115</f>
        <v>7321</v>
      </c>
      <c r="D3129" s="2">
        <f>'Market Data'!D3115</f>
        <v>7369</v>
      </c>
      <c r="E3129" s="2">
        <f>'Market Data'!E3115</f>
        <v>7315</v>
      </c>
      <c r="F3129" s="12">
        <f>'Market Data'!F3115</f>
        <v>7327</v>
      </c>
      <c r="H3129" s="151">
        <f t="shared" si="465"/>
        <v>3111</v>
      </c>
      <c r="I3129" s="244">
        <f ca="1">IF($H3129&lt;($J$6+1),"",PFE(OFFSET($F3129,0,0,-$J$6)))</f>
        <v>0.28379761695715805</v>
      </c>
      <c r="J3129" s="19"/>
      <c r="K3129" s="139" t="str">
        <f t="shared" ca="1" si="466"/>
        <v>Long</v>
      </c>
      <c r="L3129" s="243" t="e">
        <f t="shared" ca="1" si="461"/>
        <v>#N/A</v>
      </c>
      <c r="M3129" s="242" t="e">
        <f t="shared" ca="1" si="462"/>
        <v>#N/A</v>
      </c>
      <c r="N3129" s="20"/>
      <c r="O3129" s="74">
        <f t="shared" ca="1" si="467"/>
        <v>1</v>
      </c>
      <c r="P3129" s="75">
        <f t="shared" ca="1" si="459"/>
        <v>0</v>
      </c>
      <c r="Q3129" s="76" t="str">
        <f t="shared" ca="1" si="463"/>
        <v/>
      </c>
      <c r="R3129" s="75"/>
      <c r="S3129" s="77">
        <f t="shared" ca="1" si="460"/>
        <v>1</v>
      </c>
      <c r="T3129" s="78"/>
      <c r="U3129" s="81">
        <f t="shared" ca="1" si="468"/>
        <v>280</v>
      </c>
      <c r="V3129" s="82">
        <f t="shared" ca="1" si="464"/>
        <v>305829.57999999926</v>
      </c>
      <c r="W3129" s="50"/>
      <c r="X3129" s="50"/>
      <c r="Y3129" s="50"/>
      <c r="Z3129" s="50"/>
      <c r="AA3129" s="50"/>
      <c r="AG3129" s="50"/>
      <c r="AH3129" s="50"/>
      <c r="AI3129" s="50"/>
      <c r="AJ3129" s="50"/>
      <c r="AK3129" s="50"/>
      <c r="AL3129" s="50"/>
      <c r="AM3129" s="50"/>
      <c r="AN3129" s="50"/>
      <c r="AO3129" s="50"/>
      <c r="AP3129" s="138" t="str">
        <f>IF(NOT($AS3129=$AS3130),ROW(),"")</f>
        <v/>
      </c>
      <c r="AQ3129" s="20" t="str">
        <f>IF(NOT(AS3129=AS3130),AS3130,"")</f>
        <v/>
      </c>
      <c r="AR3129" s="20" t="str">
        <f>INDEX($AB$15:$AM$15,MATCH($AS3129,$AB$11:$AM$11,0))</f>
        <v>out</v>
      </c>
      <c r="AS3129" s="20" t="str">
        <f>LEFT(AT3129,4)</f>
        <v>2012</v>
      </c>
      <c r="AT3129" s="139" t="str">
        <f>LEFT(B3129,6)</f>
        <v>201203</v>
      </c>
    </row>
    <row r="3130" spans="2:46" x14ac:dyDescent="0.25">
      <c r="B3130" s="11">
        <f>'Market Data'!B3116</f>
        <v>20120319</v>
      </c>
      <c r="C3130" s="2">
        <f>'Market Data'!C3116</f>
        <v>7344</v>
      </c>
      <c r="D3130" s="2">
        <f>'Market Data'!D3116</f>
        <v>7346</v>
      </c>
      <c r="E3130" s="2">
        <f>'Market Data'!E3116</f>
        <v>7265</v>
      </c>
      <c r="F3130" s="12">
        <f>'Market Data'!F3116</f>
        <v>7324.5</v>
      </c>
      <c r="H3130" s="151">
        <f t="shared" si="465"/>
        <v>3112</v>
      </c>
      <c r="I3130" s="244">
        <f ca="1">IF($H3130&lt;($J$6+1),"",PFE(OFFSET($F3130,0,0,-$J$6)))</f>
        <v>0.29875832452644141</v>
      </c>
      <c r="J3130" s="19"/>
      <c r="K3130" s="139" t="str">
        <f t="shared" ca="1" si="466"/>
        <v>Long</v>
      </c>
      <c r="L3130" s="243" t="e">
        <f t="shared" ca="1" si="461"/>
        <v>#N/A</v>
      </c>
      <c r="M3130" s="242" t="e">
        <f t="shared" ca="1" si="462"/>
        <v>#N/A</v>
      </c>
      <c r="N3130" s="20"/>
      <c r="O3130" s="74">
        <f t="shared" ca="1" si="467"/>
        <v>1</v>
      </c>
      <c r="P3130" s="75">
        <f t="shared" ca="1" si="459"/>
        <v>0</v>
      </c>
      <c r="Q3130" s="76" t="str">
        <f t="shared" ca="1" si="463"/>
        <v/>
      </c>
      <c r="R3130" s="75"/>
      <c r="S3130" s="77">
        <f t="shared" ca="1" si="460"/>
        <v>1</v>
      </c>
      <c r="T3130" s="78"/>
      <c r="U3130" s="81">
        <f t="shared" ca="1" si="468"/>
        <v>-87.5</v>
      </c>
      <c r="V3130" s="82">
        <f t="shared" ca="1" si="464"/>
        <v>305742.07999999926</v>
      </c>
      <c r="W3130" s="50"/>
      <c r="X3130" s="50"/>
      <c r="Y3130" s="50"/>
      <c r="Z3130" s="50"/>
      <c r="AA3130" s="50"/>
      <c r="AG3130" s="50"/>
      <c r="AH3130" s="50"/>
      <c r="AI3130" s="50"/>
      <c r="AJ3130" s="50"/>
      <c r="AK3130" s="50"/>
      <c r="AL3130" s="50"/>
      <c r="AM3130" s="50"/>
      <c r="AN3130" s="50"/>
      <c r="AO3130" s="50"/>
      <c r="AP3130" s="138" t="str">
        <f>IF(NOT($AS3130=$AS3131),ROW(),"")</f>
        <v/>
      </c>
      <c r="AQ3130" s="20" t="str">
        <f>IF(NOT(AS3130=AS3131),AS3131,"")</f>
        <v/>
      </c>
      <c r="AR3130" s="20" t="str">
        <f>INDEX($AB$15:$AM$15,MATCH($AS3130,$AB$11:$AM$11,0))</f>
        <v>out</v>
      </c>
      <c r="AS3130" s="20" t="str">
        <f>LEFT(AT3130,4)</f>
        <v>2012</v>
      </c>
      <c r="AT3130" s="139" t="str">
        <f>LEFT(B3130,6)</f>
        <v>201203</v>
      </c>
    </row>
    <row r="3131" spans="2:46" x14ac:dyDescent="0.25">
      <c r="B3131" s="11">
        <f>'Market Data'!B3117</f>
        <v>20120320</v>
      </c>
      <c r="C3131" s="2">
        <f>'Market Data'!C3117</f>
        <v>7319</v>
      </c>
      <c r="D3131" s="2">
        <f>'Market Data'!D3117</f>
        <v>7323</v>
      </c>
      <c r="E3131" s="2">
        <f>'Market Data'!E3117</f>
        <v>7203</v>
      </c>
      <c r="F3131" s="12">
        <f>'Market Data'!F3117</f>
        <v>7225.5</v>
      </c>
      <c r="H3131" s="151">
        <f t="shared" si="465"/>
        <v>3113</v>
      </c>
      <c r="I3131" s="244">
        <f ca="1">IF($H3131&lt;($J$6+1),"",PFE(OFFSET($F3131,0,0,-$J$6)))</f>
        <v>0.29364861823898614</v>
      </c>
      <c r="J3131" s="19"/>
      <c r="K3131" s="139" t="str">
        <f t="shared" ca="1" si="466"/>
        <v>Long</v>
      </c>
      <c r="L3131" s="243" t="e">
        <f t="shared" ca="1" si="461"/>
        <v>#N/A</v>
      </c>
      <c r="M3131" s="242" t="e">
        <f t="shared" ca="1" si="462"/>
        <v>#N/A</v>
      </c>
      <c r="N3131" s="20"/>
      <c r="O3131" s="74">
        <f t="shared" ca="1" si="467"/>
        <v>1</v>
      </c>
      <c r="P3131" s="75">
        <f t="shared" ca="1" si="459"/>
        <v>0</v>
      </c>
      <c r="Q3131" s="76" t="str">
        <f t="shared" ca="1" si="463"/>
        <v/>
      </c>
      <c r="R3131" s="75"/>
      <c r="S3131" s="77">
        <f t="shared" ca="1" si="460"/>
        <v>1</v>
      </c>
      <c r="T3131" s="78"/>
      <c r="U3131" s="81">
        <f t="shared" ca="1" si="468"/>
        <v>-3465</v>
      </c>
      <c r="V3131" s="82">
        <f t="shared" ca="1" si="464"/>
        <v>302277.07999999926</v>
      </c>
      <c r="W3131" s="50"/>
      <c r="X3131" s="50"/>
      <c r="Y3131" s="50"/>
      <c r="Z3131" s="50"/>
      <c r="AA3131" s="50"/>
      <c r="AG3131" s="50"/>
      <c r="AH3131" s="50"/>
      <c r="AI3131" s="50"/>
      <c r="AJ3131" s="50"/>
      <c r="AK3131" s="50"/>
      <c r="AL3131" s="50"/>
      <c r="AM3131" s="50"/>
      <c r="AN3131" s="50"/>
      <c r="AO3131" s="50"/>
      <c r="AP3131" s="138" t="str">
        <f>IF(NOT($AS3131=$AS3132),ROW(),"")</f>
        <v/>
      </c>
      <c r="AQ3131" s="20" t="str">
        <f>IF(NOT(AS3131=AS3132),AS3132,"")</f>
        <v/>
      </c>
      <c r="AR3131" s="20" t="str">
        <f>INDEX($AB$15:$AM$15,MATCH($AS3131,$AB$11:$AM$11,0))</f>
        <v>out</v>
      </c>
      <c r="AS3131" s="20" t="str">
        <f>LEFT(AT3131,4)</f>
        <v>2012</v>
      </c>
      <c r="AT3131" s="139" t="str">
        <f>LEFT(B3131,6)</f>
        <v>201203</v>
      </c>
    </row>
    <row r="3132" spans="2:46" x14ac:dyDescent="0.25">
      <c r="B3132" s="11">
        <f>'Market Data'!B3118</f>
        <v>20120321</v>
      </c>
      <c r="C3132" s="2">
        <f>'Market Data'!C3118</f>
        <v>7258.5</v>
      </c>
      <c r="D3132" s="2">
        <f>'Market Data'!D3118</f>
        <v>7287</v>
      </c>
      <c r="E3132" s="2">
        <f>'Market Data'!E3118</f>
        <v>7183.5</v>
      </c>
      <c r="F3132" s="12">
        <f>'Market Data'!F3118</f>
        <v>7246.5</v>
      </c>
      <c r="H3132" s="151">
        <f t="shared" si="465"/>
        <v>3114</v>
      </c>
      <c r="I3132" s="244">
        <f ca="1">IF($H3132&lt;($J$6+1),"",PFE(OFFSET($F3132,0,0,-$J$6)))</f>
        <v>0.30579582018715235</v>
      </c>
      <c r="J3132" s="19"/>
      <c r="K3132" s="139" t="str">
        <f t="shared" ca="1" si="466"/>
        <v>Long</v>
      </c>
      <c r="L3132" s="243" t="e">
        <f t="shared" ca="1" si="461"/>
        <v>#N/A</v>
      </c>
      <c r="M3132" s="242" t="e">
        <f t="shared" ca="1" si="462"/>
        <v>#N/A</v>
      </c>
      <c r="N3132" s="20"/>
      <c r="O3132" s="74">
        <f t="shared" ca="1" si="467"/>
        <v>1</v>
      </c>
      <c r="P3132" s="75">
        <f t="shared" ca="1" si="459"/>
        <v>0</v>
      </c>
      <c r="Q3132" s="76" t="str">
        <f t="shared" ca="1" si="463"/>
        <v/>
      </c>
      <c r="R3132" s="75"/>
      <c r="S3132" s="77">
        <f t="shared" ca="1" si="460"/>
        <v>1</v>
      </c>
      <c r="T3132" s="78"/>
      <c r="U3132" s="81">
        <f t="shared" ca="1" si="468"/>
        <v>735</v>
      </c>
      <c r="V3132" s="82">
        <f t="shared" ca="1" si="464"/>
        <v>303012.07999999926</v>
      </c>
      <c r="W3132" s="50"/>
      <c r="X3132" s="50"/>
      <c r="Y3132" s="50"/>
      <c r="Z3132" s="50"/>
      <c r="AA3132" s="50"/>
      <c r="AG3132" s="50"/>
      <c r="AH3132" s="50"/>
      <c r="AI3132" s="50"/>
      <c r="AJ3132" s="50"/>
      <c r="AK3132" s="50"/>
      <c r="AL3132" s="50"/>
      <c r="AM3132" s="50"/>
      <c r="AN3132" s="50"/>
      <c r="AO3132" s="50"/>
      <c r="AP3132" s="138" t="str">
        <f>IF(NOT($AS3132=$AS3133),ROW(),"")</f>
        <v/>
      </c>
      <c r="AQ3132" s="20" t="str">
        <f>IF(NOT(AS3132=AS3133),AS3133,"")</f>
        <v/>
      </c>
      <c r="AR3132" s="20" t="str">
        <f>INDEX($AB$15:$AM$15,MATCH($AS3132,$AB$11:$AM$11,0))</f>
        <v>out</v>
      </c>
      <c r="AS3132" s="20" t="str">
        <f>LEFT(AT3132,4)</f>
        <v>2012</v>
      </c>
      <c r="AT3132" s="139" t="str">
        <f>LEFT(B3132,6)</f>
        <v>201203</v>
      </c>
    </row>
    <row r="3133" spans="2:46" x14ac:dyDescent="0.25">
      <c r="B3133" s="11">
        <f>'Market Data'!B3119</f>
        <v>20120322</v>
      </c>
      <c r="C3133" s="2">
        <f>'Market Data'!C3119</f>
        <v>7224.5</v>
      </c>
      <c r="D3133" s="2">
        <f>'Market Data'!D3119</f>
        <v>7249.5</v>
      </c>
      <c r="E3133" s="2">
        <f>'Market Data'!E3119</f>
        <v>7109</v>
      </c>
      <c r="F3133" s="12">
        <f>'Market Data'!F3119</f>
        <v>7154.5</v>
      </c>
      <c r="H3133" s="151">
        <f t="shared" si="465"/>
        <v>3115</v>
      </c>
      <c r="I3133" s="244">
        <f ca="1">IF($H3133&lt;($J$6+1),"",PFE(OFFSET($F3133,0,0,-$J$6)))</f>
        <v>0.27732975224451506</v>
      </c>
      <c r="J3133" s="19"/>
      <c r="K3133" s="139" t="str">
        <f t="shared" ca="1" si="466"/>
        <v>Long</v>
      </c>
      <c r="L3133" s="243" t="e">
        <f t="shared" ca="1" si="461"/>
        <v>#N/A</v>
      </c>
      <c r="M3133" s="242" t="e">
        <f t="shared" ca="1" si="462"/>
        <v>#N/A</v>
      </c>
      <c r="N3133" s="20"/>
      <c r="O3133" s="74">
        <f t="shared" ca="1" si="467"/>
        <v>1</v>
      </c>
      <c r="P3133" s="75">
        <f t="shared" ca="1" si="459"/>
        <v>0</v>
      </c>
      <c r="Q3133" s="76" t="str">
        <f t="shared" ca="1" si="463"/>
        <v/>
      </c>
      <c r="R3133" s="75"/>
      <c r="S3133" s="77">
        <f t="shared" ca="1" si="460"/>
        <v>1</v>
      </c>
      <c r="T3133" s="78"/>
      <c r="U3133" s="81">
        <f t="shared" ca="1" si="468"/>
        <v>-3220</v>
      </c>
      <c r="V3133" s="82">
        <f t="shared" ca="1" si="464"/>
        <v>299792.07999999926</v>
      </c>
      <c r="W3133" s="50"/>
      <c r="X3133" s="50"/>
      <c r="Y3133" s="50"/>
      <c r="Z3133" s="50"/>
      <c r="AA3133" s="50"/>
      <c r="AG3133" s="50"/>
      <c r="AH3133" s="50"/>
      <c r="AI3133" s="50"/>
      <c r="AJ3133" s="50"/>
      <c r="AK3133" s="50"/>
      <c r="AL3133" s="50"/>
      <c r="AM3133" s="50"/>
      <c r="AN3133" s="50"/>
      <c r="AO3133" s="50"/>
      <c r="AP3133" s="138" t="str">
        <f>IF(NOT($AS3133=$AS3134),ROW(),"")</f>
        <v/>
      </c>
      <c r="AQ3133" s="20" t="str">
        <f>IF(NOT(AS3133=AS3134),AS3134,"")</f>
        <v/>
      </c>
      <c r="AR3133" s="20" t="str">
        <f>INDEX($AB$15:$AM$15,MATCH($AS3133,$AB$11:$AM$11,0))</f>
        <v>out</v>
      </c>
      <c r="AS3133" s="20" t="str">
        <f>LEFT(AT3133,4)</f>
        <v>2012</v>
      </c>
      <c r="AT3133" s="139" t="str">
        <f>LEFT(B3133,6)</f>
        <v>201203</v>
      </c>
    </row>
    <row r="3134" spans="2:46" x14ac:dyDescent="0.25">
      <c r="B3134" s="11">
        <f>'Market Data'!B3120</f>
        <v>20120323</v>
      </c>
      <c r="C3134" s="2">
        <f>'Market Data'!C3120</f>
        <v>7160</v>
      </c>
      <c r="D3134" s="2">
        <f>'Market Data'!D3120</f>
        <v>7200</v>
      </c>
      <c r="E3134" s="2">
        <f>'Market Data'!E3120</f>
        <v>7079</v>
      </c>
      <c r="F3134" s="12">
        <f>'Market Data'!F3120</f>
        <v>7175</v>
      </c>
      <c r="H3134" s="151">
        <f t="shared" si="465"/>
        <v>3116</v>
      </c>
      <c r="I3134" s="244">
        <f ca="1">IF($H3134&lt;($J$6+1),"",PFE(OFFSET($F3134,0,0,-$J$6)))</f>
        <v>0.24500719595120904</v>
      </c>
      <c r="J3134" s="19"/>
      <c r="K3134" s="139" t="str">
        <f t="shared" ca="1" si="466"/>
        <v>Long</v>
      </c>
      <c r="L3134" s="243" t="e">
        <f t="shared" ca="1" si="461"/>
        <v>#N/A</v>
      </c>
      <c r="M3134" s="242" t="e">
        <f t="shared" ca="1" si="462"/>
        <v>#N/A</v>
      </c>
      <c r="N3134" s="20"/>
      <c r="O3134" s="74">
        <f t="shared" ca="1" si="467"/>
        <v>1</v>
      </c>
      <c r="P3134" s="75">
        <f t="shared" ca="1" si="459"/>
        <v>0</v>
      </c>
      <c r="Q3134" s="76" t="str">
        <f t="shared" ca="1" si="463"/>
        <v/>
      </c>
      <c r="R3134" s="75"/>
      <c r="S3134" s="77">
        <f t="shared" ca="1" si="460"/>
        <v>1</v>
      </c>
      <c r="T3134" s="78"/>
      <c r="U3134" s="81">
        <f t="shared" ca="1" si="468"/>
        <v>717.5</v>
      </c>
      <c r="V3134" s="82">
        <f t="shared" ca="1" si="464"/>
        <v>300509.57999999926</v>
      </c>
      <c r="W3134" s="50"/>
      <c r="X3134" s="50"/>
      <c r="Y3134" s="50"/>
      <c r="Z3134" s="50"/>
      <c r="AA3134" s="50"/>
      <c r="AG3134" s="50"/>
      <c r="AH3134" s="50"/>
      <c r="AI3134" s="50"/>
      <c r="AJ3134" s="50"/>
      <c r="AK3134" s="50"/>
      <c r="AL3134" s="50"/>
      <c r="AM3134" s="50"/>
      <c r="AN3134" s="50"/>
      <c r="AO3134" s="50"/>
      <c r="AP3134" s="138" t="str">
        <f>IF(NOT($AS3134=$AS3135),ROW(),"")</f>
        <v/>
      </c>
      <c r="AQ3134" s="20" t="str">
        <f>IF(NOT(AS3134=AS3135),AS3135,"")</f>
        <v/>
      </c>
      <c r="AR3134" s="20" t="str">
        <f>INDEX($AB$15:$AM$15,MATCH($AS3134,$AB$11:$AM$11,0))</f>
        <v>out</v>
      </c>
      <c r="AS3134" s="20" t="str">
        <f>LEFT(AT3134,4)</f>
        <v>2012</v>
      </c>
      <c r="AT3134" s="139" t="str">
        <f>LEFT(B3134,6)</f>
        <v>201203</v>
      </c>
    </row>
    <row r="3135" spans="2:46" x14ac:dyDescent="0.25">
      <c r="B3135" s="11">
        <f>'Market Data'!B3121</f>
        <v>20120326</v>
      </c>
      <c r="C3135" s="2">
        <f>'Market Data'!C3121</f>
        <v>7209</v>
      </c>
      <c r="D3135" s="2">
        <f>'Market Data'!D3121</f>
        <v>7282.5</v>
      </c>
      <c r="E3135" s="2">
        <f>'Market Data'!E3121</f>
        <v>7139</v>
      </c>
      <c r="F3135" s="12">
        <f>'Market Data'!F3121</f>
        <v>7251</v>
      </c>
      <c r="H3135" s="151">
        <f t="shared" si="465"/>
        <v>3117</v>
      </c>
      <c r="I3135" s="244">
        <f ca="1">IF($H3135&lt;($J$6+1),"",PFE(OFFSET($F3135,0,0,-$J$6)))</f>
        <v>0.247712773554879</v>
      </c>
      <c r="J3135" s="19"/>
      <c r="K3135" s="139" t="str">
        <f t="shared" ca="1" si="466"/>
        <v>Long</v>
      </c>
      <c r="L3135" s="243" t="e">
        <f t="shared" ca="1" si="461"/>
        <v>#N/A</v>
      </c>
      <c r="M3135" s="242" t="e">
        <f t="shared" ca="1" si="462"/>
        <v>#N/A</v>
      </c>
      <c r="N3135" s="20"/>
      <c r="O3135" s="74">
        <f t="shared" ca="1" si="467"/>
        <v>1</v>
      </c>
      <c r="P3135" s="75">
        <f t="shared" ca="1" si="459"/>
        <v>0</v>
      </c>
      <c r="Q3135" s="76" t="str">
        <f t="shared" ca="1" si="463"/>
        <v/>
      </c>
      <c r="R3135" s="75"/>
      <c r="S3135" s="77">
        <f t="shared" ca="1" si="460"/>
        <v>1</v>
      </c>
      <c r="T3135" s="78"/>
      <c r="U3135" s="81">
        <f t="shared" ca="1" si="468"/>
        <v>2660</v>
      </c>
      <c r="V3135" s="82">
        <f t="shared" ca="1" si="464"/>
        <v>303169.57999999926</v>
      </c>
      <c r="W3135" s="50"/>
      <c r="X3135" s="50"/>
      <c r="Y3135" s="50"/>
      <c r="Z3135" s="50"/>
      <c r="AA3135" s="50"/>
      <c r="AG3135" s="50"/>
      <c r="AH3135" s="50"/>
      <c r="AI3135" s="50"/>
      <c r="AJ3135" s="50"/>
      <c r="AK3135" s="50"/>
      <c r="AL3135" s="50"/>
      <c r="AM3135" s="50"/>
      <c r="AN3135" s="50"/>
      <c r="AO3135" s="50"/>
      <c r="AP3135" s="138" t="str">
        <f>IF(NOT($AS3135=$AS3136),ROW(),"")</f>
        <v/>
      </c>
      <c r="AQ3135" s="20" t="str">
        <f>IF(NOT(AS3135=AS3136),AS3136,"")</f>
        <v/>
      </c>
      <c r="AR3135" s="20" t="str">
        <f>INDEX($AB$15:$AM$15,MATCH($AS3135,$AB$11:$AM$11,0))</f>
        <v>out</v>
      </c>
      <c r="AS3135" s="20" t="str">
        <f>LEFT(AT3135,4)</f>
        <v>2012</v>
      </c>
      <c r="AT3135" s="139" t="str">
        <f>LEFT(B3135,6)</f>
        <v>201203</v>
      </c>
    </row>
    <row r="3136" spans="2:46" x14ac:dyDescent="0.25">
      <c r="B3136" s="11">
        <f>'Market Data'!B3122</f>
        <v>20120327</v>
      </c>
      <c r="C3136" s="2">
        <f>'Market Data'!C3122</f>
        <v>7301.5</v>
      </c>
      <c r="D3136" s="2">
        <f>'Market Data'!D3122</f>
        <v>7325</v>
      </c>
      <c r="E3136" s="2">
        <f>'Market Data'!E3122</f>
        <v>7233</v>
      </c>
      <c r="F3136" s="12">
        <f>'Market Data'!F3122</f>
        <v>7250</v>
      </c>
      <c r="H3136" s="151">
        <f t="shared" si="465"/>
        <v>3118</v>
      </c>
      <c r="I3136" s="244">
        <f ca="1">IF($H3136&lt;($J$6+1),"",PFE(OFFSET($F3136,0,0,-$J$6)))</f>
        <v>0.20327495081993938</v>
      </c>
      <c r="J3136" s="19"/>
      <c r="K3136" s="139" t="str">
        <f t="shared" ca="1" si="466"/>
        <v>Long</v>
      </c>
      <c r="L3136" s="243" t="e">
        <f t="shared" ca="1" si="461"/>
        <v>#N/A</v>
      </c>
      <c r="M3136" s="242" t="e">
        <f t="shared" ca="1" si="462"/>
        <v>#N/A</v>
      </c>
      <c r="N3136" s="20"/>
      <c r="O3136" s="74">
        <f t="shared" ca="1" si="467"/>
        <v>1</v>
      </c>
      <c r="P3136" s="75">
        <f t="shared" ca="1" si="459"/>
        <v>0</v>
      </c>
      <c r="Q3136" s="76" t="str">
        <f t="shared" ca="1" si="463"/>
        <v/>
      </c>
      <c r="R3136" s="75"/>
      <c r="S3136" s="77">
        <f t="shared" ca="1" si="460"/>
        <v>1</v>
      </c>
      <c r="T3136" s="78"/>
      <c r="U3136" s="81">
        <f t="shared" ca="1" si="468"/>
        <v>-35</v>
      </c>
      <c r="V3136" s="82">
        <f t="shared" ca="1" si="464"/>
        <v>303134.57999999926</v>
      </c>
      <c r="W3136" s="50"/>
      <c r="X3136" s="50"/>
      <c r="Y3136" s="50"/>
      <c r="Z3136" s="50"/>
      <c r="AA3136" s="50"/>
      <c r="AG3136" s="50"/>
      <c r="AH3136" s="50"/>
      <c r="AI3136" s="50"/>
      <c r="AJ3136" s="50"/>
      <c r="AK3136" s="50"/>
      <c r="AL3136" s="50"/>
      <c r="AM3136" s="50"/>
      <c r="AN3136" s="50"/>
      <c r="AO3136" s="50"/>
      <c r="AP3136" s="138" t="str">
        <f>IF(NOT($AS3136=$AS3137),ROW(),"")</f>
        <v/>
      </c>
      <c r="AQ3136" s="20" t="str">
        <f>IF(NOT(AS3136=AS3137),AS3137,"")</f>
        <v/>
      </c>
      <c r="AR3136" s="20" t="str">
        <f>INDEX($AB$15:$AM$15,MATCH($AS3136,$AB$11:$AM$11,0))</f>
        <v>out</v>
      </c>
      <c r="AS3136" s="20" t="str">
        <f>LEFT(AT3136,4)</f>
        <v>2012</v>
      </c>
      <c r="AT3136" s="139" t="str">
        <f>LEFT(B3136,6)</f>
        <v>201203</v>
      </c>
    </row>
    <row r="3137" spans="2:46" x14ac:dyDescent="0.25">
      <c r="B3137" s="11">
        <f>'Market Data'!B3123</f>
        <v>20120328</v>
      </c>
      <c r="C3137" s="2">
        <f>'Market Data'!C3123</f>
        <v>7223</v>
      </c>
      <c r="D3137" s="2">
        <f>'Market Data'!D3123</f>
        <v>7282.5</v>
      </c>
      <c r="E3137" s="2">
        <f>'Market Data'!E3123</f>
        <v>7120.5</v>
      </c>
      <c r="F3137" s="12">
        <f>'Market Data'!F3123</f>
        <v>7176.5</v>
      </c>
      <c r="H3137" s="151">
        <f t="shared" si="465"/>
        <v>3119</v>
      </c>
      <c r="I3137" s="244">
        <f ca="1">IF($H3137&lt;($J$6+1),"",PFE(OFFSET($F3137,0,0,-$J$6)))</f>
        <v>0.19567608250326263</v>
      </c>
      <c r="J3137" s="19"/>
      <c r="K3137" s="139" t="str">
        <f t="shared" ca="1" si="466"/>
        <v>Long</v>
      </c>
      <c r="L3137" s="243" t="e">
        <f t="shared" ca="1" si="461"/>
        <v>#N/A</v>
      </c>
      <c r="M3137" s="242" t="e">
        <f t="shared" ca="1" si="462"/>
        <v>#N/A</v>
      </c>
      <c r="N3137" s="20"/>
      <c r="O3137" s="74">
        <f t="shared" ca="1" si="467"/>
        <v>1</v>
      </c>
      <c r="P3137" s="75">
        <f t="shared" ca="1" si="459"/>
        <v>0</v>
      </c>
      <c r="Q3137" s="76" t="str">
        <f t="shared" ca="1" si="463"/>
        <v/>
      </c>
      <c r="R3137" s="75"/>
      <c r="S3137" s="77">
        <f t="shared" ca="1" si="460"/>
        <v>1</v>
      </c>
      <c r="T3137" s="78"/>
      <c r="U3137" s="81">
        <f t="shared" ca="1" si="468"/>
        <v>-2572.5</v>
      </c>
      <c r="V3137" s="82">
        <f t="shared" ca="1" si="464"/>
        <v>300562.07999999926</v>
      </c>
      <c r="W3137" s="50"/>
      <c r="X3137" s="50"/>
      <c r="Y3137" s="50"/>
      <c r="Z3137" s="50"/>
      <c r="AA3137" s="50"/>
      <c r="AG3137" s="50"/>
      <c r="AH3137" s="50"/>
      <c r="AI3137" s="50"/>
      <c r="AJ3137" s="50"/>
      <c r="AK3137" s="50"/>
      <c r="AL3137" s="50"/>
      <c r="AM3137" s="50"/>
      <c r="AN3137" s="50"/>
      <c r="AO3137" s="50"/>
      <c r="AP3137" s="138" t="str">
        <f>IF(NOT($AS3137=$AS3138),ROW(),"")</f>
        <v/>
      </c>
      <c r="AQ3137" s="20" t="str">
        <f>IF(NOT(AS3137=AS3138),AS3138,"")</f>
        <v/>
      </c>
      <c r="AR3137" s="20" t="str">
        <f>INDEX($AB$15:$AM$15,MATCH($AS3137,$AB$11:$AM$11,0))</f>
        <v>out</v>
      </c>
      <c r="AS3137" s="20" t="str">
        <f>LEFT(AT3137,4)</f>
        <v>2012</v>
      </c>
      <c r="AT3137" s="139" t="str">
        <f>LEFT(B3137,6)</f>
        <v>201203</v>
      </c>
    </row>
    <row r="3138" spans="2:46" x14ac:dyDescent="0.25">
      <c r="B3138" s="11">
        <f>'Market Data'!B3124</f>
        <v>20120329</v>
      </c>
      <c r="C3138" s="2">
        <f>'Market Data'!C3124</f>
        <v>7140.5</v>
      </c>
      <c r="D3138" s="2">
        <f>'Market Data'!D3124</f>
        <v>7165.5</v>
      </c>
      <c r="E3138" s="2">
        <f>'Market Data'!E3124</f>
        <v>7012.5</v>
      </c>
      <c r="F3138" s="12">
        <f>'Market Data'!F3124</f>
        <v>7051</v>
      </c>
      <c r="H3138" s="151">
        <f t="shared" si="465"/>
        <v>3120</v>
      </c>
      <c r="I3138" s="244">
        <f ca="1">IF($H3138&lt;($J$6+1),"",PFE(OFFSET($F3138,0,0,-$J$6)))</f>
        <v>0.15956547288833078</v>
      </c>
      <c r="J3138" s="19"/>
      <c r="K3138" s="139" t="str">
        <f t="shared" ca="1" si="466"/>
        <v>Long</v>
      </c>
      <c r="L3138" s="243" t="e">
        <f t="shared" ca="1" si="461"/>
        <v>#N/A</v>
      </c>
      <c r="M3138" s="242" t="e">
        <f t="shared" ca="1" si="462"/>
        <v>#N/A</v>
      </c>
      <c r="N3138" s="20"/>
      <c r="O3138" s="74">
        <f t="shared" ca="1" si="467"/>
        <v>1</v>
      </c>
      <c r="P3138" s="75">
        <f t="shared" ca="1" si="459"/>
        <v>0</v>
      </c>
      <c r="Q3138" s="76" t="str">
        <f t="shared" ca="1" si="463"/>
        <v/>
      </c>
      <c r="R3138" s="75"/>
      <c r="S3138" s="77">
        <f t="shared" ca="1" si="460"/>
        <v>1</v>
      </c>
      <c r="T3138" s="78"/>
      <c r="U3138" s="81">
        <f t="shared" ca="1" si="468"/>
        <v>-4392.5</v>
      </c>
      <c r="V3138" s="82">
        <f t="shared" ca="1" si="464"/>
        <v>296169.57999999926</v>
      </c>
      <c r="W3138" s="50"/>
      <c r="X3138" s="50"/>
      <c r="Y3138" s="50"/>
      <c r="Z3138" s="50"/>
      <c r="AA3138" s="50"/>
      <c r="AG3138" s="50"/>
      <c r="AH3138" s="50"/>
      <c r="AI3138" s="50"/>
      <c r="AJ3138" s="50"/>
      <c r="AK3138" s="50"/>
      <c r="AL3138" s="50"/>
      <c r="AM3138" s="50"/>
      <c r="AN3138" s="50"/>
      <c r="AO3138" s="50"/>
      <c r="AP3138" s="138" t="str">
        <f>IF(NOT($AS3138=$AS3139),ROW(),"")</f>
        <v/>
      </c>
      <c r="AQ3138" s="20" t="str">
        <f>IF(NOT(AS3138=AS3139),AS3139,"")</f>
        <v/>
      </c>
      <c r="AR3138" s="20" t="str">
        <f>INDEX($AB$15:$AM$15,MATCH($AS3138,$AB$11:$AM$11,0))</f>
        <v>out</v>
      </c>
      <c r="AS3138" s="20" t="str">
        <f>LEFT(AT3138,4)</f>
        <v>2012</v>
      </c>
      <c r="AT3138" s="139" t="str">
        <f>LEFT(B3138,6)</f>
        <v>201203</v>
      </c>
    </row>
    <row r="3139" spans="2:46" x14ac:dyDescent="0.25">
      <c r="B3139" s="11">
        <f>'Market Data'!B3125</f>
        <v>20120330</v>
      </c>
      <c r="C3139" s="2">
        <f>'Market Data'!C3125</f>
        <v>7094</v>
      </c>
      <c r="D3139" s="2">
        <f>'Market Data'!D3125</f>
        <v>7134.5</v>
      </c>
      <c r="E3139" s="2">
        <f>'Market Data'!E3125</f>
        <v>7069</v>
      </c>
      <c r="F3139" s="12">
        <f>'Market Data'!F3125</f>
        <v>7119</v>
      </c>
      <c r="H3139" s="151">
        <f t="shared" si="465"/>
        <v>3121</v>
      </c>
      <c r="I3139" s="244">
        <f ca="1">IF($H3139&lt;($J$6+1),"",PFE(OFFSET($F3139,0,0,-$J$6)))</f>
        <v>0.16481383842278766</v>
      </c>
      <c r="J3139" s="19"/>
      <c r="K3139" s="139" t="str">
        <f t="shared" ca="1" si="466"/>
        <v>Long</v>
      </c>
      <c r="L3139" s="243" t="e">
        <f t="shared" ca="1" si="461"/>
        <v>#N/A</v>
      </c>
      <c r="M3139" s="242" t="e">
        <f t="shared" ca="1" si="462"/>
        <v>#N/A</v>
      </c>
      <c r="N3139" s="20"/>
      <c r="O3139" s="74">
        <f t="shared" ca="1" si="467"/>
        <v>1</v>
      </c>
      <c r="P3139" s="75">
        <f t="shared" ca="1" si="459"/>
        <v>0</v>
      </c>
      <c r="Q3139" s="76" t="str">
        <f t="shared" ca="1" si="463"/>
        <v/>
      </c>
      <c r="R3139" s="75"/>
      <c r="S3139" s="77">
        <f t="shared" ca="1" si="460"/>
        <v>1</v>
      </c>
      <c r="T3139" s="78"/>
      <c r="U3139" s="81">
        <f t="shared" ca="1" si="468"/>
        <v>2380</v>
      </c>
      <c r="V3139" s="82">
        <f t="shared" ca="1" si="464"/>
        <v>298549.57999999926</v>
      </c>
      <c r="W3139" s="50"/>
      <c r="X3139" s="50"/>
      <c r="Y3139" s="50"/>
      <c r="Z3139" s="50"/>
      <c r="AA3139" s="50"/>
      <c r="AG3139" s="50"/>
      <c r="AH3139" s="50"/>
      <c r="AI3139" s="50"/>
      <c r="AJ3139" s="50"/>
      <c r="AK3139" s="50"/>
      <c r="AL3139" s="50"/>
      <c r="AM3139" s="50"/>
      <c r="AN3139" s="50"/>
      <c r="AO3139" s="50"/>
      <c r="AP3139" s="138" t="str">
        <f>IF(NOT($AS3139=$AS3140),ROW(),"")</f>
        <v/>
      </c>
      <c r="AQ3139" s="20" t="str">
        <f>IF(NOT(AS3139=AS3140),AS3140,"")</f>
        <v/>
      </c>
      <c r="AR3139" s="20" t="str">
        <f>INDEX($AB$15:$AM$15,MATCH($AS3139,$AB$11:$AM$11,0))</f>
        <v>out</v>
      </c>
      <c r="AS3139" s="20" t="str">
        <f>LEFT(AT3139,4)</f>
        <v>2012</v>
      </c>
      <c r="AT3139" s="139" t="str">
        <f>LEFT(B3139,6)</f>
        <v>201203</v>
      </c>
    </row>
    <row r="3140" spans="2:46" x14ac:dyDescent="0.25">
      <c r="B3140" s="11">
        <f>'Market Data'!B3126</f>
        <v>20120402</v>
      </c>
      <c r="C3140" s="2">
        <f>'Market Data'!C3126</f>
        <v>7140.5</v>
      </c>
      <c r="D3140" s="2">
        <f>'Market Data'!D3126</f>
        <v>7261.5</v>
      </c>
      <c r="E3140" s="2">
        <f>'Market Data'!E3126</f>
        <v>7080.5</v>
      </c>
      <c r="F3140" s="12">
        <f>'Market Data'!F3126</f>
        <v>7224.5</v>
      </c>
      <c r="H3140" s="151">
        <f t="shared" si="465"/>
        <v>3122</v>
      </c>
      <c r="I3140" s="244">
        <f ca="1">IF($H3140&lt;($J$6+1),"",PFE(OFFSET($F3140,0,0,-$J$6)))</f>
        <v>0.19851069777385311</v>
      </c>
      <c r="J3140" s="19"/>
      <c r="K3140" s="139" t="str">
        <f t="shared" ca="1" si="466"/>
        <v>Long</v>
      </c>
      <c r="L3140" s="243" t="e">
        <f t="shared" ca="1" si="461"/>
        <v>#N/A</v>
      </c>
      <c r="M3140" s="242" t="e">
        <f t="shared" ca="1" si="462"/>
        <v>#N/A</v>
      </c>
      <c r="N3140" s="20"/>
      <c r="O3140" s="74">
        <f t="shared" ca="1" si="467"/>
        <v>1</v>
      </c>
      <c r="P3140" s="75">
        <f t="shared" ca="1" si="459"/>
        <v>0</v>
      </c>
      <c r="Q3140" s="76" t="str">
        <f t="shared" ca="1" si="463"/>
        <v/>
      </c>
      <c r="R3140" s="75"/>
      <c r="S3140" s="77">
        <f t="shared" ca="1" si="460"/>
        <v>1</v>
      </c>
      <c r="T3140" s="78"/>
      <c r="U3140" s="81">
        <f t="shared" ca="1" si="468"/>
        <v>3692.5</v>
      </c>
      <c r="V3140" s="82">
        <f t="shared" ca="1" si="464"/>
        <v>302242.07999999926</v>
      </c>
      <c r="W3140" s="50"/>
      <c r="X3140" s="50"/>
      <c r="Y3140" s="50"/>
      <c r="Z3140" s="50"/>
      <c r="AA3140" s="50"/>
      <c r="AG3140" s="50"/>
      <c r="AH3140" s="50"/>
      <c r="AI3140" s="50"/>
      <c r="AJ3140" s="50"/>
      <c r="AK3140" s="50"/>
      <c r="AL3140" s="50"/>
      <c r="AM3140" s="50"/>
      <c r="AN3140" s="50"/>
      <c r="AO3140" s="50"/>
      <c r="AP3140" s="138" t="str">
        <f>IF(NOT($AS3140=$AS3141),ROW(),"")</f>
        <v/>
      </c>
      <c r="AQ3140" s="20" t="str">
        <f>IF(NOT(AS3140=AS3141),AS3141,"")</f>
        <v/>
      </c>
      <c r="AR3140" s="20" t="str">
        <f>INDEX($AB$15:$AM$15,MATCH($AS3140,$AB$11:$AM$11,0))</f>
        <v>out</v>
      </c>
      <c r="AS3140" s="20" t="str">
        <f>LEFT(AT3140,4)</f>
        <v>2012</v>
      </c>
      <c r="AT3140" s="139" t="str">
        <f>LEFT(B3140,6)</f>
        <v>201204</v>
      </c>
    </row>
    <row r="3141" spans="2:46" x14ac:dyDescent="0.25">
      <c r="B3141" s="11">
        <f>'Market Data'!B3127</f>
        <v>20120403</v>
      </c>
      <c r="C3141" s="2">
        <f>'Market Data'!C3127</f>
        <v>7247</v>
      </c>
      <c r="D3141" s="2">
        <f>'Market Data'!D3127</f>
        <v>7253</v>
      </c>
      <c r="E3141" s="2">
        <f>'Market Data'!E3127</f>
        <v>7095.5</v>
      </c>
      <c r="F3141" s="12">
        <f>'Market Data'!F3127</f>
        <v>7155.5</v>
      </c>
      <c r="H3141" s="151">
        <f t="shared" si="465"/>
        <v>3123</v>
      </c>
      <c r="I3141" s="244">
        <f ca="1">IF($H3141&lt;($J$6+1),"",PFE(OFFSET($F3141,0,0,-$J$6)))</f>
        <v>0.19262109486862691</v>
      </c>
      <c r="J3141" s="19"/>
      <c r="K3141" s="139" t="str">
        <f t="shared" ca="1" si="466"/>
        <v>Long</v>
      </c>
      <c r="L3141" s="243" t="e">
        <f t="shared" ca="1" si="461"/>
        <v>#N/A</v>
      </c>
      <c r="M3141" s="242" t="e">
        <f t="shared" ca="1" si="462"/>
        <v>#N/A</v>
      </c>
      <c r="N3141" s="20"/>
      <c r="O3141" s="74">
        <f t="shared" ca="1" si="467"/>
        <v>1</v>
      </c>
      <c r="P3141" s="75">
        <f t="shared" ca="1" si="459"/>
        <v>0</v>
      </c>
      <c r="Q3141" s="76" t="str">
        <f t="shared" ca="1" si="463"/>
        <v/>
      </c>
      <c r="R3141" s="75"/>
      <c r="S3141" s="77">
        <f t="shared" ca="1" si="460"/>
        <v>1</v>
      </c>
      <c r="T3141" s="78"/>
      <c r="U3141" s="81">
        <f t="shared" ca="1" si="468"/>
        <v>-2415</v>
      </c>
      <c r="V3141" s="82">
        <f t="shared" ca="1" si="464"/>
        <v>299827.07999999926</v>
      </c>
      <c r="W3141" s="50"/>
      <c r="X3141" s="50"/>
      <c r="Y3141" s="50"/>
      <c r="Z3141" s="50"/>
      <c r="AA3141" s="50"/>
      <c r="AG3141" s="50"/>
      <c r="AH3141" s="50"/>
      <c r="AI3141" s="50"/>
      <c r="AJ3141" s="50"/>
      <c r="AK3141" s="50"/>
      <c r="AL3141" s="50"/>
      <c r="AM3141" s="50"/>
      <c r="AN3141" s="50"/>
      <c r="AO3141" s="50"/>
      <c r="AP3141" s="138" t="str">
        <f>IF(NOT($AS3141=$AS3142),ROW(),"")</f>
        <v/>
      </c>
      <c r="AQ3141" s="20" t="str">
        <f>IF(NOT(AS3141=AS3142),AS3142,"")</f>
        <v/>
      </c>
      <c r="AR3141" s="20" t="str">
        <f>INDEX($AB$15:$AM$15,MATCH($AS3141,$AB$11:$AM$11,0))</f>
        <v>out</v>
      </c>
      <c r="AS3141" s="20" t="str">
        <f>LEFT(AT3141,4)</f>
        <v>2012</v>
      </c>
      <c r="AT3141" s="139" t="str">
        <f>LEFT(B3141,6)</f>
        <v>201204</v>
      </c>
    </row>
    <row r="3142" spans="2:46" x14ac:dyDescent="0.25">
      <c r="B3142" s="11">
        <f>'Market Data'!B3128</f>
        <v>20120404</v>
      </c>
      <c r="C3142" s="2">
        <f>'Market Data'!C3128</f>
        <v>7090</v>
      </c>
      <c r="D3142" s="2">
        <f>'Market Data'!D3128</f>
        <v>7116</v>
      </c>
      <c r="E3142" s="2">
        <f>'Market Data'!E3128</f>
        <v>6940</v>
      </c>
      <c r="F3142" s="12">
        <f>'Market Data'!F3128</f>
        <v>6944.5</v>
      </c>
      <c r="H3142" s="151">
        <f t="shared" si="465"/>
        <v>3124</v>
      </c>
      <c r="I3142" s="244">
        <f ca="1">IF($H3142&lt;($J$6+1),"",PFE(OFFSET($F3142,0,0,-$J$6)))</f>
        <v>0.17178522157684767</v>
      </c>
      <c r="J3142" s="19"/>
      <c r="K3142" s="139" t="str">
        <f t="shared" ca="1" si="466"/>
        <v>Long</v>
      </c>
      <c r="L3142" s="243" t="e">
        <f t="shared" ca="1" si="461"/>
        <v>#N/A</v>
      </c>
      <c r="M3142" s="242" t="e">
        <f t="shared" ca="1" si="462"/>
        <v>#N/A</v>
      </c>
      <c r="N3142" s="20"/>
      <c r="O3142" s="74">
        <f t="shared" ca="1" si="467"/>
        <v>1</v>
      </c>
      <c r="P3142" s="75">
        <f t="shared" ca="1" si="459"/>
        <v>0</v>
      </c>
      <c r="Q3142" s="76" t="str">
        <f t="shared" ca="1" si="463"/>
        <v/>
      </c>
      <c r="R3142" s="75"/>
      <c r="S3142" s="77">
        <f t="shared" ca="1" si="460"/>
        <v>1</v>
      </c>
      <c r="T3142" s="78"/>
      <c r="U3142" s="81">
        <f t="shared" ca="1" si="468"/>
        <v>-7385</v>
      </c>
      <c r="V3142" s="82">
        <f t="shared" ca="1" si="464"/>
        <v>292442.07999999926</v>
      </c>
      <c r="W3142" s="50"/>
      <c r="X3142" s="50"/>
      <c r="Y3142" s="50"/>
      <c r="Z3142" s="50"/>
      <c r="AA3142" s="50"/>
      <c r="AG3142" s="50"/>
      <c r="AH3142" s="50"/>
      <c r="AI3142" s="50"/>
      <c r="AJ3142" s="50"/>
      <c r="AK3142" s="50"/>
      <c r="AL3142" s="50"/>
      <c r="AM3142" s="50"/>
      <c r="AN3142" s="50"/>
      <c r="AO3142" s="50"/>
      <c r="AP3142" s="138" t="str">
        <f>IF(NOT($AS3142=$AS3143),ROW(),"")</f>
        <v/>
      </c>
      <c r="AQ3142" s="20" t="str">
        <f>IF(NOT(AS3142=AS3143),AS3143,"")</f>
        <v/>
      </c>
      <c r="AR3142" s="20" t="str">
        <f>INDEX($AB$15:$AM$15,MATCH($AS3142,$AB$11:$AM$11,0))</f>
        <v>out</v>
      </c>
      <c r="AS3142" s="20" t="str">
        <f>LEFT(AT3142,4)</f>
        <v>2012</v>
      </c>
      <c r="AT3142" s="139" t="str">
        <f>LEFT(B3142,6)</f>
        <v>201204</v>
      </c>
    </row>
    <row r="3143" spans="2:46" x14ac:dyDescent="0.25">
      <c r="B3143" s="11">
        <f>'Market Data'!B3129</f>
        <v>20120405</v>
      </c>
      <c r="C3143" s="2">
        <f>'Market Data'!C3129</f>
        <v>6972</v>
      </c>
      <c r="D3143" s="2">
        <f>'Market Data'!D3129</f>
        <v>7000.5</v>
      </c>
      <c r="E3143" s="2">
        <f>'Market Data'!E3129</f>
        <v>6853</v>
      </c>
      <c r="F3143" s="12">
        <f>'Market Data'!F3129</f>
        <v>6948</v>
      </c>
      <c r="H3143" s="151">
        <f t="shared" si="465"/>
        <v>3125</v>
      </c>
      <c r="I3143" s="244">
        <f ca="1">IF($H3143&lt;($J$6+1),"",PFE(OFFSET($F3143,0,0,-$J$6)))</f>
        <v>0.1542754067158317</v>
      </c>
      <c r="J3143" s="19"/>
      <c r="K3143" s="139" t="str">
        <f t="shared" ca="1" si="466"/>
        <v>Long</v>
      </c>
      <c r="L3143" s="243" t="e">
        <f t="shared" ca="1" si="461"/>
        <v>#N/A</v>
      </c>
      <c r="M3143" s="242" t="e">
        <f t="shared" ca="1" si="462"/>
        <v>#N/A</v>
      </c>
      <c r="N3143" s="20"/>
      <c r="O3143" s="74">
        <f t="shared" ca="1" si="467"/>
        <v>1</v>
      </c>
      <c r="P3143" s="75">
        <f t="shared" ca="1" si="459"/>
        <v>0</v>
      </c>
      <c r="Q3143" s="76" t="str">
        <f t="shared" ca="1" si="463"/>
        <v/>
      </c>
      <c r="R3143" s="75"/>
      <c r="S3143" s="77">
        <f t="shared" ca="1" si="460"/>
        <v>1</v>
      </c>
      <c r="T3143" s="78"/>
      <c r="U3143" s="81">
        <f t="shared" ca="1" si="468"/>
        <v>122.5</v>
      </c>
      <c r="V3143" s="82">
        <f t="shared" ca="1" si="464"/>
        <v>292564.57999999926</v>
      </c>
      <c r="W3143" s="50"/>
      <c r="X3143" s="50"/>
      <c r="Y3143" s="50"/>
      <c r="Z3143" s="50"/>
      <c r="AA3143" s="50"/>
      <c r="AG3143" s="50"/>
      <c r="AH3143" s="50"/>
      <c r="AI3143" s="50"/>
      <c r="AJ3143" s="50"/>
      <c r="AK3143" s="50"/>
      <c r="AL3143" s="50"/>
      <c r="AM3143" s="50"/>
      <c r="AN3143" s="50"/>
      <c r="AO3143" s="50"/>
      <c r="AP3143" s="138" t="str">
        <f>IF(NOT($AS3143=$AS3144),ROW(),"")</f>
        <v/>
      </c>
      <c r="AQ3143" s="20" t="str">
        <f>IF(NOT(AS3143=AS3144),AS3144,"")</f>
        <v/>
      </c>
      <c r="AR3143" s="20" t="str">
        <f>INDEX($AB$15:$AM$15,MATCH($AS3143,$AB$11:$AM$11,0))</f>
        <v>out</v>
      </c>
      <c r="AS3143" s="20" t="str">
        <f>LEFT(AT3143,4)</f>
        <v>2012</v>
      </c>
      <c r="AT3143" s="139" t="str">
        <f>LEFT(B3143,6)</f>
        <v>201204</v>
      </c>
    </row>
    <row r="3144" spans="2:46" x14ac:dyDescent="0.25">
      <c r="B3144" s="11">
        <f>'Market Data'!B3130</f>
        <v>20120410</v>
      </c>
      <c r="C3144" s="2">
        <f>'Market Data'!C3130</f>
        <v>6846</v>
      </c>
      <c r="D3144" s="2">
        <f>'Market Data'!D3130</f>
        <v>6906.5</v>
      </c>
      <c r="E3144" s="2">
        <f>'Market Data'!E3130</f>
        <v>6726</v>
      </c>
      <c r="F3144" s="12">
        <f>'Market Data'!F3130</f>
        <v>6797</v>
      </c>
      <c r="H3144" s="151">
        <f t="shared" si="465"/>
        <v>3126</v>
      </c>
      <c r="I3144" s="244">
        <f ca="1">IF($H3144&lt;($J$6+1),"",PFE(OFFSET($F3144,0,0,-$J$6)))</f>
        <v>0.16378461233534197</v>
      </c>
      <c r="J3144" s="19"/>
      <c r="K3144" s="139" t="str">
        <f t="shared" ca="1" si="466"/>
        <v>Long</v>
      </c>
      <c r="L3144" s="243" t="e">
        <f t="shared" ca="1" si="461"/>
        <v>#N/A</v>
      </c>
      <c r="M3144" s="242" t="e">
        <f t="shared" ca="1" si="462"/>
        <v>#N/A</v>
      </c>
      <c r="N3144" s="20"/>
      <c r="O3144" s="74">
        <f t="shared" ca="1" si="467"/>
        <v>1</v>
      </c>
      <c r="P3144" s="75">
        <f t="shared" ca="1" si="459"/>
        <v>0</v>
      </c>
      <c r="Q3144" s="76" t="str">
        <f t="shared" ca="1" si="463"/>
        <v/>
      </c>
      <c r="R3144" s="75"/>
      <c r="S3144" s="77">
        <f t="shared" ca="1" si="460"/>
        <v>1</v>
      </c>
      <c r="T3144" s="78"/>
      <c r="U3144" s="81">
        <f t="shared" ca="1" si="468"/>
        <v>-5285</v>
      </c>
      <c r="V3144" s="82">
        <f t="shared" ca="1" si="464"/>
        <v>287279.57999999926</v>
      </c>
      <c r="W3144" s="50"/>
      <c r="X3144" s="50"/>
      <c r="Y3144" s="50"/>
      <c r="Z3144" s="50"/>
      <c r="AA3144" s="50"/>
      <c r="AG3144" s="50"/>
      <c r="AH3144" s="50"/>
      <c r="AI3144" s="50"/>
      <c r="AJ3144" s="50"/>
      <c r="AK3144" s="50"/>
      <c r="AL3144" s="50"/>
      <c r="AM3144" s="50"/>
      <c r="AN3144" s="50"/>
      <c r="AO3144" s="50"/>
      <c r="AP3144" s="138" t="str">
        <f>IF(NOT($AS3144=$AS3145),ROW(),"")</f>
        <v/>
      </c>
      <c r="AQ3144" s="20" t="str">
        <f>IF(NOT(AS3144=AS3145),AS3145,"")</f>
        <v/>
      </c>
      <c r="AR3144" s="20" t="str">
        <f>INDEX($AB$15:$AM$15,MATCH($AS3144,$AB$11:$AM$11,0))</f>
        <v>out</v>
      </c>
      <c r="AS3144" s="20" t="str">
        <f>LEFT(AT3144,4)</f>
        <v>2012</v>
      </c>
      <c r="AT3144" s="139" t="str">
        <f>LEFT(B3144,6)</f>
        <v>201204</v>
      </c>
    </row>
    <row r="3145" spans="2:46" x14ac:dyDescent="0.25">
      <c r="B3145" s="11">
        <f>'Market Data'!B3131</f>
        <v>20120411</v>
      </c>
      <c r="C3145" s="2">
        <f>'Market Data'!C3131</f>
        <v>6762</v>
      </c>
      <c r="D3145" s="2">
        <f>'Market Data'!D3131</f>
        <v>6889.5</v>
      </c>
      <c r="E3145" s="2">
        <f>'Market Data'!E3131</f>
        <v>6759</v>
      </c>
      <c r="F3145" s="12">
        <f>'Market Data'!F3131</f>
        <v>6831</v>
      </c>
      <c r="H3145" s="151">
        <f t="shared" si="465"/>
        <v>3127</v>
      </c>
      <c r="I3145" s="244">
        <f ca="1">IF($H3145&lt;($J$6+1),"",PFE(OFFSET($F3145,0,0,-$J$6)))</f>
        <v>0.17588090633307185</v>
      </c>
      <c r="J3145" s="19"/>
      <c r="K3145" s="139" t="str">
        <f t="shared" ca="1" si="466"/>
        <v>Long</v>
      </c>
      <c r="L3145" s="243" t="e">
        <f t="shared" ca="1" si="461"/>
        <v>#N/A</v>
      </c>
      <c r="M3145" s="242" t="e">
        <f t="shared" ca="1" si="462"/>
        <v>#N/A</v>
      </c>
      <c r="N3145" s="20"/>
      <c r="O3145" s="74">
        <f t="shared" ca="1" si="467"/>
        <v>1</v>
      </c>
      <c r="P3145" s="75">
        <f t="shared" ca="1" si="459"/>
        <v>0</v>
      </c>
      <c r="Q3145" s="76" t="str">
        <f t="shared" ca="1" si="463"/>
        <v/>
      </c>
      <c r="R3145" s="75"/>
      <c r="S3145" s="77">
        <f t="shared" ca="1" si="460"/>
        <v>1</v>
      </c>
      <c r="T3145" s="78"/>
      <c r="U3145" s="81">
        <f t="shared" ca="1" si="468"/>
        <v>1190</v>
      </c>
      <c r="V3145" s="82">
        <f t="shared" ca="1" si="464"/>
        <v>288469.57999999926</v>
      </c>
      <c r="W3145" s="50"/>
      <c r="X3145" s="50"/>
      <c r="Y3145" s="50"/>
      <c r="Z3145" s="50"/>
      <c r="AA3145" s="50"/>
      <c r="AG3145" s="50"/>
      <c r="AH3145" s="50"/>
      <c r="AI3145" s="50"/>
      <c r="AJ3145" s="50"/>
      <c r="AK3145" s="50"/>
      <c r="AL3145" s="50"/>
      <c r="AM3145" s="50"/>
      <c r="AN3145" s="50"/>
      <c r="AO3145" s="50"/>
      <c r="AP3145" s="138" t="str">
        <f>IF(NOT($AS3145=$AS3146),ROW(),"")</f>
        <v/>
      </c>
      <c r="AQ3145" s="20" t="str">
        <f>IF(NOT(AS3145=AS3146),AS3146,"")</f>
        <v/>
      </c>
      <c r="AR3145" s="20" t="str">
        <f>INDEX($AB$15:$AM$15,MATCH($AS3145,$AB$11:$AM$11,0))</f>
        <v>out</v>
      </c>
      <c r="AS3145" s="20" t="str">
        <f>LEFT(AT3145,4)</f>
        <v>2012</v>
      </c>
      <c r="AT3145" s="139" t="str">
        <f>LEFT(B3145,6)</f>
        <v>201204</v>
      </c>
    </row>
    <row r="3146" spans="2:46" x14ac:dyDescent="0.25">
      <c r="B3146" s="11">
        <f>'Market Data'!B3132</f>
        <v>20120412</v>
      </c>
      <c r="C3146" s="2">
        <f>'Market Data'!C3132</f>
        <v>6848</v>
      </c>
      <c r="D3146" s="2">
        <f>'Market Data'!D3132</f>
        <v>6931.5</v>
      </c>
      <c r="E3146" s="2">
        <f>'Market Data'!E3132</f>
        <v>6815</v>
      </c>
      <c r="F3146" s="12">
        <f>'Market Data'!F3132</f>
        <v>6913</v>
      </c>
      <c r="H3146" s="151">
        <f t="shared" si="465"/>
        <v>3128</v>
      </c>
      <c r="I3146" s="244">
        <f ca="1">IF($H3146&lt;($J$6+1),"",PFE(OFFSET($F3146,0,0,-$J$6)))</f>
        <v>0.20890901494217218</v>
      </c>
      <c r="J3146" s="19"/>
      <c r="K3146" s="139" t="str">
        <f t="shared" ca="1" si="466"/>
        <v>Long</v>
      </c>
      <c r="L3146" s="243" t="e">
        <f t="shared" ca="1" si="461"/>
        <v>#N/A</v>
      </c>
      <c r="M3146" s="242" t="e">
        <f t="shared" ca="1" si="462"/>
        <v>#N/A</v>
      </c>
      <c r="N3146" s="20"/>
      <c r="O3146" s="74">
        <f t="shared" ca="1" si="467"/>
        <v>1</v>
      </c>
      <c r="P3146" s="75">
        <f t="shared" ca="1" si="459"/>
        <v>0</v>
      </c>
      <c r="Q3146" s="76" t="str">
        <f t="shared" ca="1" si="463"/>
        <v/>
      </c>
      <c r="R3146" s="75"/>
      <c r="S3146" s="77">
        <f t="shared" ca="1" si="460"/>
        <v>1</v>
      </c>
      <c r="T3146" s="78"/>
      <c r="U3146" s="81">
        <f t="shared" ca="1" si="468"/>
        <v>2870</v>
      </c>
      <c r="V3146" s="82">
        <f t="shared" ca="1" si="464"/>
        <v>291339.57999999926</v>
      </c>
      <c r="W3146" s="50"/>
      <c r="X3146" s="50"/>
      <c r="Y3146" s="50"/>
      <c r="Z3146" s="50"/>
      <c r="AA3146" s="50"/>
      <c r="AG3146" s="50"/>
      <c r="AH3146" s="50"/>
      <c r="AI3146" s="50"/>
      <c r="AJ3146" s="50"/>
      <c r="AK3146" s="50"/>
      <c r="AL3146" s="50"/>
      <c r="AM3146" s="50"/>
      <c r="AN3146" s="50"/>
      <c r="AO3146" s="50"/>
      <c r="AP3146" s="138" t="str">
        <f>IF(NOT($AS3146=$AS3147),ROW(),"")</f>
        <v/>
      </c>
      <c r="AQ3146" s="20" t="str">
        <f>IF(NOT(AS3146=AS3147),AS3147,"")</f>
        <v/>
      </c>
      <c r="AR3146" s="20" t="str">
        <f>INDEX($AB$15:$AM$15,MATCH($AS3146,$AB$11:$AM$11,0))</f>
        <v>out</v>
      </c>
      <c r="AS3146" s="20" t="str">
        <f>LEFT(AT3146,4)</f>
        <v>2012</v>
      </c>
      <c r="AT3146" s="139" t="str">
        <f>LEFT(B3146,6)</f>
        <v>201204</v>
      </c>
    </row>
    <row r="3147" spans="2:46" x14ac:dyDescent="0.25">
      <c r="B3147" s="11">
        <f>'Market Data'!B3133</f>
        <v>20120413</v>
      </c>
      <c r="C3147" s="2">
        <f>'Market Data'!C3133</f>
        <v>6922</v>
      </c>
      <c r="D3147" s="2">
        <f>'Market Data'!D3133</f>
        <v>6922</v>
      </c>
      <c r="E3147" s="2">
        <f>'Market Data'!E3133</f>
        <v>6716</v>
      </c>
      <c r="F3147" s="12">
        <f>'Market Data'!F3133</f>
        <v>6746</v>
      </c>
      <c r="H3147" s="151">
        <f t="shared" si="465"/>
        <v>3129</v>
      </c>
      <c r="I3147" s="244">
        <f ca="1">IF($H3147&lt;($J$6+1),"",PFE(OFFSET($F3147,0,0,-$J$6)))</f>
        <v>0.16010584082279597</v>
      </c>
      <c r="J3147" s="19"/>
      <c r="K3147" s="139" t="str">
        <f t="shared" ca="1" si="466"/>
        <v>Long</v>
      </c>
      <c r="L3147" s="243" t="e">
        <f t="shared" ca="1" si="461"/>
        <v>#N/A</v>
      </c>
      <c r="M3147" s="242" t="e">
        <f t="shared" ca="1" si="462"/>
        <v>#N/A</v>
      </c>
      <c r="N3147" s="20"/>
      <c r="O3147" s="74">
        <f t="shared" ca="1" si="467"/>
        <v>1</v>
      </c>
      <c r="P3147" s="75">
        <f t="shared" ca="1" si="459"/>
        <v>0</v>
      </c>
      <c r="Q3147" s="76" t="str">
        <f t="shared" ca="1" si="463"/>
        <v/>
      </c>
      <c r="R3147" s="75"/>
      <c r="S3147" s="77">
        <f t="shared" ca="1" si="460"/>
        <v>1</v>
      </c>
      <c r="T3147" s="78"/>
      <c r="U3147" s="81">
        <f t="shared" ca="1" si="468"/>
        <v>-5845</v>
      </c>
      <c r="V3147" s="82">
        <f t="shared" ca="1" si="464"/>
        <v>285494.57999999926</v>
      </c>
      <c r="W3147" s="50"/>
      <c r="X3147" s="50"/>
      <c r="Y3147" s="50"/>
      <c r="Z3147" s="50"/>
      <c r="AA3147" s="50"/>
      <c r="AG3147" s="50"/>
      <c r="AH3147" s="50"/>
      <c r="AI3147" s="50"/>
      <c r="AJ3147" s="50"/>
      <c r="AK3147" s="50"/>
      <c r="AL3147" s="50"/>
      <c r="AM3147" s="50"/>
      <c r="AN3147" s="50"/>
      <c r="AO3147" s="50"/>
      <c r="AP3147" s="138" t="str">
        <f>IF(NOT($AS3147=$AS3148),ROW(),"")</f>
        <v/>
      </c>
      <c r="AQ3147" s="20" t="str">
        <f>IF(NOT(AS3147=AS3148),AS3148,"")</f>
        <v/>
      </c>
      <c r="AR3147" s="20" t="str">
        <f>INDEX($AB$15:$AM$15,MATCH($AS3147,$AB$11:$AM$11,0))</f>
        <v>out</v>
      </c>
      <c r="AS3147" s="20" t="str">
        <f>LEFT(AT3147,4)</f>
        <v>2012</v>
      </c>
      <c r="AT3147" s="139" t="str">
        <f>LEFT(B3147,6)</f>
        <v>201204</v>
      </c>
    </row>
    <row r="3148" spans="2:46" x14ac:dyDescent="0.25">
      <c r="B3148" s="11">
        <f>'Market Data'!B3134</f>
        <v>20120416</v>
      </c>
      <c r="C3148" s="2">
        <f>'Market Data'!C3134</f>
        <v>6733.5</v>
      </c>
      <c r="D3148" s="2">
        <f>'Market Data'!D3134</f>
        <v>6841.5</v>
      </c>
      <c r="E3148" s="2">
        <f>'Market Data'!E3134</f>
        <v>6694</v>
      </c>
      <c r="F3148" s="12">
        <f>'Market Data'!F3134</f>
        <v>6811</v>
      </c>
      <c r="H3148" s="151">
        <f t="shared" si="465"/>
        <v>3130</v>
      </c>
      <c r="I3148" s="244">
        <f ca="1">IF($H3148&lt;($J$6+1),"",PFE(OFFSET($F3148,0,0,-$J$6)))</f>
        <v>0.17871952266289692</v>
      </c>
      <c r="J3148" s="19"/>
      <c r="K3148" s="139" t="str">
        <f t="shared" ca="1" si="466"/>
        <v>Long</v>
      </c>
      <c r="L3148" s="243" t="e">
        <f t="shared" ca="1" si="461"/>
        <v>#N/A</v>
      </c>
      <c r="M3148" s="242" t="e">
        <f t="shared" ca="1" si="462"/>
        <v>#N/A</v>
      </c>
      <c r="N3148" s="20"/>
      <c r="O3148" s="74">
        <f t="shared" ca="1" si="467"/>
        <v>1</v>
      </c>
      <c r="P3148" s="75">
        <f t="shared" ca="1" si="459"/>
        <v>0</v>
      </c>
      <c r="Q3148" s="76" t="str">
        <f t="shared" ca="1" si="463"/>
        <v/>
      </c>
      <c r="R3148" s="75"/>
      <c r="S3148" s="77">
        <f t="shared" ca="1" si="460"/>
        <v>1</v>
      </c>
      <c r="T3148" s="78"/>
      <c r="U3148" s="81">
        <f t="shared" ca="1" si="468"/>
        <v>2275</v>
      </c>
      <c r="V3148" s="82">
        <f t="shared" ca="1" si="464"/>
        <v>287769.57999999926</v>
      </c>
      <c r="W3148" s="50"/>
      <c r="X3148" s="50"/>
      <c r="Y3148" s="50"/>
      <c r="Z3148" s="50"/>
      <c r="AA3148" s="50"/>
      <c r="AG3148" s="50"/>
      <c r="AH3148" s="50"/>
      <c r="AI3148" s="50"/>
      <c r="AJ3148" s="50"/>
      <c r="AK3148" s="50"/>
      <c r="AL3148" s="50"/>
      <c r="AM3148" s="50"/>
      <c r="AN3148" s="50"/>
      <c r="AO3148" s="50"/>
      <c r="AP3148" s="138" t="str">
        <f>IF(NOT($AS3148=$AS3149),ROW(),"")</f>
        <v/>
      </c>
      <c r="AQ3148" s="20" t="str">
        <f>IF(NOT(AS3148=AS3149),AS3149,"")</f>
        <v/>
      </c>
      <c r="AR3148" s="20" t="str">
        <f>INDEX($AB$15:$AM$15,MATCH($AS3148,$AB$11:$AM$11,0))</f>
        <v>out</v>
      </c>
      <c r="AS3148" s="20" t="str">
        <f>LEFT(AT3148,4)</f>
        <v>2012</v>
      </c>
      <c r="AT3148" s="139" t="str">
        <f>LEFT(B3148,6)</f>
        <v>201204</v>
      </c>
    </row>
    <row r="3149" spans="2:46" x14ac:dyDescent="0.25">
      <c r="B3149" s="11">
        <f>'Market Data'!B3135</f>
        <v>20120417</v>
      </c>
      <c r="C3149" s="2">
        <f>'Market Data'!C3135</f>
        <v>6790</v>
      </c>
      <c r="D3149" s="2">
        <f>'Market Data'!D3135</f>
        <v>6976.5</v>
      </c>
      <c r="E3149" s="2">
        <f>'Market Data'!E3135</f>
        <v>6782</v>
      </c>
      <c r="F3149" s="12">
        <f>'Market Data'!F3135</f>
        <v>6960</v>
      </c>
      <c r="H3149" s="151">
        <f t="shared" si="465"/>
        <v>3131</v>
      </c>
      <c r="I3149" s="244">
        <f ca="1">IF($H3149&lt;($J$6+1),"",PFE(OFFSET($F3149,0,0,-$J$6)))</f>
        <v>0.21220017670029953</v>
      </c>
      <c r="J3149" s="19"/>
      <c r="K3149" s="139" t="str">
        <f t="shared" ca="1" si="466"/>
        <v>Long</v>
      </c>
      <c r="L3149" s="243" t="e">
        <f t="shared" ca="1" si="461"/>
        <v>#N/A</v>
      </c>
      <c r="M3149" s="242" t="e">
        <f t="shared" ca="1" si="462"/>
        <v>#N/A</v>
      </c>
      <c r="N3149" s="20"/>
      <c r="O3149" s="74">
        <f t="shared" ca="1" si="467"/>
        <v>1</v>
      </c>
      <c r="P3149" s="75">
        <f t="shared" ca="1" si="459"/>
        <v>0</v>
      </c>
      <c r="Q3149" s="76" t="str">
        <f t="shared" ca="1" si="463"/>
        <v/>
      </c>
      <c r="R3149" s="75"/>
      <c r="S3149" s="77">
        <f t="shared" ca="1" si="460"/>
        <v>1</v>
      </c>
      <c r="T3149" s="78"/>
      <c r="U3149" s="81">
        <f t="shared" ca="1" si="468"/>
        <v>5215</v>
      </c>
      <c r="V3149" s="82">
        <f t="shared" ca="1" si="464"/>
        <v>292984.57999999926</v>
      </c>
      <c r="W3149" s="50"/>
      <c r="X3149" s="50"/>
      <c r="Y3149" s="50"/>
      <c r="Z3149" s="50"/>
      <c r="AA3149" s="50"/>
      <c r="AG3149" s="50"/>
      <c r="AH3149" s="50"/>
      <c r="AI3149" s="50"/>
      <c r="AJ3149" s="50"/>
      <c r="AK3149" s="50"/>
      <c r="AL3149" s="50"/>
      <c r="AM3149" s="50"/>
      <c r="AN3149" s="50"/>
      <c r="AO3149" s="50"/>
      <c r="AP3149" s="138" t="str">
        <f>IF(NOT($AS3149=$AS3150),ROW(),"")</f>
        <v/>
      </c>
      <c r="AQ3149" s="20" t="str">
        <f>IF(NOT(AS3149=AS3150),AS3150,"")</f>
        <v/>
      </c>
      <c r="AR3149" s="20" t="str">
        <f>INDEX($AB$15:$AM$15,MATCH($AS3149,$AB$11:$AM$11,0))</f>
        <v>out</v>
      </c>
      <c r="AS3149" s="20" t="str">
        <f>LEFT(AT3149,4)</f>
        <v>2012</v>
      </c>
      <c r="AT3149" s="139" t="str">
        <f>LEFT(B3149,6)</f>
        <v>201204</v>
      </c>
    </row>
    <row r="3150" spans="2:46" x14ac:dyDescent="0.25">
      <c r="B3150" s="11">
        <f>'Market Data'!B3136</f>
        <v>20120418</v>
      </c>
      <c r="C3150" s="2">
        <f>'Market Data'!C3136</f>
        <v>6970.5</v>
      </c>
      <c r="D3150" s="2">
        <f>'Market Data'!D3136</f>
        <v>6979.5</v>
      </c>
      <c r="E3150" s="2">
        <f>'Market Data'!E3136</f>
        <v>6882</v>
      </c>
      <c r="F3150" s="12">
        <f>'Market Data'!F3136</f>
        <v>6900</v>
      </c>
      <c r="H3150" s="151">
        <f t="shared" si="465"/>
        <v>3132</v>
      </c>
      <c r="I3150" s="244">
        <f ca="1">IF($H3150&lt;($J$6+1),"",PFE(OFFSET($F3150,0,0,-$J$6)))</f>
        <v>0.17122736094602631</v>
      </c>
      <c r="J3150" s="19"/>
      <c r="K3150" s="139" t="str">
        <f t="shared" ca="1" si="466"/>
        <v>Long</v>
      </c>
      <c r="L3150" s="243" t="e">
        <f t="shared" ca="1" si="461"/>
        <v>#N/A</v>
      </c>
      <c r="M3150" s="242" t="e">
        <f t="shared" ca="1" si="462"/>
        <v>#N/A</v>
      </c>
      <c r="N3150" s="20"/>
      <c r="O3150" s="74">
        <f t="shared" ca="1" si="467"/>
        <v>1</v>
      </c>
      <c r="P3150" s="75">
        <f t="shared" ca="1" si="459"/>
        <v>0</v>
      </c>
      <c r="Q3150" s="76" t="str">
        <f t="shared" ca="1" si="463"/>
        <v/>
      </c>
      <c r="R3150" s="75"/>
      <c r="S3150" s="77">
        <f t="shared" ca="1" si="460"/>
        <v>1</v>
      </c>
      <c r="T3150" s="78"/>
      <c r="U3150" s="81">
        <f t="shared" ca="1" si="468"/>
        <v>-2100</v>
      </c>
      <c r="V3150" s="82">
        <f t="shared" ca="1" si="464"/>
        <v>290884.57999999926</v>
      </c>
      <c r="W3150" s="50"/>
      <c r="X3150" s="50"/>
      <c r="Y3150" s="50"/>
      <c r="Z3150" s="50"/>
      <c r="AA3150" s="50"/>
      <c r="AG3150" s="50"/>
      <c r="AH3150" s="50"/>
      <c r="AI3150" s="50"/>
      <c r="AJ3150" s="50"/>
      <c r="AK3150" s="50"/>
      <c r="AL3150" s="50"/>
      <c r="AM3150" s="50"/>
      <c r="AN3150" s="50"/>
      <c r="AO3150" s="50"/>
      <c r="AP3150" s="138" t="str">
        <f>IF(NOT($AS3150=$AS3151),ROW(),"")</f>
        <v/>
      </c>
      <c r="AQ3150" s="20" t="str">
        <f>IF(NOT(AS3150=AS3151),AS3151,"")</f>
        <v/>
      </c>
      <c r="AR3150" s="20" t="str">
        <f>INDEX($AB$15:$AM$15,MATCH($AS3150,$AB$11:$AM$11,0))</f>
        <v>out</v>
      </c>
      <c r="AS3150" s="20" t="str">
        <f>LEFT(AT3150,4)</f>
        <v>2012</v>
      </c>
      <c r="AT3150" s="139" t="str">
        <f>LEFT(B3150,6)</f>
        <v>201204</v>
      </c>
    </row>
    <row r="3151" spans="2:46" x14ac:dyDescent="0.25">
      <c r="B3151" s="11">
        <f>'Market Data'!B3137</f>
        <v>20120419</v>
      </c>
      <c r="C3151" s="2">
        <f>'Market Data'!C3137</f>
        <v>6912.5</v>
      </c>
      <c r="D3151" s="2">
        <f>'Market Data'!D3137</f>
        <v>6974</v>
      </c>
      <c r="E3151" s="2">
        <f>'Market Data'!E3137</f>
        <v>6796</v>
      </c>
      <c r="F3151" s="12">
        <f>'Market Data'!F3137</f>
        <v>6842.5</v>
      </c>
      <c r="H3151" s="151">
        <f t="shared" si="465"/>
        <v>3133</v>
      </c>
      <c r="I3151" s="244">
        <f ca="1">IF($H3151&lt;($J$6+1),"",PFE(OFFSET($F3151,0,0,-$J$6)))</f>
        <v>0.16964029186263752</v>
      </c>
      <c r="J3151" s="19"/>
      <c r="K3151" s="139" t="str">
        <f t="shared" ca="1" si="466"/>
        <v>Long</v>
      </c>
      <c r="L3151" s="243" t="e">
        <f t="shared" ca="1" si="461"/>
        <v>#N/A</v>
      </c>
      <c r="M3151" s="242" t="e">
        <f t="shared" ca="1" si="462"/>
        <v>#N/A</v>
      </c>
      <c r="N3151" s="20"/>
      <c r="O3151" s="74">
        <f t="shared" ca="1" si="467"/>
        <v>1</v>
      </c>
      <c r="P3151" s="75">
        <f t="shared" ca="1" si="459"/>
        <v>0</v>
      </c>
      <c r="Q3151" s="76" t="str">
        <f t="shared" ca="1" si="463"/>
        <v/>
      </c>
      <c r="R3151" s="75"/>
      <c r="S3151" s="77">
        <f t="shared" ca="1" si="460"/>
        <v>1</v>
      </c>
      <c r="T3151" s="78"/>
      <c r="U3151" s="81">
        <f t="shared" ca="1" si="468"/>
        <v>-2012.5</v>
      </c>
      <c r="V3151" s="82">
        <f t="shared" ca="1" si="464"/>
        <v>288872.07999999926</v>
      </c>
      <c r="W3151" s="50"/>
      <c r="X3151" s="50"/>
      <c r="Y3151" s="50"/>
      <c r="Z3151" s="50"/>
      <c r="AA3151" s="50"/>
      <c r="AG3151" s="50"/>
      <c r="AH3151" s="50"/>
      <c r="AI3151" s="50"/>
      <c r="AJ3151" s="50"/>
      <c r="AK3151" s="50"/>
      <c r="AL3151" s="50"/>
      <c r="AM3151" s="50"/>
      <c r="AN3151" s="50"/>
      <c r="AO3151" s="50"/>
      <c r="AP3151" s="138" t="str">
        <f>IF(NOT($AS3151=$AS3152),ROW(),"")</f>
        <v/>
      </c>
      <c r="AQ3151" s="20" t="str">
        <f>IF(NOT(AS3151=AS3152),AS3152,"")</f>
        <v/>
      </c>
      <c r="AR3151" s="20" t="str">
        <f>INDEX($AB$15:$AM$15,MATCH($AS3151,$AB$11:$AM$11,0))</f>
        <v>out</v>
      </c>
      <c r="AS3151" s="20" t="str">
        <f>LEFT(AT3151,4)</f>
        <v>2012</v>
      </c>
      <c r="AT3151" s="139" t="str">
        <f>LEFT(B3151,6)</f>
        <v>201204</v>
      </c>
    </row>
    <row r="3152" spans="2:46" x14ac:dyDescent="0.25">
      <c r="B3152" s="11">
        <f>'Market Data'!B3138</f>
        <v>20120420</v>
      </c>
      <c r="C3152" s="2">
        <f>'Market Data'!C3138</f>
        <v>6850.5</v>
      </c>
      <c r="D3152" s="2">
        <f>'Market Data'!D3138</f>
        <v>6928</v>
      </c>
      <c r="E3152" s="2">
        <f>'Market Data'!E3138</f>
        <v>6815</v>
      </c>
      <c r="F3152" s="12">
        <f>'Market Data'!F3138</f>
        <v>6910.5</v>
      </c>
      <c r="H3152" s="151">
        <f t="shared" si="465"/>
        <v>3134</v>
      </c>
      <c r="I3152" s="244">
        <f ca="1">IF($H3152&lt;($J$6+1),"",PFE(OFFSET($F3152,0,0,-$J$6)))</f>
        <v>0.17084224500743767</v>
      </c>
      <c r="J3152" s="19"/>
      <c r="K3152" s="139" t="str">
        <f t="shared" ca="1" si="466"/>
        <v>Long</v>
      </c>
      <c r="L3152" s="243" t="e">
        <f t="shared" ca="1" si="461"/>
        <v>#N/A</v>
      </c>
      <c r="M3152" s="242" t="e">
        <f t="shared" ca="1" si="462"/>
        <v>#N/A</v>
      </c>
      <c r="N3152" s="20"/>
      <c r="O3152" s="74">
        <f t="shared" ca="1" si="467"/>
        <v>1</v>
      </c>
      <c r="P3152" s="75">
        <f t="shared" ca="1" si="459"/>
        <v>0</v>
      </c>
      <c r="Q3152" s="76" t="str">
        <f t="shared" ca="1" si="463"/>
        <v/>
      </c>
      <c r="R3152" s="75"/>
      <c r="S3152" s="77">
        <f t="shared" ca="1" si="460"/>
        <v>1</v>
      </c>
      <c r="T3152" s="78"/>
      <c r="U3152" s="81">
        <f t="shared" ca="1" si="468"/>
        <v>2380</v>
      </c>
      <c r="V3152" s="82">
        <f t="shared" ca="1" si="464"/>
        <v>291252.07999999926</v>
      </c>
      <c r="W3152" s="50"/>
      <c r="X3152" s="50"/>
      <c r="Y3152" s="50"/>
      <c r="Z3152" s="50"/>
      <c r="AA3152" s="50"/>
      <c r="AG3152" s="50"/>
      <c r="AH3152" s="50"/>
      <c r="AI3152" s="50"/>
      <c r="AJ3152" s="50"/>
      <c r="AK3152" s="50"/>
      <c r="AL3152" s="50"/>
      <c r="AM3152" s="50"/>
      <c r="AN3152" s="50"/>
      <c r="AO3152" s="50"/>
      <c r="AP3152" s="138" t="str">
        <f>IF(NOT($AS3152=$AS3153),ROW(),"")</f>
        <v/>
      </c>
      <c r="AQ3152" s="20" t="str">
        <f>IF(NOT(AS3152=AS3153),AS3153,"")</f>
        <v/>
      </c>
      <c r="AR3152" s="20" t="str">
        <f>INDEX($AB$15:$AM$15,MATCH($AS3152,$AB$11:$AM$11,0))</f>
        <v>out</v>
      </c>
      <c r="AS3152" s="20" t="str">
        <f>LEFT(AT3152,4)</f>
        <v>2012</v>
      </c>
      <c r="AT3152" s="139" t="str">
        <f>LEFT(B3152,6)</f>
        <v>201204</v>
      </c>
    </row>
    <row r="3153" spans="2:46" x14ac:dyDescent="0.25">
      <c r="B3153" s="11">
        <f>'Market Data'!B3139</f>
        <v>20120423</v>
      </c>
      <c r="C3153" s="2">
        <f>'Market Data'!C3139</f>
        <v>6868.5</v>
      </c>
      <c r="D3153" s="2">
        <f>'Market Data'!D3139</f>
        <v>6878</v>
      </c>
      <c r="E3153" s="2">
        <f>'Market Data'!E3139</f>
        <v>6663</v>
      </c>
      <c r="F3153" s="12">
        <f>'Market Data'!F3139</f>
        <v>6685.5</v>
      </c>
      <c r="H3153" s="151">
        <f t="shared" si="465"/>
        <v>3135</v>
      </c>
      <c r="I3153" s="244">
        <f ca="1">IF($H3153&lt;($J$6+1),"",PFE(OFFSET($F3153,0,0,-$J$6)))</f>
        <v>0.11788785380998165</v>
      </c>
      <c r="J3153" s="19"/>
      <c r="K3153" s="139" t="str">
        <f t="shared" ca="1" si="466"/>
        <v>Long</v>
      </c>
      <c r="L3153" s="243" t="e">
        <f t="shared" ca="1" si="461"/>
        <v>#N/A</v>
      </c>
      <c r="M3153" s="242" t="e">
        <f t="shared" ca="1" si="462"/>
        <v>#N/A</v>
      </c>
      <c r="N3153" s="20"/>
      <c r="O3153" s="74">
        <f t="shared" ca="1" si="467"/>
        <v>1</v>
      </c>
      <c r="P3153" s="75">
        <f t="shared" ref="P3153:P3216" ca="1" si="469">$O3153-S3153</f>
        <v>0</v>
      </c>
      <c r="Q3153" s="76" t="str">
        <f t="shared" ca="1" si="463"/>
        <v/>
      </c>
      <c r="R3153" s="75"/>
      <c r="S3153" s="77">
        <f t="shared" ca="1" si="460"/>
        <v>1</v>
      </c>
      <c r="T3153" s="78"/>
      <c r="U3153" s="81">
        <f t="shared" ca="1" si="468"/>
        <v>-7875</v>
      </c>
      <c r="V3153" s="82">
        <f t="shared" ca="1" si="464"/>
        <v>283377.07999999926</v>
      </c>
      <c r="W3153" s="50"/>
      <c r="X3153" s="50"/>
      <c r="Y3153" s="50"/>
      <c r="Z3153" s="50"/>
      <c r="AA3153" s="50"/>
      <c r="AG3153" s="50"/>
      <c r="AH3153" s="50"/>
      <c r="AI3153" s="50"/>
      <c r="AJ3153" s="50"/>
      <c r="AK3153" s="50"/>
      <c r="AL3153" s="50"/>
      <c r="AM3153" s="50"/>
      <c r="AN3153" s="50"/>
      <c r="AO3153" s="50"/>
      <c r="AP3153" s="138" t="str">
        <f>IF(NOT($AS3153=$AS3154),ROW(),"")</f>
        <v/>
      </c>
      <c r="AQ3153" s="20" t="str">
        <f>IF(NOT(AS3153=AS3154),AS3154,"")</f>
        <v/>
      </c>
      <c r="AR3153" s="20" t="str">
        <f>INDEX($AB$15:$AM$15,MATCH($AS3153,$AB$11:$AM$11,0))</f>
        <v>out</v>
      </c>
      <c r="AS3153" s="20" t="str">
        <f>LEFT(AT3153,4)</f>
        <v>2012</v>
      </c>
      <c r="AT3153" s="139" t="str">
        <f>LEFT(B3153,6)</f>
        <v>201204</v>
      </c>
    </row>
    <row r="3154" spans="2:46" x14ac:dyDescent="0.25">
      <c r="B3154" s="11">
        <f>'Market Data'!B3140</f>
        <v>20120424</v>
      </c>
      <c r="C3154" s="2">
        <f>'Market Data'!C3140</f>
        <v>6725</v>
      </c>
      <c r="D3154" s="2">
        <f>'Market Data'!D3140</f>
        <v>6769.5</v>
      </c>
      <c r="E3154" s="2">
        <f>'Market Data'!E3140</f>
        <v>6670.5</v>
      </c>
      <c r="F3154" s="12">
        <f>'Market Data'!F3140</f>
        <v>6762.5</v>
      </c>
      <c r="H3154" s="151">
        <f t="shared" si="465"/>
        <v>3136</v>
      </c>
      <c r="I3154" s="244">
        <f ca="1">IF($H3154&lt;($J$6+1),"",PFE(OFFSET($F3154,0,0,-$J$6)))</f>
        <v>0.12701926301075492</v>
      </c>
      <c r="J3154" s="19"/>
      <c r="K3154" s="139" t="str">
        <f t="shared" ca="1" si="466"/>
        <v>Long</v>
      </c>
      <c r="L3154" s="243" t="e">
        <f t="shared" ca="1" si="461"/>
        <v>#N/A</v>
      </c>
      <c r="M3154" s="242" t="e">
        <f t="shared" ca="1" si="462"/>
        <v>#N/A</v>
      </c>
      <c r="N3154" s="20"/>
      <c r="O3154" s="74">
        <f t="shared" ca="1" si="467"/>
        <v>1</v>
      </c>
      <c r="P3154" s="75">
        <f t="shared" ca="1" si="469"/>
        <v>0</v>
      </c>
      <c r="Q3154" s="76" t="str">
        <f t="shared" ca="1" si="463"/>
        <v/>
      </c>
      <c r="R3154" s="75"/>
      <c r="S3154" s="77">
        <f t="shared" ref="S3154:S3217" ca="1" si="470">IF($Q3153="Fill",$O3153,$S3153)</f>
        <v>1</v>
      </c>
      <c r="T3154" s="78"/>
      <c r="U3154" s="81">
        <f t="shared" ca="1" si="468"/>
        <v>2695</v>
      </c>
      <c r="V3154" s="82">
        <f t="shared" ca="1" si="464"/>
        <v>286072.07999999926</v>
      </c>
      <c r="W3154" s="50"/>
      <c r="X3154" s="50"/>
      <c r="Y3154" s="50"/>
      <c r="Z3154" s="50"/>
      <c r="AA3154" s="50"/>
      <c r="AG3154" s="50"/>
      <c r="AH3154" s="50"/>
      <c r="AI3154" s="50"/>
      <c r="AJ3154" s="50"/>
      <c r="AK3154" s="50"/>
      <c r="AL3154" s="50"/>
      <c r="AM3154" s="50"/>
      <c r="AN3154" s="50"/>
      <c r="AO3154" s="50"/>
      <c r="AP3154" s="138" t="str">
        <f>IF(NOT($AS3154=$AS3155),ROW(),"")</f>
        <v/>
      </c>
      <c r="AQ3154" s="20" t="str">
        <f>IF(NOT(AS3154=AS3155),AS3155,"")</f>
        <v/>
      </c>
      <c r="AR3154" s="20" t="str">
        <f>INDEX($AB$15:$AM$15,MATCH($AS3154,$AB$11:$AM$11,0))</f>
        <v>out</v>
      </c>
      <c r="AS3154" s="20" t="str">
        <f>LEFT(AT3154,4)</f>
        <v>2012</v>
      </c>
      <c r="AT3154" s="139" t="str">
        <f>LEFT(B3154,6)</f>
        <v>201204</v>
      </c>
    </row>
    <row r="3155" spans="2:46" x14ac:dyDescent="0.25">
      <c r="B3155" s="11">
        <f>'Market Data'!B3141</f>
        <v>20120425</v>
      </c>
      <c r="C3155" s="2">
        <f>'Market Data'!C3141</f>
        <v>6772</v>
      </c>
      <c r="D3155" s="2">
        <f>'Market Data'!D3141</f>
        <v>6899</v>
      </c>
      <c r="E3155" s="2">
        <f>'Market Data'!E3141</f>
        <v>6760</v>
      </c>
      <c r="F3155" s="12">
        <f>'Market Data'!F3141</f>
        <v>6878.5</v>
      </c>
      <c r="H3155" s="151">
        <f t="shared" si="465"/>
        <v>3137</v>
      </c>
      <c r="I3155" s="244">
        <f ca="1">IF($H3155&lt;($J$6+1),"",PFE(OFFSET($F3155,0,0,-$J$6)))</f>
        <v>0.16967667371942166</v>
      </c>
      <c r="J3155" s="19"/>
      <c r="K3155" s="139" t="str">
        <f t="shared" ca="1" si="466"/>
        <v>Long</v>
      </c>
      <c r="L3155" s="243" t="e">
        <f t="shared" ref="L3155:L3218" ca="1" si="471">IF(AND($K3155="Long",$K3154&lt;&gt;"Long"),$F3155,NA())</f>
        <v>#N/A</v>
      </c>
      <c r="M3155" s="242" t="e">
        <f t="shared" ref="M3155:M3218" ca="1" si="472">IF(AND($K3155="Short",$K3154&lt;&gt;"Short"),$F3155,NA())</f>
        <v>#N/A</v>
      </c>
      <c r="N3155" s="20"/>
      <c r="O3155" s="74">
        <f t="shared" ca="1" si="467"/>
        <v>1</v>
      </c>
      <c r="P3155" s="75">
        <f t="shared" ca="1" si="469"/>
        <v>0</v>
      </c>
      <c r="Q3155" s="76" t="str">
        <f t="shared" ref="Q3155:Q3218" ca="1" si="473">IF(NOT($P3155=0),"Fill","")</f>
        <v/>
      </c>
      <c r="R3155" s="75"/>
      <c r="S3155" s="77">
        <f t="shared" ca="1" si="470"/>
        <v>1</v>
      </c>
      <c r="T3155" s="78"/>
      <c r="U3155" s="81">
        <f t="shared" ca="1" si="468"/>
        <v>4060</v>
      </c>
      <c r="V3155" s="82">
        <f t="shared" ref="V3155:V3218" ca="1" si="474">V3154+U3155</f>
        <v>290132.07999999926</v>
      </c>
      <c r="W3155" s="50"/>
      <c r="X3155" s="50"/>
      <c r="Y3155" s="50"/>
      <c r="Z3155" s="50"/>
      <c r="AA3155" s="50"/>
      <c r="AG3155" s="50"/>
      <c r="AH3155" s="50"/>
      <c r="AI3155" s="50"/>
      <c r="AJ3155" s="50"/>
      <c r="AK3155" s="50"/>
      <c r="AL3155" s="50"/>
      <c r="AM3155" s="50"/>
      <c r="AN3155" s="50"/>
      <c r="AO3155" s="50"/>
      <c r="AP3155" s="138" t="str">
        <f>IF(NOT($AS3155=$AS3156),ROW(),"")</f>
        <v/>
      </c>
      <c r="AQ3155" s="20" t="str">
        <f>IF(NOT(AS3155=AS3156),AS3156,"")</f>
        <v/>
      </c>
      <c r="AR3155" s="20" t="str">
        <f>INDEX($AB$15:$AM$15,MATCH($AS3155,$AB$11:$AM$11,0))</f>
        <v>out</v>
      </c>
      <c r="AS3155" s="20" t="str">
        <f>LEFT(AT3155,4)</f>
        <v>2012</v>
      </c>
      <c r="AT3155" s="139" t="str">
        <f>LEFT(B3155,6)</f>
        <v>201204</v>
      </c>
    </row>
    <row r="3156" spans="2:46" x14ac:dyDescent="0.25">
      <c r="B3156" s="11">
        <f>'Market Data'!B3142</f>
        <v>20120426</v>
      </c>
      <c r="C3156" s="2">
        <f>'Market Data'!C3142</f>
        <v>6863.5</v>
      </c>
      <c r="D3156" s="2">
        <f>'Market Data'!D3142</f>
        <v>6947.5</v>
      </c>
      <c r="E3156" s="2">
        <f>'Market Data'!E3142</f>
        <v>6805</v>
      </c>
      <c r="F3156" s="12">
        <f>'Market Data'!F3142</f>
        <v>6902.5</v>
      </c>
      <c r="H3156" s="151">
        <f t="shared" ref="H3156:H3219" si="475">ROW()-ROW(H$18)</f>
        <v>3138</v>
      </c>
      <c r="I3156" s="244">
        <f ca="1">IF($H3156&lt;($J$6+1),"",PFE(OFFSET($F3156,0,0,-$J$6)))</f>
        <v>0.16661031075651703</v>
      </c>
      <c r="J3156" s="19"/>
      <c r="K3156" s="139" t="str">
        <f t="shared" ref="K3156:K3219" ca="1" si="476">IF($I3156="","",IF($I3156&gt;$J$4,"Long",IF($I3156&lt;$J$5,"Short","")))</f>
        <v>Long</v>
      </c>
      <c r="L3156" s="243" t="e">
        <f t="shared" ca="1" si="471"/>
        <v>#N/A</v>
      </c>
      <c r="M3156" s="242" t="e">
        <f t="shared" ca="1" si="472"/>
        <v>#N/A</v>
      </c>
      <c r="N3156" s="20"/>
      <c r="O3156" s="74">
        <f t="shared" ref="O3156:O3219" ca="1" si="477">IF($K3156="Short",-1,IF($K3156="Long",1,0))</f>
        <v>1</v>
      </c>
      <c r="P3156" s="75">
        <f t="shared" ca="1" si="469"/>
        <v>0</v>
      </c>
      <c r="Q3156" s="76" t="str">
        <f t="shared" ca="1" si="473"/>
        <v/>
      </c>
      <c r="R3156" s="75"/>
      <c r="S3156" s="77">
        <f t="shared" ca="1" si="470"/>
        <v>1</v>
      </c>
      <c r="T3156" s="78"/>
      <c r="U3156" s="81">
        <f t="shared" ca="1" si="468"/>
        <v>840</v>
      </c>
      <c r="V3156" s="82">
        <f t="shared" ca="1" si="474"/>
        <v>290972.07999999926</v>
      </c>
      <c r="W3156" s="50"/>
      <c r="X3156" s="50"/>
      <c r="Y3156" s="50"/>
      <c r="Z3156" s="50"/>
      <c r="AA3156" s="50"/>
      <c r="AG3156" s="50"/>
      <c r="AH3156" s="50"/>
      <c r="AI3156" s="50"/>
      <c r="AJ3156" s="50"/>
      <c r="AK3156" s="50"/>
      <c r="AL3156" s="50"/>
      <c r="AM3156" s="50"/>
      <c r="AN3156" s="50"/>
      <c r="AO3156" s="50"/>
      <c r="AP3156" s="138" t="str">
        <f>IF(NOT($AS3156=$AS3157),ROW(),"")</f>
        <v/>
      </c>
      <c r="AQ3156" s="20" t="str">
        <f>IF(NOT(AS3156=AS3157),AS3157,"")</f>
        <v/>
      </c>
      <c r="AR3156" s="20" t="str">
        <f>INDEX($AB$15:$AM$15,MATCH($AS3156,$AB$11:$AM$11,0))</f>
        <v>out</v>
      </c>
      <c r="AS3156" s="20" t="str">
        <f>LEFT(AT3156,4)</f>
        <v>2012</v>
      </c>
      <c r="AT3156" s="139" t="str">
        <f>LEFT(B3156,6)</f>
        <v>201204</v>
      </c>
    </row>
    <row r="3157" spans="2:46" x14ac:dyDescent="0.25">
      <c r="B3157" s="11">
        <f>'Market Data'!B3143</f>
        <v>20120427</v>
      </c>
      <c r="C3157" s="2">
        <f>'Market Data'!C3143</f>
        <v>6875.5</v>
      </c>
      <c r="D3157" s="2">
        <f>'Market Data'!D3143</f>
        <v>6992.5</v>
      </c>
      <c r="E3157" s="2">
        <f>'Market Data'!E3143</f>
        <v>6812</v>
      </c>
      <c r="F3157" s="12">
        <f>'Market Data'!F3143</f>
        <v>6961</v>
      </c>
      <c r="H3157" s="151">
        <f t="shared" si="475"/>
        <v>3139</v>
      </c>
      <c r="I3157" s="244">
        <f ca="1">IF($H3157&lt;($J$6+1),"",PFE(OFFSET($F3157,0,0,-$J$6)))</f>
        <v>0.16553194062983981</v>
      </c>
      <c r="J3157" s="19"/>
      <c r="K3157" s="139" t="str">
        <f t="shared" ca="1" si="476"/>
        <v>Long</v>
      </c>
      <c r="L3157" s="243" t="e">
        <f t="shared" ca="1" si="471"/>
        <v>#N/A</v>
      </c>
      <c r="M3157" s="242" t="e">
        <f t="shared" ca="1" si="472"/>
        <v>#N/A</v>
      </c>
      <c r="N3157" s="20"/>
      <c r="O3157" s="74">
        <f t="shared" ca="1" si="477"/>
        <v>1</v>
      </c>
      <c r="P3157" s="75">
        <f t="shared" ca="1" si="469"/>
        <v>0</v>
      </c>
      <c r="Q3157" s="76" t="str">
        <f t="shared" ca="1" si="473"/>
        <v/>
      </c>
      <c r="R3157" s="75"/>
      <c r="S3157" s="77">
        <f t="shared" ca="1" si="470"/>
        <v>1</v>
      </c>
      <c r="T3157" s="78"/>
      <c r="U3157" s="81">
        <f t="shared" ca="1" si="468"/>
        <v>2047.5</v>
      </c>
      <c r="V3157" s="82">
        <f t="shared" ca="1" si="474"/>
        <v>293019.57999999926</v>
      </c>
      <c r="W3157" s="50"/>
      <c r="X3157" s="50"/>
      <c r="Y3157" s="50"/>
      <c r="Z3157" s="50"/>
      <c r="AA3157" s="50"/>
      <c r="AG3157" s="50"/>
      <c r="AH3157" s="50"/>
      <c r="AI3157" s="50"/>
      <c r="AJ3157" s="50"/>
      <c r="AK3157" s="50"/>
      <c r="AL3157" s="50"/>
      <c r="AM3157" s="50"/>
      <c r="AN3157" s="50"/>
      <c r="AO3157" s="50"/>
      <c r="AP3157" s="138" t="str">
        <f>IF(NOT($AS3157=$AS3158),ROW(),"")</f>
        <v/>
      </c>
      <c r="AQ3157" s="20" t="str">
        <f>IF(NOT(AS3157=AS3158),AS3158,"")</f>
        <v/>
      </c>
      <c r="AR3157" s="20" t="str">
        <f>INDEX($AB$15:$AM$15,MATCH($AS3157,$AB$11:$AM$11,0))</f>
        <v>out</v>
      </c>
      <c r="AS3157" s="20" t="str">
        <f>LEFT(AT3157,4)</f>
        <v>2012</v>
      </c>
      <c r="AT3157" s="139" t="str">
        <f>LEFT(B3157,6)</f>
        <v>201204</v>
      </c>
    </row>
    <row r="3158" spans="2:46" x14ac:dyDescent="0.25">
      <c r="B3158" s="11">
        <f>'Market Data'!B3144</f>
        <v>20120430</v>
      </c>
      <c r="C3158" s="2">
        <f>'Market Data'!C3144</f>
        <v>6982</v>
      </c>
      <c r="D3158" s="2">
        <f>'Market Data'!D3144</f>
        <v>7014</v>
      </c>
      <c r="E3158" s="2">
        <f>'Market Data'!E3144</f>
        <v>6912.5</v>
      </c>
      <c r="F3158" s="12">
        <f>'Market Data'!F3144</f>
        <v>6933</v>
      </c>
      <c r="H3158" s="151">
        <f t="shared" si="475"/>
        <v>3140</v>
      </c>
      <c r="I3158" s="244">
        <f ca="1">IF($H3158&lt;($J$6+1),"",PFE(OFFSET($F3158,0,0,-$J$6)))</f>
        <v>0.13186649954379911</v>
      </c>
      <c r="J3158" s="19"/>
      <c r="K3158" s="139" t="str">
        <f t="shared" ca="1" si="476"/>
        <v>Long</v>
      </c>
      <c r="L3158" s="243" t="e">
        <f t="shared" ca="1" si="471"/>
        <v>#N/A</v>
      </c>
      <c r="M3158" s="242" t="e">
        <f t="shared" ca="1" si="472"/>
        <v>#N/A</v>
      </c>
      <c r="N3158" s="20"/>
      <c r="O3158" s="74">
        <f t="shared" ca="1" si="477"/>
        <v>1</v>
      </c>
      <c r="P3158" s="75">
        <f t="shared" ca="1" si="469"/>
        <v>0</v>
      </c>
      <c r="Q3158" s="76" t="str">
        <f t="shared" ca="1" si="473"/>
        <v/>
      </c>
      <c r="R3158" s="75"/>
      <c r="S3158" s="77">
        <f t="shared" ca="1" si="470"/>
        <v>1</v>
      </c>
      <c r="T3158" s="78"/>
      <c r="U3158" s="81">
        <f t="shared" ref="U3158:U3221" ca="1" si="478">IF(OR($S3157&amp;$O3157="01",$S3157&amp;$O3157="0-1"),(($F3158-$C3158)*$V$4*$O3157)-(ABS($P3157)*$V$5),IF(OR($S3157&amp;$O3157="10",$S3157&amp;$O3157="-10"),(($C3158-$F3157)*$V$4*$S3157)-(ABS($P3157)*$V$5),IF(OR($S3157&amp;$O3157="1-1",$S3157&amp;$O3157="-11"),(($C3158-$F3157)*$V$4*$S3157)-(ABS($P3157)*$V$5)+(($F3158-$C3158)*$V$4*$S3158),IF(OR($S3157&amp;$O3157="11",$S3157&amp;$O3157="-1-1"),(($F3158-$F3157)*$V$4*$S3158),0))))</f>
        <v>-980</v>
      </c>
      <c r="V3158" s="82">
        <f t="shared" ca="1" si="474"/>
        <v>292039.57999999926</v>
      </c>
      <c r="W3158" s="50"/>
      <c r="X3158" s="50"/>
      <c r="Y3158" s="50"/>
      <c r="Z3158" s="50"/>
      <c r="AA3158" s="50"/>
      <c r="AG3158" s="50"/>
      <c r="AH3158" s="50"/>
      <c r="AI3158" s="50"/>
      <c r="AJ3158" s="50"/>
      <c r="AK3158" s="50"/>
      <c r="AL3158" s="50"/>
      <c r="AM3158" s="50"/>
      <c r="AN3158" s="50"/>
      <c r="AO3158" s="50"/>
      <c r="AP3158" s="138" t="str">
        <f>IF(NOT($AS3158=$AS3159),ROW(),"")</f>
        <v/>
      </c>
      <c r="AQ3158" s="20" t="str">
        <f>IF(NOT(AS3158=AS3159),AS3159,"")</f>
        <v/>
      </c>
      <c r="AR3158" s="20" t="str">
        <f>INDEX($AB$15:$AM$15,MATCH($AS3158,$AB$11:$AM$11,0))</f>
        <v>out</v>
      </c>
      <c r="AS3158" s="20" t="str">
        <f>LEFT(AT3158,4)</f>
        <v>2012</v>
      </c>
      <c r="AT3158" s="139" t="str">
        <f>LEFT(B3158,6)</f>
        <v>201204</v>
      </c>
    </row>
    <row r="3159" spans="2:46" x14ac:dyDescent="0.25">
      <c r="B3159" s="11">
        <f>'Market Data'!B3145</f>
        <v>20120502</v>
      </c>
      <c r="C3159" s="2">
        <f>'Market Data'!C3145</f>
        <v>6988</v>
      </c>
      <c r="D3159" s="2">
        <f>'Market Data'!D3145</f>
        <v>7043</v>
      </c>
      <c r="E3159" s="2">
        <f>'Market Data'!E3145</f>
        <v>6826.5</v>
      </c>
      <c r="F3159" s="12">
        <f>'Market Data'!F3145</f>
        <v>6868</v>
      </c>
      <c r="H3159" s="151">
        <f t="shared" si="475"/>
        <v>3141</v>
      </c>
      <c r="I3159" s="244">
        <f ca="1">IF($H3159&lt;($J$6+1),"",PFE(OFFSET($F3159,0,0,-$J$6)))</f>
        <v>0.10141852614580228</v>
      </c>
      <c r="J3159" s="19"/>
      <c r="K3159" s="139" t="str">
        <f t="shared" ca="1" si="476"/>
        <v>Long</v>
      </c>
      <c r="L3159" s="243" t="e">
        <f t="shared" ca="1" si="471"/>
        <v>#N/A</v>
      </c>
      <c r="M3159" s="242" t="e">
        <f t="shared" ca="1" si="472"/>
        <v>#N/A</v>
      </c>
      <c r="N3159" s="20"/>
      <c r="O3159" s="74">
        <f t="shared" ca="1" si="477"/>
        <v>1</v>
      </c>
      <c r="P3159" s="75">
        <f t="shared" ca="1" si="469"/>
        <v>0</v>
      </c>
      <c r="Q3159" s="76" t="str">
        <f t="shared" ca="1" si="473"/>
        <v/>
      </c>
      <c r="R3159" s="75"/>
      <c r="S3159" s="77">
        <f t="shared" ca="1" si="470"/>
        <v>1</v>
      </c>
      <c r="T3159" s="78"/>
      <c r="U3159" s="81">
        <f t="shared" ca="1" si="478"/>
        <v>-2275</v>
      </c>
      <c r="V3159" s="82">
        <f t="shared" ca="1" si="474"/>
        <v>289764.57999999926</v>
      </c>
      <c r="W3159" s="50"/>
      <c r="X3159" s="50"/>
      <c r="Y3159" s="50"/>
      <c r="Z3159" s="50"/>
      <c r="AA3159" s="50"/>
      <c r="AG3159" s="50"/>
      <c r="AH3159" s="50"/>
      <c r="AI3159" s="50"/>
      <c r="AJ3159" s="50"/>
      <c r="AK3159" s="50"/>
      <c r="AL3159" s="50"/>
      <c r="AM3159" s="50"/>
      <c r="AN3159" s="50"/>
      <c r="AO3159" s="50"/>
      <c r="AP3159" s="138" t="str">
        <f>IF(NOT($AS3159=$AS3160),ROW(),"")</f>
        <v/>
      </c>
      <c r="AQ3159" s="20" t="str">
        <f>IF(NOT(AS3159=AS3160),AS3160,"")</f>
        <v/>
      </c>
      <c r="AR3159" s="20" t="str">
        <f>INDEX($AB$15:$AM$15,MATCH($AS3159,$AB$11:$AM$11,0))</f>
        <v>out</v>
      </c>
      <c r="AS3159" s="20" t="str">
        <f>LEFT(AT3159,4)</f>
        <v>2012</v>
      </c>
      <c r="AT3159" s="139" t="str">
        <f>LEFT(B3159,6)</f>
        <v>201205</v>
      </c>
    </row>
    <row r="3160" spans="2:46" x14ac:dyDescent="0.25">
      <c r="B3160" s="11">
        <f>'Market Data'!B3146</f>
        <v>20120503</v>
      </c>
      <c r="C3160" s="2">
        <f>'Market Data'!C3146</f>
        <v>6905</v>
      </c>
      <c r="D3160" s="2">
        <f>'Market Data'!D3146</f>
        <v>6957</v>
      </c>
      <c r="E3160" s="2">
        <f>'Market Data'!E3146</f>
        <v>6810.5</v>
      </c>
      <c r="F3160" s="12">
        <f>'Market Data'!F3146</f>
        <v>6857.5</v>
      </c>
      <c r="H3160" s="151">
        <f t="shared" si="475"/>
        <v>3142</v>
      </c>
      <c r="I3160" s="244">
        <f ca="1">IF($H3160&lt;($J$6+1),"",PFE(OFFSET($F3160,0,0,-$J$6)))</f>
        <v>0.10986296091986276</v>
      </c>
      <c r="J3160" s="19"/>
      <c r="K3160" s="139" t="str">
        <f t="shared" ca="1" si="476"/>
        <v>Long</v>
      </c>
      <c r="L3160" s="243" t="e">
        <f t="shared" ca="1" si="471"/>
        <v>#N/A</v>
      </c>
      <c r="M3160" s="242" t="e">
        <f t="shared" ca="1" si="472"/>
        <v>#N/A</v>
      </c>
      <c r="N3160" s="20"/>
      <c r="O3160" s="74">
        <f t="shared" ca="1" si="477"/>
        <v>1</v>
      </c>
      <c r="P3160" s="75">
        <f t="shared" ca="1" si="469"/>
        <v>0</v>
      </c>
      <c r="Q3160" s="76" t="str">
        <f t="shared" ca="1" si="473"/>
        <v/>
      </c>
      <c r="R3160" s="75"/>
      <c r="S3160" s="77">
        <f t="shared" ca="1" si="470"/>
        <v>1</v>
      </c>
      <c r="T3160" s="78"/>
      <c r="U3160" s="81">
        <f t="shared" ca="1" si="478"/>
        <v>-367.5</v>
      </c>
      <c r="V3160" s="82">
        <f t="shared" ca="1" si="474"/>
        <v>289397.07999999926</v>
      </c>
      <c r="W3160" s="50"/>
      <c r="X3160" s="50"/>
      <c r="Y3160" s="50"/>
      <c r="Z3160" s="50"/>
      <c r="AA3160" s="50"/>
      <c r="AG3160" s="50"/>
      <c r="AH3160" s="50"/>
      <c r="AI3160" s="50"/>
      <c r="AJ3160" s="50"/>
      <c r="AK3160" s="50"/>
      <c r="AL3160" s="50"/>
      <c r="AM3160" s="50"/>
      <c r="AN3160" s="50"/>
      <c r="AO3160" s="50"/>
      <c r="AP3160" s="138" t="str">
        <f>IF(NOT($AS3160=$AS3161),ROW(),"")</f>
        <v/>
      </c>
      <c r="AQ3160" s="20" t="str">
        <f>IF(NOT(AS3160=AS3161),AS3161,"")</f>
        <v/>
      </c>
      <c r="AR3160" s="20" t="str">
        <f>INDEX($AB$15:$AM$15,MATCH($AS3160,$AB$11:$AM$11,0))</f>
        <v>out</v>
      </c>
      <c r="AS3160" s="20" t="str">
        <f>LEFT(AT3160,4)</f>
        <v>2012</v>
      </c>
      <c r="AT3160" s="139" t="str">
        <f>LEFT(B3160,6)</f>
        <v>201205</v>
      </c>
    </row>
    <row r="3161" spans="2:46" x14ac:dyDescent="0.25">
      <c r="B3161" s="11">
        <f>'Market Data'!B3147</f>
        <v>20120504</v>
      </c>
      <c r="C3161" s="2">
        <f>'Market Data'!C3147</f>
        <v>6825</v>
      </c>
      <c r="D3161" s="2">
        <f>'Market Data'!D3147</f>
        <v>6849.5</v>
      </c>
      <c r="E3161" s="2">
        <f>'Market Data'!E3147</f>
        <v>6696</v>
      </c>
      <c r="F3161" s="12">
        <f>'Market Data'!F3147</f>
        <v>6723</v>
      </c>
      <c r="H3161" s="151">
        <f t="shared" si="475"/>
        <v>3143</v>
      </c>
      <c r="I3161" s="244">
        <f ca="1">IF($H3161&lt;($J$6+1),"",PFE(OFFSET($F3161,0,0,-$J$6)))</f>
        <v>8.5362725818626334E-2</v>
      </c>
      <c r="J3161" s="19"/>
      <c r="K3161" s="139" t="str">
        <f t="shared" ca="1" si="476"/>
        <v>Long</v>
      </c>
      <c r="L3161" s="243" t="e">
        <f t="shared" ca="1" si="471"/>
        <v>#N/A</v>
      </c>
      <c r="M3161" s="242" t="e">
        <f t="shared" ca="1" si="472"/>
        <v>#N/A</v>
      </c>
      <c r="N3161" s="20"/>
      <c r="O3161" s="74">
        <f t="shared" ca="1" si="477"/>
        <v>1</v>
      </c>
      <c r="P3161" s="75">
        <f t="shared" ca="1" si="469"/>
        <v>0</v>
      </c>
      <c r="Q3161" s="76" t="str">
        <f t="shared" ca="1" si="473"/>
        <v/>
      </c>
      <c r="R3161" s="75"/>
      <c r="S3161" s="77">
        <f t="shared" ca="1" si="470"/>
        <v>1</v>
      </c>
      <c r="T3161" s="78"/>
      <c r="U3161" s="81">
        <f t="shared" ca="1" si="478"/>
        <v>-4707.5</v>
      </c>
      <c r="V3161" s="82">
        <f t="shared" ca="1" si="474"/>
        <v>284689.57999999926</v>
      </c>
      <c r="W3161" s="50"/>
      <c r="X3161" s="50"/>
      <c r="Y3161" s="50"/>
      <c r="Z3161" s="50"/>
      <c r="AA3161" s="50"/>
      <c r="AG3161" s="50"/>
      <c r="AH3161" s="50"/>
      <c r="AI3161" s="50"/>
      <c r="AJ3161" s="50"/>
      <c r="AK3161" s="50"/>
      <c r="AL3161" s="50"/>
      <c r="AM3161" s="50"/>
      <c r="AN3161" s="50"/>
      <c r="AO3161" s="50"/>
      <c r="AP3161" s="138" t="str">
        <f>IF(NOT($AS3161=$AS3162),ROW(),"")</f>
        <v/>
      </c>
      <c r="AQ3161" s="20" t="str">
        <f>IF(NOT(AS3161=AS3162),AS3162,"")</f>
        <v/>
      </c>
      <c r="AR3161" s="20" t="str">
        <f>INDEX($AB$15:$AM$15,MATCH($AS3161,$AB$11:$AM$11,0))</f>
        <v>out</v>
      </c>
      <c r="AS3161" s="20" t="str">
        <f>LEFT(AT3161,4)</f>
        <v>2012</v>
      </c>
      <c r="AT3161" s="139" t="str">
        <f>LEFT(B3161,6)</f>
        <v>201205</v>
      </c>
    </row>
    <row r="3162" spans="2:46" x14ac:dyDescent="0.25">
      <c r="B3162" s="11">
        <f>'Market Data'!B3148</f>
        <v>20120507</v>
      </c>
      <c r="C3162" s="2">
        <f>'Market Data'!C3148</f>
        <v>6562</v>
      </c>
      <c r="D3162" s="2">
        <f>'Market Data'!D3148</f>
        <v>6757</v>
      </c>
      <c r="E3162" s="2">
        <f>'Market Data'!E3148</f>
        <v>6528</v>
      </c>
      <c r="F3162" s="12">
        <f>'Market Data'!F3148</f>
        <v>6732</v>
      </c>
      <c r="H3162" s="151">
        <f t="shared" si="475"/>
        <v>3144</v>
      </c>
      <c r="I3162" s="244">
        <f ca="1">IF($H3162&lt;($J$6+1),"",PFE(OFFSET($F3162,0,0,-$J$6)))</f>
        <v>9.6191391313554683E-2</v>
      </c>
      <c r="J3162" s="19"/>
      <c r="K3162" s="139" t="str">
        <f t="shared" ca="1" si="476"/>
        <v>Long</v>
      </c>
      <c r="L3162" s="243" t="e">
        <f t="shared" ca="1" si="471"/>
        <v>#N/A</v>
      </c>
      <c r="M3162" s="242" t="e">
        <f t="shared" ca="1" si="472"/>
        <v>#N/A</v>
      </c>
      <c r="N3162" s="20"/>
      <c r="O3162" s="74">
        <f t="shared" ca="1" si="477"/>
        <v>1</v>
      </c>
      <c r="P3162" s="75">
        <f t="shared" ca="1" si="469"/>
        <v>0</v>
      </c>
      <c r="Q3162" s="76" t="str">
        <f t="shared" ca="1" si="473"/>
        <v/>
      </c>
      <c r="R3162" s="75"/>
      <c r="S3162" s="77">
        <f t="shared" ca="1" si="470"/>
        <v>1</v>
      </c>
      <c r="T3162" s="78"/>
      <c r="U3162" s="81">
        <f t="shared" ca="1" si="478"/>
        <v>315</v>
      </c>
      <c r="V3162" s="82">
        <f t="shared" ca="1" si="474"/>
        <v>285004.57999999926</v>
      </c>
      <c r="W3162" s="50"/>
      <c r="X3162" s="50"/>
      <c r="Y3162" s="50"/>
      <c r="Z3162" s="50"/>
      <c r="AA3162" s="50"/>
      <c r="AG3162" s="50"/>
      <c r="AH3162" s="50"/>
      <c r="AI3162" s="50"/>
      <c r="AJ3162" s="50"/>
      <c r="AK3162" s="50"/>
      <c r="AL3162" s="50"/>
      <c r="AM3162" s="50"/>
      <c r="AN3162" s="50"/>
      <c r="AO3162" s="50"/>
      <c r="AP3162" s="138" t="str">
        <f>IF(NOT($AS3162=$AS3163),ROW(),"")</f>
        <v/>
      </c>
      <c r="AQ3162" s="20" t="str">
        <f>IF(NOT(AS3162=AS3163),AS3163,"")</f>
        <v/>
      </c>
      <c r="AR3162" s="20" t="str">
        <f>INDEX($AB$15:$AM$15,MATCH($AS3162,$AB$11:$AM$11,0))</f>
        <v>out</v>
      </c>
      <c r="AS3162" s="20" t="str">
        <f>LEFT(AT3162,4)</f>
        <v>2012</v>
      </c>
      <c r="AT3162" s="139" t="str">
        <f>LEFT(B3162,6)</f>
        <v>201205</v>
      </c>
    </row>
    <row r="3163" spans="2:46" x14ac:dyDescent="0.25">
      <c r="B3163" s="11">
        <f>'Market Data'!B3149</f>
        <v>20120508</v>
      </c>
      <c r="C3163" s="2">
        <f>'Market Data'!C3149</f>
        <v>6731.5</v>
      </c>
      <c r="D3163" s="2">
        <f>'Market Data'!D3149</f>
        <v>6740</v>
      </c>
      <c r="E3163" s="2">
        <f>'Market Data'!E3149</f>
        <v>6574.5</v>
      </c>
      <c r="F3163" s="12">
        <f>'Market Data'!F3149</f>
        <v>6603</v>
      </c>
      <c r="H3163" s="151">
        <f t="shared" si="475"/>
        <v>3145</v>
      </c>
      <c r="I3163" s="244">
        <f ca="1">IF($H3163&lt;($J$6+1),"",PFE(OFFSET($F3163,0,0,-$J$6)))</f>
        <v>7.6784896916965273E-2</v>
      </c>
      <c r="J3163" s="19"/>
      <c r="K3163" s="139" t="str">
        <f t="shared" ca="1" si="476"/>
        <v>Long</v>
      </c>
      <c r="L3163" s="243" t="e">
        <f t="shared" ca="1" si="471"/>
        <v>#N/A</v>
      </c>
      <c r="M3163" s="242" t="e">
        <f t="shared" ca="1" si="472"/>
        <v>#N/A</v>
      </c>
      <c r="N3163" s="20"/>
      <c r="O3163" s="74">
        <f t="shared" ca="1" si="477"/>
        <v>1</v>
      </c>
      <c r="P3163" s="75">
        <f t="shared" ca="1" si="469"/>
        <v>0</v>
      </c>
      <c r="Q3163" s="76" t="str">
        <f t="shared" ca="1" si="473"/>
        <v/>
      </c>
      <c r="R3163" s="75"/>
      <c r="S3163" s="77">
        <f t="shared" ca="1" si="470"/>
        <v>1</v>
      </c>
      <c r="T3163" s="78"/>
      <c r="U3163" s="81">
        <f t="shared" ca="1" si="478"/>
        <v>-4515</v>
      </c>
      <c r="V3163" s="82">
        <f t="shared" ca="1" si="474"/>
        <v>280489.57999999926</v>
      </c>
      <c r="W3163" s="50"/>
      <c r="X3163" s="50"/>
      <c r="Y3163" s="50"/>
      <c r="Z3163" s="50"/>
      <c r="AA3163" s="50"/>
      <c r="AG3163" s="50"/>
      <c r="AH3163" s="50"/>
      <c r="AI3163" s="50"/>
      <c r="AJ3163" s="50"/>
      <c r="AK3163" s="50"/>
      <c r="AL3163" s="50"/>
      <c r="AM3163" s="50"/>
      <c r="AN3163" s="50"/>
      <c r="AO3163" s="50"/>
      <c r="AP3163" s="138" t="str">
        <f>IF(NOT($AS3163=$AS3164),ROW(),"")</f>
        <v/>
      </c>
      <c r="AQ3163" s="20" t="str">
        <f>IF(NOT(AS3163=AS3164),AS3164,"")</f>
        <v/>
      </c>
      <c r="AR3163" s="20" t="str">
        <f>INDEX($AB$15:$AM$15,MATCH($AS3163,$AB$11:$AM$11,0))</f>
        <v>out</v>
      </c>
      <c r="AS3163" s="20" t="str">
        <f>LEFT(AT3163,4)</f>
        <v>2012</v>
      </c>
      <c r="AT3163" s="139" t="str">
        <f>LEFT(B3163,6)</f>
        <v>201205</v>
      </c>
    </row>
    <row r="3164" spans="2:46" x14ac:dyDescent="0.25">
      <c r="B3164" s="11">
        <f>'Market Data'!B3150</f>
        <v>20120509</v>
      </c>
      <c r="C3164" s="2">
        <f>'Market Data'!C3150</f>
        <v>6640</v>
      </c>
      <c r="D3164" s="2">
        <f>'Market Data'!D3150</f>
        <v>6669.5</v>
      </c>
      <c r="E3164" s="2">
        <f>'Market Data'!E3150</f>
        <v>6535.5</v>
      </c>
      <c r="F3164" s="12">
        <f>'Market Data'!F3150</f>
        <v>6629.5</v>
      </c>
      <c r="H3164" s="151">
        <f t="shared" si="475"/>
        <v>3146</v>
      </c>
      <c r="I3164" s="244">
        <f ca="1">IF($H3164&lt;($J$6+1),"",PFE(OFFSET($F3164,0,0,-$J$6)))</f>
        <v>5.7006525193838406E-2</v>
      </c>
      <c r="J3164" s="19"/>
      <c r="K3164" s="139" t="str">
        <f t="shared" ca="1" si="476"/>
        <v>Long</v>
      </c>
      <c r="L3164" s="243" t="e">
        <f t="shared" ca="1" si="471"/>
        <v>#N/A</v>
      </c>
      <c r="M3164" s="242" t="e">
        <f t="shared" ca="1" si="472"/>
        <v>#N/A</v>
      </c>
      <c r="N3164" s="20"/>
      <c r="O3164" s="74">
        <f t="shared" ca="1" si="477"/>
        <v>1</v>
      </c>
      <c r="P3164" s="75">
        <f t="shared" ca="1" si="469"/>
        <v>0</v>
      </c>
      <c r="Q3164" s="76" t="str">
        <f t="shared" ca="1" si="473"/>
        <v/>
      </c>
      <c r="R3164" s="75"/>
      <c r="S3164" s="77">
        <f t="shared" ca="1" si="470"/>
        <v>1</v>
      </c>
      <c r="T3164" s="78"/>
      <c r="U3164" s="81">
        <f t="shared" ca="1" si="478"/>
        <v>927.5</v>
      </c>
      <c r="V3164" s="82">
        <f t="shared" ca="1" si="474"/>
        <v>281417.07999999926</v>
      </c>
      <c r="W3164" s="50"/>
      <c r="X3164" s="50"/>
      <c r="Y3164" s="50"/>
      <c r="Z3164" s="50"/>
      <c r="AA3164" s="50"/>
      <c r="AG3164" s="50"/>
      <c r="AH3164" s="50"/>
      <c r="AI3164" s="50"/>
      <c r="AJ3164" s="50"/>
      <c r="AK3164" s="50"/>
      <c r="AL3164" s="50"/>
      <c r="AM3164" s="50"/>
      <c r="AN3164" s="50"/>
      <c r="AO3164" s="50"/>
      <c r="AP3164" s="138" t="str">
        <f>IF(NOT($AS3164=$AS3165),ROW(),"")</f>
        <v/>
      </c>
      <c r="AQ3164" s="20" t="str">
        <f>IF(NOT(AS3164=AS3165),AS3165,"")</f>
        <v/>
      </c>
      <c r="AR3164" s="20" t="str">
        <f>INDEX($AB$15:$AM$15,MATCH($AS3164,$AB$11:$AM$11,0))</f>
        <v>out</v>
      </c>
      <c r="AS3164" s="20" t="str">
        <f>LEFT(AT3164,4)</f>
        <v>2012</v>
      </c>
      <c r="AT3164" s="139" t="str">
        <f>LEFT(B3164,6)</f>
        <v>201205</v>
      </c>
    </row>
    <row r="3165" spans="2:46" x14ac:dyDescent="0.25">
      <c r="B3165" s="11">
        <f>'Market Data'!B3151</f>
        <v>20120510</v>
      </c>
      <c r="C3165" s="2">
        <f>'Market Data'!C3151</f>
        <v>6661.5</v>
      </c>
      <c r="D3165" s="2">
        <f>'Market Data'!D3151</f>
        <v>6712.5</v>
      </c>
      <c r="E3165" s="2">
        <f>'Market Data'!E3151</f>
        <v>6600</v>
      </c>
      <c r="F3165" s="12">
        <f>'Market Data'!F3151</f>
        <v>6677.5</v>
      </c>
      <c r="H3165" s="151">
        <f t="shared" si="475"/>
        <v>3147</v>
      </c>
      <c r="I3165" s="244">
        <f ca="1">IF($H3165&lt;($J$6+1),"",PFE(OFFSET($F3165,0,0,-$J$6)))</f>
        <v>6.9728077017086235E-2</v>
      </c>
      <c r="J3165" s="19"/>
      <c r="K3165" s="139" t="str">
        <f t="shared" ca="1" si="476"/>
        <v>Long</v>
      </c>
      <c r="L3165" s="243" t="e">
        <f t="shared" ca="1" si="471"/>
        <v>#N/A</v>
      </c>
      <c r="M3165" s="242" t="e">
        <f t="shared" ca="1" si="472"/>
        <v>#N/A</v>
      </c>
      <c r="N3165" s="20"/>
      <c r="O3165" s="74">
        <f t="shared" ca="1" si="477"/>
        <v>1</v>
      </c>
      <c r="P3165" s="75">
        <f t="shared" ca="1" si="469"/>
        <v>0</v>
      </c>
      <c r="Q3165" s="76" t="str">
        <f t="shared" ca="1" si="473"/>
        <v/>
      </c>
      <c r="R3165" s="75"/>
      <c r="S3165" s="77">
        <f t="shared" ca="1" si="470"/>
        <v>1</v>
      </c>
      <c r="T3165" s="78"/>
      <c r="U3165" s="81">
        <f t="shared" ca="1" si="478"/>
        <v>1680</v>
      </c>
      <c r="V3165" s="82">
        <f t="shared" ca="1" si="474"/>
        <v>283097.07999999926</v>
      </c>
      <c r="W3165" s="50"/>
      <c r="X3165" s="50"/>
      <c r="Y3165" s="50"/>
      <c r="Z3165" s="50"/>
      <c r="AA3165" s="50"/>
      <c r="AG3165" s="50"/>
      <c r="AH3165" s="50"/>
      <c r="AI3165" s="50"/>
      <c r="AJ3165" s="50"/>
      <c r="AK3165" s="50"/>
      <c r="AL3165" s="50"/>
      <c r="AM3165" s="50"/>
      <c r="AN3165" s="50"/>
      <c r="AO3165" s="50"/>
      <c r="AP3165" s="138" t="str">
        <f>IF(NOT($AS3165=$AS3166),ROW(),"")</f>
        <v/>
      </c>
      <c r="AQ3165" s="20" t="str">
        <f>IF(NOT(AS3165=AS3166),AS3166,"")</f>
        <v/>
      </c>
      <c r="AR3165" s="20" t="str">
        <f>INDEX($AB$15:$AM$15,MATCH($AS3165,$AB$11:$AM$11,0))</f>
        <v>out</v>
      </c>
      <c r="AS3165" s="20" t="str">
        <f>LEFT(AT3165,4)</f>
        <v>2012</v>
      </c>
      <c r="AT3165" s="139" t="str">
        <f>LEFT(B3165,6)</f>
        <v>201205</v>
      </c>
    </row>
    <row r="3166" spans="2:46" x14ac:dyDescent="0.25">
      <c r="B3166" s="11">
        <f>'Market Data'!B3152</f>
        <v>20120511</v>
      </c>
      <c r="C3166" s="2">
        <f>'Market Data'!C3152</f>
        <v>6619</v>
      </c>
      <c r="D3166" s="2">
        <f>'Market Data'!D3152</f>
        <v>6751</v>
      </c>
      <c r="E3166" s="2">
        <f>'Market Data'!E3152</f>
        <v>6606</v>
      </c>
      <c r="F3166" s="12">
        <f>'Market Data'!F3152</f>
        <v>6743</v>
      </c>
      <c r="H3166" s="151">
        <f t="shared" si="475"/>
        <v>3148</v>
      </c>
      <c r="I3166" s="244">
        <f ca="1">IF($H3166&lt;($J$6+1),"",PFE(OFFSET($F3166,0,0,-$J$6)))</f>
        <v>7.4535305114492537E-2</v>
      </c>
      <c r="J3166" s="19"/>
      <c r="K3166" s="139" t="str">
        <f t="shared" ca="1" si="476"/>
        <v>Long</v>
      </c>
      <c r="L3166" s="243" t="e">
        <f t="shared" ca="1" si="471"/>
        <v>#N/A</v>
      </c>
      <c r="M3166" s="242" t="e">
        <f t="shared" ca="1" si="472"/>
        <v>#N/A</v>
      </c>
      <c r="N3166" s="20"/>
      <c r="O3166" s="74">
        <f t="shared" ca="1" si="477"/>
        <v>1</v>
      </c>
      <c r="P3166" s="75">
        <f t="shared" ca="1" si="469"/>
        <v>0</v>
      </c>
      <c r="Q3166" s="76" t="str">
        <f t="shared" ca="1" si="473"/>
        <v/>
      </c>
      <c r="R3166" s="75"/>
      <c r="S3166" s="77">
        <f t="shared" ca="1" si="470"/>
        <v>1</v>
      </c>
      <c r="T3166" s="78"/>
      <c r="U3166" s="81">
        <f t="shared" ca="1" si="478"/>
        <v>2292.5</v>
      </c>
      <c r="V3166" s="82">
        <f t="shared" ca="1" si="474"/>
        <v>285389.57999999926</v>
      </c>
      <c r="W3166" s="50"/>
      <c r="X3166" s="50"/>
      <c r="Y3166" s="50"/>
      <c r="Z3166" s="50"/>
      <c r="AA3166" s="50"/>
      <c r="AG3166" s="50"/>
      <c r="AH3166" s="50"/>
      <c r="AI3166" s="50"/>
      <c r="AJ3166" s="50"/>
      <c r="AK3166" s="50"/>
      <c r="AL3166" s="50"/>
      <c r="AM3166" s="50"/>
      <c r="AN3166" s="50"/>
      <c r="AO3166" s="50"/>
      <c r="AP3166" s="138" t="str">
        <f>IF(NOT($AS3166=$AS3167),ROW(),"")</f>
        <v/>
      </c>
      <c r="AQ3166" s="20" t="str">
        <f>IF(NOT(AS3166=AS3167),AS3167,"")</f>
        <v/>
      </c>
      <c r="AR3166" s="20" t="str">
        <f>INDEX($AB$15:$AM$15,MATCH($AS3166,$AB$11:$AM$11,0))</f>
        <v>out</v>
      </c>
      <c r="AS3166" s="20" t="str">
        <f>LEFT(AT3166,4)</f>
        <v>2012</v>
      </c>
      <c r="AT3166" s="139" t="str">
        <f>LEFT(B3166,6)</f>
        <v>201205</v>
      </c>
    </row>
    <row r="3167" spans="2:46" x14ac:dyDescent="0.25">
      <c r="B3167" s="11">
        <f>'Market Data'!B3153</f>
        <v>20120514</v>
      </c>
      <c r="C3167" s="2">
        <f>'Market Data'!C3153</f>
        <v>6668</v>
      </c>
      <c r="D3167" s="2">
        <f>'Market Data'!D3153</f>
        <v>6686</v>
      </c>
      <c r="E3167" s="2">
        <f>'Market Data'!E3153</f>
        <v>6564</v>
      </c>
      <c r="F3167" s="12">
        <f>'Market Data'!F3153</f>
        <v>6626</v>
      </c>
      <c r="H3167" s="151">
        <f t="shared" si="475"/>
        <v>3149</v>
      </c>
      <c r="I3167" s="244">
        <f ca="1">IF($H3167&lt;($J$6+1),"",PFE(OFFSET($F3167,0,0,-$J$6)))</f>
        <v>6.1403859973062649E-2</v>
      </c>
      <c r="J3167" s="19"/>
      <c r="K3167" s="139" t="str">
        <f t="shared" ca="1" si="476"/>
        <v>Long</v>
      </c>
      <c r="L3167" s="243" t="e">
        <f t="shared" ca="1" si="471"/>
        <v>#N/A</v>
      </c>
      <c r="M3167" s="242" t="e">
        <f t="shared" ca="1" si="472"/>
        <v>#N/A</v>
      </c>
      <c r="N3167" s="20"/>
      <c r="O3167" s="74">
        <f t="shared" ca="1" si="477"/>
        <v>1</v>
      </c>
      <c r="P3167" s="75">
        <f t="shared" ca="1" si="469"/>
        <v>0</v>
      </c>
      <c r="Q3167" s="76" t="str">
        <f t="shared" ca="1" si="473"/>
        <v/>
      </c>
      <c r="R3167" s="75"/>
      <c r="S3167" s="77">
        <f t="shared" ca="1" si="470"/>
        <v>1</v>
      </c>
      <c r="T3167" s="78"/>
      <c r="U3167" s="81">
        <f t="shared" ca="1" si="478"/>
        <v>-4095</v>
      </c>
      <c r="V3167" s="82">
        <f t="shared" ca="1" si="474"/>
        <v>281294.57999999926</v>
      </c>
      <c r="W3167" s="50"/>
      <c r="X3167" s="50"/>
      <c r="Y3167" s="50"/>
      <c r="Z3167" s="50"/>
      <c r="AA3167" s="50"/>
      <c r="AG3167" s="50"/>
      <c r="AH3167" s="50"/>
      <c r="AI3167" s="50"/>
      <c r="AJ3167" s="50"/>
      <c r="AK3167" s="50"/>
      <c r="AL3167" s="50"/>
      <c r="AM3167" s="50"/>
      <c r="AN3167" s="50"/>
      <c r="AO3167" s="50"/>
      <c r="AP3167" s="138" t="str">
        <f>IF(NOT($AS3167=$AS3168),ROW(),"")</f>
        <v/>
      </c>
      <c r="AQ3167" s="20" t="str">
        <f>IF(NOT(AS3167=AS3168),AS3168,"")</f>
        <v/>
      </c>
      <c r="AR3167" s="20" t="str">
        <f>INDEX($AB$15:$AM$15,MATCH($AS3167,$AB$11:$AM$11,0))</f>
        <v>out</v>
      </c>
      <c r="AS3167" s="20" t="str">
        <f>LEFT(AT3167,4)</f>
        <v>2012</v>
      </c>
      <c r="AT3167" s="139" t="str">
        <f>LEFT(B3167,6)</f>
        <v>201205</v>
      </c>
    </row>
    <row r="3168" spans="2:46" x14ac:dyDescent="0.25">
      <c r="B3168" s="11">
        <f>'Market Data'!B3154</f>
        <v>20120515</v>
      </c>
      <c r="C3168" s="2">
        <f>'Market Data'!C3154</f>
        <v>6621</v>
      </c>
      <c r="D3168" s="2">
        <f>'Market Data'!D3154</f>
        <v>6671</v>
      </c>
      <c r="E3168" s="2">
        <f>'Market Data'!E3154</f>
        <v>6511.5</v>
      </c>
      <c r="F3168" s="12">
        <f>'Market Data'!F3154</f>
        <v>6552.5</v>
      </c>
      <c r="H3168" s="151">
        <f t="shared" si="475"/>
        <v>3150</v>
      </c>
      <c r="I3168" s="244">
        <f ca="1">IF($H3168&lt;($J$6+1),"",PFE(OFFSET($F3168,0,0,-$J$6)))</f>
        <v>3.2517202483750118E-2</v>
      </c>
      <c r="J3168" s="19"/>
      <c r="K3168" s="139" t="str">
        <f t="shared" ca="1" si="476"/>
        <v>Long</v>
      </c>
      <c r="L3168" s="243" t="e">
        <f t="shared" ca="1" si="471"/>
        <v>#N/A</v>
      </c>
      <c r="M3168" s="242" t="e">
        <f t="shared" ca="1" si="472"/>
        <v>#N/A</v>
      </c>
      <c r="N3168" s="20"/>
      <c r="O3168" s="74">
        <f t="shared" ca="1" si="477"/>
        <v>1</v>
      </c>
      <c r="P3168" s="75">
        <f t="shared" ca="1" si="469"/>
        <v>0</v>
      </c>
      <c r="Q3168" s="76" t="str">
        <f t="shared" ca="1" si="473"/>
        <v/>
      </c>
      <c r="R3168" s="75"/>
      <c r="S3168" s="77">
        <f t="shared" ca="1" si="470"/>
        <v>1</v>
      </c>
      <c r="T3168" s="78"/>
      <c r="U3168" s="81">
        <f t="shared" ca="1" si="478"/>
        <v>-2572.5</v>
      </c>
      <c r="V3168" s="82">
        <f t="shared" ca="1" si="474"/>
        <v>278722.07999999926</v>
      </c>
      <c r="W3168" s="50"/>
      <c r="X3168" s="50"/>
      <c r="Y3168" s="50"/>
      <c r="Z3168" s="50"/>
      <c r="AA3168" s="50"/>
      <c r="AG3168" s="50"/>
      <c r="AH3168" s="50"/>
      <c r="AI3168" s="50"/>
      <c r="AJ3168" s="50"/>
      <c r="AK3168" s="50"/>
      <c r="AL3168" s="50"/>
      <c r="AM3168" s="50"/>
      <c r="AN3168" s="50"/>
      <c r="AO3168" s="50"/>
      <c r="AP3168" s="138" t="str">
        <f>IF(NOT($AS3168=$AS3169),ROW(),"")</f>
        <v/>
      </c>
      <c r="AQ3168" s="20" t="str">
        <f>IF(NOT(AS3168=AS3169),AS3169,"")</f>
        <v/>
      </c>
      <c r="AR3168" s="20" t="str">
        <f>INDEX($AB$15:$AM$15,MATCH($AS3168,$AB$11:$AM$11,0))</f>
        <v>out</v>
      </c>
      <c r="AS3168" s="20" t="str">
        <f>LEFT(AT3168,4)</f>
        <v>2012</v>
      </c>
      <c r="AT3168" s="139" t="str">
        <f>LEFT(B3168,6)</f>
        <v>201205</v>
      </c>
    </row>
    <row r="3169" spans="2:46" x14ac:dyDescent="0.25">
      <c r="B3169" s="11">
        <f>'Market Data'!B3155</f>
        <v>20120516</v>
      </c>
      <c r="C3169" s="2">
        <f>'Market Data'!C3155</f>
        <v>6485</v>
      </c>
      <c r="D3169" s="2">
        <f>'Market Data'!D3155</f>
        <v>6603</v>
      </c>
      <c r="E3169" s="2">
        <f>'Market Data'!E3155</f>
        <v>6456.5</v>
      </c>
      <c r="F3169" s="12">
        <f>'Market Data'!F3155</f>
        <v>6549</v>
      </c>
      <c r="H3169" s="151">
        <f t="shared" si="475"/>
        <v>3151</v>
      </c>
      <c r="I3169" s="244">
        <f ca="1">IF($H3169&lt;($J$6+1),"",PFE(OFFSET($F3169,0,0,-$J$6)))</f>
        <v>1.8290009118548781E-2</v>
      </c>
      <c r="J3169" s="19"/>
      <c r="K3169" s="139" t="str">
        <f t="shared" ca="1" si="476"/>
        <v>Long</v>
      </c>
      <c r="L3169" s="243" t="e">
        <f t="shared" ca="1" si="471"/>
        <v>#N/A</v>
      </c>
      <c r="M3169" s="242" t="e">
        <f t="shared" ca="1" si="472"/>
        <v>#N/A</v>
      </c>
      <c r="N3169" s="20"/>
      <c r="O3169" s="74">
        <f t="shared" ca="1" si="477"/>
        <v>1</v>
      </c>
      <c r="P3169" s="75">
        <f t="shared" ca="1" si="469"/>
        <v>0</v>
      </c>
      <c r="Q3169" s="76" t="str">
        <f t="shared" ca="1" si="473"/>
        <v/>
      </c>
      <c r="R3169" s="75"/>
      <c r="S3169" s="77">
        <f t="shared" ca="1" si="470"/>
        <v>1</v>
      </c>
      <c r="T3169" s="78"/>
      <c r="U3169" s="81">
        <f t="shared" ca="1" si="478"/>
        <v>-122.5</v>
      </c>
      <c r="V3169" s="82">
        <f t="shared" ca="1" si="474"/>
        <v>278599.57999999926</v>
      </c>
      <c r="W3169" s="50"/>
      <c r="X3169" s="50"/>
      <c r="Y3169" s="50"/>
      <c r="Z3169" s="50"/>
      <c r="AA3169" s="50"/>
      <c r="AG3169" s="50"/>
      <c r="AH3169" s="50"/>
      <c r="AI3169" s="50"/>
      <c r="AJ3169" s="50"/>
      <c r="AK3169" s="50"/>
      <c r="AL3169" s="50"/>
      <c r="AM3169" s="50"/>
      <c r="AN3169" s="50"/>
      <c r="AO3169" s="50"/>
      <c r="AP3169" s="138" t="str">
        <f>IF(NOT($AS3169=$AS3170),ROW(),"")</f>
        <v/>
      </c>
      <c r="AQ3169" s="20" t="str">
        <f>IF(NOT(AS3169=AS3170),AS3170,"")</f>
        <v/>
      </c>
      <c r="AR3169" s="20" t="str">
        <f>INDEX($AB$15:$AM$15,MATCH($AS3169,$AB$11:$AM$11,0))</f>
        <v>out</v>
      </c>
      <c r="AS3169" s="20" t="str">
        <f>LEFT(AT3169,4)</f>
        <v>2012</v>
      </c>
      <c r="AT3169" s="139" t="str">
        <f>LEFT(B3169,6)</f>
        <v>201205</v>
      </c>
    </row>
    <row r="3170" spans="2:46" x14ac:dyDescent="0.25">
      <c r="B3170" s="11">
        <f>'Market Data'!B3156</f>
        <v>20120517</v>
      </c>
      <c r="C3170" s="2">
        <f>'Market Data'!C3156</f>
        <v>6558.5</v>
      </c>
      <c r="D3170" s="2">
        <f>'Market Data'!D3156</f>
        <v>6581.5</v>
      </c>
      <c r="E3170" s="2">
        <f>'Market Data'!E3156</f>
        <v>6419</v>
      </c>
      <c r="F3170" s="12">
        <f>'Market Data'!F3156</f>
        <v>6476.5</v>
      </c>
      <c r="H3170" s="151">
        <f t="shared" si="475"/>
        <v>3152</v>
      </c>
      <c r="I3170" s="244">
        <f ca="1">IF($H3170&lt;($J$6+1),"",PFE(OFFSET($F3170,0,0,-$J$6)))</f>
        <v>-1.8998776441908213E-2</v>
      </c>
      <c r="J3170" s="19"/>
      <c r="K3170" s="139" t="str">
        <f t="shared" ca="1" si="476"/>
        <v>Short</v>
      </c>
      <c r="L3170" s="243" t="e">
        <f t="shared" ca="1" si="471"/>
        <v>#N/A</v>
      </c>
      <c r="M3170" s="242">
        <f t="shared" ca="1" si="472"/>
        <v>6476.5</v>
      </c>
      <c r="N3170" s="20"/>
      <c r="O3170" s="74">
        <f t="shared" ca="1" si="477"/>
        <v>-1</v>
      </c>
      <c r="P3170" s="75">
        <f t="shared" ca="1" si="469"/>
        <v>-2</v>
      </c>
      <c r="Q3170" s="76" t="str">
        <f t="shared" ca="1" si="473"/>
        <v>Fill</v>
      </c>
      <c r="R3170" s="75"/>
      <c r="S3170" s="77">
        <f t="shared" ca="1" si="470"/>
        <v>1</v>
      </c>
      <c r="T3170" s="78"/>
      <c r="U3170" s="81">
        <f t="shared" ca="1" si="478"/>
        <v>-2537.5</v>
      </c>
      <c r="V3170" s="82">
        <f t="shared" ca="1" si="474"/>
        <v>276062.07999999926</v>
      </c>
      <c r="W3170" s="50"/>
      <c r="X3170" s="50"/>
      <c r="Y3170" s="50"/>
      <c r="Z3170" s="50"/>
      <c r="AA3170" s="50"/>
      <c r="AG3170" s="50"/>
      <c r="AH3170" s="50"/>
      <c r="AI3170" s="50"/>
      <c r="AJ3170" s="50"/>
      <c r="AK3170" s="50"/>
      <c r="AL3170" s="50"/>
      <c r="AM3170" s="50"/>
      <c r="AN3170" s="50"/>
      <c r="AO3170" s="50"/>
      <c r="AP3170" s="138" t="str">
        <f>IF(NOT($AS3170=$AS3171),ROW(),"")</f>
        <v/>
      </c>
      <c r="AQ3170" s="20" t="str">
        <f>IF(NOT(AS3170=AS3171),AS3171,"")</f>
        <v/>
      </c>
      <c r="AR3170" s="20" t="str">
        <f>INDEX($AB$15:$AM$15,MATCH($AS3170,$AB$11:$AM$11,0))</f>
        <v>out</v>
      </c>
      <c r="AS3170" s="20" t="str">
        <f>LEFT(AT3170,4)</f>
        <v>2012</v>
      </c>
      <c r="AT3170" s="139" t="str">
        <f>LEFT(B3170,6)</f>
        <v>201205</v>
      </c>
    </row>
    <row r="3171" spans="2:46" x14ac:dyDescent="0.25">
      <c r="B3171" s="11">
        <f>'Market Data'!B3157</f>
        <v>20120518</v>
      </c>
      <c r="C3171" s="2">
        <f>'Market Data'!C3157</f>
        <v>6383</v>
      </c>
      <c r="D3171" s="2">
        <f>'Market Data'!D3157</f>
        <v>6496</v>
      </c>
      <c r="E3171" s="2">
        <f>'Market Data'!E3157</f>
        <v>6379.5</v>
      </c>
      <c r="F3171" s="12">
        <f>'Market Data'!F3157</f>
        <v>6432.5</v>
      </c>
      <c r="H3171" s="151">
        <f t="shared" si="475"/>
        <v>3153</v>
      </c>
      <c r="I3171" s="244">
        <f ca="1">IF($H3171&lt;($J$6+1),"",PFE(OFFSET($F3171,0,0,-$J$6)))</f>
        <v>-3.4130811278736753E-2</v>
      </c>
      <c r="J3171" s="19"/>
      <c r="K3171" s="139" t="str">
        <f t="shared" ca="1" si="476"/>
        <v>Short</v>
      </c>
      <c r="L3171" s="243" t="e">
        <f t="shared" ca="1" si="471"/>
        <v>#N/A</v>
      </c>
      <c r="M3171" s="242" t="e">
        <f t="shared" ca="1" si="472"/>
        <v>#N/A</v>
      </c>
      <c r="N3171" s="20"/>
      <c r="O3171" s="74">
        <f t="shared" ca="1" si="477"/>
        <v>-1</v>
      </c>
      <c r="P3171" s="75">
        <f t="shared" ca="1" si="469"/>
        <v>0</v>
      </c>
      <c r="Q3171" s="76" t="str">
        <f t="shared" ca="1" si="473"/>
        <v/>
      </c>
      <c r="R3171" s="75"/>
      <c r="S3171" s="77">
        <f t="shared" ca="1" si="470"/>
        <v>-1</v>
      </c>
      <c r="T3171" s="78"/>
      <c r="U3171" s="81">
        <f t="shared" ca="1" si="478"/>
        <v>-5186.92</v>
      </c>
      <c r="V3171" s="82">
        <f t="shared" ca="1" si="474"/>
        <v>270875.15999999928</v>
      </c>
      <c r="W3171" s="50"/>
      <c r="X3171" s="50"/>
      <c r="Y3171" s="50"/>
      <c r="Z3171" s="50"/>
      <c r="AA3171" s="50"/>
      <c r="AG3171" s="50"/>
      <c r="AH3171" s="50"/>
      <c r="AI3171" s="50"/>
      <c r="AJ3171" s="50"/>
      <c r="AK3171" s="50"/>
      <c r="AL3171" s="50"/>
      <c r="AM3171" s="50"/>
      <c r="AN3171" s="50"/>
      <c r="AO3171" s="50"/>
      <c r="AP3171" s="138" t="str">
        <f>IF(NOT($AS3171=$AS3172),ROW(),"")</f>
        <v/>
      </c>
      <c r="AQ3171" s="20" t="str">
        <f>IF(NOT(AS3171=AS3172),AS3172,"")</f>
        <v/>
      </c>
      <c r="AR3171" s="20" t="str">
        <f>INDEX($AB$15:$AM$15,MATCH($AS3171,$AB$11:$AM$11,0))</f>
        <v>out</v>
      </c>
      <c r="AS3171" s="20" t="str">
        <f>LEFT(AT3171,4)</f>
        <v>2012</v>
      </c>
      <c r="AT3171" s="139" t="str">
        <f>LEFT(B3171,6)</f>
        <v>201205</v>
      </c>
    </row>
    <row r="3172" spans="2:46" x14ac:dyDescent="0.25">
      <c r="B3172" s="11">
        <f>'Market Data'!B3158</f>
        <v>20120521</v>
      </c>
      <c r="C3172" s="2">
        <f>'Market Data'!C3158</f>
        <v>6431</v>
      </c>
      <c r="D3172" s="2">
        <f>'Market Data'!D3158</f>
        <v>6527</v>
      </c>
      <c r="E3172" s="2">
        <f>'Market Data'!E3158</f>
        <v>6401</v>
      </c>
      <c r="F3172" s="12">
        <f>'Market Data'!F3158</f>
        <v>6495.5</v>
      </c>
      <c r="H3172" s="151">
        <f t="shared" si="475"/>
        <v>3154</v>
      </c>
      <c r="I3172" s="244">
        <f ca="1">IF($H3172&lt;($J$6+1),"",PFE(OFFSET($F3172,0,0,-$J$6)))</f>
        <v>-2.3317305211971461E-2</v>
      </c>
      <c r="J3172" s="19"/>
      <c r="K3172" s="139" t="str">
        <f t="shared" ca="1" si="476"/>
        <v>Short</v>
      </c>
      <c r="L3172" s="243" t="e">
        <f t="shared" ca="1" si="471"/>
        <v>#N/A</v>
      </c>
      <c r="M3172" s="242" t="e">
        <f t="shared" ca="1" si="472"/>
        <v>#N/A</v>
      </c>
      <c r="N3172" s="20"/>
      <c r="O3172" s="74">
        <f t="shared" ca="1" si="477"/>
        <v>-1</v>
      </c>
      <c r="P3172" s="75">
        <f t="shared" ca="1" si="469"/>
        <v>0</v>
      </c>
      <c r="Q3172" s="76" t="str">
        <f t="shared" ca="1" si="473"/>
        <v/>
      </c>
      <c r="R3172" s="75"/>
      <c r="S3172" s="77">
        <f t="shared" ca="1" si="470"/>
        <v>-1</v>
      </c>
      <c r="T3172" s="78"/>
      <c r="U3172" s="81">
        <f t="shared" ca="1" si="478"/>
        <v>-2205</v>
      </c>
      <c r="V3172" s="82">
        <f t="shared" ca="1" si="474"/>
        <v>268670.15999999928</v>
      </c>
      <c r="W3172" s="50"/>
      <c r="X3172" s="50"/>
      <c r="Y3172" s="50"/>
      <c r="Z3172" s="50"/>
      <c r="AA3172" s="50"/>
      <c r="AG3172" s="50"/>
      <c r="AH3172" s="50"/>
      <c r="AI3172" s="50"/>
      <c r="AJ3172" s="50"/>
      <c r="AK3172" s="50"/>
      <c r="AL3172" s="50"/>
      <c r="AM3172" s="50"/>
      <c r="AN3172" s="50"/>
      <c r="AO3172" s="50"/>
      <c r="AP3172" s="138" t="str">
        <f>IF(NOT($AS3172=$AS3173),ROW(),"")</f>
        <v/>
      </c>
      <c r="AQ3172" s="20" t="str">
        <f>IF(NOT(AS3172=AS3173),AS3173,"")</f>
        <v/>
      </c>
      <c r="AR3172" s="20" t="str">
        <f>INDEX($AB$15:$AM$15,MATCH($AS3172,$AB$11:$AM$11,0))</f>
        <v>out</v>
      </c>
      <c r="AS3172" s="20" t="str">
        <f>LEFT(AT3172,4)</f>
        <v>2012</v>
      </c>
      <c r="AT3172" s="139" t="str">
        <f>LEFT(B3172,6)</f>
        <v>201205</v>
      </c>
    </row>
    <row r="3173" spans="2:46" x14ac:dyDescent="0.25">
      <c r="B3173" s="11">
        <f>'Market Data'!B3159</f>
        <v>20120522</v>
      </c>
      <c r="C3173" s="2">
        <f>'Market Data'!C3159</f>
        <v>6532.5</v>
      </c>
      <c r="D3173" s="2">
        <f>'Market Data'!D3159</f>
        <v>6605.5</v>
      </c>
      <c r="E3173" s="2">
        <f>'Market Data'!E3159</f>
        <v>6508.5</v>
      </c>
      <c r="F3173" s="12">
        <f>'Market Data'!F3159</f>
        <v>6595.5</v>
      </c>
      <c r="H3173" s="151">
        <f t="shared" si="475"/>
        <v>3155</v>
      </c>
      <c r="I3173" s="244">
        <f ca="1">IF($H3173&lt;($J$6+1),"",PFE(OFFSET($F3173,0,0,-$J$6)))</f>
        <v>-1.5663810425126972E-2</v>
      </c>
      <c r="J3173" s="19"/>
      <c r="K3173" s="139" t="str">
        <f t="shared" ca="1" si="476"/>
        <v>Short</v>
      </c>
      <c r="L3173" s="243" t="e">
        <f t="shared" ca="1" si="471"/>
        <v>#N/A</v>
      </c>
      <c r="M3173" s="242" t="e">
        <f t="shared" ca="1" si="472"/>
        <v>#N/A</v>
      </c>
      <c r="N3173" s="20"/>
      <c r="O3173" s="74">
        <f t="shared" ca="1" si="477"/>
        <v>-1</v>
      </c>
      <c r="P3173" s="75">
        <f t="shared" ca="1" si="469"/>
        <v>0</v>
      </c>
      <c r="Q3173" s="76" t="str">
        <f t="shared" ca="1" si="473"/>
        <v/>
      </c>
      <c r="R3173" s="75"/>
      <c r="S3173" s="77">
        <f t="shared" ca="1" si="470"/>
        <v>-1</v>
      </c>
      <c r="T3173" s="78"/>
      <c r="U3173" s="81">
        <f t="shared" ca="1" si="478"/>
        <v>-3500</v>
      </c>
      <c r="V3173" s="82">
        <f t="shared" ca="1" si="474"/>
        <v>265170.15999999928</v>
      </c>
      <c r="W3173" s="50"/>
      <c r="X3173" s="50"/>
      <c r="Y3173" s="50"/>
      <c r="Z3173" s="50"/>
      <c r="AA3173" s="50"/>
      <c r="AG3173" s="50"/>
      <c r="AH3173" s="50"/>
      <c r="AI3173" s="50"/>
      <c r="AJ3173" s="50"/>
      <c r="AK3173" s="50"/>
      <c r="AL3173" s="50"/>
      <c r="AM3173" s="50"/>
      <c r="AN3173" s="50"/>
      <c r="AO3173" s="50"/>
      <c r="AP3173" s="138" t="str">
        <f>IF(NOT($AS3173=$AS3174),ROW(),"")</f>
        <v/>
      </c>
      <c r="AQ3173" s="20" t="str">
        <f>IF(NOT(AS3173=AS3174),AS3174,"")</f>
        <v/>
      </c>
      <c r="AR3173" s="20" t="str">
        <f>INDEX($AB$15:$AM$15,MATCH($AS3173,$AB$11:$AM$11,0))</f>
        <v>out</v>
      </c>
      <c r="AS3173" s="20" t="str">
        <f>LEFT(AT3173,4)</f>
        <v>2012</v>
      </c>
      <c r="AT3173" s="139" t="str">
        <f>LEFT(B3173,6)</f>
        <v>201205</v>
      </c>
    </row>
    <row r="3174" spans="2:46" x14ac:dyDescent="0.25">
      <c r="B3174" s="11">
        <f>'Market Data'!B3160</f>
        <v>20120523</v>
      </c>
      <c r="C3174" s="2">
        <f>'Market Data'!C3160</f>
        <v>6494</v>
      </c>
      <c r="D3174" s="2">
        <f>'Market Data'!D3160</f>
        <v>6533.5</v>
      </c>
      <c r="E3174" s="2">
        <f>'Market Data'!E3160</f>
        <v>6417</v>
      </c>
      <c r="F3174" s="12">
        <f>'Market Data'!F3160</f>
        <v>6442.5</v>
      </c>
      <c r="H3174" s="151">
        <f t="shared" si="475"/>
        <v>3156</v>
      </c>
      <c r="I3174" s="244">
        <f ca="1">IF($H3174&lt;($J$6+1),"",PFE(OFFSET($F3174,0,0,-$J$6)))</f>
        <v>-3.0647611671035958E-2</v>
      </c>
      <c r="J3174" s="19"/>
      <c r="K3174" s="139" t="str">
        <f t="shared" ca="1" si="476"/>
        <v>Short</v>
      </c>
      <c r="L3174" s="243" t="e">
        <f t="shared" ca="1" si="471"/>
        <v>#N/A</v>
      </c>
      <c r="M3174" s="242" t="e">
        <f t="shared" ca="1" si="472"/>
        <v>#N/A</v>
      </c>
      <c r="N3174" s="20"/>
      <c r="O3174" s="74">
        <f t="shared" ca="1" si="477"/>
        <v>-1</v>
      </c>
      <c r="P3174" s="75">
        <f t="shared" ca="1" si="469"/>
        <v>0</v>
      </c>
      <c r="Q3174" s="76" t="str">
        <f t="shared" ca="1" si="473"/>
        <v/>
      </c>
      <c r="R3174" s="75"/>
      <c r="S3174" s="77">
        <f t="shared" ca="1" si="470"/>
        <v>-1</v>
      </c>
      <c r="T3174" s="78"/>
      <c r="U3174" s="81">
        <f t="shared" ca="1" si="478"/>
        <v>5355</v>
      </c>
      <c r="V3174" s="82">
        <f t="shared" ca="1" si="474"/>
        <v>270525.15999999928</v>
      </c>
      <c r="W3174" s="50"/>
      <c r="X3174" s="50"/>
      <c r="Y3174" s="50"/>
      <c r="Z3174" s="50"/>
      <c r="AA3174" s="50"/>
      <c r="AG3174" s="50"/>
      <c r="AH3174" s="50"/>
      <c r="AI3174" s="50"/>
      <c r="AJ3174" s="50"/>
      <c r="AK3174" s="50"/>
      <c r="AL3174" s="50"/>
      <c r="AM3174" s="50"/>
      <c r="AN3174" s="50"/>
      <c r="AO3174" s="50"/>
      <c r="AP3174" s="138" t="str">
        <f>IF(NOT($AS3174=$AS3175),ROW(),"")</f>
        <v/>
      </c>
      <c r="AQ3174" s="20" t="str">
        <f>IF(NOT(AS3174=AS3175),AS3175,"")</f>
        <v/>
      </c>
      <c r="AR3174" s="20" t="str">
        <f>INDEX($AB$15:$AM$15,MATCH($AS3174,$AB$11:$AM$11,0))</f>
        <v>out</v>
      </c>
      <c r="AS3174" s="20" t="str">
        <f>LEFT(AT3174,4)</f>
        <v>2012</v>
      </c>
      <c r="AT3174" s="139" t="str">
        <f>LEFT(B3174,6)</f>
        <v>201205</v>
      </c>
    </row>
    <row r="3175" spans="2:46" x14ac:dyDescent="0.25">
      <c r="B3175" s="11">
        <f>'Market Data'!B3161</f>
        <v>20120524</v>
      </c>
      <c r="C3175" s="2">
        <f>'Market Data'!C3161</f>
        <v>6508</v>
      </c>
      <c r="D3175" s="2">
        <f>'Market Data'!D3161</f>
        <v>6514</v>
      </c>
      <c r="E3175" s="2">
        <f>'Market Data'!E3161</f>
        <v>6401</v>
      </c>
      <c r="F3175" s="12">
        <f>'Market Data'!F3161</f>
        <v>6481.5</v>
      </c>
      <c r="H3175" s="151">
        <f t="shared" si="475"/>
        <v>3157</v>
      </c>
      <c r="I3175" s="244">
        <f ca="1">IF($H3175&lt;($J$6+1),"",PFE(OFFSET($F3175,0,0,-$J$6)))</f>
        <v>-2.5082298894768287E-2</v>
      </c>
      <c r="J3175" s="19"/>
      <c r="K3175" s="139" t="str">
        <f t="shared" ca="1" si="476"/>
        <v>Short</v>
      </c>
      <c r="L3175" s="243" t="e">
        <f t="shared" ca="1" si="471"/>
        <v>#N/A</v>
      </c>
      <c r="M3175" s="242" t="e">
        <f t="shared" ca="1" si="472"/>
        <v>#N/A</v>
      </c>
      <c r="N3175" s="20"/>
      <c r="O3175" s="74">
        <f t="shared" ca="1" si="477"/>
        <v>-1</v>
      </c>
      <c r="P3175" s="75">
        <f t="shared" ca="1" si="469"/>
        <v>0</v>
      </c>
      <c r="Q3175" s="76" t="str">
        <f t="shared" ca="1" si="473"/>
        <v/>
      </c>
      <c r="R3175" s="75"/>
      <c r="S3175" s="77">
        <f t="shared" ca="1" si="470"/>
        <v>-1</v>
      </c>
      <c r="T3175" s="78"/>
      <c r="U3175" s="81">
        <f t="shared" ca="1" si="478"/>
        <v>-1365</v>
      </c>
      <c r="V3175" s="82">
        <f t="shared" ca="1" si="474"/>
        <v>269160.15999999928</v>
      </c>
      <c r="W3175" s="50"/>
      <c r="X3175" s="50"/>
      <c r="Y3175" s="50"/>
      <c r="Z3175" s="50"/>
      <c r="AA3175" s="50"/>
      <c r="AG3175" s="50"/>
      <c r="AH3175" s="50"/>
      <c r="AI3175" s="50"/>
      <c r="AJ3175" s="50"/>
      <c r="AK3175" s="50"/>
      <c r="AL3175" s="50"/>
      <c r="AM3175" s="50"/>
      <c r="AN3175" s="50"/>
      <c r="AO3175" s="50"/>
      <c r="AP3175" s="138" t="str">
        <f>IF(NOT($AS3175=$AS3176),ROW(),"")</f>
        <v/>
      </c>
      <c r="AQ3175" s="20" t="str">
        <f>IF(NOT(AS3175=AS3176),AS3176,"")</f>
        <v/>
      </c>
      <c r="AR3175" s="20" t="str">
        <f>INDEX($AB$15:$AM$15,MATCH($AS3175,$AB$11:$AM$11,0))</f>
        <v>out</v>
      </c>
      <c r="AS3175" s="20" t="str">
        <f>LEFT(AT3175,4)</f>
        <v>2012</v>
      </c>
      <c r="AT3175" s="139" t="str">
        <f>LEFT(B3175,6)</f>
        <v>201205</v>
      </c>
    </row>
    <row r="3176" spans="2:46" x14ac:dyDescent="0.25">
      <c r="B3176" s="11">
        <f>'Market Data'!B3162</f>
        <v>20120525</v>
      </c>
      <c r="C3176" s="2">
        <f>'Market Data'!C3162</f>
        <v>6450.5</v>
      </c>
      <c r="D3176" s="2">
        <f>'Market Data'!D3162</f>
        <v>6567</v>
      </c>
      <c r="E3176" s="2">
        <f>'Market Data'!E3162</f>
        <v>6437</v>
      </c>
      <c r="F3176" s="12">
        <f>'Market Data'!F3162</f>
        <v>6502.5</v>
      </c>
      <c r="H3176" s="151">
        <f t="shared" si="475"/>
        <v>3158</v>
      </c>
      <c r="I3176" s="244">
        <f ca="1">IF($H3176&lt;($J$6+1),"",PFE(OFFSET($F3176,0,0,-$J$6)))</f>
        <v>-4.1981816808112783E-2</v>
      </c>
      <c r="J3176" s="19"/>
      <c r="K3176" s="139" t="str">
        <f t="shared" ca="1" si="476"/>
        <v>Short</v>
      </c>
      <c r="L3176" s="243" t="e">
        <f t="shared" ca="1" si="471"/>
        <v>#N/A</v>
      </c>
      <c r="M3176" s="242" t="e">
        <f t="shared" ca="1" si="472"/>
        <v>#N/A</v>
      </c>
      <c r="N3176" s="20"/>
      <c r="O3176" s="74">
        <f t="shared" ca="1" si="477"/>
        <v>-1</v>
      </c>
      <c r="P3176" s="75">
        <f t="shared" ca="1" si="469"/>
        <v>0</v>
      </c>
      <c r="Q3176" s="76" t="str">
        <f t="shared" ca="1" si="473"/>
        <v/>
      </c>
      <c r="R3176" s="75"/>
      <c r="S3176" s="77">
        <f t="shared" ca="1" si="470"/>
        <v>-1</v>
      </c>
      <c r="T3176" s="78"/>
      <c r="U3176" s="81">
        <f t="shared" ca="1" si="478"/>
        <v>-735</v>
      </c>
      <c r="V3176" s="82">
        <f t="shared" ca="1" si="474"/>
        <v>268425.15999999928</v>
      </c>
      <c r="W3176" s="50"/>
      <c r="X3176" s="50"/>
      <c r="Y3176" s="50"/>
      <c r="Z3176" s="50"/>
      <c r="AA3176" s="50"/>
      <c r="AG3176" s="50"/>
      <c r="AH3176" s="50"/>
      <c r="AI3176" s="50"/>
      <c r="AJ3176" s="50"/>
      <c r="AK3176" s="50"/>
      <c r="AL3176" s="50"/>
      <c r="AM3176" s="50"/>
      <c r="AN3176" s="50"/>
      <c r="AO3176" s="50"/>
      <c r="AP3176" s="138" t="str">
        <f>IF(NOT($AS3176=$AS3177),ROW(),"")</f>
        <v/>
      </c>
      <c r="AQ3176" s="20" t="str">
        <f>IF(NOT(AS3176=AS3177),AS3177,"")</f>
        <v/>
      </c>
      <c r="AR3176" s="20" t="str">
        <f>INDEX($AB$15:$AM$15,MATCH($AS3176,$AB$11:$AM$11,0))</f>
        <v>out</v>
      </c>
      <c r="AS3176" s="20" t="str">
        <f>LEFT(AT3176,4)</f>
        <v>2012</v>
      </c>
      <c r="AT3176" s="139" t="str">
        <f>LEFT(B3176,6)</f>
        <v>201205</v>
      </c>
    </row>
    <row r="3177" spans="2:46" x14ac:dyDescent="0.25">
      <c r="B3177" s="11">
        <f>'Market Data'!B3163</f>
        <v>20120528</v>
      </c>
      <c r="C3177" s="2">
        <f>'Market Data'!C3163</f>
        <v>6558</v>
      </c>
      <c r="D3177" s="2">
        <f>'Market Data'!D3163</f>
        <v>6587.5</v>
      </c>
      <c r="E3177" s="2">
        <f>'Market Data'!E3163</f>
        <v>6469.5</v>
      </c>
      <c r="F3177" s="12">
        <f>'Market Data'!F3163</f>
        <v>6481.5</v>
      </c>
      <c r="H3177" s="151">
        <f t="shared" si="475"/>
        <v>3159</v>
      </c>
      <c r="I3177" s="244">
        <f ca="1">IF($H3177&lt;($J$6+1),"",PFE(OFFSET($F3177,0,0,-$J$6)))</f>
        <v>-4.2308175831199363E-2</v>
      </c>
      <c r="J3177" s="19"/>
      <c r="K3177" s="139" t="str">
        <f t="shared" ca="1" si="476"/>
        <v>Short</v>
      </c>
      <c r="L3177" s="243" t="e">
        <f t="shared" ca="1" si="471"/>
        <v>#N/A</v>
      </c>
      <c r="M3177" s="242" t="e">
        <f t="shared" ca="1" si="472"/>
        <v>#N/A</v>
      </c>
      <c r="N3177" s="20"/>
      <c r="O3177" s="74">
        <f t="shared" ca="1" si="477"/>
        <v>-1</v>
      </c>
      <c r="P3177" s="75">
        <f t="shared" ca="1" si="469"/>
        <v>0</v>
      </c>
      <c r="Q3177" s="76" t="str">
        <f t="shared" ca="1" si="473"/>
        <v/>
      </c>
      <c r="R3177" s="75"/>
      <c r="S3177" s="77">
        <f t="shared" ca="1" si="470"/>
        <v>-1</v>
      </c>
      <c r="T3177" s="78"/>
      <c r="U3177" s="81">
        <f t="shared" ca="1" si="478"/>
        <v>735</v>
      </c>
      <c r="V3177" s="82">
        <f t="shared" ca="1" si="474"/>
        <v>269160.15999999928</v>
      </c>
      <c r="W3177" s="50"/>
      <c r="X3177" s="50"/>
      <c r="Y3177" s="50"/>
      <c r="Z3177" s="50"/>
      <c r="AA3177" s="50"/>
      <c r="AG3177" s="50"/>
      <c r="AH3177" s="50"/>
      <c r="AI3177" s="50"/>
      <c r="AJ3177" s="50"/>
      <c r="AK3177" s="50"/>
      <c r="AL3177" s="50"/>
      <c r="AM3177" s="50"/>
      <c r="AN3177" s="50"/>
      <c r="AO3177" s="50"/>
      <c r="AP3177" s="138" t="str">
        <f>IF(NOT($AS3177=$AS3178),ROW(),"")</f>
        <v/>
      </c>
      <c r="AQ3177" s="20" t="str">
        <f>IF(NOT(AS3177=AS3178),AS3178,"")</f>
        <v/>
      </c>
      <c r="AR3177" s="20" t="str">
        <f>INDEX($AB$15:$AM$15,MATCH($AS3177,$AB$11:$AM$11,0))</f>
        <v>out</v>
      </c>
      <c r="AS3177" s="20" t="str">
        <f>LEFT(AT3177,4)</f>
        <v>2012</v>
      </c>
      <c r="AT3177" s="139" t="str">
        <f>LEFT(B3177,6)</f>
        <v>201205</v>
      </c>
    </row>
    <row r="3178" spans="2:46" x14ac:dyDescent="0.25">
      <c r="B3178" s="11">
        <f>'Market Data'!B3164</f>
        <v>20120529</v>
      </c>
      <c r="C3178" s="2">
        <f>'Market Data'!C3164</f>
        <v>6530.5</v>
      </c>
      <c r="D3178" s="2">
        <f>'Market Data'!D3164</f>
        <v>6601.5</v>
      </c>
      <c r="E3178" s="2">
        <f>'Market Data'!E3164</f>
        <v>6492.5</v>
      </c>
      <c r="F3178" s="12">
        <f>'Market Data'!F3164</f>
        <v>6559</v>
      </c>
      <c r="H3178" s="151">
        <f t="shared" si="475"/>
        <v>3160</v>
      </c>
      <c r="I3178" s="244">
        <f ca="1">IF($H3178&lt;($J$6+1),"",PFE(OFFSET($F3178,0,0,-$J$6)))</f>
        <v>-1.9408141087901881E-2</v>
      </c>
      <c r="J3178" s="19"/>
      <c r="K3178" s="139" t="str">
        <f t="shared" ca="1" si="476"/>
        <v>Short</v>
      </c>
      <c r="L3178" s="243" t="e">
        <f t="shared" ca="1" si="471"/>
        <v>#N/A</v>
      </c>
      <c r="M3178" s="242" t="e">
        <f t="shared" ca="1" si="472"/>
        <v>#N/A</v>
      </c>
      <c r="N3178" s="20"/>
      <c r="O3178" s="74">
        <f t="shared" ca="1" si="477"/>
        <v>-1</v>
      </c>
      <c r="P3178" s="75">
        <f t="shared" ca="1" si="469"/>
        <v>0</v>
      </c>
      <c r="Q3178" s="76" t="str">
        <f t="shared" ca="1" si="473"/>
        <v/>
      </c>
      <c r="R3178" s="75"/>
      <c r="S3178" s="77">
        <f t="shared" ca="1" si="470"/>
        <v>-1</v>
      </c>
      <c r="T3178" s="78"/>
      <c r="U3178" s="81">
        <f t="shared" ca="1" si="478"/>
        <v>-2712.5</v>
      </c>
      <c r="V3178" s="82">
        <f t="shared" ca="1" si="474"/>
        <v>266447.65999999928</v>
      </c>
      <c r="W3178" s="50"/>
      <c r="X3178" s="50"/>
      <c r="Y3178" s="50"/>
      <c r="Z3178" s="50"/>
      <c r="AA3178" s="50"/>
      <c r="AG3178" s="50"/>
      <c r="AH3178" s="50"/>
      <c r="AI3178" s="50"/>
      <c r="AJ3178" s="50"/>
      <c r="AK3178" s="50"/>
      <c r="AL3178" s="50"/>
      <c r="AM3178" s="50"/>
      <c r="AN3178" s="50"/>
      <c r="AO3178" s="50"/>
      <c r="AP3178" s="138" t="str">
        <f>IF(NOT($AS3178=$AS3179),ROW(),"")</f>
        <v/>
      </c>
      <c r="AQ3178" s="20" t="str">
        <f>IF(NOT(AS3178=AS3179),AS3179,"")</f>
        <v/>
      </c>
      <c r="AR3178" s="20" t="str">
        <f>INDEX($AB$15:$AM$15,MATCH($AS3178,$AB$11:$AM$11,0))</f>
        <v>out</v>
      </c>
      <c r="AS3178" s="20" t="str">
        <f>LEFT(AT3178,4)</f>
        <v>2012</v>
      </c>
      <c r="AT3178" s="139" t="str">
        <f>LEFT(B3178,6)</f>
        <v>201205</v>
      </c>
    </row>
    <row r="3179" spans="2:46" x14ac:dyDescent="0.25">
      <c r="B3179" s="11">
        <f>'Market Data'!B3165</f>
        <v>20120530</v>
      </c>
      <c r="C3179" s="2">
        <f>'Market Data'!C3165</f>
        <v>6537</v>
      </c>
      <c r="D3179" s="2">
        <f>'Market Data'!D3165</f>
        <v>6554</v>
      </c>
      <c r="E3179" s="2">
        <f>'Market Data'!E3165</f>
        <v>6416.5</v>
      </c>
      <c r="F3179" s="12">
        <f>'Market Data'!F3165</f>
        <v>6441.5</v>
      </c>
      <c r="H3179" s="151">
        <f t="shared" si="475"/>
        <v>3161</v>
      </c>
      <c r="I3179" s="244">
        <f ca="1">IF($H3179&lt;($J$6+1),"",PFE(OFFSET($F3179,0,0,-$J$6)))</f>
        <v>-3.9085355419638687E-2</v>
      </c>
      <c r="J3179" s="19"/>
      <c r="K3179" s="139" t="str">
        <f t="shared" ca="1" si="476"/>
        <v>Short</v>
      </c>
      <c r="L3179" s="243" t="e">
        <f t="shared" ca="1" si="471"/>
        <v>#N/A</v>
      </c>
      <c r="M3179" s="242" t="e">
        <f t="shared" ca="1" si="472"/>
        <v>#N/A</v>
      </c>
      <c r="N3179" s="20"/>
      <c r="O3179" s="74">
        <f t="shared" ca="1" si="477"/>
        <v>-1</v>
      </c>
      <c r="P3179" s="75">
        <f t="shared" ca="1" si="469"/>
        <v>0</v>
      </c>
      <c r="Q3179" s="76" t="str">
        <f t="shared" ca="1" si="473"/>
        <v/>
      </c>
      <c r="R3179" s="75"/>
      <c r="S3179" s="77">
        <f t="shared" ca="1" si="470"/>
        <v>-1</v>
      </c>
      <c r="T3179" s="78"/>
      <c r="U3179" s="81">
        <f t="shared" ca="1" si="478"/>
        <v>4112.5</v>
      </c>
      <c r="V3179" s="82">
        <f t="shared" ca="1" si="474"/>
        <v>270560.15999999928</v>
      </c>
      <c r="W3179" s="50"/>
      <c r="X3179" s="50"/>
      <c r="Y3179" s="50"/>
      <c r="Z3179" s="50"/>
      <c r="AA3179" s="50"/>
      <c r="AG3179" s="50"/>
      <c r="AH3179" s="50"/>
      <c r="AI3179" s="50"/>
      <c r="AJ3179" s="50"/>
      <c r="AK3179" s="50"/>
      <c r="AL3179" s="50"/>
      <c r="AM3179" s="50"/>
      <c r="AN3179" s="50"/>
      <c r="AO3179" s="50"/>
      <c r="AP3179" s="138" t="str">
        <f>IF(NOT($AS3179=$AS3180),ROW(),"")</f>
        <v/>
      </c>
      <c r="AQ3179" s="20" t="str">
        <f>IF(NOT(AS3179=AS3180),AS3180,"")</f>
        <v/>
      </c>
      <c r="AR3179" s="20" t="str">
        <f>INDEX($AB$15:$AM$15,MATCH($AS3179,$AB$11:$AM$11,0))</f>
        <v>out</v>
      </c>
      <c r="AS3179" s="20" t="str">
        <f>LEFT(AT3179,4)</f>
        <v>2012</v>
      </c>
      <c r="AT3179" s="139" t="str">
        <f>LEFT(B3179,6)</f>
        <v>201205</v>
      </c>
    </row>
    <row r="3180" spans="2:46" x14ac:dyDescent="0.25">
      <c r="B3180" s="11">
        <f>'Market Data'!B3166</f>
        <v>20120531</v>
      </c>
      <c r="C3180" s="2">
        <f>'Market Data'!C3166</f>
        <v>6447</v>
      </c>
      <c r="D3180" s="2">
        <f>'Market Data'!D3166</f>
        <v>6481.5</v>
      </c>
      <c r="E3180" s="2">
        <f>'Market Data'!E3166</f>
        <v>6366.5</v>
      </c>
      <c r="F3180" s="12">
        <f>'Market Data'!F3166</f>
        <v>6397</v>
      </c>
      <c r="H3180" s="151">
        <f t="shared" si="475"/>
        <v>3162</v>
      </c>
      <c r="I3180" s="244">
        <f ca="1">IF($H3180&lt;($J$6+1),"",PFE(OFFSET($F3180,0,0,-$J$6)))</f>
        <v>-7.2689060157989413E-2</v>
      </c>
      <c r="J3180" s="19"/>
      <c r="K3180" s="139" t="str">
        <f t="shared" ca="1" si="476"/>
        <v>Short</v>
      </c>
      <c r="L3180" s="243" t="e">
        <f t="shared" ca="1" si="471"/>
        <v>#N/A</v>
      </c>
      <c r="M3180" s="242" t="e">
        <f t="shared" ca="1" si="472"/>
        <v>#N/A</v>
      </c>
      <c r="N3180" s="20"/>
      <c r="O3180" s="74">
        <f t="shared" ca="1" si="477"/>
        <v>-1</v>
      </c>
      <c r="P3180" s="75">
        <f t="shared" ca="1" si="469"/>
        <v>0</v>
      </c>
      <c r="Q3180" s="76" t="str">
        <f t="shared" ca="1" si="473"/>
        <v/>
      </c>
      <c r="R3180" s="75"/>
      <c r="S3180" s="77">
        <f t="shared" ca="1" si="470"/>
        <v>-1</v>
      </c>
      <c r="T3180" s="78"/>
      <c r="U3180" s="81">
        <f t="shared" ca="1" si="478"/>
        <v>1557.5</v>
      </c>
      <c r="V3180" s="82">
        <f t="shared" ca="1" si="474"/>
        <v>272117.65999999928</v>
      </c>
      <c r="W3180" s="50"/>
      <c r="X3180" s="50"/>
      <c r="Y3180" s="50"/>
      <c r="Z3180" s="50"/>
      <c r="AA3180" s="50"/>
      <c r="AG3180" s="50"/>
      <c r="AH3180" s="50"/>
      <c r="AI3180" s="50"/>
      <c r="AJ3180" s="50"/>
      <c r="AK3180" s="50"/>
      <c r="AL3180" s="50"/>
      <c r="AM3180" s="50"/>
      <c r="AN3180" s="50"/>
      <c r="AO3180" s="50"/>
      <c r="AP3180" s="138" t="str">
        <f>IF(NOT($AS3180=$AS3181),ROW(),"")</f>
        <v/>
      </c>
      <c r="AQ3180" s="20" t="str">
        <f>IF(NOT(AS3180=AS3181),AS3181,"")</f>
        <v/>
      </c>
      <c r="AR3180" s="20" t="str">
        <f>INDEX($AB$15:$AM$15,MATCH($AS3180,$AB$11:$AM$11,0))</f>
        <v>out</v>
      </c>
      <c r="AS3180" s="20" t="str">
        <f>LEFT(AT3180,4)</f>
        <v>2012</v>
      </c>
      <c r="AT3180" s="139" t="str">
        <f>LEFT(B3180,6)</f>
        <v>201205</v>
      </c>
    </row>
    <row r="3181" spans="2:46" x14ac:dyDescent="0.25">
      <c r="B3181" s="11">
        <f>'Market Data'!B3167</f>
        <v>20120601</v>
      </c>
      <c r="C3181" s="2">
        <f>'Market Data'!C3167</f>
        <v>6403</v>
      </c>
      <c r="D3181" s="2">
        <f>'Market Data'!D3167</f>
        <v>6419.5</v>
      </c>
      <c r="E3181" s="2">
        <f>'Market Data'!E3167</f>
        <v>6166.5</v>
      </c>
      <c r="F3181" s="12">
        <f>'Market Data'!F3167</f>
        <v>6222.5</v>
      </c>
      <c r="H3181" s="151">
        <f t="shared" si="475"/>
        <v>3163</v>
      </c>
      <c r="I3181" s="244">
        <f ca="1">IF($H3181&lt;($J$6+1),"",PFE(OFFSET($F3181,0,0,-$J$6)))</f>
        <v>-0.11076347203467729</v>
      </c>
      <c r="J3181" s="19"/>
      <c r="K3181" s="139" t="str">
        <f t="shared" ca="1" si="476"/>
        <v>Short</v>
      </c>
      <c r="L3181" s="243" t="e">
        <f t="shared" ca="1" si="471"/>
        <v>#N/A</v>
      </c>
      <c r="M3181" s="242" t="e">
        <f t="shared" ca="1" si="472"/>
        <v>#N/A</v>
      </c>
      <c r="N3181" s="20"/>
      <c r="O3181" s="74">
        <f t="shared" ca="1" si="477"/>
        <v>-1</v>
      </c>
      <c r="P3181" s="75">
        <f t="shared" ca="1" si="469"/>
        <v>0</v>
      </c>
      <c r="Q3181" s="76" t="str">
        <f t="shared" ca="1" si="473"/>
        <v/>
      </c>
      <c r="R3181" s="75"/>
      <c r="S3181" s="77">
        <f t="shared" ca="1" si="470"/>
        <v>-1</v>
      </c>
      <c r="T3181" s="78"/>
      <c r="U3181" s="81">
        <f t="shared" ca="1" si="478"/>
        <v>6107.5</v>
      </c>
      <c r="V3181" s="82">
        <f t="shared" ca="1" si="474"/>
        <v>278225.15999999928</v>
      </c>
      <c r="W3181" s="50"/>
      <c r="X3181" s="50"/>
      <c r="Y3181" s="50"/>
      <c r="Z3181" s="50"/>
      <c r="AA3181" s="50"/>
      <c r="AG3181" s="50"/>
      <c r="AH3181" s="50"/>
      <c r="AI3181" s="50"/>
      <c r="AJ3181" s="50"/>
      <c r="AK3181" s="50"/>
      <c r="AL3181" s="50"/>
      <c r="AM3181" s="50"/>
      <c r="AN3181" s="50"/>
      <c r="AO3181" s="50"/>
      <c r="AP3181" s="138" t="str">
        <f>IF(NOT($AS3181=$AS3182),ROW(),"")</f>
        <v/>
      </c>
      <c r="AQ3181" s="20" t="str">
        <f>IF(NOT(AS3181=AS3182),AS3182,"")</f>
        <v/>
      </c>
      <c r="AR3181" s="20" t="str">
        <f>INDEX($AB$15:$AM$15,MATCH($AS3181,$AB$11:$AM$11,0))</f>
        <v>out</v>
      </c>
      <c r="AS3181" s="20" t="str">
        <f>LEFT(AT3181,4)</f>
        <v>2012</v>
      </c>
      <c r="AT3181" s="139" t="str">
        <f>LEFT(B3181,6)</f>
        <v>201206</v>
      </c>
    </row>
    <row r="3182" spans="2:46" x14ac:dyDescent="0.25">
      <c r="B3182" s="11">
        <f>'Market Data'!B3168</f>
        <v>20120604</v>
      </c>
      <c r="C3182" s="2">
        <f>'Market Data'!C3168</f>
        <v>6138</v>
      </c>
      <c r="D3182" s="2">
        <f>'Market Data'!D3168</f>
        <v>6190</v>
      </c>
      <c r="E3182" s="2">
        <f>'Market Data'!E3168</f>
        <v>6100</v>
      </c>
      <c r="F3182" s="12">
        <f>'Market Data'!F3168</f>
        <v>6137.5</v>
      </c>
      <c r="H3182" s="151">
        <f t="shared" si="475"/>
        <v>3164</v>
      </c>
      <c r="I3182" s="244">
        <f ca="1">IF($H3182&lt;($J$6+1),"",PFE(OFFSET($F3182,0,0,-$J$6)))</f>
        <v>-0.14524570272032383</v>
      </c>
      <c r="J3182" s="19"/>
      <c r="K3182" s="139" t="str">
        <f t="shared" ca="1" si="476"/>
        <v>Short</v>
      </c>
      <c r="L3182" s="243" t="e">
        <f t="shared" ca="1" si="471"/>
        <v>#N/A</v>
      </c>
      <c r="M3182" s="242" t="e">
        <f t="shared" ca="1" si="472"/>
        <v>#N/A</v>
      </c>
      <c r="N3182" s="20"/>
      <c r="O3182" s="74">
        <f t="shared" ca="1" si="477"/>
        <v>-1</v>
      </c>
      <c r="P3182" s="75">
        <f t="shared" ca="1" si="469"/>
        <v>0</v>
      </c>
      <c r="Q3182" s="76" t="str">
        <f t="shared" ca="1" si="473"/>
        <v/>
      </c>
      <c r="R3182" s="75"/>
      <c r="S3182" s="77">
        <f t="shared" ca="1" si="470"/>
        <v>-1</v>
      </c>
      <c r="T3182" s="78"/>
      <c r="U3182" s="81">
        <f t="shared" ca="1" si="478"/>
        <v>2975</v>
      </c>
      <c r="V3182" s="82">
        <f t="shared" ca="1" si="474"/>
        <v>281200.15999999928</v>
      </c>
      <c r="W3182" s="50"/>
      <c r="X3182" s="50"/>
      <c r="Y3182" s="50"/>
      <c r="Z3182" s="50"/>
      <c r="AA3182" s="50"/>
      <c r="AG3182" s="50"/>
      <c r="AH3182" s="50"/>
      <c r="AI3182" s="50"/>
      <c r="AJ3182" s="50"/>
      <c r="AK3182" s="50"/>
      <c r="AL3182" s="50"/>
      <c r="AM3182" s="50"/>
      <c r="AN3182" s="50"/>
      <c r="AO3182" s="50"/>
      <c r="AP3182" s="138" t="str">
        <f>IF(NOT($AS3182=$AS3183),ROW(),"")</f>
        <v/>
      </c>
      <c r="AQ3182" s="20" t="str">
        <f>IF(NOT(AS3182=AS3183),AS3183,"")</f>
        <v/>
      </c>
      <c r="AR3182" s="20" t="str">
        <f>INDEX($AB$15:$AM$15,MATCH($AS3182,$AB$11:$AM$11,0))</f>
        <v>out</v>
      </c>
      <c r="AS3182" s="20" t="str">
        <f>LEFT(AT3182,4)</f>
        <v>2012</v>
      </c>
      <c r="AT3182" s="139" t="str">
        <f>LEFT(B3182,6)</f>
        <v>201206</v>
      </c>
    </row>
    <row r="3183" spans="2:46" x14ac:dyDescent="0.25">
      <c r="B3183" s="11">
        <f>'Market Data'!B3169</f>
        <v>20120605</v>
      </c>
      <c r="C3183" s="2">
        <f>'Market Data'!C3169</f>
        <v>6169.5</v>
      </c>
      <c r="D3183" s="2">
        <f>'Market Data'!D3169</f>
        <v>6185</v>
      </c>
      <c r="E3183" s="2">
        <f>'Market Data'!E3169</f>
        <v>6071</v>
      </c>
      <c r="F3183" s="12">
        <f>'Market Data'!F3169</f>
        <v>6124.5</v>
      </c>
      <c r="H3183" s="151">
        <f t="shared" si="475"/>
        <v>3165</v>
      </c>
      <c r="I3183" s="244">
        <f ca="1">IF($H3183&lt;($J$6+1),"",PFE(OFFSET($F3183,0,0,-$J$6)))</f>
        <v>-0.14700359471627078</v>
      </c>
      <c r="J3183" s="19"/>
      <c r="K3183" s="139" t="str">
        <f t="shared" ca="1" si="476"/>
        <v>Short</v>
      </c>
      <c r="L3183" s="243" t="e">
        <f t="shared" ca="1" si="471"/>
        <v>#N/A</v>
      </c>
      <c r="M3183" s="242" t="e">
        <f t="shared" ca="1" si="472"/>
        <v>#N/A</v>
      </c>
      <c r="N3183" s="20"/>
      <c r="O3183" s="74">
        <f t="shared" ca="1" si="477"/>
        <v>-1</v>
      </c>
      <c r="P3183" s="75">
        <f t="shared" ca="1" si="469"/>
        <v>0</v>
      </c>
      <c r="Q3183" s="76" t="str">
        <f t="shared" ca="1" si="473"/>
        <v/>
      </c>
      <c r="R3183" s="75"/>
      <c r="S3183" s="77">
        <f t="shared" ca="1" si="470"/>
        <v>-1</v>
      </c>
      <c r="T3183" s="78"/>
      <c r="U3183" s="81">
        <f t="shared" ca="1" si="478"/>
        <v>455</v>
      </c>
      <c r="V3183" s="82">
        <f t="shared" ca="1" si="474"/>
        <v>281655.15999999928</v>
      </c>
      <c r="W3183" s="50"/>
      <c r="X3183" s="50"/>
      <c r="Y3183" s="50"/>
      <c r="Z3183" s="50"/>
      <c r="AA3183" s="50"/>
      <c r="AG3183" s="50"/>
      <c r="AH3183" s="50"/>
      <c r="AI3183" s="50"/>
      <c r="AJ3183" s="50"/>
      <c r="AK3183" s="50"/>
      <c r="AL3183" s="50"/>
      <c r="AM3183" s="50"/>
      <c r="AN3183" s="50"/>
      <c r="AO3183" s="50"/>
      <c r="AP3183" s="138" t="str">
        <f>IF(NOT($AS3183=$AS3184),ROW(),"")</f>
        <v/>
      </c>
      <c r="AQ3183" s="20" t="str">
        <f>IF(NOT(AS3183=AS3184),AS3184,"")</f>
        <v/>
      </c>
      <c r="AR3183" s="20" t="str">
        <f>INDEX($AB$15:$AM$15,MATCH($AS3183,$AB$11:$AM$11,0))</f>
        <v>out</v>
      </c>
      <c r="AS3183" s="20" t="str">
        <f>LEFT(AT3183,4)</f>
        <v>2012</v>
      </c>
      <c r="AT3183" s="139" t="str">
        <f>LEFT(B3183,6)</f>
        <v>201206</v>
      </c>
    </row>
    <row r="3184" spans="2:46" x14ac:dyDescent="0.25">
      <c r="B3184" s="11">
        <f>'Market Data'!B3170</f>
        <v>20120606</v>
      </c>
      <c r="C3184" s="2">
        <f>'Market Data'!C3170</f>
        <v>6186.5</v>
      </c>
      <c r="D3184" s="2">
        <f>'Market Data'!D3170</f>
        <v>6294</v>
      </c>
      <c r="E3184" s="2">
        <f>'Market Data'!E3170</f>
        <v>6152.5</v>
      </c>
      <c r="F3184" s="12">
        <f>'Market Data'!F3170</f>
        <v>6259</v>
      </c>
      <c r="H3184" s="151">
        <f t="shared" si="475"/>
        <v>3166</v>
      </c>
      <c r="I3184" s="244">
        <f ca="1">IF($H3184&lt;($J$6+1),"",PFE(OFFSET($F3184,0,0,-$J$6)))</f>
        <v>-0.11900389014203656</v>
      </c>
      <c r="J3184" s="19"/>
      <c r="K3184" s="139" t="str">
        <f t="shared" ca="1" si="476"/>
        <v>Short</v>
      </c>
      <c r="L3184" s="243" t="e">
        <f t="shared" ca="1" si="471"/>
        <v>#N/A</v>
      </c>
      <c r="M3184" s="242" t="e">
        <f t="shared" ca="1" si="472"/>
        <v>#N/A</v>
      </c>
      <c r="N3184" s="20"/>
      <c r="O3184" s="74">
        <f t="shared" ca="1" si="477"/>
        <v>-1</v>
      </c>
      <c r="P3184" s="75">
        <f t="shared" ca="1" si="469"/>
        <v>0</v>
      </c>
      <c r="Q3184" s="76" t="str">
        <f t="shared" ca="1" si="473"/>
        <v/>
      </c>
      <c r="R3184" s="75"/>
      <c r="S3184" s="77">
        <f t="shared" ca="1" si="470"/>
        <v>-1</v>
      </c>
      <c r="T3184" s="78"/>
      <c r="U3184" s="81">
        <f t="shared" ca="1" si="478"/>
        <v>-4707.5</v>
      </c>
      <c r="V3184" s="82">
        <f t="shared" ca="1" si="474"/>
        <v>276947.65999999928</v>
      </c>
      <c r="W3184" s="50"/>
      <c r="X3184" s="50"/>
      <c r="Y3184" s="50"/>
      <c r="Z3184" s="50"/>
      <c r="AA3184" s="50"/>
      <c r="AG3184" s="50"/>
      <c r="AH3184" s="50"/>
      <c r="AI3184" s="50"/>
      <c r="AJ3184" s="50"/>
      <c r="AK3184" s="50"/>
      <c r="AL3184" s="50"/>
      <c r="AM3184" s="50"/>
      <c r="AN3184" s="50"/>
      <c r="AO3184" s="50"/>
      <c r="AP3184" s="138" t="str">
        <f>IF(NOT($AS3184=$AS3185),ROW(),"")</f>
        <v/>
      </c>
      <c r="AQ3184" s="20" t="str">
        <f>IF(NOT(AS3184=AS3185),AS3185,"")</f>
        <v/>
      </c>
      <c r="AR3184" s="20" t="str">
        <f>INDEX($AB$15:$AM$15,MATCH($AS3184,$AB$11:$AM$11,0))</f>
        <v>out</v>
      </c>
      <c r="AS3184" s="20" t="str">
        <f>LEFT(AT3184,4)</f>
        <v>2012</v>
      </c>
      <c r="AT3184" s="139" t="str">
        <f>LEFT(B3184,6)</f>
        <v>201206</v>
      </c>
    </row>
    <row r="3185" spans="2:46" x14ac:dyDescent="0.25">
      <c r="B3185" s="11">
        <f>'Market Data'!B3171</f>
        <v>20120607</v>
      </c>
      <c r="C3185" s="2">
        <f>'Market Data'!C3171</f>
        <v>6304</v>
      </c>
      <c r="D3185" s="2">
        <f>'Market Data'!D3171</f>
        <v>6390.5</v>
      </c>
      <c r="E3185" s="2">
        <f>'Market Data'!E3171</f>
        <v>6257</v>
      </c>
      <c r="F3185" s="12">
        <f>'Market Data'!F3171</f>
        <v>6296.5</v>
      </c>
      <c r="H3185" s="151">
        <f t="shared" si="475"/>
        <v>3167</v>
      </c>
      <c r="I3185" s="244">
        <f ca="1">IF($H3185&lt;($J$6+1),"",PFE(OFFSET($F3185,0,0,-$J$6)))</f>
        <v>-0.11021663541720531</v>
      </c>
      <c r="J3185" s="19"/>
      <c r="K3185" s="139" t="str">
        <f t="shared" ca="1" si="476"/>
        <v>Short</v>
      </c>
      <c r="L3185" s="243" t="e">
        <f t="shared" ca="1" si="471"/>
        <v>#N/A</v>
      </c>
      <c r="M3185" s="242" t="e">
        <f t="shared" ca="1" si="472"/>
        <v>#N/A</v>
      </c>
      <c r="N3185" s="20"/>
      <c r="O3185" s="74">
        <f t="shared" ca="1" si="477"/>
        <v>-1</v>
      </c>
      <c r="P3185" s="75">
        <f t="shared" ca="1" si="469"/>
        <v>0</v>
      </c>
      <c r="Q3185" s="76" t="str">
        <f t="shared" ca="1" si="473"/>
        <v/>
      </c>
      <c r="R3185" s="75"/>
      <c r="S3185" s="77">
        <f t="shared" ca="1" si="470"/>
        <v>-1</v>
      </c>
      <c r="T3185" s="78"/>
      <c r="U3185" s="81">
        <f t="shared" ca="1" si="478"/>
        <v>-1312.5</v>
      </c>
      <c r="V3185" s="82">
        <f t="shared" ca="1" si="474"/>
        <v>275635.15999999928</v>
      </c>
      <c r="W3185" s="50"/>
      <c r="X3185" s="50"/>
      <c r="Y3185" s="50"/>
      <c r="Z3185" s="50"/>
      <c r="AA3185" s="50"/>
      <c r="AG3185" s="50"/>
      <c r="AH3185" s="50"/>
      <c r="AI3185" s="50"/>
      <c r="AJ3185" s="50"/>
      <c r="AK3185" s="50"/>
      <c r="AL3185" s="50"/>
      <c r="AM3185" s="50"/>
      <c r="AN3185" s="50"/>
      <c r="AO3185" s="50"/>
      <c r="AP3185" s="138" t="str">
        <f>IF(NOT($AS3185=$AS3186),ROW(),"")</f>
        <v/>
      </c>
      <c r="AQ3185" s="20" t="str">
        <f>IF(NOT(AS3185=AS3186),AS3186,"")</f>
        <v/>
      </c>
      <c r="AR3185" s="20" t="str">
        <f>INDEX($AB$15:$AM$15,MATCH($AS3185,$AB$11:$AM$11,0))</f>
        <v>out</v>
      </c>
      <c r="AS3185" s="20" t="str">
        <f>LEFT(AT3185,4)</f>
        <v>2012</v>
      </c>
      <c r="AT3185" s="139" t="str">
        <f>LEFT(B3185,6)</f>
        <v>201206</v>
      </c>
    </row>
    <row r="3186" spans="2:46" x14ac:dyDescent="0.25">
      <c r="B3186" s="11">
        <f>'Market Data'!B3172</f>
        <v>20120608</v>
      </c>
      <c r="C3186" s="2">
        <f>'Market Data'!C3172</f>
        <v>6252.5</v>
      </c>
      <c r="D3186" s="2">
        <f>'Market Data'!D3172</f>
        <v>6329.5</v>
      </c>
      <c r="E3186" s="2">
        <f>'Market Data'!E3172</f>
        <v>6210.5</v>
      </c>
      <c r="F3186" s="12">
        <f>'Market Data'!F3172</f>
        <v>6283</v>
      </c>
      <c r="H3186" s="151">
        <f t="shared" si="475"/>
        <v>3168</v>
      </c>
      <c r="I3186" s="244">
        <f ca="1">IF($H3186&lt;($J$6+1),"",PFE(OFFSET($F3186,0,0,-$J$6)))</f>
        <v>-0.12002673553607802</v>
      </c>
      <c r="J3186" s="19"/>
      <c r="K3186" s="139" t="str">
        <f t="shared" ca="1" si="476"/>
        <v>Short</v>
      </c>
      <c r="L3186" s="243" t="e">
        <f t="shared" ca="1" si="471"/>
        <v>#N/A</v>
      </c>
      <c r="M3186" s="242" t="e">
        <f t="shared" ca="1" si="472"/>
        <v>#N/A</v>
      </c>
      <c r="N3186" s="20"/>
      <c r="O3186" s="74">
        <f t="shared" ca="1" si="477"/>
        <v>-1</v>
      </c>
      <c r="P3186" s="75">
        <f t="shared" ca="1" si="469"/>
        <v>0</v>
      </c>
      <c r="Q3186" s="76" t="str">
        <f t="shared" ca="1" si="473"/>
        <v/>
      </c>
      <c r="R3186" s="75"/>
      <c r="S3186" s="77">
        <f t="shared" ca="1" si="470"/>
        <v>-1</v>
      </c>
      <c r="T3186" s="78"/>
      <c r="U3186" s="81">
        <f t="shared" ca="1" si="478"/>
        <v>472.5</v>
      </c>
      <c r="V3186" s="82">
        <f t="shared" ca="1" si="474"/>
        <v>276107.65999999928</v>
      </c>
      <c r="W3186" s="50"/>
      <c r="X3186" s="50"/>
      <c r="Y3186" s="50"/>
      <c r="Z3186" s="50"/>
      <c r="AA3186" s="50"/>
      <c r="AG3186" s="50"/>
      <c r="AH3186" s="50"/>
      <c r="AI3186" s="50"/>
      <c r="AJ3186" s="50"/>
      <c r="AK3186" s="50"/>
      <c r="AL3186" s="50"/>
      <c r="AM3186" s="50"/>
      <c r="AN3186" s="50"/>
      <c r="AO3186" s="50"/>
      <c r="AP3186" s="138" t="str">
        <f>IF(NOT($AS3186=$AS3187),ROW(),"")</f>
        <v/>
      </c>
      <c r="AQ3186" s="20" t="str">
        <f>IF(NOT(AS3186=AS3187),AS3187,"")</f>
        <v/>
      </c>
      <c r="AR3186" s="20" t="str">
        <f>INDEX($AB$15:$AM$15,MATCH($AS3186,$AB$11:$AM$11,0))</f>
        <v>out</v>
      </c>
      <c r="AS3186" s="20" t="str">
        <f>LEFT(AT3186,4)</f>
        <v>2012</v>
      </c>
      <c r="AT3186" s="139" t="str">
        <f>LEFT(B3186,6)</f>
        <v>201206</v>
      </c>
    </row>
    <row r="3187" spans="2:46" x14ac:dyDescent="0.25">
      <c r="B3187" s="11">
        <f>'Market Data'!B3173</f>
        <v>20120611</v>
      </c>
      <c r="C3187" s="2">
        <f>'Market Data'!C3173</f>
        <v>6462</v>
      </c>
      <c r="D3187" s="2">
        <f>'Market Data'!D3173</f>
        <v>6480</v>
      </c>
      <c r="E3187" s="2">
        <f>'Market Data'!E3173</f>
        <v>6256</v>
      </c>
      <c r="F3187" s="12">
        <f>'Market Data'!F3173</f>
        <v>6295</v>
      </c>
      <c r="H3187" s="151">
        <f t="shared" si="475"/>
        <v>3169</v>
      </c>
      <c r="I3187" s="244">
        <f ca="1">IF($H3187&lt;($J$6+1),"",PFE(OFFSET($F3187,0,0,-$J$6)))</f>
        <v>-0.10349067759996927</v>
      </c>
      <c r="J3187" s="19"/>
      <c r="K3187" s="139" t="str">
        <f t="shared" ca="1" si="476"/>
        <v>Short</v>
      </c>
      <c r="L3187" s="243" t="e">
        <f t="shared" ca="1" si="471"/>
        <v>#N/A</v>
      </c>
      <c r="M3187" s="242" t="e">
        <f t="shared" ca="1" si="472"/>
        <v>#N/A</v>
      </c>
      <c r="N3187" s="20"/>
      <c r="O3187" s="74">
        <f t="shared" ca="1" si="477"/>
        <v>-1</v>
      </c>
      <c r="P3187" s="75">
        <f t="shared" ca="1" si="469"/>
        <v>0</v>
      </c>
      <c r="Q3187" s="76" t="str">
        <f t="shared" ca="1" si="473"/>
        <v/>
      </c>
      <c r="R3187" s="75"/>
      <c r="S3187" s="77">
        <f t="shared" ca="1" si="470"/>
        <v>-1</v>
      </c>
      <c r="T3187" s="78"/>
      <c r="U3187" s="81">
        <f t="shared" ca="1" si="478"/>
        <v>-420</v>
      </c>
      <c r="V3187" s="82">
        <f t="shared" ca="1" si="474"/>
        <v>275687.65999999928</v>
      </c>
      <c r="W3187" s="50"/>
      <c r="X3187" s="50"/>
      <c r="Y3187" s="50"/>
      <c r="Z3187" s="50"/>
      <c r="AA3187" s="50"/>
      <c r="AG3187" s="50"/>
      <c r="AH3187" s="50"/>
      <c r="AI3187" s="50"/>
      <c r="AJ3187" s="50"/>
      <c r="AK3187" s="50"/>
      <c r="AL3187" s="50"/>
      <c r="AM3187" s="50"/>
      <c r="AN3187" s="50"/>
      <c r="AO3187" s="50"/>
      <c r="AP3187" s="138" t="str">
        <f>IF(NOT($AS3187=$AS3188),ROW(),"")</f>
        <v/>
      </c>
      <c r="AQ3187" s="20" t="str">
        <f>IF(NOT(AS3187=AS3188),AS3188,"")</f>
        <v/>
      </c>
      <c r="AR3187" s="20" t="str">
        <f>INDEX($AB$15:$AM$15,MATCH($AS3187,$AB$11:$AM$11,0))</f>
        <v>out</v>
      </c>
      <c r="AS3187" s="20" t="str">
        <f>LEFT(AT3187,4)</f>
        <v>2012</v>
      </c>
      <c r="AT3187" s="139" t="str">
        <f>LEFT(B3187,6)</f>
        <v>201206</v>
      </c>
    </row>
    <row r="3188" spans="2:46" x14ac:dyDescent="0.25">
      <c r="B3188" s="11">
        <f>'Market Data'!B3174</f>
        <v>20120612</v>
      </c>
      <c r="C3188" s="2">
        <f>'Market Data'!C3174</f>
        <v>6285</v>
      </c>
      <c r="D3188" s="2">
        <f>'Market Data'!D3174</f>
        <v>6371</v>
      </c>
      <c r="E3188" s="2">
        <f>'Market Data'!E3174</f>
        <v>6241</v>
      </c>
      <c r="F3188" s="12">
        <f>'Market Data'!F3174</f>
        <v>6325</v>
      </c>
      <c r="H3188" s="151">
        <f t="shared" si="475"/>
        <v>3170</v>
      </c>
      <c r="I3188" s="244">
        <f ca="1">IF($H3188&lt;($J$6+1),"",PFE(OFFSET($F3188,0,0,-$J$6)))</f>
        <v>-0.10426827770195002</v>
      </c>
      <c r="J3188" s="19"/>
      <c r="K3188" s="139" t="str">
        <f t="shared" ca="1" si="476"/>
        <v>Short</v>
      </c>
      <c r="L3188" s="243" t="e">
        <f t="shared" ca="1" si="471"/>
        <v>#N/A</v>
      </c>
      <c r="M3188" s="242" t="e">
        <f t="shared" ca="1" si="472"/>
        <v>#N/A</v>
      </c>
      <c r="N3188" s="20"/>
      <c r="O3188" s="74">
        <f t="shared" ca="1" si="477"/>
        <v>-1</v>
      </c>
      <c r="P3188" s="75">
        <f t="shared" ca="1" si="469"/>
        <v>0</v>
      </c>
      <c r="Q3188" s="76" t="str">
        <f t="shared" ca="1" si="473"/>
        <v/>
      </c>
      <c r="R3188" s="75"/>
      <c r="S3188" s="77">
        <f t="shared" ca="1" si="470"/>
        <v>-1</v>
      </c>
      <c r="T3188" s="78"/>
      <c r="U3188" s="81">
        <f t="shared" ca="1" si="478"/>
        <v>-1050</v>
      </c>
      <c r="V3188" s="82">
        <f t="shared" ca="1" si="474"/>
        <v>274637.65999999928</v>
      </c>
      <c r="W3188" s="50"/>
      <c r="X3188" s="50"/>
      <c r="Y3188" s="50"/>
      <c r="Z3188" s="50"/>
      <c r="AA3188" s="50"/>
      <c r="AG3188" s="50"/>
      <c r="AH3188" s="50"/>
      <c r="AI3188" s="50"/>
      <c r="AJ3188" s="50"/>
      <c r="AK3188" s="50"/>
      <c r="AL3188" s="50"/>
      <c r="AM3188" s="50"/>
      <c r="AN3188" s="50"/>
      <c r="AO3188" s="50"/>
      <c r="AP3188" s="138" t="str">
        <f>IF(NOT($AS3188=$AS3189),ROW(),"")</f>
        <v/>
      </c>
      <c r="AQ3188" s="20" t="str">
        <f>IF(NOT(AS3188=AS3189),AS3189,"")</f>
        <v/>
      </c>
      <c r="AR3188" s="20" t="str">
        <f>INDEX($AB$15:$AM$15,MATCH($AS3188,$AB$11:$AM$11,0))</f>
        <v>out</v>
      </c>
      <c r="AS3188" s="20" t="str">
        <f>LEFT(AT3188,4)</f>
        <v>2012</v>
      </c>
      <c r="AT3188" s="139" t="str">
        <f>LEFT(B3188,6)</f>
        <v>201206</v>
      </c>
    </row>
    <row r="3189" spans="2:46" x14ac:dyDescent="0.25">
      <c r="B3189" s="11">
        <f>'Market Data'!B3175</f>
        <v>20120613</v>
      </c>
      <c r="C3189" s="2">
        <f>'Market Data'!C3175</f>
        <v>6334.5</v>
      </c>
      <c r="D3189" s="2">
        <f>'Market Data'!D3175</f>
        <v>6380</v>
      </c>
      <c r="E3189" s="2">
        <f>'Market Data'!E3175</f>
        <v>6251</v>
      </c>
      <c r="F3189" s="12">
        <f>'Market Data'!F3175</f>
        <v>6290.5</v>
      </c>
      <c r="H3189" s="151">
        <f t="shared" si="475"/>
        <v>3171</v>
      </c>
      <c r="I3189" s="244">
        <f ca="1">IF($H3189&lt;($J$6+1),"",PFE(OFFSET($F3189,0,0,-$J$6)))</f>
        <v>-0.10987391700043726</v>
      </c>
      <c r="J3189" s="19"/>
      <c r="K3189" s="139" t="str">
        <f t="shared" ca="1" si="476"/>
        <v>Short</v>
      </c>
      <c r="L3189" s="243" t="e">
        <f t="shared" ca="1" si="471"/>
        <v>#N/A</v>
      </c>
      <c r="M3189" s="242" t="e">
        <f t="shared" ca="1" si="472"/>
        <v>#N/A</v>
      </c>
      <c r="N3189" s="20"/>
      <c r="O3189" s="74">
        <f t="shared" ca="1" si="477"/>
        <v>-1</v>
      </c>
      <c r="P3189" s="75">
        <f t="shared" ca="1" si="469"/>
        <v>0</v>
      </c>
      <c r="Q3189" s="76" t="str">
        <f t="shared" ca="1" si="473"/>
        <v/>
      </c>
      <c r="R3189" s="75"/>
      <c r="S3189" s="77">
        <f t="shared" ca="1" si="470"/>
        <v>-1</v>
      </c>
      <c r="T3189" s="78"/>
      <c r="U3189" s="81">
        <f t="shared" ca="1" si="478"/>
        <v>1207.5</v>
      </c>
      <c r="V3189" s="82">
        <f t="shared" ca="1" si="474"/>
        <v>275845.15999999928</v>
      </c>
      <c r="W3189" s="50"/>
      <c r="X3189" s="50"/>
      <c r="Y3189" s="50"/>
      <c r="Z3189" s="50"/>
      <c r="AA3189" s="50"/>
      <c r="AG3189" s="50"/>
      <c r="AH3189" s="50"/>
      <c r="AI3189" s="50"/>
      <c r="AJ3189" s="50"/>
      <c r="AK3189" s="50"/>
      <c r="AL3189" s="50"/>
      <c r="AM3189" s="50"/>
      <c r="AN3189" s="50"/>
      <c r="AO3189" s="50"/>
      <c r="AP3189" s="138" t="str">
        <f>IF(NOT($AS3189=$AS3190),ROW(),"")</f>
        <v/>
      </c>
      <c r="AQ3189" s="20" t="str">
        <f>IF(NOT(AS3189=AS3190),AS3190,"")</f>
        <v/>
      </c>
      <c r="AR3189" s="20" t="str">
        <f>INDEX($AB$15:$AM$15,MATCH($AS3189,$AB$11:$AM$11,0))</f>
        <v>out</v>
      </c>
      <c r="AS3189" s="20" t="str">
        <f>LEFT(AT3189,4)</f>
        <v>2012</v>
      </c>
      <c r="AT3189" s="139" t="str">
        <f>LEFT(B3189,6)</f>
        <v>201206</v>
      </c>
    </row>
    <row r="3190" spans="2:46" x14ac:dyDescent="0.25">
      <c r="B3190" s="11">
        <f>'Market Data'!B3176</f>
        <v>20120614</v>
      </c>
      <c r="C3190" s="2">
        <f>'Market Data'!C3176</f>
        <v>6305</v>
      </c>
      <c r="D3190" s="2">
        <f>'Market Data'!D3176</f>
        <v>6326.5</v>
      </c>
      <c r="E3190" s="2">
        <f>'Market Data'!E3176</f>
        <v>6235</v>
      </c>
      <c r="F3190" s="12">
        <f>'Market Data'!F3176</f>
        <v>6294.5</v>
      </c>
      <c r="H3190" s="151">
        <f t="shared" si="475"/>
        <v>3172</v>
      </c>
      <c r="I3190" s="244">
        <f ca="1">IF($H3190&lt;($J$6+1),"",PFE(OFFSET($F3190,0,0,-$J$6)))</f>
        <v>-0.11584167920753299</v>
      </c>
      <c r="J3190" s="19"/>
      <c r="K3190" s="139" t="str">
        <f t="shared" ca="1" si="476"/>
        <v>Short</v>
      </c>
      <c r="L3190" s="243" t="e">
        <f t="shared" ca="1" si="471"/>
        <v>#N/A</v>
      </c>
      <c r="M3190" s="242" t="e">
        <f t="shared" ca="1" si="472"/>
        <v>#N/A</v>
      </c>
      <c r="N3190" s="20"/>
      <c r="O3190" s="74">
        <f t="shared" ca="1" si="477"/>
        <v>-1</v>
      </c>
      <c r="P3190" s="75">
        <f t="shared" ca="1" si="469"/>
        <v>0</v>
      </c>
      <c r="Q3190" s="76" t="str">
        <f t="shared" ca="1" si="473"/>
        <v/>
      </c>
      <c r="R3190" s="75"/>
      <c r="S3190" s="77">
        <f t="shared" ca="1" si="470"/>
        <v>-1</v>
      </c>
      <c r="T3190" s="78"/>
      <c r="U3190" s="81">
        <f t="shared" ca="1" si="478"/>
        <v>-140</v>
      </c>
      <c r="V3190" s="82">
        <f t="shared" ca="1" si="474"/>
        <v>275705.15999999928</v>
      </c>
      <c r="W3190" s="50"/>
      <c r="X3190" s="50"/>
      <c r="Y3190" s="50"/>
      <c r="Z3190" s="50"/>
      <c r="AA3190" s="50"/>
      <c r="AG3190" s="50"/>
      <c r="AH3190" s="50"/>
      <c r="AI3190" s="50"/>
      <c r="AJ3190" s="50"/>
      <c r="AK3190" s="50"/>
      <c r="AL3190" s="50"/>
      <c r="AM3190" s="50"/>
      <c r="AN3190" s="50"/>
      <c r="AO3190" s="50"/>
      <c r="AP3190" s="138" t="str">
        <f>IF(NOT($AS3190=$AS3191),ROW(),"")</f>
        <v/>
      </c>
      <c r="AQ3190" s="20" t="str">
        <f>IF(NOT(AS3190=AS3191),AS3191,"")</f>
        <v/>
      </c>
      <c r="AR3190" s="20" t="str">
        <f>INDEX($AB$15:$AM$15,MATCH($AS3190,$AB$11:$AM$11,0))</f>
        <v>out</v>
      </c>
      <c r="AS3190" s="20" t="str">
        <f>LEFT(AT3190,4)</f>
        <v>2012</v>
      </c>
      <c r="AT3190" s="139" t="str">
        <f>LEFT(B3190,6)</f>
        <v>201206</v>
      </c>
    </row>
    <row r="3191" spans="2:46" x14ac:dyDescent="0.25">
      <c r="B3191" s="11">
        <f>'Market Data'!B3177</f>
        <v>20120615</v>
      </c>
      <c r="C3191" s="2">
        <f>'Market Data'!C3177</f>
        <v>6322</v>
      </c>
      <c r="D3191" s="2">
        <f>'Market Data'!D3177</f>
        <v>6425.5</v>
      </c>
      <c r="E3191" s="2">
        <f>'Market Data'!E3177</f>
        <v>6310.5</v>
      </c>
      <c r="F3191" s="12">
        <f>'Market Data'!F3177</f>
        <v>6385</v>
      </c>
      <c r="H3191" s="151">
        <f t="shared" si="475"/>
        <v>3173</v>
      </c>
      <c r="I3191" s="244">
        <f ca="1">IF($H3191&lt;($J$6+1),"",PFE(OFFSET($F3191,0,0,-$J$6)))</f>
        <v>-9.528133450132184E-2</v>
      </c>
      <c r="J3191" s="19"/>
      <c r="K3191" s="139" t="str">
        <f t="shared" ca="1" si="476"/>
        <v>Short</v>
      </c>
      <c r="L3191" s="243" t="e">
        <f t="shared" ca="1" si="471"/>
        <v>#N/A</v>
      </c>
      <c r="M3191" s="242" t="e">
        <f t="shared" ca="1" si="472"/>
        <v>#N/A</v>
      </c>
      <c r="N3191" s="20"/>
      <c r="O3191" s="74">
        <f t="shared" ca="1" si="477"/>
        <v>-1</v>
      </c>
      <c r="P3191" s="75">
        <f t="shared" ca="1" si="469"/>
        <v>0</v>
      </c>
      <c r="Q3191" s="76" t="str">
        <f t="shared" ca="1" si="473"/>
        <v/>
      </c>
      <c r="R3191" s="75"/>
      <c r="S3191" s="77">
        <f t="shared" ca="1" si="470"/>
        <v>-1</v>
      </c>
      <c r="T3191" s="78"/>
      <c r="U3191" s="81">
        <f t="shared" ca="1" si="478"/>
        <v>-3167.5</v>
      </c>
      <c r="V3191" s="82">
        <f t="shared" ca="1" si="474"/>
        <v>272537.65999999928</v>
      </c>
      <c r="W3191" s="50"/>
      <c r="X3191" s="50"/>
      <c r="Y3191" s="50"/>
      <c r="Z3191" s="50"/>
      <c r="AA3191" s="50"/>
      <c r="AG3191" s="50"/>
      <c r="AH3191" s="50"/>
      <c r="AI3191" s="50"/>
      <c r="AJ3191" s="50"/>
      <c r="AK3191" s="50"/>
      <c r="AL3191" s="50"/>
      <c r="AM3191" s="50"/>
      <c r="AN3191" s="50"/>
      <c r="AO3191" s="50"/>
      <c r="AP3191" s="138" t="str">
        <f>IF(NOT($AS3191=$AS3192),ROW(),"")</f>
        <v/>
      </c>
      <c r="AQ3191" s="20" t="str">
        <f>IF(NOT(AS3191=AS3192),AS3192,"")</f>
        <v/>
      </c>
      <c r="AR3191" s="20" t="str">
        <f>INDEX($AB$15:$AM$15,MATCH($AS3191,$AB$11:$AM$11,0))</f>
        <v>out</v>
      </c>
      <c r="AS3191" s="20" t="str">
        <f>LEFT(AT3191,4)</f>
        <v>2012</v>
      </c>
      <c r="AT3191" s="139" t="str">
        <f>LEFT(B3191,6)</f>
        <v>201206</v>
      </c>
    </row>
    <row r="3192" spans="2:46" x14ac:dyDescent="0.25">
      <c r="B3192" s="11">
        <f>'Market Data'!B3178</f>
        <v>20120618</v>
      </c>
      <c r="C3192" s="2">
        <f>'Market Data'!C3178</f>
        <v>6475.5</v>
      </c>
      <c r="D3192" s="2">
        <f>'Market Data'!D3178</f>
        <v>6493</v>
      </c>
      <c r="E3192" s="2">
        <f>'Market Data'!E3178</f>
        <v>6379</v>
      </c>
      <c r="F3192" s="12">
        <f>'Market Data'!F3178</f>
        <v>6401.5</v>
      </c>
      <c r="H3192" s="151">
        <f t="shared" si="475"/>
        <v>3174</v>
      </c>
      <c r="I3192" s="244">
        <f ca="1">IF($H3192&lt;($J$6+1),"",PFE(OFFSET($F3192,0,0,-$J$6)))</f>
        <v>-0.11043835739051</v>
      </c>
      <c r="J3192" s="19"/>
      <c r="K3192" s="139" t="str">
        <f t="shared" ca="1" si="476"/>
        <v>Short</v>
      </c>
      <c r="L3192" s="243" t="e">
        <f t="shared" ca="1" si="471"/>
        <v>#N/A</v>
      </c>
      <c r="M3192" s="242" t="e">
        <f t="shared" ca="1" si="472"/>
        <v>#N/A</v>
      </c>
      <c r="N3192" s="20"/>
      <c r="O3192" s="74">
        <f t="shared" ca="1" si="477"/>
        <v>-1</v>
      </c>
      <c r="P3192" s="75">
        <f t="shared" ca="1" si="469"/>
        <v>0</v>
      </c>
      <c r="Q3192" s="76" t="str">
        <f t="shared" ca="1" si="473"/>
        <v/>
      </c>
      <c r="R3192" s="75"/>
      <c r="S3192" s="77">
        <f t="shared" ca="1" si="470"/>
        <v>-1</v>
      </c>
      <c r="T3192" s="78"/>
      <c r="U3192" s="81">
        <f t="shared" ca="1" si="478"/>
        <v>-577.5</v>
      </c>
      <c r="V3192" s="82">
        <f t="shared" ca="1" si="474"/>
        <v>271960.15999999928</v>
      </c>
      <c r="W3192" s="50"/>
      <c r="X3192" s="50"/>
      <c r="Y3192" s="50"/>
      <c r="Z3192" s="50"/>
      <c r="AA3192" s="50"/>
      <c r="AG3192" s="50"/>
      <c r="AH3192" s="50"/>
      <c r="AI3192" s="50"/>
      <c r="AJ3192" s="50"/>
      <c r="AK3192" s="50"/>
      <c r="AL3192" s="50"/>
      <c r="AM3192" s="50"/>
      <c r="AN3192" s="50"/>
      <c r="AO3192" s="50"/>
      <c r="AP3192" s="138" t="str">
        <f>IF(NOT($AS3192=$AS3193),ROW(),"")</f>
        <v/>
      </c>
      <c r="AQ3192" s="20" t="str">
        <f>IF(NOT(AS3192=AS3193),AS3193,"")</f>
        <v/>
      </c>
      <c r="AR3192" s="20" t="str">
        <f>INDEX($AB$15:$AM$15,MATCH($AS3192,$AB$11:$AM$11,0))</f>
        <v>out</v>
      </c>
      <c r="AS3192" s="20" t="str">
        <f>LEFT(AT3192,4)</f>
        <v>2012</v>
      </c>
      <c r="AT3192" s="139" t="str">
        <f>LEFT(B3192,6)</f>
        <v>201206</v>
      </c>
    </row>
    <row r="3193" spans="2:46" x14ac:dyDescent="0.25">
      <c r="B3193" s="11">
        <f>'Market Data'!B3179</f>
        <v>20120619</v>
      </c>
      <c r="C3193" s="2">
        <f>'Market Data'!C3179</f>
        <v>6400.5</v>
      </c>
      <c r="D3193" s="2">
        <f>'Market Data'!D3179</f>
        <v>6538</v>
      </c>
      <c r="E3193" s="2">
        <f>'Market Data'!E3179</f>
        <v>6389.5</v>
      </c>
      <c r="F3193" s="12">
        <f>'Market Data'!F3179</f>
        <v>6518</v>
      </c>
      <c r="H3193" s="151">
        <f t="shared" si="475"/>
        <v>3175</v>
      </c>
      <c r="I3193" s="244">
        <f ca="1">IF($H3193&lt;($J$6+1),"",PFE(OFFSET($F3193,0,0,-$J$6)))</f>
        <v>-0.10770147712147404</v>
      </c>
      <c r="J3193" s="19"/>
      <c r="K3193" s="139" t="str">
        <f t="shared" ca="1" si="476"/>
        <v>Short</v>
      </c>
      <c r="L3193" s="243" t="e">
        <f t="shared" ca="1" si="471"/>
        <v>#N/A</v>
      </c>
      <c r="M3193" s="242" t="e">
        <f t="shared" ca="1" si="472"/>
        <v>#N/A</v>
      </c>
      <c r="N3193" s="20"/>
      <c r="O3193" s="74">
        <f t="shared" ca="1" si="477"/>
        <v>-1</v>
      </c>
      <c r="P3193" s="75">
        <f t="shared" ca="1" si="469"/>
        <v>0</v>
      </c>
      <c r="Q3193" s="76" t="str">
        <f t="shared" ca="1" si="473"/>
        <v/>
      </c>
      <c r="R3193" s="75"/>
      <c r="S3193" s="77">
        <f t="shared" ca="1" si="470"/>
        <v>-1</v>
      </c>
      <c r="T3193" s="78"/>
      <c r="U3193" s="81">
        <f t="shared" ca="1" si="478"/>
        <v>-4077.5</v>
      </c>
      <c r="V3193" s="82">
        <f t="shared" ca="1" si="474"/>
        <v>267882.65999999928</v>
      </c>
      <c r="W3193" s="50"/>
      <c r="X3193" s="50"/>
      <c r="Y3193" s="50"/>
      <c r="Z3193" s="50"/>
      <c r="AA3193" s="50"/>
      <c r="AG3193" s="50"/>
      <c r="AH3193" s="50"/>
      <c r="AI3193" s="50"/>
      <c r="AJ3193" s="50"/>
      <c r="AK3193" s="50"/>
      <c r="AL3193" s="50"/>
      <c r="AM3193" s="50"/>
      <c r="AN3193" s="50"/>
      <c r="AO3193" s="50"/>
      <c r="AP3193" s="138" t="str">
        <f>IF(NOT($AS3193=$AS3194),ROW(),"")</f>
        <v/>
      </c>
      <c r="AQ3193" s="20" t="str">
        <f>IF(NOT(AS3193=AS3194),AS3194,"")</f>
        <v/>
      </c>
      <c r="AR3193" s="20" t="str">
        <f>INDEX($AB$15:$AM$15,MATCH($AS3193,$AB$11:$AM$11,0))</f>
        <v>out</v>
      </c>
      <c r="AS3193" s="20" t="str">
        <f>LEFT(AT3193,4)</f>
        <v>2012</v>
      </c>
      <c r="AT3193" s="139" t="str">
        <f>LEFT(B3193,6)</f>
        <v>201206</v>
      </c>
    </row>
    <row r="3194" spans="2:46" x14ac:dyDescent="0.25">
      <c r="B3194" s="11">
        <f>'Market Data'!B3180</f>
        <v>20120620</v>
      </c>
      <c r="C3194" s="2">
        <f>'Market Data'!C3180</f>
        <v>6478.5</v>
      </c>
      <c r="D3194" s="2">
        <f>'Market Data'!D3180</f>
        <v>6577.5</v>
      </c>
      <c r="E3194" s="2">
        <f>'Market Data'!E3180</f>
        <v>6474.5</v>
      </c>
      <c r="F3194" s="12">
        <f>'Market Data'!F3180</f>
        <v>6547.5</v>
      </c>
      <c r="H3194" s="151">
        <f t="shared" si="475"/>
        <v>3176</v>
      </c>
      <c r="I3194" s="244">
        <f ca="1">IF($H3194&lt;($J$6+1),"",PFE(OFFSET($F3194,0,0,-$J$6)))</f>
        <v>-9.7415975972138788E-2</v>
      </c>
      <c r="J3194" s="19"/>
      <c r="K3194" s="139" t="str">
        <f t="shared" ca="1" si="476"/>
        <v>Short</v>
      </c>
      <c r="L3194" s="243" t="e">
        <f t="shared" ca="1" si="471"/>
        <v>#N/A</v>
      </c>
      <c r="M3194" s="242" t="e">
        <f t="shared" ca="1" si="472"/>
        <v>#N/A</v>
      </c>
      <c r="N3194" s="20"/>
      <c r="O3194" s="74">
        <f t="shared" ca="1" si="477"/>
        <v>-1</v>
      </c>
      <c r="P3194" s="75">
        <f t="shared" ca="1" si="469"/>
        <v>0</v>
      </c>
      <c r="Q3194" s="76" t="str">
        <f t="shared" ca="1" si="473"/>
        <v/>
      </c>
      <c r="R3194" s="75"/>
      <c r="S3194" s="77">
        <f t="shared" ca="1" si="470"/>
        <v>-1</v>
      </c>
      <c r="T3194" s="78"/>
      <c r="U3194" s="81">
        <f t="shared" ca="1" si="478"/>
        <v>-1032.5</v>
      </c>
      <c r="V3194" s="82">
        <f t="shared" ca="1" si="474"/>
        <v>266850.15999999928</v>
      </c>
      <c r="W3194" s="50"/>
      <c r="X3194" s="50"/>
      <c r="Y3194" s="50"/>
      <c r="Z3194" s="50"/>
      <c r="AA3194" s="50"/>
      <c r="AG3194" s="50"/>
      <c r="AH3194" s="50"/>
      <c r="AI3194" s="50"/>
      <c r="AJ3194" s="50"/>
      <c r="AK3194" s="50"/>
      <c r="AL3194" s="50"/>
      <c r="AM3194" s="50"/>
      <c r="AN3194" s="50"/>
      <c r="AO3194" s="50"/>
      <c r="AP3194" s="138" t="str">
        <f>IF(NOT($AS3194=$AS3195),ROW(),"")</f>
        <v/>
      </c>
      <c r="AQ3194" s="20" t="str">
        <f>IF(NOT(AS3194=AS3195),AS3195,"")</f>
        <v/>
      </c>
      <c r="AR3194" s="20" t="str">
        <f>INDEX($AB$15:$AM$15,MATCH($AS3194,$AB$11:$AM$11,0))</f>
        <v>out</v>
      </c>
      <c r="AS3194" s="20" t="str">
        <f>LEFT(AT3194,4)</f>
        <v>2012</v>
      </c>
      <c r="AT3194" s="139" t="str">
        <f>LEFT(B3194,6)</f>
        <v>201206</v>
      </c>
    </row>
    <row r="3195" spans="2:46" x14ac:dyDescent="0.25">
      <c r="B3195" s="11">
        <f>'Market Data'!B3181</f>
        <v>20120621</v>
      </c>
      <c r="C3195" s="2">
        <f>'Market Data'!C3181</f>
        <v>6516.5</v>
      </c>
      <c r="D3195" s="2">
        <f>'Market Data'!D3181</f>
        <v>6585</v>
      </c>
      <c r="E3195" s="2">
        <f>'Market Data'!E3181</f>
        <v>6420.5</v>
      </c>
      <c r="F3195" s="12">
        <f>'Market Data'!F3181</f>
        <v>6509</v>
      </c>
      <c r="H3195" s="151">
        <f t="shared" si="475"/>
        <v>3177</v>
      </c>
      <c r="I3195" s="244">
        <f ca="1">IF($H3195&lt;($J$6+1),"",PFE(OFFSET($F3195,0,0,-$J$6)))</f>
        <v>-9.2968077508529937E-2</v>
      </c>
      <c r="J3195" s="19"/>
      <c r="K3195" s="139" t="str">
        <f t="shared" ca="1" si="476"/>
        <v>Short</v>
      </c>
      <c r="L3195" s="243" t="e">
        <f t="shared" ca="1" si="471"/>
        <v>#N/A</v>
      </c>
      <c r="M3195" s="242" t="e">
        <f t="shared" ca="1" si="472"/>
        <v>#N/A</v>
      </c>
      <c r="N3195" s="20"/>
      <c r="O3195" s="74">
        <f t="shared" ca="1" si="477"/>
        <v>-1</v>
      </c>
      <c r="P3195" s="75">
        <f t="shared" ca="1" si="469"/>
        <v>0</v>
      </c>
      <c r="Q3195" s="76" t="str">
        <f t="shared" ca="1" si="473"/>
        <v/>
      </c>
      <c r="R3195" s="75"/>
      <c r="S3195" s="77">
        <f t="shared" ca="1" si="470"/>
        <v>-1</v>
      </c>
      <c r="T3195" s="78"/>
      <c r="U3195" s="81">
        <f t="shared" ca="1" si="478"/>
        <v>1347.5</v>
      </c>
      <c r="V3195" s="82">
        <f t="shared" ca="1" si="474"/>
        <v>268197.65999999928</v>
      </c>
      <c r="W3195" s="50"/>
      <c r="X3195" s="50"/>
      <c r="Y3195" s="50"/>
      <c r="Z3195" s="50"/>
      <c r="AA3195" s="50"/>
      <c r="AG3195" s="50"/>
      <c r="AH3195" s="50"/>
      <c r="AI3195" s="50"/>
      <c r="AJ3195" s="50"/>
      <c r="AK3195" s="50"/>
      <c r="AL3195" s="50"/>
      <c r="AM3195" s="50"/>
      <c r="AN3195" s="50"/>
      <c r="AO3195" s="50"/>
      <c r="AP3195" s="138" t="str">
        <f>IF(NOT($AS3195=$AS3196),ROW(),"")</f>
        <v/>
      </c>
      <c r="AQ3195" s="20" t="str">
        <f>IF(NOT(AS3195=AS3196),AS3196,"")</f>
        <v/>
      </c>
      <c r="AR3195" s="20" t="str">
        <f>INDEX($AB$15:$AM$15,MATCH($AS3195,$AB$11:$AM$11,0))</f>
        <v>out</v>
      </c>
      <c r="AS3195" s="20" t="str">
        <f>LEFT(AT3195,4)</f>
        <v>2012</v>
      </c>
      <c r="AT3195" s="139" t="str">
        <f>LEFT(B3195,6)</f>
        <v>201206</v>
      </c>
    </row>
    <row r="3196" spans="2:46" x14ac:dyDescent="0.25">
      <c r="B3196" s="11">
        <f>'Market Data'!B3182</f>
        <v>20120622</v>
      </c>
      <c r="C3196" s="2">
        <f>'Market Data'!C3182</f>
        <v>6458.5</v>
      </c>
      <c r="D3196" s="2">
        <f>'Market Data'!D3182</f>
        <v>6476</v>
      </c>
      <c r="E3196" s="2">
        <f>'Market Data'!E3182</f>
        <v>6412</v>
      </c>
      <c r="F3196" s="12">
        <f>'Market Data'!F3182</f>
        <v>6414.5</v>
      </c>
      <c r="H3196" s="151">
        <f t="shared" si="475"/>
        <v>3178</v>
      </c>
      <c r="I3196" s="244">
        <f ca="1">IF($H3196&lt;($J$6+1),"",PFE(OFFSET($F3196,0,0,-$J$6)))</f>
        <v>-0.10198239817510114</v>
      </c>
      <c r="J3196" s="19"/>
      <c r="K3196" s="139" t="str">
        <f t="shared" ca="1" si="476"/>
        <v>Short</v>
      </c>
      <c r="L3196" s="243" t="e">
        <f t="shared" ca="1" si="471"/>
        <v>#N/A</v>
      </c>
      <c r="M3196" s="242" t="e">
        <f t="shared" ca="1" si="472"/>
        <v>#N/A</v>
      </c>
      <c r="N3196" s="20"/>
      <c r="O3196" s="74">
        <f t="shared" ca="1" si="477"/>
        <v>-1</v>
      </c>
      <c r="P3196" s="75">
        <f t="shared" ca="1" si="469"/>
        <v>0</v>
      </c>
      <c r="Q3196" s="76" t="str">
        <f t="shared" ca="1" si="473"/>
        <v/>
      </c>
      <c r="R3196" s="75"/>
      <c r="S3196" s="77">
        <f t="shared" ca="1" si="470"/>
        <v>-1</v>
      </c>
      <c r="T3196" s="78"/>
      <c r="U3196" s="81">
        <f t="shared" ca="1" si="478"/>
        <v>3307.5</v>
      </c>
      <c r="V3196" s="82">
        <f t="shared" ca="1" si="474"/>
        <v>271505.15999999928</v>
      </c>
      <c r="W3196" s="50"/>
      <c r="X3196" s="50"/>
      <c r="Y3196" s="50"/>
      <c r="Z3196" s="50"/>
      <c r="AA3196" s="50"/>
      <c r="AG3196" s="50"/>
      <c r="AH3196" s="50"/>
      <c r="AI3196" s="50"/>
      <c r="AJ3196" s="50"/>
      <c r="AK3196" s="50"/>
      <c r="AL3196" s="50"/>
      <c r="AM3196" s="50"/>
      <c r="AN3196" s="50"/>
      <c r="AO3196" s="50"/>
      <c r="AP3196" s="138" t="str">
        <f>IF(NOT($AS3196=$AS3197),ROW(),"")</f>
        <v/>
      </c>
      <c r="AQ3196" s="20" t="str">
        <f>IF(NOT(AS3196=AS3197),AS3197,"")</f>
        <v/>
      </c>
      <c r="AR3196" s="20" t="str">
        <f>INDEX($AB$15:$AM$15,MATCH($AS3196,$AB$11:$AM$11,0))</f>
        <v>out</v>
      </c>
      <c r="AS3196" s="20" t="str">
        <f>LEFT(AT3196,4)</f>
        <v>2012</v>
      </c>
      <c r="AT3196" s="139" t="str">
        <f>LEFT(B3196,6)</f>
        <v>201206</v>
      </c>
    </row>
    <row r="3197" spans="2:46" x14ac:dyDescent="0.25">
      <c r="B3197" s="11">
        <f>'Market Data'!B3183</f>
        <v>20120625</v>
      </c>
      <c r="C3197" s="2">
        <f>'Market Data'!C3183</f>
        <v>6417</v>
      </c>
      <c r="D3197" s="2">
        <f>'Market Data'!D3183</f>
        <v>6423.5</v>
      </c>
      <c r="E3197" s="2">
        <f>'Market Data'!E3183</f>
        <v>6274</v>
      </c>
      <c r="F3197" s="12">
        <f>'Market Data'!F3183</f>
        <v>6303.5</v>
      </c>
      <c r="H3197" s="151">
        <f t="shared" si="475"/>
        <v>3179</v>
      </c>
      <c r="I3197" s="244">
        <f ca="1">IF($H3197&lt;($J$6+1),"",PFE(OFFSET($F3197,0,0,-$J$6)))</f>
        <v>-0.12997362449477395</v>
      </c>
      <c r="J3197" s="19"/>
      <c r="K3197" s="139" t="str">
        <f t="shared" ca="1" si="476"/>
        <v>Short</v>
      </c>
      <c r="L3197" s="243" t="e">
        <f t="shared" ca="1" si="471"/>
        <v>#N/A</v>
      </c>
      <c r="M3197" s="242" t="e">
        <f t="shared" ca="1" si="472"/>
        <v>#N/A</v>
      </c>
      <c r="N3197" s="20"/>
      <c r="O3197" s="74">
        <f t="shared" ca="1" si="477"/>
        <v>-1</v>
      </c>
      <c r="P3197" s="75">
        <f t="shared" ca="1" si="469"/>
        <v>0</v>
      </c>
      <c r="Q3197" s="76" t="str">
        <f t="shared" ca="1" si="473"/>
        <v/>
      </c>
      <c r="R3197" s="75"/>
      <c r="S3197" s="77">
        <f t="shared" ca="1" si="470"/>
        <v>-1</v>
      </c>
      <c r="T3197" s="78"/>
      <c r="U3197" s="81">
        <f t="shared" ca="1" si="478"/>
        <v>3885</v>
      </c>
      <c r="V3197" s="82">
        <f t="shared" ca="1" si="474"/>
        <v>275390.15999999928</v>
      </c>
      <c r="W3197" s="50"/>
      <c r="X3197" s="50"/>
      <c r="Y3197" s="50"/>
      <c r="Z3197" s="50"/>
      <c r="AA3197" s="50"/>
      <c r="AG3197" s="50"/>
      <c r="AH3197" s="50"/>
      <c r="AI3197" s="50"/>
      <c r="AJ3197" s="50"/>
      <c r="AK3197" s="50"/>
      <c r="AL3197" s="50"/>
      <c r="AM3197" s="50"/>
      <c r="AN3197" s="50"/>
      <c r="AO3197" s="50"/>
      <c r="AP3197" s="138" t="str">
        <f>IF(NOT($AS3197=$AS3198),ROW(),"")</f>
        <v/>
      </c>
      <c r="AQ3197" s="20" t="str">
        <f>IF(NOT(AS3197=AS3198),AS3198,"")</f>
        <v/>
      </c>
      <c r="AR3197" s="20" t="str">
        <f>INDEX($AB$15:$AM$15,MATCH($AS3197,$AB$11:$AM$11,0))</f>
        <v>out</v>
      </c>
      <c r="AS3197" s="20" t="str">
        <f>LEFT(AT3197,4)</f>
        <v>2012</v>
      </c>
      <c r="AT3197" s="139" t="str">
        <f>LEFT(B3197,6)</f>
        <v>201206</v>
      </c>
    </row>
    <row r="3198" spans="2:46" x14ac:dyDescent="0.25">
      <c r="B3198" s="11">
        <f>'Market Data'!B3184</f>
        <v>20120626</v>
      </c>
      <c r="C3198" s="2">
        <f>'Market Data'!C3184</f>
        <v>6319</v>
      </c>
      <c r="D3198" s="2">
        <f>'Market Data'!D3184</f>
        <v>6337.5</v>
      </c>
      <c r="E3198" s="2">
        <f>'Market Data'!E3184</f>
        <v>6264</v>
      </c>
      <c r="F3198" s="12">
        <f>'Market Data'!F3184</f>
        <v>6295</v>
      </c>
      <c r="H3198" s="151">
        <f t="shared" si="475"/>
        <v>3180</v>
      </c>
      <c r="I3198" s="244">
        <f ca="1">IF($H3198&lt;($J$6+1),"",PFE(OFFSET($F3198,0,0,-$J$6)))</f>
        <v>-0.13073020917751205</v>
      </c>
      <c r="J3198" s="19"/>
      <c r="K3198" s="139" t="str">
        <f t="shared" ca="1" si="476"/>
        <v>Short</v>
      </c>
      <c r="L3198" s="243" t="e">
        <f t="shared" ca="1" si="471"/>
        <v>#N/A</v>
      </c>
      <c r="M3198" s="242" t="e">
        <f t="shared" ca="1" si="472"/>
        <v>#N/A</v>
      </c>
      <c r="N3198" s="20"/>
      <c r="O3198" s="74">
        <f t="shared" ca="1" si="477"/>
        <v>-1</v>
      </c>
      <c r="P3198" s="75">
        <f t="shared" ca="1" si="469"/>
        <v>0</v>
      </c>
      <c r="Q3198" s="76" t="str">
        <f t="shared" ca="1" si="473"/>
        <v/>
      </c>
      <c r="R3198" s="75"/>
      <c r="S3198" s="77">
        <f t="shared" ca="1" si="470"/>
        <v>-1</v>
      </c>
      <c r="T3198" s="78"/>
      <c r="U3198" s="81">
        <f t="shared" ca="1" si="478"/>
        <v>297.5</v>
      </c>
      <c r="V3198" s="82">
        <f t="shared" ca="1" si="474"/>
        <v>275687.65999999928</v>
      </c>
      <c r="W3198" s="50"/>
      <c r="X3198" s="50"/>
      <c r="Y3198" s="50"/>
      <c r="Z3198" s="50"/>
      <c r="AA3198" s="50"/>
      <c r="AG3198" s="50"/>
      <c r="AH3198" s="50"/>
      <c r="AI3198" s="50"/>
      <c r="AJ3198" s="50"/>
      <c r="AK3198" s="50"/>
      <c r="AL3198" s="50"/>
      <c r="AM3198" s="50"/>
      <c r="AN3198" s="50"/>
      <c r="AO3198" s="50"/>
      <c r="AP3198" s="138" t="str">
        <f>IF(NOT($AS3198=$AS3199),ROW(),"")</f>
        <v/>
      </c>
      <c r="AQ3198" s="20" t="str">
        <f>IF(NOT(AS3198=AS3199),AS3199,"")</f>
        <v/>
      </c>
      <c r="AR3198" s="20" t="str">
        <f>INDEX($AB$15:$AM$15,MATCH($AS3198,$AB$11:$AM$11,0))</f>
        <v>out</v>
      </c>
      <c r="AS3198" s="20" t="str">
        <f>LEFT(AT3198,4)</f>
        <v>2012</v>
      </c>
      <c r="AT3198" s="139" t="str">
        <f>LEFT(B3198,6)</f>
        <v>201206</v>
      </c>
    </row>
    <row r="3199" spans="2:46" x14ac:dyDescent="0.25">
      <c r="B3199" s="11">
        <f>'Market Data'!B3185</f>
        <v>20120627</v>
      </c>
      <c r="C3199" s="2">
        <f>'Market Data'!C3185</f>
        <v>6318</v>
      </c>
      <c r="D3199" s="2">
        <f>'Market Data'!D3185</f>
        <v>6401.5</v>
      </c>
      <c r="E3199" s="2">
        <f>'Market Data'!E3185</f>
        <v>6288</v>
      </c>
      <c r="F3199" s="12">
        <f>'Market Data'!F3185</f>
        <v>6373</v>
      </c>
      <c r="H3199" s="151">
        <f t="shared" si="475"/>
        <v>3181</v>
      </c>
      <c r="I3199" s="244">
        <f ca="1">IF($H3199&lt;($J$6+1),"",PFE(OFFSET($F3199,0,0,-$J$6)))</f>
        <v>-0.12080090235640788</v>
      </c>
      <c r="J3199" s="19"/>
      <c r="K3199" s="139" t="str">
        <f t="shared" ca="1" si="476"/>
        <v>Short</v>
      </c>
      <c r="L3199" s="243" t="e">
        <f t="shared" ca="1" si="471"/>
        <v>#N/A</v>
      </c>
      <c r="M3199" s="242" t="e">
        <f t="shared" ca="1" si="472"/>
        <v>#N/A</v>
      </c>
      <c r="N3199" s="20"/>
      <c r="O3199" s="74">
        <f t="shared" ca="1" si="477"/>
        <v>-1</v>
      </c>
      <c r="P3199" s="75">
        <f t="shared" ca="1" si="469"/>
        <v>0</v>
      </c>
      <c r="Q3199" s="76" t="str">
        <f t="shared" ca="1" si="473"/>
        <v/>
      </c>
      <c r="R3199" s="75"/>
      <c r="S3199" s="77">
        <f t="shared" ca="1" si="470"/>
        <v>-1</v>
      </c>
      <c r="T3199" s="78"/>
      <c r="U3199" s="81">
        <f t="shared" ca="1" si="478"/>
        <v>-2730</v>
      </c>
      <c r="V3199" s="82">
        <f t="shared" ca="1" si="474"/>
        <v>272957.65999999928</v>
      </c>
      <c r="W3199" s="50"/>
      <c r="X3199" s="50"/>
      <c r="Y3199" s="50"/>
      <c r="Z3199" s="50"/>
      <c r="AA3199" s="50"/>
      <c r="AG3199" s="50"/>
      <c r="AH3199" s="50"/>
      <c r="AI3199" s="50"/>
      <c r="AJ3199" s="50"/>
      <c r="AK3199" s="50"/>
      <c r="AL3199" s="50"/>
      <c r="AM3199" s="50"/>
      <c r="AN3199" s="50"/>
      <c r="AO3199" s="50"/>
      <c r="AP3199" s="138" t="str">
        <f>IF(NOT($AS3199=$AS3200),ROW(),"")</f>
        <v/>
      </c>
      <c r="AQ3199" s="20" t="str">
        <f>IF(NOT(AS3199=AS3200),AS3200,"")</f>
        <v/>
      </c>
      <c r="AR3199" s="20" t="str">
        <f>INDEX($AB$15:$AM$15,MATCH($AS3199,$AB$11:$AM$11,0))</f>
        <v>out</v>
      </c>
      <c r="AS3199" s="20" t="str">
        <f>LEFT(AT3199,4)</f>
        <v>2012</v>
      </c>
      <c r="AT3199" s="139" t="str">
        <f>LEFT(B3199,6)</f>
        <v>201206</v>
      </c>
    </row>
    <row r="3200" spans="2:46" x14ac:dyDescent="0.25">
      <c r="B3200" s="11">
        <f>'Market Data'!B3186</f>
        <v>20120628</v>
      </c>
      <c r="C3200" s="2">
        <f>'Market Data'!C3186</f>
        <v>6403.5</v>
      </c>
      <c r="D3200" s="2">
        <f>'Market Data'!D3186</f>
        <v>6403.5</v>
      </c>
      <c r="E3200" s="2">
        <f>'Market Data'!E3186</f>
        <v>6251.5</v>
      </c>
      <c r="F3200" s="12">
        <f>'Market Data'!F3186</f>
        <v>6304.5</v>
      </c>
      <c r="H3200" s="151">
        <f t="shared" si="475"/>
        <v>3182</v>
      </c>
      <c r="I3200" s="244">
        <f ca="1">IF($H3200&lt;($J$6+1),"",PFE(OFFSET($F3200,0,0,-$J$6)))</f>
        <v>-0.12553490179491683</v>
      </c>
      <c r="J3200" s="19"/>
      <c r="K3200" s="139" t="str">
        <f t="shared" ca="1" si="476"/>
        <v>Short</v>
      </c>
      <c r="L3200" s="243" t="e">
        <f t="shared" ca="1" si="471"/>
        <v>#N/A</v>
      </c>
      <c r="M3200" s="242" t="e">
        <f t="shared" ca="1" si="472"/>
        <v>#N/A</v>
      </c>
      <c r="N3200" s="20"/>
      <c r="O3200" s="74">
        <f t="shared" ca="1" si="477"/>
        <v>-1</v>
      </c>
      <c r="P3200" s="75">
        <f t="shared" ca="1" si="469"/>
        <v>0</v>
      </c>
      <c r="Q3200" s="76" t="str">
        <f t="shared" ca="1" si="473"/>
        <v/>
      </c>
      <c r="R3200" s="75"/>
      <c r="S3200" s="77">
        <f t="shared" ca="1" si="470"/>
        <v>-1</v>
      </c>
      <c r="T3200" s="78"/>
      <c r="U3200" s="81">
        <f t="shared" ca="1" si="478"/>
        <v>2397.5</v>
      </c>
      <c r="V3200" s="82">
        <f t="shared" ca="1" si="474"/>
        <v>275355.15999999928</v>
      </c>
      <c r="W3200" s="50"/>
      <c r="X3200" s="50"/>
      <c r="Y3200" s="50"/>
      <c r="Z3200" s="50"/>
      <c r="AA3200" s="50"/>
      <c r="AG3200" s="50"/>
      <c r="AH3200" s="50"/>
      <c r="AI3200" s="50"/>
      <c r="AJ3200" s="50"/>
      <c r="AK3200" s="50"/>
      <c r="AL3200" s="50"/>
      <c r="AM3200" s="50"/>
      <c r="AN3200" s="50"/>
      <c r="AO3200" s="50"/>
      <c r="AP3200" s="138" t="str">
        <f>IF(NOT($AS3200=$AS3201),ROW(),"")</f>
        <v/>
      </c>
      <c r="AQ3200" s="20" t="str">
        <f>IF(NOT(AS3200=AS3201),AS3201,"")</f>
        <v/>
      </c>
      <c r="AR3200" s="20" t="str">
        <f>INDEX($AB$15:$AM$15,MATCH($AS3200,$AB$11:$AM$11,0))</f>
        <v>out</v>
      </c>
      <c r="AS3200" s="20" t="str">
        <f>LEFT(AT3200,4)</f>
        <v>2012</v>
      </c>
      <c r="AT3200" s="139" t="str">
        <f>LEFT(B3200,6)</f>
        <v>201206</v>
      </c>
    </row>
    <row r="3201" spans="2:46" x14ac:dyDescent="0.25">
      <c r="B3201" s="11">
        <f>'Market Data'!B3187</f>
        <v>20120629</v>
      </c>
      <c r="C3201" s="2">
        <f>'Market Data'!C3187</f>
        <v>6443.5</v>
      </c>
      <c r="D3201" s="2">
        <f>'Market Data'!D3187</f>
        <v>6592</v>
      </c>
      <c r="E3201" s="2">
        <f>'Market Data'!E3187</f>
        <v>6417.5</v>
      </c>
      <c r="F3201" s="12">
        <f>'Market Data'!F3187</f>
        <v>6565</v>
      </c>
      <c r="H3201" s="151">
        <f t="shared" si="475"/>
        <v>3183</v>
      </c>
      <c r="I3201" s="244">
        <f ca="1">IF($H3201&lt;($J$6+1),"",PFE(OFFSET($F3201,0,0,-$J$6)))</f>
        <v>-9.1763864507392559E-2</v>
      </c>
      <c r="J3201" s="19"/>
      <c r="K3201" s="139" t="str">
        <f t="shared" ca="1" si="476"/>
        <v>Short</v>
      </c>
      <c r="L3201" s="243" t="e">
        <f t="shared" ca="1" si="471"/>
        <v>#N/A</v>
      </c>
      <c r="M3201" s="242" t="e">
        <f t="shared" ca="1" si="472"/>
        <v>#N/A</v>
      </c>
      <c r="N3201" s="20"/>
      <c r="O3201" s="74">
        <f t="shared" ca="1" si="477"/>
        <v>-1</v>
      </c>
      <c r="P3201" s="75">
        <f t="shared" ca="1" si="469"/>
        <v>0</v>
      </c>
      <c r="Q3201" s="76" t="str">
        <f t="shared" ca="1" si="473"/>
        <v/>
      </c>
      <c r="R3201" s="75"/>
      <c r="S3201" s="77">
        <f t="shared" ca="1" si="470"/>
        <v>-1</v>
      </c>
      <c r="T3201" s="78"/>
      <c r="U3201" s="81">
        <f t="shared" ca="1" si="478"/>
        <v>-9117.5</v>
      </c>
      <c r="V3201" s="82">
        <f t="shared" ca="1" si="474"/>
        <v>266237.65999999928</v>
      </c>
      <c r="W3201" s="50"/>
      <c r="X3201" s="50"/>
      <c r="Y3201" s="50"/>
      <c r="Z3201" s="50"/>
      <c r="AA3201" s="50"/>
      <c r="AG3201" s="50"/>
      <c r="AH3201" s="50"/>
      <c r="AI3201" s="50"/>
      <c r="AJ3201" s="50"/>
      <c r="AK3201" s="50"/>
      <c r="AL3201" s="50"/>
      <c r="AM3201" s="50"/>
      <c r="AN3201" s="50"/>
      <c r="AO3201" s="50"/>
      <c r="AP3201" s="138" t="str">
        <f>IF(NOT($AS3201=$AS3202),ROW(),"")</f>
        <v/>
      </c>
      <c r="AQ3201" s="20" t="str">
        <f>IF(NOT(AS3201=AS3202),AS3202,"")</f>
        <v/>
      </c>
      <c r="AR3201" s="20" t="str">
        <f>INDEX($AB$15:$AM$15,MATCH($AS3201,$AB$11:$AM$11,0))</f>
        <v>out</v>
      </c>
      <c r="AS3201" s="20" t="str">
        <f>LEFT(AT3201,4)</f>
        <v>2012</v>
      </c>
      <c r="AT3201" s="139" t="str">
        <f>LEFT(B3201,6)</f>
        <v>201206</v>
      </c>
    </row>
    <row r="3202" spans="2:46" x14ac:dyDescent="0.25">
      <c r="B3202" s="11">
        <f>'Market Data'!B3188</f>
        <v>20120702</v>
      </c>
      <c r="C3202" s="2">
        <f>'Market Data'!C3188</f>
        <v>6598.5</v>
      </c>
      <c r="D3202" s="2">
        <f>'Market Data'!D3188</f>
        <v>6700.5</v>
      </c>
      <c r="E3202" s="2">
        <f>'Market Data'!E3188</f>
        <v>6548.5</v>
      </c>
      <c r="F3202" s="12">
        <f>'Market Data'!F3188</f>
        <v>6642.5</v>
      </c>
      <c r="H3202" s="151">
        <f t="shared" si="475"/>
        <v>3184</v>
      </c>
      <c r="I3202" s="244">
        <f ca="1">IF($H3202&lt;($J$6+1),"",PFE(OFFSET($F3202,0,0,-$J$6)))</f>
        <v>-7.6634055315774247E-2</v>
      </c>
      <c r="J3202" s="19"/>
      <c r="K3202" s="139" t="str">
        <f t="shared" ca="1" si="476"/>
        <v>Short</v>
      </c>
      <c r="L3202" s="243" t="e">
        <f t="shared" ca="1" si="471"/>
        <v>#N/A</v>
      </c>
      <c r="M3202" s="242" t="e">
        <f t="shared" ca="1" si="472"/>
        <v>#N/A</v>
      </c>
      <c r="N3202" s="20"/>
      <c r="O3202" s="74">
        <f t="shared" ca="1" si="477"/>
        <v>-1</v>
      </c>
      <c r="P3202" s="75">
        <f t="shared" ca="1" si="469"/>
        <v>0</v>
      </c>
      <c r="Q3202" s="76" t="str">
        <f t="shared" ca="1" si="473"/>
        <v/>
      </c>
      <c r="R3202" s="75"/>
      <c r="S3202" s="77">
        <f t="shared" ca="1" si="470"/>
        <v>-1</v>
      </c>
      <c r="T3202" s="78"/>
      <c r="U3202" s="81">
        <f t="shared" ca="1" si="478"/>
        <v>-2712.5</v>
      </c>
      <c r="V3202" s="82">
        <f t="shared" ca="1" si="474"/>
        <v>263525.15999999928</v>
      </c>
      <c r="W3202" s="50"/>
      <c r="X3202" s="50"/>
      <c r="Y3202" s="50"/>
      <c r="Z3202" s="50"/>
      <c r="AA3202" s="50"/>
      <c r="AG3202" s="50"/>
      <c r="AH3202" s="50"/>
      <c r="AI3202" s="50"/>
      <c r="AJ3202" s="50"/>
      <c r="AK3202" s="50"/>
      <c r="AL3202" s="50"/>
      <c r="AM3202" s="50"/>
      <c r="AN3202" s="50"/>
      <c r="AO3202" s="50"/>
      <c r="AP3202" s="138" t="str">
        <f>IF(NOT($AS3202=$AS3203),ROW(),"")</f>
        <v/>
      </c>
      <c r="AQ3202" s="20" t="str">
        <f>IF(NOT(AS3202=AS3203),AS3203,"")</f>
        <v/>
      </c>
      <c r="AR3202" s="20" t="str">
        <f>INDEX($AB$15:$AM$15,MATCH($AS3202,$AB$11:$AM$11,0))</f>
        <v>out</v>
      </c>
      <c r="AS3202" s="20" t="str">
        <f>LEFT(AT3202,4)</f>
        <v>2012</v>
      </c>
      <c r="AT3202" s="139" t="str">
        <f>LEFT(B3202,6)</f>
        <v>201207</v>
      </c>
    </row>
    <row r="3203" spans="2:46" x14ac:dyDescent="0.25">
      <c r="B3203" s="11">
        <f>'Market Data'!B3189</f>
        <v>20120703</v>
      </c>
      <c r="C3203" s="2">
        <f>'Market Data'!C3189</f>
        <v>6675.5</v>
      </c>
      <c r="D3203" s="2">
        <f>'Market Data'!D3189</f>
        <v>6750.5</v>
      </c>
      <c r="E3203" s="2">
        <f>'Market Data'!E3189</f>
        <v>6661</v>
      </c>
      <c r="F3203" s="12">
        <f>'Market Data'!F3189</f>
        <v>6730.5</v>
      </c>
      <c r="H3203" s="151">
        <f t="shared" si="475"/>
        <v>3185</v>
      </c>
      <c r="I3203" s="244">
        <f ca="1">IF($H3203&lt;($J$6+1),"",PFE(OFFSET($F3203,0,0,-$J$6)))</f>
        <v>-5.3272955517122432E-2</v>
      </c>
      <c r="J3203" s="19"/>
      <c r="K3203" s="139" t="str">
        <f t="shared" ca="1" si="476"/>
        <v>Short</v>
      </c>
      <c r="L3203" s="243" t="e">
        <f t="shared" ca="1" si="471"/>
        <v>#N/A</v>
      </c>
      <c r="M3203" s="242" t="e">
        <f t="shared" ca="1" si="472"/>
        <v>#N/A</v>
      </c>
      <c r="N3203" s="20"/>
      <c r="O3203" s="74">
        <f t="shared" ca="1" si="477"/>
        <v>-1</v>
      </c>
      <c r="P3203" s="75">
        <f t="shared" ca="1" si="469"/>
        <v>0</v>
      </c>
      <c r="Q3203" s="76" t="str">
        <f t="shared" ca="1" si="473"/>
        <v/>
      </c>
      <c r="R3203" s="75"/>
      <c r="S3203" s="77">
        <f t="shared" ca="1" si="470"/>
        <v>-1</v>
      </c>
      <c r="T3203" s="78"/>
      <c r="U3203" s="81">
        <f t="shared" ca="1" si="478"/>
        <v>-3080</v>
      </c>
      <c r="V3203" s="82">
        <f t="shared" ca="1" si="474"/>
        <v>260445.15999999928</v>
      </c>
      <c r="W3203" s="50"/>
      <c r="X3203" s="50"/>
      <c r="Y3203" s="50"/>
      <c r="Z3203" s="50"/>
      <c r="AA3203" s="50"/>
      <c r="AG3203" s="50"/>
      <c r="AH3203" s="50"/>
      <c r="AI3203" s="50"/>
      <c r="AJ3203" s="50"/>
      <c r="AK3203" s="50"/>
      <c r="AL3203" s="50"/>
      <c r="AM3203" s="50"/>
      <c r="AN3203" s="50"/>
      <c r="AO3203" s="50"/>
      <c r="AP3203" s="138" t="str">
        <f>IF(NOT($AS3203=$AS3204),ROW(),"")</f>
        <v/>
      </c>
      <c r="AQ3203" s="20" t="str">
        <f>IF(NOT(AS3203=AS3204),AS3204,"")</f>
        <v/>
      </c>
      <c r="AR3203" s="20" t="str">
        <f>INDEX($AB$15:$AM$15,MATCH($AS3203,$AB$11:$AM$11,0))</f>
        <v>out</v>
      </c>
      <c r="AS3203" s="20" t="str">
        <f>LEFT(AT3203,4)</f>
        <v>2012</v>
      </c>
      <c r="AT3203" s="139" t="str">
        <f>LEFT(B3203,6)</f>
        <v>201207</v>
      </c>
    </row>
    <row r="3204" spans="2:46" x14ac:dyDescent="0.25">
      <c r="B3204" s="11">
        <f>'Market Data'!B3190</f>
        <v>20120704</v>
      </c>
      <c r="C3204" s="2">
        <f>'Market Data'!C3190</f>
        <v>6746</v>
      </c>
      <c r="D3204" s="2">
        <f>'Market Data'!D3190</f>
        <v>6746</v>
      </c>
      <c r="E3204" s="2">
        <f>'Market Data'!E3190</f>
        <v>6681.5</v>
      </c>
      <c r="F3204" s="12">
        <f>'Market Data'!F3190</f>
        <v>6715</v>
      </c>
      <c r="H3204" s="151">
        <f t="shared" si="475"/>
        <v>3186</v>
      </c>
      <c r="I3204" s="244">
        <f ca="1">IF($H3204&lt;($J$6+1),"",PFE(OFFSET($F3204,0,0,-$J$6)))</f>
        <v>-2.455234331241973E-2</v>
      </c>
      <c r="J3204" s="19"/>
      <c r="K3204" s="139" t="str">
        <f t="shared" ca="1" si="476"/>
        <v>Short</v>
      </c>
      <c r="L3204" s="243" t="e">
        <f t="shared" ca="1" si="471"/>
        <v>#N/A</v>
      </c>
      <c r="M3204" s="242" t="e">
        <f t="shared" ca="1" si="472"/>
        <v>#N/A</v>
      </c>
      <c r="N3204" s="20"/>
      <c r="O3204" s="74">
        <f t="shared" ca="1" si="477"/>
        <v>-1</v>
      </c>
      <c r="P3204" s="75">
        <f t="shared" ca="1" si="469"/>
        <v>0</v>
      </c>
      <c r="Q3204" s="76" t="str">
        <f t="shared" ca="1" si="473"/>
        <v/>
      </c>
      <c r="R3204" s="75"/>
      <c r="S3204" s="77">
        <f t="shared" ca="1" si="470"/>
        <v>-1</v>
      </c>
      <c r="T3204" s="78"/>
      <c r="U3204" s="81">
        <f t="shared" ca="1" si="478"/>
        <v>542.5</v>
      </c>
      <c r="V3204" s="82">
        <f t="shared" ca="1" si="474"/>
        <v>260987.65999999928</v>
      </c>
      <c r="W3204" s="50"/>
      <c r="X3204" s="50"/>
      <c r="Y3204" s="50"/>
      <c r="Z3204" s="50"/>
      <c r="AA3204" s="50"/>
      <c r="AG3204" s="50"/>
      <c r="AH3204" s="50"/>
      <c r="AI3204" s="50"/>
      <c r="AJ3204" s="50"/>
      <c r="AK3204" s="50"/>
      <c r="AL3204" s="50"/>
      <c r="AM3204" s="50"/>
      <c r="AN3204" s="50"/>
      <c r="AO3204" s="50"/>
      <c r="AP3204" s="138" t="str">
        <f>IF(NOT($AS3204=$AS3205),ROW(),"")</f>
        <v/>
      </c>
      <c r="AQ3204" s="20" t="str">
        <f>IF(NOT(AS3204=AS3205),AS3205,"")</f>
        <v/>
      </c>
      <c r="AR3204" s="20" t="str">
        <f>INDEX($AB$15:$AM$15,MATCH($AS3204,$AB$11:$AM$11,0))</f>
        <v>out</v>
      </c>
      <c r="AS3204" s="20" t="str">
        <f>LEFT(AT3204,4)</f>
        <v>2012</v>
      </c>
      <c r="AT3204" s="139" t="str">
        <f>LEFT(B3204,6)</f>
        <v>201207</v>
      </c>
    </row>
    <row r="3205" spans="2:46" x14ac:dyDescent="0.25">
      <c r="B3205" s="11">
        <f>'Market Data'!B3191</f>
        <v>20120705</v>
      </c>
      <c r="C3205" s="2">
        <f>'Market Data'!C3191</f>
        <v>6711</v>
      </c>
      <c r="D3205" s="2">
        <f>'Market Data'!D3191</f>
        <v>6801</v>
      </c>
      <c r="E3205" s="2">
        <f>'Market Data'!E3191</f>
        <v>6631.5</v>
      </c>
      <c r="F3205" s="12">
        <f>'Market Data'!F3191</f>
        <v>6691.5</v>
      </c>
      <c r="H3205" s="151">
        <f t="shared" si="475"/>
        <v>3187</v>
      </c>
      <c r="I3205" s="244">
        <f ca="1">IF($H3205&lt;($J$6+1),"",PFE(OFFSET($F3205,0,0,-$J$6)))</f>
        <v>-3.0327159624153624E-2</v>
      </c>
      <c r="J3205" s="19"/>
      <c r="K3205" s="139" t="str">
        <f t="shared" ca="1" si="476"/>
        <v>Short</v>
      </c>
      <c r="L3205" s="243" t="e">
        <f t="shared" ca="1" si="471"/>
        <v>#N/A</v>
      </c>
      <c r="M3205" s="242" t="e">
        <f t="shared" ca="1" si="472"/>
        <v>#N/A</v>
      </c>
      <c r="N3205" s="20"/>
      <c r="O3205" s="74">
        <f t="shared" ca="1" si="477"/>
        <v>-1</v>
      </c>
      <c r="P3205" s="75">
        <f t="shared" ca="1" si="469"/>
        <v>0</v>
      </c>
      <c r="Q3205" s="76" t="str">
        <f t="shared" ca="1" si="473"/>
        <v/>
      </c>
      <c r="R3205" s="75"/>
      <c r="S3205" s="77">
        <f t="shared" ca="1" si="470"/>
        <v>-1</v>
      </c>
      <c r="T3205" s="78"/>
      <c r="U3205" s="81">
        <f t="shared" ca="1" si="478"/>
        <v>822.5</v>
      </c>
      <c r="V3205" s="82">
        <f t="shared" ca="1" si="474"/>
        <v>261810.15999999928</v>
      </c>
      <c r="W3205" s="50"/>
      <c r="X3205" s="50"/>
      <c r="Y3205" s="50"/>
      <c r="Z3205" s="50"/>
      <c r="AA3205" s="50"/>
      <c r="AG3205" s="50"/>
      <c r="AH3205" s="50"/>
      <c r="AI3205" s="50"/>
      <c r="AJ3205" s="50"/>
      <c r="AK3205" s="50"/>
      <c r="AL3205" s="50"/>
      <c r="AM3205" s="50"/>
      <c r="AN3205" s="50"/>
      <c r="AO3205" s="50"/>
      <c r="AP3205" s="138" t="str">
        <f>IF(NOT($AS3205=$AS3206),ROW(),"")</f>
        <v/>
      </c>
      <c r="AQ3205" s="20" t="str">
        <f>IF(NOT(AS3205=AS3206),AS3206,"")</f>
        <v/>
      </c>
      <c r="AR3205" s="20" t="str">
        <f>INDEX($AB$15:$AM$15,MATCH($AS3205,$AB$11:$AM$11,0))</f>
        <v>out</v>
      </c>
      <c r="AS3205" s="20" t="str">
        <f>LEFT(AT3205,4)</f>
        <v>2012</v>
      </c>
      <c r="AT3205" s="139" t="str">
        <f>LEFT(B3205,6)</f>
        <v>201207</v>
      </c>
    </row>
    <row r="3206" spans="2:46" x14ac:dyDescent="0.25">
      <c r="B3206" s="11">
        <f>'Market Data'!B3192</f>
        <v>20120706</v>
      </c>
      <c r="C3206" s="2">
        <f>'Market Data'!C3192</f>
        <v>6670.5</v>
      </c>
      <c r="D3206" s="2">
        <f>'Market Data'!D3192</f>
        <v>6690.5</v>
      </c>
      <c r="E3206" s="2">
        <f>'Market Data'!E3192</f>
        <v>6559.5</v>
      </c>
      <c r="F3206" s="12">
        <f>'Market Data'!F3192</f>
        <v>6568</v>
      </c>
      <c r="H3206" s="151">
        <f t="shared" si="475"/>
        <v>3188</v>
      </c>
      <c r="I3206" s="244">
        <f ca="1">IF($H3206&lt;($J$6+1),"",PFE(OFFSET($F3206,0,0,-$J$6)))</f>
        <v>-7.6343627753180598E-2</v>
      </c>
      <c r="J3206" s="19"/>
      <c r="K3206" s="139" t="str">
        <f t="shared" ca="1" si="476"/>
        <v>Short</v>
      </c>
      <c r="L3206" s="243" t="e">
        <f t="shared" ca="1" si="471"/>
        <v>#N/A</v>
      </c>
      <c r="M3206" s="242" t="e">
        <f t="shared" ca="1" si="472"/>
        <v>#N/A</v>
      </c>
      <c r="N3206" s="20"/>
      <c r="O3206" s="74">
        <f t="shared" ca="1" si="477"/>
        <v>-1</v>
      </c>
      <c r="P3206" s="75">
        <f t="shared" ca="1" si="469"/>
        <v>0</v>
      </c>
      <c r="Q3206" s="76" t="str">
        <f t="shared" ca="1" si="473"/>
        <v/>
      </c>
      <c r="R3206" s="75"/>
      <c r="S3206" s="77">
        <f t="shared" ca="1" si="470"/>
        <v>-1</v>
      </c>
      <c r="T3206" s="78"/>
      <c r="U3206" s="81">
        <f t="shared" ca="1" si="478"/>
        <v>4322.5</v>
      </c>
      <c r="V3206" s="82">
        <f t="shared" ca="1" si="474"/>
        <v>266132.65999999928</v>
      </c>
      <c r="W3206" s="50"/>
      <c r="X3206" s="50"/>
      <c r="Y3206" s="50"/>
      <c r="Z3206" s="50"/>
      <c r="AA3206" s="50"/>
      <c r="AG3206" s="50"/>
      <c r="AH3206" s="50"/>
      <c r="AI3206" s="50"/>
      <c r="AJ3206" s="50"/>
      <c r="AK3206" s="50"/>
      <c r="AL3206" s="50"/>
      <c r="AM3206" s="50"/>
      <c r="AN3206" s="50"/>
      <c r="AO3206" s="50"/>
      <c r="AP3206" s="138" t="str">
        <f>IF(NOT($AS3206=$AS3207),ROW(),"")</f>
        <v/>
      </c>
      <c r="AQ3206" s="20" t="str">
        <f>IF(NOT(AS3206=AS3207),AS3207,"")</f>
        <v/>
      </c>
      <c r="AR3206" s="20" t="str">
        <f>INDEX($AB$15:$AM$15,MATCH($AS3206,$AB$11:$AM$11,0))</f>
        <v>out</v>
      </c>
      <c r="AS3206" s="20" t="str">
        <f>LEFT(AT3206,4)</f>
        <v>2012</v>
      </c>
      <c r="AT3206" s="139" t="str">
        <f>LEFT(B3206,6)</f>
        <v>201207</v>
      </c>
    </row>
    <row r="3207" spans="2:46" x14ac:dyDescent="0.25">
      <c r="B3207" s="11">
        <f>'Market Data'!B3193</f>
        <v>20120709</v>
      </c>
      <c r="C3207" s="2">
        <f>'Market Data'!C3193</f>
        <v>6559.5</v>
      </c>
      <c r="D3207" s="2">
        <f>'Market Data'!D3193</f>
        <v>6578.5</v>
      </c>
      <c r="E3207" s="2">
        <f>'Market Data'!E3193</f>
        <v>6531.5</v>
      </c>
      <c r="F3207" s="12">
        <f>'Market Data'!F3193</f>
        <v>6553</v>
      </c>
      <c r="H3207" s="151">
        <f t="shared" si="475"/>
        <v>3189</v>
      </c>
      <c r="I3207" s="244">
        <f ca="1">IF($H3207&lt;($J$6+1),"",PFE(OFFSET($F3207,0,0,-$J$6)))</f>
        <v>-8.8796598058000553E-2</v>
      </c>
      <c r="J3207" s="19"/>
      <c r="K3207" s="139" t="str">
        <f t="shared" ca="1" si="476"/>
        <v>Short</v>
      </c>
      <c r="L3207" s="243" t="e">
        <f t="shared" ca="1" si="471"/>
        <v>#N/A</v>
      </c>
      <c r="M3207" s="242" t="e">
        <f t="shared" ca="1" si="472"/>
        <v>#N/A</v>
      </c>
      <c r="N3207" s="20"/>
      <c r="O3207" s="74">
        <f t="shared" ca="1" si="477"/>
        <v>-1</v>
      </c>
      <c r="P3207" s="75">
        <f t="shared" ca="1" si="469"/>
        <v>0</v>
      </c>
      <c r="Q3207" s="76" t="str">
        <f t="shared" ca="1" si="473"/>
        <v/>
      </c>
      <c r="R3207" s="75"/>
      <c r="S3207" s="77">
        <f t="shared" ca="1" si="470"/>
        <v>-1</v>
      </c>
      <c r="T3207" s="78"/>
      <c r="U3207" s="81">
        <f t="shared" ca="1" si="478"/>
        <v>525</v>
      </c>
      <c r="V3207" s="82">
        <f t="shared" ca="1" si="474"/>
        <v>266657.65999999928</v>
      </c>
      <c r="W3207" s="50"/>
      <c r="X3207" s="50"/>
      <c r="Y3207" s="50"/>
      <c r="Z3207" s="50"/>
      <c r="AA3207" s="50"/>
      <c r="AG3207" s="50"/>
      <c r="AH3207" s="50"/>
      <c r="AI3207" s="50"/>
      <c r="AJ3207" s="50"/>
      <c r="AK3207" s="50"/>
      <c r="AL3207" s="50"/>
      <c r="AM3207" s="50"/>
      <c r="AN3207" s="50"/>
      <c r="AO3207" s="50"/>
      <c r="AP3207" s="138" t="str">
        <f>IF(NOT($AS3207=$AS3208),ROW(),"")</f>
        <v/>
      </c>
      <c r="AQ3207" s="20" t="str">
        <f>IF(NOT(AS3207=AS3208),AS3208,"")</f>
        <v/>
      </c>
      <c r="AR3207" s="20" t="str">
        <f>INDEX($AB$15:$AM$15,MATCH($AS3207,$AB$11:$AM$11,0))</f>
        <v>out</v>
      </c>
      <c r="AS3207" s="20" t="str">
        <f>LEFT(AT3207,4)</f>
        <v>2012</v>
      </c>
      <c r="AT3207" s="139" t="str">
        <f>LEFT(B3207,6)</f>
        <v>201207</v>
      </c>
    </row>
    <row r="3208" spans="2:46" x14ac:dyDescent="0.25">
      <c r="B3208" s="11">
        <f>'Market Data'!B3194</f>
        <v>20120710</v>
      </c>
      <c r="C3208" s="2">
        <f>'Market Data'!C3194</f>
        <v>6548</v>
      </c>
      <c r="D3208" s="2">
        <f>'Market Data'!D3194</f>
        <v>6648</v>
      </c>
      <c r="E3208" s="2">
        <f>'Market Data'!E3194</f>
        <v>6504</v>
      </c>
      <c r="F3208" s="12">
        <f>'Market Data'!F3194</f>
        <v>6603.5</v>
      </c>
      <c r="H3208" s="151">
        <f t="shared" si="475"/>
        <v>3190</v>
      </c>
      <c r="I3208" s="244">
        <f ca="1">IF($H3208&lt;($J$6+1),"",PFE(OFFSET($F3208,0,0,-$J$6)))</f>
        <v>-8.1103294592604208E-2</v>
      </c>
      <c r="J3208" s="19"/>
      <c r="K3208" s="139" t="str">
        <f t="shared" ca="1" si="476"/>
        <v>Short</v>
      </c>
      <c r="L3208" s="243" t="e">
        <f t="shared" ca="1" si="471"/>
        <v>#N/A</v>
      </c>
      <c r="M3208" s="242" t="e">
        <f t="shared" ca="1" si="472"/>
        <v>#N/A</v>
      </c>
      <c r="N3208" s="20"/>
      <c r="O3208" s="74">
        <f t="shared" ca="1" si="477"/>
        <v>-1</v>
      </c>
      <c r="P3208" s="75">
        <f t="shared" ca="1" si="469"/>
        <v>0</v>
      </c>
      <c r="Q3208" s="76" t="str">
        <f t="shared" ca="1" si="473"/>
        <v/>
      </c>
      <c r="R3208" s="75"/>
      <c r="S3208" s="77">
        <f t="shared" ca="1" si="470"/>
        <v>-1</v>
      </c>
      <c r="T3208" s="78"/>
      <c r="U3208" s="81">
        <f t="shared" ca="1" si="478"/>
        <v>-1767.5</v>
      </c>
      <c r="V3208" s="82">
        <f t="shared" ca="1" si="474"/>
        <v>264890.15999999928</v>
      </c>
      <c r="W3208" s="50"/>
      <c r="X3208" s="50"/>
      <c r="Y3208" s="50"/>
      <c r="Z3208" s="50"/>
      <c r="AA3208" s="50"/>
      <c r="AG3208" s="50"/>
      <c r="AH3208" s="50"/>
      <c r="AI3208" s="50"/>
      <c r="AJ3208" s="50"/>
      <c r="AK3208" s="50"/>
      <c r="AL3208" s="50"/>
      <c r="AM3208" s="50"/>
      <c r="AN3208" s="50"/>
      <c r="AO3208" s="50"/>
      <c r="AP3208" s="138" t="str">
        <f>IF(NOT($AS3208=$AS3209),ROW(),"")</f>
        <v/>
      </c>
      <c r="AQ3208" s="20" t="str">
        <f>IF(NOT(AS3208=AS3209),AS3209,"")</f>
        <v/>
      </c>
      <c r="AR3208" s="20" t="str">
        <f>INDEX($AB$15:$AM$15,MATCH($AS3208,$AB$11:$AM$11,0))</f>
        <v>out</v>
      </c>
      <c r="AS3208" s="20" t="str">
        <f>LEFT(AT3208,4)</f>
        <v>2012</v>
      </c>
      <c r="AT3208" s="139" t="str">
        <f>LEFT(B3208,6)</f>
        <v>201207</v>
      </c>
    </row>
    <row r="3209" spans="2:46" x14ac:dyDescent="0.25">
      <c r="B3209" s="11">
        <f>'Market Data'!B3195</f>
        <v>20120711</v>
      </c>
      <c r="C3209" s="2">
        <f>'Market Data'!C3195</f>
        <v>6572.5</v>
      </c>
      <c r="D3209" s="2">
        <f>'Market Data'!D3195</f>
        <v>6657</v>
      </c>
      <c r="E3209" s="2">
        <f>'Market Data'!E3195</f>
        <v>6555</v>
      </c>
      <c r="F3209" s="12">
        <f>'Market Data'!F3195</f>
        <v>6605</v>
      </c>
      <c r="H3209" s="151">
        <f t="shared" si="475"/>
        <v>3191</v>
      </c>
      <c r="I3209" s="244">
        <f ca="1">IF($H3209&lt;($J$6+1),"",PFE(OFFSET($F3209,0,0,-$J$6)))</f>
        <v>-9.9814967026553791E-2</v>
      </c>
      <c r="J3209" s="19"/>
      <c r="K3209" s="139" t="str">
        <f t="shared" ca="1" si="476"/>
        <v>Short</v>
      </c>
      <c r="L3209" s="243" t="e">
        <f t="shared" ca="1" si="471"/>
        <v>#N/A</v>
      </c>
      <c r="M3209" s="242" t="e">
        <f t="shared" ca="1" si="472"/>
        <v>#N/A</v>
      </c>
      <c r="N3209" s="20"/>
      <c r="O3209" s="74">
        <f t="shared" ca="1" si="477"/>
        <v>-1</v>
      </c>
      <c r="P3209" s="75">
        <f t="shared" ca="1" si="469"/>
        <v>0</v>
      </c>
      <c r="Q3209" s="76" t="str">
        <f t="shared" ca="1" si="473"/>
        <v/>
      </c>
      <c r="R3209" s="75"/>
      <c r="S3209" s="77">
        <f t="shared" ca="1" si="470"/>
        <v>-1</v>
      </c>
      <c r="T3209" s="78"/>
      <c r="U3209" s="81">
        <f t="shared" ca="1" si="478"/>
        <v>-52.5</v>
      </c>
      <c r="V3209" s="82">
        <f t="shared" ca="1" si="474"/>
        <v>264837.65999999928</v>
      </c>
      <c r="W3209" s="50"/>
      <c r="X3209" s="50"/>
      <c r="Y3209" s="50"/>
      <c r="Z3209" s="50"/>
      <c r="AA3209" s="50"/>
      <c r="AG3209" s="50"/>
      <c r="AH3209" s="50"/>
      <c r="AI3209" s="50"/>
      <c r="AJ3209" s="50"/>
      <c r="AK3209" s="50"/>
      <c r="AL3209" s="50"/>
      <c r="AM3209" s="50"/>
      <c r="AN3209" s="50"/>
      <c r="AO3209" s="50"/>
      <c r="AP3209" s="138" t="str">
        <f>IF(NOT($AS3209=$AS3210),ROW(),"")</f>
        <v/>
      </c>
      <c r="AQ3209" s="20" t="str">
        <f>IF(NOT(AS3209=AS3210),AS3210,"")</f>
        <v/>
      </c>
      <c r="AR3209" s="20" t="str">
        <f>INDEX($AB$15:$AM$15,MATCH($AS3209,$AB$11:$AM$11,0))</f>
        <v>out</v>
      </c>
      <c r="AS3209" s="20" t="str">
        <f>LEFT(AT3209,4)</f>
        <v>2012</v>
      </c>
      <c r="AT3209" s="139" t="str">
        <f>LEFT(B3209,6)</f>
        <v>201207</v>
      </c>
    </row>
    <row r="3210" spans="2:46" x14ac:dyDescent="0.25">
      <c r="B3210" s="11">
        <f>'Market Data'!B3196</f>
        <v>20120712</v>
      </c>
      <c r="C3210" s="2">
        <f>'Market Data'!C3196</f>
        <v>6581.5</v>
      </c>
      <c r="D3210" s="2">
        <f>'Market Data'!D3196</f>
        <v>6616.5</v>
      </c>
      <c r="E3210" s="2">
        <f>'Market Data'!E3196</f>
        <v>6520.5</v>
      </c>
      <c r="F3210" s="12">
        <f>'Market Data'!F3196</f>
        <v>6578.5</v>
      </c>
      <c r="H3210" s="151">
        <f t="shared" si="475"/>
        <v>3192</v>
      </c>
      <c r="I3210" s="244">
        <f ca="1">IF($H3210&lt;($J$6+1),"",PFE(OFFSET($F3210,0,0,-$J$6)))</f>
        <v>-0.12039787364952355</v>
      </c>
      <c r="J3210" s="19"/>
      <c r="K3210" s="139" t="str">
        <f t="shared" ca="1" si="476"/>
        <v>Short</v>
      </c>
      <c r="L3210" s="243" t="e">
        <f t="shared" ca="1" si="471"/>
        <v>#N/A</v>
      </c>
      <c r="M3210" s="242" t="e">
        <f t="shared" ca="1" si="472"/>
        <v>#N/A</v>
      </c>
      <c r="N3210" s="20"/>
      <c r="O3210" s="74">
        <f t="shared" ca="1" si="477"/>
        <v>-1</v>
      </c>
      <c r="P3210" s="75">
        <f t="shared" ca="1" si="469"/>
        <v>0</v>
      </c>
      <c r="Q3210" s="76" t="str">
        <f t="shared" ca="1" si="473"/>
        <v/>
      </c>
      <c r="R3210" s="75"/>
      <c r="S3210" s="77">
        <f t="shared" ca="1" si="470"/>
        <v>-1</v>
      </c>
      <c r="T3210" s="78"/>
      <c r="U3210" s="81">
        <f t="shared" ca="1" si="478"/>
        <v>927.5</v>
      </c>
      <c r="V3210" s="82">
        <f t="shared" ca="1" si="474"/>
        <v>265765.15999999928</v>
      </c>
      <c r="W3210" s="50"/>
      <c r="X3210" s="50"/>
      <c r="Y3210" s="50"/>
      <c r="Z3210" s="50"/>
      <c r="AA3210" s="50"/>
      <c r="AG3210" s="50"/>
      <c r="AH3210" s="50"/>
      <c r="AI3210" s="50"/>
      <c r="AJ3210" s="50"/>
      <c r="AK3210" s="50"/>
      <c r="AL3210" s="50"/>
      <c r="AM3210" s="50"/>
      <c r="AN3210" s="50"/>
      <c r="AO3210" s="50"/>
      <c r="AP3210" s="138" t="str">
        <f>IF(NOT($AS3210=$AS3211),ROW(),"")</f>
        <v/>
      </c>
      <c r="AQ3210" s="20" t="str">
        <f>IF(NOT(AS3210=AS3211),AS3211,"")</f>
        <v/>
      </c>
      <c r="AR3210" s="20" t="str">
        <f>INDEX($AB$15:$AM$15,MATCH($AS3210,$AB$11:$AM$11,0))</f>
        <v>out</v>
      </c>
      <c r="AS3210" s="20" t="str">
        <f>LEFT(AT3210,4)</f>
        <v>2012</v>
      </c>
      <c r="AT3210" s="139" t="str">
        <f>LEFT(B3210,6)</f>
        <v>201207</v>
      </c>
    </row>
    <row r="3211" spans="2:46" x14ac:dyDescent="0.25">
      <c r="B3211" s="11">
        <f>'Market Data'!B3197</f>
        <v>20120713</v>
      </c>
      <c r="C3211" s="2">
        <f>'Market Data'!C3197</f>
        <v>6617.5</v>
      </c>
      <c r="D3211" s="2">
        <f>'Market Data'!D3197</f>
        <v>6731</v>
      </c>
      <c r="E3211" s="2">
        <f>'Market Data'!E3197</f>
        <v>6591</v>
      </c>
      <c r="F3211" s="12">
        <f>'Market Data'!F3197</f>
        <v>6696</v>
      </c>
      <c r="H3211" s="151">
        <f t="shared" si="475"/>
        <v>3193</v>
      </c>
      <c r="I3211" s="244">
        <f ca="1">IF($H3211&lt;($J$6+1),"",PFE(OFFSET($F3211,0,0,-$J$6)))</f>
        <v>-0.10901426446529178</v>
      </c>
      <c r="J3211" s="19"/>
      <c r="K3211" s="139" t="str">
        <f t="shared" ca="1" si="476"/>
        <v>Short</v>
      </c>
      <c r="L3211" s="243" t="e">
        <f t="shared" ca="1" si="471"/>
        <v>#N/A</v>
      </c>
      <c r="M3211" s="242" t="e">
        <f t="shared" ca="1" si="472"/>
        <v>#N/A</v>
      </c>
      <c r="N3211" s="20"/>
      <c r="O3211" s="74">
        <f t="shared" ca="1" si="477"/>
        <v>-1</v>
      </c>
      <c r="P3211" s="75">
        <f t="shared" ca="1" si="469"/>
        <v>0</v>
      </c>
      <c r="Q3211" s="76" t="str">
        <f t="shared" ca="1" si="473"/>
        <v/>
      </c>
      <c r="R3211" s="75"/>
      <c r="S3211" s="77">
        <f t="shared" ca="1" si="470"/>
        <v>-1</v>
      </c>
      <c r="T3211" s="78"/>
      <c r="U3211" s="81">
        <f t="shared" ca="1" si="478"/>
        <v>-4112.5</v>
      </c>
      <c r="V3211" s="82">
        <f t="shared" ca="1" si="474"/>
        <v>261652.65999999928</v>
      </c>
      <c r="W3211" s="50"/>
      <c r="X3211" s="50"/>
      <c r="Y3211" s="50"/>
      <c r="Z3211" s="50"/>
      <c r="AA3211" s="50"/>
      <c r="AG3211" s="50"/>
      <c r="AH3211" s="50"/>
      <c r="AI3211" s="50"/>
      <c r="AJ3211" s="50"/>
      <c r="AK3211" s="50"/>
      <c r="AL3211" s="50"/>
      <c r="AM3211" s="50"/>
      <c r="AN3211" s="50"/>
      <c r="AO3211" s="50"/>
      <c r="AP3211" s="138" t="str">
        <f>IF(NOT($AS3211=$AS3212),ROW(),"")</f>
        <v/>
      </c>
      <c r="AQ3211" s="20" t="str">
        <f>IF(NOT(AS3211=AS3212),AS3212,"")</f>
        <v/>
      </c>
      <c r="AR3211" s="20" t="str">
        <f>INDEX($AB$15:$AM$15,MATCH($AS3211,$AB$11:$AM$11,0))</f>
        <v>out</v>
      </c>
      <c r="AS3211" s="20" t="str">
        <f>LEFT(AT3211,4)</f>
        <v>2012</v>
      </c>
      <c r="AT3211" s="139" t="str">
        <f>LEFT(B3211,6)</f>
        <v>201207</v>
      </c>
    </row>
    <row r="3212" spans="2:46" x14ac:dyDescent="0.25">
      <c r="B3212" s="11">
        <f>'Market Data'!B3198</f>
        <v>20120716</v>
      </c>
      <c r="C3212" s="2">
        <f>'Market Data'!C3198</f>
        <v>6708.5</v>
      </c>
      <c r="D3212" s="2">
        <f>'Market Data'!D3198</f>
        <v>6732</v>
      </c>
      <c r="E3212" s="2">
        <f>'Market Data'!E3198</f>
        <v>6664</v>
      </c>
      <c r="F3212" s="12">
        <f>'Market Data'!F3198</f>
        <v>6729.5</v>
      </c>
      <c r="H3212" s="151">
        <f t="shared" si="475"/>
        <v>3194</v>
      </c>
      <c r="I3212" s="244">
        <f ca="1">IF($H3212&lt;($J$6+1),"",PFE(OFFSET($F3212,0,0,-$J$6)))</f>
        <v>-0.10417175687377492</v>
      </c>
      <c r="J3212" s="19"/>
      <c r="K3212" s="139" t="str">
        <f t="shared" ca="1" si="476"/>
        <v>Short</v>
      </c>
      <c r="L3212" s="243" t="e">
        <f t="shared" ca="1" si="471"/>
        <v>#N/A</v>
      </c>
      <c r="M3212" s="242" t="e">
        <f t="shared" ca="1" si="472"/>
        <v>#N/A</v>
      </c>
      <c r="N3212" s="20"/>
      <c r="O3212" s="74">
        <f t="shared" ca="1" si="477"/>
        <v>-1</v>
      </c>
      <c r="P3212" s="75">
        <f t="shared" ca="1" si="469"/>
        <v>0</v>
      </c>
      <c r="Q3212" s="76" t="str">
        <f t="shared" ca="1" si="473"/>
        <v/>
      </c>
      <c r="R3212" s="75"/>
      <c r="S3212" s="77">
        <f t="shared" ca="1" si="470"/>
        <v>-1</v>
      </c>
      <c r="T3212" s="78"/>
      <c r="U3212" s="81">
        <f t="shared" ca="1" si="478"/>
        <v>-1172.5</v>
      </c>
      <c r="V3212" s="82">
        <f t="shared" ca="1" si="474"/>
        <v>260480.15999999928</v>
      </c>
      <c r="W3212" s="50"/>
      <c r="X3212" s="50"/>
      <c r="Y3212" s="50"/>
      <c r="Z3212" s="50"/>
      <c r="AA3212" s="50"/>
      <c r="AG3212" s="50"/>
      <c r="AH3212" s="50"/>
      <c r="AI3212" s="50"/>
      <c r="AJ3212" s="50"/>
      <c r="AK3212" s="50"/>
      <c r="AL3212" s="50"/>
      <c r="AM3212" s="50"/>
      <c r="AN3212" s="50"/>
      <c r="AO3212" s="50"/>
      <c r="AP3212" s="138" t="str">
        <f>IF(NOT($AS3212=$AS3213),ROW(),"")</f>
        <v/>
      </c>
      <c r="AQ3212" s="20" t="str">
        <f>IF(NOT(AS3212=AS3213),AS3213,"")</f>
        <v/>
      </c>
      <c r="AR3212" s="20" t="str">
        <f>INDEX($AB$15:$AM$15,MATCH($AS3212,$AB$11:$AM$11,0))</f>
        <v>out</v>
      </c>
      <c r="AS3212" s="20" t="str">
        <f>LEFT(AT3212,4)</f>
        <v>2012</v>
      </c>
      <c r="AT3212" s="139" t="str">
        <f>LEFT(B3212,6)</f>
        <v>201207</v>
      </c>
    </row>
    <row r="3213" spans="2:46" x14ac:dyDescent="0.25">
      <c r="B3213" s="11">
        <f>'Market Data'!B3199</f>
        <v>20120717</v>
      </c>
      <c r="C3213" s="2">
        <f>'Market Data'!C3199</f>
        <v>6740</v>
      </c>
      <c r="D3213" s="2">
        <f>'Market Data'!D3199</f>
        <v>6783.5</v>
      </c>
      <c r="E3213" s="2">
        <f>'Market Data'!E3199</f>
        <v>6695.5</v>
      </c>
      <c r="F3213" s="12">
        <f>'Market Data'!F3199</f>
        <v>6721.5</v>
      </c>
      <c r="H3213" s="151">
        <f t="shared" si="475"/>
        <v>3195</v>
      </c>
      <c r="I3213" s="244">
        <f ca="1">IF($H3213&lt;($J$6+1),"",PFE(OFFSET($F3213,0,0,-$J$6)))</f>
        <v>-0.1050152097887975</v>
      </c>
      <c r="J3213" s="19"/>
      <c r="K3213" s="139" t="str">
        <f t="shared" ca="1" si="476"/>
        <v>Short</v>
      </c>
      <c r="L3213" s="243" t="e">
        <f t="shared" ca="1" si="471"/>
        <v>#N/A</v>
      </c>
      <c r="M3213" s="242" t="e">
        <f t="shared" ca="1" si="472"/>
        <v>#N/A</v>
      </c>
      <c r="N3213" s="20"/>
      <c r="O3213" s="74">
        <f t="shared" ca="1" si="477"/>
        <v>-1</v>
      </c>
      <c r="P3213" s="75">
        <f t="shared" ca="1" si="469"/>
        <v>0</v>
      </c>
      <c r="Q3213" s="76" t="str">
        <f t="shared" ca="1" si="473"/>
        <v/>
      </c>
      <c r="R3213" s="75"/>
      <c r="S3213" s="77">
        <f t="shared" ca="1" si="470"/>
        <v>-1</v>
      </c>
      <c r="T3213" s="78"/>
      <c r="U3213" s="81">
        <f t="shared" ca="1" si="478"/>
        <v>280</v>
      </c>
      <c r="V3213" s="82">
        <f t="shared" ca="1" si="474"/>
        <v>260760.15999999928</v>
      </c>
      <c r="W3213" s="50"/>
      <c r="X3213" s="50"/>
      <c r="Y3213" s="50"/>
      <c r="Z3213" s="50"/>
      <c r="AA3213" s="50"/>
      <c r="AG3213" s="50"/>
      <c r="AH3213" s="50"/>
      <c r="AI3213" s="50"/>
      <c r="AJ3213" s="50"/>
      <c r="AK3213" s="50"/>
      <c r="AL3213" s="50"/>
      <c r="AM3213" s="50"/>
      <c r="AN3213" s="50"/>
      <c r="AO3213" s="50"/>
      <c r="AP3213" s="138" t="str">
        <f>IF(NOT($AS3213=$AS3214),ROW(),"")</f>
        <v/>
      </c>
      <c r="AQ3213" s="20" t="str">
        <f>IF(NOT(AS3213=AS3214),AS3214,"")</f>
        <v/>
      </c>
      <c r="AR3213" s="20" t="str">
        <f>INDEX($AB$15:$AM$15,MATCH($AS3213,$AB$11:$AM$11,0))</f>
        <v>out</v>
      </c>
      <c r="AS3213" s="20" t="str">
        <f>LEFT(AT3213,4)</f>
        <v>2012</v>
      </c>
      <c r="AT3213" s="139" t="str">
        <f>LEFT(B3213,6)</f>
        <v>201207</v>
      </c>
    </row>
    <row r="3214" spans="2:46" x14ac:dyDescent="0.25">
      <c r="B3214" s="11">
        <f>'Market Data'!B3200</f>
        <v>20120718</v>
      </c>
      <c r="C3214" s="2">
        <f>'Market Data'!C3200</f>
        <v>6743.5</v>
      </c>
      <c r="D3214" s="2">
        <f>'Market Data'!D3200</f>
        <v>6852</v>
      </c>
      <c r="E3214" s="2">
        <f>'Market Data'!E3200</f>
        <v>6733</v>
      </c>
      <c r="F3214" s="12">
        <f>'Market Data'!F3200</f>
        <v>6835</v>
      </c>
      <c r="H3214" s="151">
        <f t="shared" si="475"/>
        <v>3196</v>
      </c>
      <c r="I3214" s="244">
        <f ca="1">IF($H3214&lt;($J$6+1),"",PFE(OFFSET($F3214,0,0,-$J$6)))</f>
        <v>-6.8705279397084512E-2</v>
      </c>
      <c r="J3214" s="19"/>
      <c r="K3214" s="139" t="str">
        <f t="shared" ca="1" si="476"/>
        <v>Short</v>
      </c>
      <c r="L3214" s="243" t="e">
        <f t="shared" ca="1" si="471"/>
        <v>#N/A</v>
      </c>
      <c r="M3214" s="242" t="e">
        <f t="shared" ca="1" si="472"/>
        <v>#N/A</v>
      </c>
      <c r="N3214" s="20"/>
      <c r="O3214" s="74">
        <f t="shared" ca="1" si="477"/>
        <v>-1</v>
      </c>
      <c r="P3214" s="75">
        <f t="shared" ca="1" si="469"/>
        <v>0</v>
      </c>
      <c r="Q3214" s="76" t="str">
        <f t="shared" ca="1" si="473"/>
        <v/>
      </c>
      <c r="R3214" s="75"/>
      <c r="S3214" s="77">
        <f t="shared" ca="1" si="470"/>
        <v>-1</v>
      </c>
      <c r="T3214" s="78"/>
      <c r="U3214" s="81">
        <f t="shared" ca="1" si="478"/>
        <v>-3972.5</v>
      </c>
      <c r="V3214" s="82">
        <f t="shared" ca="1" si="474"/>
        <v>256787.65999999928</v>
      </c>
      <c r="W3214" s="50"/>
      <c r="X3214" s="50"/>
      <c r="Y3214" s="50"/>
      <c r="Z3214" s="50"/>
      <c r="AA3214" s="50"/>
      <c r="AG3214" s="50"/>
      <c r="AH3214" s="50"/>
      <c r="AI3214" s="50"/>
      <c r="AJ3214" s="50"/>
      <c r="AK3214" s="50"/>
      <c r="AL3214" s="50"/>
      <c r="AM3214" s="50"/>
      <c r="AN3214" s="50"/>
      <c r="AO3214" s="50"/>
      <c r="AP3214" s="138" t="str">
        <f>IF(NOT($AS3214=$AS3215),ROW(),"")</f>
        <v/>
      </c>
      <c r="AQ3214" s="20" t="str">
        <f>IF(NOT(AS3214=AS3215),AS3215,"")</f>
        <v/>
      </c>
      <c r="AR3214" s="20" t="str">
        <f>INDEX($AB$15:$AM$15,MATCH($AS3214,$AB$11:$AM$11,0))</f>
        <v>out</v>
      </c>
      <c r="AS3214" s="20" t="str">
        <f>LEFT(AT3214,4)</f>
        <v>2012</v>
      </c>
      <c r="AT3214" s="139" t="str">
        <f>LEFT(B3214,6)</f>
        <v>201207</v>
      </c>
    </row>
    <row r="3215" spans="2:46" x14ac:dyDescent="0.25">
      <c r="B3215" s="11">
        <f>'Market Data'!B3201</f>
        <v>20120719</v>
      </c>
      <c r="C3215" s="2">
        <f>'Market Data'!C3201</f>
        <v>6866.5</v>
      </c>
      <c r="D3215" s="2">
        <f>'Market Data'!D3201</f>
        <v>6930</v>
      </c>
      <c r="E3215" s="2">
        <f>'Market Data'!E3201</f>
        <v>6852.5</v>
      </c>
      <c r="F3215" s="12">
        <f>'Market Data'!F3201</f>
        <v>6906.5</v>
      </c>
      <c r="H3215" s="151">
        <f t="shared" si="475"/>
        <v>3197</v>
      </c>
      <c r="I3215" s="244">
        <f ca="1">IF($H3215&lt;($J$6+1),"",PFE(OFFSET($F3215,0,0,-$J$6)))</f>
        <v>-5.9712588803379776E-2</v>
      </c>
      <c r="J3215" s="19"/>
      <c r="K3215" s="139" t="str">
        <f t="shared" ca="1" si="476"/>
        <v>Short</v>
      </c>
      <c r="L3215" s="243" t="e">
        <f t="shared" ca="1" si="471"/>
        <v>#N/A</v>
      </c>
      <c r="M3215" s="242" t="e">
        <f t="shared" ca="1" si="472"/>
        <v>#N/A</v>
      </c>
      <c r="N3215" s="20"/>
      <c r="O3215" s="74">
        <f t="shared" ca="1" si="477"/>
        <v>-1</v>
      </c>
      <c r="P3215" s="75">
        <f t="shared" ca="1" si="469"/>
        <v>0</v>
      </c>
      <c r="Q3215" s="76" t="str">
        <f t="shared" ca="1" si="473"/>
        <v/>
      </c>
      <c r="R3215" s="75"/>
      <c r="S3215" s="77">
        <f t="shared" ca="1" si="470"/>
        <v>-1</v>
      </c>
      <c r="T3215" s="78"/>
      <c r="U3215" s="81">
        <f t="shared" ca="1" si="478"/>
        <v>-2502.5</v>
      </c>
      <c r="V3215" s="82">
        <f t="shared" ca="1" si="474"/>
        <v>254285.15999999928</v>
      </c>
      <c r="W3215" s="50"/>
      <c r="X3215" s="50"/>
      <c r="Y3215" s="50"/>
      <c r="Z3215" s="50"/>
      <c r="AA3215" s="50"/>
      <c r="AG3215" s="50"/>
      <c r="AH3215" s="50"/>
      <c r="AI3215" s="50"/>
      <c r="AJ3215" s="50"/>
      <c r="AK3215" s="50"/>
      <c r="AL3215" s="50"/>
      <c r="AM3215" s="50"/>
      <c r="AN3215" s="50"/>
      <c r="AO3215" s="50"/>
      <c r="AP3215" s="138" t="str">
        <f>IF(NOT($AS3215=$AS3216),ROW(),"")</f>
        <v/>
      </c>
      <c r="AQ3215" s="20" t="str">
        <f>IF(NOT(AS3215=AS3216),AS3216,"")</f>
        <v/>
      </c>
      <c r="AR3215" s="20" t="str">
        <f>INDEX($AB$15:$AM$15,MATCH($AS3215,$AB$11:$AM$11,0))</f>
        <v>out</v>
      </c>
      <c r="AS3215" s="20" t="str">
        <f>LEFT(AT3215,4)</f>
        <v>2012</v>
      </c>
      <c r="AT3215" s="139" t="str">
        <f>LEFT(B3215,6)</f>
        <v>201207</v>
      </c>
    </row>
    <row r="3216" spans="2:46" x14ac:dyDescent="0.25">
      <c r="B3216" s="11">
        <f>'Market Data'!B3202</f>
        <v>20120720</v>
      </c>
      <c r="C3216" s="2">
        <f>'Market Data'!C3202</f>
        <v>6895.5</v>
      </c>
      <c r="D3216" s="2">
        <f>'Market Data'!D3202</f>
        <v>6935</v>
      </c>
      <c r="E3216" s="2">
        <f>'Market Data'!E3202</f>
        <v>6774.5</v>
      </c>
      <c r="F3216" s="12">
        <f>'Market Data'!F3202</f>
        <v>6787</v>
      </c>
      <c r="H3216" s="151">
        <f t="shared" si="475"/>
        <v>3198</v>
      </c>
      <c r="I3216" s="244">
        <f ca="1">IF($H3216&lt;($J$6+1),"",PFE(OFFSET($F3216,0,0,-$J$6)))</f>
        <v>-6.398010859468313E-2</v>
      </c>
      <c r="J3216" s="19"/>
      <c r="K3216" s="139" t="str">
        <f t="shared" ca="1" si="476"/>
        <v>Short</v>
      </c>
      <c r="L3216" s="243" t="e">
        <f t="shared" ca="1" si="471"/>
        <v>#N/A</v>
      </c>
      <c r="M3216" s="242" t="e">
        <f t="shared" ca="1" si="472"/>
        <v>#N/A</v>
      </c>
      <c r="N3216" s="20"/>
      <c r="O3216" s="74">
        <f t="shared" ca="1" si="477"/>
        <v>-1</v>
      </c>
      <c r="P3216" s="75">
        <f t="shared" ca="1" si="469"/>
        <v>0</v>
      </c>
      <c r="Q3216" s="76" t="str">
        <f t="shared" ca="1" si="473"/>
        <v/>
      </c>
      <c r="R3216" s="75"/>
      <c r="S3216" s="77">
        <f t="shared" ca="1" si="470"/>
        <v>-1</v>
      </c>
      <c r="T3216" s="78"/>
      <c r="U3216" s="81">
        <f t="shared" ca="1" si="478"/>
        <v>4182.5</v>
      </c>
      <c r="V3216" s="82">
        <f t="shared" ca="1" si="474"/>
        <v>258467.65999999928</v>
      </c>
      <c r="W3216" s="50"/>
      <c r="X3216" s="50"/>
      <c r="Y3216" s="50"/>
      <c r="Z3216" s="50"/>
      <c r="AA3216" s="50"/>
      <c r="AG3216" s="50"/>
      <c r="AH3216" s="50"/>
      <c r="AI3216" s="50"/>
      <c r="AJ3216" s="50"/>
      <c r="AK3216" s="50"/>
      <c r="AL3216" s="50"/>
      <c r="AM3216" s="50"/>
      <c r="AN3216" s="50"/>
      <c r="AO3216" s="50"/>
      <c r="AP3216" s="138" t="str">
        <f>IF(NOT($AS3216=$AS3217),ROW(),"")</f>
        <v/>
      </c>
      <c r="AQ3216" s="20" t="str">
        <f>IF(NOT(AS3216=AS3217),AS3217,"")</f>
        <v/>
      </c>
      <c r="AR3216" s="20" t="str">
        <f>INDEX($AB$15:$AM$15,MATCH($AS3216,$AB$11:$AM$11,0))</f>
        <v>out</v>
      </c>
      <c r="AS3216" s="20" t="str">
        <f>LEFT(AT3216,4)</f>
        <v>2012</v>
      </c>
      <c r="AT3216" s="139" t="str">
        <f>LEFT(B3216,6)</f>
        <v>201207</v>
      </c>
    </row>
    <row r="3217" spans="2:46" x14ac:dyDescent="0.25">
      <c r="B3217" s="11">
        <f>'Market Data'!B3203</f>
        <v>20120723</v>
      </c>
      <c r="C3217" s="2">
        <f>'Market Data'!C3203</f>
        <v>6699.5</v>
      </c>
      <c r="D3217" s="2">
        <f>'Market Data'!D3203</f>
        <v>6729</v>
      </c>
      <c r="E3217" s="2">
        <f>'Market Data'!E3203</f>
        <v>6524.5</v>
      </c>
      <c r="F3217" s="12">
        <f>'Market Data'!F3203</f>
        <v>6580.5</v>
      </c>
      <c r="H3217" s="151">
        <f t="shared" si="475"/>
        <v>3199</v>
      </c>
      <c r="I3217" s="244">
        <f ca="1">IF($H3217&lt;($J$6+1),"",PFE(OFFSET($F3217,0,0,-$J$6)))</f>
        <v>-9.881532786346986E-2</v>
      </c>
      <c r="J3217" s="19"/>
      <c r="K3217" s="139" t="str">
        <f t="shared" ca="1" si="476"/>
        <v>Short</v>
      </c>
      <c r="L3217" s="243" t="e">
        <f t="shared" ca="1" si="471"/>
        <v>#N/A</v>
      </c>
      <c r="M3217" s="242" t="e">
        <f t="shared" ca="1" si="472"/>
        <v>#N/A</v>
      </c>
      <c r="N3217" s="20"/>
      <c r="O3217" s="74">
        <f t="shared" ca="1" si="477"/>
        <v>-1</v>
      </c>
      <c r="P3217" s="75">
        <f t="shared" ref="P3217:P3280" ca="1" si="479">$O3217-S3217</f>
        <v>0</v>
      </c>
      <c r="Q3217" s="76" t="str">
        <f t="shared" ca="1" si="473"/>
        <v/>
      </c>
      <c r="R3217" s="75"/>
      <c r="S3217" s="77">
        <f t="shared" ca="1" si="470"/>
        <v>-1</v>
      </c>
      <c r="T3217" s="78"/>
      <c r="U3217" s="81">
        <f t="shared" ca="1" si="478"/>
        <v>7227.5</v>
      </c>
      <c r="V3217" s="82">
        <f t="shared" ca="1" si="474"/>
        <v>265695.15999999928</v>
      </c>
      <c r="W3217" s="50"/>
      <c r="X3217" s="50"/>
      <c r="Y3217" s="50"/>
      <c r="Z3217" s="50"/>
      <c r="AA3217" s="50"/>
      <c r="AG3217" s="50"/>
      <c r="AH3217" s="50"/>
      <c r="AI3217" s="50"/>
      <c r="AJ3217" s="50"/>
      <c r="AK3217" s="50"/>
      <c r="AL3217" s="50"/>
      <c r="AM3217" s="50"/>
      <c r="AN3217" s="50"/>
      <c r="AO3217" s="50"/>
      <c r="AP3217" s="138" t="str">
        <f>IF(NOT($AS3217=$AS3218),ROW(),"")</f>
        <v/>
      </c>
      <c r="AQ3217" s="20" t="str">
        <f>IF(NOT(AS3217=AS3218),AS3218,"")</f>
        <v/>
      </c>
      <c r="AR3217" s="20" t="str">
        <f>INDEX($AB$15:$AM$15,MATCH($AS3217,$AB$11:$AM$11,0))</f>
        <v>out</v>
      </c>
      <c r="AS3217" s="20" t="str">
        <f>LEFT(AT3217,4)</f>
        <v>2012</v>
      </c>
      <c r="AT3217" s="139" t="str">
        <f>LEFT(B3217,6)</f>
        <v>201207</v>
      </c>
    </row>
    <row r="3218" spans="2:46" x14ac:dyDescent="0.25">
      <c r="B3218" s="11">
        <f>'Market Data'!B3204</f>
        <v>20120724</v>
      </c>
      <c r="C3218" s="2">
        <f>'Market Data'!C3204</f>
        <v>6593.5</v>
      </c>
      <c r="D3218" s="2">
        <f>'Market Data'!D3204</f>
        <v>6611</v>
      </c>
      <c r="E3218" s="2">
        <f>'Market Data'!E3204</f>
        <v>6467.5</v>
      </c>
      <c r="F3218" s="12">
        <f>'Market Data'!F3204</f>
        <v>6559</v>
      </c>
      <c r="H3218" s="151">
        <f t="shared" si="475"/>
        <v>3200</v>
      </c>
      <c r="I3218" s="244">
        <f ca="1">IF($H3218&lt;($J$6+1),"",PFE(OFFSET($F3218,0,0,-$J$6)))</f>
        <v>-0.11577134845928219</v>
      </c>
      <c r="J3218" s="19"/>
      <c r="K3218" s="139" t="str">
        <f t="shared" ca="1" si="476"/>
        <v>Short</v>
      </c>
      <c r="L3218" s="243" t="e">
        <f t="shared" ca="1" si="471"/>
        <v>#N/A</v>
      </c>
      <c r="M3218" s="242" t="e">
        <f t="shared" ca="1" si="472"/>
        <v>#N/A</v>
      </c>
      <c r="N3218" s="20"/>
      <c r="O3218" s="74">
        <f t="shared" ca="1" si="477"/>
        <v>-1</v>
      </c>
      <c r="P3218" s="75">
        <f t="shared" ca="1" si="479"/>
        <v>0</v>
      </c>
      <c r="Q3218" s="76" t="str">
        <f t="shared" ca="1" si="473"/>
        <v/>
      </c>
      <c r="R3218" s="75"/>
      <c r="S3218" s="77">
        <f t="shared" ref="S3218:S3281" ca="1" si="480">IF($Q3217="Fill",$O3217,$S3217)</f>
        <v>-1</v>
      </c>
      <c r="T3218" s="78"/>
      <c r="U3218" s="81">
        <f t="shared" ca="1" si="478"/>
        <v>752.5</v>
      </c>
      <c r="V3218" s="82">
        <f t="shared" ca="1" si="474"/>
        <v>266447.65999999928</v>
      </c>
      <c r="W3218" s="50"/>
      <c r="X3218" s="50"/>
      <c r="Y3218" s="50"/>
      <c r="Z3218" s="50"/>
      <c r="AA3218" s="50"/>
      <c r="AG3218" s="50"/>
      <c r="AH3218" s="50"/>
      <c r="AI3218" s="50"/>
      <c r="AJ3218" s="50"/>
      <c r="AK3218" s="50"/>
      <c r="AL3218" s="50"/>
      <c r="AM3218" s="50"/>
      <c r="AN3218" s="50"/>
      <c r="AO3218" s="50"/>
      <c r="AP3218" s="138" t="str">
        <f>IF(NOT($AS3218=$AS3219),ROW(),"")</f>
        <v/>
      </c>
      <c r="AQ3218" s="20" t="str">
        <f>IF(NOT(AS3218=AS3219),AS3219,"")</f>
        <v/>
      </c>
      <c r="AR3218" s="20" t="str">
        <f>INDEX($AB$15:$AM$15,MATCH($AS3218,$AB$11:$AM$11,0))</f>
        <v>out</v>
      </c>
      <c r="AS3218" s="20" t="str">
        <f>LEFT(AT3218,4)</f>
        <v>2012</v>
      </c>
      <c r="AT3218" s="139" t="str">
        <f>LEFT(B3218,6)</f>
        <v>201207</v>
      </c>
    </row>
    <row r="3219" spans="2:46" x14ac:dyDescent="0.25">
      <c r="B3219" s="11">
        <f>'Market Data'!B3205</f>
        <v>20120725</v>
      </c>
      <c r="C3219" s="2">
        <f>'Market Data'!C3205</f>
        <v>6498.5</v>
      </c>
      <c r="D3219" s="2">
        <f>'Market Data'!D3205</f>
        <v>6630.5</v>
      </c>
      <c r="E3219" s="2">
        <f>'Market Data'!E3205</f>
        <v>6495</v>
      </c>
      <c r="F3219" s="12">
        <f>'Market Data'!F3205</f>
        <v>6556</v>
      </c>
      <c r="H3219" s="151">
        <f t="shared" si="475"/>
        <v>3201</v>
      </c>
      <c r="I3219" s="244">
        <f ca="1">IF($H3219&lt;($J$6+1),"",PFE(OFFSET($F3219,0,0,-$J$6)))</f>
        <v>-0.11606750671043203</v>
      </c>
      <c r="J3219" s="19"/>
      <c r="K3219" s="139" t="str">
        <f t="shared" ca="1" si="476"/>
        <v>Short</v>
      </c>
      <c r="L3219" s="243" t="e">
        <f t="shared" ref="L3219:L3282" ca="1" si="481">IF(AND($K3219="Long",$K3218&lt;&gt;"Long"),$F3219,NA())</f>
        <v>#N/A</v>
      </c>
      <c r="M3219" s="242" t="e">
        <f t="shared" ref="M3219:M3282" ca="1" si="482">IF(AND($K3219="Short",$K3218&lt;&gt;"Short"),$F3219,NA())</f>
        <v>#N/A</v>
      </c>
      <c r="N3219" s="20"/>
      <c r="O3219" s="74">
        <f t="shared" ca="1" si="477"/>
        <v>-1</v>
      </c>
      <c r="P3219" s="75">
        <f t="shared" ca="1" si="479"/>
        <v>0</v>
      </c>
      <c r="Q3219" s="76" t="str">
        <f t="shared" ref="Q3219:Q3282" ca="1" si="483">IF(NOT($P3219=0),"Fill","")</f>
        <v/>
      </c>
      <c r="R3219" s="75"/>
      <c r="S3219" s="77">
        <f t="shared" ca="1" si="480"/>
        <v>-1</v>
      </c>
      <c r="T3219" s="78"/>
      <c r="U3219" s="81">
        <f t="shared" ca="1" si="478"/>
        <v>105</v>
      </c>
      <c r="V3219" s="82">
        <f t="shared" ref="V3219:V3282" ca="1" si="484">V3218+U3219</f>
        <v>266552.65999999928</v>
      </c>
      <c r="W3219" s="50"/>
      <c r="X3219" s="50"/>
      <c r="Y3219" s="50"/>
      <c r="Z3219" s="50"/>
      <c r="AA3219" s="50"/>
      <c r="AG3219" s="50"/>
      <c r="AH3219" s="50"/>
      <c r="AI3219" s="50"/>
      <c r="AJ3219" s="50"/>
      <c r="AK3219" s="50"/>
      <c r="AL3219" s="50"/>
      <c r="AM3219" s="50"/>
      <c r="AN3219" s="50"/>
      <c r="AO3219" s="50"/>
      <c r="AP3219" s="138" t="str">
        <f>IF(NOT($AS3219=$AS3220),ROW(),"")</f>
        <v/>
      </c>
      <c r="AQ3219" s="20" t="str">
        <f>IF(NOT(AS3219=AS3220),AS3220,"")</f>
        <v/>
      </c>
      <c r="AR3219" s="20" t="str">
        <f>INDEX($AB$15:$AM$15,MATCH($AS3219,$AB$11:$AM$11,0))</f>
        <v>out</v>
      </c>
      <c r="AS3219" s="20" t="str">
        <f>LEFT(AT3219,4)</f>
        <v>2012</v>
      </c>
      <c r="AT3219" s="139" t="str">
        <f>LEFT(B3219,6)</f>
        <v>201207</v>
      </c>
    </row>
    <row r="3220" spans="2:46" x14ac:dyDescent="0.25">
      <c r="B3220" s="11">
        <f>'Market Data'!B3206</f>
        <v>20120726</v>
      </c>
      <c r="C3220" s="2">
        <f>'Market Data'!C3206</f>
        <v>6561</v>
      </c>
      <c r="D3220" s="2">
        <f>'Market Data'!D3206</f>
        <v>6751</v>
      </c>
      <c r="E3220" s="2">
        <f>'Market Data'!E3206</f>
        <v>6476.5</v>
      </c>
      <c r="F3220" s="12">
        <f>'Market Data'!F3206</f>
        <v>6728.5</v>
      </c>
      <c r="H3220" s="151">
        <f t="shared" ref="H3220:H3283" si="485">ROW()-ROW(H$18)</f>
        <v>3202</v>
      </c>
      <c r="I3220" s="244">
        <f ca="1">IF($H3220&lt;($J$6+1),"",PFE(OFFSET($F3220,0,0,-$J$6)))</f>
        <v>-7.4437560235038669E-2</v>
      </c>
      <c r="J3220" s="19"/>
      <c r="K3220" s="139" t="str">
        <f t="shared" ref="K3220:K3283" ca="1" si="486">IF($I3220="","",IF($I3220&gt;$J$4,"Long",IF($I3220&lt;$J$5,"Short","")))</f>
        <v>Short</v>
      </c>
      <c r="L3220" s="243" t="e">
        <f t="shared" ca="1" si="481"/>
        <v>#N/A</v>
      </c>
      <c r="M3220" s="242" t="e">
        <f t="shared" ca="1" si="482"/>
        <v>#N/A</v>
      </c>
      <c r="N3220" s="20"/>
      <c r="O3220" s="74">
        <f t="shared" ref="O3220:O3283" ca="1" si="487">IF($K3220="Short",-1,IF($K3220="Long",1,0))</f>
        <v>-1</v>
      </c>
      <c r="P3220" s="75">
        <f t="shared" ca="1" si="479"/>
        <v>0</v>
      </c>
      <c r="Q3220" s="76" t="str">
        <f t="shared" ca="1" si="483"/>
        <v/>
      </c>
      <c r="R3220" s="75"/>
      <c r="S3220" s="77">
        <f t="shared" ca="1" si="480"/>
        <v>-1</v>
      </c>
      <c r="T3220" s="78"/>
      <c r="U3220" s="81">
        <f t="shared" ca="1" si="478"/>
        <v>-6037.5</v>
      </c>
      <c r="V3220" s="82">
        <f t="shared" ca="1" si="484"/>
        <v>260515.15999999928</v>
      </c>
      <c r="W3220" s="50"/>
      <c r="X3220" s="50"/>
      <c r="Y3220" s="50"/>
      <c r="Z3220" s="50"/>
      <c r="AA3220" s="50"/>
      <c r="AG3220" s="50"/>
      <c r="AH3220" s="50"/>
      <c r="AI3220" s="50"/>
      <c r="AJ3220" s="50"/>
      <c r="AK3220" s="50"/>
      <c r="AL3220" s="50"/>
      <c r="AM3220" s="50"/>
      <c r="AN3220" s="50"/>
      <c r="AO3220" s="50"/>
      <c r="AP3220" s="138" t="str">
        <f>IF(NOT($AS3220=$AS3221),ROW(),"")</f>
        <v/>
      </c>
      <c r="AQ3220" s="20" t="str">
        <f>IF(NOT(AS3220=AS3221),AS3221,"")</f>
        <v/>
      </c>
      <c r="AR3220" s="20" t="str">
        <f>INDEX($AB$15:$AM$15,MATCH($AS3220,$AB$11:$AM$11,0))</f>
        <v>out</v>
      </c>
      <c r="AS3220" s="20" t="str">
        <f>LEFT(AT3220,4)</f>
        <v>2012</v>
      </c>
      <c r="AT3220" s="139" t="str">
        <f>LEFT(B3220,6)</f>
        <v>201207</v>
      </c>
    </row>
    <row r="3221" spans="2:46" x14ac:dyDescent="0.25">
      <c r="B3221" s="11">
        <f>'Market Data'!B3207</f>
        <v>20120727</v>
      </c>
      <c r="C3221" s="2">
        <f>'Market Data'!C3207</f>
        <v>6766</v>
      </c>
      <c r="D3221" s="2">
        <f>'Market Data'!D3207</f>
        <v>6971</v>
      </c>
      <c r="E3221" s="2">
        <f>'Market Data'!E3207</f>
        <v>6667</v>
      </c>
      <c r="F3221" s="12">
        <f>'Market Data'!F3207</f>
        <v>6836</v>
      </c>
      <c r="H3221" s="151">
        <f t="shared" si="485"/>
        <v>3203</v>
      </c>
      <c r="I3221" s="244">
        <f ca="1">IF($H3221&lt;($J$6+1),"",PFE(OFFSET($F3221,0,0,-$J$6)))</f>
        <v>-3.7763241718700297E-2</v>
      </c>
      <c r="J3221" s="19"/>
      <c r="K3221" s="139" t="str">
        <f t="shared" ca="1" si="486"/>
        <v>Short</v>
      </c>
      <c r="L3221" s="243" t="e">
        <f t="shared" ca="1" si="481"/>
        <v>#N/A</v>
      </c>
      <c r="M3221" s="242" t="e">
        <f t="shared" ca="1" si="482"/>
        <v>#N/A</v>
      </c>
      <c r="N3221" s="20"/>
      <c r="O3221" s="74">
        <f t="shared" ca="1" si="487"/>
        <v>-1</v>
      </c>
      <c r="P3221" s="75">
        <f t="shared" ca="1" si="479"/>
        <v>0</v>
      </c>
      <c r="Q3221" s="76" t="str">
        <f t="shared" ca="1" si="483"/>
        <v/>
      </c>
      <c r="R3221" s="75"/>
      <c r="S3221" s="77">
        <f t="shared" ca="1" si="480"/>
        <v>-1</v>
      </c>
      <c r="T3221" s="78"/>
      <c r="U3221" s="81">
        <f t="shared" ca="1" si="478"/>
        <v>-3762.5</v>
      </c>
      <c r="V3221" s="82">
        <f t="shared" ca="1" si="484"/>
        <v>256752.65999999928</v>
      </c>
      <c r="W3221" s="50"/>
      <c r="X3221" s="50"/>
      <c r="Y3221" s="50"/>
      <c r="Z3221" s="50"/>
      <c r="AA3221" s="50"/>
      <c r="AG3221" s="50"/>
      <c r="AH3221" s="50"/>
      <c r="AI3221" s="50"/>
      <c r="AJ3221" s="50"/>
      <c r="AK3221" s="50"/>
      <c r="AL3221" s="50"/>
      <c r="AM3221" s="50"/>
      <c r="AN3221" s="50"/>
      <c r="AO3221" s="50"/>
      <c r="AP3221" s="138" t="str">
        <f>IF(NOT($AS3221=$AS3222),ROW(),"")</f>
        <v/>
      </c>
      <c r="AQ3221" s="20" t="str">
        <f>IF(NOT(AS3221=AS3222),AS3222,"")</f>
        <v/>
      </c>
      <c r="AR3221" s="20" t="str">
        <f>INDEX($AB$15:$AM$15,MATCH($AS3221,$AB$11:$AM$11,0))</f>
        <v>out</v>
      </c>
      <c r="AS3221" s="20" t="str">
        <f>LEFT(AT3221,4)</f>
        <v>2012</v>
      </c>
      <c r="AT3221" s="139" t="str">
        <f>LEFT(B3221,6)</f>
        <v>201207</v>
      </c>
    </row>
    <row r="3222" spans="2:46" x14ac:dyDescent="0.25">
      <c r="B3222" s="11">
        <f>'Market Data'!B3208</f>
        <v>20120730</v>
      </c>
      <c r="C3222" s="2">
        <f>'Market Data'!C3208</f>
        <v>6910</v>
      </c>
      <c r="D3222" s="2">
        <f>'Market Data'!D3208</f>
        <v>6951.5</v>
      </c>
      <c r="E3222" s="2">
        <f>'Market Data'!E3208</f>
        <v>6856.5</v>
      </c>
      <c r="F3222" s="12">
        <f>'Market Data'!F3208</f>
        <v>6936</v>
      </c>
      <c r="H3222" s="151">
        <f t="shared" si="485"/>
        <v>3204</v>
      </c>
      <c r="I3222" s="244">
        <f ca="1">IF($H3222&lt;($J$6+1),"",PFE(OFFSET($F3222,0,0,-$J$6)))</f>
        <v>-3.2754131834107303E-2</v>
      </c>
      <c r="J3222" s="19"/>
      <c r="K3222" s="139" t="str">
        <f t="shared" ca="1" si="486"/>
        <v>Short</v>
      </c>
      <c r="L3222" s="243" t="e">
        <f t="shared" ca="1" si="481"/>
        <v>#N/A</v>
      </c>
      <c r="M3222" s="242" t="e">
        <f t="shared" ca="1" si="482"/>
        <v>#N/A</v>
      </c>
      <c r="N3222" s="20"/>
      <c r="O3222" s="74">
        <f t="shared" ca="1" si="487"/>
        <v>-1</v>
      </c>
      <c r="P3222" s="75">
        <f t="shared" ca="1" si="479"/>
        <v>0</v>
      </c>
      <c r="Q3222" s="76" t="str">
        <f t="shared" ca="1" si="483"/>
        <v/>
      </c>
      <c r="R3222" s="75"/>
      <c r="S3222" s="77">
        <f t="shared" ca="1" si="480"/>
        <v>-1</v>
      </c>
      <c r="T3222" s="78"/>
      <c r="U3222" s="81">
        <f t="shared" ref="U3222:U3285" ca="1" si="488">IF(OR($S3221&amp;$O3221="01",$S3221&amp;$O3221="0-1"),(($F3222-$C3222)*$V$4*$O3221)-(ABS($P3221)*$V$5),IF(OR($S3221&amp;$O3221="10",$S3221&amp;$O3221="-10"),(($C3222-$F3221)*$V$4*$S3221)-(ABS($P3221)*$V$5),IF(OR($S3221&amp;$O3221="1-1",$S3221&amp;$O3221="-11"),(($C3222-$F3221)*$V$4*$S3221)-(ABS($P3221)*$V$5)+(($F3222-$C3222)*$V$4*$S3222),IF(OR($S3221&amp;$O3221="11",$S3221&amp;$O3221="-1-1"),(($F3222-$F3221)*$V$4*$S3222),0))))</f>
        <v>-3500</v>
      </c>
      <c r="V3222" s="82">
        <f t="shared" ca="1" si="484"/>
        <v>253252.65999999928</v>
      </c>
      <c r="W3222" s="50"/>
      <c r="X3222" s="50"/>
      <c r="Y3222" s="50"/>
      <c r="Z3222" s="50"/>
      <c r="AA3222" s="50"/>
      <c r="AG3222" s="50"/>
      <c r="AH3222" s="50"/>
      <c r="AI3222" s="50"/>
      <c r="AJ3222" s="50"/>
      <c r="AK3222" s="50"/>
      <c r="AL3222" s="50"/>
      <c r="AM3222" s="50"/>
      <c r="AN3222" s="50"/>
      <c r="AO3222" s="50"/>
      <c r="AP3222" s="138" t="str">
        <f>IF(NOT($AS3222=$AS3223),ROW(),"")</f>
        <v/>
      </c>
      <c r="AQ3222" s="20" t="str">
        <f>IF(NOT(AS3222=AS3223),AS3223,"")</f>
        <v/>
      </c>
      <c r="AR3222" s="20" t="str">
        <f>INDEX($AB$15:$AM$15,MATCH($AS3222,$AB$11:$AM$11,0))</f>
        <v>out</v>
      </c>
      <c r="AS3222" s="20" t="str">
        <f>LEFT(AT3222,4)</f>
        <v>2012</v>
      </c>
      <c r="AT3222" s="139" t="str">
        <f>LEFT(B3222,6)</f>
        <v>201207</v>
      </c>
    </row>
    <row r="3223" spans="2:46" x14ac:dyDescent="0.25">
      <c r="B3223" s="11">
        <f>'Market Data'!B3209</f>
        <v>20120731</v>
      </c>
      <c r="C3223" s="2">
        <f>'Market Data'!C3209</f>
        <v>6964</v>
      </c>
      <c r="D3223" s="2">
        <f>'Market Data'!D3209</f>
        <v>6991.5</v>
      </c>
      <c r="E3223" s="2">
        <f>'Market Data'!E3209</f>
        <v>6908.5</v>
      </c>
      <c r="F3223" s="12">
        <f>'Market Data'!F3209</f>
        <v>6937.5</v>
      </c>
      <c r="H3223" s="151">
        <f t="shared" si="485"/>
        <v>3205</v>
      </c>
      <c r="I3223" s="244">
        <f ca="1">IF($H3223&lt;($J$6+1),"",PFE(OFFSET($F3223,0,0,-$J$6)))</f>
        <v>-4.9536028662877901E-2</v>
      </c>
      <c r="J3223" s="19"/>
      <c r="K3223" s="139" t="str">
        <f t="shared" ca="1" si="486"/>
        <v>Short</v>
      </c>
      <c r="L3223" s="243" t="e">
        <f t="shared" ca="1" si="481"/>
        <v>#N/A</v>
      </c>
      <c r="M3223" s="242" t="e">
        <f t="shared" ca="1" si="482"/>
        <v>#N/A</v>
      </c>
      <c r="N3223" s="20"/>
      <c r="O3223" s="74">
        <f t="shared" ca="1" si="487"/>
        <v>-1</v>
      </c>
      <c r="P3223" s="75">
        <f t="shared" ca="1" si="479"/>
        <v>0</v>
      </c>
      <c r="Q3223" s="76" t="str">
        <f t="shared" ca="1" si="483"/>
        <v/>
      </c>
      <c r="R3223" s="75"/>
      <c r="S3223" s="77">
        <f t="shared" ca="1" si="480"/>
        <v>-1</v>
      </c>
      <c r="T3223" s="78"/>
      <c r="U3223" s="81">
        <f t="shared" ca="1" si="488"/>
        <v>-52.5</v>
      </c>
      <c r="V3223" s="82">
        <f t="shared" ca="1" si="484"/>
        <v>253200.15999999928</v>
      </c>
      <c r="W3223" s="50"/>
      <c r="X3223" s="50"/>
      <c r="Y3223" s="50"/>
      <c r="Z3223" s="50"/>
      <c r="AA3223" s="50"/>
      <c r="AG3223" s="50"/>
      <c r="AH3223" s="50"/>
      <c r="AI3223" s="50"/>
      <c r="AJ3223" s="50"/>
      <c r="AK3223" s="50"/>
      <c r="AL3223" s="50"/>
      <c r="AM3223" s="50"/>
      <c r="AN3223" s="50"/>
      <c r="AO3223" s="50"/>
      <c r="AP3223" s="138" t="str">
        <f>IF(NOT($AS3223=$AS3224),ROW(),"")</f>
        <v/>
      </c>
      <c r="AQ3223" s="20" t="str">
        <f>IF(NOT(AS3223=AS3224),AS3224,"")</f>
        <v/>
      </c>
      <c r="AR3223" s="20" t="str">
        <f>INDEX($AB$15:$AM$15,MATCH($AS3223,$AB$11:$AM$11,0))</f>
        <v>out</v>
      </c>
      <c r="AS3223" s="20" t="str">
        <f>LEFT(AT3223,4)</f>
        <v>2012</v>
      </c>
      <c r="AT3223" s="139" t="str">
        <f>LEFT(B3223,6)</f>
        <v>201207</v>
      </c>
    </row>
    <row r="3224" spans="2:46" x14ac:dyDescent="0.25">
      <c r="B3224" s="11">
        <f>'Market Data'!B3210</f>
        <v>20120801</v>
      </c>
      <c r="C3224" s="2">
        <f>'Market Data'!C3210</f>
        <v>6930</v>
      </c>
      <c r="D3224" s="2">
        <f>'Market Data'!D3210</f>
        <v>6957</v>
      </c>
      <c r="E3224" s="2">
        <f>'Market Data'!E3210</f>
        <v>6879.5</v>
      </c>
      <c r="F3224" s="12">
        <f>'Market Data'!F3210</f>
        <v>6911.5</v>
      </c>
      <c r="H3224" s="151">
        <f t="shared" si="485"/>
        <v>3206</v>
      </c>
      <c r="I3224" s="244">
        <f ca="1">IF($H3224&lt;($J$6+1),"",PFE(OFFSET($F3224,0,0,-$J$6)))</f>
        <v>-4.3039772407111751E-2</v>
      </c>
      <c r="J3224" s="19"/>
      <c r="K3224" s="139" t="str">
        <f t="shared" ca="1" si="486"/>
        <v>Short</v>
      </c>
      <c r="L3224" s="243" t="e">
        <f t="shared" ca="1" si="481"/>
        <v>#N/A</v>
      </c>
      <c r="M3224" s="242" t="e">
        <f t="shared" ca="1" si="482"/>
        <v>#N/A</v>
      </c>
      <c r="N3224" s="20"/>
      <c r="O3224" s="74">
        <f t="shared" ca="1" si="487"/>
        <v>-1</v>
      </c>
      <c r="P3224" s="75">
        <f t="shared" ca="1" si="479"/>
        <v>0</v>
      </c>
      <c r="Q3224" s="76" t="str">
        <f t="shared" ca="1" si="483"/>
        <v/>
      </c>
      <c r="R3224" s="75"/>
      <c r="S3224" s="77">
        <f t="shared" ca="1" si="480"/>
        <v>-1</v>
      </c>
      <c r="T3224" s="78"/>
      <c r="U3224" s="81">
        <f t="shared" ca="1" si="488"/>
        <v>910</v>
      </c>
      <c r="V3224" s="82">
        <f t="shared" ca="1" si="484"/>
        <v>254110.15999999928</v>
      </c>
      <c r="W3224" s="50"/>
      <c r="X3224" s="50"/>
      <c r="Y3224" s="50"/>
      <c r="Z3224" s="50"/>
      <c r="AA3224" s="50"/>
      <c r="AG3224" s="50"/>
      <c r="AH3224" s="50"/>
      <c r="AI3224" s="50"/>
      <c r="AJ3224" s="50"/>
      <c r="AK3224" s="50"/>
      <c r="AL3224" s="50"/>
      <c r="AM3224" s="50"/>
      <c r="AN3224" s="50"/>
      <c r="AO3224" s="50"/>
      <c r="AP3224" s="138" t="str">
        <f>IF(NOT($AS3224=$AS3225),ROW(),"")</f>
        <v/>
      </c>
      <c r="AQ3224" s="20" t="str">
        <f>IF(NOT(AS3224=AS3225),AS3225,"")</f>
        <v/>
      </c>
      <c r="AR3224" s="20" t="str">
        <f>INDEX($AB$15:$AM$15,MATCH($AS3224,$AB$11:$AM$11,0))</f>
        <v>out</v>
      </c>
      <c r="AS3224" s="20" t="str">
        <f>LEFT(AT3224,4)</f>
        <v>2012</v>
      </c>
      <c r="AT3224" s="139" t="str">
        <f>LEFT(B3224,6)</f>
        <v>201208</v>
      </c>
    </row>
    <row r="3225" spans="2:46" x14ac:dyDescent="0.25">
      <c r="B3225" s="11">
        <f>'Market Data'!B3211</f>
        <v>20120802</v>
      </c>
      <c r="C3225" s="2">
        <f>'Market Data'!C3211</f>
        <v>6920</v>
      </c>
      <c r="D3225" s="2">
        <f>'Market Data'!D3211</f>
        <v>7017.5</v>
      </c>
      <c r="E3225" s="2">
        <f>'Market Data'!E3211</f>
        <v>6705.5</v>
      </c>
      <c r="F3225" s="12">
        <f>'Market Data'!F3211</f>
        <v>6766.5</v>
      </c>
      <c r="H3225" s="151">
        <f t="shared" si="485"/>
        <v>3207</v>
      </c>
      <c r="I3225" s="244">
        <f ca="1">IF($H3225&lt;($J$6+1),"",PFE(OFFSET($F3225,0,0,-$J$6)))</f>
        <v>-3.316339979114559E-2</v>
      </c>
      <c r="J3225" s="19"/>
      <c r="K3225" s="139" t="str">
        <f t="shared" ca="1" si="486"/>
        <v>Short</v>
      </c>
      <c r="L3225" s="243" t="e">
        <f t="shared" ca="1" si="481"/>
        <v>#N/A</v>
      </c>
      <c r="M3225" s="242" t="e">
        <f t="shared" ca="1" si="482"/>
        <v>#N/A</v>
      </c>
      <c r="N3225" s="20"/>
      <c r="O3225" s="74">
        <f t="shared" ca="1" si="487"/>
        <v>-1</v>
      </c>
      <c r="P3225" s="75">
        <f t="shared" ca="1" si="479"/>
        <v>0</v>
      </c>
      <c r="Q3225" s="76" t="str">
        <f t="shared" ca="1" si="483"/>
        <v/>
      </c>
      <c r="R3225" s="75"/>
      <c r="S3225" s="77">
        <f t="shared" ca="1" si="480"/>
        <v>-1</v>
      </c>
      <c r="T3225" s="78"/>
      <c r="U3225" s="81">
        <f t="shared" ca="1" si="488"/>
        <v>5075</v>
      </c>
      <c r="V3225" s="82">
        <f t="shared" ca="1" si="484"/>
        <v>259185.15999999928</v>
      </c>
      <c r="W3225" s="50"/>
      <c r="X3225" s="50"/>
      <c r="Y3225" s="50"/>
      <c r="Z3225" s="50"/>
      <c r="AA3225" s="50"/>
      <c r="AG3225" s="50"/>
      <c r="AH3225" s="50"/>
      <c r="AI3225" s="50"/>
      <c r="AJ3225" s="50"/>
      <c r="AK3225" s="50"/>
      <c r="AL3225" s="50"/>
      <c r="AM3225" s="50"/>
      <c r="AN3225" s="50"/>
      <c r="AO3225" s="50"/>
      <c r="AP3225" s="138" t="str">
        <f>IF(NOT($AS3225=$AS3226),ROW(),"")</f>
        <v/>
      </c>
      <c r="AQ3225" s="20" t="str">
        <f>IF(NOT(AS3225=AS3226),AS3226,"")</f>
        <v/>
      </c>
      <c r="AR3225" s="20" t="str">
        <f>INDEX($AB$15:$AM$15,MATCH($AS3225,$AB$11:$AM$11,0))</f>
        <v>out</v>
      </c>
      <c r="AS3225" s="20" t="str">
        <f>LEFT(AT3225,4)</f>
        <v>2012</v>
      </c>
      <c r="AT3225" s="139" t="str">
        <f>LEFT(B3225,6)</f>
        <v>201208</v>
      </c>
    </row>
    <row r="3226" spans="2:46" x14ac:dyDescent="0.25">
      <c r="B3226" s="11">
        <f>'Market Data'!B3212</f>
        <v>20120803</v>
      </c>
      <c r="C3226" s="2">
        <f>'Market Data'!C3212</f>
        <v>6765.5</v>
      </c>
      <c r="D3226" s="2">
        <f>'Market Data'!D3212</f>
        <v>7044</v>
      </c>
      <c r="E3226" s="2">
        <f>'Market Data'!E3212</f>
        <v>6760</v>
      </c>
      <c r="F3226" s="12">
        <f>'Market Data'!F3212</f>
        <v>7021</v>
      </c>
      <c r="H3226" s="151">
        <f t="shared" si="485"/>
        <v>3208</v>
      </c>
      <c r="I3226" s="244">
        <f ca="1">IF($H3226&lt;($J$6+1),"",PFE(OFFSET($F3226,0,0,-$J$6)))</f>
        <v>1.7906051080824183E-2</v>
      </c>
      <c r="J3226" s="19"/>
      <c r="K3226" s="139" t="str">
        <f t="shared" ca="1" si="486"/>
        <v>Long</v>
      </c>
      <c r="L3226" s="243">
        <f t="shared" ca="1" si="481"/>
        <v>7021</v>
      </c>
      <c r="M3226" s="242" t="e">
        <f t="shared" ca="1" si="482"/>
        <v>#N/A</v>
      </c>
      <c r="N3226" s="20"/>
      <c r="O3226" s="74">
        <f t="shared" ca="1" si="487"/>
        <v>1</v>
      </c>
      <c r="P3226" s="75">
        <f t="shared" ca="1" si="479"/>
        <v>2</v>
      </c>
      <c r="Q3226" s="76" t="str">
        <f t="shared" ca="1" si="483"/>
        <v>Fill</v>
      </c>
      <c r="R3226" s="75"/>
      <c r="S3226" s="77">
        <f t="shared" ca="1" si="480"/>
        <v>-1</v>
      </c>
      <c r="T3226" s="78"/>
      <c r="U3226" s="81">
        <f t="shared" ca="1" si="488"/>
        <v>-8907.5</v>
      </c>
      <c r="V3226" s="82">
        <f t="shared" ca="1" si="484"/>
        <v>250277.65999999928</v>
      </c>
      <c r="W3226" s="50"/>
      <c r="X3226" s="50"/>
      <c r="Y3226" s="50"/>
      <c r="Z3226" s="50"/>
      <c r="AA3226" s="50"/>
      <c r="AG3226" s="50"/>
      <c r="AH3226" s="50"/>
      <c r="AI3226" s="50"/>
      <c r="AJ3226" s="50"/>
      <c r="AK3226" s="50"/>
      <c r="AL3226" s="50"/>
      <c r="AM3226" s="50"/>
      <c r="AN3226" s="50"/>
      <c r="AO3226" s="50"/>
      <c r="AP3226" s="138" t="str">
        <f>IF(NOT($AS3226=$AS3227),ROW(),"")</f>
        <v/>
      </c>
      <c r="AQ3226" s="20" t="str">
        <f>IF(NOT(AS3226=AS3227),AS3227,"")</f>
        <v/>
      </c>
      <c r="AR3226" s="20" t="str">
        <f>INDEX($AB$15:$AM$15,MATCH($AS3226,$AB$11:$AM$11,0))</f>
        <v>out</v>
      </c>
      <c r="AS3226" s="20" t="str">
        <f>LEFT(AT3226,4)</f>
        <v>2012</v>
      </c>
      <c r="AT3226" s="139" t="str">
        <f>LEFT(B3226,6)</f>
        <v>201208</v>
      </c>
    </row>
    <row r="3227" spans="2:46" x14ac:dyDescent="0.25">
      <c r="B3227" s="11">
        <f>'Market Data'!B3213</f>
        <v>20120806</v>
      </c>
      <c r="C3227" s="2">
        <f>'Market Data'!C3213</f>
        <v>7022.5</v>
      </c>
      <c r="D3227" s="2">
        <f>'Market Data'!D3213</f>
        <v>7098.5</v>
      </c>
      <c r="E3227" s="2">
        <f>'Market Data'!E3213</f>
        <v>7000.5</v>
      </c>
      <c r="F3227" s="12">
        <f>'Market Data'!F3213</f>
        <v>7074.5</v>
      </c>
      <c r="H3227" s="151">
        <f t="shared" si="485"/>
        <v>3209</v>
      </c>
      <c r="I3227" s="244">
        <f ca="1">IF($H3227&lt;($J$6+1),"",PFE(OFFSET($F3227,0,0,-$J$6)))</f>
        <v>4.7674066923114398E-2</v>
      </c>
      <c r="J3227" s="19"/>
      <c r="K3227" s="139" t="str">
        <f t="shared" ca="1" si="486"/>
        <v>Long</v>
      </c>
      <c r="L3227" s="243" t="e">
        <f t="shared" ca="1" si="481"/>
        <v>#N/A</v>
      </c>
      <c r="M3227" s="242" t="e">
        <f t="shared" ca="1" si="482"/>
        <v>#N/A</v>
      </c>
      <c r="N3227" s="20"/>
      <c r="O3227" s="74">
        <f t="shared" ca="1" si="487"/>
        <v>1</v>
      </c>
      <c r="P3227" s="75">
        <f t="shared" ca="1" si="479"/>
        <v>0</v>
      </c>
      <c r="Q3227" s="76" t="str">
        <f t="shared" ca="1" si="483"/>
        <v/>
      </c>
      <c r="R3227" s="75"/>
      <c r="S3227" s="77">
        <f t="shared" ca="1" si="480"/>
        <v>1</v>
      </c>
      <c r="T3227" s="78"/>
      <c r="U3227" s="81">
        <f t="shared" ca="1" si="488"/>
        <v>1585.58</v>
      </c>
      <c r="V3227" s="82">
        <f t="shared" ca="1" si="484"/>
        <v>251863.23999999926</v>
      </c>
      <c r="W3227" s="50"/>
      <c r="X3227" s="50"/>
      <c r="Y3227" s="50"/>
      <c r="Z3227" s="50"/>
      <c r="AA3227" s="50"/>
      <c r="AG3227" s="50"/>
      <c r="AH3227" s="50"/>
      <c r="AI3227" s="50"/>
      <c r="AJ3227" s="50"/>
      <c r="AK3227" s="50"/>
      <c r="AL3227" s="50"/>
      <c r="AM3227" s="50"/>
      <c r="AN3227" s="50"/>
      <c r="AO3227" s="50"/>
      <c r="AP3227" s="138" t="str">
        <f>IF(NOT($AS3227=$AS3228),ROW(),"")</f>
        <v/>
      </c>
      <c r="AQ3227" s="20" t="str">
        <f>IF(NOT(AS3227=AS3228),AS3228,"")</f>
        <v/>
      </c>
      <c r="AR3227" s="20" t="str">
        <f>INDEX($AB$15:$AM$15,MATCH($AS3227,$AB$11:$AM$11,0))</f>
        <v>out</v>
      </c>
      <c r="AS3227" s="20" t="str">
        <f>LEFT(AT3227,4)</f>
        <v>2012</v>
      </c>
      <c r="AT3227" s="139" t="str">
        <f>LEFT(B3227,6)</f>
        <v>201208</v>
      </c>
    </row>
    <row r="3228" spans="2:46" x14ac:dyDescent="0.25">
      <c r="B3228" s="11">
        <f>'Market Data'!B3214</f>
        <v>20120807</v>
      </c>
      <c r="C3228" s="2">
        <f>'Market Data'!C3214</f>
        <v>7063.5</v>
      </c>
      <c r="D3228" s="2">
        <f>'Market Data'!D3214</f>
        <v>7143.5</v>
      </c>
      <c r="E3228" s="2">
        <f>'Market Data'!E3214</f>
        <v>7050</v>
      </c>
      <c r="F3228" s="12">
        <f>'Market Data'!F3214</f>
        <v>7118</v>
      </c>
      <c r="H3228" s="151">
        <f t="shared" si="485"/>
        <v>3210</v>
      </c>
      <c r="I3228" s="244">
        <f ca="1">IF($H3228&lt;($J$6+1),"",PFE(OFFSET($F3228,0,0,-$J$6)))</f>
        <v>4.9097431163664912E-2</v>
      </c>
      <c r="J3228" s="19"/>
      <c r="K3228" s="139" t="str">
        <f t="shared" ca="1" si="486"/>
        <v>Long</v>
      </c>
      <c r="L3228" s="243" t="e">
        <f t="shared" ca="1" si="481"/>
        <v>#N/A</v>
      </c>
      <c r="M3228" s="242" t="e">
        <f t="shared" ca="1" si="482"/>
        <v>#N/A</v>
      </c>
      <c r="N3228" s="20"/>
      <c r="O3228" s="74">
        <f t="shared" ca="1" si="487"/>
        <v>1</v>
      </c>
      <c r="P3228" s="75">
        <f t="shared" ca="1" si="479"/>
        <v>0</v>
      </c>
      <c r="Q3228" s="76" t="str">
        <f t="shared" ca="1" si="483"/>
        <v/>
      </c>
      <c r="R3228" s="75"/>
      <c r="S3228" s="77">
        <f t="shared" ca="1" si="480"/>
        <v>1</v>
      </c>
      <c r="T3228" s="78"/>
      <c r="U3228" s="81">
        <f t="shared" ca="1" si="488"/>
        <v>1522.5</v>
      </c>
      <c r="V3228" s="82">
        <f t="shared" ca="1" si="484"/>
        <v>253385.73999999926</v>
      </c>
      <c r="W3228" s="50"/>
      <c r="X3228" s="50"/>
      <c r="Y3228" s="50"/>
      <c r="Z3228" s="50"/>
      <c r="AA3228" s="50"/>
      <c r="AG3228" s="50"/>
      <c r="AH3228" s="50"/>
      <c r="AI3228" s="50"/>
      <c r="AJ3228" s="50"/>
      <c r="AK3228" s="50"/>
      <c r="AL3228" s="50"/>
      <c r="AM3228" s="50"/>
      <c r="AN3228" s="50"/>
      <c r="AO3228" s="50"/>
      <c r="AP3228" s="138" t="str">
        <f>IF(NOT($AS3228=$AS3229),ROW(),"")</f>
        <v/>
      </c>
      <c r="AQ3228" s="20" t="str">
        <f>IF(NOT(AS3228=AS3229),AS3229,"")</f>
        <v/>
      </c>
      <c r="AR3228" s="20" t="str">
        <f>INDEX($AB$15:$AM$15,MATCH($AS3228,$AB$11:$AM$11,0))</f>
        <v>out</v>
      </c>
      <c r="AS3228" s="20" t="str">
        <f>LEFT(AT3228,4)</f>
        <v>2012</v>
      </c>
      <c r="AT3228" s="139" t="str">
        <f>LEFT(B3228,6)</f>
        <v>201208</v>
      </c>
    </row>
    <row r="3229" spans="2:46" x14ac:dyDescent="0.25">
      <c r="B3229" s="11">
        <f>'Market Data'!B3215</f>
        <v>20120808</v>
      </c>
      <c r="C3229" s="2">
        <f>'Market Data'!C3215</f>
        <v>7112</v>
      </c>
      <c r="D3229" s="2">
        <f>'Market Data'!D3215</f>
        <v>7125.5</v>
      </c>
      <c r="E3229" s="2">
        <f>'Market Data'!E3215</f>
        <v>7061</v>
      </c>
      <c r="F3229" s="12">
        <f>'Market Data'!F3215</f>
        <v>7114.5</v>
      </c>
      <c r="H3229" s="151">
        <f t="shared" si="485"/>
        <v>3211</v>
      </c>
      <c r="I3229" s="244">
        <f ca="1">IF($H3229&lt;($J$6+1),"",PFE(OFFSET($F3229,0,0,-$J$6)))</f>
        <v>3.6280340554071797E-2</v>
      </c>
      <c r="J3229" s="19"/>
      <c r="K3229" s="139" t="str">
        <f t="shared" ca="1" si="486"/>
        <v>Long</v>
      </c>
      <c r="L3229" s="243" t="e">
        <f t="shared" ca="1" si="481"/>
        <v>#N/A</v>
      </c>
      <c r="M3229" s="242" t="e">
        <f t="shared" ca="1" si="482"/>
        <v>#N/A</v>
      </c>
      <c r="N3229" s="20"/>
      <c r="O3229" s="74">
        <f t="shared" ca="1" si="487"/>
        <v>1</v>
      </c>
      <c r="P3229" s="75">
        <f t="shared" ca="1" si="479"/>
        <v>0</v>
      </c>
      <c r="Q3229" s="76" t="str">
        <f t="shared" ca="1" si="483"/>
        <v/>
      </c>
      <c r="R3229" s="75"/>
      <c r="S3229" s="77">
        <f t="shared" ca="1" si="480"/>
        <v>1</v>
      </c>
      <c r="T3229" s="78"/>
      <c r="U3229" s="81">
        <f t="shared" ca="1" si="488"/>
        <v>-122.5</v>
      </c>
      <c r="V3229" s="82">
        <f t="shared" ca="1" si="484"/>
        <v>253263.23999999926</v>
      </c>
      <c r="W3229" s="50"/>
      <c r="X3229" s="50"/>
      <c r="Y3229" s="50"/>
      <c r="Z3229" s="50"/>
      <c r="AA3229" s="50"/>
      <c r="AG3229" s="50"/>
      <c r="AH3229" s="50"/>
      <c r="AI3229" s="50"/>
      <c r="AJ3229" s="50"/>
      <c r="AK3229" s="50"/>
      <c r="AL3229" s="50"/>
      <c r="AM3229" s="50"/>
      <c r="AN3229" s="50"/>
      <c r="AO3229" s="50"/>
      <c r="AP3229" s="138" t="str">
        <f>IF(NOT($AS3229=$AS3230),ROW(),"")</f>
        <v/>
      </c>
      <c r="AQ3229" s="20" t="str">
        <f>IF(NOT(AS3229=AS3230),AS3230,"")</f>
        <v/>
      </c>
      <c r="AR3229" s="20" t="str">
        <f>INDEX($AB$15:$AM$15,MATCH($AS3229,$AB$11:$AM$11,0))</f>
        <v>out</v>
      </c>
      <c r="AS3229" s="20" t="str">
        <f>LEFT(AT3229,4)</f>
        <v>2012</v>
      </c>
      <c r="AT3229" s="139" t="str">
        <f>LEFT(B3229,6)</f>
        <v>201208</v>
      </c>
    </row>
    <row r="3230" spans="2:46" x14ac:dyDescent="0.25">
      <c r="B3230" s="11">
        <f>'Market Data'!B3216</f>
        <v>20120809</v>
      </c>
      <c r="C3230" s="2">
        <f>'Market Data'!C3216</f>
        <v>7135.5</v>
      </c>
      <c r="D3230" s="2">
        <f>'Market Data'!D3216</f>
        <v>7157.5</v>
      </c>
      <c r="E3230" s="2">
        <f>'Market Data'!E3216</f>
        <v>7044</v>
      </c>
      <c r="F3230" s="12">
        <f>'Market Data'!F3216</f>
        <v>7114</v>
      </c>
      <c r="H3230" s="151">
        <f t="shared" si="485"/>
        <v>3212</v>
      </c>
      <c r="I3230" s="244">
        <f ca="1">IF($H3230&lt;($J$6+1),"",PFE(OFFSET($F3230,0,0,-$J$6)))</f>
        <v>6.4587629295920504E-2</v>
      </c>
      <c r="J3230" s="19"/>
      <c r="K3230" s="139" t="str">
        <f t="shared" ca="1" si="486"/>
        <v>Long</v>
      </c>
      <c r="L3230" s="243" t="e">
        <f t="shared" ca="1" si="481"/>
        <v>#N/A</v>
      </c>
      <c r="M3230" s="242" t="e">
        <f t="shared" ca="1" si="482"/>
        <v>#N/A</v>
      </c>
      <c r="N3230" s="20"/>
      <c r="O3230" s="74">
        <f t="shared" ca="1" si="487"/>
        <v>1</v>
      </c>
      <c r="P3230" s="75">
        <f t="shared" ca="1" si="479"/>
        <v>0</v>
      </c>
      <c r="Q3230" s="76" t="str">
        <f t="shared" ca="1" si="483"/>
        <v/>
      </c>
      <c r="R3230" s="75"/>
      <c r="S3230" s="77">
        <f t="shared" ca="1" si="480"/>
        <v>1</v>
      </c>
      <c r="T3230" s="78"/>
      <c r="U3230" s="81">
        <f t="shared" ca="1" si="488"/>
        <v>-17.5</v>
      </c>
      <c r="V3230" s="82">
        <f t="shared" ca="1" si="484"/>
        <v>253245.73999999926</v>
      </c>
      <c r="W3230" s="50"/>
      <c r="X3230" s="50"/>
      <c r="Y3230" s="50"/>
      <c r="Z3230" s="50"/>
      <c r="AA3230" s="50"/>
      <c r="AG3230" s="50"/>
      <c r="AH3230" s="50"/>
      <c r="AI3230" s="50"/>
      <c r="AJ3230" s="50"/>
      <c r="AK3230" s="50"/>
      <c r="AL3230" s="50"/>
      <c r="AM3230" s="50"/>
      <c r="AN3230" s="50"/>
      <c r="AO3230" s="50"/>
      <c r="AP3230" s="138" t="str">
        <f>IF(NOT($AS3230=$AS3231),ROW(),"")</f>
        <v/>
      </c>
      <c r="AQ3230" s="20" t="str">
        <f>IF(NOT(AS3230=AS3231),AS3231,"")</f>
        <v/>
      </c>
      <c r="AR3230" s="20" t="str">
        <f>INDEX($AB$15:$AM$15,MATCH($AS3230,$AB$11:$AM$11,0))</f>
        <v>out</v>
      </c>
      <c r="AS3230" s="20" t="str">
        <f>LEFT(AT3230,4)</f>
        <v>2012</v>
      </c>
      <c r="AT3230" s="139" t="str">
        <f>LEFT(B3230,6)</f>
        <v>201208</v>
      </c>
    </row>
    <row r="3231" spans="2:46" x14ac:dyDescent="0.25">
      <c r="B3231" s="11">
        <f>'Market Data'!B3217</f>
        <v>20120810</v>
      </c>
      <c r="C3231" s="2">
        <f>'Market Data'!C3217</f>
        <v>7079</v>
      </c>
      <c r="D3231" s="2">
        <f>'Market Data'!D3217</f>
        <v>7122</v>
      </c>
      <c r="E3231" s="2">
        <f>'Market Data'!E3217</f>
        <v>7044.5</v>
      </c>
      <c r="F3231" s="12">
        <f>'Market Data'!F3217</f>
        <v>7105</v>
      </c>
      <c r="H3231" s="151">
        <f t="shared" si="485"/>
        <v>3213</v>
      </c>
      <c r="I3231" s="244">
        <f ca="1">IF($H3231&lt;($J$6+1),"",PFE(OFFSET($F3231,0,0,-$J$6)))</f>
        <v>5.2808819200454993E-2</v>
      </c>
      <c r="J3231" s="19"/>
      <c r="K3231" s="139" t="str">
        <f t="shared" ca="1" si="486"/>
        <v>Long</v>
      </c>
      <c r="L3231" s="243" t="e">
        <f t="shared" ca="1" si="481"/>
        <v>#N/A</v>
      </c>
      <c r="M3231" s="242" t="e">
        <f t="shared" ca="1" si="482"/>
        <v>#N/A</v>
      </c>
      <c r="N3231" s="20"/>
      <c r="O3231" s="74">
        <f t="shared" ca="1" si="487"/>
        <v>1</v>
      </c>
      <c r="P3231" s="75">
        <f t="shared" ca="1" si="479"/>
        <v>0</v>
      </c>
      <c r="Q3231" s="76" t="str">
        <f t="shared" ca="1" si="483"/>
        <v/>
      </c>
      <c r="R3231" s="75"/>
      <c r="S3231" s="77">
        <f t="shared" ca="1" si="480"/>
        <v>1</v>
      </c>
      <c r="T3231" s="78"/>
      <c r="U3231" s="81">
        <f t="shared" ca="1" si="488"/>
        <v>-315</v>
      </c>
      <c r="V3231" s="82">
        <f t="shared" ca="1" si="484"/>
        <v>252930.73999999926</v>
      </c>
      <c r="W3231" s="50"/>
      <c r="X3231" s="50"/>
      <c r="Y3231" s="50"/>
      <c r="Z3231" s="50"/>
      <c r="AA3231" s="50"/>
      <c r="AG3231" s="50"/>
      <c r="AH3231" s="50"/>
      <c r="AI3231" s="50"/>
      <c r="AJ3231" s="50"/>
      <c r="AK3231" s="50"/>
      <c r="AL3231" s="50"/>
      <c r="AM3231" s="50"/>
      <c r="AN3231" s="50"/>
      <c r="AO3231" s="50"/>
      <c r="AP3231" s="138" t="str">
        <f>IF(NOT($AS3231=$AS3232),ROW(),"")</f>
        <v/>
      </c>
      <c r="AQ3231" s="20" t="str">
        <f>IF(NOT(AS3231=AS3232),AS3232,"")</f>
        <v/>
      </c>
      <c r="AR3231" s="20" t="str">
        <f>INDEX($AB$15:$AM$15,MATCH($AS3231,$AB$11:$AM$11,0))</f>
        <v>out</v>
      </c>
      <c r="AS3231" s="20" t="str">
        <f>LEFT(AT3231,4)</f>
        <v>2012</v>
      </c>
      <c r="AT3231" s="139" t="str">
        <f>LEFT(B3231,6)</f>
        <v>201208</v>
      </c>
    </row>
    <row r="3232" spans="2:46" x14ac:dyDescent="0.25">
      <c r="B3232" s="11">
        <f>'Market Data'!B3218</f>
        <v>20120813</v>
      </c>
      <c r="C3232" s="2">
        <f>'Market Data'!C3218</f>
        <v>7093.5</v>
      </c>
      <c r="D3232" s="2">
        <f>'Market Data'!D3218</f>
        <v>7132.5</v>
      </c>
      <c r="E3232" s="2">
        <f>'Market Data'!E3218</f>
        <v>7035.5</v>
      </c>
      <c r="F3232" s="12">
        <f>'Market Data'!F3218</f>
        <v>7067.5</v>
      </c>
      <c r="H3232" s="151">
        <f t="shared" si="485"/>
        <v>3214</v>
      </c>
      <c r="I3232" s="244">
        <f ca="1">IF($H3232&lt;($J$6+1),"",PFE(OFFSET($F3232,0,0,-$J$6)))</f>
        <v>2.3938750788979411E-2</v>
      </c>
      <c r="J3232" s="19"/>
      <c r="K3232" s="139" t="str">
        <f t="shared" ca="1" si="486"/>
        <v>Long</v>
      </c>
      <c r="L3232" s="243" t="e">
        <f t="shared" ca="1" si="481"/>
        <v>#N/A</v>
      </c>
      <c r="M3232" s="242" t="e">
        <f t="shared" ca="1" si="482"/>
        <v>#N/A</v>
      </c>
      <c r="N3232" s="20"/>
      <c r="O3232" s="74">
        <f t="shared" ca="1" si="487"/>
        <v>1</v>
      </c>
      <c r="P3232" s="75">
        <f t="shared" ca="1" si="479"/>
        <v>0</v>
      </c>
      <c r="Q3232" s="76" t="str">
        <f t="shared" ca="1" si="483"/>
        <v/>
      </c>
      <c r="R3232" s="75"/>
      <c r="S3232" s="77">
        <f t="shared" ca="1" si="480"/>
        <v>1</v>
      </c>
      <c r="T3232" s="78"/>
      <c r="U3232" s="81">
        <f t="shared" ca="1" si="488"/>
        <v>-1312.5</v>
      </c>
      <c r="V3232" s="82">
        <f t="shared" ca="1" si="484"/>
        <v>251618.23999999926</v>
      </c>
      <c r="W3232" s="50"/>
      <c r="X3232" s="50"/>
      <c r="Y3232" s="50"/>
      <c r="Z3232" s="50"/>
      <c r="AA3232" s="50"/>
      <c r="AG3232" s="50"/>
      <c r="AH3232" s="50"/>
      <c r="AI3232" s="50"/>
      <c r="AJ3232" s="50"/>
      <c r="AK3232" s="50"/>
      <c r="AL3232" s="50"/>
      <c r="AM3232" s="50"/>
      <c r="AN3232" s="50"/>
      <c r="AO3232" s="50"/>
      <c r="AP3232" s="138" t="str">
        <f>IF(NOT($AS3232=$AS3233),ROW(),"")</f>
        <v/>
      </c>
      <c r="AQ3232" s="20" t="str">
        <f>IF(NOT(AS3232=AS3233),AS3233,"")</f>
        <v/>
      </c>
      <c r="AR3232" s="20" t="str">
        <f>INDEX($AB$15:$AM$15,MATCH($AS3232,$AB$11:$AM$11,0))</f>
        <v>out</v>
      </c>
      <c r="AS3232" s="20" t="str">
        <f>LEFT(AT3232,4)</f>
        <v>2012</v>
      </c>
      <c r="AT3232" s="139" t="str">
        <f>LEFT(B3232,6)</f>
        <v>201208</v>
      </c>
    </row>
    <row r="3233" spans="2:46" x14ac:dyDescent="0.25">
      <c r="B3233" s="11">
        <f>'Market Data'!B3219</f>
        <v>20120814</v>
      </c>
      <c r="C3233" s="2">
        <f>'Market Data'!C3219</f>
        <v>7116</v>
      </c>
      <c r="D3233" s="2">
        <f>'Market Data'!D3219</f>
        <v>7150.5</v>
      </c>
      <c r="E3233" s="2">
        <f>'Market Data'!E3219</f>
        <v>7092.5</v>
      </c>
      <c r="F3233" s="12">
        <f>'Market Data'!F3219</f>
        <v>7123</v>
      </c>
      <c r="H3233" s="151">
        <f t="shared" si="485"/>
        <v>3215</v>
      </c>
      <c r="I3233" s="244">
        <f ca="1">IF($H3233&lt;($J$6+1),"",PFE(OFFSET($F3233,0,0,-$J$6)))</f>
        <v>4.1974065057207063E-2</v>
      </c>
      <c r="J3233" s="19"/>
      <c r="K3233" s="139" t="str">
        <f t="shared" ca="1" si="486"/>
        <v>Long</v>
      </c>
      <c r="L3233" s="243" t="e">
        <f t="shared" ca="1" si="481"/>
        <v>#N/A</v>
      </c>
      <c r="M3233" s="242" t="e">
        <f t="shared" ca="1" si="482"/>
        <v>#N/A</v>
      </c>
      <c r="N3233" s="20"/>
      <c r="O3233" s="74">
        <f t="shared" ca="1" si="487"/>
        <v>1</v>
      </c>
      <c r="P3233" s="75">
        <f t="shared" ca="1" si="479"/>
        <v>0</v>
      </c>
      <c r="Q3233" s="76" t="str">
        <f t="shared" ca="1" si="483"/>
        <v/>
      </c>
      <c r="R3233" s="75"/>
      <c r="S3233" s="77">
        <f t="shared" ca="1" si="480"/>
        <v>1</v>
      </c>
      <c r="T3233" s="78"/>
      <c r="U3233" s="81">
        <f t="shared" ca="1" si="488"/>
        <v>1942.5</v>
      </c>
      <c r="V3233" s="82">
        <f t="shared" ca="1" si="484"/>
        <v>253560.73999999926</v>
      </c>
      <c r="W3233" s="50"/>
      <c r="X3233" s="50"/>
      <c r="Y3233" s="50"/>
      <c r="Z3233" s="50"/>
      <c r="AA3233" s="50"/>
      <c r="AG3233" s="50"/>
      <c r="AH3233" s="50"/>
      <c r="AI3233" s="50"/>
      <c r="AJ3233" s="50"/>
      <c r="AK3233" s="50"/>
      <c r="AL3233" s="50"/>
      <c r="AM3233" s="50"/>
      <c r="AN3233" s="50"/>
      <c r="AO3233" s="50"/>
      <c r="AP3233" s="138" t="str">
        <f>IF(NOT($AS3233=$AS3234),ROW(),"")</f>
        <v/>
      </c>
      <c r="AQ3233" s="20" t="str">
        <f>IF(NOT(AS3233=AS3234),AS3234,"")</f>
        <v/>
      </c>
      <c r="AR3233" s="20" t="str">
        <f>INDEX($AB$15:$AM$15,MATCH($AS3233,$AB$11:$AM$11,0))</f>
        <v>out</v>
      </c>
      <c r="AS3233" s="20" t="str">
        <f>LEFT(AT3233,4)</f>
        <v>2012</v>
      </c>
      <c r="AT3233" s="139" t="str">
        <f>LEFT(B3233,6)</f>
        <v>201208</v>
      </c>
    </row>
    <row r="3234" spans="2:46" x14ac:dyDescent="0.25">
      <c r="B3234" s="11">
        <f>'Market Data'!B3220</f>
        <v>20120815</v>
      </c>
      <c r="C3234" s="2">
        <f>'Market Data'!C3220</f>
        <v>7097</v>
      </c>
      <c r="D3234" s="2">
        <f>'Market Data'!D3220</f>
        <v>7128.5</v>
      </c>
      <c r="E3234" s="2">
        <f>'Market Data'!E3220</f>
        <v>7061</v>
      </c>
      <c r="F3234" s="12">
        <f>'Market Data'!F3220</f>
        <v>7105.5</v>
      </c>
      <c r="H3234" s="151">
        <f t="shared" si="485"/>
        <v>3216</v>
      </c>
      <c r="I3234" s="244">
        <f ca="1">IF($H3234&lt;($J$6+1),"",PFE(OFFSET($F3234,0,0,-$J$6)))</f>
        <v>4.8994797731036745E-2</v>
      </c>
      <c r="J3234" s="19"/>
      <c r="K3234" s="139" t="str">
        <f t="shared" ca="1" si="486"/>
        <v>Long</v>
      </c>
      <c r="L3234" s="243" t="e">
        <f t="shared" ca="1" si="481"/>
        <v>#N/A</v>
      </c>
      <c r="M3234" s="242" t="e">
        <f t="shared" ca="1" si="482"/>
        <v>#N/A</v>
      </c>
      <c r="N3234" s="20"/>
      <c r="O3234" s="74">
        <f t="shared" ca="1" si="487"/>
        <v>1</v>
      </c>
      <c r="P3234" s="75">
        <f t="shared" ca="1" si="479"/>
        <v>0</v>
      </c>
      <c r="Q3234" s="76" t="str">
        <f t="shared" ca="1" si="483"/>
        <v/>
      </c>
      <c r="R3234" s="75"/>
      <c r="S3234" s="77">
        <f t="shared" ca="1" si="480"/>
        <v>1</v>
      </c>
      <c r="T3234" s="78"/>
      <c r="U3234" s="81">
        <f t="shared" ca="1" si="488"/>
        <v>-612.5</v>
      </c>
      <c r="V3234" s="82">
        <f t="shared" ca="1" si="484"/>
        <v>252948.23999999926</v>
      </c>
      <c r="W3234" s="50"/>
      <c r="X3234" s="50"/>
      <c r="Y3234" s="50"/>
      <c r="Z3234" s="50"/>
      <c r="AA3234" s="50"/>
      <c r="AG3234" s="50"/>
      <c r="AH3234" s="50"/>
      <c r="AI3234" s="50"/>
      <c r="AJ3234" s="50"/>
      <c r="AK3234" s="50"/>
      <c r="AL3234" s="50"/>
      <c r="AM3234" s="50"/>
      <c r="AN3234" s="50"/>
      <c r="AO3234" s="50"/>
      <c r="AP3234" s="138" t="str">
        <f>IF(NOT($AS3234=$AS3235),ROW(),"")</f>
        <v/>
      </c>
      <c r="AQ3234" s="20" t="str">
        <f>IF(NOT(AS3234=AS3235),AS3235,"")</f>
        <v/>
      </c>
      <c r="AR3234" s="20" t="str">
        <f>INDEX($AB$15:$AM$15,MATCH($AS3234,$AB$11:$AM$11,0))</f>
        <v>out</v>
      </c>
      <c r="AS3234" s="20" t="str">
        <f>LEFT(AT3234,4)</f>
        <v>2012</v>
      </c>
      <c r="AT3234" s="139" t="str">
        <f>LEFT(B3234,6)</f>
        <v>201208</v>
      </c>
    </row>
    <row r="3235" spans="2:46" x14ac:dyDescent="0.25">
      <c r="B3235" s="11">
        <f>'Market Data'!B3221</f>
        <v>20120816</v>
      </c>
      <c r="C3235" s="2">
        <f>'Market Data'!C3221</f>
        <v>7137.5</v>
      </c>
      <c r="D3235" s="2">
        <f>'Market Data'!D3221</f>
        <v>7171.5</v>
      </c>
      <c r="E3235" s="2">
        <f>'Market Data'!E3221</f>
        <v>7082</v>
      </c>
      <c r="F3235" s="12">
        <f>'Market Data'!F3221</f>
        <v>7146</v>
      </c>
      <c r="H3235" s="151">
        <f t="shared" si="485"/>
        <v>3217</v>
      </c>
      <c r="I3235" s="244">
        <f ca="1">IF($H3235&lt;($J$6+1),"",PFE(OFFSET($F3235,0,0,-$J$6)))</f>
        <v>4.4577909661202092E-2</v>
      </c>
      <c r="J3235" s="19"/>
      <c r="K3235" s="139" t="str">
        <f t="shared" ca="1" si="486"/>
        <v>Long</v>
      </c>
      <c r="L3235" s="243" t="e">
        <f t="shared" ca="1" si="481"/>
        <v>#N/A</v>
      </c>
      <c r="M3235" s="242" t="e">
        <f t="shared" ca="1" si="482"/>
        <v>#N/A</v>
      </c>
      <c r="N3235" s="20"/>
      <c r="O3235" s="74">
        <f t="shared" ca="1" si="487"/>
        <v>1</v>
      </c>
      <c r="P3235" s="75">
        <f t="shared" ca="1" si="479"/>
        <v>0</v>
      </c>
      <c r="Q3235" s="76" t="str">
        <f t="shared" ca="1" si="483"/>
        <v/>
      </c>
      <c r="R3235" s="75"/>
      <c r="S3235" s="77">
        <f t="shared" ca="1" si="480"/>
        <v>1</v>
      </c>
      <c r="T3235" s="78"/>
      <c r="U3235" s="81">
        <f t="shared" ca="1" si="488"/>
        <v>1417.5</v>
      </c>
      <c r="V3235" s="82">
        <f t="shared" ca="1" si="484"/>
        <v>254365.73999999926</v>
      </c>
      <c r="W3235" s="50"/>
      <c r="X3235" s="50"/>
      <c r="Y3235" s="50"/>
      <c r="Z3235" s="50"/>
      <c r="AA3235" s="50"/>
      <c r="AG3235" s="50"/>
      <c r="AH3235" s="50"/>
      <c r="AI3235" s="50"/>
      <c r="AJ3235" s="50"/>
      <c r="AK3235" s="50"/>
      <c r="AL3235" s="50"/>
      <c r="AM3235" s="50"/>
      <c r="AN3235" s="50"/>
      <c r="AO3235" s="50"/>
      <c r="AP3235" s="138" t="str">
        <f>IF(NOT($AS3235=$AS3236),ROW(),"")</f>
        <v/>
      </c>
      <c r="AQ3235" s="20" t="str">
        <f>IF(NOT(AS3235=AS3236),AS3236,"")</f>
        <v/>
      </c>
      <c r="AR3235" s="20" t="str">
        <f>INDEX($AB$15:$AM$15,MATCH($AS3235,$AB$11:$AM$11,0))</f>
        <v>out</v>
      </c>
      <c r="AS3235" s="20" t="str">
        <f>LEFT(AT3235,4)</f>
        <v>2012</v>
      </c>
      <c r="AT3235" s="139" t="str">
        <f>LEFT(B3235,6)</f>
        <v>201208</v>
      </c>
    </row>
    <row r="3236" spans="2:46" x14ac:dyDescent="0.25">
      <c r="B3236" s="11">
        <f>'Market Data'!B3222</f>
        <v>20120817</v>
      </c>
      <c r="C3236" s="2">
        <f>'Market Data'!C3222</f>
        <v>7163.5</v>
      </c>
      <c r="D3236" s="2">
        <f>'Market Data'!D3222</f>
        <v>7208.5</v>
      </c>
      <c r="E3236" s="2">
        <f>'Market Data'!E3222</f>
        <v>7153</v>
      </c>
      <c r="F3236" s="12">
        <f>'Market Data'!F3222</f>
        <v>7189</v>
      </c>
      <c r="H3236" s="151">
        <f t="shared" si="485"/>
        <v>3218</v>
      </c>
      <c r="I3236" s="244">
        <f ca="1">IF($H3236&lt;($J$6+1),"",PFE(OFFSET($F3236,0,0,-$J$6)))</f>
        <v>9.4160826995365571E-2</v>
      </c>
      <c r="J3236" s="19"/>
      <c r="K3236" s="139" t="str">
        <f t="shared" ca="1" si="486"/>
        <v>Long</v>
      </c>
      <c r="L3236" s="243" t="e">
        <f t="shared" ca="1" si="481"/>
        <v>#N/A</v>
      </c>
      <c r="M3236" s="242" t="e">
        <f t="shared" ca="1" si="482"/>
        <v>#N/A</v>
      </c>
      <c r="N3236" s="20"/>
      <c r="O3236" s="74">
        <f t="shared" ca="1" si="487"/>
        <v>1</v>
      </c>
      <c r="P3236" s="75">
        <f t="shared" ca="1" si="479"/>
        <v>0</v>
      </c>
      <c r="Q3236" s="76" t="str">
        <f t="shared" ca="1" si="483"/>
        <v/>
      </c>
      <c r="R3236" s="75"/>
      <c r="S3236" s="77">
        <f t="shared" ca="1" si="480"/>
        <v>1</v>
      </c>
      <c r="T3236" s="78"/>
      <c r="U3236" s="81">
        <f t="shared" ca="1" si="488"/>
        <v>1505</v>
      </c>
      <c r="V3236" s="82">
        <f t="shared" ca="1" si="484"/>
        <v>255870.73999999926</v>
      </c>
      <c r="W3236" s="50"/>
      <c r="X3236" s="50"/>
      <c r="Y3236" s="50"/>
      <c r="Z3236" s="50"/>
      <c r="AA3236" s="50"/>
      <c r="AG3236" s="50"/>
      <c r="AH3236" s="50"/>
      <c r="AI3236" s="50"/>
      <c r="AJ3236" s="50"/>
      <c r="AK3236" s="50"/>
      <c r="AL3236" s="50"/>
      <c r="AM3236" s="50"/>
      <c r="AN3236" s="50"/>
      <c r="AO3236" s="50"/>
      <c r="AP3236" s="138" t="str">
        <f>IF(NOT($AS3236=$AS3237),ROW(),"")</f>
        <v/>
      </c>
      <c r="AQ3236" s="20" t="str">
        <f>IF(NOT(AS3236=AS3237),AS3237,"")</f>
        <v/>
      </c>
      <c r="AR3236" s="20" t="str">
        <f>INDEX($AB$15:$AM$15,MATCH($AS3236,$AB$11:$AM$11,0))</f>
        <v>out</v>
      </c>
      <c r="AS3236" s="20" t="str">
        <f>LEFT(AT3236,4)</f>
        <v>2012</v>
      </c>
      <c r="AT3236" s="139" t="str">
        <f>LEFT(B3236,6)</f>
        <v>201208</v>
      </c>
    </row>
    <row r="3237" spans="2:46" x14ac:dyDescent="0.25">
      <c r="B3237" s="11">
        <f>'Market Data'!B3223</f>
        <v>20120820</v>
      </c>
      <c r="C3237" s="2">
        <f>'Market Data'!C3223</f>
        <v>7200.5</v>
      </c>
      <c r="D3237" s="2">
        <f>'Market Data'!D3223</f>
        <v>7240.5</v>
      </c>
      <c r="E3237" s="2">
        <f>'Market Data'!E3223</f>
        <v>7163.5</v>
      </c>
      <c r="F3237" s="12">
        <f>'Market Data'!F3223</f>
        <v>7188.5</v>
      </c>
      <c r="H3237" s="151">
        <f t="shared" si="485"/>
        <v>3219</v>
      </c>
      <c r="I3237" s="244">
        <f ca="1">IF($H3237&lt;($J$6+1),"",PFE(OFFSET($F3237,0,0,-$J$6)))</f>
        <v>8.1221927425784129E-2</v>
      </c>
      <c r="J3237" s="19"/>
      <c r="K3237" s="139" t="str">
        <f t="shared" ca="1" si="486"/>
        <v>Long</v>
      </c>
      <c r="L3237" s="243" t="e">
        <f t="shared" ca="1" si="481"/>
        <v>#N/A</v>
      </c>
      <c r="M3237" s="242" t="e">
        <f t="shared" ca="1" si="482"/>
        <v>#N/A</v>
      </c>
      <c r="N3237" s="20"/>
      <c r="O3237" s="74">
        <f t="shared" ca="1" si="487"/>
        <v>1</v>
      </c>
      <c r="P3237" s="75">
        <f t="shared" ca="1" si="479"/>
        <v>0</v>
      </c>
      <c r="Q3237" s="76" t="str">
        <f t="shared" ca="1" si="483"/>
        <v/>
      </c>
      <c r="R3237" s="75"/>
      <c r="S3237" s="77">
        <f t="shared" ca="1" si="480"/>
        <v>1</v>
      </c>
      <c r="T3237" s="78"/>
      <c r="U3237" s="81">
        <f t="shared" ca="1" si="488"/>
        <v>-17.5</v>
      </c>
      <c r="V3237" s="82">
        <f t="shared" ca="1" si="484"/>
        <v>255853.23999999926</v>
      </c>
      <c r="W3237" s="50"/>
      <c r="X3237" s="50"/>
      <c r="Y3237" s="50"/>
      <c r="Z3237" s="50"/>
      <c r="AA3237" s="50"/>
      <c r="AG3237" s="50"/>
      <c r="AH3237" s="50"/>
      <c r="AI3237" s="50"/>
      <c r="AJ3237" s="50"/>
      <c r="AK3237" s="50"/>
      <c r="AL3237" s="50"/>
      <c r="AM3237" s="50"/>
      <c r="AN3237" s="50"/>
      <c r="AO3237" s="50"/>
      <c r="AP3237" s="138" t="str">
        <f>IF(NOT($AS3237=$AS3238),ROW(),"")</f>
        <v/>
      </c>
      <c r="AQ3237" s="20" t="str">
        <f>IF(NOT(AS3237=AS3238),AS3238,"")</f>
        <v/>
      </c>
      <c r="AR3237" s="20" t="str">
        <f>INDEX($AB$15:$AM$15,MATCH($AS3237,$AB$11:$AM$11,0))</f>
        <v>out</v>
      </c>
      <c r="AS3237" s="20" t="str">
        <f>LEFT(AT3237,4)</f>
        <v>2012</v>
      </c>
      <c r="AT3237" s="139" t="str">
        <f>LEFT(B3237,6)</f>
        <v>201208</v>
      </c>
    </row>
    <row r="3238" spans="2:46" x14ac:dyDescent="0.25">
      <c r="B3238" s="11">
        <f>'Market Data'!B3224</f>
        <v>20120821</v>
      </c>
      <c r="C3238" s="2">
        <f>'Market Data'!C3224</f>
        <v>7202.5</v>
      </c>
      <c r="D3238" s="2">
        <f>'Market Data'!D3224</f>
        <v>7261.5</v>
      </c>
      <c r="E3238" s="2">
        <f>'Market Data'!E3224</f>
        <v>7195.5</v>
      </c>
      <c r="F3238" s="12">
        <f>'Market Data'!F3224</f>
        <v>7246.5</v>
      </c>
      <c r="H3238" s="151">
        <f t="shared" si="485"/>
        <v>3220</v>
      </c>
      <c r="I3238" s="244">
        <f ca="1">IF($H3238&lt;($J$6+1),"",PFE(OFFSET($F3238,0,0,-$J$6)))</f>
        <v>7.1373146747745767E-2</v>
      </c>
      <c r="J3238" s="19"/>
      <c r="K3238" s="139" t="str">
        <f t="shared" ca="1" si="486"/>
        <v>Long</v>
      </c>
      <c r="L3238" s="243" t="e">
        <f t="shared" ca="1" si="481"/>
        <v>#N/A</v>
      </c>
      <c r="M3238" s="242" t="e">
        <f t="shared" ca="1" si="482"/>
        <v>#N/A</v>
      </c>
      <c r="N3238" s="20"/>
      <c r="O3238" s="74">
        <f t="shared" ca="1" si="487"/>
        <v>1</v>
      </c>
      <c r="P3238" s="75">
        <f t="shared" ca="1" si="479"/>
        <v>0</v>
      </c>
      <c r="Q3238" s="76" t="str">
        <f t="shared" ca="1" si="483"/>
        <v/>
      </c>
      <c r="R3238" s="75"/>
      <c r="S3238" s="77">
        <f t="shared" ca="1" si="480"/>
        <v>1</v>
      </c>
      <c r="T3238" s="78"/>
      <c r="U3238" s="81">
        <f t="shared" ca="1" si="488"/>
        <v>2030</v>
      </c>
      <c r="V3238" s="82">
        <f t="shared" ca="1" si="484"/>
        <v>257883.23999999926</v>
      </c>
      <c r="W3238" s="50"/>
      <c r="X3238" s="50"/>
      <c r="Y3238" s="50"/>
      <c r="Z3238" s="50"/>
      <c r="AA3238" s="50"/>
      <c r="AG3238" s="50"/>
      <c r="AH3238" s="50"/>
      <c r="AI3238" s="50"/>
      <c r="AJ3238" s="50"/>
      <c r="AK3238" s="50"/>
      <c r="AL3238" s="50"/>
      <c r="AM3238" s="50"/>
      <c r="AN3238" s="50"/>
      <c r="AO3238" s="50"/>
      <c r="AP3238" s="138" t="str">
        <f>IF(NOT($AS3238=$AS3239),ROW(),"")</f>
        <v/>
      </c>
      <c r="AQ3238" s="20" t="str">
        <f>IF(NOT(AS3238=AS3239),AS3239,"")</f>
        <v/>
      </c>
      <c r="AR3238" s="20" t="str">
        <f>INDEX($AB$15:$AM$15,MATCH($AS3238,$AB$11:$AM$11,0))</f>
        <v>out</v>
      </c>
      <c r="AS3238" s="20" t="str">
        <f>LEFT(AT3238,4)</f>
        <v>2012</v>
      </c>
      <c r="AT3238" s="139" t="str">
        <f>LEFT(B3238,6)</f>
        <v>201208</v>
      </c>
    </row>
    <row r="3239" spans="2:46" x14ac:dyDescent="0.25">
      <c r="B3239" s="11">
        <f>'Market Data'!B3225</f>
        <v>20120822</v>
      </c>
      <c r="C3239" s="2">
        <f>'Market Data'!C3225</f>
        <v>7201</v>
      </c>
      <c r="D3239" s="2">
        <f>'Market Data'!D3225</f>
        <v>7215.5</v>
      </c>
      <c r="E3239" s="2">
        <f>'Market Data'!E3225</f>
        <v>7158.5</v>
      </c>
      <c r="F3239" s="12">
        <f>'Market Data'!F3225</f>
        <v>7176.5</v>
      </c>
      <c r="H3239" s="151">
        <f t="shared" si="485"/>
        <v>3221</v>
      </c>
      <c r="I3239" s="244">
        <f ca="1">IF($H3239&lt;($J$6+1),"",PFE(OFFSET($F3239,0,0,-$J$6)))</f>
        <v>5.3698798585387203E-2</v>
      </c>
      <c r="J3239" s="19"/>
      <c r="K3239" s="139" t="str">
        <f t="shared" ca="1" si="486"/>
        <v>Long</v>
      </c>
      <c r="L3239" s="243" t="e">
        <f t="shared" ca="1" si="481"/>
        <v>#N/A</v>
      </c>
      <c r="M3239" s="242" t="e">
        <f t="shared" ca="1" si="482"/>
        <v>#N/A</v>
      </c>
      <c r="N3239" s="20"/>
      <c r="O3239" s="74">
        <f t="shared" ca="1" si="487"/>
        <v>1</v>
      </c>
      <c r="P3239" s="75">
        <f t="shared" ca="1" si="479"/>
        <v>0</v>
      </c>
      <c r="Q3239" s="76" t="str">
        <f t="shared" ca="1" si="483"/>
        <v/>
      </c>
      <c r="R3239" s="75"/>
      <c r="S3239" s="77">
        <f t="shared" ca="1" si="480"/>
        <v>1</v>
      </c>
      <c r="T3239" s="78"/>
      <c r="U3239" s="81">
        <f t="shared" ca="1" si="488"/>
        <v>-2450</v>
      </c>
      <c r="V3239" s="82">
        <f t="shared" ca="1" si="484"/>
        <v>255433.23999999926</v>
      </c>
      <c r="W3239" s="50"/>
      <c r="X3239" s="50"/>
      <c r="Y3239" s="50"/>
      <c r="Z3239" s="50"/>
      <c r="AA3239" s="50"/>
      <c r="AG3239" s="50"/>
      <c r="AH3239" s="50"/>
      <c r="AI3239" s="50"/>
      <c r="AJ3239" s="50"/>
      <c r="AK3239" s="50"/>
      <c r="AL3239" s="50"/>
      <c r="AM3239" s="50"/>
      <c r="AN3239" s="50"/>
      <c r="AO3239" s="50"/>
      <c r="AP3239" s="138" t="str">
        <f>IF(NOT($AS3239=$AS3240),ROW(),"")</f>
        <v/>
      </c>
      <c r="AQ3239" s="20" t="str">
        <f>IF(NOT(AS3239=AS3240),AS3240,"")</f>
        <v/>
      </c>
      <c r="AR3239" s="20" t="str">
        <f>INDEX($AB$15:$AM$15,MATCH($AS3239,$AB$11:$AM$11,0))</f>
        <v>out</v>
      </c>
      <c r="AS3239" s="20" t="str">
        <f>LEFT(AT3239,4)</f>
        <v>2012</v>
      </c>
      <c r="AT3239" s="139" t="str">
        <f>LEFT(B3239,6)</f>
        <v>201208</v>
      </c>
    </row>
    <row r="3240" spans="2:46" x14ac:dyDescent="0.25">
      <c r="B3240" s="11">
        <f>'Market Data'!B3226</f>
        <v>20120823</v>
      </c>
      <c r="C3240" s="2">
        <f>'Market Data'!C3226</f>
        <v>7233</v>
      </c>
      <c r="D3240" s="2">
        <f>'Market Data'!D3226</f>
        <v>7236.5</v>
      </c>
      <c r="E3240" s="2">
        <f>'Market Data'!E3226</f>
        <v>7077</v>
      </c>
      <c r="F3240" s="12">
        <f>'Market Data'!F3226</f>
        <v>7116.5</v>
      </c>
      <c r="H3240" s="151">
        <f t="shared" si="485"/>
        <v>3222</v>
      </c>
      <c r="I3240" s="244">
        <f ca="1">IF($H3240&lt;($J$6+1),"",PFE(OFFSET($F3240,0,0,-$J$6)))</f>
        <v>3.3051683078500475E-2</v>
      </c>
      <c r="J3240" s="19"/>
      <c r="K3240" s="139" t="str">
        <f t="shared" ca="1" si="486"/>
        <v>Long</v>
      </c>
      <c r="L3240" s="243" t="e">
        <f t="shared" ca="1" si="481"/>
        <v>#N/A</v>
      </c>
      <c r="M3240" s="242" t="e">
        <f t="shared" ca="1" si="482"/>
        <v>#N/A</v>
      </c>
      <c r="N3240" s="20"/>
      <c r="O3240" s="74">
        <f t="shared" ca="1" si="487"/>
        <v>1</v>
      </c>
      <c r="P3240" s="75">
        <f t="shared" ca="1" si="479"/>
        <v>0</v>
      </c>
      <c r="Q3240" s="76" t="str">
        <f t="shared" ca="1" si="483"/>
        <v/>
      </c>
      <c r="R3240" s="75"/>
      <c r="S3240" s="77">
        <f t="shared" ca="1" si="480"/>
        <v>1</v>
      </c>
      <c r="T3240" s="78"/>
      <c r="U3240" s="81">
        <f t="shared" ca="1" si="488"/>
        <v>-2100</v>
      </c>
      <c r="V3240" s="82">
        <f t="shared" ca="1" si="484"/>
        <v>253333.23999999926</v>
      </c>
      <c r="W3240" s="50"/>
      <c r="X3240" s="50"/>
      <c r="Y3240" s="50"/>
      <c r="Z3240" s="50"/>
      <c r="AA3240" s="50"/>
      <c r="AG3240" s="50"/>
      <c r="AH3240" s="50"/>
      <c r="AI3240" s="50"/>
      <c r="AJ3240" s="50"/>
      <c r="AK3240" s="50"/>
      <c r="AL3240" s="50"/>
      <c r="AM3240" s="50"/>
      <c r="AN3240" s="50"/>
      <c r="AO3240" s="50"/>
      <c r="AP3240" s="138" t="str">
        <f>IF(NOT($AS3240=$AS3241),ROW(),"")</f>
        <v/>
      </c>
      <c r="AQ3240" s="20" t="str">
        <f>IF(NOT(AS3240=AS3241),AS3241,"")</f>
        <v/>
      </c>
      <c r="AR3240" s="20" t="str">
        <f>INDEX($AB$15:$AM$15,MATCH($AS3240,$AB$11:$AM$11,0))</f>
        <v>out</v>
      </c>
      <c r="AS3240" s="20" t="str">
        <f>LEFT(AT3240,4)</f>
        <v>2012</v>
      </c>
      <c r="AT3240" s="139" t="str">
        <f>LEFT(B3240,6)</f>
        <v>201208</v>
      </c>
    </row>
    <row r="3241" spans="2:46" x14ac:dyDescent="0.25">
      <c r="B3241" s="11">
        <f>'Market Data'!B3227</f>
        <v>20120824</v>
      </c>
      <c r="C3241" s="2">
        <f>'Market Data'!C3227</f>
        <v>7113.5</v>
      </c>
      <c r="D3241" s="2">
        <f>'Market Data'!D3227</f>
        <v>7146.5</v>
      </c>
      <c r="E3241" s="2">
        <f>'Market Data'!E3227</f>
        <v>7039</v>
      </c>
      <c r="F3241" s="12">
        <f>'Market Data'!F3227</f>
        <v>7131.5</v>
      </c>
      <c r="H3241" s="151">
        <f t="shared" si="485"/>
        <v>3223</v>
      </c>
      <c r="I3241" s="244">
        <f ca="1">IF($H3241&lt;($J$6+1),"",PFE(OFFSET($F3241,0,0,-$J$6)))</f>
        <v>4.0442345873174877E-2</v>
      </c>
      <c r="J3241" s="19"/>
      <c r="K3241" s="139" t="str">
        <f t="shared" ca="1" si="486"/>
        <v>Long</v>
      </c>
      <c r="L3241" s="243" t="e">
        <f t="shared" ca="1" si="481"/>
        <v>#N/A</v>
      </c>
      <c r="M3241" s="242" t="e">
        <f t="shared" ca="1" si="482"/>
        <v>#N/A</v>
      </c>
      <c r="N3241" s="20"/>
      <c r="O3241" s="74">
        <f t="shared" ca="1" si="487"/>
        <v>1</v>
      </c>
      <c r="P3241" s="75">
        <f t="shared" ca="1" si="479"/>
        <v>0</v>
      </c>
      <c r="Q3241" s="76" t="str">
        <f t="shared" ca="1" si="483"/>
        <v/>
      </c>
      <c r="R3241" s="75"/>
      <c r="S3241" s="77">
        <f t="shared" ca="1" si="480"/>
        <v>1</v>
      </c>
      <c r="T3241" s="78"/>
      <c r="U3241" s="81">
        <f t="shared" ca="1" si="488"/>
        <v>525</v>
      </c>
      <c r="V3241" s="82">
        <f t="shared" ca="1" si="484"/>
        <v>253858.23999999926</v>
      </c>
      <c r="W3241" s="50"/>
      <c r="X3241" s="50"/>
      <c r="Y3241" s="50"/>
      <c r="Z3241" s="50"/>
      <c r="AA3241" s="50"/>
      <c r="AG3241" s="50"/>
      <c r="AH3241" s="50"/>
      <c r="AI3241" s="50"/>
      <c r="AJ3241" s="50"/>
      <c r="AK3241" s="50"/>
      <c r="AL3241" s="50"/>
      <c r="AM3241" s="50"/>
      <c r="AN3241" s="50"/>
      <c r="AO3241" s="50"/>
      <c r="AP3241" s="138" t="str">
        <f>IF(NOT($AS3241=$AS3242),ROW(),"")</f>
        <v/>
      </c>
      <c r="AQ3241" s="20" t="str">
        <f>IF(NOT(AS3241=AS3242),AS3242,"")</f>
        <v/>
      </c>
      <c r="AR3241" s="20" t="str">
        <f>INDEX($AB$15:$AM$15,MATCH($AS3241,$AB$11:$AM$11,0))</f>
        <v>out</v>
      </c>
      <c r="AS3241" s="20" t="str">
        <f>LEFT(AT3241,4)</f>
        <v>2012</v>
      </c>
      <c r="AT3241" s="139" t="str">
        <f>LEFT(B3241,6)</f>
        <v>201208</v>
      </c>
    </row>
    <row r="3242" spans="2:46" x14ac:dyDescent="0.25">
      <c r="B3242" s="11">
        <f>'Market Data'!B3228</f>
        <v>20120827</v>
      </c>
      <c r="C3242" s="2">
        <f>'Market Data'!C3228</f>
        <v>7122</v>
      </c>
      <c r="D3242" s="2">
        <f>'Market Data'!D3228</f>
        <v>7205</v>
      </c>
      <c r="E3242" s="2">
        <f>'Market Data'!E3228</f>
        <v>7099.5</v>
      </c>
      <c r="F3242" s="12">
        <f>'Market Data'!F3228</f>
        <v>7198.5</v>
      </c>
      <c r="H3242" s="151">
        <f t="shared" si="485"/>
        <v>3224</v>
      </c>
      <c r="I3242" s="244">
        <f ca="1">IF($H3242&lt;($J$6+1),"",PFE(OFFSET($F3242,0,0,-$J$6)))</f>
        <v>6.4028861163965306E-2</v>
      </c>
      <c r="J3242" s="19"/>
      <c r="K3242" s="139" t="str">
        <f t="shared" ca="1" si="486"/>
        <v>Long</v>
      </c>
      <c r="L3242" s="243" t="e">
        <f t="shared" ca="1" si="481"/>
        <v>#N/A</v>
      </c>
      <c r="M3242" s="242" t="e">
        <f t="shared" ca="1" si="482"/>
        <v>#N/A</v>
      </c>
      <c r="N3242" s="20"/>
      <c r="O3242" s="74">
        <f t="shared" ca="1" si="487"/>
        <v>1</v>
      </c>
      <c r="P3242" s="75">
        <f t="shared" ca="1" si="479"/>
        <v>0</v>
      </c>
      <c r="Q3242" s="76" t="str">
        <f t="shared" ca="1" si="483"/>
        <v/>
      </c>
      <c r="R3242" s="75"/>
      <c r="S3242" s="77">
        <f t="shared" ca="1" si="480"/>
        <v>1</v>
      </c>
      <c r="T3242" s="78"/>
      <c r="U3242" s="81">
        <f t="shared" ca="1" si="488"/>
        <v>2345</v>
      </c>
      <c r="V3242" s="82">
        <f t="shared" ca="1" si="484"/>
        <v>256203.23999999926</v>
      </c>
      <c r="W3242" s="50"/>
      <c r="X3242" s="50"/>
      <c r="Y3242" s="50"/>
      <c r="Z3242" s="50"/>
      <c r="AA3242" s="50"/>
      <c r="AG3242" s="50"/>
      <c r="AH3242" s="50"/>
      <c r="AI3242" s="50"/>
      <c r="AJ3242" s="50"/>
      <c r="AK3242" s="50"/>
      <c r="AL3242" s="50"/>
      <c r="AM3242" s="50"/>
      <c r="AN3242" s="50"/>
      <c r="AO3242" s="50"/>
      <c r="AP3242" s="138" t="str">
        <f>IF(NOT($AS3242=$AS3243),ROW(),"")</f>
        <v/>
      </c>
      <c r="AQ3242" s="20" t="str">
        <f>IF(NOT(AS3242=AS3243),AS3243,"")</f>
        <v/>
      </c>
      <c r="AR3242" s="20" t="str">
        <f>INDEX($AB$15:$AM$15,MATCH($AS3242,$AB$11:$AM$11,0))</f>
        <v>out</v>
      </c>
      <c r="AS3242" s="20" t="str">
        <f>LEFT(AT3242,4)</f>
        <v>2012</v>
      </c>
      <c r="AT3242" s="139" t="str">
        <f>LEFT(B3242,6)</f>
        <v>201208</v>
      </c>
    </row>
    <row r="3243" spans="2:46" x14ac:dyDescent="0.25">
      <c r="B3243" s="11">
        <f>'Market Data'!B3229</f>
        <v>20120828</v>
      </c>
      <c r="C3243" s="2">
        <f>'Market Data'!C3229</f>
        <v>7163.5</v>
      </c>
      <c r="D3243" s="2">
        <f>'Market Data'!D3229</f>
        <v>7185</v>
      </c>
      <c r="E3243" s="2">
        <f>'Market Data'!E3229</f>
        <v>7128.5</v>
      </c>
      <c r="F3243" s="12">
        <f>'Market Data'!F3229</f>
        <v>7157</v>
      </c>
      <c r="H3243" s="151">
        <f t="shared" si="485"/>
        <v>3225</v>
      </c>
      <c r="I3243" s="244">
        <f ca="1">IF($H3243&lt;($J$6+1),"",PFE(OFFSET($F3243,0,0,-$J$6)))</f>
        <v>5.8058869598894489E-2</v>
      </c>
      <c r="J3243" s="19"/>
      <c r="K3243" s="139" t="str">
        <f t="shared" ca="1" si="486"/>
        <v>Long</v>
      </c>
      <c r="L3243" s="243" t="e">
        <f t="shared" ca="1" si="481"/>
        <v>#N/A</v>
      </c>
      <c r="M3243" s="242" t="e">
        <f t="shared" ca="1" si="482"/>
        <v>#N/A</v>
      </c>
      <c r="N3243" s="20"/>
      <c r="O3243" s="74">
        <f t="shared" ca="1" si="487"/>
        <v>1</v>
      </c>
      <c r="P3243" s="75">
        <f t="shared" ca="1" si="479"/>
        <v>0</v>
      </c>
      <c r="Q3243" s="76" t="str">
        <f t="shared" ca="1" si="483"/>
        <v/>
      </c>
      <c r="R3243" s="75"/>
      <c r="S3243" s="77">
        <f t="shared" ca="1" si="480"/>
        <v>1</v>
      </c>
      <c r="T3243" s="78"/>
      <c r="U3243" s="81">
        <f t="shared" ca="1" si="488"/>
        <v>-1452.5</v>
      </c>
      <c r="V3243" s="82">
        <f t="shared" ca="1" si="484"/>
        <v>254750.73999999926</v>
      </c>
      <c r="W3243" s="50"/>
      <c r="X3243" s="50"/>
      <c r="Y3243" s="50"/>
      <c r="Z3243" s="50"/>
      <c r="AA3243" s="50"/>
      <c r="AG3243" s="50"/>
      <c r="AH3243" s="50"/>
      <c r="AI3243" s="50"/>
      <c r="AJ3243" s="50"/>
      <c r="AK3243" s="50"/>
      <c r="AL3243" s="50"/>
      <c r="AM3243" s="50"/>
      <c r="AN3243" s="50"/>
      <c r="AO3243" s="50"/>
      <c r="AP3243" s="138" t="str">
        <f>IF(NOT($AS3243=$AS3244),ROW(),"")</f>
        <v/>
      </c>
      <c r="AQ3243" s="20" t="str">
        <f>IF(NOT(AS3243=AS3244),AS3244,"")</f>
        <v/>
      </c>
      <c r="AR3243" s="20" t="str">
        <f>INDEX($AB$15:$AM$15,MATCH($AS3243,$AB$11:$AM$11,0))</f>
        <v>out</v>
      </c>
      <c r="AS3243" s="20" t="str">
        <f>LEFT(AT3243,4)</f>
        <v>2012</v>
      </c>
      <c r="AT3243" s="139" t="str">
        <f>LEFT(B3243,6)</f>
        <v>201208</v>
      </c>
    </row>
    <row r="3244" spans="2:46" x14ac:dyDescent="0.25">
      <c r="B3244" s="11">
        <f>'Market Data'!B3230</f>
        <v>20120829</v>
      </c>
      <c r="C3244" s="2">
        <f>'Market Data'!C3230</f>
        <v>7163.5</v>
      </c>
      <c r="D3244" s="2">
        <f>'Market Data'!D3230</f>
        <v>7186</v>
      </c>
      <c r="E3244" s="2">
        <f>'Market Data'!E3230</f>
        <v>7098.5</v>
      </c>
      <c r="F3244" s="12">
        <f>'Market Data'!F3230</f>
        <v>7154.5</v>
      </c>
      <c r="H3244" s="151">
        <f t="shared" si="485"/>
        <v>3226</v>
      </c>
      <c r="I3244" s="244">
        <f ca="1">IF($H3244&lt;($J$6+1),"",PFE(OFFSET($F3244,0,0,-$J$6)))</f>
        <v>8.415929834386586E-2</v>
      </c>
      <c r="J3244" s="19"/>
      <c r="K3244" s="139" t="str">
        <f t="shared" ca="1" si="486"/>
        <v>Long</v>
      </c>
      <c r="L3244" s="243" t="e">
        <f t="shared" ca="1" si="481"/>
        <v>#N/A</v>
      </c>
      <c r="M3244" s="242" t="e">
        <f t="shared" ca="1" si="482"/>
        <v>#N/A</v>
      </c>
      <c r="N3244" s="20"/>
      <c r="O3244" s="74">
        <f t="shared" ca="1" si="487"/>
        <v>1</v>
      </c>
      <c r="P3244" s="75">
        <f t="shared" ca="1" si="479"/>
        <v>0</v>
      </c>
      <c r="Q3244" s="76" t="str">
        <f t="shared" ca="1" si="483"/>
        <v/>
      </c>
      <c r="R3244" s="75"/>
      <c r="S3244" s="77">
        <f t="shared" ca="1" si="480"/>
        <v>1</v>
      </c>
      <c r="T3244" s="78"/>
      <c r="U3244" s="81">
        <f t="shared" ca="1" si="488"/>
        <v>-87.5</v>
      </c>
      <c r="V3244" s="82">
        <f t="shared" ca="1" si="484"/>
        <v>254663.23999999926</v>
      </c>
      <c r="W3244" s="50"/>
      <c r="X3244" s="50"/>
      <c r="Y3244" s="50"/>
      <c r="Z3244" s="50"/>
      <c r="AA3244" s="50"/>
      <c r="AG3244" s="50"/>
      <c r="AH3244" s="50"/>
      <c r="AI3244" s="50"/>
      <c r="AJ3244" s="50"/>
      <c r="AK3244" s="50"/>
      <c r="AL3244" s="50"/>
      <c r="AM3244" s="50"/>
      <c r="AN3244" s="50"/>
      <c r="AO3244" s="50"/>
      <c r="AP3244" s="138" t="str">
        <f>IF(NOT($AS3244=$AS3245),ROW(),"")</f>
        <v/>
      </c>
      <c r="AQ3244" s="20" t="str">
        <f>IF(NOT(AS3244=AS3245),AS3245,"")</f>
        <v/>
      </c>
      <c r="AR3244" s="20" t="str">
        <f>INDEX($AB$15:$AM$15,MATCH($AS3244,$AB$11:$AM$11,0))</f>
        <v>out</v>
      </c>
      <c r="AS3244" s="20" t="str">
        <f>LEFT(AT3244,4)</f>
        <v>2012</v>
      </c>
      <c r="AT3244" s="139" t="str">
        <f>LEFT(B3244,6)</f>
        <v>201208</v>
      </c>
    </row>
    <row r="3245" spans="2:46" x14ac:dyDescent="0.25">
      <c r="B3245" s="11">
        <f>'Market Data'!B3231</f>
        <v>20120830</v>
      </c>
      <c r="C3245" s="2">
        <f>'Market Data'!C3231</f>
        <v>7123.5</v>
      </c>
      <c r="D3245" s="2">
        <f>'Market Data'!D3231</f>
        <v>7135</v>
      </c>
      <c r="E3245" s="2">
        <f>'Market Data'!E3231</f>
        <v>7024</v>
      </c>
      <c r="F3245" s="12">
        <f>'Market Data'!F3231</f>
        <v>7061</v>
      </c>
      <c r="H3245" s="151">
        <f t="shared" si="485"/>
        <v>3227</v>
      </c>
      <c r="I3245" s="244">
        <f ca="1">IF($H3245&lt;($J$6+1),"",PFE(OFFSET($F3245,0,0,-$J$6)))</f>
        <v>6.3952570425006017E-2</v>
      </c>
      <c r="J3245" s="19"/>
      <c r="K3245" s="139" t="str">
        <f t="shared" ca="1" si="486"/>
        <v>Long</v>
      </c>
      <c r="L3245" s="243" t="e">
        <f t="shared" ca="1" si="481"/>
        <v>#N/A</v>
      </c>
      <c r="M3245" s="242" t="e">
        <f t="shared" ca="1" si="482"/>
        <v>#N/A</v>
      </c>
      <c r="N3245" s="20"/>
      <c r="O3245" s="74">
        <f t="shared" ca="1" si="487"/>
        <v>1</v>
      </c>
      <c r="P3245" s="75">
        <f t="shared" ca="1" si="479"/>
        <v>0</v>
      </c>
      <c r="Q3245" s="76" t="str">
        <f t="shared" ca="1" si="483"/>
        <v/>
      </c>
      <c r="R3245" s="75"/>
      <c r="S3245" s="77">
        <f t="shared" ca="1" si="480"/>
        <v>1</v>
      </c>
      <c r="T3245" s="78"/>
      <c r="U3245" s="81">
        <f t="shared" ca="1" si="488"/>
        <v>-3272.5</v>
      </c>
      <c r="V3245" s="82">
        <f t="shared" ca="1" si="484"/>
        <v>251390.73999999926</v>
      </c>
      <c r="W3245" s="50"/>
      <c r="X3245" s="50"/>
      <c r="Y3245" s="50"/>
      <c r="Z3245" s="50"/>
      <c r="AA3245" s="50"/>
      <c r="AG3245" s="50"/>
      <c r="AH3245" s="50"/>
      <c r="AI3245" s="50"/>
      <c r="AJ3245" s="50"/>
      <c r="AK3245" s="50"/>
      <c r="AL3245" s="50"/>
      <c r="AM3245" s="50"/>
      <c r="AN3245" s="50"/>
      <c r="AO3245" s="50"/>
      <c r="AP3245" s="138" t="str">
        <f>IF(NOT($AS3245=$AS3246),ROW(),"")</f>
        <v/>
      </c>
      <c r="AQ3245" s="20" t="str">
        <f>IF(NOT(AS3245=AS3246),AS3246,"")</f>
        <v/>
      </c>
      <c r="AR3245" s="20" t="str">
        <f>INDEX($AB$15:$AM$15,MATCH($AS3245,$AB$11:$AM$11,0))</f>
        <v>out</v>
      </c>
      <c r="AS3245" s="20" t="str">
        <f>LEFT(AT3245,4)</f>
        <v>2012</v>
      </c>
      <c r="AT3245" s="139" t="str">
        <f>LEFT(B3245,6)</f>
        <v>201208</v>
      </c>
    </row>
    <row r="3246" spans="2:46" x14ac:dyDescent="0.25">
      <c r="B3246" s="11">
        <f>'Market Data'!B3232</f>
        <v>20120831</v>
      </c>
      <c r="C3246" s="2">
        <f>'Market Data'!C3232</f>
        <v>7060.5</v>
      </c>
      <c r="D3246" s="2">
        <f>'Market Data'!D3232</f>
        <v>7167.5</v>
      </c>
      <c r="E3246" s="2">
        <f>'Market Data'!E3232</f>
        <v>7043.5</v>
      </c>
      <c r="F3246" s="12">
        <f>'Market Data'!F3232</f>
        <v>7123</v>
      </c>
      <c r="H3246" s="151">
        <f t="shared" si="485"/>
        <v>3228</v>
      </c>
      <c r="I3246" s="244">
        <f ca="1">IF($H3246&lt;($J$6+1),"",PFE(OFFSET($F3246,0,0,-$J$6)))</f>
        <v>0.10051918749540117</v>
      </c>
      <c r="J3246" s="19"/>
      <c r="K3246" s="139" t="str">
        <f t="shared" ca="1" si="486"/>
        <v>Long</v>
      </c>
      <c r="L3246" s="243" t="e">
        <f t="shared" ca="1" si="481"/>
        <v>#N/A</v>
      </c>
      <c r="M3246" s="242" t="e">
        <f t="shared" ca="1" si="482"/>
        <v>#N/A</v>
      </c>
      <c r="N3246" s="20"/>
      <c r="O3246" s="74">
        <f t="shared" ca="1" si="487"/>
        <v>1</v>
      </c>
      <c r="P3246" s="75">
        <f t="shared" ca="1" si="479"/>
        <v>0</v>
      </c>
      <c r="Q3246" s="76" t="str">
        <f t="shared" ca="1" si="483"/>
        <v/>
      </c>
      <c r="R3246" s="75"/>
      <c r="S3246" s="77">
        <f t="shared" ca="1" si="480"/>
        <v>1</v>
      </c>
      <c r="T3246" s="78"/>
      <c r="U3246" s="81">
        <f t="shared" ca="1" si="488"/>
        <v>2170</v>
      </c>
      <c r="V3246" s="82">
        <f t="shared" ca="1" si="484"/>
        <v>253560.73999999926</v>
      </c>
      <c r="W3246" s="50"/>
      <c r="X3246" s="50"/>
      <c r="Y3246" s="50"/>
      <c r="Z3246" s="50"/>
      <c r="AA3246" s="50"/>
      <c r="AG3246" s="50"/>
      <c r="AH3246" s="50"/>
      <c r="AI3246" s="50"/>
      <c r="AJ3246" s="50"/>
      <c r="AK3246" s="50"/>
      <c r="AL3246" s="50"/>
      <c r="AM3246" s="50"/>
      <c r="AN3246" s="50"/>
      <c r="AO3246" s="50"/>
      <c r="AP3246" s="138" t="str">
        <f>IF(NOT($AS3246=$AS3247),ROW(),"")</f>
        <v/>
      </c>
      <c r="AQ3246" s="20" t="str">
        <f>IF(NOT(AS3246=AS3247),AS3247,"")</f>
        <v/>
      </c>
      <c r="AR3246" s="20" t="str">
        <f>INDEX($AB$15:$AM$15,MATCH($AS3246,$AB$11:$AM$11,0))</f>
        <v>out</v>
      </c>
      <c r="AS3246" s="20" t="str">
        <f>LEFT(AT3246,4)</f>
        <v>2012</v>
      </c>
      <c r="AT3246" s="139" t="str">
        <f>LEFT(B3246,6)</f>
        <v>201208</v>
      </c>
    </row>
    <row r="3247" spans="2:46" x14ac:dyDescent="0.25">
      <c r="B3247" s="11">
        <f>'Market Data'!B3233</f>
        <v>20120903</v>
      </c>
      <c r="C3247" s="2">
        <f>'Market Data'!C3233</f>
        <v>7123</v>
      </c>
      <c r="D3247" s="2">
        <f>'Market Data'!D3233</f>
        <v>7173</v>
      </c>
      <c r="E3247" s="2">
        <f>'Market Data'!E3233</f>
        <v>7093.5</v>
      </c>
      <c r="F3247" s="12">
        <f>'Market Data'!F3233</f>
        <v>7165</v>
      </c>
      <c r="H3247" s="151">
        <f t="shared" si="485"/>
        <v>3229</v>
      </c>
      <c r="I3247" s="244">
        <f ca="1">IF($H3247&lt;($J$6+1),"",PFE(OFFSET($F3247,0,0,-$J$6)))</f>
        <v>0.10313702081198863</v>
      </c>
      <c r="J3247" s="19"/>
      <c r="K3247" s="139" t="str">
        <f t="shared" ca="1" si="486"/>
        <v>Long</v>
      </c>
      <c r="L3247" s="243" t="e">
        <f t="shared" ca="1" si="481"/>
        <v>#N/A</v>
      </c>
      <c r="M3247" s="242" t="e">
        <f t="shared" ca="1" si="482"/>
        <v>#N/A</v>
      </c>
      <c r="N3247" s="20"/>
      <c r="O3247" s="74">
        <f t="shared" ca="1" si="487"/>
        <v>1</v>
      </c>
      <c r="P3247" s="75">
        <f t="shared" ca="1" si="479"/>
        <v>0</v>
      </c>
      <c r="Q3247" s="76" t="str">
        <f t="shared" ca="1" si="483"/>
        <v/>
      </c>
      <c r="R3247" s="75"/>
      <c r="S3247" s="77">
        <f t="shared" ca="1" si="480"/>
        <v>1</v>
      </c>
      <c r="T3247" s="78"/>
      <c r="U3247" s="81">
        <f t="shared" ca="1" si="488"/>
        <v>1470</v>
      </c>
      <c r="V3247" s="82">
        <f t="shared" ca="1" si="484"/>
        <v>255030.73999999926</v>
      </c>
      <c r="W3247" s="50"/>
      <c r="X3247" s="50"/>
      <c r="Y3247" s="50"/>
      <c r="Z3247" s="50"/>
      <c r="AA3247" s="50"/>
      <c r="AG3247" s="50"/>
      <c r="AH3247" s="50"/>
      <c r="AI3247" s="50"/>
      <c r="AJ3247" s="50"/>
      <c r="AK3247" s="50"/>
      <c r="AL3247" s="50"/>
      <c r="AM3247" s="50"/>
      <c r="AN3247" s="50"/>
      <c r="AO3247" s="50"/>
      <c r="AP3247" s="138" t="str">
        <f>IF(NOT($AS3247=$AS3248),ROW(),"")</f>
        <v/>
      </c>
      <c r="AQ3247" s="20" t="str">
        <f>IF(NOT(AS3247=AS3248),AS3248,"")</f>
        <v/>
      </c>
      <c r="AR3247" s="20" t="str">
        <f>INDEX($AB$15:$AM$15,MATCH($AS3247,$AB$11:$AM$11,0))</f>
        <v>out</v>
      </c>
      <c r="AS3247" s="20" t="str">
        <f>LEFT(AT3247,4)</f>
        <v>2012</v>
      </c>
      <c r="AT3247" s="139" t="str">
        <f>LEFT(B3247,6)</f>
        <v>201209</v>
      </c>
    </row>
    <row r="3248" spans="2:46" x14ac:dyDescent="0.25">
      <c r="B3248" s="11">
        <f>'Market Data'!B3234</f>
        <v>20120904</v>
      </c>
      <c r="C3248" s="2">
        <f>'Market Data'!C3234</f>
        <v>7156</v>
      </c>
      <c r="D3248" s="2">
        <f>'Market Data'!D3234</f>
        <v>7172.5</v>
      </c>
      <c r="E3248" s="2">
        <f>'Market Data'!E3234</f>
        <v>7073</v>
      </c>
      <c r="F3248" s="12">
        <f>'Market Data'!F3234</f>
        <v>7095</v>
      </c>
      <c r="H3248" s="151">
        <f t="shared" si="485"/>
        <v>3230</v>
      </c>
      <c r="I3248" s="244">
        <f ca="1">IF($H3248&lt;($J$6+1),"",PFE(OFFSET($F3248,0,0,-$J$6)))</f>
        <v>8.0678744360011448E-2</v>
      </c>
      <c r="J3248" s="19"/>
      <c r="K3248" s="139" t="str">
        <f t="shared" ca="1" si="486"/>
        <v>Long</v>
      </c>
      <c r="L3248" s="243" t="e">
        <f t="shared" ca="1" si="481"/>
        <v>#N/A</v>
      </c>
      <c r="M3248" s="242" t="e">
        <f t="shared" ca="1" si="482"/>
        <v>#N/A</v>
      </c>
      <c r="N3248" s="20"/>
      <c r="O3248" s="74">
        <f t="shared" ca="1" si="487"/>
        <v>1</v>
      </c>
      <c r="P3248" s="75">
        <f t="shared" ca="1" si="479"/>
        <v>0</v>
      </c>
      <c r="Q3248" s="76" t="str">
        <f t="shared" ca="1" si="483"/>
        <v/>
      </c>
      <c r="R3248" s="75"/>
      <c r="S3248" s="77">
        <f t="shared" ca="1" si="480"/>
        <v>1</v>
      </c>
      <c r="T3248" s="78"/>
      <c r="U3248" s="81">
        <f t="shared" ca="1" si="488"/>
        <v>-2450</v>
      </c>
      <c r="V3248" s="82">
        <f t="shared" ca="1" si="484"/>
        <v>252580.73999999926</v>
      </c>
      <c r="W3248" s="50"/>
      <c r="X3248" s="50"/>
      <c r="Y3248" s="50"/>
      <c r="Z3248" s="50"/>
      <c r="AA3248" s="50"/>
      <c r="AG3248" s="50"/>
      <c r="AH3248" s="50"/>
      <c r="AI3248" s="50"/>
      <c r="AJ3248" s="50"/>
      <c r="AK3248" s="50"/>
      <c r="AL3248" s="50"/>
      <c r="AM3248" s="50"/>
      <c r="AN3248" s="50"/>
      <c r="AO3248" s="50"/>
      <c r="AP3248" s="138" t="str">
        <f>IF(NOT($AS3248=$AS3249),ROW(),"")</f>
        <v/>
      </c>
      <c r="AQ3248" s="20" t="str">
        <f>IF(NOT(AS3248=AS3249),AS3249,"")</f>
        <v/>
      </c>
      <c r="AR3248" s="20" t="str">
        <f>INDEX($AB$15:$AM$15,MATCH($AS3248,$AB$11:$AM$11,0))</f>
        <v>out</v>
      </c>
      <c r="AS3248" s="20" t="str">
        <f>LEFT(AT3248,4)</f>
        <v>2012</v>
      </c>
      <c r="AT3248" s="139" t="str">
        <f>LEFT(B3248,6)</f>
        <v>201209</v>
      </c>
    </row>
    <row r="3249" spans="2:46" x14ac:dyDescent="0.25">
      <c r="B3249" s="11">
        <f>'Market Data'!B3235</f>
        <v>20120905</v>
      </c>
      <c r="C3249" s="2">
        <f>'Market Data'!C3235</f>
        <v>7097</v>
      </c>
      <c r="D3249" s="2">
        <f>'Market Data'!D3235</f>
        <v>7157.5</v>
      </c>
      <c r="E3249" s="2">
        <f>'Market Data'!E3235</f>
        <v>7046</v>
      </c>
      <c r="F3249" s="12">
        <f>'Market Data'!F3235</f>
        <v>7120</v>
      </c>
      <c r="H3249" s="151">
        <f t="shared" si="485"/>
        <v>3231</v>
      </c>
      <c r="I3249" s="244">
        <f ca="1">IF($H3249&lt;($J$6+1),"",PFE(OFFSET($F3249,0,0,-$J$6)))</f>
        <v>7.3731083454648738E-2</v>
      </c>
      <c r="J3249" s="19"/>
      <c r="K3249" s="139" t="str">
        <f t="shared" ca="1" si="486"/>
        <v>Long</v>
      </c>
      <c r="L3249" s="243" t="e">
        <f t="shared" ca="1" si="481"/>
        <v>#N/A</v>
      </c>
      <c r="M3249" s="242" t="e">
        <f t="shared" ca="1" si="482"/>
        <v>#N/A</v>
      </c>
      <c r="N3249" s="20"/>
      <c r="O3249" s="74">
        <f t="shared" ca="1" si="487"/>
        <v>1</v>
      </c>
      <c r="P3249" s="75">
        <f t="shared" ca="1" si="479"/>
        <v>0</v>
      </c>
      <c r="Q3249" s="76" t="str">
        <f t="shared" ca="1" si="483"/>
        <v/>
      </c>
      <c r="R3249" s="75"/>
      <c r="S3249" s="77">
        <f t="shared" ca="1" si="480"/>
        <v>1</v>
      </c>
      <c r="T3249" s="78"/>
      <c r="U3249" s="81">
        <f t="shared" ca="1" si="488"/>
        <v>875</v>
      </c>
      <c r="V3249" s="82">
        <f t="shared" ca="1" si="484"/>
        <v>253455.73999999926</v>
      </c>
      <c r="W3249" s="50"/>
      <c r="X3249" s="50"/>
      <c r="Y3249" s="50"/>
      <c r="Z3249" s="50"/>
      <c r="AA3249" s="50"/>
      <c r="AG3249" s="50"/>
      <c r="AH3249" s="50"/>
      <c r="AI3249" s="50"/>
      <c r="AJ3249" s="50"/>
      <c r="AK3249" s="50"/>
      <c r="AL3249" s="50"/>
      <c r="AM3249" s="50"/>
      <c r="AN3249" s="50"/>
      <c r="AO3249" s="50"/>
      <c r="AP3249" s="138" t="str">
        <f>IF(NOT($AS3249=$AS3250),ROW(),"")</f>
        <v/>
      </c>
      <c r="AQ3249" s="20" t="str">
        <f>IF(NOT(AS3249=AS3250),AS3250,"")</f>
        <v/>
      </c>
      <c r="AR3249" s="20" t="str">
        <f>INDEX($AB$15:$AM$15,MATCH($AS3249,$AB$11:$AM$11,0))</f>
        <v>out</v>
      </c>
      <c r="AS3249" s="20" t="str">
        <f>LEFT(AT3249,4)</f>
        <v>2012</v>
      </c>
      <c r="AT3249" s="139" t="str">
        <f>LEFT(B3249,6)</f>
        <v>201209</v>
      </c>
    </row>
    <row r="3250" spans="2:46" x14ac:dyDescent="0.25">
      <c r="B3250" s="11">
        <f>'Market Data'!B3236</f>
        <v>20120906</v>
      </c>
      <c r="C3250" s="2">
        <f>'Market Data'!C3236</f>
        <v>7144</v>
      </c>
      <c r="D3250" s="2">
        <f>'Market Data'!D3236</f>
        <v>7328</v>
      </c>
      <c r="E3250" s="2">
        <f>'Market Data'!E3236</f>
        <v>7131</v>
      </c>
      <c r="F3250" s="12">
        <f>'Market Data'!F3236</f>
        <v>7312</v>
      </c>
      <c r="H3250" s="151">
        <f t="shared" si="485"/>
        <v>3232</v>
      </c>
      <c r="I3250" s="244">
        <f ca="1">IF($H3250&lt;($J$6+1),"",PFE(OFFSET($F3250,0,0,-$J$6)))</f>
        <v>0.13011703363670163</v>
      </c>
      <c r="J3250" s="19"/>
      <c r="K3250" s="139" t="str">
        <f t="shared" ca="1" si="486"/>
        <v>Long</v>
      </c>
      <c r="L3250" s="243" t="e">
        <f t="shared" ca="1" si="481"/>
        <v>#N/A</v>
      </c>
      <c r="M3250" s="242" t="e">
        <f t="shared" ca="1" si="482"/>
        <v>#N/A</v>
      </c>
      <c r="N3250" s="20"/>
      <c r="O3250" s="74">
        <f t="shared" ca="1" si="487"/>
        <v>1</v>
      </c>
      <c r="P3250" s="75">
        <f t="shared" ca="1" si="479"/>
        <v>0</v>
      </c>
      <c r="Q3250" s="76" t="str">
        <f t="shared" ca="1" si="483"/>
        <v/>
      </c>
      <c r="R3250" s="75"/>
      <c r="S3250" s="77">
        <f t="shared" ca="1" si="480"/>
        <v>1</v>
      </c>
      <c r="T3250" s="78"/>
      <c r="U3250" s="81">
        <f t="shared" ca="1" si="488"/>
        <v>6720</v>
      </c>
      <c r="V3250" s="82">
        <f t="shared" ca="1" si="484"/>
        <v>260175.73999999926</v>
      </c>
      <c r="W3250" s="50"/>
      <c r="X3250" s="50"/>
      <c r="Y3250" s="50"/>
      <c r="Z3250" s="50"/>
      <c r="AA3250" s="50"/>
      <c r="AG3250" s="50"/>
      <c r="AH3250" s="50"/>
      <c r="AI3250" s="50"/>
      <c r="AJ3250" s="50"/>
      <c r="AK3250" s="50"/>
      <c r="AL3250" s="50"/>
      <c r="AM3250" s="50"/>
      <c r="AN3250" s="50"/>
      <c r="AO3250" s="50"/>
      <c r="AP3250" s="138" t="str">
        <f>IF(NOT($AS3250=$AS3251),ROW(),"")</f>
        <v/>
      </c>
      <c r="AQ3250" s="20" t="str">
        <f>IF(NOT(AS3250=AS3251),AS3251,"")</f>
        <v/>
      </c>
      <c r="AR3250" s="20" t="str">
        <f>INDEX($AB$15:$AM$15,MATCH($AS3250,$AB$11:$AM$11,0))</f>
        <v>out</v>
      </c>
      <c r="AS3250" s="20" t="str">
        <f>LEFT(AT3250,4)</f>
        <v>2012</v>
      </c>
      <c r="AT3250" s="139" t="str">
        <f>LEFT(B3250,6)</f>
        <v>201209</v>
      </c>
    </row>
    <row r="3251" spans="2:46" x14ac:dyDescent="0.25">
      <c r="B3251" s="11">
        <f>'Market Data'!B3237</f>
        <v>20120907</v>
      </c>
      <c r="C3251" s="2">
        <f>'Market Data'!C3237</f>
        <v>7319.5</v>
      </c>
      <c r="D3251" s="2">
        <f>'Market Data'!D3237</f>
        <v>7403.5</v>
      </c>
      <c r="E3251" s="2">
        <f>'Market Data'!E3237</f>
        <v>7318.5</v>
      </c>
      <c r="F3251" s="12">
        <f>'Market Data'!F3237</f>
        <v>7376</v>
      </c>
      <c r="H3251" s="151">
        <f t="shared" si="485"/>
        <v>3233</v>
      </c>
      <c r="I3251" s="244">
        <f ca="1">IF($H3251&lt;($J$6+1),"",PFE(OFFSET($F3251,0,0,-$J$6)))</f>
        <v>0.15613136509468839</v>
      </c>
      <c r="J3251" s="19"/>
      <c r="K3251" s="139" t="str">
        <f t="shared" ca="1" si="486"/>
        <v>Long</v>
      </c>
      <c r="L3251" s="243" t="e">
        <f t="shared" ca="1" si="481"/>
        <v>#N/A</v>
      </c>
      <c r="M3251" s="242" t="e">
        <f t="shared" ca="1" si="482"/>
        <v>#N/A</v>
      </c>
      <c r="N3251" s="20"/>
      <c r="O3251" s="74">
        <f t="shared" ca="1" si="487"/>
        <v>1</v>
      </c>
      <c r="P3251" s="75">
        <f t="shared" ca="1" si="479"/>
        <v>0</v>
      </c>
      <c r="Q3251" s="76" t="str">
        <f t="shared" ca="1" si="483"/>
        <v/>
      </c>
      <c r="R3251" s="75"/>
      <c r="S3251" s="77">
        <f t="shared" ca="1" si="480"/>
        <v>1</v>
      </c>
      <c r="T3251" s="78"/>
      <c r="U3251" s="81">
        <f t="shared" ca="1" si="488"/>
        <v>2240</v>
      </c>
      <c r="V3251" s="82">
        <f t="shared" ca="1" si="484"/>
        <v>262415.73999999929</v>
      </c>
      <c r="W3251" s="50"/>
      <c r="X3251" s="50"/>
      <c r="Y3251" s="50"/>
      <c r="Z3251" s="50"/>
      <c r="AA3251" s="50"/>
      <c r="AG3251" s="50"/>
      <c r="AH3251" s="50"/>
      <c r="AI3251" s="50"/>
      <c r="AJ3251" s="50"/>
      <c r="AK3251" s="50"/>
      <c r="AL3251" s="50"/>
      <c r="AM3251" s="50"/>
      <c r="AN3251" s="50"/>
      <c r="AO3251" s="50"/>
      <c r="AP3251" s="138" t="str">
        <f>IF(NOT($AS3251=$AS3252),ROW(),"")</f>
        <v/>
      </c>
      <c r="AQ3251" s="20" t="str">
        <f>IF(NOT(AS3251=AS3252),AS3252,"")</f>
        <v/>
      </c>
      <c r="AR3251" s="20" t="str">
        <f>INDEX($AB$15:$AM$15,MATCH($AS3251,$AB$11:$AM$11,0))</f>
        <v>out</v>
      </c>
      <c r="AS3251" s="20" t="str">
        <f>LEFT(AT3251,4)</f>
        <v>2012</v>
      </c>
      <c r="AT3251" s="139" t="str">
        <f>LEFT(B3251,6)</f>
        <v>201209</v>
      </c>
    </row>
    <row r="3252" spans="2:46" x14ac:dyDescent="0.25">
      <c r="B3252" s="11">
        <f>'Market Data'!B3238</f>
        <v>20120910</v>
      </c>
      <c r="C3252" s="2">
        <f>'Market Data'!C3238</f>
        <v>7361.5</v>
      </c>
      <c r="D3252" s="2">
        <f>'Market Data'!D3238</f>
        <v>7388.5</v>
      </c>
      <c r="E3252" s="2">
        <f>'Market Data'!E3238</f>
        <v>7339</v>
      </c>
      <c r="F3252" s="12">
        <f>'Market Data'!F3238</f>
        <v>7369.5</v>
      </c>
      <c r="H3252" s="151">
        <f t="shared" si="485"/>
        <v>3234</v>
      </c>
      <c r="I3252" s="244">
        <f ca="1">IF($H3252&lt;($J$6+1),"",PFE(OFFSET($F3252,0,0,-$J$6)))</f>
        <v>0.15548218553718907</v>
      </c>
      <c r="J3252" s="19"/>
      <c r="K3252" s="139" t="str">
        <f t="shared" ca="1" si="486"/>
        <v>Long</v>
      </c>
      <c r="L3252" s="243" t="e">
        <f t="shared" ca="1" si="481"/>
        <v>#N/A</v>
      </c>
      <c r="M3252" s="242" t="e">
        <f t="shared" ca="1" si="482"/>
        <v>#N/A</v>
      </c>
      <c r="N3252" s="20"/>
      <c r="O3252" s="74">
        <f t="shared" ca="1" si="487"/>
        <v>1</v>
      </c>
      <c r="P3252" s="75">
        <f t="shared" ca="1" si="479"/>
        <v>0</v>
      </c>
      <c r="Q3252" s="76" t="str">
        <f t="shared" ca="1" si="483"/>
        <v/>
      </c>
      <c r="R3252" s="75"/>
      <c r="S3252" s="77">
        <f t="shared" ca="1" si="480"/>
        <v>1</v>
      </c>
      <c r="T3252" s="78"/>
      <c r="U3252" s="81">
        <f t="shared" ca="1" si="488"/>
        <v>-227.5</v>
      </c>
      <c r="V3252" s="82">
        <f t="shared" ca="1" si="484"/>
        <v>262188.23999999929</v>
      </c>
      <c r="W3252" s="50"/>
      <c r="X3252" s="50"/>
      <c r="Y3252" s="50"/>
      <c r="Z3252" s="50"/>
      <c r="AA3252" s="50"/>
      <c r="AG3252" s="50"/>
      <c r="AH3252" s="50"/>
      <c r="AI3252" s="50"/>
      <c r="AJ3252" s="50"/>
      <c r="AK3252" s="50"/>
      <c r="AL3252" s="50"/>
      <c r="AM3252" s="50"/>
      <c r="AN3252" s="50"/>
      <c r="AO3252" s="50"/>
      <c r="AP3252" s="138" t="str">
        <f>IF(NOT($AS3252=$AS3253),ROW(),"")</f>
        <v/>
      </c>
      <c r="AQ3252" s="20" t="str">
        <f>IF(NOT(AS3252=AS3253),AS3253,"")</f>
        <v/>
      </c>
      <c r="AR3252" s="20" t="str">
        <f>INDEX($AB$15:$AM$15,MATCH($AS3252,$AB$11:$AM$11,0))</f>
        <v>out</v>
      </c>
      <c r="AS3252" s="20" t="str">
        <f>LEFT(AT3252,4)</f>
        <v>2012</v>
      </c>
      <c r="AT3252" s="139" t="str">
        <f>LEFT(B3252,6)</f>
        <v>201209</v>
      </c>
    </row>
    <row r="3253" spans="2:46" x14ac:dyDescent="0.25">
      <c r="B3253" s="11">
        <f>'Market Data'!B3239</f>
        <v>20120911</v>
      </c>
      <c r="C3253" s="2">
        <f>'Market Data'!C3239</f>
        <v>7335.5</v>
      </c>
      <c r="D3253" s="2">
        <f>'Market Data'!D3239</f>
        <v>7468.5</v>
      </c>
      <c r="E3253" s="2">
        <f>'Market Data'!E3239</f>
        <v>7327</v>
      </c>
      <c r="F3253" s="12">
        <f>'Market Data'!F3239</f>
        <v>7466.5</v>
      </c>
      <c r="H3253" s="151">
        <f t="shared" si="485"/>
        <v>3235</v>
      </c>
      <c r="I3253" s="244">
        <f ca="1">IF($H3253&lt;($J$6+1),"",PFE(OFFSET($F3253,0,0,-$J$6)))</f>
        <v>0.18644303467544965</v>
      </c>
      <c r="J3253" s="19"/>
      <c r="K3253" s="139" t="str">
        <f t="shared" ca="1" si="486"/>
        <v>Long</v>
      </c>
      <c r="L3253" s="243" t="e">
        <f t="shared" ca="1" si="481"/>
        <v>#N/A</v>
      </c>
      <c r="M3253" s="242" t="e">
        <f t="shared" ca="1" si="482"/>
        <v>#N/A</v>
      </c>
      <c r="N3253" s="20"/>
      <c r="O3253" s="74">
        <f t="shared" ca="1" si="487"/>
        <v>1</v>
      </c>
      <c r="P3253" s="75">
        <f t="shared" ca="1" si="479"/>
        <v>0</v>
      </c>
      <c r="Q3253" s="76" t="str">
        <f t="shared" ca="1" si="483"/>
        <v/>
      </c>
      <c r="R3253" s="75"/>
      <c r="S3253" s="77">
        <f t="shared" ca="1" si="480"/>
        <v>1</v>
      </c>
      <c r="T3253" s="78"/>
      <c r="U3253" s="81">
        <f t="shared" ca="1" si="488"/>
        <v>3395</v>
      </c>
      <c r="V3253" s="82">
        <f t="shared" ca="1" si="484"/>
        <v>265583.23999999929</v>
      </c>
      <c r="W3253" s="50"/>
      <c r="X3253" s="50"/>
      <c r="Y3253" s="50"/>
      <c r="Z3253" s="50"/>
      <c r="AA3253" s="50"/>
      <c r="AG3253" s="50"/>
      <c r="AH3253" s="50"/>
      <c r="AI3253" s="50"/>
      <c r="AJ3253" s="50"/>
      <c r="AK3253" s="50"/>
      <c r="AL3253" s="50"/>
      <c r="AM3253" s="50"/>
      <c r="AN3253" s="50"/>
      <c r="AO3253" s="50"/>
      <c r="AP3253" s="138" t="str">
        <f>IF(NOT($AS3253=$AS3254),ROW(),"")</f>
        <v/>
      </c>
      <c r="AQ3253" s="20" t="str">
        <f>IF(NOT(AS3253=AS3254),AS3254,"")</f>
        <v/>
      </c>
      <c r="AR3253" s="20" t="str">
        <f>INDEX($AB$15:$AM$15,MATCH($AS3253,$AB$11:$AM$11,0))</f>
        <v>out</v>
      </c>
      <c r="AS3253" s="20" t="str">
        <f>LEFT(AT3253,4)</f>
        <v>2012</v>
      </c>
      <c r="AT3253" s="139" t="str">
        <f>LEFT(B3253,6)</f>
        <v>201209</v>
      </c>
    </row>
    <row r="3254" spans="2:46" x14ac:dyDescent="0.25">
      <c r="B3254" s="11">
        <f>'Market Data'!B3240</f>
        <v>20120912</v>
      </c>
      <c r="C3254" s="2">
        <f>'Market Data'!C3240</f>
        <v>7466.5</v>
      </c>
      <c r="D3254" s="2">
        <f>'Market Data'!D3240</f>
        <v>7565</v>
      </c>
      <c r="E3254" s="2">
        <f>'Market Data'!E3240</f>
        <v>7460.5</v>
      </c>
      <c r="F3254" s="12">
        <f>'Market Data'!F3240</f>
        <v>7505.5</v>
      </c>
      <c r="H3254" s="151">
        <f t="shared" si="485"/>
        <v>3236</v>
      </c>
      <c r="I3254" s="244">
        <f ca="1">IF($H3254&lt;($J$6+1),"",PFE(OFFSET($F3254,0,0,-$J$6)))</f>
        <v>0.20215884617812677</v>
      </c>
      <c r="J3254" s="19"/>
      <c r="K3254" s="139" t="str">
        <f t="shared" ca="1" si="486"/>
        <v>Long</v>
      </c>
      <c r="L3254" s="243" t="e">
        <f t="shared" ca="1" si="481"/>
        <v>#N/A</v>
      </c>
      <c r="M3254" s="242" t="e">
        <f t="shared" ca="1" si="482"/>
        <v>#N/A</v>
      </c>
      <c r="N3254" s="20"/>
      <c r="O3254" s="74">
        <f t="shared" ca="1" si="487"/>
        <v>1</v>
      </c>
      <c r="P3254" s="75">
        <f t="shared" ca="1" si="479"/>
        <v>0</v>
      </c>
      <c r="Q3254" s="76" t="str">
        <f t="shared" ca="1" si="483"/>
        <v/>
      </c>
      <c r="R3254" s="75"/>
      <c r="S3254" s="77">
        <f t="shared" ca="1" si="480"/>
        <v>1</v>
      </c>
      <c r="T3254" s="78"/>
      <c r="U3254" s="81">
        <f t="shared" ca="1" si="488"/>
        <v>1365</v>
      </c>
      <c r="V3254" s="82">
        <f t="shared" ca="1" si="484"/>
        <v>266948.23999999929</v>
      </c>
      <c r="W3254" s="50"/>
      <c r="X3254" s="50"/>
      <c r="Y3254" s="50"/>
      <c r="Z3254" s="50"/>
      <c r="AA3254" s="50"/>
      <c r="AG3254" s="50"/>
      <c r="AH3254" s="50"/>
      <c r="AI3254" s="50"/>
      <c r="AJ3254" s="50"/>
      <c r="AK3254" s="50"/>
      <c r="AL3254" s="50"/>
      <c r="AM3254" s="50"/>
      <c r="AN3254" s="50"/>
      <c r="AO3254" s="50"/>
      <c r="AP3254" s="138" t="str">
        <f>IF(NOT($AS3254=$AS3255),ROW(),"")</f>
        <v/>
      </c>
      <c r="AQ3254" s="20" t="str">
        <f>IF(NOT(AS3254=AS3255),AS3255,"")</f>
        <v/>
      </c>
      <c r="AR3254" s="20" t="str">
        <f>INDEX($AB$15:$AM$15,MATCH($AS3254,$AB$11:$AM$11,0))</f>
        <v>out</v>
      </c>
      <c r="AS3254" s="20" t="str">
        <f>LEFT(AT3254,4)</f>
        <v>2012</v>
      </c>
      <c r="AT3254" s="139" t="str">
        <f>LEFT(B3254,6)</f>
        <v>201209</v>
      </c>
    </row>
    <row r="3255" spans="2:46" x14ac:dyDescent="0.25">
      <c r="B3255" s="11">
        <f>'Market Data'!B3241</f>
        <v>20120913</v>
      </c>
      <c r="C3255" s="2">
        <f>'Market Data'!C3241</f>
        <v>7493.5</v>
      </c>
      <c r="D3255" s="2">
        <f>'Market Data'!D3241</f>
        <v>7559.5</v>
      </c>
      <c r="E3255" s="2">
        <f>'Market Data'!E3241</f>
        <v>7433</v>
      </c>
      <c r="F3255" s="12">
        <f>'Market Data'!F3241</f>
        <v>7468</v>
      </c>
      <c r="H3255" s="151">
        <f t="shared" si="485"/>
        <v>3237</v>
      </c>
      <c r="I3255" s="244">
        <f ca="1">IF($H3255&lt;($J$6+1),"",PFE(OFFSET($F3255,0,0,-$J$6)))</f>
        <v>0.18422477541756591</v>
      </c>
      <c r="J3255" s="19"/>
      <c r="K3255" s="139" t="str">
        <f t="shared" ca="1" si="486"/>
        <v>Long</v>
      </c>
      <c r="L3255" s="243" t="e">
        <f t="shared" ca="1" si="481"/>
        <v>#N/A</v>
      </c>
      <c r="M3255" s="242" t="e">
        <f t="shared" ca="1" si="482"/>
        <v>#N/A</v>
      </c>
      <c r="N3255" s="20"/>
      <c r="O3255" s="74">
        <f t="shared" ca="1" si="487"/>
        <v>1</v>
      </c>
      <c r="P3255" s="75">
        <f t="shared" ca="1" si="479"/>
        <v>0</v>
      </c>
      <c r="Q3255" s="76" t="str">
        <f t="shared" ca="1" si="483"/>
        <v/>
      </c>
      <c r="R3255" s="75"/>
      <c r="S3255" s="77">
        <f t="shared" ca="1" si="480"/>
        <v>1</v>
      </c>
      <c r="T3255" s="78"/>
      <c r="U3255" s="81">
        <f t="shared" ca="1" si="488"/>
        <v>-1312.5</v>
      </c>
      <c r="V3255" s="82">
        <f t="shared" ca="1" si="484"/>
        <v>265635.73999999929</v>
      </c>
      <c r="W3255" s="50"/>
      <c r="X3255" s="50"/>
      <c r="Y3255" s="50"/>
      <c r="Z3255" s="50"/>
      <c r="AA3255" s="50"/>
      <c r="AG3255" s="50"/>
      <c r="AH3255" s="50"/>
      <c r="AI3255" s="50"/>
      <c r="AJ3255" s="50"/>
      <c r="AK3255" s="50"/>
      <c r="AL3255" s="50"/>
      <c r="AM3255" s="50"/>
      <c r="AN3255" s="50"/>
      <c r="AO3255" s="50"/>
      <c r="AP3255" s="138" t="str">
        <f>IF(NOT($AS3255=$AS3256),ROW(),"")</f>
        <v/>
      </c>
      <c r="AQ3255" s="20" t="str">
        <f>IF(NOT(AS3255=AS3256),AS3256,"")</f>
        <v/>
      </c>
      <c r="AR3255" s="20" t="str">
        <f>INDEX($AB$15:$AM$15,MATCH($AS3255,$AB$11:$AM$11,0))</f>
        <v>out</v>
      </c>
      <c r="AS3255" s="20" t="str">
        <f>LEFT(AT3255,4)</f>
        <v>2012</v>
      </c>
      <c r="AT3255" s="139" t="str">
        <f>LEFT(B3255,6)</f>
        <v>201209</v>
      </c>
    </row>
    <row r="3256" spans="2:46" x14ac:dyDescent="0.25">
      <c r="B3256" s="11">
        <f>'Market Data'!B3242</f>
        <v>20120914</v>
      </c>
      <c r="C3256" s="2">
        <f>'Market Data'!C3242</f>
        <v>7575</v>
      </c>
      <c r="D3256" s="2">
        <f>'Market Data'!D3242</f>
        <v>7601</v>
      </c>
      <c r="E3256" s="2">
        <f>'Market Data'!E3242</f>
        <v>7535.5</v>
      </c>
      <c r="F3256" s="12">
        <f>'Market Data'!F3242</f>
        <v>7564</v>
      </c>
      <c r="H3256" s="151">
        <f t="shared" si="485"/>
        <v>3238</v>
      </c>
      <c r="I3256" s="244">
        <f ca="1">IF($H3256&lt;($J$6+1),"",PFE(OFFSET($F3256,0,0,-$J$6)))</f>
        <v>0.18361114706783715</v>
      </c>
      <c r="J3256" s="19"/>
      <c r="K3256" s="139" t="str">
        <f t="shared" ca="1" si="486"/>
        <v>Long</v>
      </c>
      <c r="L3256" s="243" t="e">
        <f t="shared" ca="1" si="481"/>
        <v>#N/A</v>
      </c>
      <c r="M3256" s="242" t="e">
        <f t="shared" ca="1" si="482"/>
        <v>#N/A</v>
      </c>
      <c r="N3256" s="20"/>
      <c r="O3256" s="74">
        <f t="shared" ca="1" si="487"/>
        <v>1</v>
      </c>
      <c r="P3256" s="75">
        <f t="shared" ca="1" si="479"/>
        <v>0</v>
      </c>
      <c r="Q3256" s="76" t="str">
        <f t="shared" ca="1" si="483"/>
        <v/>
      </c>
      <c r="R3256" s="75"/>
      <c r="S3256" s="77">
        <f t="shared" ca="1" si="480"/>
        <v>1</v>
      </c>
      <c r="T3256" s="78"/>
      <c r="U3256" s="81">
        <f t="shared" ca="1" si="488"/>
        <v>3360</v>
      </c>
      <c r="V3256" s="82">
        <f t="shared" ca="1" si="484"/>
        <v>268995.73999999929</v>
      </c>
      <c r="W3256" s="50"/>
      <c r="X3256" s="50"/>
      <c r="Y3256" s="50"/>
      <c r="Z3256" s="50"/>
      <c r="AA3256" s="50"/>
      <c r="AG3256" s="50"/>
      <c r="AH3256" s="50"/>
      <c r="AI3256" s="50"/>
      <c r="AJ3256" s="50"/>
      <c r="AK3256" s="50"/>
      <c r="AL3256" s="50"/>
      <c r="AM3256" s="50"/>
      <c r="AN3256" s="50"/>
      <c r="AO3256" s="50"/>
      <c r="AP3256" s="138" t="str">
        <f>IF(NOT($AS3256=$AS3257),ROW(),"")</f>
        <v/>
      </c>
      <c r="AQ3256" s="20" t="str">
        <f>IF(NOT(AS3256=AS3257),AS3257,"")</f>
        <v/>
      </c>
      <c r="AR3256" s="20" t="str">
        <f>INDEX($AB$15:$AM$15,MATCH($AS3256,$AB$11:$AM$11,0))</f>
        <v>out</v>
      </c>
      <c r="AS3256" s="20" t="str">
        <f>LEFT(AT3256,4)</f>
        <v>2012</v>
      </c>
      <c r="AT3256" s="139" t="str">
        <f>LEFT(B3256,6)</f>
        <v>201209</v>
      </c>
    </row>
    <row r="3257" spans="2:46" x14ac:dyDescent="0.25">
      <c r="B3257" s="11">
        <f>'Market Data'!B3243</f>
        <v>20120917</v>
      </c>
      <c r="C3257" s="2">
        <f>'Market Data'!C3243</f>
        <v>7535.5</v>
      </c>
      <c r="D3257" s="2">
        <f>'Market Data'!D3243</f>
        <v>7569.5</v>
      </c>
      <c r="E3257" s="2">
        <f>'Market Data'!E3243</f>
        <v>7523</v>
      </c>
      <c r="F3257" s="12">
        <f>'Market Data'!F3243</f>
        <v>7552</v>
      </c>
      <c r="H3257" s="151">
        <f t="shared" si="485"/>
        <v>3239</v>
      </c>
      <c r="I3257" s="244">
        <f ca="1">IF($H3257&lt;($J$6+1),"",PFE(OFFSET($F3257,0,0,-$J$6)))</f>
        <v>0.21590861922242899</v>
      </c>
      <c r="J3257" s="19"/>
      <c r="K3257" s="139" t="str">
        <f t="shared" ca="1" si="486"/>
        <v>Long</v>
      </c>
      <c r="L3257" s="243" t="e">
        <f t="shared" ca="1" si="481"/>
        <v>#N/A</v>
      </c>
      <c r="M3257" s="242" t="e">
        <f t="shared" ca="1" si="482"/>
        <v>#N/A</v>
      </c>
      <c r="N3257" s="20"/>
      <c r="O3257" s="74">
        <f t="shared" ca="1" si="487"/>
        <v>1</v>
      </c>
      <c r="P3257" s="75">
        <f t="shared" ca="1" si="479"/>
        <v>0</v>
      </c>
      <c r="Q3257" s="76" t="str">
        <f t="shared" ca="1" si="483"/>
        <v/>
      </c>
      <c r="R3257" s="75"/>
      <c r="S3257" s="77">
        <f t="shared" ca="1" si="480"/>
        <v>1</v>
      </c>
      <c r="T3257" s="78"/>
      <c r="U3257" s="81">
        <f t="shared" ca="1" si="488"/>
        <v>-420</v>
      </c>
      <c r="V3257" s="82">
        <f t="shared" ca="1" si="484"/>
        <v>268575.73999999929</v>
      </c>
      <c r="W3257" s="50"/>
      <c r="X3257" s="50"/>
      <c r="Y3257" s="50"/>
      <c r="Z3257" s="50"/>
      <c r="AA3257" s="50"/>
      <c r="AG3257" s="50"/>
      <c r="AH3257" s="50"/>
      <c r="AI3257" s="50"/>
      <c r="AJ3257" s="50"/>
      <c r="AK3257" s="50"/>
      <c r="AL3257" s="50"/>
      <c r="AM3257" s="50"/>
      <c r="AN3257" s="50"/>
      <c r="AO3257" s="50"/>
      <c r="AP3257" s="138" t="str">
        <f>IF(NOT($AS3257=$AS3258),ROW(),"")</f>
        <v/>
      </c>
      <c r="AQ3257" s="20" t="str">
        <f>IF(NOT(AS3257=AS3258),AS3258,"")</f>
        <v/>
      </c>
      <c r="AR3257" s="20" t="str">
        <f>INDEX($AB$15:$AM$15,MATCH($AS3257,$AB$11:$AM$11,0))</f>
        <v>out</v>
      </c>
      <c r="AS3257" s="20" t="str">
        <f>LEFT(AT3257,4)</f>
        <v>2012</v>
      </c>
      <c r="AT3257" s="139" t="str">
        <f>LEFT(B3257,6)</f>
        <v>201209</v>
      </c>
    </row>
    <row r="3258" spans="2:46" x14ac:dyDescent="0.25">
      <c r="B3258" s="11">
        <f>'Market Data'!B3244</f>
        <v>20120918</v>
      </c>
      <c r="C3258" s="2">
        <f>'Market Data'!C3244</f>
        <v>7540.5</v>
      </c>
      <c r="D3258" s="2">
        <f>'Market Data'!D3244</f>
        <v>7543</v>
      </c>
      <c r="E3258" s="2">
        <f>'Market Data'!E3244</f>
        <v>7458.5</v>
      </c>
      <c r="F3258" s="12">
        <f>'Market Data'!F3244</f>
        <v>7522.5</v>
      </c>
      <c r="H3258" s="151">
        <f t="shared" si="485"/>
        <v>3240</v>
      </c>
      <c r="I3258" s="244">
        <f ca="1">IF($H3258&lt;($J$6+1),"",PFE(OFFSET($F3258,0,0,-$J$6)))</f>
        <v>0.20302926624967041</v>
      </c>
      <c r="J3258" s="19"/>
      <c r="K3258" s="139" t="str">
        <f t="shared" ca="1" si="486"/>
        <v>Long</v>
      </c>
      <c r="L3258" s="243" t="e">
        <f t="shared" ca="1" si="481"/>
        <v>#N/A</v>
      </c>
      <c r="M3258" s="242" t="e">
        <f t="shared" ca="1" si="482"/>
        <v>#N/A</v>
      </c>
      <c r="N3258" s="20"/>
      <c r="O3258" s="74">
        <f t="shared" ca="1" si="487"/>
        <v>1</v>
      </c>
      <c r="P3258" s="75">
        <f t="shared" ca="1" si="479"/>
        <v>0</v>
      </c>
      <c r="Q3258" s="76" t="str">
        <f t="shared" ca="1" si="483"/>
        <v/>
      </c>
      <c r="R3258" s="75"/>
      <c r="S3258" s="77">
        <f t="shared" ca="1" si="480"/>
        <v>1</v>
      </c>
      <c r="T3258" s="78"/>
      <c r="U3258" s="81">
        <f t="shared" ca="1" si="488"/>
        <v>-1032.5</v>
      </c>
      <c r="V3258" s="82">
        <f t="shared" ca="1" si="484"/>
        <v>267543.23999999929</v>
      </c>
      <c r="W3258" s="50"/>
      <c r="X3258" s="50"/>
      <c r="Y3258" s="50"/>
      <c r="Z3258" s="50"/>
      <c r="AA3258" s="50"/>
      <c r="AG3258" s="50"/>
      <c r="AH3258" s="50"/>
      <c r="AI3258" s="50"/>
      <c r="AJ3258" s="50"/>
      <c r="AK3258" s="50"/>
      <c r="AL3258" s="50"/>
      <c r="AM3258" s="50"/>
      <c r="AN3258" s="50"/>
      <c r="AO3258" s="50"/>
      <c r="AP3258" s="138" t="str">
        <f>IF(NOT($AS3258=$AS3259),ROW(),"")</f>
        <v/>
      </c>
      <c r="AQ3258" s="20" t="str">
        <f>IF(NOT(AS3258=AS3259),AS3259,"")</f>
        <v/>
      </c>
      <c r="AR3258" s="20" t="str">
        <f>INDEX($AB$15:$AM$15,MATCH($AS3258,$AB$11:$AM$11,0))</f>
        <v>out</v>
      </c>
      <c r="AS3258" s="20" t="str">
        <f>LEFT(AT3258,4)</f>
        <v>2012</v>
      </c>
      <c r="AT3258" s="139" t="str">
        <f>LEFT(B3258,6)</f>
        <v>201209</v>
      </c>
    </row>
    <row r="3259" spans="2:46" x14ac:dyDescent="0.25">
      <c r="B3259" s="11">
        <f>'Market Data'!B3245</f>
        <v>20120919</v>
      </c>
      <c r="C3259" s="2">
        <f>'Market Data'!C3245</f>
        <v>7547.5</v>
      </c>
      <c r="D3259" s="2">
        <f>'Market Data'!D3245</f>
        <v>7556</v>
      </c>
      <c r="E3259" s="2">
        <f>'Market Data'!E3245</f>
        <v>7479.5</v>
      </c>
      <c r="F3259" s="12">
        <f>'Market Data'!F3245</f>
        <v>7546</v>
      </c>
      <c r="H3259" s="151">
        <f t="shared" si="485"/>
        <v>3241</v>
      </c>
      <c r="I3259" s="244">
        <f ca="1">IF($H3259&lt;($J$6+1),"",PFE(OFFSET($F3259,0,0,-$J$6)))</f>
        <v>0.20341500442732766</v>
      </c>
      <c r="J3259" s="19"/>
      <c r="K3259" s="139" t="str">
        <f t="shared" ca="1" si="486"/>
        <v>Long</v>
      </c>
      <c r="L3259" s="243" t="e">
        <f t="shared" ca="1" si="481"/>
        <v>#N/A</v>
      </c>
      <c r="M3259" s="242" t="e">
        <f t="shared" ca="1" si="482"/>
        <v>#N/A</v>
      </c>
      <c r="N3259" s="20"/>
      <c r="O3259" s="74">
        <f t="shared" ca="1" si="487"/>
        <v>1</v>
      </c>
      <c r="P3259" s="75">
        <f t="shared" ca="1" si="479"/>
        <v>0</v>
      </c>
      <c r="Q3259" s="76" t="str">
        <f t="shared" ca="1" si="483"/>
        <v/>
      </c>
      <c r="R3259" s="75"/>
      <c r="S3259" s="77">
        <f t="shared" ca="1" si="480"/>
        <v>1</v>
      </c>
      <c r="T3259" s="78"/>
      <c r="U3259" s="81">
        <f t="shared" ca="1" si="488"/>
        <v>822.5</v>
      </c>
      <c r="V3259" s="82">
        <f t="shared" ca="1" si="484"/>
        <v>268365.73999999929</v>
      </c>
      <c r="W3259" s="50"/>
      <c r="X3259" s="50"/>
      <c r="Y3259" s="50"/>
      <c r="Z3259" s="50"/>
      <c r="AA3259" s="50"/>
      <c r="AG3259" s="50"/>
      <c r="AH3259" s="50"/>
      <c r="AI3259" s="50"/>
      <c r="AJ3259" s="50"/>
      <c r="AK3259" s="50"/>
      <c r="AL3259" s="50"/>
      <c r="AM3259" s="50"/>
      <c r="AN3259" s="50"/>
      <c r="AO3259" s="50"/>
      <c r="AP3259" s="138" t="str">
        <f>IF(NOT($AS3259=$AS3260),ROW(),"")</f>
        <v/>
      </c>
      <c r="AQ3259" s="20" t="str">
        <f>IF(NOT(AS3259=AS3260),AS3260,"")</f>
        <v/>
      </c>
      <c r="AR3259" s="20" t="str">
        <f>INDEX($AB$15:$AM$15,MATCH($AS3259,$AB$11:$AM$11,0))</f>
        <v>out</v>
      </c>
      <c r="AS3259" s="20" t="str">
        <f>LEFT(AT3259,4)</f>
        <v>2012</v>
      </c>
      <c r="AT3259" s="139" t="str">
        <f>LEFT(B3259,6)</f>
        <v>201209</v>
      </c>
    </row>
    <row r="3260" spans="2:46" x14ac:dyDescent="0.25">
      <c r="B3260" s="11">
        <f>'Market Data'!B3246</f>
        <v>20120920</v>
      </c>
      <c r="C3260" s="2">
        <f>'Market Data'!C3246</f>
        <v>7509</v>
      </c>
      <c r="D3260" s="2">
        <f>'Market Data'!D3246</f>
        <v>7555</v>
      </c>
      <c r="E3260" s="2">
        <f>'Market Data'!E3246</f>
        <v>7466</v>
      </c>
      <c r="F3260" s="12">
        <f>'Market Data'!F3246</f>
        <v>7536.5</v>
      </c>
      <c r="H3260" s="151">
        <f t="shared" si="485"/>
        <v>3242</v>
      </c>
      <c r="I3260" s="244">
        <f ca="1">IF($H3260&lt;($J$6+1),"",PFE(OFFSET($F3260,0,0,-$J$6)))</f>
        <v>0.20610217046556728</v>
      </c>
      <c r="J3260" s="19"/>
      <c r="K3260" s="139" t="str">
        <f t="shared" ca="1" si="486"/>
        <v>Long</v>
      </c>
      <c r="L3260" s="243" t="e">
        <f t="shared" ca="1" si="481"/>
        <v>#N/A</v>
      </c>
      <c r="M3260" s="242" t="e">
        <f t="shared" ca="1" si="482"/>
        <v>#N/A</v>
      </c>
      <c r="N3260" s="20"/>
      <c r="O3260" s="74">
        <f t="shared" ca="1" si="487"/>
        <v>1</v>
      </c>
      <c r="P3260" s="75">
        <f t="shared" ca="1" si="479"/>
        <v>0</v>
      </c>
      <c r="Q3260" s="76" t="str">
        <f t="shared" ca="1" si="483"/>
        <v/>
      </c>
      <c r="R3260" s="75"/>
      <c r="S3260" s="77">
        <f t="shared" ca="1" si="480"/>
        <v>1</v>
      </c>
      <c r="T3260" s="78"/>
      <c r="U3260" s="81">
        <f t="shared" ca="1" si="488"/>
        <v>-332.5</v>
      </c>
      <c r="V3260" s="82">
        <f t="shared" ca="1" si="484"/>
        <v>268033.23999999929</v>
      </c>
      <c r="W3260" s="50"/>
      <c r="X3260" s="50"/>
      <c r="Y3260" s="50"/>
      <c r="Z3260" s="50"/>
      <c r="AA3260" s="50"/>
      <c r="AG3260" s="50"/>
      <c r="AH3260" s="50"/>
      <c r="AI3260" s="50"/>
      <c r="AJ3260" s="50"/>
      <c r="AK3260" s="50"/>
      <c r="AL3260" s="50"/>
      <c r="AM3260" s="50"/>
      <c r="AN3260" s="50"/>
      <c r="AO3260" s="50"/>
      <c r="AP3260" s="138" t="str">
        <f>IF(NOT($AS3260=$AS3261),ROW(),"")</f>
        <v/>
      </c>
      <c r="AQ3260" s="20" t="str">
        <f>IF(NOT(AS3260=AS3261),AS3261,"")</f>
        <v/>
      </c>
      <c r="AR3260" s="20" t="str">
        <f>INDEX($AB$15:$AM$15,MATCH($AS3260,$AB$11:$AM$11,0))</f>
        <v>out</v>
      </c>
      <c r="AS3260" s="20" t="str">
        <f>LEFT(AT3260,4)</f>
        <v>2012</v>
      </c>
      <c r="AT3260" s="139" t="str">
        <f>LEFT(B3260,6)</f>
        <v>201209</v>
      </c>
    </row>
    <row r="3261" spans="2:46" x14ac:dyDescent="0.25">
      <c r="B3261" s="11">
        <f>'Market Data'!B3247</f>
        <v>20120921</v>
      </c>
      <c r="C3261" s="2">
        <f>'Market Data'!C3247</f>
        <v>7576.5</v>
      </c>
      <c r="D3261" s="2">
        <f>'Market Data'!D3247</f>
        <v>7633</v>
      </c>
      <c r="E3261" s="2">
        <f>'Market Data'!E3247</f>
        <v>7544</v>
      </c>
      <c r="F3261" s="12">
        <f>'Market Data'!F3247</f>
        <v>7606</v>
      </c>
      <c r="H3261" s="151">
        <f t="shared" si="485"/>
        <v>3243</v>
      </c>
      <c r="I3261" s="244">
        <f ca="1">IF($H3261&lt;($J$6+1),"",PFE(OFFSET($F3261,0,0,-$J$6)))</f>
        <v>0.20486812492112899</v>
      </c>
      <c r="J3261" s="19"/>
      <c r="K3261" s="139" t="str">
        <f t="shared" ca="1" si="486"/>
        <v>Long</v>
      </c>
      <c r="L3261" s="243" t="e">
        <f t="shared" ca="1" si="481"/>
        <v>#N/A</v>
      </c>
      <c r="M3261" s="242" t="e">
        <f t="shared" ca="1" si="482"/>
        <v>#N/A</v>
      </c>
      <c r="N3261" s="20"/>
      <c r="O3261" s="74">
        <f t="shared" ca="1" si="487"/>
        <v>1</v>
      </c>
      <c r="P3261" s="75">
        <f t="shared" ca="1" si="479"/>
        <v>0</v>
      </c>
      <c r="Q3261" s="76" t="str">
        <f t="shared" ca="1" si="483"/>
        <v/>
      </c>
      <c r="R3261" s="75"/>
      <c r="S3261" s="77">
        <f t="shared" ca="1" si="480"/>
        <v>1</v>
      </c>
      <c r="T3261" s="78"/>
      <c r="U3261" s="81">
        <f t="shared" ca="1" si="488"/>
        <v>2432.5</v>
      </c>
      <c r="V3261" s="82">
        <f t="shared" ca="1" si="484"/>
        <v>270465.73999999929</v>
      </c>
      <c r="W3261" s="50"/>
      <c r="X3261" s="50"/>
      <c r="Y3261" s="50"/>
      <c r="Z3261" s="50"/>
      <c r="AA3261" s="50"/>
      <c r="AG3261" s="50"/>
      <c r="AH3261" s="50"/>
      <c r="AI3261" s="50"/>
      <c r="AJ3261" s="50"/>
      <c r="AK3261" s="50"/>
      <c r="AL3261" s="50"/>
      <c r="AM3261" s="50"/>
      <c r="AN3261" s="50"/>
      <c r="AO3261" s="50"/>
      <c r="AP3261" s="138" t="str">
        <f>IF(NOT($AS3261=$AS3262),ROW(),"")</f>
        <v/>
      </c>
      <c r="AQ3261" s="20" t="str">
        <f>IF(NOT(AS3261=AS3262),AS3262,"")</f>
        <v/>
      </c>
      <c r="AR3261" s="20" t="str">
        <f>INDEX($AB$15:$AM$15,MATCH($AS3261,$AB$11:$AM$11,0))</f>
        <v>out</v>
      </c>
      <c r="AS3261" s="20" t="str">
        <f>LEFT(AT3261,4)</f>
        <v>2012</v>
      </c>
      <c r="AT3261" s="139" t="str">
        <f>LEFT(B3261,6)</f>
        <v>201209</v>
      </c>
    </row>
    <row r="3262" spans="2:46" x14ac:dyDescent="0.25">
      <c r="B3262" s="11">
        <f>'Market Data'!B3248</f>
        <v>20120924</v>
      </c>
      <c r="C3262" s="2">
        <f>'Market Data'!C3248</f>
        <v>7571.5</v>
      </c>
      <c r="D3262" s="2">
        <f>'Market Data'!D3248</f>
        <v>7595</v>
      </c>
      <c r="E3262" s="2">
        <f>'Market Data'!E3248</f>
        <v>7539.5</v>
      </c>
      <c r="F3262" s="12">
        <f>'Market Data'!F3248</f>
        <v>7568</v>
      </c>
      <c r="H3262" s="151">
        <f t="shared" si="485"/>
        <v>3244</v>
      </c>
      <c r="I3262" s="244">
        <f ca="1">IF($H3262&lt;($J$6+1),"",PFE(OFFSET($F3262,0,0,-$J$6)))</f>
        <v>0.22380041132498588</v>
      </c>
      <c r="J3262" s="19"/>
      <c r="K3262" s="139" t="str">
        <f t="shared" ca="1" si="486"/>
        <v>Long</v>
      </c>
      <c r="L3262" s="243" t="e">
        <f t="shared" ca="1" si="481"/>
        <v>#N/A</v>
      </c>
      <c r="M3262" s="242" t="e">
        <f t="shared" ca="1" si="482"/>
        <v>#N/A</v>
      </c>
      <c r="N3262" s="20"/>
      <c r="O3262" s="74">
        <f t="shared" ca="1" si="487"/>
        <v>1</v>
      </c>
      <c r="P3262" s="75">
        <f t="shared" ca="1" si="479"/>
        <v>0</v>
      </c>
      <c r="Q3262" s="76" t="str">
        <f t="shared" ca="1" si="483"/>
        <v/>
      </c>
      <c r="R3262" s="75"/>
      <c r="S3262" s="77">
        <f t="shared" ca="1" si="480"/>
        <v>1</v>
      </c>
      <c r="T3262" s="78"/>
      <c r="U3262" s="81">
        <f t="shared" ca="1" si="488"/>
        <v>-1330</v>
      </c>
      <c r="V3262" s="82">
        <f t="shared" ca="1" si="484"/>
        <v>269135.73999999929</v>
      </c>
      <c r="W3262" s="50"/>
      <c r="X3262" s="50"/>
      <c r="Y3262" s="50"/>
      <c r="Z3262" s="50"/>
      <c r="AA3262" s="50"/>
      <c r="AG3262" s="50"/>
      <c r="AH3262" s="50"/>
      <c r="AI3262" s="50"/>
      <c r="AJ3262" s="50"/>
      <c r="AK3262" s="50"/>
      <c r="AL3262" s="50"/>
      <c r="AM3262" s="50"/>
      <c r="AN3262" s="50"/>
      <c r="AO3262" s="50"/>
      <c r="AP3262" s="138" t="str">
        <f>IF(NOT($AS3262=$AS3263),ROW(),"")</f>
        <v/>
      </c>
      <c r="AQ3262" s="20" t="str">
        <f>IF(NOT(AS3262=AS3263),AS3263,"")</f>
        <v/>
      </c>
      <c r="AR3262" s="20" t="str">
        <f>INDEX($AB$15:$AM$15,MATCH($AS3262,$AB$11:$AM$11,0))</f>
        <v>out</v>
      </c>
      <c r="AS3262" s="20" t="str">
        <f>LEFT(AT3262,4)</f>
        <v>2012</v>
      </c>
      <c r="AT3262" s="139" t="str">
        <f>LEFT(B3262,6)</f>
        <v>201209</v>
      </c>
    </row>
    <row r="3263" spans="2:46" x14ac:dyDescent="0.25">
      <c r="B3263" s="11">
        <f>'Market Data'!B3249</f>
        <v>20120925</v>
      </c>
      <c r="C3263" s="2">
        <f>'Market Data'!C3249</f>
        <v>7584</v>
      </c>
      <c r="D3263" s="2">
        <f>'Market Data'!D3249</f>
        <v>7593</v>
      </c>
      <c r="E3263" s="2">
        <f>'Market Data'!E3249</f>
        <v>7501</v>
      </c>
      <c r="F3263" s="12">
        <f>'Market Data'!F3249</f>
        <v>7575.5</v>
      </c>
      <c r="H3263" s="151">
        <f t="shared" si="485"/>
        <v>3245</v>
      </c>
      <c r="I3263" s="244">
        <f ca="1">IF($H3263&lt;($J$6+1),"",PFE(OFFSET($F3263,0,0,-$J$6)))</f>
        <v>0.23580269780814808</v>
      </c>
      <c r="J3263" s="19"/>
      <c r="K3263" s="139" t="str">
        <f t="shared" ca="1" si="486"/>
        <v>Long</v>
      </c>
      <c r="L3263" s="243" t="e">
        <f t="shared" ca="1" si="481"/>
        <v>#N/A</v>
      </c>
      <c r="M3263" s="242" t="e">
        <f t="shared" ca="1" si="482"/>
        <v>#N/A</v>
      </c>
      <c r="N3263" s="20"/>
      <c r="O3263" s="74">
        <f t="shared" ca="1" si="487"/>
        <v>1</v>
      </c>
      <c r="P3263" s="75">
        <f t="shared" ca="1" si="479"/>
        <v>0</v>
      </c>
      <c r="Q3263" s="76" t="str">
        <f t="shared" ca="1" si="483"/>
        <v/>
      </c>
      <c r="R3263" s="75"/>
      <c r="S3263" s="77">
        <f t="shared" ca="1" si="480"/>
        <v>1</v>
      </c>
      <c r="T3263" s="78"/>
      <c r="U3263" s="81">
        <f t="shared" ca="1" si="488"/>
        <v>262.5</v>
      </c>
      <c r="V3263" s="82">
        <f t="shared" ca="1" si="484"/>
        <v>269398.23999999929</v>
      </c>
      <c r="W3263" s="50"/>
      <c r="X3263" s="50"/>
      <c r="Y3263" s="50"/>
      <c r="Z3263" s="50"/>
      <c r="AA3263" s="50"/>
      <c r="AG3263" s="50"/>
      <c r="AH3263" s="50"/>
      <c r="AI3263" s="50"/>
      <c r="AJ3263" s="50"/>
      <c r="AK3263" s="50"/>
      <c r="AL3263" s="50"/>
      <c r="AM3263" s="50"/>
      <c r="AN3263" s="50"/>
      <c r="AO3263" s="50"/>
      <c r="AP3263" s="138" t="str">
        <f>IF(NOT($AS3263=$AS3264),ROW(),"")</f>
        <v/>
      </c>
      <c r="AQ3263" s="20" t="str">
        <f>IF(NOT(AS3263=AS3264),AS3264,"")</f>
        <v/>
      </c>
      <c r="AR3263" s="20" t="str">
        <f>INDEX($AB$15:$AM$15,MATCH($AS3263,$AB$11:$AM$11,0))</f>
        <v>out</v>
      </c>
      <c r="AS3263" s="20" t="str">
        <f>LEFT(AT3263,4)</f>
        <v>2012</v>
      </c>
      <c r="AT3263" s="139" t="str">
        <f>LEFT(B3263,6)</f>
        <v>201209</v>
      </c>
    </row>
    <row r="3264" spans="2:46" x14ac:dyDescent="0.25">
      <c r="B3264" s="11">
        <f>'Market Data'!B3250</f>
        <v>20120926</v>
      </c>
      <c r="C3264" s="2">
        <f>'Market Data'!C3250</f>
        <v>7517</v>
      </c>
      <c r="D3264" s="2">
        <f>'Market Data'!D3250</f>
        <v>7525.5</v>
      </c>
      <c r="E3264" s="2">
        <f>'Market Data'!E3250</f>
        <v>7408</v>
      </c>
      <c r="F3264" s="12">
        <f>'Market Data'!F3250</f>
        <v>7444</v>
      </c>
      <c r="H3264" s="151">
        <f t="shared" si="485"/>
        <v>3246</v>
      </c>
      <c r="I3264" s="244">
        <f ca="1">IF($H3264&lt;($J$6+1),"",PFE(OFFSET($F3264,0,0,-$J$6)))</f>
        <v>0.24648008973584917</v>
      </c>
      <c r="J3264" s="19"/>
      <c r="K3264" s="139" t="str">
        <f t="shared" ca="1" si="486"/>
        <v>Long</v>
      </c>
      <c r="L3264" s="243" t="e">
        <f t="shared" ca="1" si="481"/>
        <v>#N/A</v>
      </c>
      <c r="M3264" s="242" t="e">
        <f t="shared" ca="1" si="482"/>
        <v>#N/A</v>
      </c>
      <c r="N3264" s="20"/>
      <c r="O3264" s="74">
        <f t="shared" ca="1" si="487"/>
        <v>1</v>
      </c>
      <c r="P3264" s="75">
        <f t="shared" ca="1" si="479"/>
        <v>0</v>
      </c>
      <c r="Q3264" s="76" t="str">
        <f t="shared" ca="1" si="483"/>
        <v/>
      </c>
      <c r="R3264" s="75"/>
      <c r="S3264" s="77">
        <f t="shared" ca="1" si="480"/>
        <v>1</v>
      </c>
      <c r="T3264" s="78"/>
      <c r="U3264" s="81">
        <f t="shared" ca="1" si="488"/>
        <v>-4602.5</v>
      </c>
      <c r="V3264" s="82">
        <f t="shared" ca="1" si="484"/>
        <v>264795.73999999929</v>
      </c>
      <c r="W3264" s="50"/>
      <c r="X3264" s="50"/>
      <c r="Y3264" s="50"/>
      <c r="Z3264" s="50"/>
      <c r="AA3264" s="50"/>
      <c r="AG3264" s="50"/>
      <c r="AH3264" s="50"/>
      <c r="AI3264" s="50"/>
      <c r="AJ3264" s="50"/>
      <c r="AK3264" s="50"/>
      <c r="AL3264" s="50"/>
      <c r="AM3264" s="50"/>
      <c r="AN3264" s="50"/>
      <c r="AO3264" s="50"/>
      <c r="AP3264" s="138" t="str">
        <f>IF(NOT($AS3264=$AS3265),ROW(),"")</f>
        <v/>
      </c>
      <c r="AQ3264" s="20" t="str">
        <f>IF(NOT(AS3264=AS3265),AS3265,"")</f>
        <v/>
      </c>
      <c r="AR3264" s="20" t="str">
        <f>INDEX($AB$15:$AM$15,MATCH($AS3264,$AB$11:$AM$11,0))</f>
        <v>out</v>
      </c>
      <c r="AS3264" s="20" t="str">
        <f>LEFT(AT3264,4)</f>
        <v>2012</v>
      </c>
      <c r="AT3264" s="139" t="str">
        <f>LEFT(B3264,6)</f>
        <v>201209</v>
      </c>
    </row>
    <row r="3265" spans="2:46" x14ac:dyDescent="0.25">
      <c r="B3265" s="11">
        <f>'Market Data'!B3251</f>
        <v>20120927</v>
      </c>
      <c r="C3265" s="2">
        <f>'Market Data'!C3251</f>
        <v>7480.5</v>
      </c>
      <c r="D3265" s="2">
        <f>'Market Data'!D3251</f>
        <v>7500.5</v>
      </c>
      <c r="E3265" s="2">
        <f>'Market Data'!E3251</f>
        <v>7421</v>
      </c>
      <c r="F3265" s="12">
        <f>'Market Data'!F3251</f>
        <v>7441</v>
      </c>
      <c r="H3265" s="151">
        <f t="shared" si="485"/>
        <v>3247</v>
      </c>
      <c r="I3265" s="244">
        <f ca="1">IF($H3265&lt;($J$6+1),"",PFE(OFFSET($F3265,0,0,-$J$6)))</f>
        <v>0.26735798060478938</v>
      </c>
      <c r="J3265" s="19"/>
      <c r="K3265" s="139" t="str">
        <f t="shared" ca="1" si="486"/>
        <v>Long</v>
      </c>
      <c r="L3265" s="243" t="e">
        <f t="shared" ca="1" si="481"/>
        <v>#N/A</v>
      </c>
      <c r="M3265" s="242" t="e">
        <f t="shared" ca="1" si="482"/>
        <v>#N/A</v>
      </c>
      <c r="N3265" s="20"/>
      <c r="O3265" s="74">
        <f t="shared" ca="1" si="487"/>
        <v>1</v>
      </c>
      <c r="P3265" s="75">
        <f t="shared" ca="1" si="479"/>
        <v>0</v>
      </c>
      <c r="Q3265" s="76" t="str">
        <f t="shared" ca="1" si="483"/>
        <v/>
      </c>
      <c r="R3265" s="75"/>
      <c r="S3265" s="77">
        <f t="shared" ca="1" si="480"/>
        <v>1</v>
      </c>
      <c r="T3265" s="78"/>
      <c r="U3265" s="81">
        <f t="shared" ca="1" si="488"/>
        <v>-105</v>
      </c>
      <c r="V3265" s="82">
        <f t="shared" ca="1" si="484"/>
        <v>264690.73999999929</v>
      </c>
      <c r="W3265" s="50"/>
      <c r="X3265" s="50"/>
      <c r="Y3265" s="50"/>
      <c r="Z3265" s="50"/>
      <c r="AA3265" s="50"/>
      <c r="AG3265" s="50"/>
      <c r="AH3265" s="50"/>
      <c r="AI3265" s="50"/>
      <c r="AJ3265" s="50"/>
      <c r="AK3265" s="50"/>
      <c r="AL3265" s="50"/>
      <c r="AM3265" s="50"/>
      <c r="AN3265" s="50"/>
      <c r="AO3265" s="50"/>
      <c r="AP3265" s="138" t="str">
        <f>IF(NOT($AS3265=$AS3266),ROW(),"")</f>
        <v/>
      </c>
      <c r="AQ3265" s="20" t="str">
        <f>IF(NOT(AS3265=AS3266),AS3266,"")</f>
        <v/>
      </c>
      <c r="AR3265" s="20" t="str">
        <f>INDEX($AB$15:$AM$15,MATCH($AS3265,$AB$11:$AM$11,0))</f>
        <v>out</v>
      </c>
      <c r="AS3265" s="20" t="str">
        <f>LEFT(AT3265,4)</f>
        <v>2012</v>
      </c>
      <c r="AT3265" s="139" t="str">
        <f>LEFT(B3265,6)</f>
        <v>201209</v>
      </c>
    </row>
    <row r="3266" spans="2:46" x14ac:dyDescent="0.25">
      <c r="B3266" s="11">
        <f>'Market Data'!B3252</f>
        <v>20120928</v>
      </c>
      <c r="C3266" s="2">
        <f>'Market Data'!C3252</f>
        <v>7497</v>
      </c>
      <c r="D3266" s="2">
        <f>'Market Data'!D3252</f>
        <v>7504</v>
      </c>
      <c r="E3266" s="2">
        <f>'Market Data'!E3252</f>
        <v>7369.5</v>
      </c>
      <c r="F3266" s="12">
        <f>'Market Data'!F3252</f>
        <v>7388</v>
      </c>
      <c r="H3266" s="151">
        <f t="shared" si="485"/>
        <v>3248</v>
      </c>
      <c r="I3266" s="244">
        <f ca="1">IF($H3266&lt;($J$6+1),"",PFE(OFFSET($F3266,0,0,-$J$6)))</f>
        <v>0.25708391289267873</v>
      </c>
      <c r="J3266" s="19"/>
      <c r="K3266" s="139" t="str">
        <f t="shared" ca="1" si="486"/>
        <v>Long</v>
      </c>
      <c r="L3266" s="243" t="e">
        <f t="shared" ca="1" si="481"/>
        <v>#N/A</v>
      </c>
      <c r="M3266" s="242" t="e">
        <f t="shared" ca="1" si="482"/>
        <v>#N/A</v>
      </c>
      <c r="N3266" s="20"/>
      <c r="O3266" s="74">
        <f t="shared" ca="1" si="487"/>
        <v>1</v>
      </c>
      <c r="P3266" s="75">
        <f t="shared" ca="1" si="479"/>
        <v>0</v>
      </c>
      <c r="Q3266" s="76" t="str">
        <f t="shared" ca="1" si="483"/>
        <v/>
      </c>
      <c r="R3266" s="75"/>
      <c r="S3266" s="77">
        <f t="shared" ca="1" si="480"/>
        <v>1</v>
      </c>
      <c r="T3266" s="78"/>
      <c r="U3266" s="81">
        <f t="shared" ca="1" si="488"/>
        <v>-1855</v>
      </c>
      <c r="V3266" s="82">
        <f t="shared" ca="1" si="484"/>
        <v>262835.73999999929</v>
      </c>
      <c r="W3266" s="50"/>
      <c r="X3266" s="50"/>
      <c r="Y3266" s="50"/>
      <c r="Z3266" s="50"/>
      <c r="AA3266" s="50"/>
      <c r="AG3266" s="50"/>
      <c r="AH3266" s="50"/>
      <c r="AI3266" s="50"/>
      <c r="AJ3266" s="50"/>
      <c r="AK3266" s="50"/>
      <c r="AL3266" s="50"/>
      <c r="AM3266" s="50"/>
      <c r="AN3266" s="50"/>
      <c r="AO3266" s="50"/>
      <c r="AP3266" s="138" t="str">
        <f>IF(NOT($AS3266=$AS3267),ROW(),"")</f>
        <v/>
      </c>
      <c r="AQ3266" s="20" t="str">
        <f>IF(NOT(AS3266=AS3267),AS3267,"")</f>
        <v/>
      </c>
      <c r="AR3266" s="20" t="str">
        <f>INDEX($AB$15:$AM$15,MATCH($AS3266,$AB$11:$AM$11,0))</f>
        <v>out</v>
      </c>
      <c r="AS3266" s="20" t="str">
        <f>LEFT(AT3266,4)</f>
        <v>2012</v>
      </c>
      <c r="AT3266" s="139" t="str">
        <f>LEFT(B3266,6)</f>
        <v>201209</v>
      </c>
    </row>
    <row r="3267" spans="2:46" x14ac:dyDescent="0.25">
      <c r="B3267" s="11">
        <f>'Market Data'!B3253</f>
        <v>20121001</v>
      </c>
      <c r="C3267" s="2">
        <f>'Market Data'!C3253</f>
        <v>7360.5</v>
      </c>
      <c r="D3267" s="2">
        <f>'Market Data'!D3253</f>
        <v>7493</v>
      </c>
      <c r="E3267" s="2">
        <f>'Market Data'!E3253</f>
        <v>7359</v>
      </c>
      <c r="F3267" s="12">
        <f>'Market Data'!F3253</f>
        <v>7483</v>
      </c>
      <c r="H3267" s="151">
        <f t="shared" si="485"/>
        <v>3249</v>
      </c>
      <c r="I3267" s="244">
        <f ca="1">IF($H3267&lt;($J$6+1),"",PFE(OFFSET($F3267,0,0,-$J$6)))</f>
        <v>0.25109559825313155</v>
      </c>
      <c r="J3267" s="19"/>
      <c r="K3267" s="139" t="str">
        <f t="shared" ca="1" si="486"/>
        <v>Long</v>
      </c>
      <c r="L3267" s="243" t="e">
        <f t="shared" ca="1" si="481"/>
        <v>#N/A</v>
      </c>
      <c r="M3267" s="242" t="e">
        <f t="shared" ca="1" si="482"/>
        <v>#N/A</v>
      </c>
      <c r="N3267" s="20"/>
      <c r="O3267" s="74">
        <f t="shared" ca="1" si="487"/>
        <v>1</v>
      </c>
      <c r="P3267" s="75">
        <f t="shared" ca="1" si="479"/>
        <v>0</v>
      </c>
      <c r="Q3267" s="76" t="str">
        <f t="shared" ca="1" si="483"/>
        <v/>
      </c>
      <c r="R3267" s="75"/>
      <c r="S3267" s="77">
        <f t="shared" ca="1" si="480"/>
        <v>1</v>
      </c>
      <c r="T3267" s="78"/>
      <c r="U3267" s="81">
        <f t="shared" ca="1" si="488"/>
        <v>3325</v>
      </c>
      <c r="V3267" s="82">
        <f t="shared" ca="1" si="484"/>
        <v>266160.73999999929</v>
      </c>
      <c r="W3267" s="50"/>
      <c r="X3267" s="50"/>
      <c r="Y3267" s="50"/>
      <c r="Z3267" s="50"/>
      <c r="AA3267" s="50"/>
      <c r="AG3267" s="50"/>
      <c r="AH3267" s="50"/>
      <c r="AI3267" s="50"/>
      <c r="AJ3267" s="50"/>
      <c r="AK3267" s="50"/>
      <c r="AL3267" s="50"/>
      <c r="AM3267" s="50"/>
      <c r="AN3267" s="50"/>
      <c r="AO3267" s="50"/>
      <c r="AP3267" s="138" t="str">
        <f>IF(NOT($AS3267=$AS3268),ROW(),"")</f>
        <v/>
      </c>
      <c r="AQ3267" s="20" t="str">
        <f>IF(NOT(AS3267=AS3268),AS3268,"")</f>
        <v/>
      </c>
      <c r="AR3267" s="20" t="str">
        <f>INDEX($AB$15:$AM$15,MATCH($AS3267,$AB$11:$AM$11,0))</f>
        <v>out</v>
      </c>
      <c r="AS3267" s="20" t="str">
        <f>LEFT(AT3267,4)</f>
        <v>2012</v>
      </c>
      <c r="AT3267" s="139" t="str">
        <f>LEFT(B3267,6)</f>
        <v>201210</v>
      </c>
    </row>
    <row r="3268" spans="2:46" x14ac:dyDescent="0.25">
      <c r="B3268" s="11">
        <f>'Market Data'!B3254</f>
        <v>20121002</v>
      </c>
      <c r="C3268" s="2">
        <f>'Market Data'!C3254</f>
        <v>7435.5</v>
      </c>
      <c r="D3268" s="2">
        <f>'Market Data'!D3254</f>
        <v>7527.5</v>
      </c>
      <c r="E3268" s="2">
        <f>'Market Data'!E3254</f>
        <v>7418.5</v>
      </c>
      <c r="F3268" s="12">
        <f>'Market Data'!F3254</f>
        <v>7462</v>
      </c>
      <c r="H3268" s="151">
        <f t="shared" si="485"/>
        <v>3250</v>
      </c>
      <c r="I3268" s="244">
        <f ca="1">IF($H3268&lt;($J$6+1),"",PFE(OFFSET($F3268,0,0,-$J$6)))</f>
        <v>0.23996086890656418</v>
      </c>
      <c r="J3268" s="19"/>
      <c r="K3268" s="139" t="str">
        <f t="shared" ca="1" si="486"/>
        <v>Long</v>
      </c>
      <c r="L3268" s="243" t="e">
        <f t="shared" ca="1" si="481"/>
        <v>#N/A</v>
      </c>
      <c r="M3268" s="242" t="e">
        <f t="shared" ca="1" si="482"/>
        <v>#N/A</v>
      </c>
      <c r="N3268" s="20"/>
      <c r="O3268" s="74">
        <f t="shared" ca="1" si="487"/>
        <v>1</v>
      </c>
      <c r="P3268" s="75">
        <f t="shared" ca="1" si="479"/>
        <v>0</v>
      </c>
      <c r="Q3268" s="76" t="str">
        <f t="shared" ca="1" si="483"/>
        <v/>
      </c>
      <c r="R3268" s="75"/>
      <c r="S3268" s="77">
        <f t="shared" ca="1" si="480"/>
        <v>1</v>
      </c>
      <c r="T3268" s="78"/>
      <c r="U3268" s="81">
        <f t="shared" ca="1" si="488"/>
        <v>-735</v>
      </c>
      <c r="V3268" s="82">
        <f t="shared" ca="1" si="484"/>
        <v>265425.73999999929</v>
      </c>
      <c r="W3268" s="50"/>
      <c r="X3268" s="50"/>
      <c r="Y3268" s="50"/>
      <c r="Z3268" s="50"/>
      <c r="AA3268" s="50"/>
      <c r="AG3268" s="50"/>
      <c r="AH3268" s="50"/>
      <c r="AI3268" s="50"/>
      <c r="AJ3268" s="50"/>
      <c r="AK3268" s="50"/>
      <c r="AL3268" s="50"/>
      <c r="AM3268" s="50"/>
      <c r="AN3268" s="50"/>
      <c r="AO3268" s="50"/>
      <c r="AP3268" s="138" t="str">
        <f>IF(NOT($AS3268=$AS3269),ROW(),"")</f>
        <v/>
      </c>
      <c r="AQ3268" s="20" t="str">
        <f>IF(NOT(AS3268=AS3269),AS3269,"")</f>
        <v/>
      </c>
      <c r="AR3268" s="20" t="str">
        <f>INDEX($AB$15:$AM$15,MATCH($AS3268,$AB$11:$AM$11,0))</f>
        <v>out</v>
      </c>
      <c r="AS3268" s="20" t="str">
        <f>LEFT(AT3268,4)</f>
        <v>2012</v>
      </c>
      <c r="AT3268" s="139" t="str">
        <f>LEFT(B3268,6)</f>
        <v>201210</v>
      </c>
    </row>
    <row r="3269" spans="2:46" x14ac:dyDescent="0.25">
      <c r="B3269" s="11">
        <f>'Market Data'!B3255</f>
        <v>20121003</v>
      </c>
      <c r="C3269" s="2">
        <f>'Market Data'!C3255</f>
        <v>7457.5</v>
      </c>
      <c r="D3269" s="2">
        <f>'Market Data'!D3255</f>
        <v>7493</v>
      </c>
      <c r="E3269" s="2">
        <f>'Market Data'!E3255</f>
        <v>7424.5</v>
      </c>
      <c r="F3269" s="12">
        <f>'Market Data'!F3255</f>
        <v>7477.5</v>
      </c>
      <c r="H3269" s="151">
        <f t="shared" si="485"/>
        <v>3251</v>
      </c>
      <c r="I3269" s="244">
        <f ca="1">IF($H3269&lt;($J$6+1),"",PFE(OFFSET($F3269,0,0,-$J$6)))</f>
        <v>0.24580109951883142</v>
      </c>
      <c r="J3269" s="19"/>
      <c r="K3269" s="139" t="str">
        <f t="shared" ca="1" si="486"/>
        <v>Long</v>
      </c>
      <c r="L3269" s="243" t="e">
        <f t="shared" ca="1" si="481"/>
        <v>#N/A</v>
      </c>
      <c r="M3269" s="242" t="e">
        <f t="shared" ca="1" si="482"/>
        <v>#N/A</v>
      </c>
      <c r="N3269" s="20"/>
      <c r="O3269" s="74">
        <f t="shared" ca="1" si="487"/>
        <v>1</v>
      </c>
      <c r="P3269" s="75">
        <f t="shared" ca="1" si="479"/>
        <v>0</v>
      </c>
      <c r="Q3269" s="76" t="str">
        <f t="shared" ca="1" si="483"/>
        <v/>
      </c>
      <c r="R3269" s="75"/>
      <c r="S3269" s="77">
        <f t="shared" ca="1" si="480"/>
        <v>1</v>
      </c>
      <c r="T3269" s="78"/>
      <c r="U3269" s="81">
        <f t="shared" ca="1" si="488"/>
        <v>542.5</v>
      </c>
      <c r="V3269" s="82">
        <f t="shared" ca="1" si="484"/>
        <v>265968.23999999929</v>
      </c>
      <c r="W3269" s="50"/>
      <c r="X3269" s="50"/>
      <c r="Y3269" s="50"/>
      <c r="Z3269" s="50"/>
      <c r="AA3269" s="50"/>
      <c r="AG3269" s="50"/>
      <c r="AH3269" s="50"/>
      <c r="AI3269" s="50"/>
      <c r="AJ3269" s="50"/>
      <c r="AK3269" s="50"/>
      <c r="AL3269" s="50"/>
      <c r="AM3269" s="50"/>
      <c r="AN3269" s="50"/>
      <c r="AO3269" s="50"/>
      <c r="AP3269" s="138" t="str">
        <f>IF(NOT($AS3269=$AS3270),ROW(),"")</f>
        <v/>
      </c>
      <c r="AQ3269" s="20" t="str">
        <f>IF(NOT(AS3269=AS3270),AS3270,"")</f>
        <v/>
      </c>
      <c r="AR3269" s="20" t="str">
        <f>INDEX($AB$15:$AM$15,MATCH($AS3269,$AB$11:$AM$11,0))</f>
        <v>out</v>
      </c>
      <c r="AS3269" s="20" t="str">
        <f>LEFT(AT3269,4)</f>
        <v>2012</v>
      </c>
      <c r="AT3269" s="139" t="str">
        <f>LEFT(B3269,6)</f>
        <v>201210</v>
      </c>
    </row>
    <row r="3270" spans="2:46" x14ac:dyDescent="0.25">
      <c r="B3270" s="11">
        <f>'Market Data'!B3256</f>
        <v>20121004</v>
      </c>
      <c r="C3270" s="2">
        <f>'Market Data'!C3256</f>
        <v>7502</v>
      </c>
      <c r="D3270" s="2">
        <f>'Market Data'!D3256</f>
        <v>7527.5</v>
      </c>
      <c r="E3270" s="2">
        <f>'Market Data'!E3256</f>
        <v>7434.5</v>
      </c>
      <c r="F3270" s="12">
        <f>'Market Data'!F3256</f>
        <v>7453.5</v>
      </c>
      <c r="H3270" s="151">
        <f t="shared" si="485"/>
        <v>3252</v>
      </c>
      <c r="I3270" s="244">
        <f ca="1">IF($H3270&lt;($J$6+1),"",PFE(OFFSET($F3270,0,0,-$J$6)))</f>
        <v>0.23784436973876938</v>
      </c>
      <c r="J3270" s="19"/>
      <c r="K3270" s="139" t="str">
        <f t="shared" ca="1" si="486"/>
        <v>Long</v>
      </c>
      <c r="L3270" s="243" t="e">
        <f t="shared" ca="1" si="481"/>
        <v>#N/A</v>
      </c>
      <c r="M3270" s="242" t="e">
        <f t="shared" ca="1" si="482"/>
        <v>#N/A</v>
      </c>
      <c r="N3270" s="20"/>
      <c r="O3270" s="74">
        <f t="shared" ca="1" si="487"/>
        <v>1</v>
      </c>
      <c r="P3270" s="75">
        <f t="shared" ca="1" si="479"/>
        <v>0</v>
      </c>
      <c r="Q3270" s="76" t="str">
        <f t="shared" ca="1" si="483"/>
        <v/>
      </c>
      <c r="R3270" s="75"/>
      <c r="S3270" s="77">
        <f t="shared" ca="1" si="480"/>
        <v>1</v>
      </c>
      <c r="T3270" s="78"/>
      <c r="U3270" s="81">
        <f t="shared" ca="1" si="488"/>
        <v>-840</v>
      </c>
      <c r="V3270" s="82">
        <f t="shared" ca="1" si="484"/>
        <v>265128.23999999929</v>
      </c>
      <c r="W3270" s="50"/>
      <c r="X3270" s="50"/>
      <c r="Y3270" s="50"/>
      <c r="Z3270" s="50"/>
      <c r="AA3270" s="50"/>
      <c r="AG3270" s="50"/>
      <c r="AH3270" s="50"/>
      <c r="AI3270" s="50"/>
      <c r="AJ3270" s="50"/>
      <c r="AK3270" s="50"/>
      <c r="AL3270" s="50"/>
      <c r="AM3270" s="50"/>
      <c r="AN3270" s="50"/>
      <c r="AO3270" s="50"/>
      <c r="AP3270" s="138" t="str">
        <f>IF(NOT($AS3270=$AS3271),ROW(),"")</f>
        <v/>
      </c>
      <c r="AQ3270" s="20" t="str">
        <f>IF(NOT(AS3270=AS3271),AS3271,"")</f>
        <v/>
      </c>
      <c r="AR3270" s="20" t="str">
        <f>INDEX($AB$15:$AM$15,MATCH($AS3270,$AB$11:$AM$11,0))</f>
        <v>out</v>
      </c>
      <c r="AS3270" s="20" t="str">
        <f>LEFT(AT3270,4)</f>
        <v>2012</v>
      </c>
      <c r="AT3270" s="139" t="str">
        <f>LEFT(B3270,6)</f>
        <v>201210</v>
      </c>
    </row>
    <row r="3271" spans="2:46" x14ac:dyDescent="0.25">
      <c r="B3271" s="11">
        <f>'Market Data'!B3257</f>
        <v>20121005</v>
      </c>
      <c r="C3271" s="2">
        <f>'Market Data'!C3257</f>
        <v>7487.5</v>
      </c>
      <c r="D3271" s="2">
        <f>'Market Data'!D3257</f>
        <v>7562</v>
      </c>
      <c r="E3271" s="2">
        <f>'Market Data'!E3257</f>
        <v>7464.5</v>
      </c>
      <c r="F3271" s="12">
        <f>'Market Data'!F3257</f>
        <v>7542</v>
      </c>
      <c r="H3271" s="151">
        <f t="shared" si="485"/>
        <v>3253</v>
      </c>
      <c r="I3271" s="244">
        <f ca="1">IF($H3271&lt;($J$6+1),"",PFE(OFFSET($F3271,0,0,-$J$6)))</f>
        <v>0.2468383135902556</v>
      </c>
      <c r="J3271" s="19"/>
      <c r="K3271" s="139" t="str">
        <f t="shared" ca="1" si="486"/>
        <v>Long</v>
      </c>
      <c r="L3271" s="243" t="e">
        <f t="shared" ca="1" si="481"/>
        <v>#N/A</v>
      </c>
      <c r="M3271" s="242" t="e">
        <f t="shared" ca="1" si="482"/>
        <v>#N/A</v>
      </c>
      <c r="N3271" s="20"/>
      <c r="O3271" s="74">
        <f t="shared" ca="1" si="487"/>
        <v>1</v>
      </c>
      <c r="P3271" s="75">
        <f t="shared" ca="1" si="479"/>
        <v>0</v>
      </c>
      <c r="Q3271" s="76" t="str">
        <f t="shared" ca="1" si="483"/>
        <v/>
      </c>
      <c r="R3271" s="75"/>
      <c r="S3271" s="77">
        <f t="shared" ca="1" si="480"/>
        <v>1</v>
      </c>
      <c r="T3271" s="78"/>
      <c r="U3271" s="81">
        <f t="shared" ca="1" si="488"/>
        <v>3097.5</v>
      </c>
      <c r="V3271" s="82">
        <f t="shared" ca="1" si="484"/>
        <v>268225.73999999929</v>
      </c>
      <c r="W3271" s="50"/>
      <c r="X3271" s="50"/>
      <c r="Y3271" s="50"/>
      <c r="Z3271" s="50"/>
      <c r="AA3271" s="50"/>
      <c r="AG3271" s="50"/>
      <c r="AH3271" s="50"/>
      <c r="AI3271" s="50"/>
      <c r="AJ3271" s="50"/>
      <c r="AK3271" s="50"/>
      <c r="AL3271" s="50"/>
      <c r="AM3271" s="50"/>
      <c r="AN3271" s="50"/>
      <c r="AO3271" s="50"/>
      <c r="AP3271" s="138" t="str">
        <f>IF(NOT($AS3271=$AS3272),ROW(),"")</f>
        <v/>
      </c>
      <c r="AQ3271" s="20" t="str">
        <f>IF(NOT(AS3271=AS3272),AS3272,"")</f>
        <v/>
      </c>
      <c r="AR3271" s="20" t="str">
        <f>INDEX($AB$15:$AM$15,MATCH($AS3271,$AB$11:$AM$11,0))</f>
        <v>out</v>
      </c>
      <c r="AS3271" s="20" t="str">
        <f>LEFT(AT3271,4)</f>
        <v>2012</v>
      </c>
      <c r="AT3271" s="139" t="str">
        <f>LEFT(B3271,6)</f>
        <v>201210</v>
      </c>
    </row>
    <row r="3272" spans="2:46" x14ac:dyDescent="0.25">
      <c r="B3272" s="11">
        <f>'Market Data'!B3258</f>
        <v>20121008</v>
      </c>
      <c r="C3272" s="2">
        <f>'Market Data'!C3258</f>
        <v>7502</v>
      </c>
      <c r="D3272" s="2">
        <f>'Market Data'!D3258</f>
        <v>7508.5</v>
      </c>
      <c r="E3272" s="2">
        <f>'Market Data'!E3258</f>
        <v>7436.5</v>
      </c>
      <c r="F3272" s="12">
        <f>'Market Data'!F3258</f>
        <v>7449.5</v>
      </c>
      <c r="H3272" s="151">
        <f t="shared" si="485"/>
        <v>3254</v>
      </c>
      <c r="I3272" s="244">
        <f ca="1">IF($H3272&lt;($J$6+1),"",PFE(OFFSET($F3272,0,0,-$J$6)))</f>
        <v>0.23240307525539119</v>
      </c>
      <c r="J3272" s="19"/>
      <c r="K3272" s="139" t="str">
        <f t="shared" ca="1" si="486"/>
        <v>Long</v>
      </c>
      <c r="L3272" s="243" t="e">
        <f t="shared" ca="1" si="481"/>
        <v>#N/A</v>
      </c>
      <c r="M3272" s="242" t="e">
        <f t="shared" ca="1" si="482"/>
        <v>#N/A</v>
      </c>
      <c r="N3272" s="20"/>
      <c r="O3272" s="74">
        <f t="shared" ca="1" si="487"/>
        <v>1</v>
      </c>
      <c r="P3272" s="75">
        <f t="shared" ca="1" si="479"/>
        <v>0</v>
      </c>
      <c r="Q3272" s="76" t="str">
        <f t="shared" ca="1" si="483"/>
        <v/>
      </c>
      <c r="R3272" s="75"/>
      <c r="S3272" s="77">
        <f t="shared" ca="1" si="480"/>
        <v>1</v>
      </c>
      <c r="T3272" s="78"/>
      <c r="U3272" s="81">
        <f t="shared" ca="1" si="488"/>
        <v>-3237.5</v>
      </c>
      <c r="V3272" s="82">
        <f t="shared" ca="1" si="484"/>
        <v>264988.23999999929</v>
      </c>
      <c r="W3272" s="50"/>
      <c r="X3272" s="50"/>
      <c r="Y3272" s="50"/>
      <c r="Z3272" s="50"/>
      <c r="AA3272" s="50"/>
      <c r="AG3272" s="50"/>
      <c r="AH3272" s="50"/>
      <c r="AI3272" s="50"/>
      <c r="AJ3272" s="50"/>
      <c r="AK3272" s="50"/>
      <c r="AL3272" s="50"/>
      <c r="AM3272" s="50"/>
      <c r="AN3272" s="50"/>
      <c r="AO3272" s="50"/>
      <c r="AP3272" s="138" t="str">
        <f>IF(NOT($AS3272=$AS3273),ROW(),"")</f>
        <v/>
      </c>
      <c r="AQ3272" s="20" t="str">
        <f>IF(NOT(AS3272=AS3273),AS3273,"")</f>
        <v/>
      </c>
      <c r="AR3272" s="20" t="str">
        <f>INDEX($AB$15:$AM$15,MATCH($AS3272,$AB$11:$AM$11,0))</f>
        <v>out</v>
      </c>
      <c r="AS3272" s="20" t="str">
        <f>LEFT(AT3272,4)</f>
        <v>2012</v>
      </c>
      <c r="AT3272" s="139" t="str">
        <f>LEFT(B3272,6)</f>
        <v>201210</v>
      </c>
    </row>
    <row r="3273" spans="2:46" x14ac:dyDescent="0.25">
      <c r="B3273" s="11">
        <f>'Market Data'!B3259</f>
        <v>20121009</v>
      </c>
      <c r="C3273" s="2">
        <f>'Market Data'!C3259</f>
        <v>7477.5</v>
      </c>
      <c r="D3273" s="2">
        <f>'Market Data'!D3259</f>
        <v>7478.5</v>
      </c>
      <c r="E3273" s="2">
        <f>'Market Data'!E3259</f>
        <v>7370.5</v>
      </c>
      <c r="F3273" s="12">
        <f>'Market Data'!F3259</f>
        <v>7377.5</v>
      </c>
      <c r="H3273" s="151">
        <f t="shared" si="485"/>
        <v>3255</v>
      </c>
      <c r="I3273" s="244">
        <f ca="1">IF($H3273&lt;($J$6+1),"",PFE(OFFSET($F3273,0,0,-$J$6)))</f>
        <v>0.21433391970380108</v>
      </c>
      <c r="J3273" s="19"/>
      <c r="K3273" s="139" t="str">
        <f t="shared" ca="1" si="486"/>
        <v>Long</v>
      </c>
      <c r="L3273" s="243" t="e">
        <f t="shared" ca="1" si="481"/>
        <v>#N/A</v>
      </c>
      <c r="M3273" s="242" t="e">
        <f t="shared" ca="1" si="482"/>
        <v>#N/A</v>
      </c>
      <c r="N3273" s="20"/>
      <c r="O3273" s="74">
        <f t="shared" ca="1" si="487"/>
        <v>1</v>
      </c>
      <c r="P3273" s="75">
        <f t="shared" ca="1" si="479"/>
        <v>0</v>
      </c>
      <c r="Q3273" s="76" t="str">
        <f t="shared" ca="1" si="483"/>
        <v/>
      </c>
      <c r="R3273" s="75"/>
      <c r="S3273" s="77">
        <f t="shared" ca="1" si="480"/>
        <v>1</v>
      </c>
      <c r="T3273" s="78"/>
      <c r="U3273" s="81">
        <f t="shared" ca="1" si="488"/>
        <v>-2520</v>
      </c>
      <c r="V3273" s="82">
        <f t="shared" ca="1" si="484"/>
        <v>262468.23999999929</v>
      </c>
      <c r="W3273" s="50"/>
      <c r="X3273" s="50"/>
      <c r="Y3273" s="50"/>
      <c r="Z3273" s="50"/>
      <c r="AA3273" s="50"/>
      <c r="AG3273" s="50"/>
      <c r="AH3273" s="50"/>
      <c r="AI3273" s="50"/>
      <c r="AJ3273" s="50"/>
      <c r="AK3273" s="50"/>
      <c r="AL3273" s="50"/>
      <c r="AM3273" s="50"/>
      <c r="AN3273" s="50"/>
      <c r="AO3273" s="50"/>
      <c r="AP3273" s="138" t="str">
        <f>IF(NOT($AS3273=$AS3274),ROW(),"")</f>
        <v/>
      </c>
      <c r="AQ3273" s="20" t="str">
        <f>IF(NOT(AS3273=AS3274),AS3274,"")</f>
        <v/>
      </c>
      <c r="AR3273" s="20" t="str">
        <f>INDEX($AB$15:$AM$15,MATCH($AS3273,$AB$11:$AM$11,0))</f>
        <v>out</v>
      </c>
      <c r="AS3273" s="20" t="str">
        <f>LEFT(AT3273,4)</f>
        <v>2012</v>
      </c>
      <c r="AT3273" s="139" t="str">
        <f>LEFT(B3273,6)</f>
        <v>201210</v>
      </c>
    </row>
    <row r="3274" spans="2:46" x14ac:dyDescent="0.25">
      <c r="B3274" s="11">
        <f>'Market Data'!B3260</f>
        <v>20121010</v>
      </c>
      <c r="C3274" s="2">
        <f>'Market Data'!C3260</f>
        <v>7374.5</v>
      </c>
      <c r="D3274" s="2">
        <f>'Market Data'!D3260</f>
        <v>7398.5</v>
      </c>
      <c r="E3274" s="2">
        <f>'Market Data'!E3260</f>
        <v>7335</v>
      </c>
      <c r="F3274" s="12">
        <f>'Market Data'!F3260</f>
        <v>7367</v>
      </c>
      <c r="H3274" s="151">
        <f t="shared" si="485"/>
        <v>3256</v>
      </c>
      <c r="I3274" s="244">
        <f ca="1">IF($H3274&lt;($J$6+1),"",PFE(OFFSET($F3274,0,0,-$J$6)))</f>
        <v>0.19758544414086235</v>
      </c>
      <c r="J3274" s="19"/>
      <c r="K3274" s="139" t="str">
        <f t="shared" ca="1" si="486"/>
        <v>Long</v>
      </c>
      <c r="L3274" s="243" t="e">
        <f t="shared" ca="1" si="481"/>
        <v>#N/A</v>
      </c>
      <c r="M3274" s="242" t="e">
        <f t="shared" ca="1" si="482"/>
        <v>#N/A</v>
      </c>
      <c r="N3274" s="20"/>
      <c r="O3274" s="74">
        <f t="shared" ca="1" si="487"/>
        <v>1</v>
      </c>
      <c r="P3274" s="75">
        <f t="shared" ca="1" si="479"/>
        <v>0</v>
      </c>
      <c r="Q3274" s="76" t="str">
        <f t="shared" ca="1" si="483"/>
        <v/>
      </c>
      <c r="R3274" s="75"/>
      <c r="S3274" s="77">
        <f t="shared" ca="1" si="480"/>
        <v>1</v>
      </c>
      <c r="T3274" s="78"/>
      <c r="U3274" s="81">
        <f t="shared" ca="1" si="488"/>
        <v>-367.5</v>
      </c>
      <c r="V3274" s="82">
        <f t="shared" ca="1" si="484"/>
        <v>262100.73999999929</v>
      </c>
      <c r="W3274" s="50"/>
      <c r="X3274" s="50"/>
      <c r="Y3274" s="50"/>
      <c r="Z3274" s="50"/>
      <c r="AA3274" s="50"/>
      <c r="AG3274" s="50"/>
      <c r="AH3274" s="50"/>
      <c r="AI3274" s="50"/>
      <c r="AJ3274" s="50"/>
      <c r="AK3274" s="50"/>
      <c r="AL3274" s="50"/>
      <c r="AM3274" s="50"/>
      <c r="AN3274" s="50"/>
      <c r="AO3274" s="50"/>
      <c r="AP3274" s="138" t="str">
        <f>IF(NOT($AS3274=$AS3275),ROW(),"")</f>
        <v/>
      </c>
      <c r="AQ3274" s="20" t="str">
        <f>IF(NOT(AS3274=AS3275),AS3275,"")</f>
        <v/>
      </c>
      <c r="AR3274" s="20" t="str">
        <f>INDEX($AB$15:$AM$15,MATCH($AS3274,$AB$11:$AM$11,0))</f>
        <v>out</v>
      </c>
      <c r="AS3274" s="20" t="str">
        <f>LEFT(AT3274,4)</f>
        <v>2012</v>
      </c>
      <c r="AT3274" s="139" t="str">
        <f>LEFT(B3274,6)</f>
        <v>201210</v>
      </c>
    </row>
    <row r="3275" spans="2:46" x14ac:dyDescent="0.25">
      <c r="B3275" s="11">
        <f>'Market Data'!B3261</f>
        <v>20121011</v>
      </c>
      <c r="C3275" s="2">
        <f>'Market Data'!C3261</f>
        <v>7343</v>
      </c>
      <c r="D3275" s="2">
        <f>'Market Data'!D3261</f>
        <v>7458</v>
      </c>
      <c r="E3275" s="2">
        <f>'Market Data'!E3261</f>
        <v>7332.5</v>
      </c>
      <c r="F3275" s="12">
        <f>'Market Data'!F3261</f>
        <v>7435</v>
      </c>
      <c r="H3275" s="151">
        <f t="shared" si="485"/>
        <v>3257</v>
      </c>
      <c r="I3275" s="244">
        <f ca="1">IF($H3275&lt;($J$6+1),"",PFE(OFFSET($F3275,0,0,-$J$6)))</f>
        <v>0.20575241086072807</v>
      </c>
      <c r="J3275" s="19"/>
      <c r="K3275" s="139" t="str">
        <f t="shared" ca="1" si="486"/>
        <v>Long</v>
      </c>
      <c r="L3275" s="243" t="e">
        <f t="shared" ca="1" si="481"/>
        <v>#N/A</v>
      </c>
      <c r="M3275" s="242" t="e">
        <f t="shared" ca="1" si="482"/>
        <v>#N/A</v>
      </c>
      <c r="N3275" s="20"/>
      <c r="O3275" s="74">
        <f t="shared" ca="1" si="487"/>
        <v>1</v>
      </c>
      <c r="P3275" s="75">
        <f t="shared" ca="1" si="479"/>
        <v>0</v>
      </c>
      <c r="Q3275" s="76" t="str">
        <f t="shared" ca="1" si="483"/>
        <v/>
      </c>
      <c r="R3275" s="75"/>
      <c r="S3275" s="77">
        <f t="shared" ca="1" si="480"/>
        <v>1</v>
      </c>
      <c r="T3275" s="78"/>
      <c r="U3275" s="81">
        <f t="shared" ca="1" si="488"/>
        <v>2380</v>
      </c>
      <c r="V3275" s="82">
        <f t="shared" ca="1" si="484"/>
        <v>264480.73999999929</v>
      </c>
      <c r="W3275" s="50"/>
      <c r="X3275" s="50"/>
      <c r="Y3275" s="50"/>
      <c r="Z3275" s="50"/>
      <c r="AA3275" s="50"/>
      <c r="AG3275" s="50"/>
      <c r="AH3275" s="50"/>
      <c r="AI3275" s="50"/>
      <c r="AJ3275" s="50"/>
      <c r="AK3275" s="50"/>
      <c r="AL3275" s="50"/>
      <c r="AM3275" s="50"/>
      <c r="AN3275" s="50"/>
      <c r="AO3275" s="50"/>
      <c r="AP3275" s="138" t="str">
        <f>IF(NOT($AS3275=$AS3276),ROW(),"")</f>
        <v/>
      </c>
      <c r="AQ3275" s="20" t="str">
        <f>IF(NOT(AS3275=AS3276),AS3276,"")</f>
        <v/>
      </c>
      <c r="AR3275" s="20" t="str">
        <f>INDEX($AB$15:$AM$15,MATCH($AS3275,$AB$11:$AM$11,0))</f>
        <v>out</v>
      </c>
      <c r="AS3275" s="20" t="str">
        <f>LEFT(AT3275,4)</f>
        <v>2012</v>
      </c>
      <c r="AT3275" s="139" t="str">
        <f>LEFT(B3275,6)</f>
        <v>201210</v>
      </c>
    </row>
    <row r="3276" spans="2:46" x14ac:dyDescent="0.25">
      <c r="B3276" s="11">
        <f>'Market Data'!B3262</f>
        <v>20121012</v>
      </c>
      <c r="C3276" s="2">
        <f>'Market Data'!C3262</f>
        <v>7420</v>
      </c>
      <c r="D3276" s="2">
        <f>'Market Data'!D3262</f>
        <v>7444</v>
      </c>
      <c r="E3276" s="2">
        <f>'Market Data'!E3262</f>
        <v>7382</v>
      </c>
      <c r="F3276" s="12">
        <f>'Market Data'!F3262</f>
        <v>7395</v>
      </c>
      <c r="H3276" s="151">
        <f t="shared" si="485"/>
        <v>3258</v>
      </c>
      <c r="I3276" s="244">
        <f ca="1">IF($H3276&lt;($J$6+1),"",PFE(OFFSET($F3276,0,0,-$J$6)))</f>
        <v>0.17750769340409667</v>
      </c>
      <c r="J3276" s="19"/>
      <c r="K3276" s="139" t="str">
        <f t="shared" ca="1" si="486"/>
        <v>Long</v>
      </c>
      <c r="L3276" s="243" t="e">
        <f t="shared" ca="1" si="481"/>
        <v>#N/A</v>
      </c>
      <c r="M3276" s="242" t="e">
        <f t="shared" ca="1" si="482"/>
        <v>#N/A</v>
      </c>
      <c r="N3276" s="20"/>
      <c r="O3276" s="74">
        <f t="shared" ca="1" si="487"/>
        <v>1</v>
      </c>
      <c r="P3276" s="75">
        <f t="shared" ca="1" si="479"/>
        <v>0</v>
      </c>
      <c r="Q3276" s="76" t="str">
        <f t="shared" ca="1" si="483"/>
        <v/>
      </c>
      <c r="R3276" s="75"/>
      <c r="S3276" s="77">
        <f t="shared" ca="1" si="480"/>
        <v>1</v>
      </c>
      <c r="T3276" s="78"/>
      <c r="U3276" s="81">
        <f t="shared" ca="1" si="488"/>
        <v>-1400</v>
      </c>
      <c r="V3276" s="82">
        <f t="shared" ca="1" si="484"/>
        <v>263080.73999999929</v>
      </c>
      <c r="W3276" s="50"/>
      <c r="X3276" s="50"/>
      <c r="Y3276" s="50"/>
      <c r="Z3276" s="50"/>
      <c r="AA3276" s="50"/>
      <c r="AG3276" s="50"/>
      <c r="AH3276" s="50"/>
      <c r="AI3276" s="50"/>
      <c r="AJ3276" s="50"/>
      <c r="AK3276" s="50"/>
      <c r="AL3276" s="50"/>
      <c r="AM3276" s="50"/>
      <c r="AN3276" s="50"/>
      <c r="AO3276" s="50"/>
      <c r="AP3276" s="138" t="str">
        <f>IF(NOT($AS3276=$AS3277),ROW(),"")</f>
        <v/>
      </c>
      <c r="AQ3276" s="20" t="str">
        <f>IF(NOT(AS3276=AS3277),AS3277,"")</f>
        <v/>
      </c>
      <c r="AR3276" s="20" t="str">
        <f>INDEX($AB$15:$AM$15,MATCH($AS3276,$AB$11:$AM$11,0))</f>
        <v>out</v>
      </c>
      <c r="AS3276" s="20" t="str">
        <f>LEFT(AT3276,4)</f>
        <v>2012</v>
      </c>
      <c r="AT3276" s="139" t="str">
        <f>LEFT(B3276,6)</f>
        <v>201210</v>
      </c>
    </row>
    <row r="3277" spans="2:46" x14ac:dyDescent="0.25">
      <c r="B3277" s="11">
        <f>'Market Data'!B3263</f>
        <v>20121015</v>
      </c>
      <c r="C3277" s="2">
        <f>'Market Data'!C3263</f>
        <v>7384.5</v>
      </c>
      <c r="D3277" s="2">
        <f>'Market Data'!D3263</f>
        <v>7455.5</v>
      </c>
      <c r="E3277" s="2">
        <f>'Market Data'!E3263</f>
        <v>7371.5</v>
      </c>
      <c r="F3277" s="12">
        <f>'Market Data'!F3263</f>
        <v>7414.5</v>
      </c>
      <c r="H3277" s="151">
        <f t="shared" si="485"/>
        <v>3259</v>
      </c>
      <c r="I3277" s="244">
        <f ca="1">IF($H3277&lt;($J$6+1),"",PFE(OFFSET($F3277,0,0,-$J$6)))</f>
        <v>0.1758557780984257</v>
      </c>
      <c r="J3277" s="19"/>
      <c r="K3277" s="139" t="str">
        <f t="shared" ca="1" si="486"/>
        <v>Long</v>
      </c>
      <c r="L3277" s="243" t="e">
        <f t="shared" ca="1" si="481"/>
        <v>#N/A</v>
      </c>
      <c r="M3277" s="242" t="e">
        <f t="shared" ca="1" si="482"/>
        <v>#N/A</v>
      </c>
      <c r="N3277" s="20"/>
      <c r="O3277" s="74">
        <f t="shared" ca="1" si="487"/>
        <v>1</v>
      </c>
      <c r="P3277" s="75">
        <f t="shared" ca="1" si="479"/>
        <v>0</v>
      </c>
      <c r="Q3277" s="76" t="str">
        <f t="shared" ca="1" si="483"/>
        <v/>
      </c>
      <c r="R3277" s="75"/>
      <c r="S3277" s="77">
        <f t="shared" ca="1" si="480"/>
        <v>1</v>
      </c>
      <c r="T3277" s="78"/>
      <c r="U3277" s="81">
        <f t="shared" ca="1" si="488"/>
        <v>682.5</v>
      </c>
      <c r="V3277" s="82">
        <f t="shared" ca="1" si="484"/>
        <v>263763.23999999929</v>
      </c>
      <c r="W3277" s="50"/>
      <c r="X3277" s="50"/>
      <c r="Y3277" s="50"/>
      <c r="Z3277" s="50"/>
      <c r="AA3277" s="50"/>
      <c r="AG3277" s="50"/>
      <c r="AH3277" s="50"/>
      <c r="AI3277" s="50"/>
      <c r="AJ3277" s="50"/>
      <c r="AK3277" s="50"/>
      <c r="AL3277" s="50"/>
      <c r="AM3277" s="50"/>
      <c r="AN3277" s="50"/>
      <c r="AO3277" s="50"/>
      <c r="AP3277" s="138" t="str">
        <f>IF(NOT($AS3277=$AS3278),ROW(),"")</f>
        <v/>
      </c>
      <c r="AQ3277" s="20" t="str">
        <f>IF(NOT(AS3277=AS3278),AS3278,"")</f>
        <v/>
      </c>
      <c r="AR3277" s="20" t="str">
        <f>INDEX($AB$15:$AM$15,MATCH($AS3277,$AB$11:$AM$11,0))</f>
        <v>out</v>
      </c>
      <c r="AS3277" s="20" t="str">
        <f>LEFT(AT3277,4)</f>
        <v>2012</v>
      </c>
      <c r="AT3277" s="139" t="str">
        <f>LEFT(B3277,6)</f>
        <v>201210</v>
      </c>
    </row>
    <row r="3278" spans="2:46" x14ac:dyDescent="0.25">
      <c r="B3278" s="11">
        <f>'Market Data'!B3264</f>
        <v>20121016</v>
      </c>
      <c r="C3278" s="2">
        <f>'Market Data'!C3264</f>
        <v>7462.5</v>
      </c>
      <c r="D3278" s="2">
        <f>'Market Data'!D3264</f>
        <v>7543.5</v>
      </c>
      <c r="E3278" s="2">
        <f>'Market Data'!E3264</f>
        <v>7445.5</v>
      </c>
      <c r="F3278" s="12">
        <f>'Market Data'!F3264</f>
        <v>7530</v>
      </c>
      <c r="H3278" s="151">
        <f t="shared" si="485"/>
        <v>3260</v>
      </c>
      <c r="I3278" s="244">
        <f ca="1">IF($H3278&lt;($J$6+1),"",PFE(OFFSET($F3278,0,0,-$J$6)))</f>
        <v>0.20366353401816478</v>
      </c>
      <c r="J3278" s="19"/>
      <c r="K3278" s="139" t="str">
        <f t="shared" ca="1" si="486"/>
        <v>Long</v>
      </c>
      <c r="L3278" s="243" t="e">
        <f t="shared" ca="1" si="481"/>
        <v>#N/A</v>
      </c>
      <c r="M3278" s="242" t="e">
        <f t="shared" ca="1" si="482"/>
        <v>#N/A</v>
      </c>
      <c r="N3278" s="20"/>
      <c r="O3278" s="74">
        <f t="shared" ca="1" si="487"/>
        <v>1</v>
      </c>
      <c r="P3278" s="75">
        <f t="shared" ca="1" si="479"/>
        <v>0</v>
      </c>
      <c r="Q3278" s="76" t="str">
        <f t="shared" ca="1" si="483"/>
        <v/>
      </c>
      <c r="R3278" s="75"/>
      <c r="S3278" s="77">
        <f t="shared" ca="1" si="480"/>
        <v>1</v>
      </c>
      <c r="T3278" s="78"/>
      <c r="U3278" s="81">
        <f t="shared" ca="1" si="488"/>
        <v>4042.5</v>
      </c>
      <c r="V3278" s="82">
        <f t="shared" ca="1" si="484"/>
        <v>267805.73999999929</v>
      </c>
      <c r="W3278" s="50"/>
      <c r="X3278" s="50"/>
      <c r="Y3278" s="50"/>
      <c r="Z3278" s="50"/>
      <c r="AA3278" s="50"/>
      <c r="AG3278" s="50"/>
      <c r="AH3278" s="50"/>
      <c r="AI3278" s="50"/>
      <c r="AJ3278" s="50"/>
      <c r="AK3278" s="50"/>
      <c r="AL3278" s="50"/>
      <c r="AM3278" s="50"/>
      <c r="AN3278" s="50"/>
      <c r="AO3278" s="50"/>
      <c r="AP3278" s="138" t="str">
        <f>IF(NOT($AS3278=$AS3279),ROW(),"")</f>
        <v/>
      </c>
      <c r="AQ3278" s="20" t="str">
        <f>IF(NOT(AS3278=AS3279),AS3279,"")</f>
        <v/>
      </c>
      <c r="AR3278" s="20" t="str">
        <f>INDEX($AB$15:$AM$15,MATCH($AS3278,$AB$11:$AM$11,0))</f>
        <v>out</v>
      </c>
      <c r="AS3278" s="20" t="str">
        <f>LEFT(AT3278,4)</f>
        <v>2012</v>
      </c>
      <c r="AT3278" s="139" t="str">
        <f>LEFT(B3278,6)</f>
        <v>201210</v>
      </c>
    </row>
    <row r="3279" spans="2:46" x14ac:dyDescent="0.25">
      <c r="B3279" s="11">
        <f>'Market Data'!B3265</f>
        <v>20121017</v>
      </c>
      <c r="C3279" s="2">
        <f>'Market Data'!C3265</f>
        <v>7539.5</v>
      </c>
      <c r="D3279" s="2">
        <f>'Market Data'!D3265</f>
        <v>7554</v>
      </c>
      <c r="E3279" s="2">
        <f>'Market Data'!E3265</f>
        <v>7519</v>
      </c>
      <c r="F3279" s="12">
        <f>'Market Data'!F3265</f>
        <v>7548</v>
      </c>
      <c r="H3279" s="151">
        <f t="shared" si="485"/>
        <v>3261</v>
      </c>
      <c r="I3279" s="244">
        <f ca="1">IF($H3279&lt;($J$6+1),"",PFE(OFFSET($F3279,0,0,-$J$6)))</f>
        <v>0.22945323718277003</v>
      </c>
      <c r="J3279" s="19"/>
      <c r="K3279" s="139" t="str">
        <f t="shared" ca="1" si="486"/>
        <v>Long</v>
      </c>
      <c r="L3279" s="243" t="e">
        <f t="shared" ca="1" si="481"/>
        <v>#N/A</v>
      </c>
      <c r="M3279" s="242" t="e">
        <f t="shared" ca="1" si="482"/>
        <v>#N/A</v>
      </c>
      <c r="N3279" s="20"/>
      <c r="O3279" s="74">
        <f t="shared" ca="1" si="487"/>
        <v>1</v>
      </c>
      <c r="P3279" s="75">
        <f t="shared" ca="1" si="479"/>
        <v>0</v>
      </c>
      <c r="Q3279" s="76" t="str">
        <f t="shared" ca="1" si="483"/>
        <v/>
      </c>
      <c r="R3279" s="75"/>
      <c r="S3279" s="77">
        <f t="shared" ca="1" si="480"/>
        <v>1</v>
      </c>
      <c r="T3279" s="78"/>
      <c r="U3279" s="81">
        <f t="shared" ca="1" si="488"/>
        <v>630</v>
      </c>
      <c r="V3279" s="82">
        <f t="shared" ca="1" si="484"/>
        <v>268435.73999999929</v>
      </c>
      <c r="W3279" s="50"/>
      <c r="X3279" s="50"/>
      <c r="Y3279" s="50"/>
      <c r="Z3279" s="50"/>
      <c r="AA3279" s="50"/>
      <c r="AG3279" s="50"/>
      <c r="AH3279" s="50"/>
      <c r="AI3279" s="50"/>
      <c r="AJ3279" s="50"/>
      <c r="AK3279" s="50"/>
      <c r="AL3279" s="50"/>
      <c r="AM3279" s="50"/>
      <c r="AN3279" s="50"/>
      <c r="AO3279" s="50"/>
      <c r="AP3279" s="138" t="str">
        <f>IF(NOT($AS3279=$AS3280),ROW(),"")</f>
        <v/>
      </c>
      <c r="AQ3279" s="20" t="str">
        <f>IF(NOT(AS3279=AS3280),AS3280,"")</f>
        <v/>
      </c>
      <c r="AR3279" s="20" t="str">
        <f>INDEX($AB$15:$AM$15,MATCH($AS3279,$AB$11:$AM$11,0))</f>
        <v>out</v>
      </c>
      <c r="AS3279" s="20" t="str">
        <f>LEFT(AT3279,4)</f>
        <v>2012</v>
      </c>
      <c r="AT3279" s="139" t="str">
        <f>LEFT(B3279,6)</f>
        <v>201210</v>
      </c>
    </row>
    <row r="3280" spans="2:46" x14ac:dyDescent="0.25">
      <c r="B3280" s="11">
        <f>'Market Data'!B3266</f>
        <v>20121018</v>
      </c>
      <c r="C3280" s="2">
        <f>'Market Data'!C3266</f>
        <v>7557.5</v>
      </c>
      <c r="D3280" s="2">
        <f>'Market Data'!D3266</f>
        <v>7599</v>
      </c>
      <c r="E3280" s="2">
        <f>'Market Data'!E3266</f>
        <v>7540.5</v>
      </c>
      <c r="F3280" s="12">
        <f>'Market Data'!F3266</f>
        <v>7590.5</v>
      </c>
      <c r="H3280" s="151">
        <f t="shared" si="485"/>
        <v>3262</v>
      </c>
      <c r="I3280" s="244">
        <f ca="1">IF($H3280&lt;($J$6+1),"",PFE(OFFSET($F3280,0,0,-$J$6)))</f>
        <v>0.26402105617587301</v>
      </c>
      <c r="J3280" s="19"/>
      <c r="K3280" s="139" t="str">
        <f t="shared" ca="1" si="486"/>
        <v>Long</v>
      </c>
      <c r="L3280" s="243" t="e">
        <f t="shared" ca="1" si="481"/>
        <v>#N/A</v>
      </c>
      <c r="M3280" s="242" t="e">
        <f t="shared" ca="1" si="482"/>
        <v>#N/A</v>
      </c>
      <c r="N3280" s="20"/>
      <c r="O3280" s="74">
        <f t="shared" ca="1" si="487"/>
        <v>1</v>
      </c>
      <c r="P3280" s="75">
        <f t="shared" ca="1" si="479"/>
        <v>0</v>
      </c>
      <c r="Q3280" s="76" t="str">
        <f t="shared" ca="1" si="483"/>
        <v/>
      </c>
      <c r="R3280" s="75"/>
      <c r="S3280" s="77">
        <f t="shared" ca="1" si="480"/>
        <v>1</v>
      </c>
      <c r="T3280" s="78"/>
      <c r="U3280" s="81">
        <f t="shared" ca="1" si="488"/>
        <v>1487.5</v>
      </c>
      <c r="V3280" s="82">
        <f t="shared" ca="1" si="484"/>
        <v>269923.23999999929</v>
      </c>
      <c r="W3280" s="50"/>
      <c r="X3280" s="50"/>
      <c r="Y3280" s="50"/>
      <c r="Z3280" s="50"/>
      <c r="AA3280" s="50"/>
      <c r="AG3280" s="50"/>
      <c r="AH3280" s="50"/>
      <c r="AI3280" s="50"/>
      <c r="AJ3280" s="50"/>
      <c r="AK3280" s="50"/>
      <c r="AL3280" s="50"/>
      <c r="AM3280" s="50"/>
      <c r="AN3280" s="50"/>
      <c r="AO3280" s="50"/>
      <c r="AP3280" s="138" t="str">
        <f>IF(NOT($AS3280=$AS3281),ROW(),"")</f>
        <v/>
      </c>
      <c r="AQ3280" s="20" t="str">
        <f>IF(NOT(AS3280=AS3281),AS3281,"")</f>
        <v/>
      </c>
      <c r="AR3280" s="20" t="str">
        <f>INDEX($AB$15:$AM$15,MATCH($AS3280,$AB$11:$AM$11,0))</f>
        <v>out</v>
      </c>
      <c r="AS3280" s="20" t="str">
        <f>LEFT(AT3280,4)</f>
        <v>2012</v>
      </c>
      <c r="AT3280" s="139" t="str">
        <f>LEFT(B3280,6)</f>
        <v>201210</v>
      </c>
    </row>
    <row r="3281" spans="2:46" x14ac:dyDescent="0.25">
      <c r="B3281" s="11">
        <f>'Market Data'!B3267</f>
        <v>20121019</v>
      </c>
      <c r="C3281" s="2">
        <f>'Market Data'!C3267</f>
        <v>7565.5</v>
      </c>
      <c r="D3281" s="2">
        <f>'Market Data'!D3267</f>
        <v>7583</v>
      </c>
      <c r="E3281" s="2">
        <f>'Market Data'!E3267</f>
        <v>7480</v>
      </c>
      <c r="F3281" s="12">
        <f>'Market Data'!F3267</f>
        <v>7517</v>
      </c>
      <c r="H3281" s="151">
        <f t="shared" si="485"/>
        <v>3263</v>
      </c>
      <c r="I3281" s="244">
        <f ca="1">IF($H3281&lt;($J$6+1),"",PFE(OFFSET($F3281,0,0,-$J$6)))</f>
        <v>0.24745317784640414</v>
      </c>
      <c r="J3281" s="19"/>
      <c r="K3281" s="139" t="str">
        <f t="shared" ca="1" si="486"/>
        <v>Long</v>
      </c>
      <c r="L3281" s="243" t="e">
        <f t="shared" ca="1" si="481"/>
        <v>#N/A</v>
      </c>
      <c r="M3281" s="242" t="e">
        <f t="shared" ca="1" si="482"/>
        <v>#N/A</v>
      </c>
      <c r="N3281" s="20"/>
      <c r="O3281" s="74">
        <f t="shared" ca="1" si="487"/>
        <v>1</v>
      </c>
      <c r="P3281" s="75">
        <f t="shared" ref="P3281:P3329" ca="1" si="489">$O3281-S3281</f>
        <v>0</v>
      </c>
      <c r="Q3281" s="76" t="str">
        <f t="shared" ca="1" si="483"/>
        <v/>
      </c>
      <c r="R3281" s="75"/>
      <c r="S3281" s="77">
        <f t="shared" ca="1" si="480"/>
        <v>1</v>
      </c>
      <c r="T3281" s="78"/>
      <c r="U3281" s="81">
        <f t="shared" ca="1" si="488"/>
        <v>-2572.5</v>
      </c>
      <c r="V3281" s="82">
        <f t="shared" ca="1" si="484"/>
        <v>267350.73999999929</v>
      </c>
      <c r="W3281" s="50"/>
      <c r="X3281" s="50"/>
      <c r="Y3281" s="50"/>
      <c r="Z3281" s="50"/>
      <c r="AA3281" s="50"/>
      <c r="AG3281" s="50"/>
      <c r="AH3281" s="50"/>
      <c r="AI3281" s="50"/>
      <c r="AJ3281" s="50"/>
      <c r="AK3281" s="50"/>
      <c r="AL3281" s="50"/>
      <c r="AM3281" s="50"/>
      <c r="AN3281" s="50"/>
      <c r="AO3281" s="50"/>
      <c r="AP3281" s="138" t="str">
        <f>IF(NOT($AS3281=$AS3282),ROW(),"")</f>
        <v/>
      </c>
      <c r="AQ3281" s="20" t="str">
        <f>IF(NOT(AS3281=AS3282),AS3282,"")</f>
        <v/>
      </c>
      <c r="AR3281" s="20" t="str">
        <f>INDEX($AB$15:$AM$15,MATCH($AS3281,$AB$11:$AM$11,0))</f>
        <v>out</v>
      </c>
      <c r="AS3281" s="20" t="str">
        <f>LEFT(AT3281,4)</f>
        <v>2012</v>
      </c>
      <c r="AT3281" s="139" t="str">
        <f>LEFT(B3281,6)</f>
        <v>201210</v>
      </c>
    </row>
    <row r="3282" spans="2:46" x14ac:dyDescent="0.25">
      <c r="B3282" s="11">
        <f>'Market Data'!B3268</f>
        <v>20121022</v>
      </c>
      <c r="C3282" s="2">
        <f>'Market Data'!C3268</f>
        <v>7516</v>
      </c>
      <c r="D3282" s="2">
        <f>'Market Data'!D3268</f>
        <v>7542.5</v>
      </c>
      <c r="E3282" s="2">
        <f>'Market Data'!E3268</f>
        <v>7453</v>
      </c>
      <c r="F3282" s="12">
        <f>'Market Data'!F3268</f>
        <v>7473</v>
      </c>
      <c r="H3282" s="151">
        <f t="shared" si="485"/>
        <v>3264</v>
      </c>
      <c r="I3282" s="244">
        <f ca="1">IF($H3282&lt;($J$6+1),"",PFE(OFFSET($F3282,0,0,-$J$6)))</f>
        <v>0.22440933748376202</v>
      </c>
      <c r="J3282" s="19"/>
      <c r="K3282" s="139" t="str">
        <f t="shared" ca="1" si="486"/>
        <v>Long</v>
      </c>
      <c r="L3282" s="243" t="e">
        <f t="shared" ca="1" si="481"/>
        <v>#N/A</v>
      </c>
      <c r="M3282" s="242" t="e">
        <f t="shared" ca="1" si="482"/>
        <v>#N/A</v>
      </c>
      <c r="N3282" s="20"/>
      <c r="O3282" s="74">
        <f t="shared" ca="1" si="487"/>
        <v>1</v>
      </c>
      <c r="P3282" s="75">
        <f t="shared" ca="1" si="489"/>
        <v>0</v>
      </c>
      <c r="Q3282" s="76" t="str">
        <f t="shared" ca="1" si="483"/>
        <v/>
      </c>
      <c r="R3282" s="75"/>
      <c r="S3282" s="77">
        <f t="shared" ref="S3282:S3329" ca="1" si="490">IF($Q3281="Fill",$O3281,$S3281)</f>
        <v>1</v>
      </c>
      <c r="T3282" s="78"/>
      <c r="U3282" s="81">
        <f t="shared" ca="1" si="488"/>
        <v>-1540</v>
      </c>
      <c r="V3282" s="82">
        <f t="shared" ca="1" si="484"/>
        <v>265810.73999999929</v>
      </c>
      <c r="W3282" s="50"/>
      <c r="X3282" s="50"/>
      <c r="Y3282" s="50"/>
      <c r="Z3282" s="50"/>
      <c r="AA3282" s="50"/>
      <c r="AG3282" s="50"/>
      <c r="AH3282" s="50"/>
      <c r="AI3282" s="50"/>
      <c r="AJ3282" s="50"/>
      <c r="AK3282" s="50"/>
      <c r="AL3282" s="50"/>
      <c r="AM3282" s="50"/>
      <c r="AN3282" s="50"/>
      <c r="AO3282" s="50"/>
      <c r="AP3282" s="138" t="str">
        <f>IF(NOT($AS3282=$AS3283),ROW(),"")</f>
        <v/>
      </c>
      <c r="AQ3282" s="20" t="str">
        <f>IF(NOT(AS3282=AS3283),AS3283,"")</f>
        <v/>
      </c>
      <c r="AR3282" s="20" t="str">
        <f>INDEX($AB$15:$AM$15,MATCH($AS3282,$AB$11:$AM$11,0))</f>
        <v>out</v>
      </c>
      <c r="AS3282" s="20" t="str">
        <f>LEFT(AT3282,4)</f>
        <v>2012</v>
      </c>
      <c r="AT3282" s="139" t="str">
        <f>LEFT(B3282,6)</f>
        <v>201210</v>
      </c>
    </row>
    <row r="3283" spans="2:46" x14ac:dyDescent="0.25">
      <c r="B3283" s="11">
        <f>'Market Data'!B3269</f>
        <v>20121023</v>
      </c>
      <c r="C3283" s="2">
        <f>'Market Data'!C3269</f>
        <v>7488</v>
      </c>
      <c r="D3283" s="2">
        <f>'Market Data'!D3269</f>
        <v>7496</v>
      </c>
      <c r="E3283" s="2">
        <f>'Market Data'!E3269</f>
        <v>7303.5</v>
      </c>
      <c r="F3283" s="12">
        <f>'Market Data'!F3269</f>
        <v>7327</v>
      </c>
      <c r="H3283" s="151">
        <f t="shared" si="485"/>
        <v>3265</v>
      </c>
      <c r="I3283" s="244">
        <f ca="1">IF($H3283&lt;($J$6+1),"",PFE(OFFSET($F3283,0,0,-$J$6)))</f>
        <v>0.20545258672210467</v>
      </c>
      <c r="J3283" s="19"/>
      <c r="K3283" s="139" t="str">
        <f t="shared" ca="1" si="486"/>
        <v>Long</v>
      </c>
      <c r="L3283" s="243" t="e">
        <f t="shared" ref="L3283:L3329" ca="1" si="491">IF(AND($K3283="Long",$K3282&lt;&gt;"Long"),$F3283,NA())</f>
        <v>#N/A</v>
      </c>
      <c r="M3283" s="242" t="e">
        <f t="shared" ref="M3283:M3329" ca="1" si="492">IF(AND($K3283="Short",$K3282&lt;&gt;"Short"),$F3283,NA())</f>
        <v>#N/A</v>
      </c>
      <c r="N3283" s="20"/>
      <c r="O3283" s="74">
        <f t="shared" ca="1" si="487"/>
        <v>1</v>
      </c>
      <c r="P3283" s="75">
        <f t="shared" ca="1" si="489"/>
        <v>0</v>
      </c>
      <c r="Q3283" s="76" t="str">
        <f t="shared" ref="Q3283:Q3329" ca="1" si="493">IF(NOT($P3283=0),"Fill","")</f>
        <v/>
      </c>
      <c r="R3283" s="75"/>
      <c r="S3283" s="77">
        <f t="shared" ca="1" si="490"/>
        <v>1</v>
      </c>
      <c r="T3283" s="78"/>
      <c r="U3283" s="81">
        <f t="shared" ca="1" si="488"/>
        <v>-5110</v>
      </c>
      <c r="V3283" s="82">
        <f t="shared" ref="V3283:V3329" ca="1" si="494">V3282+U3283</f>
        <v>260700.73999999929</v>
      </c>
      <c r="W3283" s="50"/>
      <c r="X3283" s="50"/>
      <c r="Y3283" s="50"/>
      <c r="Z3283" s="50"/>
      <c r="AA3283" s="50"/>
      <c r="AG3283" s="50"/>
      <c r="AH3283" s="50"/>
      <c r="AI3283" s="50"/>
      <c r="AJ3283" s="50"/>
      <c r="AK3283" s="50"/>
      <c r="AL3283" s="50"/>
      <c r="AM3283" s="50"/>
      <c r="AN3283" s="50"/>
      <c r="AO3283" s="50"/>
      <c r="AP3283" s="138" t="str">
        <f>IF(NOT($AS3283=$AS3284),ROW(),"")</f>
        <v/>
      </c>
      <c r="AQ3283" s="20" t="str">
        <f>IF(NOT(AS3283=AS3284),AS3284,"")</f>
        <v/>
      </c>
      <c r="AR3283" s="20" t="str">
        <f>INDEX($AB$15:$AM$15,MATCH($AS3283,$AB$11:$AM$11,0))</f>
        <v>out</v>
      </c>
      <c r="AS3283" s="20" t="str">
        <f>LEFT(AT3283,4)</f>
        <v>2012</v>
      </c>
      <c r="AT3283" s="139" t="str">
        <f>LEFT(B3283,6)</f>
        <v>201210</v>
      </c>
    </row>
    <row r="3284" spans="2:46" x14ac:dyDescent="0.25">
      <c r="B3284" s="11">
        <f>'Market Data'!B3270</f>
        <v>20121024</v>
      </c>
      <c r="C3284" s="2">
        <f>'Market Data'!C3270</f>
        <v>7365</v>
      </c>
      <c r="D3284" s="2">
        <f>'Market Data'!D3270</f>
        <v>7367.5</v>
      </c>
      <c r="E3284" s="2">
        <f>'Market Data'!E3270</f>
        <v>7269.5</v>
      </c>
      <c r="F3284" s="12">
        <f>'Market Data'!F3270</f>
        <v>7345</v>
      </c>
      <c r="H3284" s="151">
        <f t="shared" ref="H3284:H3329" si="495">ROW()-ROW(H$18)</f>
        <v>3266</v>
      </c>
      <c r="I3284" s="244">
        <f ca="1">IF($H3284&lt;($J$6+1),"",PFE(OFFSET($F3284,0,0,-$J$6)))</f>
        <v>0.16511282236022623</v>
      </c>
      <c r="J3284" s="19"/>
      <c r="K3284" s="139" t="str">
        <f t="shared" ref="K3284:K3329" ca="1" si="496">IF($I3284="","",IF($I3284&gt;$J$4,"Long",IF($I3284&lt;$J$5,"Short","")))</f>
        <v>Long</v>
      </c>
      <c r="L3284" s="243" t="e">
        <f t="shared" ca="1" si="491"/>
        <v>#N/A</v>
      </c>
      <c r="M3284" s="242" t="e">
        <f t="shared" ca="1" si="492"/>
        <v>#N/A</v>
      </c>
      <c r="N3284" s="20"/>
      <c r="O3284" s="74">
        <f t="shared" ref="O3284:O3329" ca="1" si="497">IF($K3284="Short",-1,IF($K3284="Long",1,0))</f>
        <v>1</v>
      </c>
      <c r="P3284" s="75">
        <f t="shared" ca="1" si="489"/>
        <v>0</v>
      </c>
      <c r="Q3284" s="76" t="str">
        <f t="shared" ca="1" si="493"/>
        <v/>
      </c>
      <c r="R3284" s="75"/>
      <c r="S3284" s="77">
        <f t="shared" ca="1" si="490"/>
        <v>1</v>
      </c>
      <c r="T3284" s="78"/>
      <c r="U3284" s="81">
        <f t="shared" ca="1" si="488"/>
        <v>630</v>
      </c>
      <c r="V3284" s="82">
        <f t="shared" ca="1" si="494"/>
        <v>261330.73999999929</v>
      </c>
      <c r="W3284" s="50"/>
      <c r="X3284" s="50"/>
      <c r="Y3284" s="50"/>
      <c r="Z3284" s="50"/>
      <c r="AA3284" s="50"/>
      <c r="AG3284" s="50"/>
      <c r="AH3284" s="50"/>
      <c r="AI3284" s="50"/>
      <c r="AJ3284" s="50"/>
      <c r="AK3284" s="50"/>
      <c r="AL3284" s="50"/>
      <c r="AM3284" s="50"/>
      <c r="AN3284" s="50"/>
      <c r="AO3284" s="50"/>
      <c r="AP3284" s="138" t="str">
        <f>IF(NOT($AS3284=$AS3285),ROW(),"")</f>
        <v/>
      </c>
      <c r="AQ3284" s="20" t="str">
        <f>IF(NOT(AS3284=AS3285),AS3285,"")</f>
        <v/>
      </c>
      <c r="AR3284" s="20" t="str">
        <f>INDEX($AB$15:$AM$15,MATCH($AS3284,$AB$11:$AM$11,0))</f>
        <v>out</v>
      </c>
      <c r="AS3284" s="20" t="str">
        <f>LEFT(AT3284,4)</f>
        <v>2012</v>
      </c>
      <c r="AT3284" s="139" t="str">
        <f>LEFT(B3284,6)</f>
        <v>201210</v>
      </c>
    </row>
    <row r="3285" spans="2:46" x14ac:dyDescent="0.25">
      <c r="B3285" s="11">
        <f>'Market Data'!B3271</f>
        <v>20121025</v>
      </c>
      <c r="C3285" s="2">
        <f>'Market Data'!C3271</f>
        <v>7359.5</v>
      </c>
      <c r="D3285" s="2">
        <f>'Market Data'!D3271</f>
        <v>7409</v>
      </c>
      <c r="E3285" s="2">
        <f>'Market Data'!E3271</f>
        <v>7332.5</v>
      </c>
      <c r="F3285" s="12">
        <f>'Market Data'!F3271</f>
        <v>7348.5</v>
      </c>
      <c r="H3285" s="151">
        <f t="shared" si="495"/>
        <v>3267</v>
      </c>
      <c r="I3285" s="244">
        <f ca="1">IF($H3285&lt;($J$6+1),"",PFE(OFFSET($F3285,0,0,-$J$6)))</f>
        <v>0.15199604487912383</v>
      </c>
      <c r="J3285" s="19"/>
      <c r="K3285" s="139" t="str">
        <f t="shared" ca="1" si="496"/>
        <v>Long</v>
      </c>
      <c r="L3285" s="243" t="e">
        <f t="shared" ca="1" si="491"/>
        <v>#N/A</v>
      </c>
      <c r="M3285" s="242" t="e">
        <f t="shared" ca="1" si="492"/>
        <v>#N/A</v>
      </c>
      <c r="N3285" s="20"/>
      <c r="O3285" s="74">
        <f t="shared" ca="1" si="497"/>
        <v>1</v>
      </c>
      <c r="P3285" s="75">
        <f t="shared" ca="1" si="489"/>
        <v>0</v>
      </c>
      <c r="Q3285" s="76" t="str">
        <f t="shared" ca="1" si="493"/>
        <v/>
      </c>
      <c r="R3285" s="75"/>
      <c r="S3285" s="77">
        <f t="shared" ca="1" si="490"/>
        <v>1</v>
      </c>
      <c r="T3285" s="78"/>
      <c r="U3285" s="81">
        <f t="shared" ca="1" si="488"/>
        <v>122.5</v>
      </c>
      <c r="V3285" s="82">
        <f t="shared" ca="1" si="494"/>
        <v>261453.23999999929</v>
      </c>
      <c r="W3285" s="50"/>
      <c r="X3285" s="50"/>
      <c r="Y3285" s="50"/>
      <c r="Z3285" s="50"/>
      <c r="AA3285" s="50"/>
      <c r="AG3285" s="50"/>
      <c r="AH3285" s="50"/>
      <c r="AI3285" s="50"/>
      <c r="AJ3285" s="50"/>
      <c r="AK3285" s="50"/>
      <c r="AL3285" s="50"/>
      <c r="AM3285" s="50"/>
      <c r="AN3285" s="50"/>
      <c r="AO3285" s="50"/>
      <c r="AP3285" s="138" t="str">
        <f>IF(NOT($AS3285=$AS3286),ROW(),"")</f>
        <v/>
      </c>
      <c r="AQ3285" s="20" t="str">
        <f>IF(NOT(AS3285=AS3286),AS3286,"")</f>
        <v/>
      </c>
      <c r="AR3285" s="20" t="str">
        <f>INDEX($AB$15:$AM$15,MATCH($AS3285,$AB$11:$AM$11,0))</f>
        <v>out</v>
      </c>
      <c r="AS3285" s="20" t="str">
        <f>LEFT(AT3285,4)</f>
        <v>2012</v>
      </c>
      <c r="AT3285" s="139" t="str">
        <f>LEFT(B3285,6)</f>
        <v>201210</v>
      </c>
    </row>
    <row r="3286" spans="2:46" x14ac:dyDescent="0.25">
      <c r="B3286" s="11">
        <f>'Market Data'!B3272</f>
        <v>20121026</v>
      </c>
      <c r="C3286" s="2">
        <f>'Market Data'!C3272</f>
        <v>7303</v>
      </c>
      <c r="D3286" s="2">
        <f>'Market Data'!D3272</f>
        <v>7408.5</v>
      </c>
      <c r="E3286" s="2">
        <f>'Market Data'!E3272</f>
        <v>7295</v>
      </c>
      <c r="F3286" s="12">
        <f>'Market Data'!F3272</f>
        <v>7381.5</v>
      </c>
      <c r="H3286" s="151">
        <f t="shared" si="495"/>
        <v>3268</v>
      </c>
      <c r="I3286" s="244">
        <f ca="1">IF($H3286&lt;($J$6+1),"",PFE(OFFSET($F3286,0,0,-$J$6)))</f>
        <v>0.14199269365063258</v>
      </c>
      <c r="J3286" s="19"/>
      <c r="K3286" s="139" t="str">
        <f t="shared" ca="1" si="496"/>
        <v>Long</v>
      </c>
      <c r="L3286" s="243" t="e">
        <f t="shared" ca="1" si="491"/>
        <v>#N/A</v>
      </c>
      <c r="M3286" s="242" t="e">
        <f t="shared" ca="1" si="492"/>
        <v>#N/A</v>
      </c>
      <c r="N3286" s="20"/>
      <c r="O3286" s="74">
        <f t="shared" ca="1" si="497"/>
        <v>1</v>
      </c>
      <c r="P3286" s="75">
        <f t="shared" ca="1" si="489"/>
        <v>0</v>
      </c>
      <c r="Q3286" s="76" t="str">
        <f t="shared" ca="1" si="493"/>
        <v/>
      </c>
      <c r="R3286" s="75"/>
      <c r="S3286" s="77">
        <f t="shared" ca="1" si="490"/>
        <v>1</v>
      </c>
      <c r="T3286" s="78"/>
      <c r="U3286" s="81">
        <f t="shared" ref="U3286:U3329" ca="1" si="498">IF(OR($S3285&amp;$O3285="01",$S3285&amp;$O3285="0-1"),(($F3286-$C3286)*$V$4*$O3285)-(ABS($P3285)*$V$5),IF(OR($S3285&amp;$O3285="10",$S3285&amp;$O3285="-10"),(($C3286-$F3285)*$V$4*$S3285)-(ABS($P3285)*$V$5),IF(OR($S3285&amp;$O3285="1-1",$S3285&amp;$O3285="-11"),(($C3286-$F3285)*$V$4*$S3285)-(ABS($P3285)*$V$5)+(($F3286-$C3286)*$V$4*$S3286),IF(OR($S3285&amp;$O3285="11",$S3285&amp;$O3285="-1-1"),(($F3286-$F3285)*$V$4*$S3286),0))))</f>
        <v>1155</v>
      </c>
      <c r="V3286" s="82">
        <f t="shared" ca="1" si="494"/>
        <v>262608.23999999929</v>
      </c>
      <c r="W3286" s="50"/>
      <c r="X3286" s="50"/>
      <c r="Y3286" s="50"/>
      <c r="Z3286" s="50"/>
      <c r="AA3286" s="50"/>
      <c r="AG3286" s="50"/>
      <c r="AH3286" s="50"/>
      <c r="AI3286" s="50"/>
      <c r="AJ3286" s="50"/>
      <c r="AK3286" s="50"/>
      <c r="AL3286" s="50"/>
      <c r="AM3286" s="50"/>
      <c r="AN3286" s="50"/>
      <c r="AO3286" s="50"/>
      <c r="AP3286" s="138" t="str">
        <f>IF(NOT($AS3286=$AS3287),ROW(),"")</f>
        <v/>
      </c>
      <c r="AQ3286" s="20" t="str">
        <f>IF(NOT(AS3286=AS3287),AS3287,"")</f>
        <v/>
      </c>
      <c r="AR3286" s="20" t="str">
        <f>INDEX($AB$15:$AM$15,MATCH($AS3286,$AB$11:$AM$11,0))</f>
        <v>out</v>
      </c>
      <c r="AS3286" s="20" t="str">
        <f>LEFT(AT3286,4)</f>
        <v>2012</v>
      </c>
      <c r="AT3286" s="139" t="str">
        <f>LEFT(B3286,6)</f>
        <v>201210</v>
      </c>
    </row>
    <row r="3287" spans="2:46" x14ac:dyDescent="0.25">
      <c r="B3287" s="11">
        <f>'Market Data'!B3273</f>
        <v>20121029</v>
      </c>
      <c r="C3287" s="2">
        <f>'Market Data'!C3273</f>
        <v>7376.5</v>
      </c>
      <c r="D3287" s="2">
        <f>'Market Data'!D3273</f>
        <v>7377.5</v>
      </c>
      <c r="E3287" s="2">
        <f>'Market Data'!E3273</f>
        <v>7322</v>
      </c>
      <c r="F3287" s="12">
        <f>'Market Data'!F3273</f>
        <v>7356</v>
      </c>
      <c r="H3287" s="151">
        <f t="shared" si="495"/>
        <v>3269</v>
      </c>
      <c r="I3287" s="244">
        <f ca="1">IF($H3287&lt;($J$6+1),"",PFE(OFFSET($F3287,0,0,-$J$6)))</f>
        <v>0.13954515866894135</v>
      </c>
      <c r="J3287" s="19"/>
      <c r="K3287" s="139" t="str">
        <f t="shared" ca="1" si="496"/>
        <v>Long</v>
      </c>
      <c r="L3287" s="243" t="e">
        <f t="shared" ca="1" si="491"/>
        <v>#N/A</v>
      </c>
      <c r="M3287" s="242" t="e">
        <f t="shared" ca="1" si="492"/>
        <v>#N/A</v>
      </c>
      <c r="N3287" s="20"/>
      <c r="O3287" s="74">
        <f t="shared" ca="1" si="497"/>
        <v>1</v>
      </c>
      <c r="P3287" s="75">
        <f t="shared" ca="1" si="489"/>
        <v>0</v>
      </c>
      <c r="Q3287" s="76" t="str">
        <f t="shared" ca="1" si="493"/>
        <v/>
      </c>
      <c r="R3287" s="75"/>
      <c r="S3287" s="77">
        <f t="shared" ca="1" si="490"/>
        <v>1</v>
      </c>
      <c r="T3287" s="78"/>
      <c r="U3287" s="81">
        <f t="shared" ca="1" si="498"/>
        <v>-892.5</v>
      </c>
      <c r="V3287" s="82">
        <f t="shared" ca="1" si="494"/>
        <v>261715.73999999929</v>
      </c>
      <c r="W3287" s="50"/>
      <c r="X3287" s="50"/>
      <c r="Y3287" s="50"/>
      <c r="Z3287" s="50"/>
      <c r="AA3287" s="50"/>
      <c r="AG3287" s="50"/>
      <c r="AH3287" s="50"/>
      <c r="AI3287" s="50"/>
      <c r="AJ3287" s="50"/>
      <c r="AK3287" s="50"/>
      <c r="AL3287" s="50"/>
      <c r="AM3287" s="50"/>
      <c r="AN3287" s="50"/>
      <c r="AO3287" s="50"/>
      <c r="AP3287" s="138" t="str">
        <f>IF(NOT($AS3287=$AS3288),ROW(),"")</f>
        <v/>
      </c>
      <c r="AQ3287" s="20" t="str">
        <f>IF(NOT(AS3287=AS3288),AS3288,"")</f>
        <v/>
      </c>
      <c r="AR3287" s="20" t="str">
        <f>INDEX($AB$15:$AM$15,MATCH($AS3287,$AB$11:$AM$11,0))</f>
        <v>out</v>
      </c>
      <c r="AS3287" s="20" t="str">
        <f>LEFT(AT3287,4)</f>
        <v>2012</v>
      </c>
      <c r="AT3287" s="139" t="str">
        <f>LEFT(B3287,6)</f>
        <v>201210</v>
      </c>
    </row>
    <row r="3288" spans="2:46" x14ac:dyDescent="0.25">
      <c r="B3288" s="11">
        <f>'Market Data'!B3274</f>
        <v>20121030</v>
      </c>
      <c r="C3288" s="2">
        <f>'Market Data'!C3274</f>
        <v>7347.5</v>
      </c>
      <c r="D3288" s="2">
        <f>'Market Data'!D3274</f>
        <v>7444.5</v>
      </c>
      <c r="E3288" s="2">
        <f>'Market Data'!E3274</f>
        <v>7347.5</v>
      </c>
      <c r="F3288" s="12">
        <f>'Market Data'!F3274</f>
        <v>7426</v>
      </c>
      <c r="H3288" s="151">
        <f t="shared" si="495"/>
        <v>3270</v>
      </c>
      <c r="I3288" s="244">
        <f ca="1">IF($H3288&lt;($J$6+1),"",PFE(OFFSET($F3288,0,0,-$J$6)))</f>
        <v>0.15799972446025853</v>
      </c>
      <c r="J3288" s="19"/>
      <c r="K3288" s="139" t="str">
        <f t="shared" ca="1" si="496"/>
        <v>Long</v>
      </c>
      <c r="L3288" s="243" t="e">
        <f t="shared" ca="1" si="491"/>
        <v>#N/A</v>
      </c>
      <c r="M3288" s="242" t="e">
        <f t="shared" ca="1" si="492"/>
        <v>#N/A</v>
      </c>
      <c r="N3288" s="20"/>
      <c r="O3288" s="74">
        <f t="shared" ca="1" si="497"/>
        <v>1</v>
      </c>
      <c r="P3288" s="75">
        <f t="shared" ca="1" si="489"/>
        <v>0</v>
      </c>
      <c r="Q3288" s="76" t="str">
        <f t="shared" ca="1" si="493"/>
        <v/>
      </c>
      <c r="R3288" s="75"/>
      <c r="S3288" s="77">
        <f t="shared" ca="1" si="490"/>
        <v>1</v>
      </c>
      <c r="T3288" s="78"/>
      <c r="U3288" s="81">
        <f t="shared" ca="1" si="498"/>
        <v>2450</v>
      </c>
      <c r="V3288" s="82">
        <f t="shared" ca="1" si="494"/>
        <v>264165.73999999929</v>
      </c>
      <c r="W3288" s="50"/>
      <c r="X3288" s="50"/>
      <c r="Y3288" s="50"/>
      <c r="Z3288" s="50"/>
      <c r="AA3288" s="50"/>
      <c r="AG3288" s="50"/>
      <c r="AH3288" s="50"/>
      <c r="AI3288" s="50"/>
      <c r="AJ3288" s="50"/>
      <c r="AK3288" s="50"/>
      <c r="AL3288" s="50"/>
      <c r="AM3288" s="50"/>
      <c r="AN3288" s="50"/>
      <c r="AO3288" s="50"/>
      <c r="AP3288" s="138" t="str">
        <f>IF(NOT($AS3288=$AS3289),ROW(),"")</f>
        <v/>
      </c>
      <c r="AQ3288" s="20" t="str">
        <f>IF(NOT(AS3288=AS3289),AS3289,"")</f>
        <v/>
      </c>
      <c r="AR3288" s="20" t="str">
        <f>INDEX($AB$15:$AM$15,MATCH($AS3288,$AB$11:$AM$11,0))</f>
        <v>out</v>
      </c>
      <c r="AS3288" s="20" t="str">
        <f>LEFT(AT3288,4)</f>
        <v>2012</v>
      </c>
      <c r="AT3288" s="139" t="str">
        <f>LEFT(B3288,6)</f>
        <v>201210</v>
      </c>
    </row>
    <row r="3289" spans="2:46" x14ac:dyDescent="0.25">
      <c r="B3289" s="11">
        <f>'Market Data'!B3275</f>
        <v>20121031</v>
      </c>
      <c r="C3289" s="2">
        <f>'Market Data'!C3275</f>
        <v>7437</v>
      </c>
      <c r="D3289" s="2">
        <f>'Market Data'!D3275</f>
        <v>7499.5</v>
      </c>
      <c r="E3289" s="2">
        <f>'Market Data'!E3275</f>
        <v>7404</v>
      </c>
      <c r="F3289" s="12">
        <f>'Market Data'!F3275</f>
        <v>7420.5</v>
      </c>
      <c r="H3289" s="151">
        <f t="shared" si="495"/>
        <v>3271</v>
      </c>
      <c r="I3289" s="244">
        <f ca="1">IF($H3289&lt;($J$6+1),"",PFE(OFFSET($F3289,0,0,-$J$6)))</f>
        <v>0.18781863004810667</v>
      </c>
      <c r="J3289" s="19"/>
      <c r="K3289" s="139" t="str">
        <f t="shared" ca="1" si="496"/>
        <v>Long</v>
      </c>
      <c r="L3289" s="243" t="e">
        <f t="shared" ca="1" si="491"/>
        <v>#N/A</v>
      </c>
      <c r="M3289" s="242" t="e">
        <f t="shared" ca="1" si="492"/>
        <v>#N/A</v>
      </c>
      <c r="N3289" s="20"/>
      <c r="O3289" s="74">
        <f t="shared" ca="1" si="497"/>
        <v>1</v>
      </c>
      <c r="P3289" s="75">
        <f t="shared" ca="1" si="489"/>
        <v>0</v>
      </c>
      <c r="Q3289" s="76" t="str">
        <f t="shared" ca="1" si="493"/>
        <v/>
      </c>
      <c r="R3289" s="75"/>
      <c r="S3289" s="77">
        <f t="shared" ca="1" si="490"/>
        <v>1</v>
      </c>
      <c r="T3289" s="78"/>
      <c r="U3289" s="81">
        <f t="shared" ca="1" si="498"/>
        <v>-192.5</v>
      </c>
      <c r="V3289" s="82">
        <f t="shared" ca="1" si="494"/>
        <v>263973.23999999929</v>
      </c>
      <c r="W3289" s="50"/>
      <c r="X3289" s="50"/>
      <c r="Y3289" s="50"/>
      <c r="Z3289" s="50"/>
      <c r="AA3289" s="50"/>
      <c r="AG3289" s="50"/>
      <c r="AH3289" s="50"/>
      <c r="AI3289" s="50"/>
      <c r="AJ3289" s="50"/>
      <c r="AK3289" s="50"/>
      <c r="AL3289" s="50"/>
      <c r="AM3289" s="50"/>
      <c r="AN3289" s="50"/>
      <c r="AO3289" s="50"/>
      <c r="AP3289" s="138" t="str">
        <f>IF(NOT($AS3289=$AS3290),ROW(),"")</f>
        <v/>
      </c>
      <c r="AQ3289" s="20" t="str">
        <f>IF(NOT(AS3289=AS3290),AS3290,"")</f>
        <v/>
      </c>
      <c r="AR3289" s="20" t="str">
        <f>INDEX($AB$15:$AM$15,MATCH($AS3289,$AB$11:$AM$11,0))</f>
        <v>out</v>
      </c>
      <c r="AS3289" s="20" t="str">
        <f>LEFT(AT3289,4)</f>
        <v>2012</v>
      </c>
      <c r="AT3289" s="139" t="str">
        <f>LEFT(B3289,6)</f>
        <v>201210</v>
      </c>
    </row>
    <row r="3290" spans="2:46" x14ac:dyDescent="0.25">
      <c r="B3290" s="11">
        <f>'Market Data'!B3276</f>
        <v>20121101</v>
      </c>
      <c r="C3290" s="2">
        <f>'Market Data'!C3276</f>
        <v>7418</v>
      </c>
      <c r="D3290" s="2">
        <f>'Market Data'!D3276</f>
        <v>7509</v>
      </c>
      <c r="E3290" s="2">
        <f>'Market Data'!E3276</f>
        <v>7395.5</v>
      </c>
      <c r="F3290" s="12">
        <f>'Market Data'!F3276</f>
        <v>7483</v>
      </c>
      <c r="H3290" s="151">
        <f t="shared" si="495"/>
        <v>3272</v>
      </c>
      <c r="I3290" s="244">
        <f ca="1">IF($H3290&lt;($J$6+1),"",PFE(OFFSET($F3290,0,0,-$J$6)))</f>
        <v>0.20262993100776203</v>
      </c>
      <c r="J3290" s="19"/>
      <c r="K3290" s="139" t="str">
        <f t="shared" ca="1" si="496"/>
        <v>Long</v>
      </c>
      <c r="L3290" s="243" t="e">
        <f t="shared" ca="1" si="491"/>
        <v>#N/A</v>
      </c>
      <c r="M3290" s="242" t="e">
        <f t="shared" ca="1" si="492"/>
        <v>#N/A</v>
      </c>
      <c r="N3290" s="20"/>
      <c r="O3290" s="74">
        <f t="shared" ca="1" si="497"/>
        <v>1</v>
      </c>
      <c r="P3290" s="75">
        <f t="shared" ca="1" si="489"/>
        <v>0</v>
      </c>
      <c r="Q3290" s="76" t="str">
        <f t="shared" ca="1" si="493"/>
        <v/>
      </c>
      <c r="R3290" s="75"/>
      <c r="S3290" s="77">
        <f t="shared" ca="1" si="490"/>
        <v>1</v>
      </c>
      <c r="T3290" s="78"/>
      <c r="U3290" s="81">
        <f t="shared" ca="1" si="498"/>
        <v>2187.5</v>
      </c>
      <c r="V3290" s="82">
        <f t="shared" ca="1" si="494"/>
        <v>266160.73999999929</v>
      </c>
      <c r="W3290" s="50"/>
      <c r="X3290" s="50"/>
      <c r="Y3290" s="50"/>
      <c r="Z3290" s="50"/>
      <c r="AA3290" s="50"/>
      <c r="AG3290" s="50"/>
      <c r="AH3290" s="50"/>
      <c r="AI3290" s="50"/>
      <c r="AJ3290" s="50"/>
      <c r="AK3290" s="50"/>
      <c r="AL3290" s="50"/>
      <c r="AM3290" s="50"/>
      <c r="AN3290" s="50"/>
      <c r="AO3290" s="50"/>
      <c r="AP3290" s="138" t="str">
        <f>IF(NOT($AS3290=$AS3291),ROW(),"")</f>
        <v/>
      </c>
      <c r="AQ3290" s="20" t="str">
        <f>IF(NOT(AS3290=AS3291),AS3291,"")</f>
        <v/>
      </c>
      <c r="AR3290" s="20" t="str">
        <f>INDEX($AB$15:$AM$15,MATCH($AS3290,$AB$11:$AM$11,0))</f>
        <v>out</v>
      </c>
      <c r="AS3290" s="20" t="str">
        <f>LEFT(AT3290,4)</f>
        <v>2012</v>
      </c>
      <c r="AT3290" s="139" t="str">
        <f>LEFT(B3290,6)</f>
        <v>201211</v>
      </c>
    </row>
    <row r="3291" spans="2:46" x14ac:dyDescent="0.25">
      <c r="B3291" s="11">
        <f>'Market Data'!B3277</f>
        <v>20121102</v>
      </c>
      <c r="C3291" s="2">
        <f>'Market Data'!C3277</f>
        <v>7498.5</v>
      </c>
      <c r="D3291" s="2">
        <f>'Market Data'!D3277</f>
        <v>7542</v>
      </c>
      <c r="E3291" s="2">
        <f>'Market Data'!E3277</f>
        <v>7463</v>
      </c>
      <c r="F3291" s="12">
        <f>'Market Data'!F3277</f>
        <v>7510</v>
      </c>
      <c r="H3291" s="151">
        <f t="shared" si="495"/>
        <v>3273</v>
      </c>
      <c r="I3291" s="244">
        <f ca="1">IF($H3291&lt;($J$6+1),"",PFE(OFFSET($F3291,0,0,-$J$6)))</f>
        <v>0.19856298302757025</v>
      </c>
      <c r="J3291" s="19"/>
      <c r="K3291" s="139" t="str">
        <f t="shared" ca="1" si="496"/>
        <v>Long</v>
      </c>
      <c r="L3291" s="243" t="e">
        <f t="shared" ca="1" si="491"/>
        <v>#N/A</v>
      </c>
      <c r="M3291" s="242" t="e">
        <f t="shared" ca="1" si="492"/>
        <v>#N/A</v>
      </c>
      <c r="N3291" s="20"/>
      <c r="O3291" s="74">
        <f t="shared" ca="1" si="497"/>
        <v>1</v>
      </c>
      <c r="P3291" s="75">
        <f t="shared" ca="1" si="489"/>
        <v>0</v>
      </c>
      <c r="Q3291" s="76" t="str">
        <f t="shared" ca="1" si="493"/>
        <v/>
      </c>
      <c r="R3291" s="75"/>
      <c r="S3291" s="77">
        <f t="shared" ca="1" si="490"/>
        <v>1</v>
      </c>
      <c r="T3291" s="78"/>
      <c r="U3291" s="81">
        <f t="shared" ca="1" si="498"/>
        <v>945</v>
      </c>
      <c r="V3291" s="82">
        <f t="shared" ca="1" si="494"/>
        <v>267105.73999999929</v>
      </c>
      <c r="W3291" s="50"/>
      <c r="X3291" s="50"/>
      <c r="Y3291" s="50"/>
      <c r="Z3291" s="50"/>
      <c r="AA3291" s="50"/>
      <c r="AG3291" s="50"/>
      <c r="AH3291" s="50"/>
      <c r="AI3291" s="50"/>
      <c r="AJ3291" s="50"/>
      <c r="AK3291" s="50"/>
      <c r="AL3291" s="50"/>
      <c r="AM3291" s="50"/>
      <c r="AN3291" s="50"/>
      <c r="AO3291" s="50"/>
      <c r="AP3291" s="138" t="str">
        <f>IF(NOT($AS3291=$AS3292),ROW(),"")</f>
        <v/>
      </c>
      <c r="AQ3291" s="20" t="str">
        <f>IF(NOT(AS3291=AS3292),AS3292,"")</f>
        <v/>
      </c>
      <c r="AR3291" s="20" t="str">
        <f>INDEX($AB$15:$AM$15,MATCH($AS3291,$AB$11:$AM$11,0))</f>
        <v>out</v>
      </c>
      <c r="AS3291" s="20" t="str">
        <f>LEFT(AT3291,4)</f>
        <v>2012</v>
      </c>
      <c r="AT3291" s="139" t="str">
        <f>LEFT(B3291,6)</f>
        <v>201211</v>
      </c>
    </row>
    <row r="3292" spans="2:46" x14ac:dyDescent="0.25">
      <c r="B3292" s="11">
        <f>'Market Data'!B3278</f>
        <v>20121105</v>
      </c>
      <c r="C3292" s="2">
        <f>'Market Data'!C3278</f>
        <v>7472</v>
      </c>
      <c r="D3292" s="2">
        <f>'Market Data'!D3278</f>
        <v>7504.5</v>
      </c>
      <c r="E3292" s="2">
        <f>'Market Data'!E3278</f>
        <v>7455.5</v>
      </c>
      <c r="F3292" s="12">
        <f>'Market Data'!F3278</f>
        <v>7477.5</v>
      </c>
      <c r="H3292" s="151">
        <f t="shared" si="495"/>
        <v>3274</v>
      </c>
      <c r="I3292" s="244">
        <f ca="1">IF($H3292&lt;($J$6+1),"",PFE(OFFSET($F3292,0,0,-$J$6)))</f>
        <v>0.18990636036900402</v>
      </c>
      <c r="J3292" s="19"/>
      <c r="K3292" s="139" t="str">
        <f t="shared" ca="1" si="496"/>
        <v>Long</v>
      </c>
      <c r="L3292" s="243" t="e">
        <f t="shared" ca="1" si="491"/>
        <v>#N/A</v>
      </c>
      <c r="M3292" s="242" t="e">
        <f t="shared" ca="1" si="492"/>
        <v>#N/A</v>
      </c>
      <c r="N3292" s="20"/>
      <c r="O3292" s="74">
        <f t="shared" ca="1" si="497"/>
        <v>1</v>
      </c>
      <c r="P3292" s="75">
        <f t="shared" ca="1" si="489"/>
        <v>0</v>
      </c>
      <c r="Q3292" s="76" t="str">
        <f t="shared" ca="1" si="493"/>
        <v/>
      </c>
      <c r="R3292" s="75"/>
      <c r="S3292" s="77">
        <f t="shared" ca="1" si="490"/>
        <v>1</v>
      </c>
      <c r="T3292" s="78"/>
      <c r="U3292" s="81">
        <f t="shared" ca="1" si="498"/>
        <v>-1137.5</v>
      </c>
      <c r="V3292" s="82">
        <f t="shared" ca="1" si="494"/>
        <v>265968.23999999929</v>
      </c>
      <c r="W3292" s="50"/>
      <c r="X3292" s="50"/>
      <c r="Y3292" s="50"/>
      <c r="Z3292" s="50"/>
      <c r="AA3292" s="50"/>
      <c r="AG3292" s="50"/>
      <c r="AH3292" s="50"/>
      <c r="AI3292" s="50"/>
      <c r="AJ3292" s="50"/>
      <c r="AK3292" s="50"/>
      <c r="AL3292" s="50"/>
      <c r="AM3292" s="50"/>
      <c r="AN3292" s="50"/>
      <c r="AO3292" s="50"/>
      <c r="AP3292" s="138" t="str">
        <f>IF(NOT($AS3292=$AS3293),ROW(),"")</f>
        <v/>
      </c>
      <c r="AQ3292" s="20" t="str">
        <f>IF(NOT(AS3292=AS3293),AS3293,"")</f>
        <v/>
      </c>
      <c r="AR3292" s="20" t="str">
        <f>INDEX($AB$15:$AM$15,MATCH($AS3292,$AB$11:$AM$11,0))</f>
        <v>out</v>
      </c>
      <c r="AS3292" s="20" t="str">
        <f>LEFT(AT3292,4)</f>
        <v>2012</v>
      </c>
      <c r="AT3292" s="139" t="str">
        <f>LEFT(B3292,6)</f>
        <v>201211</v>
      </c>
    </row>
    <row r="3293" spans="2:46" x14ac:dyDescent="0.25">
      <c r="B3293" s="11">
        <f>'Market Data'!B3279</f>
        <v>20121106</v>
      </c>
      <c r="C3293" s="2">
        <f>'Market Data'!C3279</f>
        <v>7506</v>
      </c>
      <c r="D3293" s="2">
        <f>'Market Data'!D3279</f>
        <v>7569.5</v>
      </c>
      <c r="E3293" s="2">
        <f>'Market Data'!E3279</f>
        <v>7469.5</v>
      </c>
      <c r="F3293" s="12">
        <f>'Market Data'!F3279</f>
        <v>7525</v>
      </c>
      <c r="H3293" s="151">
        <f t="shared" si="495"/>
        <v>3275</v>
      </c>
      <c r="I3293" s="244">
        <f ca="1">IF($H3293&lt;($J$6+1),"",PFE(OFFSET($F3293,0,0,-$J$6)))</f>
        <v>0.20494201001024062</v>
      </c>
      <c r="J3293" s="19"/>
      <c r="K3293" s="139" t="str">
        <f t="shared" ca="1" si="496"/>
        <v>Long</v>
      </c>
      <c r="L3293" s="243" t="e">
        <f t="shared" ca="1" si="491"/>
        <v>#N/A</v>
      </c>
      <c r="M3293" s="242" t="e">
        <f t="shared" ca="1" si="492"/>
        <v>#N/A</v>
      </c>
      <c r="N3293" s="20"/>
      <c r="O3293" s="74">
        <f t="shared" ca="1" si="497"/>
        <v>1</v>
      </c>
      <c r="P3293" s="75">
        <f t="shared" ca="1" si="489"/>
        <v>0</v>
      </c>
      <c r="Q3293" s="76" t="str">
        <f t="shared" ca="1" si="493"/>
        <v/>
      </c>
      <c r="R3293" s="75"/>
      <c r="S3293" s="77">
        <f t="shared" ca="1" si="490"/>
        <v>1</v>
      </c>
      <c r="T3293" s="78"/>
      <c r="U3293" s="81">
        <f t="shared" ca="1" si="498"/>
        <v>1662.5</v>
      </c>
      <c r="V3293" s="82">
        <f t="shared" ca="1" si="494"/>
        <v>267630.73999999929</v>
      </c>
      <c r="W3293" s="50"/>
      <c r="X3293" s="50"/>
      <c r="Y3293" s="50"/>
      <c r="Z3293" s="50"/>
      <c r="AA3293" s="50"/>
      <c r="AG3293" s="50"/>
      <c r="AH3293" s="50"/>
      <c r="AI3293" s="50"/>
      <c r="AJ3293" s="50"/>
      <c r="AK3293" s="50"/>
      <c r="AL3293" s="50"/>
      <c r="AM3293" s="50"/>
      <c r="AN3293" s="50"/>
      <c r="AO3293" s="50"/>
      <c r="AP3293" s="138" t="str">
        <f>IF(NOT($AS3293=$AS3294),ROW(),"")</f>
        <v/>
      </c>
      <c r="AQ3293" s="20" t="str">
        <f>IF(NOT(AS3293=AS3294),AS3294,"")</f>
        <v/>
      </c>
      <c r="AR3293" s="20" t="str">
        <f>INDEX($AB$15:$AM$15,MATCH($AS3293,$AB$11:$AM$11,0))</f>
        <v>out</v>
      </c>
      <c r="AS3293" s="20" t="str">
        <f>LEFT(AT3293,4)</f>
        <v>2012</v>
      </c>
      <c r="AT3293" s="139" t="str">
        <f>LEFT(B3293,6)</f>
        <v>201211</v>
      </c>
    </row>
    <row r="3294" spans="2:46" x14ac:dyDescent="0.25">
      <c r="B3294" s="11">
        <f>'Market Data'!B3280</f>
        <v>20121107</v>
      </c>
      <c r="C3294" s="2">
        <f>'Market Data'!C3280</f>
        <v>7566</v>
      </c>
      <c r="D3294" s="2">
        <f>'Market Data'!D3280</f>
        <v>7589.5</v>
      </c>
      <c r="E3294" s="2">
        <f>'Market Data'!E3280</f>
        <v>7373</v>
      </c>
      <c r="F3294" s="12">
        <f>'Market Data'!F3280</f>
        <v>7380.5</v>
      </c>
      <c r="H3294" s="151">
        <f t="shared" si="495"/>
        <v>3276</v>
      </c>
      <c r="I3294" s="244">
        <f ca="1">IF($H3294&lt;($J$6+1),"",PFE(OFFSET($F3294,0,0,-$J$6)))</f>
        <v>0.14786590050420689</v>
      </c>
      <c r="J3294" s="19"/>
      <c r="K3294" s="139" t="str">
        <f t="shared" ca="1" si="496"/>
        <v>Long</v>
      </c>
      <c r="L3294" s="243" t="e">
        <f t="shared" ca="1" si="491"/>
        <v>#N/A</v>
      </c>
      <c r="M3294" s="242" t="e">
        <f t="shared" ca="1" si="492"/>
        <v>#N/A</v>
      </c>
      <c r="N3294" s="20"/>
      <c r="O3294" s="74">
        <f t="shared" ca="1" si="497"/>
        <v>1</v>
      </c>
      <c r="P3294" s="75">
        <f t="shared" ca="1" si="489"/>
        <v>0</v>
      </c>
      <c r="Q3294" s="76" t="str">
        <f t="shared" ca="1" si="493"/>
        <v/>
      </c>
      <c r="R3294" s="75"/>
      <c r="S3294" s="77">
        <f t="shared" ca="1" si="490"/>
        <v>1</v>
      </c>
      <c r="T3294" s="78"/>
      <c r="U3294" s="81">
        <f t="shared" ca="1" si="498"/>
        <v>-5057.5</v>
      </c>
      <c r="V3294" s="82">
        <f t="shared" ca="1" si="494"/>
        <v>262573.23999999929</v>
      </c>
      <c r="W3294" s="50"/>
      <c r="X3294" s="50"/>
      <c r="Y3294" s="50"/>
      <c r="Z3294" s="50"/>
      <c r="AA3294" s="50"/>
      <c r="AG3294" s="50"/>
      <c r="AH3294" s="50"/>
      <c r="AI3294" s="50"/>
      <c r="AJ3294" s="50"/>
      <c r="AK3294" s="50"/>
      <c r="AL3294" s="50"/>
      <c r="AM3294" s="50"/>
      <c r="AN3294" s="50"/>
      <c r="AO3294" s="50"/>
      <c r="AP3294" s="138" t="str">
        <f>IF(NOT($AS3294=$AS3295),ROW(),"")</f>
        <v/>
      </c>
      <c r="AQ3294" s="20" t="str">
        <f>IF(NOT(AS3294=AS3295),AS3295,"")</f>
        <v/>
      </c>
      <c r="AR3294" s="20" t="str">
        <f>INDEX($AB$15:$AM$15,MATCH($AS3294,$AB$11:$AM$11,0))</f>
        <v>out</v>
      </c>
      <c r="AS3294" s="20" t="str">
        <f>LEFT(AT3294,4)</f>
        <v>2012</v>
      </c>
      <c r="AT3294" s="139" t="str">
        <f>LEFT(B3294,6)</f>
        <v>201211</v>
      </c>
    </row>
    <row r="3295" spans="2:46" x14ac:dyDescent="0.25">
      <c r="B3295" s="11">
        <f>'Market Data'!B3281</f>
        <v>20121108</v>
      </c>
      <c r="C3295" s="2">
        <f>'Market Data'!C3281</f>
        <v>7410</v>
      </c>
      <c r="D3295" s="2">
        <f>'Market Data'!D3281</f>
        <v>7439</v>
      </c>
      <c r="E3295" s="2">
        <f>'Market Data'!E3281</f>
        <v>7333.5</v>
      </c>
      <c r="F3295" s="12">
        <f>'Market Data'!F3281</f>
        <v>7359.5</v>
      </c>
      <c r="H3295" s="151">
        <f t="shared" si="495"/>
        <v>3277</v>
      </c>
      <c r="I3295" s="244">
        <f ca="1">IF($H3295&lt;($J$6+1),"",PFE(OFFSET($F3295,0,0,-$J$6)))</f>
        <v>0.13663666022679935</v>
      </c>
      <c r="J3295" s="19"/>
      <c r="K3295" s="139" t="str">
        <f t="shared" ca="1" si="496"/>
        <v>Long</v>
      </c>
      <c r="L3295" s="243" t="e">
        <f t="shared" ca="1" si="491"/>
        <v>#N/A</v>
      </c>
      <c r="M3295" s="242" t="e">
        <f t="shared" ca="1" si="492"/>
        <v>#N/A</v>
      </c>
      <c r="N3295" s="20"/>
      <c r="O3295" s="74">
        <f t="shared" ca="1" si="497"/>
        <v>1</v>
      </c>
      <c r="P3295" s="75">
        <f t="shared" ca="1" si="489"/>
        <v>0</v>
      </c>
      <c r="Q3295" s="76" t="str">
        <f t="shared" ca="1" si="493"/>
        <v/>
      </c>
      <c r="R3295" s="75"/>
      <c r="S3295" s="77">
        <f t="shared" ca="1" si="490"/>
        <v>1</v>
      </c>
      <c r="T3295" s="78"/>
      <c r="U3295" s="81">
        <f t="shared" ca="1" si="498"/>
        <v>-735</v>
      </c>
      <c r="V3295" s="82">
        <f t="shared" ca="1" si="494"/>
        <v>261838.23999999929</v>
      </c>
      <c r="W3295" s="50"/>
      <c r="X3295" s="50"/>
      <c r="Y3295" s="50"/>
      <c r="Z3295" s="50"/>
      <c r="AA3295" s="50"/>
      <c r="AG3295" s="50"/>
      <c r="AH3295" s="50"/>
      <c r="AI3295" s="50"/>
      <c r="AJ3295" s="50"/>
      <c r="AK3295" s="50"/>
      <c r="AL3295" s="50"/>
      <c r="AM3295" s="50"/>
      <c r="AN3295" s="50"/>
      <c r="AO3295" s="50"/>
      <c r="AP3295" s="138" t="str">
        <f>IF(NOT($AS3295=$AS3296),ROW(),"")</f>
        <v/>
      </c>
      <c r="AQ3295" s="20" t="str">
        <f>IF(NOT(AS3295=AS3296),AS3296,"")</f>
        <v/>
      </c>
      <c r="AR3295" s="20" t="str">
        <f>INDEX($AB$15:$AM$15,MATCH($AS3295,$AB$11:$AM$11,0))</f>
        <v>out</v>
      </c>
      <c r="AS3295" s="20" t="str">
        <f>LEFT(AT3295,4)</f>
        <v>2012</v>
      </c>
      <c r="AT3295" s="139" t="str">
        <f>LEFT(B3295,6)</f>
        <v>201211</v>
      </c>
    </row>
    <row r="3296" spans="2:46" x14ac:dyDescent="0.25">
      <c r="B3296" s="11">
        <f>'Market Data'!B3282</f>
        <v>20121109</v>
      </c>
      <c r="C3296" s="2">
        <f>'Market Data'!C3282</f>
        <v>7382.5</v>
      </c>
      <c r="D3296" s="2">
        <f>'Market Data'!D3282</f>
        <v>7387.5</v>
      </c>
      <c r="E3296" s="2">
        <f>'Market Data'!E3282</f>
        <v>7213</v>
      </c>
      <c r="F3296" s="12">
        <f>'Market Data'!F3282</f>
        <v>7319.5</v>
      </c>
      <c r="H3296" s="151">
        <f t="shared" si="495"/>
        <v>3278</v>
      </c>
      <c r="I3296" s="244">
        <f ca="1">IF($H3296&lt;($J$6+1),"",PFE(OFFSET($F3296,0,0,-$J$6)))</f>
        <v>0.12893212508328711</v>
      </c>
      <c r="J3296" s="19"/>
      <c r="K3296" s="139" t="str">
        <f t="shared" ca="1" si="496"/>
        <v>Long</v>
      </c>
      <c r="L3296" s="243" t="e">
        <f t="shared" ca="1" si="491"/>
        <v>#N/A</v>
      </c>
      <c r="M3296" s="242" t="e">
        <f t="shared" ca="1" si="492"/>
        <v>#N/A</v>
      </c>
      <c r="N3296" s="20"/>
      <c r="O3296" s="74">
        <f t="shared" ca="1" si="497"/>
        <v>1</v>
      </c>
      <c r="P3296" s="75">
        <f t="shared" ca="1" si="489"/>
        <v>0</v>
      </c>
      <c r="Q3296" s="76" t="str">
        <f t="shared" ca="1" si="493"/>
        <v/>
      </c>
      <c r="R3296" s="75"/>
      <c r="S3296" s="77">
        <f t="shared" ca="1" si="490"/>
        <v>1</v>
      </c>
      <c r="T3296" s="78"/>
      <c r="U3296" s="81">
        <f t="shared" ca="1" si="498"/>
        <v>-1400</v>
      </c>
      <c r="V3296" s="82">
        <f t="shared" ca="1" si="494"/>
        <v>260438.23999999929</v>
      </c>
      <c r="W3296" s="50"/>
      <c r="X3296" s="50"/>
      <c r="Y3296" s="50"/>
      <c r="Z3296" s="50"/>
      <c r="AA3296" s="50"/>
      <c r="AG3296" s="50"/>
      <c r="AH3296" s="50"/>
      <c r="AI3296" s="50"/>
      <c r="AJ3296" s="50"/>
      <c r="AK3296" s="50"/>
      <c r="AL3296" s="50"/>
      <c r="AM3296" s="50"/>
      <c r="AN3296" s="50"/>
      <c r="AO3296" s="50"/>
      <c r="AP3296" s="138" t="str">
        <f>IF(NOT($AS3296=$AS3297),ROW(),"")</f>
        <v/>
      </c>
      <c r="AQ3296" s="20" t="str">
        <f>IF(NOT(AS3296=AS3297),AS3297,"")</f>
        <v/>
      </c>
      <c r="AR3296" s="20" t="str">
        <f>INDEX($AB$15:$AM$15,MATCH($AS3296,$AB$11:$AM$11,0))</f>
        <v>out</v>
      </c>
      <c r="AS3296" s="20" t="str">
        <f>LEFT(AT3296,4)</f>
        <v>2012</v>
      </c>
      <c r="AT3296" s="139" t="str">
        <f>LEFT(B3296,6)</f>
        <v>201211</v>
      </c>
    </row>
    <row r="3297" spans="2:46" x14ac:dyDescent="0.25">
      <c r="B3297" s="11">
        <f>'Market Data'!B3283</f>
        <v>20121112</v>
      </c>
      <c r="C3297" s="2">
        <f>'Market Data'!C3283</f>
        <v>7317</v>
      </c>
      <c r="D3297" s="2">
        <f>'Market Data'!D3283</f>
        <v>7352</v>
      </c>
      <c r="E3297" s="2">
        <f>'Market Data'!E3283</f>
        <v>7287</v>
      </c>
      <c r="F3297" s="12">
        <f>'Market Data'!F3283</f>
        <v>7321</v>
      </c>
      <c r="H3297" s="151">
        <f t="shared" si="495"/>
        <v>3279</v>
      </c>
      <c r="I3297" s="244">
        <f ca="1">IF($H3297&lt;($J$6+1),"",PFE(OFFSET($F3297,0,0,-$J$6)))</f>
        <v>0.10786516415395139</v>
      </c>
      <c r="J3297" s="19"/>
      <c r="K3297" s="139" t="str">
        <f t="shared" ca="1" si="496"/>
        <v>Long</v>
      </c>
      <c r="L3297" s="243" t="e">
        <f t="shared" ca="1" si="491"/>
        <v>#N/A</v>
      </c>
      <c r="M3297" s="242" t="e">
        <f t="shared" ca="1" si="492"/>
        <v>#N/A</v>
      </c>
      <c r="N3297" s="20"/>
      <c r="O3297" s="74">
        <f t="shared" ca="1" si="497"/>
        <v>1</v>
      </c>
      <c r="P3297" s="75">
        <f t="shared" ca="1" si="489"/>
        <v>0</v>
      </c>
      <c r="Q3297" s="76" t="str">
        <f t="shared" ca="1" si="493"/>
        <v/>
      </c>
      <c r="R3297" s="75"/>
      <c r="S3297" s="77">
        <f t="shared" ca="1" si="490"/>
        <v>1</v>
      </c>
      <c r="T3297" s="78"/>
      <c r="U3297" s="81">
        <f t="shared" ca="1" si="498"/>
        <v>52.5</v>
      </c>
      <c r="V3297" s="82">
        <f t="shared" ca="1" si="494"/>
        <v>260490.73999999929</v>
      </c>
      <c r="W3297" s="50"/>
      <c r="X3297" s="50"/>
      <c r="Y3297" s="50"/>
      <c r="Z3297" s="50"/>
      <c r="AA3297" s="50"/>
      <c r="AG3297" s="50"/>
      <c r="AH3297" s="50"/>
      <c r="AI3297" s="50"/>
      <c r="AJ3297" s="50"/>
      <c r="AK3297" s="50"/>
      <c r="AL3297" s="50"/>
      <c r="AM3297" s="50"/>
      <c r="AN3297" s="50"/>
      <c r="AO3297" s="50"/>
      <c r="AP3297" s="138" t="str">
        <f>IF(NOT($AS3297=$AS3298),ROW(),"")</f>
        <v/>
      </c>
      <c r="AQ3297" s="20" t="str">
        <f>IF(NOT(AS3297=AS3298),AS3298,"")</f>
        <v/>
      </c>
      <c r="AR3297" s="20" t="str">
        <f>INDEX($AB$15:$AM$15,MATCH($AS3297,$AB$11:$AM$11,0))</f>
        <v>out</v>
      </c>
      <c r="AS3297" s="20" t="str">
        <f>LEFT(AT3297,4)</f>
        <v>2012</v>
      </c>
      <c r="AT3297" s="139" t="str">
        <f>LEFT(B3297,6)</f>
        <v>201211</v>
      </c>
    </row>
    <row r="3298" spans="2:46" x14ac:dyDescent="0.25">
      <c r="B3298" s="11">
        <f>'Market Data'!B3284</f>
        <v>20121113</v>
      </c>
      <c r="C3298" s="2">
        <f>'Market Data'!C3284</f>
        <v>7296</v>
      </c>
      <c r="D3298" s="2">
        <f>'Market Data'!D3284</f>
        <v>7337</v>
      </c>
      <c r="E3298" s="2">
        <f>'Market Data'!E3284</f>
        <v>7225</v>
      </c>
      <c r="F3298" s="12">
        <f>'Market Data'!F3284</f>
        <v>7325</v>
      </c>
      <c r="H3298" s="151">
        <f t="shared" si="495"/>
        <v>3280</v>
      </c>
      <c r="I3298" s="244">
        <f ca="1">IF($H3298&lt;($J$6+1),"",PFE(OFFSET($F3298,0,0,-$J$6)))</f>
        <v>9.4738206941217318E-2</v>
      </c>
      <c r="J3298" s="19"/>
      <c r="K3298" s="139" t="str">
        <f t="shared" ca="1" si="496"/>
        <v>Long</v>
      </c>
      <c r="L3298" s="243" t="e">
        <f t="shared" ca="1" si="491"/>
        <v>#N/A</v>
      </c>
      <c r="M3298" s="242" t="e">
        <f t="shared" ca="1" si="492"/>
        <v>#N/A</v>
      </c>
      <c r="N3298" s="20"/>
      <c r="O3298" s="74">
        <f t="shared" ca="1" si="497"/>
        <v>1</v>
      </c>
      <c r="P3298" s="75">
        <f t="shared" ca="1" si="489"/>
        <v>0</v>
      </c>
      <c r="Q3298" s="76" t="str">
        <f t="shared" ca="1" si="493"/>
        <v/>
      </c>
      <c r="R3298" s="75"/>
      <c r="S3298" s="77">
        <f t="shared" ca="1" si="490"/>
        <v>1</v>
      </c>
      <c r="T3298" s="78"/>
      <c r="U3298" s="81">
        <f t="shared" ca="1" si="498"/>
        <v>140</v>
      </c>
      <c r="V3298" s="82">
        <f t="shared" ca="1" si="494"/>
        <v>260630.73999999929</v>
      </c>
      <c r="W3298" s="50"/>
      <c r="X3298" s="50"/>
      <c r="Y3298" s="50"/>
      <c r="Z3298" s="50"/>
      <c r="AA3298" s="50"/>
      <c r="AG3298" s="50"/>
      <c r="AH3298" s="50"/>
      <c r="AI3298" s="50"/>
      <c r="AJ3298" s="50"/>
      <c r="AK3298" s="50"/>
      <c r="AL3298" s="50"/>
      <c r="AM3298" s="50"/>
      <c r="AN3298" s="50"/>
      <c r="AO3298" s="50"/>
      <c r="AP3298" s="138" t="str">
        <f>IF(NOT($AS3298=$AS3299),ROW(),"")</f>
        <v/>
      </c>
      <c r="AQ3298" s="20" t="str">
        <f>IF(NOT(AS3298=AS3299),AS3299,"")</f>
        <v/>
      </c>
      <c r="AR3298" s="20" t="str">
        <f>INDEX($AB$15:$AM$15,MATCH($AS3298,$AB$11:$AM$11,0))</f>
        <v>out</v>
      </c>
      <c r="AS3298" s="20" t="str">
        <f>LEFT(AT3298,4)</f>
        <v>2012</v>
      </c>
      <c r="AT3298" s="139" t="str">
        <f>LEFT(B3298,6)</f>
        <v>201211</v>
      </c>
    </row>
    <row r="3299" spans="2:46" x14ac:dyDescent="0.25">
      <c r="B3299" s="11">
        <f>'Market Data'!B3285</f>
        <v>20121114</v>
      </c>
      <c r="C3299" s="2">
        <f>'Market Data'!C3285</f>
        <v>7302.5</v>
      </c>
      <c r="D3299" s="2">
        <f>'Market Data'!D3285</f>
        <v>7334.5</v>
      </c>
      <c r="E3299" s="2">
        <f>'Market Data'!E3285</f>
        <v>7181</v>
      </c>
      <c r="F3299" s="12">
        <f>'Market Data'!F3285</f>
        <v>7265.5</v>
      </c>
      <c r="H3299" s="151">
        <f t="shared" si="495"/>
        <v>3281</v>
      </c>
      <c r="I3299" s="244">
        <f ca="1">IF($H3299&lt;($J$6+1),"",PFE(OFFSET($F3299,0,0,-$J$6)))</f>
        <v>0.10929388864163568</v>
      </c>
      <c r="J3299" s="19"/>
      <c r="K3299" s="139" t="str">
        <f t="shared" ca="1" si="496"/>
        <v>Long</v>
      </c>
      <c r="L3299" s="243" t="e">
        <f t="shared" ca="1" si="491"/>
        <v>#N/A</v>
      </c>
      <c r="M3299" s="242" t="e">
        <f t="shared" ca="1" si="492"/>
        <v>#N/A</v>
      </c>
      <c r="N3299" s="20"/>
      <c r="O3299" s="74">
        <f t="shared" ca="1" si="497"/>
        <v>1</v>
      </c>
      <c r="P3299" s="75">
        <f t="shared" ca="1" si="489"/>
        <v>0</v>
      </c>
      <c r="Q3299" s="76" t="str">
        <f t="shared" ca="1" si="493"/>
        <v/>
      </c>
      <c r="R3299" s="75"/>
      <c r="S3299" s="77">
        <f t="shared" ca="1" si="490"/>
        <v>1</v>
      </c>
      <c r="T3299" s="78"/>
      <c r="U3299" s="81">
        <f t="shared" ca="1" si="498"/>
        <v>-2082.5</v>
      </c>
      <c r="V3299" s="82">
        <f t="shared" ca="1" si="494"/>
        <v>258548.23999999929</v>
      </c>
      <c r="W3299" s="50"/>
      <c r="X3299" s="50"/>
      <c r="Y3299" s="50"/>
      <c r="Z3299" s="50"/>
      <c r="AA3299" s="50"/>
      <c r="AG3299" s="50"/>
      <c r="AH3299" s="50"/>
      <c r="AI3299" s="50"/>
      <c r="AJ3299" s="50"/>
      <c r="AK3299" s="50"/>
      <c r="AL3299" s="50"/>
      <c r="AM3299" s="50"/>
      <c r="AN3299" s="50"/>
      <c r="AO3299" s="50"/>
      <c r="AP3299" s="138" t="str">
        <f>IF(NOT($AS3299=$AS3300),ROW(),"")</f>
        <v/>
      </c>
      <c r="AQ3299" s="20" t="str">
        <f>IF(NOT(AS3299=AS3300),AS3300,"")</f>
        <v/>
      </c>
      <c r="AR3299" s="20" t="str">
        <f>INDEX($AB$15:$AM$15,MATCH($AS3299,$AB$11:$AM$11,0))</f>
        <v>out</v>
      </c>
      <c r="AS3299" s="20" t="str">
        <f>LEFT(AT3299,4)</f>
        <v>2012</v>
      </c>
      <c r="AT3299" s="139" t="str">
        <f>LEFT(B3299,6)</f>
        <v>201211</v>
      </c>
    </row>
    <row r="3300" spans="2:46" x14ac:dyDescent="0.25">
      <c r="B3300" s="11">
        <f>'Market Data'!B3286</f>
        <v>20121115</v>
      </c>
      <c r="C3300" s="2">
        <f>'Market Data'!C3286</f>
        <v>7199.5</v>
      </c>
      <c r="D3300" s="2">
        <f>'Market Data'!D3286</f>
        <v>7229.5</v>
      </c>
      <c r="E3300" s="2">
        <f>'Market Data'!E3286</f>
        <v>7161</v>
      </c>
      <c r="F3300" s="12">
        <f>'Market Data'!F3286</f>
        <v>7195</v>
      </c>
      <c r="H3300" s="151">
        <f t="shared" si="495"/>
        <v>3282</v>
      </c>
      <c r="I3300" s="244">
        <f ca="1">IF($H3300&lt;($J$6+1),"",PFE(OFFSET($F3300,0,0,-$J$6)))</f>
        <v>0.14395409559429326</v>
      </c>
      <c r="J3300" s="19"/>
      <c r="K3300" s="139" t="str">
        <f t="shared" ca="1" si="496"/>
        <v>Long</v>
      </c>
      <c r="L3300" s="243" t="e">
        <f t="shared" ca="1" si="491"/>
        <v>#N/A</v>
      </c>
      <c r="M3300" s="242" t="e">
        <f t="shared" ca="1" si="492"/>
        <v>#N/A</v>
      </c>
      <c r="N3300" s="20"/>
      <c r="O3300" s="74">
        <f t="shared" ca="1" si="497"/>
        <v>1</v>
      </c>
      <c r="P3300" s="75">
        <f t="shared" ca="1" si="489"/>
        <v>0</v>
      </c>
      <c r="Q3300" s="76" t="str">
        <f t="shared" ca="1" si="493"/>
        <v/>
      </c>
      <c r="R3300" s="75"/>
      <c r="S3300" s="77">
        <f t="shared" ca="1" si="490"/>
        <v>1</v>
      </c>
      <c r="T3300" s="78"/>
      <c r="U3300" s="81">
        <f t="shared" ca="1" si="498"/>
        <v>-2467.5</v>
      </c>
      <c r="V3300" s="82">
        <f t="shared" ca="1" si="494"/>
        <v>256080.73999999929</v>
      </c>
      <c r="W3300" s="50"/>
      <c r="X3300" s="50"/>
      <c r="Y3300" s="50"/>
      <c r="Z3300" s="50"/>
      <c r="AA3300" s="50"/>
      <c r="AG3300" s="50"/>
      <c r="AH3300" s="50"/>
      <c r="AI3300" s="50"/>
      <c r="AJ3300" s="50"/>
      <c r="AK3300" s="50"/>
      <c r="AL3300" s="50"/>
      <c r="AM3300" s="50"/>
      <c r="AN3300" s="50"/>
      <c r="AO3300" s="50"/>
      <c r="AP3300" s="138" t="str">
        <f>IF(NOT($AS3300=$AS3301),ROW(),"")</f>
        <v/>
      </c>
      <c r="AQ3300" s="20" t="str">
        <f>IF(NOT(AS3300=AS3301),AS3301,"")</f>
        <v/>
      </c>
      <c r="AR3300" s="20" t="str">
        <f>INDEX($AB$15:$AM$15,MATCH($AS3300,$AB$11:$AM$11,0))</f>
        <v>out</v>
      </c>
      <c r="AS3300" s="20" t="str">
        <f>LEFT(AT3300,4)</f>
        <v>2012</v>
      </c>
      <c r="AT3300" s="139" t="str">
        <f>LEFT(B3300,6)</f>
        <v>201211</v>
      </c>
    </row>
    <row r="3301" spans="2:46" x14ac:dyDescent="0.25">
      <c r="B3301" s="11">
        <f>'Market Data'!B3287</f>
        <v>20121116</v>
      </c>
      <c r="C3301" s="2">
        <f>'Market Data'!C3287</f>
        <v>7183.5</v>
      </c>
      <c r="D3301" s="2">
        <f>'Market Data'!D3287</f>
        <v>7209.5</v>
      </c>
      <c r="E3301" s="2">
        <f>'Market Data'!E3287</f>
        <v>7097.5</v>
      </c>
      <c r="F3301" s="12">
        <f>'Market Data'!F3287</f>
        <v>7108</v>
      </c>
      <c r="H3301" s="151">
        <f t="shared" si="495"/>
        <v>3283</v>
      </c>
      <c r="I3301" s="244">
        <f ca="1">IF($H3301&lt;($J$6+1),"",PFE(OFFSET($F3301,0,0,-$J$6)))</f>
        <v>0.12697070141013955</v>
      </c>
      <c r="J3301" s="19"/>
      <c r="K3301" s="139" t="str">
        <f t="shared" ca="1" si="496"/>
        <v>Long</v>
      </c>
      <c r="L3301" s="243" t="e">
        <f t="shared" ca="1" si="491"/>
        <v>#N/A</v>
      </c>
      <c r="M3301" s="242" t="e">
        <f t="shared" ca="1" si="492"/>
        <v>#N/A</v>
      </c>
      <c r="N3301" s="20"/>
      <c r="O3301" s="74">
        <f t="shared" ca="1" si="497"/>
        <v>1</v>
      </c>
      <c r="P3301" s="75">
        <f t="shared" ca="1" si="489"/>
        <v>0</v>
      </c>
      <c r="Q3301" s="76" t="str">
        <f t="shared" ca="1" si="493"/>
        <v/>
      </c>
      <c r="R3301" s="75"/>
      <c r="S3301" s="77">
        <f t="shared" ca="1" si="490"/>
        <v>1</v>
      </c>
      <c r="T3301" s="78"/>
      <c r="U3301" s="81">
        <f t="shared" ca="1" si="498"/>
        <v>-3045</v>
      </c>
      <c r="V3301" s="82">
        <f t="shared" ca="1" si="494"/>
        <v>253035.73999999929</v>
      </c>
      <c r="W3301" s="50"/>
      <c r="X3301" s="50"/>
      <c r="Y3301" s="50"/>
      <c r="Z3301" s="50"/>
      <c r="AA3301" s="50"/>
      <c r="AG3301" s="50"/>
      <c r="AH3301" s="50"/>
      <c r="AI3301" s="50"/>
      <c r="AJ3301" s="50"/>
      <c r="AK3301" s="50"/>
      <c r="AL3301" s="50"/>
      <c r="AM3301" s="50"/>
      <c r="AN3301" s="50"/>
      <c r="AO3301" s="50"/>
      <c r="AP3301" s="138" t="str">
        <f>IF(NOT($AS3301=$AS3302),ROW(),"")</f>
        <v/>
      </c>
      <c r="AQ3301" s="20" t="str">
        <f>IF(NOT(AS3301=AS3302),AS3302,"")</f>
        <v/>
      </c>
      <c r="AR3301" s="20" t="str">
        <f>INDEX($AB$15:$AM$15,MATCH($AS3301,$AB$11:$AM$11,0))</f>
        <v>out</v>
      </c>
      <c r="AS3301" s="20" t="str">
        <f>LEFT(AT3301,4)</f>
        <v>2012</v>
      </c>
      <c r="AT3301" s="139" t="str">
        <f>LEFT(B3301,6)</f>
        <v>201211</v>
      </c>
    </row>
    <row r="3302" spans="2:46" x14ac:dyDescent="0.25">
      <c r="B3302" s="11">
        <f>'Market Data'!B3288</f>
        <v>20121119</v>
      </c>
      <c r="C3302" s="2">
        <f>'Market Data'!C3288</f>
        <v>7161.5</v>
      </c>
      <c r="D3302" s="2">
        <f>'Market Data'!D3288</f>
        <v>7280.5</v>
      </c>
      <c r="E3302" s="2">
        <f>'Market Data'!E3288</f>
        <v>7155.5</v>
      </c>
      <c r="F3302" s="12">
        <f>'Market Data'!F3288</f>
        <v>7274.5</v>
      </c>
      <c r="H3302" s="151">
        <f t="shared" si="495"/>
        <v>3284</v>
      </c>
      <c r="I3302" s="244">
        <f ca="1">IF($H3302&lt;($J$6+1),"",PFE(OFFSET($F3302,0,0,-$J$6)))</f>
        <v>0.15944203331529289</v>
      </c>
      <c r="J3302" s="19"/>
      <c r="K3302" s="139" t="str">
        <f t="shared" ca="1" si="496"/>
        <v>Long</v>
      </c>
      <c r="L3302" s="243" t="e">
        <f t="shared" ca="1" si="491"/>
        <v>#N/A</v>
      </c>
      <c r="M3302" s="242" t="e">
        <f t="shared" ca="1" si="492"/>
        <v>#N/A</v>
      </c>
      <c r="N3302" s="20"/>
      <c r="O3302" s="74">
        <f t="shared" ca="1" si="497"/>
        <v>1</v>
      </c>
      <c r="P3302" s="75">
        <f t="shared" ca="1" si="489"/>
        <v>0</v>
      </c>
      <c r="Q3302" s="76" t="str">
        <f t="shared" ca="1" si="493"/>
        <v/>
      </c>
      <c r="R3302" s="75"/>
      <c r="S3302" s="77">
        <f t="shared" ca="1" si="490"/>
        <v>1</v>
      </c>
      <c r="T3302" s="78"/>
      <c r="U3302" s="81">
        <f t="shared" ca="1" si="498"/>
        <v>5827.5</v>
      </c>
      <c r="V3302" s="82">
        <f t="shared" ca="1" si="494"/>
        <v>258863.23999999929</v>
      </c>
      <c r="W3302" s="50"/>
      <c r="X3302" s="50"/>
      <c r="Y3302" s="50"/>
      <c r="Z3302" s="50"/>
      <c r="AA3302" s="50"/>
      <c r="AG3302" s="50"/>
      <c r="AH3302" s="50"/>
      <c r="AI3302" s="50"/>
      <c r="AJ3302" s="50"/>
      <c r="AK3302" s="50"/>
      <c r="AL3302" s="50"/>
      <c r="AM3302" s="50"/>
      <c r="AN3302" s="50"/>
      <c r="AO3302" s="50"/>
      <c r="AP3302" s="138" t="str">
        <f>IF(NOT($AS3302=$AS3303),ROW(),"")</f>
        <v/>
      </c>
      <c r="AQ3302" s="20" t="str">
        <f>IF(NOT(AS3302=AS3303),AS3303,"")</f>
        <v/>
      </c>
      <c r="AR3302" s="20" t="str">
        <f>INDEX($AB$15:$AM$15,MATCH($AS3302,$AB$11:$AM$11,0))</f>
        <v>out</v>
      </c>
      <c r="AS3302" s="20" t="str">
        <f>LEFT(AT3302,4)</f>
        <v>2012</v>
      </c>
      <c r="AT3302" s="139" t="str">
        <f>LEFT(B3302,6)</f>
        <v>201211</v>
      </c>
    </row>
    <row r="3303" spans="2:46" x14ac:dyDescent="0.25">
      <c r="B3303" s="11">
        <f>'Market Data'!B3289</f>
        <v>20121120</v>
      </c>
      <c r="C3303" s="2">
        <f>'Market Data'!C3289</f>
        <v>7253</v>
      </c>
      <c r="D3303" s="2">
        <f>'Market Data'!D3289</f>
        <v>7337.5</v>
      </c>
      <c r="E3303" s="2">
        <f>'Market Data'!E3289</f>
        <v>7242</v>
      </c>
      <c r="F3303" s="12">
        <f>'Market Data'!F3289</f>
        <v>7324</v>
      </c>
      <c r="H3303" s="151">
        <f t="shared" si="495"/>
        <v>3285</v>
      </c>
      <c r="I3303" s="244">
        <f ca="1">IF($H3303&lt;($J$6+1),"",PFE(OFFSET($F3303,0,0,-$J$6)))</f>
        <v>0.13623691095730842</v>
      </c>
      <c r="J3303" s="19"/>
      <c r="K3303" s="139" t="str">
        <f t="shared" ca="1" si="496"/>
        <v>Long</v>
      </c>
      <c r="L3303" s="243" t="e">
        <f t="shared" ca="1" si="491"/>
        <v>#N/A</v>
      </c>
      <c r="M3303" s="242" t="e">
        <f t="shared" ca="1" si="492"/>
        <v>#N/A</v>
      </c>
      <c r="N3303" s="20"/>
      <c r="O3303" s="74">
        <f t="shared" ca="1" si="497"/>
        <v>1</v>
      </c>
      <c r="P3303" s="75">
        <f t="shared" ca="1" si="489"/>
        <v>0</v>
      </c>
      <c r="Q3303" s="76" t="str">
        <f t="shared" ca="1" si="493"/>
        <v/>
      </c>
      <c r="R3303" s="75"/>
      <c r="S3303" s="77">
        <f t="shared" ca="1" si="490"/>
        <v>1</v>
      </c>
      <c r="T3303" s="78"/>
      <c r="U3303" s="81">
        <f t="shared" ca="1" si="498"/>
        <v>1732.5</v>
      </c>
      <c r="V3303" s="82">
        <f t="shared" ca="1" si="494"/>
        <v>260595.73999999929</v>
      </c>
      <c r="W3303" s="50"/>
      <c r="X3303" s="50"/>
      <c r="Y3303" s="50"/>
      <c r="Z3303" s="50"/>
      <c r="AA3303" s="50"/>
      <c r="AG3303" s="50"/>
      <c r="AH3303" s="50"/>
      <c r="AI3303" s="50"/>
      <c r="AJ3303" s="50"/>
      <c r="AK3303" s="50"/>
      <c r="AL3303" s="50"/>
      <c r="AM3303" s="50"/>
      <c r="AN3303" s="50"/>
      <c r="AO3303" s="50"/>
      <c r="AP3303" s="138" t="str">
        <f>IF(NOT($AS3303=$AS3304),ROW(),"")</f>
        <v/>
      </c>
      <c r="AQ3303" s="20" t="str">
        <f>IF(NOT(AS3303=AS3304),AS3304,"")</f>
        <v/>
      </c>
      <c r="AR3303" s="20" t="str">
        <f>INDEX($AB$15:$AM$15,MATCH($AS3303,$AB$11:$AM$11,0))</f>
        <v>out</v>
      </c>
      <c r="AS3303" s="20" t="str">
        <f>LEFT(AT3303,4)</f>
        <v>2012</v>
      </c>
      <c r="AT3303" s="139" t="str">
        <f>LEFT(B3303,6)</f>
        <v>201211</v>
      </c>
    </row>
    <row r="3304" spans="2:46" x14ac:dyDescent="0.25">
      <c r="B3304" s="11">
        <f>'Market Data'!B3290</f>
        <v>20121121</v>
      </c>
      <c r="C3304" s="2">
        <f>'Market Data'!C3290</f>
        <v>7292</v>
      </c>
      <c r="D3304" s="2">
        <f>'Market Data'!D3290</f>
        <v>7345.5</v>
      </c>
      <c r="E3304" s="2">
        <f>'Market Data'!E3290</f>
        <v>7285.5</v>
      </c>
      <c r="F3304" s="12">
        <f>'Market Data'!F3290</f>
        <v>7337</v>
      </c>
      <c r="H3304" s="151">
        <f t="shared" si="495"/>
        <v>3286</v>
      </c>
      <c r="I3304" s="244">
        <f ca="1">IF($H3304&lt;($J$6+1),"",PFE(OFFSET($F3304,0,0,-$J$6)))</f>
        <v>0.11758427967257118</v>
      </c>
      <c r="J3304" s="19"/>
      <c r="K3304" s="139" t="str">
        <f t="shared" ca="1" si="496"/>
        <v>Long</v>
      </c>
      <c r="L3304" s="243" t="e">
        <f t="shared" ca="1" si="491"/>
        <v>#N/A</v>
      </c>
      <c r="M3304" s="242" t="e">
        <f t="shared" ca="1" si="492"/>
        <v>#N/A</v>
      </c>
      <c r="N3304" s="20"/>
      <c r="O3304" s="74">
        <f t="shared" ca="1" si="497"/>
        <v>1</v>
      </c>
      <c r="P3304" s="75">
        <f t="shared" ca="1" si="489"/>
        <v>0</v>
      </c>
      <c r="Q3304" s="76" t="str">
        <f t="shared" ca="1" si="493"/>
        <v/>
      </c>
      <c r="R3304" s="75"/>
      <c r="S3304" s="77">
        <f t="shared" ca="1" si="490"/>
        <v>1</v>
      </c>
      <c r="T3304" s="78"/>
      <c r="U3304" s="81">
        <f t="shared" ca="1" si="498"/>
        <v>455</v>
      </c>
      <c r="V3304" s="82">
        <f t="shared" ca="1" si="494"/>
        <v>261050.73999999929</v>
      </c>
      <c r="W3304" s="50"/>
      <c r="X3304" s="50"/>
      <c r="Y3304" s="50"/>
      <c r="Z3304" s="50"/>
      <c r="AA3304" s="50"/>
      <c r="AG3304" s="50"/>
      <c r="AH3304" s="50"/>
      <c r="AI3304" s="50"/>
      <c r="AJ3304" s="50"/>
      <c r="AK3304" s="50"/>
      <c r="AL3304" s="50"/>
      <c r="AM3304" s="50"/>
      <c r="AN3304" s="50"/>
      <c r="AO3304" s="50"/>
      <c r="AP3304" s="138" t="str">
        <f>IF(NOT($AS3304=$AS3305),ROW(),"")</f>
        <v/>
      </c>
      <c r="AQ3304" s="20" t="str">
        <f>IF(NOT(AS3304=AS3305),AS3305,"")</f>
        <v/>
      </c>
      <c r="AR3304" s="20" t="str">
        <f>INDEX($AB$15:$AM$15,MATCH($AS3304,$AB$11:$AM$11,0))</f>
        <v>out</v>
      </c>
      <c r="AS3304" s="20" t="str">
        <f>LEFT(AT3304,4)</f>
        <v>2012</v>
      </c>
      <c r="AT3304" s="139" t="str">
        <f>LEFT(B3304,6)</f>
        <v>201211</v>
      </c>
    </row>
    <row r="3305" spans="2:46" x14ac:dyDescent="0.25">
      <c r="B3305" s="11">
        <f>'Market Data'!B3291</f>
        <v>20121122</v>
      </c>
      <c r="C3305" s="2">
        <f>'Market Data'!C3291</f>
        <v>7360.5</v>
      </c>
      <c r="D3305" s="2">
        <f>'Market Data'!D3291</f>
        <v>7404.5</v>
      </c>
      <c r="E3305" s="2">
        <f>'Market Data'!E3291</f>
        <v>7356</v>
      </c>
      <c r="F3305" s="12">
        <f>'Market Data'!F3291</f>
        <v>7397.5</v>
      </c>
      <c r="H3305" s="151">
        <f t="shared" si="495"/>
        <v>3287</v>
      </c>
      <c r="I3305" s="244">
        <f ca="1">IF($H3305&lt;($J$6+1),"",PFE(OFFSET($F3305,0,0,-$J$6)))</f>
        <v>0.10957367233566305</v>
      </c>
      <c r="J3305" s="19"/>
      <c r="K3305" s="139" t="str">
        <f t="shared" ca="1" si="496"/>
        <v>Long</v>
      </c>
      <c r="L3305" s="243" t="e">
        <f t="shared" ca="1" si="491"/>
        <v>#N/A</v>
      </c>
      <c r="M3305" s="242" t="e">
        <f t="shared" ca="1" si="492"/>
        <v>#N/A</v>
      </c>
      <c r="N3305" s="20"/>
      <c r="O3305" s="74">
        <f t="shared" ca="1" si="497"/>
        <v>1</v>
      </c>
      <c r="P3305" s="75">
        <f t="shared" ca="1" si="489"/>
        <v>0</v>
      </c>
      <c r="Q3305" s="76" t="str">
        <f t="shared" ca="1" si="493"/>
        <v/>
      </c>
      <c r="R3305" s="75"/>
      <c r="S3305" s="77">
        <f t="shared" ca="1" si="490"/>
        <v>1</v>
      </c>
      <c r="T3305" s="78"/>
      <c r="U3305" s="81">
        <f t="shared" ca="1" si="498"/>
        <v>2117.5</v>
      </c>
      <c r="V3305" s="82">
        <f t="shared" ca="1" si="494"/>
        <v>263168.23999999929</v>
      </c>
      <c r="W3305" s="50"/>
      <c r="X3305" s="50"/>
      <c r="Y3305" s="50"/>
      <c r="Z3305" s="50"/>
      <c r="AA3305" s="50"/>
      <c r="AG3305" s="50"/>
      <c r="AH3305" s="50"/>
      <c r="AI3305" s="50"/>
      <c r="AJ3305" s="50"/>
      <c r="AK3305" s="50"/>
      <c r="AL3305" s="50"/>
      <c r="AM3305" s="50"/>
      <c r="AN3305" s="50"/>
      <c r="AO3305" s="50"/>
      <c r="AP3305" s="138" t="str">
        <f>IF(NOT($AS3305=$AS3306),ROW(),"")</f>
        <v/>
      </c>
      <c r="AQ3305" s="20" t="str">
        <f>IF(NOT(AS3305=AS3306),AS3306,"")</f>
        <v/>
      </c>
      <c r="AR3305" s="20" t="str">
        <f>INDEX($AB$15:$AM$15,MATCH($AS3305,$AB$11:$AM$11,0))</f>
        <v>out</v>
      </c>
      <c r="AS3305" s="20" t="str">
        <f>LEFT(AT3305,4)</f>
        <v>2012</v>
      </c>
      <c r="AT3305" s="139" t="str">
        <f>LEFT(B3305,6)</f>
        <v>201211</v>
      </c>
    </row>
    <row r="3306" spans="2:46" x14ac:dyDescent="0.25">
      <c r="B3306" s="11">
        <f>'Market Data'!B3292</f>
        <v>20121123</v>
      </c>
      <c r="C3306" s="2">
        <f>'Market Data'!C3292</f>
        <v>7407.5</v>
      </c>
      <c r="D3306" s="2">
        <f>'Market Data'!D3292</f>
        <v>7485.5</v>
      </c>
      <c r="E3306" s="2">
        <f>'Market Data'!E3292</f>
        <v>7370</v>
      </c>
      <c r="F3306" s="12">
        <f>'Market Data'!F3292</f>
        <v>7456</v>
      </c>
      <c r="H3306" s="151">
        <f t="shared" si="495"/>
        <v>3288</v>
      </c>
      <c r="I3306" s="244">
        <f ca="1">IF($H3306&lt;($J$6+1),"",PFE(OFFSET($F3306,0,0,-$J$6)))</f>
        <v>0.12110105884975698</v>
      </c>
      <c r="J3306" s="19"/>
      <c r="K3306" s="139" t="str">
        <f t="shared" ca="1" si="496"/>
        <v>Long</v>
      </c>
      <c r="L3306" s="243" t="e">
        <f t="shared" ca="1" si="491"/>
        <v>#N/A</v>
      </c>
      <c r="M3306" s="242" t="e">
        <f t="shared" ca="1" si="492"/>
        <v>#N/A</v>
      </c>
      <c r="N3306" s="20"/>
      <c r="O3306" s="74">
        <f t="shared" ca="1" si="497"/>
        <v>1</v>
      </c>
      <c r="P3306" s="75">
        <f t="shared" ca="1" si="489"/>
        <v>0</v>
      </c>
      <c r="Q3306" s="76" t="str">
        <f t="shared" ca="1" si="493"/>
        <v/>
      </c>
      <c r="R3306" s="75"/>
      <c r="S3306" s="77">
        <f t="shared" ca="1" si="490"/>
        <v>1</v>
      </c>
      <c r="T3306" s="78"/>
      <c r="U3306" s="81">
        <f t="shared" ca="1" si="498"/>
        <v>2047.5</v>
      </c>
      <c r="V3306" s="82">
        <f t="shared" ca="1" si="494"/>
        <v>265215.73999999929</v>
      </c>
      <c r="W3306" s="50"/>
      <c r="X3306" s="50"/>
      <c r="Y3306" s="50"/>
      <c r="Z3306" s="50"/>
      <c r="AA3306" s="50"/>
      <c r="AG3306" s="50"/>
      <c r="AH3306" s="50"/>
      <c r="AI3306" s="50"/>
      <c r="AJ3306" s="50"/>
      <c r="AK3306" s="50"/>
      <c r="AL3306" s="50"/>
      <c r="AM3306" s="50"/>
      <c r="AN3306" s="50"/>
      <c r="AO3306" s="50"/>
      <c r="AP3306" s="138" t="str">
        <f>IF(NOT($AS3306=$AS3307),ROW(),"")</f>
        <v/>
      </c>
      <c r="AQ3306" s="20" t="str">
        <f>IF(NOT(AS3306=AS3307),AS3307,"")</f>
        <v/>
      </c>
      <c r="AR3306" s="20" t="str">
        <f>INDEX($AB$15:$AM$15,MATCH($AS3306,$AB$11:$AM$11,0))</f>
        <v>out</v>
      </c>
      <c r="AS3306" s="20" t="str">
        <f>LEFT(AT3306,4)</f>
        <v>2012</v>
      </c>
      <c r="AT3306" s="139" t="str">
        <f>LEFT(B3306,6)</f>
        <v>201211</v>
      </c>
    </row>
    <row r="3307" spans="2:46" x14ac:dyDescent="0.25">
      <c r="B3307" s="11">
        <f>'Market Data'!B3293</f>
        <v>20121126</v>
      </c>
      <c r="C3307" s="2">
        <f>'Market Data'!C3293</f>
        <v>7441.5</v>
      </c>
      <c r="D3307" s="2">
        <f>'Market Data'!D3293</f>
        <v>7465</v>
      </c>
      <c r="E3307" s="2">
        <f>'Market Data'!E3293</f>
        <v>7423.5</v>
      </c>
      <c r="F3307" s="12">
        <f>'Market Data'!F3293</f>
        <v>7442.5</v>
      </c>
      <c r="H3307" s="151">
        <f t="shared" si="495"/>
        <v>3289</v>
      </c>
      <c r="I3307" s="244">
        <f ca="1">IF($H3307&lt;($J$6+1),"",PFE(OFFSET($F3307,0,0,-$J$6)))</f>
        <v>0.12430630029034516</v>
      </c>
      <c r="J3307" s="19"/>
      <c r="K3307" s="139" t="str">
        <f t="shared" ca="1" si="496"/>
        <v>Long</v>
      </c>
      <c r="L3307" s="243" t="e">
        <f t="shared" ca="1" si="491"/>
        <v>#N/A</v>
      </c>
      <c r="M3307" s="242" t="e">
        <f t="shared" ca="1" si="492"/>
        <v>#N/A</v>
      </c>
      <c r="N3307" s="20"/>
      <c r="O3307" s="74">
        <f t="shared" ca="1" si="497"/>
        <v>1</v>
      </c>
      <c r="P3307" s="75">
        <f t="shared" ca="1" si="489"/>
        <v>0</v>
      </c>
      <c r="Q3307" s="76" t="str">
        <f t="shared" ca="1" si="493"/>
        <v/>
      </c>
      <c r="R3307" s="75"/>
      <c r="S3307" s="77">
        <f t="shared" ca="1" si="490"/>
        <v>1</v>
      </c>
      <c r="T3307" s="78"/>
      <c r="U3307" s="81">
        <f t="shared" ca="1" si="498"/>
        <v>-472.5</v>
      </c>
      <c r="V3307" s="82">
        <f t="shared" ca="1" si="494"/>
        <v>264743.23999999929</v>
      </c>
      <c r="W3307" s="50"/>
      <c r="X3307" s="50"/>
      <c r="Y3307" s="50"/>
      <c r="Z3307" s="50"/>
      <c r="AA3307" s="50"/>
      <c r="AG3307" s="50"/>
      <c r="AH3307" s="50"/>
      <c r="AI3307" s="50"/>
      <c r="AJ3307" s="50"/>
      <c r="AK3307" s="50"/>
      <c r="AL3307" s="50"/>
      <c r="AM3307" s="50"/>
      <c r="AN3307" s="50"/>
      <c r="AO3307" s="50"/>
      <c r="AP3307" s="138" t="str">
        <f>IF(NOT($AS3307=$AS3308),ROW(),"")</f>
        <v/>
      </c>
      <c r="AQ3307" s="20" t="str">
        <f>IF(NOT(AS3307=AS3308),AS3308,"")</f>
        <v/>
      </c>
      <c r="AR3307" s="20" t="str">
        <f>INDEX($AB$15:$AM$15,MATCH($AS3307,$AB$11:$AM$11,0))</f>
        <v>out</v>
      </c>
      <c r="AS3307" s="20" t="str">
        <f>LEFT(AT3307,4)</f>
        <v>2012</v>
      </c>
      <c r="AT3307" s="139" t="str">
        <f>LEFT(B3307,6)</f>
        <v>201211</v>
      </c>
    </row>
    <row r="3308" spans="2:46" x14ac:dyDescent="0.25">
      <c r="B3308" s="11">
        <f>'Market Data'!B3294</f>
        <v>20121127</v>
      </c>
      <c r="C3308" s="2">
        <f>'Market Data'!C3294</f>
        <v>7480</v>
      </c>
      <c r="D3308" s="2">
        <f>'Market Data'!D3294</f>
        <v>7514.5</v>
      </c>
      <c r="E3308" s="2">
        <f>'Market Data'!E3294</f>
        <v>7456</v>
      </c>
      <c r="F3308" s="12">
        <f>'Market Data'!F3294</f>
        <v>7488</v>
      </c>
      <c r="H3308" s="151">
        <f t="shared" si="495"/>
        <v>3290</v>
      </c>
      <c r="I3308" s="244">
        <f ca="1">IF($H3308&lt;($J$6+1),"",PFE(OFFSET($F3308,0,0,-$J$6)))</f>
        <v>0.17193279284871882</v>
      </c>
      <c r="J3308" s="19"/>
      <c r="K3308" s="139" t="str">
        <f t="shared" ca="1" si="496"/>
        <v>Long</v>
      </c>
      <c r="L3308" s="243" t="e">
        <f t="shared" ca="1" si="491"/>
        <v>#N/A</v>
      </c>
      <c r="M3308" s="242" t="e">
        <f t="shared" ca="1" si="492"/>
        <v>#N/A</v>
      </c>
      <c r="N3308" s="20"/>
      <c r="O3308" s="74">
        <f t="shared" ca="1" si="497"/>
        <v>1</v>
      </c>
      <c r="P3308" s="75">
        <f t="shared" ca="1" si="489"/>
        <v>0</v>
      </c>
      <c r="Q3308" s="76" t="str">
        <f t="shared" ca="1" si="493"/>
        <v/>
      </c>
      <c r="R3308" s="75"/>
      <c r="S3308" s="77">
        <f t="shared" ca="1" si="490"/>
        <v>1</v>
      </c>
      <c r="T3308" s="78"/>
      <c r="U3308" s="81">
        <f t="shared" ca="1" si="498"/>
        <v>1592.5</v>
      </c>
      <c r="V3308" s="82">
        <f t="shared" ca="1" si="494"/>
        <v>266335.73999999929</v>
      </c>
      <c r="W3308" s="50"/>
      <c r="X3308" s="50"/>
      <c r="Y3308" s="50"/>
      <c r="Z3308" s="50"/>
      <c r="AA3308" s="50"/>
      <c r="AG3308" s="50"/>
      <c r="AH3308" s="50"/>
      <c r="AI3308" s="50"/>
      <c r="AJ3308" s="50"/>
      <c r="AK3308" s="50"/>
      <c r="AL3308" s="50"/>
      <c r="AM3308" s="50"/>
      <c r="AN3308" s="50"/>
      <c r="AO3308" s="50"/>
      <c r="AP3308" s="138" t="str">
        <f>IF(NOT($AS3308=$AS3309),ROW(),"")</f>
        <v/>
      </c>
      <c r="AQ3308" s="20" t="str">
        <f>IF(NOT(AS3308=AS3309),AS3309,"")</f>
        <v/>
      </c>
      <c r="AR3308" s="20" t="str">
        <f>INDEX($AB$15:$AM$15,MATCH($AS3308,$AB$11:$AM$11,0))</f>
        <v>out</v>
      </c>
      <c r="AS3308" s="20" t="str">
        <f>LEFT(AT3308,4)</f>
        <v>2012</v>
      </c>
      <c r="AT3308" s="139" t="str">
        <f>LEFT(B3308,6)</f>
        <v>201211</v>
      </c>
    </row>
    <row r="3309" spans="2:46" x14ac:dyDescent="0.25">
      <c r="B3309" s="11">
        <f>'Market Data'!B3295</f>
        <v>20121128</v>
      </c>
      <c r="C3309" s="2">
        <f>'Market Data'!C3295</f>
        <v>7464.5</v>
      </c>
      <c r="D3309" s="2">
        <f>'Market Data'!D3295</f>
        <v>7536.5</v>
      </c>
      <c r="E3309" s="2">
        <f>'Market Data'!E3295</f>
        <v>7414.5</v>
      </c>
      <c r="F3309" s="12">
        <f>'Market Data'!F3295</f>
        <v>7498.5</v>
      </c>
      <c r="H3309" s="151">
        <f t="shared" si="495"/>
        <v>3291</v>
      </c>
      <c r="I3309" s="244">
        <f ca="1">IF($H3309&lt;($J$6+1),"",PFE(OFFSET($F3309,0,0,-$J$6)))</f>
        <v>0.12176991881370416</v>
      </c>
      <c r="J3309" s="19"/>
      <c r="K3309" s="139" t="str">
        <f t="shared" ca="1" si="496"/>
        <v>Long</v>
      </c>
      <c r="L3309" s="243" t="e">
        <f t="shared" ca="1" si="491"/>
        <v>#N/A</v>
      </c>
      <c r="M3309" s="242" t="e">
        <f t="shared" ca="1" si="492"/>
        <v>#N/A</v>
      </c>
      <c r="N3309" s="20"/>
      <c r="O3309" s="74">
        <f t="shared" ca="1" si="497"/>
        <v>1</v>
      </c>
      <c r="P3309" s="75">
        <f t="shared" ca="1" si="489"/>
        <v>0</v>
      </c>
      <c r="Q3309" s="76" t="str">
        <f t="shared" ca="1" si="493"/>
        <v/>
      </c>
      <c r="R3309" s="75"/>
      <c r="S3309" s="77">
        <f t="shared" ca="1" si="490"/>
        <v>1</v>
      </c>
      <c r="T3309" s="78"/>
      <c r="U3309" s="81">
        <f t="shared" ca="1" si="498"/>
        <v>367.5</v>
      </c>
      <c r="V3309" s="82">
        <f t="shared" ca="1" si="494"/>
        <v>266703.23999999929</v>
      </c>
      <c r="W3309" s="50"/>
      <c r="X3309" s="50"/>
      <c r="Y3309" s="50"/>
      <c r="Z3309" s="50"/>
      <c r="AA3309" s="50"/>
      <c r="AG3309" s="50"/>
      <c r="AH3309" s="50"/>
      <c r="AI3309" s="50"/>
      <c r="AJ3309" s="50"/>
      <c r="AK3309" s="50"/>
      <c r="AL3309" s="50"/>
      <c r="AM3309" s="50"/>
      <c r="AN3309" s="50"/>
      <c r="AO3309" s="50"/>
      <c r="AP3309" s="138" t="str">
        <f>IF(NOT($AS3309=$AS3310),ROW(),"")</f>
        <v/>
      </c>
      <c r="AQ3309" s="20" t="str">
        <f>IF(NOT(AS3309=AS3310),AS3310,"")</f>
        <v/>
      </c>
      <c r="AR3309" s="20" t="str">
        <f>INDEX($AB$15:$AM$15,MATCH($AS3309,$AB$11:$AM$11,0))</f>
        <v>out</v>
      </c>
      <c r="AS3309" s="20" t="str">
        <f>LEFT(AT3309,4)</f>
        <v>2012</v>
      </c>
      <c r="AT3309" s="139" t="str">
        <f>LEFT(B3309,6)</f>
        <v>201211</v>
      </c>
    </row>
    <row r="3310" spans="2:46" x14ac:dyDescent="0.25">
      <c r="B3310" s="11">
        <f>'Market Data'!B3296</f>
        <v>20121129</v>
      </c>
      <c r="C3310" s="2">
        <f>'Market Data'!C3296</f>
        <v>7540.5</v>
      </c>
      <c r="D3310" s="2">
        <f>'Market Data'!D3296</f>
        <v>7568</v>
      </c>
      <c r="E3310" s="2">
        <f>'Market Data'!E3296</f>
        <v>7520.5</v>
      </c>
      <c r="F3310" s="12">
        <f>'Market Data'!F3296</f>
        <v>7550.5</v>
      </c>
      <c r="H3310" s="151">
        <f t="shared" si="495"/>
        <v>3292</v>
      </c>
      <c r="I3310" s="244">
        <f ca="1">IF($H3310&lt;($J$6+1),"",PFE(OFFSET($F3310,0,0,-$J$6)))</f>
        <v>0.1214443920929409</v>
      </c>
      <c r="J3310" s="19"/>
      <c r="K3310" s="139" t="str">
        <f t="shared" ca="1" si="496"/>
        <v>Long</v>
      </c>
      <c r="L3310" s="243" t="e">
        <f t="shared" ca="1" si="491"/>
        <v>#N/A</v>
      </c>
      <c r="M3310" s="242" t="e">
        <f t="shared" ca="1" si="492"/>
        <v>#N/A</v>
      </c>
      <c r="N3310" s="20"/>
      <c r="O3310" s="74">
        <f t="shared" ca="1" si="497"/>
        <v>1</v>
      </c>
      <c r="P3310" s="75">
        <f t="shared" ca="1" si="489"/>
        <v>0</v>
      </c>
      <c r="Q3310" s="76" t="str">
        <f t="shared" ca="1" si="493"/>
        <v/>
      </c>
      <c r="R3310" s="75"/>
      <c r="S3310" s="77">
        <f t="shared" ca="1" si="490"/>
        <v>1</v>
      </c>
      <c r="T3310" s="78"/>
      <c r="U3310" s="81">
        <f t="shared" ca="1" si="498"/>
        <v>1820</v>
      </c>
      <c r="V3310" s="82">
        <f t="shared" ca="1" si="494"/>
        <v>268523.23999999929</v>
      </c>
      <c r="W3310" s="50"/>
      <c r="X3310" s="50"/>
      <c r="Y3310" s="50"/>
      <c r="Z3310" s="50"/>
      <c r="AA3310" s="50"/>
      <c r="AG3310" s="50"/>
      <c r="AH3310" s="50"/>
      <c r="AI3310" s="50"/>
      <c r="AJ3310" s="50"/>
      <c r="AK3310" s="50"/>
      <c r="AL3310" s="50"/>
      <c r="AM3310" s="50"/>
      <c r="AN3310" s="50"/>
      <c r="AO3310" s="50"/>
      <c r="AP3310" s="138" t="str">
        <f>IF(NOT($AS3310=$AS3311),ROW(),"")</f>
        <v/>
      </c>
      <c r="AQ3310" s="20" t="str">
        <f>IF(NOT(AS3310=AS3311),AS3311,"")</f>
        <v/>
      </c>
      <c r="AR3310" s="20" t="str">
        <f>INDEX($AB$15:$AM$15,MATCH($AS3310,$AB$11:$AM$11,0))</f>
        <v>out</v>
      </c>
      <c r="AS3310" s="20" t="str">
        <f>LEFT(AT3310,4)</f>
        <v>2012</v>
      </c>
      <c r="AT3310" s="139" t="str">
        <f>LEFT(B3310,6)</f>
        <v>201211</v>
      </c>
    </row>
    <row r="3311" spans="2:46" x14ac:dyDescent="0.25">
      <c r="B3311" s="11">
        <f>'Market Data'!B3297</f>
        <v>20121130</v>
      </c>
      <c r="C3311" s="2">
        <f>'Market Data'!C3297</f>
        <v>7545.5</v>
      </c>
      <c r="D3311" s="2">
        <f>'Market Data'!D3297</f>
        <v>7594.5</v>
      </c>
      <c r="E3311" s="2">
        <f>'Market Data'!E3297</f>
        <v>7540</v>
      </c>
      <c r="F3311" s="12">
        <f>'Market Data'!F3297</f>
        <v>7568.5</v>
      </c>
      <c r="H3311" s="151">
        <f t="shared" si="495"/>
        <v>3293</v>
      </c>
      <c r="I3311" s="244">
        <f ca="1">IF($H3311&lt;($J$6+1),"",PFE(OFFSET($F3311,0,0,-$J$6)))</f>
        <v>0.11587789767975341</v>
      </c>
      <c r="J3311" s="19"/>
      <c r="K3311" s="139" t="str">
        <f t="shared" ca="1" si="496"/>
        <v>Long</v>
      </c>
      <c r="L3311" s="243" t="e">
        <f t="shared" ca="1" si="491"/>
        <v>#N/A</v>
      </c>
      <c r="M3311" s="242" t="e">
        <f t="shared" ca="1" si="492"/>
        <v>#N/A</v>
      </c>
      <c r="N3311" s="20"/>
      <c r="O3311" s="74">
        <f t="shared" ca="1" si="497"/>
        <v>1</v>
      </c>
      <c r="P3311" s="75">
        <f t="shared" ca="1" si="489"/>
        <v>0</v>
      </c>
      <c r="Q3311" s="76" t="str">
        <f t="shared" ca="1" si="493"/>
        <v/>
      </c>
      <c r="R3311" s="75"/>
      <c r="S3311" s="77">
        <f t="shared" ca="1" si="490"/>
        <v>1</v>
      </c>
      <c r="T3311" s="78"/>
      <c r="U3311" s="81">
        <f t="shared" ca="1" si="498"/>
        <v>630</v>
      </c>
      <c r="V3311" s="82">
        <f t="shared" ca="1" si="494"/>
        <v>269153.23999999929</v>
      </c>
      <c r="W3311" s="50"/>
      <c r="X3311" s="50"/>
      <c r="Y3311" s="50"/>
      <c r="Z3311" s="50"/>
      <c r="AA3311" s="50"/>
      <c r="AG3311" s="50"/>
      <c r="AH3311" s="50"/>
      <c r="AI3311" s="50"/>
      <c r="AJ3311" s="50"/>
      <c r="AK3311" s="50"/>
      <c r="AL3311" s="50"/>
      <c r="AM3311" s="50"/>
      <c r="AN3311" s="50"/>
      <c r="AO3311" s="50"/>
      <c r="AP3311" s="138" t="str">
        <f>IF(NOT($AS3311=$AS3312),ROW(),"")</f>
        <v/>
      </c>
      <c r="AQ3311" s="20" t="str">
        <f>IF(NOT(AS3311=AS3312),AS3312,"")</f>
        <v/>
      </c>
      <c r="AR3311" s="20" t="str">
        <f>INDEX($AB$15:$AM$15,MATCH($AS3311,$AB$11:$AM$11,0))</f>
        <v>out</v>
      </c>
      <c r="AS3311" s="20" t="str">
        <f>LEFT(AT3311,4)</f>
        <v>2012</v>
      </c>
      <c r="AT3311" s="139" t="str">
        <f>LEFT(B3311,6)</f>
        <v>201211</v>
      </c>
    </row>
    <row r="3312" spans="2:46" x14ac:dyDescent="0.25">
      <c r="B3312" s="11">
        <f>'Market Data'!B3298</f>
        <v>20121203</v>
      </c>
      <c r="C3312" s="2">
        <f>'Market Data'!C3298</f>
        <v>7578.5</v>
      </c>
      <c r="D3312" s="2">
        <f>'Market Data'!D3298</f>
        <v>7638.5</v>
      </c>
      <c r="E3312" s="2">
        <f>'Market Data'!E3298</f>
        <v>7566.5</v>
      </c>
      <c r="F3312" s="12">
        <f>'Market Data'!F3298</f>
        <v>7585</v>
      </c>
      <c r="H3312" s="151">
        <f t="shared" si="495"/>
        <v>3294</v>
      </c>
      <c r="I3312" s="244">
        <f ca="1">IF($H3312&lt;($J$6+1),"",PFE(OFFSET($F3312,0,0,-$J$6)))</f>
        <v>0.12046409312008334</v>
      </c>
      <c r="J3312" s="19"/>
      <c r="K3312" s="139" t="str">
        <f t="shared" ca="1" si="496"/>
        <v>Long</v>
      </c>
      <c r="L3312" s="243" t="e">
        <f t="shared" ca="1" si="491"/>
        <v>#N/A</v>
      </c>
      <c r="M3312" s="242" t="e">
        <f t="shared" ca="1" si="492"/>
        <v>#N/A</v>
      </c>
      <c r="N3312" s="20"/>
      <c r="O3312" s="74">
        <f t="shared" ca="1" si="497"/>
        <v>1</v>
      </c>
      <c r="P3312" s="75">
        <f t="shared" ca="1" si="489"/>
        <v>0</v>
      </c>
      <c r="Q3312" s="76" t="str">
        <f t="shared" ca="1" si="493"/>
        <v/>
      </c>
      <c r="R3312" s="75"/>
      <c r="S3312" s="77">
        <f t="shared" ca="1" si="490"/>
        <v>1</v>
      </c>
      <c r="T3312" s="78"/>
      <c r="U3312" s="81">
        <f t="shared" ca="1" si="498"/>
        <v>577.5</v>
      </c>
      <c r="V3312" s="82">
        <f t="shared" ca="1" si="494"/>
        <v>269730.73999999929</v>
      </c>
      <c r="W3312" s="50"/>
      <c r="X3312" s="50"/>
      <c r="Y3312" s="50"/>
      <c r="Z3312" s="50"/>
      <c r="AA3312" s="50"/>
      <c r="AG3312" s="50"/>
      <c r="AH3312" s="50"/>
      <c r="AI3312" s="50"/>
      <c r="AJ3312" s="50"/>
      <c r="AK3312" s="50"/>
      <c r="AL3312" s="50"/>
      <c r="AM3312" s="50"/>
      <c r="AN3312" s="50"/>
      <c r="AO3312" s="50"/>
      <c r="AP3312" s="138" t="str">
        <f>IF(NOT($AS3312=$AS3313),ROW(),"")</f>
        <v/>
      </c>
      <c r="AQ3312" s="20" t="str">
        <f>IF(NOT(AS3312=AS3313),AS3313,"")</f>
        <v/>
      </c>
      <c r="AR3312" s="20" t="str">
        <f>INDEX($AB$15:$AM$15,MATCH($AS3312,$AB$11:$AM$11,0))</f>
        <v>out</v>
      </c>
      <c r="AS3312" s="20" t="str">
        <f>LEFT(AT3312,4)</f>
        <v>2012</v>
      </c>
      <c r="AT3312" s="139" t="str">
        <f>LEFT(B3312,6)</f>
        <v>201212</v>
      </c>
    </row>
    <row r="3313" spans="2:46" x14ac:dyDescent="0.25">
      <c r="B3313" s="11">
        <f>'Market Data'!B3299</f>
        <v>20121204</v>
      </c>
      <c r="C3313" s="2">
        <f>'Market Data'!C3299</f>
        <v>7568</v>
      </c>
      <c r="D3313" s="2">
        <f>'Market Data'!D3299</f>
        <v>7617.5</v>
      </c>
      <c r="E3313" s="2">
        <f>'Market Data'!E3299</f>
        <v>7563</v>
      </c>
      <c r="F3313" s="12">
        <f>'Market Data'!F3299</f>
        <v>7578</v>
      </c>
      <c r="H3313" s="151">
        <f t="shared" si="495"/>
        <v>3295</v>
      </c>
      <c r="I3313" s="244">
        <f ca="1">IF($H3313&lt;($J$6+1),"",PFE(OFFSET($F3313,0,0,-$J$6)))</f>
        <v>0.11867231147437103</v>
      </c>
      <c r="J3313" s="19"/>
      <c r="K3313" s="139" t="str">
        <f t="shared" ca="1" si="496"/>
        <v>Long</v>
      </c>
      <c r="L3313" s="243" t="e">
        <f t="shared" ca="1" si="491"/>
        <v>#N/A</v>
      </c>
      <c r="M3313" s="242" t="e">
        <f t="shared" ca="1" si="492"/>
        <v>#N/A</v>
      </c>
      <c r="N3313" s="20"/>
      <c r="O3313" s="74">
        <f t="shared" ca="1" si="497"/>
        <v>1</v>
      </c>
      <c r="P3313" s="75">
        <f t="shared" ca="1" si="489"/>
        <v>0</v>
      </c>
      <c r="Q3313" s="76" t="str">
        <f t="shared" ca="1" si="493"/>
        <v/>
      </c>
      <c r="R3313" s="75"/>
      <c r="S3313" s="77">
        <f t="shared" ca="1" si="490"/>
        <v>1</v>
      </c>
      <c r="T3313" s="78"/>
      <c r="U3313" s="81">
        <f t="shared" ca="1" si="498"/>
        <v>-245</v>
      </c>
      <c r="V3313" s="82">
        <f t="shared" ca="1" si="494"/>
        <v>269485.73999999929</v>
      </c>
      <c r="W3313" s="50"/>
      <c r="X3313" s="50"/>
      <c r="Y3313" s="50"/>
      <c r="Z3313" s="50"/>
      <c r="AA3313" s="50"/>
      <c r="AG3313" s="50"/>
      <c r="AH3313" s="50"/>
      <c r="AI3313" s="50"/>
      <c r="AJ3313" s="50"/>
      <c r="AK3313" s="50"/>
      <c r="AL3313" s="50"/>
      <c r="AM3313" s="50"/>
      <c r="AN3313" s="50"/>
      <c r="AO3313" s="50"/>
      <c r="AP3313" s="138" t="str">
        <f>IF(NOT($AS3313=$AS3314),ROW(),"")</f>
        <v/>
      </c>
      <c r="AQ3313" s="20" t="str">
        <f>IF(NOT(AS3313=AS3314),AS3314,"")</f>
        <v/>
      </c>
      <c r="AR3313" s="20" t="str">
        <f>INDEX($AB$15:$AM$15,MATCH($AS3313,$AB$11:$AM$11,0))</f>
        <v>out</v>
      </c>
      <c r="AS3313" s="20" t="str">
        <f>LEFT(AT3313,4)</f>
        <v>2012</v>
      </c>
      <c r="AT3313" s="139" t="str">
        <f>LEFT(B3313,6)</f>
        <v>201212</v>
      </c>
    </row>
    <row r="3314" spans="2:46" x14ac:dyDescent="0.25">
      <c r="B3314" s="11">
        <f>'Market Data'!B3300</f>
        <v>20121205</v>
      </c>
      <c r="C3314" s="2">
        <f>'Market Data'!C3300</f>
        <v>7649</v>
      </c>
      <c r="D3314" s="2">
        <f>'Market Data'!D3300</f>
        <v>7656.5</v>
      </c>
      <c r="E3314" s="2">
        <f>'Market Data'!E3300</f>
        <v>7578</v>
      </c>
      <c r="F3314" s="12">
        <f>'Market Data'!F3300</f>
        <v>7594.5</v>
      </c>
      <c r="H3314" s="151">
        <f t="shared" si="495"/>
        <v>3296</v>
      </c>
      <c r="I3314" s="244">
        <f ca="1">IF($H3314&lt;($J$6+1),"",PFE(OFFSET($F3314,0,0,-$J$6)))</f>
        <v>0.12476228019820336</v>
      </c>
      <c r="J3314" s="19"/>
      <c r="K3314" s="139" t="str">
        <f t="shared" ca="1" si="496"/>
        <v>Long</v>
      </c>
      <c r="L3314" s="243" t="e">
        <f t="shared" ca="1" si="491"/>
        <v>#N/A</v>
      </c>
      <c r="M3314" s="242" t="e">
        <f t="shared" ca="1" si="492"/>
        <v>#N/A</v>
      </c>
      <c r="N3314" s="20"/>
      <c r="O3314" s="74">
        <f t="shared" ca="1" si="497"/>
        <v>1</v>
      </c>
      <c r="P3314" s="75">
        <f t="shared" ca="1" si="489"/>
        <v>0</v>
      </c>
      <c r="Q3314" s="76" t="str">
        <f t="shared" ca="1" si="493"/>
        <v/>
      </c>
      <c r="R3314" s="75"/>
      <c r="S3314" s="77">
        <f t="shared" ca="1" si="490"/>
        <v>1</v>
      </c>
      <c r="T3314" s="78"/>
      <c r="U3314" s="81">
        <f t="shared" ca="1" si="498"/>
        <v>577.5</v>
      </c>
      <c r="V3314" s="82">
        <f t="shared" ca="1" si="494"/>
        <v>270063.23999999929</v>
      </c>
      <c r="W3314" s="50"/>
      <c r="X3314" s="50"/>
      <c r="Y3314" s="50"/>
      <c r="Z3314" s="50"/>
      <c r="AA3314" s="50"/>
      <c r="AG3314" s="50"/>
      <c r="AH3314" s="50"/>
      <c r="AI3314" s="50"/>
      <c r="AJ3314" s="50"/>
      <c r="AK3314" s="50"/>
      <c r="AL3314" s="50"/>
      <c r="AM3314" s="50"/>
      <c r="AN3314" s="50"/>
      <c r="AO3314" s="50"/>
      <c r="AP3314" s="138" t="str">
        <f>IF(NOT($AS3314=$AS3315),ROW(),"")</f>
        <v/>
      </c>
      <c r="AQ3314" s="20" t="str">
        <f>IF(NOT(AS3314=AS3315),AS3315,"")</f>
        <v/>
      </c>
      <c r="AR3314" s="20" t="str">
        <f>INDEX($AB$15:$AM$15,MATCH($AS3314,$AB$11:$AM$11,0))</f>
        <v>out</v>
      </c>
      <c r="AS3314" s="20" t="str">
        <f>LEFT(AT3314,4)</f>
        <v>2012</v>
      </c>
      <c r="AT3314" s="139" t="str">
        <f>LEFT(B3314,6)</f>
        <v>201212</v>
      </c>
    </row>
    <row r="3315" spans="2:46" x14ac:dyDescent="0.25">
      <c r="B3315" s="11">
        <f>'Market Data'!B3301</f>
        <v>20121206</v>
      </c>
      <c r="C3315" s="2">
        <f>'Market Data'!C3301</f>
        <v>7617.5</v>
      </c>
      <c r="D3315" s="2">
        <f>'Market Data'!D3301</f>
        <v>7707.5</v>
      </c>
      <c r="E3315" s="2">
        <f>'Market Data'!E3301</f>
        <v>7610.5</v>
      </c>
      <c r="F3315" s="12">
        <f>'Market Data'!F3301</f>
        <v>7687</v>
      </c>
      <c r="H3315" s="151">
        <f t="shared" si="495"/>
        <v>3297</v>
      </c>
      <c r="I3315" s="244">
        <f ca="1">IF($H3315&lt;($J$6+1),"",PFE(OFFSET($F3315,0,0,-$J$6)))</f>
        <v>0.15492435776638952</v>
      </c>
      <c r="J3315" s="19"/>
      <c r="K3315" s="139" t="str">
        <f t="shared" ca="1" si="496"/>
        <v>Long</v>
      </c>
      <c r="L3315" s="243" t="e">
        <f t="shared" ca="1" si="491"/>
        <v>#N/A</v>
      </c>
      <c r="M3315" s="242" t="e">
        <f t="shared" ca="1" si="492"/>
        <v>#N/A</v>
      </c>
      <c r="N3315" s="20"/>
      <c r="O3315" s="74">
        <f t="shared" ca="1" si="497"/>
        <v>1</v>
      </c>
      <c r="P3315" s="75">
        <f t="shared" ca="1" si="489"/>
        <v>0</v>
      </c>
      <c r="Q3315" s="76" t="str">
        <f t="shared" ca="1" si="493"/>
        <v/>
      </c>
      <c r="R3315" s="75"/>
      <c r="S3315" s="77">
        <f t="shared" ca="1" si="490"/>
        <v>1</v>
      </c>
      <c r="T3315" s="78"/>
      <c r="U3315" s="81">
        <f t="shared" ca="1" si="498"/>
        <v>3237.5</v>
      </c>
      <c r="V3315" s="82">
        <f t="shared" ca="1" si="494"/>
        <v>273300.73999999929</v>
      </c>
      <c r="W3315" s="50"/>
      <c r="X3315" s="50"/>
      <c r="Y3315" s="50"/>
      <c r="Z3315" s="50"/>
      <c r="AA3315" s="50"/>
      <c r="AG3315" s="50"/>
      <c r="AH3315" s="50"/>
      <c r="AI3315" s="50"/>
      <c r="AJ3315" s="50"/>
      <c r="AK3315" s="50"/>
      <c r="AL3315" s="50"/>
      <c r="AM3315" s="50"/>
      <c r="AN3315" s="50"/>
      <c r="AO3315" s="50"/>
      <c r="AP3315" s="138" t="str">
        <f>IF(NOT($AS3315=$AS3316),ROW(),"")</f>
        <v/>
      </c>
      <c r="AQ3315" s="20" t="str">
        <f>IF(NOT(AS3315=AS3316),AS3316,"")</f>
        <v/>
      </c>
      <c r="AR3315" s="20" t="str">
        <f>INDEX($AB$15:$AM$15,MATCH($AS3315,$AB$11:$AM$11,0))</f>
        <v>out</v>
      </c>
      <c r="AS3315" s="20" t="str">
        <f>LEFT(AT3315,4)</f>
        <v>2012</v>
      </c>
      <c r="AT3315" s="139" t="str">
        <f>LEFT(B3315,6)</f>
        <v>201212</v>
      </c>
    </row>
    <row r="3316" spans="2:46" x14ac:dyDescent="0.25">
      <c r="B3316" s="11">
        <f>'Market Data'!B3302</f>
        <v>20121207</v>
      </c>
      <c r="C3316" s="2">
        <f>'Market Data'!C3302</f>
        <v>7696</v>
      </c>
      <c r="D3316" s="2">
        <f>'Market Data'!D3302</f>
        <v>7704.5</v>
      </c>
      <c r="E3316" s="2">
        <f>'Market Data'!E3302</f>
        <v>7637</v>
      </c>
      <c r="F3316" s="12">
        <f>'Market Data'!F3302</f>
        <v>7658.5</v>
      </c>
      <c r="H3316" s="151">
        <f t="shared" si="495"/>
        <v>3298</v>
      </c>
      <c r="I3316" s="244">
        <f ca="1">IF($H3316&lt;($J$6+1),"",PFE(OFFSET($F3316,0,0,-$J$6)))</f>
        <v>0.13522121529375292</v>
      </c>
      <c r="J3316" s="19"/>
      <c r="K3316" s="139" t="str">
        <f t="shared" ca="1" si="496"/>
        <v>Long</v>
      </c>
      <c r="L3316" s="243" t="e">
        <f t="shared" ca="1" si="491"/>
        <v>#N/A</v>
      </c>
      <c r="M3316" s="242" t="e">
        <f t="shared" ca="1" si="492"/>
        <v>#N/A</v>
      </c>
      <c r="N3316" s="20"/>
      <c r="O3316" s="74">
        <f t="shared" ca="1" si="497"/>
        <v>1</v>
      </c>
      <c r="P3316" s="75">
        <f t="shared" ca="1" si="489"/>
        <v>0</v>
      </c>
      <c r="Q3316" s="76" t="str">
        <f t="shared" ca="1" si="493"/>
        <v/>
      </c>
      <c r="R3316" s="75"/>
      <c r="S3316" s="77">
        <f t="shared" ca="1" si="490"/>
        <v>1</v>
      </c>
      <c r="T3316" s="78"/>
      <c r="U3316" s="81">
        <f t="shared" ca="1" si="498"/>
        <v>-997.5</v>
      </c>
      <c r="V3316" s="82">
        <f t="shared" ca="1" si="494"/>
        <v>272303.23999999929</v>
      </c>
      <c r="W3316" s="50"/>
      <c r="X3316" s="50"/>
      <c r="Y3316" s="50"/>
      <c r="Z3316" s="50"/>
      <c r="AA3316" s="50"/>
      <c r="AG3316" s="50"/>
      <c r="AH3316" s="50"/>
      <c r="AI3316" s="50"/>
      <c r="AJ3316" s="50"/>
      <c r="AK3316" s="50"/>
      <c r="AL3316" s="50"/>
      <c r="AM3316" s="50"/>
      <c r="AN3316" s="50"/>
      <c r="AO3316" s="50"/>
      <c r="AP3316" s="138" t="str">
        <f>IF(NOT($AS3316=$AS3317),ROW(),"")</f>
        <v/>
      </c>
      <c r="AQ3316" s="20" t="str">
        <f>IF(NOT(AS3316=AS3317),AS3317,"")</f>
        <v/>
      </c>
      <c r="AR3316" s="20" t="str">
        <f>INDEX($AB$15:$AM$15,MATCH($AS3316,$AB$11:$AM$11,0))</f>
        <v>out</v>
      </c>
      <c r="AS3316" s="20" t="str">
        <f>LEFT(AT3316,4)</f>
        <v>2012</v>
      </c>
      <c r="AT3316" s="139" t="str">
        <f>LEFT(B3316,6)</f>
        <v>201212</v>
      </c>
    </row>
    <row r="3317" spans="2:46" x14ac:dyDescent="0.25">
      <c r="B3317" s="11">
        <f>'Market Data'!B3303</f>
        <v>20121210</v>
      </c>
      <c r="C3317" s="2">
        <f>'Market Data'!C3303</f>
        <v>7672</v>
      </c>
      <c r="D3317" s="2">
        <f>'Market Data'!D3303</f>
        <v>7691</v>
      </c>
      <c r="E3317" s="2">
        <f>'Market Data'!E3303</f>
        <v>7607</v>
      </c>
      <c r="F3317" s="12">
        <f>'Market Data'!F3303</f>
        <v>7681</v>
      </c>
      <c r="H3317" s="151">
        <f t="shared" si="495"/>
        <v>3299</v>
      </c>
      <c r="I3317" s="244">
        <f ca="1">IF($H3317&lt;($J$6+1),"",PFE(OFFSET($F3317,0,0,-$J$6)))</f>
        <v>0.14491229498504246</v>
      </c>
      <c r="J3317" s="19"/>
      <c r="K3317" s="139" t="str">
        <f t="shared" ca="1" si="496"/>
        <v>Long</v>
      </c>
      <c r="L3317" s="243" t="e">
        <f t="shared" ca="1" si="491"/>
        <v>#N/A</v>
      </c>
      <c r="M3317" s="242" t="e">
        <f t="shared" ca="1" si="492"/>
        <v>#N/A</v>
      </c>
      <c r="N3317" s="20"/>
      <c r="O3317" s="74">
        <f t="shared" ca="1" si="497"/>
        <v>1</v>
      </c>
      <c r="P3317" s="75">
        <f t="shared" ca="1" si="489"/>
        <v>0</v>
      </c>
      <c r="Q3317" s="76" t="str">
        <f t="shared" ca="1" si="493"/>
        <v/>
      </c>
      <c r="R3317" s="75"/>
      <c r="S3317" s="77">
        <f t="shared" ca="1" si="490"/>
        <v>1</v>
      </c>
      <c r="T3317" s="78"/>
      <c r="U3317" s="81">
        <f t="shared" ca="1" si="498"/>
        <v>787.5</v>
      </c>
      <c r="V3317" s="82">
        <f t="shared" ca="1" si="494"/>
        <v>273090.73999999929</v>
      </c>
      <c r="W3317" s="50"/>
      <c r="X3317" s="50"/>
      <c r="Y3317" s="50"/>
      <c r="Z3317" s="50"/>
      <c r="AA3317" s="50"/>
      <c r="AG3317" s="50"/>
      <c r="AH3317" s="50"/>
      <c r="AI3317" s="50"/>
      <c r="AJ3317" s="50"/>
      <c r="AK3317" s="50"/>
      <c r="AL3317" s="50"/>
      <c r="AM3317" s="50"/>
      <c r="AN3317" s="50"/>
      <c r="AO3317" s="50"/>
      <c r="AP3317" s="138" t="str">
        <f>IF(NOT($AS3317=$AS3318),ROW(),"")</f>
        <v/>
      </c>
      <c r="AQ3317" s="20" t="str">
        <f>IF(NOT(AS3317=AS3318),AS3318,"")</f>
        <v/>
      </c>
      <c r="AR3317" s="20" t="str">
        <f>INDEX($AB$15:$AM$15,MATCH($AS3317,$AB$11:$AM$11,0))</f>
        <v>out</v>
      </c>
      <c r="AS3317" s="20" t="str">
        <f>LEFT(AT3317,4)</f>
        <v>2012</v>
      </c>
      <c r="AT3317" s="139" t="str">
        <f>LEFT(B3317,6)</f>
        <v>201212</v>
      </c>
    </row>
    <row r="3318" spans="2:46" x14ac:dyDescent="0.25">
      <c r="B3318" s="11">
        <f>'Market Data'!B3304</f>
        <v>20121211</v>
      </c>
      <c r="C3318" s="2">
        <f>'Market Data'!C3304</f>
        <v>7683.5</v>
      </c>
      <c r="D3318" s="2">
        <f>'Market Data'!D3304</f>
        <v>7748</v>
      </c>
      <c r="E3318" s="2">
        <f>'Market Data'!E3304</f>
        <v>7670.5</v>
      </c>
      <c r="F3318" s="12">
        <f>'Market Data'!F3304</f>
        <v>7742</v>
      </c>
      <c r="H3318" s="151">
        <f t="shared" si="495"/>
        <v>3300</v>
      </c>
      <c r="I3318" s="244">
        <f ca="1">IF($H3318&lt;($J$6+1),"",PFE(OFFSET($F3318,0,0,-$J$6)))</f>
        <v>0.14920867059451637</v>
      </c>
      <c r="J3318" s="19"/>
      <c r="K3318" s="139" t="str">
        <f t="shared" ca="1" si="496"/>
        <v>Long</v>
      </c>
      <c r="L3318" s="243" t="e">
        <f t="shared" ca="1" si="491"/>
        <v>#N/A</v>
      </c>
      <c r="M3318" s="242" t="e">
        <f t="shared" ca="1" si="492"/>
        <v>#N/A</v>
      </c>
      <c r="N3318" s="20"/>
      <c r="O3318" s="74">
        <f t="shared" ca="1" si="497"/>
        <v>1</v>
      </c>
      <c r="P3318" s="75">
        <f t="shared" ca="1" si="489"/>
        <v>0</v>
      </c>
      <c r="Q3318" s="76" t="str">
        <f t="shared" ca="1" si="493"/>
        <v/>
      </c>
      <c r="R3318" s="75"/>
      <c r="S3318" s="77">
        <f t="shared" ca="1" si="490"/>
        <v>1</v>
      </c>
      <c r="T3318" s="78"/>
      <c r="U3318" s="81">
        <f t="shared" ca="1" si="498"/>
        <v>2135</v>
      </c>
      <c r="V3318" s="82">
        <f t="shared" ca="1" si="494"/>
        <v>275225.73999999929</v>
      </c>
      <c r="W3318" s="50"/>
      <c r="X3318" s="50"/>
      <c r="Y3318" s="50"/>
      <c r="Z3318" s="50"/>
      <c r="AA3318" s="50"/>
      <c r="AG3318" s="50"/>
      <c r="AH3318" s="50"/>
      <c r="AI3318" s="50"/>
      <c r="AJ3318" s="50"/>
      <c r="AK3318" s="50"/>
      <c r="AL3318" s="50"/>
      <c r="AM3318" s="50"/>
      <c r="AN3318" s="50"/>
      <c r="AO3318" s="50"/>
      <c r="AP3318" s="138" t="str">
        <f>IF(NOT($AS3318=$AS3319),ROW(),"")</f>
        <v/>
      </c>
      <c r="AQ3318" s="20" t="str">
        <f>IF(NOT(AS3318=AS3319),AS3319,"")</f>
        <v/>
      </c>
      <c r="AR3318" s="20" t="str">
        <f>INDEX($AB$15:$AM$15,MATCH($AS3318,$AB$11:$AM$11,0))</f>
        <v>out</v>
      </c>
      <c r="AS3318" s="20" t="str">
        <f>LEFT(AT3318,4)</f>
        <v>2012</v>
      </c>
      <c r="AT3318" s="139" t="str">
        <f>LEFT(B3318,6)</f>
        <v>201212</v>
      </c>
    </row>
    <row r="3319" spans="2:46" x14ac:dyDescent="0.25">
      <c r="B3319" s="11">
        <f>'Market Data'!B3305</f>
        <v>20121212</v>
      </c>
      <c r="C3319" s="2">
        <f>'Market Data'!C3305</f>
        <v>7746</v>
      </c>
      <c r="D3319" s="2">
        <f>'Market Data'!D3305</f>
        <v>7793.5</v>
      </c>
      <c r="E3319" s="2">
        <f>'Market Data'!E3305</f>
        <v>7736.5</v>
      </c>
      <c r="F3319" s="12">
        <f>'Market Data'!F3305</f>
        <v>7764.5</v>
      </c>
      <c r="H3319" s="151">
        <f t="shared" si="495"/>
        <v>3301</v>
      </c>
      <c r="I3319" s="244">
        <f ca="1">IF($H3319&lt;($J$6+1),"",PFE(OFFSET($F3319,0,0,-$J$6)))</f>
        <v>0.1449120624986088</v>
      </c>
      <c r="J3319" s="19"/>
      <c r="K3319" s="139" t="str">
        <f t="shared" ca="1" si="496"/>
        <v>Long</v>
      </c>
      <c r="L3319" s="243" t="e">
        <f t="shared" ca="1" si="491"/>
        <v>#N/A</v>
      </c>
      <c r="M3319" s="242" t="e">
        <f t="shared" ca="1" si="492"/>
        <v>#N/A</v>
      </c>
      <c r="N3319" s="20"/>
      <c r="O3319" s="74">
        <f t="shared" ca="1" si="497"/>
        <v>1</v>
      </c>
      <c r="P3319" s="75">
        <f t="shared" ca="1" si="489"/>
        <v>0</v>
      </c>
      <c r="Q3319" s="76" t="str">
        <f t="shared" ca="1" si="493"/>
        <v/>
      </c>
      <c r="R3319" s="75"/>
      <c r="S3319" s="77">
        <f t="shared" ca="1" si="490"/>
        <v>1</v>
      </c>
      <c r="T3319" s="78"/>
      <c r="U3319" s="81">
        <f t="shared" ca="1" si="498"/>
        <v>787.5</v>
      </c>
      <c r="V3319" s="82">
        <f t="shared" ca="1" si="494"/>
        <v>276013.23999999929</v>
      </c>
      <c r="W3319" s="50"/>
      <c r="X3319" s="50"/>
      <c r="Y3319" s="50"/>
      <c r="Z3319" s="50"/>
      <c r="AA3319" s="50"/>
      <c r="AG3319" s="50"/>
      <c r="AH3319" s="50"/>
      <c r="AI3319" s="50"/>
      <c r="AJ3319" s="50"/>
      <c r="AK3319" s="50"/>
      <c r="AL3319" s="50"/>
      <c r="AM3319" s="50"/>
      <c r="AN3319" s="50"/>
      <c r="AO3319" s="50"/>
      <c r="AP3319" s="138" t="str">
        <f>IF(NOT($AS3319=$AS3320),ROW(),"")</f>
        <v/>
      </c>
      <c r="AQ3319" s="20" t="str">
        <f>IF(NOT(AS3319=AS3320),AS3320,"")</f>
        <v/>
      </c>
      <c r="AR3319" s="20" t="str">
        <f>INDEX($AB$15:$AM$15,MATCH($AS3319,$AB$11:$AM$11,0))</f>
        <v>out</v>
      </c>
      <c r="AS3319" s="20" t="str">
        <f>LEFT(AT3319,4)</f>
        <v>2012</v>
      </c>
      <c r="AT3319" s="139" t="str">
        <f>LEFT(B3319,6)</f>
        <v>201212</v>
      </c>
    </row>
    <row r="3320" spans="2:46" x14ac:dyDescent="0.25">
      <c r="B3320" s="11">
        <f>'Market Data'!B3306</f>
        <v>20121213</v>
      </c>
      <c r="C3320" s="2">
        <f>'Market Data'!C3306</f>
        <v>7747</v>
      </c>
      <c r="D3320" s="2">
        <f>'Market Data'!D3306</f>
        <v>7771</v>
      </c>
      <c r="E3320" s="2">
        <f>'Market Data'!E3306</f>
        <v>7711</v>
      </c>
      <c r="F3320" s="12">
        <f>'Market Data'!F3306</f>
        <v>7721.5</v>
      </c>
      <c r="H3320" s="151">
        <f t="shared" si="495"/>
        <v>3302</v>
      </c>
      <c r="I3320" s="244">
        <f ca="1">IF($H3320&lt;($J$6+1),"",PFE(OFFSET($F3320,0,0,-$J$6)))</f>
        <v>0.13304790247207079</v>
      </c>
      <c r="J3320" s="19"/>
      <c r="K3320" s="139" t="str">
        <f t="shared" ca="1" si="496"/>
        <v>Long</v>
      </c>
      <c r="L3320" s="243" t="e">
        <f t="shared" ca="1" si="491"/>
        <v>#N/A</v>
      </c>
      <c r="M3320" s="242" t="e">
        <f t="shared" ca="1" si="492"/>
        <v>#N/A</v>
      </c>
      <c r="N3320" s="20"/>
      <c r="O3320" s="74">
        <f t="shared" ca="1" si="497"/>
        <v>1</v>
      </c>
      <c r="P3320" s="75">
        <f t="shared" ca="1" si="489"/>
        <v>0</v>
      </c>
      <c r="Q3320" s="76" t="str">
        <f t="shared" ca="1" si="493"/>
        <v/>
      </c>
      <c r="R3320" s="75"/>
      <c r="S3320" s="77">
        <f t="shared" ca="1" si="490"/>
        <v>1</v>
      </c>
      <c r="T3320" s="78"/>
      <c r="U3320" s="81">
        <f t="shared" ca="1" si="498"/>
        <v>-1505</v>
      </c>
      <c r="V3320" s="82">
        <f t="shared" ca="1" si="494"/>
        <v>274508.23999999929</v>
      </c>
      <c r="W3320" s="50"/>
      <c r="X3320" s="50"/>
      <c r="Y3320" s="50"/>
      <c r="Z3320" s="50"/>
      <c r="AA3320" s="50"/>
      <c r="AG3320" s="50"/>
      <c r="AH3320" s="50"/>
      <c r="AI3320" s="50"/>
      <c r="AJ3320" s="50"/>
      <c r="AK3320" s="50"/>
      <c r="AL3320" s="50"/>
      <c r="AM3320" s="50"/>
      <c r="AN3320" s="50"/>
      <c r="AO3320" s="50"/>
      <c r="AP3320" s="138" t="str">
        <f>IF(NOT($AS3320=$AS3321),ROW(),"")</f>
        <v/>
      </c>
      <c r="AQ3320" s="20" t="str">
        <f>IF(NOT(AS3320=AS3321),AS3321,"")</f>
        <v/>
      </c>
      <c r="AR3320" s="20" t="str">
        <f>INDEX($AB$15:$AM$15,MATCH($AS3320,$AB$11:$AM$11,0))</f>
        <v>out</v>
      </c>
      <c r="AS3320" s="20" t="str">
        <f>LEFT(AT3320,4)</f>
        <v>2012</v>
      </c>
      <c r="AT3320" s="139" t="str">
        <f>LEFT(B3320,6)</f>
        <v>201212</v>
      </c>
    </row>
    <row r="3321" spans="2:46" x14ac:dyDescent="0.25">
      <c r="B3321" s="11">
        <f>'Market Data'!B3307</f>
        <v>20121214</v>
      </c>
      <c r="C3321" s="2">
        <f>'Market Data'!C3307</f>
        <v>7741.5</v>
      </c>
      <c r="D3321" s="2">
        <f>'Market Data'!D3307</f>
        <v>7771.5</v>
      </c>
      <c r="E3321" s="2">
        <f>'Market Data'!E3307</f>
        <v>7720.5</v>
      </c>
      <c r="F3321" s="12">
        <f>'Market Data'!F3307</f>
        <v>7744.5</v>
      </c>
      <c r="H3321" s="151">
        <f t="shared" si="495"/>
        <v>3303</v>
      </c>
      <c r="I3321" s="244">
        <f ca="1">IF($H3321&lt;($J$6+1),"",PFE(OFFSET($F3321,0,0,-$J$6)))</f>
        <v>0.12560904033823905</v>
      </c>
      <c r="J3321" s="19"/>
      <c r="K3321" s="139" t="str">
        <f t="shared" ca="1" si="496"/>
        <v>Long</v>
      </c>
      <c r="L3321" s="243" t="e">
        <f t="shared" ca="1" si="491"/>
        <v>#N/A</v>
      </c>
      <c r="M3321" s="242" t="e">
        <f t="shared" ca="1" si="492"/>
        <v>#N/A</v>
      </c>
      <c r="N3321" s="20"/>
      <c r="O3321" s="74">
        <f t="shared" ca="1" si="497"/>
        <v>1</v>
      </c>
      <c r="P3321" s="75">
        <f t="shared" ca="1" si="489"/>
        <v>0</v>
      </c>
      <c r="Q3321" s="76" t="str">
        <f t="shared" ca="1" si="493"/>
        <v/>
      </c>
      <c r="R3321" s="75"/>
      <c r="S3321" s="77">
        <f t="shared" ca="1" si="490"/>
        <v>1</v>
      </c>
      <c r="T3321" s="78"/>
      <c r="U3321" s="81">
        <f t="shared" ca="1" si="498"/>
        <v>805</v>
      </c>
      <c r="V3321" s="82">
        <f t="shared" ca="1" si="494"/>
        <v>275313.23999999929</v>
      </c>
      <c r="W3321" s="50"/>
      <c r="X3321" s="50"/>
      <c r="Y3321" s="50"/>
      <c r="Z3321" s="50"/>
      <c r="AA3321" s="50"/>
      <c r="AG3321" s="50"/>
      <c r="AH3321" s="50"/>
      <c r="AI3321" s="50"/>
      <c r="AJ3321" s="50"/>
      <c r="AK3321" s="50"/>
      <c r="AL3321" s="50"/>
      <c r="AM3321" s="50"/>
      <c r="AN3321" s="50"/>
      <c r="AO3321" s="50"/>
      <c r="AP3321" s="138" t="str">
        <f>IF(NOT($AS3321=$AS3322),ROW(),"")</f>
        <v/>
      </c>
      <c r="AQ3321" s="20" t="str">
        <f>IF(NOT(AS3321=AS3322),AS3322,"")</f>
        <v/>
      </c>
      <c r="AR3321" s="20" t="str">
        <f>INDEX($AB$15:$AM$15,MATCH($AS3321,$AB$11:$AM$11,0))</f>
        <v>out</v>
      </c>
      <c r="AS3321" s="20" t="str">
        <f>LEFT(AT3321,4)</f>
        <v>2012</v>
      </c>
      <c r="AT3321" s="139" t="str">
        <f>LEFT(B3321,6)</f>
        <v>201212</v>
      </c>
    </row>
    <row r="3322" spans="2:46" x14ac:dyDescent="0.25">
      <c r="B3322" s="11">
        <f>'Market Data'!B3308</f>
        <v>20121217</v>
      </c>
      <c r="C3322" s="2">
        <f>'Market Data'!C3308</f>
        <v>7760</v>
      </c>
      <c r="D3322" s="2">
        <f>'Market Data'!D3308</f>
        <v>7778.5</v>
      </c>
      <c r="E3322" s="2">
        <f>'Market Data'!E3308</f>
        <v>7715</v>
      </c>
      <c r="F3322" s="12">
        <f>'Market Data'!F3308</f>
        <v>7749</v>
      </c>
      <c r="H3322" s="151">
        <f t="shared" si="495"/>
        <v>3304</v>
      </c>
      <c r="I3322" s="244">
        <f ca="1">IF($H3322&lt;($J$6+1),"",PFE(OFFSET($F3322,0,0,-$J$6)))</f>
        <v>0.14630480932111908</v>
      </c>
      <c r="J3322" s="19"/>
      <c r="K3322" s="139" t="str">
        <f t="shared" ca="1" si="496"/>
        <v>Long</v>
      </c>
      <c r="L3322" s="243" t="e">
        <f t="shared" ca="1" si="491"/>
        <v>#N/A</v>
      </c>
      <c r="M3322" s="242" t="e">
        <f t="shared" ca="1" si="492"/>
        <v>#N/A</v>
      </c>
      <c r="N3322" s="20"/>
      <c r="O3322" s="74">
        <f t="shared" ca="1" si="497"/>
        <v>1</v>
      </c>
      <c r="P3322" s="75">
        <f t="shared" ca="1" si="489"/>
        <v>0</v>
      </c>
      <c r="Q3322" s="76" t="str">
        <f t="shared" ca="1" si="493"/>
        <v/>
      </c>
      <c r="R3322" s="75"/>
      <c r="S3322" s="77">
        <f t="shared" ca="1" si="490"/>
        <v>1</v>
      </c>
      <c r="T3322" s="78"/>
      <c r="U3322" s="81">
        <f t="shared" ca="1" si="498"/>
        <v>157.5</v>
      </c>
      <c r="V3322" s="82">
        <f t="shared" ca="1" si="494"/>
        <v>275470.73999999929</v>
      </c>
      <c r="W3322" s="50"/>
      <c r="X3322" s="50"/>
      <c r="Y3322" s="50"/>
      <c r="Z3322" s="50"/>
      <c r="AA3322" s="50"/>
      <c r="AG3322" s="50"/>
      <c r="AH3322" s="50"/>
      <c r="AI3322" s="50"/>
      <c r="AJ3322" s="50"/>
      <c r="AK3322" s="50"/>
      <c r="AL3322" s="50"/>
      <c r="AM3322" s="50"/>
      <c r="AN3322" s="50"/>
      <c r="AO3322" s="50"/>
      <c r="AP3322" s="138" t="str">
        <f>IF(NOT($AS3322=$AS3323),ROW(),"")</f>
        <v/>
      </c>
      <c r="AQ3322" s="20" t="str">
        <f>IF(NOT(AS3322=AS3323),AS3323,"")</f>
        <v/>
      </c>
      <c r="AR3322" s="20" t="str">
        <f>INDEX($AB$15:$AM$15,MATCH($AS3322,$AB$11:$AM$11,0))</f>
        <v>out</v>
      </c>
      <c r="AS3322" s="20" t="str">
        <f>LEFT(AT3322,4)</f>
        <v>2012</v>
      </c>
      <c r="AT3322" s="139" t="str">
        <f>LEFT(B3322,6)</f>
        <v>201212</v>
      </c>
    </row>
    <row r="3323" spans="2:46" x14ac:dyDescent="0.25">
      <c r="B3323" s="11">
        <f>'Market Data'!B3309</f>
        <v>20121218</v>
      </c>
      <c r="C3323" s="2">
        <f>'Market Data'!C3309</f>
        <v>7791.5</v>
      </c>
      <c r="D3323" s="2">
        <f>'Market Data'!D3309</f>
        <v>7823.5</v>
      </c>
      <c r="E3323" s="2">
        <f>'Market Data'!E3309</f>
        <v>7774.5</v>
      </c>
      <c r="F3323" s="12">
        <f>'Market Data'!F3309</f>
        <v>7811</v>
      </c>
      <c r="H3323" s="151">
        <f t="shared" si="495"/>
        <v>3305</v>
      </c>
      <c r="I3323" s="244">
        <f ca="1">IF($H3323&lt;($J$6+1),"",PFE(OFFSET($F3323,0,0,-$J$6)))</f>
        <v>0.1768065902621066</v>
      </c>
      <c r="J3323" s="19"/>
      <c r="K3323" s="139" t="str">
        <f t="shared" ca="1" si="496"/>
        <v>Long</v>
      </c>
      <c r="L3323" s="243" t="e">
        <f t="shared" ca="1" si="491"/>
        <v>#N/A</v>
      </c>
      <c r="M3323" s="242" t="e">
        <f t="shared" ca="1" si="492"/>
        <v>#N/A</v>
      </c>
      <c r="N3323" s="20"/>
      <c r="O3323" s="74">
        <f t="shared" ca="1" si="497"/>
        <v>1</v>
      </c>
      <c r="P3323" s="75">
        <f t="shared" ca="1" si="489"/>
        <v>0</v>
      </c>
      <c r="Q3323" s="76" t="str">
        <f t="shared" ca="1" si="493"/>
        <v/>
      </c>
      <c r="R3323" s="75"/>
      <c r="S3323" s="77">
        <f t="shared" ca="1" si="490"/>
        <v>1</v>
      </c>
      <c r="T3323" s="78"/>
      <c r="U3323" s="81">
        <f t="shared" ca="1" si="498"/>
        <v>2170</v>
      </c>
      <c r="V3323" s="82">
        <f t="shared" ca="1" si="494"/>
        <v>277640.73999999929</v>
      </c>
      <c r="W3323" s="50"/>
      <c r="X3323" s="50"/>
      <c r="Y3323" s="50"/>
      <c r="Z3323" s="50"/>
      <c r="AA3323" s="50"/>
      <c r="AG3323" s="50"/>
      <c r="AH3323" s="50"/>
      <c r="AI3323" s="50"/>
      <c r="AJ3323" s="50"/>
      <c r="AK3323" s="50"/>
      <c r="AL3323" s="50"/>
      <c r="AM3323" s="50"/>
      <c r="AN3323" s="50"/>
      <c r="AO3323" s="50"/>
      <c r="AP3323" s="138" t="str">
        <f>IF(NOT($AS3323=$AS3324),ROW(),"")</f>
        <v/>
      </c>
      <c r="AQ3323" s="20" t="str">
        <f>IF(NOT(AS3323=AS3324),AS3324,"")</f>
        <v/>
      </c>
      <c r="AR3323" s="20" t="str">
        <f>INDEX($AB$15:$AM$15,MATCH($AS3323,$AB$11:$AM$11,0))</f>
        <v>out</v>
      </c>
      <c r="AS3323" s="20" t="str">
        <f>LEFT(AT3323,4)</f>
        <v>2012</v>
      </c>
      <c r="AT3323" s="139" t="str">
        <f>LEFT(B3323,6)</f>
        <v>201212</v>
      </c>
    </row>
    <row r="3324" spans="2:46" x14ac:dyDescent="0.25">
      <c r="B3324" s="11">
        <f>'Market Data'!B3310</f>
        <v>20121219</v>
      </c>
      <c r="C3324" s="2">
        <f>'Market Data'!C3310</f>
        <v>7823</v>
      </c>
      <c r="D3324" s="2">
        <f>'Market Data'!D3310</f>
        <v>7831.5</v>
      </c>
      <c r="E3324" s="2">
        <f>'Market Data'!E3310</f>
        <v>7804.5</v>
      </c>
      <c r="F3324" s="12">
        <f>'Market Data'!F3310</f>
        <v>7822.5</v>
      </c>
      <c r="H3324" s="151">
        <f t="shared" si="495"/>
        <v>3306</v>
      </c>
      <c r="I3324" s="244">
        <f ca="1">IF($H3324&lt;($J$6+1),"",PFE(OFFSET($F3324,0,0,-$J$6)))</f>
        <v>0.17608347305512362</v>
      </c>
      <c r="J3324" s="19"/>
      <c r="K3324" s="139" t="str">
        <f t="shared" ca="1" si="496"/>
        <v>Long</v>
      </c>
      <c r="L3324" s="243" t="e">
        <f t="shared" ca="1" si="491"/>
        <v>#N/A</v>
      </c>
      <c r="M3324" s="242" t="e">
        <f t="shared" ca="1" si="492"/>
        <v>#N/A</v>
      </c>
      <c r="N3324" s="20"/>
      <c r="O3324" s="74">
        <f t="shared" ca="1" si="497"/>
        <v>1</v>
      </c>
      <c r="P3324" s="75">
        <f t="shared" ca="1" si="489"/>
        <v>0</v>
      </c>
      <c r="Q3324" s="76" t="str">
        <f t="shared" ca="1" si="493"/>
        <v/>
      </c>
      <c r="R3324" s="75"/>
      <c r="S3324" s="77">
        <f t="shared" ca="1" si="490"/>
        <v>1</v>
      </c>
      <c r="T3324" s="78"/>
      <c r="U3324" s="81">
        <f t="shared" ca="1" si="498"/>
        <v>402.5</v>
      </c>
      <c r="V3324" s="82">
        <f t="shared" ca="1" si="494"/>
        <v>278043.23999999929</v>
      </c>
      <c r="W3324" s="50"/>
      <c r="X3324" s="50"/>
      <c r="Y3324" s="50"/>
      <c r="Z3324" s="50"/>
      <c r="AA3324" s="50"/>
      <c r="AG3324" s="50"/>
      <c r="AH3324" s="50"/>
      <c r="AI3324" s="50"/>
      <c r="AJ3324" s="50"/>
      <c r="AK3324" s="50"/>
      <c r="AL3324" s="50"/>
      <c r="AM3324" s="50"/>
      <c r="AN3324" s="50"/>
      <c r="AO3324" s="50"/>
      <c r="AP3324" s="138" t="str">
        <f>IF(NOT($AS3324=$AS3325),ROW(),"")</f>
        <v/>
      </c>
      <c r="AQ3324" s="20" t="str">
        <f>IF(NOT(AS3324=AS3325),AS3325,"")</f>
        <v/>
      </c>
      <c r="AR3324" s="20" t="str">
        <f>INDEX($AB$15:$AM$15,MATCH($AS3324,$AB$11:$AM$11,0))</f>
        <v>out</v>
      </c>
      <c r="AS3324" s="20" t="str">
        <f>LEFT(AT3324,4)</f>
        <v>2012</v>
      </c>
      <c r="AT3324" s="139" t="str">
        <f>LEFT(B3324,6)</f>
        <v>201212</v>
      </c>
    </row>
    <row r="3325" spans="2:46" x14ac:dyDescent="0.25">
      <c r="B3325" s="11">
        <f>'Market Data'!B3311</f>
        <v>20121220</v>
      </c>
      <c r="C3325" s="2">
        <f>'Market Data'!C3311</f>
        <v>7796.5</v>
      </c>
      <c r="D3325" s="2">
        <f>'Market Data'!D3311</f>
        <v>7845.5</v>
      </c>
      <c r="E3325" s="2">
        <f>'Market Data'!E3311</f>
        <v>7787</v>
      </c>
      <c r="F3325" s="12">
        <f>'Market Data'!F3311</f>
        <v>7823.5</v>
      </c>
      <c r="H3325" s="151">
        <f t="shared" si="495"/>
        <v>3307</v>
      </c>
      <c r="I3325" s="244">
        <f ca="1">IF($H3325&lt;($J$6+1),"",PFE(OFFSET($F3325,0,0,-$J$6)))</f>
        <v>0.16220863871505681</v>
      </c>
      <c r="J3325" s="19"/>
      <c r="K3325" s="139" t="str">
        <f t="shared" ca="1" si="496"/>
        <v>Long</v>
      </c>
      <c r="L3325" s="243" t="e">
        <f t="shared" ca="1" si="491"/>
        <v>#N/A</v>
      </c>
      <c r="M3325" s="242" t="e">
        <f t="shared" ca="1" si="492"/>
        <v>#N/A</v>
      </c>
      <c r="N3325" s="20"/>
      <c r="O3325" s="74">
        <f t="shared" ca="1" si="497"/>
        <v>1</v>
      </c>
      <c r="P3325" s="75">
        <f t="shared" ca="1" si="489"/>
        <v>0</v>
      </c>
      <c r="Q3325" s="76" t="str">
        <f t="shared" ca="1" si="493"/>
        <v/>
      </c>
      <c r="R3325" s="75"/>
      <c r="S3325" s="77">
        <f t="shared" ca="1" si="490"/>
        <v>1</v>
      </c>
      <c r="T3325" s="78"/>
      <c r="U3325" s="81">
        <f t="shared" ca="1" si="498"/>
        <v>35</v>
      </c>
      <c r="V3325" s="82">
        <f t="shared" ca="1" si="494"/>
        <v>278078.23999999929</v>
      </c>
      <c r="W3325" s="50"/>
      <c r="X3325" s="50"/>
      <c r="Y3325" s="50"/>
      <c r="Z3325" s="50"/>
      <c r="AA3325" s="50"/>
      <c r="AG3325" s="50"/>
      <c r="AH3325" s="50"/>
      <c r="AI3325" s="50"/>
      <c r="AJ3325" s="50"/>
      <c r="AK3325" s="50"/>
      <c r="AL3325" s="50"/>
      <c r="AM3325" s="50"/>
      <c r="AN3325" s="50"/>
      <c r="AO3325" s="50"/>
      <c r="AP3325" s="138" t="str">
        <f>IF(NOT($AS3325=$AS3326),ROW(),"")</f>
        <v/>
      </c>
      <c r="AQ3325" s="20" t="str">
        <f>IF(NOT(AS3325=AS3326),AS3326,"")</f>
        <v/>
      </c>
      <c r="AR3325" s="20" t="str">
        <f>INDEX($AB$15:$AM$15,MATCH($AS3325,$AB$11:$AM$11,0))</f>
        <v>out</v>
      </c>
      <c r="AS3325" s="20" t="str">
        <f>LEFT(AT3325,4)</f>
        <v>2012</v>
      </c>
      <c r="AT3325" s="139" t="str">
        <f>LEFT(B3325,6)</f>
        <v>201212</v>
      </c>
    </row>
    <row r="3326" spans="2:46" x14ac:dyDescent="0.25">
      <c r="B3326" s="11">
        <f>'Market Data'!B3312</f>
        <v>20121221</v>
      </c>
      <c r="C3326" s="2">
        <f>'Market Data'!C3312</f>
        <v>7759.5</v>
      </c>
      <c r="D3326" s="2">
        <f>'Market Data'!D3312</f>
        <v>7809.5</v>
      </c>
      <c r="E3326" s="2">
        <f>'Market Data'!E3312</f>
        <v>7747</v>
      </c>
      <c r="F3326" s="12">
        <f>'Market Data'!F3312</f>
        <v>7795</v>
      </c>
      <c r="H3326" s="151">
        <f t="shared" si="495"/>
        <v>3308</v>
      </c>
      <c r="I3326" s="244">
        <f ca="1">IF($H3326&lt;($J$6+1),"",PFE(OFFSET($F3326,0,0,-$J$6)))</f>
        <v>0.16607992524677681</v>
      </c>
      <c r="J3326" s="19"/>
      <c r="K3326" s="139" t="str">
        <f t="shared" ca="1" si="496"/>
        <v>Long</v>
      </c>
      <c r="L3326" s="243" t="e">
        <f t="shared" ca="1" si="491"/>
        <v>#N/A</v>
      </c>
      <c r="M3326" s="242" t="e">
        <f t="shared" ca="1" si="492"/>
        <v>#N/A</v>
      </c>
      <c r="N3326" s="20"/>
      <c r="O3326" s="74">
        <f t="shared" ca="1" si="497"/>
        <v>1</v>
      </c>
      <c r="P3326" s="75">
        <f t="shared" ca="1" si="489"/>
        <v>0</v>
      </c>
      <c r="Q3326" s="76" t="str">
        <f t="shared" ca="1" si="493"/>
        <v/>
      </c>
      <c r="R3326" s="75"/>
      <c r="S3326" s="77">
        <f t="shared" ca="1" si="490"/>
        <v>1</v>
      </c>
      <c r="T3326" s="78"/>
      <c r="U3326" s="81">
        <f t="shared" ca="1" si="498"/>
        <v>-997.5</v>
      </c>
      <c r="V3326" s="82">
        <f t="shared" ca="1" si="494"/>
        <v>277080.73999999929</v>
      </c>
      <c r="W3326" s="50"/>
      <c r="X3326" s="50"/>
      <c r="Y3326" s="50"/>
      <c r="Z3326" s="50"/>
      <c r="AA3326" s="50"/>
      <c r="AG3326" s="50"/>
      <c r="AH3326" s="50"/>
      <c r="AI3326" s="50"/>
      <c r="AJ3326" s="50"/>
      <c r="AK3326" s="50"/>
      <c r="AL3326" s="50"/>
      <c r="AM3326" s="50"/>
      <c r="AN3326" s="50"/>
      <c r="AO3326" s="50"/>
      <c r="AP3326" s="138" t="str">
        <f>IF(NOT($AS3326=$AS3327),ROW(),"")</f>
        <v/>
      </c>
      <c r="AQ3326" s="20" t="str">
        <f>IF(NOT(AS3326=AS3327),AS3327,"")</f>
        <v/>
      </c>
      <c r="AR3326" s="20" t="str">
        <f>INDEX($AB$15:$AM$15,MATCH($AS3326,$AB$11:$AM$11,0))</f>
        <v>out</v>
      </c>
      <c r="AS3326" s="20" t="str">
        <f>LEFT(AT3326,4)</f>
        <v>2012</v>
      </c>
      <c r="AT3326" s="139" t="str">
        <f>LEFT(B3326,6)</f>
        <v>201212</v>
      </c>
    </row>
    <row r="3327" spans="2:46" x14ac:dyDescent="0.25">
      <c r="B3327" s="11">
        <f>'Market Data'!B3313</f>
        <v>20121227</v>
      </c>
      <c r="C3327" s="2">
        <f>'Market Data'!C3313</f>
        <v>7773</v>
      </c>
      <c r="D3327" s="2">
        <f>'Market Data'!D3313</f>
        <v>7827</v>
      </c>
      <c r="E3327" s="2">
        <f>'Market Data'!E3313</f>
        <v>7771.5</v>
      </c>
      <c r="F3327" s="12">
        <f>'Market Data'!F3313</f>
        <v>7799</v>
      </c>
      <c r="H3327" s="151">
        <f t="shared" si="495"/>
        <v>3309</v>
      </c>
      <c r="I3327" s="244">
        <f ca="1">IF($H3327&lt;($J$6+1),"",PFE(OFFSET($F3327,0,0,-$J$6)))</f>
        <v>0.16768202118351058</v>
      </c>
      <c r="J3327" s="19"/>
      <c r="K3327" s="139" t="str">
        <f t="shared" ca="1" si="496"/>
        <v>Long</v>
      </c>
      <c r="L3327" s="243" t="e">
        <f t="shared" ca="1" si="491"/>
        <v>#N/A</v>
      </c>
      <c r="M3327" s="242" t="e">
        <f t="shared" ca="1" si="492"/>
        <v>#N/A</v>
      </c>
      <c r="N3327" s="20"/>
      <c r="O3327" s="74">
        <f t="shared" ca="1" si="497"/>
        <v>1</v>
      </c>
      <c r="P3327" s="75">
        <f t="shared" ca="1" si="489"/>
        <v>0</v>
      </c>
      <c r="Q3327" s="76" t="str">
        <f t="shared" ca="1" si="493"/>
        <v/>
      </c>
      <c r="R3327" s="75"/>
      <c r="S3327" s="77">
        <f t="shared" ca="1" si="490"/>
        <v>1</v>
      </c>
      <c r="T3327" s="78"/>
      <c r="U3327" s="81">
        <f t="shared" ca="1" si="498"/>
        <v>140</v>
      </c>
      <c r="V3327" s="82">
        <f t="shared" ca="1" si="494"/>
        <v>277220.73999999929</v>
      </c>
      <c r="W3327" s="50"/>
      <c r="X3327" s="50"/>
      <c r="Y3327" s="50"/>
      <c r="Z3327" s="50"/>
      <c r="AA3327" s="50"/>
      <c r="AG3327" s="50"/>
      <c r="AH3327" s="50"/>
      <c r="AI3327" s="50"/>
      <c r="AJ3327" s="50"/>
      <c r="AK3327" s="50"/>
      <c r="AL3327" s="50"/>
      <c r="AM3327" s="50"/>
      <c r="AN3327" s="50"/>
      <c r="AO3327" s="50"/>
      <c r="AP3327" s="138" t="str">
        <f>IF(NOT($AS3327=$AS3328),ROW(),"")</f>
        <v/>
      </c>
      <c r="AQ3327" s="20" t="str">
        <f>IF(NOT(AS3327=AS3328),AS3328,"")</f>
        <v/>
      </c>
      <c r="AR3327" s="20" t="str">
        <f>INDEX($AB$15:$AM$15,MATCH($AS3327,$AB$11:$AM$11,0))</f>
        <v>out</v>
      </c>
      <c r="AS3327" s="20" t="str">
        <f>LEFT(AT3327,4)</f>
        <v>2012</v>
      </c>
      <c r="AT3327" s="139" t="str">
        <f>LEFT(B3327,6)</f>
        <v>201212</v>
      </c>
    </row>
    <row r="3328" spans="2:46" x14ac:dyDescent="0.25">
      <c r="B3328" s="11">
        <f>'Market Data'!B3314</f>
        <v>20121228</v>
      </c>
      <c r="C3328" s="2">
        <f>'Market Data'!C3314</f>
        <v>7808</v>
      </c>
      <c r="D3328" s="2">
        <f>'Market Data'!D3314</f>
        <v>7817</v>
      </c>
      <c r="E3328" s="2">
        <f>'Market Data'!E3314</f>
        <v>7753</v>
      </c>
      <c r="F3328" s="12">
        <f>'Market Data'!F3314</f>
        <v>7760</v>
      </c>
      <c r="H3328" s="151">
        <f t="shared" si="495"/>
        <v>3310</v>
      </c>
      <c r="I3328" s="244">
        <f ca="1">IF($H3328&lt;($J$6+1),"",PFE(OFFSET($F3328,0,0,-$J$6)))</f>
        <v>0.18422957549209829</v>
      </c>
      <c r="J3328" s="19"/>
      <c r="K3328" s="139" t="str">
        <f t="shared" ca="1" si="496"/>
        <v>Long</v>
      </c>
      <c r="L3328" s="243" t="e">
        <f t="shared" ca="1" si="491"/>
        <v>#N/A</v>
      </c>
      <c r="M3328" s="242" t="e">
        <f t="shared" ca="1" si="492"/>
        <v>#N/A</v>
      </c>
      <c r="N3328" s="20"/>
      <c r="O3328" s="74">
        <f t="shared" ca="1" si="497"/>
        <v>1</v>
      </c>
      <c r="P3328" s="75">
        <f t="shared" ca="1" si="489"/>
        <v>0</v>
      </c>
      <c r="Q3328" s="76" t="str">
        <f t="shared" ca="1" si="493"/>
        <v/>
      </c>
      <c r="R3328" s="75"/>
      <c r="S3328" s="77">
        <f t="shared" ca="1" si="490"/>
        <v>1</v>
      </c>
      <c r="T3328" s="78"/>
      <c r="U3328" s="81">
        <f t="shared" ca="1" si="498"/>
        <v>-1365</v>
      </c>
      <c r="V3328" s="82">
        <f t="shared" ca="1" si="494"/>
        <v>275855.73999999929</v>
      </c>
      <c r="W3328" s="50"/>
      <c r="X3328" s="50"/>
      <c r="Y3328" s="50"/>
      <c r="Z3328" s="50"/>
      <c r="AA3328" s="50"/>
      <c r="AG3328" s="50"/>
      <c r="AH3328" s="50"/>
      <c r="AI3328" s="50"/>
      <c r="AJ3328" s="50"/>
      <c r="AK3328" s="50"/>
      <c r="AL3328" s="50"/>
      <c r="AM3328" s="50"/>
      <c r="AN3328" s="50"/>
      <c r="AO3328" s="50"/>
      <c r="AP3328" s="138">
        <f>IF(NOT($AS3328=$AS3329),ROW(),"")</f>
        <v>3328</v>
      </c>
      <c r="AQ3328" s="20" t="str">
        <f>IF(NOT(AS3328=AS3329),AS3329,"")</f>
        <v>2013</v>
      </c>
      <c r="AR3328" s="20" t="str">
        <f>INDEX($AB$15:$AM$15,MATCH($AS3328,$AB$11:$AM$11,0))</f>
        <v>out</v>
      </c>
      <c r="AS3328" s="20" t="str">
        <f>LEFT(AT3328,4)</f>
        <v>2012</v>
      </c>
      <c r="AT3328" s="139" t="str">
        <f>LEFT(B3328,6)</f>
        <v>201212</v>
      </c>
    </row>
    <row r="3329" spans="2:46" x14ac:dyDescent="0.25">
      <c r="B3329" s="13">
        <f>'Market Data'!B3315</f>
        <v>20130102</v>
      </c>
      <c r="C3329" s="14">
        <f>'Market Data'!C3315</f>
        <v>7886</v>
      </c>
      <c r="D3329" s="14">
        <f>'Market Data'!D3315</f>
        <v>7947</v>
      </c>
      <c r="E3329" s="14">
        <f>'Market Data'!E3315</f>
        <v>7868.5</v>
      </c>
      <c r="F3329" s="15">
        <f>'Market Data'!F3315</f>
        <v>7920</v>
      </c>
      <c r="H3329" s="152">
        <f t="shared" si="495"/>
        <v>3311</v>
      </c>
      <c r="I3329" s="246">
        <f ca="1">IF($H3329&lt;($J$6+1),"",PFE(OFFSET($F3329,0,0,-$J$6)))</f>
        <v>0.20447697464127107</v>
      </c>
      <c r="J3329" s="61"/>
      <c r="K3329" s="142" t="str">
        <f t="shared" ca="1" si="496"/>
        <v>Long</v>
      </c>
      <c r="L3329" s="243" t="e">
        <f t="shared" ca="1" si="491"/>
        <v>#N/A</v>
      </c>
      <c r="M3329" s="242" t="e">
        <f t="shared" ca="1" si="492"/>
        <v>#N/A</v>
      </c>
      <c r="N3329" s="20"/>
      <c r="O3329" s="83">
        <f t="shared" ca="1" si="497"/>
        <v>1</v>
      </c>
      <c r="P3329" s="84">
        <f t="shared" ca="1" si="489"/>
        <v>0</v>
      </c>
      <c r="Q3329" s="85" t="str">
        <f t="shared" ca="1" si="493"/>
        <v/>
      </c>
      <c r="R3329" s="75"/>
      <c r="S3329" s="86">
        <f t="shared" ca="1" si="490"/>
        <v>1</v>
      </c>
      <c r="T3329" s="87"/>
      <c r="U3329" s="88">
        <f t="shared" ca="1" si="498"/>
        <v>5600</v>
      </c>
      <c r="V3329" s="89">
        <f t="shared" ca="1" si="494"/>
        <v>281455.73999999929</v>
      </c>
      <c r="W3329" s="50"/>
      <c r="X3329" s="50"/>
      <c r="Y3329" s="50"/>
      <c r="Z3329" s="50"/>
      <c r="AA3329" s="50"/>
      <c r="AG3329" s="50"/>
      <c r="AH3329" s="50"/>
      <c r="AI3329" s="50"/>
      <c r="AJ3329" s="50"/>
      <c r="AK3329" s="50"/>
      <c r="AL3329" s="50"/>
      <c r="AM3329" s="50"/>
      <c r="AN3329" s="50"/>
      <c r="AO3329" s="50"/>
      <c r="AP3329" s="140">
        <f>IF(NOT($AS3329=$AS3330),ROW(),"")</f>
        <v>3329</v>
      </c>
      <c r="AQ3329" s="141">
        <f>IF(NOT(AS3329=AS3330),AS3330,"")</f>
        <v>0</v>
      </c>
      <c r="AR3329" s="141" t="e">
        <f>INDEX($AB$15:$AM$15,MATCH($AS3329,$AB$11:$AM$11,0))</f>
        <v>#N/A</v>
      </c>
      <c r="AS3329" s="141" t="str">
        <f>LEFT(AT3329,4)</f>
        <v>2013</v>
      </c>
      <c r="AT3329" s="142" t="str">
        <f>LEFT(B3329,6)</f>
        <v>201301</v>
      </c>
    </row>
    <row r="3330" spans="2:46" x14ac:dyDescent="0.25">
      <c r="AD3330" s="50"/>
      <c r="AE3330" s="50"/>
    </row>
    <row r="3331" spans="2:46" x14ac:dyDescent="0.25">
      <c r="AD3331" s="50"/>
      <c r="AE3331" s="50"/>
    </row>
    <row r="3332" spans="2:46" x14ac:dyDescent="0.25">
      <c r="AD3332" s="50"/>
      <c r="AE3332" s="50"/>
    </row>
    <row r="3333" spans="2:46" x14ac:dyDescent="0.25">
      <c r="AD3333" s="50"/>
      <c r="AE3333" s="50"/>
    </row>
    <row r="3334" spans="2:46" x14ac:dyDescent="0.25">
      <c r="AD3334" s="50"/>
      <c r="AE3334" s="50"/>
    </row>
    <row r="3335" spans="2:46" x14ac:dyDescent="0.25">
      <c r="AD3335" s="50"/>
      <c r="AE3335" s="50"/>
    </row>
    <row r="3336" spans="2:46" x14ac:dyDescent="0.25">
      <c r="AD3336" s="50"/>
      <c r="AE3336" s="50"/>
    </row>
    <row r="3337" spans="2:46" x14ac:dyDescent="0.25">
      <c r="AD3337" s="50"/>
      <c r="AE3337" s="50"/>
    </row>
    <row r="3338" spans="2:46" x14ac:dyDescent="0.25">
      <c r="AD3338" s="50"/>
      <c r="AE3338" s="50"/>
    </row>
    <row r="3339" spans="2:46" x14ac:dyDescent="0.25">
      <c r="AD3339" s="50"/>
      <c r="AE3339" s="50"/>
    </row>
    <row r="3340" spans="2:46" x14ac:dyDescent="0.25">
      <c r="AD3340" s="50"/>
      <c r="AE3340" s="50"/>
    </row>
    <row r="3341" spans="2:46" x14ac:dyDescent="0.25">
      <c r="AD3341" s="50"/>
      <c r="AE3341" s="50"/>
    </row>
    <row r="3342" spans="2:46" x14ac:dyDescent="0.25">
      <c r="AD3342" s="50"/>
      <c r="AE3342" s="50"/>
    </row>
    <row r="3343" spans="2:46" x14ac:dyDescent="0.25">
      <c r="AD3343" s="50"/>
      <c r="AE3343" s="50"/>
    </row>
    <row r="3344" spans="2:46" x14ac:dyDescent="0.25">
      <c r="AD3344" s="50"/>
      <c r="AE3344" s="50"/>
    </row>
    <row r="3345" spans="30:31" x14ac:dyDescent="0.25">
      <c r="AD3345" s="50"/>
      <c r="AE3345" s="50"/>
    </row>
    <row r="3346" spans="30:31" x14ac:dyDescent="0.25">
      <c r="AD3346" s="50"/>
      <c r="AE3346" s="50"/>
    </row>
    <row r="3347" spans="30:31" x14ac:dyDescent="0.25">
      <c r="AD3347" s="50"/>
      <c r="AE3347" s="50"/>
    </row>
    <row r="3348" spans="30:31" x14ac:dyDescent="0.25">
      <c r="AD3348" s="50"/>
      <c r="AE3348" s="50"/>
    </row>
    <row r="3349" spans="30:31" x14ac:dyDescent="0.25">
      <c r="AD3349" s="50"/>
      <c r="AE3349" s="50"/>
    </row>
    <row r="3350" spans="30:31" x14ac:dyDescent="0.25">
      <c r="AD3350" s="50"/>
      <c r="AE3350" s="50"/>
    </row>
    <row r="3351" spans="30:31" x14ac:dyDescent="0.25">
      <c r="AD3351" s="50"/>
      <c r="AE3351" s="50"/>
    </row>
    <row r="3352" spans="30:31" x14ac:dyDescent="0.25">
      <c r="AD3352" s="50"/>
      <c r="AE3352" s="50"/>
    </row>
    <row r="3353" spans="30:31" x14ac:dyDescent="0.25">
      <c r="AD3353" s="50"/>
      <c r="AE3353" s="50"/>
    </row>
    <row r="3354" spans="30:31" x14ac:dyDescent="0.25">
      <c r="AD3354" s="50"/>
      <c r="AE3354" s="50"/>
    </row>
    <row r="3355" spans="30:31" x14ac:dyDescent="0.25">
      <c r="AD3355" s="50"/>
      <c r="AE3355" s="50"/>
    </row>
    <row r="3356" spans="30:31" x14ac:dyDescent="0.25">
      <c r="AD3356" s="50"/>
      <c r="AE3356" s="50"/>
    </row>
    <row r="3357" spans="30:31" x14ac:dyDescent="0.25">
      <c r="AD3357" s="50"/>
      <c r="AE3357" s="50"/>
    </row>
    <row r="3358" spans="30:31" x14ac:dyDescent="0.25">
      <c r="AD3358" s="50"/>
      <c r="AE3358" s="50"/>
    </row>
    <row r="3359" spans="30:31" x14ac:dyDescent="0.25">
      <c r="AD3359" s="50"/>
      <c r="AE3359" s="50"/>
    </row>
    <row r="3360" spans="30:31" x14ac:dyDescent="0.25">
      <c r="AD3360" s="50"/>
      <c r="AE3360" s="50"/>
    </row>
    <row r="3361" spans="30:31" x14ac:dyDescent="0.25">
      <c r="AD3361" s="50"/>
      <c r="AE3361" s="50"/>
    </row>
    <row r="3362" spans="30:31" x14ac:dyDescent="0.25">
      <c r="AD3362" s="50"/>
      <c r="AE3362" s="50"/>
    </row>
    <row r="3363" spans="30:31" x14ac:dyDescent="0.25">
      <c r="AD3363" s="50"/>
      <c r="AE3363" s="50"/>
    </row>
    <row r="3364" spans="30:31" x14ac:dyDescent="0.25">
      <c r="AD3364" s="50"/>
      <c r="AE3364" s="50"/>
    </row>
    <row r="3365" spans="30:31" x14ac:dyDescent="0.25">
      <c r="AD3365" s="50"/>
      <c r="AE3365" s="50"/>
    </row>
    <row r="3366" spans="30:31" x14ac:dyDescent="0.25">
      <c r="AD3366" s="50"/>
      <c r="AE3366" s="50"/>
    </row>
    <row r="3367" spans="30:31" x14ac:dyDescent="0.25">
      <c r="AD3367" s="50"/>
      <c r="AE3367" s="50"/>
    </row>
    <row r="3368" spans="30:31" x14ac:dyDescent="0.25">
      <c r="AD3368" s="50"/>
      <c r="AE3368" s="50"/>
    </row>
    <row r="3369" spans="30:31" x14ac:dyDescent="0.25">
      <c r="AD3369" s="50"/>
      <c r="AE3369" s="50"/>
    </row>
    <row r="3370" spans="30:31" x14ac:dyDescent="0.25">
      <c r="AD3370" s="50"/>
      <c r="AE3370" s="50"/>
    </row>
    <row r="3371" spans="30:31" x14ac:dyDescent="0.25">
      <c r="AD3371" s="50"/>
      <c r="AE3371" s="50"/>
    </row>
    <row r="3372" spans="30:31" x14ac:dyDescent="0.25">
      <c r="AD3372" s="50"/>
      <c r="AE3372" s="50"/>
    </row>
    <row r="3373" spans="30:31" x14ac:dyDescent="0.25">
      <c r="AD3373" s="50"/>
      <c r="AE3373" s="50"/>
    </row>
    <row r="3374" spans="30:31" x14ac:dyDescent="0.25">
      <c r="AD3374" s="50"/>
      <c r="AE3374" s="50"/>
    </row>
    <row r="3375" spans="30:31" x14ac:dyDescent="0.25">
      <c r="AD3375" s="50"/>
      <c r="AE3375" s="50"/>
    </row>
    <row r="3376" spans="30:31" x14ac:dyDescent="0.25">
      <c r="AD3376" s="50"/>
      <c r="AE3376" s="50"/>
    </row>
    <row r="3377" spans="30:31" x14ac:dyDescent="0.25">
      <c r="AD3377" s="50"/>
      <c r="AE3377" s="50"/>
    </row>
    <row r="3378" spans="30:31" x14ac:dyDescent="0.25">
      <c r="AD3378" s="50"/>
      <c r="AE3378" s="50"/>
    </row>
    <row r="3379" spans="30:31" x14ac:dyDescent="0.25">
      <c r="AD3379" s="50"/>
      <c r="AE3379" s="50"/>
    </row>
    <row r="3380" spans="30:31" x14ac:dyDescent="0.25">
      <c r="AD3380" s="50"/>
      <c r="AE3380" s="50"/>
    </row>
    <row r="3381" spans="30:31" x14ac:dyDescent="0.25">
      <c r="AD3381" s="50"/>
      <c r="AE3381" s="50"/>
    </row>
    <row r="3382" spans="30:31" x14ac:dyDescent="0.25">
      <c r="AD3382" s="50"/>
      <c r="AE3382" s="50"/>
    </row>
    <row r="3383" spans="30:31" x14ac:dyDescent="0.25">
      <c r="AD3383" s="50"/>
      <c r="AE3383" s="50"/>
    </row>
    <row r="3384" spans="30:31" x14ac:dyDescent="0.25">
      <c r="AD3384" s="50"/>
      <c r="AE3384" s="50"/>
    </row>
    <row r="3385" spans="30:31" x14ac:dyDescent="0.25">
      <c r="AD3385" s="50"/>
      <c r="AE3385" s="50"/>
    </row>
    <row r="3386" spans="30:31" x14ac:dyDescent="0.25">
      <c r="AD3386" s="50"/>
      <c r="AE3386" s="50"/>
    </row>
    <row r="3387" spans="30:31" x14ac:dyDescent="0.25">
      <c r="AD3387" s="50"/>
      <c r="AE3387" s="50"/>
    </row>
    <row r="3388" spans="30:31" x14ac:dyDescent="0.25">
      <c r="AD3388" s="50"/>
      <c r="AE3388" s="50"/>
    </row>
    <row r="3389" spans="30:31" x14ac:dyDescent="0.25">
      <c r="AD3389" s="50"/>
      <c r="AE3389" s="50"/>
    </row>
    <row r="3390" spans="30:31" x14ac:dyDescent="0.25">
      <c r="AD3390" s="50"/>
      <c r="AE3390" s="50"/>
    </row>
    <row r="3391" spans="30:31" x14ac:dyDescent="0.25">
      <c r="AD3391" s="50"/>
      <c r="AE3391" s="50"/>
    </row>
    <row r="3392" spans="30:31" x14ac:dyDescent="0.25">
      <c r="AD3392" s="50"/>
      <c r="AE3392" s="50"/>
    </row>
    <row r="3393" spans="30:31" x14ac:dyDescent="0.25">
      <c r="AD3393" s="50"/>
      <c r="AE3393" s="50"/>
    </row>
    <row r="3394" spans="30:31" x14ac:dyDescent="0.25">
      <c r="AD3394" s="50"/>
      <c r="AE3394" s="50"/>
    </row>
    <row r="3395" spans="30:31" x14ac:dyDescent="0.25">
      <c r="AD3395" s="50"/>
      <c r="AE3395" s="50"/>
    </row>
    <row r="3396" spans="30:31" x14ac:dyDescent="0.25">
      <c r="AD3396" s="50"/>
      <c r="AE3396" s="50"/>
    </row>
    <row r="3397" spans="30:31" x14ac:dyDescent="0.25">
      <c r="AD3397" s="50"/>
      <c r="AE3397" s="50"/>
    </row>
    <row r="3398" spans="30:31" x14ac:dyDescent="0.25">
      <c r="AD3398" s="50"/>
      <c r="AE3398" s="50"/>
    </row>
    <row r="3399" spans="30:31" x14ac:dyDescent="0.25">
      <c r="AD3399" s="50"/>
      <c r="AE3399" s="50"/>
    </row>
    <row r="3400" spans="30:31" x14ac:dyDescent="0.25">
      <c r="AD3400" s="50"/>
      <c r="AE3400" s="50"/>
    </row>
    <row r="3401" spans="30:31" x14ac:dyDescent="0.25">
      <c r="AD3401" s="50"/>
      <c r="AE3401" s="50"/>
    </row>
    <row r="3402" spans="30:31" x14ac:dyDescent="0.25">
      <c r="AD3402" s="50"/>
      <c r="AE3402" s="50"/>
    </row>
    <row r="3403" spans="30:31" x14ac:dyDescent="0.25">
      <c r="AD3403" s="50"/>
      <c r="AE3403" s="50"/>
    </row>
    <row r="3404" spans="30:31" x14ac:dyDescent="0.25">
      <c r="AD3404" s="50"/>
      <c r="AE3404" s="50"/>
    </row>
    <row r="3405" spans="30:31" x14ac:dyDescent="0.25">
      <c r="AD3405" s="50"/>
      <c r="AE3405" s="50"/>
    </row>
    <row r="3406" spans="30:31" x14ac:dyDescent="0.25">
      <c r="AD3406" s="50"/>
      <c r="AE3406" s="50"/>
    </row>
    <row r="3407" spans="30:31" x14ac:dyDescent="0.25">
      <c r="AD3407" s="50"/>
      <c r="AE3407" s="50"/>
    </row>
    <row r="3408" spans="30:31" x14ac:dyDescent="0.25">
      <c r="AD3408" s="50"/>
      <c r="AE3408" s="50"/>
    </row>
    <row r="3409" spans="30:31" x14ac:dyDescent="0.25">
      <c r="AD3409" s="50"/>
      <c r="AE3409" s="50"/>
    </row>
    <row r="3410" spans="30:31" x14ac:dyDescent="0.25">
      <c r="AD3410" s="50"/>
      <c r="AE3410" s="50"/>
    </row>
    <row r="3411" spans="30:31" x14ac:dyDescent="0.25">
      <c r="AD3411" s="50"/>
      <c r="AE3411" s="50"/>
    </row>
    <row r="3412" spans="30:31" x14ac:dyDescent="0.25">
      <c r="AD3412" s="50"/>
      <c r="AE3412" s="50"/>
    </row>
    <row r="3413" spans="30:31" x14ac:dyDescent="0.25">
      <c r="AD3413" s="50"/>
      <c r="AE3413" s="50"/>
    </row>
    <row r="3414" spans="30:31" x14ac:dyDescent="0.25">
      <c r="AD3414" s="50"/>
      <c r="AE3414" s="50"/>
    </row>
    <row r="3415" spans="30:31" x14ac:dyDescent="0.25">
      <c r="AD3415" s="50"/>
      <c r="AE3415" s="50"/>
    </row>
    <row r="3416" spans="30:31" x14ac:dyDescent="0.25">
      <c r="AD3416" s="50"/>
      <c r="AE3416" s="50"/>
    </row>
    <row r="3417" spans="30:31" x14ac:dyDescent="0.25">
      <c r="AD3417" s="50"/>
      <c r="AE3417" s="50"/>
    </row>
    <row r="3418" spans="30:31" x14ac:dyDescent="0.25">
      <c r="AD3418" s="50"/>
      <c r="AE3418" s="50"/>
    </row>
    <row r="3419" spans="30:31" x14ac:dyDescent="0.25">
      <c r="AD3419" s="50"/>
      <c r="AE3419" s="50"/>
    </row>
    <row r="3420" spans="30:31" x14ac:dyDescent="0.25">
      <c r="AD3420" s="50"/>
      <c r="AE3420" s="50"/>
    </row>
    <row r="3421" spans="30:31" x14ac:dyDescent="0.25">
      <c r="AD3421" s="50"/>
      <c r="AE3421" s="50"/>
    </row>
    <row r="3422" spans="30:31" x14ac:dyDescent="0.25">
      <c r="AD3422" s="50"/>
      <c r="AE3422" s="50"/>
    </row>
    <row r="3423" spans="30:31" x14ac:dyDescent="0.25">
      <c r="AD3423" s="50"/>
      <c r="AE3423" s="50"/>
    </row>
    <row r="3424" spans="30:31" x14ac:dyDescent="0.25">
      <c r="AD3424" s="50"/>
      <c r="AE3424" s="50"/>
    </row>
    <row r="3425" spans="30:31" x14ac:dyDescent="0.25">
      <c r="AD3425" s="50"/>
      <c r="AE3425" s="50"/>
    </row>
    <row r="3426" spans="30:31" x14ac:dyDescent="0.25">
      <c r="AD3426" s="50"/>
      <c r="AE3426" s="50"/>
    </row>
    <row r="3427" spans="30:31" x14ac:dyDescent="0.25">
      <c r="AD3427" s="50"/>
      <c r="AE3427" s="50"/>
    </row>
    <row r="3428" spans="30:31" x14ac:dyDescent="0.25">
      <c r="AD3428" s="50"/>
      <c r="AE3428" s="50"/>
    </row>
    <row r="3429" spans="30:31" x14ac:dyDescent="0.25">
      <c r="AD3429" s="50"/>
      <c r="AE3429" s="50"/>
    </row>
    <row r="3430" spans="30:31" x14ac:dyDescent="0.25">
      <c r="AD3430" s="50"/>
      <c r="AE3430" s="50"/>
    </row>
    <row r="3431" spans="30:31" x14ac:dyDescent="0.25">
      <c r="AD3431" s="50"/>
      <c r="AE3431" s="50"/>
    </row>
    <row r="3432" spans="30:31" x14ac:dyDescent="0.25">
      <c r="AD3432" s="50"/>
      <c r="AE3432" s="50"/>
    </row>
    <row r="3433" spans="30:31" x14ac:dyDescent="0.25">
      <c r="AD3433" s="50"/>
      <c r="AE3433" s="50"/>
    </row>
    <row r="3434" spans="30:31" x14ac:dyDescent="0.25">
      <c r="AD3434" s="50"/>
      <c r="AE3434" s="50"/>
    </row>
    <row r="3435" spans="30:31" x14ac:dyDescent="0.25">
      <c r="AD3435" s="50"/>
      <c r="AE3435" s="50"/>
    </row>
    <row r="3436" spans="30:31" x14ac:dyDescent="0.25">
      <c r="AD3436" s="50"/>
      <c r="AE3436" s="50"/>
    </row>
    <row r="3437" spans="30:31" x14ac:dyDescent="0.25">
      <c r="AD3437" s="50"/>
      <c r="AE3437" s="50"/>
    </row>
    <row r="3438" spans="30:31" x14ac:dyDescent="0.25">
      <c r="AD3438" s="50"/>
      <c r="AE3438" s="50"/>
    </row>
    <row r="3439" spans="30:31" x14ac:dyDescent="0.25">
      <c r="AD3439" s="50"/>
      <c r="AE3439" s="50"/>
    </row>
    <row r="3440" spans="30:31" x14ac:dyDescent="0.25">
      <c r="AD3440" s="50"/>
      <c r="AE3440" s="50"/>
    </row>
    <row r="3441" spans="30:31" x14ac:dyDescent="0.25">
      <c r="AD3441" s="50"/>
      <c r="AE3441" s="50"/>
    </row>
    <row r="3442" spans="30:31" x14ac:dyDescent="0.25">
      <c r="AD3442" s="50"/>
      <c r="AE3442" s="50"/>
    </row>
    <row r="3443" spans="30:31" x14ac:dyDescent="0.25">
      <c r="AD3443" s="50"/>
      <c r="AE3443" s="50"/>
    </row>
    <row r="3444" spans="30:31" x14ac:dyDescent="0.25">
      <c r="AD3444" s="50"/>
      <c r="AE3444" s="50"/>
    </row>
    <row r="3445" spans="30:31" x14ac:dyDescent="0.25">
      <c r="AD3445" s="50"/>
      <c r="AE3445" s="50"/>
    </row>
    <row r="3446" spans="30:31" x14ac:dyDescent="0.25">
      <c r="AD3446" s="50"/>
      <c r="AE3446" s="50"/>
    </row>
    <row r="3447" spans="30:31" x14ac:dyDescent="0.25">
      <c r="AD3447" s="50"/>
      <c r="AE3447" s="50"/>
    </row>
    <row r="3448" spans="30:31" x14ac:dyDescent="0.25">
      <c r="AD3448" s="50"/>
      <c r="AE3448" s="50"/>
    </row>
    <row r="3449" spans="30:31" x14ac:dyDescent="0.25">
      <c r="AD3449" s="50"/>
      <c r="AE3449" s="50"/>
    </row>
    <row r="3450" spans="30:31" x14ac:dyDescent="0.25">
      <c r="AD3450" s="50"/>
      <c r="AE3450" s="50"/>
    </row>
    <row r="3451" spans="30:31" x14ac:dyDescent="0.25">
      <c r="AD3451" s="50"/>
      <c r="AE3451" s="50"/>
    </row>
    <row r="3452" spans="30:31" x14ac:dyDescent="0.25">
      <c r="AD3452" s="50"/>
      <c r="AE3452" s="50"/>
    </row>
    <row r="3453" spans="30:31" x14ac:dyDescent="0.25">
      <c r="AD3453" s="50"/>
      <c r="AE3453" s="50"/>
    </row>
    <row r="3454" spans="30:31" x14ac:dyDescent="0.25">
      <c r="AD3454" s="50"/>
      <c r="AE3454" s="50"/>
    </row>
    <row r="3455" spans="30:31" x14ac:dyDescent="0.25">
      <c r="AD3455" s="50"/>
      <c r="AE3455" s="50"/>
    </row>
    <row r="3456" spans="30:31" x14ac:dyDescent="0.25">
      <c r="AD3456" s="50"/>
      <c r="AE3456" s="50"/>
    </row>
    <row r="3457" spans="30:31" x14ac:dyDescent="0.25">
      <c r="AD3457" s="50"/>
      <c r="AE3457" s="50"/>
    </row>
    <row r="3458" spans="30:31" x14ac:dyDescent="0.25">
      <c r="AD3458" s="50"/>
      <c r="AE3458" s="50"/>
    </row>
    <row r="3459" spans="30:31" x14ac:dyDescent="0.25">
      <c r="AD3459" s="50"/>
      <c r="AE3459" s="50"/>
    </row>
    <row r="3460" spans="30:31" x14ac:dyDescent="0.25">
      <c r="AD3460" s="50"/>
      <c r="AE3460" s="50"/>
    </row>
    <row r="3461" spans="30:31" x14ac:dyDescent="0.25">
      <c r="AD3461" s="50"/>
      <c r="AE3461" s="50"/>
    </row>
    <row r="3462" spans="30:31" x14ac:dyDescent="0.25">
      <c r="AD3462" s="50"/>
      <c r="AE3462" s="50"/>
    </row>
    <row r="3463" spans="30:31" x14ac:dyDescent="0.25">
      <c r="AD3463" s="50"/>
      <c r="AE3463" s="50"/>
    </row>
    <row r="3464" spans="30:31" x14ac:dyDescent="0.25">
      <c r="AD3464" s="50"/>
      <c r="AE3464" s="50"/>
    </row>
    <row r="3465" spans="30:31" x14ac:dyDescent="0.25">
      <c r="AD3465" s="50"/>
      <c r="AE3465" s="50"/>
    </row>
    <row r="3466" spans="30:31" x14ac:dyDescent="0.25">
      <c r="AD3466" s="50"/>
      <c r="AE3466" s="50"/>
    </row>
    <row r="3467" spans="30:31" x14ac:dyDescent="0.25">
      <c r="AD3467" s="50"/>
      <c r="AE3467" s="50"/>
    </row>
    <row r="3468" spans="30:31" x14ac:dyDescent="0.25">
      <c r="AD3468" s="50"/>
      <c r="AE3468" s="50"/>
    </row>
    <row r="3469" spans="30:31" x14ac:dyDescent="0.25">
      <c r="AD3469" s="50"/>
      <c r="AE3469" s="50"/>
    </row>
    <row r="3470" spans="30:31" x14ac:dyDescent="0.25">
      <c r="AD3470" s="50"/>
      <c r="AE3470" s="50"/>
    </row>
    <row r="3471" spans="30:31" x14ac:dyDescent="0.25">
      <c r="AD3471" s="50"/>
      <c r="AE3471" s="50"/>
    </row>
    <row r="3472" spans="30:31" x14ac:dyDescent="0.25">
      <c r="AD3472" s="50"/>
      <c r="AE3472" s="50"/>
    </row>
    <row r="3473" spans="30:31" x14ac:dyDescent="0.25">
      <c r="AD3473" s="50"/>
      <c r="AE3473" s="50"/>
    </row>
    <row r="3474" spans="30:31" x14ac:dyDescent="0.25">
      <c r="AD3474" s="50"/>
      <c r="AE3474" s="50"/>
    </row>
    <row r="3475" spans="30:31" x14ac:dyDescent="0.25">
      <c r="AD3475" s="50"/>
      <c r="AE3475" s="50"/>
    </row>
    <row r="3476" spans="30:31" x14ac:dyDescent="0.25">
      <c r="AD3476" s="50"/>
      <c r="AE3476" s="50"/>
    </row>
    <row r="3477" spans="30:31" x14ac:dyDescent="0.25">
      <c r="AD3477" s="50"/>
      <c r="AE3477" s="50"/>
    </row>
    <row r="3478" spans="30:31" x14ac:dyDescent="0.25">
      <c r="AD3478" s="50"/>
      <c r="AE3478" s="50"/>
    </row>
    <row r="3479" spans="30:31" x14ac:dyDescent="0.25">
      <c r="AD3479" s="50"/>
      <c r="AE3479" s="50"/>
    </row>
    <row r="3480" spans="30:31" x14ac:dyDescent="0.25">
      <c r="AD3480" s="50"/>
      <c r="AE3480" s="50"/>
    </row>
    <row r="3481" spans="30:31" x14ac:dyDescent="0.25">
      <c r="AD3481" s="50"/>
      <c r="AE3481" s="50"/>
    </row>
    <row r="3482" spans="30:31" x14ac:dyDescent="0.25">
      <c r="AD3482" s="50"/>
      <c r="AE3482" s="50"/>
    </row>
    <row r="3483" spans="30:31" x14ac:dyDescent="0.25">
      <c r="AD3483" s="50"/>
      <c r="AE3483" s="50"/>
    </row>
    <row r="3484" spans="30:31" x14ac:dyDescent="0.25">
      <c r="AD3484" s="50"/>
      <c r="AE3484" s="50"/>
    </row>
    <row r="3485" spans="30:31" x14ac:dyDescent="0.25">
      <c r="AD3485" s="50"/>
      <c r="AE3485" s="50"/>
    </row>
    <row r="3486" spans="30:31" x14ac:dyDescent="0.25">
      <c r="AD3486" s="50"/>
      <c r="AE3486" s="50"/>
    </row>
    <row r="3487" spans="30:31" x14ac:dyDescent="0.25">
      <c r="AD3487" s="50"/>
      <c r="AE3487" s="50"/>
    </row>
    <row r="3488" spans="30:31" x14ac:dyDescent="0.25">
      <c r="AD3488" s="50"/>
      <c r="AE3488" s="50"/>
    </row>
    <row r="3489" spans="30:31" x14ac:dyDescent="0.25">
      <c r="AD3489" s="50"/>
      <c r="AE3489" s="50"/>
    </row>
    <row r="3490" spans="30:31" x14ac:dyDescent="0.25">
      <c r="AD3490" s="50"/>
      <c r="AE3490" s="50"/>
    </row>
    <row r="3491" spans="30:31" x14ac:dyDescent="0.25">
      <c r="AD3491" s="50"/>
      <c r="AE3491" s="50"/>
    </row>
    <row r="3492" spans="30:31" x14ac:dyDescent="0.25">
      <c r="AD3492" s="50"/>
      <c r="AE3492" s="50"/>
    </row>
    <row r="3493" spans="30:31" x14ac:dyDescent="0.25">
      <c r="AD3493" s="50"/>
      <c r="AE3493" s="50"/>
    </row>
    <row r="3494" spans="30:31" x14ac:dyDescent="0.25">
      <c r="AD3494" s="50"/>
      <c r="AE3494" s="50"/>
    </row>
    <row r="3495" spans="30:31" x14ac:dyDescent="0.25">
      <c r="AD3495" s="50"/>
      <c r="AE3495" s="50"/>
    </row>
    <row r="3496" spans="30:31" x14ac:dyDescent="0.25">
      <c r="AD3496" s="50"/>
      <c r="AE3496" s="50"/>
    </row>
    <row r="3497" spans="30:31" x14ac:dyDescent="0.25">
      <c r="AD3497" s="50"/>
      <c r="AE3497" s="50"/>
    </row>
    <row r="3498" spans="30:31" x14ac:dyDescent="0.25">
      <c r="AD3498" s="50"/>
      <c r="AE3498" s="50"/>
    </row>
    <row r="3499" spans="30:31" x14ac:dyDescent="0.25">
      <c r="AD3499" s="50"/>
      <c r="AE3499" s="50"/>
    </row>
    <row r="3500" spans="30:31" x14ac:dyDescent="0.25">
      <c r="AD3500" s="50"/>
      <c r="AE3500" s="50"/>
    </row>
    <row r="3501" spans="30:31" x14ac:dyDescent="0.25">
      <c r="AD3501" s="50"/>
      <c r="AE3501" s="50"/>
    </row>
    <row r="3502" spans="30:31" x14ac:dyDescent="0.25">
      <c r="AD3502" s="50"/>
      <c r="AE3502" s="50"/>
    </row>
    <row r="3503" spans="30:31" x14ac:dyDescent="0.25">
      <c r="AD3503" s="50"/>
      <c r="AE3503" s="50"/>
    </row>
    <row r="3504" spans="30:31" x14ac:dyDescent="0.25">
      <c r="AD3504" s="50"/>
      <c r="AE3504" s="50"/>
    </row>
    <row r="3505" spans="30:31" x14ac:dyDescent="0.25">
      <c r="AD3505" s="50"/>
      <c r="AE3505" s="50"/>
    </row>
    <row r="3506" spans="30:31" x14ac:dyDescent="0.25">
      <c r="AD3506" s="50"/>
      <c r="AE3506" s="50"/>
    </row>
    <row r="3507" spans="30:31" x14ac:dyDescent="0.25">
      <c r="AD3507" s="50"/>
      <c r="AE3507" s="50"/>
    </row>
    <row r="3508" spans="30:31" x14ac:dyDescent="0.25">
      <c r="AD3508" s="50"/>
      <c r="AE3508" s="50"/>
    </row>
    <row r="3509" spans="30:31" x14ac:dyDescent="0.25">
      <c r="AD3509" s="50"/>
      <c r="AE3509" s="50"/>
    </row>
    <row r="3510" spans="30:31" x14ac:dyDescent="0.25">
      <c r="AD3510" s="50"/>
      <c r="AE3510" s="50"/>
    </row>
    <row r="3511" spans="30:31" x14ac:dyDescent="0.25">
      <c r="AD3511" s="50"/>
      <c r="AE3511" s="50"/>
    </row>
    <row r="3512" spans="30:31" x14ac:dyDescent="0.25">
      <c r="AD3512" s="50"/>
      <c r="AE3512" s="50"/>
    </row>
    <row r="3513" spans="30:31" x14ac:dyDescent="0.25">
      <c r="AD3513" s="50"/>
      <c r="AE3513" s="50"/>
    </row>
    <row r="3514" spans="30:31" x14ac:dyDescent="0.25">
      <c r="AD3514" s="50"/>
      <c r="AE3514" s="50"/>
    </row>
    <row r="3515" spans="30:31" x14ac:dyDescent="0.25">
      <c r="AD3515" s="50"/>
      <c r="AE3515" s="50"/>
    </row>
    <row r="3516" spans="30:31" x14ac:dyDescent="0.25">
      <c r="AD3516" s="50"/>
      <c r="AE3516" s="50"/>
    </row>
    <row r="3517" spans="30:31" x14ac:dyDescent="0.25">
      <c r="AD3517" s="50"/>
      <c r="AE3517" s="50"/>
    </row>
    <row r="3518" spans="30:31" x14ac:dyDescent="0.25">
      <c r="AD3518" s="50"/>
      <c r="AE3518" s="50"/>
    </row>
    <row r="3519" spans="30:31" x14ac:dyDescent="0.25">
      <c r="AD3519" s="50"/>
      <c r="AE3519" s="50"/>
    </row>
    <row r="3520" spans="30:31" x14ac:dyDescent="0.25">
      <c r="AD3520" s="50"/>
      <c r="AE3520" s="50"/>
    </row>
    <row r="3521" spans="30:31" x14ac:dyDescent="0.25">
      <c r="AD3521" s="50"/>
      <c r="AE3521" s="50"/>
    </row>
    <row r="3522" spans="30:31" x14ac:dyDescent="0.25">
      <c r="AD3522" s="50"/>
      <c r="AE3522" s="50"/>
    </row>
    <row r="3523" spans="30:31" x14ac:dyDescent="0.25">
      <c r="AD3523" s="50"/>
      <c r="AE3523" s="50"/>
    </row>
    <row r="3524" spans="30:31" x14ac:dyDescent="0.25">
      <c r="AD3524" s="50"/>
      <c r="AE3524" s="50"/>
    </row>
    <row r="3525" spans="30:31" x14ac:dyDescent="0.25">
      <c r="AD3525" s="50"/>
      <c r="AE3525" s="50"/>
    </row>
    <row r="3526" spans="30:31" x14ac:dyDescent="0.25">
      <c r="AD3526" s="50"/>
      <c r="AE3526" s="50"/>
    </row>
    <row r="3527" spans="30:31" x14ac:dyDescent="0.25">
      <c r="AD3527" s="50"/>
      <c r="AE3527" s="50"/>
    </row>
    <row r="3528" spans="30:31" x14ac:dyDescent="0.25">
      <c r="AD3528" s="50"/>
      <c r="AE3528" s="50"/>
    </row>
    <row r="3529" spans="30:31" x14ac:dyDescent="0.25">
      <c r="AD3529" s="50"/>
      <c r="AE3529" s="50"/>
    </row>
    <row r="3530" spans="30:31" x14ac:dyDescent="0.25">
      <c r="AD3530" s="50"/>
      <c r="AE3530" s="50"/>
    </row>
    <row r="3531" spans="30:31" x14ac:dyDescent="0.25">
      <c r="AD3531" s="50"/>
      <c r="AE3531" s="50"/>
    </row>
    <row r="3532" spans="30:31" x14ac:dyDescent="0.25">
      <c r="AD3532" s="50"/>
      <c r="AE3532" s="50"/>
    </row>
    <row r="3533" spans="30:31" x14ac:dyDescent="0.25">
      <c r="AD3533" s="50"/>
      <c r="AE3533" s="50"/>
    </row>
    <row r="3534" spans="30:31" x14ac:dyDescent="0.25">
      <c r="AD3534" s="50"/>
      <c r="AE3534" s="50"/>
    </row>
    <row r="3535" spans="30:31" x14ac:dyDescent="0.25">
      <c r="AD3535" s="50"/>
      <c r="AE3535" s="50"/>
    </row>
    <row r="3536" spans="30:31" x14ac:dyDescent="0.25">
      <c r="AD3536" s="50"/>
      <c r="AE3536" s="50"/>
    </row>
    <row r="3537" spans="30:31" x14ac:dyDescent="0.25">
      <c r="AD3537" s="50"/>
      <c r="AE3537" s="50"/>
    </row>
    <row r="3538" spans="30:31" x14ac:dyDescent="0.25">
      <c r="AD3538" s="50"/>
      <c r="AE3538" s="50"/>
    </row>
    <row r="3539" spans="30:31" x14ac:dyDescent="0.25">
      <c r="AD3539" s="50"/>
      <c r="AE3539" s="50"/>
    </row>
    <row r="3540" spans="30:31" x14ac:dyDescent="0.25">
      <c r="AD3540" s="50"/>
      <c r="AE3540" s="50"/>
    </row>
    <row r="3541" spans="30:31" x14ac:dyDescent="0.25">
      <c r="AD3541" s="50"/>
      <c r="AE3541" s="50"/>
    </row>
    <row r="3542" spans="30:31" x14ac:dyDescent="0.25">
      <c r="AD3542" s="50"/>
      <c r="AE3542" s="50"/>
    </row>
    <row r="3543" spans="30:31" x14ac:dyDescent="0.25">
      <c r="AD3543" s="50"/>
      <c r="AE3543" s="50"/>
    </row>
    <row r="3544" spans="30:31" x14ac:dyDescent="0.25">
      <c r="AD3544" s="50"/>
      <c r="AE3544" s="50"/>
    </row>
    <row r="3545" spans="30:31" x14ac:dyDescent="0.25">
      <c r="AD3545" s="50"/>
      <c r="AE3545" s="50"/>
    </row>
    <row r="3546" spans="30:31" x14ac:dyDescent="0.25">
      <c r="AD3546" s="50"/>
      <c r="AE3546" s="50"/>
    </row>
    <row r="3547" spans="30:31" x14ac:dyDescent="0.25">
      <c r="AD3547" s="50"/>
      <c r="AE3547" s="50"/>
    </row>
    <row r="3548" spans="30:31" x14ac:dyDescent="0.25">
      <c r="AD3548" s="50"/>
      <c r="AE3548" s="50"/>
    </row>
    <row r="3549" spans="30:31" x14ac:dyDescent="0.25">
      <c r="AD3549" s="50"/>
      <c r="AE3549" s="50"/>
    </row>
    <row r="3550" spans="30:31" x14ac:dyDescent="0.25">
      <c r="AD3550" s="50"/>
      <c r="AE3550" s="50"/>
    </row>
    <row r="3551" spans="30:31" x14ac:dyDescent="0.25">
      <c r="AD3551" s="50"/>
      <c r="AE3551" s="50"/>
    </row>
    <row r="3552" spans="30:31" x14ac:dyDescent="0.25">
      <c r="AD3552" s="50"/>
      <c r="AE3552" s="50"/>
    </row>
    <row r="3553" spans="30:31" x14ac:dyDescent="0.25">
      <c r="AD3553" s="50"/>
      <c r="AE3553" s="50"/>
    </row>
    <row r="3554" spans="30:31" x14ac:dyDescent="0.25">
      <c r="AD3554" s="50"/>
      <c r="AE3554" s="50"/>
    </row>
    <row r="3555" spans="30:31" x14ac:dyDescent="0.25">
      <c r="AD3555" s="50"/>
      <c r="AE3555" s="50"/>
    </row>
    <row r="3556" spans="30:31" x14ac:dyDescent="0.25">
      <c r="AD3556" s="50"/>
      <c r="AE3556" s="50"/>
    </row>
    <row r="3557" spans="30:31" x14ac:dyDescent="0.25">
      <c r="AD3557" s="50"/>
      <c r="AE3557" s="50"/>
    </row>
    <row r="3558" spans="30:31" x14ac:dyDescent="0.25">
      <c r="AD3558" s="50"/>
      <c r="AE3558" s="50"/>
    </row>
    <row r="3559" spans="30:31" x14ac:dyDescent="0.25">
      <c r="AD3559" s="50"/>
      <c r="AE3559" s="50"/>
    </row>
    <row r="3560" spans="30:31" x14ac:dyDescent="0.25">
      <c r="AD3560" s="50"/>
      <c r="AE3560" s="50"/>
    </row>
    <row r="3561" spans="30:31" x14ac:dyDescent="0.25">
      <c r="AD3561" s="50"/>
      <c r="AE3561" s="50"/>
    </row>
    <row r="3562" spans="30:31" x14ac:dyDescent="0.25">
      <c r="AD3562" s="50"/>
      <c r="AE3562" s="50"/>
    </row>
    <row r="3563" spans="30:31" x14ac:dyDescent="0.25">
      <c r="AD3563" s="50"/>
      <c r="AE3563" s="50"/>
    </row>
    <row r="3564" spans="30:31" x14ac:dyDescent="0.25">
      <c r="AD3564" s="50"/>
      <c r="AE3564" s="50"/>
    </row>
    <row r="3565" spans="30:31" x14ac:dyDescent="0.25">
      <c r="AD3565" s="50"/>
      <c r="AE3565" s="50"/>
    </row>
    <row r="3566" spans="30:31" x14ac:dyDescent="0.25">
      <c r="AD3566" s="50"/>
      <c r="AE3566" s="50"/>
    </row>
    <row r="3567" spans="30:31" x14ac:dyDescent="0.25">
      <c r="AD3567" s="50"/>
      <c r="AE3567" s="50"/>
    </row>
    <row r="3568" spans="30:31" x14ac:dyDescent="0.25">
      <c r="AD3568" s="50"/>
      <c r="AE3568" s="50"/>
    </row>
    <row r="3569" spans="30:31" x14ac:dyDescent="0.25">
      <c r="AD3569" s="50"/>
      <c r="AE3569" s="50"/>
    </row>
    <row r="3570" spans="30:31" x14ac:dyDescent="0.25">
      <c r="AD3570" s="50"/>
      <c r="AE3570" s="50"/>
    </row>
    <row r="3571" spans="30:31" x14ac:dyDescent="0.25">
      <c r="AD3571" s="50"/>
      <c r="AE3571" s="50"/>
    </row>
    <row r="3572" spans="30:31" x14ac:dyDescent="0.25">
      <c r="AD3572" s="50"/>
      <c r="AE3572" s="50"/>
    </row>
    <row r="3573" spans="30:31" x14ac:dyDescent="0.25">
      <c r="AD3573" s="50"/>
      <c r="AE3573" s="50"/>
    </row>
    <row r="3574" spans="30:31" x14ac:dyDescent="0.25">
      <c r="AD3574" s="50"/>
      <c r="AE3574" s="50"/>
    </row>
    <row r="3575" spans="30:31" x14ac:dyDescent="0.25">
      <c r="AD3575" s="50"/>
      <c r="AE3575" s="50"/>
    </row>
    <row r="3576" spans="30:31" x14ac:dyDescent="0.25">
      <c r="AD3576" s="50"/>
      <c r="AE3576" s="50"/>
    </row>
    <row r="3577" spans="30:31" x14ac:dyDescent="0.25">
      <c r="AD3577" s="50"/>
      <c r="AE3577" s="50"/>
    </row>
    <row r="3578" spans="30:31" x14ac:dyDescent="0.25">
      <c r="AD3578" s="50"/>
      <c r="AE3578" s="50"/>
    </row>
    <row r="3579" spans="30:31" x14ac:dyDescent="0.25">
      <c r="AD3579" s="50"/>
      <c r="AE3579" s="50"/>
    </row>
    <row r="3580" spans="30:31" x14ac:dyDescent="0.25">
      <c r="AD3580" s="50"/>
      <c r="AE3580" s="50"/>
    </row>
    <row r="3581" spans="30:31" x14ac:dyDescent="0.25">
      <c r="AD3581" s="50"/>
      <c r="AE3581" s="50"/>
    </row>
    <row r="3582" spans="30:31" x14ac:dyDescent="0.25">
      <c r="AD3582" s="50"/>
      <c r="AE3582" s="50"/>
    </row>
    <row r="3583" spans="30:31" x14ac:dyDescent="0.25">
      <c r="AD3583" s="50"/>
      <c r="AE3583" s="50"/>
    </row>
    <row r="3584" spans="30:31" x14ac:dyDescent="0.25">
      <c r="AD3584" s="50"/>
      <c r="AE3584" s="50"/>
    </row>
    <row r="3585" spans="30:31" x14ac:dyDescent="0.25">
      <c r="AD3585" s="50"/>
      <c r="AE3585" s="50"/>
    </row>
    <row r="3586" spans="30:31" x14ac:dyDescent="0.25">
      <c r="AD3586" s="50"/>
      <c r="AE3586" s="50"/>
    </row>
    <row r="3587" spans="30:31" x14ac:dyDescent="0.25">
      <c r="AD3587" s="50"/>
      <c r="AE3587" s="50"/>
    </row>
    <row r="3588" spans="30:31" x14ac:dyDescent="0.25">
      <c r="AD3588" s="50"/>
      <c r="AE3588" s="50"/>
    </row>
    <row r="3589" spans="30:31" x14ac:dyDescent="0.25">
      <c r="AD3589" s="50"/>
      <c r="AE3589" s="50"/>
    </row>
    <row r="3590" spans="30:31" x14ac:dyDescent="0.25">
      <c r="AD3590" s="50"/>
      <c r="AE3590" s="50"/>
    </row>
    <row r="3591" spans="30:31" x14ac:dyDescent="0.25">
      <c r="AD3591" s="50"/>
      <c r="AE3591" s="50"/>
    </row>
    <row r="3592" spans="30:31" x14ac:dyDescent="0.25">
      <c r="AD3592" s="50"/>
      <c r="AE3592" s="50"/>
    </row>
    <row r="3593" spans="30:31" x14ac:dyDescent="0.25">
      <c r="AD3593" s="50"/>
      <c r="AE3593" s="50"/>
    </row>
    <row r="3594" spans="30:31" x14ac:dyDescent="0.25">
      <c r="AD3594" s="50"/>
      <c r="AE3594" s="50"/>
    </row>
    <row r="3595" spans="30:31" x14ac:dyDescent="0.25">
      <c r="AD3595" s="50"/>
      <c r="AE3595" s="50"/>
    </row>
    <row r="3596" spans="30:31" x14ac:dyDescent="0.25">
      <c r="AD3596" s="50"/>
      <c r="AE3596" s="50"/>
    </row>
    <row r="3597" spans="30:31" x14ac:dyDescent="0.25">
      <c r="AD3597" s="50"/>
      <c r="AE3597" s="50"/>
    </row>
    <row r="3598" spans="30:31" x14ac:dyDescent="0.25">
      <c r="AD3598" s="50"/>
      <c r="AE3598" s="50"/>
    </row>
    <row r="3599" spans="30:31" x14ac:dyDescent="0.25">
      <c r="AD3599" s="50"/>
      <c r="AE3599" s="50"/>
    </row>
    <row r="3600" spans="30:31" x14ac:dyDescent="0.25">
      <c r="AD3600" s="50"/>
      <c r="AE3600" s="50"/>
    </row>
    <row r="3601" spans="30:31" x14ac:dyDescent="0.25">
      <c r="AD3601" s="50"/>
      <c r="AE3601" s="50"/>
    </row>
    <row r="3602" spans="30:31" x14ac:dyDescent="0.25">
      <c r="AD3602" s="50"/>
      <c r="AE3602" s="50"/>
    </row>
    <row r="3603" spans="30:31" x14ac:dyDescent="0.25">
      <c r="AD3603" s="50"/>
      <c r="AE3603" s="50"/>
    </row>
    <row r="3604" spans="30:31" x14ac:dyDescent="0.25">
      <c r="AD3604" s="50"/>
      <c r="AE3604" s="50"/>
    </row>
    <row r="3605" spans="30:31" x14ac:dyDescent="0.25">
      <c r="AD3605" s="50"/>
      <c r="AE3605" s="50"/>
    </row>
    <row r="3606" spans="30:31" x14ac:dyDescent="0.25">
      <c r="AD3606" s="50"/>
      <c r="AE3606" s="50"/>
    </row>
    <row r="3607" spans="30:31" x14ac:dyDescent="0.25">
      <c r="AD3607" s="50"/>
      <c r="AE3607" s="50"/>
    </row>
    <row r="3608" spans="30:31" x14ac:dyDescent="0.25">
      <c r="AD3608" s="50"/>
      <c r="AE3608" s="50"/>
    </row>
    <row r="3609" spans="30:31" x14ac:dyDescent="0.25">
      <c r="AD3609" s="50"/>
      <c r="AE3609" s="50"/>
    </row>
    <row r="3610" spans="30:31" x14ac:dyDescent="0.25">
      <c r="AD3610" s="50"/>
      <c r="AE3610" s="50"/>
    </row>
    <row r="3611" spans="30:31" x14ac:dyDescent="0.25">
      <c r="AD3611" s="50"/>
      <c r="AE3611" s="50"/>
    </row>
    <row r="3612" spans="30:31" x14ac:dyDescent="0.25">
      <c r="AD3612" s="50"/>
      <c r="AE3612" s="50"/>
    </row>
    <row r="3613" spans="30:31" x14ac:dyDescent="0.25">
      <c r="AD3613" s="50"/>
      <c r="AE3613" s="50"/>
    </row>
    <row r="3614" spans="30:31" x14ac:dyDescent="0.25">
      <c r="AD3614" s="50"/>
      <c r="AE3614" s="50"/>
    </row>
    <row r="3615" spans="30:31" x14ac:dyDescent="0.25">
      <c r="AD3615" s="50"/>
      <c r="AE3615" s="50"/>
    </row>
    <row r="3616" spans="30:31" x14ac:dyDescent="0.25">
      <c r="AD3616" s="50"/>
      <c r="AE3616" s="50"/>
    </row>
    <row r="3617" spans="30:31" x14ac:dyDescent="0.25">
      <c r="AD3617" s="50"/>
      <c r="AE3617" s="50"/>
    </row>
    <row r="3618" spans="30:31" x14ac:dyDescent="0.25">
      <c r="AD3618" s="50"/>
      <c r="AE3618" s="50"/>
    </row>
    <row r="3619" spans="30:31" x14ac:dyDescent="0.25">
      <c r="AD3619" s="50"/>
      <c r="AE3619" s="50"/>
    </row>
    <row r="3620" spans="30:31" x14ac:dyDescent="0.25">
      <c r="AD3620" s="50"/>
      <c r="AE3620" s="50"/>
    </row>
    <row r="3621" spans="30:31" x14ac:dyDescent="0.25">
      <c r="AD3621" s="50"/>
      <c r="AE3621" s="50"/>
    </row>
    <row r="3622" spans="30:31" x14ac:dyDescent="0.25">
      <c r="AD3622" s="50"/>
      <c r="AE3622" s="50"/>
    </row>
    <row r="3623" spans="30:31" x14ac:dyDescent="0.25">
      <c r="AD3623" s="50"/>
      <c r="AE3623" s="50"/>
    </row>
    <row r="3624" spans="30:31" x14ac:dyDescent="0.25">
      <c r="AD3624" s="50"/>
      <c r="AE3624" s="50"/>
    </row>
    <row r="3625" spans="30:31" x14ac:dyDescent="0.25">
      <c r="AD3625" s="50"/>
      <c r="AE3625" s="50"/>
    </row>
    <row r="3626" spans="30:31" x14ac:dyDescent="0.25">
      <c r="AD3626" s="50"/>
      <c r="AE3626" s="50"/>
    </row>
    <row r="3627" spans="30:31" x14ac:dyDescent="0.25">
      <c r="AD3627" s="50"/>
      <c r="AE3627" s="50"/>
    </row>
    <row r="3628" spans="30:31" x14ac:dyDescent="0.25">
      <c r="AD3628" s="50"/>
      <c r="AE3628" s="50"/>
    </row>
    <row r="3629" spans="30:31" x14ac:dyDescent="0.25">
      <c r="AD3629" s="50"/>
      <c r="AE3629" s="50"/>
    </row>
    <row r="3630" spans="30:31" x14ac:dyDescent="0.25">
      <c r="AD3630" s="50"/>
      <c r="AE3630" s="50"/>
    </row>
    <row r="3631" spans="30:31" x14ac:dyDescent="0.25">
      <c r="AD3631" s="50"/>
      <c r="AE3631" s="50"/>
    </row>
    <row r="3632" spans="30:31" x14ac:dyDescent="0.25">
      <c r="AD3632" s="50"/>
      <c r="AE3632" s="50"/>
    </row>
    <row r="3633" spans="30:31" x14ac:dyDescent="0.25">
      <c r="AD3633" s="50"/>
      <c r="AE3633" s="50"/>
    </row>
    <row r="3634" spans="30:31" x14ac:dyDescent="0.25">
      <c r="AD3634" s="50"/>
      <c r="AE3634" s="50"/>
    </row>
    <row r="3635" spans="30:31" x14ac:dyDescent="0.25">
      <c r="AD3635" s="50"/>
      <c r="AE3635" s="50"/>
    </row>
    <row r="3636" spans="30:31" x14ac:dyDescent="0.25">
      <c r="AD3636" s="50"/>
      <c r="AE3636" s="50"/>
    </row>
    <row r="3637" spans="30:31" x14ac:dyDescent="0.25">
      <c r="AD3637" s="50"/>
      <c r="AE3637" s="50"/>
    </row>
    <row r="3638" spans="30:31" x14ac:dyDescent="0.25">
      <c r="AD3638" s="50"/>
      <c r="AE3638" s="50"/>
    </row>
    <row r="3639" spans="30:31" x14ac:dyDescent="0.25">
      <c r="AD3639" s="50"/>
      <c r="AE3639" s="50"/>
    </row>
    <row r="3640" spans="30:31" x14ac:dyDescent="0.25">
      <c r="AD3640" s="50"/>
      <c r="AE3640" s="50"/>
    </row>
    <row r="3641" spans="30:31" x14ac:dyDescent="0.25">
      <c r="AD3641" s="50"/>
      <c r="AE3641" s="50"/>
    </row>
    <row r="3642" spans="30:31" x14ac:dyDescent="0.25">
      <c r="AD3642" s="50"/>
      <c r="AE3642" s="50"/>
    </row>
    <row r="3643" spans="30:31" x14ac:dyDescent="0.25">
      <c r="AD3643" s="50"/>
      <c r="AE3643" s="50"/>
    </row>
    <row r="3644" spans="30:31" x14ac:dyDescent="0.25">
      <c r="AD3644" s="50"/>
      <c r="AE3644" s="50"/>
    </row>
    <row r="3645" spans="30:31" x14ac:dyDescent="0.25">
      <c r="AD3645" s="50"/>
      <c r="AE3645" s="50"/>
    </row>
    <row r="3646" spans="30:31" x14ac:dyDescent="0.25">
      <c r="AD3646" s="50"/>
      <c r="AE3646" s="50"/>
    </row>
    <row r="3647" spans="30:31" x14ac:dyDescent="0.25">
      <c r="AD3647" s="50"/>
      <c r="AE3647" s="50"/>
    </row>
    <row r="3648" spans="30:31" x14ac:dyDescent="0.25">
      <c r="AD3648" s="50"/>
      <c r="AE3648" s="50"/>
    </row>
    <row r="3649" spans="30:31" x14ac:dyDescent="0.25">
      <c r="AD3649" s="50"/>
      <c r="AE3649" s="50"/>
    </row>
    <row r="3650" spans="30:31" x14ac:dyDescent="0.25">
      <c r="AD3650" s="50"/>
      <c r="AE3650" s="50"/>
    </row>
    <row r="3651" spans="30:31" x14ac:dyDescent="0.25">
      <c r="AD3651" s="50"/>
      <c r="AE3651" s="50"/>
    </row>
    <row r="3652" spans="30:31" x14ac:dyDescent="0.25">
      <c r="AD3652" s="50"/>
      <c r="AE3652" s="50"/>
    </row>
    <row r="3653" spans="30:31" x14ac:dyDescent="0.25">
      <c r="AD3653" s="50"/>
      <c r="AE3653" s="50"/>
    </row>
    <row r="3654" spans="30:31" x14ac:dyDescent="0.25">
      <c r="AD3654" s="50"/>
      <c r="AE3654" s="50"/>
    </row>
    <row r="3655" spans="30:31" x14ac:dyDescent="0.25">
      <c r="AD3655" s="50"/>
      <c r="AE3655" s="50"/>
    </row>
    <row r="3656" spans="30:31" x14ac:dyDescent="0.25">
      <c r="AD3656" s="50"/>
      <c r="AE3656" s="50"/>
    </row>
    <row r="3657" spans="30:31" x14ac:dyDescent="0.25">
      <c r="AD3657" s="50"/>
      <c r="AE3657" s="50"/>
    </row>
    <row r="3658" spans="30:31" x14ac:dyDescent="0.25">
      <c r="AD3658" s="50"/>
      <c r="AE3658" s="50"/>
    </row>
    <row r="3659" spans="30:31" x14ac:dyDescent="0.25">
      <c r="AD3659" s="50"/>
      <c r="AE3659" s="50"/>
    </row>
    <row r="3660" spans="30:31" x14ac:dyDescent="0.25">
      <c r="AD3660" s="50"/>
      <c r="AE3660" s="50"/>
    </row>
    <row r="3661" spans="30:31" x14ac:dyDescent="0.25">
      <c r="AD3661" s="50"/>
      <c r="AE3661" s="50"/>
    </row>
    <row r="3662" spans="30:31" x14ac:dyDescent="0.25">
      <c r="AD3662" s="50"/>
      <c r="AE3662" s="50"/>
    </row>
    <row r="3663" spans="30:31" x14ac:dyDescent="0.25">
      <c r="AD3663" s="50"/>
      <c r="AE3663" s="50"/>
    </row>
    <row r="3664" spans="30:31" x14ac:dyDescent="0.25">
      <c r="AD3664" s="50"/>
      <c r="AE3664" s="50"/>
    </row>
    <row r="3665" spans="30:31" x14ac:dyDescent="0.25">
      <c r="AD3665" s="50"/>
      <c r="AE3665" s="50"/>
    </row>
    <row r="3666" spans="30:31" x14ac:dyDescent="0.25">
      <c r="AD3666" s="50"/>
      <c r="AE3666" s="50"/>
    </row>
    <row r="3667" spans="30:31" x14ac:dyDescent="0.25">
      <c r="AD3667" s="50"/>
      <c r="AE3667" s="50"/>
    </row>
    <row r="3668" spans="30:31" x14ac:dyDescent="0.25">
      <c r="AD3668" s="50"/>
      <c r="AE3668" s="50"/>
    </row>
    <row r="3669" spans="30:31" x14ac:dyDescent="0.25">
      <c r="AD3669" s="50"/>
      <c r="AE3669" s="50"/>
    </row>
    <row r="3670" spans="30:31" x14ac:dyDescent="0.25">
      <c r="AD3670" s="50"/>
      <c r="AE3670" s="50"/>
    </row>
    <row r="3671" spans="30:31" x14ac:dyDescent="0.25">
      <c r="AD3671" s="50"/>
      <c r="AE3671" s="50"/>
    </row>
    <row r="3672" spans="30:31" x14ac:dyDescent="0.25">
      <c r="AD3672" s="50"/>
      <c r="AE3672" s="50"/>
    </row>
    <row r="3673" spans="30:31" x14ac:dyDescent="0.25">
      <c r="AD3673" s="50"/>
      <c r="AE3673" s="50"/>
    </row>
    <row r="3674" spans="30:31" x14ac:dyDescent="0.25">
      <c r="AD3674" s="50"/>
      <c r="AE3674" s="50"/>
    </row>
    <row r="3675" spans="30:31" x14ac:dyDescent="0.25">
      <c r="AD3675" s="50"/>
      <c r="AE3675" s="50"/>
    </row>
    <row r="3676" spans="30:31" x14ac:dyDescent="0.25">
      <c r="AD3676" s="50"/>
      <c r="AE3676" s="50"/>
    </row>
    <row r="3677" spans="30:31" x14ac:dyDescent="0.25">
      <c r="AD3677" s="50"/>
      <c r="AE3677" s="50"/>
    </row>
    <row r="3678" spans="30:31" x14ac:dyDescent="0.25">
      <c r="AD3678" s="50"/>
      <c r="AE3678" s="50"/>
    </row>
    <row r="3679" spans="30:31" x14ac:dyDescent="0.25">
      <c r="AD3679" s="50"/>
      <c r="AE3679" s="50"/>
    </row>
    <row r="3680" spans="30:31" x14ac:dyDescent="0.25">
      <c r="AD3680" s="50"/>
      <c r="AE3680" s="50"/>
    </row>
    <row r="3681" spans="30:31" x14ac:dyDescent="0.25">
      <c r="AD3681" s="50"/>
      <c r="AE3681" s="50"/>
    </row>
    <row r="3682" spans="30:31" x14ac:dyDescent="0.25">
      <c r="AD3682" s="50"/>
      <c r="AE3682" s="50"/>
    </row>
    <row r="3683" spans="30:31" x14ac:dyDescent="0.25">
      <c r="AD3683" s="50"/>
      <c r="AE3683" s="50"/>
    </row>
    <row r="3684" spans="30:31" x14ac:dyDescent="0.25">
      <c r="AD3684" s="50"/>
      <c r="AE3684" s="50"/>
    </row>
    <row r="3685" spans="30:31" x14ac:dyDescent="0.25">
      <c r="AD3685" s="50"/>
      <c r="AE3685" s="50"/>
    </row>
    <row r="3686" spans="30:31" x14ac:dyDescent="0.25">
      <c r="AD3686" s="50"/>
      <c r="AE3686" s="50"/>
    </row>
    <row r="3687" spans="30:31" x14ac:dyDescent="0.25">
      <c r="AD3687" s="50"/>
      <c r="AE3687" s="50"/>
    </row>
    <row r="3688" spans="30:31" x14ac:dyDescent="0.25">
      <c r="AD3688" s="50"/>
      <c r="AE3688" s="50"/>
    </row>
    <row r="3689" spans="30:31" x14ac:dyDescent="0.25">
      <c r="AD3689" s="50"/>
      <c r="AE3689" s="50"/>
    </row>
    <row r="3690" spans="30:31" x14ac:dyDescent="0.25">
      <c r="AD3690" s="50"/>
      <c r="AE3690" s="50"/>
    </row>
    <row r="3691" spans="30:31" x14ac:dyDescent="0.25">
      <c r="AD3691" s="50"/>
      <c r="AE3691" s="50"/>
    </row>
    <row r="3692" spans="30:31" x14ac:dyDescent="0.25">
      <c r="AD3692" s="50"/>
      <c r="AE3692" s="50"/>
    </row>
    <row r="3693" spans="30:31" x14ac:dyDescent="0.25">
      <c r="AD3693" s="50"/>
      <c r="AE3693" s="50"/>
    </row>
    <row r="3694" spans="30:31" x14ac:dyDescent="0.25">
      <c r="AD3694" s="50"/>
      <c r="AE3694" s="50"/>
    </row>
    <row r="3695" spans="30:31" x14ac:dyDescent="0.25">
      <c r="AD3695" s="50"/>
      <c r="AE3695" s="50"/>
    </row>
    <row r="3696" spans="30:31" x14ac:dyDescent="0.25">
      <c r="AD3696" s="50"/>
      <c r="AE3696" s="50"/>
    </row>
    <row r="3697" spans="30:31" x14ac:dyDescent="0.25">
      <c r="AD3697" s="50"/>
      <c r="AE3697" s="50"/>
    </row>
    <row r="3698" spans="30:31" x14ac:dyDescent="0.25">
      <c r="AD3698" s="50"/>
      <c r="AE3698" s="50"/>
    </row>
    <row r="3699" spans="30:31" x14ac:dyDescent="0.25">
      <c r="AD3699" s="50"/>
      <c r="AE3699" s="50"/>
    </row>
    <row r="3700" spans="30:31" x14ac:dyDescent="0.25">
      <c r="AD3700" s="50"/>
      <c r="AE3700" s="50"/>
    </row>
    <row r="3701" spans="30:31" x14ac:dyDescent="0.25">
      <c r="AD3701" s="50"/>
      <c r="AE3701" s="50"/>
    </row>
    <row r="3702" spans="30:31" x14ac:dyDescent="0.25">
      <c r="AD3702" s="50"/>
      <c r="AE3702" s="50"/>
    </row>
    <row r="3703" spans="30:31" x14ac:dyDescent="0.25">
      <c r="AD3703" s="50"/>
      <c r="AE3703" s="50"/>
    </row>
    <row r="3704" spans="30:31" x14ac:dyDescent="0.25">
      <c r="AD3704" s="50"/>
      <c r="AE3704" s="50"/>
    </row>
    <row r="3705" spans="30:31" x14ac:dyDescent="0.25">
      <c r="AD3705" s="50"/>
      <c r="AE3705" s="50"/>
    </row>
    <row r="3706" spans="30:31" x14ac:dyDescent="0.25">
      <c r="AD3706" s="50"/>
      <c r="AE3706" s="50"/>
    </row>
    <row r="3707" spans="30:31" x14ac:dyDescent="0.25">
      <c r="AD3707" s="50"/>
      <c r="AE3707" s="50"/>
    </row>
    <row r="3708" spans="30:31" x14ac:dyDescent="0.25">
      <c r="AD3708" s="50"/>
      <c r="AE3708" s="50"/>
    </row>
    <row r="3709" spans="30:31" x14ac:dyDescent="0.25">
      <c r="AD3709" s="50"/>
      <c r="AE3709" s="50"/>
    </row>
    <row r="3710" spans="30:31" x14ac:dyDescent="0.25">
      <c r="AD3710" s="50"/>
      <c r="AE3710" s="50"/>
    </row>
    <row r="3711" spans="30:31" x14ac:dyDescent="0.25">
      <c r="AD3711" s="50"/>
      <c r="AE3711" s="50"/>
    </row>
    <row r="3712" spans="30:31" x14ac:dyDescent="0.25">
      <c r="AD3712" s="50"/>
      <c r="AE3712" s="50"/>
    </row>
    <row r="3713" spans="30:31" x14ac:dyDescent="0.25">
      <c r="AD3713" s="50"/>
      <c r="AE3713" s="50"/>
    </row>
    <row r="3714" spans="30:31" x14ac:dyDescent="0.25">
      <c r="AD3714" s="50"/>
      <c r="AE3714" s="50"/>
    </row>
    <row r="3715" spans="30:31" x14ac:dyDescent="0.25">
      <c r="AD3715" s="50"/>
      <c r="AE3715" s="50"/>
    </row>
    <row r="3716" spans="30:31" x14ac:dyDescent="0.25">
      <c r="AD3716" s="50"/>
      <c r="AE3716" s="50"/>
    </row>
    <row r="3717" spans="30:31" x14ac:dyDescent="0.25">
      <c r="AD3717" s="50"/>
      <c r="AE3717" s="50"/>
    </row>
    <row r="3718" spans="30:31" x14ac:dyDescent="0.25">
      <c r="AD3718" s="50"/>
      <c r="AE3718" s="50"/>
    </row>
    <row r="3719" spans="30:31" x14ac:dyDescent="0.25">
      <c r="AD3719" s="50"/>
      <c r="AE3719" s="50"/>
    </row>
    <row r="3720" spans="30:31" x14ac:dyDescent="0.25">
      <c r="AD3720" s="50"/>
      <c r="AE3720" s="50"/>
    </row>
    <row r="3721" spans="30:31" x14ac:dyDescent="0.25">
      <c r="AD3721" s="50"/>
      <c r="AE3721" s="50"/>
    </row>
    <row r="3722" spans="30:31" x14ac:dyDescent="0.25">
      <c r="AD3722" s="50"/>
      <c r="AE3722" s="50"/>
    </row>
    <row r="3723" spans="30:31" x14ac:dyDescent="0.25">
      <c r="AD3723" s="50"/>
      <c r="AE3723" s="50"/>
    </row>
    <row r="3724" spans="30:31" x14ac:dyDescent="0.25">
      <c r="AD3724" s="50"/>
      <c r="AE3724" s="50"/>
    </row>
    <row r="3725" spans="30:31" x14ac:dyDescent="0.25">
      <c r="AD3725" s="50"/>
      <c r="AE3725" s="50"/>
    </row>
    <row r="3726" spans="30:31" x14ac:dyDescent="0.25">
      <c r="AD3726" s="50"/>
      <c r="AE3726" s="50"/>
    </row>
    <row r="3727" spans="30:31" x14ac:dyDescent="0.25">
      <c r="AD3727" s="50"/>
      <c r="AE3727" s="50"/>
    </row>
    <row r="3728" spans="30:31" x14ac:dyDescent="0.25">
      <c r="AD3728" s="50"/>
      <c r="AE3728" s="50"/>
    </row>
    <row r="3729" spans="30:31" x14ac:dyDescent="0.25">
      <c r="AD3729" s="50"/>
      <c r="AE3729" s="50"/>
    </row>
    <row r="3730" spans="30:31" x14ac:dyDescent="0.25">
      <c r="AD3730" s="50"/>
      <c r="AE3730" s="50"/>
    </row>
    <row r="3731" spans="30:31" x14ac:dyDescent="0.25">
      <c r="AD3731" s="50"/>
      <c r="AE3731" s="50"/>
    </row>
    <row r="3732" spans="30:31" x14ac:dyDescent="0.25">
      <c r="AD3732" s="50"/>
      <c r="AE3732" s="50"/>
    </row>
    <row r="3733" spans="30:31" x14ac:dyDescent="0.25">
      <c r="AD3733" s="50"/>
      <c r="AE3733" s="50"/>
    </row>
    <row r="3734" spans="30:31" x14ac:dyDescent="0.25">
      <c r="AD3734" s="50"/>
      <c r="AE3734" s="50"/>
    </row>
    <row r="3735" spans="30:31" x14ac:dyDescent="0.25">
      <c r="AD3735" s="50"/>
      <c r="AE3735" s="50"/>
    </row>
    <row r="3736" spans="30:31" x14ac:dyDescent="0.25">
      <c r="AD3736" s="50"/>
      <c r="AE3736" s="50"/>
    </row>
    <row r="3737" spans="30:31" x14ac:dyDescent="0.25">
      <c r="AD3737" s="50"/>
      <c r="AE3737" s="50"/>
    </row>
    <row r="3738" spans="30:31" x14ac:dyDescent="0.25">
      <c r="AD3738" s="50"/>
      <c r="AE3738" s="50"/>
    </row>
    <row r="3739" spans="30:31" x14ac:dyDescent="0.25">
      <c r="AD3739" s="50"/>
      <c r="AE3739" s="50"/>
    </row>
    <row r="3740" spans="30:31" x14ac:dyDescent="0.25">
      <c r="AD3740" s="50"/>
      <c r="AE3740" s="50"/>
    </row>
    <row r="3741" spans="30:31" x14ac:dyDescent="0.25">
      <c r="AD3741" s="50"/>
      <c r="AE3741" s="50"/>
    </row>
    <row r="3742" spans="30:31" x14ac:dyDescent="0.25">
      <c r="AD3742" s="50"/>
      <c r="AE3742" s="50"/>
    </row>
    <row r="3743" spans="30:31" x14ac:dyDescent="0.25">
      <c r="AD3743" s="50"/>
      <c r="AE3743" s="50"/>
    </row>
    <row r="3744" spans="30:31" x14ac:dyDescent="0.25">
      <c r="AD3744" s="50"/>
      <c r="AE3744" s="50"/>
    </row>
    <row r="3745" spans="30:31" x14ac:dyDescent="0.25">
      <c r="AD3745" s="50"/>
      <c r="AE3745" s="50"/>
    </row>
    <row r="3746" spans="30:31" x14ac:dyDescent="0.25">
      <c r="AD3746" s="50"/>
      <c r="AE3746" s="50"/>
    </row>
    <row r="3747" spans="30:31" x14ac:dyDescent="0.25">
      <c r="AD3747" s="50"/>
      <c r="AE3747" s="50"/>
    </row>
    <row r="3748" spans="30:31" x14ac:dyDescent="0.25">
      <c r="AD3748" s="50"/>
      <c r="AE3748" s="50"/>
    </row>
    <row r="3749" spans="30:31" x14ac:dyDescent="0.25">
      <c r="AD3749" s="50"/>
      <c r="AE3749" s="50"/>
    </row>
    <row r="3750" spans="30:31" x14ac:dyDescent="0.25">
      <c r="AD3750" s="50"/>
      <c r="AE3750" s="50"/>
    </row>
    <row r="3751" spans="30:31" x14ac:dyDescent="0.25">
      <c r="AD3751" s="50"/>
      <c r="AE3751" s="50"/>
    </row>
    <row r="3752" spans="30:31" x14ac:dyDescent="0.25">
      <c r="AD3752" s="50"/>
      <c r="AE3752" s="50"/>
    </row>
    <row r="3753" spans="30:31" x14ac:dyDescent="0.25">
      <c r="AD3753" s="50"/>
      <c r="AE3753" s="50"/>
    </row>
    <row r="3754" spans="30:31" x14ac:dyDescent="0.25">
      <c r="AD3754" s="50"/>
      <c r="AE3754" s="50"/>
    </row>
    <row r="3755" spans="30:31" x14ac:dyDescent="0.25">
      <c r="AD3755" s="50"/>
      <c r="AE3755" s="50"/>
    </row>
    <row r="3756" spans="30:31" x14ac:dyDescent="0.25">
      <c r="AD3756" s="50"/>
      <c r="AE3756" s="50"/>
    </row>
    <row r="3757" spans="30:31" x14ac:dyDescent="0.25">
      <c r="AD3757" s="50"/>
      <c r="AE3757" s="50"/>
    </row>
    <row r="3758" spans="30:31" x14ac:dyDescent="0.25">
      <c r="AD3758" s="50"/>
      <c r="AE3758" s="50"/>
    </row>
    <row r="3759" spans="30:31" x14ac:dyDescent="0.25">
      <c r="AD3759" s="50"/>
      <c r="AE3759" s="50"/>
    </row>
    <row r="3760" spans="30:31" x14ac:dyDescent="0.25">
      <c r="AD3760" s="50"/>
      <c r="AE3760" s="50"/>
    </row>
    <row r="3761" spans="30:31" x14ac:dyDescent="0.25">
      <c r="AD3761" s="50"/>
      <c r="AE3761" s="50"/>
    </row>
    <row r="3762" spans="30:31" x14ac:dyDescent="0.25">
      <c r="AD3762" s="50"/>
      <c r="AE3762" s="50"/>
    </row>
    <row r="3763" spans="30:31" x14ac:dyDescent="0.25">
      <c r="AD3763" s="50"/>
      <c r="AE3763" s="50"/>
    </row>
    <row r="3764" spans="30:31" x14ac:dyDescent="0.25">
      <c r="AD3764" s="50"/>
      <c r="AE3764" s="50"/>
    </row>
    <row r="3765" spans="30:31" x14ac:dyDescent="0.25">
      <c r="AD3765" s="50"/>
      <c r="AE3765" s="50"/>
    </row>
    <row r="3766" spans="30:31" x14ac:dyDescent="0.25">
      <c r="AD3766" s="50"/>
      <c r="AE3766" s="50"/>
    </row>
    <row r="3767" spans="30:31" x14ac:dyDescent="0.25">
      <c r="AD3767" s="50"/>
      <c r="AE3767" s="50"/>
    </row>
    <row r="3768" spans="30:31" x14ac:dyDescent="0.25">
      <c r="AD3768" s="50"/>
      <c r="AE3768" s="50"/>
    </row>
    <row r="3769" spans="30:31" x14ac:dyDescent="0.25">
      <c r="AD3769" s="50"/>
      <c r="AE3769" s="50"/>
    </row>
    <row r="3770" spans="30:31" x14ac:dyDescent="0.25">
      <c r="AD3770" s="50"/>
      <c r="AE3770" s="50"/>
    </row>
    <row r="3771" spans="30:31" x14ac:dyDescent="0.25">
      <c r="AD3771" s="50"/>
      <c r="AE3771" s="50"/>
    </row>
    <row r="3772" spans="30:31" x14ac:dyDescent="0.25">
      <c r="AD3772" s="50"/>
      <c r="AE3772" s="50"/>
    </row>
    <row r="3773" spans="30:31" x14ac:dyDescent="0.25">
      <c r="AD3773" s="50"/>
      <c r="AE3773" s="50"/>
    </row>
    <row r="3774" spans="30:31" x14ac:dyDescent="0.25">
      <c r="AD3774" s="50"/>
      <c r="AE3774" s="50"/>
    </row>
    <row r="3775" spans="30:31" x14ac:dyDescent="0.25">
      <c r="AD3775" s="50"/>
      <c r="AE3775" s="50"/>
    </row>
    <row r="3776" spans="30:31" x14ac:dyDescent="0.25">
      <c r="AD3776" s="50"/>
      <c r="AE3776" s="50"/>
    </row>
    <row r="3777" spans="30:31" x14ac:dyDescent="0.25">
      <c r="AD3777" s="50"/>
      <c r="AE3777" s="50"/>
    </row>
    <row r="3778" spans="30:31" x14ac:dyDescent="0.25">
      <c r="AD3778" s="50"/>
      <c r="AE3778" s="50"/>
    </row>
    <row r="3779" spans="30:31" x14ac:dyDescent="0.25">
      <c r="AD3779" s="50"/>
      <c r="AE3779" s="50"/>
    </row>
    <row r="3780" spans="30:31" x14ac:dyDescent="0.25">
      <c r="AD3780" s="50"/>
      <c r="AE3780" s="50"/>
    </row>
    <row r="3781" spans="30:31" x14ac:dyDescent="0.25">
      <c r="AD3781" s="50"/>
      <c r="AE3781" s="50"/>
    </row>
    <row r="3782" spans="30:31" x14ac:dyDescent="0.25">
      <c r="AD3782" s="50"/>
      <c r="AE3782" s="50"/>
    </row>
    <row r="3783" spans="30:31" x14ac:dyDescent="0.25">
      <c r="AD3783" s="50"/>
      <c r="AE3783" s="50"/>
    </row>
    <row r="3784" spans="30:31" x14ac:dyDescent="0.25">
      <c r="AD3784" s="50"/>
      <c r="AE3784" s="50"/>
    </row>
    <row r="3785" spans="30:31" x14ac:dyDescent="0.25">
      <c r="AD3785" s="50"/>
      <c r="AE3785" s="50"/>
    </row>
    <row r="3786" spans="30:31" x14ac:dyDescent="0.25">
      <c r="AD3786" s="50"/>
      <c r="AE3786" s="50"/>
    </row>
    <row r="3787" spans="30:31" x14ac:dyDescent="0.25">
      <c r="AD3787" s="50"/>
      <c r="AE3787" s="50"/>
    </row>
    <row r="3788" spans="30:31" x14ac:dyDescent="0.25">
      <c r="AD3788" s="50"/>
      <c r="AE3788" s="50"/>
    </row>
    <row r="3789" spans="30:31" x14ac:dyDescent="0.25">
      <c r="AD3789" s="50"/>
      <c r="AE3789" s="50"/>
    </row>
    <row r="3790" spans="30:31" x14ac:dyDescent="0.25">
      <c r="AD3790" s="50"/>
      <c r="AE3790" s="50"/>
    </row>
    <row r="3791" spans="30:31" x14ac:dyDescent="0.25">
      <c r="AD3791" s="50"/>
      <c r="AE3791" s="50"/>
    </row>
    <row r="3792" spans="30:31" x14ac:dyDescent="0.25">
      <c r="AD3792" s="50"/>
      <c r="AE3792" s="50"/>
    </row>
    <row r="3793" spans="30:31" x14ac:dyDescent="0.25">
      <c r="AD3793" s="50"/>
      <c r="AE3793" s="50"/>
    </row>
    <row r="3794" spans="30:31" x14ac:dyDescent="0.25">
      <c r="AD3794" s="50"/>
      <c r="AE3794" s="50"/>
    </row>
    <row r="3795" spans="30:31" x14ac:dyDescent="0.25">
      <c r="AD3795" s="50"/>
      <c r="AE3795" s="50"/>
    </row>
    <row r="3796" spans="30:31" x14ac:dyDescent="0.25">
      <c r="AD3796" s="50"/>
      <c r="AE3796" s="50"/>
    </row>
    <row r="3797" spans="30:31" x14ac:dyDescent="0.25">
      <c r="AD3797" s="50"/>
      <c r="AE3797" s="50"/>
    </row>
    <row r="3798" spans="30:31" x14ac:dyDescent="0.25">
      <c r="AD3798" s="50"/>
      <c r="AE3798" s="50"/>
    </row>
    <row r="3799" spans="30:31" x14ac:dyDescent="0.25">
      <c r="AD3799" s="50"/>
      <c r="AE3799" s="50"/>
    </row>
    <row r="3800" spans="30:31" x14ac:dyDescent="0.25">
      <c r="AD3800" s="50"/>
      <c r="AE3800" s="50"/>
    </row>
    <row r="3801" spans="30:31" x14ac:dyDescent="0.25">
      <c r="AD3801" s="50"/>
      <c r="AE3801" s="50"/>
    </row>
    <row r="3802" spans="30:31" x14ac:dyDescent="0.25">
      <c r="AD3802" s="50"/>
      <c r="AE3802" s="50"/>
    </row>
    <row r="3803" spans="30:31" x14ac:dyDescent="0.25">
      <c r="AD3803" s="50"/>
      <c r="AE3803" s="50"/>
    </row>
    <row r="3804" spans="30:31" x14ac:dyDescent="0.25">
      <c r="AD3804" s="50"/>
      <c r="AE3804" s="50"/>
    </row>
    <row r="3805" spans="30:31" x14ac:dyDescent="0.25">
      <c r="AD3805" s="50"/>
      <c r="AE3805" s="50"/>
    </row>
    <row r="3806" spans="30:31" x14ac:dyDescent="0.25">
      <c r="AD3806" s="50"/>
      <c r="AE3806" s="50"/>
    </row>
    <row r="3807" spans="30:31" x14ac:dyDescent="0.25">
      <c r="AD3807" s="50"/>
      <c r="AE3807" s="50"/>
    </row>
    <row r="3808" spans="30:31" x14ac:dyDescent="0.25">
      <c r="AD3808" s="50"/>
      <c r="AE3808" s="50"/>
    </row>
    <row r="3809" spans="30:31" x14ac:dyDescent="0.25">
      <c r="AD3809" s="50"/>
      <c r="AE3809" s="50"/>
    </row>
    <row r="3810" spans="30:31" x14ac:dyDescent="0.25">
      <c r="AD3810" s="50"/>
      <c r="AE3810" s="50"/>
    </row>
    <row r="3811" spans="30:31" x14ac:dyDescent="0.25">
      <c r="AD3811" s="50"/>
      <c r="AE3811" s="50"/>
    </row>
    <row r="3812" spans="30:31" x14ac:dyDescent="0.25">
      <c r="AD3812" s="50"/>
      <c r="AE3812" s="50"/>
    </row>
    <row r="3813" spans="30:31" x14ac:dyDescent="0.25">
      <c r="AD3813" s="50"/>
      <c r="AE3813" s="50"/>
    </row>
    <row r="3814" spans="30:31" x14ac:dyDescent="0.25">
      <c r="AD3814" s="50"/>
      <c r="AE3814" s="50"/>
    </row>
    <row r="3815" spans="30:31" x14ac:dyDescent="0.25">
      <c r="AD3815" s="50"/>
      <c r="AE3815" s="50"/>
    </row>
    <row r="3816" spans="30:31" x14ac:dyDescent="0.25">
      <c r="AD3816" s="50"/>
      <c r="AE3816" s="50"/>
    </row>
    <row r="3817" spans="30:31" x14ac:dyDescent="0.25">
      <c r="AD3817" s="50"/>
      <c r="AE3817" s="50"/>
    </row>
    <row r="3818" spans="30:31" x14ac:dyDescent="0.25">
      <c r="AD3818" s="50"/>
      <c r="AE3818" s="50"/>
    </row>
    <row r="3819" spans="30:31" x14ac:dyDescent="0.25">
      <c r="AD3819" s="50"/>
      <c r="AE3819" s="50"/>
    </row>
    <row r="3820" spans="30:31" x14ac:dyDescent="0.25">
      <c r="AD3820" s="50"/>
      <c r="AE3820" s="50"/>
    </row>
    <row r="3821" spans="30:31" x14ac:dyDescent="0.25">
      <c r="AD3821" s="50"/>
      <c r="AE3821" s="50"/>
    </row>
    <row r="3822" spans="30:31" x14ac:dyDescent="0.25">
      <c r="AD3822" s="50"/>
      <c r="AE3822" s="50"/>
    </row>
    <row r="3823" spans="30:31" x14ac:dyDescent="0.25">
      <c r="AD3823" s="50"/>
      <c r="AE3823" s="50"/>
    </row>
    <row r="3824" spans="30:31" x14ac:dyDescent="0.25">
      <c r="AD3824" s="50"/>
      <c r="AE3824" s="50"/>
    </row>
    <row r="3825" spans="30:31" x14ac:dyDescent="0.25">
      <c r="AD3825" s="50"/>
      <c r="AE3825" s="50"/>
    </row>
    <row r="3826" spans="30:31" x14ac:dyDescent="0.25">
      <c r="AD3826" s="50"/>
      <c r="AE3826" s="50"/>
    </row>
    <row r="3827" spans="30:31" x14ac:dyDescent="0.25">
      <c r="AD3827" s="50"/>
      <c r="AE3827" s="50"/>
    </row>
    <row r="3828" spans="30:31" x14ac:dyDescent="0.25">
      <c r="AD3828" s="50"/>
      <c r="AE3828" s="50"/>
    </row>
    <row r="3829" spans="30:31" x14ac:dyDescent="0.25">
      <c r="AD3829" s="50"/>
      <c r="AE3829" s="50"/>
    </row>
    <row r="3830" spans="30:31" x14ac:dyDescent="0.25">
      <c r="AD3830" s="50"/>
      <c r="AE3830" s="50"/>
    </row>
    <row r="3831" spans="30:31" x14ac:dyDescent="0.25">
      <c r="AD3831" s="50"/>
      <c r="AE3831" s="50"/>
    </row>
    <row r="3832" spans="30:31" x14ac:dyDescent="0.25">
      <c r="AD3832" s="50"/>
      <c r="AE3832" s="50"/>
    </row>
    <row r="3833" spans="30:31" x14ac:dyDescent="0.25">
      <c r="AD3833" s="50"/>
      <c r="AE3833" s="50"/>
    </row>
    <row r="3834" spans="30:31" x14ac:dyDescent="0.25">
      <c r="AD3834" s="50"/>
      <c r="AE3834" s="50"/>
    </row>
    <row r="3835" spans="30:31" x14ac:dyDescent="0.25">
      <c r="AD3835" s="50"/>
      <c r="AE3835" s="50"/>
    </row>
    <row r="3836" spans="30:31" x14ac:dyDescent="0.25">
      <c r="AD3836" s="50"/>
      <c r="AE3836" s="50"/>
    </row>
    <row r="3837" spans="30:31" x14ac:dyDescent="0.25">
      <c r="AD3837" s="50"/>
      <c r="AE3837" s="50"/>
    </row>
    <row r="3838" spans="30:31" x14ac:dyDescent="0.25">
      <c r="AD3838" s="50"/>
      <c r="AE3838" s="50"/>
    </row>
    <row r="3839" spans="30:31" x14ac:dyDescent="0.25">
      <c r="AD3839" s="50"/>
      <c r="AE3839" s="50"/>
    </row>
    <row r="3840" spans="30:31" x14ac:dyDescent="0.25">
      <c r="AD3840" s="50"/>
      <c r="AE3840" s="50"/>
    </row>
    <row r="3841" spans="30:31" x14ac:dyDescent="0.25">
      <c r="AD3841" s="50"/>
      <c r="AE3841" s="50"/>
    </row>
    <row r="3842" spans="30:31" x14ac:dyDescent="0.25">
      <c r="AD3842" s="50"/>
      <c r="AE3842" s="50"/>
    </row>
    <row r="3843" spans="30:31" x14ac:dyDescent="0.25">
      <c r="AD3843" s="50"/>
      <c r="AE3843" s="50"/>
    </row>
    <row r="3844" spans="30:31" x14ac:dyDescent="0.25">
      <c r="AD3844" s="50"/>
      <c r="AE3844" s="50"/>
    </row>
    <row r="3845" spans="30:31" x14ac:dyDescent="0.25">
      <c r="AD3845" s="50"/>
      <c r="AE3845" s="50"/>
    </row>
    <row r="3846" spans="30:31" x14ac:dyDescent="0.25">
      <c r="AD3846" s="50"/>
      <c r="AE3846" s="50"/>
    </row>
    <row r="3847" spans="30:31" x14ac:dyDescent="0.25">
      <c r="AD3847" s="50"/>
      <c r="AE3847" s="50"/>
    </row>
    <row r="3848" spans="30:31" x14ac:dyDescent="0.25">
      <c r="AD3848" s="50"/>
      <c r="AE3848" s="50"/>
    </row>
    <row r="3849" spans="30:31" x14ac:dyDescent="0.25">
      <c r="AD3849" s="50"/>
      <c r="AE3849" s="50"/>
    </row>
    <row r="3850" spans="30:31" x14ac:dyDescent="0.25">
      <c r="AD3850" s="50"/>
      <c r="AE3850" s="50"/>
    </row>
    <row r="3851" spans="30:31" x14ac:dyDescent="0.25">
      <c r="AD3851" s="50"/>
      <c r="AE3851" s="50"/>
    </row>
    <row r="3852" spans="30:31" x14ac:dyDescent="0.25">
      <c r="AD3852" s="50"/>
      <c r="AE3852" s="50"/>
    </row>
    <row r="3853" spans="30:31" x14ac:dyDescent="0.25">
      <c r="AD3853" s="50"/>
      <c r="AE3853" s="50"/>
    </row>
    <row r="3854" spans="30:31" x14ac:dyDescent="0.25">
      <c r="AD3854" s="50"/>
      <c r="AE3854" s="50"/>
    </row>
    <row r="3855" spans="30:31" x14ac:dyDescent="0.25">
      <c r="AD3855" s="50"/>
      <c r="AE3855" s="50"/>
    </row>
    <row r="3856" spans="30:31" x14ac:dyDescent="0.25">
      <c r="AD3856" s="50"/>
      <c r="AE3856" s="50"/>
    </row>
    <row r="3857" spans="30:31" x14ac:dyDescent="0.25">
      <c r="AD3857" s="50"/>
      <c r="AE3857" s="50"/>
    </row>
    <row r="3858" spans="30:31" x14ac:dyDescent="0.25">
      <c r="AD3858" s="50"/>
      <c r="AE3858" s="50"/>
    </row>
    <row r="3859" spans="30:31" x14ac:dyDescent="0.25">
      <c r="AD3859" s="50"/>
      <c r="AE3859" s="50"/>
    </row>
    <row r="3860" spans="30:31" x14ac:dyDescent="0.25">
      <c r="AD3860" s="50"/>
      <c r="AE3860" s="50"/>
    </row>
    <row r="3861" spans="30:31" x14ac:dyDescent="0.25">
      <c r="AD3861" s="50"/>
      <c r="AE3861" s="50"/>
    </row>
    <row r="3862" spans="30:31" x14ac:dyDescent="0.25">
      <c r="AD3862" s="50"/>
      <c r="AE3862" s="50"/>
    </row>
    <row r="3863" spans="30:31" x14ac:dyDescent="0.25">
      <c r="AD3863" s="50"/>
      <c r="AE3863" s="50"/>
    </row>
    <row r="3864" spans="30:31" x14ac:dyDescent="0.25">
      <c r="AD3864" s="50"/>
      <c r="AE3864" s="50"/>
    </row>
    <row r="3865" spans="30:31" x14ac:dyDescent="0.25">
      <c r="AD3865" s="50"/>
      <c r="AE3865" s="50"/>
    </row>
    <row r="3866" spans="30:31" x14ac:dyDescent="0.25">
      <c r="AD3866" s="50"/>
      <c r="AE3866" s="50"/>
    </row>
    <row r="3867" spans="30:31" x14ac:dyDescent="0.25">
      <c r="AD3867" s="50"/>
      <c r="AE3867" s="50"/>
    </row>
    <row r="3868" spans="30:31" x14ac:dyDescent="0.25">
      <c r="AD3868" s="50"/>
      <c r="AE3868" s="50"/>
    </row>
    <row r="3869" spans="30:31" x14ac:dyDescent="0.25">
      <c r="AD3869" s="50"/>
      <c r="AE3869" s="50"/>
    </row>
    <row r="3870" spans="30:31" x14ac:dyDescent="0.25">
      <c r="AD3870" s="50"/>
      <c r="AE3870" s="50"/>
    </row>
    <row r="3871" spans="30:31" x14ac:dyDescent="0.25">
      <c r="AD3871" s="50"/>
      <c r="AE3871" s="50"/>
    </row>
    <row r="3872" spans="30:31" x14ac:dyDescent="0.25">
      <c r="AD3872" s="50"/>
      <c r="AE3872" s="50"/>
    </row>
    <row r="3873" spans="30:31" x14ac:dyDescent="0.25">
      <c r="AD3873" s="50"/>
      <c r="AE3873" s="50"/>
    </row>
    <row r="3874" spans="30:31" x14ac:dyDescent="0.25">
      <c r="AD3874" s="50"/>
      <c r="AE3874" s="50"/>
    </row>
    <row r="3875" spans="30:31" x14ac:dyDescent="0.25">
      <c r="AD3875" s="50"/>
      <c r="AE3875" s="50"/>
    </row>
    <row r="3876" spans="30:31" x14ac:dyDescent="0.25">
      <c r="AD3876" s="50"/>
      <c r="AE3876" s="50"/>
    </row>
    <row r="3877" spans="30:31" x14ac:dyDescent="0.25">
      <c r="AD3877" s="50"/>
      <c r="AE3877" s="50"/>
    </row>
    <row r="3878" spans="30:31" x14ac:dyDescent="0.25">
      <c r="AD3878" s="50"/>
      <c r="AE3878" s="50"/>
    </row>
    <row r="3879" spans="30:31" x14ac:dyDescent="0.25">
      <c r="AD3879" s="50"/>
      <c r="AE3879" s="50"/>
    </row>
    <row r="3880" spans="30:31" x14ac:dyDescent="0.25">
      <c r="AD3880" s="50"/>
      <c r="AE3880" s="50"/>
    </row>
    <row r="3881" spans="30:31" x14ac:dyDescent="0.25">
      <c r="AD3881" s="50"/>
      <c r="AE3881" s="50"/>
    </row>
    <row r="3882" spans="30:31" x14ac:dyDescent="0.25">
      <c r="AD3882" s="50"/>
      <c r="AE3882" s="50"/>
    </row>
    <row r="3883" spans="30:31" x14ac:dyDescent="0.25">
      <c r="AD3883" s="50"/>
      <c r="AE3883" s="50"/>
    </row>
    <row r="3884" spans="30:31" x14ac:dyDescent="0.25">
      <c r="AD3884" s="50"/>
      <c r="AE3884" s="50"/>
    </row>
    <row r="3885" spans="30:31" x14ac:dyDescent="0.25">
      <c r="AD3885" s="50"/>
      <c r="AE3885" s="50"/>
    </row>
    <row r="3886" spans="30:31" x14ac:dyDescent="0.25">
      <c r="AD3886" s="50"/>
      <c r="AE3886" s="50"/>
    </row>
    <row r="3887" spans="30:31" x14ac:dyDescent="0.25">
      <c r="AD3887" s="50"/>
      <c r="AE3887" s="50"/>
    </row>
    <row r="3888" spans="30:31" x14ac:dyDescent="0.25">
      <c r="AD3888" s="50"/>
      <c r="AE3888" s="50"/>
    </row>
    <row r="3889" spans="30:31" x14ac:dyDescent="0.25">
      <c r="AD3889" s="50"/>
      <c r="AE3889" s="50"/>
    </row>
    <row r="3890" spans="30:31" x14ac:dyDescent="0.25">
      <c r="AD3890" s="50"/>
      <c r="AE3890" s="50"/>
    </row>
    <row r="3891" spans="30:31" x14ac:dyDescent="0.25">
      <c r="AD3891" s="50"/>
      <c r="AE3891" s="50"/>
    </row>
    <row r="3892" spans="30:31" x14ac:dyDescent="0.25">
      <c r="AD3892" s="50"/>
      <c r="AE3892" s="50"/>
    </row>
    <row r="3893" spans="30:31" x14ac:dyDescent="0.25">
      <c r="AD3893" s="50"/>
      <c r="AE3893" s="50"/>
    </row>
    <row r="3894" spans="30:31" x14ac:dyDescent="0.25">
      <c r="AD3894" s="50"/>
      <c r="AE3894" s="50"/>
    </row>
    <row r="3895" spans="30:31" x14ac:dyDescent="0.25">
      <c r="AD3895" s="50"/>
      <c r="AE3895" s="50"/>
    </row>
    <row r="3896" spans="30:31" x14ac:dyDescent="0.25">
      <c r="AD3896" s="50"/>
      <c r="AE3896" s="50"/>
    </row>
    <row r="3897" spans="30:31" x14ac:dyDescent="0.25">
      <c r="AD3897" s="50"/>
      <c r="AE3897" s="50"/>
    </row>
    <row r="3898" spans="30:31" x14ac:dyDescent="0.25">
      <c r="AD3898" s="50"/>
      <c r="AE3898" s="50"/>
    </row>
    <row r="3899" spans="30:31" x14ac:dyDescent="0.25">
      <c r="AD3899" s="50"/>
      <c r="AE3899" s="50"/>
    </row>
    <row r="3900" spans="30:31" x14ac:dyDescent="0.25">
      <c r="AD3900" s="50"/>
      <c r="AE3900" s="50"/>
    </row>
    <row r="3901" spans="30:31" x14ac:dyDescent="0.25">
      <c r="AD3901" s="50"/>
      <c r="AE3901" s="50"/>
    </row>
    <row r="3902" spans="30:31" x14ac:dyDescent="0.25">
      <c r="AD3902" s="50"/>
      <c r="AE3902" s="50"/>
    </row>
    <row r="3903" spans="30:31" x14ac:dyDescent="0.25">
      <c r="AD3903" s="50"/>
      <c r="AE3903" s="50"/>
    </row>
    <row r="3904" spans="30:31" x14ac:dyDescent="0.25">
      <c r="AD3904" s="50"/>
      <c r="AE3904" s="50"/>
    </row>
    <row r="3905" spans="30:31" x14ac:dyDescent="0.25">
      <c r="AD3905" s="50"/>
      <c r="AE3905" s="50"/>
    </row>
    <row r="3906" spans="30:31" x14ac:dyDescent="0.25">
      <c r="AD3906" s="50"/>
      <c r="AE3906" s="50"/>
    </row>
    <row r="3907" spans="30:31" x14ac:dyDescent="0.25">
      <c r="AD3907" s="50"/>
      <c r="AE3907" s="50"/>
    </row>
    <row r="3908" spans="30:31" x14ac:dyDescent="0.25">
      <c r="AD3908" s="50"/>
      <c r="AE3908" s="50"/>
    </row>
    <row r="3909" spans="30:31" x14ac:dyDescent="0.25">
      <c r="AD3909" s="50"/>
      <c r="AE3909" s="50"/>
    </row>
    <row r="3910" spans="30:31" x14ac:dyDescent="0.25">
      <c r="AD3910" s="50"/>
      <c r="AE3910" s="50"/>
    </row>
    <row r="3911" spans="30:31" x14ac:dyDescent="0.25">
      <c r="AD3911" s="50"/>
      <c r="AE3911" s="50"/>
    </row>
    <row r="3912" spans="30:31" x14ac:dyDescent="0.25">
      <c r="AD3912" s="50"/>
      <c r="AE3912" s="50"/>
    </row>
    <row r="3913" spans="30:31" x14ac:dyDescent="0.25">
      <c r="AD3913" s="50"/>
      <c r="AE3913" s="50"/>
    </row>
    <row r="3914" spans="30:31" x14ac:dyDescent="0.25">
      <c r="AD3914" s="50"/>
      <c r="AE3914" s="50"/>
    </row>
    <row r="3915" spans="30:31" x14ac:dyDescent="0.25">
      <c r="AD3915" s="50"/>
      <c r="AE3915" s="50"/>
    </row>
    <row r="3916" spans="30:31" x14ac:dyDescent="0.25">
      <c r="AD3916" s="50"/>
      <c r="AE3916" s="50"/>
    </row>
    <row r="3917" spans="30:31" x14ac:dyDescent="0.25">
      <c r="AD3917" s="50"/>
      <c r="AE3917" s="50"/>
    </row>
    <row r="3918" spans="30:31" x14ac:dyDescent="0.25">
      <c r="AD3918" s="50"/>
      <c r="AE3918" s="50"/>
    </row>
    <row r="3919" spans="30:31" x14ac:dyDescent="0.25">
      <c r="AD3919" s="50"/>
      <c r="AE3919" s="50"/>
    </row>
    <row r="3920" spans="30:31" x14ac:dyDescent="0.25">
      <c r="AD3920" s="50"/>
      <c r="AE3920" s="50"/>
    </row>
    <row r="3921" spans="30:31" x14ac:dyDescent="0.25">
      <c r="AD3921" s="50"/>
      <c r="AE3921" s="50"/>
    </row>
    <row r="3922" spans="30:31" x14ac:dyDescent="0.25">
      <c r="AD3922" s="50"/>
      <c r="AE3922" s="50"/>
    </row>
    <row r="3923" spans="30:31" x14ac:dyDescent="0.25">
      <c r="AD3923" s="50"/>
      <c r="AE3923" s="50"/>
    </row>
    <row r="3924" spans="30:31" x14ac:dyDescent="0.25">
      <c r="AD3924" s="50"/>
      <c r="AE3924" s="50"/>
    </row>
    <row r="3925" spans="30:31" x14ac:dyDescent="0.25">
      <c r="AD3925" s="50"/>
      <c r="AE3925" s="50"/>
    </row>
    <row r="3926" spans="30:31" x14ac:dyDescent="0.25">
      <c r="AD3926" s="50"/>
      <c r="AE3926" s="50"/>
    </row>
    <row r="3927" spans="30:31" x14ac:dyDescent="0.25">
      <c r="AD3927" s="50"/>
      <c r="AE3927" s="50"/>
    </row>
    <row r="3928" spans="30:31" x14ac:dyDescent="0.25">
      <c r="AD3928" s="50"/>
      <c r="AE3928" s="50"/>
    </row>
    <row r="3929" spans="30:31" x14ac:dyDescent="0.25">
      <c r="AD3929" s="50"/>
      <c r="AE3929" s="50"/>
    </row>
    <row r="3930" spans="30:31" x14ac:dyDescent="0.25">
      <c r="AD3930" s="50"/>
      <c r="AE3930" s="50"/>
    </row>
    <row r="3931" spans="30:31" x14ac:dyDescent="0.25">
      <c r="AD3931" s="50"/>
      <c r="AE3931" s="50"/>
    </row>
    <row r="3932" spans="30:31" x14ac:dyDescent="0.25">
      <c r="AD3932" s="50"/>
      <c r="AE3932" s="50"/>
    </row>
    <row r="3933" spans="30:31" x14ac:dyDescent="0.25">
      <c r="AD3933" s="50"/>
      <c r="AE3933" s="50"/>
    </row>
    <row r="3934" spans="30:31" x14ac:dyDescent="0.25">
      <c r="AD3934" s="50"/>
      <c r="AE3934" s="50"/>
    </row>
    <row r="3935" spans="30:31" x14ac:dyDescent="0.25">
      <c r="AD3935" s="50"/>
      <c r="AE3935" s="50"/>
    </row>
    <row r="3936" spans="30:31" x14ac:dyDescent="0.25">
      <c r="AD3936" s="50"/>
      <c r="AE3936" s="50"/>
    </row>
    <row r="3937" spans="30:31" x14ac:dyDescent="0.25">
      <c r="AD3937" s="50"/>
      <c r="AE3937" s="50"/>
    </row>
    <row r="3938" spans="30:31" x14ac:dyDescent="0.25">
      <c r="AD3938" s="50"/>
      <c r="AE3938" s="50"/>
    </row>
    <row r="3939" spans="30:31" x14ac:dyDescent="0.25">
      <c r="AD3939" s="50"/>
      <c r="AE3939" s="50"/>
    </row>
    <row r="3940" spans="30:31" x14ac:dyDescent="0.25">
      <c r="AD3940" s="50"/>
      <c r="AE3940" s="50"/>
    </row>
    <row r="3941" spans="30:31" x14ac:dyDescent="0.25">
      <c r="AD3941" s="50"/>
      <c r="AE3941" s="50"/>
    </row>
    <row r="3942" spans="30:31" x14ac:dyDescent="0.25">
      <c r="AD3942" s="50"/>
      <c r="AE3942" s="50"/>
    </row>
    <row r="3943" spans="30:31" x14ac:dyDescent="0.25">
      <c r="AD3943" s="50"/>
      <c r="AE3943" s="50"/>
    </row>
    <row r="3944" spans="30:31" x14ac:dyDescent="0.25">
      <c r="AD3944" s="50"/>
      <c r="AE3944" s="50"/>
    </row>
    <row r="3945" spans="30:31" x14ac:dyDescent="0.25">
      <c r="AD3945" s="50"/>
      <c r="AE3945" s="50"/>
    </row>
    <row r="3946" spans="30:31" x14ac:dyDescent="0.25">
      <c r="AD3946" s="50"/>
      <c r="AE3946" s="50"/>
    </row>
    <row r="3947" spans="30:31" x14ac:dyDescent="0.25">
      <c r="AD3947" s="50"/>
      <c r="AE3947" s="50"/>
    </row>
    <row r="3948" spans="30:31" x14ac:dyDescent="0.25">
      <c r="AD3948" s="50"/>
      <c r="AE3948" s="50"/>
    </row>
    <row r="3949" spans="30:31" x14ac:dyDescent="0.25">
      <c r="AD3949" s="50"/>
      <c r="AE3949" s="50"/>
    </row>
    <row r="3950" spans="30:31" x14ac:dyDescent="0.25">
      <c r="AD3950" s="50"/>
      <c r="AE3950" s="50"/>
    </row>
    <row r="3951" spans="30:31" x14ac:dyDescent="0.25">
      <c r="AD3951" s="50"/>
      <c r="AE3951" s="50"/>
    </row>
    <row r="3952" spans="30:31" x14ac:dyDescent="0.25">
      <c r="AD3952" s="50"/>
      <c r="AE3952" s="50"/>
    </row>
    <row r="3953" spans="30:31" x14ac:dyDescent="0.25">
      <c r="AD3953" s="50"/>
      <c r="AE3953" s="50"/>
    </row>
    <row r="3954" spans="30:31" x14ac:dyDescent="0.25">
      <c r="AD3954" s="50"/>
      <c r="AE3954" s="50"/>
    </row>
    <row r="3955" spans="30:31" x14ac:dyDescent="0.25">
      <c r="AD3955" s="50"/>
      <c r="AE3955" s="50"/>
    </row>
    <row r="3956" spans="30:31" x14ac:dyDescent="0.25">
      <c r="AD3956" s="50"/>
      <c r="AE3956" s="50"/>
    </row>
    <row r="3957" spans="30:31" x14ac:dyDescent="0.25">
      <c r="AD3957" s="50"/>
      <c r="AE3957" s="50"/>
    </row>
    <row r="3958" spans="30:31" x14ac:dyDescent="0.25">
      <c r="AD3958" s="50"/>
      <c r="AE3958" s="50"/>
    </row>
    <row r="3959" spans="30:31" x14ac:dyDescent="0.25">
      <c r="AD3959" s="50"/>
      <c r="AE3959" s="50"/>
    </row>
    <row r="3960" spans="30:31" x14ac:dyDescent="0.25">
      <c r="AD3960" s="50"/>
      <c r="AE3960" s="50"/>
    </row>
    <row r="3961" spans="30:31" x14ac:dyDescent="0.25">
      <c r="AD3961" s="50"/>
      <c r="AE3961" s="50"/>
    </row>
    <row r="3962" spans="30:31" x14ac:dyDescent="0.25">
      <c r="AD3962" s="50"/>
      <c r="AE3962" s="50"/>
    </row>
    <row r="3963" spans="30:31" x14ac:dyDescent="0.25">
      <c r="AD3963" s="50"/>
      <c r="AE3963" s="50"/>
    </row>
    <row r="3964" spans="30:31" x14ac:dyDescent="0.25">
      <c r="AD3964" s="50"/>
      <c r="AE3964" s="50"/>
    </row>
    <row r="3965" spans="30:31" x14ac:dyDescent="0.25">
      <c r="AD3965" s="50"/>
      <c r="AE3965" s="50"/>
    </row>
    <row r="3966" spans="30:31" x14ac:dyDescent="0.25">
      <c r="AD3966" s="50"/>
      <c r="AE3966" s="50"/>
    </row>
    <row r="3967" spans="30:31" x14ac:dyDescent="0.25">
      <c r="AD3967" s="50"/>
      <c r="AE3967" s="50"/>
    </row>
    <row r="3968" spans="30:31" x14ac:dyDescent="0.25">
      <c r="AD3968" s="50"/>
      <c r="AE3968" s="50"/>
    </row>
    <row r="3969" spans="30:31" x14ac:dyDescent="0.25">
      <c r="AD3969" s="50"/>
      <c r="AE3969" s="50"/>
    </row>
    <row r="3970" spans="30:31" x14ac:dyDescent="0.25">
      <c r="AD3970" s="50"/>
      <c r="AE3970" s="50"/>
    </row>
    <row r="3971" spans="30:31" x14ac:dyDescent="0.25">
      <c r="AD3971" s="50"/>
      <c r="AE3971" s="50"/>
    </row>
    <row r="3972" spans="30:31" x14ac:dyDescent="0.25">
      <c r="AD3972" s="50"/>
      <c r="AE3972" s="50"/>
    </row>
    <row r="3973" spans="30:31" x14ac:dyDescent="0.25">
      <c r="AD3973" s="50"/>
      <c r="AE3973" s="50"/>
    </row>
    <row r="3974" spans="30:31" x14ac:dyDescent="0.25">
      <c r="AD3974" s="50"/>
      <c r="AE3974" s="50"/>
    </row>
    <row r="3975" spans="30:31" x14ac:dyDescent="0.25">
      <c r="AD3975" s="50"/>
      <c r="AE3975" s="50"/>
    </row>
    <row r="3976" spans="30:31" x14ac:dyDescent="0.25">
      <c r="AD3976" s="50"/>
      <c r="AE3976" s="50"/>
    </row>
    <row r="3977" spans="30:31" x14ac:dyDescent="0.25">
      <c r="AD3977" s="50"/>
      <c r="AE3977" s="50"/>
    </row>
    <row r="3978" spans="30:31" x14ac:dyDescent="0.25">
      <c r="AD3978" s="50"/>
      <c r="AE3978" s="50"/>
    </row>
    <row r="3979" spans="30:31" x14ac:dyDescent="0.25">
      <c r="AD3979" s="50"/>
      <c r="AE3979" s="50"/>
    </row>
    <row r="3980" spans="30:31" x14ac:dyDescent="0.25">
      <c r="AD3980" s="50"/>
      <c r="AE3980" s="50"/>
    </row>
    <row r="3981" spans="30:31" x14ac:dyDescent="0.25">
      <c r="AD3981" s="50"/>
      <c r="AE3981" s="50"/>
    </row>
    <row r="3982" spans="30:31" x14ac:dyDescent="0.25">
      <c r="AD3982" s="50"/>
      <c r="AE3982" s="50"/>
    </row>
    <row r="3983" spans="30:31" x14ac:dyDescent="0.25">
      <c r="AD3983" s="50"/>
      <c r="AE3983" s="50"/>
    </row>
    <row r="3984" spans="30:31" x14ac:dyDescent="0.25">
      <c r="AD3984" s="50"/>
      <c r="AE3984" s="50"/>
    </row>
    <row r="3985" spans="30:31" x14ac:dyDescent="0.25">
      <c r="AD3985" s="50"/>
      <c r="AE3985" s="50"/>
    </row>
    <row r="3986" spans="30:31" x14ac:dyDescent="0.25">
      <c r="AD3986" s="50"/>
      <c r="AE3986" s="50"/>
    </row>
    <row r="3987" spans="30:31" x14ac:dyDescent="0.25">
      <c r="AD3987" s="50"/>
      <c r="AE3987" s="50"/>
    </row>
    <row r="3988" spans="30:31" x14ac:dyDescent="0.25">
      <c r="AD3988" s="50"/>
      <c r="AE3988" s="50"/>
    </row>
    <row r="3989" spans="30:31" x14ac:dyDescent="0.25">
      <c r="AD3989" s="50"/>
      <c r="AE3989" s="50"/>
    </row>
    <row r="3990" spans="30:31" x14ac:dyDescent="0.25">
      <c r="AD3990" s="50"/>
      <c r="AE3990" s="50"/>
    </row>
    <row r="3991" spans="30:31" x14ac:dyDescent="0.25">
      <c r="AD3991" s="50"/>
      <c r="AE3991" s="50"/>
    </row>
    <row r="3992" spans="30:31" x14ac:dyDescent="0.25">
      <c r="AD3992" s="50"/>
      <c r="AE3992" s="50"/>
    </row>
    <row r="3993" spans="30:31" x14ac:dyDescent="0.25">
      <c r="AD3993" s="50"/>
      <c r="AE3993" s="50"/>
    </row>
    <row r="3994" spans="30:31" x14ac:dyDescent="0.25">
      <c r="AD3994" s="50"/>
      <c r="AE3994" s="50"/>
    </row>
    <row r="3995" spans="30:31" x14ac:dyDescent="0.25">
      <c r="AD3995" s="50"/>
      <c r="AE3995" s="50"/>
    </row>
    <row r="3996" spans="30:31" x14ac:dyDescent="0.25">
      <c r="AD3996" s="50"/>
      <c r="AE3996" s="50"/>
    </row>
    <row r="3997" spans="30:31" x14ac:dyDescent="0.25">
      <c r="AD3997" s="50"/>
      <c r="AE3997" s="50"/>
    </row>
    <row r="3998" spans="30:31" x14ac:dyDescent="0.25">
      <c r="AD3998" s="50"/>
      <c r="AE3998" s="50"/>
    </row>
    <row r="3999" spans="30:31" x14ac:dyDescent="0.25">
      <c r="AD3999" s="50"/>
      <c r="AE3999" s="50"/>
    </row>
    <row r="4000" spans="30:31" x14ac:dyDescent="0.25">
      <c r="AD4000" s="50"/>
      <c r="AE4000" s="50"/>
    </row>
    <row r="4001" spans="30:31" x14ac:dyDescent="0.25">
      <c r="AD4001" s="50"/>
      <c r="AE4001" s="50"/>
    </row>
    <row r="4002" spans="30:31" x14ac:dyDescent="0.25">
      <c r="AD4002" s="50"/>
      <c r="AE4002" s="50"/>
    </row>
    <row r="4003" spans="30:31" x14ac:dyDescent="0.25">
      <c r="AD4003" s="50"/>
      <c r="AE4003" s="50"/>
    </row>
    <row r="4004" spans="30:31" x14ac:dyDescent="0.25">
      <c r="AD4004" s="50"/>
      <c r="AE4004" s="50"/>
    </row>
    <row r="4005" spans="30:31" x14ac:dyDescent="0.25">
      <c r="AD4005" s="50"/>
      <c r="AE4005" s="50"/>
    </row>
    <row r="4006" spans="30:31" x14ac:dyDescent="0.25">
      <c r="AD4006" s="50"/>
      <c r="AE4006" s="50"/>
    </row>
    <row r="4007" spans="30:31" x14ac:dyDescent="0.25">
      <c r="AD4007" s="50"/>
      <c r="AE4007" s="50"/>
    </row>
    <row r="4008" spans="30:31" x14ac:dyDescent="0.25">
      <c r="AD4008" s="50"/>
      <c r="AE4008" s="50"/>
    </row>
    <row r="4009" spans="30:31" x14ac:dyDescent="0.25">
      <c r="AD4009" s="50"/>
      <c r="AE4009" s="50"/>
    </row>
    <row r="4010" spans="30:31" x14ac:dyDescent="0.25">
      <c r="AD4010" s="50"/>
      <c r="AE4010" s="50"/>
    </row>
    <row r="4011" spans="30:31" x14ac:dyDescent="0.25">
      <c r="AD4011" s="50"/>
      <c r="AE4011" s="50"/>
    </row>
    <row r="4012" spans="30:31" x14ac:dyDescent="0.25">
      <c r="AD4012" s="50"/>
      <c r="AE4012" s="50"/>
    </row>
    <row r="4013" spans="30:31" x14ac:dyDescent="0.25">
      <c r="AD4013" s="50"/>
      <c r="AE4013" s="50"/>
    </row>
    <row r="4014" spans="30:31" x14ac:dyDescent="0.25">
      <c r="AD4014" s="50"/>
      <c r="AE4014" s="50"/>
    </row>
    <row r="4015" spans="30:31" x14ac:dyDescent="0.25">
      <c r="AD4015" s="50"/>
      <c r="AE4015" s="50"/>
    </row>
    <row r="4016" spans="30:31" x14ac:dyDescent="0.25">
      <c r="AD4016" s="50"/>
      <c r="AE4016" s="50"/>
    </row>
    <row r="4017" spans="30:31" x14ac:dyDescent="0.25">
      <c r="AD4017" s="50"/>
      <c r="AE4017" s="50"/>
    </row>
    <row r="4018" spans="30:31" x14ac:dyDescent="0.25">
      <c r="AD4018" s="50"/>
      <c r="AE4018" s="50"/>
    </row>
    <row r="4019" spans="30:31" x14ac:dyDescent="0.25">
      <c r="AD4019" s="50"/>
      <c r="AE4019" s="50"/>
    </row>
    <row r="4020" spans="30:31" x14ac:dyDescent="0.25">
      <c r="AD4020" s="50"/>
      <c r="AE4020" s="50"/>
    </row>
    <row r="4021" spans="30:31" x14ac:dyDescent="0.25">
      <c r="AD4021" s="50"/>
      <c r="AE4021" s="50"/>
    </row>
    <row r="4022" spans="30:31" x14ac:dyDescent="0.25">
      <c r="AD4022" s="50"/>
      <c r="AE4022" s="50"/>
    </row>
    <row r="4023" spans="30:31" x14ac:dyDescent="0.25">
      <c r="AD4023" s="50"/>
      <c r="AE4023" s="50"/>
    </row>
    <row r="4024" spans="30:31" x14ac:dyDescent="0.25">
      <c r="AD4024" s="50"/>
      <c r="AE4024" s="50"/>
    </row>
    <row r="4025" spans="30:31" x14ac:dyDescent="0.25">
      <c r="AD4025" s="50"/>
      <c r="AE4025" s="50"/>
    </row>
    <row r="4026" spans="30:31" x14ac:dyDescent="0.25">
      <c r="AD4026" s="50"/>
      <c r="AE4026" s="50"/>
    </row>
    <row r="4027" spans="30:31" x14ac:dyDescent="0.25">
      <c r="AD4027" s="50"/>
      <c r="AE4027" s="50"/>
    </row>
    <row r="4028" spans="30:31" x14ac:dyDescent="0.25">
      <c r="AD4028" s="50"/>
      <c r="AE4028" s="50"/>
    </row>
    <row r="4029" spans="30:31" x14ac:dyDescent="0.25">
      <c r="AD4029" s="50"/>
      <c r="AE4029" s="50"/>
    </row>
    <row r="4030" spans="30:31" x14ac:dyDescent="0.25">
      <c r="AD4030" s="50"/>
      <c r="AE4030" s="50"/>
    </row>
    <row r="4031" spans="30:31" x14ac:dyDescent="0.25">
      <c r="AD4031" s="50"/>
      <c r="AE4031" s="50"/>
    </row>
    <row r="4032" spans="30:31" x14ac:dyDescent="0.25">
      <c r="AD4032" s="50"/>
      <c r="AE4032" s="50"/>
    </row>
    <row r="4033" spans="30:31" x14ac:dyDescent="0.25">
      <c r="AD4033" s="50"/>
      <c r="AE4033" s="50"/>
    </row>
    <row r="4034" spans="30:31" x14ac:dyDescent="0.25">
      <c r="AD4034" s="50"/>
      <c r="AE4034" s="50"/>
    </row>
    <row r="4035" spans="30:31" x14ac:dyDescent="0.25">
      <c r="AD4035" s="50"/>
      <c r="AE4035" s="50"/>
    </row>
    <row r="4036" spans="30:31" x14ac:dyDescent="0.25">
      <c r="AD4036" s="50"/>
      <c r="AE4036" s="50"/>
    </row>
    <row r="4037" spans="30:31" x14ac:dyDescent="0.25">
      <c r="AD4037" s="50"/>
      <c r="AE4037" s="50"/>
    </row>
    <row r="4038" spans="30:31" x14ac:dyDescent="0.25">
      <c r="AD4038" s="50"/>
      <c r="AE4038" s="50"/>
    </row>
    <row r="4039" spans="30:31" x14ac:dyDescent="0.25">
      <c r="AD4039" s="50"/>
      <c r="AE4039" s="50"/>
    </row>
    <row r="4040" spans="30:31" x14ac:dyDescent="0.25">
      <c r="AD4040" s="50"/>
      <c r="AE4040" s="50"/>
    </row>
    <row r="4041" spans="30:31" x14ac:dyDescent="0.25">
      <c r="AD4041" s="50"/>
      <c r="AE4041" s="50"/>
    </row>
    <row r="4042" spans="30:31" x14ac:dyDescent="0.25">
      <c r="AD4042" s="50"/>
      <c r="AE4042" s="50"/>
    </row>
    <row r="4043" spans="30:31" x14ac:dyDescent="0.25">
      <c r="AD4043" s="50"/>
      <c r="AE4043" s="50"/>
    </row>
    <row r="4044" spans="30:31" x14ac:dyDescent="0.25">
      <c r="AD4044" s="50"/>
      <c r="AE4044" s="50"/>
    </row>
    <row r="4045" spans="30:31" x14ac:dyDescent="0.25">
      <c r="AD4045" s="50"/>
      <c r="AE4045" s="50"/>
    </row>
    <row r="4046" spans="30:31" x14ac:dyDescent="0.25">
      <c r="AD4046" s="50"/>
      <c r="AE4046" s="50"/>
    </row>
    <row r="4047" spans="30:31" x14ac:dyDescent="0.25">
      <c r="AD4047" s="50"/>
      <c r="AE4047" s="50"/>
    </row>
    <row r="4048" spans="30:31" x14ac:dyDescent="0.25">
      <c r="AD4048" s="50"/>
      <c r="AE4048" s="50"/>
    </row>
    <row r="4049" spans="30:31" x14ac:dyDescent="0.25">
      <c r="AD4049" s="50"/>
      <c r="AE4049" s="50"/>
    </row>
    <row r="4050" spans="30:31" x14ac:dyDescent="0.25">
      <c r="AD4050" s="50"/>
      <c r="AE4050" s="50"/>
    </row>
    <row r="4051" spans="30:31" x14ac:dyDescent="0.25">
      <c r="AD4051" s="50"/>
      <c r="AE4051" s="50"/>
    </row>
    <row r="4052" spans="30:31" x14ac:dyDescent="0.25">
      <c r="AD4052" s="50"/>
      <c r="AE4052" s="50"/>
    </row>
    <row r="4053" spans="30:31" x14ac:dyDescent="0.25">
      <c r="AD4053" s="50"/>
      <c r="AE4053" s="50"/>
    </row>
    <row r="4054" spans="30:31" x14ac:dyDescent="0.25">
      <c r="AD4054" s="50"/>
      <c r="AE4054" s="50"/>
    </row>
    <row r="4055" spans="30:31" x14ac:dyDescent="0.25">
      <c r="AD4055" s="50"/>
      <c r="AE4055" s="50"/>
    </row>
    <row r="4056" spans="30:31" x14ac:dyDescent="0.25">
      <c r="AD4056" s="50"/>
      <c r="AE4056" s="50"/>
    </row>
    <row r="4057" spans="30:31" x14ac:dyDescent="0.25">
      <c r="AD4057" s="50"/>
      <c r="AE4057" s="50"/>
    </row>
    <row r="4058" spans="30:31" x14ac:dyDescent="0.25">
      <c r="AD4058" s="50"/>
      <c r="AE4058" s="50"/>
    </row>
    <row r="4059" spans="30:31" x14ac:dyDescent="0.25">
      <c r="AD4059" s="50"/>
      <c r="AE4059" s="50"/>
    </row>
    <row r="4060" spans="30:31" x14ac:dyDescent="0.25">
      <c r="AD4060" s="50"/>
      <c r="AE4060" s="50"/>
    </row>
    <row r="4061" spans="30:31" x14ac:dyDescent="0.25">
      <c r="AD4061" s="50"/>
      <c r="AE4061" s="50"/>
    </row>
    <row r="4062" spans="30:31" x14ac:dyDescent="0.25">
      <c r="AD4062" s="50"/>
      <c r="AE4062" s="50"/>
    </row>
    <row r="4063" spans="30:31" x14ac:dyDescent="0.25">
      <c r="AD4063" s="50"/>
      <c r="AE4063" s="50"/>
    </row>
    <row r="4064" spans="30:31" x14ac:dyDescent="0.25">
      <c r="AD4064" s="50"/>
      <c r="AE4064" s="50"/>
    </row>
    <row r="4065" spans="30:31" x14ac:dyDescent="0.25">
      <c r="AD4065" s="50"/>
      <c r="AE4065" s="50"/>
    </row>
    <row r="4066" spans="30:31" x14ac:dyDescent="0.25">
      <c r="AD4066" s="50"/>
      <c r="AE4066" s="50"/>
    </row>
    <row r="4067" spans="30:31" x14ac:dyDescent="0.25">
      <c r="AD4067" s="50"/>
      <c r="AE4067" s="50"/>
    </row>
    <row r="4068" spans="30:31" x14ac:dyDescent="0.25">
      <c r="AD4068" s="50"/>
      <c r="AE4068" s="50"/>
    </row>
    <row r="4069" spans="30:31" x14ac:dyDescent="0.25">
      <c r="AD4069" s="50"/>
      <c r="AE4069" s="50"/>
    </row>
    <row r="4070" spans="30:31" x14ac:dyDescent="0.25">
      <c r="AD4070" s="50"/>
      <c r="AE4070" s="50"/>
    </row>
    <row r="4071" spans="30:31" x14ac:dyDescent="0.25">
      <c r="AD4071" s="50"/>
      <c r="AE4071" s="50"/>
    </row>
    <row r="4072" spans="30:31" x14ac:dyDescent="0.25">
      <c r="AD4072" s="50"/>
      <c r="AE4072" s="50"/>
    </row>
    <row r="4073" spans="30:31" x14ac:dyDescent="0.25">
      <c r="AD4073" s="50"/>
      <c r="AE4073" s="50"/>
    </row>
    <row r="4074" spans="30:31" x14ac:dyDescent="0.25">
      <c r="AD4074" s="50"/>
      <c r="AE4074" s="50"/>
    </row>
    <row r="4075" spans="30:31" x14ac:dyDescent="0.25">
      <c r="AD4075" s="50"/>
      <c r="AE4075" s="50"/>
    </row>
    <row r="4076" spans="30:31" x14ac:dyDescent="0.25">
      <c r="AD4076" s="50"/>
      <c r="AE4076" s="50"/>
    </row>
    <row r="4077" spans="30:31" x14ac:dyDescent="0.25">
      <c r="AD4077" s="50"/>
      <c r="AE4077" s="50"/>
    </row>
    <row r="4078" spans="30:31" x14ac:dyDescent="0.25">
      <c r="AD4078" s="50"/>
      <c r="AE4078" s="50"/>
    </row>
    <row r="4079" spans="30:31" x14ac:dyDescent="0.25">
      <c r="AD4079" s="50"/>
      <c r="AE4079" s="50"/>
    </row>
    <row r="4080" spans="30:31" x14ac:dyDescent="0.25">
      <c r="AD4080" s="50"/>
      <c r="AE4080" s="50"/>
    </row>
    <row r="4081" spans="30:31" x14ac:dyDescent="0.25">
      <c r="AD4081" s="50"/>
      <c r="AE4081" s="50"/>
    </row>
    <row r="4082" spans="30:31" x14ac:dyDescent="0.25">
      <c r="AD4082" s="50"/>
      <c r="AE4082" s="50"/>
    </row>
    <row r="4083" spans="30:31" x14ac:dyDescent="0.25">
      <c r="AD4083" s="50"/>
      <c r="AE4083" s="50"/>
    </row>
    <row r="4084" spans="30:31" x14ac:dyDescent="0.25">
      <c r="AD4084" s="50"/>
      <c r="AE4084" s="50"/>
    </row>
    <row r="4085" spans="30:31" x14ac:dyDescent="0.25">
      <c r="AD4085" s="50"/>
      <c r="AE4085" s="50"/>
    </row>
    <row r="4086" spans="30:31" x14ac:dyDescent="0.25">
      <c r="AD4086" s="50"/>
      <c r="AE4086" s="50"/>
    </row>
    <row r="4087" spans="30:31" x14ac:dyDescent="0.25">
      <c r="AD4087" s="50"/>
      <c r="AE4087" s="50"/>
    </row>
    <row r="4088" spans="30:31" x14ac:dyDescent="0.25">
      <c r="AD4088" s="50"/>
      <c r="AE4088" s="50"/>
    </row>
    <row r="4089" spans="30:31" x14ac:dyDescent="0.25">
      <c r="AD4089" s="50"/>
      <c r="AE4089" s="50"/>
    </row>
    <row r="4090" spans="30:31" x14ac:dyDescent="0.25">
      <c r="AD4090" s="50"/>
      <c r="AE4090" s="50"/>
    </row>
    <row r="4091" spans="30:31" x14ac:dyDescent="0.25">
      <c r="AD4091" s="50"/>
      <c r="AE4091" s="50"/>
    </row>
    <row r="4092" spans="30:31" x14ac:dyDescent="0.25">
      <c r="AD4092" s="50"/>
      <c r="AE4092" s="50"/>
    </row>
    <row r="4093" spans="30:31" x14ac:dyDescent="0.25">
      <c r="AD4093" s="50"/>
      <c r="AE4093" s="50"/>
    </row>
    <row r="4094" spans="30:31" x14ac:dyDescent="0.25">
      <c r="AD4094" s="50"/>
      <c r="AE4094" s="50"/>
    </row>
    <row r="4095" spans="30:31" x14ac:dyDescent="0.25">
      <c r="AD4095" s="50"/>
      <c r="AE4095" s="50"/>
    </row>
    <row r="4096" spans="30:31" x14ac:dyDescent="0.25">
      <c r="AD4096" s="50"/>
      <c r="AE4096" s="50"/>
    </row>
    <row r="4097" spans="30:31" x14ac:dyDescent="0.25">
      <c r="AD4097" s="50"/>
      <c r="AE4097" s="50"/>
    </row>
    <row r="4098" spans="30:31" x14ac:dyDescent="0.25">
      <c r="AD4098" s="50"/>
      <c r="AE4098" s="50"/>
    </row>
    <row r="4099" spans="30:31" x14ac:dyDescent="0.25">
      <c r="AD4099" s="50"/>
      <c r="AE4099" s="50"/>
    </row>
    <row r="4100" spans="30:31" x14ac:dyDescent="0.25">
      <c r="AD4100" s="50"/>
      <c r="AE4100" s="50"/>
    </row>
    <row r="4101" spans="30:31" x14ac:dyDescent="0.25">
      <c r="AD4101" s="50"/>
      <c r="AE4101" s="50"/>
    </row>
    <row r="4102" spans="30:31" x14ac:dyDescent="0.25">
      <c r="AD4102" s="50"/>
      <c r="AE4102" s="50"/>
    </row>
    <row r="4103" spans="30:31" x14ac:dyDescent="0.25">
      <c r="AD4103" s="50"/>
      <c r="AE4103" s="50"/>
    </row>
    <row r="4104" spans="30:31" x14ac:dyDescent="0.25">
      <c r="AD4104" s="50"/>
      <c r="AE4104" s="50"/>
    </row>
    <row r="4105" spans="30:31" x14ac:dyDescent="0.25">
      <c r="AD4105" s="50"/>
      <c r="AE4105" s="50"/>
    </row>
    <row r="4106" spans="30:31" x14ac:dyDescent="0.25">
      <c r="AD4106" s="50"/>
      <c r="AE4106" s="50"/>
    </row>
    <row r="4107" spans="30:31" x14ac:dyDescent="0.25">
      <c r="AD4107" s="50"/>
      <c r="AE4107" s="50"/>
    </row>
    <row r="4108" spans="30:31" x14ac:dyDescent="0.25">
      <c r="AD4108" s="50"/>
      <c r="AE4108" s="50"/>
    </row>
    <row r="4109" spans="30:31" x14ac:dyDescent="0.25">
      <c r="AD4109" s="50"/>
      <c r="AE4109" s="50"/>
    </row>
    <row r="4110" spans="30:31" x14ac:dyDescent="0.25">
      <c r="AD4110" s="50"/>
      <c r="AE4110" s="50"/>
    </row>
    <row r="4111" spans="30:31" x14ac:dyDescent="0.25">
      <c r="AD4111" s="50"/>
      <c r="AE4111" s="50"/>
    </row>
    <row r="4112" spans="30:31" x14ac:dyDescent="0.25">
      <c r="AD4112" s="50"/>
      <c r="AE4112" s="50"/>
    </row>
    <row r="4113" spans="30:31" x14ac:dyDescent="0.25">
      <c r="AD4113" s="50"/>
      <c r="AE4113" s="50"/>
    </row>
    <row r="4114" spans="30:31" x14ac:dyDescent="0.25">
      <c r="AD4114" s="50"/>
      <c r="AE4114" s="50"/>
    </row>
    <row r="4115" spans="30:31" x14ac:dyDescent="0.25">
      <c r="AD4115" s="50"/>
      <c r="AE4115" s="50"/>
    </row>
    <row r="4116" spans="30:31" x14ac:dyDescent="0.25">
      <c r="AD4116" s="50"/>
      <c r="AE4116" s="50"/>
    </row>
    <row r="4117" spans="30:31" x14ac:dyDescent="0.25">
      <c r="AD4117" s="50"/>
      <c r="AE4117" s="50"/>
    </row>
    <row r="4118" spans="30:31" x14ac:dyDescent="0.25">
      <c r="AD4118" s="50"/>
      <c r="AE4118" s="50"/>
    </row>
    <row r="4119" spans="30:31" x14ac:dyDescent="0.25">
      <c r="AD4119" s="50"/>
      <c r="AE4119" s="50"/>
    </row>
    <row r="4120" spans="30:31" x14ac:dyDescent="0.25">
      <c r="AD4120" s="50"/>
      <c r="AE4120" s="50"/>
    </row>
    <row r="4121" spans="30:31" x14ac:dyDescent="0.25">
      <c r="AD4121" s="50"/>
      <c r="AE4121" s="50"/>
    </row>
    <row r="4122" spans="30:31" x14ac:dyDescent="0.25">
      <c r="AD4122" s="50"/>
      <c r="AE4122" s="50"/>
    </row>
    <row r="4123" spans="30:31" x14ac:dyDescent="0.25">
      <c r="AD4123" s="50"/>
      <c r="AE4123" s="50"/>
    </row>
    <row r="4124" spans="30:31" x14ac:dyDescent="0.25">
      <c r="AD4124" s="50"/>
      <c r="AE4124" s="50"/>
    </row>
    <row r="4125" spans="30:31" x14ac:dyDescent="0.25">
      <c r="AD4125" s="50"/>
      <c r="AE4125" s="50"/>
    </row>
    <row r="4126" spans="30:31" x14ac:dyDescent="0.25">
      <c r="AD4126" s="50"/>
      <c r="AE4126" s="50"/>
    </row>
    <row r="4127" spans="30:31" x14ac:dyDescent="0.25">
      <c r="AD4127" s="50"/>
      <c r="AE4127" s="50"/>
    </row>
    <row r="4128" spans="30:31" x14ac:dyDescent="0.25">
      <c r="AD4128" s="50"/>
      <c r="AE4128" s="50"/>
    </row>
    <row r="4129" spans="30:31" x14ac:dyDescent="0.25">
      <c r="AD4129" s="50"/>
      <c r="AE4129" s="50"/>
    </row>
    <row r="4130" spans="30:31" x14ac:dyDescent="0.25">
      <c r="AD4130" s="50"/>
      <c r="AE4130" s="50"/>
    </row>
    <row r="4131" spans="30:31" x14ac:dyDescent="0.25">
      <c r="AD4131" s="50"/>
      <c r="AE4131" s="50"/>
    </row>
    <row r="4132" spans="30:31" x14ac:dyDescent="0.25">
      <c r="AD4132" s="50"/>
      <c r="AE4132" s="50"/>
    </row>
    <row r="4133" spans="30:31" x14ac:dyDescent="0.25">
      <c r="AD4133" s="50"/>
      <c r="AE4133" s="50"/>
    </row>
    <row r="4134" spans="30:31" x14ac:dyDescent="0.25">
      <c r="AD4134" s="50"/>
      <c r="AE4134" s="50"/>
    </row>
    <row r="4135" spans="30:31" x14ac:dyDescent="0.25">
      <c r="AD4135" s="50"/>
      <c r="AE4135" s="50"/>
    </row>
    <row r="4136" spans="30:31" x14ac:dyDescent="0.25">
      <c r="AD4136" s="50"/>
      <c r="AE4136" s="50"/>
    </row>
    <row r="4137" spans="30:31" x14ac:dyDescent="0.25">
      <c r="AD4137" s="50"/>
      <c r="AE4137" s="50"/>
    </row>
    <row r="4138" spans="30:31" x14ac:dyDescent="0.25">
      <c r="AD4138" s="50"/>
      <c r="AE4138" s="50"/>
    </row>
    <row r="4139" spans="30:31" x14ac:dyDescent="0.25">
      <c r="AD4139" s="50"/>
      <c r="AE4139" s="50"/>
    </row>
    <row r="4140" spans="30:31" x14ac:dyDescent="0.25">
      <c r="AD4140" s="50"/>
      <c r="AE4140" s="50"/>
    </row>
    <row r="4141" spans="30:31" x14ac:dyDescent="0.25">
      <c r="AD4141" s="50"/>
      <c r="AE4141" s="50"/>
    </row>
    <row r="4142" spans="30:31" x14ac:dyDescent="0.25">
      <c r="AD4142" s="50"/>
      <c r="AE4142" s="50"/>
    </row>
    <row r="4143" spans="30:31" x14ac:dyDescent="0.25">
      <c r="AD4143" s="50"/>
      <c r="AE4143" s="50"/>
    </row>
    <row r="4144" spans="30:31" x14ac:dyDescent="0.25">
      <c r="AD4144" s="50"/>
      <c r="AE4144" s="50"/>
    </row>
    <row r="4145" spans="30:31" x14ac:dyDescent="0.25">
      <c r="AD4145" s="50"/>
      <c r="AE4145" s="50"/>
    </row>
    <row r="4146" spans="30:31" x14ac:dyDescent="0.25">
      <c r="AD4146" s="50"/>
      <c r="AE4146" s="50"/>
    </row>
    <row r="4147" spans="30:31" x14ac:dyDescent="0.25">
      <c r="AD4147" s="50"/>
      <c r="AE4147" s="50"/>
    </row>
    <row r="4148" spans="30:31" x14ac:dyDescent="0.25">
      <c r="AD4148" s="50"/>
      <c r="AE4148" s="50"/>
    </row>
    <row r="4149" spans="30:31" x14ac:dyDescent="0.25">
      <c r="AD4149" s="50"/>
      <c r="AE4149" s="50"/>
    </row>
    <row r="4150" spans="30:31" x14ac:dyDescent="0.25">
      <c r="AD4150" s="50"/>
      <c r="AE4150" s="50"/>
    </row>
    <row r="4151" spans="30:31" x14ac:dyDescent="0.25">
      <c r="AD4151" s="50"/>
      <c r="AE4151" s="50"/>
    </row>
    <row r="4152" spans="30:31" x14ac:dyDescent="0.25">
      <c r="AD4152" s="50"/>
      <c r="AE4152" s="50"/>
    </row>
    <row r="4153" spans="30:31" x14ac:dyDescent="0.25">
      <c r="AD4153" s="50"/>
      <c r="AE4153" s="50"/>
    </row>
    <row r="4154" spans="30:31" x14ac:dyDescent="0.25">
      <c r="AD4154" s="50"/>
      <c r="AE4154" s="50"/>
    </row>
    <row r="4155" spans="30:31" x14ac:dyDescent="0.25">
      <c r="AD4155" s="50"/>
      <c r="AE4155" s="50"/>
    </row>
    <row r="4156" spans="30:31" x14ac:dyDescent="0.25">
      <c r="AD4156" s="50"/>
      <c r="AE4156" s="50"/>
    </row>
    <row r="4157" spans="30:31" x14ac:dyDescent="0.25">
      <c r="AD4157" s="50"/>
      <c r="AE4157" s="50"/>
    </row>
    <row r="4158" spans="30:31" x14ac:dyDescent="0.25">
      <c r="AD4158" s="50"/>
      <c r="AE4158" s="50"/>
    </row>
    <row r="4159" spans="30:31" x14ac:dyDescent="0.25">
      <c r="AD4159" s="50"/>
      <c r="AE4159" s="50"/>
    </row>
    <row r="4160" spans="30:31" x14ac:dyDescent="0.25">
      <c r="AD4160" s="50"/>
      <c r="AE4160" s="50"/>
    </row>
    <row r="4161" spans="30:31" x14ac:dyDescent="0.25">
      <c r="AD4161" s="50"/>
      <c r="AE4161" s="50"/>
    </row>
    <row r="4162" spans="30:31" x14ac:dyDescent="0.25">
      <c r="AD4162" s="50"/>
      <c r="AE4162" s="50"/>
    </row>
    <row r="4163" spans="30:31" x14ac:dyDescent="0.25">
      <c r="AD4163" s="50"/>
      <c r="AE4163" s="50"/>
    </row>
    <row r="4164" spans="30:31" x14ac:dyDescent="0.25">
      <c r="AD4164" s="50"/>
      <c r="AE4164" s="50"/>
    </row>
    <row r="4165" spans="30:31" x14ac:dyDescent="0.25">
      <c r="AD4165" s="50"/>
      <c r="AE4165" s="50"/>
    </row>
    <row r="4166" spans="30:31" x14ac:dyDescent="0.25">
      <c r="AD4166" s="50"/>
      <c r="AE4166" s="50"/>
    </row>
    <row r="4167" spans="30:31" x14ac:dyDescent="0.25">
      <c r="AD4167" s="50"/>
      <c r="AE4167" s="50"/>
    </row>
    <row r="4168" spans="30:31" x14ac:dyDescent="0.25">
      <c r="AD4168" s="50"/>
      <c r="AE4168" s="50"/>
    </row>
    <row r="4169" spans="30:31" x14ac:dyDescent="0.25">
      <c r="AD4169" s="50"/>
      <c r="AE4169" s="50"/>
    </row>
    <row r="4170" spans="30:31" x14ac:dyDescent="0.25">
      <c r="AD4170" s="50"/>
      <c r="AE4170" s="50"/>
    </row>
    <row r="4171" spans="30:31" x14ac:dyDescent="0.25">
      <c r="AD4171" s="50"/>
      <c r="AE4171" s="50"/>
    </row>
    <row r="4172" spans="30:31" x14ac:dyDescent="0.25">
      <c r="AD4172" s="50"/>
      <c r="AE4172" s="50"/>
    </row>
    <row r="4173" spans="30:31" x14ac:dyDescent="0.25">
      <c r="AD4173" s="50"/>
      <c r="AE4173" s="50"/>
    </row>
    <row r="4174" spans="30:31" x14ac:dyDescent="0.25">
      <c r="AD4174" s="50"/>
      <c r="AE4174" s="50"/>
    </row>
    <row r="4175" spans="30:31" x14ac:dyDescent="0.25">
      <c r="AD4175" s="50"/>
      <c r="AE4175" s="50"/>
    </row>
    <row r="4176" spans="30:31" x14ac:dyDescent="0.25">
      <c r="AD4176" s="50"/>
      <c r="AE4176" s="50"/>
    </row>
    <row r="4177" spans="30:31" x14ac:dyDescent="0.25">
      <c r="AD4177" s="50"/>
      <c r="AE4177" s="50"/>
    </row>
    <row r="4178" spans="30:31" x14ac:dyDescent="0.25">
      <c r="AD4178" s="50"/>
      <c r="AE4178" s="50"/>
    </row>
    <row r="4179" spans="30:31" x14ac:dyDescent="0.25">
      <c r="AD4179" s="50"/>
      <c r="AE4179" s="50"/>
    </row>
    <row r="4180" spans="30:31" x14ac:dyDescent="0.25">
      <c r="AD4180" s="50"/>
      <c r="AE4180" s="50"/>
    </row>
    <row r="4181" spans="30:31" x14ac:dyDescent="0.25">
      <c r="AD4181" s="50"/>
      <c r="AE4181" s="50"/>
    </row>
    <row r="4182" spans="30:31" x14ac:dyDescent="0.25">
      <c r="AD4182" s="50"/>
      <c r="AE4182" s="50"/>
    </row>
    <row r="4183" spans="30:31" x14ac:dyDescent="0.25">
      <c r="AD4183" s="50"/>
      <c r="AE4183" s="50"/>
    </row>
    <row r="4184" spans="30:31" x14ac:dyDescent="0.25">
      <c r="AD4184" s="50"/>
      <c r="AE4184" s="50"/>
    </row>
    <row r="4185" spans="30:31" x14ac:dyDescent="0.25">
      <c r="AD4185" s="50"/>
      <c r="AE4185" s="50"/>
    </row>
    <row r="4186" spans="30:31" x14ac:dyDescent="0.25">
      <c r="AD4186" s="50"/>
      <c r="AE4186" s="50"/>
    </row>
    <row r="4187" spans="30:31" x14ac:dyDescent="0.25">
      <c r="AD4187" s="50"/>
      <c r="AE4187" s="50"/>
    </row>
    <row r="4188" spans="30:31" x14ac:dyDescent="0.25">
      <c r="AD4188" s="50"/>
      <c r="AE4188" s="50"/>
    </row>
    <row r="4189" spans="30:31" x14ac:dyDescent="0.25">
      <c r="AD4189" s="50"/>
      <c r="AE4189" s="50"/>
    </row>
    <row r="4190" spans="30:31" x14ac:dyDescent="0.25">
      <c r="AD4190" s="50"/>
      <c r="AE4190" s="50"/>
    </row>
    <row r="4191" spans="30:31" x14ac:dyDescent="0.25">
      <c r="AD4191" s="50"/>
      <c r="AE4191" s="50"/>
    </row>
    <row r="4192" spans="30:31" x14ac:dyDescent="0.25">
      <c r="AD4192" s="50"/>
      <c r="AE4192" s="50"/>
    </row>
    <row r="4193" spans="30:31" x14ac:dyDescent="0.25">
      <c r="AD4193" s="50"/>
      <c r="AE4193" s="50"/>
    </row>
    <row r="4194" spans="30:31" x14ac:dyDescent="0.25">
      <c r="AD4194" s="50"/>
      <c r="AE4194" s="50"/>
    </row>
    <row r="4195" spans="30:31" x14ac:dyDescent="0.25">
      <c r="AD4195" s="50"/>
      <c r="AE4195" s="50"/>
    </row>
    <row r="4196" spans="30:31" x14ac:dyDescent="0.25">
      <c r="AD4196" s="50"/>
      <c r="AE4196" s="50"/>
    </row>
    <row r="4197" spans="30:31" x14ac:dyDescent="0.25">
      <c r="AD4197" s="50"/>
      <c r="AE4197" s="50"/>
    </row>
    <row r="4198" spans="30:31" x14ac:dyDescent="0.25">
      <c r="AD4198" s="50"/>
      <c r="AE4198" s="50"/>
    </row>
    <row r="4199" spans="30:31" x14ac:dyDescent="0.25">
      <c r="AD4199" s="50"/>
      <c r="AE4199" s="50"/>
    </row>
    <row r="4200" spans="30:31" x14ac:dyDescent="0.25">
      <c r="AD4200" s="50"/>
      <c r="AE4200" s="50"/>
    </row>
    <row r="4201" spans="30:31" x14ac:dyDescent="0.25">
      <c r="AD4201" s="50"/>
      <c r="AE4201" s="50"/>
    </row>
    <row r="4202" spans="30:31" x14ac:dyDescent="0.25">
      <c r="AD4202" s="50"/>
      <c r="AE4202" s="50"/>
    </row>
    <row r="4203" spans="30:31" x14ac:dyDescent="0.25">
      <c r="AD4203" s="50"/>
      <c r="AE4203" s="50"/>
    </row>
    <row r="4204" spans="30:31" x14ac:dyDescent="0.25">
      <c r="AD4204" s="50"/>
      <c r="AE4204" s="50"/>
    </row>
    <row r="4205" spans="30:31" x14ac:dyDescent="0.25">
      <c r="AD4205" s="50"/>
      <c r="AE4205" s="50"/>
    </row>
    <row r="4206" spans="30:31" x14ac:dyDescent="0.25">
      <c r="AD4206" s="50"/>
      <c r="AE4206" s="50"/>
    </row>
    <row r="4207" spans="30:31" x14ac:dyDescent="0.25">
      <c r="AD4207" s="50"/>
      <c r="AE4207" s="50"/>
    </row>
    <row r="4208" spans="30:31" x14ac:dyDescent="0.25">
      <c r="AD4208" s="50"/>
      <c r="AE4208" s="50"/>
    </row>
    <row r="4209" spans="30:31" x14ac:dyDescent="0.25">
      <c r="AD4209" s="50"/>
      <c r="AE4209" s="50"/>
    </row>
    <row r="4210" spans="30:31" x14ac:dyDescent="0.25">
      <c r="AD4210" s="50"/>
      <c r="AE4210" s="50"/>
    </row>
    <row r="4211" spans="30:31" x14ac:dyDescent="0.25">
      <c r="AD4211" s="50"/>
      <c r="AE4211" s="50"/>
    </row>
    <row r="4212" spans="30:31" x14ac:dyDescent="0.25">
      <c r="AD4212" s="50"/>
      <c r="AE4212" s="50"/>
    </row>
    <row r="4213" spans="30:31" x14ac:dyDescent="0.25">
      <c r="AD4213" s="50"/>
      <c r="AE4213" s="50"/>
    </row>
    <row r="4214" spans="30:31" x14ac:dyDescent="0.25">
      <c r="AD4214" s="50"/>
      <c r="AE4214" s="50"/>
    </row>
    <row r="4215" spans="30:31" x14ac:dyDescent="0.25">
      <c r="AD4215" s="50"/>
      <c r="AE4215" s="50"/>
    </row>
    <row r="4216" spans="30:31" x14ac:dyDescent="0.25">
      <c r="AD4216" s="50"/>
      <c r="AE4216" s="50"/>
    </row>
    <row r="4217" spans="30:31" x14ac:dyDescent="0.25">
      <c r="AD4217" s="50"/>
      <c r="AE4217" s="50"/>
    </row>
    <row r="4218" spans="30:31" x14ac:dyDescent="0.25">
      <c r="AD4218" s="50"/>
      <c r="AE4218" s="50"/>
    </row>
    <row r="4219" spans="30:31" x14ac:dyDescent="0.25">
      <c r="AD4219" s="50"/>
      <c r="AE4219" s="50"/>
    </row>
    <row r="4220" spans="30:31" x14ac:dyDescent="0.25">
      <c r="AD4220" s="50"/>
      <c r="AE4220" s="50"/>
    </row>
    <row r="4221" spans="30:31" x14ac:dyDescent="0.25">
      <c r="AD4221" s="50"/>
      <c r="AE4221" s="50"/>
    </row>
    <row r="4222" spans="30:31" x14ac:dyDescent="0.25">
      <c r="AD4222" s="50"/>
      <c r="AE4222" s="50"/>
    </row>
    <row r="4223" spans="30:31" x14ac:dyDescent="0.25">
      <c r="AD4223" s="50"/>
      <c r="AE4223" s="50"/>
    </row>
    <row r="4224" spans="30:31" x14ac:dyDescent="0.25">
      <c r="AD4224" s="50"/>
      <c r="AE4224" s="50"/>
    </row>
    <row r="4225" spans="30:31" x14ac:dyDescent="0.25">
      <c r="AD4225" s="50"/>
      <c r="AE4225" s="50"/>
    </row>
    <row r="4226" spans="30:31" x14ac:dyDescent="0.25">
      <c r="AD4226" s="50"/>
      <c r="AE4226" s="50"/>
    </row>
    <row r="4227" spans="30:31" x14ac:dyDescent="0.25">
      <c r="AD4227" s="50"/>
      <c r="AE4227" s="50"/>
    </row>
    <row r="4228" spans="30:31" x14ac:dyDescent="0.25">
      <c r="AD4228" s="50"/>
      <c r="AE4228" s="50"/>
    </row>
    <row r="4229" spans="30:31" x14ac:dyDescent="0.25">
      <c r="AD4229" s="50"/>
      <c r="AE4229" s="50"/>
    </row>
    <row r="4230" spans="30:31" x14ac:dyDescent="0.25">
      <c r="AD4230" s="50"/>
      <c r="AE4230" s="50"/>
    </row>
    <row r="4231" spans="30:31" x14ac:dyDescent="0.25">
      <c r="AD4231" s="50"/>
      <c r="AE4231" s="50"/>
    </row>
    <row r="4232" spans="30:31" x14ac:dyDescent="0.25">
      <c r="AD4232" s="50"/>
      <c r="AE4232" s="50"/>
    </row>
    <row r="4233" spans="30:31" x14ac:dyDescent="0.25">
      <c r="AD4233" s="50"/>
      <c r="AE4233" s="50"/>
    </row>
    <row r="4234" spans="30:31" x14ac:dyDescent="0.25">
      <c r="AD4234" s="50"/>
      <c r="AE4234" s="50"/>
    </row>
    <row r="4235" spans="30:31" x14ac:dyDescent="0.25">
      <c r="AD4235" s="50"/>
      <c r="AE4235" s="50"/>
    </row>
    <row r="4236" spans="30:31" x14ac:dyDescent="0.25">
      <c r="AD4236" s="50"/>
      <c r="AE4236" s="50"/>
    </row>
    <row r="4237" spans="30:31" x14ac:dyDescent="0.25">
      <c r="AD4237" s="50"/>
      <c r="AE4237" s="50"/>
    </row>
    <row r="4238" spans="30:31" x14ac:dyDescent="0.25">
      <c r="AD4238" s="50"/>
      <c r="AE4238" s="50"/>
    </row>
    <row r="4239" spans="30:31" x14ac:dyDescent="0.25">
      <c r="AD4239" s="50"/>
      <c r="AE4239" s="50"/>
    </row>
    <row r="4240" spans="30:31" x14ac:dyDescent="0.25">
      <c r="AD4240" s="50"/>
      <c r="AE4240" s="50"/>
    </row>
    <row r="4241" spans="30:31" x14ac:dyDescent="0.25">
      <c r="AD4241" s="50"/>
      <c r="AE4241" s="50"/>
    </row>
    <row r="4242" spans="30:31" x14ac:dyDescent="0.25">
      <c r="AD4242" s="50"/>
      <c r="AE4242" s="50"/>
    </row>
    <row r="4243" spans="30:31" x14ac:dyDescent="0.25">
      <c r="AD4243" s="50"/>
      <c r="AE4243" s="50"/>
    </row>
    <row r="4244" spans="30:31" x14ac:dyDescent="0.25">
      <c r="AD4244" s="50"/>
      <c r="AE4244" s="50"/>
    </row>
    <row r="4245" spans="30:31" x14ac:dyDescent="0.25">
      <c r="AD4245" s="50"/>
      <c r="AE4245" s="50"/>
    </row>
    <row r="4246" spans="30:31" x14ac:dyDescent="0.25">
      <c r="AD4246" s="50"/>
      <c r="AE4246" s="50"/>
    </row>
    <row r="4247" spans="30:31" x14ac:dyDescent="0.25">
      <c r="AD4247" s="50"/>
      <c r="AE4247" s="50"/>
    </row>
    <row r="4248" spans="30:31" x14ac:dyDescent="0.25">
      <c r="AD4248" s="50"/>
      <c r="AE4248" s="50"/>
    </row>
    <row r="4249" spans="30:31" x14ac:dyDescent="0.25">
      <c r="AD4249" s="50"/>
      <c r="AE4249" s="50"/>
    </row>
    <row r="4250" spans="30:31" x14ac:dyDescent="0.25">
      <c r="AD4250" s="50"/>
      <c r="AE4250" s="50"/>
    </row>
    <row r="4251" spans="30:31" x14ac:dyDescent="0.25">
      <c r="AD4251" s="50"/>
      <c r="AE4251" s="50"/>
    </row>
    <row r="4252" spans="30:31" x14ac:dyDescent="0.25">
      <c r="AD4252" s="50"/>
      <c r="AE4252" s="50"/>
    </row>
    <row r="4253" spans="30:31" x14ac:dyDescent="0.25">
      <c r="AD4253" s="50"/>
      <c r="AE4253" s="50"/>
    </row>
    <row r="4254" spans="30:31" x14ac:dyDescent="0.25">
      <c r="AD4254" s="50"/>
      <c r="AE4254" s="50"/>
    </row>
    <row r="4255" spans="30:31" x14ac:dyDescent="0.25">
      <c r="AD4255" s="50"/>
      <c r="AE4255" s="50"/>
    </row>
    <row r="4256" spans="30:31" x14ac:dyDescent="0.25">
      <c r="AD4256" s="50"/>
      <c r="AE4256" s="50"/>
    </row>
    <row r="4257" spans="30:31" x14ac:dyDescent="0.25">
      <c r="AD4257" s="50"/>
      <c r="AE4257" s="50"/>
    </row>
    <row r="4258" spans="30:31" x14ac:dyDescent="0.25">
      <c r="AD4258" s="50"/>
      <c r="AE4258" s="50"/>
    </row>
    <row r="4259" spans="30:31" x14ac:dyDescent="0.25">
      <c r="AD4259" s="50"/>
      <c r="AE4259" s="50"/>
    </row>
    <row r="4260" spans="30:31" x14ac:dyDescent="0.25">
      <c r="AD4260" s="50"/>
      <c r="AE4260" s="50"/>
    </row>
    <row r="4261" spans="30:31" x14ac:dyDescent="0.25">
      <c r="AD4261" s="50"/>
      <c r="AE4261" s="50"/>
    </row>
    <row r="4262" spans="30:31" x14ac:dyDescent="0.25">
      <c r="AD4262" s="50"/>
      <c r="AE4262" s="50"/>
    </row>
    <row r="4263" spans="30:31" x14ac:dyDescent="0.25">
      <c r="AD4263" s="50"/>
      <c r="AE4263" s="50"/>
    </row>
    <row r="4264" spans="30:31" x14ac:dyDescent="0.25">
      <c r="AD4264" s="50"/>
      <c r="AE4264" s="50"/>
    </row>
    <row r="4265" spans="30:31" x14ac:dyDescent="0.25">
      <c r="AD4265" s="50"/>
      <c r="AE4265" s="50"/>
    </row>
    <row r="4266" spans="30:31" x14ac:dyDescent="0.25">
      <c r="AD4266" s="50"/>
      <c r="AE4266" s="50"/>
    </row>
    <row r="4267" spans="30:31" x14ac:dyDescent="0.25">
      <c r="AD4267" s="50"/>
      <c r="AE4267" s="50"/>
    </row>
    <row r="4268" spans="30:31" x14ac:dyDescent="0.25">
      <c r="AD4268" s="50"/>
      <c r="AE4268" s="50"/>
    </row>
    <row r="4269" spans="30:31" x14ac:dyDescent="0.25">
      <c r="AD4269" s="50"/>
      <c r="AE4269" s="50"/>
    </row>
    <row r="4270" spans="30:31" x14ac:dyDescent="0.25">
      <c r="AD4270" s="50"/>
      <c r="AE4270" s="50"/>
    </row>
    <row r="4271" spans="30:31" x14ac:dyDescent="0.25">
      <c r="AD4271" s="50"/>
      <c r="AE4271" s="50"/>
    </row>
    <row r="4272" spans="30:31" x14ac:dyDescent="0.25">
      <c r="AD4272" s="50"/>
      <c r="AE4272" s="50"/>
    </row>
    <row r="4273" spans="30:31" x14ac:dyDescent="0.25">
      <c r="AD4273" s="50"/>
      <c r="AE4273" s="50"/>
    </row>
    <row r="4274" spans="30:31" x14ac:dyDescent="0.25">
      <c r="AD4274" s="50"/>
      <c r="AE4274" s="50"/>
    </row>
    <row r="4275" spans="30:31" x14ac:dyDescent="0.25">
      <c r="AD4275" s="50"/>
      <c r="AE4275" s="50"/>
    </row>
    <row r="4276" spans="30:31" x14ac:dyDescent="0.25">
      <c r="AD4276" s="50"/>
      <c r="AE4276" s="50"/>
    </row>
    <row r="4277" spans="30:31" x14ac:dyDescent="0.25">
      <c r="AD4277" s="50"/>
      <c r="AE4277" s="50"/>
    </row>
    <row r="4278" spans="30:31" x14ac:dyDescent="0.25">
      <c r="AD4278" s="50"/>
      <c r="AE4278" s="50"/>
    </row>
    <row r="4279" spans="30:31" x14ac:dyDescent="0.25">
      <c r="AD4279" s="50"/>
      <c r="AE4279" s="50"/>
    </row>
    <row r="4280" spans="30:31" x14ac:dyDescent="0.25">
      <c r="AD4280" s="50"/>
      <c r="AE4280" s="50"/>
    </row>
    <row r="4281" spans="30:31" x14ac:dyDescent="0.25">
      <c r="AD4281" s="50"/>
      <c r="AE4281" s="50"/>
    </row>
    <row r="4282" spans="30:31" x14ac:dyDescent="0.25">
      <c r="AD4282" s="50"/>
      <c r="AE4282" s="50"/>
    </row>
    <row r="4283" spans="30:31" x14ac:dyDescent="0.25">
      <c r="AD4283" s="50"/>
      <c r="AE4283" s="50"/>
    </row>
    <row r="4284" spans="30:31" x14ac:dyDescent="0.25">
      <c r="AD4284" s="50"/>
      <c r="AE4284" s="50"/>
    </row>
    <row r="4285" spans="30:31" x14ac:dyDescent="0.25">
      <c r="AD4285" s="50"/>
      <c r="AE4285" s="50"/>
    </row>
    <row r="4286" spans="30:31" x14ac:dyDescent="0.25">
      <c r="AD4286" s="50"/>
      <c r="AE4286" s="50"/>
    </row>
    <row r="4287" spans="30:31" x14ac:dyDescent="0.25">
      <c r="AD4287" s="50"/>
      <c r="AE4287" s="50"/>
    </row>
    <row r="4288" spans="30:31" x14ac:dyDescent="0.25">
      <c r="AD4288" s="50"/>
      <c r="AE4288" s="50"/>
    </row>
    <row r="4289" spans="30:31" x14ac:dyDescent="0.25">
      <c r="AD4289" s="50"/>
      <c r="AE4289" s="50"/>
    </row>
    <row r="4290" spans="30:31" x14ac:dyDescent="0.25">
      <c r="AD4290" s="50"/>
      <c r="AE4290" s="50"/>
    </row>
    <row r="4291" spans="30:31" x14ac:dyDescent="0.25">
      <c r="AD4291" s="50"/>
      <c r="AE4291" s="50"/>
    </row>
    <row r="4292" spans="30:31" x14ac:dyDescent="0.25">
      <c r="AD4292" s="50"/>
      <c r="AE4292" s="50"/>
    </row>
    <row r="4293" spans="30:31" x14ac:dyDescent="0.25">
      <c r="AD4293" s="50"/>
      <c r="AE4293" s="50"/>
    </row>
    <row r="4294" spans="30:31" x14ac:dyDescent="0.25">
      <c r="AD4294" s="50"/>
      <c r="AE4294" s="50"/>
    </row>
    <row r="4295" spans="30:31" x14ac:dyDescent="0.25">
      <c r="AD4295" s="50"/>
      <c r="AE4295" s="50"/>
    </row>
    <row r="4296" spans="30:31" x14ac:dyDescent="0.25">
      <c r="AD4296" s="50"/>
      <c r="AE4296" s="50"/>
    </row>
    <row r="4297" spans="30:31" x14ac:dyDescent="0.25">
      <c r="AD4297" s="50"/>
      <c r="AE4297" s="50"/>
    </row>
    <row r="4298" spans="30:31" x14ac:dyDescent="0.25">
      <c r="AD4298" s="50"/>
      <c r="AE4298" s="50"/>
    </row>
    <row r="4299" spans="30:31" x14ac:dyDescent="0.25">
      <c r="AD4299" s="50"/>
      <c r="AE4299" s="50"/>
    </row>
    <row r="4300" spans="30:31" x14ac:dyDescent="0.25">
      <c r="AD4300" s="50"/>
      <c r="AE4300" s="50"/>
    </row>
    <row r="4301" spans="30:31" x14ac:dyDescent="0.25">
      <c r="AD4301" s="50"/>
      <c r="AE4301" s="50"/>
    </row>
    <row r="4302" spans="30:31" x14ac:dyDescent="0.25">
      <c r="AD4302" s="50"/>
      <c r="AE4302" s="50"/>
    </row>
    <row r="4303" spans="30:31" x14ac:dyDescent="0.25">
      <c r="AD4303" s="50"/>
      <c r="AE4303" s="50"/>
    </row>
    <row r="4304" spans="30:31" x14ac:dyDescent="0.25">
      <c r="AD4304" s="50"/>
      <c r="AE4304" s="50"/>
    </row>
    <row r="4305" spans="30:31" x14ac:dyDescent="0.25">
      <c r="AD4305" s="50"/>
      <c r="AE4305" s="50"/>
    </row>
    <row r="4306" spans="30:31" x14ac:dyDescent="0.25">
      <c r="AD4306" s="50"/>
      <c r="AE4306" s="50"/>
    </row>
    <row r="4307" spans="30:31" x14ac:dyDescent="0.25">
      <c r="AD4307" s="50"/>
      <c r="AE4307" s="50"/>
    </row>
    <row r="4308" spans="30:31" x14ac:dyDescent="0.25">
      <c r="AD4308" s="50"/>
      <c r="AE4308" s="50"/>
    </row>
    <row r="4309" spans="30:31" x14ac:dyDescent="0.25">
      <c r="AD4309" s="50"/>
      <c r="AE4309" s="50"/>
    </row>
    <row r="4310" spans="30:31" x14ac:dyDescent="0.25">
      <c r="AD4310" s="50"/>
      <c r="AE4310" s="50"/>
    </row>
    <row r="4311" spans="30:31" x14ac:dyDescent="0.25">
      <c r="AD4311" s="50"/>
      <c r="AE4311" s="50"/>
    </row>
    <row r="4312" spans="30:31" x14ac:dyDescent="0.25">
      <c r="AD4312" s="50"/>
      <c r="AE4312" s="50"/>
    </row>
    <row r="4313" spans="30:31" x14ac:dyDescent="0.25">
      <c r="AD4313" s="50"/>
      <c r="AE4313" s="50"/>
    </row>
    <row r="4314" spans="30:31" x14ac:dyDescent="0.25">
      <c r="AD4314" s="50"/>
      <c r="AE4314" s="50"/>
    </row>
    <row r="4315" spans="30:31" x14ac:dyDescent="0.25">
      <c r="AD4315" s="50"/>
      <c r="AE4315" s="50"/>
    </row>
    <row r="4316" spans="30:31" x14ac:dyDescent="0.25">
      <c r="AD4316" s="50"/>
      <c r="AE4316" s="50"/>
    </row>
    <row r="4317" spans="30:31" x14ac:dyDescent="0.25">
      <c r="AD4317" s="50"/>
      <c r="AE4317" s="50"/>
    </row>
    <row r="4318" spans="30:31" x14ac:dyDescent="0.25">
      <c r="AD4318" s="50"/>
      <c r="AE4318" s="50"/>
    </row>
    <row r="4319" spans="30:31" x14ac:dyDescent="0.25">
      <c r="AD4319" s="50"/>
      <c r="AE4319" s="50"/>
    </row>
    <row r="4320" spans="30:31" x14ac:dyDescent="0.25">
      <c r="AD4320" s="50"/>
      <c r="AE4320" s="50"/>
    </row>
    <row r="4321" spans="30:31" x14ac:dyDescent="0.25">
      <c r="AD4321" s="50"/>
      <c r="AE4321" s="50"/>
    </row>
    <row r="4322" spans="30:31" x14ac:dyDescent="0.25">
      <c r="AD4322" s="50"/>
      <c r="AE4322" s="50"/>
    </row>
    <row r="4323" spans="30:31" x14ac:dyDescent="0.25">
      <c r="AD4323" s="50"/>
      <c r="AE4323" s="50"/>
    </row>
    <row r="4324" spans="30:31" x14ac:dyDescent="0.25">
      <c r="AD4324" s="50"/>
      <c r="AE4324" s="50"/>
    </row>
    <row r="4325" spans="30:31" x14ac:dyDescent="0.25">
      <c r="AD4325" s="50"/>
      <c r="AE4325" s="50"/>
    </row>
    <row r="4326" spans="30:31" x14ac:dyDescent="0.25">
      <c r="AD4326" s="50"/>
      <c r="AE4326" s="50"/>
    </row>
    <row r="4327" spans="30:31" x14ac:dyDescent="0.25">
      <c r="AD4327" s="50"/>
      <c r="AE4327" s="50"/>
    </row>
    <row r="4328" spans="30:31" x14ac:dyDescent="0.25">
      <c r="AD4328" s="50"/>
      <c r="AE4328" s="50"/>
    </row>
    <row r="4329" spans="30:31" x14ac:dyDescent="0.25">
      <c r="AD4329" s="50"/>
      <c r="AE4329" s="50"/>
    </row>
    <row r="4330" spans="30:31" x14ac:dyDescent="0.25">
      <c r="AD4330" s="50"/>
      <c r="AE4330" s="50"/>
    </row>
    <row r="4331" spans="30:31" x14ac:dyDescent="0.25">
      <c r="AD4331" s="50"/>
      <c r="AE4331" s="50"/>
    </row>
    <row r="4332" spans="30:31" x14ac:dyDescent="0.25">
      <c r="AD4332" s="50"/>
      <c r="AE4332" s="50"/>
    </row>
    <row r="4333" spans="30:31" x14ac:dyDescent="0.25">
      <c r="AD4333" s="50"/>
      <c r="AE4333" s="50"/>
    </row>
    <row r="4334" spans="30:31" x14ac:dyDescent="0.25">
      <c r="AD4334" s="50"/>
      <c r="AE4334" s="50"/>
    </row>
    <row r="4335" spans="30:31" x14ac:dyDescent="0.25">
      <c r="AD4335" s="50"/>
      <c r="AE4335" s="50"/>
    </row>
    <row r="4336" spans="30:31" x14ac:dyDescent="0.25">
      <c r="AD4336" s="50"/>
      <c r="AE4336" s="50"/>
    </row>
    <row r="4337" spans="30:31" x14ac:dyDescent="0.25">
      <c r="AD4337" s="50"/>
      <c r="AE4337" s="50"/>
    </row>
    <row r="4338" spans="30:31" x14ac:dyDescent="0.25">
      <c r="AD4338" s="50"/>
      <c r="AE4338" s="50"/>
    </row>
    <row r="4339" spans="30:31" x14ac:dyDescent="0.25">
      <c r="AD4339" s="50"/>
      <c r="AE4339" s="50"/>
    </row>
    <row r="4340" spans="30:31" x14ac:dyDescent="0.25">
      <c r="AD4340" s="50"/>
      <c r="AE4340" s="50"/>
    </row>
    <row r="4341" spans="30:31" x14ac:dyDescent="0.25">
      <c r="AD4341" s="50"/>
      <c r="AE4341" s="50"/>
    </row>
    <row r="4342" spans="30:31" x14ac:dyDescent="0.25">
      <c r="AD4342" s="50"/>
      <c r="AE4342" s="50"/>
    </row>
    <row r="4343" spans="30:31" x14ac:dyDescent="0.25">
      <c r="AD4343" s="50"/>
      <c r="AE4343" s="50"/>
    </row>
    <row r="4344" spans="30:31" x14ac:dyDescent="0.25">
      <c r="AD4344" s="50"/>
      <c r="AE4344" s="50"/>
    </row>
    <row r="4345" spans="30:31" x14ac:dyDescent="0.25">
      <c r="AD4345" s="50"/>
      <c r="AE4345" s="50"/>
    </row>
    <row r="4346" spans="30:31" x14ac:dyDescent="0.25">
      <c r="AD4346" s="50"/>
      <c r="AE4346" s="50"/>
    </row>
    <row r="4347" spans="30:31" x14ac:dyDescent="0.25">
      <c r="AD4347" s="50"/>
      <c r="AE4347" s="50"/>
    </row>
    <row r="4348" spans="30:31" x14ac:dyDescent="0.25">
      <c r="AD4348" s="50"/>
      <c r="AE4348" s="50"/>
    </row>
    <row r="4349" spans="30:31" x14ac:dyDescent="0.25">
      <c r="AD4349" s="50"/>
      <c r="AE4349" s="50"/>
    </row>
    <row r="4350" spans="30:31" x14ac:dyDescent="0.25">
      <c r="AD4350" s="50"/>
      <c r="AE4350" s="50"/>
    </row>
    <row r="4351" spans="30:31" x14ac:dyDescent="0.25">
      <c r="AD4351" s="50"/>
      <c r="AE4351" s="50"/>
    </row>
    <row r="4352" spans="30:31" x14ac:dyDescent="0.25">
      <c r="AD4352" s="50"/>
      <c r="AE4352" s="50"/>
    </row>
    <row r="4353" spans="30:31" x14ac:dyDescent="0.25">
      <c r="AD4353" s="50"/>
      <c r="AE4353" s="50"/>
    </row>
    <row r="4354" spans="30:31" x14ac:dyDescent="0.25">
      <c r="AD4354" s="50"/>
      <c r="AE4354" s="50"/>
    </row>
    <row r="4355" spans="30:31" x14ac:dyDescent="0.25">
      <c r="AD4355" s="50"/>
      <c r="AE4355" s="50"/>
    </row>
    <row r="4356" spans="30:31" x14ac:dyDescent="0.25">
      <c r="AD4356" s="50"/>
      <c r="AE4356" s="50"/>
    </row>
    <row r="4357" spans="30:31" x14ac:dyDescent="0.25">
      <c r="AD4357" s="50"/>
      <c r="AE4357" s="50"/>
    </row>
    <row r="4358" spans="30:31" x14ac:dyDescent="0.25">
      <c r="AD4358" s="50"/>
      <c r="AE4358" s="50"/>
    </row>
    <row r="4359" spans="30:31" x14ac:dyDescent="0.25">
      <c r="AD4359" s="50"/>
      <c r="AE4359" s="50"/>
    </row>
    <row r="4360" spans="30:31" x14ac:dyDescent="0.25">
      <c r="AD4360" s="50"/>
      <c r="AE4360" s="50"/>
    </row>
    <row r="4361" spans="30:31" x14ac:dyDescent="0.25">
      <c r="AD4361" s="50"/>
      <c r="AE4361" s="50"/>
    </row>
    <row r="4362" spans="30:31" x14ac:dyDescent="0.25">
      <c r="AD4362" s="50"/>
      <c r="AE4362" s="50"/>
    </row>
    <row r="4363" spans="30:31" x14ac:dyDescent="0.25">
      <c r="AD4363" s="50"/>
      <c r="AE4363" s="50"/>
    </row>
    <row r="4364" spans="30:31" x14ac:dyDescent="0.25">
      <c r="AD4364" s="50"/>
      <c r="AE4364" s="50"/>
    </row>
    <row r="4365" spans="30:31" x14ac:dyDescent="0.25">
      <c r="AD4365" s="50"/>
      <c r="AE4365" s="50"/>
    </row>
    <row r="4366" spans="30:31" x14ac:dyDescent="0.25">
      <c r="AD4366" s="50"/>
      <c r="AE4366" s="50"/>
    </row>
    <row r="4367" spans="30:31" x14ac:dyDescent="0.25">
      <c r="AD4367" s="50"/>
      <c r="AE4367" s="50"/>
    </row>
    <row r="4368" spans="30:31" x14ac:dyDescent="0.25">
      <c r="AD4368" s="50"/>
      <c r="AE4368" s="50"/>
    </row>
    <row r="4369" spans="30:31" x14ac:dyDescent="0.25">
      <c r="AD4369" s="50"/>
      <c r="AE4369" s="50"/>
    </row>
    <row r="4370" spans="30:31" x14ac:dyDescent="0.25">
      <c r="AD4370" s="50"/>
      <c r="AE4370" s="50"/>
    </row>
    <row r="4371" spans="30:31" x14ac:dyDescent="0.25">
      <c r="AD4371" s="50"/>
      <c r="AE4371" s="50"/>
    </row>
    <row r="4372" spans="30:31" x14ac:dyDescent="0.25">
      <c r="AD4372" s="50"/>
      <c r="AE4372" s="50"/>
    </row>
    <row r="4373" spans="30:31" x14ac:dyDescent="0.25">
      <c r="AD4373" s="50"/>
      <c r="AE4373" s="50"/>
    </row>
    <row r="4374" spans="30:31" x14ac:dyDescent="0.25">
      <c r="AD4374" s="50"/>
      <c r="AE4374" s="50"/>
    </row>
    <row r="4375" spans="30:31" x14ac:dyDescent="0.25">
      <c r="AD4375" s="50"/>
      <c r="AE4375" s="50"/>
    </row>
    <row r="4376" spans="30:31" x14ac:dyDescent="0.25">
      <c r="AD4376" s="50"/>
      <c r="AE4376" s="50"/>
    </row>
    <row r="4377" spans="30:31" x14ac:dyDescent="0.25">
      <c r="AD4377" s="50"/>
      <c r="AE4377" s="50"/>
    </row>
    <row r="4378" spans="30:31" x14ac:dyDescent="0.25">
      <c r="AD4378" s="50"/>
      <c r="AE4378" s="50"/>
    </row>
    <row r="4379" spans="30:31" x14ac:dyDescent="0.25">
      <c r="AD4379" s="50"/>
      <c r="AE4379" s="50"/>
    </row>
    <row r="4380" spans="30:31" x14ac:dyDescent="0.25">
      <c r="AD4380" s="50"/>
      <c r="AE4380" s="50"/>
    </row>
    <row r="4381" spans="30:31" x14ac:dyDescent="0.25">
      <c r="AD4381" s="50"/>
      <c r="AE4381" s="50"/>
    </row>
    <row r="4382" spans="30:31" x14ac:dyDescent="0.25">
      <c r="AD4382" s="50"/>
      <c r="AE4382" s="50"/>
    </row>
    <row r="4383" spans="30:31" x14ac:dyDescent="0.25">
      <c r="AD4383" s="50"/>
      <c r="AE4383" s="50"/>
    </row>
    <row r="4384" spans="30:31" x14ac:dyDescent="0.25">
      <c r="AD4384" s="50"/>
      <c r="AE4384" s="50"/>
    </row>
    <row r="4385" spans="30:31" x14ac:dyDescent="0.25">
      <c r="AD4385" s="50"/>
      <c r="AE4385" s="50"/>
    </row>
    <row r="4386" spans="30:31" x14ac:dyDescent="0.25">
      <c r="AD4386" s="50"/>
      <c r="AE4386" s="50"/>
    </row>
    <row r="4387" spans="30:31" x14ac:dyDescent="0.25">
      <c r="AD4387" s="50"/>
      <c r="AE4387" s="50"/>
    </row>
    <row r="4388" spans="30:31" x14ac:dyDescent="0.25">
      <c r="AD4388" s="50"/>
      <c r="AE4388" s="50"/>
    </row>
    <row r="4389" spans="30:31" x14ac:dyDescent="0.25">
      <c r="AD4389" s="50"/>
      <c r="AE4389" s="50"/>
    </row>
    <row r="4390" spans="30:31" x14ac:dyDescent="0.25">
      <c r="AD4390" s="50"/>
      <c r="AE4390" s="50"/>
    </row>
    <row r="4391" spans="30:31" x14ac:dyDescent="0.25">
      <c r="AD4391" s="50"/>
      <c r="AE4391" s="50"/>
    </row>
    <row r="4392" spans="30:31" x14ac:dyDescent="0.25">
      <c r="AD4392" s="50"/>
      <c r="AE4392" s="50"/>
    </row>
    <row r="4393" spans="30:31" x14ac:dyDescent="0.25">
      <c r="AD4393" s="50"/>
      <c r="AE4393" s="50"/>
    </row>
    <row r="4394" spans="30:31" x14ac:dyDescent="0.25">
      <c r="AD4394" s="50"/>
      <c r="AE4394" s="50"/>
    </row>
    <row r="4395" spans="30:31" x14ac:dyDescent="0.25">
      <c r="AD4395" s="50"/>
      <c r="AE4395" s="50"/>
    </row>
    <row r="4396" spans="30:31" x14ac:dyDescent="0.25">
      <c r="AD4396" s="50"/>
      <c r="AE4396" s="50"/>
    </row>
    <row r="4397" spans="30:31" x14ac:dyDescent="0.25">
      <c r="AD4397" s="50"/>
      <c r="AE4397" s="50"/>
    </row>
    <row r="4398" spans="30:31" x14ac:dyDescent="0.25">
      <c r="AD4398" s="50"/>
      <c r="AE4398" s="50"/>
    </row>
    <row r="4399" spans="30:31" x14ac:dyDescent="0.25">
      <c r="AD4399" s="50"/>
      <c r="AE4399" s="50"/>
    </row>
    <row r="4400" spans="30:31" x14ac:dyDescent="0.25">
      <c r="AD4400" s="50"/>
      <c r="AE4400" s="50"/>
    </row>
    <row r="4401" spans="30:31" x14ac:dyDescent="0.25">
      <c r="AD4401" s="50"/>
      <c r="AE4401" s="50"/>
    </row>
    <row r="4402" spans="30:31" x14ac:dyDescent="0.25">
      <c r="AD4402" s="50"/>
      <c r="AE4402" s="50"/>
    </row>
    <row r="4403" spans="30:31" x14ac:dyDescent="0.25">
      <c r="AD4403" s="50"/>
      <c r="AE4403" s="50"/>
    </row>
    <row r="4404" spans="30:31" x14ac:dyDescent="0.25">
      <c r="AD4404" s="50"/>
      <c r="AE4404" s="50"/>
    </row>
    <row r="4405" spans="30:31" x14ac:dyDescent="0.25">
      <c r="AD4405" s="50"/>
      <c r="AE4405" s="50"/>
    </row>
    <row r="4406" spans="30:31" x14ac:dyDescent="0.25">
      <c r="AD4406" s="50"/>
      <c r="AE4406" s="50"/>
    </row>
    <row r="4407" spans="30:31" x14ac:dyDescent="0.25">
      <c r="AD4407" s="50"/>
      <c r="AE4407" s="50"/>
    </row>
    <row r="4408" spans="30:31" x14ac:dyDescent="0.25">
      <c r="AD4408" s="50"/>
      <c r="AE4408" s="50"/>
    </row>
    <row r="4409" spans="30:31" x14ac:dyDescent="0.25">
      <c r="AD4409" s="50"/>
      <c r="AE4409" s="50"/>
    </row>
    <row r="4410" spans="30:31" x14ac:dyDescent="0.25">
      <c r="AD4410" s="50"/>
      <c r="AE4410" s="50"/>
    </row>
    <row r="4411" spans="30:31" x14ac:dyDescent="0.25">
      <c r="AD4411" s="50"/>
      <c r="AE4411" s="50"/>
    </row>
    <row r="4412" spans="30:31" x14ac:dyDescent="0.25">
      <c r="AD4412" s="50"/>
      <c r="AE4412" s="50"/>
    </row>
    <row r="4413" spans="30:31" x14ac:dyDescent="0.25">
      <c r="AD4413" s="50"/>
      <c r="AE4413" s="50"/>
    </row>
    <row r="4414" spans="30:31" x14ac:dyDescent="0.25">
      <c r="AD4414" s="50"/>
      <c r="AE4414" s="50"/>
    </row>
    <row r="4415" spans="30:31" x14ac:dyDescent="0.25">
      <c r="AD4415" s="50"/>
      <c r="AE4415" s="50"/>
    </row>
    <row r="4416" spans="30:31" x14ac:dyDescent="0.25">
      <c r="AD4416" s="50"/>
      <c r="AE4416" s="50"/>
    </row>
    <row r="4417" spans="30:31" x14ac:dyDescent="0.25">
      <c r="AD4417" s="50"/>
      <c r="AE4417" s="50"/>
    </row>
    <row r="4418" spans="30:31" x14ac:dyDescent="0.25">
      <c r="AD4418" s="50"/>
      <c r="AE4418" s="50"/>
    </row>
    <row r="4419" spans="30:31" x14ac:dyDescent="0.25">
      <c r="AD4419" s="50"/>
      <c r="AE4419" s="50"/>
    </row>
    <row r="4420" spans="30:31" x14ac:dyDescent="0.25">
      <c r="AD4420" s="50"/>
      <c r="AE4420" s="50"/>
    </row>
    <row r="4421" spans="30:31" x14ac:dyDescent="0.25">
      <c r="AD4421" s="50"/>
      <c r="AE4421" s="50"/>
    </row>
    <row r="4422" spans="30:31" x14ac:dyDescent="0.25">
      <c r="AD4422" s="50"/>
      <c r="AE4422" s="50"/>
    </row>
    <row r="4423" spans="30:31" x14ac:dyDescent="0.25">
      <c r="AD4423" s="50"/>
      <c r="AE4423" s="50"/>
    </row>
    <row r="4424" spans="30:31" x14ac:dyDescent="0.25">
      <c r="AD4424" s="50"/>
      <c r="AE4424" s="50"/>
    </row>
    <row r="4425" spans="30:31" x14ac:dyDescent="0.25">
      <c r="AD4425" s="50"/>
      <c r="AE4425" s="50"/>
    </row>
    <row r="4426" spans="30:31" x14ac:dyDescent="0.25">
      <c r="AD4426" s="50"/>
      <c r="AE4426" s="50"/>
    </row>
    <row r="4427" spans="30:31" x14ac:dyDescent="0.25">
      <c r="AD4427" s="50"/>
      <c r="AE4427" s="50"/>
    </row>
    <row r="4428" spans="30:31" x14ac:dyDescent="0.25">
      <c r="AD4428" s="50"/>
      <c r="AE4428" s="50"/>
    </row>
    <row r="4429" spans="30:31" x14ac:dyDescent="0.25">
      <c r="AD4429" s="50"/>
      <c r="AE4429" s="50"/>
    </row>
    <row r="4430" spans="30:31" x14ac:dyDescent="0.25">
      <c r="AD4430" s="50"/>
      <c r="AE4430" s="50"/>
    </row>
    <row r="4431" spans="30:31" x14ac:dyDescent="0.25">
      <c r="AD4431" s="50"/>
      <c r="AE4431" s="50"/>
    </row>
    <row r="4432" spans="30:31" x14ac:dyDescent="0.25">
      <c r="AD4432" s="50"/>
      <c r="AE4432" s="50"/>
    </row>
    <row r="4433" spans="30:31" x14ac:dyDescent="0.25">
      <c r="AD4433" s="50"/>
      <c r="AE4433" s="50"/>
    </row>
    <row r="4434" spans="30:31" x14ac:dyDescent="0.25">
      <c r="AD4434" s="50"/>
      <c r="AE4434" s="50"/>
    </row>
    <row r="4435" spans="30:31" x14ac:dyDescent="0.25">
      <c r="AD4435" s="50"/>
      <c r="AE4435" s="50"/>
    </row>
    <row r="4436" spans="30:31" x14ac:dyDescent="0.25">
      <c r="AD4436" s="50"/>
      <c r="AE4436" s="50"/>
    </row>
    <row r="4437" spans="30:31" x14ac:dyDescent="0.25">
      <c r="AD4437" s="50"/>
      <c r="AE4437" s="50"/>
    </row>
    <row r="4438" spans="30:31" x14ac:dyDescent="0.25">
      <c r="AD4438" s="50"/>
      <c r="AE4438" s="50"/>
    </row>
    <row r="4439" spans="30:31" x14ac:dyDescent="0.25">
      <c r="AD4439" s="50"/>
      <c r="AE4439" s="50"/>
    </row>
    <row r="4440" spans="30:31" x14ac:dyDescent="0.25">
      <c r="AD4440" s="50"/>
      <c r="AE4440" s="50"/>
    </row>
    <row r="4441" spans="30:31" x14ac:dyDescent="0.25">
      <c r="AD4441" s="50"/>
      <c r="AE4441" s="50"/>
    </row>
    <row r="4442" spans="30:31" x14ac:dyDescent="0.25">
      <c r="AD4442" s="50"/>
      <c r="AE4442" s="50"/>
    </row>
    <row r="4443" spans="30:31" x14ac:dyDescent="0.25">
      <c r="AD4443" s="50"/>
      <c r="AE4443" s="50"/>
    </row>
    <row r="4444" spans="30:31" x14ac:dyDescent="0.25">
      <c r="AD4444" s="50"/>
      <c r="AE4444" s="50"/>
    </row>
    <row r="4445" spans="30:31" x14ac:dyDescent="0.25">
      <c r="AD4445" s="50"/>
      <c r="AE4445" s="50"/>
    </row>
    <row r="4446" spans="30:31" x14ac:dyDescent="0.25">
      <c r="AD4446" s="50"/>
      <c r="AE4446" s="50"/>
    </row>
    <row r="4447" spans="30:31" x14ac:dyDescent="0.25">
      <c r="AD4447" s="50"/>
      <c r="AE4447" s="50"/>
    </row>
    <row r="4448" spans="30:31" x14ac:dyDescent="0.25">
      <c r="AD4448" s="50"/>
      <c r="AE4448" s="50"/>
    </row>
    <row r="4449" spans="30:31" x14ac:dyDescent="0.25">
      <c r="AD4449" s="50"/>
      <c r="AE4449" s="50"/>
    </row>
    <row r="4450" spans="30:31" x14ac:dyDescent="0.25">
      <c r="AD4450" s="50"/>
      <c r="AE4450" s="50"/>
    </row>
    <row r="4451" spans="30:31" x14ac:dyDescent="0.25">
      <c r="AD4451" s="50"/>
      <c r="AE4451" s="50"/>
    </row>
    <row r="4452" spans="30:31" x14ac:dyDescent="0.25">
      <c r="AD4452" s="50"/>
      <c r="AE4452" s="50"/>
    </row>
    <row r="4453" spans="30:31" x14ac:dyDescent="0.25">
      <c r="AD4453" s="50"/>
      <c r="AE4453" s="50"/>
    </row>
    <row r="4454" spans="30:31" x14ac:dyDescent="0.25">
      <c r="AD4454" s="50"/>
      <c r="AE4454" s="50"/>
    </row>
    <row r="4455" spans="30:31" x14ac:dyDescent="0.25">
      <c r="AD4455" s="50"/>
      <c r="AE4455" s="50"/>
    </row>
    <row r="4456" spans="30:31" x14ac:dyDescent="0.25">
      <c r="AD4456" s="50"/>
      <c r="AE4456" s="50"/>
    </row>
    <row r="4457" spans="30:31" x14ac:dyDescent="0.25">
      <c r="AD4457" s="50"/>
      <c r="AE4457" s="50"/>
    </row>
    <row r="4458" spans="30:31" x14ac:dyDescent="0.25">
      <c r="AD4458" s="50"/>
      <c r="AE4458" s="50"/>
    </row>
    <row r="4459" spans="30:31" x14ac:dyDescent="0.25">
      <c r="AD4459" s="50"/>
      <c r="AE4459" s="50"/>
    </row>
    <row r="4460" spans="30:31" x14ac:dyDescent="0.25">
      <c r="AD4460" s="50"/>
      <c r="AE4460" s="50"/>
    </row>
    <row r="4461" spans="30:31" x14ac:dyDescent="0.25">
      <c r="AD4461" s="50"/>
      <c r="AE4461" s="50"/>
    </row>
    <row r="4462" spans="30:31" x14ac:dyDescent="0.25">
      <c r="AD4462" s="50"/>
      <c r="AE4462" s="50"/>
    </row>
    <row r="4463" spans="30:31" x14ac:dyDescent="0.25">
      <c r="AD4463" s="50"/>
      <c r="AE4463" s="50"/>
    </row>
    <row r="4464" spans="30:31" x14ac:dyDescent="0.25">
      <c r="AD4464" s="50"/>
      <c r="AE4464" s="50"/>
    </row>
    <row r="4465" spans="30:31" x14ac:dyDescent="0.25">
      <c r="AD4465" s="50"/>
      <c r="AE4465" s="50"/>
    </row>
    <row r="4466" spans="30:31" x14ac:dyDescent="0.25">
      <c r="AD4466" s="50"/>
      <c r="AE4466" s="50"/>
    </row>
    <row r="4467" spans="30:31" x14ac:dyDescent="0.25">
      <c r="AD4467" s="50"/>
      <c r="AE4467" s="50"/>
    </row>
    <row r="4468" spans="30:31" x14ac:dyDescent="0.25">
      <c r="AD4468" s="50"/>
      <c r="AE4468" s="50"/>
    </row>
    <row r="4469" spans="30:31" x14ac:dyDescent="0.25">
      <c r="AD4469" s="50"/>
      <c r="AE4469" s="50"/>
    </row>
    <row r="4470" spans="30:31" x14ac:dyDescent="0.25">
      <c r="AD4470" s="50"/>
      <c r="AE4470" s="50"/>
    </row>
    <row r="4471" spans="30:31" x14ac:dyDescent="0.25">
      <c r="AD4471" s="50"/>
      <c r="AE4471" s="50"/>
    </row>
    <row r="4472" spans="30:31" x14ac:dyDescent="0.25">
      <c r="AD4472" s="50"/>
      <c r="AE4472" s="50"/>
    </row>
    <row r="4473" spans="30:31" x14ac:dyDescent="0.25">
      <c r="AD4473" s="50"/>
      <c r="AE4473" s="50"/>
    </row>
    <row r="4474" spans="30:31" x14ac:dyDescent="0.25">
      <c r="AD4474" s="50"/>
      <c r="AE4474" s="50"/>
    </row>
    <row r="4475" spans="30:31" x14ac:dyDescent="0.25">
      <c r="AD4475" s="50"/>
      <c r="AE4475" s="50"/>
    </row>
    <row r="4476" spans="30:31" x14ac:dyDescent="0.25">
      <c r="AD4476" s="50"/>
      <c r="AE4476" s="50"/>
    </row>
    <row r="4477" spans="30:31" x14ac:dyDescent="0.25">
      <c r="AD4477" s="50"/>
      <c r="AE4477" s="50"/>
    </row>
    <row r="4478" spans="30:31" x14ac:dyDescent="0.25">
      <c r="AD4478" s="50"/>
      <c r="AE4478" s="50"/>
    </row>
    <row r="4479" spans="30:31" x14ac:dyDescent="0.25">
      <c r="AD4479" s="50"/>
      <c r="AE4479" s="50"/>
    </row>
    <row r="4480" spans="30:31" x14ac:dyDescent="0.25">
      <c r="AD4480" s="50"/>
      <c r="AE4480" s="50"/>
    </row>
    <row r="4481" spans="30:31" x14ac:dyDescent="0.25">
      <c r="AD4481" s="50"/>
      <c r="AE4481" s="50"/>
    </row>
    <row r="4482" spans="30:31" x14ac:dyDescent="0.25">
      <c r="AD4482" s="50"/>
      <c r="AE4482" s="50"/>
    </row>
    <row r="4483" spans="30:31" x14ac:dyDescent="0.25">
      <c r="AD4483" s="50"/>
      <c r="AE4483" s="50"/>
    </row>
    <row r="4484" spans="30:31" x14ac:dyDescent="0.25">
      <c r="AD4484" s="50"/>
      <c r="AE4484" s="50"/>
    </row>
    <row r="4485" spans="30:31" x14ac:dyDescent="0.25">
      <c r="AD4485" s="50"/>
      <c r="AE4485" s="50"/>
    </row>
    <row r="4486" spans="30:31" x14ac:dyDescent="0.25">
      <c r="AD4486" s="50"/>
      <c r="AE4486" s="50"/>
    </row>
    <row r="4487" spans="30:31" x14ac:dyDescent="0.25">
      <c r="AD4487" s="50"/>
      <c r="AE4487" s="50"/>
    </row>
    <row r="4488" spans="30:31" x14ac:dyDescent="0.25">
      <c r="AD4488" s="50"/>
      <c r="AE4488" s="50"/>
    </row>
    <row r="4489" spans="30:31" x14ac:dyDescent="0.25">
      <c r="AD4489" s="50"/>
      <c r="AE4489" s="50"/>
    </row>
    <row r="4490" spans="30:31" x14ac:dyDescent="0.25">
      <c r="AD4490" s="50"/>
      <c r="AE4490" s="50"/>
    </row>
    <row r="4491" spans="30:31" x14ac:dyDescent="0.25">
      <c r="AD4491" s="50"/>
      <c r="AE4491" s="50"/>
    </row>
    <row r="4492" spans="30:31" x14ac:dyDescent="0.25">
      <c r="AD4492" s="50"/>
      <c r="AE4492" s="50"/>
    </row>
    <row r="4493" spans="30:31" x14ac:dyDescent="0.25">
      <c r="AD4493" s="50"/>
      <c r="AE4493" s="50"/>
    </row>
    <row r="4494" spans="30:31" x14ac:dyDescent="0.25">
      <c r="AD4494" s="50"/>
      <c r="AE4494" s="50"/>
    </row>
    <row r="4495" spans="30:31" x14ac:dyDescent="0.25">
      <c r="AD4495" s="50"/>
      <c r="AE4495" s="50"/>
    </row>
    <row r="4496" spans="30:31" x14ac:dyDescent="0.25">
      <c r="AD4496" s="50"/>
      <c r="AE4496" s="50"/>
    </row>
    <row r="4497" spans="30:31" x14ac:dyDescent="0.25">
      <c r="AD4497" s="50"/>
      <c r="AE4497" s="50"/>
    </row>
    <row r="4498" spans="30:31" x14ac:dyDescent="0.25">
      <c r="AD4498" s="50"/>
      <c r="AE4498" s="50"/>
    </row>
    <row r="4499" spans="30:31" x14ac:dyDescent="0.25">
      <c r="AD4499" s="50"/>
      <c r="AE4499" s="50"/>
    </row>
    <row r="4500" spans="30:31" x14ac:dyDescent="0.25">
      <c r="AD4500" s="50"/>
      <c r="AE4500" s="50"/>
    </row>
    <row r="4501" spans="30:31" x14ac:dyDescent="0.25">
      <c r="AD4501" s="50"/>
      <c r="AE4501" s="50"/>
    </row>
    <row r="4502" spans="30:31" x14ac:dyDescent="0.25">
      <c r="AD4502" s="50"/>
      <c r="AE4502" s="50"/>
    </row>
    <row r="4503" spans="30:31" x14ac:dyDescent="0.25">
      <c r="AD4503" s="50"/>
      <c r="AE4503" s="50"/>
    </row>
    <row r="4504" spans="30:31" x14ac:dyDescent="0.25">
      <c r="AD4504" s="50"/>
      <c r="AE4504" s="50"/>
    </row>
    <row r="4505" spans="30:31" x14ac:dyDescent="0.25">
      <c r="AD4505" s="50"/>
      <c r="AE4505" s="50"/>
    </row>
    <row r="4506" spans="30:31" x14ac:dyDescent="0.25">
      <c r="AD4506" s="50"/>
      <c r="AE4506" s="50"/>
    </row>
    <row r="4507" spans="30:31" x14ac:dyDescent="0.25">
      <c r="AD4507" s="50"/>
      <c r="AE4507" s="50"/>
    </row>
    <row r="4508" spans="30:31" x14ac:dyDescent="0.25">
      <c r="AD4508" s="50"/>
      <c r="AE4508" s="50"/>
    </row>
    <row r="4509" spans="30:31" x14ac:dyDescent="0.25">
      <c r="AD4509" s="50"/>
      <c r="AE4509" s="50"/>
    </row>
    <row r="4510" spans="30:31" x14ac:dyDescent="0.25">
      <c r="AD4510" s="50"/>
      <c r="AE4510" s="50"/>
    </row>
    <row r="4511" spans="30:31" x14ac:dyDescent="0.25">
      <c r="AD4511" s="50"/>
      <c r="AE4511" s="50"/>
    </row>
    <row r="4512" spans="30:31" x14ac:dyDescent="0.25">
      <c r="AD4512" s="50"/>
      <c r="AE4512" s="50"/>
    </row>
    <row r="4513" spans="30:31" x14ac:dyDescent="0.25">
      <c r="AD4513" s="50"/>
      <c r="AE4513" s="50"/>
    </row>
    <row r="4514" spans="30:31" x14ac:dyDescent="0.25">
      <c r="AD4514" s="50"/>
      <c r="AE4514" s="50"/>
    </row>
    <row r="4515" spans="30:31" x14ac:dyDescent="0.25">
      <c r="AD4515" s="50"/>
      <c r="AE4515" s="50"/>
    </row>
    <row r="4516" spans="30:31" x14ac:dyDescent="0.25">
      <c r="AD4516" s="50"/>
      <c r="AE4516" s="50"/>
    </row>
    <row r="4517" spans="30:31" x14ac:dyDescent="0.25">
      <c r="AD4517" s="50"/>
      <c r="AE4517" s="50"/>
    </row>
    <row r="4518" spans="30:31" x14ac:dyDescent="0.25">
      <c r="AD4518" s="50"/>
      <c r="AE4518" s="50"/>
    </row>
    <row r="4519" spans="30:31" x14ac:dyDescent="0.25">
      <c r="AD4519" s="50"/>
      <c r="AE4519" s="50"/>
    </row>
    <row r="4520" spans="30:31" x14ac:dyDescent="0.25">
      <c r="AD4520" s="50"/>
      <c r="AE4520" s="50"/>
    </row>
    <row r="4521" spans="30:31" x14ac:dyDescent="0.25">
      <c r="AD4521" s="50"/>
      <c r="AE4521" s="50"/>
    </row>
    <row r="4522" spans="30:31" x14ac:dyDescent="0.25">
      <c r="AD4522" s="50"/>
      <c r="AE4522" s="50"/>
    </row>
    <row r="4523" spans="30:31" x14ac:dyDescent="0.25">
      <c r="AD4523" s="50"/>
      <c r="AE4523" s="50"/>
    </row>
    <row r="4524" spans="30:31" x14ac:dyDescent="0.25">
      <c r="AD4524" s="50"/>
      <c r="AE4524" s="50"/>
    </row>
    <row r="4525" spans="30:31" x14ac:dyDescent="0.25">
      <c r="AD4525" s="50"/>
      <c r="AE4525" s="50"/>
    </row>
    <row r="4526" spans="30:31" x14ac:dyDescent="0.25">
      <c r="AD4526" s="50"/>
      <c r="AE4526" s="50"/>
    </row>
    <row r="4527" spans="30:31" x14ac:dyDescent="0.25">
      <c r="AD4527" s="50"/>
      <c r="AE4527" s="50"/>
    </row>
    <row r="4528" spans="30:31" x14ac:dyDescent="0.25">
      <c r="AD4528" s="50"/>
      <c r="AE4528" s="50"/>
    </row>
    <row r="4529" spans="30:31" x14ac:dyDescent="0.25">
      <c r="AD4529" s="50"/>
      <c r="AE4529" s="50"/>
    </row>
    <row r="4530" spans="30:31" x14ac:dyDescent="0.25">
      <c r="AD4530" s="50"/>
      <c r="AE4530" s="50"/>
    </row>
    <row r="4531" spans="30:31" x14ac:dyDescent="0.25">
      <c r="AD4531" s="50"/>
      <c r="AE4531" s="50"/>
    </row>
    <row r="4532" spans="30:31" x14ac:dyDescent="0.25">
      <c r="AD4532" s="50"/>
      <c r="AE4532" s="50"/>
    </row>
    <row r="4533" spans="30:31" x14ac:dyDescent="0.25">
      <c r="AD4533" s="50"/>
      <c r="AE4533" s="50"/>
    </row>
    <row r="4534" spans="30:31" x14ac:dyDescent="0.25">
      <c r="AD4534" s="50"/>
      <c r="AE4534" s="50"/>
    </row>
    <row r="4535" spans="30:31" x14ac:dyDescent="0.25">
      <c r="AD4535" s="50"/>
      <c r="AE4535" s="50"/>
    </row>
    <row r="4536" spans="30:31" x14ac:dyDescent="0.25">
      <c r="AD4536" s="50"/>
      <c r="AE4536" s="50"/>
    </row>
    <row r="4537" spans="30:31" x14ac:dyDescent="0.25">
      <c r="AD4537" s="50"/>
      <c r="AE4537" s="50"/>
    </row>
    <row r="4538" spans="30:31" x14ac:dyDescent="0.25">
      <c r="AD4538" s="50"/>
      <c r="AE4538" s="50"/>
    </row>
    <row r="4539" spans="30:31" x14ac:dyDescent="0.25">
      <c r="AD4539" s="50"/>
      <c r="AE4539" s="50"/>
    </row>
    <row r="4540" spans="30:31" x14ac:dyDescent="0.25">
      <c r="AD4540" s="50"/>
      <c r="AE4540" s="50"/>
    </row>
    <row r="4541" spans="30:31" x14ac:dyDescent="0.25">
      <c r="AD4541" s="50"/>
      <c r="AE4541" s="50"/>
    </row>
    <row r="4542" spans="30:31" x14ac:dyDescent="0.25">
      <c r="AD4542" s="50"/>
      <c r="AE4542" s="50"/>
    </row>
    <row r="4543" spans="30:31" x14ac:dyDescent="0.25">
      <c r="AD4543" s="50"/>
      <c r="AE4543" s="50"/>
    </row>
    <row r="4544" spans="30:31" x14ac:dyDescent="0.25">
      <c r="AD4544" s="50"/>
      <c r="AE4544" s="50"/>
    </row>
    <row r="4545" spans="30:31" x14ac:dyDescent="0.25">
      <c r="AD4545" s="50"/>
      <c r="AE4545" s="50"/>
    </row>
    <row r="4546" spans="30:31" x14ac:dyDescent="0.25">
      <c r="AD4546" s="50"/>
      <c r="AE4546" s="50"/>
    </row>
    <row r="4547" spans="30:31" x14ac:dyDescent="0.25">
      <c r="AD4547" s="50"/>
      <c r="AE4547" s="50"/>
    </row>
    <row r="4548" spans="30:31" x14ac:dyDescent="0.25">
      <c r="AD4548" s="50"/>
      <c r="AE4548" s="50"/>
    </row>
    <row r="4549" spans="30:31" x14ac:dyDescent="0.25">
      <c r="AD4549" s="50"/>
      <c r="AE4549" s="50"/>
    </row>
    <row r="4550" spans="30:31" x14ac:dyDescent="0.25">
      <c r="AD4550" s="50"/>
      <c r="AE4550" s="50"/>
    </row>
    <row r="4551" spans="30:31" x14ac:dyDescent="0.25">
      <c r="AD4551" s="50"/>
      <c r="AE4551" s="50"/>
    </row>
    <row r="4552" spans="30:31" x14ac:dyDescent="0.25">
      <c r="AD4552" s="50"/>
      <c r="AE4552" s="50"/>
    </row>
    <row r="4553" spans="30:31" x14ac:dyDescent="0.25">
      <c r="AD4553" s="50"/>
      <c r="AE4553" s="50"/>
    </row>
    <row r="4554" spans="30:31" x14ac:dyDescent="0.25">
      <c r="AD4554" s="50"/>
      <c r="AE4554" s="50"/>
    </row>
    <row r="4555" spans="30:31" x14ac:dyDescent="0.25">
      <c r="AD4555" s="50"/>
      <c r="AE4555" s="50"/>
    </row>
    <row r="4556" spans="30:31" x14ac:dyDescent="0.25">
      <c r="AD4556" s="50"/>
      <c r="AE4556" s="50"/>
    </row>
    <row r="4557" spans="30:31" x14ac:dyDescent="0.25">
      <c r="AD4557" s="50"/>
      <c r="AE4557" s="50"/>
    </row>
    <row r="4558" spans="30:31" x14ac:dyDescent="0.25">
      <c r="AD4558" s="50"/>
      <c r="AE4558" s="50"/>
    </row>
    <row r="4559" spans="30:31" x14ac:dyDescent="0.25">
      <c r="AD4559" s="50"/>
      <c r="AE4559" s="50"/>
    </row>
    <row r="4560" spans="30:31" x14ac:dyDescent="0.25">
      <c r="AD4560" s="50"/>
      <c r="AE4560" s="50"/>
    </row>
    <row r="4561" spans="30:31" x14ac:dyDescent="0.25">
      <c r="AD4561" s="50"/>
      <c r="AE4561" s="50"/>
    </row>
    <row r="4562" spans="30:31" x14ac:dyDescent="0.25">
      <c r="AD4562" s="50"/>
      <c r="AE4562" s="50"/>
    </row>
    <row r="4563" spans="30:31" x14ac:dyDescent="0.25">
      <c r="AD4563" s="50"/>
      <c r="AE4563" s="50"/>
    </row>
    <row r="4564" spans="30:31" x14ac:dyDescent="0.25">
      <c r="AD4564" s="50"/>
      <c r="AE4564" s="50"/>
    </row>
    <row r="4565" spans="30:31" x14ac:dyDescent="0.25">
      <c r="AD4565" s="50"/>
      <c r="AE4565" s="50"/>
    </row>
    <row r="4566" spans="30:31" x14ac:dyDescent="0.25">
      <c r="AD4566" s="50"/>
      <c r="AE4566" s="50"/>
    </row>
    <row r="4567" spans="30:31" x14ac:dyDescent="0.25">
      <c r="AD4567" s="50"/>
      <c r="AE4567" s="50"/>
    </row>
    <row r="4568" spans="30:31" x14ac:dyDescent="0.25">
      <c r="AD4568" s="50"/>
      <c r="AE4568" s="50"/>
    </row>
    <row r="4569" spans="30:31" x14ac:dyDescent="0.25">
      <c r="AD4569" s="50"/>
      <c r="AE4569" s="50"/>
    </row>
    <row r="4570" spans="30:31" x14ac:dyDescent="0.25">
      <c r="AD4570" s="50"/>
      <c r="AE4570" s="50"/>
    </row>
    <row r="4571" spans="30:31" x14ac:dyDescent="0.25">
      <c r="AD4571" s="50"/>
      <c r="AE4571" s="50"/>
    </row>
    <row r="4572" spans="30:31" x14ac:dyDescent="0.25">
      <c r="AD4572" s="50"/>
      <c r="AE4572" s="50"/>
    </row>
    <row r="4573" spans="30:31" x14ac:dyDescent="0.25">
      <c r="AD4573" s="50"/>
      <c r="AE4573" s="50"/>
    </row>
    <row r="4574" spans="30:31" x14ac:dyDescent="0.25">
      <c r="AD4574" s="50"/>
      <c r="AE4574" s="50"/>
    </row>
    <row r="4575" spans="30:31" x14ac:dyDescent="0.25">
      <c r="AD4575" s="50"/>
      <c r="AE4575" s="50"/>
    </row>
    <row r="4576" spans="30:31" x14ac:dyDescent="0.25">
      <c r="AD4576" s="50"/>
      <c r="AE4576" s="50"/>
    </row>
    <row r="4577" spans="30:31" x14ac:dyDescent="0.25">
      <c r="AD4577" s="50"/>
      <c r="AE4577" s="50"/>
    </row>
    <row r="4578" spans="30:31" x14ac:dyDescent="0.25">
      <c r="AD4578" s="50"/>
      <c r="AE4578" s="50"/>
    </row>
    <row r="4579" spans="30:31" x14ac:dyDescent="0.25">
      <c r="AD4579" s="50"/>
      <c r="AE4579" s="50"/>
    </row>
    <row r="4580" spans="30:31" x14ac:dyDescent="0.25">
      <c r="AD4580" s="50"/>
      <c r="AE4580" s="50"/>
    </row>
    <row r="4581" spans="30:31" x14ac:dyDescent="0.25">
      <c r="AD4581" s="50"/>
      <c r="AE4581" s="50"/>
    </row>
    <row r="4582" spans="30:31" x14ac:dyDescent="0.25">
      <c r="AD4582" s="50"/>
      <c r="AE4582" s="50"/>
    </row>
    <row r="4583" spans="30:31" x14ac:dyDescent="0.25">
      <c r="AD4583" s="50"/>
      <c r="AE4583" s="50"/>
    </row>
    <row r="4584" spans="30:31" x14ac:dyDescent="0.25">
      <c r="AD4584" s="50"/>
      <c r="AE4584" s="50"/>
    </row>
    <row r="4585" spans="30:31" x14ac:dyDescent="0.25">
      <c r="AD4585" s="50"/>
      <c r="AE4585" s="50"/>
    </row>
    <row r="4586" spans="30:31" x14ac:dyDescent="0.25">
      <c r="AD4586" s="50"/>
      <c r="AE4586" s="50"/>
    </row>
    <row r="4587" spans="30:31" x14ac:dyDescent="0.25">
      <c r="AD4587" s="50"/>
      <c r="AE4587" s="50"/>
    </row>
    <row r="4588" spans="30:31" x14ac:dyDescent="0.25">
      <c r="AD4588" s="50"/>
      <c r="AE4588" s="50"/>
    </row>
    <row r="4589" spans="30:31" x14ac:dyDescent="0.25">
      <c r="AD4589" s="50"/>
      <c r="AE4589" s="50"/>
    </row>
    <row r="4590" spans="30:31" x14ac:dyDescent="0.25">
      <c r="AD4590" s="50"/>
      <c r="AE4590" s="50"/>
    </row>
    <row r="4591" spans="30:31" x14ac:dyDescent="0.25">
      <c r="AD4591" s="50"/>
      <c r="AE4591" s="50"/>
    </row>
    <row r="4592" spans="30:31" x14ac:dyDescent="0.25">
      <c r="AD4592" s="50"/>
      <c r="AE4592" s="50"/>
    </row>
    <row r="4593" spans="30:31" x14ac:dyDescent="0.25">
      <c r="AD4593" s="50"/>
      <c r="AE4593" s="50"/>
    </row>
    <row r="4594" spans="30:31" x14ac:dyDescent="0.25">
      <c r="AD4594" s="50"/>
      <c r="AE4594" s="50"/>
    </row>
    <row r="4595" spans="30:31" x14ac:dyDescent="0.25">
      <c r="AD4595" s="50"/>
      <c r="AE4595" s="50"/>
    </row>
    <row r="4596" spans="30:31" x14ac:dyDescent="0.25">
      <c r="AD4596" s="50"/>
      <c r="AE4596" s="50"/>
    </row>
    <row r="4597" spans="30:31" x14ac:dyDescent="0.25">
      <c r="AD4597" s="50"/>
      <c r="AE4597" s="50"/>
    </row>
    <row r="4598" spans="30:31" x14ac:dyDescent="0.25">
      <c r="AD4598" s="50"/>
      <c r="AE4598" s="50"/>
    </row>
    <row r="4599" spans="30:31" x14ac:dyDescent="0.25">
      <c r="AD4599" s="50"/>
      <c r="AE4599" s="50"/>
    </row>
    <row r="4600" spans="30:31" x14ac:dyDescent="0.25">
      <c r="AD4600" s="50"/>
      <c r="AE4600" s="50"/>
    </row>
    <row r="4601" spans="30:31" x14ac:dyDescent="0.25">
      <c r="AD4601" s="50"/>
      <c r="AE4601" s="50"/>
    </row>
    <row r="4602" spans="30:31" x14ac:dyDescent="0.25">
      <c r="AD4602" s="50"/>
      <c r="AE4602" s="50"/>
    </row>
    <row r="4603" spans="30:31" x14ac:dyDescent="0.25">
      <c r="AD4603" s="50"/>
      <c r="AE4603" s="50"/>
    </row>
    <row r="4604" spans="30:31" x14ac:dyDescent="0.25">
      <c r="AD4604" s="50"/>
      <c r="AE4604" s="50"/>
    </row>
    <row r="4605" spans="30:31" x14ac:dyDescent="0.25">
      <c r="AD4605" s="50"/>
      <c r="AE4605" s="50"/>
    </row>
    <row r="4606" spans="30:31" x14ac:dyDescent="0.25">
      <c r="AD4606" s="50"/>
      <c r="AE4606" s="50"/>
    </row>
    <row r="4607" spans="30:31" x14ac:dyDescent="0.25">
      <c r="AD4607" s="50"/>
      <c r="AE4607" s="50"/>
    </row>
    <row r="4608" spans="30:31" x14ac:dyDescent="0.25">
      <c r="AD4608" s="50"/>
      <c r="AE4608" s="50"/>
    </row>
    <row r="4609" spans="30:31" x14ac:dyDescent="0.25">
      <c r="AD4609" s="50"/>
      <c r="AE4609" s="50"/>
    </row>
    <row r="4610" spans="30:31" x14ac:dyDescent="0.25">
      <c r="AD4610" s="50"/>
      <c r="AE4610" s="50"/>
    </row>
    <row r="4611" spans="30:31" x14ac:dyDescent="0.25">
      <c r="AD4611" s="50"/>
      <c r="AE4611" s="50"/>
    </row>
    <row r="4612" spans="30:31" x14ac:dyDescent="0.25">
      <c r="AD4612" s="50"/>
      <c r="AE4612" s="50"/>
    </row>
    <row r="4613" spans="30:31" x14ac:dyDescent="0.25">
      <c r="AD4613" s="50"/>
      <c r="AE4613" s="50"/>
    </row>
    <row r="4614" spans="30:31" x14ac:dyDescent="0.25">
      <c r="AD4614" s="50"/>
      <c r="AE4614" s="50"/>
    </row>
    <row r="4615" spans="30:31" x14ac:dyDescent="0.25">
      <c r="AD4615" s="50"/>
      <c r="AE4615" s="50"/>
    </row>
    <row r="4616" spans="30:31" x14ac:dyDescent="0.25">
      <c r="AD4616" s="50"/>
      <c r="AE4616" s="50"/>
    </row>
    <row r="4617" spans="30:31" x14ac:dyDescent="0.25">
      <c r="AD4617" s="50"/>
      <c r="AE4617" s="50"/>
    </row>
    <row r="4618" spans="30:31" x14ac:dyDescent="0.25">
      <c r="AD4618" s="50"/>
      <c r="AE4618" s="50"/>
    </row>
    <row r="4619" spans="30:31" x14ac:dyDescent="0.25">
      <c r="AD4619" s="50"/>
      <c r="AE4619" s="50"/>
    </row>
    <row r="4620" spans="30:31" x14ac:dyDescent="0.25">
      <c r="AD4620" s="50"/>
      <c r="AE4620" s="50"/>
    </row>
    <row r="4621" spans="30:31" x14ac:dyDescent="0.25">
      <c r="AD4621" s="50"/>
      <c r="AE4621" s="50"/>
    </row>
    <row r="4622" spans="30:31" x14ac:dyDescent="0.25">
      <c r="AD4622" s="50"/>
      <c r="AE4622" s="50"/>
    </row>
    <row r="4623" spans="30:31" x14ac:dyDescent="0.25">
      <c r="AD4623" s="50"/>
      <c r="AE4623" s="50"/>
    </row>
    <row r="4624" spans="30:31" x14ac:dyDescent="0.25">
      <c r="AD4624" s="50"/>
      <c r="AE4624" s="50"/>
    </row>
    <row r="4625" spans="30:31" x14ac:dyDescent="0.25">
      <c r="AD4625" s="50"/>
      <c r="AE4625" s="50"/>
    </row>
    <row r="4626" spans="30:31" x14ac:dyDescent="0.25">
      <c r="AD4626" s="50"/>
      <c r="AE4626" s="50"/>
    </row>
    <row r="4627" spans="30:31" x14ac:dyDescent="0.25">
      <c r="AD4627" s="50"/>
      <c r="AE4627" s="50"/>
    </row>
    <row r="4628" spans="30:31" x14ac:dyDescent="0.25">
      <c r="AD4628" s="50"/>
      <c r="AE4628" s="50"/>
    </row>
    <row r="4629" spans="30:31" x14ac:dyDescent="0.25">
      <c r="AD4629" s="50"/>
      <c r="AE4629" s="50"/>
    </row>
    <row r="4630" spans="30:31" x14ac:dyDescent="0.25">
      <c r="AD4630" s="50"/>
      <c r="AE4630" s="50"/>
    </row>
  </sheetData>
  <autoFilter ref="B18:V3329" xr:uid="{44670FFD-2B5E-4D0A-825E-91A268CA3A5F}"/>
  <mergeCells count="13">
    <mergeCell ref="B9:F15"/>
    <mergeCell ref="L17:M17"/>
    <mergeCell ref="H9:K15"/>
    <mergeCell ref="O9:Q15"/>
    <mergeCell ref="S9:V15"/>
    <mergeCell ref="X9:Y15"/>
    <mergeCell ref="AB9:AM9"/>
    <mergeCell ref="J17:K17"/>
    <mergeCell ref="AP17:AP18"/>
    <mergeCell ref="AQ17:AQ18"/>
    <mergeCell ref="AT17:AT18"/>
    <mergeCell ref="AR17:AR18"/>
    <mergeCell ref="AS17:AS18"/>
  </mergeCells>
  <conditionalFormatting sqref="AB10:AM10">
    <cfRule type="expression" dxfId="2" priority="2">
      <formula>AB15="out"</formula>
    </cfRule>
  </conditionalFormatting>
  <conditionalFormatting sqref="AB15:AN15">
    <cfRule type="cellIs" dxfId="1" priority="3" operator="equal">
      <formula>"out"</formula>
    </cfRule>
  </conditionalFormatting>
  <conditionalFormatting sqref="L19:M3329">
    <cfRule type="containsErrors" dxfId="0" priority="4">
      <formula>ISERROR(L19)</formula>
    </cfRule>
  </conditionalFormatting>
  <dataValidations count="1">
    <dataValidation type="list" allowBlank="1" showInputMessage="1" showErrorMessage="1" sqref="AB15:AM15" xr:uid="{1783E3DD-0327-49B0-96BA-E60958D002B4}">
      <formula1>"in,out"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Market Data</vt:lpstr>
      <vt:lpstr>Long or Short</vt:lpstr>
      <vt:lpstr>Trading 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2023-04-23T20:51:40Z</dcterms:created>
  <dcterms:modified xsi:type="dcterms:W3CDTF">2023-04-24T00:45:57Z</dcterms:modified>
</cp:coreProperties>
</file>